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6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7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8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9.xml" ContentType="application/vnd.openxmlformats-officedocument.drawing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drawings/drawing10.xml" ContentType="application/vnd.openxmlformats-officedocument.drawing+xml"/>
  <Override PartName="/xl/charts/chart77.xml" ContentType="application/vnd.openxmlformats-officedocument.drawingml.char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charts/chart109.xml" ContentType="application/vnd.openxmlformats-officedocument.drawingml.chart+xml"/>
  <Override PartName="/xl/charts/chart110.xml" ContentType="application/vnd.openxmlformats-officedocument.drawingml.chart+xml"/>
  <Override PartName="/xl/charts/chart111.xml" ContentType="application/vnd.openxmlformats-officedocument.drawingml.chart+xml"/>
  <Override PartName="/xl/charts/chart112.xml" ContentType="application/vnd.openxmlformats-officedocument.drawingml.chart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charts/chart115.xml" ContentType="application/vnd.openxmlformats-officedocument.drawingml.chart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xl/charts/chart119.xml" ContentType="application/vnd.openxmlformats-officedocument.drawingml.chart+xml"/>
  <Override PartName="/xl/charts/chart120.xml" ContentType="application/vnd.openxmlformats-officedocument.drawingml.chart+xml"/>
  <Override PartName="/xl/charts/chart121.xml" ContentType="application/vnd.openxmlformats-officedocument.drawingml.chart+xml"/>
  <Override PartName="/xl/charts/chart122.xml" ContentType="application/vnd.openxmlformats-officedocument.drawingml.chart+xml"/>
  <Override PartName="/xl/charts/chart123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124.xml" ContentType="application/vnd.openxmlformats-officedocument.drawingml.chart+xml"/>
  <Override PartName="/xl/charts/chart125.xml" ContentType="application/vnd.openxmlformats-officedocument.drawingml.chart+xml"/>
  <Override PartName="/xl/theme/themeOverride1.xml" ContentType="application/vnd.openxmlformats-officedocument.themeOverride+xml"/>
  <Override PartName="/xl/charts/chart126.xml" ContentType="application/vnd.openxmlformats-officedocument.drawingml.chart+xml"/>
  <Override PartName="/xl/theme/themeOverride2.xml" ContentType="application/vnd.openxmlformats-officedocument.themeOverride+xml"/>
  <Override PartName="/xl/charts/chart127.xml" ContentType="application/vnd.openxmlformats-officedocument.drawingml.chart+xml"/>
  <Override PartName="/xl/theme/themeOverride3.xml" ContentType="application/vnd.openxmlformats-officedocument.themeOverride+xml"/>
  <Override PartName="/xl/drawings/drawing16.xml" ContentType="application/vnd.openxmlformats-officedocument.drawing+xml"/>
  <Override PartName="/xl/charts/chart128.xml" ContentType="application/vnd.openxmlformats-officedocument.drawingml.chart+xml"/>
  <Override PartName="/xl/charts/chart129.xml" ContentType="application/vnd.openxmlformats-officedocument.drawingml.chart+xml"/>
  <Override PartName="/xl/charts/chart130.xml" ContentType="application/vnd.openxmlformats-officedocument.drawingml.chart+xml"/>
  <Override PartName="/xl/drawings/drawing17.xml" ContentType="application/vnd.openxmlformats-officedocument.drawing+xml"/>
  <Override PartName="/xl/charts/chart131.xml" ContentType="application/vnd.openxmlformats-officedocument.drawingml.chart+xml"/>
  <Override PartName="/xl/charts/chart132.xml" ContentType="application/vnd.openxmlformats-officedocument.drawingml.chart+xml"/>
  <Override PartName="/xl/charts/chart133.xml" ContentType="application/vnd.openxmlformats-officedocument.drawingml.chart+xml"/>
  <Override PartName="/xl/charts/chart134.xml" ContentType="application/vnd.openxmlformats-officedocument.drawingml.chart+xml"/>
  <Override PartName="/xl/charts/chart135.xml" ContentType="application/vnd.openxmlformats-officedocument.drawingml.chart+xml"/>
  <Override PartName="/xl/drawings/drawing18.xml" ContentType="application/vnd.openxmlformats-officedocument.drawing+xml"/>
  <Override PartName="/xl/charts/chart136.xml" ContentType="application/vnd.openxmlformats-officedocument.drawingml.chart+xml"/>
  <Override PartName="/xl/charts/chart137.xml" ContentType="application/vnd.openxmlformats-officedocument.drawingml.chart+xml"/>
  <Override PartName="/xl/charts/chart138.xml" ContentType="application/vnd.openxmlformats-officedocument.drawingml.chart+xml"/>
  <Override PartName="/xl/charts/chart139.xml" ContentType="application/vnd.openxmlformats-officedocument.drawingml.chart+xml"/>
  <Override PartName="/xl/charts/chart140.xml" ContentType="application/vnd.openxmlformats-officedocument.drawingml.chart+xml"/>
  <Override PartName="/xl/charts/chart141.xml" ContentType="application/vnd.openxmlformats-officedocument.drawingml.chart+xml"/>
  <Override PartName="/xl/charts/chart142.xml" ContentType="application/vnd.openxmlformats-officedocument.drawingml.chart+xml"/>
  <Override PartName="/xl/charts/chart143.xml" ContentType="application/vnd.openxmlformats-officedocument.drawingml.chart+xml"/>
  <Override PartName="/xl/charts/chart144.xml" ContentType="application/vnd.openxmlformats-officedocument.drawingml.char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145.xml" ContentType="application/vnd.openxmlformats-officedocument.drawingml.chart+xml"/>
  <Override PartName="/xl/theme/themeOverride4.xml" ContentType="application/vnd.openxmlformats-officedocument.themeOverride+xml"/>
  <Override PartName="/xl/charts/chart146.xml" ContentType="application/vnd.openxmlformats-officedocument.drawingml.chart+xml"/>
  <Override PartName="/xl/theme/themeOverride5.xml" ContentType="application/vnd.openxmlformats-officedocument.themeOverride+xml"/>
  <Override PartName="/xl/charts/chart147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48.xml" ContentType="application/vnd.openxmlformats-officedocument.drawingml.chart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9.xml" ContentType="application/vnd.openxmlformats-officedocument.drawingml.chart+xml"/>
  <Override PartName="/xl/theme/themeOverride7.xml" ContentType="application/vnd.openxmlformats-officedocument.themeOverride+xml"/>
  <Override PartName="/xl/drawings/drawing2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irea.sharepoint.com/sites/Explotacin/Documentos compartidos/General/TECNICO_DNGS/ENTIDADES/CCS/MODIFICACIONES WEB/2026/07_JULIO/23072026_RT93152/"/>
    </mc:Choice>
  </mc:AlternateContent>
  <xr:revisionPtr revIDLastSave="2" documentId="8_{28AD024B-9BD7-49D8-84B6-B2110B52BC40}" xr6:coauthVersionLast="47" xr6:coauthVersionMax="47" xr10:uidLastSave="{1C4BA71D-506A-49B0-80CB-3C8527821BB4}"/>
  <bookViews>
    <workbookView xWindow="-110" yWindow="-110" windowWidth="19420" windowHeight="10300" tabRatio="770" xr2:uid="{00000000-000D-0000-FFFF-FFFF00000000}"/>
  </bookViews>
  <sheets>
    <sheet name="Portada" sheetId="27" r:id="rId1"/>
    <sheet name="S-1ª" sheetId="28" r:id="rId2"/>
    <sheet name="c.act." sheetId="25" r:id="rId3"/>
    <sheet name="S1-I-B" sheetId="5" r:id="rId4"/>
    <sheet name="S1-I-B POL_CP" sheetId="68" r:id="rId5"/>
    <sheet name="S1-I-B CAP_CP" sheetId="73" r:id="rId6"/>
    <sheet name="S1-II-PP" sheetId="29" r:id="rId7"/>
    <sheet name="S1-III-P" sheetId="30" r:id="rId8"/>
    <sheet name="S1-T" sheetId="31" r:id="rId9"/>
    <sheet name="S1-IV-R" sheetId="24" r:id="rId10"/>
    <sheet name="S-2ª" sheetId="32" r:id="rId11"/>
    <sheet name="S2-I-B1" sheetId="36" r:id="rId12"/>
    <sheet name="S2-I-B1b" sheetId="75" r:id="rId13"/>
    <sheet name="S2-I-B2" sheetId="76" r:id="rId14"/>
    <sheet name="S2-I-B3" sheetId="40" r:id="rId15"/>
    <sheet name="S2-I-B4" sheetId="58" r:id="rId16"/>
    <sheet name="S2-II-PP" sheetId="42" r:id="rId17"/>
    <sheet name="S2-III-P1" sheetId="63" r:id="rId18"/>
    <sheet name="S2-III-P2" sheetId="64" r:id="rId19"/>
    <sheet name="S2-III-P3" sheetId="46" r:id="rId20"/>
    <sheet name="S2-III-P4" sheetId="62" r:id="rId21"/>
    <sheet name="S2-IV-G" sheetId="48" r:id="rId22"/>
    <sheet name="S2-V-Ev" sheetId="59" r:id="rId23"/>
    <sheet name="Ev (2)" sheetId="61" r:id="rId24"/>
    <sheet name="S-3ª" sheetId="34" r:id="rId25"/>
    <sheet name="S3-I" sheetId="49" r:id="rId26"/>
    <sheet name="S3-II" sheetId="70" r:id="rId27"/>
    <sheet name="S3-III" sheetId="55" r:id="rId28"/>
    <sheet name="ANEXO" sheetId="69" r:id="rId29"/>
    <sheet name="mapas" sheetId="56" r:id="rId30"/>
  </sheets>
  <externalReferences>
    <externalReference r:id="rId31"/>
  </externalReferences>
  <definedNames>
    <definedName name="_xlnm._FilterDatabase" localSheetId="23" hidden="1">'Ev (2)'!$N$821:$Q$821</definedName>
    <definedName name="_xlnm._FilterDatabase" localSheetId="12" hidden="1">'S2-I-B1b'!$B$8:$F$612</definedName>
    <definedName name="_xlnm._FilterDatabase" localSheetId="13" hidden="1">'S2-I-B2'!$A$12:$DG$70</definedName>
    <definedName name="A._POR_CÓDIGO_POSTAL">'S1-I-B POL_CP'!$B$8</definedName>
    <definedName name="A.CAPITALES_POR_CÓDIGO_POSTAL" localSheetId="5">'S1-I-B CAP_CP'!$B$8</definedName>
    <definedName name="ANEXO_A" localSheetId="28">ANEXO!$B$1</definedName>
    <definedName name="ANEXO_A._INUNDACIÓN_1">ANEXO!$B$9</definedName>
    <definedName name="ANEXO_A._INUNDACIÓN_2">ANEXO!$AM$9</definedName>
    <definedName name="ANEXO_B._TERREMOTO_1">ANEXO!$B$71</definedName>
    <definedName name="ANEXO_B._TERREMOTO_2">ANEXO!$AM$71</definedName>
    <definedName name="ANEXO_C._ERUPCION_1">ANEXO!$B$133</definedName>
    <definedName name="ANEXO_C._ERUPCION_2">ANEXO!$AM$133</definedName>
    <definedName name="ANEXO_D._TCA_1">ANEXO!$B$195</definedName>
    <definedName name="ANEXO_D._TCA_2">ANEXO!$AM$195</definedName>
    <definedName name="ANEXO_E._TERRORISMO_1">ANEXO!$B$257</definedName>
    <definedName name="ANEXO_E._TERRORISMO_2">ANEXO!$AM$257</definedName>
    <definedName name="ANEXO_EXPTES">ANEXO!$B$7</definedName>
    <definedName name="ANEXO_F._MOTÍN_1">ANEXO!$B$319</definedName>
    <definedName name="ANEXO_F._MOTÍN_2">ANEXO!$AM$319</definedName>
    <definedName name="ANEXO_G._TUMULTO_POPULAR_1">ANEXO!$B$381</definedName>
    <definedName name="ANEXO_G._TUMULTO_POPULAR_2">ANEXO!$AM$381</definedName>
    <definedName name="ANEXO_H._FFAA_1">ANEXO!$B$443</definedName>
    <definedName name="ANEXO_H._FFAA_2">ANEXO!$AM$443</definedName>
    <definedName name="ANEXO_I._RESUMEN_1">ANEXO!$B$505</definedName>
    <definedName name="ANEXO_I._RESUMEN_2">ANEXO!$AM$505</definedName>
    <definedName name="ANEXO_INDEMNIZACIONES">ANEXO!$AM$7</definedName>
    <definedName name="ANEXO_mapa1_A_EXPTES_PROV" localSheetId="28">ANEXO!$B$7</definedName>
    <definedName name="_xlnm.Print_Area" localSheetId="29">mapas!$A$1:$AI$58</definedName>
    <definedName name="B._POR_PROVINCIA">'S1-I-B POL_CP'!$I$8</definedName>
    <definedName name="B_POR_PROVINCIA">'S1-I-B CAP_CP'!$I$8</definedName>
    <definedName name="MAPA_EXPEDIENTES_O_TRAMITACIONES_1987_2022">'S2-III-P2'!$B$72</definedName>
    <definedName name="MAPA_EXPTES_O_TRAMITACIONES_1971_2022" localSheetId="13">'S2-I-B2'!$B$74</definedName>
    <definedName name="MAPA_INDEMNIZACIONES_1971_2022" localSheetId="13">'S2-I-B2'!$W$74</definedName>
    <definedName name="MAPA_INDEMNIZACIONES_1987_2022">'S2-III-P2'!$O$72</definedName>
    <definedName name="S1_I_B" localSheetId="5">'S1-I-B CAP_CP'!$A$1</definedName>
    <definedName name="S1_I_B" localSheetId="4">'S1-I-B POL_CP'!$A$1</definedName>
    <definedName name="S1_I_B">'S1-I-B'!$A$1</definedName>
    <definedName name="S1_I_B_1_PÓLIZAS">'S1-I-B'!$B$6</definedName>
    <definedName name="S1_I_B_2_CAPITALES_ASEGURADOS">'S1-I-B'!$N$6</definedName>
    <definedName name="S1_I_B_3_CAPITALES_ASEGURADOS_MEDIOS">'S1-I-B'!$Y$6</definedName>
    <definedName name="S1_I_B_CAP_CP" localSheetId="5">'S1-I-B CAP_CP'!$B$6</definedName>
    <definedName name="S1_I_B_POL_CP" localSheetId="4">'S1-I-B POL_CP'!$B$6</definedName>
    <definedName name="S1_II_PP">'S1-II-PP'!$B$1</definedName>
    <definedName name="S1_II_PP_1_PÓLIZAS">'S1-II-PP'!$B$6</definedName>
    <definedName name="S1_II_PP_2_CAPITALES_ASEGURADOS">'S1-II-PP'!$L$6</definedName>
    <definedName name="S1_II_PP_3_CAPITALES_ASEGURADOS_MEDIOS">'S1-II-PP'!$U$6</definedName>
    <definedName name="S1_III_P">'S1-III-P'!$B$1</definedName>
    <definedName name="S1_III_P_1_PÓLIZAS_CAPITALES_MEDIOS">'S1-III-P'!$B$6</definedName>
    <definedName name="S1_IV_R">'S1-IV-R'!$B$1</definedName>
    <definedName name="S1_IV_R_1_RECARGOS">'S1-IV-R'!$B$6</definedName>
    <definedName name="S1_IV_R_2_RECARGOS_BIENES">'S1-IV-R'!$B$73</definedName>
    <definedName name="S1_T">'S1-T'!$B$1</definedName>
    <definedName name="S1_T_TODO_B">'S1-T'!$B$7</definedName>
    <definedName name="S1_T_TODO_P">'S1-T'!$B$75</definedName>
    <definedName name="S1_T_TODO_PP">'S1-T'!$B$41</definedName>
    <definedName name="S2_I_B1">'S2-I-B1'!$B$1</definedName>
    <definedName name="S2_I_B1_A_INUNDACIÓN">'S2-I-B1'!$B$13</definedName>
    <definedName name="S2_I_B1_APARTADO_1">'S2-I-B1'!$B$8</definedName>
    <definedName name="S2_I_B1_B_TERREMOTO">'S2-I-B1'!$B$76</definedName>
    <definedName name="S2_I_B1_C_ERUPCIÓN">'S2-I-B1'!$B$139</definedName>
    <definedName name="S2_I_B1_D_TCA">'S2-I-B1'!$B$202</definedName>
    <definedName name="S2_I_B1_E_AEROLITOS">'S2-I-B1'!$B$268</definedName>
    <definedName name="S2_I_B1_EXPTES_INDEMNIZACIONES_Y_COSTES">'S2-I-B1'!$B$10</definedName>
    <definedName name="S2_I_B1_F_TERRORISMO">'S2-I-B1'!$B$331</definedName>
    <definedName name="S2_I_B1_G_MOTÍN">'S2-I-B1'!$B$394</definedName>
    <definedName name="S2_I_B1_H_TUMULTO_POPULAR">'S2-I-B1'!$B$457</definedName>
    <definedName name="S2_I_B1_I_FFAA">'S2-I-B1'!$B$520</definedName>
    <definedName name="S2_I_B1_J_VARIOS">'S2-I-B1'!$B$584</definedName>
    <definedName name="S2_I_B1_K_RESUMEN1">'S2-I-B1'!$B$649</definedName>
    <definedName name="S2_I_B1_L_RESUMEN2">'S2-I-B1'!$N$8</definedName>
    <definedName name="S2_I_B1_L_RESUMEN3">'S2-I-B1'!$N$46</definedName>
    <definedName name="S2_I_B1b">'S2-I-B1b'!$B$6</definedName>
    <definedName name="S2_I_B2">'S2-I-B2'!$B$1</definedName>
    <definedName name="S2_I_B2_mapa1_A_EXPTES_PROV" localSheetId="13">'S2-I-B2'!$B$10</definedName>
    <definedName name="S2_I_B2_mapa1_B_INDEMN_PROV" localSheetId="13">'S2-I-B2'!$W$10</definedName>
    <definedName name="S2_I_B3">'S2-I-B3'!$B$1</definedName>
    <definedName name="S2_I_B3_A_EXPTES_O_TRAMITACIONES">'S2-I-B3'!$B$12</definedName>
    <definedName name="S2_I_B3_APARTADO_2">'S2-I-B3'!$B$8</definedName>
    <definedName name="S2_I_B3_B_INDEMNIZACIONES">'S2-I-B3'!$M$12</definedName>
    <definedName name="S2_I_B3_C_COSTES_MEDIOS">'S2-I-B3'!$X$12</definedName>
    <definedName name="S2_I_B4">'S2-I-B4'!$B$1</definedName>
    <definedName name="S2_I_B4_A_NÚMERO_DE_EXPEDIENTES">'S2-III-P2'!$B$10</definedName>
    <definedName name="S2_I_B4_B_INDEMNIZAC">'S2-I-B4'!$P$10</definedName>
    <definedName name="S2_II_PP">'S2-II-PP'!$B$1</definedName>
    <definedName name="S2_II_PP_2_SEGÚN_CAUSA">'S2-II-PP'!$O$10</definedName>
    <definedName name="S2_II_PP_A_INUNDACIÓN">'S2-II-PP'!$B$10</definedName>
    <definedName name="S2_II_PP_B_TERREMOTO">'S2-II-PP'!$B$39</definedName>
    <definedName name="S2_II_PP_C_ERUPCION">'S2-II-PP'!$B$68</definedName>
    <definedName name="S2_II_PP_D_TCA">'S2-II-PP'!$B$97</definedName>
    <definedName name="S2_II_PP_E_TERRORISMO">'S2-II-PP'!$B$126</definedName>
    <definedName name="S2_II_PP_F_FF.AA.">'S2-II-PP'!$B$184</definedName>
    <definedName name="S2_II_PP_F_TUMULTO_POPULAR">'S2-II-PP'!$B$155</definedName>
    <definedName name="S2_II_PP_G_FF.AA.">'S2-II-PP'!$B$184</definedName>
    <definedName name="S2_II_PP_H_RESUMEN1">'S2-II-PP'!$H$10</definedName>
    <definedName name="S2_II_PP_H_RESUMEN2">'S2-II-PP'!$O$10</definedName>
    <definedName name="S2_III_P1">'S2-III-P1'!$B$1</definedName>
    <definedName name="S2_III_P1_A_INUNDACIÓN">'S2-III-P1'!$B$11</definedName>
    <definedName name="S2_III_P1_B_TERREMOTO">'S2-III-P1'!$B$57</definedName>
    <definedName name="S2_III_P1_C_TCA">'S2-III-P1'!$B$103</definedName>
    <definedName name="S2_III_P1_D_TERRORISMO">'S2-III-P1'!$B$149</definedName>
    <definedName name="S2_III_P1_E_TUMULTO_POPULAR">'S2-III-P1'!$B$196</definedName>
    <definedName name="S2_III_P1_F_FF.AA.">'S2-III-P1'!$B$242</definedName>
    <definedName name="S2_III_P1_G_RESUMEN1">'S2-III-P1'!$B$289</definedName>
    <definedName name="S2_III_P1_H_RESUMEN2">'S2-III-P1'!$H$11</definedName>
    <definedName name="S2_III_P2_mapa">'S2-III-P2'!$B$1</definedName>
    <definedName name="S2_III_P2_mapa2">'S2-III-P2'!$O$10</definedName>
    <definedName name="S2_III_P3">'S2-III-P3'!$B$1</definedName>
    <definedName name="S2_III_P3_A_EXPTES">'S2-III-P3'!$B$10</definedName>
    <definedName name="S2_III_P3_B_INDEM">'S2-III-P3'!$B$25</definedName>
    <definedName name="S2_III_P3_C_COSTES">'S2-III-P3'!$B$41</definedName>
    <definedName name="S2_III_P4">'S2-III-P4'!$B$1</definedName>
    <definedName name="S2_III_P4_A_MUERTE">'S2-III-P4'!$B$10</definedName>
    <definedName name="S2_III_P4_B_INCAPACIDAD">'S2-III-P4'!$B$30</definedName>
    <definedName name="S2_IV_1_TODAS_CAUSAS">'S2-IV-G'!$B$6</definedName>
    <definedName name="S2_IV_2_DISTRIBUCIÓN_PORCENTUAL">'S2-IV-G'!$P$6</definedName>
    <definedName name="S2_IV_A_SEGÚN_AÑO">'S2-IV-G'!$B$9</definedName>
    <definedName name="S2_IV_B_SEGÚN_CAUSA">'S2-IV-G'!$H$9</definedName>
    <definedName name="S2_IV_G">'S2-IV-G'!$B$1</definedName>
    <definedName name="S2_IV_IV_GLOBAL_A">'S2-IV-G'!$B$1</definedName>
    <definedName name="S3_I_R1">'S3-I'!$B$1</definedName>
    <definedName name="S3_I_R1_1_BIENES">'S3-I'!$B$7</definedName>
    <definedName name="S3_I_R1_2_PÉRDIDAS_PECUNIARIAS">'S3-I'!$J$7</definedName>
    <definedName name="S3_I_R1_3_PERSONAS">'S3-I'!$R$7</definedName>
    <definedName name="S3_I_R1_A_EVOLUCIÓN_B">'S3-I'!$B$9</definedName>
    <definedName name="S3_I_R1_A_EVOLUCIÓN_P">'S3-I'!$R$9</definedName>
    <definedName name="S3_I_R1_A_EVOLUCIÓN_PP">'S3-I'!$J$9</definedName>
    <definedName name="S3_I_R1_B_DETALLE_B">'S3-I'!$B$51</definedName>
    <definedName name="S3_I_R1_B_DETALLE_P">'S3-I'!$R$51</definedName>
    <definedName name="S3_I_R1_B_DETALLE_PP">'S3-I'!$J$37</definedName>
    <definedName name="S3_II_R2">'S3-II'!$B$1</definedName>
    <definedName name="S3_II_R2_1_BIENES">'S3-II'!$B$6</definedName>
    <definedName name="S3_II_R2_2_PÉRDIDAS_PECUNIARIAS">'S3-II'!$B$78</definedName>
    <definedName name="S3_II_R2_3_PERSONAS">'S3-II'!$B$103</definedName>
    <definedName name="S3_II_R2_4_DIEZ_PRINCIPALES_EVENTOS">'S3-II'!$J$6</definedName>
    <definedName name="S3_II_R2_SERIE1">'S3-II'!$B$8</definedName>
    <definedName name="S3_II_R2_SERIE2">'S3-II'!$B$52</definedName>
    <definedName name="S3_III_C">'S3-III'!$B$1</definedName>
    <definedName name="S3_V_Ev">'S2-V-Ev'!$B$1</definedName>
    <definedName name="S3_V_Ev2">'Ev (2)'!$B$1</definedName>
    <definedName name="TOTAL_DE_CAPITALES_ASEGURADOS_ESTIMADOS_EN_2025">'S1-I-B CAP_CP'!$I$72</definedName>
    <definedName name="TOTAL_DEL_NÚMERO_DE_PÓLIZAS_ESTIMADAS_EN_2025">'S1-I-B POL_CP'!$I$71</definedName>
    <definedName name="V_EV_34º">'Ev (2)'!$B$6</definedName>
    <definedName name="V_EV_35º">'Ev (2)'!$B$22</definedName>
    <definedName name="V_EV_36º">'Ev (2)'!$B$37</definedName>
    <definedName name="V_EV_37º">'Ev (2)'!$B$52</definedName>
    <definedName name="V_EV_38º">'Ev (2)'!$B$68</definedName>
    <definedName name="V_EV_39º">'Ev (2)'!$B$83</definedName>
    <definedName name="V_EV_40º">'Ev (2)'!$B$98</definedName>
    <definedName name="V_EV_41º">'Ev (2)'!$B$113</definedName>
    <definedName name="V_EV_42º">'Ev (2)'!$B$129</definedName>
    <definedName name="V_EV_43º">'Ev (2)'!$B$144</definedName>
    <definedName name="V_EV_44º">'Ev (2)'!$B$159</definedName>
    <definedName name="V_EV_45º">'Ev (2)'!$B$174</definedName>
    <definedName name="V_EV_46º">'Ev (2)'!$B$189</definedName>
    <definedName name="V_EV_47º">'Ev (2)'!$B$205</definedName>
    <definedName name="V_EV_48º">'Ev (2)'!$B$221</definedName>
    <definedName name="V_EV_49º">'Ev (2)'!$B$236</definedName>
    <definedName name="V_EV_50º">'Ev (2)'!$B$252</definedName>
    <definedName name="V_EV_51º">'Ev (2)'!$B$267</definedName>
    <definedName name="V_EV_52º">'Ev (2)'!$B$282</definedName>
    <definedName name="V_EV_53º">'Ev (2)'!$B$297</definedName>
    <definedName name="V_EV_54º">'Ev (2)'!$B$312</definedName>
    <definedName name="V_EV_55º">'Ev (2)'!$B$328</definedName>
    <definedName name="V_EV_56º">'Ev (2)'!$B$344</definedName>
    <definedName name="V_EV_57º">'Ev (2)'!$B$360</definedName>
    <definedName name="V_EV_58º">'Ev (2)'!$B$376</definedName>
    <definedName name="V_EV_59º">'Ev (2)'!$B$391</definedName>
    <definedName name="V_EV_60º">'Ev (2)'!$B$406</definedName>
    <definedName name="V_EV_61º">'Ev (2)'!$B$421</definedName>
    <definedName name="V_EV_62º">'Ev (2)'!$B$436</definedName>
    <definedName name="V_EV_63º">'Ev (2)'!$B$451</definedName>
    <definedName name="V_EV_64º">'Ev (2)'!$B$466</definedName>
    <definedName name="V_EV_65º">'Ev (2)'!$B$481</definedName>
    <definedName name="V_EV_66º">'Ev (2)'!$B$496</definedName>
    <definedName name="V_EV_67º">'Ev (2)'!$B$512</definedName>
    <definedName name="V_EV_68º">'Ev (2)'!$B$528</definedName>
    <definedName name="V_EV_69º">'Ev (2)'!$B$544</definedName>
    <definedName name="V_EV_70º">'Ev (2)'!$B$560</definedName>
    <definedName name="V_EV_71º">'Ev (2)'!$B$575</definedName>
    <definedName name="V_EV_72º">'Ev (2)'!$B$591</definedName>
    <definedName name="V_EV_73º">'Ev (2)'!$B$606</definedName>
    <definedName name="V_EV_74º">'Ev (2)'!$B$621</definedName>
    <definedName name="V_EV_75º">'Ev (2)'!$B$637</definedName>
    <definedName name="V_EV_76º">'Ev (2)'!$B$652</definedName>
    <definedName name="V_EV_77º">'Ev (2)'!$B$667</definedName>
    <definedName name="V_EV_78º">'Ev (2)'!$B$682</definedName>
    <definedName name="V_EV_79º">'Ev (2)'!$B$697</definedName>
    <definedName name="V_EV_80º">'Ev (2)'!$B$712</definedName>
    <definedName name="V_EV_81º">'Ev (2)'!$B$727</definedName>
    <definedName name="V_EV_82º">'Ev (2)'!$B$742</definedName>
    <definedName name="V_EV_83º">'Ev (2)'!$B$757</definedName>
    <definedName name="V_EV_84º">'Ev (2)'!$B$773</definedName>
    <definedName name="V_EV_85º">'Ev (2)'!$B$788</definedName>
    <definedName name="V_EV_86º">'Ev (2)'!$B$803</definedName>
    <definedName name="V_EV_87º">'Ev (2)'!$B$818</definedName>
    <definedName name="V_EV_88º">'Ev (2)'!$B$851</definedName>
    <definedName name="V_EV_89º">'Ev (2)'!$B$866</definedName>
    <definedName name="V_EV_90º">'Ev (2)'!$B$881</definedName>
    <definedName name="V_EV_A">'S2-V-Ev'!$B$1</definedName>
    <definedName name="V_EV2_A">'Ev (2)'!$B$1</definedName>
    <definedName name="XL3DisableCameraObjects" hidden="1">[1]XLCubedFormats!A1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73" l="1"/>
  <c r="M13" i="68"/>
  <c r="F13" i="68"/>
  <c r="F94" i="75"/>
  <c r="F95" i="75"/>
  <c r="F96" i="75"/>
  <c r="F97" i="75"/>
  <c r="F98" i="75"/>
  <c r="F99" i="75"/>
  <c r="F100" i="75"/>
  <c r="F101" i="75"/>
  <c r="F102" i="75"/>
  <c r="F103" i="75"/>
  <c r="F104" i="75"/>
  <c r="F105" i="75"/>
  <c r="F106" i="75"/>
  <c r="F107" i="75"/>
  <c r="F108" i="75"/>
  <c r="F109" i="75"/>
  <c r="F110" i="75"/>
  <c r="F111" i="75"/>
  <c r="F112" i="75"/>
  <c r="F113" i="75"/>
  <c r="F114" i="75"/>
  <c r="F115" i="75"/>
  <c r="F116" i="75"/>
  <c r="F117" i="75"/>
  <c r="F118" i="75"/>
  <c r="F119" i="75"/>
  <c r="F120" i="75"/>
  <c r="F121" i="75"/>
  <c r="F122" i="75"/>
  <c r="F123" i="75"/>
  <c r="F124" i="75"/>
  <c r="F125" i="75"/>
  <c r="F126" i="75"/>
  <c r="F127" i="75"/>
  <c r="F128" i="75"/>
  <c r="F129" i="75"/>
  <c r="F130" i="75"/>
  <c r="F131" i="75"/>
  <c r="F132" i="75"/>
  <c r="F133" i="75"/>
  <c r="F134" i="75"/>
  <c r="F135" i="75"/>
  <c r="F136" i="75"/>
  <c r="F137" i="75"/>
  <c r="F138" i="75"/>
  <c r="F139" i="75"/>
  <c r="F140" i="75"/>
  <c r="F141" i="75"/>
  <c r="F142" i="75"/>
  <c r="F143" i="75"/>
  <c r="F144" i="75"/>
  <c r="F145" i="75"/>
  <c r="F146" i="75"/>
  <c r="F147" i="75"/>
  <c r="F148" i="75"/>
  <c r="F149" i="75"/>
  <c r="F150" i="75"/>
  <c r="F151" i="75"/>
  <c r="F152" i="75"/>
  <c r="F153" i="75"/>
  <c r="F154" i="75"/>
  <c r="F155" i="75"/>
  <c r="F156" i="75"/>
  <c r="F157" i="75"/>
  <c r="F158" i="75"/>
  <c r="F159" i="75"/>
  <c r="F160" i="75"/>
  <c r="F161" i="75"/>
  <c r="F162" i="75"/>
  <c r="F163" i="75"/>
  <c r="F164" i="75"/>
  <c r="F165" i="75"/>
  <c r="F166" i="75"/>
  <c r="F167" i="75"/>
  <c r="F168" i="75"/>
  <c r="F169" i="75"/>
  <c r="F170" i="75"/>
  <c r="F171" i="75"/>
  <c r="F172" i="75"/>
  <c r="F173" i="75"/>
  <c r="F174" i="75"/>
  <c r="F175" i="75"/>
  <c r="F176" i="75"/>
  <c r="F177" i="75"/>
  <c r="F178" i="75"/>
  <c r="F179" i="75"/>
  <c r="F180" i="75"/>
  <c r="F181" i="75"/>
  <c r="F182" i="75"/>
  <c r="F183" i="75"/>
  <c r="F184" i="75"/>
  <c r="F185" i="75"/>
  <c r="F186" i="75"/>
  <c r="F187" i="75"/>
  <c r="F188" i="75"/>
  <c r="F189" i="75"/>
  <c r="F190" i="75"/>
  <c r="F191" i="75"/>
  <c r="F192" i="75"/>
  <c r="F193" i="75"/>
  <c r="F194" i="75"/>
  <c r="F195" i="75"/>
  <c r="F196" i="75"/>
  <c r="F197" i="75"/>
  <c r="F198" i="75"/>
  <c r="F199" i="75"/>
  <c r="F200" i="75"/>
  <c r="F201" i="75"/>
  <c r="F202" i="75"/>
  <c r="F203" i="75"/>
  <c r="F204" i="75"/>
  <c r="F205" i="75"/>
  <c r="F206" i="75"/>
  <c r="F207" i="75"/>
  <c r="F208" i="75"/>
  <c r="F209" i="75"/>
  <c r="F210" i="75"/>
  <c r="F211" i="75"/>
  <c r="F212" i="75"/>
  <c r="F213" i="75"/>
  <c r="F214" i="75"/>
  <c r="F215" i="75"/>
  <c r="F216" i="75"/>
  <c r="F217" i="75"/>
  <c r="F218" i="75"/>
  <c r="F219" i="75"/>
  <c r="F220" i="75"/>
  <c r="F221" i="75"/>
  <c r="F222" i="75"/>
  <c r="F223" i="75"/>
  <c r="F224" i="75"/>
  <c r="F225" i="75"/>
  <c r="F226" i="75"/>
  <c r="F227" i="75"/>
  <c r="F228" i="75"/>
  <c r="F229" i="75"/>
  <c r="F230" i="75"/>
  <c r="F231" i="75"/>
  <c r="F232" i="75"/>
  <c r="F233" i="75"/>
  <c r="F234" i="75"/>
  <c r="F235" i="75"/>
  <c r="F236" i="75"/>
  <c r="F237" i="75"/>
  <c r="F238" i="75"/>
  <c r="F239" i="75"/>
  <c r="F240" i="75"/>
  <c r="F241" i="75"/>
  <c r="F242" i="75"/>
  <c r="F243" i="75"/>
  <c r="F244" i="75"/>
  <c r="F245" i="75"/>
  <c r="F246" i="75"/>
  <c r="F247" i="75"/>
  <c r="F248" i="75"/>
  <c r="F249" i="75"/>
  <c r="F250" i="75"/>
  <c r="F251" i="75"/>
  <c r="F252" i="75"/>
  <c r="F253" i="75"/>
  <c r="F254" i="75"/>
  <c r="F255" i="75"/>
  <c r="F256" i="75"/>
  <c r="F257" i="75"/>
  <c r="F258" i="75"/>
  <c r="F259" i="75"/>
  <c r="F260" i="75"/>
  <c r="F261" i="75"/>
  <c r="F262" i="75"/>
  <c r="F263" i="75"/>
  <c r="F264" i="75"/>
  <c r="F265" i="75"/>
  <c r="F266" i="75"/>
  <c r="F267" i="75"/>
  <c r="F268" i="75"/>
  <c r="F269" i="75"/>
  <c r="F270" i="75"/>
  <c r="F271" i="75"/>
  <c r="F272" i="75"/>
  <c r="F273" i="75"/>
  <c r="F274" i="75"/>
  <c r="F275" i="75"/>
  <c r="F276" i="75"/>
  <c r="F277" i="75"/>
  <c r="F278" i="75"/>
  <c r="F279" i="75"/>
  <c r="F280" i="75"/>
  <c r="F281" i="75"/>
  <c r="F282" i="75"/>
  <c r="F283" i="75"/>
  <c r="F284" i="75"/>
  <c r="F285" i="75"/>
  <c r="F286" i="75"/>
  <c r="F287" i="75"/>
  <c r="F288" i="75"/>
  <c r="F289" i="75"/>
  <c r="F290" i="75"/>
  <c r="F291" i="75"/>
  <c r="F292" i="75"/>
  <c r="F293" i="75"/>
  <c r="F294" i="75"/>
  <c r="F295" i="75"/>
  <c r="F296" i="75"/>
  <c r="F297" i="75"/>
  <c r="F298" i="75"/>
  <c r="F299" i="75"/>
  <c r="F300" i="75"/>
  <c r="F301" i="75"/>
  <c r="F302" i="75"/>
  <c r="F303" i="75"/>
  <c r="F304" i="75"/>
  <c r="F305" i="75"/>
  <c r="F306" i="75"/>
  <c r="F307" i="75"/>
  <c r="F308" i="75"/>
  <c r="F309" i="75"/>
  <c r="F310" i="75"/>
  <c r="F311" i="75"/>
  <c r="F312" i="75"/>
  <c r="F313" i="75"/>
  <c r="F314" i="75"/>
  <c r="F315" i="75"/>
  <c r="F316" i="75"/>
  <c r="F317" i="75"/>
  <c r="F318" i="75"/>
  <c r="F319" i="75"/>
  <c r="F320" i="75"/>
  <c r="F321" i="75"/>
  <c r="F322" i="75"/>
  <c r="F323" i="75"/>
  <c r="F324" i="75"/>
  <c r="F325" i="75"/>
  <c r="F326" i="75"/>
  <c r="F327" i="75"/>
  <c r="F328" i="75"/>
  <c r="F329" i="75"/>
  <c r="F330" i="75"/>
  <c r="F331" i="75"/>
  <c r="F332" i="75"/>
  <c r="F333" i="75"/>
  <c r="F334" i="75"/>
  <c r="F335" i="75"/>
  <c r="F336" i="75"/>
  <c r="F337" i="75"/>
  <c r="F338" i="75"/>
  <c r="F339" i="75"/>
  <c r="F340" i="75"/>
  <c r="F341" i="75"/>
  <c r="F342" i="75"/>
  <c r="F343" i="75"/>
  <c r="F344" i="75"/>
  <c r="F345" i="75"/>
  <c r="F346" i="75"/>
  <c r="F347" i="75"/>
  <c r="F348" i="75"/>
  <c r="F349" i="75"/>
  <c r="F350" i="75"/>
  <c r="F351" i="75"/>
  <c r="F352" i="75"/>
  <c r="F353" i="75"/>
  <c r="F354" i="75"/>
  <c r="F355" i="75"/>
  <c r="F356" i="75"/>
  <c r="F357" i="75"/>
  <c r="F358" i="75"/>
  <c r="F359" i="75"/>
  <c r="F360" i="75"/>
  <c r="F361" i="75"/>
  <c r="F362" i="75"/>
  <c r="F363" i="75"/>
  <c r="F364" i="75"/>
  <c r="F365" i="75"/>
  <c r="F366" i="75"/>
  <c r="F367" i="75"/>
  <c r="F368" i="75"/>
  <c r="F369" i="75"/>
  <c r="F370" i="75"/>
  <c r="F371" i="75"/>
  <c r="F372" i="75"/>
  <c r="F373" i="75"/>
  <c r="F374" i="75"/>
  <c r="F375" i="75"/>
  <c r="F376" i="75"/>
  <c r="F377" i="75"/>
  <c r="F378" i="75"/>
  <c r="F379" i="75"/>
  <c r="F380" i="75"/>
  <c r="F381" i="75"/>
  <c r="F382" i="75"/>
  <c r="F383" i="75"/>
  <c r="F384" i="75"/>
  <c r="F385" i="75"/>
  <c r="F386" i="75"/>
  <c r="F387" i="75"/>
  <c r="F388" i="75"/>
  <c r="F389" i="75"/>
  <c r="F390" i="75"/>
  <c r="F391" i="75"/>
  <c r="F392" i="75"/>
  <c r="F393" i="75"/>
  <c r="F394" i="75"/>
  <c r="F395" i="75"/>
  <c r="F396" i="75"/>
  <c r="F397" i="75"/>
  <c r="F398" i="75"/>
  <c r="F399" i="75"/>
  <c r="F400" i="75"/>
  <c r="F401" i="75"/>
  <c r="F402" i="75"/>
  <c r="F403" i="75"/>
  <c r="F404" i="75"/>
  <c r="F405" i="75"/>
  <c r="F406" i="75"/>
  <c r="F407" i="75"/>
  <c r="F408" i="75"/>
  <c r="F409" i="75"/>
  <c r="F410" i="75"/>
  <c r="F411" i="75"/>
  <c r="F412" i="75"/>
  <c r="F413" i="75"/>
  <c r="F414" i="75"/>
  <c r="F415" i="75"/>
  <c r="F416" i="75"/>
  <c r="F417" i="75"/>
  <c r="F418" i="75"/>
  <c r="F419" i="75"/>
  <c r="F420" i="75"/>
  <c r="F421" i="75"/>
  <c r="F422" i="75"/>
  <c r="F423" i="75"/>
  <c r="F424" i="75"/>
  <c r="F425" i="75"/>
  <c r="F426" i="75"/>
  <c r="F427" i="75"/>
  <c r="F428" i="75"/>
  <c r="F429" i="75"/>
  <c r="F430" i="75"/>
  <c r="F431" i="75"/>
  <c r="F432" i="75"/>
  <c r="F433" i="75"/>
  <c r="F434" i="75"/>
  <c r="F435" i="75"/>
  <c r="F436" i="75"/>
  <c r="F437" i="75"/>
  <c r="F438" i="75"/>
  <c r="F439" i="75"/>
  <c r="F440" i="75"/>
  <c r="F441" i="75"/>
  <c r="F442" i="75"/>
  <c r="F443" i="75"/>
  <c r="F444" i="75"/>
  <c r="F445" i="75"/>
  <c r="F446" i="75"/>
  <c r="F447" i="75"/>
  <c r="F448" i="75"/>
  <c r="F449" i="75"/>
  <c r="F450" i="75"/>
  <c r="F451" i="75"/>
  <c r="F452" i="75"/>
  <c r="F453" i="75"/>
  <c r="F454" i="75"/>
  <c r="F455" i="75"/>
  <c r="F456" i="75"/>
  <c r="F457" i="75"/>
  <c r="F458" i="75"/>
  <c r="F459" i="75"/>
  <c r="F460" i="75"/>
  <c r="F461" i="75"/>
  <c r="F462" i="75"/>
  <c r="F463" i="75"/>
  <c r="F464" i="75"/>
  <c r="F465" i="75"/>
  <c r="F466" i="75"/>
  <c r="F467" i="75"/>
  <c r="F468" i="75"/>
  <c r="F469" i="75"/>
  <c r="F470" i="75"/>
  <c r="F471" i="75"/>
  <c r="F472" i="75"/>
  <c r="F473" i="75"/>
  <c r="F474" i="75"/>
  <c r="F475" i="75"/>
  <c r="F476" i="75"/>
  <c r="F477" i="75"/>
  <c r="F478" i="75"/>
  <c r="F479" i="75"/>
  <c r="F480" i="75"/>
  <c r="F481" i="75"/>
  <c r="F482" i="75"/>
  <c r="F483" i="75"/>
  <c r="F484" i="75"/>
  <c r="F485" i="75"/>
  <c r="F486" i="75"/>
  <c r="F487" i="75"/>
  <c r="F488" i="75"/>
  <c r="F489" i="75"/>
  <c r="F490" i="75"/>
  <c r="F491" i="75"/>
  <c r="F492" i="75"/>
  <c r="F493" i="75"/>
  <c r="F494" i="75"/>
  <c r="F495" i="75"/>
  <c r="F496" i="75"/>
  <c r="F497" i="75"/>
  <c r="F498" i="75"/>
  <c r="F499" i="75"/>
  <c r="F500" i="75"/>
  <c r="F501" i="75"/>
  <c r="F502" i="75"/>
  <c r="F503" i="75"/>
  <c r="F504" i="75"/>
  <c r="F505" i="75"/>
  <c r="F506" i="75"/>
  <c r="F507" i="75"/>
  <c r="F508" i="75"/>
  <c r="F509" i="75"/>
  <c r="F510" i="75"/>
  <c r="F511" i="75"/>
  <c r="F512" i="75"/>
  <c r="F513" i="75"/>
  <c r="F514" i="75"/>
  <c r="F515" i="75"/>
  <c r="F516" i="75"/>
  <c r="F517" i="75"/>
  <c r="F518" i="75"/>
  <c r="F519" i="75"/>
  <c r="F520" i="75"/>
  <c r="F521" i="75"/>
  <c r="F522" i="75"/>
  <c r="F523" i="75"/>
  <c r="F524" i="75"/>
  <c r="F525" i="75"/>
  <c r="F526" i="75"/>
  <c r="F527" i="75"/>
  <c r="F528" i="75"/>
  <c r="F529" i="75"/>
  <c r="F530" i="75"/>
  <c r="F531" i="75"/>
  <c r="F532" i="75"/>
  <c r="F533" i="75"/>
  <c r="F534" i="75"/>
  <c r="F535" i="75"/>
  <c r="F536" i="75"/>
  <c r="F537" i="75"/>
  <c r="F538" i="75"/>
  <c r="F539" i="75"/>
  <c r="F540" i="75"/>
  <c r="F541" i="75"/>
  <c r="F542" i="75"/>
  <c r="F543" i="75"/>
  <c r="F544" i="75"/>
  <c r="F545" i="75"/>
  <c r="F546" i="75"/>
  <c r="F547" i="75"/>
  <c r="F548" i="75"/>
  <c r="F549" i="75"/>
  <c r="F550" i="75"/>
  <c r="F551" i="75"/>
  <c r="F552" i="75"/>
  <c r="F553" i="75"/>
  <c r="F554" i="75"/>
  <c r="F555" i="75"/>
  <c r="F556" i="75"/>
  <c r="F557" i="75"/>
  <c r="F558" i="75"/>
  <c r="F559" i="75"/>
  <c r="F560" i="75"/>
  <c r="F561" i="75"/>
  <c r="F562" i="75"/>
  <c r="F563" i="75"/>
  <c r="F564" i="75"/>
  <c r="F565" i="75"/>
  <c r="F566" i="75"/>
  <c r="F567" i="75"/>
  <c r="F568" i="75"/>
  <c r="F569" i="75"/>
  <c r="F570" i="75"/>
  <c r="F571" i="75"/>
  <c r="F572" i="75"/>
  <c r="F573" i="75"/>
  <c r="F574" i="75"/>
  <c r="F575" i="75"/>
  <c r="F576" i="75"/>
  <c r="F577" i="75"/>
  <c r="F578" i="75"/>
  <c r="F579" i="75"/>
  <c r="F580" i="75"/>
  <c r="F581" i="75"/>
  <c r="F582" i="75"/>
  <c r="F583" i="75"/>
  <c r="F584" i="75"/>
  <c r="F585" i="75"/>
  <c r="F586" i="75"/>
  <c r="F587" i="75"/>
  <c r="F588" i="75"/>
  <c r="F589" i="75"/>
  <c r="F590" i="75"/>
  <c r="F591" i="75"/>
  <c r="F592" i="75"/>
  <c r="F593" i="75"/>
  <c r="F594" i="75"/>
  <c r="F595" i="75"/>
  <c r="F596" i="75"/>
  <c r="F597" i="75"/>
  <c r="F598" i="75"/>
  <c r="F599" i="75"/>
  <c r="F600" i="75"/>
  <c r="F601" i="75"/>
  <c r="F602" i="75"/>
  <c r="F603" i="75"/>
  <c r="F604" i="75"/>
  <c r="F605" i="75"/>
  <c r="F606" i="75"/>
  <c r="F607" i="75"/>
  <c r="F608" i="75"/>
  <c r="F609" i="75"/>
  <c r="F610" i="75"/>
  <c r="F611" i="75"/>
  <c r="F612" i="75"/>
  <c r="F613" i="75"/>
  <c r="F26" i="75"/>
  <c r="F27" i="75"/>
  <c r="F28" i="75"/>
  <c r="F29" i="75"/>
  <c r="F30" i="75"/>
  <c r="F31" i="75"/>
  <c r="F32" i="75"/>
  <c r="F33" i="75"/>
  <c r="F34" i="75"/>
  <c r="F35" i="75"/>
  <c r="F36" i="75"/>
  <c r="F37" i="75"/>
  <c r="F38" i="75"/>
  <c r="F39" i="75"/>
  <c r="F40" i="75"/>
  <c r="F41" i="75"/>
  <c r="F42" i="75"/>
  <c r="F43" i="75"/>
  <c r="F44" i="75"/>
  <c r="F45" i="75"/>
  <c r="F46" i="75"/>
  <c r="F47" i="75"/>
  <c r="F48" i="75"/>
  <c r="F49" i="75"/>
  <c r="F50" i="75"/>
  <c r="F51" i="75"/>
  <c r="F52" i="75"/>
  <c r="F53" i="75"/>
  <c r="F54" i="75"/>
  <c r="F55" i="75"/>
  <c r="F56" i="75"/>
  <c r="F57" i="75"/>
  <c r="F58" i="75"/>
  <c r="F59" i="75"/>
  <c r="F60" i="75"/>
  <c r="F61" i="75"/>
  <c r="F62" i="75"/>
  <c r="F63" i="75"/>
  <c r="F64" i="75"/>
  <c r="F65" i="75"/>
  <c r="F66" i="75"/>
  <c r="F67" i="75"/>
  <c r="F68" i="75"/>
  <c r="F69" i="75"/>
  <c r="F70" i="75"/>
  <c r="F71" i="75"/>
  <c r="F72" i="75"/>
  <c r="F73" i="75"/>
  <c r="F74" i="75"/>
  <c r="F75" i="75"/>
  <c r="F76" i="75"/>
  <c r="F77" i="75"/>
  <c r="F78" i="75"/>
  <c r="F79" i="75"/>
  <c r="F80" i="75"/>
  <c r="F81" i="75"/>
  <c r="F82" i="75"/>
  <c r="F83" i="75"/>
  <c r="F84" i="75"/>
  <c r="F85" i="75"/>
  <c r="F86" i="75"/>
  <c r="F87" i="75"/>
  <c r="F88" i="75"/>
  <c r="F89" i="75"/>
  <c r="F90" i="75"/>
  <c r="F91" i="75"/>
  <c r="F92" i="75"/>
  <c r="F93" i="75"/>
  <c r="F10" i="75"/>
  <c r="F11" i="75"/>
  <c r="F12" i="75"/>
  <c r="F13" i="75"/>
  <c r="F14" i="75"/>
  <c r="F15" i="75"/>
  <c r="F16" i="75"/>
  <c r="F17" i="75"/>
  <c r="F18" i="75"/>
  <c r="F19" i="75"/>
  <c r="F20" i="75"/>
  <c r="F21" i="75"/>
  <c r="F22" i="75"/>
  <c r="F23" i="75"/>
  <c r="F24" i="75"/>
  <c r="F25" i="75"/>
  <c r="F9" i="75"/>
  <c r="E615" i="75" l="1"/>
  <c r="D615" i="75"/>
  <c r="T56" i="56" l="1"/>
  <c r="N56" i="56"/>
  <c r="T55" i="56"/>
  <c r="N55" i="56"/>
  <c r="T54" i="56"/>
  <c r="N54" i="56"/>
  <c r="T53" i="56"/>
  <c r="N53" i="56"/>
  <c r="T52" i="56"/>
  <c r="N52" i="56"/>
  <c r="N51" i="56"/>
  <c r="T50" i="56"/>
  <c r="N50" i="56"/>
  <c r="T49" i="56"/>
  <c r="N49" i="56"/>
  <c r="T48" i="56"/>
  <c r="N48" i="56"/>
  <c r="T47" i="56"/>
  <c r="N47" i="56"/>
  <c r="T46" i="56"/>
  <c r="N46" i="56"/>
  <c r="T45" i="56"/>
  <c r="N45" i="56"/>
  <c r="T44" i="56"/>
  <c r="N44" i="56"/>
  <c r="T43" i="56"/>
  <c r="N43" i="56"/>
  <c r="T42" i="56"/>
  <c r="N42" i="56"/>
  <c r="T41" i="56"/>
  <c r="N41" i="56"/>
  <c r="T40" i="56"/>
  <c r="N40" i="56"/>
  <c r="T39" i="56"/>
  <c r="N39" i="56"/>
  <c r="T38" i="56"/>
  <c r="N38" i="56"/>
  <c r="T37" i="56"/>
  <c r="N37" i="56"/>
  <c r="T36" i="56"/>
  <c r="N36" i="56"/>
  <c r="T35" i="56"/>
  <c r="N35" i="56"/>
  <c r="T34" i="56"/>
  <c r="N34" i="56"/>
  <c r="T33" i="56"/>
  <c r="N33" i="56"/>
  <c r="T32" i="56"/>
  <c r="N32" i="56"/>
  <c r="T31" i="56"/>
  <c r="N31" i="56"/>
  <c r="T30" i="56"/>
  <c r="N30" i="56"/>
  <c r="T29" i="56"/>
  <c r="N29" i="56"/>
  <c r="T28" i="56"/>
  <c r="N28" i="56"/>
  <c r="T27" i="56"/>
  <c r="N27" i="56"/>
  <c r="T26" i="56"/>
  <c r="N26" i="56"/>
  <c r="T25" i="56"/>
  <c r="N25" i="56"/>
  <c r="T24" i="56"/>
  <c r="N24" i="56"/>
  <c r="T23" i="56"/>
  <c r="N23" i="56"/>
  <c r="T22" i="56"/>
  <c r="N22" i="56"/>
  <c r="T21" i="56"/>
  <c r="N21" i="56"/>
  <c r="T20" i="56"/>
  <c r="N20" i="56"/>
  <c r="T19" i="56"/>
  <c r="N19" i="56"/>
  <c r="T18" i="56"/>
  <c r="N18" i="56"/>
  <c r="T17" i="56"/>
  <c r="N17" i="56"/>
  <c r="T16" i="56"/>
  <c r="N16" i="56"/>
  <c r="T15" i="56"/>
  <c r="N15" i="56"/>
  <c r="T14" i="56"/>
  <c r="N14" i="56"/>
  <c r="T13" i="56"/>
  <c r="N13" i="56"/>
  <c r="T12" i="56"/>
  <c r="N12" i="56"/>
  <c r="T11" i="56"/>
  <c r="N11" i="56"/>
  <c r="T10" i="56"/>
  <c r="N10" i="56"/>
  <c r="T9" i="56"/>
  <c r="N9" i="56"/>
  <c r="T8" i="56"/>
  <c r="N8" i="56"/>
  <c r="T7" i="56"/>
  <c r="N7" i="56"/>
  <c r="T6" i="56"/>
  <c r="N6" i="56"/>
  <c r="T5" i="56"/>
  <c r="N5" i="56"/>
  <c r="N57" i="56" l="1"/>
  <c r="Q15" i="56"/>
  <c r="Q16" i="56"/>
  <c r="T51" i="56"/>
  <c r="T57" i="56" s="1"/>
  <c r="Q18" i="56" l="1"/>
  <c r="O13" i="56" s="1"/>
  <c r="O23" i="56" l="1"/>
  <c r="O14" i="56"/>
  <c r="O18" i="56"/>
  <c r="O6" i="56"/>
  <c r="O10" i="56"/>
  <c r="B130" i="70" l="1"/>
  <c r="B131" i="70"/>
  <c r="B132" i="70"/>
  <c r="B129" i="70"/>
  <c r="F95" i="70"/>
  <c r="F94" i="70"/>
  <c r="F93" i="70"/>
  <c r="F92" i="70"/>
  <c r="B122" i="70" l="1"/>
  <c r="B121" i="70"/>
  <c r="B120" i="70"/>
  <c r="B119" i="70"/>
  <c r="B118" i="70"/>
  <c r="B117" i="70"/>
  <c r="B95" i="70"/>
  <c r="B94" i="70"/>
  <c r="B93" i="70"/>
  <c r="B92" i="70"/>
  <c r="B42" i="70" l="1"/>
  <c r="B41" i="70"/>
  <c r="B40" i="70"/>
  <c r="B39" i="70"/>
  <c r="B38" i="70"/>
  <c r="B37" i="70"/>
  <c r="B36" i="70"/>
  <c r="B35" i="70"/>
  <c r="B34" i="70"/>
  <c r="B33" i="70"/>
  <c r="E616" i="75" l="1"/>
  <c r="D616" i="75"/>
  <c r="B56" i="56" l="1"/>
  <c r="B6" i="56"/>
  <c r="B7" i="56"/>
  <c r="B8" i="56"/>
  <c r="B9" i="56"/>
  <c r="B10" i="56"/>
  <c r="B11" i="56"/>
  <c r="B12" i="56"/>
  <c r="B13" i="56"/>
  <c r="B14" i="56"/>
  <c r="B15" i="56"/>
  <c r="B16" i="56"/>
  <c r="B17" i="56"/>
  <c r="B18" i="56"/>
  <c r="B19" i="56"/>
  <c r="B20" i="56"/>
  <c r="B21" i="56"/>
  <c r="B22" i="56"/>
  <c r="B23" i="56"/>
  <c r="B24" i="56"/>
  <c r="B25" i="56"/>
  <c r="B26" i="56"/>
  <c r="B27" i="56"/>
  <c r="B28" i="56"/>
  <c r="B29" i="56"/>
  <c r="B30" i="56"/>
  <c r="B31" i="56"/>
  <c r="B32" i="56"/>
  <c r="B33" i="56"/>
  <c r="B34" i="56"/>
  <c r="B35" i="56"/>
  <c r="B36" i="56"/>
  <c r="B37" i="56"/>
  <c r="B38" i="56"/>
  <c r="B39" i="56"/>
  <c r="B40" i="56"/>
  <c r="B41" i="56"/>
  <c r="B42" i="56"/>
  <c r="B43" i="56"/>
  <c r="B44" i="56"/>
  <c r="B45" i="56"/>
  <c r="B46" i="56"/>
  <c r="B47" i="56"/>
  <c r="B48" i="56"/>
  <c r="B50" i="56"/>
  <c r="B51" i="56"/>
  <c r="B53" i="56"/>
  <c r="B54" i="56"/>
  <c r="B55" i="56"/>
  <c r="B52" i="56" l="1"/>
  <c r="B49" i="56"/>
  <c r="H8" i="56" l="1"/>
  <c r="H5" i="56" l="1"/>
  <c r="H7" i="56"/>
  <c r="H9" i="56"/>
  <c r="H11" i="56"/>
  <c r="H13" i="56"/>
  <c r="H15" i="56"/>
  <c r="H17" i="56"/>
  <c r="H19" i="56"/>
  <c r="H21" i="56"/>
  <c r="H23" i="56"/>
  <c r="H25" i="56"/>
  <c r="H27" i="56"/>
  <c r="H29" i="56"/>
  <c r="H31" i="56"/>
  <c r="H33" i="56"/>
  <c r="H35" i="56"/>
  <c r="H37" i="56"/>
  <c r="H39" i="56"/>
  <c r="H41" i="56"/>
  <c r="H43" i="56"/>
  <c r="H45" i="56"/>
  <c r="H47" i="56"/>
  <c r="H49" i="56"/>
  <c r="H51" i="56"/>
  <c r="H53" i="56"/>
  <c r="H55" i="56"/>
  <c r="H6" i="56"/>
  <c r="H10" i="56"/>
  <c r="H12" i="56"/>
  <c r="H14" i="56"/>
  <c r="H16" i="56"/>
  <c r="H18" i="56"/>
  <c r="H20" i="56"/>
  <c r="H22" i="56"/>
  <c r="H24" i="56"/>
  <c r="H26" i="56"/>
  <c r="H28" i="56"/>
  <c r="H30" i="56"/>
  <c r="H32" i="56"/>
  <c r="H34" i="56"/>
  <c r="H36" i="56"/>
  <c r="H38" i="56"/>
  <c r="H40" i="56"/>
  <c r="H42" i="56"/>
  <c r="H44" i="56"/>
  <c r="H46" i="56"/>
  <c r="H48" i="56"/>
  <c r="H50" i="56"/>
  <c r="H52" i="56"/>
  <c r="H54" i="56"/>
  <c r="H56" i="56"/>
  <c r="H57" i="56" l="1"/>
  <c r="K16" i="56"/>
  <c r="K15" i="56"/>
  <c r="B5" i="56" l="1"/>
  <c r="B57" i="56" s="1"/>
  <c r="E15" i="56"/>
  <c r="E16" i="56"/>
  <c r="K19" i="56"/>
  <c r="K18" i="56"/>
  <c r="E18" i="56" l="1"/>
  <c r="E19" i="56"/>
  <c r="I34" i="56"/>
  <c r="I6" i="56"/>
  <c r="I29" i="56"/>
  <c r="I50" i="56"/>
  <c r="I18" i="56"/>
  <c r="I37" i="56"/>
  <c r="I52" i="56"/>
  <c r="I36" i="56"/>
  <c r="I20" i="56"/>
  <c r="I55" i="56"/>
  <c r="I39" i="56"/>
  <c r="I23" i="56"/>
  <c r="I7" i="56"/>
  <c r="I42" i="56"/>
  <c r="I14" i="56"/>
  <c r="I33" i="56"/>
  <c r="I9" i="56"/>
  <c r="I26" i="56"/>
  <c r="I49" i="56"/>
  <c r="I56" i="56"/>
  <c r="I40" i="56"/>
  <c r="I24" i="56"/>
  <c r="I8" i="56"/>
  <c r="I43" i="56"/>
  <c r="I27" i="56"/>
  <c r="I11" i="56"/>
  <c r="I5" i="56"/>
  <c r="I30" i="56"/>
  <c r="I45" i="56"/>
  <c r="I21" i="56"/>
  <c r="I46" i="56"/>
  <c r="I10" i="56"/>
  <c r="I25" i="56"/>
  <c r="I48" i="56"/>
  <c r="I32" i="56"/>
  <c r="I16" i="56"/>
  <c r="I51" i="56"/>
  <c r="I35" i="56"/>
  <c r="I19" i="56"/>
  <c r="I54" i="56"/>
  <c r="I22" i="56"/>
  <c r="I41" i="56"/>
  <c r="I17" i="56"/>
  <c r="I38" i="56"/>
  <c r="I53" i="56"/>
  <c r="I13" i="56"/>
  <c r="I44" i="56"/>
  <c r="I28" i="56"/>
  <c r="I12" i="56"/>
  <c r="I47" i="56"/>
  <c r="I31" i="56"/>
  <c r="I15" i="56"/>
  <c r="C40" i="56" l="1"/>
  <c r="C24" i="56"/>
  <c r="C8" i="56"/>
  <c r="C43" i="56"/>
  <c r="C27" i="56"/>
  <c r="C11" i="56"/>
  <c r="C46" i="56"/>
  <c r="C30" i="56"/>
  <c r="C14" i="56"/>
  <c r="C37" i="56"/>
  <c r="C21" i="56"/>
  <c r="C56" i="56"/>
  <c r="C36" i="56"/>
  <c r="C20" i="56"/>
  <c r="C55" i="56"/>
  <c r="C39" i="56"/>
  <c r="C23" i="56"/>
  <c r="C7" i="56"/>
  <c r="C42" i="56"/>
  <c r="C26" i="56"/>
  <c r="C10" i="56"/>
  <c r="C33" i="56"/>
  <c r="C17" i="56"/>
  <c r="C48" i="56"/>
  <c r="C32" i="56"/>
  <c r="C16" i="56"/>
  <c r="C51" i="56"/>
  <c r="C35" i="56"/>
  <c r="C19" i="56"/>
  <c r="C54" i="56"/>
  <c r="C38" i="56"/>
  <c r="C22" i="56"/>
  <c r="C6" i="56"/>
  <c r="C45" i="56"/>
  <c r="C29" i="56"/>
  <c r="C13" i="56"/>
  <c r="C44" i="56"/>
  <c r="C28" i="56"/>
  <c r="C12" i="56"/>
  <c r="C47" i="56"/>
  <c r="C31" i="56"/>
  <c r="C15" i="56"/>
  <c r="C50" i="56"/>
  <c r="C34" i="56"/>
  <c r="C18" i="56"/>
  <c r="C53" i="56"/>
  <c r="C41" i="56"/>
  <c r="C25" i="56"/>
  <c r="C9" i="56"/>
  <c r="C52" i="56"/>
  <c r="C49" i="56"/>
  <c r="C5" i="56"/>
  <c r="Z55" i="56" l="1"/>
  <c r="Z6" i="56" l="1"/>
  <c r="Z7" i="56"/>
  <c r="Z8" i="56"/>
  <c r="Z9" i="56"/>
  <c r="Z10" i="56"/>
  <c r="Z11" i="56"/>
  <c r="Z12" i="56"/>
  <c r="Z13" i="56"/>
  <c r="Z14" i="56"/>
  <c r="Z15" i="56"/>
  <c r="Z16" i="56"/>
  <c r="Z17" i="56"/>
  <c r="Z18" i="56"/>
  <c r="Z19" i="56"/>
  <c r="Z20" i="56"/>
  <c r="Z21" i="56"/>
  <c r="Z22" i="56"/>
  <c r="Z23" i="56"/>
  <c r="Z24" i="56"/>
  <c r="Z25" i="56"/>
  <c r="Z26" i="56"/>
  <c r="Z27" i="56"/>
  <c r="Z28" i="56"/>
  <c r="Z29" i="56"/>
  <c r="Z30" i="56"/>
  <c r="Z31" i="56"/>
  <c r="Z32" i="56"/>
  <c r="Z33" i="56"/>
  <c r="Z34" i="56"/>
  <c r="Z35" i="56"/>
  <c r="Z36" i="56"/>
  <c r="Z37" i="56"/>
  <c r="Z38" i="56"/>
  <c r="Z39" i="56"/>
  <c r="Z40" i="56"/>
  <c r="Z41" i="56"/>
  <c r="Z42" i="56"/>
  <c r="Z43" i="56"/>
  <c r="Z44" i="56"/>
  <c r="Z45" i="56"/>
  <c r="Z46" i="56"/>
  <c r="Z47" i="56"/>
  <c r="Z48" i="56"/>
  <c r="Z49" i="56"/>
  <c r="Z50" i="56"/>
  <c r="Z51" i="56"/>
  <c r="Z52" i="56"/>
  <c r="Z53" i="56"/>
  <c r="Z54" i="56"/>
  <c r="AF7" i="56" l="1"/>
  <c r="AF8" i="56"/>
  <c r="AF9" i="56"/>
  <c r="AF10" i="56"/>
  <c r="AF11" i="56"/>
  <c r="AF12" i="56"/>
  <c r="AF13" i="56"/>
  <c r="AF14" i="56"/>
  <c r="AF15" i="56"/>
  <c r="AF16" i="56"/>
  <c r="AF17" i="56"/>
  <c r="AF18" i="56"/>
  <c r="AF19" i="56"/>
  <c r="AF6" i="56"/>
  <c r="AF55" i="56" l="1"/>
  <c r="AF48" i="56"/>
  <c r="AF47" i="56"/>
  <c r="AF39" i="56"/>
  <c r="AF35" i="56"/>
  <c r="AF27" i="56"/>
  <c r="AF54" i="56"/>
  <c r="AF50" i="56"/>
  <c r="AF46" i="56"/>
  <c r="AF42" i="56"/>
  <c r="AF38" i="56"/>
  <c r="AF34" i="56"/>
  <c r="AF30" i="56"/>
  <c r="AF26" i="56"/>
  <c r="AF22" i="56"/>
  <c r="AF53" i="56"/>
  <c r="AF49" i="56"/>
  <c r="AF45" i="56"/>
  <c r="AF41" i="56"/>
  <c r="AF37" i="56"/>
  <c r="AF33" i="56"/>
  <c r="AF29" i="56"/>
  <c r="AF25" i="56"/>
  <c r="AF21" i="56"/>
  <c r="AF44" i="56"/>
  <c r="AF36" i="56"/>
  <c r="AF32" i="56"/>
  <c r="AF28" i="56"/>
  <c r="AF24" i="56"/>
  <c r="AF20" i="56"/>
  <c r="AF52" i="56"/>
  <c r="AF40" i="56"/>
  <c r="AF51" i="56"/>
  <c r="AF43" i="56"/>
  <c r="AF31" i="56"/>
  <c r="AF23" i="56"/>
  <c r="P33" i="63" l="1"/>
  <c r="Q33" i="63"/>
  <c r="Q59" i="48"/>
  <c r="S67" i="48" l="1"/>
  <c r="Q67" i="48"/>
  <c r="Q34" i="63"/>
  <c r="P32" i="63"/>
  <c r="P34" i="63" s="1"/>
  <c r="P35" i="63" s="1"/>
  <c r="Q32" i="63"/>
  <c r="Q35" i="63" l="1"/>
  <c r="S56" i="48" l="1"/>
  <c r="Q56" i="48"/>
  <c r="S62" i="48" l="1"/>
  <c r="Q62" i="48"/>
  <c r="S61" i="48"/>
  <c r="Q61" i="48"/>
  <c r="S60" i="48"/>
  <c r="Q60" i="48"/>
  <c r="S59" i="48"/>
  <c r="S58" i="48"/>
  <c r="Q58" i="48"/>
  <c r="S57" i="48"/>
  <c r="Q57" i="48"/>
  <c r="N83" i="58" l="1"/>
  <c r="N84" i="58"/>
  <c r="N81" i="58"/>
  <c r="N82" i="58"/>
  <c r="AK37" i="58" l="1"/>
  <c r="AK38" i="58"/>
  <c r="N80" i="58"/>
  <c r="N85" i="58" s="1"/>
  <c r="AK41" i="58"/>
  <c r="AK39" i="58"/>
  <c r="AK40" i="58"/>
  <c r="AK42" i="58" l="1"/>
  <c r="AF5" i="56"/>
  <c r="AF56" i="56" s="1"/>
  <c r="Z5" i="56"/>
  <c r="AC15" i="56" l="1"/>
  <c r="Z56" i="56"/>
  <c r="AC16" i="56" l="1"/>
  <c r="B12" i="55"/>
  <c r="B13" i="55" s="1"/>
  <c r="B14" i="55" s="1"/>
  <c r="B15" i="55" s="1"/>
  <c r="B16" i="55" s="1"/>
  <c r="B17" i="55" s="1"/>
  <c r="B18" i="55" s="1"/>
  <c r="B19" i="55" s="1"/>
  <c r="B20" i="55" s="1"/>
  <c r="B21" i="55" s="1"/>
  <c r="B22" i="55" s="1"/>
  <c r="B23" i="55" s="1"/>
  <c r="B24" i="55" s="1"/>
  <c r="B25" i="55" s="1"/>
  <c r="B26" i="55" s="1"/>
  <c r="B27" i="55" s="1"/>
  <c r="B28" i="55" s="1"/>
  <c r="B29" i="55" s="1"/>
  <c r="B30" i="55" s="1"/>
  <c r="B31" i="55" s="1"/>
  <c r="B32" i="55" s="1"/>
  <c r="B33" i="55" s="1"/>
  <c r="B34" i="55" s="1"/>
  <c r="B35" i="55" s="1"/>
  <c r="B36" i="55" s="1"/>
  <c r="B37" i="55" s="1"/>
  <c r="S84" i="48"/>
  <c r="Q81" i="48"/>
  <c r="Q77" i="48"/>
  <c r="Q76" i="48"/>
  <c r="Q73" i="48"/>
  <c r="Q70" i="48"/>
  <c r="S55" i="48"/>
  <c r="Q55" i="48"/>
  <c r="S54" i="48"/>
  <c r="W16" i="56" l="1"/>
  <c r="Q72" i="48"/>
  <c r="S70" i="48"/>
  <c r="Q65" i="48"/>
  <c r="S72" i="48"/>
  <c r="W15" i="56"/>
  <c r="AC19" i="56"/>
  <c r="Q68" i="48"/>
  <c r="AC18" i="56"/>
  <c r="AA55" i="56" s="1"/>
  <c r="AI15" i="56"/>
  <c r="AI16" i="56"/>
  <c r="AF71" i="36"/>
  <c r="AF70" i="36"/>
  <c r="AF68" i="36"/>
  <c r="AD69" i="36"/>
  <c r="AD70" i="36"/>
  <c r="AD71" i="36"/>
  <c r="AD68" i="36"/>
  <c r="C57" i="48"/>
  <c r="S65" i="48"/>
  <c r="Q54" i="48"/>
  <c r="S79" i="48"/>
  <c r="S83" i="48"/>
  <c r="Q79" i="48"/>
  <c r="Q84" i="48"/>
  <c r="S81" i="48"/>
  <c r="S76" i="48"/>
  <c r="W19" i="56" l="1"/>
  <c r="AA46" i="56"/>
  <c r="S73" i="48"/>
  <c r="S68" i="48"/>
  <c r="W18" i="56"/>
  <c r="AA29" i="56"/>
  <c r="AA43" i="56"/>
  <c r="AA23" i="56"/>
  <c r="AA36" i="56"/>
  <c r="AA22" i="56"/>
  <c r="AA15" i="56"/>
  <c r="AA8" i="56"/>
  <c r="AA14" i="56"/>
  <c r="AA47" i="56"/>
  <c r="AA16" i="56"/>
  <c r="AA26" i="56"/>
  <c r="AA49" i="56"/>
  <c r="AA7" i="56"/>
  <c r="AA42" i="56"/>
  <c r="AA9" i="56"/>
  <c r="AA39" i="56"/>
  <c r="AA20" i="56"/>
  <c r="AA27" i="56"/>
  <c r="AA28" i="56"/>
  <c r="AA38" i="56"/>
  <c r="AA6" i="56"/>
  <c r="AA32" i="56"/>
  <c r="AA41" i="56"/>
  <c r="AA17" i="56"/>
  <c r="AA12" i="56"/>
  <c r="AA5" i="56"/>
  <c r="AA31" i="56"/>
  <c r="AA11" i="56"/>
  <c r="AA54" i="56"/>
  <c r="AA30" i="56"/>
  <c r="AA10" i="56"/>
  <c r="AA24" i="56"/>
  <c r="AA33" i="56"/>
  <c r="AA13" i="56"/>
  <c r="AA40" i="56"/>
  <c r="AA45" i="56"/>
  <c r="AA25" i="56"/>
  <c r="AD72" i="36"/>
  <c r="AA48" i="56"/>
  <c r="AA51" i="56"/>
  <c r="AA35" i="56"/>
  <c r="AA19" i="56"/>
  <c r="AA44" i="56"/>
  <c r="AA50" i="56"/>
  <c r="AA34" i="56"/>
  <c r="AA18" i="56"/>
  <c r="AA52" i="56"/>
  <c r="AA53" i="56"/>
  <c r="AA37" i="56"/>
  <c r="AA21" i="56"/>
  <c r="AF69" i="36"/>
  <c r="AF72" i="36" s="1"/>
  <c r="AD35" i="36"/>
  <c r="AD37" i="36"/>
  <c r="AD36" i="36"/>
  <c r="AI19" i="56"/>
  <c r="AI18" i="56"/>
  <c r="AG55" i="56" s="1"/>
  <c r="Q83" i="48"/>
  <c r="Q86" i="48"/>
  <c r="C59" i="48"/>
  <c r="S63" i="48"/>
  <c r="S77" i="48"/>
  <c r="Q63" i="48"/>
  <c r="S86" i="48"/>
  <c r="D59" i="48"/>
  <c r="D57" i="48"/>
  <c r="S64" i="48"/>
  <c r="S66" i="48"/>
  <c r="Q64" i="48"/>
  <c r="U6" i="56" l="1"/>
  <c r="AF35" i="36"/>
  <c r="AF36" i="36"/>
  <c r="Q19" i="56"/>
  <c r="U27" i="56"/>
  <c r="U17" i="56"/>
  <c r="U38" i="56"/>
  <c r="U18" i="56"/>
  <c r="U25" i="56"/>
  <c r="U39" i="56"/>
  <c r="U36" i="56"/>
  <c r="U41" i="56"/>
  <c r="U54" i="56"/>
  <c r="U21" i="56"/>
  <c r="U46" i="56"/>
  <c r="U10" i="56"/>
  <c r="U28" i="56"/>
  <c r="U53" i="56"/>
  <c r="U26" i="56"/>
  <c r="U16" i="56"/>
  <c r="U34" i="56"/>
  <c r="U7" i="56"/>
  <c r="U23" i="56"/>
  <c r="U22" i="56"/>
  <c r="U15" i="56"/>
  <c r="U52" i="56"/>
  <c r="U9" i="56"/>
  <c r="U32" i="56"/>
  <c r="U14" i="56"/>
  <c r="U40" i="56"/>
  <c r="U29" i="56"/>
  <c r="U33" i="56"/>
  <c r="U13" i="56"/>
  <c r="U35" i="56"/>
  <c r="U8" i="56"/>
  <c r="U45" i="56"/>
  <c r="U24" i="56"/>
  <c r="U55" i="56"/>
  <c r="U51" i="56"/>
  <c r="U20" i="56"/>
  <c r="U31" i="56"/>
  <c r="U44" i="56"/>
  <c r="U42" i="56"/>
  <c r="U30" i="56"/>
  <c r="U12" i="56"/>
  <c r="U56" i="56"/>
  <c r="U49" i="56"/>
  <c r="U48" i="56"/>
  <c r="U50" i="56"/>
  <c r="U43" i="56"/>
  <c r="U37" i="56"/>
  <c r="U5" i="56"/>
  <c r="AF73" i="36"/>
  <c r="U47" i="56"/>
  <c r="U19" i="56"/>
  <c r="U11" i="56"/>
  <c r="AG35" i="56"/>
  <c r="AG49" i="56"/>
  <c r="AG25" i="56"/>
  <c r="AG51" i="56"/>
  <c r="AG48" i="56"/>
  <c r="AG39" i="56"/>
  <c r="AG27" i="56"/>
  <c r="AG50" i="56"/>
  <c r="AG42" i="56"/>
  <c r="AG34" i="56"/>
  <c r="AG26" i="56"/>
  <c r="AG53" i="56"/>
  <c r="AG45" i="56"/>
  <c r="AG37" i="56"/>
  <c r="AG29" i="56"/>
  <c r="AG21" i="56"/>
  <c r="AG36" i="56"/>
  <c r="AG28" i="56"/>
  <c r="AG20" i="56"/>
  <c r="AG40" i="56"/>
  <c r="AG43" i="56"/>
  <c r="AG23" i="56"/>
  <c r="AG54" i="56"/>
  <c r="AG38" i="56"/>
  <c r="AG22" i="56"/>
  <c r="AG33" i="56"/>
  <c r="AG32" i="56"/>
  <c r="AG52" i="56"/>
  <c r="AG47" i="56"/>
  <c r="AG46" i="56"/>
  <c r="AG30" i="56"/>
  <c r="AG41" i="56"/>
  <c r="AG44" i="56"/>
  <c r="AG24" i="56"/>
  <c r="AG31" i="56"/>
  <c r="S85" i="48"/>
  <c r="AJ29" i="42"/>
  <c r="AJ31" i="42"/>
  <c r="AJ30" i="42"/>
  <c r="Q85" i="48"/>
  <c r="AD34" i="36"/>
  <c r="AD38" i="36" s="1"/>
  <c r="AF34" i="36"/>
  <c r="AG5" i="56"/>
  <c r="AG9" i="56"/>
  <c r="AG13" i="56"/>
  <c r="AG17" i="56"/>
  <c r="AG6" i="56"/>
  <c r="AG10" i="56"/>
  <c r="AG14" i="56"/>
  <c r="AG18" i="56"/>
  <c r="AG7" i="56"/>
  <c r="AG11" i="56"/>
  <c r="AG15" i="56"/>
  <c r="AG19" i="56"/>
  <c r="AG8" i="56"/>
  <c r="AG12" i="56"/>
  <c r="AG16" i="56"/>
  <c r="S74" i="48"/>
  <c r="AD73" i="36"/>
  <c r="D58" i="48"/>
  <c r="D60" i="48" s="1"/>
  <c r="D61" i="48" s="1"/>
  <c r="S75" i="48"/>
  <c r="O22" i="56" l="1"/>
  <c r="O7" i="56"/>
  <c r="O8" i="56"/>
  <c r="O9" i="56"/>
  <c r="O11" i="56"/>
  <c r="O12" i="56"/>
  <c r="O15" i="56"/>
  <c r="O16" i="56"/>
  <c r="O17" i="56"/>
  <c r="O19" i="56"/>
  <c r="O20" i="56"/>
  <c r="O21" i="56"/>
  <c r="AJ28" i="42"/>
  <c r="AF37" i="36"/>
  <c r="AF38" i="36" s="1"/>
  <c r="O50" i="56"/>
  <c r="O42" i="56"/>
  <c r="O35" i="56"/>
  <c r="O30" i="56"/>
  <c r="O49" i="56"/>
  <c r="O32" i="56"/>
  <c r="O28" i="56"/>
  <c r="O53" i="56"/>
  <c r="O45" i="56"/>
  <c r="O39" i="56"/>
  <c r="O37" i="56"/>
  <c r="O46" i="56"/>
  <c r="O40" i="56"/>
  <c r="O29" i="56"/>
  <c r="O43" i="56"/>
  <c r="O36" i="56"/>
  <c r="O26" i="56"/>
  <c r="O33" i="56"/>
  <c r="O54" i="56"/>
  <c r="O51" i="56"/>
  <c r="O34" i="56"/>
  <c r="O47" i="56"/>
  <c r="O27" i="56"/>
  <c r="O24" i="56"/>
  <c r="O41" i="56"/>
  <c r="O56" i="56"/>
  <c r="O48" i="56"/>
  <c r="O38" i="56"/>
  <c r="O31" i="56"/>
  <c r="O55" i="56"/>
  <c r="O44" i="56"/>
  <c r="O52" i="56"/>
  <c r="O25" i="56"/>
  <c r="O5" i="56"/>
  <c r="S53" i="48"/>
  <c r="AD39" i="36"/>
  <c r="AJ32" i="42" l="1"/>
  <c r="AJ33" i="42" s="1"/>
  <c r="AF39" i="36"/>
  <c r="B104" i="30" l="1"/>
  <c r="B100" i="30"/>
  <c r="B101" i="30" s="1"/>
  <c r="B102" i="30" s="1"/>
  <c r="B75" i="30"/>
  <c r="B76" i="30" s="1"/>
  <c r="B77" i="30" s="1"/>
  <c r="B78" i="30" s="1"/>
  <c r="B79" i="30" s="1"/>
  <c r="B80" i="30" s="1"/>
  <c r="B81" i="30" s="1"/>
  <c r="B82" i="30" s="1"/>
  <c r="B83" i="30" s="1"/>
  <c r="B84" i="30" s="1"/>
  <c r="B85" i="30" s="1"/>
  <c r="B86" i="30" s="1"/>
  <c r="B87" i="30" s="1"/>
  <c r="B88" i="30" s="1"/>
  <c r="B89" i="30" s="1"/>
  <c r="B90" i="30" s="1"/>
  <c r="B91" i="30" s="1"/>
  <c r="B92" i="30" s="1"/>
  <c r="B93" i="30" s="1"/>
  <c r="B94" i="30" s="1"/>
  <c r="B95" i="30" s="1"/>
  <c r="B96" i="30" s="1"/>
  <c r="B97" i="30" s="1"/>
  <c r="B98" i="30" s="1"/>
  <c r="B17" i="25" l="1"/>
  <c r="B18" i="25" s="1"/>
  <c r="B19" i="25" s="1"/>
  <c r="B20" i="25" s="1"/>
  <c r="B21" i="25" s="1"/>
  <c r="B22" i="25" s="1"/>
  <c r="B23" i="25" s="1"/>
  <c r="B24" i="25" s="1"/>
  <c r="B25" i="25" s="1"/>
  <c r="B26" i="25" s="1"/>
  <c r="B27" i="25" s="1"/>
  <c r="B28" i="25" s="1"/>
  <c r="B29" i="25" s="1"/>
  <c r="B30" i="25" s="1"/>
  <c r="B31" i="25" s="1"/>
  <c r="B32" i="25" s="1"/>
  <c r="B33" i="25" s="1"/>
  <c r="B34" i="25" s="1"/>
  <c r="B11" i="25"/>
  <c r="B12" i="25" s="1"/>
  <c r="B13" i="25" s="1"/>
  <c r="B14" i="25" s="1"/>
  <c r="B15" i="25" s="1"/>
  <c r="B11" i="24" l="1"/>
  <c r="B12" i="24" s="1"/>
  <c r="B13" i="24" s="1"/>
  <c r="B14" i="24" s="1"/>
  <c r="B15" i="24" s="1"/>
  <c r="B16" i="24" s="1"/>
  <c r="B17" i="24" s="1"/>
  <c r="B18" i="24" s="1"/>
  <c r="B19" i="24" s="1"/>
  <c r="B20" i="24" s="1"/>
  <c r="B21" i="24" s="1"/>
  <c r="B22" i="24" s="1"/>
  <c r="B23" i="24" s="1"/>
  <c r="B24" i="24" s="1"/>
  <c r="B25" i="24" s="1"/>
  <c r="B26" i="24" s="1"/>
  <c r="B27" i="24" s="1"/>
  <c r="B28" i="24" s="1"/>
  <c r="B29" i="24" s="1"/>
  <c r="B30" i="24" s="1"/>
  <c r="B31" i="24" s="1"/>
  <c r="B32" i="24" s="1"/>
  <c r="B33" i="24" s="1"/>
  <c r="B34" i="24" s="1"/>
  <c r="B35" i="24" s="1"/>
  <c r="B36" i="24" s="1"/>
  <c r="B37" i="24" s="1"/>
  <c r="B38" i="24" s="1"/>
  <c r="B39" i="24" s="1"/>
  <c r="B40" i="24" s="1"/>
  <c r="B41" i="24" s="1"/>
  <c r="B42" i="24" s="1"/>
  <c r="B43" i="24" s="1"/>
  <c r="B44" i="24" s="1"/>
  <c r="B45" i="24" s="1"/>
  <c r="Q66" i="48" l="1"/>
  <c r="Q74" i="48"/>
  <c r="Q53" i="48" s="1"/>
  <c r="C58" i="48" l="1"/>
  <c r="C60" i="48" s="1"/>
  <c r="C61" i="48" s="1"/>
  <c r="AI28" i="42"/>
  <c r="AI30" i="42"/>
  <c r="AI31" i="42"/>
  <c r="AI29" i="42"/>
  <c r="Q75" i="48"/>
  <c r="AI32" i="42" l="1"/>
  <c r="AI33" i="42" s="1"/>
</calcChain>
</file>

<file path=xl/sharedStrings.xml><?xml version="1.0" encoding="utf-8"?>
<sst xmlns="http://schemas.openxmlformats.org/spreadsheetml/2006/main" count="30592" uniqueCount="12694">
  <si>
    <t>AÑO</t>
  </si>
  <si>
    <t>Oficinas</t>
  </si>
  <si>
    <t>Industriales</t>
  </si>
  <si>
    <t>Obras Civiles</t>
  </si>
  <si>
    <t>TOTAL</t>
  </si>
  <si>
    <t>Viviendas y Comunidades de Propietarios de Viviendas</t>
  </si>
  <si>
    <t>Comercios y Resto de Riesgos Sencillos</t>
  </si>
  <si>
    <t>CLASE DE RIESGO</t>
  </si>
  <si>
    <t>%</t>
  </si>
  <si>
    <t>Vehículos Automóviles</t>
  </si>
  <si>
    <t>-</t>
  </si>
  <si>
    <t>4. NÚMERO DE PÓLIZAS, CAPITALES ASEGURADOS Y</t>
  </si>
  <si>
    <t>Capitales Asegurados</t>
  </si>
  <si>
    <t>1. NÚMERO DE PÓLIZAS, CAPITALES ASEGURADOS Y</t>
  </si>
  <si>
    <t>Asegurados Medios</t>
  </si>
  <si>
    <t xml:space="preserve">Capitales </t>
  </si>
  <si>
    <t>Viviendas y Cdades. de Propietarios de Viviendas</t>
  </si>
  <si>
    <t>Nº de Pólizas</t>
  </si>
  <si>
    <t>% VARIACIÓN ANUAL IPC</t>
  </si>
  <si>
    <t>Capitales Asegurados Medios</t>
  </si>
  <si>
    <t>Resto de Riesgos</t>
  </si>
  <si>
    <t>Resto: Comerciales, Industriales y otros</t>
  </si>
  <si>
    <t>TOTAL BIENES</t>
  </si>
  <si>
    <t>- No está descontada la comisión de cobro que retienen las aseguradoras por su labor de recaudación.</t>
  </si>
  <si>
    <t>- Fuente: Informes Anuales del CCS.</t>
  </si>
  <si>
    <t>1994</t>
  </si>
  <si>
    <t>1993</t>
  </si>
  <si>
    <t>1992</t>
  </si>
  <si>
    <t>1991</t>
  </si>
  <si>
    <t>1990</t>
  </si>
  <si>
    <t>RECARGOS</t>
  </si>
  <si>
    <t>INDUSTRIALES</t>
  </si>
  <si>
    <t>VIVIENDAS</t>
  </si>
  <si>
    <t>TOTALES</t>
  </si>
  <si>
    <t>PERSONAS</t>
  </si>
  <si>
    <t>PÉRDIDAS PECUNIARIAS</t>
  </si>
  <si>
    <t>BIENES</t>
  </si>
  <si>
    <t>Ocupantes de Vehículo</t>
  </si>
  <si>
    <t>Accidentes Viaje pago con tarjeta</t>
  </si>
  <si>
    <t>Resto Accidentes y Vida-Riesgo</t>
  </si>
  <si>
    <t>2. NÚMERO DE PÓLIZAS, CAPITALES ASEGURADOS Y</t>
  </si>
  <si>
    <t>AÑOS</t>
  </si>
  <si>
    <r>
      <t>Viviendas y Comunidades de Propietarios de Viviendas</t>
    </r>
    <r>
      <rPr>
        <vertAlign val="superscript"/>
        <sz val="10"/>
        <color theme="1" tint="0.34998626667073579"/>
        <rFont val="Calibri"/>
        <family val="2"/>
      </rPr>
      <t>*</t>
    </r>
  </si>
  <si>
    <t xml:space="preserve">Viviendas y Cdades. </t>
  </si>
  <si>
    <t>de Propietarios</t>
  </si>
  <si>
    <t>de Viviendas</t>
  </si>
  <si>
    <t>Comercios y</t>
  </si>
  <si>
    <t>* A partir de 2019 la distribución entre los distintos riesgos se realiza según la proporción de 2018.</t>
  </si>
  <si>
    <t>2019</t>
  </si>
  <si>
    <t>* A partir de 2019 la distribución entre los riesgos "Comercio y R.S." e "Industriales y Obras Civiles" se realiza según la proporción de 2018.</t>
  </si>
  <si>
    <t>Viviendas y Ofic.</t>
  </si>
  <si>
    <t>Vehículos Autom.</t>
  </si>
  <si>
    <t>Industr. y Ob.Civ.</t>
  </si>
  <si>
    <t>I. BIENES</t>
  </si>
  <si>
    <t>II. PÉRDIDAS PECUNIARIAS</t>
  </si>
  <si>
    <t>III. PERSONAS</t>
  </si>
  <si>
    <t>IV. RECARGOS DEVENGADOS</t>
  </si>
  <si>
    <t>14</t>
  </si>
  <si>
    <t>13</t>
  </si>
  <si>
    <t>12</t>
  </si>
  <si>
    <t>11</t>
  </si>
  <si>
    <t>10</t>
  </si>
  <si>
    <t>08</t>
  </si>
  <si>
    <t>07</t>
  </si>
  <si>
    <t>06</t>
  </si>
  <si>
    <t>05</t>
  </si>
  <si>
    <t>04</t>
  </si>
  <si>
    <t>pp</t>
  </si>
  <si>
    <t>DAÑOS EN LOS BIENES</t>
  </si>
  <si>
    <t>A. Inundación</t>
  </si>
  <si>
    <t>B. Terremoto</t>
  </si>
  <si>
    <t>C. Tempestad ciclónica atípica</t>
  </si>
  <si>
    <t>A. Número de expedientes o tramitaciones</t>
  </si>
  <si>
    <t>B. Indemnizaciones</t>
  </si>
  <si>
    <t>C. Costes medios</t>
  </si>
  <si>
    <t xml:space="preserve"> </t>
  </si>
  <si>
    <t>D. Terrorismo</t>
  </si>
  <si>
    <t>E. Tumulto popular</t>
  </si>
  <si>
    <t>G. Resumen de todas las causas</t>
  </si>
  <si>
    <t>3. DISTRIBUCIÓN SEGÚN TIPO DE LESIÓN</t>
  </si>
  <si>
    <t>A. Muerte</t>
  </si>
  <si>
    <t>B. Incapacidad</t>
  </si>
  <si>
    <t>A. Según año de ocurrencia</t>
  </si>
  <si>
    <t>B. Según causa del siniestro</t>
  </si>
  <si>
    <t>2. DISTRIBUCIÓN PORCENTUAL DE LAS INDEMNIZACIONES SEGÚN CAUSA DEL SINIESTRO</t>
  </si>
  <si>
    <t>1. NÚMERO DE EXPEDIENTES, INDEMNIZACIONES Y COSTES MEDIOS POR AÑO DE OCURRENCIA SEGÚN CAUSA DEL SINIESTRO</t>
  </si>
  <si>
    <t>2. RESUMEN DE TODAS LAS CAUSAS POR PROVINCIA Y AÑO DE OCURRENCIA DEL SINIESTRO</t>
  </si>
  <si>
    <t>3. DISTRIBUCIÓN SEGÚN LA CLASE DE RIESGO DE LOS BIENES SINIESTRADOS</t>
  </si>
  <si>
    <t>4. DISTRIBUCIÓN SEGÚN EL MES DE OCURRENCIA DEL SINIESTRO. INUNDACIÓN</t>
  </si>
  <si>
    <t>F. Hechos o actuaciones de las Fuerzas Armadas o de las Fuerzas y Cuerpos de Seguridad en tiempos de paz</t>
  </si>
  <si>
    <t xml:space="preserve">2. RESUMEN DE TODAS LAS CAUSAS POR PROVINCIA Y AÑO DE OCURRENCIA DEL SINIESTRO </t>
  </si>
  <si>
    <t>4. NÚMERO DE EXPEDIENTES O TRAMITACIONES SEGÚN TIPO DE LESIÓN Y CAUSA DEL SINIESTRO</t>
  </si>
  <si>
    <t>V. GRANDES EVENTOS</t>
  </si>
  <si>
    <t>1. NÚMERO DE EXPEDIENTES, INDEMNIZACIONES Y COSTES MEDIOS INCLUIDAS TODAS LAS CAUSAS</t>
  </si>
  <si>
    <t>1. BIENES</t>
  </si>
  <si>
    <t>2. PÉRDIDAS PECUNIARIAS</t>
  </si>
  <si>
    <t>3. PERSONAS</t>
  </si>
  <si>
    <t>I. RESUMEN DE CIFRAS DE EXPUESTOS AL RIESGO</t>
  </si>
  <si>
    <t>II. RESUMEN DE CIFRAS DE SINIESTRALIDAD</t>
  </si>
  <si>
    <t>III. CONSIDERACIONES COMPLEMENTARIAS</t>
  </si>
  <si>
    <t>Capitales Totales</t>
  </si>
  <si>
    <t>Capital tasa normal</t>
  </si>
  <si>
    <t>Capital tasa reducida</t>
  </si>
  <si>
    <t>15</t>
  </si>
  <si>
    <t>16</t>
  </si>
  <si>
    <t>17</t>
  </si>
  <si>
    <t>Coeficientes de actualización</t>
  </si>
  <si>
    <t>A. INUNDACIÓN</t>
  </si>
  <si>
    <t>Nº de Expedientes</t>
  </si>
  <si>
    <t>Indemnizaciones</t>
  </si>
  <si>
    <t>Costes Medios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</si>
  <si>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</si>
  <si>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</si>
  <si>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</si>
  <si>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</si>
  <si>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</si>
  <si>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</si>
  <si>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</si>
  <si>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</si>
  <si>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</si>
  <si>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</si>
  <si>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</si>
  <si>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</si>
  <si>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</si>
  <si>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</si>
  <si>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</si>
  <si>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</si>
  <si>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</si>
  <si>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</si>
  <si>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</si>
  <si>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</si>
  <si>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</si>
  <si>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</si>
  <si>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</si>
  <si>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</si>
  <si>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</si>
  <si>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</si>
  <si>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</si>
  <si>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</si>
  <si>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</si>
  <si>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</si>
  <si>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</si>
  <si>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</si>
  <si>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</si>
  <si>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</si>
  <si>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</si>
  <si>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</si>
  <si>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</si>
  <si>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</si>
  <si>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</si>
  <si>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B. TERREMOTO</t>
  </si>
  <si>
    <t>CAUSA</t>
  </si>
  <si>
    <t>Inundación</t>
  </si>
  <si>
    <t>Terremoto</t>
  </si>
  <si>
    <t>Tempestad Ciclónica Atípica</t>
  </si>
  <si>
    <t>Caída de Cuerpos Siderales y Aerolitos</t>
  </si>
  <si>
    <t>Terrorismo</t>
  </si>
  <si>
    <t>Motín</t>
  </si>
  <si>
    <t>Tumulto Popular</t>
  </si>
  <si>
    <t>Hechos o actuaciones de las FF.AA.</t>
  </si>
  <si>
    <t>Resto</t>
  </si>
  <si>
    <t>Varios</t>
  </si>
  <si>
    <t xml:space="preserve">TOTAL </t>
  </si>
  <si>
    <t>A. NÚMERO DE EXPEDIENTES O TRAMITACIONES</t>
  </si>
  <si>
    <t xml:space="preserve"> PROVINCIA</t>
  </si>
  <si>
    <t xml:space="preserve"> ARABA/ÁLAVA</t>
  </si>
  <si>
    <t xml:space="preserve">   ROJO</t>
  </si>
  <si>
    <t>≥ X + 1/5 S</t>
  </si>
  <si>
    <t xml:space="preserve"> ALBACETE</t>
  </si>
  <si>
    <t xml:space="preserve">   AZUL</t>
  </si>
  <si>
    <t xml:space="preserve"> ALACANT/ALICANTE</t>
  </si>
  <si>
    <t xml:space="preserve">   VERDE</t>
  </si>
  <si>
    <t>≤ X  - 1/5 S</t>
  </si>
  <si>
    <t xml:space="preserve"> ALMERÍA</t>
  </si>
  <si>
    <t xml:space="preserve"> ÁVILA</t>
  </si>
  <si>
    <t xml:space="preserve">   X  = Media aritmética</t>
  </si>
  <si>
    <t xml:space="preserve"> BADAJOZ</t>
  </si>
  <si>
    <t xml:space="preserve">   S = Desviación típica</t>
  </si>
  <si>
    <t xml:space="preserve"> ILLES BALEARS</t>
  </si>
  <si>
    <t xml:space="preserve"> BARCELONA</t>
  </si>
  <si>
    <t xml:space="preserve"> BURGOS</t>
  </si>
  <si>
    <t>MEDIA (X) =</t>
  </si>
  <si>
    <t xml:space="preserve"> CÁCERES</t>
  </si>
  <si>
    <t>DESV.TIP. (S) =</t>
  </si>
  <si>
    <t xml:space="preserve"> CÁDIZ</t>
  </si>
  <si>
    <t xml:space="preserve"> CASTELLÓ/CASTELLÓN</t>
  </si>
  <si>
    <t>X + 1/5 S =</t>
  </si>
  <si>
    <t xml:space="preserve"> CIUDAD REAL</t>
  </si>
  <si>
    <t>X  - 1/5 S =</t>
  </si>
  <si>
    <t xml:space="preserve"> CÓRDOBA</t>
  </si>
  <si>
    <t xml:space="preserve"> A CORUÑA</t>
  </si>
  <si>
    <t xml:space="preserve"> CUENCA</t>
  </si>
  <si>
    <t xml:space="preserve"> GIRONA</t>
  </si>
  <si>
    <t xml:space="preserve"> GRANADA</t>
  </si>
  <si>
    <t xml:space="preserve"> GUADALAJARA</t>
  </si>
  <si>
    <t xml:space="preserve"> GIPUZKOA</t>
  </si>
  <si>
    <t xml:space="preserve"> HUELVA</t>
  </si>
  <si>
    <t xml:space="preserve"> HUESCA</t>
  </si>
  <si>
    <t xml:space="preserve"> JAÉN</t>
  </si>
  <si>
    <t xml:space="preserve"> LEÓN</t>
  </si>
  <si>
    <t xml:space="preserve"> LLEIDA</t>
  </si>
  <si>
    <t xml:space="preserve"> LA RIOJA</t>
  </si>
  <si>
    <t xml:space="preserve"> LUGO</t>
  </si>
  <si>
    <t xml:space="preserve"> MADRID</t>
  </si>
  <si>
    <t xml:space="preserve"> MÁLAGA</t>
  </si>
  <si>
    <t xml:space="preserve"> MURCIA</t>
  </si>
  <si>
    <t xml:space="preserve"> NAVARRA</t>
  </si>
  <si>
    <t xml:space="preserve"> OURENSE</t>
  </si>
  <si>
    <t xml:space="preserve"> ASTURIAS</t>
  </si>
  <si>
    <t xml:space="preserve"> PALENCIA</t>
  </si>
  <si>
    <t xml:space="preserve"> LAS PALMAS</t>
  </si>
  <si>
    <t xml:space="preserve"> PONTEVEDRA</t>
  </si>
  <si>
    <t xml:space="preserve"> SALAMANCA</t>
  </si>
  <si>
    <t xml:space="preserve"> STA. CRUZ DE TENERIFE</t>
  </si>
  <si>
    <t xml:space="preserve"> CANTABRIA</t>
  </si>
  <si>
    <t xml:space="preserve"> SEGOVIA</t>
  </si>
  <si>
    <t xml:space="preserve"> SEVILLA</t>
  </si>
  <si>
    <t xml:space="preserve"> SORIA</t>
  </si>
  <si>
    <t xml:space="preserve"> TARRAGONA</t>
  </si>
  <si>
    <t xml:space="preserve"> TERUEL</t>
  </si>
  <si>
    <t xml:space="preserve"> TOLEDO</t>
  </si>
  <si>
    <t xml:space="preserve"> VALÈNCIA/VALENCIA</t>
  </si>
  <si>
    <t xml:space="preserve"> VALLADOLID</t>
  </si>
  <si>
    <t xml:space="preserve"> BIZKAIA</t>
  </si>
  <si>
    <t xml:space="preserve"> ZAMORA</t>
  </si>
  <si>
    <t xml:space="preserve"> ZARAGOZA</t>
  </si>
  <si>
    <t xml:space="preserve"> CEUTA</t>
  </si>
  <si>
    <t xml:space="preserve"> MELILLA</t>
  </si>
  <si>
    <r>
      <t xml:space="preserve"> DIVERSAS</t>
    </r>
    <r>
      <rPr>
        <vertAlign val="superscript"/>
        <sz val="10"/>
        <color theme="1" tint="0.34998626667073579"/>
        <rFont val="Calibri"/>
        <family val="2"/>
      </rPr>
      <t>*</t>
    </r>
  </si>
  <si>
    <t>* Se incluyen en Provincia "Diversas" ciertos expedientes en los que, por la extensión del riesgo, han quedado afectadas varias provincias (conducciones, vías férreas, etc.).</t>
  </si>
  <si>
    <t>B. INDEMNIZACIONES</t>
  </si>
  <si>
    <t>C. COSTES MEDIOS</t>
  </si>
  <si>
    <t>- Turismos y vehículos comerciales hasta 3.500 kg.</t>
  </si>
  <si>
    <t>- Camiones</t>
  </si>
  <si>
    <t>- Vehículos industriales</t>
  </si>
  <si>
    <t>- Tractores y maq. agrícola y forestal</t>
  </si>
  <si>
    <t>- Autocares, omnibuses y trolebuses</t>
  </si>
  <si>
    <t>- Remolques y semirremolques</t>
  </si>
  <si>
    <t>- Ciclomotores y motocicletas</t>
  </si>
  <si>
    <t>TOTAL VEH. AUTOMÓVILES</t>
  </si>
  <si>
    <t>TOTAL VEHÍCULOS AUTOMÓVILES</t>
  </si>
  <si>
    <t>VIVIENDAS Y OFICINAS</t>
  </si>
  <si>
    <t>COMERCIOS Y RESTO DE RIESGOS SENCILLOS</t>
  </si>
  <si>
    <t>OBRAS CIVILES</t>
  </si>
  <si>
    <t>Viviendas y Oficinas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</si>
  <si>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</si>
  <si>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</si>
  <si>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</si>
  <si>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</si>
  <si>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</si>
  <si>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</si>
  <si>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</si>
  <si>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</si>
  <si>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</si>
  <si>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</si>
  <si>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</si>
  <si>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</si>
  <si>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</si>
  <si>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G. RESUMEN DE TODAS LAS CAUSAS</t>
  </si>
  <si>
    <t>C. TEMPESTAD CICLÓNICA ATÍPICA</t>
  </si>
  <si>
    <t>D. TERRORISMO</t>
  </si>
  <si>
    <t>E. TUMULTO POPULAR</t>
  </si>
  <si>
    <t>H. RESUMEN DE TODOS LOS AÑOS</t>
  </si>
  <si>
    <t>F. HECHOS O ACTUACIONES DE LAS FF.AA. O DE LAS FUERZAS</t>
  </si>
  <si>
    <t>Y CUERPOS DE SEGURIDAD EN TIEMPOS DE PAZ</t>
  </si>
  <si>
    <t>≥ X + 1/10 S</t>
  </si>
  <si>
    <t>≤ X  - 1/10 S</t>
  </si>
  <si>
    <t>X + 1/10 S =</t>
  </si>
  <si>
    <t>X  - 1/10 S =</t>
  </si>
  <si>
    <t>TIPO DE LESIÓN</t>
  </si>
  <si>
    <t>Muerte</t>
  </si>
  <si>
    <t>Incapacidad</t>
  </si>
  <si>
    <t>A. MUERTE</t>
  </si>
  <si>
    <t>CAUSA DEL SINIESTRO</t>
  </si>
  <si>
    <t>Erupción volcánica</t>
  </si>
  <si>
    <t>Tempestad ciclónica atípica</t>
  </si>
  <si>
    <t xml:space="preserve">Caída de cuerpos siderales </t>
  </si>
  <si>
    <t>Tumulto popular</t>
  </si>
  <si>
    <t>Hechos de las FF.AA.</t>
  </si>
  <si>
    <t>B. INCAPACIDAD</t>
  </si>
  <si>
    <t>B. SEGÚN CAUSA DEL SINIESTRO</t>
  </si>
  <si>
    <t>TOTAL INDEMNIZACIONES</t>
  </si>
  <si>
    <t>PORCENTAJE:</t>
  </si>
  <si>
    <t>Daños Bienes</t>
  </si>
  <si>
    <t>Pérdidas Pecuniarias</t>
  </si>
  <si>
    <t>Daños Personas</t>
  </si>
  <si>
    <t xml:space="preserve">      TOTAL </t>
  </si>
  <si>
    <t>A. SEGÚN AÑO DE OCURRENCIA</t>
  </si>
  <si>
    <t>b</t>
  </si>
  <si>
    <t>p</t>
  </si>
  <si>
    <r>
      <t xml:space="preserve">1. </t>
    </r>
    <r>
      <rPr>
        <b/>
        <u/>
        <sz val="12"/>
        <color rgb="FF9D2235"/>
        <rFont val="Calibri"/>
        <family val="2"/>
      </rPr>
      <t>BIENES</t>
    </r>
  </si>
  <si>
    <r>
      <t xml:space="preserve">2. </t>
    </r>
    <r>
      <rPr>
        <b/>
        <u/>
        <sz val="12"/>
        <color rgb="FF9D2235"/>
        <rFont val="Calibri"/>
        <family val="2"/>
      </rPr>
      <t>PÉRDIDAS PECUNIARIAS</t>
    </r>
  </si>
  <si>
    <r>
      <t xml:space="preserve">3. </t>
    </r>
    <r>
      <rPr>
        <b/>
        <u/>
        <sz val="12"/>
        <color rgb="FF9D2235"/>
        <rFont val="Calibri"/>
        <family val="2"/>
      </rPr>
      <t>PERSONAS</t>
    </r>
  </si>
  <si>
    <t>Nº de</t>
  </si>
  <si>
    <t>Capitales</t>
  </si>
  <si>
    <t>Pólizas</t>
  </si>
  <si>
    <t>Asegurados</t>
  </si>
  <si>
    <t xml:space="preserve">         TOTAL</t>
  </si>
  <si>
    <t>CLASE DE SEGURO</t>
  </si>
  <si>
    <t xml:space="preserve">        TOTAL</t>
  </si>
  <si>
    <t>C. POR PROVINCIA</t>
  </si>
  <si>
    <t>Coste medio</t>
  </si>
  <si>
    <t>DISTRIBUCIÓN PORCENTUAL DE LAS INDEMNIZACIONES TOTALES</t>
  </si>
  <si>
    <t>A. POR AÑO DE OCURRENCIA</t>
  </si>
  <si>
    <r>
      <t>PROVINCIA</t>
    </r>
    <r>
      <rPr>
        <b/>
        <vertAlign val="superscript"/>
        <sz val="10"/>
        <color theme="0"/>
        <rFont val="Calibri"/>
        <family val="2"/>
      </rPr>
      <t>*</t>
    </r>
  </si>
  <si>
    <t>Gipuzkoa</t>
  </si>
  <si>
    <t>Murcia</t>
  </si>
  <si>
    <t>Illes Balears</t>
  </si>
  <si>
    <t>B. POR CAUSA</t>
  </si>
  <si>
    <t>Temp. Ciclónica Atípica</t>
  </si>
  <si>
    <t xml:space="preserve">Nº de Expedientes </t>
  </si>
  <si>
    <t>A. POR CLASE DE RIESGO</t>
  </si>
  <si>
    <r>
      <t>MES</t>
    </r>
    <r>
      <rPr>
        <b/>
        <vertAlign val="superscript"/>
        <sz val="10"/>
        <color theme="0"/>
        <rFont val="Calibri"/>
        <family val="2"/>
      </rPr>
      <t>*</t>
    </r>
  </si>
  <si>
    <t>D. POR LESIÓN</t>
  </si>
  <si>
    <t>PROVINCIA</t>
  </si>
  <si>
    <t>LESIÓN</t>
  </si>
  <si>
    <t>Nº de orden</t>
  </si>
  <si>
    <t>Lugar de Ocurrencia</t>
  </si>
  <si>
    <t>Causa del Siniestro</t>
  </si>
  <si>
    <t>Orden</t>
  </si>
  <si>
    <t>1º</t>
  </si>
  <si>
    <t>Agosto de 1983</t>
  </si>
  <si>
    <t>2º</t>
  </si>
  <si>
    <t>Enero de 2009</t>
  </si>
  <si>
    <t>Generalizado</t>
  </si>
  <si>
    <t>TCA (Klaus)</t>
  </si>
  <si>
    <t>3º</t>
  </si>
  <si>
    <t>Mayo de 2011</t>
  </si>
  <si>
    <t>Terremoto (Lorca)</t>
  </si>
  <si>
    <t>4º</t>
  </si>
  <si>
    <t>Septiembre de 2019</t>
  </si>
  <si>
    <t>Sureste Peninsular</t>
  </si>
  <si>
    <t>5º</t>
  </si>
  <si>
    <t>Noviembre de 1987</t>
  </si>
  <si>
    <t>6º</t>
  </si>
  <si>
    <t>Octubre de 1982</t>
  </si>
  <si>
    <t>Cdad. Valenciana</t>
  </si>
  <si>
    <t>7º</t>
  </si>
  <si>
    <t>Septiembre de 2012</t>
  </si>
  <si>
    <t>Inundación y TCA</t>
  </si>
  <si>
    <t>8º</t>
  </si>
  <si>
    <t>Enero de 2020</t>
  </si>
  <si>
    <t>9º</t>
  </si>
  <si>
    <t>10º</t>
  </si>
  <si>
    <t>Junio de 1997</t>
  </si>
  <si>
    <t>País Vasco</t>
  </si>
  <si>
    <t>Recargos Devengados</t>
  </si>
  <si>
    <t>Consumo de Prima (%)</t>
  </si>
  <si>
    <t>TCA</t>
  </si>
  <si>
    <t>SEGÚN CAUSA DEL SINIESTRO</t>
  </si>
  <si>
    <r>
      <t xml:space="preserve">2. </t>
    </r>
    <r>
      <rPr>
        <b/>
        <u/>
        <sz val="11"/>
        <color rgb="FF9D2235"/>
        <rFont val="Calibri"/>
        <family val="2"/>
        <scheme val="minor"/>
      </rPr>
      <t>DISTRIBUCIÓN PORCENTUAL DE LAS INDEMNIZACIONES SEGÚN CAUSA DEL SINIESTRO</t>
    </r>
  </si>
  <si>
    <t>Junio de 1977</t>
  </si>
  <si>
    <t>Enero de 1980</t>
  </si>
  <si>
    <t>Abril de 1982</t>
  </si>
  <si>
    <t>Cdad. de Madrid</t>
  </si>
  <si>
    <t>Noviembre de 1982</t>
  </si>
  <si>
    <t>Cataluña</t>
  </si>
  <si>
    <t>Noviembre de 1983</t>
  </si>
  <si>
    <t>Octubre de 1984</t>
  </si>
  <si>
    <t>Galicia</t>
  </si>
  <si>
    <t>Julio de 1986</t>
  </si>
  <si>
    <t>Octubre de 1987</t>
  </si>
  <si>
    <t>11º</t>
  </si>
  <si>
    <t>12º</t>
  </si>
  <si>
    <t>Julio de 1988</t>
  </si>
  <si>
    <t>13º</t>
  </si>
  <si>
    <t>Septiembre de 1989</t>
  </si>
  <si>
    <t>14º</t>
  </si>
  <si>
    <t>15º</t>
  </si>
  <si>
    <t>Diciembre de 1989</t>
  </si>
  <si>
    <t>16º</t>
  </si>
  <si>
    <t>Octubre de 1991</t>
  </si>
  <si>
    <t>17º</t>
  </si>
  <si>
    <t>Junio de 1992</t>
  </si>
  <si>
    <t>18º</t>
  </si>
  <si>
    <t>Octubre de 1994</t>
  </si>
  <si>
    <t>19º</t>
  </si>
  <si>
    <t>Septiembre de 1995</t>
  </si>
  <si>
    <t>20º</t>
  </si>
  <si>
    <t>Enero de 1996</t>
  </si>
  <si>
    <t>Andalucía Oeste</t>
  </si>
  <si>
    <t>21º</t>
  </si>
  <si>
    <t>Septiembre de 1996</t>
  </si>
  <si>
    <t>22º</t>
  </si>
  <si>
    <t>Diciembre de 1996</t>
  </si>
  <si>
    <t>23º</t>
  </si>
  <si>
    <t>24º</t>
  </si>
  <si>
    <t>Septiembre de 1997</t>
  </si>
  <si>
    <t>25º</t>
  </si>
  <si>
    <t>Noviembre de 1997</t>
  </si>
  <si>
    <t>Extremedura</t>
  </si>
  <si>
    <t>26º</t>
  </si>
  <si>
    <t>Febrero de 1998</t>
  </si>
  <si>
    <t>Andalucía Este</t>
  </si>
  <si>
    <t>27º</t>
  </si>
  <si>
    <t>Septiembre de 1999</t>
  </si>
  <si>
    <t>28º</t>
  </si>
  <si>
    <t>Junio de 2000</t>
  </si>
  <si>
    <t>29º</t>
  </si>
  <si>
    <t>Octubre de 2000</t>
  </si>
  <si>
    <t>30º</t>
  </si>
  <si>
    <t>Septiembre de 2001</t>
  </si>
  <si>
    <t>31º</t>
  </si>
  <si>
    <t>Noviembre de 2001</t>
  </si>
  <si>
    <t>TCA y Embate de mar</t>
  </si>
  <si>
    <t>32º</t>
  </si>
  <si>
    <t>Marzo de 2002</t>
  </si>
  <si>
    <t>Canarias</t>
  </si>
  <si>
    <t>33º</t>
  </si>
  <si>
    <t>Agosto de 2002</t>
  </si>
  <si>
    <t>34º</t>
  </si>
  <si>
    <t>Marzo y abril de 2004</t>
  </si>
  <si>
    <t>Terrorismo (11M)</t>
  </si>
  <si>
    <t>35º</t>
  </si>
  <si>
    <t>Marzo de 2004</t>
  </si>
  <si>
    <t>36º</t>
  </si>
  <si>
    <t>Septiembre de 2004</t>
  </si>
  <si>
    <t>37º</t>
  </si>
  <si>
    <t>Octubre de 2005</t>
  </si>
  <si>
    <t>38º</t>
  </si>
  <si>
    <t>Noviembre de 2005</t>
  </si>
  <si>
    <t>39º</t>
  </si>
  <si>
    <t>Septiembre de 2006</t>
  </si>
  <si>
    <t>40º</t>
  </si>
  <si>
    <t>Noviembre de 2006</t>
  </si>
  <si>
    <t>41º</t>
  </si>
  <si>
    <t>Diciembre de 2006</t>
  </si>
  <si>
    <t>Terrorismo (T4)</t>
  </si>
  <si>
    <t>42º</t>
  </si>
  <si>
    <t>Septiembre de 2007</t>
  </si>
  <si>
    <t>43º</t>
  </si>
  <si>
    <t>Octubre de 2007</t>
  </si>
  <si>
    <t>44º</t>
  </si>
  <si>
    <t>45º</t>
  </si>
  <si>
    <t>Junio de 2008</t>
  </si>
  <si>
    <t>46º</t>
  </si>
  <si>
    <t>47º</t>
  </si>
  <si>
    <t>Septiembre de 2009</t>
  </si>
  <si>
    <t>48º</t>
  </si>
  <si>
    <t>Diciembre de 2009</t>
  </si>
  <si>
    <t>49º</t>
  </si>
  <si>
    <t>Enero de 2010</t>
  </si>
  <si>
    <t>TCA (Floora)</t>
  </si>
  <si>
    <t>50º</t>
  </si>
  <si>
    <t>Febrero de 2010</t>
  </si>
  <si>
    <t>TCA (Xynthia)</t>
  </si>
  <si>
    <t>51º</t>
  </si>
  <si>
    <t>52º</t>
  </si>
  <si>
    <t>Junio de 2010</t>
  </si>
  <si>
    <t>Asturias</t>
  </si>
  <si>
    <t>53º</t>
  </si>
  <si>
    <t>Diciembre de 2010</t>
  </si>
  <si>
    <t>54º</t>
  </si>
  <si>
    <t>55º</t>
  </si>
  <si>
    <t>Noviembre de 2011</t>
  </si>
  <si>
    <t>56º</t>
  </si>
  <si>
    <t>57º</t>
  </si>
  <si>
    <t>Enero de 2013</t>
  </si>
  <si>
    <t>58º</t>
  </si>
  <si>
    <t>Diciembre de 2013</t>
  </si>
  <si>
    <t>59º</t>
  </si>
  <si>
    <t>Enero y febrero de 2014</t>
  </si>
  <si>
    <t>Norte Peninsular</t>
  </si>
  <si>
    <t>Inundación y Embate de mar</t>
  </si>
  <si>
    <t>60º</t>
  </si>
  <si>
    <t>Diciembre de 2014</t>
  </si>
  <si>
    <t>61º</t>
  </si>
  <si>
    <t>Febrero y marzo de 2015</t>
  </si>
  <si>
    <t>Zaragoza</t>
  </si>
  <si>
    <t>62º</t>
  </si>
  <si>
    <t>Noviembre y diciembre de 2016</t>
  </si>
  <si>
    <t>63º</t>
  </si>
  <si>
    <t>Diciembre de 2016</t>
  </si>
  <si>
    <t>64º</t>
  </si>
  <si>
    <t>Febrero de 2017</t>
  </si>
  <si>
    <t>TCA (Kurt)</t>
  </si>
  <si>
    <t>65º</t>
  </si>
  <si>
    <t>Diciembre de 2017</t>
  </si>
  <si>
    <t>66º</t>
  </si>
  <si>
    <t>Octubre de 2018</t>
  </si>
  <si>
    <t>67º</t>
  </si>
  <si>
    <t>68º</t>
  </si>
  <si>
    <t>Noviembre de 2018</t>
  </si>
  <si>
    <t>Cataluña, Cdad. Val. y R. de Murcia</t>
  </si>
  <si>
    <t>69º</t>
  </si>
  <si>
    <t>Enero de 2019</t>
  </si>
  <si>
    <t>Asturias, Cantabria y Castilla y León</t>
  </si>
  <si>
    <t>70º</t>
  </si>
  <si>
    <t>Julio de 2019</t>
  </si>
  <si>
    <t>Navarra y La Rioja</t>
  </si>
  <si>
    <t>71º</t>
  </si>
  <si>
    <t>72º</t>
  </si>
  <si>
    <t>Octubre de 2019</t>
  </si>
  <si>
    <t>73º</t>
  </si>
  <si>
    <t>Diciembre de 2019</t>
  </si>
  <si>
    <t>Inundación y TCA (Daniel, Elsa y Fabien)</t>
  </si>
  <si>
    <t>74º</t>
  </si>
  <si>
    <t>Inundación, Embate de mar y TCA (Gloria)</t>
  </si>
  <si>
    <t>75º</t>
  </si>
  <si>
    <t>Noviembre de 2020</t>
  </si>
  <si>
    <r>
      <t xml:space="preserve">4. </t>
    </r>
    <r>
      <rPr>
        <b/>
        <u/>
        <sz val="12"/>
        <color rgb="FF9D2235"/>
        <rFont val="Calibri"/>
        <family val="2"/>
      </rPr>
      <t>DIEZ PRINCIPALES EVENTOS POR VOLUMEN DE INDEMNIZACIÓN</t>
    </r>
  </si>
  <si>
    <t>TODAS LAS CAUSAS POR PROVINCIA Y AÑO DE OCURRENCIA DEL SINIESTRO</t>
  </si>
  <si>
    <t>F. TUMULTO POPULAR</t>
  </si>
  <si>
    <t>H. RESUMEN DE TODAS LAS CAUSAS</t>
  </si>
  <si>
    <t>→ INDENIZACIONES</t>
  </si>
  <si>
    <t>→ Nº DE EXPEDIENTES O TRAMITACIONES</t>
  </si>
  <si>
    <t>34º  11 DE MARZO Y 3 DE ABRIL DE 2004 - COMUNIDAD DE MADRID</t>
  </si>
  <si>
    <t>- TERRORISMO (11M) -</t>
  </si>
  <si>
    <t>TIPO DE LESIÓN / CLASE DE RIESGO</t>
  </si>
  <si>
    <t>Invalidez Permanente</t>
  </si>
  <si>
    <t>Viviendas y Comunidades de Viviendas</t>
  </si>
  <si>
    <t xml:space="preserve">Comercios </t>
  </si>
  <si>
    <t>35º MARZO DE 2004 - ANDALUCÍA ESTE</t>
  </si>
  <si>
    <t>- INUNDACIÓN -</t>
  </si>
  <si>
    <t>36º SEPTIEMBRE DE 2004 - COMUNIDAD VALENCIANA</t>
  </si>
  <si>
    <t>- INUNDACIÓN Y TCA -</t>
  </si>
  <si>
    <t>37º OCTUBRE DE 2005 - CATALUÑA</t>
  </si>
  <si>
    <t>Daños personales</t>
  </si>
  <si>
    <t>38º NOVIEMBRE DE 2005 - CANARIAS</t>
  </si>
  <si>
    <t>39º SEPTIEMBRE DE 2006 - CATALUÑA</t>
  </si>
  <si>
    <t>40º NOVIEMBRE DE 2006 - GALICIA</t>
  </si>
  <si>
    <t>41º DICIEMBRE DE 2006 - COMUNIDAD DE MADRID</t>
  </si>
  <si>
    <t>- TERRORISMO (T4) -</t>
  </si>
  <si>
    <t>42º SEPTIEMBRE DE 2007 - COMUNIDAD VALENCIANA</t>
  </si>
  <si>
    <t>43º OCTUBRE DE 2007 - ILLES BALEARS</t>
  </si>
  <si>
    <t>- TCA -</t>
  </si>
  <si>
    <t>44º OCTUBRE DE 2007 - COMUNIDAD VALENCIANA</t>
  </si>
  <si>
    <t>45º JUNIO DE 2008 - PAÍS VASCO</t>
  </si>
  <si>
    <t>46º ENERO DE 2009 - GENERALIZADO</t>
  </si>
  <si>
    <t>- TCA (KLAUS) -</t>
  </si>
  <si>
    <t>A CORUÑA</t>
  </si>
  <si>
    <t>ÁVILA</t>
  </si>
  <si>
    <t>CANTABRIA</t>
  </si>
  <si>
    <t>HUESCA</t>
  </si>
  <si>
    <t>LUGO</t>
  </si>
  <si>
    <t>PALENCIA</t>
  </si>
  <si>
    <t>TARRAGONA</t>
  </si>
  <si>
    <t>BARCELONA</t>
  </si>
  <si>
    <t>MADRID</t>
  </si>
  <si>
    <t>PONTEVEDRA</t>
  </si>
  <si>
    <t>TERUEL</t>
  </si>
  <si>
    <t>ALBACETE</t>
  </si>
  <si>
    <t>BIZKAIA</t>
  </si>
  <si>
    <t>GIPUZKOA</t>
  </si>
  <si>
    <t>LA RIOJA</t>
  </si>
  <si>
    <t>MURCIA</t>
  </si>
  <si>
    <t>BURGOS</t>
  </si>
  <si>
    <t>GIRONA</t>
  </si>
  <si>
    <t>LEÓN</t>
  </si>
  <si>
    <t>NAVARRA</t>
  </si>
  <si>
    <t>SEGOVIA</t>
  </si>
  <si>
    <t>ZAMORA</t>
  </si>
  <si>
    <t>ASTURIAS</t>
  </si>
  <si>
    <t>CÁDIZ</t>
  </si>
  <si>
    <t>GUADALAJARA</t>
  </si>
  <si>
    <t>LLEIDA</t>
  </si>
  <si>
    <t>OURENSE</t>
  </si>
  <si>
    <t>SORIA</t>
  </si>
  <si>
    <t>ZARAGOZA</t>
  </si>
  <si>
    <t>47º SEPTIEMBRE DE 2009 - COMUNIDAD VALENCIANA</t>
  </si>
  <si>
    <t>48º  DICIEMBRE DE 2009 - ANDALUCÍA OESTE</t>
  </si>
  <si>
    <t>CÓRDOBA</t>
  </si>
  <si>
    <t>HUELVA</t>
  </si>
  <si>
    <t>MÁLAGA</t>
  </si>
  <si>
    <t>SEVILLA</t>
  </si>
  <si>
    <t>49º ENERO DE 2010 - GENERALIZADO</t>
  </si>
  <si>
    <t>- TCA (FLOORA) -</t>
  </si>
  <si>
    <t>50º  FEBRERO DE 2010 - GENERALIZADO</t>
  </si>
  <si>
    <t>- TCA (XYNTHIA) -</t>
  </si>
  <si>
    <t>51º FEBRERO DE 2010 - ANDALUCÍA OESTE</t>
  </si>
  <si>
    <t>52º JUNIO DE 2010 - ASTURIAS</t>
  </si>
  <si>
    <t>53º DICIEMBRE DE 2010 - ANDALUCÍA OESTE</t>
  </si>
  <si>
    <t>54º MAYO DE 2011 - MURCIA</t>
  </si>
  <si>
    <t>- TERREMOTO (LORCA) -</t>
  </si>
  <si>
    <t>55º NOVIEMBRE DE 2011 - GIPUZKOA</t>
  </si>
  <si>
    <t>56º SEPTIEMBRE DE 2012 - SURESTE PENINSULAR</t>
  </si>
  <si>
    <t>- INUNDACIÓN Y TCA-</t>
  </si>
  <si>
    <t>57º ENERO DE 2013 - GENERALIZADO</t>
  </si>
  <si>
    <t>58º DICIEMBRE DE 2013 - GENERALIZADO</t>
  </si>
  <si>
    <t>59º ENERO Y FEBRERO DE 2014 - NORTE PENINSULAR</t>
  </si>
  <si>
    <t>- INUNDACIÓN Y EMBATE DE MAR -</t>
  </si>
  <si>
    <t>60º DICIEMBRE 2014 - CATALUÑA</t>
  </si>
  <si>
    <t>61º FEBRERO Y MARZO DE 2015 - ZARAGOZA</t>
  </si>
  <si>
    <t>62º NOVIEMBRE Y DICIEMBRE DE 2016 - GENERALIZADO</t>
  </si>
  <si>
    <t>63º DICIEMBRE DE 2016 - SURESTE PENÍNSULAR</t>
  </si>
  <si>
    <t>64º FEBRERO DE 2017 - GENERALIZADO</t>
  </si>
  <si>
    <t>- TCA (KURT) -</t>
  </si>
  <si>
    <t>65º DICIEMBRE DE 2017 - GENERALIZADO</t>
  </si>
  <si>
    <t>66º OCTUBRE DE 2018 - CATALUÑA, ILLES BALEARS Y ANDALUCÍA OESTE</t>
  </si>
  <si>
    <t>ALMERÍA</t>
  </si>
  <si>
    <t>GRANADA</t>
  </si>
  <si>
    <t>68º NOVIEMBRE DE 2018 - CATALUÑA, COMUNIDAD VALENCIANA Y REGIÓN DE MURCIA</t>
  </si>
  <si>
    <t>69º ENERO DE 2019 - ASTURIAS, CANTABRIA Y CASTILLA Y LEÓN</t>
  </si>
  <si>
    <t>70º JULIO DE 2019 - NAVARRA Y LA RIOJA</t>
  </si>
  <si>
    <t>71º SEPTIEMBRE DE 2019 - SURESTE PENINSULAR</t>
  </si>
  <si>
    <t>72º OCTUBRE DE 2019 - ASTURIAS, CANTABRIA, CATALUÑA E ILLES BALEARS</t>
  </si>
  <si>
    <t>73º DICIEMBRE DE 2019 - GENERALIZADO</t>
  </si>
  <si>
    <t>- INUNDACIÓN Y TCA (DANIEL, ELSA Y FABIEN) -</t>
  </si>
  <si>
    <t>74º ENERO DE 2020 - GENERALIZADO</t>
  </si>
  <si>
    <t>- INUNDACIÓN, EMBATE DE MAR Y TCA (GLORIA) -</t>
  </si>
  <si>
    <t>75º NOVIEMBRE DE 2020 - COMUNIDAD VALENCIANA</t>
  </si>
  <si>
    <t>→ CUADRO PRINCIPAL EVENTOS</t>
  </si>
  <si>
    <t xml:space="preserve">  </t>
  </si>
  <si>
    <t>76º</t>
  </si>
  <si>
    <t>77º</t>
  </si>
  <si>
    <t>78º</t>
  </si>
  <si>
    <t>79º</t>
  </si>
  <si>
    <t>80º</t>
  </si>
  <si>
    <t>81º</t>
  </si>
  <si>
    <t>Enero de 2021</t>
  </si>
  <si>
    <t>TCA (Gaetan, Hortense e Ignacio)</t>
  </si>
  <si>
    <t>Septiembre de 2021</t>
  </si>
  <si>
    <t>Noviembre de 2021</t>
  </si>
  <si>
    <t>Diciembre de 2021</t>
  </si>
  <si>
    <t>Septiembre a diciembre de 2021</t>
  </si>
  <si>
    <t>Erupción Volcánica</t>
  </si>
  <si>
    <t>C. ERUPCIÓN VOLCÁNICA</t>
  </si>
  <si>
    <t>E. CAÍDA DE CUERPOS SIDERALES Y AEROLITOS</t>
  </si>
  <si>
    <t>F. TERRORISMO</t>
  </si>
  <si>
    <t>G. MOTÍN</t>
  </si>
  <si>
    <t>H. TUMULTO POPULAR</t>
  </si>
  <si>
    <t>I. HECHOS O ACTUACIONES DE LAS FUERZAS ARMADAS O DE LAS FUERZAS Y CUERPOS DE SEGURIDAD EN TIEMPOS DE PAZ</t>
  </si>
  <si>
    <t>L. RESUMEN DE TODOS LOS AÑOS</t>
  </si>
  <si>
    <t>C. Erupción volcánica</t>
  </si>
  <si>
    <t>D. Tempestad ciclónica atípica</t>
  </si>
  <si>
    <t>E. Caída de cuerpos siderales y aerolitos</t>
  </si>
  <si>
    <t>F. Terrorismo</t>
  </si>
  <si>
    <t>G. Motín</t>
  </si>
  <si>
    <t>H. Tumulto popular</t>
  </si>
  <si>
    <t>I. Hechos o actuaciones de las Fuerzas Armadas o de las Fuerzas y Cuerpos de Seguridad en tiempos de paz</t>
  </si>
  <si>
    <t>J. Varios</t>
  </si>
  <si>
    <t>K. Resumen de todas las causas</t>
  </si>
  <si>
    <t>L. Resumen de todos los años:</t>
  </si>
  <si>
    <t>- TCA (GAETAN, HORTENSE E IGNACIO) -</t>
  </si>
  <si>
    <t>76º ENERO DE 2021 - GENERALIZADO</t>
  </si>
  <si>
    <t>77º AGOSTO Y SEPTIEMBRE DE 2021 - GENERALIZADO</t>
  </si>
  <si>
    <t>Agosto y septiembre de 2021</t>
  </si>
  <si>
    <t>78º SEPTIEMBRE DE 2021 - GENERALIZADO</t>
  </si>
  <si>
    <t>79º NOVIEMBRE DE 2021 - GENERALIZADO</t>
  </si>
  <si>
    <t>80º DICIEMBRE DE 2021 - GENERALIZADO</t>
  </si>
  <si>
    <t>Erupción volcánica y Terremoto</t>
  </si>
  <si>
    <t>- ERUPCIÓN VOLCÁNICA Y TERREMOTO -</t>
  </si>
  <si>
    <t>81º SEPTIEMBRE A DICIEMBRE DE 2021 - LA PALMA</t>
  </si>
  <si>
    <t>La Palma</t>
  </si>
  <si>
    <t>G. HECHOS O ACTUACIONES DE LAS FF.AA. O DE LAS FUERZAS Y CUERPOS DE SEGURIDAD EN TIEMPOS DE PAZ</t>
  </si>
  <si>
    <t>D. TEMPESTAD CICLÓNICA ATÍPICA</t>
  </si>
  <si>
    <t>E. TERRORISMO</t>
  </si>
  <si>
    <t>C. Erupción Volcánica</t>
  </si>
  <si>
    <t>E. Terrorismo</t>
  </si>
  <si>
    <t>F. Tumulto popular</t>
  </si>
  <si>
    <t>G. Hechos o actuaciones de las Fuerzas Armadas o de las Fuerzas y Cuerpos de Seguridad en tiempos de paz</t>
  </si>
  <si>
    <t>H. Resumen de todas las causas</t>
  </si>
  <si>
    <t xml:space="preserve">A CORUÑA  </t>
  </si>
  <si>
    <t xml:space="preserve">ALACANT/ALICANTE   </t>
  </si>
  <si>
    <t xml:space="preserve">ALBACETE   </t>
  </si>
  <si>
    <t xml:space="preserve">ALMERÍA    </t>
  </si>
  <si>
    <t>ARABA/ÁLAVA</t>
  </si>
  <si>
    <t xml:space="preserve">ASTURIAS   </t>
  </si>
  <si>
    <t xml:space="preserve">ÁVILA      </t>
  </si>
  <si>
    <t xml:space="preserve">BADAJOZ    </t>
  </si>
  <si>
    <t xml:space="preserve">BARCELONA  </t>
  </si>
  <si>
    <t xml:space="preserve">BURGOS     </t>
  </si>
  <si>
    <t xml:space="preserve">CÁCERES    </t>
  </si>
  <si>
    <t xml:space="preserve">CÁDIZ      </t>
  </si>
  <si>
    <t xml:space="preserve">CANTABRIA  </t>
  </si>
  <si>
    <t>CASTELLÓ/CASTELLÓN</t>
  </si>
  <si>
    <t xml:space="preserve">OURENSE     </t>
  </si>
  <si>
    <t xml:space="preserve">PALENCIA   </t>
  </si>
  <si>
    <t xml:space="preserve">PONTEVEDRA </t>
  </si>
  <si>
    <t xml:space="preserve">SALAMANCA  </t>
  </si>
  <si>
    <t xml:space="preserve">SEGOVIA    </t>
  </si>
  <si>
    <t xml:space="preserve">SEVILLA    </t>
  </si>
  <si>
    <t xml:space="preserve">SORIA      </t>
  </si>
  <si>
    <t xml:space="preserve">TARRAGONA  </t>
  </si>
  <si>
    <t xml:space="preserve">TERUEL     </t>
  </si>
  <si>
    <t xml:space="preserve">TOLEDO     </t>
  </si>
  <si>
    <t xml:space="preserve">VALÈNCIA/VALENCIA </t>
  </si>
  <si>
    <t xml:space="preserve">VALLADOLID </t>
  </si>
  <si>
    <t xml:space="preserve">ZAMORA     </t>
  </si>
  <si>
    <t xml:space="preserve">ZARAGOZA   </t>
  </si>
  <si>
    <t xml:space="preserve">EXTRANJERO </t>
  </si>
  <si>
    <t xml:space="preserve">STA. CRUZ DE TENERIFE   </t>
  </si>
  <si>
    <t>4. DIEZ PRINCIPALES GRANDES EVENTOS POR VOLUMEN DE INDEMNIZACIÓN</t>
  </si>
  <si>
    <t>Enero-Agosto</t>
  </si>
  <si>
    <t>CIUDAD REAL</t>
  </si>
  <si>
    <t xml:space="preserve">CÓRDOBA    </t>
  </si>
  <si>
    <t xml:space="preserve">CUENCA     </t>
  </si>
  <si>
    <t xml:space="preserve">GIPUZKOA  </t>
  </si>
  <si>
    <t xml:space="preserve">GIRONA     </t>
  </si>
  <si>
    <t xml:space="preserve">GRANADA    </t>
  </si>
  <si>
    <t xml:space="preserve">HUELVA     </t>
  </si>
  <si>
    <t xml:space="preserve">HUESCA     </t>
  </si>
  <si>
    <t>ILLES BALEARS</t>
  </si>
  <si>
    <t xml:space="preserve">JAÉN       </t>
  </si>
  <si>
    <t xml:space="preserve">LA RIOJA   </t>
  </si>
  <si>
    <t xml:space="preserve">LAS PALMAS </t>
  </si>
  <si>
    <t xml:space="preserve">LEÓN       </t>
  </si>
  <si>
    <t xml:space="preserve">LLEIDA     </t>
  </si>
  <si>
    <t xml:space="preserve">LUGO       </t>
  </si>
  <si>
    <t xml:space="preserve">MADRID     </t>
  </si>
  <si>
    <t xml:space="preserve">MÁLAGA     </t>
  </si>
  <si>
    <t xml:space="preserve">MURCIA     </t>
  </si>
  <si>
    <t xml:space="preserve">NAVARRA    </t>
  </si>
  <si>
    <t>S2-I-B2</t>
  </si>
  <si>
    <t>B. POR MES DE OCURRENCIA (Inundación)</t>
  </si>
  <si>
    <t xml:space="preserve"> 1990</t>
  </si>
  <si>
    <t xml:space="preserve"> 1991</t>
  </si>
  <si>
    <t xml:space="preserve"> 1992</t>
  </si>
  <si>
    <t xml:space="preserve"> 1993</t>
  </si>
  <si>
    <t xml:space="preserve"> 1994</t>
  </si>
  <si>
    <t xml:space="preserve"> 1995</t>
  </si>
  <si>
    <t xml:space="preserve"> 1996</t>
  </si>
  <si>
    <t xml:space="preserve"> 1997</t>
  </si>
  <si>
    <t xml:space="preserve"> 1998</t>
  </si>
  <si>
    <t xml:space="preserve"> 1999</t>
  </si>
  <si>
    <t xml:space="preserve"> 2000</t>
  </si>
  <si>
    <t xml:space="preserve"> 2001</t>
  </si>
  <si>
    <t xml:space="preserve"> 2002</t>
  </si>
  <si>
    <t xml:space="preserve"> 2003</t>
  </si>
  <si>
    <t xml:space="preserve"> 2004</t>
  </si>
  <si>
    <t xml:space="preserve"> 2005</t>
  </si>
  <si>
    <t xml:space="preserve"> 2006</t>
  </si>
  <si>
    <t xml:space="preserve"> 2007</t>
  </si>
  <si>
    <t xml:space="preserve"> 2008</t>
  </si>
  <si>
    <t xml:space="preserve"> 2009</t>
  </si>
  <si>
    <t xml:space="preserve"> 2010</t>
  </si>
  <si>
    <t xml:space="preserve"> 2011</t>
  </si>
  <si>
    <t xml:space="preserve"> 2012</t>
  </si>
  <si>
    <t xml:space="preserve"> 2013</t>
  </si>
  <si>
    <t xml:space="preserve"> 2014</t>
  </si>
  <si>
    <t xml:space="preserve"> 2015</t>
  </si>
  <si>
    <t xml:space="preserve"> 2016</t>
  </si>
  <si>
    <t xml:space="preserve"> 2017</t>
  </si>
  <si>
    <t xml:space="preserve"> 2018</t>
  </si>
  <si>
    <t xml:space="preserve"> 2020</t>
  </si>
  <si>
    <t>F. MOTÍN</t>
  </si>
  <si>
    <t>G. TUMULTO POPULAR</t>
  </si>
  <si>
    <t>H. HECHOS O ACTUACIONES DE LAS FUERZAS ARMADAS O DE LAS FUERZAS Y CUERPOS DE SEGURIDAD EN TIEMPOS DE PAZ</t>
  </si>
  <si>
    <t>I. RESUMEN DE TODAS LAS CAUSAS</t>
  </si>
  <si>
    <t xml:space="preserve"> 2022</t>
  </si>
  <si>
    <t>Fallecimiento</t>
  </si>
  <si>
    <t>EXTRANJERO</t>
  </si>
  <si>
    <t>CÓDIGO POSTAL</t>
  </si>
  <si>
    <t>TOTAL CAPITALES</t>
  </si>
  <si>
    <t>Fecha de Ocurrencia</t>
  </si>
  <si>
    <t xml:space="preserve">A. POR CÓDIGO POSTAL </t>
  </si>
  <si>
    <t>B. Por provincia</t>
  </si>
  <si>
    <t>A. Por código postal</t>
  </si>
  <si>
    <t>ALACANT/ALICANTE</t>
  </si>
  <si>
    <t>BADAJOZ</t>
  </si>
  <si>
    <t>CÁCERES</t>
  </si>
  <si>
    <t>CUENCA</t>
  </si>
  <si>
    <t>JAÉN</t>
  </si>
  <si>
    <t>LAS PALMAS</t>
  </si>
  <si>
    <t>SALAMANCA</t>
  </si>
  <si>
    <t>TOLEDO</t>
  </si>
  <si>
    <t>VALÈNCIA/VALENCIA</t>
  </si>
  <si>
    <t>VALLADOLID</t>
  </si>
  <si>
    <t>CEUTA</t>
  </si>
  <si>
    <t>MELILLA</t>
  </si>
  <si>
    <t>I. RESUMEN DE TODOS LOS AÑOS</t>
  </si>
  <si>
    <t>I. Resumen de todos los años</t>
  </si>
  <si>
    <t>H. Resumen de todos los años</t>
  </si>
  <si>
    <r>
      <t>1. </t>
    </r>
    <r>
      <rPr>
        <b/>
        <u/>
        <sz val="11"/>
        <color rgb="FF9D2235"/>
        <rFont val="Calibri"/>
        <family val="2"/>
      </rPr>
      <t>NÚMERO DE EXPEDIENTES, INDEMNIZACIONES Y COSTES MEDIOS POR AÑO DE OCURRENCIA</t>
    </r>
  </si>
  <si>
    <r>
      <t>3. </t>
    </r>
    <r>
      <rPr>
        <b/>
        <u/>
        <sz val="11"/>
        <color rgb="FF9D2235"/>
        <rFont val="Calibri"/>
        <family val="2"/>
      </rPr>
      <t>DISTRIBUCIÓN SEGÚN LA CLASE DE RIESGO DE LOS BIENES SINIESTRADOS</t>
    </r>
  </si>
  <si>
    <r>
      <t>4. </t>
    </r>
    <r>
      <rPr>
        <b/>
        <u/>
        <sz val="11"/>
        <color rgb="FF9D2235"/>
        <rFont val="Calibri"/>
        <family val="2"/>
      </rPr>
      <t>DISTRIBUCIÓN SEGÚN EL MES DE OCURRENCIA DEL SINIESTRO. INUNDACIÓN</t>
    </r>
  </si>
  <si>
    <r>
      <t>2. </t>
    </r>
    <r>
      <rPr>
        <b/>
        <u/>
        <sz val="11"/>
        <color rgb="FF9D2235"/>
        <rFont val="Calibri"/>
        <family val="2"/>
      </rPr>
      <t>RESUMEN DE TODAS LAS CAUSAS POR PROVINCIA Y AÑO DE OCURRENCIA DEL SINIESTRO</t>
    </r>
  </si>
  <si>
    <r>
      <t>1. </t>
    </r>
    <r>
      <rPr>
        <b/>
        <u/>
        <sz val="11"/>
        <color rgb="FF9D2235"/>
        <rFont val="Calibri"/>
        <family val="2"/>
      </rPr>
      <t xml:space="preserve">NÚMERO DE EXPEDIENTES, INDEMNIZACIONES Y COSTES MEDIOS POR AÑO </t>
    </r>
  </si>
  <si>
    <r>
      <t>3. </t>
    </r>
    <r>
      <rPr>
        <b/>
        <u/>
        <sz val="11"/>
        <color rgb="FF9D2235"/>
        <rFont val="Calibri"/>
        <family val="2"/>
      </rPr>
      <t>DISTRIBUCIÓN SEGÚN TIPO DE LESIÓN</t>
    </r>
  </si>
  <si>
    <t>Vehículos</t>
  </si>
  <si>
    <t>Viviendas</t>
  </si>
  <si>
    <r>
      <t>1. </t>
    </r>
    <r>
      <rPr>
        <b/>
        <u/>
        <sz val="11"/>
        <color rgb="FF9D2235"/>
        <rFont val="Calibri"/>
        <family val="2"/>
      </rPr>
      <t>NÚMERO DE EXPEDIENTES, INDEMNIZACIONES Y COSTES MEDIOS, INCLUIDAS</t>
    </r>
  </si>
  <si>
    <t>TODAS LAS CAUSAS</t>
  </si>
  <si>
    <t>S2-III-P2</t>
  </si>
  <si>
    <t xml:space="preserve">A. POR AÑO DE OCURRENCIA </t>
  </si>
  <si>
    <t>% DE</t>
  </si>
  <si>
    <t>VARIACIÓN</t>
  </si>
  <si>
    <t>COEFICIENTES DE ACTUALIZACIÓN</t>
  </si>
  <si>
    <t>** No se refleja el Capital Asegurado de "Viviendas y Cdades. de Propietarios de Viviendas" puesto que en pérdidas pecuniarias no es componente del recargo del Consorcio que, en este caso, se establece a partir de los capitales de daños.</t>
  </si>
  <si>
    <t>* No se refleja el Capital Asegurado puesto que en pérdidas pecuniarias no es componente del recargo del Consorcio que, en este caso, se establece a partir de los capitales de daños.</t>
  </si>
  <si>
    <t>** No se refleja el Capital Asegurado Medio de "Viviendas y Cdades. de Propietarios de Viviendas" puesto que en pérdidas pecuniarias no es componente del recargo del Consorcio que, en este caso, se establece a partir de los capitales de daños.</t>
  </si>
  <si>
    <t>Sencillos</t>
  </si>
  <si>
    <t xml:space="preserve"> 2021</t>
  </si>
  <si>
    <t>Industriales y          Obras Civiles</t>
  </si>
  <si>
    <t>* A partir de 2019 la distribución entre los riesgos "Comercios y resto de riesgos sencillos" e "Industriales" se realiza según la proporción de 2018.</t>
  </si>
  <si>
    <t>** No aparece como clase de riesgo independiente hasta 1997.</t>
  </si>
  <si>
    <t>* A partir de 2019 la distribución entre los riesgos "Comercios y resto de riesgos sencillos" e "Industriales" se realiza según a proporción de 2018.</t>
  </si>
  <si>
    <r>
      <t>Oficinas</t>
    </r>
    <r>
      <rPr>
        <b/>
        <vertAlign val="superscript"/>
        <sz val="10"/>
        <color theme="0"/>
        <rFont val="Calibri"/>
        <family val="2"/>
      </rPr>
      <t>**</t>
    </r>
  </si>
  <si>
    <r>
      <t>Oficinas</t>
    </r>
    <r>
      <rPr>
        <b/>
        <vertAlign val="superscript"/>
        <sz val="9"/>
        <color indexed="9"/>
        <rFont val="Calibri"/>
        <family val="2"/>
      </rPr>
      <t>**</t>
    </r>
  </si>
  <si>
    <r>
      <t>Oficinas</t>
    </r>
    <r>
      <rPr>
        <b/>
        <vertAlign val="superscript"/>
        <sz val="10"/>
        <color indexed="9"/>
        <rFont val="Calibri"/>
        <family val="2"/>
      </rPr>
      <t>**</t>
    </r>
  </si>
  <si>
    <t>Comercio y RS</t>
  </si>
  <si>
    <t>Noviembre de 1989</t>
  </si>
  <si>
    <t xml:space="preserve"> 2023</t>
  </si>
  <si>
    <t>82º</t>
  </si>
  <si>
    <t>83º</t>
  </si>
  <si>
    <t>84º</t>
  </si>
  <si>
    <t>85º</t>
  </si>
  <si>
    <t>Julio de 2023</t>
  </si>
  <si>
    <t>Septiembre de 2023</t>
  </si>
  <si>
    <t>Octubre de 2023</t>
  </si>
  <si>
    <t>Noviembre de 2023</t>
  </si>
  <si>
    <t>TCA (Ciarán y Domingos)</t>
  </si>
  <si>
    <t>84º OCTUBRE DE 2023 - GENERALIZADO</t>
  </si>
  <si>
    <t>85º NOVIEMBRE DE 2023 - GENERALIZADO</t>
  </si>
  <si>
    <t>- TCA (CIARÁN Y DOMINGOS) -</t>
  </si>
  <si>
    <t>TOTAL Nº DE PÓLIZAS</t>
  </si>
  <si>
    <t>*** La reducción del coste medio de los últimos años se justifica, principalmente, por el incremento en el número de pólizas de equipos electrónicos de consumo.</t>
  </si>
  <si>
    <t>***</t>
  </si>
  <si>
    <t>*</t>
  </si>
  <si>
    <t xml:space="preserve">       01001</t>
  </si>
  <si>
    <t xml:space="preserve">       01002</t>
  </si>
  <si>
    <t xml:space="preserve">       01003</t>
  </si>
  <si>
    <t xml:space="preserve">       01004</t>
  </si>
  <si>
    <t xml:space="preserve">       01005</t>
  </si>
  <si>
    <t xml:space="preserve">       01006</t>
  </si>
  <si>
    <t xml:space="preserve">       01007</t>
  </si>
  <si>
    <t xml:space="preserve">       01008</t>
  </si>
  <si>
    <t xml:space="preserve">       01009</t>
  </si>
  <si>
    <t xml:space="preserve">       01010</t>
  </si>
  <si>
    <t xml:space="preserve">       01011</t>
  </si>
  <si>
    <t xml:space="preserve">       01012</t>
  </si>
  <si>
    <t xml:space="preserve">       01013</t>
  </si>
  <si>
    <t xml:space="preserve">       01015</t>
  </si>
  <si>
    <t xml:space="preserve">       01020</t>
  </si>
  <si>
    <t xml:space="preserve">       01059</t>
  </si>
  <si>
    <t xml:space="preserve">       01070</t>
  </si>
  <si>
    <t xml:space="preserve">       01071</t>
  </si>
  <si>
    <t xml:space="preserve">       01080</t>
  </si>
  <si>
    <t xml:space="preserve">       01100</t>
  </si>
  <si>
    <t xml:space="preserve">       01110</t>
  </si>
  <si>
    <t xml:space="preserve">       01117</t>
  </si>
  <si>
    <t xml:space="preserve">       01118</t>
  </si>
  <si>
    <t xml:space="preserve">       01119</t>
  </si>
  <si>
    <t xml:space="preserve">       01120</t>
  </si>
  <si>
    <t xml:space="preserve">       01128</t>
  </si>
  <si>
    <t xml:space="preserve">       01129</t>
  </si>
  <si>
    <t xml:space="preserve">       01130</t>
  </si>
  <si>
    <t xml:space="preserve">       01138</t>
  </si>
  <si>
    <t xml:space="preserve">       01139</t>
  </si>
  <si>
    <t xml:space="preserve">       01140</t>
  </si>
  <si>
    <t xml:space="preserve">       01160</t>
  </si>
  <si>
    <t xml:space="preserve">       01165</t>
  </si>
  <si>
    <t xml:space="preserve">       01169</t>
  </si>
  <si>
    <t xml:space="preserve">       01170</t>
  </si>
  <si>
    <t xml:space="preserve">       01171</t>
  </si>
  <si>
    <t xml:space="preserve">       01191</t>
  </si>
  <si>
    <t xml:space="preserve">       01192</t>
  </si>
  <si>
    <t xml:space="preserve">       01193</t>
  </si>
  <si>
    <t xml:space="preserve">       01194</t>
  </si>
  <si>
    <t xml:space="preserve">       01195</t>
  </si>
  <si>
    <t xml:space="preserve">       01196</t>
  </si>
  <si>
    <t xml:space="preserve">       01200</t>
  </si>
  <si>
    <t xml:space="preserve">       01206</t>
  </si>
  <si>
    <t xml:space="preserve">       01207</t>
  </si>
  <si>
    <t xml:space="preserve">       01208</t>
  </si>
  <si>
    <t xml:space="preserve">       01209</t>
  </si>
  <si>
    <t xml:space="preserve">       01210</t>
  </si>
  <si>
    <t xml:space="preserve">       01211</t>
  </si>
  <si>
    <t xml:space="preserve">       01212</t>
  </si>
  <si>
    <t xml:space="preserve">       01213</t>
  </si>
  <si>
    <t xml:space="preserve">       01214</t>
  </si>
  <si>
    <t xml:space="preserve">       01216</t>
  </si>
  <si>
    <t xml:space="preserve">       01218</t>
  </si>
  <si>
    <t xml:space="preserve">       01220</t>
  </si>
  <si>
    <t xml:space="preserve">       01230</t>
  </si>
  <si>
    <t xml:space="preserve">       01240</t>
  </si>
  <si>
    <t xml:space="preserve">       01250</t>
  </si>
  <si>
    <t xml:space="preserve">       01260</t>
  </si>
  <si>
    <t xml:space="preserve">       01300</t>
  </si>
  <si>
    <t xml:space="preserve">       01306</t>
  </si>
  <si>
    <t xml:space="preserve">       01307</t>
  </si>
  <si>
    <t xml:space="preserve">       01308</t>
  </si>
  <si>
    <t xml:space="preserve">       01309</t>
  </si>
  <si>
    <t xml:space="preserve">       01310</t>
  </si>
  <si>
    <t xml:space="preserve">       01320</t>
  </si>
  <si>
    <t xml:space="preserve">       01321</t>
  </si>
  <si>
    <t xml:space="preserve">       01322</t>
  </si>
  <si>
    <t xml:space="preserve">       01330</t>
  </si>
  <si>
    <t xml:space="preserve">       01339</t>
  </si>
  <si>
    <t xml:space="preserve">       01340</t>
  </si>
  <si>
    <t xml:space="preserve">       01400</t>
  </si>
  <si>
    <t xml:space="preserve">       01408</t>
  </si>
  <si>
    <t xml:space="preserve">       01409</t>
  </si>
  <si>
    <t xml:space="preserve">       01420</t>
  </si>
  <si>
    <t xml:space="preserve">       01423</t>
  </si>
  <si>
    <t xml:space="preserve">       01426</t>
  </si>
  <si>
    <t xml:space="preserve">       01427</t>
  </si>
  <si>
    <t xml:space="preserve">       01428</t>
  </si>
  <si>
    <t xml:space="preserve">       01429</t>
  </si>
  <si>
    <t xml:space="preserve">       01430</t>
  </si>
  <si>
    <t xml:space="preserve">       01439</t>
  </si>
  <si>
    <t xml:space="preserve">       01440</t>
  </si>
  <si>
    <t xml:space="preserve">       01449</t>
  </si>
  <si>
    <t xml:space="preserve">       01450</t>
  </si>
  <si>
    <t xml:space="preserve">       01468</t>
  </si>
  <si>
    <t xml:space="preserve">       01470</t>
  </si>
  <si>
    <t xml:space="preserve">       01474</t>
  </si>
  <si>
    <t xml:space="preserve">       01476</t>
  </si>
  <si>
    <t xml:space="preserve">       01477</t>
  </si>
  <si>
    <t xml:space="preserve">       01478</t>
  </si>
  <si>
    <t xml:space="preserve">       01479</t>
  </si>
  <si>
    <t xml:space="preserve">       01510</t>
  </si>
  <si>
    <t xml:space="preserve">       01520</t>
  </si>
  <si>
    <t xml:space="preserve">       01655</t>
  </si>
  <si>
    <t xml:space="preserve">       01999</t>
  </si>
  <si>
    <t xml:space="preserve">       02001</t>
  </si>
  <si>
    <t xml:space="preserve">       02002</t>
  </si>
  <si>
    <t xml:space="preserve">       02003</t>
  </si>
  <si>
    <t xml:space="preserve">       02004</t>
  </si>
  <si>
    <t xml:space="preserve">       02005</t>
  </si>
  <si>
    <t xml:space="preserve">       02006</t>
  </si>
  <si>
    <t xml:space="preserve">       02007</t>
  </si>
  <si>
    <t xml:space="preserve">       02008</t>
  </si>
  <si>
    <t xml:space="preserve">       02013</t>
  </si>
  <si>
    <t xml:space="preserve">       02049</t>
  </si>
  <si>
    <t xml:space="preserve">       02070</t>
  </si>
  <si>
    <t xml:space="preserve">       02071</t>
  </si>
  <si>
    <t xml:space="preserve">       02080</t>
  </si>
  <si>
    <t xml:space="preserve">       02099</t>
  </si>
  <si>
    <t xml:space="preserve">       02100</t>
  </si>
  <si>
    <t xml:space="preserve">       02110</t>
  </si>
  <si>
    <t xml:space="preserve">       02120</t>
  </si>
  <si>
    <t xml:space="preserve">       02124</t>
  </si>
  <si>
    <t xml:space="preserve">       02125</t>
  </si>
  <si>
    <t xml:space="preserve">       02126</t>
  </si>
  <si>
    <t xml:space="preserve">       02127</t>
  </si>
  <si>
    <t xml:space="preserve">       02129</t>
  </si>
  <si>
    <t xml:space="preserve">       02130</t>
  </si>
  <si>
    <t xml:space="preserve">       02136</t>
  </si>
  <si>
    <t xml:space="preserve">       02137</t>
  </si>
  <si>
    <t xml:space="preserve">       02138</t>
  </si>
  <si>
    <t xml:space="preserve">       02139</t>
  </si>
  <si>
    <t xml:space="preserve">       02140</t>
  </si>
  <si>
    <t xml:space="preserve">       02141</t>
  </si>
  <si>
    <t xml:space="preserve">       02142</t>
  </si>
  <si>
    <t xml:space="preserve">       02150</t>
  </si>
  <si>
    <t xml:space="preserve">       02151</t>
  </si>
  <si>
    <t xml:space="preserve">       02152</t>
  </si>
  <si>
    <t xml:space="preserve">       02153</t>
  </si>
  <si>
    <t xml:space="preserve">       02154</t>
  </si>
  <si>
    <t xml:space="preserve">       02155</t>
  </si>
  <si>
    <t xml:space="preserve">       02156</t>
  </si>
  <si>
    <t xml:space="preserve">       02160</t>
  </si>
  <si>
    <t xml:space="preserve">       02161</t>
  </si>
  <si>
    <t xml:space="preserve">       02162</t>
  </si>
  <si>
    <t xml:space="preserve">       02200</t>
  </si>
  <si>
    <t xml:space="preserve">       02210</t>
  </si>
  <si>
    <t xml:space="preserve">       02211</t>
  </si>
  <si>
    <t xml:space="preserve">       02212</t>
  </si>
  <si>
    <t xml:space="preserve">       02213</t>
  </si>
  <si>
    <t xml:space="preserve">       02214</t>
  </si>
  <si>
    <t xml:space="preserve">       02215</t>
  </si>
  <si>
    <t xml:space="preserve">       02220</t>
  </si>
  <si>
    <t xml:space="preserve">       02230</t>
  </si>
  <si>
    <t xml:space="preserve">       02236</t>
  </si>
  <si>
    <t xml:space="preserve">       02240</t>
  </si>
  <si>
    <t xml:space="preserve">       02246</t>
  </si>
  <si>
    <t xml:space="preserve">       02247</t>
  </si>
  <si>
    <t xml:space="preserve">       02248</t>
  </si>
  <si>
    <t xml:space="preserve">       02249</t>
  </si>
  <si>
    <t xml:space="preserve">       02250</t>
  </si>
  <si>
    <t xml:space="preserve">       02251</t>
  </si>
  <si>
    <t xml:space="preserve">       02252</t>
  </si>
  <si>
    <t xml:space="preserve">       02253</t>
  </si>
  <si>
    <t xml:space="preserve">       02260</t>
  </si>
  <si>
    <t xml:space="preserve">       02270</t>
  </si>
  <si>
    <t xml:space="preserve">       02300</t>
  </si>
  <si>
    <t xml:space="preserve">       02310</t>
  </si>
  <si>
    <t xml:space="preserve">       02311</t>
  </si>
  <si>
    <t xml:space="preserve">       02312</t>
  </si>
  <si>
    <t xml:space="preserve">       02313</t>
  </si>
  <si>
    <t xml:space="preserve">       02314</t>
  </si>
  <si>
    <t xml:space="preserve">       02315</t>
  </si>
  <si>
    <t xml:space="preserve">       02316</t>
  </si>
  <si>
    <t xml:space="preserve">       02320</t>
  </si>
  <si>
    <t xml:space="preserve">       02326</t>
  </si>
  <si>
    <t xml:space="preserve">       02327</t>
  </si>
  <si>
    <t xml:space="preserve">       02328</t>
  </si>
  <si>
    <t xml:space="preserve">       02329</t>
  </si>
  <si>
    <t xml:space="preserve">       02330</t>
  </si>
  <si>
    <t xml:space="preserve">       02331</t>
  </si>
  <si>
    <t xml:space="preserve">       02332</t>
  </si>
  <si>
    <t xml:space="preserve">       02340</t>
  </si>
  <si>
    <t xml:space="preserve">       02350</t>
  </si>
  <si>
    <t xml:space="preserve">       02360</t>
  </si>
  <si>
    <t xml:space="preserve">       02400</t>
  </si>
  <si>
    <t xml:space="preserve">       02409</t>
  </si>
  <si>
    <t xml:space="preserve">       02410</t>
  </si>
  <si>
    <t xml:space="preserve">       02420</t>
  </si>
  <si>
    <t xml:space="preserve">       02430</t>
  </si>
  <si>
    <t xml:space="preserve">       02434</t>
  </si>
  <si>
    <t xml:space="preserve">       02435</t>
  </si>
  <si>
    <t xml:space="preserve">       02436</t>
  </si>
  <si>
    <t xml:space="preserve">       02437</t>
  </si>
  <si>
    <t xml:space="preserve">       02439</t>
  </si>
  <si>
    <t xml:space="preserve">       02440</t>
  </si>
  <si>
    <t xml:space="preserve">       02448</t>
  </si>
  <si>
    <t xml:space="preserve">       02449</t>
  </si>
  <si>
    <t xml:space="preserve">       02450</t>
  </si>
  <si>
    <t xml:space="preserve">       02459</t>
  </si>
  <si>
    <t xml:space="preserve">       02460</t>
  </si>
  <si>
    <t xml:space="preserve">       02461</t>
  </si>
  <si>
    <t xml:space="preserve">       02462</t>
  </si>
  <si>
    <t xml:space="preserve">       02470</t>
  </si>
  <si>
    <t xml:space="preserve">       02480</t>
  </si>
  <si>
    <t xml:space="preserve">       02482</t>
  </si>
  <si>
    <t xml:space="preserve">       02484</t>
  </si>
  <si>
    <t xml:space="preserve">       02485</t>
  </si>
  <si>
    <t xml:space="preserve">       02486</t>
  </si>
  <si>
    <t xml:space="preserve">       02487</t>
  </si>
  <si>
    <t xml:space="preserve">       02489</t>
  </si>
  <si>
    <t xml:space="preserve">       02490</t>
  </si>
  <si>
    <t xml:space="preserve">       02498</t>
  </si>
  <si>
    <t xml:space="preserve">       02499</t>
  </si>
  <si>
    <t xml:space="preserve">       02500</t>
  </si>
  <si>
    <t xml:space="preserve">       02510</t>
  </si>
  <si>
    <t xml:space="preserve">       02511</t>
  </si>
  <si>
    <t xml:space="preserve">       02512</t>
  </si>
  <si>
    <t xml:space="preserve">       02513</t>
  </si>
  <si>
    <t xml:space="preserve">       02514</t>
  </si>
  <si>
    <t xml:space="preserve">       02520</t>
  </si>
  <si>
    <t xml:space="preserve">       02529</t>
  </si>
  <si>
    <t xml:space="preserve">       02530</t>
  </si>
  <si>
    <t xml:space="preserve">       02534</t>
  </si>
  <si>
    <t xml:space="preserve">       02535</t>
  </si>
  <si>
    <t xml:space="preserve">       02536</t>
  </si>
  <si>
    <t xml:space="preserve">       02539</t>
  </si>
  <si>
    <t xml:space="preserve">       02600</t>
  </si>
  <si>
    <t xml:space="preserve">       02610</t>
  </si>
  <si>
    <t xml:space="preserve">       02611</t>
  </si>
  <si>
    <t xml:space="preserve">       02612</t>
  </si>
  <si>
    <t xml:space="preserve">       02614</t>
  </si>
  <si>
    <t xml:space="preserve">       02620</t>
  </si>
  <si>
    <t xml:space="preserve">       02630</t>
  </si>
  <si>
    <t xml:space="preserve">       02636</t>
  </si>
  <si>
    <t xml:space="preserve">       02637</t>
  </si>
  <si>
    <t xml:space="preserve">       02638</t>
  </si>
  <si>
    <t xml:space="preserve">       02639</t>
  </si>
  <si>
    <t xml:space="preserve">       02640</t>
  </si>
  <si>
    <t xml:space="preserve">       02650</t>
  </si>
  <si>
    <t xml:space="preserve">       02651</t>
  </si>
  <si>
    <t xml:space="preserve">       02652</t>
  </si>
  <si>
    <t xml:space="preserve">       02653</t>
  </si>
  <si>
    <t xml:space="preserve">       02660</t>
  </si>
  <si>
    <t xml:space="preserve">       02690</t>
  </si>
  <si>
    <t xml:space="preserve">       02691</t>
  </si>
  <si>
    <t xml:space="preserve">       02692</t>
  </si>
  <si>
    <t xml:space="preserve">       02693</t>
  </si>
  <si>
    <t xml:space="preserve">       02694</t>
  </si>
  <si>
    <t xml:space="preserve">       02695</t>
  </si>
  <si>
    <t xml:space="preserve">       02696</t>
  </si>
  <si>
    <t xml:space="preserve">       02999</t>
  </si>
  <si>
    <t xml:space="preserve">       03001</t>
  </si>
  <si>
    <t xml:space="preserve">       03002</t>
  </si>
  <si>
    <t xml:space="preserve">       03003</t>
  </si>
  <si>
    <t xml:space="preserve">       03004</t>
  </si>
  <si>
    <t xml:space="preserve">       03005</t>
  </si>
  <si>
    <t xml:space="preserve">       03006</t>
  </si>
  <si>
    <t xml:space="preserve">       03007</t>
  </si>
  <si>
    <t xml:space="preserve">       03008</t>
  </si>
  <si>
    <t xml:space="preserve">       03009</t>
  </si>
  <si>
    <t xml:space="preserve">       03010</t>
  </si>
  <si>
    <t xml:space="preserve">       03011</t>
  </si>
  <si>
    <t xml:space="preserve">       03012</t>
  </si>
  <si>
    <t xml:space="preserve">       03013</t>
  </si>
  <si>
    <t xml:space="preserve">       03014</t>
  </si>
  <si>
    <t xml:space="preserve">       03015</t>
  </si>
  <si>
    <t xml:space="preserve">       03016</t>
  </si>
  <si>
    <t xml:space="preserve">       03063</t>
  </si>
  <si>
    <t xml:space="preserve">       03070</t>
  </si>
  <si>
    <t xml:space="preserve">       03071</t>
  </si>
  <si>
    <t xml:space="preserve">       03080</t>
  </si>
  <si>
    <t xml:space="preserve">       03096</t>
  </si>
  <si>
    <t xml:space="preserve">       03100</t>
  </si>
  <si>
    <t xml:space="preserve">       03108</t>
  </si>
  <si>
    <t xml:space="preserve">       03109</t>
  </si>
  <si>
    <t xml:space="preserve">       03110</t>
  </si>
  <si>
    <t xml:space="preserve">       03111</t>
  </si>
  <si>
    <t xml:space="preserve">       03112</t>
  </si>
  <si>
    <t xml:space="preserve">       03113</t>
  </si>
  <si>
    <t xml:space="preserve">       03114</t>
  </si>
  <si>
    <t xml:space="preserve">       03115</t>
  </si>
  <si>
    <t xml:space="preserve">       03119</t>
  </si>
  <si>
    <t xml:space="preserve">       03130</t>
  </si>
  <si>
    <t xml:space="preserve">       03138</t>
  </si>
  <si>
    <t xml:space="preserve">       03139</t>
  </si>
  <si>
    <t xml:space="preserve">       03140</t>
  </si>
  <si>
    <t xml:space="preserve">       03149</t>
  </si>
  <si>
    <t xml:space="preserve">       03150</t>
  </si>
  <si>
    <t xml:space="preserve">       03157</t>
  </si>
  <si>
    <t xml:space="preserve">       03158</t>
  </si>
  <si>
    <t xml:space="preserve">       03159</t>
  </si>
  <si>
    <t xml:space="preserve">       03160</t>
  </si>
  <si>
    <t xml:space="preserve">       03169</t>
  </si>
  <si>
    <t xml:space="preserve">       03170</t>
  </si>
  <si>
    <t xml:space="preserve">       03176</t>
  </si>
  <si>
    <t xml:space="preserve">       03177</t>
  </si>
  <si>
    <t xml:space="preserve">       03178</t>
  </si>
  <si>
    <t xml:space="preserve">       03179</t>
  </si>
  <si>
    <t xml:space="preserve">       03180</t>
  </si>
  <si>
    <t xml:space="preserve">       03181</t>
  </si>
  <si>
    <t xml:space="preserve">       03182</t>
  </si>
  <si>
    <t xml:space="preserve">       03183</t>
  </si>
  <si>
    <t xml:space="preserve">       03184</t>
  </si>
  <si>
    <t xml:space="preserve">       03185</t>
  </si>
  <si>
    <t xml:space="preserve">       03186</t>
  </si>
  <si>
    <t xml:space="preserve">       03187</t>
  </si>
  <si>
    <t xml:space="preserve">       03188</t>
  </si>
  <si>
    <t xml:space="preserve">       03189</t>
  </si>
  <si>
    <t xml:space="preserve">       03190</t>
  </si>
  <si>
    <t xml:space="preserve">       03191</t>
  </si>
  <si>
    <t xml:space="preserve">       03193</t>
  </si>
  <si>
    <t xml:space="preserve">       03194</t>
  </si>
  <si>
    <t xml:space="preserve">       03195</t>
  </si>
  <si>
    <t xml:space="preserve">       03200</t>
  </si>
  <si>
    <t xml:space="preserve">       03201</t>
  </si>
  <si>
    <t xml:space="preserve">       03202</t>
  </si>
  <si>
    <t xml:space="preserve">       03203</t>
  </si>
  <si>
    <t xml:space="preserve">       03204</t>
  </si>
  <si>
    <t xml:space="preserve">       03205</t>
  </si>
  <si>
    <t xml:space="preserve">       03206</t>
  </si>
  <si>
    <t xml:space="preserve">       03207</t>
  </si>
  <si>
    <t xml:space="preserve">       03208</t>
  </si>
  <si>
    <t xml:space="preserve">       03290</t>
  </si>
  <si>
    <t xml:space="preserve">       03291</t>
  </si>
  <si>
    <t xml:space="preserve">       03292</t>
  </si>
  <si>
    <t xml:space="preserve">       03293</t>
  </si>
  <si>
    <t xml:space="preserve">       03294</t>
  </si>
  <si>
    <t xml:space="preserve">       03295</t>
  </si>
  <si>
    <t xml:space="preserve">       03296</t>
  </si>
  <si>
    <t xml:space="preserve">       03300</t>
  </si>
  <si>
    <t xml:space="preserve">       03310</t>
  </si>
  <si>
    <t xml:space="preserve">       03311</t>
  </si>
  <si>
    <t xml:space="preserve">       03312</t>
  </si>
  <si>
    <t xml:space="preserve">       03313</t>
  </si>
  <si>
    <t xml:space="preserve">       03314</t>
  </si>
  <si>
    <t xml:space="preserve">       03315</t>
  </si>
  <si>
    <t xml:space="preserve">       03316</t>
  </si>
  <si>
    <t xml:space="preserve">       03317</t>
  </si>
  <si>
    <t xml:space="preserve">       03318</t>
  </si>
  <si>
    <t xml:space="preserve">       03319</t>
  </si>
  <si>
    <t xml:space="preserve">       03320</t>
  </si>
  <si>
    <t xml:space="preserve">       03321</t>
  </si>
  <si>
    <t xml:space="preserve">       03322</t>
  </si>
  <si>
    <t xml:space="preserve">       03325</t>
  </si>
  <si>
    <t xml:space="preserve">       03330</t>
  </si>
  <si>
    <t xml:space="preserve">       03339</t>
  </si>
  <si>
    <t xml:space="preserve">       03340</t>
  </si>
  <si>
    <t xml:space="preserve">       03348</t>
  </si>
  <si>
    <t xml:space="preserve">       03349</t>
  </si>
  <si>
    <t xml:space="preserve">       03350</t>
  </si>
  <si>
    <t xml:space="preserve">       03356</t>
  </si>
  <si>
    <t xml:space="preserve">       03360</t>
  </si>
  <si>
    <t xml:space="preserve">       03369</t>
  </si>
  <si>
    <t xml:space="preserve">       03370</t>
  </si>
  <si>
    <t xml:space="preserve">       03380</t>
  </si>
  <si>
    <t xml:space="preserve">       03390</t>
  </si>
  <si>
    <t xml:space="preserve">       03400</t>
  </si>
  <si>
    <t xml:space="preserve">       03408</t>
  </si>
  <si>
    <t xml:space="preserve">       03409</t>
  </si>
  <si>
    <t xml:space="preserve">       03410</t>
  </si>
  <si>
    <t xml:space="preserve">       03420</t>
  </si>
  <si>
    <t xml:space="preserve">       03430</t>
  </si>
  <si>
    <t xml:space="preserve">       03440</t>
  </si>
  <si>
    <t xml:space="preserve">       03450</t>
  </si>
  <si>
    <t xml:space="preserve">       03460</t>
  </si>
  <si>
    <t xml:space="preserve">       03469</t>
  </si>
  <si>
    <t xml:space="preserve">       03500</t>
  </si>
  <si>
    <t xml:space="preserve">       03501</t>
  </si>
  <si>
    <t xml:space="preserve">       03502</t>
  </si>
  <si>
    <t xml:space="preserve">       03503</t>
  </si>
  <si>
    <t xml:space="preserve">       03506</t>
  </si>
  <si>
    <t xml:space="preserve">       03508</t>
  </si>
  <si>
    <t xml:space="preserve">       03509</t>
  </si>
  <si>
    <t xml:space="preserve">       03510</t>
  </si>
  <si>
    <t xml:space="preserve">       03516</t>
  </si>
  <si>
    <t xml:space="preserve">       03517</t>
  </si>
  <si>
    <t xml:space="preserve">       03518</t>
  </si>
  <si>
    <t xml:space="preserve">       03520</t>
  </si>
  <si>
    <t xml:space="preserve">       03530</t>
  </si>
  <si>
    <t xml:space="preserve">       03540</t>
  </si>
  <si>
    <t xml:space="preserve">       03550</t>
  </si>
  <si>
    <t xml:space="preserve">       03559</t>
  </si>
  <si>
    <t xml:space="preserve">       03560</t>
  </si>
  <si>
    <t xml:space="preserve">       03569</t>
  </si>
  <si>
    <t xml:space="preserve">       03570</t>
  </si>
  <si>
    <t xml:space="preserve">       03578</t>
  </si>
  <si>
    <t xml:space="preserve">       03579</t>
  </si>
  <si>
    <t xml:space="preserve">       03580</t>
  </si>
  <si>
    <t xml:space="preserve">       03581</t>
  </si>
  <si>
    <t xml:space="preserve">       03590</t>
  </si>
  <si>
    <t xml:space="preserve">       03599</t>
  </si>
  <si>
    <t xml:space="preserve">       03600</t>
  </si>
  <si>
    <t xml:space="preserve">       03610</t>
  </si>
  <si>
    <t xml:space="preserve">       03630</t>
  </si>
  <si>
    <t xml:space="preserve">       03638</t>
  </si>
  <si>
    <t xml:space="preserve">       03639</t>
  </si>
  <si>
    <t xml:space="preserve">       03640</t>
  </si>
  <si>
    <t xml:space="preserve">       03649</t>
  </si>
  <si>
    <t xml:space="preserve">       03650</t>
  </si>
  <si>
    <t xml:space="preserve">       03657</t>
  </si>
  <si>
    <t xml:space="preserve">       03658</t>
  </si>
  <si>
    <t xml:space="preserve">       03659</t>
  </si>
  <si>
    <t xml:space="preserve">       03660</t>
  </si>
  <si>
    <t xml:space="preserve">       03668</t>
  </si>
  <si>
    <t xml:space="preserve">       03669</t>
  </si>
  <si>
    <t xml:space="preserve">       03670</t>
  </si>
  <si>
    <t xml:space="preserve">       03679</t>
  </si>
  <si>
    <t xml:space="preserve">       03680</t>
  </si>
  <si>
    <t xml:space="preserve">       03688</t>
  </si>
  <si>
    <t xml:space="preserve">       03689</t>
  </si>
  <si>
    <t xml:space="preserve">       03690</t>
  </si>
  <si>
    <t xml:space="preserve">       03698</t>
  </si>
  <si>
    <t xml:space="preserve">       03699</t>
  </si>
  <si>
    <t xml:space="preserve">       03700</t>
  </si>
  <si>
    <t xml:space="preserve">       03709</t>
  </si>
  <si>
    <t xml:space="preserve">       03710</t>
  </si>
  <si>
    <t xml:space="preserve">       03720</t>
  </si>
  <si>
    <t xml:space="preserve">       03723</t>
  </si>
  <si>
    <t xml:space="preserve">       03724</t>
  </si>
  <si>
    <t xml:space="preserve">       03725</t>
  </si>
  <si>
    <t xml:space="preserve">       03726</t>
  </si>
  <si>
    <t xml:space="preserve">       03727</t>
  </si>
  <si>
    <t xml:space="preserve">       03728</t>
  </si>
  <si>
    <t xml:space="preserve">       03729</t>
  </si>
  <si>
    <t xml:space="preserve">       03730</t>
  </si>
  <si>
    <t xml:space="preserve">       03737</t>
  </si>
  <si>
    <t xml:space="preserve">       03738</t>
  </si>
  <si>
    <t xml:space="preserve">       03739</t>
  </si>
  <si>
    <t xml:space="preserve">       03740</t>
  </si>
  <si>
    <t xml:space="preserve">       03749</t>
  </si>
  <si>
    <t xml:space="preserve">       03750</t>
  </si>
  <si>
    <t xml:space="preserve">       03759</t>
  </si>
  <si>
    <t xml:space="preserve">       03760</t>
  </si>
  <si>
    <t xml:space="preserve">       03769</t>
  </si>
  <si>
    <t xml:space="preserve">       03770</t>
  </si>
  <si>
    <t xml:space="preserve">       03778</t>
  </si>
  <si>
    <t xml:space="preserve">       03779</t>
  </si>
  <si>
    <t xml:space="preserve">       03780</t>
  </si>
  <si>
    <t xml:space="preserve">       03786</t>
  </si>
  <si>
    <t xml:space="preserve">       03787</t>
  </si>
  <si>
    <t xml:space="preserve">       03788</t>
  </si>
  <si>
    <t xml:space="preserve">       03789</t>
  </si>
  <si>
    <t xml:space="preserve">       03790</t>
  </si>
  <si>
    <t xml:space="preserve">       03791</t>
  </si>
  <si>
    <t xml:space="preserve">       03792</t>
  </si>
  <si>
    <t xml:space="preserve">       03793</t>
  </si>
  <si>
    <t xml:space="preserve">       03794</t>
  </si>
  <si>
    <t xml:space="preserve">       03795</t>
  </si>
  <si>
    <t xml:space="preserve">       03800</t>
  </si>
  <si>
    <t xml:space="preserve">       03801</t>
  </si>
  <si>
    <t xml:space="preserve">       03802</t>
  </si>
  <si>
    <t xml:space="preserve">       03803</t>
  </si>
  <si>
    <t xml:space="preserve">       03804</t>
  </si>
  <si>
    <t xml:space="preserve">       03810</t>
  </si>
  <si>
    <t xml:space="preserve">       03811</t>
  </si>
  <si>
    <t xml:space="preserve">       03812</t>
  </si>
  <si>
    <t xml:space="preserve">       03813</t>
  </si>
  <si>
    <t xml:space="preserve">       03814</t>
  </si>
  <si>
    <t xml:space="preserve">       03815</t>
  </si>
  <si>
    <t xml:space="preserve">       03816</t>
  </si>
  <si>
    <t xml:space="preserve">       03819</t>
  </si>
  <si>
    <t xml:space="preserve">       03820</t>
  </si>
  <si>
    <t xml:space="preserve">       03827</t>
  </si>
  <si>
    <t xml:space="preserve">       03828</t>
  </si>
  <si>
    <t xml:space="preserve">       03829</t>
  </si>
  <si>
    <t xml:space="preserve">       03830</t>
  </si>
  <si>
    <t xml:space="preserve">       03837</t>
  </si>
  <si>
    <t xml:space="preserve">       03838</t>
  </si>
  <si>
    <t xml:space="preserve">       03839</t>
  </si>
  <si>
    <t xml:space="preserve">       03840</t>
  </si>
  <si>
    <t xml:space="preserve">       03841</t>
  </si>
  <si>
    <t xml:space="preserve">       03850</t>
  </si>
  <si>
    <t xml:space="preserve">       03860</t>
  </si>
  <si>
    <t xml:space="preserve">       03870</t>
  </si>
  <si>
    <t xml:space="preserve">       04001</t>
  </si>
  <si>
    <t xml:space="preserve">       04002</t>
  </si>
  <si>
    <t xml:space="preserve">       04003</t>
  </si>
  <si>
    <t xml:space="preserve">       04004</t>
  </si>
  <si>
    <t xml:space="preserve">       04005</t>
  </si>
  <si>
    <t xml:space="preserve">       04006</t>
  </si>
  <si>
    <t xml:space="preserve">       04007</t>
  </si>
  <si>
    <t xml:space="preserve">       04008</t>
  </si>
  <si>
    <t xml:space="preserve">       04009</t>
  </si>
  <si>
    <t xml:space="preserve">       04010</t>
  </si>
  <si>
    <t xml:space="preserve">       04070</t>
  </si>
  <si>
    <t xml:space="preserve">       04071</t>
  </si>
  <si>
    <t xml:space="preserve">       04079</t>
  </si>
  <si>
    <t xml:space="preserve">       04080</t>
  </si>
  <si>
    <t xml:space="preserve">       04100</t>
  </si>
  <si>
    <t xml:space="preserve">       04110</t>
  </si>
  <si>
    <t xml:space="preserve">       04113</t>
  </si>
  <si>
    <t xml:space="preserve">       04114</t>
  </si>
  <si>
    <t xml:space="preserve">       04115</t>
  </si>
  <si>
    <t xml:space="preserve">       04116</t>
  </si>
  <si>
    <t xml:space="preserve">       04117</t>
  </si>
  <si>
    <t xml:space="preserve">       04118</t>
  </si>
  <si>
    <t xml:space="preserve">       04119</t>
  </si>
  <si>
    <t xml:space="preserve">       04120</t>
  </si>
  <si>
    <t xml:space="preserve">       04130</t>
  </si>
  <si>
    <t xml:space="preserve">       04131</t>
  </si>
  <si>
    <t xml:space="preserve">       04140</t>
  </si>
  <si>
    <t xml:space="preserve">       04149</t>
  </si>
  <si>
    <t xml:space="preserve">       04150</t>
  </si>
  <si>
    <t xml:space="preserve">       04151</t>
  </si>
  <si>
    <t xml:space="preserve">       04160</t>
  </si>
  <si>
    <t xml:space="preserve">       04200</t>
  </si>
  <si>
    <t xml:space="preserve">       04210</t>
  </si>
  <si>
    <t xml:space="preserve">       04211</t>
  </si>
  <si>
    <t xml:space="preserve">       04212</t>
  </si>
  <si>
    <t xml:space="preserve">       04213</t>
  </si>
  <si>
    <t xml:space="preserve">       04230</t>
  </si>
  <si>
    <t xml:space="preserve">       04240</t>
  </si>
  <si>
    <t xml:space="preserve">       04250</t>
  </si>
  <si>
    <t xml:space="preserve">       04259</t>
  </si>
  <si>
    <t xml:space="preserve">       04260</t>
  </si>
  <si>
    <t xml:space="preserve">       04270</t>
  </si>
  <si>
    <t xml:space="preserve">       04271</t>
  </si>
  <si>
    <t xml:space="preserve">       04274</t>
  </si>
  <si>
    <t xml:space="preserve">       04275</t>
  </si>
  <si>
    <t xml:space="preserve">       04276</t>
  </si>
  <si>
    <t xml:space="preserve">       04277</t>
  </si>
  <si>
    <t xml:space="preserve">       04278</t>
  </si>
  <si>
    <t xml:space="preserve">       04279</t>
  </si>
  <si>
    <t xml:space="preserve">       04280</t>
  </si>
  <si>
    <t xml:space="preserve">       04288</t>
  </si>
  <si>
    <t xml:space="preserve">       04289</t>
  </si>
  <si>
    <t xml:space="preserve">       04400</t>
  </si>
  <si>
    <t xml:space="preserve">       04409</t>
  </si>
  <si>
    <t xml:space="preserve">       04410</t>
  </si>
  <si>
    <t xml:space="preserve">       04420</t>
  </si>
  <si>
    <t xml:space="preserve">       04430</t>
  </si>
  <si>
    <t xml:space="preserve">       04431</t>
  </si>
  <si>
    <t xml:space="preserve">       04440</t>
  </si>
  <si>
    <t xml:space="preserve">       04450</t>
  </si>
  <si>
    <t xml:space="preserve">       04458</t>
  </si>
  <si>
    <t xml:space="preserve">       04459</t>
  </si>
  <si>
    <t xml:space="preserve">       04460</t>
  </si>
  <si>
    <t xml:space="preserve">       04470</t>
  </si>
  <si>
    <t xml:space="preserve">       04479</t>
  </si>
  <si>
    <t xml:space="preserve">       04480</t>
  </si>
  <si>
    <t xml:space="preserve">       04500</t>
  </si>
  <si>
    <t xml:space="preserve">       04510</t>
  </si>
  <si>
    <t xml:space="preserve">       04520</t>
  </si>
  <si>
    <t xml:space="preserve">       04530</t>
  </si>
  <si>
    <t xml:space="preserve">       04531</t>
  </si>
  <si>
    <t xml:space="preserve">       04532</t>
  </si>
  <si>
    <t xml:space="preserve">       04533</t>
  </si>
  <si>
    <t xml:space="preserve">       04540</t>
  </si>
  <si>
    <t xml:space="preserve">       04549</t>
  </si>
  <si>
    <t xml:space="preserve">       04550</t>
  </si>
  <si>
    <t xml:space="preserve">       04558</t>
  </si>
  <si>
    <t xml:space="preserve">       04559</t>
  </si>
  <si>
    <t xml:space="preserve">       04560</t>
  </si>
  <si>
    <t xml:space="preserve">       04567</t>
  </si>
  <si>
    <t xml:space="preserve">       04568</t>
  </si>
  <si>
    <t xml:space="preserve">       04569</t>
  </si>
  <si>
    <t xml:space="preserve">       04600</t>
  </si>
  <si>
    <t xml:space="preserve">       04610</t>
  </si>
  <si>
    <t xml:space="preserve">       04616</t>
  </si>
  <si>
    <t xml:space="preserve">       04617</t>
  </si>
  <si>
    <t xml:space="preserve">       04618</t>
  </si>
  <si>
    <t xml:space="preserve">       04619</t>
  </si>
  <si>
    <t xml:space="preserve">       04620</t>
  </si>
  <si>
    <t xml:space="preserve">       04621</t>
  </si>
  <si>
    <t xml:space="preserve">       04628</t>
  </si>
  <si>
    <t xml:space="preserve">       04629</t>
  </si>
  <si>
    <t xml:space="preserve">       04630</t>
  </si>
  <si>
    <t xml:space="preserve">       04638</t>
  </si>
  <si>
    <t xml:space="preserve">       04639</t>
  </si>
  <si>
    <t xml:space="preserve">       04640</t>
  </si>
  <si>
    <t xml:space="preserve">       04647</t>
  </si>
  <si>
    <t xml:space="preserve">       04648</t>
  </si>
  <si>
    <t xml:space="preserve">       04649</t>
  </si>
  <si>
    <t xml:space="preserve">       04650</t>
  </si>
  <si>
    <t xml:space="preserve">       04660</t>
  </si>
  <si>
    <t xml:space="preserve">       04661</t>
  </si>
  <si>
    <t xml:space="preserve">       04662</t>
  </si>
  <si>
    <t xml:space="preserve">       04690</t>
  </si>
  <si>
    <t xml:space="preserve">       04691</t>
  </si>
  <si>
    <t xml:space="preserve">       04692</t>
  </si>
  <si>
    <t xml:space="preserve">       04693</t>
  </si>
  <si>
    <t xml:space="preserve">       04694</t>
  </si>
  <si>
    <t xml:space="preserve">       04700</t>
  </si>
  <si>
    <t xml:space="preserve">       04710</t>
  </si>
  <si>
    <t xml:space="preserve">       04711</t>
  </si>
  <si>
    <t xml:space="preserve">       04712</t>
  </si>
  <si>
    <t xml:space="preserve">       04713</t>
  </si>
  <si>
    <t xml:space="preserve">       04715</t>
  </si>
  <si>
    <t xml:space="preserve">       04716</t>
  </si>
  <si>
    <t xml:space="preserve">       04717</t>
  </si>
  <si>
    <t xml:space="preserve">       04720</t>
  </si>
  <si>
    <t xml:space="preserve">       04721</t>
  </si>
  <si>
    <t xml:space="preserve">       04727</t>
  </si>
  <si>
    <t xml:space="preserve">       04728</t>
  </si>
  <si>
    <t xml:space="preserve">       04729</t>
  </si>
  <si>
    <t xml:space="preserve">       04738</t>
  </si>
  <si>
    <t xml:space="preserve">       04740</t>
  </si>
  <si>
    <t xml:space="preserve">       04741</t>
  </si>
  <si>
    <t xml:space="preserve">       04743</t>
  </si>
  <si>
    <t xml:space="preserve">       04745</t>
  </si>
  <si>
    <t xml:space="preserve">       04746</t>
  </si>
  <si>
    <t xml:space="preserve">       04750</t>
  </si>
  <si>
    <t xml:space="preserve">       04760</t>
  </si>
  <si>
    <t xml:space="preserve">       04768</t>
  </si>
  <si>
    <t xml:space="preserve">       04769</t>
  </si>
  <si>
    <t xml:space="preserve">       04770</t>
  </si>
  <si>
    <t xml:space="preserve">       04771</t>
  </si>
  <si>
    <t xml:space="preserve">       04778</t>
  </si>
  <si>
    <t xml:space="preserve">       04779</t>
  </si>
  <si>
    <t xml:space="preserve">       04800</t>
  </si>
  <si>
    <t xml:space="preserve">       04810</t>
  </si>
  <si>
    <t xml:space="preserve">       04811</t>
  </si>
  <si>
    <t xml:space="preserve">       04812</t>
  </si>
  <si>
    <t xml:space="preserve">       04813</t>
  </si>
  <si>
    <t xml:space="preserve">       04814</t>
  </si>
  <si>
    <t xml:space="preserve">       04815</t>
  </si>
  <si>
    <t xml:space="preserve">       04820</t>
  </si>
  <si>
    <t xml:space="preserve">       04825</t>
  </si>
  <si>
    <t xml:space="preserve">       04826</t>
  </si>
  <si>
    <t xml:space="preserve">       04827</t>
  </si>
  <si>
    <t xml:space="preserve">       04828</t>
  </si>
  <si>
    <t xml:space="preserve">       04829</t>
  </si>
  <si>
    <t xml:space="preserve">       04830</t>
  </si>
  <si>
    <t xml:space="preserve">       04838</t>
  </si>
  <si>
    <t xml:space="preserve">       04839</t>
  </si>
  <si>
    <t xml:space="preserve">       04850</t>
  </si>
  <si>
    <t xml:space="preserve">       04857</t>
  </si>
  <si>
    <t xml:space="preserve">       04858</t>
  </si>
  <si>
    <t xml:space="preserve">       04859</t>
  </si>
  <si>
    <t xml:space="preserve">       04860</t>
  </si>
  <si>
    <t xml:space="preserve">       04867</t>
  </si>
  <si>
    <t xml:space="preserve">       04868</t>
  </si>
  <si>
    <t xml:space="preserve">       04869</t>
  </si>
  <si>
    <t xml:space="preserve">       04870</t>
  </si>
  <si>
    <t xml:space="preserve">       04877</t>
  </si>
  <si>
    <t xml:space="preserve">       04878</t>
  </si>
  <si>
    <t xml:space="preserve">       04879</t>
  </si>
  <si>
    <t xml:space="preserve">       04880</t>
  </si>
  <si>
    <t xml:space="preserve">       04887</t>
  </si>
  <si>
    <t xml:space="preserve">       04888</t>
  </si>
  <si>
    <t xml:space="preserve">       04889</t>
  </si>
  <si>
    <t xml:space="preserve">       04890</t>
  </si>
  <si>
    <t xml:space="preserve">       04897</t>
  </si>
  <si>
    <t xml:space="preserve">       04898</t>
  </si>
  <si>
    <t xml:space="preserve">       04899</t>
  </si>
  <si>
    <t xml:space="preserve">       05001</t>
  </si>
  <si>
    <t xml:space="preserve">       05002</t>
  </si>
  <si>
    <t xml:space="preserve">       05003</t>
  </si>
  <si>
    <t xml:space="preserve">       05004</t>
  </si>
  <si>
    <t xml:space="preserve">       05005</t>
  </si>
  <si>
    <t xml:space="preserve">       05070</t>
  </si>
  <si>
    <t xml:space="preserve">       05080</t>
  </si>
  <si>
    <t xml:space="preserve">       05100</t>
  </si>
  <si>
    <t xml:space="preserve">       05110</t>
  </si>
  <si>
    <t xml:space="preserve">       05111</t>
  </si>
  <si>
    <t xml:space="preserve">       05112</t>
  </si>
  <si>
    <t xml:space="preserve">       05113</t>
  </si>
  <si>
    <t xml:space="preserve">       05114</t>
  </si>
  <si>
    <t xml:space="preserve">       05115</t>
  </si>
  <si>
    <t xml:space="preserve">       05116</t>
  </si>
  <si>
    <t xml:space="preserve">       05120</t>
  </si>
  <si>
    <t xml:space="preserve">       05122</t>
  </si>
  <si>
    <t xml:space="preserve">       05123</t>
  </si>
  <si>
    <t xml:space="preserve">       05130</t>
  </si>
  <si>
    <t xml:space="preserve">       05131</t>
  </si>
  <si>
    <t xml:space="preserve">       05132</t>
  </si>
  <si>
    <t xml:space="preserve">       05133</t>
  </si>
  <si>
    <t xml:space="preserve">       05134</t>
  </si>
  <si>
    <t xml:space="preserve">       05140</t>
  </si>
  <si>
    <t xml:space="preserve">       05141</t>
  </si>
  <si>
    <t xml:space="preserve">       05143</t>
  </si>
  <si>
    <t xml:space="preserve">       05145</t>
  </si>
  <si>
    <t xml:space="preserve">       05146</t>
  </si>
  <si>
    <t xml:space="preserve">       05147</t>
  </si>
  <si>
    <t xml:space="preserve">       05148</t>
  </si>
  <si>
    <t xml:space="preserve">       05149</t>
  </si>
  <si>
    <t xml:space="preserve">       05150</t>
  </si>
  <si>
    <t xml:space="preserve">       05151</t>
  </si>
  <si>
    <t xml:space="preserve">       05152</t>
  </si>
  <si>
    <t xml:space="preserve">       05153</t>
  </si>
  <si>
    <t xml:space="preserve">       05154</t>
  </si>
  <si>
    <t xml:space="preserve">       05160</t>
  </si>
  <si>
    <t xml:space="preserve">       05161</t>
  </si>
  <si>
    <t xml:space="preserve">       05162</t>
  </si>
  <si>
    <t xml:space="preserve">       05163</t>
  </si>
  <si>
    <t xml:space="preserve">       05164</t>
  </si>
  <si>
    <t xml:space="preserve">       05165</t>
  </si>
  <si>
    <t xml:space="preserve">       05166</t>
  </si>
  <si>
    <t xml:space="preserve">       05170</t>
  </si>
  <si>
    <t xml:space="preserve">       05190</t>
  </si>
  <si>
    <t xml:space="preserve">       05191</t>
  </si>
  <si>
    <t xml:space="preserve">       05192</t>
  </si>
  <si>
    <t xml:space="preserve">       05193</t>
  </si>
  <si>
    <t xml:space="preserve">       05194</t>
  </si>
  <si>
    <t xml:space="preserve">       05195</t>
  </si>
  <si>
    <t xml:space="preserve">       05196</t>
  </si>
  <si>
    <t xml:space="preserve">       05197</t>
  </si>
  <si>
    <t xml:space="preserve">       05198</t>
  </si>
  <si>
    <t xml:space="preserve">       05200</t>
  </si>
  <si>
    <t xml:space="preserve">       05210</t>
  </si>
  <si>
    <t xml:space="preserve">       05211</t>
  </si>
  <si>
    <t xml:space="preserve">       05212</t>
  </si>
  <si>
    <t xml:space="preserve">       05213</t>
  </si>
  <si>
    <t xml:space="preserve">       05214</t>
  </si>
  <si>
    <t xml:space="preserve">       05215</t>
  </si>
  <si>
    <t xml:space="preserve">       05216</t>
  </si>
  <si>
    <t xml:space="preserve">       05217</t>
  </si>
  <si>
    <t xml:space="preserve">       05220</t>
  </si>
  <si>
    <t xml:space="preserve">       05229</t>
  </si>
  <si>
    <t xml:space="preserve">       05230</t>
  </si>
  <si>
    <t xml:space="preserve">       05239</t>
  </si>
  <si>
    <t xml:space="preserve">       05240</t>
  </si>
  <si>
    <t xml:space="preserve">       05250</t>
  </si>
  <si>
    <t xml:space="preserve">       05260</t>
  </si>
  <si>
    <t xml:space="preserve">       05267</t>
  </si>
  <si>
    <t xml:space="preserve">       05268</t>
  </si>
  <si>
    <t xml:space="preserve">       05270</t>
  </si>
  <si>
    <t xml:space="preserve">       05278</t>
  </si>
  <si>
    <t xml:space="preserve">       05279</t>
  </si>
  <si>
    <t xml:space="preserve">       05280</t>
  </si>
  <si>
    <t xml:space="preserve">       05289</t>
  </si>
  <si>
    <t xml:space="preserve">       05290</t>
  </si>
  <si>
    <t xml:space="preserve">       05291</t>
  </si>
  <si>
    <t xml:space="preserve">       05292</t>
  </si>
  <si>
    <t xml:space="preserve">       05294</t>
  </si>
  <si>
    <t xml:space="preserve">       05296</t>
  </si>
  <si>
    <t xml:space="preserve">       05298</t>
  </si>
  <si>
    <t xml:space="preserve">       05299</t>
  </si>
  <si>
    <t xml:space="preserve">       05300</t>
  </si>
  <si>
    <t xml:space="preserve">       05301</t>
  </si>
  <si>
    <t xml:space="preserve">       05309</t>
  </si>
  <si>
    <t xml:space="preserve">       05310</t>
  </si>
  <si>
    <t xml:space="preserve">       05320</t>
  </si>
  <si>
    <t xml:space="preserve">       05340</t>
  </si>
  <si>
    <t xml:space="preserve">       05350</t>
  </si>
  <si>
    <t xml:space="preserve">       05357</t>
  </si>
  <si>
    <t xml:space="preserve">       05358</t>
  </si>
  <si>
    <t xml:space="preserve">       05359</t>
  </si>
  <si>
    <t xml:space="preserve">       05369</t>
  </si>
  <si>
    <t xml:space="preserve">       05370</t>
  </si>
  <si>
    <t xml:space="preserve">       05380</t>
  </si>
  <si>
    <t xml:space="preserve">       05400</t>
  </si>
  <si>
    <t xml:space="preserve">       05410</t>
  </si>
  <si>
    <t xml:space="preserve">       05412</t>
  </si>
  <si>
    <t xml:space="preserve">       05413</t>
  </si>
  <si>
    <t xml:space="preserve">       05414</t>
  </si>
  <si>
    <t xml:space="preserve">       05415</t>
  </si>
  <si>
    <t xml:space="preserve">       05416</t>
  </si>
  <si>
    <t xml:space="preserve">       05417</t>
  </si>
  <si>
    <t xml:space="preserve">       05418</t>
  </si>
  <si>
    <t xml:space="preserve">       05420</t>
  </si>
  <si>
    <t xml:space="preserve">       05427</t>
  </si>
  <si>
    <t xml:space="preserve">       05428</t>
  </si>
  <si>
    <t xml:space="preserve">       05429</t>
  </si>
  <si>
    <t xml:space="preserve">       05430</t>
  </si>
  <si>
    <t xml:space="preserve">       05440</t>
  </si>
  <si>
    <t xml:space="preserve">       05450</t>
  </si>
  <si>
    <t xml:space="preserve">       05460</t>
  </si>
  <si>
    <t xml:space="preserve">       05461</t>
  </si>
  <si>
    <t xml:space="preserve">       05470</t>
  </si>
  <si>
    <t xml:space="preserve">       05480</t>
  </si>
  <si>
    <t xml:space="preserve">       05489</t>
  </si>
  <si>
    <t xml:space="preserve">       05490</t>
  </si>
  <si>
    <t xml:space="preserve">       05491</t>
  </si>
  <si>
    <t xml:space="preserve">       05492</t>
  </si>
  <si>
    <t xml:space="preserve">       05500</t>
  </si>
  <si>
    <t xml:space="preserve">       05510</t>
  </si>
  <si>
    <t xml:space="preserve">       05511</t>
  </si>
  <si>
    <t xml:space="preserve">       05513</t>
  </si>
  <si>
    <t xml:space="preserve">       05514</t>
  </si>
  <si>
    <t xml:space="preserve">       05515</t>
  </si>
  <si>
    <t xml:space="preserve">       05516</t>
  </si>
  <si>
    <t xml:space="preserve">       05520</t>
  </si>
  <si>
    <t xml:space="preserve">       05530</t>
  </si>
  <si>
    <t xml:space="preserve">       05540</t>
  </si>
  <si>
    <t xml:space="preserve">       05560</t>
  </si>
  <si>
    <t xml:space="preserve">       05570</t>
  </si>
  <si>
    <t xml:space="preserve">       05571</t>
  </si>
  <si>
    <t xml:space="preserve">       05580</t>
  </si>
  <si>
    <t xml:space="preserve">       05581</t>
  </si>
  <si>
    <t xml:space="preserve">       05591</t>
  </si>
  <si>
    <t xml:space="preserve">       05592</t>
  </si>
  <si>
    <t xml:space="preserve">       05593</t>
  </si>
  <si>
    <t xml:space="preserve">       05600</t>
  </si>
  <si>
    <t xml:space="preserve">       05610</t>
  </si>
  <si>
    <t xml:space="preserve">       05619</t>
  </si>
  <si>
    <t xml:space="preserve">       05620</t>
  </si>
  <si>
    <t xml:space="preserve">       05621</t>
  </si>
  <si>
    <t xml:space="preserve">       05630</t>
  </si>
  <si>
    <t xml:space="preserve">       05631</t>
  </si>
  <si>
    <t xml:space="preserve">       05632</t>
  </si>
  <si>
    <t xml:space="preserve">       05633</t>
  </si>
  <si>
    <t xml:space="preserve">       05634</t>
  </si>
  <si>
    <t xml:space="preserve">       05635</t>
  </si>
  <si>
    <t xml:space="preserve">       05690</t>
  </si>
  <si>
    <t xml:space="preserve">       05691</t>
  </si>
  <si>
    <t xml:space="preserve">       05692</t>
  </si>
  <si>
    <t xml:space="preserve">       05693</t>
  </si>
  <si>
    <t xml:space="preserve">       05694</t>
  </si>
  <si>
    <t xml:space="preserve">       05695</t>
  </si>
  <si>
    <t xml:space="preserve">       05696</t>
  </si>
  <si>
    <t xml:space="preserve">       05697</t>
  </si>
  <si>
    <t xml:space="preserve">       06001</t>
  </si>
  <si>
    <t xml:space="preserve">       06002</t>
  </si>
  <si>
    <t xml:space="preserve">       06003</t>
  </si>
  <si>
    <t xml:space="preserve">       06004</t>
  </si>
  <si>
    <t xml:space="preserve">       06005</t>
  </si>
  <si>
    <t xml:space="preserve">       06006</t>
  </si>
  <si>
    <t xml:space="preserve">       06007</t>
  </si>
  <si>
    <t xml:space="preserve">       06008</t>
  </si>
  <si>
    <t xml:space="preserve">       06009</t>
  </si>
  <si>
    <t xml:space="preserve">       06010</t>
  </si>
  <si>
    <t xml:space="preserve">       06011</t>
  </si>
  <si>
    <t xml:space="preserve">       06012</t>
  </si>
  <si>
    <t xml:space="preserve">       06020</t>
  </si>
  <si>
    <t xml:space="preserve">       06050</t>
  </si>
  <si>
    <t xml:space="preserve">       06052</t>
  </si>
  <si>
    <t xml:space="preserve">       06070</t>
  </si>
  <si>
    <t xml:space="preserve">       06071</t>
  </si>
  <si>
    <t xml:space="preserve">       06080</t>
  </si>
  <si>
    <t xml:space="preserve">       06100</t>
  </si>
  <si>
    <t xml:space="preserve">       06105</t>
  </si>
  <si>
    <t xml:space="preserve">       06106</t>
  </si>
  <si>
    <t xml:space="preserve">       06107</t>
  </si>
  <si>
    <t xml:space="preserve">       06108</t>
  </si>
  <si>
    <t xml:space="preserve">       06109</t>
  </si>
  <si>
    <t xml:space="preserve">       06110</t>
  </si>
  <si>
    <t xml:space="preserve">       06120</t>
  </si>
  <si>
    <t xml:space="preserve">       06129</t>
  </si>
  <si>
    <t xml:space="preserve">       06130</t>
  </si>
  <si>
    <t xml:space="preserve">       06131</t>
  </si>
  <si>
    <t xml:space="preserve">       06132</t>
  </si>
  <si>
    <t xml:space="preserve">       06133</t>
  </si>
  <si>
    <t xml:space="preserve">       06134</t>
  </si>
  <si>
    <t xml:space="preserve">       06140</t>
  </si>
  <si>
    <t xml:space="preserve">       06150</t>
  </si>
  <si>
    <t xml:space="preserve">       06160</t>
  </si>
  <si>
    <t xml:space="preserve">       06170</t>
  </si>
  <si>
    <t xml:space="preserve">       06171</t>
  </si>
  <si>
    <t xml:space="preserve">       06172</t>
  </si>
  <si>
    <t xml:space="preserve">       06173</t>
  </si>
  <si>
    <t xml:space="preserve">       06174</t>
  </si>
  <si>
    <t xml:space="preserve">       06175</t>
  </si>
  <si>
    <t xml:space="preserve">       06176</t>
  </si>
  <si>
    <t xml:space="preserve">       06177</t>
  </si>
  <si>
    <t xml:space="preserve">       06178</t>
  </si>
  <si>
    <t xml:space="preserve">       06180</t>
  </si>
  <si>
    <t xml:space="preserve">       06181</t>
  </si>
  <si>
    <t xml:space="preserve">       06182</t>
  </si>
  <si>
    <t xml:space="preserve">       06183</t>
  </si>
  <si>
    <t xml:space="preserve">       06184</t>
  </si>
  <si>
    <t xml:space="preserve">       06185</t>
  </si>
  <si>
    <t xml:space="preserve">       06186</t>
  </si>
  <si>
    <t xml:space="preserve">       06187</t>
  </si>
  <si>
    <t xml:space="preserve">       06190</t>
  </si>
  <si>
    <t xml:space="preserve">       06191</t>
  </si>
  <si>
    <t xml:space="preserve">       06192</t>
  </si>
  <si>
    <t xml:space="preserve">       06193</t>
  </si>
  <si>
    <t xml:space="preserve">       06194</t>
  </si>
  <si>
    <t xml:space="preserve">       06195</t>
  </si>
  <si>
    <t xml:space="preserve">       06196</t>
  </si>
  <si>
    <t xml:space="preserve">       06197</t>
  </si>
  <si>
    <t xml:space="preserve">       06200</t>
  </si>
  <si>
    <t xml:space="preserve">       06207</t>
  </si>
  <si>
    <t xml:space="preserve">       06208</t>
  </si>
  <si>
    <t xml:space="preserve">       06209</t>
  </si>
  <si>
    <t xml:space="preserve">       06210</t>
  </si>
  <si>
    <t xml:space="preserve">       06220</t>
  </si>
  <si>
    <t xml:space="preserve">       06225</t>
  </si>
  <si>
    <t xml:space="preserve">       06226</t>
  </si>
  <si>
    <t xml:space="preserve">       06227</t>
  </si>
  <si>
    <t xml:space="preserve">       06228</t>
  </si>
  <si>
    <t xml:space="preserve">       06229</t>
  </si>
  <si>
    <t xml:space="preserve">       06230</t>
  </si>
  <si>
    <t xml:space="preserve">       06240</t>
  </si>
  <si>
    <t xml:space="preserve">       06249</t>
  </si>
  <si>
    <t xml:space="preserve">       06250</t>
  </si>
  <si>
    <t xml:space="preserve">       06260</t>
  </si>
  <si>
    <t xml:space="preserve">       06270</t>
  </si>
  <si>
    <t xml:space="preserve">       06280</t>
  </si>
  <si>
    <t xml:space="preserve">       06290</t>
  </si>
  <si>
    <t xml:space="preserve">       06291</t>
  </si>
  <si>
    <t xml:space="preserve">       06292</t>
  </si>
  <si>
    <t xml:space="preserve">       06293</t>
  </si>
  <si>
    <t xml:space="preserve">       06300</t>
  </si>
  <si>
    <t xml:space="preserve">       06310</t>
  </si>
  <si>
    <t xml:space="preserve">       06320</t>
  </si>
  <si>
    <t xml:space="preserve">       06329</t>
  </si>
  <si>
    <t xml:space="preserve">       06330</t>
  </si>
  <si>
    <t xml:space="preserve">       06340</t>
  </si>
  <si>
    <t xml:space="preserve">       06350</t>
  </si>
  <si>
    <t xml:space="preserve">       06360</t>
  </si>
  <si>
    <t xml:space="preserve">       06370</t>
  </si>
  <si>
    <t xml:space="preserve">       06378</t>
  </si>
  <si>
    <t xml:space="preserve">       06380</t>
  </si>
  <si>
    <t xml:space="preserve">       06389</t>
  </si>
  <si>
    <t xml:space="preserve">       06390</t>
  </si>
  <si>
    <t xml:space="preserve">       06391</t>
  </si>
  <si>
    <t xml:space="preserve">       06392</t>
  </si>
  <si>
    <t xml:space="preserve">       06393</t>
  </si>
  <si>
    <t xml:space="preserve">       06394</t>
  </si>
  <si>
    <t xml:space="preserve">       06400</t>
  </si>
  <si>
    <t xml:space="preserve">       06410</t>
  </si>
  <si>
    <t xml:space="preserve">       06411</t>
  </si>
  <si>
    <t xml:space="preserve">       06412</t>
  </si>
  <si>
    <t xml:space="preserve">       06413</t>
  </si>
  <si>
    <t xml:space="preserve">       06415</t>
  </si>
  <si>
    <t xml:space="preserve">       06420</t>
  </si>
  <si>
    <t xml:space="preserve">       06427</t>
  </si>
  <si>
    <t xml:space="preserve">       06428</t>
  </si>
  <si>
    <t xml:space="preserve">       06429</t>
  </si>
  <si>
    <t xml:space="preserve">       06430</t>
  </si>
  <si>
    <t xml:space="preserve">       06439</t>
  </si>
  <si>
    <t xml:space="preserve">       06440</t>
  </si>
  <si>
    <t xml:space="preserve">       06441</t>
  </si>
  <si>
    <t xml:space="preserve">       06442</t>
  </si>
  <si>
    <t xml:space="preserve">       06443</t>
  </si>
  <si>
    <t xml:space="preserve">       06444</t>
  </si>
  <si>
    <t xml:space="preserve">       06445</t>
  </si>
  <si>
    <t xml:space="preserve">       06446</t>
  </si>
  <si>
    <t xml:space="preserve">       06450</t>
  </si>
  <si>
    <t xml:space="preserve">       06458</t>
  </si>
  <si>
    <t xml:space="preserve">       06459</t>
  </si>
  <si>
    <t xml:space="preserve">       06460</t>
  </si>
  <si>
    <t xml:space="preserve">       06468</t>
  </si>
  <si>
    <t xml:space="preserve">       06469</t>
  </si>
  <si>
    <t xml:space="preserve">       06470</t>
  </si>
  <si>
    <t xml:space="preserve">       06473</t>
  </si>
  <si>
    <t xml:space="preserve">       06474</t>
  </si>
  <si>
    <t xml:space="preserve">       06475</t>
  </si>
  <si>
    <t xml:space="preserve">       06476</t>
  </si>
  <si>
    <t xml:space="preserve">       06477</t>
  </si>
  <si>
    <t xml:space="preserve">       06478</t>
  </si>
  <si>
    <t xml:space="preserve">       06479</t>
  </si>
  <si>
    <t xml:space="preserve">       06480</t>
  </si>
  <si>
    <t xml:space="preserve">       06486</t>
  </si>
  <si>
    <t xml:space="preserve">       06487</t>
  </si>
  <si>
    <t xml:space="preserve">       06488</t>
  </si>
  <si>
    <t xml:space="preserve">       06489</t>
  </si>
  <si>
    <t xml:space="preserve">       06490</t>
  </si>
  <si>
    <t xml:space="preserve">       06498</t>
  </si>
  <si>
    <t xml:space="preserve">       06499</t>
  </si>
  <si>
    <t xml:space="preserve">       06500</t>
  </si>
  <si>
    <t xml:space="preserve">       06510</t>
  </si>
  <si>
    <t xml:space="preserve">       06518</t>
  </si>
  <si>
    <t xml:space="preserve">       06519</t>
  </si>
  <si>
    <t xml:space="preserve">       06600</t>
  </si>
  <si>
    <t xml:space="preserve">       06610</t>
  </si>
  <si>
    <t xml:space="preserve">       06611</t>
  </si>
  <si>
    <t xml:space="preserve">       06612</t>
  </si>
  <si>
    <t xml:space="preserve">       06613</t>
  </si>
  <si>
    <t xml:space="preserve">       06614</t>
  </si>
  <si>
    <t xml:space="preserve">       06615</t>
  </si>
  <si>
    <t xml:space="preserve">       06620</t>
  </si>
  <si>
    <t xml:space="preserve">       06630</t>
  </si>
  <si>
    <t xml:space="preserve">       06640</t>
  </si>
  <si>
    <t xml:space="preserve">       06650</t>
  </si>
  <si>
    <t xml:space="preserve">       06655</t>
  </si>
  <si>
    <t xml:space="preserve">       06656</t>
  </si>
  <si>
    <t xml:space="preserve">       06657</t>
  </si>
  <si>
    <t xml:space="preserve">       06658</t>
  </si>
  <si>
    <t xml:space="preserve">       06659</t>
  </si>
  <si>
    <t xml:space="preserve">       06660</t>
  </si>
  <si>
    <t xml:space="preserve">       06670</t>
  </si>
  <si>
    <t xml:space="preserve">       06678</t>
  </si>
  <si>
    <t xml:space="preserve">       06679</t>
  </si>
  <si>
    <t xml:space="preserve">       06680</t>
  </si>
  <si>
    <t xml:space="preserve">       06689</t>
  </si>
  <si>
    <t xml:space="preserve">       06690</t>
  </si>
  <si>
    <t xml:space="preserve">       06691</t>
  </si>
  <si>
    <t xml:space="preserve">       06692</t>
  </si>
  <si>
    <t xml:space="preserve">       06700</t>
  </si>
  <si>
    <t xml:space="preserve">       06710</t>
  </si>
  <si>
    <t xml:space="preserve">       06711</t>
  </si>
  <si>
    <t xml:space="preserve">       06712</t>
  </si>
  <si>
    <t xml:space="preserve">       06713</t>
  </si>
  <si>
    <t xml:space="preserve">       06714</t>
  </si>
  <si>
    <t xml:space="preserve">       06715</t>
  </si>
  <si>
    <t xml:space="preserve">       06716</t>
  </si>
  <si>
    <t xml:space="preserve">       06717</t>
  </si>
  <si>
    <t xml:space="preserve">       06718</t>
  </si>
  <si>
    <t xml:space="preserve">       06719</t>
  </si>
  <si>
    <t xml:space="preserve">       06720</t>
  </si>
  <si>
    <t xml:space="preserve">       06730</t>
  </si>
  <si>
    <t xml:space="preserve">       06731</t>
  </si>
  <si>
    <t xml:space="preserve">       06740</t>
  </si>
  <si>
    <t xml:space="preserve">       06750</t>
  </si>
  <si>
    <t xml:space="preserve">       06760</t>
  </si>
  <si>
    <t xml:space="preserve">       06770</t>
  </si>
  <si>
    <t xml:space="preserve">       06800</t>
  </si>
  <si>
    <t xml:space="preserve">       06810</t>
  </si>
  <si>
    <t xml:space="preserve">       06820</t>
  </si>
  <si>
    <t xml:space="preserve">       06830</t>
  </si>
  <si>
    <t xml:space="preserve">       06840</t>
  </si>
  <si>
    <t xml:space="preserve">       06850</t>
  </si>
  <si>
    <t xml:space="preserve">       06860</t>
  </si>
  <si>
    <t xml:space="preserve">       06870</t>
  </si>
  <si>
    <t xml:space="preserve">       06880</t>
  </si>
  <si>
    <t xml:space="preserve">       06890</t>
  </si>
  <si>
    <t xml:space="preserve">       06891</t>
  </si>
  <si>
    <t xml:space="preserve">       06892</t>
  </si>
  <si>
    <t xml:space="preserve">       06893</t>
  </si>
  <si>
    <t xml:space="preserve">       06894</t>
  </si>
  <si>
    <t xml:space="preserve">       06900</t>
  </si>
  <si>
    <t xml:space="preserve">       06906</t>
  </si>
  <si>
    <t xml:space="preserve">       06907</t>
  </si>
  <si>
    <t xml:space="preserve">       06908</t>
  </si>
  <si>
    <t xml:space="preserve">       06909</t>
  </si>
  <si>
    <t xml:space="preserve">       06910</t>
  </si>
  <si>
    <t xml:space="preserve">       06919</t>
  </si>
  <si>
    <t xml:space="preserve">       06920</t>
  </si>
  <si>
    <t xml:space="preserve">       06927</t>
  </si>
  <si>
    <t xml:space="preserve">       06928</t>
  </si>
  <si>
    <t xml:space="preserve">       06929</t>
  </si>
  <si>
    <t xml:space="preserve">       06930</t>
  </si>
  <si>
    <t xml:space="preserve">       06939</t>
  </si>
  <si>
    <t xml:space="preserve">       06940</t>
  </si>
  <si>
    <t xml:space="preserve">       06950</t>
  </si>
  <si>
    <t xml:space="preserve">       06960</t>
  </si>
  <si>
    <t xml:space="preserve">       06970</t>
  </si>
  <si>
    <t xml:space="preserve">       06980</t>
  </si>
  <si>
    <t xml:space="preserve">       07001</t>
  </si>
  <si>
    <t xml:space="preserve">       07002</t>
  </si>
  <si>
    <t xml:space="preserve">       07003</t>
  </si>
  <si>
    <t xml:space="preserve">       07004</t>
  </si>
  <si>
    <t xml:space="preserve">       07005</t>
  </si>
  <si>
    <t xml:space="preserve">       07006</t>
  </si>
  <si>
    <t xml:space="preserve">       07007</t>
  </si>
  <si>
    <t xml:space="preserve">       07008</t>
  </si>
  <si>
    <t xml:space="preserve">       07009</t>
  </si>
  <si>
    <t xml:space="preserve">       07010</t>
  </si>
  <si>
    <t xml:space="preserve">       07011</t>
  </si>
  <si>
    <t xml:space="preserve">       07012</t>
  </si>
  <si>
    <t xml:space="preserve">       07013</t>
  </si>
  <si>
    <t xml:space="preserve">       07014</t>
  </si>
  <si>
    <t xml:space="preserve">       07015</t>
  </si>
  <si>
    <t xml:space="preserve">       07019</t>
  </si>
  <si>
    <t xml:space="preserve">       07033</t>
  </si>
  <si>
    <t xml:space="preserve">       07036</t>
  </si>
  <si>
    <t xml:space="preserve">       07040</t>
  </si>
  <si>
    <t xml:space="preserve">       07070</t>
  </si>
  <si>
    <t xml:space="preserve">       07071</t>
  </si>
  <si>
    <t xml:space="preserve">       07080</t>
  </si>
  <si>
    <t xml:space="preserve">       07100</t>
  </si>
  <si>
    <t xml:space="preserve">       07101</t>
  </si>
  <si>
    <t xml:space="preserve">       07108</t>
  </si>
  <si>
    <t xml:space="preserve">       07109</t>
  </si>
  <si>
    <t xml:space="preserve">       07110</t>
  </si>
  <si>
    <t xml:space="preserve">       07120</t>
  </si>
  <si>
    <t xml:space="preserve">       07121</t>
  </si>
  <si>
    <t xml:space="preserve">       07122</t>
  </si>
  <si>
    <t xml:space="preserve">       07140</t>
  </si>
  <si>
    <t xml:space="preserve">       07141</t>
  </si>
  <si>
    <t xml:space="preserve">       07142</t>
  </si>
  <si>
    <t xml:space="preserve">       07143</t>
  </si>
  <si>
    <t xml:space="preserve">       07144</t>
  </si>
  <si>
    <t xml:space="preserve">       07150</t>
  </si>
  <si>
    <t xml:space="preserve">       07157</t>
  </si>
  <si>
    <t xml:space="preserve">       07159</t>
  </si>
  <si>
    <t xml:space="preserve">       07160</t>
  </si>
  <si>
    <t xml:space="preserve">       07170</t>
  </si>
  <si>
    <t xml:space="preserve">       07179</t>
  </si>
  <si>
    <t xml:space="preserve">       07180</t>
  </si>
  <si>
    <t xml:space="preserve">       07181</t>
  </si>
  <si>
    <t xml:space="preserve">       07182</t>
  </si>
  <si>
    <t xml:space="preserve">       07183</t>
  </si>
  <si>
    <t xml:space="preserve">       07184</t>
  </si>
  <si>
    <t xml:space="preserve">       07189</t>
  </si>
  <si>
    <t xml:space="preserve">       07190</t>
  </si>
  <si>
    <t xml:space="preserve">       07191</t>
  </si>
  <si>
    <t xml:space="preserve">       07192</t>
  </si>
  <si>
    <t xml:space="preserve">       07193</t>
  </si>
  <si>
    <t xml:space="preserve">       07194</t>
  </si>
  <si>
    <t xml:space="preserve">       07195</t>
  </si>
  <si>
    <t xml:space="preserve">       07196</t>
  </si>
  <si>
    <t xml:space="preserve">       07198</t>
  </si>
  <si>
    <t xml:space="preserve">       07199</t>
  </si>
  <si>
    <t xml:space="preserve">       07200</t>
  </si>
  <si>
    <t xml:space="preserve">       07208</t>
  </si>
  <si>
    <t xml:space="preserve">       07209</t>
  </si>
  <si>
    <t xml:space="preserve">       07210</t>
  </si>
  <si>
    <t xml:space="preserve">       07220</t>
  </si>
  <si>
    <t xml:space="preserve">       07230</t>
  </si>
  <si>
    <t xml:space="preserve">       07240</t>
  </si>
  <si>
    <t xml:space="preserve">       07250</t>
  </si>
  <si>
    <t xml:space="preserve">       07260</t>
  </si>
  <si>
    <t xml:space="preserve">       07300</t>
  </si>
  <si>
    <t xml:space="preserve">       07310</t>
  </si>
  <si>
    <t xml:space="preserve">       07311</t>
  </si>
  <si>
    <t xml:space="preserve">       07312</t>
  </si>
  <si>
    <t xml:space="preserve">       07313</t>
  </si>
  <si>
    <t xml:space="preserve">       07314</t>
  </si>
  <si>
    <t xml:space="preserve">       07315</t>
  </si>
  <si>
    <t xml:space="preserve">       07316</t>
  </si>
  <si>
    <t xml:space="preserve">       07320</t>
  </si>
  <si>
    <t xml:space="preserve">       07330</t>
  </si>
  <si>
    <t xml:space="preserve">       07340</t>
  </si>
  <si>
    <t xml:space="preserve">       07349</t>
  </si>
  <si>
    <t xml:space="preserve">       07350</t>
  </si>
  <si>
    <t xml:space="preserve">       07360</t>
  </si>
  <si>
    <t xml:space="preserve">       07369</t>
  </si>
  <si>
    <t xml:space="preserve">       07400</t>
  </si>
  <si>
    <t xml:space="preserve">       07408</t>
  </si>
  <si>
    <t xml:space="preserve">       07409</t>
  </si>
  <si>
    <t xml:space="preserve">       07410</t>
  </si>
  <si>
    <t xml:space="preserve">       07420</t>
  </si>
  <si>
    <t xml:space="preserve">       07430</t>
  </si>
  <si>
    <t xml:space="preserve">       07440</t>
  </si>
  <si>
    <t xml:space="preserve">       07450</t>
  </si>
  <si>
    <t xml:space="preserve">       07458</t>
  </si>
  <si>
    <t xml:space="preserve">       07459</t>
  </si>
  <si>
    <t xml:space="preserve">       07460</t>
  </si>
  <si>
    <t xml:space="preserve">       07469</t>
  </si>
  <si>
    <t xml:space="preserve">       07470</t>
  </si>
  <si>
    <t xml:space="preserve">       07500</t>
  </si>
  <si>
    <t xml:space="preserve">       07509</t>
  </si>
  <si>
    <t xml:space="preserve">       07510</t>
  </si>
  <si>
    <t xml:space="preserve">       07511</t>
  </si>
  <si>
    <t xml:space="preserve">       07518</t>
  </si>
  <si>
    <t xml:space="preserve">       07519</t>
  </si>
  <si>
    <t xml:space="preserve">       07520</t>
  </si>
  <si>
    <t xml:space="preserve">       07529</t>
  </si>
  <si>
    <t xml:space="preserve">       07530</t>
  </si>
  <si>
    <t xml:space="preserve">       07540</t>
  </si>
  <si>
    <t xml:space="preserve">       07550</t>
  </si>
  <si>
    <t xml:space="preserve">       07559</t>
  </si>
  <si>
    <t xml:space="preserve">       07560</t>
  </si>
  <si>
    <t xml:space="preserve">       07570</t>
  </si>
  <si>
    <t xml:space="preserve">       07579</t>
  </si>
  <si>
    <t xml:space="preserve">       07580</t>
  </si>
  <si>
    <t xml:space="preserve">       07589</t>
  </si>
  <si>
    <t xml:space="preserve">       07590</t>
  </si>
  <si>
    <t xml:space="preserve">       07600</t>
  </si>
  <si>
    <t xml:space="preserve">       07608</t>
  </si>
  <si>
    <t xml:space="preserve">       07609</t>
  </si>
  <si>
    <t xml:space="preserve">       07610</t>
  </si>
  <si>
    <t xml:space="preserve">       07611</t>
  </si>
  <si>
    <t xml:space="preserve">       07620</t>
  </si>
  <si>
    <t xml:space="preserve">       07629</t>
  </si>
  <si>
    <t xml:space="preserve">       07630</t>
  </si>
  <si>
    <t xml:space="preserve">       07638</t>
  </si>
  <si>
    <t xml:space="preserve">       07639</t>
  </si>
  <si>
    <t xml:space="preserve">       07640</t>
  </si>
  <si>
    <t xml:space="preserve">       07650</t>
  </si>
  <si>
    <t xml:space="preserve">       07659</t>
  </si>
  <si>
    <t xml:space="preserve">       07660</t>
  </si>
  <si>
    <t xml:space="preserve">       07669</t>
  </si>
  <si>
    <t xml:space="preserve">       07670</t>
  </si>
  <si>
    <t xml:space="preserve">       07680</t>
  </si>
  <si>
    <t xml:space="preserve">       07687</t>
  </si>
  <si>
    <t xml:space="preserve">       07688</t>
  </si>
  <si>
    <t xml:space="preserve">       07689</t>
  </si>
  <si>
    <t xml:space="preserve">       07690</t>
  </si>
  <si>
    <t xml:space="preserve">       07691</t>
  </si>
  <si>
    <t xml:space="preserve">       07700</t>
  </si>
  <si>
    <t xml:space="preserve">       07701</t>
  </si>
  <si>
    <t xml:space="preserve">       07702</t>
  </si>
  <si>
    <t xml:space="preserve">       07703</t>
  </si>
  <si>
    <t xml:space="preserve">       07710</t>
  </si>
  <si>
    <t xml:space="preserve">       07711</t>
  </si>
  <si>
    <t xml:space="preserve">       07712</t>
  </si>
  <si>
    <t xml:space="preserve">       07713</t>
  </si>
  <si>
    <t xml:space="preserve">       07714</t>
  </si>
  <si>
    <t xml:space="preserve">       07720</t>
  </si>
  <si>
    <t xml:space="preserve">       07730</t>
  </si>
  <si>
    <t xml:space="preserve">       07740</t>
  </si>
  <si>
    <t xml:space="preserve">       07748</t>
  </si>
  <si>
    <t xml:space="preserve">       07749</t>
  </si>
  <si>
    <t xml:space="preserve">       07750</t>
  </si>
  <si>
    <t xml:space="preserve">       07760</t>
  </si>
  <si>
    <t xml:space="preserve">       07769</t>
  </si>
  <si>
    <t xml:space="preserve">       07800</t>
  </si>
  <si>
    <t xml:space="preserve">       07810</t>
  </si>
  <si>
    <t xml:space="preserve">       07811</t>
  </si>
  <si>
    <t xml:space="preserve">       07812</t>
  </si>
  <si>
    <t xml:space="preserve">       07813</t>
  </si>
  <si>
    <t xml:space="preserve">       07814</t>
  </si>
  <si>
    <t xml:space="preserve">       07815</t>
  </si>
  <si>
    <t xml:space="preserve">       07816</t>
  </si>
  <si>
    <t xml:space="preserve">       07817</t>
  </si>
  <si>
    <t xml:space="preserve">       07818</t>
  </si>
  <si>
    <t xml:space="preserve">       07819</t>
  </si>
  <si>
    <t xml:space="preserve">       07820</t>
  </si>
  <si>
    <t xml:space="preserve">       07828</t>
  </si>
  <si>
    <t xml:space="preserve">       07829</t>
  </si>
  <si>
    <t xml:space="preserve">       07830</t>
  </si>
  <si>
    <t xml:space="preserve">       07839</t>
  </si>
  <si>
    <t xml:space="preserve">       07840</t>
  </si>
  <si>
    <t xml:space="preserve">       07849</t>
  </si>
  <si>
    <t xml:space="preserve">       07850</t>
  </si>
  <si>
    <t xml:space="preserve">       07860</t>
  </si>
  <si>
    <t xml:space="preserve">       07870</t>
  </si>
  <si>
    <t xml:space="preserve">       07871</t>
  </si>
  <si>
    <t xml:space="preserve">       07872</t>
  </si>
  <si>
    <t xml:space="preserve">       08001</t>
  </si>
  <si>
    <t xml:space="preserve">       08002</t>
  </si>
  <si>
    <t xml:space="preserve">       08003</t>
  </si>
  <si>
    <t xml:space="preserve">       08004</t>
  </si>
  <si>
    <t xml:space="preserve">       08005</t>
  </si>
  <si>
    <t xml:space="preserve">       08006</t>
  </si>
  <si>
    <t xml:space="preserve">       08007</t>
  </si>
  <si>
    <t xml:space="preserve">       08008</t>
  </si>
  <si>
    <t xml:space="preserve">       08009</t>
  </si>
  <si>
    <t xml:space="preserve">       08010</t>
  </si>
  <si>
    <t xml:space="preserve">       08011</t>
  </si>
  <si>
    <t xml:space="preserve">       08012</t>
  </si>
  <si>
    <t xml:space="preserve">       08013</t>
  </si>
  <si>
    <t xml:space="preserve">       08014</t>
  </si>
  <si>
    <t xml:space="preserve">       08015</t>
  </si>
  <si>
    <t xml:space="preserve">       08016</t>
  </si>
  <si>
    <t xml:space="preserve">       08017</t>
  </si>
  <si>
    <t xml:space="preserve">       08018</t>
  </si>
  <si>
    <t xml:space="preserve">       08019</t>
  </si>
  <si>
    <t xml:space="preserve">       08020</t>
  </si>
  <si>
    <t xml:space="preserve">       08021</t>
  </si>
  <si>
    <t xml:space="preserve">       08022</t>
  </si>
  <si>
    <t xml:space="preserve">       08023</t>
  </si>
  <si>
    <t xml:space="preserve">       08024</t>
  </si>
  <si>
    <t xml:space="preserve">       08025</t>
  </si>
  <si>
    <t xml:space="preserve">       08026</t>
  </si>
  <si>
    <t xml:space="preserve">       08027</t>
  </si>
  <si>
    <t xml:space="preserve">       08028</t>
  </si>
  <si>
    <t xml:space="preserve">       08029</t>
  </si>
  <si>
    <t xml:space="preserve">       08030</t>
  </si>
  <si>
    <t xml:space="preserve">       08031</t>
  </si>
  <si>
    <t xml:space="preserve">       08032</t>
  </si>
  <si>
    <t xml:space="preserve">       08033</t>
  </si>
  <si>
    <t xml:space="preserve">       08034</t>
  </si>
  <si>
    <t xml:space="preserve">       08035</t>
  </si>
  <si>
    <t xml:space="preserve">       08036</t>
  </si>
  <si>
    <t xml:space="preserve">       08037</t>
  </si>
  <si>
    <t xml:space="preserve">       08038</t>
  </si>
  <si>
    <t xml:space="preserve">       08039</t>
  </si>
  <si>
    <t xml:space="preserve">       08040</t>
  </si>
  <si>
    <t xml:space="preserve">       08041</t>
  </si>
  <si>
    <t xml:space="preserve">       08042</t>
  </si>
  <si>
    <t xml:space="preserve">       08046</t>
  </si>
  <si>
    <t xml:space="preserve">       08070</t>
  </si>
  <si>
    <t xml:space="preserve">       08071</t>
  </si>
  <si>
    <t xml:space="preserve">       08073</t>
  </si>
  <si>
    <t xml:space="preserve">       08075</t>
  </si>
  <si>
    <t xml:space="preserve">       08080</t>
  </si>
  <si>
    <t xml:space="preserve">       08081</t>
  </si>
  <si>
    <t xml:space="preserve">       08086</t>
  </si>
  <si>
    <t xml:space="preserve">       08088</t>
  </si>
  <si>
    <t xml:space="preserve">       08089</t>
  </si>
  <si>
    <t xml:space="preserve">       08097</t>
  </si>
  <si>
    <t xml:space="preserve">       08100</t>
  </si>
  <si>
    <t xml:space="preserve">       08101</t>
  </si>
  <si>
    <t xml:space="preserve">       08104</t>
  </si>
  <si>
    <t xml:space="preserve">       08105</t>
  </si>
  <si>
    <t xml:space="preserve">       08106</t>
  </si>
  <si>
    <t xml:space="preserve">       08107</t>
  </si>
  <si>
    <t xml:space="preserve">       08110</t>
  </si>
  <si>
    <t xml:space="preserve">       08118</t>
  </si>
  <si>
    <t xml:space="preserve">       08120</t>
  </si>
  <si>
    <t xml:space="preserve">       08121</t>
  </si>
  <si>
    <t xml:space="preserve">       08130</t>
  </si>
  <si>
    <t xml:space="preserve">       08132</t>
  </si>
  <si>
    <t xml:space="preserve">       08134</t>
  </si>
  <si>
    <t xml:space="preserve">       08140</t>
  </si>
  <si>
    <t xml:space="preserve">       08146</t>
  </si>
  <si>
    <t xml:space="preserve">       08148</t>
  </si>
  <si>
    <t xml:space="preserve">       08150</t>
  </si>
  <si>
    <t xml:space="preserve">       08160</t>
  </si>
  <si>
    <t xml:space="preserve">       08161</t>
  </si>
  <si>
    <t xml:space="preserve">       08169</t>
  </si>
  <si>
    <t xml:space="preserve">       08170</t>
  </si>
  <si>
    <t xml:space="preserve">       08171</t>
  </si>
  <si>
    <t xml:space="preserve">       08172</t>
  </si>
  <si>
    <t xml:space="preserve">       08173</t>
  </si>
  <si>
    <t xml:space="preserve">       08174</t>
  </si>
  <si>
    <t xml:space="preserve">       08175</t>
  </si>
  <si>
    <t xml:space="preserve">       08178</t>
  </si>
  <si>
    <t xml:space="preserve">       08180</t>
  </si>
  <si>
    <t xml:space="preserve">       08181</t>
  </si>
  <si>
    <t xml:space="preserve">       08182</t>
  </si>
  <si>
    <t xml:space="preserve">       08183</t>
  </si>
  <si>
    <t xml:space="preserve">       08184</t>
  </si>
  <si>
    <t xml:space="preserve">       08185</t>
  </si>
  <si>
    <t xml:space="preserve">       08186</t>
  </si>
  <si>
    <t xml:space="preserve">       08187</t>
  </si>
  <si>
    <t xml:space="preserve">       08188</t>
  </si>
  <si>
    <t xml:space="preserve">       08189</t>
  </si>
  <si>
    <t xml:space="preserve">       08190</t>
  </si>
  <si>
    <t xml:space="preserve">       08191</t>
  </si>
  <si>
    <t xml:space="preserve">       08192</t>
  </si>
  <si>
    <t xml:space="preserve">       08193</t>
  </si>
  <si>
    <t xml:space="preserve">       08194</t>
  </si>
  <si>
    <t xml:space="preserve">       08195</t>
  </si>
  <si>
    <t xml:space="preserve">       08196</t>
  </si>
  <si>
    <t xml:space="preserve">       08197</t>
  </si>
  <si>
    <t xml:space="preserve">       08198</t>
  </si>
  <si>
    <t xml:space="preserve">       08199</t>
  </si>
  <si>
    <t xml:space="preserve">       08200</t>
  </si>
  <si>
    <t xml:space="preserve">       08201</t>
  </si>
  <si>
    <t xml:space="preserve">       08202</t>
  </si>
  <si>
    <t xml:space="preserve">       08203</t>
  </si>
  <si>
    <t xml:space="preserve">       08204</t>
  </si>
  <si>
    <t xml:space="preserve">       08205</t>
  </si>
  <si>
    <t xml:space="preserve">       08206</t>
  </si>
  <si>
    <t xml:space="preserve">       08207</t>
  </si>
  <si>
    <t xml:space="preserve">       08208</t>
  </si>
  <si>
    <t xml:space="preserve">       08209</t>
  </si>
  <si>
    <t xml:space="preserve">       08210</t>
  </si>
  <si>
    <t xml:space="preserve">       08211</t>
  </si>
  <si>
    <t xml:space="preserve">       08212</t>
  </si>
  <si>
    <t xml:space="preserve">       08213</t>
  </si>
  <si>
    <t xml:space="preserve">       08214</t>
  </si>
  <si>
    <t xml:space="preserve">       08219</t>
  </si>
  <si>
    <t xml:space="preserve">       08220</t>
  </si>
  <si>
    <t xml:space="preserve">       08221</t>
  </si>
  <si>
    <t xml:space="preserve">       08222</t>
  </si>
  <si>
    <t xml:space="preserve">       08223</t>
  </si>
  <si>
    <t xml:space="preserve">       08224</t>
  </si>
  <si>
    <t xml:space="preserve">       08225</t>
  </si>
  <si>
    <t xml:space="preserve">       08226</t>
  </si>
  <si>
    <t xml:space="preserve">       08227</t>
  </si>
  <si>
    <t xml:space="preserve">       08228</t>
  </si>
  <si>
    <t xml:space="preserve">       08230</t>
  </si>
  <si>
    <t xml:space="preserve">       08231</t>
  </si>
  <si>
    <t xml:space="preserve">       08232</t>
  </si>
  <si>
    <t xml:space="preserve">       08233</t>
  </si>
  <si>
    <t xml:space="preserve">       08234</t>
  </si>
  <si>
    <t xml:space="preserve">       08239</t>
  </si>
  <si>
    <t xml:space="preserve">       08240</t>
  </si>
  <si>
    <t xml:space="preserve">       08241</t>
  </si>
  <si>
    <t xml:space="preserve">       08242</t>
  </si>
  <si>
    <t xml:space="preserve">       08243</t>
  </si>
  <si>
    <t xml:space="preserve">       08248</t>
  </si>
  <si>
    <t xml:space="preserve">       08250</t>
  </si>
  <si>
    <t xml:space="preserve">       08251</t>
  </si>
  <si>
    <t xml:space="preserve">       08253</t>
  </si>
  <si>
    <t xml:space="preserve">       08254</t>
  </si>
  <si>
    <t xml:space="preserve">       08255</t>
  </si>
  <si>
    <t xml:space="preserve">       08256</t>
  </si>
  <si>
    <t xml:space="preserve">       08257</t>
  </si>
  <si>
    <t xml:space="preserve">       08259</t>
  </si>
  <si>
    <t xml:space="preserve">       08260</t>
  </si>
  <si>
    <t xml:space="preserve">       08261</t>
  </si>
  <si>
    <t xml:space="preserve">       08262</t>
  </si>
  <si>
    <t xml:space="preserve">       08263</t>
  </si>
  <si>
    <t xml:space="preserve">       08269</t>
  </si>
  <si>
    <t xml:space="preserve">       08270</t>
  </si>
  <si>
    <t xml:space="preserve">       08271</t>
  </si>
  <si>
    <t xml:space="preserve">       08272</t>
  </si>
  <si>
    <t xml:space="preserve">       08273</t>
  </si>
  <si>
    <t xml:space="preserve">       08274</t>
  </si>
  <si>
    <t xml:space="preserve">       08275</t>
  </si>
  <si>
    <t xml:space="preserve">       08276</t>
  </si>
  <si>
    <t xml:space="preserve">       08278</t>
  </si>
  <si>
    <t xml:space="preserve">       08279</t>
  </si>
  <si>
    <t xml:space="preserve">       08280</t>
  </si>
  <si>
    <t xml:space="preserve">       08281</t>
  </si>
  <si>
    <t xml:space="preserve">       08282</t>
  </si>
  <si>
    <t xml:space="preserve">       08283</t>
  </si>
  <si>
    <t xml:space="preserve">       08289</t>
  </si>
  <si>
    <t xml:space="preserve">       08290</t>
  </si>
  <si>
    <t xml:space="preserve">       08291</t>
  </si>
  <si>
    <t xml:space="preserve">       08292</t>
  </si>
  <si>
    <t xml:space="preserve">       08293</t>
  </si>
  <si>
    <t xml:space="preserve">       08294</t>
  </si>
  <si>
    <t xml:space="preserve">       08295</t>
  </si>
  <si>
    <t xml:space="preserve">       08296</t>
  </si>
  <si>
    <t xml:space="preserve">       08297</t>
  </si>
  <si>
    <t xml:space="preserve">       08298</t>
  </si>
  <si>
    <t xml:space="preserve">       08299</t>
  </si>
  <si>
    <t xml:space="preserve">       08300</t>
  </si>
  <si>
    <t xml:space="preserve">       08301</t>
  </si>
  <si>
    <t xml:space="preserve">       08302</t>
  </si>
  <si>
    <t xml:space="preserve">       08303</t>
  </si>
  <si>
    <t xml:space="preserve">       08304</t>
  </si>
  <si>
    <t xml:space="preserve">       08306</t>
  </si>
  <si>
    <t xml:space="preserve">       08310</t>
  </si>
  <si>
    <t xml:space="preserve">       08317</t>
  </si>
  <si>
    <t xml:space="preserve">       08318</t>
  </si>
  <si>
    <t xml:space="preserve">       08319</t>
  </si>
  <si>
    <t xml:space="preserve">       08320</t>
  </si>
  <si>
    <t xml:space="preserve">       08321</t>
  </si>
  <si>
    <t xml:space="preserve">       08328</t>
  </si>
  <si>
    <t xml:space="preserve">       08329</t>
  </si>
  <si>
    <t xml:space="preserve">       08330</t>
  </si>
  <si>
    <t xml:space="preserve">       08338</t>
  </si>
  <si>
    <t xml:space="preserve">       08339</t>
  </si>
  <si>
    <t xml:space="preserve">       08340</t>
  </si>
  <si>
    <t xml:space="preserve">       08348</t>
  </si>
  <si>
    <t xml:space="preserve">       08349</t>
  </si>
  <si>
    <t xml:space="preserve">       08350</t>
  </si>
  <si>
    <t xml:space="preserve">       08358</t>
  </si>
  <si>
    <t xml:space="preserve">       08359</t>
  </si>
  <si>
    <t xml:space="preserve">       08360</t>
  </si>
  <si>
    <t xml:space="preserve">       08370</t>
  </si>
  <si>
    <t xml:space="preserve">       08380</t>
  </si>
  <si>
    <t xml:space="preserve">       08389</t>
  </si>
  <si>
    <t xml:space="preserve">       08390</t>
  </si>
  <si>
    <t xml:space="preserve">       08391</t>
  </si>
  <si>
    <t xml:space="preserve">       08392</t>
  </si>
  <si>
    <t xml:space="preserve">       08393</t>
  </si>
  <si>
    <t xml:space="preserve">       08394</t>
  </si>
  <si>
    <t xml:space="preserve">       08395</t>
  </si>
  <si>
    <t xml:space="preserve">       08396</t>
  </si>
  <si>
    <t xml:space="preserve">       08397</t>
  </si>
  <si>
    <t xml:space="preserve">       08398</t>
  </si>
  <si>
    <t xml:space="preserve">       08399</t>
  </si>
  <si>
    <t xml:space="preserve">       08400</t>
  </si>
  <si>
    <t xml:space="preserve">       08401</t>
  </si>
  <si>
    <t xml:space="preserve">       08402</t>
  </si>
  <si>
    <t xml:space="preserve">       08403</t>
  </si>
  <si>
    <t xml:space="preserve">       08404</t>
  </si>
  <si>
    <t xml:space="preserve">       08410</t>
  </si>
  <si>
    <t xml:space="preserve">       08415</t>
  </si>
  <si>
    <t xml:space="preserve">       08416</t>
  </si>
  <si>
    <t xml:space="preserve">       08420</t>
  </si>
  <si>
    <t xml:space="preserve">       08430</t>
  </si>
  <si>
    <t xml:space="preserve">       08440</t>
  </si>
  <si>
    <t xml:space="preserve">       08445</t>
  </si>
  <si>
    <t xml:space="preserve">       08450</t>
  </si>
  <si>
    <t xml:space="preserve">       08455</t>
  </si>
  <si>
    <t xml:space="preserve">       08456</t>
  </si>
  <si>
    <t xml:space="preserve">       08458</t>
  </si>
  <si>
    <t xml:space="preserve">       08459</t>
  </si>
  <si>
    <t xml:space="preserve">       08460</t>
  </si>
  <si>
    <t xml:space="preserve">       08461</t>
  </si>
  <si>
    <t xml:space="preserve">       08469</t>
  </si>
  <si>
    <t xml:space="preserve">       08470</t>
  </si>
  <si>
    <t xml:space="preserve">       08471</t>
  </si>
  <si>
    <t xml:space="preserve">       08472</t>
  </si>
  <si>
    <t xml:space="preserve">       08474</t>
  </si>
  <si>
    <t xml:space="preserve">       08476</t>
  </si>
  <si>
    <t xml:space="preserve">       08479</t>
  </si>
  <si>
    <t xml:space="preserve">       08480</t>
  </si>
  <si>
    <t xml:space="preserve">       08490</t>
  </si>
  <si>
    <t xml:space="preserve">       08495</t>
  </si>
  <si>
    <t xml:space="preserve">       08500</t>
  </si>
  <si>
    <t xml:space="preserve">       08503</t>
  </si>
  <si>
    <t xml:space="preserve">       08504</t>
  </si>
  <si>
    <t xml:space="preserve">       08505</t>
  </si>
  <si>
    <t xml:space="preserve">       08506</t>
  </si>
  <si>
    <t xml:space="preserve">       08507</t>
  </si>
  <si>
    <t xml:space="preserve">       08508</t>
  </si>
  <si>
    <t xml:space="preserve">       08509</t>
  </si>
  <si>
    <t xml:space="preserve">       08510</t>
  </si>
  <si>
    <t xml:space="preserve">       08511</t>
  </si>
  <si>
    <t xml:space="preserve">       08512</t>
  </si>
  <si>
    <t xml:space="preserve">       08513</t>
  </si>
  <si>
    <t xml:space="preserve">       08514</t>
  </si>
  <si>
    <t xml:space="preserve">       08515</t>
  </si>
  <si>
    <t xml:space="preserve">       08516</t>
  </si>
  <si>
    <t xml:space="preserve">       08517</t>
  </si>
  <si>
    <t xml:space="preserve">       08518</t>
  </si>
  <si>
    <t xml:space="preserve">       08519</t>
  </si>
  <si>
    <t xml:space="preserve">       08520</t>
  </si>
  <si>
    <t xml:space="preserve">       08521</t>
  </si>
  <si>
    <t xml:space="preserve">       08522</t>
  </si>
  <si>
    <t xml:space="preserve">       08529</t>
  </si>
  <si>
    <t xml:space="preserve">       08530</t>
  </si>
  <si>
    <t xml:space="preserve">       08540</t>
  </si>
  <si>
    <t xml:space="preserve">       08550</t>
  </si>
  <si>
    <t xml:space="preserve">       08551</t>
  </si>
  <si>
    <t xml:space="preserve">       08552</t>
  </si>
  <si>
    <t xml:space="preserve">       08553</t>
  </si>
  <si>
    <t xml:space="preserve">       08554</t>
  </si>
  <si>
    <t xml:space="preserve">       08559</t>
  </si>
  <si>
    <t xml:space="preserve">       08560</t>
  </si>
  <si>
    <t xml:space="preserve">       08569</t>
  </si>
  <si>
    <t xml:space="preserve">       08570</t>
  </si>
  <si>
    <t xml:space="preserve">       08571</t>
  </si>
  <si>
    <t xml:space="preserve">       08572</t>
  </si>
  <si>
    <t xml:space="preserve">       08573</t>
  </si>
  <si>
    <t xml:space="preserve">       08580</t>
  </si>
  <si>
    <t xml:space="preserve">       08584</t>
  </si>
  <si>
    <t xml:space="preserve">       08585</t>
  </si>
  <si>
    <t xml:space="preserve">       08586</t>
  </si>
  <si>
    <t xml:space="preserve">       08587</t>
  </si>
  <si>
    <t xml:space="preserve">       08588</t>
  </si>
  <si>
    <t xml:space="preserve">       08589</t>
  </si>
  <si>
    <t xml:space="preserve">       08590</t>
  </si>
  <si>
    <t xml:space="preserve">       08591</t>
  </si>
  <si>
    <t xml:space="preserve">       08592</t>
  </si>
  <si>
    <t xml:space="preserve">       08593</t>
  </si>
  <si>
    <t xml:space="preserve">       08600</t>
  </si>
  <si>
    <t xml:space="preserve">       08604</t>
  </si>
  <si>
    <t xml:space="preserve">       08605</t>
  </si>
  <si>
    <t xml:space="preserve">       08606</t>
  </si>
  <si>
    <t xml:space="preserve">       08607</t>
  </si>
  <si>
    <t xml:space="preserve">       08610</t>
  </si>
  <si>
    <t xml:space="preserve">       08611</t>
  </si>
  <si>
    <t xml:space="preserve">       08612</t>
  </si>
  <si>
    <t xml:space="preserve">       08613</t>
  </si>
  <si>
    <t xml:space="preserve">       08614</t>
  </si>
  <si>
    <t xml:space="preserve">       08617</t>
  </si>
  <si>
    <t xml:space="preserve">       08618</t>
  </si>
  <si>
    <t xml:space="preserve">       08619</t>
  </si>
  <si>
    <t xml:space="preserve">       08620</t>
  </si>
  <si>
    <t xml:space="preserve">       08629</t>
  </si>
  <si>
    <t xml:space="preserve">       08630</t>
  </si>
  <si>
    <t xml:space="preserve">       08635</t>
  </si>
  <si>
    <t xml:space="preserve">       08640</t>
  </si>
  <si>
    <t xml:space="preserve">       08650</t>
  </si>
  <si>
    <t xml:space="preserve">       08660</t>
  </si>
  <si>
    <t xml:space="preserve">       08670</t>
  </si>
  <si>
    <t xml:space="preserve">       08671</t>
  </si>
  <si>
    <t xml:space="preserve">       08672</t>
  </si>
  <si>
    <t xml:space="preserve">       08673</t>
  </si>
  <si>
    <t xml:space="preserve">       08680</t>
  </si>
  <si>
    <t xml:space="preserve">       08690</t>
  </si>
  <si>
    <t xml:space="preserve">       08691</t>
  </si>
  <si>
    <t xml:space="preserve">       08692</t>
  </si>
  <si>
    <t xml:space="preserve">       08693</t>
  </si>
  <si>
    <t xml:space="preserve">       08694</t>
  </si>
  <si>
    <t xml:space="preserve">       08695</t>
  </si>
  <si>
    <t xml:space="preserve">       08696</t>
  </si>
  <si>
    <t xml:space="preserve">       08697</t>
  </si>
  <si>
    <t xml:space="preserve">       08698</t>
  </si>
  <si>
    <t xml:space="preserve">       08699</t>
  </si>
  <si>
    <t xml:space="preserve">       08700</t>
  </si>
  <si>
    <t xml:space="preserve">       08710</t>
  </si>
  <si>
    <t xml:space="preserve">       08711</t>
  </si>
  <si>
    <t xml:space="preserve">       08712</t>
  </si>
  <si>
    <t xml:space="preserve">       08714</t>
  </si>
  <si>
    <t xml:space="preserve">       08717</t>
  </si>
  <si>
    <t xml:space="preserve">       08718</t>
  </si>
  <si>
    <t xml:space="preserve">       08719</t>
  </si>
  <si>
    <t xml:space="preserve">       08720</t>
  </si>
  <si>
    <t xml:space="preserve">       08729</t>
  </si>
  <si>
    <t xml:space="preserve">       08730</t>
  </si>
  <si>
    <t xml:space="preserve">       08731</t>
  </si>
  <si>
    <t xml:space="preserve">       08732</t>
  </si>
  <si>
    <t xml:space="preserve">       08733</t>
  </si>
  <si>
    <t xml:space="preserve">       08734</t>
  </si>
  <si>
    <t xml:space="preserve">       08735</t>
  </si>
  <si>
    <t xml:space="preserve">       08736</t>
  </si>
  <si>
    <t xml:space="preserve">       08737</t>
  </si>
  <si>
    <t xml:space="preserve">       08738</t>
  </si>
  <si>
    <t xml:space="preserve">       08739</t>
  </si>
  <si>
    <t xml:space="preserve">       08740</t>
  </si>
  <si>
    <t xml:space="preserve">       08750</t>
  </si>
  <si>
    <t xml:space="preserve">       08753</t>
  </si>
  <si>
    <t xml:space="preserve">       08754</t>
  </si>
  <si>
    <t xml:space="preserve">       08755</t>
  </si>
  <si>
    <t xml:space="preserve">       08756</t>
  </si>
  <si>
    <t xml:space="preserve">       08757</t>
  </si>
  <si>
    <t xml:space="preserve">       08758</t>
  </si>
  <si>
    <t xml:space="preserve">       08759</t>
  </si>
  <si>
    <t xml:space="preserve">       08760</t>
  </si>
  <si>
    <t xml:space="preserve">       08769</t>
  </si>
  <si>
    <t xml:space="preserve">       08770</t>
  </si>
  <si>
    <t xml:space="preserve">       08773</t>
  </si>
  <si>
    <t xml:space="preserve">       08775</t>
  </si>
  <si>
    <t xml:space="preserve">       08776</t>
  </si>
  <si>
    <t xml:space="preserve">       08777</t>
  </si>
  <si>
    <t xml:space="preserve">       08779</t>
  </si>
  <si>
    <t xml:space="preserve">       08780</t>
  </si>
  <si>
    <t xml:space="preserve">       08781</t>
  </si>
  <si>
    <t xml:space="preserve">       08782</t>
  </si>
  <si>
    <t xml:space="preserve">       08783</t>
  </si>
  <si>
    <t xml:space="preserve">       08784</t>
  </si>
  <si>
    <t xml:space="preserve">       08785</t>
  </si>
  <si>
    <t xml:space="preserve">       08786</t>
  </si>
  <si>
    <t xml:space="preserve">       08787</t>
  </si>
  <si>
    <t xml:space="preserve">       08788</t>
  </si>
  <si>
    <t xml:space="preserve">       08789</t>
  </si>
  <si>
    <t xml:space="preserve">       08790</t>
  </si>
  <si>
    <t xml:space="preserve">       08791</t>
  </si>
  <si>
    <t xml:space="preserve">       08792</t>
  </si>
  <si>
    <t xml:space="preserve">       08793</t>
  </si>
  <si>
    <t xml:space="preserve">       08794</t>
  </si>
  <si>
    <t xml:space="preserve">       08795</t>
  </si>
  <si>
    <t xml:space="preserve">       08796</t>
  </si>
  <si>
    <t xml:space="preserve">       08797</t>
  </si>
  <si>
    <t xml:space="preserve">       08798</t>
  </si>
  <si>
    <t xml:space="preserve">       08799</t>
  </si>
  <si>
    <t xml:space="preserve">       08800</t>
  </si>
  <si>
    <t xml:space="preserve">       08801</t>
  </si>
  <si>
    <t xml:space="preserve">       08805</t>
  </si>
  <si>
    <t xml:space="preserve">       08810</t>
  </si>
  <si>
    <t xml:space="preserve">       08811</t>
  </si>
  <si>
    <t xml:space="preserve">       08812</t>
  </si>
  <si>
    <t xml:space="preserve">       08818</t>
  </si>
  <si>
    <t xml:space="preserve">       08820</t>
  </si>
  <si>
    <t xml:space="preserve">       08830</t>
  </si>
  <si>
    <t xml:space="preserve">       08840</t>
  </si>
  <si>
    <t xml:space="preserve">       08849</t>
  </si>
  <si>
    <t xml:space="preserve">       08850</t>
  </si>
  <si>
    <t xml:space="preserve">       08859</t>
  </si>
  <si>
    <t xml:space="preserve">       08860</t>
  </si>
  <si>
    <t xml:space="preserve">       08870</t>
  </si>
  <si>
    <t xml:space="preserve">       08871</t>
  </si>
  <si>
    <t xml:space="preserve">       08872</t>
  </si>
  <si>
    <t xml:space="preserve">       08880</t>
  </si>
  <si>
    <t xml:space="preserve">       08900</t>
  </si>
  <si>
    <t xml:space="preserve">       08901</t>
  </si>
  <si>
    <t xml:space="preserve">       08902</t>
  </si>
  <si>
    <t xml:space="preserve">       08903</t>
  </si>
  <si>
    <t xml:space="preserve">       08904</t>
  </si>
  <si>
    <t xml:space="preserve">       08905</t>
  </si>
  <si>
    <t xml:space="preserve">       08906</t>
  </si>
  <si>
    <t xml:space="preserve">       08907</t>
  </si>
  <si>
    <t xml:space="preserve">       08908</t>
  </si>
  <si>
    <t xml:space="preserve">       08910</t>
  </si>
  <si>
    <t xml:space="preserve">       08911</t>
  </si>
  <si>
    <t xml:space="preserve">       08912</t>
  </si>
  <si>
    <t xml:space="preserve">       08913</t>
  </si>
  <si>
    <t xml:space="preserve">       08914</t>
  </si>
  <si>
    <t xml:space="preserve">       08915</t>
  </si>
  <si>
    <t xml:space="preserve">       08916</t>
  </si>
  <si>
    <t xml:space="preserve">       08917</t>
  </si>
  <si>
    <t xml:space="preserve">       08918</t>
  </si>
  <si>
    <t xml:space="preserve">       08920</t>
  </si>
  <si>
    <t xml:space="preserve">       08921</t>
  </si>
  <si>
    <t xml:space="preserve">       08922</t>
  </si>
  <si>
    <t xml:space="preserve">       08923</t>
  </si>
  <si>
    <t xml:space="preserve">       08924</t>
  </si>
  <si>
    <t xml:space="preserve">       08930</t>
  </si>
  <si>
    <t xml:space="preserve">       08940</t>
  </si>
  <si>
    <t xml:space="preserve">       08950</t>
  </si>
  <si>
    <t xml:space="preserve">       08960</t>
  </si>
  <si>
    <t xml:space="preserve">       08970</t>
  </si>
  <si>
    <t xml:space="preserve">       08980</t>
  </si>
  <si>
    <t xml:space="preserve">       09001</t>
  </si>
  <si>
    <t xml:space="preserve">       09002</t>
  </si>
  <si>
    <t xml:space="preserve">       09003</t>
  </si>
  <si>
    <t xml:space="preserve">       09004</t>
  </si>
  <si>
    <t xml:space="preserve">       09005</t>
  </si>
  <si>
    <t xml:space="preserve">       09006</t>
  </si>
  <si>
    <t xml:space="preserve">       09007</t>
  </si>
  <si>
    <t xml:space="preserve">       09059</t>
  </si>
  <si>
    <t xml:space="preserve">       09070</t>
  </si>
  <si>
    <t xml:space="preserve">       09071</t>
  </si>
  <si>
    <t xml:space="preserve">       09080</t>
  </si>
  <si>
    <t xml:space="preserve">       09100</t>
  </si>
  <si>
    <t xml:space="preserve">       09107</t>
  </si>
  <si>
    <t xml:space="preserve">       09108</t>
  </si>
  <si>
    <t xml:space="preserve">       09109</t>
  </si>
  <si>
    <t xml:space="preserve">       09110</t>
  </si>
  <si>
    <t xml:space="preserve">       09117</t>
  </si>
  <si>
    <t xml:space="preserve">       09118</t>
  </si>
  <si>
    <t xml:space="preserve">       09119</t>
  </si>
  <si>
    <t xml:space="preserve">       09120</t>
  </si>
  <si>
    <t xml:space="preserve">       09121</t>
  </si>
  <si>
    <t xml:space="preserve">       09123</t>
  </si>
  <si>
    <t xml:space="preserve">       09124</t>
  </si>
  <si>
    <t xml:space="preserve">       09125</t>
  </si>
  <si>
    <t xml:space="preserve">       09126</t>
  </si>
  <si>
    <t xml:space="preserve">       09127</t>
  </si>
  <si>
    <t xml:space="preserve">       09128</t>
  </si>
  <si>
    <t xml:space="preserve">       09129</t>
  </si>
  <si>
    <t xml:space="preserve">       09130</t>
  </si>
  <si>
    <t xml:space="preserve">       09131</t>
  </si>
  <si>
    <t xml:space="preserve">       09133</t>
  </si>
  <si>
    <t xml:space="preserve">       09135</t>
  </si>
  <si>
    <t xml:space="preserve">       09136</t>
  </si>
  <si>
    <t xml:space="preserve">       09139</t>
  </si>
  <si>
    <t xml:space="preserve">       09140</t>
  </si>
  <si>
    <t xml:space="preserve">       09141</t>
  </si>
  <si>
    <t xml:space="preserve">       09142</t>
  </si>
  <si>
    <t xml:space="preserve">       09143</t>
  </si>
  <si>
    <t xml:space="preserve">       09144</t>
  </si>
  <si>
    <t xml:space="preserve">       09145</t>
  </si>
  <si>
    <t xml:space="preserve">       09146</t>
  </si>
  <si>
    <t xml:space="preserve">       09150</t>
  </si>
  <si>
    <t xml:space="preserve">       09159</t>
  </si>
  <si>
    <t xml:space="preserve">       09190</t>
  </si>
  <si>
    <t xml:space="preserve">       09191</t>
  </si>
  <si>
    <t xml:space="preserve">       09192</t>
  </si>
  <si>
    <t xml:space="preserve">       09193</t>
  </si>
  <si>
    <t xml:space="preserve">       09194</t>
  </si>
  <si>
    <t xml:space="preserve">       09195</t>
  </si>
  <si>
    <t xml:space="preserve">       09196</t>
  </si>
  <si>
    <t xml:space="preserve">       09197</t>
  </si>
  <si>
    <t xml:space="preserve">       09198</t>
  </si>
  <si>
    <t xml:space="preserve">       09199</t>
  </si>
  <si>
    <t xml:space="preserve">       09200</t>
  </si>
  <si>
    <t xml:space="preserve">       09209</t>
  </si>
  <si>
    <t xml:space="preserve">       09210</t>
  </si>
  <si>
    <t xml:space="preserve">       09211</t>
  </si>
  <si>
    <t xml:space="preserve">       09212</t>
  </si>
  <si>
    <t xml:space="preserve">       09213</t>
  </si>
  <si>
    <t xml:space="preserve">       09214</t>
  </si>
  <si>
    <t xml:space="preserve">       09215</t>
  </si>
  <si>
    <t xml:space="preserve">       09216</t>
  </si>
  <si>
    <t xml:space="preserve">       09217</t>
  </si>
  <si>
    <t xml:space="preserve">       09218</t>
  </si>
  <si>
    <t xml:space="preserve">       09219</t>
  </si>
  <si>
    <t xml:space="preserve">       09220</t>
  </si>
  <si>
    <t xml:space="preserve">       09221</t>
  </si>
  <si>
    <t xml:space="preserve">       09226</t>
  </si>
  <si>
    <t xml:space="preserve">       09227</t>
  </si>
  <si>
    <t xml:space="preserve">       09228</t>
  </si>
  <si>
    <t xml:space="preserve">       09230</t>
  </si>
  <si>
    <t xml:space="preserve">       09233</t>
  </si>
  <si>
    <t xml:space="preserve">       09239</t>
  </si>
  <si>
    <t xml:space="preserve">       09240</t>
  </si>
  <si>
    <t xml:space="preserve">       09244</t>
  </si>
  <si>
    <t xml:space="preserve">       09245</t>
  </si>
  <si>
    <t xml:space="preserve">       09246</t>
  </si>
  <si>
    <t xml:space="preserve">       09247</t>
  </si>
  <si>
    <t xml:space="preserve">       09248</t>
  </si>
  <si>
    <t xml:space="preserve">       09249</t>
  </si>
  <si>
    <t xml:space="preserve">       09250</t>
  </si>
  <si>
    <t xml:space="preserve">       09251</t>
  </si>
  <si>
    <t xml:space="preserve">       09252</t>
  </si>
  <si>
    <t xml:space="preserve">       09253</t>
  </si>
  <si>
    <t xml:space="preserve">       09257</t>
  </si>
  <si>
    <t xml:space="preserve">       09258</t>
  </si>
  <si>
    <t xml:space="preserve">       09259</t>
  </si>
  <si>
    <t xml:space="preserve">       09260</t>
  </si>
  <si>
    <t xml:space="preserve">       09267</t>
  </si>
  <si>
    <t xml:space="preserve">       09268</t>
  </si>
  <si>
    <t xml:space="preserve">       09269</t>
  </si>
  <si>
    <t xml:space="preserve">       09270</t>
  </si>
  <si>
    <t xml:space="preserve">       09271</t>
  </si>
  <si>
    <t xml:space="preserve">       09272</t>
  </si>
  <si>
    <t xml:space="preserve">       09280</t>
  </si>
  <si>
    <t xml:space="preserve">       09285</t>
  </si>
  <si>
    <t xml:space="preserve">       09289</t>
  </si>
  <si>
    <t xml:space="preserve">       09290</t>
  </si>
  <si>
    <t xml:space="preserve">       09292</t>
  </si>
  <si>
    <t xml:space="preserve">       09293</t>
  </si>
  <si>
    <t xml:space="preserve">       09294</t>
  </si>
  <si>
    <t xml:space="preserve">       09300</t>
  </si>
  <si>
    <t xml:space="preserve">       09310</t>
  </si>
  <si>
    <t xml:space="preserve">       09311</t>
  </si>
  <si>
    <t xml:space="preserve">       09312</t>
  </si>
  <si>
    <t xml:space="preserve">       09313</t>
  </si>
  <si>
    <t xml:space="preserve">       09314</t>
  </si>
  <si>
    <t xml:space="preserve">       09315</t>
  </si>
  <si>
    <t xml:space="preserve">       09316</t>
  </si>
  <si>
    <t xml:space="preserve">       09317</t>
  </si>
  <si>
    <t xml:space="preserve">       09318</t>
  </si>
  <si>
    <t xml:space="preserve">       09319</t>
  </si>
  <si>
    <t xml:space="preserve">       09320</t>
  </si>
  <si>
    <t xml:space="preserve">       09330</t>
  </si>
  <si>
    <t xml:space="preserve">       09338</t>
  </si>
  <si>
    <t xml:space="preserve">       09339</t>
  </si>
  <si>
    <t xml:space="preserve">       09340</t>
  </si>
  <si>
    <t xml:space="preserve">       09341</t>
  </si>
  <si>
    <t xml:space="preserve">       09342</t>
  </si>
  <si>
    <t xml:space="preserve">       09343</t>
  </si>
  <si>
    <t xml:space="preserve">       09344</t>
  </si>
  <si>
    <t xml:space="preserve">       09345</t>
  </si>
  <si>
    <t xml:space="preserve">       09346</t>
  </si>
  <si>
    <t xml:space="preserve">       09347</t>
  </si>
  <si>
    <t xml:space="preserve">       09348</t>
  </si>
  <si>
    <t xml:space="preserve">       09349</t>
  </si>
  <si>
    <t xml:space="preserve">       09350</t>
  </si>
  <si>
    <t xml:space="preserve">       09351</t>
  </si>
  <si>
    <t xml:space="preserve">       09352</t>
  </si>
  <si>
    <t xml:space="preserve">       09353</t>
  </si>
  <si>
    <t xml:space="preserve">       09354</t>
  </si>
  <si>
    <t xml:space="preserve">       09370</t>
  </si>
  <si>
    <t xml:space="preserve">       09384</t>
  </si>
  <si>
    <t xml:space="preserve">       09390</t>
  </si>
  <si>
    <t xml:space="preserve">       09391</t>
  </si>
  <si>
    <t xml:space="preserve">       09400</t>
  </si>
  <si>
    <t xml:space="preserve">       09410</t>
  </si>
  <si>
    <t xml:space="preserve">       09412</t>
  </si>
  <si>
    <t xml:space="preserve">       09430</t>
  </si>
  <si>
    <t xml:space="preserve">       09440</t>
  </si>
  <si>
    <t xml:space="preserve">       09441</t>
  </si>
  <si>
    <t xml:space="preserve">       09442</t>
  </si>
  <si>
    <t xml:space="preserve">       09443</t>
  </si>
  <si>
    <t xml:space="preserve">       09450</t>
  </si>
  <si>
    <t xml:space="preserve">       09451</t>
  </si>
  <si>
    <t xml:space="preserve">       09453</t>
  </si>
  <si>
    <t xml:space="preserve">       09454</t>
  </si>
  <si>
    <t xml:space="preserve">       09460</t>
  </si>
  <si>
    <t xml:space="preserve">       09461</t>
  </si>
  <si>
    <t xml:space="preserve">       09462</t>
  </si>
  <si>
    <t xml:space="preserve">       09463</t>
  </si>
  <si>
    <t xml:space="preserve">       09471</t>
  </si>
  <si>
    <t xml:space="preserve">       09490</t>
  </si>
  <si>
    <t xml:space="preserve">       09491</t>
  </si>
  <si>
    <t xml:space="preserve">       09493</t>
  </si>
  <si>
    <t xml:space="preserve">       09500</t>
  </si>
  <si>
    <t xml:space="preserve">       09510</t>
  </si>
  <si>
    <t xml:space="preserve">       09511</t>
  </si>
  <si>
    <t xml:space="preserve">       09512</t>
  </si>
  <si>
    <t xml:space="preserve">       09513</t>
  </si>
  <si>
    <t xml:space="preserve">       09514</t>
  </si>
  <si>
    <t xml:space="preserve">       09515</t>
  </si>
  <si>
    <t xml:space="preserve">       09520</t>
  </si>
  <si>
    <t xml:space="preserve">       09530</t>
  </si>
  <si>
    <t xml:space="preserve">       09540</t>
  </si>
  <si>
    <t xml:space="preserve">       09545</t>
  </si>
  <si>
    <t xml:space="preserve">       09549</t>
  </si>
  <si>
    <t xml:space="preserve">       09550</t>
  </si>
  <si>
    <t xml:space="preserve">       09551</t>
  </si>
  <si>
    <t xml:space="preserve">       09553</t>
  </si>
  <si>
    <t xml:space="preserve">       09554</t>
  </si>
  <si>
    <t xml:space="preserve">       09555</t>
  </si>
  <si>
    <t xml:space="preserve">       09556</t>
  </si>
  <si>
    <t xml:space="preserve">       09557</t>
  </si>
  <si>
    <t xml:space="preserve">       09558</t>
  </si>
  <si>
    <t xml:space="preserve">       09559</t>
  </si>
  <si>
    <t xml:space="preserve">       09560</t>
  </si>
  <si>
    <t xml:space="preserve">       09566</t>
  </si>
  <si>
    <t xml:space="preserve">       09567</t>
  </si>
  <si>
    <t xml:space="preserve">       09568</t>
  </si>
  <si>
    <t xml:space="preserve">       09569</t>
  </si>
  <si>
    <t xml:space="preserve">       09570</t>
  </si>
  <si>
    <t xml:space="preserve">       09571</t>
  </si>
  <si>
    <t xml:space="preserve">       09572</t>
  </si>
  <si>
    <t xml:space="preserve">       09573</t>
  </si>
  <si>
    <t xml:space="preserve">       09574</t>
  </si>
  <si>
    <t xml:space="preserve">       09575</t>
  </si>
  <si>
    <t xml:space="preserve">       09580</t>
  </si>
  <si>
    <t xml:space="preserve">       09585</t>
  </si>
  <si>
    <t xml:space="preserve">       09586</t>
  </si>
  <si>
    <t xml:space="preserve">       09587</t>
  </si>
  <si>
    <t xml:space="preserve">       09588</t>
  </si>
  <si>
    <t xml:space="preserve">       09589</t>
  </si>
  <si>
    <t xml:space="preserve">       09591</t>
  </si>
  <si>
    <t xml:space="preserve">       09592</t>
  </si>
  <si>
    <t xml:space="preserve">       09593</t>
  </si>
  <si>
    <t xml:space="preserve">       09594</t>
  </si>
  <si>
    <t xml:space="preserve">       09600</t>
  </si>
  <si>
    <t xml:space="preserve">       09610</t>
  </si>
  <si>
    <t xml:space="preserve">       09611</t>
  </si>
  <si>
    <t xml:space="preserve">       09612</t>
  </si>
  <si>
    <t xml:space="preserve">       09613</t>
  </si>
  <si>
    <t xml:space="preserve">       09614</t>
  </si>
  <si>
    <t xml:space="preserve">       09615</t>
  </si>
  <si>
    <t xml:space="preserve">       09616</t>
  </si>
  <si>
    <t xml:space="preserve">       09617</t>
  </si>
  <si>
    <t xml:space="preserve">       09618</t>
  </si>
  <si>
    <t xml:space="preserve">       09619</t>
  </si>
  <si>
    <t xml:space="preserve">       09620</t>
  </si>
  <si>
    <t xml:space="preserve">       09631</t>
  </si>
  <si>
    <t xml:space="preserve">       09640</t>
  </si>
  <si>
    <t xml:space="preserve">       09641</t>
  </si>
  <si>
    <t xml:space="preserve">       09642</t>
  </si>
  <si>
    <t xml:space="preserve">       09645</t>
  </si>
  <si>
    <t xml:space="preserve">       09646</t>
  </si>
  <si>
    <t xml:space="preserve">       09647</t>
  </si>
  <si>
    <t xml:space="preserve">       09649</t>
  </si>
  <si>
    <t xml:space="preserve">       09650</t>
  </si>
  <si>
    <t xml:space="preserve">       09651</t>
  </si>
  <si>
    <t xml:space="preserve">       09652</t>
  </si>
  <si>
    <t xml:space="preserve">       09653</t>
  </si>
  <si>
    <t xml:space="preserve">       09654</t>
  </si>
  <si>
    <t xml:space="preserve">       09660</t>
  </si>
  <si>
    <t xml:space="preserve">       09670</t>
  </si>
  <si>
    <t xml:space="preserve">       09679</t>
  </si>
  <si>
    <t xml:space="preserve">       09680</t>
  </si>
  <si>
    <t xml:space="preserve">       09690</t>
  </si>
  <si>
    <t xml:space="preserve">       09691</t>
  </si>
  <si>
    <t xml:space="preserve">       09692</t>
  </si>
  <si>
    <t xml:space="preserve">       09693</t>
  </si>
  <si>
    <t xml:space="preserve">       09903</t>
  </si>
  <si>
    <t xml:space="preserve">       10000</t>
  </si>
  <si>
    <t xml:space="preserve">       10001</t>
  </si>
  <si>
    <t xml:space="preserve">       10002</t>
  </si>
  <si>
    <t xml:space="preserve">       10003</t>
  </si>
  <si>
    <t xml:space="preserve">       10004</t>
  </si>
  <si>
    <t xml:space="preserve">       10005</t>
  </si>
  <si>
    <t xml:space="preserve">       10070</t>
  </si>
  <si>
    <t xml:space="preserve">       10071</t>
  </si>
  <si>
    <t xml:space="preserve">       10080</t>
  </si>
  <si>
    <t xml:space="preserve">       10082</t>
  </si>
  <si>
    <t xml:space="preserve">       10100</t>
  </si>
  <si>
    <t xml:space="preserve">       10104</t>
  </si>
  <si>
    <t xml:space="preserve">       10109</t>
  </si>
  <si>
    <t xml:space="preserve">       10110</t>
  </si>
  <si>
    <t xml:space="preserve">       10120</t>
  </si>
  <si>
    <t xml:space="preserve">       10126</t>
  </si>
  <si>
    <t xml:space="preserve">       10129</t>
  </si>
  <si>
    <t xml:space="preserve">       10130</t>
  </si>
  <si>
    <t xml:space="preserve">       10131</t>
  </si>
  <si>
    <t xml:space="preserve">       10132</t>
  </si>
  <si>
    <t xml:space="preserve">       10133</t>
  </si>
  <si>
    <t xml:space="preserve">       10134</t>
  </si>
  <si>
    <t xml:space="preserve">       10135</t>
  </si>
  <si>
    <t xml:space="preserve">       10136</t>
  </si>
  <si>
    <t xml:space="preserve">       10137</t>
  </si>
  <si>
    <t xml:space="preserve">       10140</t>
  </si>
  <si>
    <t xml:space="preserve">       10160</t>
  </si>
  <si>
    <t xml:space="preserve">       10161</t>
  </si>
  <si>
    <t xml:space="preserve">       10162</t>
  </si>
  <si>
    <t xml:space="preserve">       10163</t>
  </si>
  <si>
    <t xml:space="preserve">       10164</t>
  </si>
  <si>
    <t xml:space="preserve">       10170</t>
  </si>
  <si>
    <t xml:space="preserve">       10180</t>
  </si>
  <si>
    <t xml:space="preserve">       10181</t>
  </si>
  <si>
    <t xml:space="preserve">       10182</t>
  </si>
  <si>
    <t xml:space="preserve">       10183</t>
  </si>
  <si>
    <t xml:space="preserve">       10184</t>
  </si>
  <si>
    <t xml:space="preserve">       10185</t>
  </si>
  <si>
    <t xml:space="preserve">       10186</t>
  </si>
  <si>
    <t xml:space="preserve">       10187</t>
  </si>
  <si>
    <t xml:space="preserve">       10188</t>
  </si>
  <si>
    <t xml:space="preserve">       10189</t>
  </si>
  <si>
    <t xml:space="preserve">       10190</t>
  </si>
  <si>
    <t xml:space="preserve">       10191</t>
  </si>
  <si>
    <t xml:space="preserve">       10192</t>
  </si>
  <si>
    <t xml:space="preserve">       10193</t>
  </si>
  <si>
    <t xml:space="preserve">       10194</t>
  </si>
  <si>
    <t xml:space="preserve">       10195</t>
  </si>
  <si>
    <t xml:space="preserve">       10198</t>
  </si>
  <si>
    <t xml:space="preserve">       10199</t>
  </si>
  <si>
    <t xml:space="preserve">       10200</t>
  </si>
  <si>
    <t xml:space="preserve">       10210</t>
  </si>
  <si>
    <t xml:space="preserve">       10220</t>
  </si>
  <si>
    <t xml:space="preserve">       10230</t>
  </si>
  <si>
    <t xml:space="preserve">       10240</t>
  </si>
  <si>
    <t xml:space="preserve">       10250</t>
  </si>
  <si>
    <t xml:space="preserve">       10251</t>
  </si>
  <si>
    <t xml:space="preserve">       10252</t>
  </si>
  <si>
    <t xml:space="preserve">       10260</t>
  </si>
  <si>
    <t xml:space="preserve">       10261</t>
  </si>
  <si>
    <t xml:space="preserve">       10262</t>
  </si>
  <si>
    <t xml:space="preserve">       10263</t>
  </si>
  <si>
    <t xml:space="preserve">       10269</t>
  </si>
  <si>
    <t xml:space="preserve">       10270</t>
  </si>
  <si>
    <t xml:space="preserve">       10271</t>
  </si>
  <si>
    <t xml:space="preserve">       10272</t>
  </si>
  <si>
    <t xml:space="preserve">       10280</t>
  </si>
  <si>
    <t xml:space="preserve">       10290</t>
  </si>
  <si>
    <t xml:space="preserve">       10291</t>
  </si>
  <si>
    <t xml:space="preserve">       10292</t>
  </si>
  <si>
    <t xml:space="preserve">       10300</t>
  </si>
  <si>
    <t xml:space="preserve">       10310</t>
  </si>
  <si>
    <t xml:space="preserve">       10317</t>
  </si>
  <si>
    <t xml:space="preserve">       10318</t>
  </si>
  <si>
    <t xml:space="preserve">       10319</t>
  </si>
  <si>
    <t xml:space="preserve">       10320</t>
  </si>
  <si>
    <t xml:space="preserve">       10328</t>
  </si>
  <si>
    <t xml:space="preserve">       10329</t>
  </si>
  <si>
    <t xml:space="preserve">       10330</t>
  </si>
  <si>
    <t xml:space="preserve">       10331</t>
  </si>
  <si>
    <t xml:space="preserve">       10332</t>
  </si>
  <si>
    <t xml:space="preserve">       10333</t>
  </si>
  <si>
    <t xml:space="preserve">       10334</t>
  </si>
  <si>
    <t xml:space="preserve">       10335</t>
  </si>
  <si>
    <t xml:space="preserve">       10340</t>
  </si>
  <si>
    <t xml:space="preserve">       10341</t>
  </si>
  <si>
    <t xml:space="preserve">       10350</t>
  </si>
  <si>
    <t xml:space="preserve">       10359</t>
  </si>
  <si>
    <t xml:space="preserve">       10360</t>
  </si>
  <si>
    <t xml:space="preserve">       10370</t>
  </si>
  <si>
    <t xml:space="preserve">       10371</t>
  </si>
  <si>
    <t xml:space="preserve">       10372</t>
  </si>
  <si>
    <t xml:space="preserve">       10373</t>
  </si>
  <si>
    <t xml:space="preserve">       10374</t>
  </si>
  <si>
    <t xml:space="preserve">       10380</t>
  </si>
  <si>
    <t xml:space="preserve">       10390</t>
  </si>
  <si>
    <t xml:space="preserve">       10391</t>
  </si>
  <si>
    <t xml:space="preserve">       10392</t>
  </si>
  <si>
    <t xml:space="preserve">       10393</t>
  </si>
  <si>
    <t xml:space="preserve">       10394</t>
  </si>
  <si>
    <t xml:space="preserve">       10400</t>
  </si>
  <si>
    <t xml:space="preserve">       10410</t>
  </si>
  <si>
    <t xml:space="preserve">       10411</t>
  </si>
  <si>
    <t xml:space="preserve">       10412</t>
  </si>
  <si>
    <t xml:space="preserve">       10413</t>
  </si>
  <si>
    <t xml:space="preserve">       10414</t>
  </si>
  <si>
    <t xml:space="preserve">       10420</t>
  </si>
  <si>
    <t xml:space="preserve">       10430</t>
  </si>
  <si>
    <t xml:space="preserve">       10440</t>
  </si>
  <si>
    <t xml:space="preserve">       10450</t>
  </si>
  <si>
    <t xml:space="preserve">       10459</t>
  </si>
  <si>
    <t xml:space="preserve">       10460</t>
  </si>
  <si>
    <t xml:space="preserve">       10470</t>
  </si>
  <si>
    <t xml:space="preserve">       10480</t>
  </si>
  <si>
    <t xml:space="preserve">       10490</t>
  </si>
  <si>
    <t xml:space="preserve">       10491</t>
  </si>
  <si>
    <t xml:space="preserve">       10492</t>
  </si>
  <si>
    <t xml:space="preserve">       10493</t>
  </si>
  <si>
    <t xml:space="preserve">       10500</t>
  </si>
  <si>
    <t xml:space="preserve">       10509</t>
  </si>
  <si>
    <t xml:space="preserve">       10510</t>
  </si>
  <si>
    <t xml:space="preserve">       10511</t>
  </si>
  <si>
    <t xml:space="preserve">       10512</t>
  </si>
  <si>
    <t xml:space="preserve">       10513</t>
  </si>
  <si>
    <t xml:space="preserve">       10514</t>
  </si>
  <si>
    <t xml:space="preserve">       10515</t>
  </si>
  <si>
    <t xml:space="preserve">       10516</t>
  </si>
  <si>
    <t xml:space="preserve">       10519</t>
  </si>
  <si>
    <t xml:space="preserve">       10520</t>
  </si>
  <si>
    <t xml:space="preserve">       10521</t>
  </si>
  <si>
    <t xml:space="preserve">       10528</t>
  </si>
  <si>
    <t xml:space="preserve">       10529</t>
  </si>
  <si>
    <t xml:space="preserve">       10530</t>
  </si>
  <si>
    <t xml:space="preserve">       10540</t>
  </si>
  <si>
    <t xml:space="preserve">       10550</t>
  </si>
  <si>
    <t xml:space="preserve">       10560</t>
  </si>
  <si>
    <t xml:space="preserve">       10570</t>
  </si>
  <si>
    <t xml:space="preserve">       10580</t>
  </si>
  <si>
    <t xml:space="preserve">       10590</t>
  </si>
  <si>
    <t xml:space="preserve">       10591</t>
  </si>
  <si>
    <t xml:space="preserve">       10592</t>
  </si>
  <si>
    <t xml:space="preserve">       10593</t>
  </si>
  <si>
    <t xml:space="preserve">       10600</t>
  </si>
  <si>
    <t xml:space="preserve">       10610</t>
  </si>
  <si>
    <t xml:space="preserve">       10611</t>
  </si>
  <si>
    <t xml:space="preserve">       10612</t>
  </si>
  <si>
    <t xml:space="preserve">       10613</t>
  </si>
  <si>
    <t xml:space="preserve">       10614</t>
  </si>
  <si>
    <t xml:space="preserve">       10615</t>
  </si>
  <si>
    <t xml:space="preserve">       10616</t>
  </si>
  <si>
    <t xml:space="preserve">       10617</t>
  </si>
  <si>
    <t xml:space="preserve">       10620</t>
  </si>
  <si>
    <t xml:space="preserve">       10623</t>
  </si>
  <si>
    <t xml:space="preserve">       10624</t>
  </si>
  <si>
    <t xml:space="preserve">       10625</t>
  </si>
  <si>
    <t xml:space="preserve">       10626</t>
  </si>
  <si>
    <t xml:space="preserve">       10627</t>
  </si>
  <si>
    <t xml:space="preserve">       10628</t>
  </si>
  <si>
    <t xml:space="preserve">       10629</t>
  </si>
  <si>
    <t xml:space="preserve">       10630</t>
  </si>
  <si>
    <t xml:space="preserve">       10638</t>
  </si>
  <si>
    <t xml:space="preserve">       10639</t>
  </si>
  <si>
    <t xml:space="preserve">       10640</t>
  </si>
  <si>
    <t xml:space="preserve">       10649</t>
  </si>
  <si>
    <t xml:space="preserve">       10650</t>
  </si>
  <si>
    <t xml:space="preserve">       10660</t>
  </si>
  <si>
    <t xml:space="preserve">       10661</t>
  </si>
  <si>
    <t xml:space="preserve">       10662</t>
  </si>
  <si>
    <t xml:space="preserve">       10663</t>
  </si>
  <si>
    <t xml:space="preserve">       10664</t>
  </si>
  <si>
    <t xml:space="preserve">       10665</t>
  </si>
  <si>
    <t xml:space="preserve">       10666</t>
  </si>
  <si>
    <t xml:space="preserve">       10667</t>
  </si>
  <si>
    <t xml:space="preserve">       10670</t>
  </si>
  <si>
    <t xml:space="preserve">       10671</t>
  </si>
  <si>
    <t xml:space="preserve">       10672</t>
  </si>
  <si>
    <t xml:space="preserve">       10680</t>
  </si>
  <si>
    <t xml:space="preserve">       10690</t>
  </si>
  <si>
    <t xml:space="preserve">       10691</t>
  </si>
  <si>
    <t xml:space="preserve">       10692</t>
  </si>
  <si>
    <t xml:space="preserve">       10693</t>
  </si>
  <si>
    <t xml:space="preserve">       10694</t>
  </si>
  <si>
    <t xml:space="preserve">       10695</t>
  </si>
  <si>
    <t xml:space="preserve">       10696</t>
  </si>
  <si>
    <t xml:space="preserve">       10697</t>
  </si>
  <si>
    <t xml:space="preserve">       10700</t>
  </si>
  <si>
    <t xml:space="preserve">       10701</t>
  </si>
  <si>
    <t xml:space="preserve">       10710</t>
  </si>
  <si>
    <t xml:space="preserve">       10711</t>
  </si>
  <si>
    <t xml:space="preserve">       10712</t>
  </si>
  <si>
    <t xml:space="preserve">       10720</t>
  </si>
  <si>
    <t xml:space="preserve">       10728</t>
  </si>
  <si>
    <t xml:space="preserve">       10729</t>
  </si>
  <si>
    <t xml:space="preserve">       10730</t>
  </si>
  <si>
    <t xml:space="preserve">       10739</t>
  </si>
  <si>
    <t xml:space="preserve">       10740</t>
  </si>
  <si>
    <t xml:space="preserve">       10748</t>
  </si>
  <si>
    <t xml:space="preserve">       10749</t>
  </si>
  <si>
    <t xml:space="preserve">       10750</t>
  </si>
  <si>
    <t xml:space="preserve">       10759</t>
  </si>
  <si>
    <t xml:space="preserve">       10800</t>
  </si>
  <si>
    <t xml:space="preserve">       10810</t>
  </si>
  <si>
    <t xml:space="preserve">       10811</t>
  </si>
  <si>
    <t xml:space="preserve">       10812</t>
  </si>
  <si>
    <t xml:space="preserve">       10813</t>
  </si>
  <si>
    <t xml:space="preserve">       10814</t>
  </si>
  <si>
    <t xml:space="preserve">       10815</t>
  </si>
  <si>
    <t xml:space="preserve">       10816</t>
  </si>
  <si>
    <t xml:space="preserve">       10817</t>
  </si>
  <si>
    <t xml:space="preserve">       10818</t>
  </si>
  <si>
    <t xml:space="preserve">       10820</t>
  </si>
  <si>
    <t xml:space="preserve">       10828</t>
  </si>
  <si>
    <t xml:space="preserve">       10829</t>
  </si>
  <si>
    <t xml:space="preserve">       10830</t>
  </si>
  <si>
    <t xml:space="preserve">       10839</t>
  </si>
  <si>
    <t xml:space="preserve">       10840</t>
  </si>
  <si>
    <t xml:space="preserve">       10848</t>
  </si>
  <si>
    <t xml:space="preserve">       10849</t>
  </si>
  <si>
    <t xml:space="preserve">       10850</t>
  </si>
  <si>
    <t xml:space="preserve">       10857</t>
  </si>
  <si>
    <t xml:space="preserve">       10858</t>
  </si>
  <si>
    <t xml:space="preserve">       10859</t>
  </si>
  <si>
    <t xml:space="preserve">       10860</t>
  </si>
  <si>
    <t xml:space="preserve">       10864</t>
  </si>
  <si>
    <t xml:space="preserve">       10865</t>
  </si>
  <si>
    <t xml:space="preserve">       10866</t>
  </si>
  <si>
    <t xml:space="preserve">       10867</t>
  </si>
  <si>
    <t xml:space="preserve">       10868</t>
  </si>
  <si>
    <t xml:space="preserve">       10869</t>
  </si>
  <si>
    <t xml:space="preserve">       10870</t>
  </si>
  <si>
    <t xml:space="preserve">       10879</t>
  </si>
  <si>
    <t xml:space="preserve">       10880</t>
  </si>
  <si>
    <t xml:space="preserve">       10881</t>
  </si>
  <si>
    <t xml:space="preserve">       10882</t>
  </si>
  <si>
    <t xml:space="preserve">       10883</t>
  </si>
  <si>
    <t xml:space="preserve">       10890</t>
  </si>
  <si>
    <t xml:space="preserve">       10891</t>
  </si>
  <si>
    <t xml:space="preserve">       10892</t>
  </si>
  <si>
    <t xml:space="preserve">       10893</t>
  </si>
  <si>
    <t xml:space="preserve">       10894</t>
  </si>
  <si>
    <t xml:space="preserve">       10895</t>
  </si>
  <si>
    <t xml:space="preserve">       10896</t>
  </si>
  <si>
    <t xml:space="preserve">       10900</t>
  </si>
  <si>
    <t xml:space="preserve">       10910</t>
  </si>
  <si>
    <t xml:space="preserve">       10920</t>
  </si>
  <si>
    <t xml:space="preserve">       10930</t>
  </si>
  <si>
    <t xml:space="preserve">       10940</t>
  </si>
  <si>
    <t xml:space="preserve">       10950</t>
  </si>
  <si>
    <t xml:space="preserve">       10960</t>
  </si>
  <si>
    <t xml:space="preserve">       10970</t>
  </si>
  <si>
    <t xml:space="preserve">       10980</t>
  </si>
  <si>
    <t xml:space="preserve">       10990</t>
  </si>
  <si>
    <t xml:space="preserve">       10991</t>
  </si>
  <si>
    <t xml:space="preserve">       11001</t>
  </si>
  <si>
    <t xml:space="preserve">       11002</t>
  </si>
  <si>
    <t xml:space="preserve">       11003</t>
  </si>
  <si>
    <t xml:space="preserve">       11004</t>
  </si>
  <si>
    <t xml:space="preserve">       11005</t>
  </si>
  <si>
    <t xml:space="preserve">       11006</t>
  </si>
  <si>
    <t xml:space="preserve">       11007</t>
  </si>
  <si>
    <t xml:space="preserve">       11008</t>
  </si>
  <si>
    <t xml:space="preserve">       11009</t>
  </si>
  <si>
    <t xml:space="preserve">       11010</t>
  </si>
  <si>
    <t xml:space="preserve">       11011</t>
  </si>
  <si>
    <t xml:space="preserve">       11012</t>
  </si>
  <si>
    <t xml:space="preserve">       11070</t>
  </si>
  <si>
    <t xml:space="preserve">       11071</t>
  </si>
  <si>
    <t xml:space="preserve">       11080</t>
  </si>
  <si>
    <t xml:space="preserve">       11100</t>
  </si>
  <si>
    <t xml:space="preserve">       11110</t>
  </si>
  <si>
    <t xml:space="preserve">       11120</t>
  </si>
  <si>
    <t xml:space="preserve">       11130</t>
  </si>
  <si>
    <t xml:space="preserve">       11138</t>
  </si>
  <si>
    <t xml:space="preserve">       11139</t>
  </si>
  <si>
    <t xml:space="preserve">       11140</t>
  </si>
  <si>
    <t xml:space="preserve">       11149</t>
  </si>
  <si>
    <t xml:space="preserve">       11150</t>
  </si>
  <si>
    <t xml:space="preserve">       11158</t>
  </si>
  <si>
    <t xml:space="preserve">       11159</t>
  </si>
  <si>
    <t xml:space="preserve">       11160</t>
  </si>
  <si>
    <t xml:space="preserve">       11170</t>
  </si>
  <si>
    <t xml:space="preserve">       11178</t>
  </si>
  <si>
    <t xml:space="preserve">       11179</t>
  </si>
  <si>
    <t xml:space="preserve">       11180</t>
  </si>
  <si>
    <t xml:space="preserve">       11190</t>
  </si>
  <si>
    <t xml:space="preserve">       11201</t>
  </si>
  <si>
    <t xml:space="preserve">       11202</t>
  </si>
  <si>
    <t xml:space="preserve">       11203</t>
  </si>
  <si>
    <t xml:space="preserve">       11204</t>
  </si>
  <si>
    <t xml:space="preserve">       11205</t>
  </si>
  <si>
    <t xml:space="preserve">       11206</t>
  </si>
  <si>
    <t xml:space="preserve">       11207</t>
  </si>
  <si>
    <t xml:space="preserve">       11270</t>
  </si>
  <si>
    <t xml:space="preserve">       11271</t>
  </si>
  <si>
    <t xml:space="preserve">       11280</t>
  </si>
  <si>
    <t xml:space="preserve">       11300</t>
  </si>
  <si>
    <t xml:space="preserve">       11310</t>
  </si>
  <si>
    <t xml:space="preserve">       11311</t>
  </si>
  <si>
    <t xml:space="preserve">       11312</t>
  </si>
  <si>
    <t xml:space="preserve">       11313</t>
  </si>
  <si>
    <t xml:space="preserve">       11314</t>
  </si>
  <si>
    <t xml:space="preserve">       11315</t>
  </si>
  <si>
    <t xml:space="preserve">       11316</t>
  </si>
  <si>
    <t xml:space="preserve">       11320</t>
  </si>
  <si>
    <t xml:space="preserve">       11330</t>
  </si>
  <si>
    <t xml:space="preserve">       11339</t>
  </si>
  <si>
    <t xml:space="preserve">       11340</t>
  </si>
  <si>
    <t xml:space="preserve">       11349</t>
  </si>
  <si>
    <t xml:space="preserve">       11350</t>
  </si>
  <si>
    <t xml:space="preserve">       11351</t>
  </si>
  <si>
    <t xml:space="preserve">       11360</t>
  </si>
  <si>
    <t xml:space="preserve">       11368</t>
  </si>
  <si>
    <t xml:space="preserve">       11369</t>
  </si>
  <si>
    <t xml:space="preserve">       11370</t>
  </si>
  <si>
    <t xml:space="preserve">       11379</t>
  </si>
  <si>
    <t xml:space="preserve">       11380</t>
  </si>
  <si>
    <t xml:space="preserve">       11389</t>
  </si>
  <si>
    <t xml:space="preserve">       11390</t>
  </si>
  <si>
    <t xml:space="preserve">       11391</t>
  </si>
  <si>
    <t xml:space="preserve">       11392</t>
  </si>
  <si>
    <t xml:space="preserve">       11393</t>
  </si>
  <si>
    <t xml:space="preserve">       11400</t>
  </si>
  <si>
    <t xml:space="preserve">       11401</t>
  </si>
  <si>
    <t xml:space="preserve">       11402</t>
  </si>
  <si>
    <t xml:space="preserve">       11403</t>
  </si>
  <si>
    <t xml:space="preserve">       11404</t>
  </si>
  <si>
    <t xml:space="preserve">       11405</t>
  </si>
  <si>
    <t xml:space="preserve">       11406</t>
  </si>
  <si>
    <t xml:space="preserve">       11407</t>
  </si>
  <si>
    <t xml:space="preserve">       11408</t>
  </si>
  <si>
    <t xml:space="preserve">       11470</t>
  </si>
  <si>
    <t xml:space="preserve">       11480</t>
  </si>
  <si>
    <t xml:space="preserve">       11500</t>
  </si>
  <si>
    <t xml:space="preserve">       11502</t>
  </si>
  <si>
    <t xml:space="preserve">       11510</t>
  </si>
  <si>
    <t xml:space="preserve">       11518</t>
  </si>
  <si>
    <t xml:space="preserve">       11519</t>
  </si>
  <si>
    <t xml:space="preserve">       11520</t>
  </si>
  <si>
    <t xml:space="preserve">       11530</t>
  </si>
  <si>
    <t xml:space="preserve">       11540</t>
  </si>
  <si>
    <t xml:space="preserve">       11549</t>
  </si>
  <si>
    <t xml:space="preserve">       11550</t>
  </si>
  <si>
    <t xml:space="preserve">       11560</t>
  </si>
  <si>
    <t xml:space="preserve">       11570</t>
  </si>
  <si>
    <t xml:space="preserve">       11579</t>
  </si>
  <si>
    <t xml:space="preserve">       11580</t>
  </si>
  <si>
    <t xml:space="preserve">       11590</t>
  </si>
  <si>
    <t xml:space="preserve">       11591</t>
  </si>
  <si>
    <t xml:space="preserve">       11592</t>
  </si>
  <si>
    <t xml:space="preserve">       11593</t>
  </si>
  <si>
    <t xml:space="preserve">       11594</t>
  </si>
  <si>
    <t xml:space="preserve">       11595</t>
  </si>
  <si>
    <t xml:space="preserve">       11596</t>
  </si>
  <si>
    <t xml:space="preserve">       11600</t>
  </si>
  <si>
    <t xml:space="preserve">       11610</t>
  </si>
  <si>
    <t xml:space="preserve">       11611</t>
  </si>
  <si>
    <t xml:space="preserve">       11612</t>
  </si>
  <si>
    <t xml:space="preserve">       11620</t>
  </si>
  <si>
    <t xml:space="preserve">       11630</t>
  </si>
  <si>
    <t xml:space="preserve">       11638</t>
  </si>
  <si>
    <t xml:space="preserve">       11639</t>
  </si>
  <si>
    <t xml:space="preserve">       11640</t>
  </si>
  <si>
    <t xml:space="preserve">       11648</t>
  </si>
  <si>
    <t xml:space="preserve">       11649</t>
  </si>
  <si>
    <t xml:space="preserve">       11650</t>
  </si>
  <si>
    <t xml:space="preserve">       11659</t>
  </si>
  <si>
    <t xml:space="preserve">       11660</t>
  </si>
  <si>
    <t xml:space="preserve">       11670</t>
  </si>
  <si>
    <t xml:space="preserve">       11679</t>
  </si>
  <si>
    <t xml:space="preserve">       11680</t>
  </si>
  <si>
    <t xml:space="preserve">       11687</t>
  </si>
  <si>
    <t xml:space="preserve">       11688</t>
  </si>
  <si>
    <t xml:space="preserve">       11689</t>
  </si>
  <si>
    <t xml:space="preserve">       11690</t>
  </si>
  <si>
    <t xml:space="preserve">       11691</t>
  </si>
  <si>
    <t xml:space="preserve">       11692</t>
  </si>
  <si>
    <t xml:space="preserve">       11693</t>
  </si>
  <si>
    <t xml:space="preserve">       12001</t>
  </si>
  <si>
    <t xml:space="preserve">       12002</t>
  </si>
  <si>
    <t xml:space="preserve">       12003</t>
  </si>
  <si>
    <t xml:space="preserve">       12004</t>
  </si>
  <si>
    <t xml:space="preserve">       12005</t>
  </si>
  <si>
    <t xml:space="preserve">       12006</t>
  </si>
  <si>
    <t xml:space="preserve">       12070</t>
  </si>
  <si>
    <t xml:space="preserve">       12071</t>
  </si>
  <si>
    <t xml:space="preserve">       12080</t>
  </si>
  <si>
    <t xml:space="preserve">       12100</t>
  </si>
  <si>
    <t xml:space="preserve">       12110</t>
  </si>
  <si>
    <t xml:space="preserve">       12118</t>
  </si>
  <si>
    <t xml:space="preserve">       12119</t>
  </si>
  <si>
    <t xml:space="preserve">       12120</t>
  </si>
  <si>
    <t xml:space="preserve">       12121</t>
  </si>
  <si>
    <t xml:space="preserve">       12122</t>
  </si>
  <si>
    <t xml:space="preserve">       12123</t>
  </si>
  <si>
    <t xml:space="preserve">       12124</t>
  </si>
  <si>
    <t xml:space="preserve">       12125</t>
  </si>
  <si>
    <t xml:space="preserve">       12126</t>
  </si>
  <si>
    <t xml:space="preserve">       12127</t>
  </si>
  <si>
    <t xml:space="preserve">       12130</t>
  </si>
  <si>
    <t xml:space="preserve">       12131</t>
  </si>
  <si>
    <t xml:space="preserve">       12132</t>
  </si>
  <si>
    <t xml:space="preserve">       12133</t>
  </si>
  <si>
    <t xml:space="preserve">       12134</t>
  </si>
  <si>
    <t xml:space="preserve">       12135</t>
  </si>
  <si>
    <t xml:space="preserve">       12138</t>
  </si>
  <si>
    <t xml:space="preserve">       12140</t>
  </si>
  <si>
    <t xml:space="preserve">       12150</t>
  </si>
  <si>
    <t xml:space="preserve">       12159</t>
  </si>
  <si>
    <t xml:space="preserve">       12160</t>
  </si>
  <si>
    <t xml:space="preserve">       12161</t>
  </si>
  <si>
    <t xml:space="preserve">       12162</t>
  </si>
  <si>
    <t xml:space="preserve">       12163</t>
  </si>
  <si>
    <t xml:space="preserve">       12164</t>
  </si>
  <si>
    <t xml:space="preserve">       12165</t>
  </si>
  <si>
    <t xml:space="preserve">       12166</t>
  </si>
  <si>
    <t xml:space="preserve">       12170</t>
  </si>
  <si>
    <t xml:space="preserve">       12179</t>
  </si>
  <si>
    <t xml:space="preserve">       12180</t>
  </si>
  <si>
    <t xml:space="preserve">       12181</t>
  </si>
  <si>
    <t xml:space="preserve">       12182</t>
  </si>
  <si>
    <t xml:space="preserve">       12183</t>
  </si>
  <si>
    <t xml:space="preserve">       12184</t>
  </si>
  <si>
    <t xml:space="preserve">       12185</t>
  </si>
  <si>
    <t xml:space="preserve">       12186</t>
  </si>
  <si>
    <t xml:space="preserve">       12190</t>
  </si>
  <si>
    <t xml:space="preserve">       12191</t>
  </si>
  <si>
    <t xml:space="preserve">       12192</t>
  </si>
  <si>
    <t xml:space="preserve">       12193</t>
  </si>
  <si>
    <t xml:space="preserve">       12194</t>
  </si>
  <si>
    <t xml:space="preserve">       12200</t>
  </si>
  <si>
    <t xml:space="preserve">       12210</t>
  </si>
  <si>
    <t xml:space="preserve">       12220</t>
  </si>
  <si>
    <t xml:space="preserve">       12221</t>
  </si>
  <si>
    <t xml:space="preserve">       12222</t>
  </si>
  <si>
    <t xml:space="preserve">       12223</t>
  </si>
  <si>
    <t xml:space="preserve">       12224</t>
  </si>
  <si>
    <t xml:space="preserve">       12225</t>
  </si>
  <si>
    <t xml:space="preserve">       12230</t>
  </si>
  <si>
    <t xml:space="preserve">       12231</t>
  </si>
  <si>
    <t xml:space="preserve">       12232</t>
  </si>
  <si>
    <t xml:space="preserve">       12300</t>
  </si>
  <si>
    <t xml:space="preserve">       12310</t>
  </si>
  <si>
    <t xml:space="preserve">       12311</t>
  </si>
  <si>
    <t xml:space="preserve">       12312</t>
  </si>
  <si>
    <t xml:space="preserve">       12313</t>
  </si>
  <si>
    <t xml:space="preserve">       12314</t>
  </si>
  <si>
    <t xml:space="preserve">       12315</t>
  </si>
  <si>
    <t xml:space="preserve">       12316</t>
  </si>
  <si>
    <t xml:space="preserve">       12317</t>
  </si>
  <si>
    <t xml:space="preserve">       12318</t>
  </si>
  <si>
    <t xml:space="preserve">       12319</t>
  </si>
  <si>
    <t xml:space="preserve">       12320</t>
  </si>
  <si>
    <t xml:space="preserve">       12330</t>
  </si>
  <si>
    <t xml:space="preserve">       12340</t>
  </si>
  <si>
    <t xml:space="preserve">       12350</t>
  </si>
  <si>
    <t xml:space="preserve">       12360</t>
  </si>
  <si>
    <t xml:space="preserve">       12370</t>
  </si>
  <si>
    <t xml:space="preserve">       12400</t>
  </si>
  <si>
    <t xml:space="preserve">       12410</t>
  </si>
  <si>
    <t xml:space="preserve">       12412</t>
  </si>
  <si>
    <t xml:space="preserve">       12413</t>
  </si>
  <si>
    <t xml:space="preserve">       12414</t>
  </si>
  <si>
    <t xml:space="preserve">       12415</t>
  </si>
  <si>
    <t xml:space="preserve">       12420</t>
  </si>
  <si>
    <t xml:space="preserve">       12428</t>
  </si>
  <si>
    <t xml:space="preserve">       12429</t>
  </si>
  <si>
    <t xml:space="preserve">       12430</t>
  </si>
  <si>
    <t xml:space="preserve">       12431</t>
  </si>
  <si>
    <t xml:space="preserve">       12440</t>
  </si>
  <si>
    <t xml:space="preserve">       12447</t>
  </si>
  <si>
    <t xml:space="preserve">       12448</t>
  </si>
  <si>
    <t xml:space="preserve">       12449</t>
  </si>
  <si>
    <t xml:space="preserve">       12450</t>
  </si>
  <si>
    <t xml:space="preserve">       12460</t>
  </si>
  <si>
    <t xml:space="preserve">       12469</t>
  </si>
  <si>
    <t xml:space="preserve">       12470</t>
  </si>
  <si>
    <t xml:space="preserve">       12480</t>
  </si>
  <si>
    <t xml:space="preserve">       12489</t>
  </si>
  <si>
    <t xml:space="preserve">       12490</t>
  </si>
  <si>
    <t xml:space="preserve">       12499</t>
  </si>
  <si>
    <t xml:space="preserve">       12500</t>
  </si>
  <si>
    <t xml:space="preserve">       12510</t>
  </si>
  <si>
    <t xml:space="preserve">       12511</t>
  </si>
  <si>
    <t xml:space="preserve">       12512</t>
  </si>
  <si>
    <t xml:space="preserve">       12513</t>
  </si>
  <si>
    <t xml:space="preserve">       12520</t>
  </si>
  <si>
    <t xml:space="preserve">       12526</t>
  </si>
  <si>
    <t xml:space="preserve">       12527</t>
  </si>
  <si>
    <t xml:space="preserve">       12528</t>
  </si>
  <si>
    <t xml:space="preserve">       12529</t>
  </si>
  <si>
    <t xml:space="preserve">       12530</t>
  </si>
  <si>
    <t xml:space="preserve">       12539</t>
  </si>
  <si>
    <t xml:space="preserve">       12540</t>
  </si>
  <si>
    <t xml:space="preserve">       12549</t>
  </si>
  <si>
    <t xml:space="preserve">       12550</t>
  </si>
  <si>
    <t xml:space="preserve">       12560</t>
  </si>
  <si>
    <t xml:space="preserve">       12570</t>
  </si>
  <si>
    <t xml:space="preserve">       12578</t>
  </si>
  <si>
    <t xml:space="preserve">       12579</t>
  </si>
  <si>
    <t xml:space="preserve">       12580</t>
  </si>
  <si>
    <t xml:space="preserve">       12589</t>
  </si>
  <si>
    <t xml:space="preserve">       12590</t>
  </si>
  <si>
    <t xml:space="preserve">       12591</t>
  </si>
  <si>
    <t xml:space="preserve">       12592</t>
  </si>
  <si>
    <t xml:space="preserve">       12593</t>
  </si>
  <si>
    <t xml:space="preserve">       12594</t>
  </si>
  <si>
    <t xml:space="preserve">       12595</t>
  </si>
  <si>
    <t xml:space="preserve">       12596</t>
  </si>
  <si>
    <t xml:space="preserve">       12597</t>
  </si>
  <si>
    <t xml:space="preserve">       12598</t>
  </si>
  <si>
    <t xml:space="preserve">       12599</t>
  </si>
  <si>
    <t xml:space="preserve">       12600</t>
  </si>
  <si>
    <t xml:space="preserve">       12609</t>
  </si>
  <si>
    <t xml:space="preserve">       12952</t>
  </si>
  <si>
    <t xml:space="preserve">       13001</t>
  </si>
  <si>
    <t xml:space="preserve">       13002</t>
  </si>
  <si>
    <t xml:space="preserve">       13003</t>
  </si>
  <si>
    <t xml:space="preserve">       13004</t>
  </si>
  <si>
    <t xml:space="preserve">       13005</t>
  </si>
  <si>
    <t xml:space="preserve">       13070</t>
  </si>
  <si>
    <t xml:space="preserve">       13071</t>
  </si>
  <si>
    <t xml:space="preserve">       13080</t>
  </si>
  <si>
    <t xml:space="preserve">       13100</t>
  </si>
  <si>
    <t xml:space="preserve">       13107</t>
  </si>
  <si>
    <t xml:space="preserve">       13108</t>
  </si>
  <si>
    <t xml:space="preserve">       13109</t>
  </si>
  <si>
    <t xml:space="preserve">       13110</t>
  </si>
  <si>
    <t xml:space="preserve">       13113</t>
  </si>
  <si>
    <t xml:space="preserve">       13114</t>
  </si>
  <si>
    <t xml:space="preserve">       13115</t>
  </si>
  <si>
    <t xml:space="preserve">       13116</t>
  </si>
  <si>
    <t xml:space="preserve">       13117</t>
  </si>
  <si>
    <t xml:space="preserve">       13118</t>
  </si>
  <si>
    <t xml:space="preserve">       13120</t>
  </si>
  <si>
    <t xml:space="preserve">       13128</t>
  </si>
  <si>
    <t xml:space="preserve">       13129</t>
  </si>
  <si>
    <t xml:space="preserve">       13130</t>
  </si>
  <si>
    <t xml:space="preserve">       13140</t>
  </si>
  <si>
    <t xml:space="preserve">       13150</t>
  </si>
  <si>
    <t xml:space="preserve">       13160</t>
  </si>
  <si>
    <t xml:space="preserve">       13170</t>
  </si>
  <si>
    <t xml:space="preserve">       13179</t>
  </si>
  <si>
    <t xml:space="preserve">       13180</t>
  </si>
  <si>
    <t xml:space="preserve">       13189</t>
  </si>
  <si>
    <t xml:space="preserve">       13190</t>
  </si>
  <si>
    <t xml:space="preserve">       13191</t>
  </si>
  <si>
    <t xml:space="preserve">       13192</t>
  </si>
  <si>
    <t xml:space="preserve">       13193</t>
  </si>
  <si>
    <t xml:space="preserve">       13194</t>
  </si>
  <si>
    <t xml:space="preserve">       13195</t>
  </si>
  <si>
    <t xml:space="preserve">       13196</t>
  </si>
  <si>
    <t xml:space="preserve">       13197</t>
  </si>
  <si>
    <t xml:space="preserve">       13200</t>
  </si>
  <si>
    <t xml:space="preserve">       13210</t>
  </si>
  <si>
    <t xml:space="preserve">       13220</t>
  </si>
  <si>
    <t xml:space="preserve">       13230</t>
  </si>
  <si>
    <t xml:space="preserve">       13240</t>
  </si>
  <si>
    <t xml:space="preserve">       13247</t>
  </si>
  <si>
    <t xml:space="preserve">       13248</t>
  </si>
  <si>
    <t xml:space="preserve">       13249</t>
  </si>
  <si>
    <t xml:space="preserve">       13250</t>
  </si>
  <si>
    <t xml:space="preserve">       13260</t>
  </si>
  <si>
    <t xml:space="preserve">       13270</t>
  </si>
  <si>
    <t xml:space="preserve">       13279</t>
  </si>
  <si>
    <t xml:space="preserve">       13300</t>
  </si>
  <si>
    <t xml:space="preserve">       13310</t>
  </si>
  <si>
    <t xml:space="preserve">       13320</t>
  </si>
  <si>
    <t xml:space="preserve">       13326</t>
  </si>
  <si>
    <t xml:space="preserve">       13327</t>
  </si>
  <si>
    <t xml:space="preserve">       13328</t>
  </si>
  <si>
    <t xml:space="preserve">       13329</t>
  </si>
  <si>
    <t xml:space="preserve">       13330</t>
  </si>
  <si>
    <t xml:space="preserve">       13331</t>
  </si>
  <si>
    <t xml:space="preserve">       13332</t>
  </si>
  <si>
    <t xml:space="preserve">       13333</t>
  </si>
  <si>
    <t xml:space="preserve">       13340</t>
  </si>
  <si>
    <t xml:space="preserve">       13341</t>
  </si>
  <si>
    <t xml:space="preserve">       13342</t>
  </si>
  <si>
    <t xml:space="preserve">       13343</t>
  </si>
  <si>
    <t xml:space="preserve">       13344</t>
  </si>
  <si>
    <t xml:space="preserve">       13345</t>
  </si>
  <si>
    <t xml:space="preserve">       13350</t>
  </si>
  <si>
    <t xml:space="preserve">       13360</t>
  </si>
  <si>
    <t xml:space="preserve">       13370</t>
  </si>
  <si>
    <t xml:space="preserve">       13379</t>
  </si>
  <si>
    <t xml:space="preserve">       13380</t>
  </si>
  <si>
    <t xml:space="preserve">       13390</t>
  </si>
  <si>
    <t xml:space="preserve">       13391</t>
  </si>
  <si>
    <t xml:space="preserve">       13400</t>
  </si>
  <si>
    <t xml:space="preserve">       13410</t>
  </si>
  <si>
    <t xml:space="preserve">       13411</t>
  </si>
  <si>
    <t xml:space="preserve">       13412</t>
  </si>
  <si>
    <t xml:space="preserve">       13413</t>
  </si>
  <si>
    <t xml:space="preserve">       13414</t>
  </si>
  <si>
    <t xml:space="preserve">       13415</t>
  </si>
  <si>
    <t xml:space="preserve">       13420</t>
  </si>
  <si>
    <t xml:space="preserve">       13427</t>
  </si>
  <si>
    <t xml:space="preserve">       13428</t>
  </si>
  <si>
    <t xml:space="preserve">       13429</t>
  </si>
  <si>
    <t xml:space="preserve">       13430</t>
  </si>
  <si>
    <t xml:space="preserve">       13431</t>
  </si>
  <si>
    <t xml:space="preserve">       13432</t>
  </si>
  <si>
    <t xml:space="preserve">       13433</t>
  </si>
  <si>
    <t xml:space="preserve">       13440</t>
  </si>
  <si>
    <t xml:space="preserve">       13450</t>
  </si>
  <si>
    <t xml:space="preserve">       13459</t>
  </si>
  <si>
    <t xml:space="preserve">       13460</t>
  </si>
  <si>
    <t xml:space="preserve">       13470</t>
  </si>
  <si>
    <t xml:space="preserve">       13473</t>
  </si>
  <si>
    <t xml:space="preserve">       13480</t>
  </si>
  <si>
    <t xml:space="preserve">       13490</t>
  </si>
  <si>
    <t xml:space="preserve">       13500</t>
  </si>
  <si>
    <t xml:space="preserve">       13580</t>
  </si>
  <si>
    <t xml:space="preserve">       13590</t>
  </si>
  <si>
    <t xml:space="preserve">       13591</t>
  </si>
  <si>
    <t xml:space="preserve">       13592</t>
  </si>
  <si>
    <t xml:space="preserve">       13593</t>
  </si>
  <si>
    <t xml:space="preserve">       13594</t>
  </si>
  <si>
    <t xml:space="preserve">       13595</t>
  </si>
  <si>
    <t xml:space="preserve">       13596</t>
  </si>
  <si>
    <t xml:space="preserve">       13597</t>
  </si>
  <si>
    <t xml:space="preserve">       13598</t>
  </si>
  <si>
    <t xml:space="preserve">       13600</t>
  </si>
  <si>
    <t xml:space="preserve">       13610</t>
  </si>
  <si>
    <t xml:space="preserve">       13619</t>
  </si>
  <si>
    <t xml:space="preserve">       13620</t>
  </si>
  <si>
    <t xml:space="preserve">       13630</t>
  </si>
  <si>
    <t xml:space="preserve">       13640</t>
  </si>
  <si>
    <t xml:space="preserve">       13650</t>
  </si>
  <si>
    <t xml:space="preserve">       13660</t>
  </si>
  <si>
    <t xml:space="preserve">       13670</t>
  </si>
  <si>
    <t xml:space="preserve">       13679</t>
  </si>
  <si>
    <t xml:space="preserve">       13680</t>
  </si>
  <si>
    <t xml:space="preserve">       13690</t>
  </si>
  <si>
    <t xml:space="preserve">       13700</t>
  </si>
  <si>
    <t xml:space="preserve">       13710</t>
  </si>
  <si>
    <t xml:space="preserve">       13720</t>
  </si>
  <si>
    <t xml:space="preserve">       13730</t>
  </si>
  <si>
    <t xml:space="preserve">       13739</t>
  </si>
  <si>
    <t xml:space="preserve">       13740</t>
  </si>
  <si>
    <t xml:space="preserve">       13750</t>
  </si>
  <si>
    <t xml:space="preserve">       13760</t>
  </si>
  <si>
    <t xml:space="preserve">       13768</t>
  </si>
  <si>
    <t xml:space="preserve">       13770</t>
  </si>
  <si>
    <t xml:space="preserve">       13779</t>
  </si>
  <si>
    <t xml:space="preserve">       14001</t>
  </si>
  <si>
    <t xml:space="preserve">       14002</t>
  </si>
  <si>
    <t xml:space="preserve">       14003</t>
  </si>
  <si>
    <t xml:space="preserve">       14004</t>
  </si>
  <si>
    <t xml:space="preserve">       14005</t>
  </si>
  <si>
    <t xml:space="preserve">       14006</t>
  </si>
  <si>
    <t xml:space="preserve">       14007</t>
  </si>
  <si>
    <t xml:space="preserve">       14008</t>
  </si>
  <si>
    <t xml:space="preserve">       14009</t>
  </si>
  <si>
    <t xml:space="preserve">       14010</t>
  </si>
  <si>
    <t xml:space="preserve">       14011</t>
  </si>
  <si>
    <t xml:space="preserve">       14012</t>
  </si>
  <si>
    <t xml:space="preserve">       14013</t>
  </si>
  <si>
    <t xml:space="preserve">       14014</t>
  </si>
  <si>
    <t xml:space="preserve">       14015</t>
  </si>
  <si>
    <t xml:space="preserve">       14016</t>
  </si>
  <si>
    <t xml:space="preserve">       14017</t>
  </si>
  <si>
    <t xml:space="preserve">       14021</t>
  </si>
  <si>
    <t xml:space="preserve">       14029</t>
  </si>
  <si>
    <t xml:space="preserve">       14070</t>
  </si>
  <si>
    <t xml:space="preserve">       14071</t>
  </si>
  <si>
    <t xml:space="preserve">       14080</t>
  </si>
  <si>
    <t xml:space="preserve">       14100</t>
  </si>
  <si>
    <t xml:space="preserve">       14110</t>
  </si>
  <si>
    <t xml:space="preserve">       14111</t>
  </si>
  <si>
    <t xml:space="preserve">       14112</t>
  </si>
  <si>
    <t xml:space="preserve">       14113</t>
  </si>
  <si>
    <t xml:space="preserve">       14115</t>
  </si>
  <si>
    <t xml:space="preserve">       14120</t>
  </si>
  <si>
    <t xml:space="preserve">       14129</t>
  </si>
  <si>
    <t xml:space="preserve">       14130</t>
  </si>
  <si>
    <t xml:space="preserve">       14140</t>
  </si>
  <si>
    <t xml:space="preserve">       14150</t>
  </si>
  <si>
    <t xml:space="preserve">       14190</t>
  </si>
  <si>
    <t xml:space="preserve">       14191</t>
  </si>
  <si>
    <t xml:space="preserve">       14192</t>
  </si>
  <si>
    <t xml:space="preserve">       14193</t>
  </si>
  <si>
    <t xml:space="preserve">       14200</t>
  </si>
  <si>
    <t xml:space="preserve">       14206</t>
  </si>
  <si>
    <t xml:space="preserve">       14207</t>
  </si>
  <si>
    <t xml:space="preserve">       14208</t>
  </si>
  <si>
    <t xml:space="preserve">       14209</t>
  </si>
  <si>
    <t xml:space="preserve">       14210</t>
  </si>
  <si>
    <t xml:space="preserve">       14220</t>
  </si>
  <si>
    <t xml:space="preserve">       14230</t>
  </si>
  <si>
    <t xml:space="preserve">       14240</t>
  </si>
  <si>
    <t xml:space="preserve">       14248</t>
  </si>
  <si>
    <t xml:space="preserve">       14249</t>
  </si>
  <si>
    <t xml:space="preserve">       14250</t>
  </si>
  <si>
    <t xml:space="preserve">       14260</t>
  </si>
  <si>
    <t xml:space="preserve">       14270</t>
  </si>
  <si>
    <t xml:space="preserve">       14280</t>
  </si>
  <si>
    <t xml:space="preserve">       14290</t>
  </si>
  <si>
    <t xml:space="preserve">       14297</t>
  </si>
  <si>
    <t xml:space="preserve">       14298</t>
  </si>
  <si>
    <t xml:space="preserve">       14299</t>
  </si>
  <si>
    <t xml:space="preserve">       14300</t>
  </si>
  <si>
    <t xml:space="preserve">       14310</t>
  </si>
  <si>
    <t xml:space="preserve">       14320</t>
  </si>
  <si>
    <t xml:space="preserve">       14330</t>
  </si>
  <si>
    <t xml:space="preserve">       14350</t>
  </si>
  <si>
    <t xml:space="preserve">       14400</t>
  </si>
  <si>
    <t xml:space="preserve">       14410</t>
  </si>
  <si>
    <t xml:space="preserve">       14412</t>
  </si>
  <si>
    <t xml:space="preserve">       14413</t>
  </si>
  <si>
    <t xml:space="preserve">       14420</t>
  </si>
  <si>
    <t xml:space="preserve">       14430</t>
  </si>
  <si>
    <t xml:space="preserve">       14439</t>
  </si>
  <si>
    <t xml:space="preserve">       14440</t>
  </si>
  <si>
    <t xml:space="preserve">       14445</t>
  </si>
  <si>
    <t xml:space="preserve">       14446</t>
  </si>
  <si>
    <t xml:space="preserve">       14447</t>
  </si>
  <si>
    <t xml:space="preserve">       14448</t>
  </si>
  <si>
    <t xml:space="preserve">       14449</t>
  </si>
  <si>
    <t xml:space="preserve">       14450</t>
  </si>
  <si>
    <t xml:space="preserve">       14460</t>
  </si>
  <si>
    <t xml:space="preserve">       14470</t>
  </si>
  <si>
    <t xml:space="preserve">       14480</t>
  </si>
  <si>
    <t xml:space="preserve">       14490</t>
  </si>
  <si>
    <t xml:space="preserve">       14491</t>
  </si>
  <si>
    <t xml:space="preserve">       14500</t>
  </si>
  <si>
    <t xml:space="preserve">       14510</t>
  </si>
  <si>
    <t xml:space="preserve">       14511</t>
  </si>
  <si>
    <t xml:space="preserve">       14512</t>
  </si>
  <si>
    <t xml:space="preserve">       14520</t>
  </si>
  <si>
    <t xml:space="preserve">       14530</t>
  </si>
  <si>
    <t xml:space="preserve">       14540</t>
  </si>
  <si>
    <t xml:space="preserve">       14546</t>
  </si>
  <si>
    <t xml:space="preserve">       14547</t>
  </si>
  <si>
    <t xml:space="preserve">       14548</t>
  </si>
  <si>
    <t xml:space="preserve">       14549</t>
  </si>
  <si>
    <t xml:space="preserve">       14550</t>
  </si>
  <si>
    <t xml:space="preserve">       14600</t>
  </si>
  <si>
    <t xml:space="preserve">       14610</t>
  </si>
  <si>
    <t xml:space="preserve">       14620</t>
  </si>
  <si>
    <t xml:space="preserve">       14630</t>
  </si>
  <si>
    <t xml:space="preserve">       14640</t>
  </si>
  <si>
    <t xml:space="preserve">       14650</t>
  </si>
  <si>
    <t xml:space="preserve">       14659</t>
  </si>
  <si>
    <t xml:space="preserve">       14660</t>
  </si>
  <si>
    <t xml:space="preserve">       14670</t>
  </si>
  <si>
    <t xml:space="preserve">       14700</t>
  </si>
  <si>
    <t xml:space="preserve">       14709</t>
  </si>
  <si>
    <t xml:space="preserve">       14710</t>
  </si>
  <si>
    <t xml:space="preserve">       14711</t>
  </si>
  <si>
    <t xml:space="preserve">       14719</t>
  </si>
  <si>
    <t xml:space="preserve">       14720</t>
  </si>
  <si>
    <t xml:space="preserve">       14729</t>
  </si>
  <si>
    <t xml:space="preserve">       14730</t>
  </si>
  <si>
    <t xml:space="preserve">       14739</t>
  </si>
  <si>
    <t xml:space="preserve">       14740</t>
  </si>
  <si>
    <t xml:space="preserve">       14749</t>
  </si>
  <si>
    <t xml:space="preserve">       14800</t>
  </si>
  <si>
    <t xml:space="preserve">       14810</t>
  </si>
  <si>
    <t xml:space="preserve">       14811</t>
  </si>
  <si>
    <t xml:space="preserve">       14812</t>
  </si>
  <si>
    <t xml:space="preserve">       14813</t>
  </si>
  <si>
    <t xml:space="preserve">       14814</t>
  </si>
  <si>
    <t xml:space="preserve">       14815</t>
  </si>
  <si>
    <t xml:space="preserve">       14816</t>
  </si>
  <si>
    <t xml:space="preserve">       14817</t>
  </si>
  <si>
    <t xml:space="preserve">       14820</t>
  </si>
  <si>
    <t xml:space="preserve">       14830</t>
  </si>
  <si>
    <t xml:space="preserve">       14840</t>
  </si>
  <si>
    <t xml:space="preserve">       14850</t>
  </si>
  <si>
    <t xml:space="preserve">       14857</t>
  </si>
  <si>
    <t xml:space="preserve">       14858</t>
  </si>
  <si>
    <t xml:space="preserve">       14859</t>
  </si>
  <si>
    <t xml:space="preserve">       14860</t>
  </si>
  <si>
    <t xml:space="preserve">       14870</t>
  </si>
  <si>
    <t xml:space="preserve">       14880</t>
  </si>
  <si>
    <t xml:space="preserve">       14900</t>
  </si>
  <si>
    <t xml:space="preserve">       14910</t>
  </si>
  <si>
    <t xml:space="preserve">       14911</t>
  </si>
  <si>
    <t xml:space="preserve">       14912</t>
  </si>
  <si>
    <t xml:space="preserve">       14913</t>
  </si>
  <si>
    <t xml:space="preserve">       14914</t>
  </si>
  <si>
    <t xml:space="preserve">       14915</t>
  </si>
  <si>
    <t xml:space="preserve">       14920</t>
  </si>
  <si>
    <t xml:space="preserve">       14930</t>
  </si>
  <si>
    <t xml:space="preserve">       14940</t>
  </si>
  <si>
    <t xml:space="preserve">       14949</t>
  </si>
  <si>
    <t xml:space="preserve">       14950</t>
  </si>
  <si>
    <t xml:space="preserve">       14960</t>
  </si>
  <si>
    <t xml:space="preserve">       14970</t>
  </si>
  <si>
    <t xml:space="preserve">       14978</t>
  </si>
  <si>
    <t xml:space="preserve">       14979</t>
  </si>
  <si>
    <t xml:space="preserve">       15001</t>
  </si>
  <si>
    <t xml:space="preserve">       15002</t>
  </si>
  <si>
    <t xml:space="preserve">       15003</t>
  </si>
  <si>
    <t xml:space="preserve">       15004</t>
  </si>
  <si>
    <t xml:space="preserve">       15005</t>
  </si>
  <si>
    <t xml:space="preserve">       15006</t>
  </si>
  <si>
    <t xml:space="preserve">       15007</t>
  </si>
  <si>
    <t xml:space="preserve">       15008</t>
  </si>
  <si>
    <t xml:space="preserve">       15009</t>
  </si>
  <si>
    <t xml:space="preserve">       15010</t>
  </si>
  <si>
    <t xml:space="preserve">       15011</t>
  </si>
  <si>
    <t xml:space="preserve">       15013</t>
  </si>
  <si>
    <t xml:space="preserve">       15017</t>
  </si>
  <si>
    <t xml:space="preserve">       15021</t>
  </si>
  <si>
    <t xml:space="preserve">       15030</t>
  </si>
  <si>
    <t xml:space="preserve">       15031</t>
  </si>
  <si>
    <t xml:space="preserve">       15036</t>
  </si>
  <si>
    <t xml:space="preserve">       15042</t>
  </si>
  <si>
    <t xml:space="preserve">       15051</t>
  </si>
  <si>
    <t xml:space="preserve">       15054</t>
  </si>
  <si>
    <t xml:space="preserve">       15058</t>
  </si>
  <si>
    <t xml:space="preserve">       15068</t>
  </si>
  <si>
    <t xml:space="preserve">       15070</t>
  </si>
  <si>
    <t xml:space="preserve">       15071</t>
  </si>
  <si>
    <t xml:space="preserve">       15073</t>
  </si>
  <si>
    <t xml:space="preserve">       15076</t>
  </si>
  <si>
    <t xml:space="preserve">       15078</t>
  </si>
  <si>
    <t xml:space="preserve">       15080</t>
  </si>
  <si>
    <t xml:space="preserve">       15082</t>
  </si>
  <si>
    <t xml:space="preserve">       15100</t>
  </si>
  <si>
    <t xml:space="preserve">       15102</t>
  </si>
  <si>
    <t xml:space="preserve">       15105</t>
  </si>
  <si>
    <t xml:space="preserve">       15106</t>
  </si>
  <si>
    <t xml:space="preserve">       15107</t>
  </si>
  <si>
    <t xml:space="preserve">       15108</t>
  </si>
  <si>
    <t xml:space="preserve">       15109</t>
  </si>
  <si>
    <t xml:space="preserve">       15110</t>
  </si>
  <si>
    <t xml:space="preserve">       15111</t>
  </si>
  <si>
    <t xml:space="preserve">       15112</t>
  </si>
  <si>
    <t xml:space="preserve">       15113</t>
  </si>
  <si>
    <t xml:space="preserve">       15114</t>
  </si>
  <si>
    <t xml:space="preserve">       15115</t>
  </si>
  <si>
    <t xml:space="preserve">       15116</t>
  </si>
  <si>
    <t xml:space="preserve">       15117</t>
  </si>
  <si>
    <t xml:space="preserve">       15118</t>
  </si>
  <si>
    <t xml:space="preserve">       15119</t>
  </si>
  <si>
    <t xml:space="preserve">       15120</t>
  </si>
  <si>
    <t xml:space="preserve">       15121</t>
  </si>
  <si>
    <t xml:space="preserve">       15122</t>
  </si>
  <si>
    <t xml:space="preserve">       15123</t>
  </si>
  <si>
    <t xml:space="preserve">       15124</t>
  </si>
  <si>
    <t xml:space="preserve">       15125</t>
  </si>
  <si>
    <t xml:space="preserve">       15126</t>
  </si>
  <si>
    <t xml:space="preserve">       15127</t>
  </si>
  <si>
    <t xml:space="preserve">       15128</t>
  </si>
  <si>
    <t xml:space="preserve">       15129</t>
  </si>
  <si>
    <t xml:space="preserve">       15130</t>
  </si>
  <si>
    <t xml:space="preserve">       15137</t>
  </si>
  <si>
    <t xml:space="preserve">       15138</t>
  </si>
  <si>
    <t xml:space="preserve">       15139</t>
  </si>
  <si>
    <t xml:space="preserve">       15140</t>
  </si>
  <si>
    <t xml:space="preserve">       15141</t>
  </si>
  <si>
    <t xml:space="preserve">       15142</t>
  </si>
  <si>
    <t xml:space="preserve">       15143</t>
  </si>
  <si>
    <t xml:space="preserve">       15144</t>
  </si>
  <si>
    <t xml:space="preserve">       15145</t>
  </si>
  <si>
    <t xml:space="preserve">       15146</t>
  </si>
  <si>
    <t xml:space="preserve">       15147</t>
  </si>
  <si>
    <t xml:space="preserve">       15148</t>
  </si>
  <si>
    <t xml:space="preserve">       15149</t>
  </si>
  <si>
    <t xml:space="preserve">       15150</t>
  </si>
  <si>
    <t xml:space="preserve">       15151</t>
  </si>
  <si>
    <t xml:space="preserve">       15152</t>
  </si>
  <si>
    <t xml:space="preserve">       15153</t>
  </si>
  <si>
    <t xml:space="preserve">       15154</t>
  </si>
  <si>
    <t xml:space="preserve">       15155</t>
  </si>
  <si>
    <t xml:space="preserve">       15160</t>
  </si>
  <si>
    <t xml:space="preserve">       15161</t>
  </si>
  <si>
    <t xml:space="preserve">       15165</t>
  </si>
  <si>
    <t xml:space="preserve">       15166</t>
  </si>
  <si>
    <t xml:space="preserve">       15167</t>
  </si>
  <si>
    <t xml:space="preserve">       15168</t>
  </si>
  <si>
    <t xml:space="preserve">       15169</t>
  </si>
  <si>
    <t xml:space="preserve">       15170</t>
  </si>
  <si>
    <t xml:space="preserve">       15171</t>
  </si>
  <si>
    <t xml:space="preserve">       15172</t>
  </si>
  <si>
    <t xml:space="preserve">       15173</t>
  </si>
  <si>
    <t xml:space="preserve">       15174</t>
  </si>
  <si>
    <t xml:space="preserve">       15175</t>
  </si>
  <si>
    <t xml:space="preserve">       15176</t>
  </si>
  <si>
    <t xml:space="preserve">       15177</t>
  </si>
  <si>
    <t xml:space="preserve">       15178</t>
  </si>
  <si>
    <t xml:space="preserve">       15179</t>
  </si>
  <si>
    <t xml:space="preserve">       15180</t>
  </si>
  <si>
    <t xml:space="preserve">       15181</t>
  </si>
  <si>
    <t xml:space="preserve">       15182</t>
  </si>
  <si>
    <t xml:space="preserve">       15183</t>
  </si>
  <si>
    <t xml:space="preserve">       15184</t>
  </si>
  <si>
    <t xml:space="preserve">       15185</t>
  </si>
  <si>
    <t xml:space="preserve">       15186</t>
  </si>
  <si>
    <t xml:space="preserve">       15187</t>
  </si>
  <si>
    <t xml:space="preserve">       15188</t>
  </si>
  <si>
    <t xml:space="preserve">       15189</t>
  </si>
  <si>
    <t xml:space="preserve">       15190</t>
  </si>
  <si>
    <t xml:space="preserve">       15191</t>
  </si>
  <si>
    <t xml:space="preserve">       15192</t>
  </si>
  <si>
    <t xml:space="preserve">       15198</t>
  </si>
  <si>
    <t xml:space="preserve">       15199</t>
  </si>
  <si>
    <t xml:space="preserve">       15200</t>
  </si>
  <si>
    <t xml:space="preserve">       15210</t>
  </si>
  <si>
    <t xml:space="preserve">       15211</t>
  </si>
  <si>
    <t xml:space="preserve">       15212</t>
  </si>
  <si>
    <t xml:space="preserve">       15213</t>
  </si>
  <si>
    <t xml:space="preserve">       15214</t>
  </si>
  <si>
    <t xml:space="preserve">       15215</t>
  </si>
  <si>
    <t xml:space="preserve">       15216</t>
  </si>
  <si>
    <t xml:space="preserve">       15217</t>
  </si>
  <si>
    <t xml:space="preserve">       15218</t>
  </si>
  <si>
    <t xml:space="preserve">       15220</t>
  </si>
  <si>
    <t xml:space="preserve">       15228</t>
  </si>
  <si>
    <t xml:space="preserve">       15229</t>
  </si>
  <si>
    <t xml:space="preserve">       15230</t>
  </si>
  <si>
    <t xml:space="preserve">       15236</t>
  </si>
  <si>
    <t xml:space="preserve">       15237</t>
  </si>
  <si>
    <t xml:space="preserve">       15238</t>
  </si>
  <si>
    <t xml:space="preserve">       15239</t>
  </si>
  <si>
    <t xml:space="preserve">       15240</t>
  </si>
  <si>
    <t xml:space="preserve">       15250</t>
  </si>
  <si>
    <t xml:space="preserve">       15256</t>
  </si>
  <si>
    <t xml:space="preserve">       15258</t>
  </si>
  <si>
    <t xml:space="preserve">       15259</t>
  </si>
  <si>
    <t xml:space="preserve">       15270</t>
  </si>
  <si>
    <t xml:space="preserve">       15280</t>
  </si>
  <si>
    <t xml:space="preserve">       15281</t>
  </si>
  <si>
    <t xml:space="preserve">       15282</t>
  </si>
  <si>
    <t xml:space="preserve">       15284</t>
  </si>
  <si>
    <t xml:space="preserve">       15285</t>
  </si>
  <si>
    <t xml:space="preserve">       15286</t>
  </si>
  <si>
    <t xml:space="preserve">       15287</t>
  </si>
  <si>
    <t xml:space="preserve">       15288</t>
  </si>
  <si>
    <t xml:space="preserve">       15289</t>
  </si>
  <si>
    <t xml:space="preserve">       15290</t>
  </si>
  <si>
    <t xml:space="preserve">       15291</t>
  </si>
  <si>
    <t xml:space="preserve">       15292</t>
  </si>
  <si>
    <t xml:space="preserve">       15293</t>
  </si>
  <si>
    <t xml:space="preserve">       15295</t>
  </si>
  <si>
    <t xml:space="preserve">       15296</t>
  </si>
  <si>
    <t xml:space="preserve">       15297</t>
  </si>
  <si>
    <t xml:space="preserve">       15298</t>
  </si>
  <si>
    <t xml:space="preserve">       15299</t>
  </si>
  <si>
    <t xml:space="preserve">       15300</t>
  </si>
  <si>
    <t xml:space="preserve">       15310</t>
  </si>
  <si>
    <t xml:space="preserve">       15312</t>
  </si>
  <si>
    <t xml:space="preserve">       15313</t>
  </si>
  <si>
    <t xml:space="preserve">       15314</t>
  </si>
  <si>
    <t xml:space="preserve">       15315</t>
  </si>
  <si>
    <t xml:space="preserve">       15316</t>
  </si>
  <si>
    <t xml:space="preserve">       15317</t>
  </si>
  <si>
    <t xml:space="preserve">       15318</t>
  </si>
  <si>
    <t xml:space="preserve">       15319</t>
  </si>
  <si>
    <t xml:space="preserve">       15320</t>
  </si>
  <si>
    <t xml:space="preserve">       15324</t>
  </si>
  <si>
    <t xml:space="preserve">       15325</t>
  </si>
  <si>
    <t xml:space="preserve">       15326</t>
  </si>
  <si>
    <t xml:space="preserve">       15327</t>
  </si>
  <si>
    <t xml:space="preserve">       15328</t>
  </si>
  <si>
    <t xml:space="preserve">       15329</t>
  </si>
  <si>
    <t xml:space="preserve">       15330</t>
  </si>
  <si>
    <t xml:space="preserve">       15332</t>
  </si>
  <si>
    <t xml:space="preserve">       15337</t>
  </si>
  <si>
    <t xml:space="preserve">       15338</t>
  </si>
  <si>
    <t xml:space="preserve">       15339</t>
  </si>
  <si>
    <t xml:space="preserve">       15340</t>
  </si>
  <si>
    <t xml:space="preserve">       15347</t>
  </si>
  <si>
    <t xml:space="preserve">       15349</t>
  </si>
  <si>
    <t xml:space="preserve">       15350</t>
  </si>
  <si>
    <t xml:space="preserve">       15357</t>
  </si>
  <si>
    <t xml:space="preserve">       15358</t>
  </si>
  <si>
    <t xml:space="preserve">       15359</t>
  </si>
  <si>
    <t xml:space="preserve">       15360</t>
  </si>
  <si>
    <t xml:space="preserve">       15365</t>
  </si>
  <si>
    <t xml:space="preserve">       15366</t>
  </si>
  <si>
    <t xml:space="preserve">       15367</t>
  </si>
  <si>
    <t xml:space="preserve">       15368</t>
  </si>
  <si>
    <t xml:space="preserve">       15369</t>
  </si>
  <si>
    <t xml:space="preserve">       15379</t>
  </si>
  <si>
    <t xml:space="preserve">       15380</t>
  </si>
  <si>
    <t xml:space="preserve">       15386</t>
  </si>
  <si>
    <t xml:space="preserve">       15387</t>
  </si>
  <si>
    <t xml:space="preserve">       15388</t>
  </si>
  <si>
    <t xml:space="preserve">       15389</t>
  </si>
  <si>
    <t xml:space="preserve">       15390</t>
  </si>
  <si>
    <t xml:space="preserve">       15391</t>
  </si>
  <si>
    <t xml:space="preserve">       15400</t>
  </si>
  <si>
    <t xml:space="preserve">       15401</t>
  </si>
  <si>
    <t xml:space="preserve">       15402</t>
  </si>
  <si>
    <t xml:space="preserve">       15403</t>
  </si>
  <si>
    <t xml:space="preserve">       15404</t>
  </si>
  <si>
    <t xml:space="preserve">       15405</t>
  </si>
  <si>
    <t xml:space="preserve">       15406</t>
  </si>
  <si>
    <t xml:space="preserve">       15407</t>
  </si>
  <si>
    <t xml:space="preserve">       15410</t>
  </si>
  <si>
    <t xml:space="preserve">       15470</t>
  </si>
  <si>
    <t xml:space="preserve">       15471</t>
  </si>
  <si>
    <t xml:space="preserve">       15480</t>
  </si>
  <si>
    <t xml:space="preserve">       15490</t>
  </si>
  <si>
    <t xml:space="preserve">       15494</t>
  </si>
  <si>
    <t xml:space="preserve">       15500</t>
  </si>
  <si>
    <t xml:space="preserve">       15509</t>
  </si>
  <si>
    <t xml:space="preserve">       15510</t>
  </si>
  <si>
    <t xml:space="preserve">       15520</t>
  </si>
  <si>
    <t xml:space="preserve">       15528</t>
  </si>
  <si>
    <t xml:space="preserve">       15530</t>
  </si>
  <si>
    <t xml:space="preserve">       15540</t>
  </si>
  <si>
    <t xml:space="preserve">       15541</t>
  </si>
  <si>
    <t xml:space="preserve">       15542</t>
  </si>
  <si>
    <t xml:space="preserve">       15543</t>
  </si>
  <si>
    <t xml:space="preserve">       15550</t>
  </si>
  <si>
    <t xml:space="preserve">       15551</t>
  </si>
  <si>
    <t xml:space="preserve">       15552</t>
  </si>
  <si>
    <t xml:space="preserve">       15553</t>
  </si>
  <si>
    <t xml:space="preserve">       15554</t>
  </si>
  <si>
    <t xml:space="preserve">       15555</t>
  </si>
  <si>
    <t xml:space="preserve">       15557</t>
  </si>
  <si>
    <t xml:space="preserve">       15560</t>
  </si>
  <si>
    <t xml:space="preserve">       15561</t>
  </si>
  <si>
    <t xml:space="preserve">       15562</t>
  </si>
  <si>
    <t xml:space="preserve">       15563</t>
  </si>
  <si>
    <t xml:space="preserve">       15564</t>
  </si>
  <si>
    <t xml:space="preserve">       15565</t>
  </si>
  <si>
    <t xml:space="preserve">       15566</t>
  </si>
  <si>
    <t xml:space="preserve">       15567</t>
  </si>
  <si>
    <t xml:space="preserve">       15568</t>
  </si>
  <si>
    <t xml:space="preserve">       15569</t>
  </si>
  <si>
    <t xml:space="preserve">       15570</t>
  </si>
  <si>
    <t xml:space="preserve">       15572</t>
  </si>
  <si>
    <t xml:space="preserve">       15573</t>
  </si>
  <si>
    <t xml:space="preserve">       15576</t>
  </si>
  <si>
    <t xml:space="preserve">       15577</t>
  </si>
  <si>
    <t xml:space="preserve">       15578</t>
  </si>
  <si>
    <t xml:space="preserve">       15579</t>
  </si>
  <si>
    <t xml:space="preserve">       15580</t>
  </si>
  <si>
    <t xml:space="preserve">       15582</t>
  </si>
  <si>
    <t xml:space="preserve">       15587</t>
  </si>
  <si>
    <t xml:space="preserve">       15590</t>
  </si>
  <si>
    <t xml:space="preserve">       15591</t>
  </si>
  <si>
    <t xml:space="preserve">       15592</t>
  </si>
  <si>
    <t xml:space="preserve">       15593</t>
  </si>
  <si>
    <t xml:space="preserve">       15594</t>
  </si>
  <si>
    <t xml:space="preserve">       15595</t>
  </si>
  <si>
    <t xml:space="preserve">       15596</t>
  </si>
  <si>
    <t xml:space="preserve">       15597</t>
  </si>
  <si>
    <t xml:space="preserve">       15598</t>
  </si>
  <si>
    <t xml:space="preserve">       15600</t>
  </si>
  <si>
    <t xml:space="preserve">       15607</t>
  </si>
  <si>
    <t xml:space="preserve">       15608</t>
  </si>
  <si>
    <t xml:space="preserve">       15609</t>
  </si>
  <si>
    <t xml:space="preserve">       15611</t>
  </si>
  <si>
    <t xml:space="preserve">       15612</t>
  </si>
  <si>
    <t xml:space="preserve">       15613</t>
  </si>
  <si>
    <t xml:space="preserve">       15614</t>
  </si>
  <si>
    <t xml:space="preserve">       15615</t>
  </si>
  <si>
    <t xml:space="preserve">       15616</t>
  </si>
  <si>
    <t xml:space="preserve">       15617</t>
  </si>
  <si>
    <t xml:space="preserve">       15618</t>
  </si>
  <si>
    <t xml:space="preserve">       15619</t>
  </si>
  <si>
    <t xml:space="preserve">       15620</t>
  </si>
  <si>
    <t xml:space="preserve">       15621</t>
  </si>
  <si>
    <t xml:space="preserve">       15622</t>
  </si>
  <si>
    <t xml:space="preserve">       15623</t>
  </si>
  <si>
    <t xml:space="preserve">       15624</t>
  </si>
  <si>
    <t xml:space="preserve">       15625</t>
  </si>
  <si>
    <t xml:space="preserve">       15626</t>
  </si>
  <si>
    <t xml:space="preserve">       15627</t>
  </si>
  <si>
    <t xml:space="preserve">       15630</t>
  </si>
  <si>
    <t xml:space="preserve">       15635</t>
  </si>
  <si>
    <t xml:space="preserve">       15637</t>
  </si>
  <si>
    <t xml:space="preserve">       15638</t>
  </si>
  <si>
    <t xml:space="preserve">       15639</t>
  </si>
  <si>
    <t xml:space="preserve">       15640</t>
  </si>
  <si>
    <t xml:space="preserve">       15650</t>
  </si>
  <si>
    <t xml:space="preserve">       15656</t>
  </si>
  <si>
    <t xml:space="preserve">       15659</t>
  </si>
  <si>
    <t xml:space="preserve">       15660</t>
  </si>
  <si>
    <t xml:space="preserve">       15668</t>
  </si>
  <si>
    <t xml:space="preserve">       15669</t>
  </si>
  <si>
    <t xml:space="preserve">       15670</t>
  </si>
  <si>
    <t xml:space="preserve">       15679</t>
  </si>
  <si>
    <t xml:space="preserve">       15680</t>
  </si>
  <si>
    <t xml:space="preserve">       15683</t>
  </si>
  <si>
    <t xml:space="preserve">       15684</t>
  </si>
  <si>
    <t xml:space="preserve">       15685</t>
  </si>
  <si>
    <t xml:space="preserve">       15686</t>
  </si>
  <si>
    <t xml:space="preserve">       15687</t>
  </si>
  <si>
    <t xml:space="preserve">       15688</t>
  </si>
  <si>
    <t xml:space="preserve">       15689</t>
  </si>
  <si>
    <t xml:space="preserve">       15690</t>
  </si>
  <si>
    <t xml:space="preserve">       15700</t>
  </si>
  <si>
    <t xml:space="preserve">       15701</t>
  </si>
  <si>
    <t xml:space="preserve">       15702</t>
  </si>
  <si>
    <t xml:space="preserve">       15703</t>
  </si>
  <si>
    <t xml:space="preserve">       15704</t>
  </si>
  <si>
    <t xml:space="preserve">       15705</t>
  </si>
  <si>
    <t xml:space="preserve">       15706</t>
  </si>
  <si>
    <t xml:space="preserve">       15707</t>
  </si>
  <si>
    <t xml:space="preserve">       15710</t>
  </si>
  <si>
    <t xml:space="preserve">       15770</t>
  </si>
  <si>
    <t xml:space="preserve">       15771</t>
  </si>
  <si>
    <t xml:space="preserve">       15780</t>
  </si>
  <si>
    <t xml:space="preserve">       15781</t>
  </si>
  <si>
    <t xml:space="preserve">       15782</t>
  </si>
  <si>
    <t xml:space="preserve">       15800</t>
  </si>
  <si>
    <t xml:space="preserve">       15805</t>
  </si>
  <si>
    <t xml:space="preserve">       15806</t>
  </si>
  <si>
    <t xml:space="preserve">       15807</t>
  </si>
  <si>
    <t xml:space="preserve">       15808</t>
  </si>
  <si>
    <t xml:space="preserve">       15809</t>
  </si>
  <si>
    <t xml:space="preserve">       15810</t>
  </si>
  <si>
    <t xml:space="preserve">       15813</t>
  </si>
  <si>
    <t xml:space="preserve">       15814</t>
  </si>
  <si>
    <t xml:space="preserve">       15815</t>
  </si>
  <si>
    <t xml:space="preserve">       15816</t>
  </si>
  <si>
    <t xml:space="preserve">       15817</t>
  </si>
  <si>
    <t xml:space="preserve">       15818</t>
  </si>
  <si>
    <t xml:space="preserve">       15819</t>
  </si>
  <si>
    <t xml:space="preserve">       15820</t>
  </si>
  <si>
    <t xml:space="preserve">       15821</t>
  </si>
  <si>
    <t xml:space="preserve">       15822</t>
  </si>
  <si>
    <t xml:space="preserve">       15823</t>
  </si>
  <si>
    <t xml:space="preserve">       15824</t>
  </si>
  <si>
    <t xml:space="preserve">       15825</t>
  </si>
  <si>
    <t xml:space="preserve">       15826</t>
  </si>
  <si>
    <t xml:space="preserve">       15828</t>
  </si>
  <si>
    <t xml:space="preserve">       15830</t>
  </si>
  <si>
    <t xml:space="preserve">       15837</t>
  </si>
  <si>
    <t xml:space="preserve">       15838</t>
  </si>
  <si>
    <t xml:space="preserve">       15839</t>
  </si>
  <si>
    <t xml:space="preserve">       15840</t>
  </si>
  <si>
    <t xml:space="preserve">       15841</t>
  </si>
  <si>
    <t xml:space="preserve">       15845</t>
  </si>
  <si>
    <t xml:space="preserve">       15846</t>
  </si>
  <si>
    <t xml:space="preserve">       15847</t>
  </si>
  <si>
    <t xml:space="preserve">       15848</t>
  </si>
  <si>
    <t xml:space="preserve">       15850</t>
  </si>
  <si>
    <t xml:space="preserve">       15851</t>
  </si>
  <si>
    <t xml:space="preserve">       15855</t>
  </si>
  <si>
    <t xml:space="preserve">       15856</t>
  </si>
  <si>
    <t xml:space="preserve">       15857</t>
  </si>
  <si>
    <t xml:space="preserve">       15858</t>
  </si>
  <si>
    <t xml:space="preserve">       15859</t>
  </si>
  <si>
    <t xml:space="preserve">       15860</t>
  </si>
  <si>
    <t xml:space="preserve">       15861</t>
  </si>
  <si>
    <t xml:space="preserve">       15862</t>
  </si>
  <si>
    <t xml:space="preserve">       15863</t>
  </si>
  <si>
    <t xml:space="preserve">       15864</t>
  </si>
  <si>
    <t xml:space="preserve">       15865</t>
  </si>
  <si>
    <t xml:space="preserve">       15866</t>
  </si>
  <si>
    <t xml:space="preserve">       15870</t>
  </si>
  <si>
    <t xml:space="preserve">       15871</t>
  </si>
  <si>
    <t xml:space="preserve">       15872</t>
  </si>
  <si>
    <t xml:space="preserve">       15873</t>
  </si>
  <si>
    <t xml:space="preserve">       15874</t>
  </si>
  <si>
    <t xml:space="preserve">       15880</t>
  </si>
  <si>
    <t xml:space="preserve">       15881</t>
  </si>
  <si>
    <t xml:space="preserve">       15882</t>
  </si>
  <si>
    <t xml:space="preserve">       15883</t>
  </si>
  <si>
    <t xml:space="preserve">       15884</t>
  </si>
  <si>
    <t xml:space="preserve">       15885</t>
  </si>
  <si>
    <t xml:space="preserve">       15886</t>
  </si>
  <si>
    <t xml:space="preserve">       15887</t>
  </si>
  <si>
    <t xml:space="preserve">       15888</t>
  </si>
  <si>
    <t xml:space="preserve">       15890</t>
  </si>
  <si>
    <t xml:space="preserve">       15891</t>
  </si>
  <si>
    <t xml:space="preserve">       15892</t>
  </si>
  <si>
    <t xml:space="preserve">       15893</t>
  </si>
  <si>
    <t xml:space="preserve">       15894</t>
  </si>
  <si>
    <t xml:space="preserve">       15895</t>
  </si>
  <si>
    <t xml:space="preserve">       15896</t>
  </si>
  <si>
    <t xml:space="preserve">       15897</t>
  </si>
  <si>
    <t xml:space="preserve">       15898</t>
  </si>
  <si>
    <t xml:space="preserve">       15899</t>
  </si>
  <si>
    <t xml:space="preserve">       15900</t>
  </si>
  <si>
    <t xml:space="preserve">       15910</t>
  </si>
  <si>
    <t xml:space="preserve">       15911</t>
  </si>
  <si>
    <t xml:space="preserve">       15912</t>
  </si>
  <si>
    <t xml:space="preserve">       15913</t>
  </si>
  <si>
    <t xml:space="preserve">       15914</t>
  </si>
  <si>
    <t xml:space="preserve">       15915</t>
  </si>
  <si>
    <t xml:space="preserve">       15916</t>
  </si>
  <si>
    <t xml:space="preserve">       15917</t>
  </si>
  <si>
    <t xml:space="preserve">       15920</t>
  </si>
  <si>
    <t xml:space="preserve">       15928</t>
  </si>
  <si>
    <t xml:space="preserve">       15930</t>
  </si>
  <si>
    <t xml:space="preserve">       15937</t>
  </si>
  <si>
    <t xml:space="preserve">       15938</t>
  </si>
  <si>
    <t xml:space="preserve">       15939</t>
  </si>
  <si>
    <t xml:space="preserve">       15940</t>
  </si>
  <si>
    <t xml:space="preserve">       15948</t>
  </si>
  <si>
    <t xml:space="preserve">       15949</t>
  </si>
  <si>
    <t xml:space="preserve">       15950</t>
  </si>
  <si>
    <t xml:space="preserve">       15959</t>
  </si>
  <si>
    <t xml:space="preserve">       15960</t>
  </si>
  <si>
    <t xml:space="preserve">       15961</t>
  </si>
  <si>
    <t xml:space="preserve">       15965</t>
  </si>
  <si>
    <t xml:space="preserve">       15966</t>
  </si>
  <si>
    <t xml:space="preserve">       15967</t>
  </si>
  <si>
    <t xml:space="preserve">       15968</t>
  </si>
  <si>
    <t xml:space="preserve">       15969</t>
  </si>
  <si>
    <t xml:space="preserve">       15970</t>
  </si>
  <si>
    <t xml:space="preserve">       15978</t>
  </si>
  <si>
    <t xml:space="preserve">       15979</t>
  </si>
  <si>
    <t xml:space="preserve">       15980</t>
  </si>
  <si>
    <t xml:space="preserve">       15981</t>
  </si>
  <si>
    <t xml:space="preserve">       15982</t>
  </si>
  <si>
    <t xml:space="preserve">       15983</t>
  </si>
  <si>
    <t xml:space="preserve">       15984</t>
  </si>
  <si>
    <t xml:space="preserve">       15985</t>
  </si>
  <si>
    <t xml:space="preserve">       15990</t>
  </si>
  <si>
    <t xml:space="preserve">       15991</t>
  </si>
  <si>
    <t xml:space="preserve">       15992</t>
  </si>
  <si>
    <t xml:space="preserve">       15993</t>
  </si>
  <si>
    <t xml:space="preserve">       15994</t>
  </si>
  <si>
    <t xml:space="preserve">       15995</t>
  </si>
  <si>
    <t xml:space="preserve">       15996</t>
  </si>
  <si>
    <t xml:space="preserve">       15998</t>
  </si>
  <si>
    <t xml:space="preserve">       15999</t>
  </si>
  <si>
    <t xml:space="preserve">       16001</t>
  </si>
  <si>
    <t xml:space="preserve">       16002</t>
  </si>
  <si>
    <t xml:space="preserve">       16003</t>
  </si>
  <si>
    <t xml:space="preserve">       16004</t>
  </si>
  <si>
    <t xml:space="preserve">       16070</t>
  </si>
  <si>
    <t xml:space="preserve">       16071</t>
  </si>
  <si>
    <t xml:space="preserve">       16080</t>
  </si>
  <si>
    <t xml:space="preserve">       16100</t>
  </si>
  <si>
    <t xml:space="preserve">       16111</t>
  </si>
  <si>
    <t xml:space="preserve">       16113</t>
  </si>
  <si>
    <t xml:space="preserve">       16114</t>
  </si>
  <si>
    <t xml:space="preserve">       16118</t>
  </si>
  <si>
    <t xml:space="preserve">       16120</t>
  </si>
  <si>
    <t xml:space="preserve">       16122</t>
  </si>
  <si>
    <t xml:space="preserve">       16123</t>
  </si>
  <si>
    <t xml:space="preserve">       16140</t>
  </si>
  <si>
    <t xml:space="preserve">       16141</t>
  </si>
  <si>
    <t xml:space="preserve">       16142</t>
  </si>
  <si>
    <t xml:space="preserve">       16143</t>
  </si>
  <si>
    <t xml:space="preserve">       16144</t>
  </si>
  <si>
    <t xml:space="preserve">       16145</t>
  </si>
  <si>
    <t xml:space="preserve">       16146</t>
  </si>
  <si>
    <t xml:space="preserve">       16150</t>
  </si>
  <si>
    <t xml:space="preserve">       16152</t>
  </si>
  <si>
    <t xml:space="preserve">       16160</t>
  </si>
  <si>
    <t xml:space="preserve">       16161</t>
  </si>
  <si>
    <t xml:space="preserve">       16162</t>
  </si>
  <si>
    <t xml:space="preserve">       16190</t>
  </si>
  <si>
    <t xml:space="preserve">       16191</t>
  </si>
  <si>
    <t xml:space="preserve">       16192</t>
  </si>
  <si>
    <t xml:space="preserve">       16193</t>
  </si>
  <si>
    <t xml:space="preserve">       16194</t>
  </si>
  <si>
    <t xml:space="preserve">       16195</t>
  </si>
  <si>
    <t xml:space="preserve">       16196</t>
  </si>
  <si>
    <t xml:space="preserve">       16200</t>
  </si>
  <si>
    <t xml:space="preserve">       16210</t>
  </si>
  <si>
    <t xml:space="preserve">       16211</t>
  </si>
  <si>
    <t xml:space="preserve">       16212</t>
  </si>
  <si>
    <t xml:space="preserve">       16214</t>
  </si>
  <si>
    <t xml:space="preserve">       16215</t>
  </si>
  <si>
    <t xml:space="preserve">       16216</t>
  </si>
  <si>
    <t xml:space="preserve">       16220</t>
  </si>
  <si>
    <t xml:space="preserve">       16230</t>
  </si>
  <si>
    <t xml:space="preserve">       16234</t>
  </si>
  <si>
    <t xml:space="preserve">       16235</t>
  </si>
  <si>
    <t xml:space="preserve">       16236</t>
  </si>
  <si>
    <t xml:space="preserve">       16237</t>
  </si>
  <si>
    <t xml:space="preserve">       16238</t>
  </si>
  <si>
    <t xml:space="preserve">       16239</t>
  </si>
  <si>
    <t xml:space="preserve">       16240</t>
  </si>
  <si>
    <t xml:space="preserve">       16250</t>
  </si>
  <si>
    <t xml:space="preserve">       16251</t>
  </si>
  <si>
    <t xml:space="preserve">       16260</t>
  </si>
  <si>
    <t xml:space="preserve">       16269</t>
  </si>
  <si>
    <t xml:space="preserve">       16270</t>
  </si>
  <si>
    <t xml:space="preserve">       16280</t>
  </si>
  <si>
    <t xml:space="preserve">       16290</t>
  </si>
  <si>
    <t xml:space="preserve">       16300</t>
  </si>
  <si>
    <t xml:space="preserve">       16311</t>
  </si>
  <si>
    <t xml:space="preserve">       16312</t>
  </si>
  <si>
    <t xml:space="preserve">       16313</t>
  </si>
  <si>
    <t xml:space="preserve">       16315</t>
  </si>
  <si>
    <t xml:space="preserve">       16316</t>
  </si>
  <si>
    <t xml:space="preserve">       16317</t>
  </si>
  <si>
    <t xml:space="preserve">       16318</t>
  </si>
  <si>
    <t xml:space="preserve">       16320</t>
  </si>
  <si>
    <t xml:space="preserve">       16321</t>
  </si>
  <si>
    <t xml:space="preserve">       16330</t>
  </si>
  <si>
    <t xml:space="preserve">       16336</t>
  </si>
  <si>
    <t xml:space="preserve">       16337</t>
  </si>
  <si>
    <t xml:space="preserve">       16338</t>
  </si>
  <si>
    <t xml:space="preserve">       16339</t>
  </si>
  <si>
    <t xml:space="preserve">       16340</t>
  </si>
  <si>
    <t xml:space="preserve">       16350</t>
  </si>
  <si>
    <t xml:space="preserve">       16360</t>
  </si>
  <si>
    <t xml:space="preserve">       16370</t>
  </si>
  <si>
    <t xml:space="preserve">       16371</t>
  </si>
  <si>
    <t xml:space="preserve">       16372</t>
  </si>
  <si>
    <t xml:space="preserve">       16373</t>
  </si>
  <si>
    <t xml:space="preserve">       16390</t>
  </si>
  <si>
    <t xml:space="preserve">       16393</t>
  </si>
  <si>
    <t xml:space="preserve">       16400</t>
  </si>
  <si>
    <t xml:space="preserve">       16410</t>
  </si>
  <si>
    <t xml:space="preserve">       16411</t>
  </si>
  <si>
    <t xml:space="preserve">       16412</t>
  </si>
  <si>
    <t xml:space="preserve">       16413</t>
  </si>
  <si>
    <t xml:space="preserve">       16414</t>
  </si>
  <si>
    <t xml:space="preserve">       16415</t>
  </si>
  <si>
    <t xml:space="preserve">       16417</t>
  </si>
  <si>
    <t xml:space="preserve">       16420</t>
  </si>
  <si>
    <t xml:space="preserve">       16421</t>
  </si>
  <si>
    <t xml:space="preserve">       16422</t>
  </si>
  <si>
    <t xml:space="preserve">       16423</t>
  </si>
  <si>
    <t xml:space="preserve">       16430</t>
  </si>
  <si>
    <t xml:space="preserve">       16431</t>
  </si>
  <si>
    <t xml:space="preserve">       16432</t>
  </si>
  <si>
    <t xml:space="preserve">       16433</t>
  </si>
  <si>
    <t xml:space="preserve">       16434</t>
  </si>
  <si>
    <t xml:space="preserve">       16435</t>
  </si>
  <si>
    <t xml:space="preserve">       16440</t>
  </si>
  <si>
    <t xml:space="preserve">       16441</t>
  </si>
  <si>
    <t xml:space="preserve">       16442</t>
  </si>
  <si>
    <t xml:space="preserve">       16444</t>
  </si>
  <si>
    <t xml:space="preserve">       16452</t>
  </si>
  <si>
    <t xml:space="preserve">       16460</t>
  </si>
  <si>
    <t xml:space="preserve">       16461</t>
  </si>
  <si>
    <t xml:space="preserve">       16463</t>
  </si>
  <si>
    <t xml:space="preserve">       16464</t>
  </si>
  <si>
    <t xml:space="preserve">       16465</t>
  </si>
  <si>
    <t xml:space="preserve">       16470</t>
  </si>
  <si>
    <t xml:space="preserve">       16500</t>
  </si>
  <si>
    <t xml:space="preserve">       16510</t>
  </si>
  <si>
    <t xml:space="preserve">       16512</t>
  </si>
  <si>
    <t xml:space="preserve">       16520</t>
  </si>
  <si>
    <t xml:space="preserve">       16521</t>
  </si>
  <si>
    <t xml:space="preserve">       16522</t>
  </si>
  <si>
    <t xml:space="preserve">       16531</t>
  </si>
  <si>
    <t xml:space="preserve">       16532</t>
  </si>
  <si>
    <t xml:space="preserve">       16535</t>
  </si>
  <si>
    <t xml:space="preserve">       16537</t>
  </si>
  <si>
    <t xml:space="preserve">       16540</t>
  </si>
  <si>
    <t xml:space="preserve">       16541</t>
  </si>
  <si>
    <t xml:space="preserve">       16542</t>
  </si>
  <si>
    <t xml:space="preserve">       16550</t>
  </si>
  <si>
    <t xml:space="preserve">       16555</t>
  </si>
  <si>
    <t xml:space="preserve">       16600</t>
  </si>
  <si>
    <t xml:space="preserve">       16610</t>
  </si>
  <si>
    <t xml:space="preserve">       16611</t>
  </si>
  <si>
    <t xml:space="preserve">       16612</t>
  </si>
  <si>
    <t xml:space="preserve">       16620</t>
  </si>
  <si>
    <t xml:space="preserve">       16621</t>
  </si>
  <si>
    <t xml:space="preserve">       16622</t>
  </si>
  <si>
    <t xml:space="preserve">       16623</t>
  </si>
  <si>
    <t xml:space="preserve">       16630</t>
  </si>
  <si>
    <t xml:space="preserve">       16638</t>
  </si>
  <si>
    <t xml:space="preserve">       16639</t>
  </si>
  <si>
    <t xml:space="preserve">       16640</t>
  </si>
  <si>
    <t xml:space="preserve">       16646</t>
  </si>
  <si>
    <t xml:space="preserve">       16647</t>
  </si>
  <si>
    <t xml:space="preserve">       16648</t>
  </si>
  <si>
    <t xml:space="preserve">       16649</t>
  </si>
  <si>
    <t xml:space="preserve">       16650</t>
  </si>
  <si>
    <t xml:space="preserve">       16660</t>
  </si>
  <si>
    <t xml:space="preserve">       16670</t>
  </si>
  <si>
    <t xml:space="preserve">       16700</t>
  </si>
  <si>
    <t xml:space="preserve">       16707</t>
  </si>
  <si>
    <t xml:space="preserve">       16708</t>
  </si>
  <si>
    <t xml:space="preserve">       16709</t>
  </si>
  <si>
    <t xml:space="preserve">       16710</t>
  </si>
  <si>
    <t xml:space="preserve">       16720</t>
  </si>
  <si>
    <t xml:space="preserve">       16730</t>
  </si>
  <si>
    <t xml:space="preserve">       16738</t>
  </si>
  <si>
    <t xml:space="preserve">       16739</t>
  </si>
  <si>
    <t xml:space="preserve">       16740</t>
  </si>
  <si>
    <t xml:space="preserve">       16760</t>
  </si>
  <si>
    <t xml:space="preserve">       16770</t>
  </si>
  <si>
    <t xml:space="preserve">       16771</t>
  </si>
  <si>
    <t xml:space="preserve">       16779</t>
  </si>
  <si>
    <t xml:space="preserve">       16780</t>
  </si>
  <si>
    <t xml:space="preserve">       16781</t>
  </si>
  <si>
    <t xml:space="preserve">       16800</t>
  </si>
  <si>
    <t xml:space="preserve">       16812</t>
  </si>
  <si>
    <t xml:space="preserve">       16813</t>
  </si>
  <si>
    <t xml:space="preserve">       16830</t>
  </si>
  <si>
    <t xml:space="preserve">       16840</t>
  </si>
  <si>
    <t xml:space="preserve">       16841</t>
  </si>
  <si>
    <t xml:space="preserve">       16842</t>
  </si>
  <si>
    <t xml:space="preserve">       16843</t>
  </si>
  <si>
    <t xml:space="preserve">       16850</t>
  </si>
  <si>
    <t xml:space="preserve">       16851</t>
  </si>
  <si>
    <t xml:space="preserve">       16852</t>
  </si>
  <si>
    <t xml:space="preserve">       16853</t>
  </si>
  <si>
    <t xml:space="preserve">       16854</t>
  </si>
  <si>
    <t xml:space="preserve">       16855</t>
  </si>
  <si>
    <t xml:space="preserve">       16856</t>
  </si>
  <si>
    <t xml:space="preserve">       16857</t>
  </si>
  <si>
    <t xml:space="preserve">       16860</t>
  </si>
  <si>
    <t xml:space="preserve">       16870</t>
  </si>
  <si>
    <t xml:space="preserve">       16878</t>
  </si>
  <si>
    <t xml:space="preserve">       16879</t>
  </si>
  <si>
    <t xml:space="preserve">       16890</t>
  </si>
  <si>
    <t xml:space="preserve">       16891</t>
  </si>
  <si>
    <t xml:space="preserve">       16892</t>
  </si>
  <si>
    <t xml:space="preserve">       16893</t>
  </si>
  <si>
    <t xml:space="preserve">       17001</t>
  </si>
  <si>
    <t xml:space="preserve">       17002</t>
  </si>
  <si>
    <t xml:space="preserve">       17003</t>
  </si>
  <si>
    <t xml:space="preserve">       17004</t>
  </si>
  <si>
    <t xml:space="preserve">       17005</t>
  </si>
  <si>
    <t xml:space="preserve">       17006</t>
  </si>
  <si>
    <t xml:space="preserve">       17007</t>
  </si>
  <si>
    <t xml:space="preserve">       17023</t>
  </si>
  <si>
    <t xml:space="preserve">       17070</t>
  </si>
  <si>
    <t xml:space="preserve">       17071</t>
  </si>
  <si>
    <t xml:space="preserve">       17080</t>
  </si>
  <si>
    <t xml:space="preserve">       17100</t>
  </si>
  <si>
    <t xml:space="preserve">       17101</t>
  </si>
  <si>
    <t xml:space="preserve">       17103</t>
  </si>
  <si>
    <t xml:space="preserve">       17107</t>
  </si>
  <si>
    <t xml:space="preserve">       17110</t>
  </si>
  <si>
    <t xml:space="preserve">       17111</t>
  </si>
  <si>
    <t xml:space="preserve">       17113</t>
  </si>
  <si>
    <t xml:space="preserve">       17114</t>
  </si>
  <si>
    <t xml:space="preserve">       17115</t>
  </si>
  <si>
    <t xml:space="preserve">       17116</t>
  </si>
  <si>
    <t xml:space="preserve">       17117</t>
  </si>
  <si>
    <t xml:space="preserve">       17118</t>
  </si>
  <si>
    <t xml:space="preserve">       17120</t>
  </si>
  <si>
    <t xml:space="preserve">       17121</t>
  </si>
  <si>
    <t xml:space="preserve">       17123</t>
  </si>
  <si>
    <t xml:space="preserve">       17124</t>
  </si>
  <si>
    <t xml:space="preserve">       17130</t>
  </si>
  <si>
    <t xml:space="preserve">       17131</t>
  </si>
  <si>
    <t xml:space="preserve">       17132</t>
  </si>
  <si>
    <t xml:space="preserve">       17133</t>
  </si>
  <si>
    <t xml:space="preserve">       17134</t>
  </si>
  <si>
    <t xml:space="preserve">       17136</t>
  </si>
  <si>
    <t xml:space="preserve">       17137</t>
  </si>
  <si>
    <t xml:space="preserve">       17140</t>
  </si>
  <si>
    <t xml:space="preserve">       17141</t>
  </si>
  <si>
    <t xml:space="preserve">       17142</t>
  </si>
  <si>
    <t xml:space="preserve">       17143</t>
  </si>
  <si>
    <t xml:space="preserve">       17144</t>
  </si>
  <si>
    <t xml:space="preserve">       17148</t>
  </si>
  <si>
    <t xml:space="preserve">       17150</t>
  </si>
  <si>
    <t xml:space="preserve">       17151</t>
  </si>
  <si>
    <t xml:space="preserve">       17152</t>
  </si>
  <si>
    <t xml:space="preserve">       17153</t>
  </si>
  <si>
    <t xml:space="preserve">       17154</t>
  </si>
  <si>
    <t xml:space="preserve">       17160</t>
  </si>
  <si>
    <t xml:space="preserve">       17161</t>
  </si>
  <si>
    <t xml:space="preserve">       17162</t>
  </si>
  <si>
    <t xml:space="preserve">       17164</t>
  </si>
  <si>
    <t xml:space="preserve">       17165</t>
  </si>
  <si>
    <t xml:space="preserve">       17166</t>
  </si>
  <si>
    <t xml:space="preserve">       17170</t>
  </si>
  <si>
    <t xml:space="preserve">       17171</t>
  </si>
  <si>
    <t xml:space="preserve">       17172</t>
  </si>
  <si>
    <t xml:space="preserve">       17173</t>
  </si>
  <si>
    <t xml:space="preserve">       17174</t>
  </si>
  <si>
    <t xml:space="preserve">       17175</t>
  </si>
  <si>
    <t xml:space="preserve">       17176</t>
  </si>
  <si>
    <t xml:space="preserve">       17177</t>
  </si>
  <si>
    <t xml:space="preserve">       17178</t>
  </si>
  <si>
    <t xml:space="preserve">       17179</t>
  </si>
  <si>
    <t xml:space="preserve">       17180</t>
  </si>
  <si>
    <t xml:space="preserve">       17181</t>
  </si>
  <si>
    <t xml:space="preserve">       17182</t>
  </si>
  <si>
    <t xml:space="preserve">       17183</t>
  </si>
  <si>
    <t xml:space="preserve">       17184</t>
  </si>
  <si>
    <t xml:space="preserve">       17185</t>
  </si>
  <si>
    <t xml:space="preserve">       17190</t>
  </si>
  <si>
    <t xml:space="preserve">       17199</t>
  </si>
  <si>
    <t xml:space="preserve">       17200</t>
  </si>
  <si>
    <t xml:space="preserve">       17210</t>
  </si>
  <si>
    <t xml:space="preserve">       17211</t>
  </si>
  <si>
    <t xml:space="preserve">       17212</t>
  </si>
  <si>
    <t xml:space="preserve">       17213</t>
  </si>
  <si>
    <t xml:space="preserve">       17214</t>
  </si>
  <si>
    <t xml:space="preserve">       17220</t>
  </si>
  <si>
    <t xml:space="preserve">       17230</t>
  </si>
  <si>
    <t xml:space="preserve">       17233</t>
  </si>
  <si>
    <t xml:space="preserve">       17240</t>
  </si>
  <si>
    <t xml:space="preserve">       17241</t>
  </si>
  <si>
    <t xml:space="preserve">       17242</t>
  </si>
  <si>
    <t xml:space="preserve">       17243</t>
  </si>
  <si>
    <t xml:space="preserve">       17244</t>
  </si>
  <si>
    <t xml:space="preserve">       17245</t>
  </si>
  <si>
    <t xml:space="preserve">       17246</t>
  </si>
  <si>
    <t xml:space="preserve">       17248</t>
  </si>
  <si>
    <t xml:space="preserve">       17249</t>
  </si>
  <si>
    <t xml:space="preserve">       17250</t>
  </si>
  <si>
    <t xml:space="preserve">       17251</t>
  </si>
  <si>
    <t xml:space="preserve">       17252</t>
  </si>
  <si>
    <t xml:space="preserve">       17253</t>
  </si>
  <si>
    <t xml:space="preserve">       17255</t>
  </si>
  <si>
    <t xml:space="preserve">       17256</t>
  </si>
  <si>
    <t xml:space="preserve">       17257</t>
  </si>
  <si>
    <t xml:space="preserve">       17258</t>
  </si>
  <si>
    <t xml:space="preserve">       17300</t>
  </si>
  <si>
    <t xml:space="preserve">       17310</t>
  </si>
  <si>
    <t xml:space="preserve">       17320</t>
  </si>
  <si>
    <t xml:space="preserve">       17400</t>
  </si>
  <si>
    <t xml:space="preserve">       17401</t>
  </si>
  <si>
    <t xml:space="preserve">       17402</t>
  </si>
  <si>
    <t xml:space="preserve">       17403</t>
  </si>
  <si>
    <t xml:space="preserve">       17404</t>
  </si>
  <si>
    <t xml:space="preserve">       17405</t>
  </si>
  <si>
    <t xml:space="preserve">       17406</t>
  </si>
  <si>
    <t xml:space="preserve">       17410</t>
  </si>
  <si>
    <t xml:space="preserve">       17411</t>
  </si>
  <si>
    <t xml:space="preserve">       17412</t>
  </si>
  <si>
    <t xml:space="preserve">       17420</t>
  </si>
  <si>
    <t xml:space="preserve">       17421</t>
  </si>
  <si>
    <t xml:space="preserve">       17430</t>
  </si>
  <si>
    <t xml:space="preserve">       17441</t>
  </si>
  <si>
    <t xml:space="preserve">       17442</t>
  </si>
  <si>
    <t xml:space="preserve">       17443</t>
  </si>
  <si>
    <t xml:space="preserve">       17444</t>
  </si>
  <si>
    <t xml:space="preserve">       17445</t>
  </si>
  <si>
    <t xml:space="preserve">       17450</t>
  </si>
  <si>
    <t xml:space="preserve">       17451</t>
  </si>
  <si>
    <t xml:space="preserve">       17452</t>
  </si>
  <si>
    <t xml:space="preserve">       17453</t>
  </si>
  <si>
    <t xml:space="preserve">       17454</t>
  </si>
  <si>
    <t xml:space="preserve">       17455</t>
  </si>
  <si>
    <t xml:space="preserve">       17456</t>
  </si>
  <si>
    <t xml:space="preserve">       17457</t>
  </si>
  <si>
    <t xml:space="preserve">       17458</t>
  </si>
  <si>
    <t xml:space="preserve">       17459</t>
  </si>
  <si>
    <t xml:space="preserve">       17460</t>
  </si>
  <si>
    <t xml:space="preserve">       17461</t>
  </si>
  <si>
    <t xml:space="preserve">       17462</t>
  </si>
  <si>
    <t xml:space="preserve">       17463</t>
  </si>
  <si>
    <t xml:space="preserve">       17464</t>
  </si>
  <si>
    <t xml:space="preserve">       17465</t>
  </si>
  <si>
    <t xml:space="preserve">       17466</t>
  </si>
  <si>
    <t xml:space="preserve">       17467</t>
  </si>
  <si>
    <t xml:space="preserve">       17468</t>
  </si>
  <si>
    <t xml:space="preserve">       17469</t>
  </si>
  <si>
    <t xml:space="preserve">       17470</t>
  </si>
  <si>
    <t xml:space="preserve">       17472</t>
  </si>
  <si>
    <t xml:space="preserve">       17473</t>
  </si>
  <si>
    <t xml:space="preserve">       17474</t>
  </si>
  <si>
    <t xml:space="preserve">       17475</t>
  </si>
  <si>
    <t xml:space="preserve">       17476</t>
  </si>
  <si>
    <t xml:space="preserve">       17480</t>
  </si>
  <si>
    <t xml:space="preserve">       17481</t>
  </si>
  <si>
    <t xml:space="preserve">       17482</t>
  </si>
  <si>
    <t xml:space="preserve">       17483</t>
  </si>
  <si>
    <t xml:space="preserve">       17484</t>
  </si>
  <si>
    <t xml:space="preserve">       17485</t>
  </si>
  <si>
    <t xml:space="preserve">       17486</t>
  </si>
  <si>
    <t xml:space="preserve">       17487</t>
  </si>
  <si>
    <t xml:space="preserve">       17488</t>
  </si>
  <si>
    <t xml:space="preserve">       17489</t>
  </si>
  <si>
    <t xml:space="preserve">       17490</t>
  </si>
  <si>
    <t xml:space="preserve">       17491</t>
  </si>
  <si>
    <t xml:space="preserve">       17492</t>
  </si>
  <si>
    <t xml:space="preserve">       17493</t>
  </si>
  <si>
    <t xml:space="preserve">       17494</t>
  </si>
  <si>
    <t xml:space="preserve">       17495</t>
  </si>
  <si>
    <t xml:space="preserve">       17496</t>
  </si>
  <si>
    <t xml:space="preserve">       17497</t>
  </si>
  <si>
    <t xml:space="preserve">       17500</t>
  </si>
  <si>
    <t xml:space="preserve">       17510</t>
  </si>
  <si>
    <t xml:space="preserve">       17512</t>
  </si>
  <si>
    <t xml:space="preserve">       17513</t>
  </si>
  <si>
    <t xml:space="preserve">       17514</t>
  </si>
  <si>
    <t xml:space="preserve">       17515</t>
  </si>
  <si>
    <t xml:space="preserve">       17520</t>
  </si>
  <si>
    <t xml:space="preserve">       17527</t>
  </si>
  <si>
    <t xml:space="preserve">       17528</t>
  </si>
  <si>
    <t xml:space="preserve">       17529</t>
  </si>
  <si>
    <t xml:space="preserve">       17530</t>
  </si>
  <si>
    <t xml:space="preserve">       17531</t>
  </si>
  <si>
    <t xml:space="preserve">       17533</t>
  </si>
  <si>
    <t xml:space="preserve">       17534</t>
  </si>
  <si>
    <t xml:space="preserve">       17535</t>
  </si>
  <si>
    <t xml:space="preserve">       17536</t>
  </si>
  <si>
    <t xml:space="preserve">       17537</t>
  </si>
  <si>
    <t xml:space="preserve">       17538</t>
  </si>
  <si>
    <t xml:space="preserve">       17539</t>
  </si>
  <si>
    <t xml:space="preserve">       17600</t>
  </si>
  <si>
    <t xml:space="preserve">       17700</t>
  </si>
  <si>
    <t xml:space="preserve">       17706</t>
  </si>
  <si>
    <t xml:space="preserve">       17707</t>
  </si>
  <si>
    <t xml:space="preserve">       17708</t>
  </si>
  <si>
    <t xml:space="preserve">       17709</t>
  </si>
  <si>
    <t xml:space="preserve">       17710</t>
  </si>
  <si>
    <t xml:space="preserve">       17720</t>
  </si>
  <si>
    <t xml:space="preserve">       17721</t>
  </si>
  <si>
    <t xml:space="preserve">       17722</t>
  </si>
  <si>
    <t xml:space="preserve">       17723</t>
  </si>
  <si>
    <t xml:space="preserve">       17730</t>
  </si>
  <si>
    <t xml:space="preserve">       17731</t>
  </si>
  <si>
    <t xml:space="preserve">       17732</t>
  </si>
  <si>
    <t xml:space="preserve">       17733</t>
  </si>
  <si>
    <t xml:space="preserve">       17734</t>
  </si>
  <si>
    <t xml:space="preserve">       17740</t>
  </si>
  <si>
    <t xml:space="preserve">       17741</t>
  </si>
  <si>
    <t xml:space="preserve">       17742</t>
  </si>
  <si>
    <t xml:space="preserve">       17743</t>
  </si>
  <si>
    <t xml:space="preserve">       17744</t>
  </si>
  <si>
    <t xml:space="preserve">       17745</t>
  </si>
  <si>
    <t xml:space="preserve">       17746</t>
  </si>
  <si>
    <t xml:space="preserve">       17747</t>
  </si>
  <si>
    <t xml:space="preserve">       17750</t>
  </si>
  <si>
    <t xml:space="preserve">       17751</t>
  </si>
  <si>
    <t xml:space="preserve">       17752</t>
  </si>
  <si>
    <t xml:space="preserve">       17753</t>
  </si>
  <si>
    <t xml:space="preserve">       17754</t>
  </si>
  <si>
    <t xml:space="preserve">       17755</t>
  </si>
  <si>
    <t xml:space="preserve">       17760</t>
  </si>
  <si>
    <t xml:space="preserve">       17761</t>
  </si>
  <si>
    <t xml:space="preserve">       17762</t>
  </si>
  <si>
    <t xml:space="preserve">       17763</t>
  </si>
  <si>
    <t xml:space="preserve">       17770</t>
  </si>
  <si>
    <t xml:space="preserve">       17771</t>
  </si>
  <si>
    <t xml:space="preserve">       17772</t>
  </si>
  <si>
    <t xml:space="preserve">       17773</t>
  </si>
  <si>
    <t xml:space="preserve">       17780</t>
  </si>
  <si>
    <t xml:space="preserve">       17781</t>
  </si>
  <si>
    <t xml:space="preserve">       17800</t>
  </si>
  <si>
    <t xml:space="preserve">       17810</t>
  </si>
  <si>
    <t xml:space="preserve">       17811</t>
  </si>
  <si>
    <t xml:space="preserve">       17812</t>
  </si>
  <si>
    <t xml:space="preserve">       17813</t>
  </si>
  <si>
    <t xml:space="preserve">       17820</t>
  </si>
  <si>
    <t xml:space="preserve">       17830</t>
  </si>
  <si>
    <t xml:space="preserve">       17831</t>
  </si>
  <si>
    <t xml:space="preserve">       17832</t>
  </si>
  <si>
    <t xml:space="preserve">       17833</t>
  </si>
  <si>
    <t xml:space="preserve">       17834</t>
  </si>
  <si>
    <t xml:space="preserve">       17840</t>
  </si>
  <si>
    <t xml:space="preserve">       17843</t>
  </si>
  <si>
    <t xml:space="preserve">       17844</t>
  </si>
  <si>
    <t xml:space="preserve">       17845</t>
  </si>
  <si>
    <t xml:space="preserve">       17846</t>
  </si>
  <si>
    <t xml:space="preserve">       17850</t>
  </si>
  <si>
    <t xml:space="preserve">       17851</t>
  </si>
  <si>
    <t xml:space="preserve">       17852</t>
  </si>
  <si>
    <t xml:space="preserve">       17853</t>
  </si>
  <si>
    <t xml:space="preserve">       17854</t>
  </si>
  <si>
    <t xml:space="preserve">       17855</t>
  </si>
  <si>
    <t xml:space="preserve">       17856</t>
  </si>
  <si>
    <t xml:space="preserve">       17857</t>
  </si>
  <si>
    <t xml:space="preserve">       17858</t>
  </si>
  <si>
    <t xml:space="preserve">       17860</t>
  </si>
  <si>
    <t xml:space="preserve">       17861</t>
  </si>
  <si>
    <t xml:space="preserve">       17862</t>
  </si>
  <si>
    <t xml:space="preserve">       17863</t>
  </si>
  <si>
    <t xml:space="preserve">       17864</t>
  </si>
  <si>
    <t xml:space="preserve">       17865</t>
  </si>
  <si>
    <t xml:space="preserve">       17866</t>
  </si>
  <si>
    <t xml:space="preserve">       17867</t>
  </si>
  <si>
    <t xml:space="preserve">       17868</t>
  </si>
  <si>
    <t xml:space="preserve">       17869</t>
  </si>
  <si>
    <t xml:space="preserve">       18001</t>
  </si>
  <si>
    <t xml:space="preserve">       18002</t>
  </si>
  <si>
    <t xml:space="preserve">       18003</t>
  </si>
  <si>
    <t xml:space="preserve">       18004</t>
  </si>
  <si>
    <t xml:space="preserve">       18005</t>
  </si>
  <si>
    <t xml:space="preserve">       18006</t>
  </si>
  <si>
    <t xml:space="preserve">       18007</t>
  </si>
  <si>
    <t xml:space="preserve">       18008</t>
  </si>
  <si>
    <t xml:space="preserve">       18009</t>
  </si>
  <si>
    <t xml:space="preserve">       18010</t>
  </si>
  <si>
    <t xml:space="preserve">       18011</t>
  </si>
  <si>
    <t xml:space="preserve">       18012</t>
  </si>
  <si>
    <t xml:space="preserve">       18013</t>
  </si>
  <si>
    <t xml:space="preserve">       18014</t>
  </si>
  <si>
    <t xml:space="preserve">       18015</t>
  </si>
  <si>
    <t xml:space="preserve">       18016</t>
  </si>
  <si>
    <t xml:space="preserve">       18070</t>
  </si>
  <si>
    <t xml:space="preserve">       18071</t>
  </si>
  <si>
    <t xml:space="preserve">       18080</t>
  </si>
  <si>
    <t xml:space="preserve">       18100</t>
  </si>
  <si>
    <t xml:space="preserve">       18101</t>
  </si>
  <si>
    <t xml:space="preserve">       18102</t>
  </si>
  <si>
    <t xml:space="preserve">       18110</t>
  </si>
  <si>
    <t xml:space="preserve">       18120</t>
  </si>
  <si>
    <t xml:space="preserve">       18125</t>
  </si>
  <si>
    <t xml:space="preserve">       18126</t>
  </si>
  <si>
    <t xml:space="preserve">       18127</t>
  </si>
  <si>
    <t xml:space="preserve">       18128</t>
  </si>
  <si>
    <t xml:space="preserve">       18129</t>
  </si>
  <si>
    <t xml:space="preserve">       18130</t>
  </si>
  <si>
    <t xml:space="preserve">       18131</t>
  </si>
  <si>
    <t xml:space="preserve">       18132</t>
  </si>
  <si>
    <t xml:space="preserve">       18140</t>
  </si>
  <si>
    <t xml:space="preserve">       18150</t>
  </si>
  <si>
    <t xml:space="preserve">       18151</t>
  </si>
  <si>
    <t xml:space="preserve">       18152</t>
  </si>
  <si>
    <t xml:space="preserve">       18160</t>
  </si>
  <si>
    <t xml:space="preserve">       18170</t>
  </si>
  <si>
    <t xml:space="preserve">       18179</t>
  </si>
  <si>
    <t xml:space="preserve">       18180</t>
  </si>
  <si>
    <t xml:space="preserve">       18181</t>
  </si>
  <si>
    <t xml:space="preserve">       18182</t>
  </si>
  <si>
    <t xml:space="preserve">       18183</t>
  </si>
  <si>
    <t xml:space="preserve">       18184</t>
  </si>
  <si>
    <t xml:space="preserve">       18185</t>
  </si>
  <si>
    <t xml:space="preserve">       18190</t>
  </si>
  <si>
    <t xml:space="preserve">       18191</t>
  </si>
  <si>
    <t xml:space="preserve">       18192</t>
  </si>
  <si>
    <t xml:space="preserve">       18193</t>
  </si>
  <si>
    <t xml:space="preserve">       18194</t>
  </si>
  <si>
    <t xml:space="preserve">       18195</t>
  </si>
  <si>
    <t xml:space="preserve">       18196</t>
  </si>
  <si>
    <t xml:space="preserve">       18197</t>
  </si>
  <si>
    <t xml:space="preserve">       18198</t>
  </si>
  <si>
    <t xml:space="preserve">       18199</t>
  </si>
  <si>
    <t xml:space="preserve">       18200</t>
  </si>
  <si>
    <t xml:space="preserve">       18210</t>
  </si>
  <si>
    <t xml:space="preserve">       18211</t>
  </si>
  <si>
    <t xml:space="preserve">       18212</t>
  </si>
  <si>
    <t xml:space="preserve">       18213</t>
  </si>
  <si>
    <t xml:space="preserve">       18214</t>
  </si>
  <si>
    <t xml:space="preserve">       18220</t>
  </si>
  <si>
    <t xml:space="preserve">       18230</t>
  </si>
  <si>
    <t xml:space="preserve">       18240</t>
  </si>
  <si>
    <t xml:space="preserve">       18247</t>
  </si>
  <si>
    <t xml:space="preserve">       18248</t>
  </si>
  <si>
    <t xml:space="preserve">       18249</t>
  </si>
  <si>
    <t xml:space="preserve">       18250</t>
  </si>
  <si>
    <t xml:space="preserve">       18260</t>
  </si>
  <si>
    <t xml:space="preserve">       18270</t>
  </si>
  <si>
    <t xml:space="preserve">       18280</t>
  </si>
  <si>
    <t xml:space="preserve">       18290</t>
  </si>
  <si>
    <t xml:space="preserve">       18291</t>
  </si>
  <si>
    <t xml:space="preserve">       18293</t>
  </si>
  <si>
    <t xml:space="preserve">       18294</t>
  </si>
  <si>
    <t xml:space="preserve">       18295</t>
  </si>
  <si>
    <t xml:space="preserve">       18300</t>
  </si>
  <si>
    <t xml:space="preserve">       18310</t>
  </si>
  <si>
    <t xml:space="preserve">       18311</t>
  </si>
  <si>
    <t xml:space="preserve">       18312</t>
  </si>
  <si>
    <t xml:space="preserve">       18313</t>
  </si>
  <si>
    <t xml:space="preserve">       18314</t>
  </si>
  <si>
    <t xml:space="preserve">       18320</t>
  </si>
  <si>
    <t xml:space="preserve">       18327</t>
  </si>
  <si>
    <t xml:space="preserve">       18328</t>
  </si>
  <si>
    <t xml:space="preserve">       18329</t>
  </si>
  <si>
    <t xml:space="preserve">       18330</t>
  </si>
  <si>
    <t xml:space="preserve">       18339</t>
  </si>
  <si>
    <t xml:space="preserve">       18340</t>
  </si>
  <si>
    <t xml:space="preserve">       18350</t>
  </si>
  <si>
    <t xml:space="preserve">       18360</t>
  </si>
  <si>
    <t xml:space="preserve">       18369</t>
  </si>
  <si>
    <t xml:space="preserve">       18370</t>
  </si>
  <si>
    <t xml:space="preserve">       18380</t>
  </si>
  <si>
    <t xml:space="preserve">       18381</t>
  </si>
  <si>
    <t xml:space="preserve">       18400</t>
  </si>
  <si>
    <t xml:space="preserve">       18410</t>
  </si>
  <si>
    <t xml:space="preserve">       18411</t>
  </si>
  <si>
    <t xml:space="preserve">       18412</t>
  </si>
  <si>
    <t xml:space="preserve">       18413</t>
  </si>
  <si>
    <t xml:space="preserve">       18414</t>
  </si>
  <si>
    <t xml:space="preserve">       18415</t>
  </si>
  <si>
    <t xml:space="preserve">       18416</t>
  </si>
  <si>
    <t xml:space="preserve">       18417</t>
  </si>
  <si>
    <t xml:space="preserve">       18418</t>
  </si>
  <si>
    <t xml:space="preserve">       18420</t>
  </si>
  <si>
    <t xml:space="preserve">       18430</t>
  </si>
  <si>
    <t xml:space="preserve">       18438</t>
  </si>
  <si>
    <t xml:space="preserve">       18439</t>
  </si>
  <si>
    <t xml:space="preserve">       18440</t>
  </si>
  <si>
    <t xml:space="preserve">       18448</t>
  </si>
  <si>
    <t xml:space="preserve">       18449</t>
  </si>
  <si>
    <t xml:space="preserve">       18450</t>
  </si>
  <si>
    <t xml:space="preserve">       18451</t>
  </si>
  <si>
    <t xml:space="preserve">       18452</t>
  </si>
  <si>
    <t xml:space="preserve">       18460</t>
  </si>
  <si>
    <t xml:space="preserve">       18470</t>
  </si>
  <si>
    <t xml:space="preserve">       18480</t>
  </si>
  <si>
    <t xml:space="preserve">       18490</t>
  </si>
  <si>
    <t xml:space="preserve">       18491</t>
  </si>
  <si>
    <t xml:space="preserve">       18492</t>
  </si>
  <si>
    <t xml:space="preserve">       18493</t>
  </si>
  <si>
    <t xml:space="preserve">       18494</t>
  </si>
  <si>
    <t xml:space="preserve">       18500</t>
  </si>
  <si>
    <t xml:space="preserve">       18510</t>
  </si>
  <si>
    <t xml:space="preserve">       18511</t>
  </si>
  <si>
    <t xml:space="preserve">       18512</t>
  </si>
  <si>
    <t xml:space="preserve">       18513</t>
  </si>
  <si>
    <t xml:space="preserve">       18514</t>
  </si>
  <si>
    <t xml:space="preserve">       18515</t>
  </si>
  <si>
    <t xml:space="preserve">       18516</t>
  </si>
  <si>
    <t xml:space="preserve">       18517</t>
  </si>
  <si>
    <t xml:space="preserve">       18518</t>
  </si>
  <si>
    <t xml:space="preserve">       18519</t>
  </si>
  <si>
    <t xml:space="preserve">       18520</t>
  </si>
  <si>
    <t xml:space="preserve">       18530</t>
  </si>
  <si>
    <t xml:space="preserve">       18538</t>
  </si>
  <si>
    <t xml:space="preserve">       18539</t>
  </si>
  <si>
    <t xml:space="preserve">       18540</t>
  </si>
  <si>
    <t xml:space="preserve">       18550</t>
  </si>
  <si>
    <t xml:space="preserve">       18560</t>
  </si>
  <si>
    <t xml:space="preserve">       18561</t>
  </si>
  <si>
    <t xml:space="preserve">       18562</t>
  </si>
  <si>
    <t xml:space="preserve">       18563</t>
  </si>
  <si>
    <t xml:space="preserve">       18564</t>
  </si>
  <si>
    <t xml:space="preserve">       18565</t>
  </si>
  <si>
    <t xml:space="preserve">       18566</t>
  </si>
  <si>
    <t xml:space="preserve">       18567</t>
  </si>
  <si>
    <t xml:space="preserve">       18568</t>
  </si>
  <si>
    <t xml:space="preserve">       18569</t>
  </si>
  <si>
    <t xml:space="preserve">       18570</t>
  </si>
  <si>
    <t xml:space="preserve">       18600</t>
  </si>
  <si>
    <t xml:space="preserve">       18610</t>
  </si>
  <si>
    <t xml:space="preserve">       18611</t>
  </si>
  <si>
    <t xml:space="preserve">       18612</t>
  </si>
  <si>
    <t xml:space="preserve">       18613</t>
  </si>
  <si>
    <t xml:space="preserve">       18614</t>
  </si>
  <si>
    <t xml:space="preserve">       18615</t>
  </si>
  <si>
    <t xml:space="preserve">       18616</t>
  </si>
  <si>
    <t xml:space="preserve">       18620</t>
  </si>
  <si>
    <t xml:space="preserve">       18630</t>
  </si>
  <si>
    <t xml:space="preserve">       18640</t>
  </si>
  <si>
    <t xml:space="preserve">       18650</t>
  </si>
  <si>
    <t xml:space="preserve">       18656</t>
  </si>
  <si>
    <t xml:space="preserve">       18657</t>
  </si>
  <si>
    <t xml:space="preserve">       18658</t>
  </si>
  <si>
    <t xml:space="preserve">       18659</t>
  </si>
  <si>
    <t xml:space="preserve">       18660</t>
  </si>
  <si>
    <t xml:space="preserve">       18670</t>
  </si>
  <si>
    <t xml:space="preserve">       18680</t>
  </si>
  <si>
    <t xml:space="preserve">       18690</t>
  </si>
  <si>
    <t xml:space="preserve">       18697</t>
  </si>
  <si>
    <t xml:space="preserve">       18698</t>
  </si>
  <si>
    <t xml:space="preserve">       18699</t>
  </si>
  <si>
    <t xml:space="preserve">       18700</t>
  </si>
  <si>
    <t xml:space="preserve">       18708</t>
  </si>
  <si>
    <t xml:space="preserve">       18710</t>
  </si>
  <si>
    <t xml:space="preserve">       18711</t>
  </si>
  <si>
    <t xml:space="preserve">       18713</t>
  </si>
  <si>
    <t xml:space="preserve">       18720</t>
  </si>
  <si>
    <t xml:space="preserve">       18730</t>
  </si>
  <si>
    <t xml:space="preserve">       18740</t>
  </si>
  <si>
    <t xml:space="preserve">       18750</t>
  </si>
  <si>
    <t xml:space="preserve">       18760</t>
  </si>
  <si>
    <t xml:space="preserve">       18770</t>
  </si>
  <si>
    <t xml:space="preserve">       18800</t>
  </si>
  <si>
    <t xml:space="preserve">       18810</t>
  </si>
  <si>
    <t xml:space="preserve">       18811</t>
  </si>
  <si>
    <t xml:space="preserve">       18812</t>
  </si>
  <si>
    <t xml:space="preserve">       18813</t>
  </si>
  <si>
    <t xml:space="preserve">       18814</t>
  </si>
  <si>
    <t xml:space="preserve">       18815</t>
  </si>
  <si>
    <t xml:space="preserve">       18816</t>
  </si>
  <si>
    <t xml:space="preserve">       18817</t>
  </si>
  <si>
    <t xml:space="preserve">       18818</t>
  </si>
  <si>
    <t xml:space="preserve">       18819</t>
  </si>
  <si>
    <t xml:space="preserve">       18820</t>
  </si>
  <si>
    <t xml:space="preserve">       18830</t>
  </si>
  <si>
    <t xml:space="preserve">       18840</t>
  </si>
  <si>
    <t xml:space="preserve">       18849</t>
  </si>
  <si>
    <t xml:space="preserve">       18850</t>
  </si>
  <si>
    <t xml:space="preserve">       18857</t>
  </si>
  <si>
    <t xml:space="preserve">       18858</t>
  </si>
  <si>
    <t xml:space="preserve">       18859</t>
  </si>
  <si>
    <t xml:space="preserve">       18860</t>
  </si>
  <si>
    <t xml:space="preserve">       18870</t>
  </si>
  <si>
    <t xml:space="preserve">       18880</t>
  </si>
  <si>
    <t xml:space="preserve">       18890</t>
  </si>
  <si>
    <t xml:space="preserve">       18891</t>
  </si>
  <si>
    <t xml:space="preserve">       19001</t>
  </si>
  <si>
    <t xml:space="preserve">       19002</t>
  </si>
  <si>
    <t xml:space="preserve">       19003</t>
  </si>
  <si>
    <t xml:space="preserve">       19004</t>
  </si>
  <si>
    <t xml:space="preserve">       19005</t>
  </si>
  <si>
    <t xml:space="preserve">       19070</t>
  </si>
  <si>
    <t xml:space="preserve">       19071</t>
  </si>
  <si>
    <t xml:space="preserve">       19080</t>
  </si>
  <si>
    <t xml:space="preserve">       19100</t>
  </si>
  <si>
    <t xml:space="preserve">       19110</t>
  </si>
  <si>
    <t xml:space="preserve">       19111</t>
  </si>
  <si>
    <t xml:space="preserve">       19112</t>
  </si>
  <si>
    <t xml:space="preserve">       19113</t>
  </si>
  <si>
    <t xml:space="preserve">       19114</t>
  </si>
  <si>
    <t xml:space="preserve">       19115</t>
  </si>
  <si>
    <t xml:space="preserve">       19116</t>
  </si>
  <si>
    <t xml:space="preserve">       19117</t>
  </si>
  <si>
    <t xml:space="preserve">       19118</t>
  </si>
  <si>
    <t xml:space="preserve">       19119</t>
  </si>
  <si>
    <t xml:space="preserve">       19120</t>
  </si>
  <si>
    <t xml:space="preserve">       19125</t>
  </si>
  <si>
    <t xml:space="preserve">       19126</t>
  </si>
  <si>
    <t xml:space="preserve">       19127</t>
  </si>
  <si>
    <t xml:space="preserve">       19128</t>
  </si>
  <si>
    <t xml:space="preserve">       19129</t>
  </si>
  <si>
    <t xml:space="preserve">       19130</t>
  </si>
  <si>
    <t xml:space="preserve">       19131</t>
  </si>
  <si>
    <t xml:space="preserve">       19132</t>
  </si>
  <si>
    <t xml:space="preserve">       19133</t>
  </si>
  <si>
    <t xml:space="preserve">       19134</t>
  </si>
  <si>
    <t xml:space="preserve">       19135</t>
  </si>
  <si>
    <t xml:space="preserve">       19139</t>
  </si>
  <si>
    <t xml:space="preserve">       19140</t>
  </si>
  <si>
    <t xml:space="preserve">       19141</t>
  </si>
  <si>
    <t xml:space="preserve">       19142</t>
  </si>
  <si>
    <t xml:space="preserve">       19143</t>
  </si>
  <si>
    <t xml:space="preserve">       19144</t>
  </si>
  <si>
    <t xml:space="preserve">       19145</t>
  </si>
  <si>
    <t xml:space="preserve">       19150</t>
  </si>
  <si>
    <t xml:space="preserve">       19151</t>
  </si>
  <si>
    <t xml:space="preserve">       19152</t>
  </si>
  <si>
    <t xml:space="preserve">       19153</t>
  </si>
  <si>
    <t xml:space="preserve">       19160</t>
  </si>
  <si>
    <t xml:space="preserve">       19161</t>
  </si>
  <si>
    <t xml:space="preserve">       19162</t>
  </si>
  <si>
    <t xml:space="preserve">       19163</t>
  </si>
  <si>
    <t xml:space="preserve">       19170</t>
  </si>
  <si>
    <t xml:space="preserve">       19171</t>
  </si>
  <si>
    <t xml:space="preserve">       19174</t>
  </si>
  <si>
    <t xml:space="preserve">       19180</t>
  </si>
  <si>
    <t xml:space="preserve">       19181</t>
  </si>
  <si>
    <t xml:space="preserve">       19182</t>
  </si>
  <si>
    <t xml:space="preserve">       19184</t>
  </si>
  <si>
    <t xml:space="preserve">       19185</t>
  </si>
  <si>
    <t xml:space="preserve">       19186</t>
  </si>
  <si>
    <t xml:space="preserve">       19187</t>
  </si>
  <si>
    <t xml:space="preserve">       19188</t>
  </si>
  <si>
    <t xml:space="preserve">       19190</t>
  </si>
  <si>
    <t xml:space="preserve">       19191</t>
  </si>
  <si>
    <t xml:space="preserve">       19192</t>
  </si>
  <si>
    <t xml:space="preserve">       19193</t>
  </si>
  <si>
    <t xml:space="preserve">       19194</t>
  </si>
  <si>
    <t xml:space="preserve">       19196</t>
  </si>
  <si>
    <t xml:space="preserve">       19197</t>
  </si>
  <si>
    <t xml:space="preserve">       19198</t>
  </si>
  <si>
    <t xml:space="preserve">       19200</t>
  </si>
  <si>
    <t xml:space="preserve">       19208</t>
  </si>
  <si>
    <t xml:space="preserve">       19209</t>
  </si>
  <si>
    <t xml:space="preserve">       19210</t>
  </si>
  <si>
    <t xml:space="preserve">       19219</t>
  </si>
  <si>
    <t xml:space="preserve">       19220</t>
  </si>
  <si>
    <t xml:space="preserve">       19222</t>
  </si>
  <si>
    <t xml:space="preserve">       19223</t>
  </si>
  <si>
    <t xml:space="preserve">       19224</t>
  </si>
  <si>
    <t xml:space="preserve">       19225</t>
  </si>
  <si>
    <t xml:space="preserve">       19226</t>
  </si>
  <si>
    <t xml:space="preserve">       19227</t>
  </si>
  <si>
    <t xml:space="preserve">       19229</t>
  </si>
  <si>
    <t xml:space="preserve">       19230</t>
  </si>
  <si>
    <t xml:space="preserve">       19237</t>
  </si>
  <si>
    <t xml:space="preserve">       19238</t>
  </si>
  <si>
    <t xml:space="preserve">       19239</t>
  </si>
  <si>
    <t xml:space="preserve">       19240</t>
  </si>
  <si>
    <t xml:space="preserve">       19242</t>
  </si>
  <si>
    <t xml:space="preserve">       19243</t>
  </si>
  <si>
    <t xml:space="preserve">       19244</t>
  </si>
  <si>
    <t xml:space="preserve">       19245</t>
  </si>
  <si>
    <t xml:space="preserve">       19246</t>
  </si>
  <si>
    <t xml:space="preserve">       19247</t>
  </si>
  <si>
    <t xml:space="preserve">       19248</t>
  </si>
  <si>
    <t xml:space="preserve">       19250</t>
  </si>
  <si>
    <t xml:space="preserve">       19260</t>
  </si>
  <si>
    <t xml:space="preserve">       19261</t>
  </si>
  <si>
    <t xml:space="preserve">       19262</t>
  </si>
  <si>
    <t xml:space="preserve">       19263</t>
  </si>
  <si>
    <t xml:space="preserve">       19264</t>
  </si>
  <si>
    <t xml:space="preserve">       19265</t>
  </si>
  <si>
    <t xml:space="preserve">       19266</t>
  </si>
  <si>
    <t xml:space="preserve">       19267</t>
  </si>
  <si>
    <t xml:space="preserve">       19268</t>
  </si>
  <si>
    <t xml:space="preserve">       19269</t>
  </si>
  <si>
    <t xml:space="preserve">       19270</t>
  </si>
  <si>
    <t xml:space="preserve">       19274</t>
  </si>
  <si>
    <t xml:space="preserve">       19275</t>
  </si>
  <si>
    <t xml:space="preserve">       19276</t>
  </si>
  <si>
    <t xml:space="preserve">       19277</t>
  </si>
  <si>
    <t xml:space="preserve">       19278</t>
  </si>
  <si>
    <t xml:space="preserve">       19280</t>
  </si>
  <si>
    <t xml:space="preserve">       19281</t>
  </si>
  <si>
    <t xml:space="preserve">       19283</t>
  </si>
  <si>
    <t xml:space="preserve">       19284</t>
  </si>
  <si>
    <t xml:space="preserve">       19285</t>
  </si>
  <si>
    <t xml:space="preserve">       19286</t>
  </si>
  <si>
    <t xml:space="preserve">       19287</t>
  </si>
  <si>
    <t xml:space="preserve">       19290</t>
  </si>
  <si>
    <t xml:space="preserve">       19292</t>
  </si>
  <si>
    <t xml:space="preserve">       19294</t>
  </si>
  <si>
    <t xml:space="preserve">       19295</t>
  </si>
  <si>
    <t xml:space="preserve">       19300</t>
  </si>
  <si>
    <t xml:space="preserve">       19310</t>
  </si>
  <si>
    <t xml:space="preserve">       19311</t>
  </si>
  <si>
    <t xml:space="preserve">       19312</t>
  </si>
  <si>
    <t xml:space="preserve">       19313</t>
  </si>
  <si>
    <t xml:space="preserve">       19314</t>
  </si>
  <si>
    <t xml:space="preserve">       19315</t>
  </si>
  <si>
    <t xml:space="preserve">       19320</t>
  </si>
  <si>
    <t xml:space="preserve">       19321</t>
  </si>
  <si>
    <t xml:space="preserve">       19323</t>
  </si>
  <si>
    <t xml:space="preserve">       19324</t>
  </si>
  <si>
    <t xml:space="preserve">       19325</t>
  </si>
  <si>
    <t xml:space="preserve">       19326</t>
  </si>
  <si>
    <t xml:space="preserve">       19327</t>
  </si>
  <si>
    <t xml:space="preserve">       19328</t>
  </si>
  <si>
    <t xml:space="preserve">       19332</t>
  </si>
  <si>
    <t xml:space="preserve">       19333</t>
  </si>
  <si>
    <t xml:space="preserve">       19334</t>
  </si>
  <si>
    <t xml:space="preserve">       19336</t>
  </si>
  <si>
    <t xml:space="preserve">       19337</t>
  </si>
  <si>
    <t xml:space="preserve">       19338</t>
  </si>
  <si>
    <t xml:space="preserve">       19339</t>
  </si>
  <si>
    <t xml:space="preserve">       19340</t>
  </si>
  <si>
    <t xml:space="preserve">       19341</t>
  </si>
  <si>
    <t xml:space="preserve">       19342</t>
  </si>
  <si>
    <t xml:space="preserve">       19343</t>
  </si>
  <si>
    <t xml:space="preserve">       19344</t>
  </si>
  <si>
    <t xml:space="preserve">       19345</t>
  </si>
  <si>
    <t xml:space="preserve">       19346</t>
  </si>
  <si>
    <t xml:space="preserve">       19350</t>
  </si>
  <si>
    <t xml:space="preserve">       19351</t>
  </si>
  <si>
    <t xml:space="preserve">       19352</t>
  </si>
  <si>
    <t xml:space="preserve">       19353</t>
  </si>
  <si>
    <t xml:space="preserve">       19354</t>
  </si>
  <si>
    <t xml:space="preserve">       19355</t>
  </si>
  <si>
    <t xml:space="preserve">       19356</t>
  </si>
  <si>
    <t xml:space="preserve">       19357</t>
  </si>
  <si>
    <t xml:space="preserve">       19360</t>
  </si>
  <si>
    <t xml:space="preserve">       19361</t>
  </si>
  <si>
    <t xml:space="preserve">       19362</t>
  </si>
  <si>
    <t xml:space="preserve">       19363</t>
  </si>
  <si>
    <t xml:space="preserve">       19390</t>
  </si>
  <si>
    <t xml:space="preserve">       19391</t>
  </si>
  <si>
    <t xml:space="preserve">       19392</t>
  </si>
  <si>
    <t xml:space="preserve">       19400</t>
  </si>
  <si>
    <t xml:space="preserve">       19410</t>
  </si>
  <si>
    <t xml:space="preserve">       19411</t>
  </si>
  <si>
    <t xml:space="preserve">       19412</t>
  </si>
  <si>
    <t xml:space="preserve">       19413</t>
  </si>
  <si>
    <t xml:space="preserve">       19414</t>
  </si>
  <si>
    <t xml:space="preserve">       19420</t>
  </si>
  <si>
    <t xml:space="preserve">       19428</t>
  </si>
  <si>
    <t xml:space="preserve">       19429</t>
  </si>
  <si>
    <t xml:space="preserve">       19431</t>
  </si>
  <si>
    <t xml:space="preserve">       19432</t>
  </si>
  <si>
    <t xml:space="preserve">       19441</t>
  </si>
  <si>
    <t xml:space="preserve">       19442</t>
  </si>
  <si>
    <t xml:space="preserve">       19443</t>
  </si>
  <si>
    <t xml:space="preserve">       19444</t>
  </si>
  <si>
    <t xml:space="preserve">       19445</t>
  </si>
  <si>
    <t xml:space="preserve">       19450</t>
  </si>
  <si>
    <t xml:space="preserve">       19458</t>
  </si>
  <si>
    <t xml:space="preserve">       19459</t>
  </si>
  <si>
    <t xml:space="preserve">       19460</t>
  </si>
  <si>
    <t xml:space="preserve">       19461</t>
  </si>
  <si>
    <t xml:space="preserve">       19462</t>
  </si>
  <si>
    <t xml:space="preserve">       19463</t>
  </si>
  <si>
    <t xml:space="preserve">       19490</t>
  </si>
  <si>
    <t xml:space="preserve">       19491</t>
  </si>
  <si>
    <t xml:space="preserve">       19492</t>
  </si>
  <si>
    <t xml:space="preserve">       19493</t>
  </si>
  <si>
    <t xml:space="preserve">       19495</t>
  </si>
  <si>
    <t xml:space="preserve">       20001</t>
  </si>
  <si>
    <t xml:space="preserve">       20002</t>
  </si>
  <si>
    <t xml:space="preserve">       20003</t>
  </si>
  <si>
    <t xml:space="preserve">       20004</t>
  </si>
  <si>
    <t xml:space="preserve">       20005</t>
  </si>
  <si>
    <t xml:space="preserve">       20006</t>
  </si>
  <si>
    <t xml:space="preserve">       20007</t>
  </si>
  <si>
    <t xml:space="preserve">       20008</t>
  </si>
  <si>
    <t xml:space="preserve">       20009</t>
  </si>
  <si>
    <t xml:space="preserve">       20010</t>
  </si>
  <si>
    <t xml:space="preserve">       20011</t>
  </si>
  <si>
    <t xml:space="preserve">       20012</t>
  </si>
  <si>
    <t xml:space="preserve">       20013</t>
  </si>
  <si>
    <t xml:space="preserve">       20014</t>
  </si>
  <si>
    <t xml:space="preserve">       20015</t>
  </si>
  <si>
    <t xml:space="preserve">       20016</t>
  </si>
  <si>
    <t xml:space="preserve">       20017</t>
  </si>
  <si>
    <t xml:space="preserve">       20018</t>
  </si>
  <si>
    <t xml:space="preserve">       20036</t>
  </si>
  <si>
    <t xml:space="preserve">       20040</t>
  </si>
  <si>
    <t xml:space="preserve">       20070</t>
  </si>
  <si>
    <t xml:space="preserve">       20071</t>
  </si>
  <si>
    <t xml:space="preserve">       20080</t>
  </si>
  <si>
    <t xml:space="preserve">       20100</t>
  </si>
  <si>
    <t xml:space="preserve">       20110</t>
  </si>
  <si>
    <t xml:space="preserve">       20115</t>
  </si>
  <si>
    <t xml:space="preserve">       20120</t>
  </si>
  <si>
    <t xml:space="preserve">       20128</t>
  </si>
  <si>
    <t xml:space="preserve">       20130</t>
  </si>
  <si>
    <t xml:space="preserve">       20140</t>
  </si>
  <si>
    <t xml:space="preserve">       20150</t>
  </si>
  <si>
    <t xml:space="preserve">       20159</t>
  </si>
  <si>
    <t xml:space="preserve">       20160</t>
  </si>
  <si>
    <t xml:space="preserve">       20170</t>
  </si>
  <si>
    <t xml:space="preserve">       20180</t>
  </si>
  <si>
    <t xml:space="preserve">       20200</t>
  </si>
  <si>
    <t xml:space="preserve">       20210</t>
  </si>
  <si>
    <t xml:space="preserve">       20211</t>
  </si>
  <si>
    <t xml:space="preserve">       20212</t>
  </si>
  <si>
    <t xml:space="preserve">       20213</t>
  </si>
  <si>
    <t xml:space="preserve">       20214</t>
  </si>
  <si>
    <t xml:space="preserve">       20215</t>
  </si>
  <si>
    <t xml:space="preserve">       20216</t>
  </si>
  <si>
    <t xml:space="preserve">       20217</t>
  </si>
  <si>
    <t xml:space="preserve">       20218</t>
  </si>
  <si>
    <t xml:space="preserve">       20220</t>
  </si>
  <si>
    <t xml:space="preserve">       20230</t>
  </si>
  <si>
    <t xml:space="preserve">       20240</t>
  </si>
  <si>
    <t xml:space="preserve">       20247</t>
  </si>
  <si>
    <t xml:space="preserve">       20248</t>
  </si>
  <si>
    <t xml:space="preserve">       20249</t>
  </si>
  <si>
    <t xml:space="preserve">       20250</t>
  </si>
  <si>
    <t xml:space="preserve">       20259</t>
  </si>
  <si>
    <t xml:space="preserve">       20260</t>
  </si>
  <si>
    <t xml:space="preserve">       20267</t>
  </si>
  <si>
    <t xml:space="preserve">       20268</t>
  </si>
  <si>
    <t xml:space="preserve">       20269</t>
  </si>
  <si>
    <t xml:space="preserve">       20270</t>
  </si>
  <si>
    <t xml:space="preserve">       20271</t>
  </si>
  <si>
    <t xml:space="preserve">       20280</t>
  </si>
  <si>
    <t xml:space="preserve">       20300</t>
  </si>
  <si>
    <t xml:space="preserve">       20301</t>
  </si>
  <si>
    <t xml:space="preserve">       20302</t>
  </si>
  <si>
    <t xml:space="preserve">       20303</t>
  </si>
  <si>
    <t xml:space="preserve">       20304</t>
  </si>
  <si>
    <t xml:space="preserve">       20305</t>
  </si>
  <si>
    <t xml:space="preserve">       20400</t>
  </si>
  <si>
    <t xml:space="preserve">       20490</t>
  </si>
  <si>
    <t xml:space="preserve">       20491</t>
  </si>
  <si>
    <t xml:space="preserve">       20492</t>
  </si>
  <si>
    <t xml:space="preserve">       20493</t>
  </si>
  <si>
    <t xml:space="preserve">       20494</t>
  </si>
  <si>
    <t xml:space="preserve">       20495</t>
  </si>
  <si>
    <t xml:space="preserve">       20496</t>
  </si>
  <si>
    <t xml:space="preserve">       20500</t>
  </si>
  <si>
    <t xml:space="preserve">       20509</t>
  </si>
  <si>
    <t xml:space="preserve">       20530</t>
  </si>
  <si>
    <t xml:space="preserve">       20540</t>
  </si>
  <si>
    <t xml:space="preserve">       20550</t>
  </si>
  <si>
    <t xml:space="preserve">       20560</t>
  </si>
  <si>
    <t xml:space="preserve">       20567</t>
  </si>
  <si>
    <t xml:space="preserve">       20568</t>
  </si>
  <si>
    <t xml:space="preserve">       20569</t>
  </si>
  <si>
    <t xml:space="preserve">       20570</t>
  </si>
  <si>
    <t xml:space="preserve">       20577</t>
  </si>
  <si>
    <t xml:space="preserve">       20578</t>
  </si>
  <si>
    <t xml:space="preserve">       20579</t>
  </si>
  <si>
    <t xml:space="preserve">       20580</t>
  </si>
  <si>
    <t xml:space="preserve">       20590</t>
  </si>
  <si>
    <t xml:space="preserve">       20600</t>
  </si>
  <si>
    <t xml:space="preserve">       20670</t>
  </si>
  <si>
    <t xml:space="preserve">       20690</t>
  </si>
  <si>
    <t xml:space="preserve">       20700</t>
  </si>
  <si>
    <t xml:space="preserve">       20709</t>
  </si>
  <si>
    <t xml:space="preserve">       20710</t>
  </si>
  <si>
    <t xml:space="preserve">       20720</t>
  </si>
  <si>
    <t xml:space="preserve">       20730</t>
  </si>
  <si>
    <t xml:space="preserve">       20737</t>
  </si>
  <si>
    <t xml:space="preserve">       20738</t>
  </si>
  <si>
    <t xml:space="preserve">       20739</t>
  </si>
  <si>
    <t xml:space="preserve">       20740</t>
  </si>
  <si>
    <t xml:space="preserve">       20749</t>
  </si>
  <si>
    <t xml:space="preserve">       20750</t>
  </si>
  <si>
    <t xml:space="preserve">       20759</t>
  </si>
  <si>
    <t xml:space="preserve">       20800</t>
  </si>
  <si>
    <t xml:space="preserve">       20808</t>
  </si>
  <si>
    <t xml:space="preserve">       20809</t>
  </si>
  <si>
    <t xml:space="preserve">       20810</t>
  </si>
  <si>
    <t xml:space="preserve">       20820</t>
  </si>
  <si>
    <t xml:space="preserve">       20829</t>
  </si>
  <si>
    <t xml:space="preserve">       20830</t>
  </si>
  <si>
    <t xml:space="preserve">       20850</t>
  </si>
  <si>
    <t xml:space="preserve">       20860</t>
  </si>
  <si>
    <t xml:space="preserve">       20870</t>
  </si>
  <si>
    <t xml:space="preserve">       21001</t>
  </si>
  <si>
    <t xml:space="preserve">       21002</t>
  </si>
  <si>
    <t xml:space="preserve">       21003</t>
  </si>
  <si>
    <t xml:space="preserve">       21004</t>
  </si>
  <si>
    <t xml:space="preserve">       21005</t>
  </si>
  <si>
    <t xml:space="preserve">       21006</t>
  </si>
  <si>
    <t xml:space="preserve">       21007</t>
  </si>
  <si>
    <t xml:space="preserve">       21070</t>
  </si>
  <si>
    <t xml:space="preserve">       21071</t>
  </si>
  <si>
    <t xml:space="preserve">       21080</t>
  </si>
  <si>
    <t xml:space="preserve">       21100</t>
  </si>
  <si>
    <t xml:space="preserve">       21110</t>
  </si>
  <si>
    <t xml:space="preserve">       21120</t>
  </si>
  <si>
    <t xml:space="preserve">       21122</t>
  </si>
  <si>
    <t xml:space="preserve">       21130</t>
  </si>
  <si>
    <t xml:space="preserve">       21193</t>
  </si>
  <si>
    <t xml:space="preserve">       21200</t>
  </si>
  <si>
    <t xml:space="preserve">       21207</t>
  </si>
  <si>
    <t xml:space="preserve">       21208</t>
  </si>
  <si>
    <t xml:space="preserve">       21209</t>
  </si>
  <si>
    <t xml:space="preserve">       21210</t>
  </si>
  <si>
    <t xml:space="preserve">       21220</t>
  </si>
  <si>
    <t xml:space="preserve">       21230</t>
  </si>
  <si>
    <t xml:space="preserve">       21239</t>
  </si>
  <si>
    <t xml:space="preserve">       21240</t>
  </si>
  <si>
    <t xml:space="preserve">       21250</t>
  </si>
  <si>
    <t xml:space="preserve">       21260</t>
  </si>
  <si>
    <t xml:space="preserve">       21270</t>
  </si>
  <si>
    <t xml:space="preserve">       21280</t>
  </si>
  <si>
    <t xml:space="preserve">       21290</t>
  </si>
  <si>
    <t xml:space="preserve">       21291</t>
  </si>
  <si>
    <t xml:space="preserve">       21292</t>
  </si>
  <si>
    <t xml:space="preserve">       21300</t>
  </si>
  <si>
    <t xml:space="preserve">       21309</t>
  </si>
  <si>
    <t xml:space="preserve">       21310</t>
  </si>
  <si>
    <t xml:space="preserve">       21319</t>
  </si>
  <si>
    <t xml:space="preserve">       21320</t>
  </si>
  <si>
    <t xml:space="preserve">       21330</t>
  </si>
  <si>
    <t xml:space="preserve">       21340</t>
  </si>
  <si>
    <t xml:space="preserve">       21342</t>
  </si>
  <si>
    <t xml:space="preserve">       21350</t>
  </si>
  <si>
    <t xml:space="preserve">       21359</t>
  </si>
  <si>
    <t xml:space="preserve">       21360</t>
  </si>
  <si>
    <t xml:space="preserve">       21380</t>
  </si>
  <si>
    <t xml:space="preserve">       21386</t>
  </si>
  <si>
    <t xml:space="preserve">       21387</t>
  </si>
  <si>
    <t xml:space="preserve">       21388</t>
  </si>
  <si>
    <t xml:space="preserve">       21390</t>
  </si>
  <si>
    <t xml:space="preserve">       21400</t>
  </si>
  <si>
    <t xml:space="preserve">       21409</t>
  </si>
  <si>
    <t xml:space="preserve">       21410</t>
  </si>
  <si>
    <t xml:space="preserve">       21420</t>
  </si>
  <si>
    <t xml:space="preserve">       21430</t>
  </si>
  <si>
    <t xml:space="preserve">       21431</t>
  </si>
  <si>
    <t xml:space="preserve">       21440</t>
  </si>
  <si>
    <t xml:space="preserve">       21449</t>
  </si>
  <si>
    <t xml:space="preserve">       21450</t>
  </si>
  <si>
    <t xml:space="preserve">       21459</t>
  </si>
  <si>
    <t xml:space="preserve">       21500</t>
  </si>
  <si>
    <t xml:space="preserve">       21510</t>
  </si>
  <si>
    <t xml:space="preserve">       21520</t>
  </si>
  <si>
    <t xml:space="preserve">       21530</t>
  </si>
  <si>
    <t xml:space="preserve">       21540</t>
  </si>
  <si>
    <t xml:space="preserve">       21550</t>
  </si>
  <si>
    <t xml:space="preserve">       21559</t>
  </si>
  <si>
    <t xml:space="preserve">       21560</t>
  </si>
  <si>
    <t xml:space="preserve">       21570</t>
  </si>
  <si>
    <t xml:space="preserve">       21580</t>
  </si>
  <si>
    <t xml:space="preserve">       21590</t>
  </si>
  <si>
    <t xml:space="preserve">       21591</t>
  </si>
  <si>
    <t xml:space="preserve">       21592</t>
  </si>
  <si>
    <t xml:space="preserve">       21593</t>
  </si>
  <si>
    <t xml:space="preserve">       21594</t>
  </si>
  <si>
    <t xml:space="preserve">       21595</t>
  </si>
  <si>
    <t xml:space="preserve">       21600</t>
  </si>
  <si>
    <t xml:space="preserve">       21609</t>
  </si>
  <si>
    <t xml:space="preserve">       21610</t>
  </si>
  <si>
    <t xml:space="preserve">       21620</t>
  </si>
  <si>
    <t xml:space="preserve">       21630</t>
  </si>
  <si>
    <t xml:space="preserve">       21639</t>
  </si>
  <si>
    <t xml:space="preserve">       21640</t>
  </si>
  <si>
    <t xml:space="preserve">       21646</t>
  </si>
  <si>
    <t xml:space="preserve">       21647</t>
  </si>
  <si>
    <t xml:space="preserve">       21649</t>
  </si>
  <si>
    <t xml:space="preserve">       21650</t>
  </si>
  <si>
    <t xml:space="preserve">       21660</t>
  </si>
  <si>
    <t xml:space="preserve">       21667</t>
  </si>
  <si>
    <t xml:space="preserve">       21668</t>
  </si>
  <si>
    <t xml:space="preserve">       21669</t>
  </si>
  <si>
    <t xml:space="preserve">       21670</t>
  </si>
  <si>
    <t xml:space="preserve">       21700</t>
  </si>
  <si>
    <t xml:space="preserve">       21710</t>
  </si>
  <si>
    <t xml:space="preserve">       21720</t>
  </si>
  <si>
    <t xml:space="preserve">       21730</t>
  </si>
  <si>
    <t xml:space="preserve">       21739</t>
  </si>
  <si>
    <t xml:space="preserve">       21740</t>
  </si>
  <si>
    <t xml:space="preserve">       21750</t>
  </si>
  <si>
    <t xml:space="preserve">       21760</t>
  </si>
  <si>
    <t xml:space="preserve">       21800</t>
  </si>
  <si>
    <t xml:space="preserve">       21810</t>
  </si>
  <si>
    <t xml:space="preserve">       21819</t>
  </si>
  <si>
    <t xml:space="preserve">       21820</t>
  </si>
  <si>
    <t xml:space="preserve">       21830</t>
  </si>
  <si>
    <t xml:space="preserve">       21840</t>
  </si>
  <si>
    <t xml:space="preserve">       21850</t>
  </si>
  <si>
    <t xml:space="preserve">       21860</t>
  </si>
  <si>
    <t xml:space="preserve">       21870</t>
  </si>
  <si>
    <t xml:space="preserve">       21880</t>
  </si>
  <si>
    <t xml:space="preserve">       21890</t>
  </si>
  <si>
    <t xml:space="preserve">       21891</t>
  </si>
  <si>
    <t xml:space="preserve">       22001</t>
  </si>
  <si>
    <t xml:space="preserve">       22002</t>
  </si>
  <si>
    <t xml:space="preserve">       22003</t>
  </si>
  <si>
    <t xml:space="preserve">       22004</t>
  </si>
  <si>
    <t xml:space="preserve">       22005</t>
  </si>
  <si>
    <t xml:space="preserve">       22006</t>
  </si>
  <si>
    <t xml:space="preserve">       22070</t>
  </si>
  <si>
    <t xml:space="preserve">       22071</t>
  </si>
  <si>
    <t xml:space="preserve">       22080</t>
  </si>
  <si>
    <t xml:space="preserve">       22100</t>
  </si>
  <si>
    <t xml:space="preserve">       22110</t>
  </si>
  <si>
    <t xml:space="preserve">       22111</t>
  </si>
  <si>
    <t xml:space="preserve">       22112</t>
  </si>
  <si>
    <t xml:space="preserve">       22113</t>
  </si>
  <si>
    <t xml:space="preserve">       22120</t>
  </si>
  <si>
    <t xml:space="preserve">       22121</t>
  </si>
  <si>
    <t xml:space="preserve">       22122</t>
  </si>
  <si>
    <t xml:space="preserve">       22123</t>
  </si>
  <si>
    <t xml:space="preserve">       22124</t>
  </si>
  <si>
    <t xml:space="preserve">       22125</t>
  </si>
  <si>
    <t xml:space="preserve">       22126</t>
  </si>
  <si>
    <t xml:space="preserve">       22131</t>
  </si>
  <si>
    <t xml:space="preserve">       22132</t>
  </si>
  <si>
    <t xml:space="preserve">       22133</t>
  </si>
  <si>
    <t xml:space="preserve">       22134</t>
  </si>
  <si>
    <t xml:space="preserve">       22135</t>
  </si>
  <si>
    <t xml:space="preserve">       22140</t>
  </si>
  <si>
    <t xml:space="preserve">       22141</t>
  </si>
  <si>
    <t xml:space="preserve">       22142</t>
  </si>
  <si>
    <t xml:space="preserve">       22143</t>
  </si>
  <si>
    <t xml:space="preserve">       22144</t>
  </si>
  <si>
    <t xml:space="preserve">       22145</t>
  </si>
  <si>
    <t xml:space="preserve">       22146</t>
  </si>
  <si>
    <t xml:space="preserve">       22147</t>
  </si>
  <si>
    <t xml:space="preserve">       22148</t>
  </si>
  <si>
    <t xml:space="preserve">       22149</t>
  </si>
  <si>
    <t xml:space="preserve">       22150</t>
  </si>
  <si>
    <t xml:space="preserve">       22160</t>
  </si>
  <si>
    <t xml:space="preserve">       22161</t>
  </si>
  <si>
    <t xml:space="preserve">       22162</t>
  </si>
  <si>
    <t xml:space="preserve">       22190</t>
  </si>
  <si>
    <t xml:space="preserve">       22191</t>
  </si>
  <si>
    <t xml:space="preserve">       22192</t>
  </si>
  <si>
    <t xml:space="preserve">       22193</t>
  </si>
  <si>
    <t xml:space="preserve">       22194</t>
  </si>
  <si>
    <t xml:space="preserve">       22195</t>
  </si>
  <si>
    <t xml:space="preserve">       22196</t>
  </si>
  <si>
    <t xml:space="preserve">       22197</t>
  </si>
  <si>
    <t xml:space="preserve">       22200</t>
  </si>
  <si>
    <t xml:space="preserve">       22210</t>
  </si>
  <si>
    <t xml:space="preserve">       22211</t>
  </si>
  <si>
    <t xml:space="preserve">       22212</t>
  </si>
  <si>
    <t xml:space="preserve">       22213</t>
  </si>
  <si>
    <t xml:space="preserve">       22214</t>
  </si>
  <si>
    <t xml:space="preserve">       22215</t>
  </si>
  <si>
    <t xml:space="preserve">       22216</t>
  </si>
  <si>
    <t xml:space="preserve">       22220</t>
  </si>
  <si>
    <t xml:space="preserve">       22221</t>
  </si>
  <si>
    <t xml:space="preserve">       22222</t>
  </si>
  <si>
    <t xml:space="preserve">       22223</t>
  </si>
  <si>
    <t xml:space="preserve">       22230</t>
  </si>
  <si>
    <t xml:space="preserve">       22231</t>
  </si>
  <si>
    <t xml:space="preserve">       22232</t>
  </si>
  <si>
    <t xml:space="preserve">       22233</t>
  </si>
  <si>
    <t xml:space="preserve">       22234</t>
  </si>
  <si>
    <t xml:space="preserve">       22240</t>
  </si>
  <si>
    <t xml:space="preserve">       22250</t>
  </si>
  <si>
    <t xml:space="preserve">       22251</t>
  </si>
  <si>
    <t xml:space="preserve">       22252</t>
  </si>
  <si>
    <t xml:space="preserve">       22253</t>
  </si>
  <si>
    <t xml:space="preserve">       22254</t>
  </si>
  <si>
    <t xml:space="preserve">       22255</t>
  </si>
  <si>
    <t xml:space="preserve">       22260</t>
  </si>
  <si>
    <t xml:space="preserve">       22268</t>
  </si>
  <si>
    <t xml:space="preserve">       22269</t>
  </si>
  <si>
    <t xml:space="preserve">       22270</t>
  </si>
  <si>
    <t xml:space="preserve">       22280</t>
  </si>
  <si>
    <t xml:space="preserve">       22281</t>
  </si>
  <si>
    <t xml:space="preserve">       22282</t>
  </si>
  <si>
    <t xml:space="preserve">       22283</t>
  </si>
  <si>
    <t xml:space="preserve">       22300</t>
  </si>
  <si>
    <t xml:space="preserve">       22310</t>
  </si>
  <si>
    <t xml:space="preserve">       22311</t>
  </si>
  <si>
    <t xml:space="preserve">       22312</t>
  </si>
  <si>
    <t xml:space="preserve">       22313</t>
  </si>
  <si>
    <t xml:space="preserve">       22314</t>
  </si>
  <si>
    <t xml:space="preserve">       22315</t>
  </si>
  <si>
    <t xml:space="preserve">       22320</t>
  </si>
  <si>
    <t xml:space="preserve">       22330</t>
  </si>
  <si>
    <t xml:space="preserve">       22336</t>
  </si>
  <si>
    <t xml:space="preserve">       22337</t>
  </si>
  <si>
    <t xml:space="preserve">       22338</t>
  </si>
  <si>
    <t xml:space="preserve">       22339</t>
  </si>
  <si>
    <t xml:space="preserve">       22340</t>
  </si>
  <si>
    <t xml:space="preserve">       22347</t>
  </si>
  <si>
    <t xml:space="preserve">       22348</t>
  </si>
  <si>
    <t xml:space="preserve">       22349</t>
  </si>
  <si>
    <t xml:space="preserve">       22350</t>
  </si>
  <si>
    <t xml:space="preserve">       22351</t>
  </si>
  <si>
    <t xml:space="preserve">       22360</t>
  </si>
  <si>
    <t xml:space="preserve">       22361</t>
  </si>
  <si>
    <t xml:space="preserve">       22362</t>
  </si>
  <si>
    <t xml:space="preserve">       22363</t>
  </si>
  <si>
    <t xml:space="preserve">       22364</t>
  </si>
  <si>
    <t xml:space="preserve">       22365</t>
  </si>
  <si>
    <t xml:space="preserve">       22366</t>
  </si>
  <si>
    <t xml:space="preserve">       22367</t>
  </si>
  <si>
    <t xml:space="preserve">       22370</t>
  </si>
  <si>
    <t xml:space="preserve">       22371</t>
  </si>
  <si>
    <t xml:space="preserve">       22372</t>
  </si>
  <si>
    <t xml:space="preserve">       22373</t>
  </si>
  <si>
    <t xml:space="preserve">       22374</t>
  </si>
  <si>
    <t xml:space="preserve">       22375</t>
  </si>
  <si>
    <t xml:space="preserve">       22376</t>
  </si>
  <si>
    <t xml:space="preserve">       22377</t>
  </si>
  <si>
    <t xml:space="preserve">       22378</t>
  </si>
  <si>
    <t xml:space="preserve">       22390</t>
  </si>
  <si>
    <t xml:space="preserve">       22391</t>
  </si>
  <si>
    <t xml:space="preserve">       22392</t>
  </si>
  <si>
    <t xml:space="preserve">       22393</t>
  </si>
  <si>
    <t xml:space="preserve">       22394</t>
  </si>
  <si>
    <t xml:space="preserve">       22395</t>
  </si>
  <si>
    <t xml:space="preserve">       22400</t>
  </si>
  <si>
    <t xml:space="preserve">       22410</t>
  </si>
  <si>
    <t xml:space="preserve">       22411</t>
  </si>
  <si>
    <t xml:space="preserve">       22412</t>
  </si>
  <si>
    <t xml:space="preserve">       22413</t>
  </si>
  <si>
    <t xml:space="preserve">       22414</t>
  </si>
  <si>
    <t xml:space="preserve">       22415</t>
  </si>
  <si>
    <t xml:space="preserve">       22416</t>
  </si>
  <si>
    <t xml:space="preserve">       22417</t>
  </si>
  <si>
    <t xml:space="preserve">       22420</t>
  </si>
  <si>
    <t xml:space="preserve">       22421</t>
  </si>
  <si>
    <t xml:space="preserve">       22422</t>
  </si>
  <si>
    <t xml:space="preserve">       22423</t>
  </si>
  <si>
    <t xml:space="preserve">       22424</t>
  </si>
  <si>
    <t xml:space="preserve">       22430</t>
  </si>
  <si>
    <t xml:space="preserve">       22435</t>
  </si>
  <si>
    <t xml:space="preserve">       22436</t>
  </si>
  <si>
    <t xml:space="preserve">       22437</t>
  </si>
  <si>
    <t xml:space="preserve">       22438</t>
  </si>
  <si>
    <t xml:space="preserve">       22439</t>
  </si>
  <si>
    <t xml:space="preserve">       22440</t>
  </si>
  <si>
    <t xml:space="preserve">       22449</t>
  </si>
  <si>
    <t xml:space="preserve">       22450</t>
  </si>
  <si>
    <t xml:space="preserve">       22451</t>
  </si>
  <si>
    <t xml:space="preserve">       22452</t>
  </si>
  <si>
    <t xml:space="preserve">       22460</t>
  </si>
  <si>
    <t xml:space="preserve">       22461</t>
  </si>
  <si>
    <t xml:space="preserve">       22462</t>
  </si>
  <si>
    <t xml:space="preserve">       22463</t>
  </si>
  <si>
    <t xml:space="preserve">       22464</t>
  </si>
  <si>
    <t xml:space="preserve">       22465</t>
  </si>
  <si>
    <t xml:space="preserve">       22466</t>
  </si>
  <si>
    <t xml:space="preserve">       22467</t>
  </si>
  <si>
    <t xml:space="preserve">       22468</t>
  </si>
  <si>
    <t xml:space="preserve">       22469</t>
  </si>
  <si>
    <t xml:space="preserve">       22470</t>
  </si>
  <si>
    <t xml:space="preserve">       22471</t>
  </si>
  <si>
    <t xml:space="preserve">       22472</t>
  </si>
  <si>
    <t xml:space="preserve">       22473</t>
  </si>
  <si>
    <t xml:space="preserve">       22474</t>
  </si>
  <si>
    <t xml:space="preserve">       22480</t>
  </si>
  <si>
    <t xml:space="preserve">       22481</t>
  </si>
  <si>
    <t xml:space="preserve">       22482</t>
  </si>
  <si>
    <t xml:space="preserve">       22483</t>
  </si>
  <si>
    <t xml:space="preserve">       22484</t>
  </si>
  <si>
    <t xml:space="preserve">       22485</t>
  </si>
  <si>
    <t xml:space="preserve">       22486</t>
  </si>
  <si>
    <t xml:space="preserve">       22487</t>
  </si>
  <si>
    <t xml:space="preserve">       22500</t>
  </si>
  <si>
    <t xml:space="preserve">       22510</t>
  </si>
  <si>
    <t xml:space="preserve">       22511</t>
  </si>
  <si>
    <t xml:space="preserve">       22512</t>
  </si>
  <si>
    <t xml:space="preserve">       22513</t>
  </si>
  <si>
    <t xml:space="preserve">       22514</t>
  </si>
  <si>
    <t xml:space="preserve">       22520</t>
  </si>
  <si>
    <t xml:space="preserve">       22528</t>
  </si>
  <si>
    <t xml:space="preserve">       22529</t>
  </si>
  <si>
    <t xml:space="preserve">       22530</t>
  </si>
  <si>
    <t xml:space="preserve">       22531</t>
  </si>
  <si>
    <t xml:space="preserve">       22532</t>
  </si>
  <si>
    <t xml:space="preserve">       22533</t>
  </si>
  <si>
    <t xml:space="preserve">       22534</t>
  </si>
  <si>
    <t xml:space="preserve">       22535</t>
  </si>
  <si>
    <t xml:space="preserve">       22536</t>
  </si>
  <si>
    <t xml:space="preserve">       22540</t>
  </si>
  <si>
    <t xml:space="preserve">       22549</t>
  </si>
  <si>
    <t xml:space="preserve">       22550</t>
  </si>
  <si>
    <t xml:space="preserve">       22558</t>
  </si>
  <si>
    <t xml:space="preserve">       22559</t>
  </si>
  <si>
    <t xml:space="preserve">       22560</t>
  </si>
  <si>
    <t xml:space="preserve">       22569</t>
  </si>
  <si>
    <t xml:space="preserve">       22570</t>
  </si>
  <si>
    <t xml:space="preserve">       22571</t>
  </si>
  <si>
    <t xml:space="preserve">       22572</t>
  </si>
  <si>
    <t xml:space="preserve">       22580</t>
  </si>
  <si>
    <t xml:space="preserve">       22583</t>
  </si>
  <si>
    <t xml:space="preserve">       22584</t>
  </si>
  <si>
    <t xml:space="preserve">       22585</t>
  </si>
  <si>
    <t xml:space="preserve">       22586</t>
  </si>
  <si>
    <t xml:space="preserve">       22587</t>
  </si>
  <si>
    <t xml:space="preserve">       22588</t>
  </si>
  <si>
    <t xml:space="preserve">       22589</t>
  </si>
  <si>
    <t xml:space="preserve">       22590</t>
  </si>
  <si>
    <t xml:space="preserve">       22591</t>
  </si>
  <si>
    <t xml:space="preserve">       22592</t>
  </si>
  <si>
    <t xml:space="preserve">       22600</t>
  </si>
  <si>
    <t xml:space="preserve">       22609</t>
  </si>
  <si>
    <t xml:space="preserve">       22610</t>
  </si>
  <si>
    <t xml:space="preserve">       22611</t>
  </si>
  <si>
    <t xml:space="preserve">       22612</t>
  </si>
  <si>
    <t xml:space="preserve">       22613</t>
  </si>
  <si>
    <t xml:space="preserve">       22620</t>
  </si>
  <si>
    <t xml:space="preserve">       22621</t>
  </si>
  <si>
    <t xml:space="preserve">       22622</t>
  </si>
  <si>
    <t xml:space="preserve">       22623</t>
  </si>
  <si>
    <t xml:space="preserve">       22624</t>
  </si>
  <si>
    <t xml:space="preserve">       22625</t>
  </si>
  <si>
    <t xml:space="preserve">       22630</t>
  </si>
  <si>
    <t xml:space="preserve">       22636</t>
  </si>
  <si>
    <t xml:space="preserve">       22637</t>
  </si>
  <si>
    <t xml:space="preserve">       22638</t>
  </si>
  <si>
    <t xml:space="preserve">       22639</t>
  </si>
  <si>
    <t xml:space="preserve">       22640</t>
  </si>
  <si>
    <t xml:space="preserve">       22650</t>
  </si>
  <si>
    <t xml:space="preserve">       22660</t>
  </si>
  <si>
    <t xml:space="preserve">       22661</t>
  </si>
  <si>
    <t xml:space="preserve">       22662</t>
  </si>
  <si>
    <t xml:space="preserve">       22663</t>
  </si>
  <si>
    <t xml:space="preserve">       22664</t>
  </si>
  <si>
    <t xml:space="preserve">       22665</t>
  </si>
  <si>
    <t xml:space="preserve">       22666</t>
  </si>
  <si>
    <t xml:space="preserve">       22700</t>
  </si>
  <si>
    <t xml:space="preserve">       22710</t>
  </si>
  <si>
    <t xml:space="preserve">       22711</t>
  </si>
  <si>
    <t xml:space="preserve">       22712</t>
  </si>
  <si>
    <t xml:space="preserve">       22713</t>
  </si>
  <si>
    <t xml:space="preserve">       22714</t>
  </si>
  <si>
    <t xml:space="preserve">       22715</t>
  </si>
  <si>
    <t xml:space="preserve">       22720</t>
  </si>
  <si>
    <t xml:space="preserve">       22728</t>
  </si>
  <si>
    <t xml:space="preserve">       22729</t>
  </si>
  <si>
    <t xml:space="preserve">       22730</t>
  </si>
  <si>
    <t xml:space="preserve">       22731</t>
  </si>
  <si>
    <t xml:space="preserve">       22732</t>
  </si>
  <si>
    <t xml:space="preserve">       22740</t>
  </si>
  <si>
    <t xml:space="preserve">       22750</t>
  </si>
  <si>
    <t xml:space="preserve">       22751</t>
  </si>
  <si>
    <t xml:space="preserve">       22752</t>
  </si>
  <si>
    <t xml:space="preserve">       22753</t>
  </si>
  <si>
    <t xml:space="preserve">       22760</t>
  </si>
  <si>
    <t xml:space="preserve">       22761</t>
  </si>
  <si>
    <t xml:space="preserve">       22770</t>
  </si>
  <si>
    <t xml:space="preserve">       22771</t>
  </si>
  <si>
    <t xml:space="preserve">       22772</t>
  </si>
  <si>
    <t xml:space="preserve">       22773</t>
  </si>
  <si>
    <t xml:space="preserve">       22790</t>
  </si>
  <si>
    <t xml:space="preserve">       22791</t>
  </si>
  <si>
    <t xml:space="preserve">       22792</t>
  </si>
  <si>
    <t xml:space="preserve">       22800</t>
  </si>
  <si>
    <t xml:space="preserve">       22806</t>
  </si>
  <si>
    <t xml:space="preserve">       22807</t>
  </si>
  <si>
    <t xml:space="preserve">       22808</t>
  </si>
  <si>
    <t xml:space="preserve">       22809</t>
  </si>
  <si>
    <t xml:space="preserve">       22810</t>
  </si>
  <si>
    <t xml:space="preserve">       22811</t>
  </si>
  <si>
    <t xml:space="preserve">       22820</t>
  </si>
  <si>
    <t xml:space="preserve">       22821</t>
  </si>
  <si>
    <t xml:space="preserve">       22822</t>
  </si>
  <si>
    <t xml:space="preserve">       22830</t>
  </si>
  <si>
    <t xml:space="preserve">       22850</t>
  </si>
  <si>
    <t xml:space="preserve">       22860</t>
  </si>
  <si>
    <t xml:space="preserve">       22870</t>
  </si>
  <si>
    <t xml:space="preserve">       22880</t>
  </si>
  <si>
    <t xml:space="preserve">       22888</t>
  </si>
  <si>
    <t xml:space="preserve">       22889</t>
  </si>
  <si>
    <t xml:space="preserve">       23001</t>
  </si>
  <si>
    <t xml:space="preserve">       23002</t>
  </si>
  <si>
    <t xml:space="preserve">       23003</t>
  </si>
  <si>
    <t xml:space="preserve">       23004</t>
  </si>
  <si>
    <t xml:space="preserve">       23005</t>
  </si>
  <si>
    <t xml:space="preserve">       23006</t>
  </si>
  <si>
    <t xml:space="preserve">       23007</t>
  </si>
  <si>
    <t xml:space="preserve">       23008</t>
  </si>
  <si>
    <t xml:space="preserve">       23009</t>
  </si>
  <si>
    <t xml:space="preserve">       23070</t>
  </si>
  <si>
    <t xml:space="preserve">       23071</t>
  </si>
  <si>
    <t xml:space="preserve">       23080</t>
  </si>
  <si>
    <t xml:space="preserve">       23100</t>
  </si>
  <si>
    <t xml:space="preserve">       23110</t>
  </si>
  <si>
    <t xml:space="preserve">       23120</t>
  </si>
  <si>
    <t xml:space="preserve">       23130</t>
  </si>
  <si>
    <t xml:space="preserve">       23140</t>
  </si>
  <si>
    <t xml:space="preserve">       23150</t>
  </si>
  <si>
    <t xml:space="preserve">       23159</t>
  </si>
  <si>
    <t xml:space="preserve">       23160</t>
  </si>
  <si>
    <t xml:space="preserve">       23170</t>
  </si>
  <si>
    <t xml:space="preserve">       23180</t>
  </si>
  <si>
    <t xml:space="preserve">       23190</t>
  </si>
  <si>
    <t xml:space="preserve">       23191</t>
  </si>
  <si>
    <t xml:space="preserve">       23192</t>
  </si>
  <si>
    <t xml:space="preserve">       23193</t>
  </si>
  <si>
    <t xml:space="preserve">       23194</t>
  </si>
  <si>
    <t xml:space="preserve">       23196</t>
  </si>
  <si>
    <t xml:space="preserve">       23200</t>
  </si>
  <si>
    <t xml:space="preserve">       23210</t>
  </si>
  <si>
    <t xml:space="preserve">       23211</t>
  </si>
  <si>
    <t xml:space="preserve">       23212</t>
  </si>
  <si>
    <t xml:space="preserve">       23213</t>
  </si>
  <si>
    <t xml:space="preserve">       23214</t>
  </si>
  <si>
    <t xml:space="preserve">       23215</t>
  </si>
  <si>
    <t xml:space="preserve">       23220</t>
  </si>
  <si>
    <t xml:space="preserve">       23230</t>
  </si>
  <si>
    <t xml:space="preserve">       23239</t>
  </si>
  <si>
    <t xml:space="preserve">       23240</t>
  </si>
  <si>
    <t xml:space="preserve">       23250</t>
  </si>
  <si>
    <t xml:space="preserve">       23260</t>
  </si>
  <si>
    <t xml:space="preserve">       23264</t>
  </si>
  <si>
    <t xml:space="preserve">       23265</t>
  </si>
  <si>
    <t xml:space="preserve">       23266</t>
  </si>
  <si>
    <t xml:space="preserve">       23267</t>
  </si>
  <si>
    <t xml:space="preserve">       23268</t>
  </si>
  <si>
    <t xml:space="preserve">       23269</t>
  </si>
  <si>
    <t xml:space="preserve">       23270</t>
  </si>
  <si>
    <t xml:space="preserve">       23280</t>
  </si>
  <si>
    <t xml:space="preserve">       23289</t>
  </si>
  <si>
    <t xml:space="preserve">       23290</t>
  </si>
  <si>
    <t xml:space="preserve">       23291</t>
  </si>
  <si>
    <t xml:space="preserve">       23292</t>
  </si>
  <si>
    <t xml:space="preserve">       23293</t>
  </si>
  <si>
    <t xml:space="preserve">       23294</t>
  </si>
  <si>
    <t xml:space="preserve">       23295</t>
  </si>
  <si>
    <t xml:space="preserve">       23296</t>
  </si>
  <si>
    <t xml:space="preserve">       23297</t>
  </si>
  <si>
    <t xml:space="preserve">       23298</t>
  </si>
  <si>
    <t xml:space="preserve">       23300</t>
  </si>
  <si>
    <t xml:space="preserve">       23310</t>
  </si>
  <si>
    <t xml:space="preserve">       23311</t>
  </si>
  <si>
    <t xml:space="preserve">       23312</t>
  </si>
  <si>
    <t xml:space="preserve">       23313</t>
  </si>
  <si>
    <t xml:space="preserve">       23314</t>
  </si>
  <si>
    <t xml:space="preserve">       23315</t>
  </si>
  <si>
    <t xml:space="preserve">       23320</t>
  </si>
  <si>
    <t xml:space="preserve">       23330</t>
  </si>
  <si>
    <t xml:space="preserve">       23337</t>
  </si>
  <si>
    <t xml:space="preserve">       23338</t>
  </si>
  <si>
    <t xml:space="preserve">       23339</t>
  </si>
  <si>
    <t xml:space="preserve">       23340</t>
  </si>
  <si>
    <t xml:space="preserve">       23350</t>
  </si>
  <si>
    <t xml:space="preserve">       23359</t>
  </si>
  <si>
    <t xml:space="preserve">       23360</t>
  </si>
  <si>
    <t xml:space="preserve">       23369</t>
  </si>
  <si>
    <t xml:space="preserve">       23370</t>
  </si>
  <si>
    <t xml:space="preserve">       23379</t>
  </si>
  <si>
    <t xml:space="preserve">       23380</t>
  </si>
  <si>
    <t xml:space="preserve">       23390</t>
  </si>
  <si>
    <t xml:space="preserve">       23391</t>
  </si>
  <si>
    <t xml:space="preserve">       23392</t>
  </si>
  <si>
    <t xml:space="preserve">       23393</t>
  </si>
  <si>
    <t xml:space="preserve">       23400</t>
  </si>
  <si>
    <t xml:space="preserve">       23410</t>
  </si>
  <si>
    <t xml:space="preserve">       23411</t>
  </si>
  <si>
    <t xml:space="preserve">       23412</t>
  </si>
  <si>
    <t xml:space="preserve">       23413</t>
  </si>
  <si>
    <t xml:space="preserve">       23420</t>
  </si>
  <si>
    <t xml:space="preserve">       23430</t>
  </si>
  <si>
    <t xml:space="preserve">       23440</t>
  </si>
  <si>
    <t xml:space="preserve">       23450</t>
  </si>
  <si>
    <t xml:space="preserve">       23460</t>
  </si>
  <si>
    <t xml:space="preserve">       23468</t>
  </si>
  <si>
    <t xml:space="preserve">       23469</t>
  </si>
  <si>
    <t xml:space="preserve">       23470</t>
  </si>
  <si>
    <t xml:space="preserve">       23476</t>
  </si>
  <si>
    <t xml:space="preserve">       23477</t>
  </si>
  <si>
    <t xml:space="preserve">       23478</t>
  </si>
  <si>
    <t xml:space="preserve">       23479</t>
  </si>
  <si>
    <t xml:space="preserve">       23480</t>
  </si>
  <si>
    <t xml:space="preserve">       23485</t>
  </si>
  <si>
    <t xml:space="preserve">       23486</t>
  </si>
  <si>
    <t xml:space="preserve">       23487</t>
  </si>
  <si>
    <t xml:space="preserve">       23488</t>
  </si>
  <si>
    <t xml:space="preserve">       23489</t>
  </si>
  <si>
    <t xml:space="preserve">       23490</t>
  </si>
  <si>
    <t xml:space="preserve">       23499</t>
  </si>
  <si>
    <t xml:space="preserve">       23500</t>
  </si>
  <si>
    <t xml:space="preserve">       23509</t>
  </si>
  <si>
    <t xml:space="preserve">       23510</t>
  </si>
  <si>
    <t xml:space="preserve">       23519</t>
  </si>
  <si>
    <t xml:space="preserve">       23520</t>
  </si>
  <si>
    <t xml:space="preserve">       23526</t>
  </si>
  <si>
    <t xml:space="preserve">       23528</t>
  </si>
  <si>
    <t xml:space="preserve">       23529</t>
  </si>
  <si>
    <t xml:space="preserve">       23530</t>
  </si>
  <si>
    <t xml:space="preserve">       23537</t>
  </si>
  <si>
    <t xml:space="preserve">       23538</t>
  </si>
  <si>
    <t xml:space="preserve">       23539</t>
  </si>
  <si>
    <t xml:space="preserve">       23540</t>
  </si>
  <si>
    <t xml:space="preserve">       23550</t>
  </si>
  <si>
    <t xml:space="preserve">       23560</t>
  </si>
  <si>
    <t xml:space="preserve">       23568</t>
  </si>
  <si>
    <t xml:space="preserve">       23569</t>
  </si>
  <si>
    <t xml:space="preserve">       23590</t>
  </si>
  <si>
    <t xml:space="preserve">       23591</t>
  </si>
  <si>
    <t xml:space="preserve">       23600</t>
  </si>
  <si>
    <t xml:space="preserve">       23610</t>
  </si>
  <si>
    <t xml:space="preserve">       23611</t>
  </si>
  <si>
    <t xml:space="preserve">       23612</t>
  </si>
  <si>
    <t xml:space="preserve">       23613</t>
  </si>
  <si>
    <t xml:space="preserve">       23614</t>
  </si>
  <si>
    <t xml:space="preserve">       23615</t>
  </si>
  <si>
    <t xml:space="preserve">       23616</t>
  </si>
  <si>
    <t xml:space="preserve">       23620</t>
  </si>
  <si>
    <t xml:space="preserve">       23628</t>
  </si>
  <si>
    <t xml:space="preserve">       23630</t>
  </si>
  <si>
    <t xml:space="preserve">       23638</t>
  </si>
  <si>
    <t xml:space="preserve">       23639</t>
  </si>
  <si>
    <t xml:space="preserve">       23640</t>
  </si>
  <si>
    <t xml:space="preserve">       23649</t>
  </si>
  <si>
    <t xml:space="preserve">       23650</t>
  </si>
  <si>
    <t xml:space="preserve">       23657</t>
  </si>
  <si>
    <t xml:space="preserve">       23658</t>
  </si>
  <si>
    <t xml:space="preserve">       23659</t>
  </si>
  <si>
    <t xml:space="preserve">       23660</t>
  </si>
  <si>
    <t xml:space="preserve">       23669</t>
  </si>
  <si>
    <t xml:space="preserve">       23670</t>
  </si>
  <si>
    <t xml:space="preserve">       23680</t>
  </si>
  <si>
    <t xml:space="preserve">       23684</t>
  </si>
  <si>
    <t xml:space="preserve">       23685</t>
  </si>
  <si>
    <t xml:space="preserve">       23686</t>
  </si>
  <si>
    <t xml:space="preserve">       23687</t>
  </si>
  <si>
    <t xml:space="preserve">       23688</t>
  </si>
  <si>
    <t xml:space="preserve">       23689</t>
  </si>
  <si>
    <t xml:space="preserve">       23690</t>
  </si>
  <si>
    <t xml:space="preserve">       23691</t>
  </si>
  <si>
    <t xml:space="preserve">       23692</t>
  </si>
  <si>
    <t xml:space="preserve">       23693</t>
  </si>
  <si>
    <t xml:space="preserve">       23700</t>
  </si>
  <si>
    <t xml:space="preserve">       23710</t>
  </si>
  <si>
    <t xml:space="preserve">       23711</t>
  </si>
  <si>
    <t xml:space="preserve">       23712</t>
  </si>
  <si>
    <t xml:space="preserve">       23713</t>
  </si>
  <si>
    <t xml:space="preserve">       23720</t>
  </si>
  <si>
    <t xml:space="preserve">       23730</t>
  </si>
  <si>
    <t xml:space="preserve">       23740</t>
  </si>
  <si>
    <t xml:space="preserve">       23746</t>
  </si>
  <si>
    <t xml:space="preserve">       23747</t>
  </si>
  <si>
    <t xml:space="preserve">       23748</t>
  </si>
  <si>
    <t xml:space="preserve">       23749</t>
  </si>
  <si>
    <t xml:space="preserve">       23750</t>
  </si>
  <si>
    <t xml:space="preserve">       23760</t>
  </si>
  <si>
    <t xml:space="preserve">       23770</t>
  </si>
  <si>
    <t xml:space="preserve">       23780</t>
  </si>
  <si>
    <t xml:space="preserve">       23790</t>
  </si>
  <si>
    <t xml:space="preserve">       24001</t>
  </si>
  <si>
    <t xml:space="preserve">       24002</t>
  </si>
  <si>
    <t xml:space="preserve">       24003</t>
  </si>
  <si>
    <t xml:space="preserve">       24004</t>
  </si>
  <si>
    <t xml:space="preserve">       24005</t>
  </si>
  <si>
    <t xml:space="preserve">       24006</t>
  </si>
  <si>
    <t xml:space="preserve">       24007</t>
  </si>
  <si>
    <t xml:space="preserve">       24008</t>
  </si>
  <si>
    <t xml:space="preserve">       24009</t>
  </si>
  <si>
    <t xml:space="preserve">       24010</t>
  </si>
  <si>
    <t xml:space="preserve">       24070</t>
  </si>
  <si>
    <t xml:space="preserve">       24071</t>
  </si>
  <si>
    <t xml:space="preserve">       24080</t>
  </si>
  <si>
    <t xml:space="preserve">       24100</t>
  </si>
  <si>
    <t xml:space="preserve">       24110</t>
  </si>
  <si>
    <t xml:space="preserve">       24111</t>
  </si>
  <si>
    <t xml:space="preserve">       24112</t>
  </si>
  <si>
    <t xml:space="preserve">       24113</t>
  </si>
  <si>
    <t xml:space="preserve">       24114</t>
  </si>
  <si>
    <t xml:space="preserve">       24120</t>
  </si>
  <si>
    <t xml:space="preserve">       24121</t>
  </si>
  <si>
    <t xml:space="preserve">       24122</t>
  </si>
  <si>
    <t xml:space="preserve">       24123</t>
  </si>
  <si>
    <t xml:space="preserve">       24124</t>
  </si>
  <si>
    <t xml:space="preserve">       24125</t>
  </si>
  <si>
    <t xml:space="preserve">       24126</t>
  </si>
  <si>
    <t xml:space="preserve">       24127</t>
  </si>
  <si>
    <t xml:space="preserve">       24130</t>
  </si>
  <si>
    <t xml:space="preserve">       24131</t>
  </si>
  <si>
    <t xml:space="preserve">       24132</t>
  </si>
  <si>
    <t xml:space="preserve">       24133</t>
  </si>
  <si>
    <t xml:space="preserve">       24134</t>
  </si>
  <si>
    <t xml:space="preserve">       24135</t>
  </si>
  <si>
    <t xml:space="preserve">       24136</t>
  </si>
  <si>
    <t xml:space="preserve">       24137</t>
  </si>
  <si>
    <t xml:space="preserve">       24138</t>
  </si>
  <si>
    <t xml:space="preserve">       24139</t>
  </si>
  <si>
    <t xml:space="preserve">       24140</t>
  </si>
  <si>
    <t xml:space="preserve">       24141</t>
  </si>
  <si>
    <t xml:space="preserve">       24142</t>
  </si>
  <si>
    <t xml:space="preserve">       24143</t>
  </si>
  <si>
    <t xml:space="preserve">       24144</t>
  </si>
  <si>
    <t xml:space="preserve">       24145</t>
  </si>
  <si>
    <t xml:space="preserve">       24146</t>
  </si>
  <si>
    <t xml:space="preserve">       24148</t>
  </si>
  <si>
    <t xml:space="preserve">       24149</t>
  </si>
  <si>
    <t xml:space="preserve">       24150</t>
  </si>
  <si>
    <t xml:space="preserve">       24151</t>
  </si>
  <si>
    <t xml:space="preserve">       24152</t>
  </si>
  <si>
    <t xml:space="preserve">       24153</t>
  </si>
  <si>
    <t xml:space="preserve">       24154</t>
  </si>
  <si>
    <t xml:space="preserve">       24155</t>
  </si>
  <si>
    <t xml:space="preserve">       24156</t>
  </si>
  <si>
    <t xml:space="preserve">       24160</t>
  </si>
  <si>
    <t xml:space="preserve">       24161</t>
  </si>
  <si>
    <t xml:space="preserve">       24162</t>
  </si>
  <si>
    <t xml:space="preserve">       24163</t>
  </si>
  <si>
    <t xml:space="preserve">       24164</t>
  </si>
  <si>
    <t xml:space="preserve">       24165</t>
  </si>
  <si>
    <t xml:space="preserve">       24166</t>
  </si>
  <si>
    <t xml:space="preserve">       24170</t>
  </si>
  <si>
    <t xml:space="preserve">       24171</t>
  </si>
  <si>
    <t xml:space="preserve">       24172</t>
  </si>
  <si>
    <t xml:space="preserve">       24174</t>
  </si>
  <si>
    <t xml:space="preserve">       24175</t>
  </si>
  <si>
    <t xml:space="preserve">       24190</t>
  </si>
  <si>
    <t xml:space="preserve">       24191</t>
  </si>
  <si>
    <t xml:space="preserve">       24192</t>
  </si>
  <si>
    <t xml:space="preserve">       24193</t>
  </si>
  <si>
    <t xml:space="preserve">       24194</t>
  </si>
  <si>
    <t xml:space="preserve">       24195</t>
  </si>
  <si>
    <t xml:space="preserve">       24196</t>
  </si>
  <si>
    <t xml:space="preserve">       24197</t>
  </si>
  <si>
    <t xml:space="preserve">       24198</t>
  </si>
  <si>
    <t xml:space="preserve">       24199</t>
  </si>
  <si>
    <t xml:space="preserve">       24200</t>
  </si>
  <si>
    <t xml:space="preserve">       24205</t>
  </si>
  <si>
    <t xml:space="preserve">       24206</t>
  </si>
  <si>
    <t xml:space="preserve">       24207</t>
  </si>
  <si>
    <t xml:space="preserve">       24208</t>
  </si>
  <si>
    <t xml:space="preserve">       24209</t>
  </si>
  <si>
    <t xml:space="preserve">       24210</t>
  </si>
  <si>
    <t xml:space="preserve">       24217</t>
  </si>
  <si>
    <t xml:space="preserve">       24218</t>
  </si>
  <si>
    <t xml:space="preserve">       24219</t>
  </si>
  <si>
    <t xml:space="preserve">       24220</t>
  </si>
  <si>
    <t xml:space="preserve">       24221</t>
  </si>
  <si>
    <t xml:space="preserve">       24222</t>
  </si>
  <si>
    <t xml:space="preserve">       24223</t>
  </si>
  <si>
    <t xml:space="preserve">       24224</t>
  </si>
  <si>
    <t xml:space="preserve">       24225</t>
  </si>
  <si>
    <t xml:space="preserve">       24226</t>
  </si>
  <si>
    <t xml:space="preserve">       24227</t>
  </si>
  <si>
    <t xml:space="preserve">       24228</t>
  </si>
  <si>
    <t xml:space="preserve">       24230</t>
  </si>
  <si>
    <t xml:space="preserve">       24231</t>
  </si>
  <si>
    <t xml:space="preserve">       24232</t>
  </si>
  <si>
    <t xml:space="preserve">       24233</t>
  </si>
  <si>
    <t xml:space="preserve">       24234</t>
  </si>
  <si>
    <t xml:space="preserve">       24235</t>
  </si>
  <si>
    <t xml:space="preserve">       24236</t>
  </si>
  <si>
    <t xml:space="preserve">       24237</t>
  </si>
  <si>
    <t xml:space="preserve">       24238</t>
  </si>
  <si>
    <t xml:space="preserve">       24239</t>
  </si>
  <si>
    <t xml:space="preserve">       24240</t>
  </si>
  <si>
    <t xml:space="preserve">       24248</t>
  </si>
  <si>
    <t xml:space="preserve">       24249</t>
  </si>
  <si>
    <t xml:space="preserve">       24250</t>
  </si>
  <si>
    <t xml:space="preserve">       24251</t>
  </si>
  <si>
    <t xml:space="preserve">       24252</t>
  </si>
  <si>
    <t xml:space="preserve">       24253</t>
  </si>
  <si>
    <t xml:space="preserve">       24257</t>
  </si>
  <si>
    <t xml:space="preserve">       24260</t>
  </si>
  <si>
    <t xml:space="preserve">       24270</t>
  </si>
  <si>
    <t xml:space="preserve">       24271</t>
  </si>
  <si>
    <t xml:space="preserve">       24272</t>
  </si>
  <si>
    <t xml:space="preserve">       24273</t>
  </si>
  <si>
    <t xml:space="preserve">       24274</t>
  </si>
  <si>
    <t xml:space="preserve">       24275</t>
  </si>
  <si>
    <t xml:space="preserve">       24276</t>
  </si>
  <si>
    <t xml:space="preserve">       24277</t>
  </si>
  <si>
    <t xml:space="preserve">       24280</t>
  </si>
  <si>
    <t xml:space="preserve">       24281</t>
  </si>
  <si>
    <t xml:space="preserve">       24282</t>
  </si>
  <si>
    <t xml:space="preserve">       24283</t>
  </si>
  <si>
    <t xml:space="preserve">       24284</t>
  </si>
  <si>
    <t xml:space="preserve">       24285</t>
  </si>
  <si>
    <t xml:space="preserve">       24286</t>
  </si>
  <si>
    <t xml:space="preserve">       24287</t>
  </si>
  <si>
    <t xml:space="preserve">       24288</t>
  </si>
  <si>
    <t xml:space="preserve">       24290</t>
  </si>
  <si>
    <t xml:space="preserve">       24291</t>
  </si>
  <si>
    <t xml:space="preserve">       24292</t>
  </si>
  <si>
    <t xml:space="preserve">       24293</t>
  </si>
  <si>
    <t xml:space="preserve">       24294</t>
  </si>
  <si>
    <t xml:space="preserve">       24300</t>
  </si>
  <si>
    <t xml:space="preserve">       24310</t>
  </si>
  <si>
    <t xml:space="preserve">       24311</t>
  </si>
  <si>
    <t xml:space="preserve">       24312</t>
  </si>
  <si>
    <t xml:space="preserve">       24313</t>
  </si>
  <si>
    <t xml:space="preserve">       24314</t>
  </si>
  <si>
    <t xml:space="preserve">       24315</t>
  </si>
  <si>
    <t xml:space="preserve">       24316</t>
  </si>
  <si>
    <t xml:space="preserve">       24317</t>
  </si>
  <si>
    <t xml:space="preserve">       24318</t>
  </si>
  <si>
    <t xml:space="preserve">       24319</t>
  </si>
  <si>
    <t xml:space="preserve">       24320</t>
  </si>
  <si>
    <t xml:space="preserve">       24323</t>
  </si>
  <si>
    <t xml:space="preserve">       24324</t>
  </si>
  <si>
    <t xml:space="preserve">       24325</t>
  </si>
  <si>
    <t xml:space="preserve">       24326</t>
  </si>
  <si>
    <t xml:space="preserve">       24327</t>
  </si>
  <si>
    <t xml:space="preserve">       24328</t>
  </si>
  <si>
    <t xml:space="preserve">       24329</t>
  </si>
  <si>
    <t xml:space="preserve">       24330</t>
  </si>
  <si>
    <t xml:space="preserve">       24339</t>
  </si>
  <si>
    <t xml:space="preserve">       24340</t>
  </si>
  <si>
    <t xml:space="preserve">       24341</t>
  </si>
  <si>
    <t xml:space="preserve">       24342</t>
  </si>
  <si>
    <t xml:space="preserve">       24343</t>
  </si>
  <si>
    <t xml:space="preserve">       24344</t>
  </si>
  <si>
    <t xml:space="preserve">       24345</t>
  </si>
  <si>
    <t xml:space="preserve">       24346</t>
  </si>
  <si>
    <t xml:space="preserve">       24347</t>
  </si>
  <si>
    <t xml:space="preserve">       24350</t>
  </si>
  <si>
    <t xml:space="preserve">       24356</t>
  </si>
  <si>
    <t xml:space="preserve">       24357</t>
  </si>
  <si>
    <t xml:space="preserve">       24358</t>
  </si>
  <si>
    <t xml:space="preserve">       24359</t>
  </si>
  <si>
    <t xml:space="preserve">       24360</t>
  </si>
  <si>
    <t xml:space="preserve">       24367</t>
  </si>
  <si>
    <t xml:space="preserve">       24368</t>
  </si>
  <si>
    <t xml:space="preserve">       24369</t>
  </si>
  <si>
    <t xml:space="preserve">       24370</t>
  </si>
  <si>
    <t xml:space="preserve">       24374</t>
  </si>
  <si>
    <t xml:space="preserve">       24375</t>
  </si>
  <si>
    <t xml:space="preserve">       24376</t>
  </si>
  <si>
    <t xml:space="preserve">       24377</t>
  </si>
  <si>
    <t xml:space="preserve">       24378</t>
  </si>
  <si>
    <t xml:space="preserve">       24379</t>
  </si>
  <si>
    <t xml:space="preserve">       24380</t>
  </si>
  <si>
    <t xml:space="preserve">       24384</t>
  </si>
  <si>
    <t xml:space="preserve">       24385</t>
  </si>
  <si>
    <t xml:space="preserve">       24386</t>
  </si>
  <si>
    <t xml:space="preserve">       24387</t>
  </si>
  <si>
    <t xml:space="preserve">       24388</t>
  </si>
  <si>
    <t xml:space="preserve">       24389</t>
  </si>
  <si>
    <t xml:space="preserve">       24390</t>
  </si>
  <si>
    <t xml:space="preserve">       24391</t>
  </si>
  <si>
    <t xml:space="preserve">       24392</t>
  </si>
  <si>
    <t xml:space="preserve">       24393</t>
  </si>
  <si>
    <t xml:space="preserve">       24394</t>
  </si>
  <si>
    <t xml:space="preserve">       24395</t>
  </si>
  <si>
    <t xml:space="preserve">       24396</t>
  </si>
  <si>
    <t xml:space="preserve">       24397</t>
  </si>
  <si>
    <t xml:space="preserve">       24398</t>
  </si>
  <si>
    <t xml:space="preserve">       24400</t>
  </si>
  <si>
    <t xml:space="preserve">       24401</t>
  </si>
  <si>
    <t xml:space="preserve">       24402</t>
  </si>
  <si>
    <t xml:space="preserve">       24403</t>
  </si>
  <si>
    <t xml:space="preserve">       24404</t>
  </si>
  <si>
    <t xml:space="preserve">       24410</t>
  </si>
  <si>
    <t xml:space="preserve">       24411</t>
  </si>
  <si>
    <t xml:space="preserve">       24412</t>
  </si>
  <si>
    <t xml:space="preserve">       24413</t>
  </si>
  <si>
    <t xml:space="preserve">       24414</t>
  </si>
  <si>
    <t xml:space="preserve">       24415</t>
  </si>
  <si>
    <t xml:space="preserve">       24416</t>
  </si>
  <si>
    <t xml:space="preserve">       24420</t>
  </si>
  <si>
    <t xml:space="preserve">       24428</t>
  </si>
  <si>
    <t xml:space="preserve">       24429</t>
  </si>
  <si>
    <t xml:space="preserve">       24430</t>
  </si>
  <si>
    <t xml:space="preserve">       24433</t>
  </si>
  <si>
    <t xml:space="preserve">       24434</t>
  </si>
  <si>
    <t xml:space="preserve">       24435</t>
  </si>
  <si>
    <t xml:space="preserve">       24436</t>
  </si>
  <si>
    <t xml:space="preserve">       24437</t>
  </si>
  <si>
    <t xml:space="preserve">       24438</t>
  </si>
  <si>
    <t xml:space="preserve">       24439</t>
  </si>
  <si>
    <t xml:space="preserve">       24440</t>
  </si>
  <si>
    <t xml:space="preserve">       24441</t>
  </si>
  <si>
    <t xml:space="preserve">       24442</t>
  </si>
  <si>
    <t xml:space="preserve">       24443</t>
  </si>
  <si>
    <t xml:space="preserve">       24444</t>
  </si>
  <si>
    <t xml:space="preserve">       24445</t>
  </si>
  <si>
    <t xml:space="preserve">       24446</t>
  </si>
  <si>
    <t xml:space="preserve">       24447</t>
  </si>
  <si>
    <t xml:space="preserve">       24448</t>
  </si>
  <si>
    <t xml:space="preserve">       24450</t>
  </si>
  <si>
    <t xml:space="preserve">       24457</t>
  </si>
  <si>
    <t xml:space="preserve">       24458</t>
  </si>
  <si>
    <t xml:space="preserve">       24459</t>
  </si>
  <si>
    <t xml:space="preserve">       24460</t>
  </si>
  <si>
    <t xml:space="preserve">       24469</t>
  </si>
  <si>
    <t xml:space="preserve">       24470</t>
  </si>
  <si>
    <t xml:space="preserve">       24478</t>
  </si>
  <si>
    <t xml:space="preserve">       24479</t>
  </si>
  <si>
    <t xml:space="preserve">       24480</t>
  </si>
  <si>
    <t xml:space="preserve">       24488</t>
  </si>
  <si>
    <t xml:space="preserve">       24489</t>
  </si>
  <si>
    <t xml:space="preserve">       24490</t>
  </si>
  <si>
    <t xml:space="preserve">       24491</t>
  </si>
  <si>
    <t xml:space="preserve">       24492</t>
  </si>
  <si>
    <t xml:space="preserve">       24493</t>
  </si>
  <si>
    <t xml:space="preserve">       24494</t>
  </si>
  <si>
    <t xml:space="preserve">       24495</t>
  </si>
  <si>
    <t xml:space="preserve">       24496</t>
  </si>
  <si>
    <t xml:space="preserve">       24497</t>
  </si>
  <si>
    <t xml:space="preserve">       24498</t>
  </si>
  <si>
    <t xml:space="preserve">       24500</t>
  </si>
  <si>
    <t xml:space="preserve">       24510</t>
  </si>
  <si>
    <t xml:space="preserve">       24511</t>
  </si>
  <si>
    <t xml:space="preserve">       24512</t>
  </si>
  <si>
    <t xml:space="preserve">       24513</t>
  </si>
  <si>
    <t xml:space="preserve">       24514</t>
  </si>
  <si>
    <t xml:space="preserve">       24515</t>
  </si>
  <si>
    <t xml:space="preserve">       24516</t>
  </si>
  <si>
    <t xml:space="preserve">       24517</t>
  </si>
  <si>
    <t xml:space="preserve">       24520</t>
  </si>
  <si>
    <t xml:space="preserve">       24521</t>
  </si>
  <si>
    <t xml:space="preserve">       24522</t>
  </si>
  <si>
    <t xml:space="preserve">       24523</t>
  </si>
  <si>
    <t xml:space="preserve">       24524</t>
  </si>
  <si>
    <t xml:space="preserve">       24525</t>
  </si>
  <si>
    <t xml:space="preserve">       24526</t>
  </si>
  <si>
    <t xml:space="preserve">       24530</t>
  </si>
  <si>
    <t xml:space="preserve">       24540</t>
  </si>
  <si>
    <t xml:space="preserve">       24544</t>
  </si>
  <si>
    <t xml:space="preserve">       24545</t>
  </si>
  <si>
    <t xml:space="preserve">       24546</t>
  </si>
  <si>
    <t xml:space="preserve">       24547</t>
  </si>
  <si>
    <t xml:space="preserve">       24548</t>
  </si>
  <si>
    <t xml:space="preserve">       24549</t>
  </si>
  <si>
    <t xml:space="preserve">       24550</t>
  </si>
  <si>
    <t xml:space="preserve">       24560</t>
  </si>
  <si>
    <t xml:space="preserve">       24565</t>
  </si>
  <si>
    <t xml:space="preserve">       24566</t>
  </si>
  <si>
    <t xml:space="preserve">       24567</t>
  </si>
  <si>
    <t xml:space="preserve">       24568</t>
  </si>
  <si>
    <t xml:space="preserve">       24569</t>
  </si>
  <si>
    <t xml:space="preserve">       24600</t>
  </si>
  <si>
    <t xml:space="preserve">       24607</t>
  </si>
  <si>
    <t xml:space="preserve">       24608</t>
  </si>
  <si>
    <t xml:space="preserve">       24609</t>
  </si>
  <si>
    <t xml:space="preserve">       24610</t>
  </si>
  <si>
    <t xml:space="preserve">       24620</t>
  </si>
  <si>
    <t xml:space="preserve">       24630</t>
  </si>
  <si>
    <t xml:space="preserve">       24640</t>
  </si>
  <si>
    <t xml:space="preserve">       24648</t>
  </si>
  <si>
    <t xml:space="preserve">       24649</t>
  </si>
  <si>
    <t xml:space="preserve">       24650</t>
  </si>
  <si>
    <t xml:space="preserve">       24660</t>
  </si>
  <si>
    <t xml:space="preserve">       24670</t>
  </si>
  <si>
    <t xml:space="preserve">       24680</t>
  </si>
  <si>
    <t xml:space="preserve">       24687</t>
  </si>
  <si>
    <t xml:space="preserve">       24688</t>
  </si>
  <si>
    <t xml:space="preserve">       24689</t>
  </si>
  <si>
    <t xml:space="preserve">       24690</t>
  </si>
  <si>
    <t xml:space="preserve">       24699</t>
  </si>
  <si>
    <t xml:space="preserve">       24700</t>
  </si>
  <si>
    <t xml:space="preserve">       24710</t>
  </si>
  <si>
    <t xml:space="preserve">       24711</t>
  </si>
  <si>
    <t xml:space="preserve">       24712</t>
  </si>
  <si>
    <t xml:space="preserve">       24713</t>
  </si>
  <si>
    <t xml:space="preserve">       24714</t>
  </si>
  <si>
    <t xml:space="preserve">       24715</t>
  </si>
  <si>
    <t xml:space="preserve">       24716</t>
  </si>
  <si>
    <t xml:space="preserve">       24717</t>
  </si>
  <si>
    <t xml:space="preserve">       24718</t>
  </si>
  <si>
    <t xml:space="preserve">       24719</t>
  </si>
  <si>
    <t xml:space="preserve">       24720</t>
  </si>
  <si>
    <t xml:space="preserve">       24721</t>
  </si>
  <si>
    <t xml:space="preserve">       24722</t>
  </si>
  <si>
    <t xml:space="preserve">       24723</t>
  </si>
  <si>
    <t xml:space="preserve">       24724</t>
  </si>
  <si>
    <t xml:space="preserve">       24730</t>
  </si>
  <si>
    <t xml:space="preserve">       24731</t>
  </si>
  <si>
    <t xml:space="preserve">       24732</t>
  </si>
  <si>
    <t xml:space="preserve">       24733</t>
  </si>
  <si>
    <t xml:space="preserve">       24734</t>
  </si>
  <si>
    <t xml:space="preserve">       24735</t>
  </si>
  <si>
    <t xml:space="preserve">       24736</t>
  </si>
  <si>
    <t xml:space="preserve">       24738</t>
  </si>
  <si>
    <t xml:space="preserve">       24740</t>
  </si>
  <si>
    <t xml:space="preserve">       24741</t>
  </si>
  <si>
    <t xml:space="preserve">       24742</t>
  </si>
  <si>
    <t xml:space="preserve">       24743</t>
  </si>
  <si>
    <t xml:space="preserve">       24744</t>
  </si>
  <si>
    <t xml:space="preserve">       24745</t>
  </si>
  <si>
    <t xml:space="preserve">       24746</t>
  </si>
  <si>
    <t xml:space="preserve">       24750</t>
  </si>
  <si>
    <t xml:space="preserve">       24760</t>
  </si>
  <si>
    <t xml:space="preserve">       24761</t>
  </si>
  <si>
    <t xml:space="preserve">       24762</t>
  </si>
  <si>
    <t xml:space="preserve">       24763</t>
  </si>
  <si>
    <t xml:space="preserve">       24764</t>
  </si>
  <si>
    <t xml:space="preserve">       24765</t>
  </si>
  <si>
    <t xml:space="preserve">       24766</t>
  </si>
  <si>
    <t xml:space="preserve">       24767</t>
  </si>
  <si>
    <t xml:space="preserve">       24768</t>
  </si>
  <si>
    <t xml:space="preserve">       24769</t>
  </si>
  <si>
    <t xml:space="preserve">       24790</t>
  </si>
  <si>
    <t xml:space="preserve">       24791</t>
  </si>
  <si>
    <t xml:space="preserve">       24792</t>
  </si>
  <si>
    <t xml:space="preserve">       24793</t>
  </si>
  <si>
    <t xml:space="preserve">       24794</t>
  </si>
  <si>
    <t xml:space="preserve">       24795</t>
  </si>
  <si>
    <t xml:space="preserve">       24796</t>
  </si>
  <si>
    <t xml:space="preserve">       24797</t>
  </si>
  <si>
    <t xml:space="preserve">       24800</t>
  </si>
  <si>
    <t xml:space="preserve">       24810</t>
  </si>
  <si>
    <t xml:space="preserve">       24811</t>
  </si>
  <si>
    <t xml:space="preserve">       24812</t>
  </si>
  <si>
    <t xml:space="preserve">       24813</t>
  </si>
  <si>
    <t xml:space="preserve">       24814</t>
  </si>
  <si>
    <t xml:space="preserve">       24815</t>
  </si>
  <si>
    <t xml:space="preserve">       24816</t>
  </si>
  <si>
    <t xml:space="preserve">       24820</t>
  </si>
  <si>
    <t xml:space="preserve">       24830</t>
  </si>
  <si>
    <t xml:space="preserve">       24836</t>
  </si>
  <si>
    <t xml:space="preserve">       24837</t>
  </si>
  <si>
    <t xml:space="preserve">       24838</t>
  </si>
  <si>
    <t xml:space="preserve">       24839</t>
  </si>
  <si>
    <t xml:space="preserve">       24840</t>
  </si>
  <si>
    <t xml:space="preserve">       24843</t>
  </si>
  <si>
    <t xml:space="preserve">       24844</t>
  </si>
  <si>
    <t xml:space="preserve">       24845</t>
  </si>
  <si>
    <t xml:space="preserve">       24846</t>
  </si>
  <si>
    <t xml:space="preserve">       24847</t>
  </si>
  <si>
    <t xml:space="preserve">       24848</t>
  </si>
  <si>
    <t xml:space="preserve">       24849</t>
  </si>
  <si>
    <t xml:space="preserve">       24850</t>
  </si>
  <si>
    <t xml:space="preserve">       24852</t>
  </si>
  <si>
    <t xml:space="preserve">       24853</t>
  </si>
  <si>
    <t xml:space="preserve">       24854</t>
  </si>
  <si>
    <t xml:space="preserve">       24855</t>
  </si>
  <si>
    <t xml:space="preserve">       24856</t>
  </si>
  <si>
    <t xml:space="preserve">       24857</t>
  </si>
  <si>
    <t xml:space="preserve">       24858</t>
  </si>
  <si>
    <t xml:space="preserve">       24859</t>
  </si>
  <si>
    <t xml:space="preserve">       24860</t>
  </si>
  <si>
    <t xml:space="preserve">       24869</t>
  </si>
  <si>
    <t xml:space="preserve">       24870</t>
  </si>
  <si>
    <t xml:space="preserve">       24877</t>
  </si>
  <si>
    <t xml:space="preserve">       24878</t>
  </si>
  <si>
    <t xml:space="preserve">       24879</t>
  </si>
  <si>
    <t xml:space="preserve">       24880</t>
  </si>
  <si>
    <t xml:space="preserve">       24882</t>
  </si>
  <si>
    <t xml:space="preserve">       24883</t>
  </si>
  <si>
    <t xml:space="preserve">       24884</t>
  </si>
  <si>
    <t xml:space="preserve">       24885</t>
  </si>
  <si>
    <t xml:space="preserve">       24886</t>
  </si>
  <si>
    <t xml:space="preserve">       24887</t>
  </si>
  <si>
    <t xml:space="preserve">       24888</t>
  </si>
  <si>
    <t xml:space="preserve">       24889</t>
  </si>
  <si>
    <t xml:space="preserve">       24890</t>
  </si>
  <si>
    <t xml:space="preserve">       24891</t>
  </si>
  <si>
    <t xml:space="preserve">       24892</t>
  </si>
  <si>
    <t xml:space="preserve">       24893</t>
  </si>
  <si>
    <t xml:space="preserve">       24900</t>
  </si>
  <si>
    <t xml:space="preserve">       24911</t>
  </si>
  <si>
    <t xml:space="preserve">       24912</t>
  </si>
  <si>
    <t xml:space="preserve">       24913</t>
  </si>
  <si>
    <t xml:space="preserve">       24914</t>
  </si>
  <si>
    <t xml:space="preserve">       24915</t>
  </si>
  <si>
    <t xml:space="preserve">       24916</t>
  </si>
  <si>
    <t xml:space="preserve">       24917</t>
  </si>
  <si>
    <t xml:space="preserve">       24918</t>
  </si>
  <si>
    <t xml:space="preserve">       24920</t>
  </si>
  <si>
    <t xml:space="preserve">       24930</t>
  </si>
  <si>
    <t xml:space="preserve">       24940</t>
  </si>
  <si>
    <t xml:space="preserve">       24950</t>
  </si>
  <si>
    <t xml:space="preserve">       24960</t>
  </si>
  <si>
    <t xml:space="preserve">       24970</t>
  </si>
  <si>
    <t xml:space="preserve">       24980</t>
  </si>
  <si>
    <t xml:space="preserve">       24989</t>
  </si>
  <si>
    <t xml:space="preserve">       24990</t>
  </si>
  <si>
    <t xml:space="preserve">       24991</t>
  </si>
  <si>
    <t xml:space="preserve">       24994</t>
  </si>
  <si>
    <t xml:space="preserve">       24995</t>
  </si>
  <si>
    <t xml:space="preserve">       24996</t>
  </si>
  <si>
    <t xml:space="preserve">       25001</t>
  </si>
  <si>
    <t xml:space="preserve">       25002</t>
  </si>
  <si>
    <t xml:space="preserve">       25003</t>
  </si>
  <si>
    <t xml:space="preserve">       25004</t>
  </si>
  <si>
    <t xml:space="preserve">       25005</t>
  </si>
  <si>
    <t xml:space="preserve">       25006</t>
  </si>
  <si>
    <t xml:space="preserve">       25007</t>
  </si>
  <si>
    <t xml:space="preserve">       25008</t>
  </si>
  <si>
    <t xml:space="preserve">       25070</t>
  </si>
  <si>
    <t xml:space="preserve">       25071</t>
  </si>
  <si>
    <t xml:space="preserve">       25080</t>
  </si>
  <si>
    <t xml:space="preserve">       25100</t>
  </si>
  <si>
    <t xml:space="preserve">       25109</t>
  </si>
  <si>
    <t xml:space="preserve">       25110</t>
  </si>
  <si>
    <t xml:space="preserve">       25111</t>
  </si>
  <si>
    <t xml:space="preserve">       25112</t>
  </si>
  <si>
    <t xml:space="preserve">       25113</t>
  </si>
  <si>
    <t xml:space="preserve">       25114</t>
  </si>
  <si>
    <t xml:space="preserve">       25120</t>
  </si>
  <si>
    <t xml:space="preserve">       25121</t>
  </si>
  <si>
    <t xml:space="preserve">       25122</t>
  </si>
  <si>
    <t xml:space="preserve">       25123</t>
  </si>
  <si>
    <t xml:space="preserve">       25124</t>
  </si>
  <si>
    <t xml:space="preserve">       25125</t>
  </si>
  <si>
    <t xml:space="preserve">       25126</t>
  </si>
  <si>
    <t xml:space="preserve">       25130</t>
  </si>
  <si>
    <t xml:space="preserve">       25131</t>
  </si>
  <si>
    <t xml:space="preserve">       25132</t>
  </si>
  <si>
    <t xml:space="preserve">       25133</t>
  </si>
  <si>
    <t xml:space="preserve">       25134</t>
  </si>
  <si>
    <t xml:space="preserve">       25135</t>
  </si>
  <si>
    <t xml:space="preserve">       25136</t>
  </si>
  <si>
    <t xml:space="preserve">       25137</t>
  </si>
  <si>
    <t xml:space="preserve">       25138</t>
  </si>
  <si>
    <t xml:space="preserve">       25139</t>
  </si>
  <si>
    <t xml:space="preserve">       25140</t>
  </si>
  <si>
    <t xml:space="preserve">       25141</t>
  </si>
  <si>
    <t xml:space="preserve">       25142</t>
  </si>
  <si>
    <t xml:space="preserve">       25143</t>
  </si>
  <si>
    <t xml:space="preserve">       25144</t>
  </si>
  <si>
    <t xml:space="preserve">       25150</t>
  </si>
  <si>
    <t xml:space="preserve">       25151</t>
  </si>
  <si>
    <t xml:space="preserve">       25152</t>
  </si>
  <si>
    <t xml:space="preserve">       25153</t>
  </si>
  <si>
    <t xml:space="preserve">       25154</t>
  </si>
  <si>
    <t xml:space="preserve">       25155</t>
  </si>
  <si>
    <t xml:space="preserve">       25160</t>
  </si>
  <si>
    <t xml:space="preserve">       25161</t>
  </si>
  <si>
    <t xml:space="preserve">       25162</t>
  </si>
  <si>
    <t xml:space="preserve">       25163</t>
  </si>
  <si>
    <t xml:space="preserve">       25164</t>
  </si>
  <si>
    <t xml:space="preserve">       25165</t>
  </si>
  <si>
    <t xml:space="preserve">       25170</t>
  </si>
  <si>
    <t xml:space="preserve">       25171</t>
  </si>
  <si>
    <t xml:space="preserve">       25172</t>
  </si>
  <si>
    <t xml:space="preserve">       25173</t>
  </si>
  <si>
    <t xml:space="preserve">       25174</t>
  </si>
  <si>
    <t xml:space="preserve">       25175</t>
  </si>
  <si>
    <t xml:space="preserve">       25176</t>
  </si>
  <si>
    <t xml:space="preserve">       25177</t>
  </si>
  <si>
    <t xml:space="preserve">       25178</t>
  </si>
  <si>
    <t xml:space="preserve">       25179</t>
  </si>
  <si>
    <t xml:space="preserve">       25180</t>
  </si>
  <si>
    <t xml:space="preserve">       25181</t>
  </si>
  <si>
    <t xml:space="preserve">       25182</t>
  </si>
  <si>
    <t xml:space="preserve">       25183</t>
  </si>
  <si>
    <t xml:space="preserve">       25184</t>
  </si>
  <si>
    <t xml:space="preserve">       25185</t>
  </si>
  <si>
    <t xml:space="preserve">       25186</t>
  </si>
  <si>
    <t xml:space="preserve">       25187</t>
  </si>
  <si>
    <t xml:space="preserve">       25190</t>
  </si>
  <si>
    <t xml:space="preserve">       25191</t>
  </si>
  <si>
    <t xml:space="preserve">       25192</t>
  </si>
  <si>
    <t xml:space="preserve">       25193</t>
  </si>
  <si>
    <t xml:space="preserve">       25194</t>
  </si>
  <si>
    <t xml:space="preserve">       25195</t>
  </si>
  <si>
    <t xml:space="preserve">       25196</t>
  </si>
  <si>
    <t xml:space="preserve">       25197</t>
  </si>
  <si>
    <t xml:space="preserve">       25198</t>
  </si>
  <si>
    <t xml:space="preserve">       25199</t>
  </si>
  <si>
    <t xml:space="preserve">       25200</t>
  </si>
  <si>
    <t xml:space="preserve">       25201</t>
  </si>
  <si>
    <t xml:space="preserve">       25210</t>
  </si>
  <si>
    <t xml:space="preserve">       25211</t>
  </si>
  <si>
    <t xml:space="preserve">       25212</t>
  </si>
  <si>
    <t xml:space="preserve">       25213</t>
  </si>
  <si>
    <t xml:space="preserve">       25214</t>
  </si>
  <si>
    <t xml:space="preserve">       25215</t>
  </si>
  <si>
    <t xml:space="preserve">       25216</t>
  </si>
  <si>
    <t xml:space="preserve">       25217</t>
  </si>
  <si>
    <t xml:space="preserve">       25218</t>
  </si>
  <si>
    <t xml:space="preserve">       25220</t>
  </si>
  <si>
    <t xml:space="preserve">       25221</t>
  </si>
  <si>
    <t xml:space="preserve">       25222</t>
  </si>
  <si>
    <t xml:space="preserve">       25230</t>
  </si>
  <si>
    <t xml:space="preserve">       25240</t>
  </si>
  <si>
    <t xml:space="preserve">       25241</t>
  </si>
  <si>
    <t xml:space="preserve">       25242</t>
  </si>
  <si>
    <t xml:space="preserve">       25243</t>
  </si>
  <si>
    <t xml:space="preserve">       25244</t>
  </si>
  <si>
    <t xml:space="preserve">       25245</t>
  </si>
  <si>
    <t xml:space="preserve">       25250</t>
  </si>
  <si>
    <t xml:space="preserve">       25260</t>
  </si>
  <si>
    <t xml:space="preserve">       25261</t>
  </si>
  <si>
    <t xml:space="preserve">       25262</t>
  </si>
  <si>
    <t xml:space="preserve">       25263</t>
  </si>
  <si>
    <t xml:space="preserve">       25264</t>
  </si>
  <si>
    <t xml:space="preserve">       25265</t>
  </si>
  <si>
    <t xml:space="preserve">       25266</t>
  </si>
  <si>
    <t xml:space="preserve">       25267</t>
  </si>
  <si>
    <t xml:space="preserve">       25268</t>
  </si>
  <si>
    <t xml:space="preserve">       25269</t>
  </si>
  <si>
    <t xml:space="preserve">       25270</t>
  </si>
  <si>
    <t xml:space="preserve">       25271</t>
  </si>
  <si>
    <t xml:space="preserve">       25280</t>
  </si>
  <si>
    <t xml:space="preserve">       25281</t>
  </si>
  <si>
    <t xml:space="preserve">       25282</t>
  </si>
  <si>
    <t xml:space="preserve">       25283</t>
  </si>
  <si>
    <t xml:space="preserve">       25284</t>
  </si>
  <si>
    <t xml:space="preserve">       25285</t>
  </si>
  <si>
    <t xml:space="preserve">       25286</t>
  </si>
  <si>
    <t xml:space="preserve">       25287</t>
  </si>
  <si>
    <t xml:space="preserve">       25288</t>
  </si>
  <si>
    <t xml:space="preserve">       25289</t>
  </si>
  <si>
    <t xml:space="preserve">       25290</t>
  </si>
  <si>
    <t xml:space="preserve">       25300</t>
  </si>
  <si>
    <t xml:space="preserve">       25310</t>
  </si>
  <si>
    <t xml:space="preserve">       25315</t>
  </si>
  <si>
    <t xml:space="preserve">       25316</t>
  </si>
  <si>
    <t xml:space="preserve">       25317</t>
  </si>
  <si>
    <t xml:space="preserve">       25318</t>
  </si>
  <si>
    <t xml:space="preserve">       25320</t>
  </si>
  <si>
    <t xml:space="preserve">       25330</t>
  </si>
  <si>
    <t xml:space="preserve">       25331</t>
  </si>
  <si>
    <t xml:space="preserve">       25332</t>
  </si>
  <si>
    <t xml:space="preserve">       25333</t>
  </si>
  <si>
    <t xml:space="preserve">       25334</t>
  </si>
  <si>
    <t xml:space="preserve">       25335</t>
  </si>
  <si>
    <t xml:space="preserve">       25336</t>
  </si>
  <si>
    <t xml:space="preserve">       25337</t>
  </si>
  <si>
    <t xml:space="preserve">       25340</t>
  </si>
  <si>
    <t xml:space="preserve">       25341</t>
  </si>
  <si>
    <t xml:space="preserve">       25343</t>
  </si>
  <si>
    <t xml:space="preserve">       25344</t>
  </si>
  <si>
    <t xml:space="preserve">       25350</t>
  </si>
  <si>
    <t xml:space="preserve">       25351</t>
  </si>
  <si>
    <t xml:space="preserve">       25352</t>
  </si>
  <si>
    <t xml:space="preserve">       25353</t>
  </si>
  <si>
    <t xml:space="preserve">       25354</t>
  </si>
  <si>
    <t xml:space="preserve">       25360</t>
  </si>
  <si>
    <t xml:space="preserve">       25400</t>
  </si>
  <si>
    <t xml:space="preserve">       25410</t>
  </si>
  <si>
    <t xml:space="preserve">       25411</t>
  </si>
  <si>
    <t xml:space="preserve">       25412</t>
  </si>
  <si>
    <t xml:space="preserve">       25413</t>
  </si>
  <si>
    <t xml:space="preserve">       25420</t>
  </si>
  <si>
    <t xml:space="preserve">       25430</t>
  </si>
  <si>
    <t xml:space="preserve">       25440</t>
  </si>
  <si>
    <t xml:space="preserve">       25450</t>
  </si>
  <si>
    <t xml:space="preserve">       25457</t>
  </si>
  <si>
    <t xml:space="preserve">       25460</t>
  </si>
  <si>
    <t xml:space="preserve">       25471</t>
  </si>
  <si>
    <t xml:space="preserve">       25480</t>
  </si>
  <si>
    <t xml:space="preserve">       25500</t>
  </si>
  <si>
    <t xml:space="preserve">       25510</t>
  </si>
  <si>
    <t xml:space="preserve">       25511</t>
  </si>
  <si>
    <t xml:space="preserve">       25512</t>
  </si>
  <si>
    <t xml:space="preserve">       25513</t>
  </si>
  <si>
    <t xml:space="preserve">       25514</t>
  </si>
  <si>
    <t xml:space="preserve">       25515</t>
  </si>
  <si>
    <t xml:space="preserve">       25516</t>
  </si>
  <si>
    <t xml:space="preserve">       25517</t>
  </si>
  <si>
    <t xml:space="preserve">       25518</t>
  </si>
  <si>
    <t xml:space="preserve">       25520</t>
  </si>
  <si>
    <t xml:space="preserve">       25526</t>
  </si>
  <si>
    <t xml:space="preserve">       25527</t>
  </si>
  <si>
    <t xml:space="preserve">       25528</t>
  </si>
  <si>
    <t xml:space="preserve">       25529</t>
  </si>
  <si>
    <t xml:space="preserve">       25530</t>
  </si>
  <si>
    <t xml:space="preserve">       25537</t>
  </si>
  <si>
    <t xml:space="preserve">       25538</t>
  </si>
  <si>
    <t xml:space="preserve">       25539</t>
  </si>
  <si>
    <t xml:space="preserve">       25540</t>
  </si>
  <si>
    <t xml:space="preserve">       25547</t>
  </si>
  <si>
    <t xml:space="preserve">       25548</t>
  </si>
  <si>
    <t xml:space="preserve">       25549</t>
  </si>
  <si>
    <t xml:space="preserve">       25550</t>
  </si>
  <si>
    <t xml:space="preserve">       25551</t>
  </si>
  <si>
    <t xml:space="preserve">       25552</t>
  </si>
  <si>
    <t xml:space="preserve">       25553</t>
  </si>
  <si>
    <t xml:space="preserve">       25554</t>
  </si>
  <si>
    <t xml:space="preserve">       25555</t>
  </si>
  <si>
    <t xml:space="preserve">       25556</t>
  </si>
  <si>
    <t xml:space="preserve">       25560</t>
  </si>
  <si>
    <t xml:space="preserve">       25566</t>
  </si>
  <si>
    <t xml:space="preserve">       25567</t>
  </si>
  <si>
    <t xml:space="preserve">       25568</t>
  </si>
  <si>
    <t xml:space="preserve">       25569</t>
  </si>
  <si>
    <t xml:space="preserve">       25570</t>
  </si>
  <si>
    <t xml:space="preserve">       25571</t>
  </si>
  <si>
    <t xml:space="preserve">       25572</t>
  </si>
  <si>
    <t xml:space="preserve">       25573</t>
  </si>
  <si>
    <t xml:space="preserve">       25574</t>
  </si>
  <si>
    <t xml:space="preserve">       25575</t>
  </si>
  <si>
    <t xml:space="preserve">       25576</t>
  </si>
  <si>
    <t xml:space="preserve">       25577</t>
  </si>
  <si>
    <t xml:space="preserve">       25580</t>
  </si>
  <si>
    <t xml:space="preserve">       25583</t>
  </si>
  <si>
    <t xml:space="preserve">       25586</t>
  </si>
  <si>
    <t xml:space="preserve">       25587</t>
  </si>
  <si>
    <t xml:space="preserve">       25588</t>
  </si>
  <si>
    <t xml:space="preserve">       25589</t>
  </si>
  <si>
    <t xml:space="preserve">       25590</t>
  </si>
  <si>
    <t xml:space="preserve">       25591</t>
  </si>
  <si>
    <t xml:space="preserve">       25592</t>
  </si>
  <si>
    <t xml:space="preserve">       25593</t>
  </si>
  <si>
    <t xml:space="preserve">       25594</t>
  </si>
  <si>
    <t xml:space="preserve">       25595</t>
  </si>
  <si>
    <t xml:space="preserve">       25596</t>
  </si>
  <si>
    <t xml:space="preserve">       25597</t>
  </si>
  <si>
    <t xml:space="preserve">       25598</t>
  </si>
  <si>
    <t xml:space="preserve">       25599</t>
  </si>
  <si>
    <t xml:space="preserve">       25600</t>
  </si>
  <si>
    <t xml:space="preserve">       25610</t>
  </si>
  <si>
    <t xml:space="preserve">       25611</t>
  </si>
  <si>
    <t xml:space="preserve">       25612</t>
  </si>
  <si>
    <t xml:space="preserve">       25613</t>
  </si>
  <si>
    <t xml:space="preserve">       25614</t>
  </si>
  <si>
    <t xml:space="preserve">       25615</t>
  </si>
  <si>
    <t xml:space="preserve">       25616</t>
  </si>
  <si>
    <t xml:space="preserve">       25617</t>
  </si>
  <si>
    <t xml:space="preserve">       25620</t>
  </si>
  <si>
    <t xml:space="preserve">       25630</t>
  </si>
  <si>
    <t xml:space="preserve">       25631</t>
  </si>
  <si>
    <t xml:space="preserve">       25632</t>
  </si>
  <si>
    <t xml:space="preserve">       25633</t>
  </si>
  <si>
    <t xml:space="preserve">       25634</t>
  </si>
  <si>
    <t xml:space="preserve">       25635</t>
  </si>
  <si>
    <t xml:space="preserve">       25636</t>
  </si>
  <si>
    <t xml:space="preserve">       25637</t>
  </si>
  <si>
    <t xml:space="preserve">       25638</t>
  </si>
  <si>
    <t xml:space="preserve">       25639</t>
  </si>
  <si>
    <t xml:space="preserve">       25640</t>
  </si>
  <si>
    <t xml:space="preserve">       25650</t>
  </si>
  <si>
    <t xml:space="preserve">       25651</t>
  </si>
  <si>
    <t xml:space="preserve">       25652</t>
  </si>
  <si>
    <t xml:space="preserve">       25653</t>
  </si>
  <si>
    <t xml:space="preserve">       25654</t>
  </si>
  <si>
    <t xml:space="preserve">       25655</t>
  </si>
  <si>
    <t xml:space="preserve">       25656</t>
  </si>
  <si>
    <t xml:space="preserve">       25657</t>
  </si>
  <si>
    <t xml:space="preserve">       25658</t>
  </si>
  <si>
    <t xml:space="preserve">       25660</t>
  </si>
  <si>
    <t xml:space="preserve">       25670</t>
  </si>
  <si>
    <t xml:space="preserve">       25680</t>
  </si>
  <si>
    <t xml:space="preserve">       25690</t>
  </si>
  <si>
    <t xml:space="preserve">       25691</t>
  </si>
  <si>
    <t xml:space="preserve">       25692</t>
  </si>
  <si>
    <t xml:space="preserve">       25693</t>
  </si>
  <si>
    <t xml:space="preserve">       25700</t>
  </si>
  <si>
    <t xml:space="preserve">       25710</t>
  </si>
  <si>
    <t xml:space="preserve">       25711</t>
  </si>
  <si>
    <t xml:space="preserve">       25712</t>
  </si>
  <si>
    <t xml:space="preserve">       25713</t>
  </si>
  <si>
    <t xml:space="preserve">       25714</t>
  </si>
  <si>
    <t xml:space="preserve">       25715</t>
  </si>
  <si>
    <t xml:space="preserve">       25716</t>
  </si>
  <si>
    <t xml:space="preserve">       25717</t>
  </si>
  <si>
    <t xml:space="preserve">       25718</t>
  </si>
  <si>
    <t xml:space="preserve">       25719</t>
  </si>
  <si>
    <t xml:space="preserve">       25720</t>
  </si>
  <si>
    <t xml:space="preserve">       25721</t>
  </si>
  <si>
    <t xml:space="preserve">       25722</t>
  </si>
  <si>
    <t xml:space="preserve">       25723</t>
  </si>
  <si>
    <t xml:space="preserve">       25724</t>
  </si>
  <si>
    <t xml:space="preserve">       25725</t>
  </si>
  <si>
    <t xml:space="preserve">       25726</t>
  </si>
  <si>
    <t xml:space="preserve">       25727</t>
  </si>
  <si>
    <t xml:space="preserve">       25730</t>
  </si>
  <si>
    <t xml:space="preserve">       25735</t>
  </si>
  <si>
    <t xml:space="preserve">       25736</t>
  </si>
  <si>
    <t xml:space="preserve">       25737</t>
  </si>
  <si>
    <t xml:space="preserve">       25738</t>
  </si>
  <si>
    <t xml:space="preserve">       25739</t>
  </si>
  <si>
    <t xml:space="preserve">       25740</t>
  </si>
  <si>
    <t xml:space="preserve">       25746</t>
  </si>
  <si>
    <t xml:space="preserve">       25747</t>
  </si>
  <si>
    <t xml:space="preserve">       25748</t>
  </si>
  <si>
    <t xml:space="preserve">       25749</t>
  </si>
  <si>
    <t xml:space="preserve">       25750</t>
  </si>
  <si>
    <t xml:space="preserve">       25751</t>
  </si>
  <si>
    <t xml:space="preserve">       25752</t>
  </si>
  <si>
    <t xml:space="preserve">       25753</t>
  </si>
  <si>
    <t xml:space="preserve">       25772</t>
  </si>
  <si>
    <t xml:space="preserve">       25788</t>
  </si>
  <si>
    <t xml:space="preserve">       25790</t>
  </si>
  <si>
    <t xml:space="preserve">       25791</t>
  </si>
  <si>
    <t xml:space="preserve">       25792</t>
  </si>
  <si>
    <t xml:space="preserve">       25793</t>
  </si>
  <si>
    <t xml:space="preserve">       25794</t>
  </si>
  <si>
    <t xml:space="preserve">       25795</t>
  </si>
  <si>
    <t xml:space="preserve">       25796</t>
  </si>
  <si>
    <t xml:space="preserve">       25797</t>
  </si>
  <si>
    <t xml:space="preserve">       25798</t>
  </si>
  <si>
    <t xml:space="preserve">       25799</t>
  </si>
  <si>
    <t xml:space="preserve">       26001</t>
  </si>
  <si>
    <t xml:space="preserve">       26002</t>
  </si>
  <si>
    <t xml:space="preserve">       26003</t>
  </si>
  <si>
    <t xml:space="preserve">       26004</t>
  </si>
  <si>
    <t xml:space="preserve">       26005</t>
  </si>
  <si>
    <t xml:space="preserve">       26006</t>
  </si>
  <si>
    <t xml:space="preserve">       26007</t>
  </si>
  <si>
    <t xml:space="preserve">       26008</t>
  </si>
  <si>
    <t xml:space="preserve">       26009</t>
  </si>
  <si>
    <t xml:space="preserve">       26061</t>
  </si>
  <si>
    <t xml:space="preserve">       26070</t>
  </si>
  <si>
    <t xml:space="preserve">       26071</t>
  </si>
  <si>
    <t xml:space="preserve">       26080</t>
  </si>
  <si>
    <t xml:space="preserve">       26100</t>
  </si>
  <si>
    <t xml:space="preserve">       26110</t>
  </si>
  <si>
    <t xml:space="preserve">       26111</t>
  </si>
  <si>
    <t xml:space="preserve">       26120</t>
  </si>
  <si>
    <t xml:space="preserve">       26121</t>
  </si>
  <si>
    <t xml:space="preserve">       26122</t>
  </si>
  <si>
    <t xml:space="preserve">       26123</t>
  </si>
  <si>
    <t xml:space="preserve">       26124</t>
  </si>
  <si>
    <t xml:space="preserve">       26125</t>
  </si>
  <si>
    <t xml:space="preserve">       26126</t>
  </si>
  <si>
    <t xml:space="preserve">       26127</t>
  </si>
  <si>
    <t xml:space="preserve">       26130</t>
  </si>
  <si>
    <t xml:space="preserve">       26131</t>
  </si>
  <si>
    <t xml:space="preserve">       26132</t>
  </si>
  <si>
    <t xml:space="preserve">       26133</t>
  </si>
  <si>
    <t xml:space="preserve">       26134</t>
  </si>
  <si>
    <t xml:space="preserve">       26135</t>
  </si>
  <si>
    <t xml:space="preserve">       26140</t>
  </si>
  <si>
    <t xml:space="preserve">       26141</t>
  </si>
  <si>
    <t xml:space="preserve">       26142</t>
  </si>
  <si>
    <t xml:space="preserve">       26143</t>
  </si>
  <si>
    <t xml:space="preserve">       26144</t>
  </si>
  <si>
    <t xml:space="preserve">       26145</t>
  </si>
  <si>
    <t xml:space="preserve">       26146</t>
  </si>
  <si>
    <t xml:space="preserve">       26147</t>
  </si>
  <si>
    <t xml:space="preserve">       26148</t>
  </si>
  <si>
    <t xml:space="preserve">       26150</t>
  </si>
  <si>
    <t xml:space="preserve">       26151</t>
  </si>
  <si>
    <t xml:space="preserve">       26160</t>
  </si>
  <si>
    <t xml:space="preserve">       26190</t>
  </si>
  <si>
    <t xml:space="preserve">       26191</t>
  </si>
  <si>
    <t xml:space="preserve">       26200</t>
  </si>
  <si>
    <t xml:space="preserve">       26206</t>
  </si>
  <si>
    <t xml:space="preserve">       26210</t>
  </si>
  <si>
    <t xml:space="preserve">       26211</t>
  </si>
  <si>
    <t xml:space="preserve">       26212</t>
  </si>
  <si>
    <t xml:space="preserve">       26213</t>
  </si>
  <si>
    <t xml:space="preserve">       26214</t>
  </si>
  <si>
    <t xml:space="preserve">       26215</t>
  </si>
  <si>
    <t xml:space="preserve">       26216</t>
  </si>
  <si>
    <t xml:space="preserve">       26220</t>
  </si>
  <si>
    <t xml:space="preserve">       26221</t>
  </si>
  <si>
    <t xml:space="preserve">       26222</t>
  </si>
  <si>
    <t xml:space="preserve">       26223</t>
  </si>
  <si>
    <t xml:space="preserve">       26224</t>
  </si>
  <si>
    <t xml:space="preserve">       26225</t>
  </si>
  <si>
    <t xml:space="preserve">       26226</t>
  </si>
  <si>
    <t xml:space="preserve">       26227</t>
  </si>
  <si>
    <t xml:space="preserve">       26230</t>
  </si>
  <si>
    <t xml:space="preserve">       26240</t>
  </si>
  <si>
    <t xml:space="preserve">       26241</t>
  </si>
  <si>
    <t xml:space="preserve">       26250</t>
  </si>
  <si>
    <t xml:space="preserve">       26256</t>
  </si>
  <si>
    <t xml:space="preserve">       26257</t>
  </si>
  <si>
    <t xml:space="preserve">       26258</t>
  </si>
  <si>
    <t xml:space="preserve">       26259</t>
  </si>
  <si>
    <t xml:space="preserve">       26260</t>
  </si>
  <si>
    <t xml:space="preserve">       26261</t>
  </si>
  <si>
    <t xml:space="preserve">       26270</t>
  </si>
  <si>
    <t xml:space="preserve">       26280</t>
  </si>
  <si>
    <t xml:space="preserve">       26288</t>
  </si>
  <si>
    <t xml:space="preserve">       26289</t>
  </si>
  <si>
    <t xml:space="preserve">       26290</t>
  </si>
  <si>
    <t xml:space="preserve">       26291</t>
  </si>
  <si>
    <t xml:space="preserve">       26292</t>
  </si>
  <si>
    <t xml:space="preserve">       26300</t>
  </si>
  <si>
    <t xml:space="preserve">       26310</t>
  </si>
  <si>
    <t xml:space="preserve">       26311</t>
  </si>
  <si>
    <t xml:space="preserve">       26312</t>
  </si>
  <si>
    <t xml:space="preserve">       26313</t>
  </si>
  <si>
    <t xml:space="preserve">       26314</t>
  </si>
  <si>
    <t xml:space="preserve">       26315</t>
  </si>
  <si>
    <t xml:space="preserve">       26320</t>
  </si>
  <si>
    <t xml:space="preserve">       26321</t>
  </si>
  <si>
    <t xml:space="preserve">       26322</t>
  </si>
  <si>
    <t xml:space="preserve">       26323</t>
  </si>
  <si>
    <t xml:space="preserve">       26324</t>
  </si>
  <si>
    <t xml:space="preserve">       26325</t>
  </si>
  <si>
    <t xml:space="preserve">       26326</t>
  </si>
  <si>
    <t xml:space="preserve">       26327</t>
  </si>
  <si>
    <t xml:space="preserve">       26328</t>
  </si>
  <si>
    <t xml:space="preserve">       26329</t>
  </si>
  <si>
    <t xml:space="preserve">       26330</t>
  </si>
  <si>
    <t xml:space="preserve">       26338</t>
  </si>
  <si>
    <t xml:space="preserve">       26339</t>
  </si>
  <si>
    <t xml:space="preserve">       26340</t>
  </si>
  <si>
    <t xml:space="preserve">       26350</t>
  </si>
  <si>
    <t xml:space="preserve">       26359</t>
  </si>
  <si>
    <t xml:space="preserve">       26360</t>
  </si>
  <si>
    <t xml:space="preserve">       26370</t>
  </si>
  <si>
    <t xml:space="preserve">       26371</t>
  </si>
  <si>
    <t xml:space="preserve">       26372</t>
  </si>
  <si>
    <t xml:space="preserve">       26373</t>
  </si>
  <si>
    <t xml:space="preserve">       26374</t>
  </si>
  <si>
    <t xml:space="preserve">       26375</t>
  </si>
  <si>
    <t xml:space="preserve">       26376</t>
  </si>
  <si>
    <t xml:space="preserve">       26500</t>
  </si>
  <si>
    <t xml:space="preserve">       26509</t>
  </si>
  <si>
    <t xml:space="preserve">       26510</t>
  </si>
  <si>
    <t xml:space="preserve">       26511</t>
  </si>
  <si>
    <t xml:space="preserve">       26512</t>
  </si>
  <si>
    <t xml:space="preserve">       26513</t>
  </si>
  <si>
    <t xml:space="preserve">       26520</t>
  </si>
  <si>
    <t xml:space="preserve">       26525</t>
  </si>
  <si>
    <t xml:space="preserve">       26526</t>
  </si>
  <si>
    <t xml:space="preserve">       26527</t>
  </si>
  <si>
    <t xml:space="preserve">       26528</t>
  </si>
  <si>
    <t xml:space="preserve">       26529</t>
  </si>
  <si>
    <t xml:space="preserve">       26530</t>
  </si>
  <si>
    <t xml:space="preserve">       26531</t>
  </si>
  <si>
    <t xml:space="preserve">       26532</t>
  </si>
  <si>
    <t xml:space="preserve">       26533</t>
  </si>
  <si>
    <t xml:space="preserve">       26540</t>
  </si>
  <si>
    <t xml:space="preserve">       26550</t>
  </si>
  <si>
    <t xml:space="preserve">       26559</t>
  </si>
  <si>
    <t xml:space="preserve">       26560</t>
  </si>
  <si>
    <t xml:space="preserve">       26570</t>
  </si>
  <si>
    <t xml:space="preserve">       26580</t>
  </si>
  <si>
    <t xml:space="preserve">       26584</t>
  </si>
  <si>
    <t xml:space="preserve">       26585</t>
  </si>
  <si>
    <t xml:space="preserve">       26586</t>
  </si>
  <si>
    <t xml:space="preserve">       26587</t>
  </si>
  <si>
    <t xml:space="preserve">       26588</t>
  </si>
  <si>
    <t xml:space="preserve">       26589</t>
  </si>
  <si>
    <t xml:space="preserve">       26810</t>
  </si>
  <si>
    <t xml:space="preserve">       27001</t>
  </si>
  <si>
    <t xml:space="preserve">       27002</t>
  </si>
  <si>
    <t xml:space="preserve">       27003</t>
  </si>
  <si>
    <t xml:space="preserve">       27004</t>
  </si>
  <si>
    <t xml:space="preserve">       27010</t>
  </si>
  <si>
    <t xml:space="preserve">       27015</t>
  </si>
  <si>
    <t xml:space="preserve">       27025</t>
  </si>
  <si>
    <t xml:space="preserve">       27028</t>
  </si>
  <si>
    <t xml:space="preserve">       27064</t>
  </si>
  <si>
    <t xml:space="preserve">       27065</t>
  </si>
  <si>
    <t xml:space="preserve">       27070</t>
  </si>
  <si>
    <t xml:space="preserve">       27071</t>
  </si>
  <si>
    <t xml:space="preserve">       27080</t>
  </si>
  <si>
    <t xml:space="preserve">       27100</t>
  </si>
  <si>
    <t xml:space="preserve">       27110</t>
  </si>
  <si>
    <t xml:space="preserve">       27111</t>
  </si>
  <si>
    <t xml:space="preserve">       27112</t>
  </si>
  <si>
    <t xml:space="preserve">       27113</t>
  </si>
  <si>
    <t xml:space="preserve">       27114</t>
  </si>
  <si>
    <t xml:space="preserve">       27115</t>
  </si>
  <si>
    <t xml:space="preserve">       27116</t>
  </si>
  <si>
    <t xml:space="preserve">       27117</t>
  </si>
  <si>
    <t xml:space="preserve">       27118</t>
  </si>
  <si>
    <t xml:space="preserve">       27120</t>
  </si>
  <si>
    <t xml:space="preserve">       27122</t>
  </si>
  <si>
    <t xml:space="preserve">       27123</t>
  </si>
  <si>
    <t xml:space="preserve">       27124</t>
  </si>
  <si>
    <t xml:space="preserve">       27125</t>
  </si>
  <si>
    <t xml:space="preserve">       27126</t>
  </si>
  <si>
    <t xml:space="preserve">       27127</t>
  </si>
  <si>
    <t xml:space="preserve">       27128</t>
  </si>
  <si>
    <t xml:space="preserve">       27129</t>
  </si>
  <si>
    <t xml:space="preserve">       27130</t>
  </si>
  <si>
    <t xml:space="preserve">       27131</t>
  </si>
  <si>
    <t xml:space="preserve">       27132</t>
  </si>
  <si>
    <t xml:space="preserve">       27133</t>
  </si>
  <si>
    <t xml:space="preserve">       27134</t>
  </si>
  <si>
    <t xml:space="preserve">       27135</t>
  </si>
  <si>
    <t xml:space="preserve">       27136</t>
  </si>
  <si>
    <t xml:space="preserve">       27140</t>
  </si>
  <si>
    <t xml:space="preserve">       27141</t>
  </si>
  <si>
    <t xml:space="preserve">       27142</t>
  </si>
  <si>
    <t xml:space="preserve">       27143</t>
  </si>
  <si>
    <t xml:space="preserve">       27144</t>
  </si>
  <si>
    <t xml:space="preserve">       27145</t>
  </si>
  <si>
    <t xml:space="preserve">       27146</t>
  </si>
  <si>
    <t xml:space="preserve">       27150</t>
  </si>
  <si>
    <t xml:space="preserve">       27151</t>
  </si>
  <si>
    <t xml:space="preserve">       27152</t>
  </si>
  <si>
    <t xml:space="preserve">       27153</t>
  </si>
  <si>
    <t xml:space="preserve">       27154</t>
  </si>
  <si>
    <t xml:space="preserve">       27155</t>
  </si>
  <si>
    <t xml:space="preserve">       27156</t>
  </si>
  <si>
    <t xml:space="preserve">       27157</t>
  </si>
  <si>
    <t xml:space="preserve">       27160</t>
  </si>
  <si>
    <t xml:space="preserve">       27161</t>
  </si>
  <si>
    <t xml:space="preserve">       27162</t>
  </si>
  <si>
    <t xml:space="preserve">       27163</t>
  </si>
  <si>
    <t xml:space="preserve">       27164</t>
  </si>
  <si>
    <t xml:space="preserve">       27165</t>
  </si>
  <si>
    <t xml:space="preserve">       27166</t>
  </si>
  <si>
    <t xml:space="preserve">       27168</t>
  </si>
  <si>
    <t xml:space="preserve">       27169</t>
  </si>
  <si>
    <t xml:space="preserve">       27170</t>
  </si>
  <si>
    <t xml:space="preserve">       27177</t>
  </si>
  <si>
    <t xml:space="preserve">       27178</t>
  </si>
  <si>
    <t xml:space="preserve">       27179</t>
  </si>
  <si>
    <t xml:space="preserve">       27180</t>
  </si>
  <si>
    <t xml:space="preserve">       27181</t>
  </si>
  <si>
    <t xml:space="preserve">       27182</t>
  </si>
  <si>
    <t xml:space="preserve">       27183</t>
  </si>
  <si>
    <t xml:space="preserve">       27184</t>
  </si>
  <si>
    <t xml:space="preserve">       27185</t>
  </si>
  <si>
    <t xml:space="preserve">       27186</t>
  </si>
  <si>
    <t xml:space="preserve">       27187</t>
  </si>
  <si>
    <t xml:space="preserve">       27188</t>
  </si>
  <si>
    <t xml:space="preserve">       27190</t>
  </si>
  <si>
    <t xml:space="preserve">       27191</t>
  </si>
  <si>
    <t xml:space="preserve">       27192</t>
  </si>
  <si>
    <t xml:space="preserve">       27200</t>
  </si>
  <si>
    <t xml:space="preserve">       27203</t>
  </si>
  <si>
    <t xml:space="preserve">       27204</t>
  </si>
  <si>
    <t xml:space="preserve">       27205</t>
  </si>
  <si>
    <t xml:space="preserve">       27206</t>
  </si>
  <si>
    <t xml:space="preserve">       27207</t>
  </si>
  <si>
    <t xml:space="preserve">       27208</t>
  </si>
  <si>
    <t xml:space="preserve">       27209</t>
  </si>
  <si>
    <t xml:space="preserve">       27210</t>
  </si>
  <si>
    <t xml:space="preserve">       27211</t>
  </si>
  <si>
    <t xml:space="preserve">       27212</t>
  </si>
  <si>
    <t xml:space="preserve">       27213</t>
  </si>
  <si>
    <t xml:space="preserve">       27214</t>
  </si>
  <si>
    <t xml:space="preserve">       27215</t>
  </si>
  <si>
    <t xml:space="preserve">       27216</t>
  </si>
  <si>
    <t xml:space="preserve">       27217</t>
  </si>
  <si>
    <t xml:space="preserve">       27220</t>
  </si>
  <si>
    <t xml:space="preserve">       27226</t>
  </si>
  <si>
    <t xml:space="preserve">       27227</t>
  </si>
  <si>
    <t xml:space="preserve">       27228</t>
  </si>
  <si>
    <t xml:space="preserve">       27229</t>
  </si>
  <si>
    <t xml:space="preserve">       27230</t>
  </si>
  <si>
    <t xml:space="preserve">       27231</t>
  </si>
  <si>
    <t xml:space="preserve">       27232</t>
  </si>
  <si>
    <t xml:space="preserve">       27233</t>
  </si>
  <si>
    <t xml:space="preserve">       27234</t>
  </si>
  <si>
    <t xml:space="preserve">       27235</t>
  </si>
  <si>
    <t xml:space="preserve">       27240</t>
  </si>
  <si>
    <t xml:space="preserve">       27241</t>
  </si>
  <si>
    <t xml:space="preserve">       27242</t>
  </si>
  <si>
    <t xml:space="preserve">       27243</t>
  </si>
  <si>
    <t xml:space="preserve">       27244</t>
  </si>
  <si>
    <t xml:space="preserve">       27245</t>
  </si>
  <si>
    <t xml:space="preserve">       27246</t>
  </si>
  <si>
    <t xml:space="preserve">       27247</t>
  </si>
  <si>
    <t xml:space="preserve">       27248</t>
  </si>
  <si>
    <t xml:space="preserve">       27250</t>
  </si>
  <si>
    <t xml:space="preserve">       27256</t>
  </si>
  <si>
    <t xml:space="preserve">       27257</t>
  </si>
  <si>
    <t xml:space="preserve">       27258</t>
  </si>
  <si>
    <t xml:space="preserve">       27259</t>
  </si>
  <si>
    <t xml:space="preserve">       27260</t>
  </si>
  <si>
    <t xml:space="preserve">       27266</t>
  </si>
  <si>
    <t xml:space="preserve">       27267</t>
  </si>
  <si>
    <t xml:space="preserve">       27268</t>
  </si>
  <si>
    <t xml:space="preserve">       27269</t>
  </si>
  <si>
    <t xml:space="preserve">       27270</t>
  </si>
  <si>
    <t xml:space="preserve">       27271</t>
  </si>
  <si>
    <t xml:space="preserve">       27272</t>
  </si>
  <si>
    <t xml:space="preserve">       27273</t>
  </si>
  <si>
    <t xml:space="preserve">       27274</t>
  </si>
  <si>
    <t xml:space="preserve">       27275</t>
  </si>
  <si>
    <t xml:space="preserve">       27276</t>
  </si>
  <si>
    <t xml:space="preserve">       27277</t>
  </si>
  <si>
    <t xml:space="preserve">       27278</t>
  </si>
  <si>
    <t xml:space="preserve">       27279</t>
  </si>
  <si>
    <t xml:space="preserve">       27280</t>
  </si>
  <si>
    <t xml:space="preserve">       27282</t>
  </si>
  <si>
    <t xml:space="preserve">       27283</t>
  </si>
  <si>
    <t xml:space="preserve">       27284</t>
  </si>
  <si>
    <t xml:space="preserve">       27286</t>
  </si>
  <si>
    <t xml:space="preserve">       27287</t>
  </si>
  <si>
    <t xml:space="preserve">       27289</t>
  </si>
  <si>
    <t xml:space="preserve">       27290</t>
  </si>
  <si>
    <t xml:space="preserve">       27291</t>
  </si>
  <si>
    <t xml:space="preserve">       27293</t>
  </si>
  <si>
    <t xml:space="preserve">       27294</t>
  </si>
  <si>
    <t xml:space="preserve">       27295</t>
  </si>
  <si>
    <t xml:space="preserve">       27296</t>
  </si>
  <si>
    <t xml:space="preserve">       27297</t>
  </si>
  <si>
    <t xml:space="preserve">       27298</t>
  </si>
  <si>
    <t xml:space="preserve">       27299</t>
  </si>
  <si>
    <t xml:space="preserve">       27300</t>
  </si>
  <si>
    <t xml:space="preserve">       27305</t>
  </si>
  <si>
    <t xml:space="preserve">       27306</t>
  </si>
  <si>
    <t xml:space="preserve">       27307</t>
  </si>
  <si>
    <t xml:space="preserve">       27308</t>
  </si>
  <si>
    <t xml:space="preserve">       27309</t>
  </si>
  <si>
    <t xml:space="preserve">       27310</t>
  </si>
  <si>
    <t xml:space="preserve">       27317</t>
  </si>
  <si>
    <t xml:space="preserve">       27318</t>
  </si>
  <si>
    <t xml:space="preserve">       27320</t>
  </si>
  <si>
    <t xml:space="preserve">       27324</t>
  </si>
  <si>
    <t xml:space="preserve">       27325</t>
  </si>
  <si>
    <t xml:space="preserve">       27326</t>
  </si>
  <si>
    <t xml:space="preserve">       27327</t>
  </si>
  <si>
    <t xml:space="preserve">       27328</t>
  </si>
  <si>
    <t xml:space="preserve">       27329</t>
  </si>
  <si>
    <t xml:space="preserve">       27330</t>
  </si>
  <si>
    <t xml:space="preserve">       27331</t>
  </si>
  <si>
    <t xml:space="preserve">       27332</t>
  </si>
  <si>
    <t xml:space="preserve">       27333</t>
  </si>
  <si>
    <t xml:space="preserve">       27334</t>
  </si>
  <si>
    <t xml:space="preserve">       27335</t>
  </si>
  <si>
    <t xml:space="preserve">       27336</t>
  </si>
  <si>
    <t xml:space="preserve">       27338</t>
  </si>
  <si>
    <t xml:space="preserve">       27339</t>
  </si>
  <si>
    <t xml:space="preserve">       27340</t>
  </si>
  <si>
    <t xml:space="preserve">       27341</t>
  </si>
  <si>
    <t xml:space="preserve">       27342</t>
  </si>
  <si>
    <t xml:space="preserve">       27343</t>
  </si>
  <si>
    <t xml:space="preserve">       27344</t>
  </si>
  <si>
    <t xml:space="preserve">       27345</t>
  </si>
  <si>
    <t xml:space="preserve">       27346</t>
  </si>
  <si>
    <t xml:space="preserve">       27347</t>
  </si>
  <si>
    <t xml:space="preserve">       27348</t>
  </si>
  <si>
    <t xml:space="preserve">       27349</t>
  </si>
  <si>
    <t xml:space="preserve">       27350</t>
  </si>
  <si>
    <t xml:space="preserve">       27359</t>
  </si>
  <si>
    <t xml:space="preserve">       27360</t>
  </si>
  <si>
    <t xml:space="preserve">       27362</t>
  </si>
  <si>
    <t xml:space="preserve">       27363</t>
  </si>
  <si>
    <t xml:space="preserve">       27364</t>
  </si>
  <si>
    <t xml:space="preserve">       27365</t>
  </si>
  <si>
    <t xml:space="preserve">       27366</t>
  </si>
  <si>
    <t xml:space="preserve">       27367</t>
  </si>
  <si>
    <t xml:space="preserve">       27368</t>
  </si>
  <si>
    <t xml:space="preserve">       27369</t>
  </si>
  <si>
    <t xml:space="preserve">       27370</t>
  </si>
  <si>
    <t xml:space="preserve">       27371</t>
  </si>
  <si>
    <t xml:space="preserve">       27372</t>
  </si>
  <si>
    <t xml:space="preserve">       27373</t>
  </si>
  <si>
    <t xml:space="preserve">       27374</t>
  </si>
  <si>
    <t xml:space="preserve">       27375</t>
  </si>
  <si>
    <t xml:space="preserve">       27376</t>
  </si>
  <si>
    <t xml:space="preserve">       27377</t>
  </si>
  <si>
    <t xml:space="preserve">       27378</t>
  </si>
  <si>
    <t xml:space="preserve">       27379</t>
  </si>
  <si>
    <t xml:space="preserve">       27380</t>
  </si>
  <si>
    <t xml:space="preserve">       27388</t>
  </si>
  <si>
    <t xml:space="preserve">       27389</t>
  </si>
  <si>
    <t xml:space="preserve">       27390</t>
  </si>
  <si>
    <t xml:space="preserve">       27391</t>
  </si>
  <si>
    <t xml:space="preserve">       27392</t>
  </si>
  <si>
    <t xml:space="preserve">       27393</t>
  </si>
  <si>
    <t xml:space="preserve">       27400</t>
  </si>
  <si>
    <t xml:space="preserve">       27410</t>
  </si>
  <si>
    <t xml:space="preserve">       27411</t>
  </si>
  <si>
    <t xml:space="preserve">       27412</t>
  </si>
  <si>
    <t xml:space="preserve">       27413</t>
  </si>
  <si>
    <t xml:space="preserve">       27414</t>
  </si>
  <si>
    <t xml:space="preserve">       27415</t>
  </si>
  <si>
    <t xml:space="preserve">       27416</t>
  </si>
  <si>
    <t xml:space="preserve">       27417</t>
  </si>
  <si>
    <t xml:space="preserve">       27418</t>
  </si>
  <si>
    <t xml:space="preserve">       27419</t>
  </si>
  <si>
    <t xml:space="preserve">       27420</t>
  </si>
  <si>
    <t xml:space="preserve">       27421</t>
  </si>
  <si>
    <t xml:space="preserve">       27422</t>
  </si>
  <si>
    <t xml:space="preserve">       27423</t>
  </si>
  <si>
    <t xml:space="preserve">       27424</t>
  </si>
  <si>
    <t xml:space="preserve">       27425</t>
  </si>
  <si>
    <t xml:space="preserve">       27430</t>
  </si>
  <si>
    <t xml:space="preserve">       27437</t>
  </si>
  <si>
    <t xml:space="preserve">       27438</t>
  </si>
  <si>
    <t xml:space="preserve">       27439</t>
  </si>
  <si>
    <t xml:space="preserve">       27440</t>
  </si>
  <si>
    <t xml:space="preserve">       27450</t>
  </si>
  <si>
    <t xml:space="preserve">       27460</t>
  </si>
  <si>
    <t xml:space="preserve">       27466</t>
  </si>
  <si>
    <t xml:space="preserve">       27468</t>
  </si>
  <si>
    <t xml:space="preserve">       27469</t>
  </si>
  <si>
    <t xml:space="preserve">       27470</t>
  </si>
  <si>
    <t xml:space="preserve">       27500</t>
  </si>
  <si>
    <t xml:space="preserve">       27510</t>
  </si>
  <si>
    <t xml:space="preserve">       27511</t>
  </si>
  <si>
    <t xml:space="preserve">       27512</t>
  </si>
  <si>
    <t xml:space="preserve">       27513</t>
  </si>
  <si>
    <t xml:space="preserve">       27514</t>
  </si>
  <si>
    <t xml:space="preserve">       27515</t>
  </si>
  <si>
    <t xml:space="preserve">       27516</t>
  </si>
  <si>
    <t xml:space="preserve">       27517</t>
  </si>
  <si>
    <t xml:space="preserve">       27518</t>
  </si>
  <si>
    <t xml:space="preserve">       27519</t>
  </si>
  <si>
    <t xml:space="preserve">       27520</t>
  </si>
  <si>
    <t xml:space="preserve">       27527</t>
  </si>
  <si>
    <t xml:space="preserve">       27528</t>
  </si>
  <si>
    <t xml:space="preserve">       27529</t>
  </si>
  <si>
    <t xml:space="preserve">       27530</t>
  </si>
  <si>
    <t xml:space="preserve">       27531</t>
  </si>
  <si>
    <t xml:space="preserve">       27532</t>
  </si>
  <si>
    <t xml:space="preserve">       27533</t>
  </si>
  <si>
    <t xml:space="preserve">       27540</t>
  </si>
  <si>
    <t xml:space="preserve">       27543</t>
  </si>
  <si>
    <t xml:space="preserve">       27544</t>
  </si>
  <si>
    <t xml:space="preserve">       27545</t>
  </si>
  <si>
    <t xml:space="preserve">       27546</t>
  </si>
  <si>
    <t xml:space="preserve">       27547</t>
  </si>
  <si>
    <t xml:space="preserve">       27548</t>
  </si>
  <si>
    <t xml:space="preserve">       27549</t>
  </si>
  <si>
    <t xml:space="preserve">       27550</t>
  </si>
  <si>
    <t xml:space="preserve">       27554</t>
  </si>
  <si>
    <t xml:space="preserve">       27555</t>
  </si>
  <si>
    <t xml:space="preserve">       27556</t>
  </si>
  <si>
    <t xml:space="preserve">       27557</t>
  </si>
  <si>
    <t xml:space="preserve">       27558</t>
  </si>
  <si>
    <t xml:space="preserve">       27559</t>
  </si>
  <si>
    <t xml:space="preserve">       27560</t>
  </si>
  <si>
    <t xml:space="preserve">       27568</t>
  </si>
  <si>
    <t xml:space="preserve">       27569</t>
  </si>
  <si>
    <t xml:space="preserve">       27570</t>
  </si>
  <si>
    <t xml:space="preserve">       27576</t>
  </si>
  <si>
    <t xml:space="preserve">       27577</t>
  </si>
  <si>
    <t xml:space="preserve">       27578</t>
  </si>
  <si>
    <t xml:space="preserve">       27579</t>
  </si>
  <si>
    <t xml:space="preserve">       27590</t>
  </si>
  <si>
    <t xml:space="preserve">       27591</t>
  </si>
  <si>
    <t xml:space="preserve">       27592</t>
  </si>
  <si>
    <t xml:space="preserve">       27593</t>
  </si>
  <si>
    <t xml:space="preserve">       27594</t>
  </si>
  <si>
    <t xml:space="preserve">       27595</t>
  </si>
  <si>
    <t xml:space="preserve">       27596</t>
  </si>
  <si>
    <t xml:space="preserve">       27600</t>
  </si>
  <si>
    <t xml:space="preserve">       27610</t>
  </si>
  <si>
    <t xml:space="preserve">       27611</t>
  </si>
  <si>
    <t xml:space="preserve">       27612</t>
  </si>
  <si>
    <t xml:space="preserve">       27613</t>
  </si>
  <si>
    <t xml:space="preserve">       27614</t>
  </si>
  <si>
    <t xml:space="preserve">       27615</t>
  </si>
  <si>
    <t xml:space="preserve">       27616</t>
  </si>
  <si>
    <t xml:space="preserve">       27617</t>
  </si>
  <si>
    <t xml:space="preserve">       27618</t>
  </si>
  <si>
    <t xml:space="preserve">       27619</t>
  </si>
  <si>
    <t xml:space="preserve">       27620</t>
  </si>
  <si>
    <t xml:space="preserve">       27623</t>
  </si>
  <si>
    <t xml:space="preserve">       27624</t>
  </si>
  <si>
    <t xml:space="preserve">       27625</t>
  </si>
  <si>
    <t xml:space="preserve">       27626</t>
  </si>
  <si>
    <t xml:space="preserve">       27627</t>
  </si>
  <si>
    <t xml:space="preserve">       27628</t>
  </si>
  <si>
    <t xml:space="preserve">       27630</t>
  </si>
  <si>
    <t xml:space="preserve">       27631</t>
  </si>
  <si>
    <t xml:space="preserve">       27632</t>
  </si>
  <si>
    <t xml:space="preserve">       27633</t>
  </si>
  <si>
    <t xml:space="preserve">       27634</t>
  </si>
  <si>
    <t xml:space="preserve">       27635</t>
  </si>
  <si>
    <t xml:space="preserve">       27636</t>
  </si>
  <si>
    <t xml:space="preserve">       27637</t>
  </si>
  <si>
    <t xml:space="preserve">       27638</t>
  </si>
  <si>
    <t xml:space="preserve">       27639</t>
  </si>
  <si>
    <t xml:space="preserve">       27640</t>
  </si>
  <si>
    <t xml:space="preserve">       27646</t>
  </si>
  <si>
    <t xml:space="preserve">       27647</t>
  </si>
  <si>
    <t xml:space="preserve">       27648</t>
  </si>
  <si>
    <t xml:space="preserve">       27649</t>
  </si>
  <si>
    <t xml:space="preserve">       27650</t>
  </si>
  <si>
    <t xml:space="preserve">       27651</t>
  </si>
  <si>
    <t xml:space="preserve">       27652</t>
  </si>
  <si>
    <t xml:space="preserve">       27653</t>
  </si>
  <si>
    <t xml:space="preserve">       27654</t>
  </si>
  <si>
    <t xml:space="preserve">       27655</t>
  </si>
  <si>
    <t xml:space="preserve">       27656</t>
  </si>
  <si>
    <t xml:space="preserve">       27657</t>
  </si>
  <si>
    <t xml:space="preserve">       27658</t>
  </si>
  <si>
    <t xml:space="preserve">       27659</t>
  </si>
  <si>
    <t xml:space="preserve">       27660</t>
  </si>
  <si>
    <t xml:space="preserve">       27661</t>
  </si>
  <si>
    <t xml:space="preserve">       27662</t>
  </si>
  <si>
    <t xml:space="preserve">       27663</t>
  </si>
  <si>
    <t xml:space="preserve">       27664</t>
  </si>
  <si>
    <t xml:space="preserve">       27665</t>
  </si>
  <si>
    <t xml:space="preserve">       27666</t>
  </si>
  <si>
    <t xml:space="preserve">       27667</t>
  </si>
  <si>
    <t xml:space="preserve">       27668</t>
  </si>
  <si>
    <t xml:space="preserve">       27670</t>
  </si>
  <si>
    <t xml:space="preserve">       27671</t>
  </si>
  <si>
    <t xml:space="preserve">       27672</t>
  </si>
  <si>
    <t xml:space="preserve">       27673</t>
  </si>
  <si>
    <t xml:space="preserve">       27675</t>
  </si>
  <si>
    <t xml:space="preserve">       27676</t>
  </si>
  <si>
    <t xml:space="preserve">       27677</t>
  </si>
  <si>
    <t xml:space="preserve">       27678</t>
  </si>
  <si>
    <t xml:space="preserve">       27679</t>
  </si>
  <si>
    <t xml:space="preserve">       27680</t>
  </si>
  <si>
    <t xml:space="preserve">       27685</t>
  </si>
  <si>
    <t xml:space="preserve">       27686</t>
  </si>
  <si>
    <t xml:space="preserve">       27687</t>
  </si>
  <si>
    <t xml:space="preserve">       27688</t>
  </si>
  <si>
    <t xml:space="preserve">       27689</t>
  </si>
  <si>
    <t xml:space="preserve">       27690</t>
  </si>
  <si>
    <t xml:space="preserve">       27691</t>
  </si>
  <si>
    <t xml:space="preserve">       27692</t>
  </si>
  <si>
    <t xml:space="preserve">       27693</t>
  </si>
  <si>
    <t xml:space="preserve">       27694</t>
  </si>
  <si>
    <t xml:space="preserve">       27695</t>
  </si>
  <si>
    <t xml:space="preserve">       27696</t>
  </si>
  <si>
    <t xml:space="preserve">       27697</t>
  </si>
  <si>
    <t xml:space="preserve">       27698</t>
  </si>
  <si>
    <t xml:space="preserve">       27699</t>
  </si>
  <si>
    <t xml:space="preserve">       27700</t>
  </si>
  <si>
    <t xml:space="preserve">       27710</t>
  </si>
  <si>
    <t xml:space="preserve">       27711</t>
  </si>
  <si>
    <t xml:space="preserve">       27712</t>
  </si>
  <si>
    <t xml:space="preserve">       27713</t>
  </si>
  <si>
    <t xml:space="preserve">       27714</t>
  </si>
  <si>
    <t xml:space="preserve">       27715</t>
  </si>
  <si>
    <t xml:space="preserve">       27720</t>
  </si>
  <si>
    <t xml:space="preserve">       27721</t>
  </si>
  <si>
    <t xml:space="preserve">       27722</t>
  </si>
  <si>
    <t xml:space="preserve">       27723</t>
  </si>
  <si>
    <t xml:space="preserve">       27724</t>
  </si>
  <si>
    <t xml:space="preserve">       27725</t>
  </si>
  <si>
    <t xml:space="preserve">       27726</t>
  </si>
  <si>
    <t xml:space="preserve">       27727</t>
  </si>
  <si>
    <t xml:space="preserve">       27728</t>
  </si>
  <si>
    <t xml:space="preserve">       27729</t>
  </si>
  <si>
    <t xml:space="preserve">       27730</t>
  </si>
  <si>
    <t xml:space="preserve">       27737</t>
  </si>
  <si>
    <t xml:space="preserve">       27738</t>
  </si>
  <si>
    <t xml:space="preserve">       27740</t>
  </si>
  <si>
    <t xml:space="preserve">       27742</t>
  </si>
  <si>
    <t xml:space="preserve">       27743</t>
  </si>
  <si>
    <t xml:space="preserve">       27744</t>
  </si>
  <si>
    <t xml:space="preserve">       27745</t>
  </si>
  <si>
    <t xml:space="preserve">       27747</t>
  </si>
  <si>
    <t xml:space="preserve">       27748</t>
  </si>
  <si>
    <t xml:space="preserve">       27749</t>
  </si>
  <si>
    <t xml:space="preserve">       27750</t>
  </si>
  <si>
    <t xml:space="preserve">       27751</t>
  </si>
  <si>
    <t xml:space="preserve">       27752</t>
  </si>
  <si>
    <t xml:space="preserve">       27760</t>
  </si>
  <si>
    <t xml:space="preserve">       27765</t>
  </si>
  <si>
    <t xml:space="preserve">       27766</t>
  </si>
  <si>
    <t xml:space="preserve">       27767</t>
  </si>
  <si>
    <t xml:space="preserve">       27768</t>
  </si>
  <si>
    <t xml:space="preserve">       27770</t>
  </si>
  <si>
    <t xml:space="preserve">       27773</t>
  </si>
  <si>
    <t xml:space="preserve">       27774</t>
  </si>
  <si>
    <t xml:space="preserve">       27775</t>
  </si>
  <si>
    <t xml:space="preserve">       27776</t>
  </si>
  <si>
    <t xml:space="preserve">       27777</t>
  </si>
  <si>
    <t xml:space="preserve">       27778</t>
  </si>
  <si>
    <t xml:space="preserve">       27779</t>
  </si>
  <si>
    <t xml:space="preserve">       27780</t>
  </si>
  <si>
    <t xml:space="preserve">       27785</t>
  </si>
  <si>
    <t xml:space="preserve">       27786</t>
  </si>
  <si>
    <t xml:space="preserve">       27787</t>
  </si>
  <si>
    <t xml:space="preserve">       27788</t>
  </si>
  <si>
    <t xml:space="preserve">       27789</t>
  </si>
  <si>
    <t xml:space="preserve">       27790</t>
  </si>
  <si>
    <t xml:space="preserve">       27791</t>
  </si>
  <si>
    <t xml:space="preserve">       27792</t>
  </si>
  <si>
    <t xml:space="preserve">       27793</t>
  </si>
  <si>
    <t xml:space="preserve">       27794</t>
  </si>
  <si>
    <t xml:space="preserve">       27795</t>
  </si>
  <si>
    <t xml:space="preserve">       27796</t>
  </si>
  <si>
    <t xml:space="preserve">       27797</t>
  </si>
  <si>
    <t xml:space="preserve">       27798</t>
  </si>
  <si>
    <t xml:space="preserve">       27800</t>
  </si>
  <si>
    <t xml:space="preserve">       27810</t>
  </si>
  <si>
    <t xml:space="preserve">       27811</t>
  </si>
  <si>
    <t xml:space="preserve">       27812</t>
  </si>
  <si>
    <t xml:space="preserve">       27813</t>
  </si>
  <si>
    <t xml:space="preserve">       27814</t>
  </si>
  <si>
    <t xml:space="preserve">       27815</t>
  </si>
  <si>
    <t xml:space="preserve">       27816</t>
  </si>
  <si>
    <t xml:space="preserve">       27817</t>
  </si>
  <si>
    <t xml:space="preserve">       27818</t>
  </si>
  <si>
    <t xml:space="preserve">       27820</t>
  </si>
  <si>
    <t xml:space="preserve">       27821</t>
  </si>
  <si>
    <t xml:space="preserve">       27822</t>
  </si>
  <si>
    <t xml:space="preserve">       27823</t>
  </si>
  <si>
    <t xml:space="preserve">       27824</t>
  </si>
  <si>
    <t xml:space="preserve">       27825</t>
  </si>
  <si>
    <t xml:space="preserve">       27826</t>
  </si>
  <si>
    <t xml:space="preserve">       27830</t>
  </si>
  <si>
    <t xml:space="preserve">       27832</t>
  </si>
  <si>
    <t xml:space="preserve">       27833</t>
  </si>
  <si>
    <t xml:space="preserve">       27834</t>
  </si>
  <si>
    <t xml:space="preserve">       27835</t>
  </si>
  <si>
    <t xml:space="preserve">       27836</t>
  </si>
  <si>
    <t xml:space="preserve">       27837</t>
  </si>
  <si>
    <t xml:space="preserve">       27840</t>
  </si>
  <si>
    <t xml:space="preserve">       27841</t>
  </si>
  <si>
    <t xml:space="preserve">       27842</t>
  </si>
  <si>
    <t xml:space="preserve">       27843</t>
  </si>
  <si>
    <t xml:space="preserve">       27844</t>
  </si>
  <si>
    <t xml:space="preserve">       27845</t>
  </si>
  <si>
    <t xml:space="preserve">       27849</t>
  </si>
  <si>
    <t xml:space="preserve">       27850</t>
  </si>
  <si>
    <t xml:space="preserve">       27860</t>
  </si>
  <si>
    <t xml:space="preserve">       27861</t>
  </si>
  <si>
    <t xml:space="preserve">       27863</t>
  </si>
  <si>
    <t xml:space="preserve">       27864</t>
  </si>
  <si>
    <t xml:space="preserve">       27865</t>
  </si>
  <si>
    <t xml:space="preserve">       27866</t>
  </si>
  <si>
    <t xml:space="preserve">       27867</t>
  </si>
  <si>
    <t xml:space="preserve">       27868</t>
  </si>
  <si>
    <t xml:space="preserve">       27869</t>
  </si>
  <si>
    <t xml:space="preserve">       27870</t>
  </si>
  <si>
    <t xml:space="preserve">       27876</t>
  </si>
  <si>
    <t xml:space="preserve">       27877</t>
  </si>
  <si>
    <t xml:space="preserve">       27878</t>
  </si>
  <si>
    <t xml:space="preserve">       27879</t>
  </si>
  <si>
    <t xml:space="preserve">       27880</t>
  </si>
  <si>
    <t xml:space="preserve">       27888</t>
  </si>
  <si>
    <t xml:space="preserve">       27889</t>
  </si>
  <si>
    <t xml:space="preserve">       27890</t>
  </si>
  <si>
    <t xml:space="preserve">       27891</t>
  </si>
  <si>
    <t xml:space="preserve">       27892</t>
  </si>
  <si>
    <t xml:space="preserve">       27893</t>
  </si>
  <si>
    <t xml:space="preserve">       28000</t>
  </si>
  <si>
    <t xml:space="preserve">       28001</t>
  </si>
  <si>
    <t xml:space="preserve">       28002</t>
  </si>
  <si>
    <t xml:space="preserve">       28003</t>
  </si>
  <si>
    <t xml:space="preserve">       28004</t>
  </si>
  <si>
    <t xml:space="preserve">       28005</t>
  </si>
  <si>
    <t xml:space="preserve">       28006</t>
  </si>
  <si>
    <t xml:space="preserve">       28007</t>
  </si>
  <si>
    <t xml:space="preserve">       28008</t>
  </si>
  <si>
    <t xml:space="preserve">       28009</t>
  </si>
  <si>
    <t xml:space="preserve">       28010</t>
  </si>
  <si>
    <t xml:space="preserve">       28011</t>
  </si>
  <si>
    <t xml:space="preserve">       28012</t>
  </si>
  <si>
    <t xml:space="preserve">       28013</t>
  </si>
  <si>
    <t xml:space="preserve">       28014</t>
  </si>
  <si>
    <t xml:space="preserve">       28015</t>
  </si>
  <si>
    <t xml:space="preserve">       28016</t>
  </si>
  <si>
    <t xml:space="preserve">       28017</t>
  </si>
  <si>
    <t xml:space="preserve">       28018</t>
  </si>
  <si>
    <t xml:space="preserve">       28019</t>
  </si>
  <si>
    <t xml:space="preserve">       28020</t>
  </si>
  <si>
    <t xml:space="preserve">       28021</t>
  </si>
  <si>
    <t xml:space="preserve">       28022</t>
  </si>
  <si>
    <t xml:space="preserve">       28023</t>
  </si>
  <si>
    <t xml:space="preserve">       28024</t>
  </si>
  <si>
    <t xml:space="preserve">       28025</t>
  </si>
  <si>
    <t xml:space="preserve">       28026</t>
  </si>
  <si>
    <t xml:space="preserve">       28027</t>
  </si>
  <si>
    <t xml:space="preserve">       28028</t>
  </si>
  <si>
    <t xml:space="preserve">       28029</t>
  </si>
  <si>
    <t xml:space="preserve">       28030</t>
  </si>
  <si>
    <t xml:space="preserve">       28031</t>
  </si>
  <si>
    <t xml:space="preserve">       28032</t>
  </si>
  <si>
    <t xml:space="preserve">       28033</t>
  </si>
  <si>
    <t xml:space="preserve">       28034</t>
  </si>
  <si>
    <t xml:space="preserve">       28035</t>
  </si>
  <si>
    <t xml:space="preserve">       28036</t>
  </si>
  <si>
    <t xml:space="preserve">       28037</t>
  </si>
  <si>
    <t xml:space="preserve">       28038</t>
  </si>
  <si>
    <t xml:space="preserve">       28039</t>
  </si>
  <si>
    <t xml:space="preserve">       28040</t>
  </si>
  <si>
    <t xml:space="preserve">       28041</t>
  </si>
  <si>
    <t xml:space="preserve">       28042</t>
  </si>
  <si>
    <t xml:space="preserve">       28043</t>
  </si>
  <si>
    <t xml:space="preserve">       28044</t>
  </si>
  <si>
    <t xml:space="preserve">       28045</t>
  </si>
  <si>
    <t xml:space="preserve">       28046</t>
  </si>
  <si>
    <t xml:space="preserve">       28047</t>
  </si>
  <si>
    <t xml:space="preserve">       28048</t>
  </si>
  <si>
    <t xml:space="preserve">       28049</t>
  </si>
  <si>
    <t xml:space="preserve">       28050</t>
  </si>
  <si>
    <t xml:space="preserve">       28051</t>
  </si>
  <si>
    <t xml:space="preserve">       28052</t>
  </si>
  <si>
    <t xml:space="preserve">       28053</t>
  </si>
  <si>
    <t xml:space="preserve">       28054</t>
  </si>
  <si>
    <t xml:space="preserve">       28055</t>
  </si>
  <si>
    <t xml:space="preserve">       28067</t>
  </si>
  <si>
    <t xml:space="preserve">       28070</t>
  </si>
  <si>
    <t xml:space="preserve">       28071</t>
  </si>
  <si>
    <t xml:space="preserve">       28072</t>
  </si>
  <si>
    <t xml:space="preserve">       28080</t>
  </si>
  <si>
    <t xml:space="preserve">       28082</t>
  </si>
  <si>
    <t xml:space="preserve">       28083</t>
  </si>
  <si>
    <t xml:space="preserve">       28085</t>
  </si>
  <si>
    <t xml:space="preserve">       28086</t>
  </si>
  <si>
    <t xml:space="preserve">       28087</t>
  </si>
  <si>
    <t xml:space="preserve">       28090</t>
  </si>
  <si>
    <t xml:space="preserve">       28100</t>
  </si>
  <si>
    <t xml:space="preserve">       28108</t>
  </si>
  <si>
    <t xml:space="preserve">       28109</t>
  </si>
  <si>
    <t xml:space="preserve">       28110</t>
  </si>
  <si>
    <t xml:space="preserve">       28119</t>
  </si>
  <si>
    <t xml:space="preserve">       28120</t>
  </si>
  <si>
    <t xml:space="preserve">       28130</t>
  </si>
  <si>
    <t xml:space="preserve">       28140</t>
  </si>
  <si>
    <t xml:space="preserve">       28144</t>
  </si>
  <si>
    <t xml:space="preserve">       28150</t>
  </si>
  <si>
    <t xml:space="preserve">       28160</t>
  </si>
  <si>
    <t xml:space="preserve">       28170</t>
  </si>
  <si>
    <t xml:space="preserve">       28180</t>
  </si>
  <si>
    <t xml:space="preserve">       28189</t>
  </si>
  <si>
    <t xml:space="preserve">       28190</t>
  </si>
  <si>
    <t xml:space="preserve">       28191</t>
  </si>
  <si>
    <t xml:space="preserve">       28192</t>
  </si>
  <si>
    <t xml:space="preserve">       28193</t>
  </si>
  <si>
    <t xml:space="preserve">       28194</t>
  </si>
  <si>
    <t xml:space="preserve">       28195</t>
  </si>
  <si>
    <t xml:space="preserve">       28196</t>
  </si>
  <si>
    <t xml:space="preserve">       28200</t>
  </si>
  <si>
    <t xml:space="preserve">       28209</t>
  </si>
  <si>
    <t xml:space="preserve">       28210</t>
  </si>
  <si>
    <t xml:space="preserve">       28211</t>
  </si>
  <si>
    <t xml:space="preserve">       28212</t>
  </si>
  <si>
    <t xml:space="preserve">       28213</t>
  </si>
  <si>
    <t xml:space="preserve">       28214</t>
  </si>
  <si>
    <t xml:space="preserve">       28219</t>
  </si>
  <si>
    <t xml:space="preserve">       28220</t>
  </si>
  <si>
    <t xml:space="preserve">       28221</t>
  </si>
  <si>
    <t xml:space="preserve">       28222</t>
  </si>
  <si>
    <t xml:space="preserve">       28223</t>
  </si>
  <si>
    <t xml:space="preserve">       28224</t>
  </si>
  <si>
    <t xml:space="preserve">       28229</t>
  </si>
  <si>
    <t xml:space="preserve">       28230</t>
  </si>
  <si>
    <t xml:space="preserve">       28231</t>
  </si>
  <si>
    <t xml:space="preserve">       28232</t>
  </si>
  <si>
    <t xml:space="preserve">       28240</t>
  </si>
  <si>
    <t xml:space="preserve">       28248</t>
  </si>
  <si>
    <t xml:space="preserve">       28250</t>
  </si>
  <si>
    <t xml:space="preserve">       28260</t>
  </si>
  <si>
    <t xml:space="preserve">       28270</t>
  </si>
  <si>
    <t xml:space="preserve">       28280</t>
  </si>
  <si>
    <t xml:space="preserve">       28290</t>
  </si>
  <si>
    <t xml:space="preserve">       28292</t>
  </si>
  <si>
    <t xml:space="preserve">       28293</t>
  </si>
  <si>
    <t xml:space="preserve">       28294</t>
  </si>
  <si>
    <t xml:space="preserve">       28295</t>
  </si>
  <si>
    <t xml:space="preserve">       28296</t>
  </si>
  <si>
    <t xml:space="preserve">       28297</t>
  </si>
  <si>
    <t xml:space="preserve">       28300</t>
  </si>
  <si>
    <t xml:space="preserve">       28310</t>
  </si>
  <si>
    <t xml:space="preserve">       28311</t>
  </si>
  <si>
    <t xml:space="preserve">       28312</t>
  </si>
  <si>
    <t xml:space="preserve">       28320</t>
  </si>
  <si>
    <t xml:space="preserve">       28330</t>
  </si>
  <si>
    <t xml:space="preserve">       28340</t>
  </si>
  <si>
    <t xml:space="preserve">       28341</t>
  </si>
  <si>
    <t xml:space="preserve">       28342</t>
  </si>
  <si>
    <t xml:space="preserve">       28343</t>
  </si>
  <si>
    <t xml:space="preserve">       28350</t>
  </si>
  <si>
    <t xml:space="preserve">       28359</t>
  </si>
  <si>
    <t xml:space="preserve">       28360</t>
  </si>
  <si>
    <t xml:space="preserve">       28370</t>
  </si>
  <si>
    <t xml:space="preserve">       28380</t>
  </si>
  <si>
    <t xml:space="preserve">       28390</t>
  </si>
  <si>
    <t xml:space="preserve">       28391</t>
  </si>
  <si>
    <t xml:space="preserve">       28400</t>
  </si>
  <si>
    <t xml:space="preserve">       28410</t>
  </si>
  <si>
    <t xml:space="preserve">       28411</t>
  </si>
  <si>
    <t xml:space="preserve">       28412</t>
  </si>
  <si>
    <t xml:space="preserve">       28413</t>
  </si>
  <si>
    <t xml:space="preserve">       28419</t>
  </si>
  <si>
    <t xml:space="preserve">       28420</t>
  </si>
  <si>
    <t xml:space="preserve">       28430</t>
  </si>
  <si>
    <t xml:space="preserve">       28440</t>
  </si>
  <si>
    <t xml:space="preserve">       28450</t>
  </si>
  <si>
    <t xml:space="preserve">       28460</t>
  </si>
  <si>
    <t xml:space="preserve">       28470</t>
  </si>
  <si>
    <t xml:space="preserve">       28479</t>
  </si>
  <si>
    <t xml:space="preserve">       28480</t>
  </si>
  <si>
    <t xml:space="preserve">       28490</t>
  </si>
  <si>
    <t xml:space="preserve">       28491</t>
  </si>
  <si>
    <t xml:space="preserve">       28492</t>
  </si>
  <si>
    <t xml:space="preserve">       28500</t>
  </si>
  <si>
    <t xml:space="preserve">       28510</t>
  </si>
  <si>
    <t xml:space="preserve">       28511</t>
  </si>
  <si>
    <t xml:space="preserve">       28512</t>
  </si>
  <si>
    <t xml:space="preserve">       28514</t>
  </si>
  <si>
    <t xml:space="preserve">       28515</t>
  </si>
  <si>
    <t xml:space="preserve">       28521</t>
  </si>
  <si>
    <t xml:space="preserve">       28522</t>
  </si>
  <si>
    <t xml:space="preserve">       28523</t>
  </si>
  <si>
    <t xml:space="preserve">       28524</t>
  </si>
  <si>
    <t xml:space="preserve">       28529</t>
  </si>
  <si>
    <t xml:space="preserve">       28530</t>
  </si>
  <si>
    <t xml:space="preserve">       28540</t>
  </si>
  <si>
    <t xml:space="preserve">       28550</t>
  </si>
  <si>
    <t xml:space="preserve">       28560</t>
  </si>
  <si>
    <t xml:space="preserve">       28570</t>
  </si>
  <si>
    <t xml:space="preserve">       28580</t>
  </si>
  <si>
    <t xml:space="preserve">       28590</t>
  </si>
  <si>
    <t xml:space="preserve">       28594</t>
  </si>
  <si>
    <t xml:space="preserve">       28595</t>
  </si>
  <si>
    <t xml:space="preserve">       28596</t>
  </si>
  <si>
    <t xml:space="preserve">       28597</t>
  </si>
  <si>
    <t xml:space="preserve">       28598</t>
  </si>
  <si>
    <t xml:space="preserve">       28600</t>
  </si>
  <si>
    <t xml:space="preserve">       28607</t>
  </si>
  <si>
    <t xml:space="preserve">       28609</t>
  </si>
  <si>
    <t xml:space="preserve">       28610</t>
  </si>
  <si>
    <t xml:space="preserve">       28620</t>
  </si>
  <si>
    <t xml:space="preserve">       28630</t>
  </si>
  <si>
    <t xml:space="preserve">       28640</t>
  </si>
  <si>
    <t xml:space="preserve">       28648</t>
  </si>
  <si>
    <t xml:space="preserve">       28649</t>
  </si>
  <si>
    <t xml:space="preserve">       28650</t>
  </si>
  <si>
    <t xml:space="preserve">       28660</t>
  </si>
  <si>
    <t xml:space="preserve">       28668</t>
  </si>
  <si>
    <t xml:space="preserve">       28669</t>
  </si>
  <si>
    <t xml:space="preserve">       28670</t>
  </si>
  <si>
    <t xml:space="preserve">       28679</t>
  </si>
  <si>
    <t xml:space="preserve">       28680</t>
  </si>
  <si>
    <t xml:space="preserve">       28690</t>
  </si>
  <si>
    <t xml:space="preserve">       28691</t>
  </si>
  <si>
    <t xml:space="preserve">       28692</t>
  </si>
  <si>
    <t xml:space="preserve">       28693</t>
  </si>
  <si>
    <t xml:space="preserve">       28694</t>
  </si>
  <si>
    <t xml:space="preserve">       28695</t>
  </si>
  <si>
    <t xml:space="preserve">       28696</t>
  </si>
  <si>
    <t xml:space="preserve">       28700</t>
  </si>
  <si>
    <t xml:space="preserve">       28701</t>
  </si>
  <si>
    <t xml:space="preserve">       28702</t>
  </si>
  <si>
    <t xml:space="preserve">       28703</t>
  </si>
  <si>
    <t xml:space="preserve">       28706</t>
  </si>
  <si>
    <t xml:space="preserve">       28707</t>
  </si>
  <si>
    <t xml:space="preserve">       28708</t>
  </si>
  <si>
    <t xml:space="preserve">       28709</t>
  </si>
  <si>
    <t xml:space="preserve">       28710</t>
  </si>
  <si>
    <t xml:space="preserve">       28720</t>
  </si>
  <si>
    <t xml:space="preserve">       28721</t>
  </si>
  <si>
    <t xml:space="preserve">       28722</t>
  </si>
  <si>
    <t xml:space="preserve">       28723</t>
  </si>
  <si>
    <t xml:space="preserve">       28729</t>
  </si>
  <si>
    <t xml:space="preserve">       28730</t>
  </si>
  <si>
    <t xml:space="preserve">       28737</t>
  </si>
  <si>
    <t xml:space="preserve">       28739</t>
  </si>
  <si>
    <t xml:space="preserve">       28740</t>
  </si>
  <si>
    <t xml:space="preserve">       28741</t>
  </si>
  <si>
    <t xml:space="preserve">       28742</t>
  </si>
  <si>
    <t xml:space="preserve">       28743</t>
  </si>
  <si>
    <t xml:space="preserve">       28749</t>
  </si>
  <si>
    <t xml:space="preserve">       28750</t>
  </si>
  <si>
    <t xml:space="preserve">       28751</t>
  </si>
  <si>
    <t xml:space="preserve">       28752</t>
  </si>
  <si>
    <t xml:space="preserve">       28753</t>
  </si>
  <si>
    <t xml:space="preserve">       28754</t>
  </si>
  <si>
    <t xml:space="preserve">       28755</t>
  </si>
  <si>
    <t xml:space="preserve">       28756</t>
  </si>
  <si>
    <t xml:space="preserve">       28760</t>
  </si>
  <si>
    <t xml:space="preserve">       28770</t>
  </si>
  <si>
    <t xml:space="preserve">       28791</t>
  </si>
  <si>
    <t xml:space="preserve">       28792</t>
  </si>
  <si>
    <t xml:space="preserve">       28793</t>
  </si>
  <si>
    <t xml:space="preserve">       28794</t>
  </si>
  <si>
    <t xml:space="preserve">       28800</t>
  </si>
  <si>
    <t xml:space="preserve">       28801</t>
  </si>
  <si>
    <t xml:space="preserve">       28802</t>
  </si>
  <si>
    <t xml:space="preserve">       28803</t>
  </si>
  <si>
    <t xml:space="preserve">       28804</t>
  </si>
  <si>
    <t xml:space="preserve">       28805</t>
  </si>
  <si>
    <t xml:space="preserve">       28806</t>
  </si>
  <si>
    <t xml:space="preserve">       28807</t>
  </si>
  <si>
    <t xml:space="preserve">       28810</t>
  </si>
  <si>
    <t xml:space="preserve">       28811</t>
  </si>
  <si>
    <t xml:space="preserve">       28812</t>
  </si>
  <si>
    <t xml:space="preserve">       28813</t>
  </si>
  <si>
    <t xml:space="preserve">       28814</t>
  </si>
  <si>
    <t xml:space="preserve">       28815</t>
  </si>
  <si>
    <t xml:space="preserve">       28816</t>
  </si>
  <si>
    <t xml:space="preserve">       28817</t>
  </si>
  <si>
    <t xml:space="preserve">       28818</t>
  </si>
  <si>
    <t xml:space="preserve">       28820</t>
  </si>
  <si>
    <t xml:space="preserve">       28821</t>
  </si>
  <si>
    <t xml:space="preserve">       28822</t>
  </si>
  <si>
    <t xml:space="preserve">       28823</t>
  </si>
  <si>
    <t xml:space="preserve">       28830</t>
  </si>
  <si>
    <t xml:space="preserve">       28840</t>
  </si>
  <si>
    <t xml:space="preserve">       28850</t>
  </si>
  <si>
    <t xml:space="preserve">       28851</t>
  </si>
  <si>
    <t xml:space="preserve">       28860</t>
  </si>
  <si>
    <t xml:space="preserve">       28861</t>
  </si>
  <si>
    <t xml:space="preserve">       28862</t>
  </si>
  <si>
    <t xml:space="preserve">       28863</t>
  </si>
  <si>
    <t xml:space="preserve">       28864</t>
  </si>
  <si>
    <t xml:space="preserve">       28880</t>
  </si>
  <si>
    <t xml:space="preserve">       28890</t>
  </si>
  <si>
    <t xml:space="preserve">       28891</t>
  </si>
  <si>
    <t xml:space="preserve">       28900</t>
  </si>
  <si>
    <t xml:space="preserve">       28901</t>
  </si>
  <si>
    <t xml:space="preserve">       28902</t>
  </si>
  <si>
    <t xml:space="preserve">       28903</t>
  </si>
  <si>
    <t xml:space="preserve">       28904</t>
  </si>
  <si>
    <t xml:space="preserve">       28905</t>
  </si>
  <si>
    <t xml:space="preserve">       28906</t>
  </si>
  <si>
    <t xml:space="preserve">       28907</t>
  </si>
  <si>
    <t xml:space="preserve">       28909</t>
  </si>
  <si>
    <t xml:space="preserve">       28910</t>
  </si>
  <si>
    <t xml:space="preserve">       28911</t>
  </si>
  <si>
    <t xml:space="preserve">       28912</t>
  </si>
  <si>
    <t xml:space="preserve">       28913</t>
  </si>
  <si>
    <t xml:space="preserve">       28914</t>
  </si>
  <si>
    <t xml:space="preserve">       28915</t>
  </si>
  <si>
    <t xml:space="preserve">       28916</t>
  </si>
  <si>
    <t xml:space="preserve">       28917</t>
  </si>
  <si>
    <t xml:space="preserve">       28918</t>
  </si>
  <si>
    <t xml:space="preserve">       28919</t>
  </si>
  <si>
    <t xml:space="preserve">       28920</t>
  </si>
  <si>
    <t xml:space="preserve">       28921</t>
  </si>
  <si>
    <t xml:space="preserve">       28922</t>
  </si>
  <si>
    <t xml:space="preserve">       28923</t>
  </si>
  <si>
    <t xml:space="preserve">       28924</t>
  </si>
  <si>
    <t xml:space="preserve">       28925</t>
  </si>
  <si>
    <t xml:space="preserve">       28930</t>
  </si>
  <si>
    <t xml:space="preserve">       28931</t>
  </si>
  <si>
    <t xml:space="preserve">       28932</t>
  </si>
  <si>
    <t xml:space="preserve">       28933</t>
  </si>
  <si>
    <t xml:space="preserve">       28934</t>
  </si>
  <si>
    <t xml:space="preserve">       28935</t>
  </si>
  <si>
    <t xml:space="preserve">       28936</t>
  </si>
  <si>
    <t xml:space="preserve">       28937</t>
  </si>
  <si>
    <t xml:space="preserve">       28938</t>
  </si>
  <si>
    <t xml:space="preserve">       28939</t>
  </si>
  <si>
    <t xml:space="preserve">       28940</t>
  </si>
  <si>
    <t xml:space="preserve">       28941</t>
  </si>
  <si>
    <t xml:space="preserve">       28942</t>
  </si>
  <si>
    <t xml:space="preserve">       28943</t>
  </si>
  <si>
    <t xml:space="preserve">       28944</t>
  </si>
  <si>
    <t xml:space="preserve">       28945</t>
  </si>
  <si>
    <t xml:space="preserve">       28946</t>
  </si>
  <si>
    <t xml:space="preserve">       28947</t>
  </si>
  <si>
    <t xml:space="preserve">       28950</t>
  </si>
  <si>
    <t xml:space="preserve">       28970</t>
  </si>
  <si>
    <t xml:space="preserve">       28971</t>
  </si>
  <si>
    <t xml:space="preserve">       28972</t>
  </si>
  <si>
    <t xml:space="preserve">       28976</t>
  </si>
  <si>
    <t xml:space="preserve">       28977</t>
  </si>
  <si>
    <t xml:space="preserve">       28978</t>
  </si>
  <si>
    <t xml:space="preserve">       28979</t>
  </si>
  <si>
    <t xml:space="preserve">       28980</t>
  </si>
  <si>
    <t xml:space="preserve">       28981</t>
  </si>
  <si>
    <t xml:space="preserve">       28982</t>
  </si>
  <si>
    <t xml:space="preserve">       28983</t>
  </si>
  <si>
    <t xml:space="preserve">       28984</t>
  </si>
  <si>
    <t xml:space="preserve">       28990</t>
  </si>
  <si>
    <t xml:space="preserve">       28991</t>
  </si>
  <si>
    <t xml:space="preserve">       29001</t>
  </si>
  <si>
    <t xml:space="preserve">       29002</t>
  </si>
  <si>
    <t xml:space="preserve">       29003</t>
  </si>
  <si>
    <t xml:space="preserve">       29004</t>
  </si>
  <si>
    <t xml:space="preserve">       29005</t>
  </si>
  <si>
    <t xml:space="preserve">       29006</t>
  </si>
  <si>
    <t xml:space="preserve">       29007</t>
  </si>
  <si>
    <t xml:space="preserve">       29008</t>
  </si>
  <si>
    <t xml:space="preserve">       29009</t>
  </si>
  <si>
    <t xml:space="preserve">       29010</t>
  </si>
  <si>
    <t xml:space="preserve">       29011</t>
  </si>
  <si>
    <t xml:space="preserve">       29012</t>
  </si>
  <si>
    <t xml:space="preserve">       29013</t>
  </si>
  <si>
    <t xml:space="preserve">       29014</t>
  </si>
  <si>
    <t xml:space="preserve">       29015</t>
  </si>
  <si>
    <t xml:space="preserve">       29016</t>
  </si>
  <si>
    <t xml:space="preserve">       29017</t>
  </si>
  <si>
    <t xml:space="preserve">       29018</t>
  </si>
  <si>
    <t xml:space="preserve">       29070</t>
  </si>
  <si>
    <t xml:space="preserve">       29071</t>
  </si>
  <si>
    <t xml:space="preserve">       29080</t>
  </si>
  <si>
    <t xml:space="preserve">       29100</t>
  </si>
  <si>
    <t xml:space="preserve">       29108</t>
  </si>
  <si>
    <t xml:space="preserve">       29109</t>
  </si>
  <si>
    <t xml:space="preserve">       29110</t>
  </si>
  <si>
    <t xml:space="preserve">       29120</t>
  </si>
  <si>
    <t xml:space="preserve">       29130</t>
  </si>
  <si>
    <t xml:space="preserve">       29140</t>
  </si>
  <si>
    <t xml:space="preserve">       29150</t>
  </si>
  <si>
    <t xml:space="preserve">       29160</t>
  </si>
  <si>
    <t xml:space="preserve">       29170</t>
  </si>
  <si>
    <t xml:space="preserve">       29180</t>
  </si>
  <si>
    <t xml:space="preserve">       29190</t>
  </si>
  <si>
    <t xml:space="preserve">       29191</t>
  </si>
  <si>
    <t xml:space="preserve">       29193</t>
  </si>
  <si>
    <t xml:space="preserve">       29194</t>
  </si>
  <si>
    <t xml:space="preserve">       29195</t>
  </si>
  <si>
    <t xml:space="preserve">       29196</t>
  </si>
  <si>
    <t xml:space="preserve">       29197</t>
  </si>
  <si>
    <t xml:space="preserve">       29200</t>
  </si>
  <si>
    <t xml:space="preserve">       29210</t>
  </si>
  <si>
    <t xml:space="preserve">       29220</t>
  </si>
  <si>
    <t xml:space="preserve">       29230</t>
  </si>
  <si>
    <t xml:space="preserve">       29239</t>
  </si>
  <si>
    <t xml:space="preserve">       29240</t>
  </si>
  <si>
    <t xml:space="preserve">       29250</t>
  </si>
  <si>
    <t xml:space="preserve">       29260</t>
  </si>
  <si>
    <t xml:space="preserve">       29300</t>
  </si>
  <si>
    <t xml:space="preserve">       29310</t>
  </si>
  <si>
    <t xml:space="preserve">       29311</t>
  </si>
  <si>
    <t xml:space="preserve">       29312</t>
  </si>
  <si>
    <t xml:space="preserve">       29313</t>
  </si>
  <si>
    <t xml:space="preserve">       29314</t>
  </si>
  <si>
    <t xml:space="preserve">       29315</t>
  </si>
  <si>
    <t xml:space="preserve">       29320</t>
  </si>
  <si>
    <t xml:space="preserve">       29327</t>
  </si>
  <si>
    <t xml:space="preserve">       29328</t>
  </si>
  <si>
    <t xml:space="preserve">       29329</t>
  </si>
  <si>
    <t xml:space="preserve">       29330</t>
  </si>
  <si>
    <t xml:space="preserve">       29340</t>
  </si>
  <si>
    <t xml:space="preserve">       29350</t>
  </si>
  <si>
    <t xml:space="preserve">       29360</t>
  </si>
  <si>
    <t xml:space="preserve">       29370</t>
  </si>
  <si>
    <t xml:space="preserve">       29380</t>
  </si>
  <si>
    <t xml:space="preserve">       29391</t>
  </si>
  <si>
    <t xml:space="preserve">       29392</t>
  </si>
  <si>
    <t xml:space="preserve">       29393</t>
  </si>
  <si>
    <t xml:space="preserve">       29394</t>
  </si>
  <si>
    <t xml:space="preserve">       29400</t>
  </si>
  <si>
    <t xml:space="preserve">       29410</t>
  </si>
  <si>
    <t xml:space="preserve">       29420</t>
  </si>
  <si>
    <t xml:space="preserve">       29430</t>
  </si>
  <si>
    <t xml:space="preserve">       29440</t>
  </si>
  <si>
    <t xml:space="preserve">       29450</t>
  </si>
  <si>
    <t xml:space="preserve">       29451</t>
  </si>
  <si>
    <t xml:space="preserve">       29452</t>
  </si>
  <si>
    <t xml:space="preserve">       29460</t>
  </si>
  <si>
    <t xml:space="preserve">       29461</t>
  </si>
  <si>
    <t xml:space="preserve">       29462</t>
  </si>
  <si>
    <t xml:space="preserve">       29470</t>
  </si>
  <si>
    <t xml:space="preserve">       29471</t>
  </si>
  <si>
    <t xml:space="preserve">       29480</t>
  </si>
  <si>
    <t xml:space="preserve">       29490</t>
  </si>
  <si>
    <t xml:space="preserve">       29491</t>
  </si>
  <si>
    <t xml:space="preserve">       29492</t>
  </si>
  <si>
    <t xml:space="preserve">       29493</t>
  </si>
  <si>
    <t xml:space="preserve">       29494</t>
  </si>
  <si>
    <t xml:space="preserve">       29500</t>
  </si>
  <si>
    <t xml:space="preserve">       29510</t>
  </si>
  <si>
    <t xml:space="preserve">       29520</t>
  </si>
  <si>
    <t xml:space="preserve">       29530</t>
  </si>
  <si>
    <t xml:space="preserve">       29531</t>
  </si>
  <si>
    <t xml:space="preserve">       29532</t>
  </si>
  <si>
    <t xml:space="preserve">       29533</t>
  </si>
  <si>
    <t xml:space="preserve">       29540</t>
  </si>
  <si>
    <t xml:space="preserve">       29550</t>
  </si>
  <si>
    <t xml:space="preserve">       29551</t>
  </si>
  <si>
    <t xml:space="preserve">       29552</t>
  </si>
  <si>
    <t xml:space="preserve">       29560</t>
  </si>
  <si>
    <t xml:space="preserve">       29566</t>
  </si>
  <si>
    <t xml:space="preserve">       29567</t>
  </si>
  <si>
    <t xml:space="preserve">       29568</t>
  </si>
  <si>
    <t xml:space="preserve">       29569</t>
  </si>
  <si>
    <t xml:space="preserve">       29570</t>
  </si>
  <si>
    <t xml:space="preserve">       29580</t>
  </si>
  <si>
    <t xml:space="preserve">       29590</t>
  </si>
  <si>
    <t xml:space="preserve">       29591</t>
  </si>
  <si>
    <t xml:space="preserve">       29592</t>
  </si>
  <si>
    <t xml:space="preserve">       29593</t>
  </si>
  <si>
    <t xml:space="preserve">       29600</t>
  </si>
  <si>
    <t xml:space="preserve">       29601</t>
  </si>
  <si>
    <t xml:space="preserve">       29602</t>
  </si>
  <si>
    <t xml:space="preserve">       29603</t>
  </si>
  <si>
    <t xml:space="preserve">       29604</t>
  </si>
  <si>
    <t xml:space="preserve">       29610</t>
  </si>
  <si>
    <t xml:space="preserve">       29611</t>
  </si>
  <si>
    <t xml:space="preserve">       29612</t>
  </si>
  <si>
    <t xml:space="preserve">       29620</t>
  </si>
  <si>
    <t xml:space="preserve">       29630</t>
  </si>
  <si>
    <t xml:space="preserve">       29631</t>
  </si>
  <si>
    <t xml:space="preserve">       29639</t>
  </si>
  <si>
    <t xml:space="preserve">       29640</t>
  </si>
  <si>
    <t xml:space="preserve">       29649</t>
  </si>
  <si>
    <t xml:space="preserve">       29650</t>
  </si>
  <si>
    <t xml:space="preserve">       29651</t>
  </si>
  <si>
    <t xml:space="preserve">       29660</t>
  </si>
  <si>
    <t xml:space="preserve">       29670</t>
  </si>
  <si>
    <t xml:space="preserve">       29678</t>
  </si>
  <si>
    <t xml:space="preserve">       29679</t>
  </si>
  <si>
    <t xml:space="preserve">       29680</t>
  </si>
  <si>
    <t xml:space="preserve">       29688</t>
  </si>
  <si>
    <t xml:space="preserve">       29689</t>
  </si>
  <si>
    <t xml:space="preserve">       29690</t>
  </si>
  <si>
    <t xml:space="preserve">       29691</t>
  </si>
  <si>
    <t xml:space="preserve">       29692</t>
  </si>
  <si>
    <t xml:space="preserve">       29693</t>
  </si>
  <si>
    <t xml:space="preserve">       29698</t>
  </si>
  <si>
    <t xml:space="preserve">       29700</t>
  </si>
  <si>
    <t xml:space="preserve">       29710</t>
  </si>
  <si>
    <t xml:space="preserve">       29711</t>
  </si>
  <si>
    <t xml:space="preserve">       29712</t>
  </si>
  <si>
    <t xml:space="preserve">       29713</t>
  </si>
  <si>
    <t xml:space="preserve">       29714</t>
  </si>
  <si>
    <t xml:space="preserve">       29715</t>
  </si>
  <si>
    <t xml:space="preserve">       29716</t>
  </si>
  <si>
    <t xml:space="preserve">       29718</t>
  </si>
  <si>
    <t xml:space="preserve">       29719</t>
  </si>
  <si>
    <t xml:space="preserve">       29720</t>
  </si>
  <si>
    <t xml:space="preserve">       29730</t>
  </si>
  <si>
    <t xml:space="preserve">       29738</t>
  </si>
  <si>
    <t xml:space="preserve">       29740</t>
  </si>
  <si>
    <t xml:space="preserve">       29749</t>
  </si>
  <si>
    <t xml:space="preserve">       29750</t>
  </si>
  <si>
    <t xml:space="preserve">       29751</t>
  </si>
  <si>
    <t xml:space="preserve">       29752</t>
  </si>
  <si>
    <t xml:space="preserve">       29753</t>
  </si>
  <si>
    <t xml:space="preserve">       29754</t>
  </si>
  <si>
    <t xml:space="preserve">       29755</t>
  </si>
  <si>
    <t xml:space="preserve">       29760</t>
  </si>
  <si>
    <t xml:space="preserve">       29770</t>
  </si>
  <si>
    <t xml:space="preserve">       29780</t>
  </si>
  <si>
    <t xml:space="preserve">       29787</t>
  </si>
  <si>
    <t xml:space="preserve">       29788</t>
  </si>
  <si>
    <t xml:space="preserve">       29789</t>
  </si>
  <si>
    <t xml:space="preserve">       29790</t>
  </si>
  <si>
    <t xml:space="preserve">       29791</t>
  </si>
  <si>
    <t xml:space="preserve">       29792</t>
  </si>
  <si>
    <t xml:space="preserve">       29793</t>
  </si>
  <si>
    <t xml:space="preserve">       29796</t>
  </si>
  <si>
    <t xml:space="preserve">       30001</t>
  </si>
  <si>
    <t xml:space="preserve">       30002</t>
  </si>
  <si>
    <t xml:space="preserve">       30003</t>
  </si>
  <si>
    <t xml:space="preserve">       30004</t>
  </si>
  <si>
    <t xml:space="preserve">       30005</t>
  </si>
  <si>
    <t xml:space="preserve">       30006</t>
  </si>
  <si>
    <t xml:space="preserve">       30007</t>
  </si>
  <si>
    <t xml:space="preserve">       30008</t>
  </si>
  <si>
    <t xml:space="preserve">       30009</t>
  </si>
  <si>
    <t xml:space="preserve">       30010</t>
  </si>
  <si>
    <t xml:space="preserve">       30011</t>
  </si>
  <si>
    <t xml:space="preserve">       30012</t>
  </si>
  <si>
    <t xml:space="preserve">       30035</t>
  </si>
  <si>
    <t xml:space="preserve">       30036</t>
  </si>
  <si>
    <t xml:space="preserve">       30070</t>
  </si>
  <si>
    <t xml:space="preserve">       30071</t>
  </si>
  <si>
    <t xml:space="preserve">       30080</t>
  </si>
  <si>
    <t xml:space="preserve">       30100</t>
  </si>
  <si>
    <t xml:space="preserve">       30107</t>
  </si>
  <si>
    <t xml:space="preserve">       30108</t>
  </si>
  <si>
    <t xml:space="preserve">       30109</t>
  </si>
  <si>
    <t xml:space="preserve">       30110</t>
  </si>
  <si>
    <t xml:space="preserve">       30120</t>
  </si>
  <si>
    <t xml:space="preserve">       30130</t>
  </si>
  <si>
    <t xml:space="preserve">       30139</t>
  </si>
  <si>
    <t xml:space="preserve">       30140</t>
  </si>
  <si>
    <t xml:space="preserve">       30148</t>
  </si>
  <si>
    <t xml:space="preserve">       30149</t>
  </si>
  <si>
    <t xml:space="preserve">       30150</t>
  </si>
  <si>
    <t xml:space="preserve">       30151</t>
  </si>
  <si>
    <t xml:space="preserve">       30152</t>
  </si>
  <si>
    <t xml:space="preserve">       30153</t>
  </si>
  <si>
    <t xml:space="preserve">       30154</t>
  </si>
  <si>
    <t xml:space="preserve">       30155</t>
  </si>
  <si>
    <t xml:space="preserve">       30156</t>
  </si>
  <si>
    <t xml:space="preserve">       30157</t>
  </si>
  <si>
    <t xml:space="preserve">       30158</t>
  </si>
  <si>
    <t xml:space="preserve">       30160</t>
  </si>
  <si>
    <t xml:space="preserve">       30161</t>
  </si>
  <si>
    <t xml:space="preserve">       30162</t>
  </si>
  <si>
    <t xml:space="preserve">       30163</t>
  </si>
  <si>
    <t xml:space="preserve">       30164</t>
  </si>
  <si>
    <t xml:space="preserve">       30165</t>
  </si>
  <si>
    <t xml:space="preserve">       30166</t>
  </si>
  <si>
    <t xml:space="preserve">       30167</t>
  </si>
  <si>
    <t xml:space="preserve">       30168</t>
  </si>
  <si>
    <t xml:space="preserve">       30169</t>
  </si>
  <si>
    <t xml:space="preserve">       30170</t>
  </si>
  <si>
    <t xml:space="preserve">       30176</t>
  </si>
  <si>
    <t xml:space="preserve">       30177</t>
  </si>
  <si>
    <t xml:space="preserve">       30178</t>
  </si>
  <si>
    <t xml:space="preserve">       30179</t>
  </si>
  <si>
    <t xml:space="preserve">       30180</t>
  </si>
  <si>
    <t xml:space="preserve">       30189</t>
  </si>
  <si>
    <t xml:space="preserve">       30190</t>
  </si>
  <si>
    <t xml:space="preserve">       30191</t>
  </si>
  <si>
    <t xml:space="preserve">       30192</t>
  </si>
  <si>
    <t xml:space="preserve">       30193</t>
  </si>
  <si>
    <t xml:space="preserve">       30194</t>
  </si>
  <si>
    <t xml:space="preserve">       30195</t>
  </si>
  <si>
    <t xml:space="preserve">       30196</t>
  </si>
  <si>
    <t xml:space="preserve">       30200</t>
  </si>
  <si>
    <t xml:space="preserve">       30201</t>
  </si>
  <si>
    <t xml:space="preserve">       30202</t>
  </si>
  <si>
    <t xml:space="preserve">       30203</t>
  </si>
  <si>
    <t xml:space="preserve">       30204</t>
  </si>
  <si>
    <t xml:space="preserve">       30205</t>
  </si>
  <si>
    <t xml:space="preserve">       30290</t>
  </si>
  <si>
    <t xml:space="preserve">       30300</t>
  </si>
  <si>
    <t xml:space="preserve">       30310</t>
  </si>
  <si>
    <t xml:space="preserve">       30319</t>
  </si>
  <si>
    <t xml:space="preserve">       30320</t>
  </si>
  <si>
    <t xml:space="preserve">       30329</t>
  </si>
  <si>
    <t xml:space="preserve">       30330</t>
  </si>
  <si>
    <t xml:space="preserve">       30331</t>
  </si>
  <si>
    <t xml:space="preserve">       30332</t>
  </si>
  <si>
    <t xml:space="preserve">       30333</t>
  </si>
  <si>
    <t xml:space="preserve">       30334</t>
  </si>
  <si>
    <t xml:space="preserve">       30335</t>
  </si>
  <si>
    <t xml:space="preserve">       30338</t>
  </si>
  <si>
    <t xml:space="preserve">       30350</t>
  </si>
  <si>
    <t xml:space="preserve">       30351</t>
  </si>
  <si>
    <t xml:space="preserve">       30353</t>
  </si>
  <si>
    <t xml:space="preserve">       30360</t>
  </si>
  <si>
    <t xml:space="preserve">       30364</t>
  </si>
  <si>
    <t xml:space="preserve">       30365</t>
  </si>
  <si>
    <t xml:space="preserve">       30366</t>
  </si>
  <si>
    <t xml:space="preserve">       30367</t>
  </si>
  <si>
    <t xml:space="preserve">       30368</t>
  </si>
  <si>
    <t xml:space="preserve">       30369</t>
  </si>
  <si>
    <t xml:space="preserve">       30370</t>
  </si>
  <si>
    <t xml:space="preserve">       30380</t>
  </si>
  <si>
    <t xml:space="preserve">       30381</t>
  </si>
  <si>
    <t xml:space="preserve">       30382</t>
  </si>
  <si>
    <t xml:space="preserve">       30383</t>
  </si>
  <si>
    <t xml:space="preserve">       30384</t>
  </si>
  <si>
    <t xml:space="preserve">       30385</t>
  </si>
  <si>
    <t xml:space="preserve">       30386</t>
  </si>
  <si>
    <t xml:space="preserve">       30387</t>
  </si>
  <si>
    <t xml:space="preserve">       30389</t>
  </si>
  <si>
    <t xml:space="preserve">       30390</t>
  </si>
  <si>
    <t xml:space="preserve">       30391</t>
  </si>
  <si>
    <t xml:space="preserve">       30392</t>
  </si>
  <si>
    <t xml:space="preserve">       30393</t>
  </si>
  <si>
    <t xml:space="preserve">       30394</t>
  </si>
  <si>
    <t xml:space="preserve">       30395</t>
  </si>
  <si>
    <t xml:space="preserve">       30396</t>
  </si>
  <si>
    <t xml:space="preserve">       30397</t>
  </si>
  <si>
    <t xml:space="preserve">       30398</t>
  </si>
  <si>
    <t xml:space="preserve">       30399</t>
  </si>
  <si>
    <t xml:space="preserve">       30400</t>
  </si>
  <si>
    <t xml:space="preserve">       30410</t>
  </si>
  <si>
    <t xml:space="preserve">       30411</t>
  </si>
  <si>
    <t xml:space="preserve">       30412</t>
  </si>
  <si>
    <t xml:space="preserve">       30413</t>
  </si>
  <si>
    <t xml:space="preserve">       30414</t>
  </si>
  <si>
    <t xml:space="preserve">       30420</t>
  </si>
  <si>
    <t xml:space="preserve">       30430</t>
  </si>
  <si>
    <t xml:space="preserve">       30438</t>
  </si>
  <si>
    <t xml:space="preserve">       30439</t>
  </si>
  <si>
    <t xml:space="preserve">       30440</t>
  </si>
  <si>
    <t xml:space="preserve">       30441</t>
  </si>
  <si>
    <t xml:space="preserve">       30442</t>
  </si>
  <si>
    <t xml:space="preserve">       30500</t>
  </si>
  <si>
    <t xml:space="preserve">       30506</t>
  </si>
  <si>
    <t xml:space="preserve">       30507</t>
  </si>
  <si>
    <t xml:space="preserve">       30508</t>
  </si>
  <si>
    <t xml:space="preserve">       30509</t>
  </si>
  <si>
    <t xml:space="preserve">       30510</t>
  </si>
  <si>
    <t xml:space="preserve">       30520</t>
  </si>
  <si>
    <t xml:space="preserve">       30528</t>
  </si>
  <si>
    <t xml:space="preserve">       30529</t>
  </si>
  <si>
    <t xml:space="preserve">       30530</t>
  </si>
  <si>
    <t xml:space="preserve">       30540</t>
  </si>
  <si>
    <t xml:space="preserve">       30550</t>
  </si>
  <si>
    <t xml:space="preserve">       30558</t>
  </si>
  <si>
    <t xml:space="preserve">       30559</t>
  </si>
  <si>
    <t xml:space="preserve">       30560</t>
  </si>
  <si>
    <t xml:space="preserve">       30561</t>
  </si>
  <si>
    <t xml:space="preserve">       30562</t>
  </si>
  <si>
    <t xml:space="preserve">       30563</t>
  </si>
  <si>
    <t xml:space="preserve">       30564</t>
  </si>
  <si>
    <t xml:space="preserve">       30565</t>
  </si>
  <si>
    <t xml:space="preserve">       30566</t>
  </si>
  <si>
    <t xml:space="preserve">       30570</t>
  </si>
  <si>
    <t xml:space="preserve">       30579</t>
  </si>
  <si>
    <t xml:space="preserve">       30580</t>
  </si>
  <si>
    <t xml:space="preserve">       30588</t>
  </si>
  <si>
    <t xml:space="preserve">       30589</t>
  </si>
  <si>
    <t xml:space="preserve">       30590</t>
  </si>
  <si>
    <t xml:space="preserve">       30591</t>
  </si>
  <si>
    <t xml:space="preserve">       30592</t>
  </si>
  <si>
    <t xml:space="preserve">       30593</t>
  </si>
  <si>
    <t xml:space="preserve">       30594</t>
  </si>
  <si>
    <t xml:space="preserve">       30600</t>
  </si>
  <si>
    <t xml:space="preserve">       30609</t>
  </si>
  <si>
    <t xml:space="preserve">       30610</t>
  </si>
  <si>
    <t xml:space="preserve">       30611</t>
  </si>
  <si>
    <t xml:space="preserve">       30612</t>
  </si>
  <si>
    <t xml:space="preserve">       30613</t>
  </si>
  <si>
    <t xml:space="preserve">       30620</t>
  </si>
  <si>
    <t xml:space="preserve">       30626</t>
  </si>
  <si>
    <t xml:space="preserve">       30627</t>
  </si>
  <si>
    <t xml:space="preserve">       30628</t>
  </si>
  <si>
    <t xml:space="preserve">       30629</t>
  </si>
  <si>
    <t xml:space="preserve">       30640</t>
  </si>
  <si>
    <t xml:space="preserve">       30648</t>
  </si>
  <si>
    <t xml:space="preserve">       30649</t>
  </si>
  <si>
    <t xml:space="preserve">       30700</t>
  </si>
  <si>
    <t xml:space="preserve">       30708</t>
  </si>
  <si>
    <t xml:space="preserve">       30709</t>
  </si>
  <si>
    <t xml:space="preserve">       30710</t>
  </si>
  <si>
    <t xml:space="preserve">       30720</t>
  </si>
  <si>
    <t xml:space="preserve">       30729</t>
  </si>
  <si>
    <t xml:space="preserve">       30730</t>
  </si>
  <si>
    <t xml:space="preserve">       30739</t>
  </si>
  <si>
    <t xml:space="preserve">       30740</t>
  </si>
  <si>
    <t xml:space="preserve">       30749</t>
  </si>
  <si>
    <t xml:space="preserve">       30800</t>
  </si>
  <si>
    <t xml:space="preserve">       30810</t>
  </si>
  <si>
    <t xml:space="preserve">       30811</t>
  </si>
  <si>
    <t xml:space="preserve">       30812</t>
  </si>
  <si>
    <t xml:space="preserve">       30813</t>
  </si>
  <si>
    <t xml:space="preserve">       30814</t>
  </si>
  <si>
    <t xml:space="preserve">       30815</t>
  </si>
  <si>
    <t xml:space="preserve">       30816</t>
  </si>
  <si>
    <t xml:space="preserve">       30817</t>
  </si>
  <si>
    <t xml:space="preserve">       30818</t>
  </si>
  <si>
    <t xml:space="preserve">       30820</t>
  </si>
  <si>
    <t xml:space="preserve">       30830</t>
  </si>
  <si>
    <t xml:space="preserve">       30831</t>
  </si>
  <si>
    <t xml:space="preserve">       30832</t>
  </si>
  <si>
    <t xml:space="preserve">       30833</t>
  </si>
  <si>
    <t xml:space="preserve">       30834</t>
  </si>
  <si>
    <t xml:space="preserve">       30835</t>
  </si>
  <si>
    <t xml:space="preserve">       30836</t>
  </si>
  <si>
    <t xml:space="preserve">       30837</t>
  </si>
  <si>
    <t xml:space="preserve">       30840</t>
  </si>
  <si>
    <t xml:space="preserve">       30848</t>
  </si>
  <si>
    <t xml:space="preserve">       30849</t>
  </si>
  <si>
    <t xml:space="preserve">       30850</t>
  </si>
  <si>
    <t xml:space="preserve">       30858</t>
  </si>
  <si>
    <t xml:space="preserve">       30859</t>
  </si>
  <si>
    <t xml:space="preserve">       30860</t>
  </si>
  <si>
    <t xml:space="preserve">       30868</t>
  </si>
  <si>
    <t xml:space="preserve">       30870</t>
  </si>
  <si>
    <t xml:space="preserve">       30875</t>
  </si>
  <si>
    <t xml:space="preserve">       30876</t>
  </si>
  <si>
    <t xml:space="preserve">       30877</t>
  </si>
  <si>
    <t xml:space="preserve">       30878</t>
  </si>
  <si>
    <t xml:space="preserve">       30879</t>
  </si>
  <si>
    <t xml:space="preserve">       30880</t>
  </si>
  <si>
    <t xml:space="preserve">       30889</t>
  </si>
  <si>
    <t xml:space="preserve">       30890</t>
  </si>
  <si>
    <t xml:space="preserve">       30891</t>
  </si>
  <si>
    <t xml:space="preserve">       30892</t>
  </si>
  <si>
    <t xml:space="preserve">       30893</t>
  </si>
  <si>
    <t xml:space="preserve">       31001</t>
  </si>
  <si>
    <t xml:space="preserve">       31002</t>
  </si>
  <si>
    <t xml:space="preserve">       31003</t>
  </si>
  <si>
    <t xml:space="preserve">       31004</t>
  </si>
  <si>
    <t xml:space="preserve">       31005</t>
  </si>
  <si>
    <t xml:space="preserve">       31006</t>
  </si>
  <si>
    <t xml:space="preserve">       31007</t>
  </si>
  <si>
    <t xml:space="preserve">       31008</t>
  </si>
  <si>
    <t xml:space="preserve">       31009</t>
  </si>
  <si>
    <t xml:space="preserve">       31010</t>
  </si>
  <si>
    <t xml:space="preserve">       31011</t>
  </si>
  <si>
    <t xml:space="preserve">       31012</t>
  </si>
  <si>
    <t xml:space="preserve">       31013</t>
  </si>
  <si>
    <t xml:space="preserve">       31014</t>
  </si>
  <si>
    <t xml:space="preserve">       31015</t>
  </si>
  <si>
    <t xml:space="preserve">       31016</t>
  </si>
  <si>
    <t xml:space="preserve">       31040</t>
  </si>
  <si>
    <t xml:space="preserve">       31070</t>
  </si>
  <si>
    <t xml:space="preserve">       31071</t>
  </si>
  <si>
    <t xml:space="preserve">       31080</t>
  </si>
  <si>
    <t xml:space="preserve">       31088</t>
  </si>
  <si>
    <t xml:space="preserve">       31100</t>
  </si>
  <si>
    <t xml:space="preserve">       31109</t>
  </si>
  <si>
    <t xml:space="preserve">       31110</t>
  </si>
  <si>
    <t xml:space="preserve">       31119</t>
  </si>
  <si>
    <t xml:space="preserve">       31130</t>
  </si>
  <si>
    <t xml:space="preserve">       31131</t>
  </si>
  <si>
    <t xml:space="preserve">       31132</t>
  </si>
  <si>
    <t xml:space="preserve">       31133</t>
  </si>
  <si>
    <t xml:space="preserve">       31140</t>
  </si>
  <si>
    <t xml:space="preserve">       31150</t>
  </si>
  <si>
    <t xml:space="preserve">       31151</t>
  </si>
  <si>
    <t xml:space="preserve">       31152</t>
  </si>
  <si>
    <t xml:space="preserve">       31153</t>
  </si>
  <si>
    <t xml:space="preserve">       31154</t>
  </si>
  <si>
    <t xml:space="preserve">       31160</t>
  </si>
  <si>
    <t xml:space="preserve">       31170</t>
  </si>
  <si>
    <t xml:space="preserve">       31171</t>
  </si>
  <si>
    <t xml:space="preserve">       31172</t>
  </si>
  <si>
    <t xml:space="preserve">       31173</t>
  </si>
  <si>
    <t xml:space="preserve">       31174</t>
  </si>
  <si>
    <t xml:space="preserve">       31175</t>
  </si>
  <si>
    <t xml:space="preserve">       31176</t>
  </si>
  <si>
    <t xml:space="preserve">       31177</t>
  </si>
  <si>
    <t xml:space="preserve">       31178</t>
  </si>
  <si>
    <t xml:space="preserve">       31179</t>
  </si>
  <si>
    <t xml:space="preserve">       31180</t>
  </si>
  <si>
    <t xml:space="preserve">       31190</t>
  </si>
  <si>
    <t xml:space="preserve">       31191</t>
  </si>
  <si>
    <t xml:space="preserve">       31192</t>
  </si>
  <si>
    <t xml:space="preserve">       31193</t>
  </si>
  <si>
    <t xml:space="preserve">       31194</t>
  </si>
  <si>
    <t xml:space="preserve">       31195</t>
  </si>
  <si>
    <t xml:space="preserve">       31200</t>
  </si>
  <si>
    <t xml:space="preserve">       31208</t>
  </si>
  <si>
    <t xml:space="preserve">       31210</t>
  </si>
  <si>
    <t xml:space="preserve">       31219</t>
  </si>
  <si>
    <t xml:space="preserve">       31220</t>
  </si>
  <si>
    <t xml:space="preserve">       31227</t>
  </si>
  <si>
    <t xml:space="preserve">       31228</t>
  </si>
  <si>
    <t xml:space="preserve">       31229</t>
  </si>
  <si>
    <t xml:space="preserve">       31230</t>
  </si>
  <si>
    <t xml:space="preserve">       31239</t>
  </si>
  <si>
    <t xml:space="preserve">       31240</t>
  </si>
  <si>
    <t xml:space="preserve">       31241</t>
  </si>
  <si>
    <t xml:space="preserve">       31242</t>
  </si>
  <si>
    <t xml:space="preserve">       31243</t>
  </si>
  <si>
    <t xml:space="preserve">       31250</t>
  </si>
  <si>
    <t xml:space="preserve">       31251</t>
  </si>
  <si>
    <t xml:space="preserve">       31252</t>
  </si>
  <si>
    <t xml:space="preserve">       31253</t>
  </si>
  <si>
    <t xml:space="preserve">       31254</t>
  </si>
  <si>
    <t xml:space="preserve">       31260</t>
  </si>
  <si>
    <t xml:space="preserve">       31261</t>
  </si>
  <si>
    <t xml:space="preserve">       31262</t>
  </si>
  <si>
    <t xml:space="preserve">       31263</t>
  </si>
  <si>
    <t xml:space="preserve">       31264</t>
  </si>
  <si>
    <t xml:space="preserve">       31270</t>
  </si>
  <si>
    <t xml:space="preserve">       31271</t>
  </si>
  <si>
    <t xml:space="preserve">       31272</t>
  </si>
  <si>
    <t xml:space="preserve">       31280</t>
  </si>
  <si>
    <t xml:space="preserve">       31281</t>
  </si>
  <si>
    <t xml:space="preserve">       31282</t>
  </si>
  <si>
    <t xml:space="preserve">       31283</t>
  </si>
  <si>
    <t xml:space="preserve">       31284</t>
  </si>
  <si>
    <t xml:space="preserve">       31290</t>
  </si>
  <si>
    <t xml:space="preserve">       31291</t>
  </si>
  <si>
    <t xml:space="preserve">       31292</t>
  </si>
  <si>
    <t xml:space="preserve">       31293</t>
  </si>
  <si>
    <t xml:space="preserve">       31300</t>
  </si>
  <si>
    <t xml:space="preserve">       31310</t>
  </si>
  <si>
    <t xml:space="preserve">       31311</t>
  </si>
  <si>
    <t xml:space="preserve">       31312</t>
  </si>
  <si>
    <t xml:space="preserve">       31313</t>
  </si>
  <si>
    <t xml:space="preserve">       31314</t>
  </si>
  <si>
    <t xml:space="preserve">       31315</t>
  </si>
  <si>
    <t xml:space="preserve">       31320</t>
  </si>
  <si>
    <t xml:space="preserve">       31330</t>
  </si>
  <si>
    <t xml:space="preserve">       31340</t>
  </si>
  <si>
    <t xml:space="preserve">       31350</t>
  </si>
  <si>
    <t xml:space="preserve">       31360</t>
  </si>
  <si>
    <t xml:space="preserve">       31370</t>
  </si>
  <si>
    <t xml:space="preserve">       31380</t>
  </si>
  <si>
    <t xml:space="preserve">       31381</t>
  </si>
  <si>
    <t xml:space="preserve">       31382</t>
  </si>
  <si>
    <t xml:space="preserve">       31383</t>
  </si>
  <si>
    <t xml:space="preserve">       31390</t>
  </si>
  <si>
    <t xml:space="preserve">       31391</t>
  </si>
  <si>
    <t xml:space="preserve">       31392</t>
  </si>
  <si>
    <t xml:space="preserve">       31393</t>
  </si>
  <si>
    <t xml:space="preserve">       31394</t>
  </si>
  <si>
    <t xml:space="preserve">       31395</t>
  </si>
  <si>
    <t xml:space="preserve">       31396</t>
  </si>
  <si>
    <t xml:space="preserve">       31397</t>
  </si>
  <si>
    <t xml:space="preserve">       31398</t>
  </si>
  <si>
    <t xml:space="preserve">       31400</t>
  </si>
  <si>
    <t xml:space="preserve">       31409</t>
  </si>
  <si>
    <t xml:space="preserve">       31410</t>
  </si>
  <si>
    <t xml:space="preserve">       31411</t>
  </si>
  <si>
    <t xml:space="preserve">       31412</t>
  </si>
  <si>
    <t xml:space="preserve">       31413</t>
  </si>
  <si>
    <t xml:space="preserve">       31414</t>
  </si>
  <si>
    <t xml:space="preserve">       31415</t>
  </si>
  <si>
    <t xml:space="preserve">       31416</t>
  </si>
  <si>
    <t xml:space="preserve">       31417</t>
  </si>
  <si>
    <t xml:space="preserve">       31418</t>
  </si>
  <si>
    <t xml:space="preserve">       31420</t>
  </si>
  <si>
    <t xml:space="preserve">       31421</t>
  </si>
  <si>
    <t xml:space="preserve">       31422</t>
  </si>
  <si>
    <t xml:space="preserve">       31430</t>
  </si>
  <si>
    <t xml:space="preserve">       31438</t>
  </si>
  <si>
    <t xml:space="preserve">       31439</t>
  </si>
  <si>
    <t xml:space="preserve">       31440</t>
  </si>
  <si>
    <t xml:space="preserve">       31448</t>
  </si>
  <si>
    <t xml:space="preserve">       31449</t>
  </si>
  <si>
    <t xml:space="preserve">       31450</t>
  </si>
  <si>
    <t xml:space="preserve">       31451</t>
  </si>
  <si>
    <t xml:space="preserve">       31452</t>
  </si>
  <si>
    <t xml:space="preserve">       31453</t>
  </si>
  <si>
    <t xml:space="preserve">       31454</t>
  </si>
  <si>
    <t xml:space="preserve">       31460</t>
  </si>
  <si>
    <t xml:space="preserve">       31470</t>
  </si>
  <si>
    <t xml:space="preserve">       31471</t>
  </si>
  <si>
    <t xml:space="preserve">       31472</t>
  </si>
  <si>
    <t xml:space="preserve">       31473</t>
  </si>
  <si>
    <t xml:space="preserve">       31480</t>
  </si>
  <si>
    <t xml:space="preserve">       31481</t>
  </si>
  <si>
    <t xml:space="preserve">       31482</t>
  </si>
  <si>
    <t xml:space="preserve">       31483</t>
  </si>
  <si>
    <t xml:space="preserve">       31484</t>
  </si>
  <si>
    <t xml:space="preserve">       31485</t>
  </si>
  <si>
    <t xml:space="preserve">       31486</t>
  </si>
  <si>
    <t xml:space="preserve">       31487</t>
  </si>
  <si>
    <t xml:space="preserve">       31490</t>
  </si>
  <si>
    <t xml:space="preserve">       31491</t>
  </si>
  <si>
    <t xml:space="preserve">       31492</t>
  </si>
  <si>
    <t xml:space="preserve">       31493</t>
  </si>
  <si>
    <t xml:space="preserve">       31494</t>
  </si>
  <si>
    <t xml:space="preserve">       31495</t>
  </si>
  <si>
    <t xml:space="preserve">       31496</t>
  </si>
  <si>
    <t xml:space="preserve">       31500</t>
  </si>
  <si>
    <t xml:space="preserve">       31510</t>
  </si>
  <si>
    <t xml:space="preserve">       31511</t>
  </si>
  <si>
    <t xml:space="preserve">       31512</t>
  </si>
  <si>
    <t xml:space="preserve">       31513</t>
  </si>
  <si>
    <t xml:space="preserve">       31514</t>
  </si>
  <si>
    <t xml:space="preserve">       31515</t>
  </si>
  <si>
    <t xml:space="preserve">       31520</t>
  </si>
  <si>
    <t xml:space="preserve">       31521</t>
  </si>
  <si>
    <t xml:space="preserve">       31522</t>
  </si>
  <si>
    <t xml:space="preserve">       31523</t>
  </si>
  <si>
    <t xml:space="preserve">       31530</t>
  </si>
  <si>
    <t xml:space="preserve">       31540</t>
  </si>
  <si>
    <t xml:space="preserve">       31550</t>
  </si>
  <si>
    <t xml:space="preserve">       31560</t>
  </si>
  <si>
    <t xml:space="preserve">       31570</t>
  </si>
  <si>
    <t xml:space="preserve">       31579</t>
  </si>
  <si>
    <t xml:space="preserve">       31580</t>
  </si>
  <si>
    <t xml:space="preserve">       31587</t>
  </si>
  <si>
    <t xml:space="preserve">       31588</t>
  </si>
  <si>
    <t xml:space="preserve">       31589</t>
  </si>
  <si>
    <t xml:space="preserve">       31590</t>
  </si>
  <si>
    <t xml:space="preserve">       31591</t>
  </si>
  <si>
    <t xml:space="preserve">       31592</t>
  </si>
  <si>
    <t xml:space="preserve">       31593</t>
  </si>
  <si>
    <t xml:space="preserve">       31600</t>
  </si>
  <si>
    <t xml:space="preserve">       31610</t>
  </si>
  <si>
    <t xml:space="preserve">       31620</t>
  </si>
  <si>
    <t xml:space="preserve">       31621</t>
  </si>
  <si>
    <t xml:space="preserve">       31630</t>
  </si>
  <si>
    <t xml:space="preserve">       31638</t>
  </si>
  <si>
    <t xml:space="preserve">       31639</t>
  </si>
  <si>
    <t xml:space="preserve">       31640</t>
  </si>
  <si>
    <t xml:space="preserve">       31650</t>
  </si>
  <si>
    <t xml:space="preserve">       31660</t>
  </si>
  <si>
    <t xml:space="preserve">       31669</t>
  </si>
  <si>
    <t xml:space="preserve">       31670</t>
  </si>
  <si>
    <t xml:space="preserve">       31671</t>
  </si>
  <si>
    <t xml:space="preserve">       31680</t>
  </si>
  <si>
    <t xml:space="preserve">       31689</t>
  </si>
  <si>
    <t xml:space="preserve">       31690</t>
  </si>
  <si>
    <t xml:space="preserve">       31691</t>
  </si>
  <si>
    <t xml:space="preserve">       31692</t>
  </si>
  <si>
    <t xml:space="preserve">       31693</t>
  </si>
  <si>
    <t xml:space="preserve">       31694</t>
  </si>
  <si>
    <t xml:space="preserve">       31695</t>
  </si>
  <si>
    <t xml:space="preserve">       31696</t>
  </si>
  <si>
    <t xml:space="preserve">       31697</t>
  </si>
  <si>
    <t xml:space="preserve">       31698</t>
  </si>
  <si>
    <t xml:space="preserve">       31699</t>
  </si>
  <si>
    <t xml:space="preserve">       31700</t>
  </si>
  <si>
    <t xml:space="preserve">       31710</t>
  </si>
  <si>
    <t xml:space="preserve">       31711</t>
  </si>
  <si>
    <t xml:space="preserve">       31712</t>
  </si>
  <si>
    <t xml:space="preserve">       31713</t>
  </si>
  <si>
    <t xml:space="preserve">       31714</t>
  </si>
  <si>
    <t xml:space="preserve">       31715</t>
  </si>
  <si>
    <t xml:space="preserve">       31720</t>
  </si>
  <si>
    <t xml:space="preserve">       31730</t>
  </si>
  <si>
    <t xml:space="preserve">       31740</t>
  </si>
  <si>
    <t xml:space="preserve">       31744</t>
  </si>
  <si>
    <t xml:space="preserve">       31745</t>
  </si>
  <si>
    <t xml:space="preserve">       31746</t>
  </si>
  <si>
    <t xml:space="preserve">       31747</t>
  </si>
  <si>
    <t xml:space="preserve">       31748</t>
  </si>
  <si>
    <t xml:space="preserve">       31749</t>
  </si>
  <si>
    <t xml:space="preserve">       31750</t>
  </si>
  <si>
    <t xml:space="preserve">       31751</t>
  </si>
  <si>
    <t xml:space="preserve">       31752</t>
  </si>
  <si>
    <t xml:space="preserve">       31753</t>
  </si>
  <si>
    <t xml:space="preserve">       31754</t>
  </si>
  <si>
    <t xml:space="preserve">       31760</t>
  </si>
  <si>
    <t xml:space="preserve">       31770</t>
  </si>
  <si>
    <t xml:space="preserve">       31780</t>
  </si>
  <si>
    <t xml:space="preserve">       31789</t>
  </si>
  <si>
    <t xml:space="preserve">       31790</t>
  </si>
  <si>
    <t xml:space="preserve">       31791</t>
  </si>
  <si>
    <t xml:space="preserve">       31792</t>
  </si>
  <si>
    <t xml:space="preserve">       31793</t>
  </si>
  <si>
    <t xml:space="preserve">       31794</t>
  </si>
  <si>
    <t xml:space="preserve">       31795</t>
  </si>
  <si>
    <t xml:space="preserve">       31796</t>
  </si>
  <si>
    <t xml:space="preserve">       31797</t>
  </si>
  <si>
    <t xml:space="preserve">       31798</t>
  </si>
  <si>
    <t xml:space="preserve">       31799</t>
  </si>
  <si>
    <t xml:space="preserve">       31800</t>
  </si>
  <si>
    <t xml:space="preserve">       31809</t>
  </si>
  <si>
    <t xml:space="preserve">       31810</t>
  </si>
  <si>
    <t xml:space="preserve">       31820</t>
  </si>
  <si>
    <t xml:space="preserve">       31829</t>
  </si>
  <si>
    <t xml:space="preserve">       31830</t>
  </si>
  <si>
    <t xml:space="preserve">       31839</t>
  </si>
  <si>
    <t xml:space="preserve">       31840</t>
  </si>
  <si>
    <t xml:space="preserve">       31849</t>
  </si>
  <si>
    <t xml:space="preserve">       31850</t>
  </si>
  <si>
    <t xml:space="preserve">       31860</t>
  </si>
  <si>
    <t xml:space="preserve">       31866</t>
  </si>
  <si>
    <t xml:space="preserve">       31867</t>
  </si>
  <si>
    <t xml:space="preserve">       31868</t>
  </si>
  <si>
    <t xml:space="preserve">       31869</t>
  </si>
  <si>
    <t xml:space="preserve">       31870</t>
  </si>
  <si>
    <t xml:space="preserve">       31876</t>
  </si>
  <si>
    <t xml:space="preserve">       31877</t>
  </si>
  <si>
    <t xml:space="preserve">       31878</t>
  </si>
  <si>
    <t xml:space="preserve">       31879</t>
  </si>
  <si>
    <t xml:space="preserve">       31880</t>
  </si>
  <si>
    <t xml:space="preserve">       31890</t>
  </si>
  <si>
    <t xml:space="preserve">       31891</t>
  </si>
  <si>
    <t xml:space="preserve">       31892</t>
  </si>
  <si>
    <t xml:space="preserve">       32001</t>
  </si>
  <si>
    <t xml:space="preserve">       32002</t>
  </si>
  <si>
    <t xml:space="preserve">       32003</t>
  </si>
  <si>
    <t xml:space="preserve">       32004</t>
  </si>
  <si>
    <t xml:space="preserve">       32005</t>
  </si>
  <si>
    <t xml:space="preserve">       32070</t>
  </si>
  <si>
    <t xml:space="preserve">       32071</t>
  </si>
  <si>
    <t xml:space="preserve">       32080</t>
  </si>
  <si>
    <t xml:space="preserve">       32100</t>
  </si>
  <si>
    <t xml:space="preserve">       32101</t>
  </si>
  <si>
    <t xml:space="preserve">       32102</t>
  </si>
  <si>
    <t xml:space="preserve">       32103</t>
  </si>
  <si>
    <t xml:space="preserve">       32110</t>
  </si>
  <si>
    <t xml:space="preserve">       32111</t>
  </si>
  <si>
    <t xml:space="preserve">       32112</t>
  </si>
  <si>
    <t xml:space="preserve">       32120</t>
  </si>
  <si>
    <t xml:space="preserve">       32130</t>
  </si>
  <si>
    <t xml:space="preserve">       32133</t>
  </si>
  <si>
    <t xml:space="preserve">       32134</t>
  </si>
  <si>
    <t xml:space="preserve">       32135</t>
  </si>
  <si>
    <t xml:space="preserve">       32136</t>
  </si>
  <si>
    <t xml:space="preserve">       32137</t>
  </si>
  <si>
    <t xml:space="preserve">       32138</t>
  </si>
  <si>
    <t xml:space="preserve">       32139</t>
  </si>
  <si>
    <t xml:space="preserve">       32140</t>
  </si>
  <si>
    <t xml:space="preserve">       32141</t>
  </si>
  <si>
    <t xml:space="preserve">       32150</t>
  </si>
  <si>
    <t xml:space="preserve">       32151</t>
  </si>
  <si>
    <t xml:space="preserve">       32152</t>
  </si>
  <si>
    <t xml:space="preserve">       32153</t>
  </si>
  <si>
    <t xml:space="preserve">       32160</t>
  </si>
  <si>
    <t xml:space="preserve">       32161</t>
  </si>
  <si>
    <t xml:space="preserve">       32162</t>
  </si>
  <si>
    <t xml:space="preserve">       32163</t>
  </si>
  <si>
    <t xml:space="preserve">       32164</t>
  </si>
  <si>
    <t xml:space="preserve">       32170</t>
  </si>
  <si>
    <t xml:space="preserve">       32171</t>
  </si>
  <si>
    <t xml:space="preserve">       32172</t>
  </si>
  <si>
    <t xml:space="preserve">       32200</t>
  </si>
  <si>
    <t xml:space="preserve">       32211</t>
  </si>
  <si>
    <t xml:space="preserve">       32212</t>
  </si>
  <si>
    <t xml:space="preserve">       32213</t>
  </si>
  <si>
    <t xml:space="preserve">       32220</t>
  </si>
  <si>
    <t xml:space="preserve">       32226</t>
  </si>
  <si>
    <t xml:space="preserve">       32227</t>
  </si>
  <si>
    <t xml:space="preserve">       32228</t>
  </si>
  <si>
    <t xml:space="preserve">       32229</t>
  </si>
  <si>
    <t xml:space="preserve">       32230</t>
  </si>
  <si>
    <t xml:space="preserve">       32232</t>
  </si>
  <si>
    <t xml:space="preserve">       32235</t>
  </si>
  <si>
    <t xml:space="preserve">       32236</t>
  </si>
  <si>
    <t xml:space="preserve">       32300</t>
  </si>
  <si>
    <t xml:space="preserve">       32310</t>
  </si>
  <si>
    <t xml:space="preserve">       32311</t>
  </si>
  <si>
    <t xml:space="preserve">       32312</t>
  </si>
  <si>
    <t xml:space="preserve">       32313</t>
  </si>
  <si>
    <t xml:space="preserve">       32314</t>
  </si>
  <si>
    <t xml:space="preserve">       32315</t>
  </si>
  <si>
    <t xml:space="preserve">       32316</t>
  </si>
  <si>
    <t xml:space="preserve">       32317</t>
  </si>
  <si>
    <t xml:space="preserve">       32318</t>
  </si>
  <si>
    <t xml:space="preserve">       32320</t>
  </si>
  <si>
    <t xml:space="preserve">       32329</t>
  </si>
  <si>
    <t xml:space="preserve">       32330</t>
  </si>
  <si>
    <t xml:space="preserve">       32334</t>
  </si>
  <si>
    <t xml:space="preserve">       32335</t>
  </si>
  <si>
    <t xml:space="preserve">       32336</t>
  </si>
  <si>
    <t xml:space="preserve">       32337</t>
  </si>
  <si>
    <t xml:space="preserve">       32338</t>
  </si>
  <si>
    <t xml:space="preserve">       32339</t>
  </si>
  <si>
    <t xml:space="preserve">       32340</t>
  </si>
  <si>
    <t xml:space="preserve">       32348</t>
  </si>
  <si>
    <t xml:space="preserve">       32349</t>
  </si>
  <si>
    <t xml:space="preserve">       32350</t>
  </si>
  <si>
    <t xml:space="preserve">       32356</t>
  </si>
  <si>
    <t xml:space="preserve">       32357</t>
  </si>
  <si>
    <t xml:space="preserve">       32358</t>
  </si>
  <si>
    <t xml:space="preserve">       32359</t>
  </si>
  <si>
    <t xml:space="preserve">       32360</t>
  </si>
  <si>
    <t xml:space="preserve">       32365</t>
  </si>
  <si>
    <t xml:space="preserve">       32366</t>
  </si>
  <si>
    <t xml:space="preserve">       32367</t>
  </si>
  <si>
    <t xml:space="preserve">       32368</t>
  </si>
  <si>
    <t xml:space="preserve">       32369</t>
  </si>
  <si>
    <t xml:space="preserve">       32370</t>
  </si>
  <si>
    <t xml:space="preserve">       32371</t>
  </si>
  <si>
    <t xml:space="preserve">       32372</t>
  </si>
  <si>
    <t xml:space="preserve">       32373</t>
  </si>
  <si>
    <t xml:space="preserve">       32374</t>
  </si>
  <si>
    <t xml:space="preserve">       32375</t>
  </si>
  <si>
    <t xml:space="preserve">       32400</t>
  </si>
  <si>
    <t xml:space="preserve">       32410</t>
  </si>
  <si>
    <t xml:space="preserve">       32411</t>
  </si>
  <si>
    <t xml:space="preserve">       32412</t>
  </si>
  <si>
    <t xml:space="preserve">       32413</t>
  </si>
  <si>
    <t xml:space="preserve">       32414</t>
  </si>
  <si>
    <t xml:space="preserve">       32415</t>
  </si>
  <si>
    <t xml:space="preserve">       32416</t>
  </si>
  <si>
    <t xml:space="preserve">       32417</t>
  </si>
  <si>
    <t xml:space="preserve">       32418</t>
  </si>
  <si>
    <t xml:space="preserve">       32419</t>
  </si>
  <si>
    <t xml:space="preserve">       32420</t>
  </si>
  <si>
    <t xml:space="preserve">       32425</t>
  </si>
  <si>
    <t xml:space="preserve">       32426</t>
  </si>
  <si>
    <t xml:space="preserve">       32427</t>
  </si>
  <si>
    <t xml:space="preserve">       32428</t>
  </si>
  <si>
    <t xml:space="preserve">       32429</t>
  </si>
  <si>
    <t xml:space="preserve">       32430</t>
  </si>
  <si>
    <t xml:space="preserve">       32431</t>
  </si>
  <si>
    <t xml:space="preserve">       32432</t>
  </si>
  <si>
    <t xml:space="preserve">       32433</t>
  </si>
  <si>
    <t xml:space="preserve">       32435</t>
  </si>
  <si>
    <t xml:space="preserve">       32437</t>
  </si>
  <si>
    <t xml:space="preserve">       32440</t>
  </si>
  <si>
    <t xml:space="preserve">       32448</t>
  </si>
  <si>
    <t xml:space="preserve">       32449</t>
  </si>
  <si>
    <t xml:space="preserve">       32450</t>
  </si>
  <si>
    <t xml:space="preserve">       32452</t>
  </si>
  <si>
    <t xml:space="preserve">       32453</t>
  </si>
  <si>
    <t xml:space="preserve">       32454</t>
  </si>
  <si>
    <t xml:space="preserve">       32455</t>
  </si>
  <si>
    <t xml:space="preserve">       32456</t>
  </si>
  <si>
    <t xml:space="preserve">       32457</t>
  </si>
  <si>
    <t xml:space="preserve">       32459</t>
  </si>
  <si>
    <t xml:space="preserve">       32499</t>
  </si>
  <si>
    <t xml:space="preserve">       32500</t>
  </si>
  <si>
    <t xml:space="preserve">       32510</t>
  </si>
  <si>
    <t xml:space="preserve">       32511</t>
  </si>
  <si>
    <t xml:space="preserve">       32512</t>
  </si>
  <si>
    <t xml:space="preserve">       32513</t>
  </si>
  <si>
    <t xml:space="preserve">       32514</t>
  </si>
  <si>
    <t xml:space="preserve">       32515</t>
  </si>
  <si>
    <t xml:space="preserve">       32516</t>
  </si>
  <si>
    <t xml:space="preserve">       32520</t>
  </si>
  <si>
    <t xml:space="preserve">       32521</t>
  </si>
  <si>
    <t xml:space="preserve">       32522</t>
  </si>
  <si>
    <t xml:space="preserve">       32523</t>
  </si>
  <si>
    <t xml:space="preserve">       32525</t>
  </si>
  <si>
    <t xml:space="preserve">       32526</t>
  </si>
  <si>
    <t xml:space="preserve">       32530</t>
  </si>
  <si>
    <t xml:space="preserve">       32534</t>
  </si>
  <si>
    <t xml:space="preserve">       32535</t>
  </si>
  <si>
    <t xml:space="preserve">       32536</t>
  </si>
  <si>
    <t xml:space="preserve">       32537</t>
  </si>
  <si>
    <t xml:space="preserve">       32538</t>
  </si>
  <si>
    <t xml:space="preserve">       32539</t>
  </si>
  <si>
    <t xml:space="preserve">       32540</t>
  </si>
  <si>
    <t xml:space="preserve">       32545</t>
  </si>
  <si>
    <t xml:space="preserve">       32546</t>
  </si>
  <si>
    <t xml:space="preserve">       32547</t>
  </si>
  <si>
    <t xml:space="preserve">       32548</t>
  </si>
  <si>
    <t xml:space="preserve">       32549</t>
  </si>
  <si>
    <t xml:space="preserve">       32550</t>
  </si>
  <si>
    <t xml:space="preserve">       32551</t>
  </si>
  <si>
    <t xml:space="preserve">       32552</t>
  </si>
  <si>
    <t xml:space="preserve">       32554</t>
  </si>
  <si>
    <t xml:space="preserve">       32555</t>
  </si>
  <si>
    <t xml:space="preserve">       32556</t>
  </si>
  <si>
    <t xml:space="preserve">       32557</t>
  </si>
  <si>
    <t xml:space="preserve">       32558</t>
  </si>
  <si>
    <t xml:space="preserve">       32560</t>
  </si>
  <si>
    <t xml:space="preserve">       32562</t>
  </si>
  <si>
    <t xml:space="preserve">       32563</t>
  </si>
  <si>
    <t xml:space="preserve">       32570</t>
  </si>
  <si>
    <t xml:space="preserve">       32572</t>
  </si>
  <si>
    <t xml:space="preserve">       32573</t>
  </si>
  <si>
    <t xml:space="preserve">       32574</t>
  </si>
  <si>
    <t xml:space="preserve">       32575</t>
  </si>
  <si>
    <t xml:space="preserve">       32576</t>
  </si>
  <si>
    <t xml:space="preserve">       32577</t>
  </si>
  <si>
    <t xml:space="preserve">       32578</t>
  </si>
  <si>
    <t xml:space="preserve">       32579</t>
  </si>
  <si>
    <t xml:space="preserve">       32590</t>
  </si>
  <si>
    <t xml:space="preserve">       32591</t>
  </si>
  <si>
    <t xml:space="preserve">       32592</t>
  </si>
  <si>
    <t xml:space="preserve">       32593</t>
  </si>
  <si>
    <t xml:space="preserve">       32600</t>
  </si>
  <si>
    <t xml:space="preserve">       32610</t>
  </si>
  <si>
    <t xml:space="preserve">       32611</t>
  </si>
  <si>
    <t xml:space="preserve">       32612</t>
  </si>
  <si>
    <t xml:space="preserve">       32613</t>
  </si>
  <si>
    <t xml:space="preserve">       32614</t>
  </si>
  <si>
    <t xml:space="preserve">       32615</t>
  </si>
  <si>
    <t xml:space="preserve">       32616</t>
  </si>
  <si>
    <t xml:space="preserve">       32617</t>
  </si>
  <si>
    <t xml:space="preserve">       32618</t>
  </si>
  <si>
    <t xml:space="preserve">       32619</t>
  </si>
  <si>
    <t xml:space="preserve">       32620</t>
  </si>
  <si>
    <t xml:space="preserve">       32621</t>
  </si>
  <si>
    <t xml:space="preserve">       32622</t>
  </si>
  <si>
    <t xml:space="preserve">       32623</t>
  </si>
  <si>
    <t xml:space="preserve">       32624</t>
  </si>
  <si>
    <t xml:space="preserve">       32625</t>
  </si>
  <si>
    <t xml:space="preserve">       32626</t>
  </si>
  <si>
    <t xml:space="preserve">       32627</t>
  </si>
  <si>
    <t xml:space="preserve">       32630</t>
  </si>
  <si>
    <t xml:space="preserve">       32631</t>
  </si>
  <si>
    <t xml:space="preserve">       32632</t>
  </si>
  <si>
    <t xml:space="preserve">       32633</t>
  </si>
  <si>
    <t xml:space="preserve">       32634</t>
  </si>
  <si>
    <t xml:space="preserve">       32635</t>
  </si>
  <si>
    <t xml:space="preserve">       32636</t>
  </si>
  <si>
    <t xml:space="preserve">       32637</t>
  </si>
  <si>
    <t xml:space="preserve">       32640</t>
  </si>
  <si>
    <t xml:space="preserve">       32641</t>
  </si>
  <si>
    <t xml:space="preserve">       32643</t>
  </si>
  <si>
    <t xml:space="preserve">       32644</t>
  </si>
  <si>
    <t xml:space="preserve">       32645</t>
  </si>
  <si>
    <t xml:space="preserve">       32646</t>
  </si>
  <si>
    <t xml:space="preserve">       32647</t>
  </si>
  <si>
    <t xml:space="preserve">       32648</t>
  </si>
  <si>
    <t xml:space="preserve">       32650</t>
  </si>
  <si>
    <t xml:space="preserve">       32651</t>
  </si>
  <si>
    <t xml:space="preserve">       32652</t>
  </si>
  <si>
    <t xml:space="preserve">       32653</t>
  </si>
  <si>
    <t xml:space="preserve">       32654</t>
  </si>
  <si>
    <t xml:space="preserve">       32655</t>
  </si>
  <si>
    <t xml:space="preserve">       32660</t>
  </si>
  <si>
    <t xml:space="preserve">       32664</t>
  </si>
  <si>
    <t xml:space="preserve">       32665</t>
  </si>
  <si>
    <t xml:space="preserve">       32666</t>
  </si>
  <si>
    <t xml:space="preserve">       32667</t>
  </si>
  <si>
    <t xml:space="preserve">       32668</t>
  </si>
  <si>
    <t xml:space="preserve">       32669</t>
  </si>
  <si>
    <t xml:space="preserve">       32670</t>
  </si>
  <si>
    <t xml:space="preserve">       32671</t>
  </si>
  <si>
    <t xml:space="preserve">       32678</t>
  </si>
  <si>
    <t xml:space="preserve">       32679</t>
  </si>
  <si>
    <t xml:space="preserve">       32680</t>
  </si>
  <si>
    <t xml:space="preserve">       32688</t>
  </si>
  <si>
    <t xml:space="preserve">       32689</t>
  </si>
  <si>
    <t xml:space="preserve">       32690</t>
  </si>
  <si>
    <t xml:space="preserve">       32691</t>
  </si>
  <si>
    <t xml:space="preserve">       32692</t>
  </si>
  <si>
    <t xml:space="preserve">       32693</t>
  </si>
  <si>
    <t xml:space="preserve">       32694</t>
  </si>
  <si>
    <t xml:space="preserve">       32695</t>
  </si>
  <si>
    <t xml:space="preserve">       32696</t>
  </si>
  <si>
    <t xml:space="preserve">       32697</t>
  </si>
  <si>
    <t xml:space="preserve">       32698</t>
  </si>
  <si>
    <t xml:space="preserve">       32699</t>
  </si>
  <si>
    <t xml:space="preserve">       32700</t>
  </si>
  <si>
    <t xml:space="preserve">       32701</t>
  </si>
  <si>
    <t xml:space="preserve">       32702</t>
  </si>
  <si>
    <t xml:space="preserve">       32703</t>
  </si>
  <si>
    <t xml:space="preserve">       32704</t>
  </si>
  <si>
    <t xml:space="preserve">       32705</t>
  </si>
  <si>
    <t xml:space="preserve">       32706</t>
  </si>
  <si>
    <t xml:space="preserve">       32707</t>
  </si>
  <si>
    <t xml:space="preserve">       32708</t>
  </si>
  <si>
    <t xml:space="preserve">       32710</t>
  </si>
  <si>
    <t xml:space="preserve">       32711</t>
  </si>
  <si>
    <t xml:space="preserve">       32720</t>
  </si>
  <si>
    <t xml:space="preserve">       32730</t>
  </si>
  <si>
    <t xml:space="preserve">       32740</t>
  </si>
  <si>
    <t xml:space="preserve">       32746</t>
  </si>
  <si>
    <t xml:space="preserve">       32747</t>
  </si>
  <si>
    <t xml:space="preserve">       32748</t>
  </si>
  <si>
    <t xml:space="preserve">       32749</t>
  </si>
  <si>
    <t xml:space="preserve">       32750</t>
  </si>
  <si>
    <t xml:space="preserve">       32751</t>
  </si>
  <si>
    <t xml:space="preserve">       32760</t>
  </si>
  <si>
    <t xml:space="preserve">       32764</t>
  </si>
  <si>
    <t xml:space="preserve">       32765</t>
  </si>
  <si>
    <t xml:space="preserve">       32766</t>
  </si>
  <si>
    <t xml:space="preserve">       32767</t>
  </si>
  <si>
    <t xml:space="preserve">       32768</t>
  </si>
  <si>
    <t xml:space="preserve">       32769</t>
  </si>
  <si>
    <t xml:space="preserve">       32770</t>
  </si>
  <si>
    <t xml:space="preserve">       32774</t>
  </si>
  <si>
    <t xml:space="preserve">       32778</t>
  </si>
  <si>
    <t xml:space="preserve">       32779</t>
  </si>
  <si>
    <t xml:space="preserve">       32780</t>
  </si>
  <si>
    <t xml:space="preserve">       32781</t>
  </si>
  <si>
    <t xml:space="preserve">       32782</t>
  </si>
  <si>
    <t xml:space="preserve">       32783</t>
  </si>
  <si>
    <t xml:space="preserve">       32784</t>
  </si>
  <si>
    <t xml:space="preserve">       32785</t>
  </si>
  <si>
    <t xml:space="preserve">       32786</t>
  </si>
  <si>
    <t xml:space="preserve">       32787</t>
  </si>
  <si>
    <t xml:space="preserve">       32788</t>
  </si>
  <si>
    <t xml:space="preserve">       32789</t>
  </si>
  <si>
    <t xml:space="preserve">       32790</t>
  </si>
  <si>
    <t xml:space="preserve">       32791</t>
  </si>
  <si>
    <t xml:space="preserve">       32792</t>
  </si>
  <si>
    <t xml:space="preserve">       32793</t>
  </si>
  <si>
    <t xml:space="preserve">       32794</t>
  </si>
  <si>
    <t xml:space="preserve">       32800</t>
  </si>
  <si>
    <t xml:space="preserve">       32810</t>
  </si>
  <si>
    <t xml:space="preserve">       32811</t>
  </si>
  <si>
    <t xml:space="preserve">       32812</t>
  </si>
  <si>
    <t xml:space="preserve">       32813</t>
  </si>
  <si>
    <t xml:space="preserve">       32814</t>
  </si>
  <si>
    <t xml:space="preserve">       32815</t>
  </si>
  <si>
    <t xml:space="preserve">       32816</t>
  </si>
  <si>
    <t xml:space="preserve">       32817</t>
  </si>
  <si>
    <t xml:space="preserve">       32820</t>
  </si>
  <si>
    <t xml:space="preserve">       32821</t>
  </si>
  <si>
    <t xml:space="preserve">       32822</t>
  </si>
  <si>
    <t xml:space="preserve">       32823</t>
  </si>
  <si>
    <t xml:space="preserve">       32824</t>
  </si>
  <si>
    <t xml:space="preserve">       32825</t>
  </si>
  <si>
    <t xml:space="preserve">       32826</t>
  </si>
  <si>
    <t xml:space="preserve">       32827</t>
  </si>
  <si>
    <t xml:space="preserve">       32828</t>
  </si>
  <si>
    <t xml:space="preserve">       32829</t>
  </si>
  <si>
    <t xml:space="preserve">       32830</t>
  </si>
  <si>
    <t xml:space="preserve">       32838</t>
  </si>
  <si>
    <t xml:space="preserve">       32839</t>
  </si>
  <si>
    <t xml:space="preserve">       32840</t>
  </si>
  <si>
    <t xml:space="preserve">       32845</t>
  </si>
  <si>
    <t xml:space="preserve">       32846</t>
  </si>
  <si>
    <t xml:space="preserve">       32847</t>
  </si>
  <si>
    <t xml:space="preserve">       32848</t>
  </si>
  <si>
    <t xml:space="preserve">       32849</t>
  </si>
  <si>
    <t xml:space="preserve">       32850</t>
  </si>
  <si>
    <t xml:space="preserve">       32857</t>
  </si>
  <si>
    <t xml:space="preserve">       32858</t>
  </si>
  <si>
    <t xml:space="preserve">       32859</t>
  </si>
  <si>
    <t xml:space="preserve">       32860</t>
  </si>
  <si>
    <t xml:space="preserve">       32867</t>
  </si>
  <si>
    <t xml:space="preserve">       32868</t>
  </si>
  <si>
    <t xml:space="preserve">       32869</t>
  </si>
  <si>
    <t xml:space="preserve">       32870</t>
  </si>
  <si>
    <t xml:space="preserve">       32879</t>
  </si>
  <si>
    <t xml:space="preserve">       32880</t>
  </si>
  <si>
    <t xml:space="preserve">       32890</t>
  </si>
  <si>
    <t xml:space="preserve">       32891</t>
  </si>
  <si>
    <t xml:space="preserve">       32892</t>
  </si>
  <si>
    <t xml:space="preserve">       32893</t>
  </si>
  <si>
    <t xml:space="preserve">       32894</t>
  </si>
  <si>
    <t xml:space="preserve">       32895</t>
  </si>
  <si>
    <t xml:space="preserve">       32896</t>
  </si>
  <si>
    <t xml:space="preserve">       32897</t>
  </si>
  <si>
    <t xml:space="preserve">       32898</t>
  </si>
  <si>
    <t xml:space="preserve">       32899</t>
  </si>
  <si>
    <t xml:space="preserve">       32900</t>
  </si>
  <si>
    <t xml:space="preserve">       32901</t>
  </si>
  <si>
    <t xml:space="preserve">       32910</t>
  </si>
  <si>
    <t xml:space="preserve">       32911</t>
  </si>
  <si>
    <t xml:space="preserve">       32915</t>
  </si>
  <si>
    <t xml:space="preserve">       32920</t>
  </si>
  <si>
    <t xml:space="preserve">       32930</t>
  </si>
  <si>
    <t xml:space="preserve">       32940</t>
  </si>
  <si>
    <t xml:space="preserve">       32941</t>
  </si>
  <si>
    <t xml:space="preserve">       32950</t>
  </si>
  <si>
    <t xml:space="preserve">       32960</t>
  </si>
  <si>
    <t xml:space="preserve">       32970</t>
  </si>
  <si>
    <t xml:space="preserve">       32971</t>
  </si>
  <si>
    <t xml:space="preserve">       32980</t>
  </si>
  <si>
    <t xml:space="preserve">       32981</t>
  </si>
  <si>
    <t xml:space="preserve">       32990</t>
  </si>
  <si>
    <t xml:space="preserve">       33001</t>
  </si>
  <si>
    <t xml:space="preserve">       33002</t>
  </si>
  <si>
    <t xml:space="preserve">       33003</t>
  </si>
  <si>
    <t xml:space="preserve">       33004</t>
  </si>
  <si>
    <t xml:space="preserve">       33005</t>
  </si>
  <si>
    <t xml:space="preserve">       33006</t>
  </si>
  <si>
    <t xml:space="preserve">       33007</t>
  </si>
  <si>
    <t xml:space="preserve">       33008</t>
  </si>
  <si>
    <t xml:space="preserve">       33009</t>
  </si>
  <si>
    <t xml:space="preserve">       33010</t>
  </si>
  <si>
    <t xml:space="preserve">       33011</t>
  </si>
  <si>
    <t xml:space="preserve">       33012</t>
  </si>
  <si>
    <t xml:space="preserve">       33013</t>
  </si>
  <si>
    <t xml:space="preserve">       33034</t>
  </si>
  <si>
    <t xml:space="preserve">       33037</t>
  </si>
  <si>
    <t xml:space="preserve">       33044</t>
  </si>
  <si>
    <t xml:space="preserve">       33060</t>
  </si>
  <si>
    <t xml:space="preserve">       33069</t>
  </si>
  <si>
    <t xml:space="preserve">       33070</t>
  </si>
  <si>
    <t xml:space="preserve">       33071</t>
  </si>
  <si>
    <t xml:space="preserve">       33080</t>
  </si>
  <si>
    <t xml:space="preserve">       33100</t>
  </si>
  <si>
    <t xml:space="preserve">       33110</t>
  </si>
  <si>
    <t xml:space="preserve">       33111</t>
  </si>
  <si>
    <t xml:space="preserve">       33112</t>
  </si>
  <si>
    <t xml:space="preserve">       33114</t>
  </si>
  <si>
    <t xml:space="preserve">       33115</t>
  </si>
  <si>
    <t xml:space="preserve">       33116</t>
  </si>
  <si>
    <t xml:space="preserve">       33117</t>
  </si>
  <si>
    <t xml:space="preserve">       33118</t>
  </si>
  <si>
    <t xml:space="preserve">       33119</t>
  </si>
  <si>
    <t xml:space="preserve">       33120</t>
  </si>
  <si>
    <t xml:space="preserve">       33123</t>
  </si>
  <si>
    <t xml:space="preserve">       33125</t>
  </si>
  <si>
    <t xml:space="preserve">       33126</t>
  </si>
  <si>
    <t xml:space="preserve">       33127</t>
  </si>
  <si>
    <t xml:space="preserve">       33128</t>
  </si>
  <si>
    <t xml:space="preserve">       33129</t>
  </si>
  <si>
    <t xml:space="preserve">       33130</t>
  </si>
  <si>
    <t xml:space="preserve">       33138</t>
  </si>
  <si>
    <t xml:space="preserve">       33139</t>
  </si>
  <si>
    <t xml:space="preserve">       33140</t>
  </si>
  <si>
    <t xml:space="preserve">       33150</t>
  </si>
  <si>
    <t xml:space="preserve">       33154</t>
  </si>
  <si>
    <t xml:space="preserve">       33155</t>
  </si>
  <si>
    <t xml:space="preserve">       33156</t>
  </si>
  <si>
    <t xml:space="preserve">       33157</t>
  </si>
  <si>
    <t xml:space="preserve">       33158</t>
  </si>
  <si>
    <t xml:space="preserve">       33159</t>
  </si>
  <si>
    <t xml:space="preserve">       33160</t>
  </si>
  <si>
    <t xml:space="preserve">       33161</t>
  </si>
  <si>
    <t xml:space="preserve">       33162</t>
  </si>
  <si>
    <t xml:space="preserve">       33163</t>
  </si>
  <si>
    <t xml:space="preserve">       33170</t>
  </si>
  <si>
    <t xml:space="preserve">       33171</t>
  </si>
  <si>
    <t xml:space="preserve">       33172</t>
  </si>
  <si>
    <t xml:space="preserve">       33173</t>
  </si>
  <si>
    <t xml:space="preserve">       33174</t>
  </si>
  <si>
    <t xml:space="preserve">       33180</t>
  </si>
  <si>
    <t xml:space="preserve">       33186</t>
  </si>
  <si>
    <t xml:space="preserve">       33187</t>
  </si>
  <si>
    <t xml:space="preserve">       33188</t>
  </si>
  <si>
    <t xml:space="preserve">       33189</t>
  </si>
  <si>
    <t xml:space="preserve">       33190</t>
  </si>
  <si>
    <t xml:space="preserve">       33191</t>
  </si>
  <si>
    <t xml:space="preserve">       33192</t>
  </si>
  <si>
    <t xml:space="preserve">       33193</t>
  </si>
  <si>
    <t xml:space="preserve">       33194</t>
  </si>
  <si>
    <t xml:space="preserve">       33195</t>
  </si>
  <si>
    <t xml:space="preserve">       33196</t>
  </si>
  <si>
    <t xml:space="preserve">       33199</t>
  </si>
  <si>
    <t xml:space="preserve">       33200</t>
  </si>
  <si>
    <t xml:space="preserve">       33201</t>
  </si>
  <si>
    <t xml:space="preserve">       33202</t>
  </si>
  <si>
    <t xml:space="preserve">       33203</t>
  </si>
  <si>
    <t xml:space="preserve">       33204</t>
  </si>
  <si>
    <t xml:space="preserve">       33205</t>
  </si>
  <si>
    <t xml:space="preserve">       33206</t>
  </si>
  <si>
    <t xml:space="preserve">       33207</t>
  </si>
  <si>
    <t xml:space="preserve">       33208</t>
  </si>
  <si>
    <t xml:space="preserve">       33209</t>
  </si>
  <si>
    <t xml:space="preserve">       33210</t>
  </si>
  <si>
    <t xml:space="preserve">       33211</t>
  </si>
  <si>
    <t xml:space="preserve">       33212</t>
  </si>
  <si>
    <t xml:space="preserve">       33213</t>
  </si>
  <si>
    <t xml:space="preserve">       33290</t>
  </si>
  <si>
    <t xml:space="preserve">       33299</t>
  </si>
  <si>
    <t xml:space="preserve">       33300</t>
  </si>
  <si>
    <t xml:space="preserve">       33310</t>
  </si>
  <si>
    <t xml:space="preserve">       33311</t>
  </si>
  <si>
    <t xml:space="preserve">       33312</t>
  </si>
  <si>
    <t xml:space="preserve">       33313</t>
  </si>
  <si>
    <t xml:space="preserve">       33314</t>
  </si>
  <si>
    <t xml:space="preserve">       33315</t>
  </si>
  <si>
    <t xml:space="preserve">       33316</t>
  </si>
  <si>
    <t xml:space="preserve">       33317</t>
  </si>
  <si>
    <t xml:space="preserve">       33318</t>
  </si>
  <si>
    <t xml:space="preserve">       33320</t>
  </si>
  <si>
    <t xml:space="preserve">       33324</t>
  </si>
  <si>
    <t xml:space="preserve">       33325</t>
  </si>
  <si>
    <t xml:space="preserve">       33326</t>
  </si>
  <si>
    <t xml:space="preserve">       33327</t>
  </si>
  <si>
    <t xml:space="preserve">       33328</t>
  </si>
  <si>
    <t xml:space="preserve">       33329</t>
  </si>
  <si>
    <t xml:space="preserve">       33330</t>
  </si>
  <si>
    <t xml:space="preserve">       33340</t>
  </si>
  <si>
    <t xml:space="preserve">       33341</t>
  </si>
  <si>
    <t xml:space="preserve">       33342</t>
  </si>
  <si>
    <t xml:space="preserve">       33343</t>
  </si>
  <si>
    <t xml:space="preserve">       33344</t>
  </si>
  <si>
    <t xml:space="preserve">       33345</t>
  </si>
  <si>
    <t xml:space="preserve">       33346</t>
  </si>
  <si>
    <t xml:space="preserve">       33347</t>
  </si>
  <si>
    <t xml:space="preserve">       33350</t>
  </si>
  <si>
    <t xml:space="preserve">       33390</t>
  </si>
  <si>
    <t xml:space="preserve">       33391</t>
  </si>
  <si>
    <t xml:space="preserve">       33392</t>
  </si>
  <si>
    <t xml:space="preserve">       33393</t>
  </si>
  <si>
    <t xml:space="preserve">       33394</t>
  </si>
  <si>
    <t xml:space="preserve">       33400</t>
  </si>
  <si>
    <t xml:space="preserve">       33401</t>
  </si>
  <si>
    <t xml:space="preserve">       33402</t>
  </si>
  <si>
    <t xml:space="preserve">       33403</t>
  </si>
  <si>
    <t xml:space="preserve">       33404</t>
  </si>
  <si>
    <t xml:space="preserve">       33405</t>
  </si>
  <si>
    <t xml:space="preserve">       33407</t>
  </si>
  <si>
    <t xml:space="preserve">       33408</t>
  </si>
  <si>
    <t xml:space="preserve">       33409</t>
  </si>
  <si>
    <t xml:space="preserve">       33410</t>
  </si>
  <si>
    <t xml:space="preserve">       33411</t>
  </si>
  <si>
    <t xml:space="preserve">       33412</t>
  </si>
  <si>
    <t xml:space="preserve">       33414</t>
  </si>
  <si>
    <t xml:space="preserve">       33416</t>
  </si>
  <si>
    <t xml:space="preserve">       33417</t>
  </si>
  <si>
    <t xml:space="preserve">       33418</t>
  </si>
  <si>
    <t xml:space="preserve">       33419</t>
  </si>
  <si>
    <t xml:space="preserve">       33420</t>
  </si>
  <si>
    <t xml:space="preserve">       33422</t>
  </si>
  <si>
    <t xml:space="preserve">       33423</t>
  </si>
  <si>
    <t xml:space="preserve">       33424</t>
  </si>
  <si>
    <t xml:space="preserve">       33425</t>
  </si>
  <si>
    <t xml:space="preserve">       33426</t>
  </si>
  <si>
    <t xml:space="preserve">       33427</t>
  </si>
  <si>
    <t xml:space="preserve">       33428</t>
  </si>
  <si>
    <t xml:space="preserve">       33429</t>
  </si>
  <si>
    <t xml:space="preserve">       33430</t>
  </si>
  <si>
    <t xml:space="preserve">       33438</t>
  </si>
  <si>
    <t xml:space="preserve">       33439</t>
  </si>
  <si>
    <t xml:space="preserve">       33440</t>
  </si>
  <si>
    <t xml:space="preserve">       33448</t>
  </si>
  <si>
    <t xml:space="preserve">       33449</t>
  </si>
  <si>
    <t xml:space="preserve">       33450</t>
  </si>
  <si>
    <t xml:space="preserve">       33456</t>
  </si>
  <si>
    <t xml:space="preserve">       33457</t>
  </si>
  <si>
    <t xml:space="preserve">       33458</t>
  </si>
  <si>
    <t xml:space="preserve">       33459</t>
  </si>
  <si>
    <t xml:space="preserve">       33460</t>
  </si>
  <si>
    <t xml:space="preserve">       33468</t>
  </si>
  <si>
    <t xml:space="preserve">       33469</t>
  </si>
  <si>
    <t xml:space="preserve">       33470</t>
  </si>
  <si>
    <t xml:space="preserve">       33476</t>
  </si>
  <si>
    <t xml:space="preserve">       33480</t>
  </si>
  <si>
    <t xml:space="preserve">       33490</t>
  </si>
  <si>
    <t xml:space="preserve">       33491</t>
  </si>
  <si>
    <t xml:space="preserve">       33492</t>
  </si>
  <si>
    <t xml:space="preserve">       33500</t>
  </si>
  <si>
    <t xml:space="preserve">       33507</t>
  </si>
  <si>
    <t xml:space="preserve">       33508</t>
  </si>
  <si>
    <t xml:space="preserve">       33509</t>
  </si>
  <si>
    <t xml:space="preserve">       33510</t>
  </si>
  <si>
    <t xml:space="preserve">       33518</t>
  </si>
  <si>
    <t xml:space="preserve">       33519</t>
  </si>
  <si>
    <t xml:space="preserve">       33520</t>
  </si>
  <si>
    <t xml:space="preserve">       33527</t>
  </si>
  <si>
    <t xml:space="preserve">       33528</t>
  </si>
  <si>
    <t xml:space="preserve">       33529</t>
  </si>
  <si>
    <t xml:space="preserve">       33530</t>
  </si>
  <si>
    <t xml:space="preserve">       33534</t>
  </si>
  <si>
    <t xml:space="preserve">       33535</t>
  </si>
  <si>
    <t xml:space="preserve">       33536</t>
  </si>
  <si>
    <t xml:space="preserve">       33537</t>
  </si>
  <si>
    <t xml:space="preserve">       33538</t>
  </si>
  <si>
    <t xml:space="preserve">       33539</t>
  </si>
  <si>
    <t xml:space="preserve">       33540</t>
  </si>
  <si>
    <t xml:space="preserve">       33546</t>
  </si>
  <si>
    <t xml:space="preserve">       33547</t>
  </si>
  <si>
    <t xml:space="preserve">       33548</t>
  </si>
  <si>
    <t xml:space="preserve">       33549</t>
  </si>
  <si>
    <t xml:space="preserve">       33550</t>
  </si>
  <si>
    <t xml:space="preserve">       33554</t>
  </si>
  <si>
    <t xml:space="preserve">       33555</t>
  </si>
  <si>
    <t xml:space="preserve">       33556</t>
  </si>
  <si>
    <t xml:space="preserve">       33557</t>
  </si>
  <si>
    <t xml:space="preserve">       33558</t>
  </si>
  <si>
    <t xml:space="preserve">       33559</t>
  </si>
  <si>
    <t xml:space="preserve">       33560</t>
  </si>
  <si>
    <t xml:space="preserve">       33566</t>
  </si>
  <si>
    <t xml:space="preserve">       33567</t>
  </si>
  <si>
    <t xml:space="preserve">       33568</t>
  </si>
  <si>
    <t xml:space="preserve">       33569</t>
  </si>
  <si>
    <t xml:space="preserve">       33570</t>
  </si>
  <si>
    <t xml:space="preserve">       33576</t>
  </si>
  <si>
    <t xml:space="preserve">       33577</t>
  </si>
  <si>
    <t xml:space="preserve">       33578</t>
  </si>
  <si>
    <t xml:space="preserve">       33579</t>
  </si>
  <si>
    <t xml:space="preserve">       33580</t>
  </si>
  <si>
    <t xml:space="preserve">       33581</t>
  </si>
  <si>
    <t xml:space="preserve">       33582</t>
  </si>
  <si>
    <t xml:space="preserve">       33583</t>
  </si>
  <si>
    <t xml:space="preserve">       33584</t>
  </si>
  <si>
    <t xml:space="preserve">       33585</t>
  </si>
  <si>
    <t xml:space="preserve">       33586</t>
  </si>
  <si>
    <t xml:space="preserve">       33587</t>
  </si>
  <si>
    <t xml:space="preserve">       33588</t>
  </si>
  <si>
    <t xml:space="preserve">       33589</t>
  </si>
  <si>
    <t xml:space="preserve">       33590</t>
  </si>
  <si>
    <t xml:space="preserve">       33591</t>
  </si>
  <si>
    <t xml:space="preserve">       33592</t>
  </si>
  <si>
    <t xml:space="preserve">       33593</t>
  </si>
  <si>
    <t xml:space="preserve">       33594</t>
  </si>
  <si>
    <t xml:space="preserve">       33595</t>
  </si>
  <si>
    <t xml:space="preserve">       33596</t>
  </si>
  <si>
    <t xml:space="preserve">       33597</t>
  </si>
  <si>
    <t xml:space="preserve">       33598</t>
  </si>
  <si>
    <t xml:space="preserve">       33600</t>
  </si>
  <si>
    <t xml:space="preserve">       33610</t>
  </si>
  <si>
    <t xml:space="preserve">       33611</t>
  </si>
  <si>
    <t xml:space="preserve">       33612</t>
  </si>
  <si>
    <t xml:space="preserve">       33613</t>
  </si>
  <si>
    <t xml:space="preserve">       33614</t>
  </si>
  <si>
    <t xml:space="preserve">       33615</t>
  </si>
  <si>
    <t xml:space="preserve">       33616</t>
  </si>
  <si>
    <t xml:space="preserve">       33617</t>
  </si>
  <si>
    <t xml:space="preserve">       33618</t>
  </si>
  <si>
    <t xml:space="preserve">       33619</t>
  </si>
  <si>
    <t xml:space="preserve">       33620</t>
  </si>
  <si>
    <t xml:space="preserve">       33627</t>
  </si>
  <si>
    <t xml:space="preserve">       33628</t>
  </si>
  <si>
    <t xml:space="preserve">       33629</t>
  </si>
  <si>
    <t xml:space="preserve">       33630</t>
  </si>
  <si>
    <t xml:space="preserve">       33637</t>
  </si>
  <si>
    <t xml:space="preserve">       33638</t>
  </si>
  <si>
    <t xml:space="preserve">       33639</t>
  </si>
  <si>
    <t xml:space="preserve">       33640</t>
  </si>
  <si>
    <t xml:space="preserve">       33650</t>
  </si>
  <si>
    <t xml:space="preserve">       33660</t>
  </si>
  <si>
    <t xml:space="preserve">       33669</t>
  </si>
  <si>
    <t xml:space="preserve">       33670</t>
  </si>
  <si>
    <t xml:space="preserve">       33675</t>
  </si>
  <si>
    <t xml:space="preserve">       33676</t>
  </si>
  <si>
    <t xml:space="preserve">       33677</t>
  </si>
  <si>
    <t xml:space="preserve">       33678</t>
  </si>
  <si>
    <t xml:space="preserve">       33679</t>
  </si>
  <si>
    <t xml:space="preserve">       33680</t>
  </si>
  <si>
    <t xml:space="preserve">       33681</t>
  </si>
  <si>
    <t xml:space="preserve">       33682</t>
  </si>
  <si>
    <t xml:space="preserve">       33683</t>
  </si>
  <si>
    <t xml:space="preserve">       33684</t>
  </si>
  <si>
    <t xml:space="preserve">       33685</t>
  </si>
  <si>
    <t xml:space="preserve">       33686</t>
  </si>
  <si>
    <t xml:space="preserve">       33687</t>
  </si>
  <si>
    <t xml:space="preserve">       33688</t>
  </si>
  <si>
    <t xml:space="preserve">       33690</t>
  </si>
  <si>
    <t xml:space="preserve">       33691</t>
  </si>
  <si>
    <t xml:space="preserve">       33692</t>
  </si>
  <si>
    <t xml:space="preserve">       33693</t>
  </si>
  <si>
    <t xml:space="preserve">       33694</t>
  </si>
  <si>
    <t xml:space="preserve">       33695</t>
  </si>
  <si>
    <t xml:space="preserve">       33696</t>
  </si>
  <si>
    <t xml:space="preserve">       33697</t>
  </si>
  <si>
    <t xml:space="preserve">       33700</t>
  </si>
  <si>
    <t xml:space="preserve">       33707</t>
  </si>
  <si>
    <t xml:space="preserve">       33708</t>
  </si>
  <si>
    <t xml:space="preserve">       33709</t>
  </si>
  <si>
    <t xml:space="preserve">       33710</t>
  </si>
  <si>
    <t xml:space="preserve">       33716</t>
  </si>
  <si>
    <t xml:space="preserve">       33717</t>
  </si>
  <si>
    <t xml:space="preserve">       33718</t>
  </si>
  <si>
    <t xml:space="preserve">       33719</t>
  </si>
  <si>
    <t xml:space="preserve">       33720</t>
  </si>
  <si>
    <t xml:space="preserve">       33721</t>
  </si>
  <si>
    <t xml:space="preserve">       33725</t>
  </si>
  <si>
    <t xml:space="preserve">       33726</t>
  </si>
  <si>
    <t xml:space="preserve">       33727</t>
  </si>
  <si>
    <t xml:space="preserve">       33728</t>
  </si>
  <si>
    <t xml:space="preserve">       33729</t>
  </si>
  <si>
    <t xml:space="preserve">       33730</t>
  </si>
  <si>
    <t xml:space="preserve">       33731</t>
  </si>
  <si>
    <t xml:space="preserve">       33732</t>
  </si>
  <si>
    <t xml:space="preserve">       33733</t>
  </si>
  <si>
    <t xml:space="preserve">       33734</t>
  </si>
  <si>
    <t xml:space="preserve">       33735</t>
  </si>
  <si>
    <t xml:space="preserve">       33736</t>
  </si>
  <si>
    <t xml:space="preserve">       33738</t>
  </si>
  <si>
    <t xml:space="preserve">       33739</t>
  </si>
  <si>
    <t xml:space="preserve">       33740</t>
  </si>
  <si>
    <t xml:space="preserve">       33746</t>
  </si>
  <si>
    <t xml:space="preserve">       33747</t>
  </si>
  <si>
    <t xml:space="preserve">       33748</t>
  </si>
  <si>
    <t xml:space="preserve">       33749</t>
  </si>
  <si>
    <t xml:space="preserve">       33750</t>
  </si>
  <si>
    <t xml:space="preserve">       33756</t>
  </si>
  <si>
    <t xml:space="preserve">       33757</t>
  </si>
  <si>
    <t xml:space="preserve">       33758</t>
  </si>
  <si>
    <t xml:space="preserve">       33759</t>
  </si>
  <si>
    <t xml:space="preserve">       33760</t>
  </si>
  <si>
    <t xml:space="preserve">       33768</t>
  </si>
  <si>
    <t xml:space="preserve">       33769</t>
  </si>
  <si>
    <t xml:space="preserve">       33770</t>
  </si>
  <si>
    <t xml:space="preserve">       33774</t>
  </si>
  <si>
    <t xml:space="preserve">       33775</t>
  </si>
  <si>
    <t xml:space="preserve">       33776</t>
  </si>
  <si>
    <t xml:space="preserve">       33777</t>
  </si>
  <si>
    <t xml:space="preserve">       33778</t>
  </si>
  <si>
    <t xml:space="preserve">       33779</t>
  </si>
  <si>
    <t xml:space="preserve">       33780</t>
  </si>
  <si>
    <t xml:space="preserve">       33781</t>
  </si>
  <si>
    <t xml:space="preserve">       33782</t>
  </si>
  <si>
    <t xml:space="preserve">       33783</t>
  </si>
  <si>
    <t xml:space="preserve">       33784</t>
  </si>
  <si>
    <t xml:space="preserve">       33785</t>
  </si>
  <si>
    <t xml:space="preserve">       33786</t>
  </si>
  <si>
    <t xml:space="preserve">       33787</t>
  </si>
  <si>
    <t xml:space="preserve">       33788</t>
  </si>
  <si>
    <t xml:space="preserve">       33789</t>
  </si>
  <si>
    <t xml:space="preserve">       33790</t>
  </si>
  <si>
    <t xml:space="preserve">       33791</t>
  </si>
  <si>
    <t xml:space="preserve">       33792</t>
  </si>
  <si>
    <t xml:space="preserve">       33793</t>
  </si>
  <si>
    <t xml:space="preserve">       33794</t>
  </si>
  <si>
    <t xml:space="preserve">       33795</t>
  </si>
  <si>
    <t xml:space="preserve">       33796</t>
  </si>
  <si>
    <t xml:space="preserve">       33797</t>
  </si>
  <si>
    <t xml:space="preserve">       33798</t>
  </si>
  <si>
    <t xml:space="preserve">       33799</t>
  </si>
  <si>
    <t xml:space="preserve">       33800</t>
  </si>
  <si>
    <t xml:space="preserve">       33810</t>
  </si>
  <si>
    <t xml:space="preserve">       33811</t>
  </si>
  <si>
    <t xml:space="preserve">       33812</t>
  </si>
  <si>
    <t xml:space="preserve">       33813</t>
  </si>
  <si>
    <t xml:space="preserve">       33814</t>
  </si>
  <si>
    <t xml:space="preserve">       33815</t>
  </si>
  <si>
    <t xml:space="preserve">       33816</t>
  </si>
  <si>
    <t xml:space="preserve">       33817</t>
  </si>
  <si>
    <t xml:space="preserve">       33818</t>
  </si>
  <si>
    <t xml:space="preserve">       33819</t>
  </si>
  <si>
    <t xml:space="preserve">       33820</t>
  </si>
  <si>
    <t xml:space="preserve">       33825</t>
  </si>
  <si>
    <t xml:space="preserve">       33826</t>
  </si>
  <si>
    <t xml:space="preserve">       33827</t>
  </si>
  <si>
    <t xml:space="preserve">       33828</t>
  </si>
  <si>
    <t xml:space="preserve">       33829</t>
  </si>
  <si>
    <t xml:space="preserve">       33830</t>
  </si>
  <si>
    <t xml:space="preserve">       33836</t>
  </si>
  <si>
    <t xml:space="preserve">       33837</t>
  </si>
  <si>
    <t xml:space="preserve">       33838</t>
  </si>
  <si>
    <t xml:space="preserve">       33839</t>
  </si>
  <si>
    <t xml:space="preserve">       33840</t>
  </si>
  <si>
    <t xml:space="preserve">       33841</t>
  </si>
  <si>
    <t xml:space="preserve">       33842</t>
  </si>
  <si>
    <t xml:space="preserve">       33843</t>
  </si>
  <si>
    <t xml:space="preserve">       33844</t>
  </si>
  <si>
    <t xml:space="preserve">       33845</t>
  </si>
  <si>
    <t xml:space="preserve">       33846</t>
  </si>
  <si>
    <t xml:space="preserve">       33847</t>
  </si>
  <si>
    <t xml:space="preserve">       33848</t>
  </si>
  <si>
    <t xml:space="preserve">       33850</t>
  </si>
  <si>
    <t xml:space="preserve">       33857</t>
  </si>
  <si>
    <t xml:space="preserve">       33858</t>
  </si>
  <si>
    <t xml:space="preserve">       33859</t>
  </si>
  <si>
    <t xml:space="preserve">       33860</t>
  </si>
  <si>
    <t xml:space="preserve">       33865</t>
  </si>
  <si>
    <t xml:space="preserve">       33866</t>
  </si>
  <si>
    <t xml:space="preserve">       33867</t>
  </si>
  <si>
    <t xml:space="preserve">       33868</t>
  </si>
  <si>
    <t xml:space="preserve">       33869</t>
  </si>
  <si>
    <t xml:space="preserve">       33870</t>
  </si>
  <si>
    <t xml:space="preserve">       33873</t>
  </si>
  <si>
    <t xml:space="preserve">       33874</t>
  </si>
  <si>
    <t xml:space="preserve">       33875</t>
  </si>
  <si>
    <t xml:space="preserve">       33876</t>
  </si>
  <si>
    <t xml:space="preserve">       33877</t>
  </si>
  <si>
    <t xml:space="preserve">       33878</t>
  </si>
  <si>
    <t xml:space="preserve">       33879</t>
  </si>
  <si>
    <t xml:space="preserve">       33880</t>
  </si>
  <si>
    <t xml:space="preserve">       33885</t>
  </si>
  <si>
    <t xml:space="preserve">       33886</t>
  </si>
  <si>
    <t xml:space="preserve">       33887</t>
  </si>
  <si>
    <t xml:space="preserve">       33888</t>
  </si>
  <si>
    <t xml:space="preserve">       33889</t>
  </si>
  <si>
    <t xml:space="preserve">       33890</t>
  </si>
  <si>
    <t xml:space="preserve">       33891</t>
  </si>
  <si>
    <t xml:space="preserve">       33892</t>
  </si>
  <si>
    <t xml:space="preserve">       33900</t>
  </si>
  <si>
    <t xml:space="preserve">       33909</t>
  </si>
  <si>
    <t xml:space="preserve">       33910</t>
  </si>
  <si>
    <t xml:space="preserve">       33919</t>
  </si>
  <si>
    <t xml:space="preserve">       33920</t>
  </si>
  <si>
    <t xml:space="preserve">       33929</t>
  </si>
  <si>
    <t xml:space="preserve">       33930</t>
  </si>
  <si>
    <t xml:space="preserve">       33934</t>
  </si>
  <si>
    <t xml:space="preserve">       33935</t>
  </si>
  <si>
    <t xml:space="preserve">       33936</t>
  </si>
  <si>
    <t xml:space="preserve">       33937</t>
  </si>
  <si>
    <t xml:space="preserve">       33938</t>
  </si>
  <si>
    <t xml:space="preserve">       33939</t>
  </si>
  <si>
    <t xml:space="preserve">       33940</t>
  </si>
  <si>
    <t xml:space="preserve">       33945</t>
  </si>
  <si>
    <t xml:space="preserve">       33946</t>
  </si>
  <si>
    <t xml:space="preserve">       33947</t>
  </si>
  <si>
    <t xml:space="preserve">       33948</t>
  </si>
  <si>
    <t xml:space="preserve">       33949</t>
  </si>
  <si>
    <t xml:space="preserve">       33950</t>
  </si>
  <si>
    <t xml:space="preserve">       33957</t>
  </si>
  <si>
    <t xml:space="preserve">       33958</t>
  </si>
  <si>
    <t xml:space="preserve">       33959</t>
  </si>
  <si>
    <t xml:space="preserve">       33960</t>
  </si>
  <si>
    <t xml:space="preserve">       33969</t>
  </si>
  <si>
    <t xml:space="preserve">       33970</t>
  </si>
  <si>
    <t xml:space="preserve">       33979</t>
  </si>
  <si>
    <t xml:space="preserve">       33980</t>
  </si>
  <si>
    <t xml:space="preserve">       33986</t>
  </si>
  <si>
    <t xml:space="preserve">       33987</t>
  </si>
  <si>
    <t xml:space="preserve">       33988</t>
  </si>
  <si>
    <t xml:space="preserve">       33989</t>
  </si>
  <si>
    <t xml:space="preserve">       33990</t>
  </si>
  <si>
    <t xml:space="preserve">       33991</t>
  </si>
  <si>
    <t xml:space="preserve">       33992</t>
  </si>
  <si>
    <t xml:space="preserve">       33993</t>
  </si>
  <si>
    <t xml:space="preserve">       33994</t>
  </si>
  <si>
    <t xml:space="preserve">       33995</t>
  </si>
  <si>
    <t xml:space="preserve">       33996</t>
  </si>
  <si>
    <t xml:space="preserve">       33997</t>
  </si>
  <si>
    <t xml:space="preserve">       34001</t>
  </si>
  <si>
    <t xml:space="preserve">       34002</t>
  </si>
  <si>
    <t xml:space="preserve">       34003</t>
  </si>
  <si>
    <t xml:space="preserve">       34004</t>
  </si>
  <si>
    <t xml:space="preserve">       34005</t>
  </si>
  <si>
    <t xml:space="preserve">       34070</t>
  </si>
  <si>
    <t xml:space="preserve">       34080</t>
  </si>
  <si>
    <t xml:space="preserve">       34100</t>
  </si>
  <si>
    <t xml:space="preserve">       34110</t>
  </si>
  <si>
    <t xml:space="preserve">       34111</t>
  </si>
  <si>
    <t xml:space="preserve">       34112</t>
  </si>
  <si>
    <t xml:space="preserve">       34113</t>
  </si>
  <si>
    <t xml:space="preserve">       34114</t>
  </si>
  <si>
    <t xml:space="preserve">       34115</t>
  </si>
  <si>
    <t xml:space="preserve">       34116</t>
  </si>
  <si>
    <t xml:space="preserve">       34117</t>
  </si>
  <si>
    <t xml:space="preserve">       34118</t>
  </si>
  <si>
    <t xml:space="preserve">       34120</t>
  </si>
  <si>
    <t xml:space="preserve">       34126</t>
  </si>
  <si>
    <t xml:space="preserve">       34127</t>
  </si>
  <si>
    <t xml:space="preserve">       34128</t>
  </si>
  <si>
    <t xml:space="preserve">       34129</t>
  </si>
  <si>
    <t xml:space="preserve">       34131</t>
  </si>
  <si>
    <t xml:space="preserve">       34132</t>
  </si>
  <si>
    <t xml:space="preserve">       34133</t>
  </si>
  <si>
    <t xml:space="preserve">       34159</t>
  </si>
  <si>
    <t xml:space="preserve">       34160</t>
  </si>
  <si>
    <t xml:space="preserve">       34170</t>
  </si>
  <si>
    <t xml:space="preserve">       34190</t>
  </si>
  <si>
    <t xml:space="preserve">       34191</t>
  </si>
  <si>
    <t xml:space="preserve">       34192</t>
  </si>
  <si>
    <t xml:space="preserve">       34200</t>
  </si>
  <si>
    <t xml:space="preserve">       34208</t>
  </si>
  <si>
    <t xml:space="preserve">       34209</t>
  </si>
  <si>
    <t xml:space="preserve">       34210</t>
  </si>
  <si>
    <t xml:space="preserve">       34218</t>
  </si>
  <si>
    <t xml:space="preserve">       34219</t>
  </si>
  <si>
    <t xml:space="preserve">       34220</t>
  </si>
  <si>
    <t xml:space="preserve">       34230</t>
  </si>
  <si>
    <t xml:space="preserve">       34239</t>
  </si>
  <si>
    <t xml:space="preserve">       34240</t>
  </si>
  <si>
    <t xml:space="preserve">       34246</t>
  </si>
  <si>
    <t xml:space="preserve">       34247</t>
  </si>
  <si>
    <t xml:space="preserve">       34248</t>
  </si>
  <si>
    <t xml:space="preserve">       34249</t>
  </si>
  <si>
    <t xml:space="preserve">       34250</t>
  </si>
  <si>
    <t xml:space="preserve">       34257</t>
  </si>
  <si>
    <t xml:space="preserve">       34258</t>
  </si>
  <si>
    <t xml:space="preserve">       34259</t>
  </si>
  <si>
    <t xml:space="preserve">       34260</t>
  </si>
  <si>
    <t xml:space="preserve">       34261</t>
  </si>
  <si>
    <t xml:space="preserve">       34300</t>
  </si>
  <si>
    <t xml:space="preserve">       34304</t>
  </si>
  <si>
    <t xml:space="preserve">       34305</t>
  </si>
  <si>
    <t xml:space="preserve">       34306</t>
  </si>
  <si>
    <t xml:space="preserve">       34307</t>
  </si>
  <si>
    <t xml:space="preserve">       34309</t>
  </si>
  <si>
    <t xml:space="preserve">       34310</t>
  </si>
  <si>
    <t xml:space="preserve">       34320</t>
  </si>
  <si>
    <t xml:space="preserve">       34337</t>
  </si>
  <si>
    <t xml:space="preserve">       34338</t>
  </si>
  <si>
    <t xml:space="preserve">       34340</t>
  </si>
  <si>
    <t xml:space="preserve">       34347</t>
  </si>
  <si>
    <t xml:space="preserve">       34348</t>
  </si>
  <si>
    <t xml:space="preserve">       34349</t>
  </si>
  <si>
    <t xml:space="preserve">       34350</t>
  </si>
  <si>
    <t xml:space="preserve">       34400</t>
  </si>
  <si>
    <t xml:space="preserve">       34405</t>
  </si>
  <si>
    <t xml:space="preserve">       34406</t>
  </si>
  <si>
    <t xml:space="preserve">       34407</t>
  </si>
  <si>
    <t xml:space="preserve">       34408</t>
  </si>
  <si>
    <t xml:space="preserve">       34409</t>
  </si>
  <si>
    <t xml:space="preserve">       34410</t>
  </si>
  <si>
    <t xml:space="preserve">       34411</t>
  </si>
  <si>
    <t xml:space="preserve">       34419</t>
  </si>
  <si>
    <t xml:space="preserve">       34420</t>
  </si>
  <si>
    <t xml:space="preserve">       34429</t>
  </si>
  <si>
    <t xml:space="preserve">       34430</t>
  </si>
  <si>
    <t xml:space="preserve">       34439</t>
  </si>
  <si>
    <t xml:space="preserve">       34440</t>
  </si>
  <si>
    <t xml:space="preserve">       34447</t>
  </si>
  <si>
    <t xml:space="preserve">       34449</t>
  </si>
  <si>
    <t xml:space="preserve">       34450</t>
  </si>
  <si>
    <t xml:space="preserve">       34460</t>
  </si>
  <si>
    <t xml:space="preserve">       34465</t>
  </si>
  <si>
    <t xml:space="preserve">       34466</t>
  </si>
  <si>
    <t xml:space="preserve">       34467</t>
  </si>
  <si>
    <t xml:space="preserve">       34468</t>
  </si>
  <si>
    <t xml:space="preserve">       34469</t>
  </si>
  <si>
    <t xml:space="preserve">       34470</t>
  </si>
  <si>
    <t xml:space="preserve">       34473</t>
  </si>
  <si>
    <t xml:space="preserve">       34475</t>
  </si>
  <si>
    <t xml:space="preserve">       34477</t>
  </si>
  <si>
    <t xml:space="preserve">       34478</t>
  </si>
  <si>
    <t xml:space="preserve">       34479</t>
  </si>
  <si>
    <t xml:space="preserve">       34480</t>
  </si>
  <si>
    <t xml:space="preserve">       34483</t>
  </si>
  <si>
    <t xml:space="preserve">       34484</t>
  </si>
  <si>
    <t xml:space="preserve">       34485</t>
  </si>
  <si>
    <t xml:space="preserve">       34486</t>
  </si>
  <si>
    <t xml:space="preserve">       34487</t>
  </si>
  <si>
    <t xml:space="preserve">       34488</t>
  </si>
  <si>
    <t xml:space="preserve">       34490</t>
  </si>
  <si>
    <t xml:space="preserve">       34491</t>
  </si>
  <si>
    <t xml:space="preserve">       34492</t>
  </si>
  <si>
    <t xml:space="preserve">       34570</t>
  </si>
  <si>
    <t xml:space="preserve">       34800</t>
  </si>
  <si>
    <t xml:space="preserve">       34810</t>
  </si>
  <si>
    <t xml:space="preserve">       34811</t>
  </si>
  <si>
    <t xml:space="preserve">       34812</t>
  </si>
  <si>
    <t xml:space="preserve">       34813</t>
  </si>
  <si>
    <t xml:space="preserve">       34814</t>
  </si>
  <si>
    <t xml:space="preserve">       34815</t>
  </si>
  <si>
    <t xml:space="preserve">       34820</t>
  </si>
  <si>
    <t xml:space="preserve">       34828</t>
  </si>
  <si>
    <t xml:space="preserve">       34829</t>
  </si>
  <si>
    <t xml:space="preserve">       34830</t>
  </si>
  <si>
    <t xml:space="preserve">       34839</t>
  </si>
  <si>
    <t xml:space="preserve">       34840</t>
  </si>
  <si>
    <t xml:space="preserve">       34844</t>
  </si>
  <si>
    <t xml:space="preserve">       34846</t>
  </si>
  <si>
    <t xml:space="preserve">       34847</t>
  </si>
  <si>
    <t xml:space="preserve">       34848</t>
  </si>
  <si>
    <t xml:space="preserve">       34849</t>
  </si>
  <si>
    <t xml:space="preserve">       34850</t>
  </si>
  <si>
    <t xml:space="preserve">       34858</t>
  </si>
  <si>
    <t xml:space="preserve">       34859</t>
  </si>
  <si>
    <t xml:space="preserve">       34869</t>
  </si>
  <si>
    <t xml:space="preserve">       34870</t>
  </si>
  <si>
    <t xml:space="preserve">       34878</t>
  </si>
  <si>
    <t xml:space="preserve">       34879</t>
  </si>
  <si>
    <t xml:space="preserve">       34880</t>
  </si>
  <si>
    <t xml:space="preserve">       34882</t>
  </si>
  <si>
    <t xml:space="preserve">       34886</t>
  </si>
  <si>
    <t xml:space="preserve">       34887</t>
  </si>
  <si>
    <t xml:space="preserve">       34888</t>
  </si>
  <si>
    <t xml:space="preserve">       34889</t>
  </si>
  <si>
    <t xml:space="preserve">       35000</t>
  </si>
  <si>
    <t xml:space="preserve">       35001</t>
  </si>
  <si>
    <t xml:space="preserve">       35002</t>
  </si>
  <si>
    <t xml:space="preserve">       35003</t>
  </si>
  <si>
    <t xml:space="preserve">       35004</t>
  </si>
  <si>
    <t xml:space="preserve">       35005</t>
  </si>
  <si>
    <t xml:space="preserve">       35006</t>
  </si>
  <si>
    <t xml:space="preserve">       35007</t>
  </si>
  <si>
    <t xml:space="preserve">       35008</t>
  </si>
  <si>
    <t xml:space="preserve">       35009</t>
  </si>
  <si>
    <t xml:space="preserve">       35010</t>
  </si>
  <si>
    <t xml:space="preserve">       35011</t>
  </si>
  <si>
    <t xml:space="preserve">       35012</t>
  </si>
  <si>
    <t xml:space="preserve">       35013</t>
  </si>
  <si>
    <t xml:space="preserve">       35014</t>
  </si>
  <si>
    <t xml:space="preserve">       35015</t>
  </si>
  <si>
    <t xml:space="preserve">       35016</t>
  </si>
  <si>
    <t xml:space="preserve">       35017</t>
  </si>
  <si>
    <t xml:space="preserve">       35018</t>
  </si>
  <si>
    <t xml:space="preserve">       35019</t>
  </si>
  <si>
    <t xml:space="preserve">       35070</t>
  </si>
  <si>
    <t xml:space="preserve">       35071</t>
  </si>
  <si>
    <t xml:space="preserve">       35080</t>
  </si>
  <si>
    <t xml:space="preserve">       35100</t>
  </si>
  <si>
    <t xml:space="preserve">       35106</t>
  </si>
  <si>
    <t xml:space="preserve">       35107</t>
  </si>
  <si>
    <t xml:space="preserve">       35108</t>
  </si>
  <si>
    <t xml:space="preserve">       35109</t>
  </si>
  <si>
    <t xml:space="preserve">       35110</t>
  </si>
  <si>
    <t xml:space="preserve">       35118</t>
  </si>
  <si>
    <t xml:space="preserve">       35119</t>
  </si>
  <si>
    <t xml:space="preserve">       35120</t>
  </si>
  <si>
    <t xml:space="preserve">       35128</t>
  </si>
  <si>
    <t xml:space="preserve">       35129</t>
  </si>
  <si>
    <t xml:space="preserve">       35130</t>
  </si>
  <si>
    <t xml:space="preserve">       35138</t>
  </si>
  <si>
    <t xml:space="preserve">       35139</t>
  </si>
  <si>
    <t xml:space="preserve">       35140</t>
  </si>
  <si>
    <t xml:space="preserve">       35149</t>
  </si>
  <si>
    <t xml:space="preserve">       35188</t>
  </si>
  <si>
    <t xml:space="preserve">       35200</t>
  </si>
  <si>
    <t xml:space="preserve">       35210</t>
  </si>
  <si>
    <t xml:space="preserve">       35211</t>
  </si>
  <si>
    <t xml:space="preserve">       35212</t>
  </si>
  <si>
    <t xml:space="preserve">       35213</t>
  </si>
  <si>
    <t xml:space="preserve">       35214</t>
  </si>
  <si>
    <t xml:space="preserve">       35215</t>
  </si>
  <si>
    <t xml:space="preserve">       35216</t>
  </si>
  <si>
    <t xml:space="preserve">       35217</t>
  </si>
  <si>
    <t xml:space="preserve">       35218</t>
  </si>
  <si>
    <t xml:space="preserve">       35219</t>
  </si>
  <si>
    <t xml:space="preserve">       35220</t>
  </si>
  <si>
    <t xml:space="preserve">       35229</t>
  </si>
  <si>
    <t xml:space="preserve">       35230</t>
  </si>
  <si>
    <t xml:space="preserve">       35240</t>
  </si>
  <si>
    <t xml:space="preserve">       35250</t>
  </si>
  <si>
    <t xml:space="preserve">       35259</t>
  </si>
  <si>
    <t xml:space="preserve">       35260</t>
  </si>
  <si>
    <t xml:space="preserve">       35269</t>
  </si>
  <si>
    <t xml:space="preserve">       35270</t>
  </si>
  <si>
    <t xml:space="preserve">       35280</t>
  </si>
  <si>
    <t xml:space="preserve">       35290</t>
  </si>
  <si>
    <t xml:space="preserve">       35299</t>
  </si>
  <si>
    <t xml:space="preserve">       35300</t>
  </si>
  <si>
    <t xml:space="preserve">       35307</t>
  </si>
  <si>
    <t xml:space="preserve">       35308</t>
  </si>
  <si>
    <t xml:space="preserve">       35309</t>
  </si>
  <si>
    <t xml:space="preserve">       35310</t>
  </si>
  <si>
    <t xml:space="preserve">       35319</t>
  </si>
  <si>
    <t xml:space="preserve">       35320</t>
  </si>
  <si>
    <t xml:space="preserve">       35328</t>
  </si>
  <si>
    <t xml:space="preserve">       35329</t>
  </si>
  <si>
    <t xml:space="preserve">       35330</t>
  </si>
  <si>
    <t xml:space="preserve">       35333</t>
  </si>
  <si>
    <t xml:space="preserve">       35338</t>
  </si>
  <si>
    <t xml:space="preserve">       35339</t>
  </si>
  <si>
    <t xml:space="preserve">       35340</t>
  </si>
  <si>
    <t xml:space="preserve">       35349</t>
  </si>
  <si>
    <t xml:space="preserve">       35350</t>
  </si>
  <si>
    <t xml:space="preserve">       35360</t>
  </si>
  <si>
    <t xml:space="preserve">       35368</t>
  </si>
  <si>
    <t xml:space="preserve">       35369</t>
  </si>
  <si>
    <t xml:space="preserve">       35370</t>
  </si>
  <si>
    <t xml:space="preserve">       35400</t>
  </si>
  <si>
    <t xml:space="preserve">       35404</t>
  </si>
  <si>
    <t xml:space="preserve">       35411</t>
  </si>
  <si>
    <t xml:space="preserve">       35412</t>
  </si>
  <si>
    <t xml:space="preserve">       35413</t>
  </si>
  <si>
    <t xml:space="preserve">       35414</t>
  </si>
  <si>
    <t xml:space="preserve">       35415</t>
  </si>
  <si>
    <t xml:space="preserve">       35418</t>
  </si>
  <si>
    <t xml:space="preserve">       35420</t>
  </si>
  <si>
    <t xml:space="preserve">       35421</t>
  </si>
  <si>
    <t xml:space="preserve">       35422</t>
  </si>
  <si>
    <t xml:space="preserve">       35423</t>
  </si>
  <si>
    <t xml:space="preserve">       35430</t>
  </si>
  <si>
    <t xml:space="preserve">       35431</t>
  </si>
  <si>
    <t xml:space="preserve">       35432</t>
  </si>
  <si>
    <t xml:space="preserve">       35435</t>
  </si>
  <si>
    <t xml:space="preserve">       35450</t>
  </si>
  <si>
    <t xml:space="preserve">       35457</t>
  </si>
  <si>
    <t xml:space="preserve">       35458</t>
  </si>
  <si>
    <t xml:space="preserve">       35459</t>
  </si>
  <si>
    <t xml:space="preserve">       35460</t>
  </si>
  <si>
    <t xml:space="preserve">       35468</t>
  </si>
  <si>
    <t xml:space="preserve">       35469</t>
  </si>
  <si>
    <t xml:space="preserve">       35470</t>
  </si>
  <si>
    <t xml:space="preserve">       35478</t>
  </si>
  <si>
    <t xml:space="preserve">       35479</t>
  </si>
  <si>
    <t xml:space="preserve">       35480</t>
  </si>
  <si>
    <t xml:space="preserve">       35488</t>
  </si>
  <si>
    <t xml:space="preserve">       35489</t>
  </si>
  <si>
    <t xml:space="preserve">       35500</t>
  </si>
  <si>
    <t xml:space="preserve">       35507</t>
  </si>
  <si>
    <t xml:space="preserve">       35508</t>
  </si>
  <si>
    <t xml:space="preserve">       35509</t>
  </si>
  <si>
    <t xml:space="preserve">       35510</t>
  </si>
  <si>
    <t xml:space="preserve">       35520</t>
  </si>
  <si>
    <t xml:space="preserve">       35530</t>
  </si>
  <si>
    <t xml:space="preserve">       35539</t>
  </si>
  <si>
    <t xml:space="preserve">       35540</t>
  </si>
  <si>
    <t xml:space="preserve">       35541</t>
  </si>
  <si>
    <t xml:space="preserve">       35542</t>
  </si>
  <si>
    <t xml:space="preserve">       35543</t>
  </si>
  <si>
    <t xml:space="preserve">       35544</t>
  </si>
  <si>
    <t xml:space="preserve">       35550</t>
  </si>
  <si>
    <t xml:space="preserve">       35558</t>
  </si>
  <si>
    <t xml:space="preserve">       35559</t>
  </si>
  <si>
    <t xml:space="preserve">       35560</t>
  </si>
  <si>
    <t xml:space="preserve">       35561</t>
  </si>
  <si>
    <t xml:space="preserve">       35570</t>
  </si>
  <si>
    <t xml:space="preserve">       35571</t>
  </si>
  <si>
    <t xml:space="preserve">       35572</t>
  </si>
  <si>
    <t xml:space="preserve">       35579</t>
  </si>
  <si>
    <t xml:space="preserve">       35580</t>
  </si>
  <si>
    <t xml:space="preserve">       35600</t>
  </si>
  <si>
    <t xml:space="preserve">       35610</t>
  </si>
  <si>
    <t xml:space="preserve">       35611</t>
  </si>
  <si>
    <t xml:space="preserve">       35612</t>
  </si>
  <si>
    <t xml:space="preserve">       35613</t>
  </si>
  <si>
    <t xml:space="preserve">       35620</t>
  </si>
  <si>
    <t xml:space="preserve">       35625</t>
  </si>
  <si>
    <t xml:space="preserve">       35626</t>
  </si>
  <si>
    <t xml:space="preserve">       35627</t>
  </si>
  <si>
    <t xml:space="preserve">       35628</t>
  </si>
  <si>
    <t xml:space="preserve">       35629</t>
  </si>
  <si>
    <t xml:space="preserve">       35630</t>
  </si>
  <si>
    <t xml:space="preserve">       35637</t>
  </si>
  <si>
    <t xml:space="preserve">       35638</t>
  </si>
  <si>
    <t xml:space="preserve">       35639</t>
  </si>
  <si>
    <t xml:space="preserve">       35640</t>
  </si>
  <si>
    <t xml:space="preserve">       35649</t>
  </si>
  <si>
    <t xml:space="preserve">       35650</t>
  </si>
  <si>
    <t xml:space="preserve">       35660</t>
  </si>
  <si>
    <t xml:space="preserve">       36001</t>
  </si>
  <si>
    <t xml:space="preserve">       36002</t>
  </si>
  <si>
    <t xml:space="preserve">       36003</t>
  </si>
  <si>
    <t xml:space="preserve">       36004</t>
  </si>
  <si>
    <t xml:space="preserve">       36005</t>
  </si>
  <si>
    <t xml:space="preserve">       36006</t>
  </si>
  <si>
    <t xml:space="preserve">       36008</t>
  </si>
  <si>
    <t xml:space="preserve">       36017</t>
  </si>
  <si>
    <t xml:space="preserve">       36021</t>
  </si>
  <si>
    <t xml:space="preserve">       36022</t>
  </si>
  <si>
    <t xml:space="preserve">       36029</t>
  </si>
  <si>
    <t xml:space="preserve">       36030</t>
  </si>
  <si>
    <t xml:space="preserve">       36034</t>
  </si>
  <si>
    <t xml:space="preserve">       36038</t>
  </si>
  <si>
    <t xml:space="preserve">       36039</t>
  </si>
  <si>
    <t xml:space="preserve">       36057</t>
  </si>
  <si>
    <t xml:space="preserve">       36070</t>
  </si>
  <si>
    <t xml:space="preserve">       36071</t>
  </si>
  <si>
    <t xml:space="preserve">       36080</t>
  </si>
  <si>
    <t xml:space="preserve">       36100</t>
  </si>
  <si>
    <t xml:space="preserve">       36110</t>
  </si>
  <si>
    <t xml:space="preserve">       36116</t>
  </si>
  <si>
    <t xml:space="preserve">       36117</t>
  </si>
  <si>
    <t xml:space="preserve">       36118</t>
  </si>
  <si>
    <t xml:space="preserve">       36119</t>
  </si>
  <si>
    <t xml:space="preserve">       36120</t>
  </si>
  <si>
    <t xml:space="preserve">       36121</t>
  </si>
  <si>
    <t xml:space="preserve">       36123</t>
  </si>
  <si>
    <t xml:space="preserve">       36130</t>
  </si>
  <si>
    <t xml:space="preserve">       36139</t>
  </si>
  <si>
    <t xml:space="preserve">       36140</t>
  </si>
  <si>
    <t xml:space="preserve">       36141</t>
  </si>
  <si>
    <t xml:space="preserve">       36142</t>
  </si>
  <si>
    <t xml:space="preserve">       36143</t>
  </si>
  <si>
    <t xml:space="preserve">       36150</t>
  </si>
  <si>
    <t xml:space="preserve">       36151</t>
  </si>
  <si>
    <t xml:space="preserve">       36152</t>
  </si>
  <si>
    <t xml:space="preserve">       36153</t>
  </si>
  <si>
    <t xml:space="preserve">       36154</t>
  </si>
  <si>
    <t xml:space="preserve">       36155</t>
  </si>
  <si>
    <t xml:space="preserve">       36156</t>
  </si>
  <si>
    <t xml:space="preserve">       36157</t>
  </si>
  <si>
    <t xml:space="preserve">       36158</t>
  </si>
  <si>
    <t xml:space="preserve">       36160</t>
  </si>
  <si>
    <t xml:space="preserve">       36161</t>
  </si>
  <si>
    <t xml:space="preserve">       36162</t>
  </si>
  <si>
    <t xml:space="preserve">       36163</t>
  </si>
  <si>
    <t xml:space="preserve">       36164</t>
  </si>
  <si>
    <t xml:space="preserve">       36170</t>
  </si>
  <si>
    <t xml:space="preserve">       36190</t>
  </si>
  <si>
    <t xml:space="preserve">       36191</t>
  </si>
  <si>
    <t xml:space="preserve">       36192</t>
  </si>
  <si>
    <t xml:space="preserve">       36193</t>
  </si>
  <si>
    <t xml:space="preserve">       36194</t>
  </si>
  <si>
    <t xml:space="preserve">       36200</t>
  </si>
  <si>
    <t xml:space="preserve">       36201</t>
  </si>
  <si>
    <t xml:space="preserve">       36202</t>
  </si>
  <si>
    <t xml:space="preserve">       36203</t>
  </si>
  <si>
    <t xml:space="preserve">       36204</t>
  </si>
  <si>
    <t xml:space="preserve">       36205</t>
  </si>
  <si>
    <t xml:space="preserve">       36206</t>
  </si>
  <si>
    <t xml:space="preserve">       36207</t>
  </si>
  <si>
    <t xml:space="preserve">       36208</t>
  </si>
  <si>
    <t xml:space="preserve">       36209</t>
  </si>
  <si>
    <t xml:space="preserve">       36210</t>
  </si>
  <si>
    <t xml:space="preserve">       36211</t>
  </si>
  <si>
    <t xml:space="preserve">       36212</t>
  </si>
  <si>
    <t xml:space="preserve">       36213</t>
  </si>
  <si>
    <t xml:space="preserve">       36214</t>
  </si>
  <si>
    <t xml:space="preserve">       36215</t>
  </si>
  <si>
    <t xml:space="preserve">       36216</t>
  </si>
  <si>
    <t xml:space="preserve">       36218</t>
  </si>
  <si>
    <t xml:space="preserve">       36270</t>
  </si>
  <si>
    <t xml:space="preserve">       36280</t>
  </si>
  <si>
    <t xml:space="preserve">       36300</t>
  </si>
  <si>
    <t xml:space="preserve">       36307</t>
  </si>
  <si>
    <t xml:space="preserve">       36308</t>
  </si>
  <si>
    <t xml:space="preserve">       36309</t>
  </si>
  <si>
    <t xml:space="preserve">       36310</t>
  </si>
  <si>
    <t xml:space="preserve">       36311</t>
  </si>
  <si>
    <t xml:space="preserve">       36312</t>
  </si>
  <si>
    <t xml:space="preserve">       36313</t>
  </si>
  <si>
    <t xml:space="preserve">       36314</t>
  </si>
  <si>
    <t xml:space="preserve">       36315</t>
  </si>
  <si>
    <t xml:space="preserve">       36316</t>
  </si>
  <si>
    <t xml:space="preserve">       36317</t>
  </si>
  <si>
    <t xml:space="preserve">       36318</t>
  </si>
  <si>
    <t xml:space="preserve">       36320</t>
  </si>
  <si>
    <t xml:space="preserve">       36330</t>
  </si>
  <si>
    <t xml:space="preserve">       36331</t>
  </si>
  <si>
    <t xml:space="preserve">       36339</t>
  </si>
  <si>
    <t xml:space="preserve">       36340</t>
  </si>
  <si>
    <t xml:space="preserve">       36350</t>
  </si>
  <si>
    <t xml:space="preserve">       36360</t>
  </si>
  <si>
    <t xml:space="preserve">       36370</t>
  </si>
  <si>
    <t xml:space="preserve">       36378</t>
  </si>
  <si>
    <t xml:space="preserve">       36379</t>
  </si>
  <si>
    <t xml:space="preserve">       36380</t>
  </si>
  <si>
    <t xml:space="preserve">       36388</t>
  </si>
  <si>
    <t xml:space="preserve">       36389</t>
  </si>
  <si>
    <t xml:space="preserve">       36390</t>
  </si>
  <si>
    <t xml:space="preserve">       36391</t>
  </si>
  <si>
    <t xml:space="preserve">       36392</t>
  </si>
  <si>
    <t xml:space="preserve">       36393</t>
  </si>
  <si>
    <t xml:space="preserve">       36400</t>
  </si>
  <si>
    <t xml:space="preserve">       36410</t>
  </si>
  <si>
    <t xml:space="preserve">       36411</t>
  </si>
  <si>
    <t xml:space="preserve">       36412</t>
  </si>
  <si>
    <t xml:space="preserve">       36413</t>
  </si>
  <si>
    <t xml:space="preserve">       36414</t>
  </si>
  <si>
    <t xml:space="preserve">       36415</t>
  </si>
  <si>
    <t xml:space="preserve">       36416</t>
  </si>
  <si>
    <t xml:space="preserve">       36417</t>
  </si>
  <si>
    <t xml:space="preserve">       36418</t>
  </si>
  <si>
    <t xml:space="preserve">       36419</t>
  </si>
  <si>
    <t xml:space="preserve">       36420</t>
  </si>
  <si>
    <t xml:space="preserve">       36428</t>
  </si>
  <si>
    <t xml:space="preserve">       36429</t>
  </si>
  <si>
    <t xml:space="preserve">       36430</t>
  </si>
  <si>
    <t xml:space="preserve">       36435</t>
  </si>
  <si>
    <t xml:space="preserve">       36436</t>
  </si>
  <si>
    <t xml:space="preserve">       36437</t>
  </si>
  <si>
    <t xml:space="preserve">       36438</t>
  </si>
  <si>
    <t xml:space="preserve">       36439</t>
  </si>
  <si>
    <t xml:space="preserve">       36440</t>
  </si>
  <si>
    <t xml:space="preserve">       36446</t>
  </si>
  <si>
    <t xml:space="preserve">       36447</t>
  </si>
  <si>
    <t xml:space="preserve">       36448</t>
  </si>
  <si>
    <t xml:space="preserve">       36449</t>
  </si>
  <si>
    <t xml:space="preserve">       36450</t>
  </si>
  <si>
    <t xml:space="preserve">       36455</t>
  </si>
  <si>
    <t xml:space="preserve">       36456</t>
  </si>
  <si>
    <t xml:space="preserve">       36457</t>
  </si>
  <si>
    <t xml:space="preserve">       36458</t>
  </si>
  <si>
    <t xml:space="preserve">       36459</t>
  </si>
  <si>
    <t xml:space="preserve">       36460</t>
  </si>
  <si>
    <t xml:space="preserve">       36470</t>
  </si>
  <si>
    <t xml:space="preserve">       36471</t>
  </si>
  <si>
    <t xml:space="preserve">       36472</t>
  </si>
  <si>
    <t xml:space="preserve">       36473</t>
  </si>
  <si>
    <t xml:space="preserve">       36474</t>
  </si>
  <si>
    <t xml:space="preserve">       36475</t>
  </si>
  <si>
    <t xml:space="preserve">       36490</t>
  </si>
  <si>
    <t xml:space="preserve">       36491</t>
  </si>
  <si>
    <t xml:space="preserve">       36492</t>
  </si>
  <si>
    <t xml:space="preserve">       36493</t>
  </si>
  <si>
    <t xml:space="preserve">       36494</t>
  </si>
  <si>
    <t xml:space="preserve">       36500</t>
  </si>
  <si>
    <t xml:space="preserve">       36510</t>
  </si>
  <si>
    <t xml:space="preserve">       36511</t>
  </si>
  <si>
    <t xml:space="preserve">       36512</t>
  </si>
  <si>
    <t xml:space="preserve">       36514</t>
  </si>
  <si>
    <t xml:space="preserve">       36515</t>
  </si>
  <si>
    <t xml:space="preserve">       36516</t>
  </si>
  <si>
    <t xml:space="preserve">       36517</t>
  </si>
  <si>
    <t xml:space="preserve">       36518</t>
  </si>
  <si>
    <t xml:space="preserve">       36519</t>
  </si>
  <si>
    <t xml:space="preserve">       36520</t>
  </si>
  <si>
    <t xml:space="preserve">       36524</t>
  </si>
  <si>
    <t xml:space="preserve">       36525</t>
  </si>
  <si>
    <t xml:space="preserve">       36526</t>
  </si>
  <si>
    <t xml:space="preserve">       36527</t>
  </si>
  <si>
    <t xml:space="preserve">       36528</t>
  </si>
  <si>
    <t xml:space="preserve">       36529</t>
  </si>
  <si>
    <t xml:space="preserve">       36530</t>
  </si>
  <si>
    <t xml:space="preserve">       36537</t>
  </si>
  <si>
    <t xml:space="preserve">       36538</t>
  </si>
  <si>
    <t xml:space="preserve">       36539</t>
  </si>
  <si>
    <t xml:space="preserve">       36540</t>
  </si>
  <si>
    <t xml:space="preserve">       36542</t>
  </si>
  <si>
    <t xml:space="preserve">       36543</t>
  </si>
  <si>
    <t xml:space="preserve">       36544</t>
  </si>
  <si>
    <t xml:space="preserve">       36545</t>
  </si>
  <si>
    <t xml:space="preserve">       36546</t>
  </si>
  <si>
    <t xml:space="preserve">       36547</t>
  </si>
  <si>
    <t xml:space="preserve">       36548</t>
  </si>
  <si>
    <t xml:space="preserve">       36549</t>
  </si>
  <si>
    <t xml:space="preserve">       36550</t>
  </si>
  <si>
    <t xml:space="preserve">       36555</t>
  </si>
  <si>
    <t xml:space="preserve">       36556</t>
  </si>
  <si>
    <t xml:space="preserve">       36557</t>
  </si>
  <si>
    <t xml:space="preserve">       36558</t>
  </si>
  <si>
    <t xml:space="preserve">       36559</t>
  </si>
  <si>
    <t xml:space="preserve">       36560</t>
  </si>
  <si>
    <t xml:space="preserve">       36567</t>
  </si>
  <si>
    <t xml:space="preserve">       36568</t>
  </si>
  <si>
    <t xml:space="preserve">       36569</t>
  </si>
  <si>
    <t xml:space="preserve">       36570</t>
  </si>
  <si>
    <t xml:space="preserve">       36579</t>
  </si>
  <si>
    <t xml:space="preserve">       36580</t>
  </si>
  <si>
    <t xml:space="preserve">       36581</t>
  </si>
  <si>
    <t xml:space="preserve">       36582</t>
  </si>
  <si>
    <t xml:space="preserve">       36583</t>
  </si>
  <si>
    <t xml:space="preserve">       36584</t>
  </si>
  <si>
    <t xml:space="preserve">       36585</t>
  </si>
  <si>
    <t xml:space="preserve">       36586</t>
  </si>
  <si>
    <t xml:space="preserve">       36587</t>
  </si>
  <si>
    <t xml:space="preserve">       36588</t>
  </si>
  <si>
    <t xml:space="preserve">       36589</t>
  </si>
  <si>
    <t xml:space="preserve">       36590</t>
  </si>
  <si>
    <t xml:space="preserve">       36596</t>
  </si>
  <si>
    <t xml:space="preserve">       36597</t>
  </si>
  <si>
    <t xml:space="preserve">       36598</t>
  </si>
  <si>
    <t xml:space="preserve">       36599</t>
  </si>
  <si>
    <t xml:space="preserve">       36600</t>
  </si>
  <si>
    <t xml:space="preserve">       36610</t>
  </si>
  <si>
    <t xml:space="preserve">       36611</t>
  </si>
  <si>
    <t xml:space="preserve">       36612</t>
  </si>
  <si>
    <t xml:space="preserve">       36613</t>
  </si>
  <si>
    <t xml:space="preserve">       36614</t>
  </si>
  <si>
    <t xml:space="preserve">       36615</t>
  </si>
  <si>
    <t xml:space="preserve">       36616</t>
  </si>
  <si>
    <t xml:space="preserve">       36617</t>
  </si>
  <si>
    <t xml:space="preserve">       36618</t>
  </si>
  <si>
    <t xml:space="preserve">       36619</t>
  </si>
  <si>
    <t xml:space="preserve">       36620</t>
  </si>
  <si>
    <t xml:space="preserve">       36626</t>
  </si>
  <si>
    <t xml:space="preserve">       36627</t>
  </si>
  <si>
    <t xml:space="preserve">       36628</t>
  </si>
  <si>
    <t xml:space="preserve">       36629</t>
  </si>
  <si>
    <t xml:space="preserve">       36630</t>
  </si>
  <si>
    <t xml:space="preserve">       36633</t>
  </si>
  <si>
    <t xml:space="preserve">       36634</t>
  </si>
  <si>
    <t xml:space="preserve">       36635</t>
  </si>
  <si>
    <t xml:space="preserve">       36636</t>
  </si>
  <si>
    <t xml:space="preserve">       36637</t>
  </si>
  <si>
    <t xml:space="preserve">       36638</t>
  </si>
  <si>
    <t xml:space="preserve">       36639</t>
  </si>
  <si>
    <t xml:space="preserve">       36640</t>
  </si>
  <si>
    <t xml:space="preserve">       36645</t>
  </si>
  <si>
    <t xml:space="preserve">       36646</t>
  </si>
  <si>
    <t xml:space="preserve">       36647</t>
  </si>
  <si>
    <t xml:space="preserve">       36648</t>
  </si>
  <si>
    <t xml:space="preserve">       36649</t>
  </si>
  <si>
    <t xml:space="preserve">       36650</t>
  </si>
  <si>
    <t xml:space="preserve">       36652</t>
  </si>
  <si>
    <t xml:space="preserve">       36653</t>
  </si>
  <si>
    <t xml:space="preserve">       36654</t>
  </si>
  <si>
    <t xml:space="preserve">       36655</t>
  </si>
  <si>
    <t xml:space="preserve">       36656</t>
  </si>
  <si>
    <t xml:space="preserve">       36657</t>
  </si>
  <si>
    <t xml:space="preserve">       36658</t>
  </si>
  <si>
    <t xml:space="preserve">       36659</t>
  </si>
  <si>
    <t xml:space="preserve">       36660</t>
  </si>
  <si>
    <t xml:space="preserve">       36667</t>
  </si>
  <si>
    <t xml:space="preserve">       36668</t>
  </si>
  <si>
    <t xml:space="preserve">       36669</t>
  </si>
  <si>
    <t xml:space="preserve">       36670</t>
  </si>
  <si>
    <t xml:space="preserve">       36675</t>
  </si>
  <si>
    <t xml:space="preserve">       36676</t>
  </si>
  <si>
    <t xml:space="preserve">       36677</t>
  </si>
  <si>
    <t xml:space="preserve">       36678</t>
  </si>
  <si>
    <t xml:space="preserve">       36679</t>
  </si>
  <si>
    <t xml:space="preserve">       36680</t>
  </si>
  <si>
    <t xml:space="preserve">       36681</t>
  </si>
  <si>
    <t xml:space="preserve">       36682</t>
  </si>
  <si>
    <t xml:space="preserve">       36683</t>
  </si>
  <si>
    <t xml:space="preserve">       36684</t>
  </si>
  <si>
    <t xml:space="preserve">       36685</t>
  </si>
  <si>
    <t xml:space="preserve">       36686</t>
  </si>
  <si>
    <t xml:space="preserve">       36687</t>
  </si>
  <si>
    <t xml:space="preserve">       36688</t>
  </si>
  <si>
    <t xml:space="preserve">       36689</t>
  </si>
  <si>
    <t xml:space="preserve">       36690</t>
  </si>
  <si>
    <t xml:space="preserve">       36691</t>
  </si>
  <si>
    <t xml:space="preserve">       36692</t>
  </si>
  <si>
    <t xml:space="preserve">       36693</t>
  </si>
  <si>
    <t xml:space="preserve">       36700</t>
  </si>
  <si>
    <t xml:space="preserve">       36710</t>
  </si>
  <si>
    <t xml:space="preserve">       36711</t>
  </si>
  <si>
    <t xml:space="preserve">       36712</t>
  </si>
  <si>
    <t xml:space="preserve">       36713</t>
  </si>
  <si>
    <t xml:space="preserve">       36714</t>
  </si>
  <si>
    <t xml:space="preserve">       36715</t>
  </si>
  <si>
    <t xml:space="preserve">       36720</t>
  </si>
  <si>
    <t xml:space="preserve">       36721</t>
  </si>
  <si>
    <t xml:space="preserve">       36729</t>
  </si>
  <si>
    <t xml:space="preserve">       36730</t>
  </si>
  <si>
    <t xml:space="preserve">       36739</t>
  </si>
  <si>
    <t xml:space="preserve">       36740</t>
  </si>
  <si>
    <t xml:space="preserve">       36745</t>
  </si>
  <si>
    <t xml:space="preserve">       36746</t>
  </si>
  <si>
    <t xml:space="preserve">       36747</t>
  </si>
  <si>
    <t xml:space="preserve">       36748</t>
  </si>
  <si>
    <t xml:space="preserve">       36749</t>
  </si>
  <si>
    <t xml:space="preserve">       36750</t>
  </si>
  <si>
    <t xml:space="preserve">       36760</t>
  </si>
  <si>
    <t xml:space="preserve">       36770</t>
  </si>
  <si>
    <t xml:space="preserve">       36778</t>
  </si>
  <si>
    <t xml:space="preserve">       36779</t>
  </si>
  <si>
    <t xml:space="preserve">       36780</t>
  </si>
  <si>
    <t xml:space="preserve">       36788</t>
  </si>
  <si>
    <t xml:space="preserve">       36789</t>
  </si>
  <si>
    <t xml:space="preserve">       36790</t>
  </si>
  <si>
    <t xml:space="preserve">       36791</t>
  </si>
  <si>
    <t xml:space="preserve">       36792</t>
  </si>
  <si>
    <t xml:space="preserve">       36794</t>
  </si>
  <si>
    <t xml:space="preserve">       36800</t>
  </si>
  <si>
    <t xml:space="preserve">       36810</t>
  </si>
  <si>
    <t xml:space="preserve">       36811</t>
  </si>
  <si>
    <t xml:space="preserve">       36812</t>
  </si>
  <si>
    <t xml:space="preserve">       36813</t>
  </si>
  <si>
    <t xml:space="preserve">       36814</t>
  </si>
  <si>
    <t xml:space="preserve">       36815</t>
  </si>
  <si>
    <t xml:space="preserve">       36816</t>
  </si>
  <si>
    <t xml:space="preserve">       36817</t>
  </si>
  <si>
    <t xml:space="preserve">       36818</t>
  </si>
  <si>
    <t xml:space="preserve">       36820</t>
  </si>
  <si>
    <t xml:space="preserve">       36826</t>
  </si>
  <si>
    <t xml:space="preserve">       36827</t>
  </si>
  <si>
    <t xml:space="preserve">       36828</t>
  </si>
  <si>
    <t xml:space="preserve">       36829</t>
  </si>
  <si>
    <t xml:space="preserve">       36830</t>
  </si>
  <si>
    <t xml:space="preserve">       36835</t>
  </si>
  <si>
    <t xml:space="preserve">       36836</t>
  </si>
  <si>
    <t xml:space="preserve">       36837</t>
  </si>
  <si>
    <t xml:space="preserve">       36838</t>
  </si>
  <si>
    <t xml:space="preserve">       36839</t>
  </si>
  <si>
    <t xml:space="preserve">       36840</t>
  </si>
  <si>
    <t xml:space="preserve">       36841</t>
  </si>
  <si>
    <t xml:space="preserve">       36842</t>
  </si>
  <si>
    <t xml:space="preserve">       36843</t>
  </si>
  <si>
    <t xml:space="preserve">       36844</t>
  </si>
  <si>
    <t xml:space="preserve">       36845</t>
  </si>
  <si>
    <t xml:space="preserve">       36846</t>
  </si>
  <si>
    <t xml:space="preserve">       36847</t>
  </si>
  <si>
    <t xml:space="preserve">       36848</t>
  </si>
  <si>
    <t xml:space="preserve">       36849</t>
  </si>
  <si>
    <t xml:space="preserve">       36850</t>
  </si>
  <si>
    <t xml:space="preserve">       36851</t>
  </si>
  <si>
    <t xml:space="preserve">       36852</t>
  </si>
  <si>
    <t xml:space="preserve">       36853</t>
  </si>
  <si>
    <t xml:space="preserve">       36854</t>
  </si>
  <si>
    <t xml:space="preserve">       36855</t>
  </si>
  <si>
    <t xml:space="preserve">       36856</t>
  </si>
  <si>
    <t xml:space="preserve">       36857</t>
  </si>
  <si>
    <t xml:space="preserve">       36858</t>
  </si>
  <si>
    <t xml:space="preserve">       36859</t>
  </si>
  <si>
    <t xml:space="preserve">       36860</t>
  </si>
  <si>
    <t xml:space="preserve">       36861</t>
  </si>
  <si>
    <t xml:space="preserve">       36862</t>
  </si>
  <si>
    <t xml:space="preserve">       36863</t>
  </si>
  <si>
    <t xml:space="preserve">       36864</t>
  </si>
  <si>
    <t xml:space="preserve">       36865</t>
  </si>
  <si>
    <t xml:space="preserve">       36866</t>
  </si>
  <si>
    <t xml:space="preserve">       36867</t>
  </si>
  <si>
    <t xml:space="preserve">       36868</t>
  </si>
  <si>
    <t xml:space="preserve">       36869</t>
  </si>
  <si>
    <t xml:space="preserve">       36870</t>
  </si>
  <si>
    <t xml:space="preserve">       36872</t>
  </si>
  <si>
    <t xml:space="preserve">       36873</t>
  </si>
  <si>
    <t xml:space="preserve">       36874</t>
  </si>
  <si>
    <t xml:space="preserve">       36875</t>
  </si>
  <si>
    <t xml:space="preserve">       36876</t>
  </si>
  <si>
    <t xml:space="preserve">       36877</t>
  </si>
  <si>
    <t xml:space="preserve">       36878</t>
  </si>
  <si>
    <t xml:space="preserve">       36879</t>
  </si>
  <si>
    <t xml:space="preserve">       36880</t>
  </si>
  <si>
    <t xml:space="preserve">       36883</t>
  </si>
  <si>
    <t xml:space="preserve">       36884</t>
  </si>
  <si>
    <t xml:space="preserve">       36885</t>
  </si>
  <si>
    <t xml:space="preserve">       36886</t>
  </si>
  <si>
    <t xml:space="preserve">       36887</t>
  </si>
  <si>
    <t xml:space="preserve">       36888</t>
  </si>
  <si>
    <t xml:space="preserve">       36889</t>
  </si>
  <si>
    <t xml:space="preserve">       36890</t>
  </si>
  <si>
    <t xml:space="preserve">       36891</t>
  </si>
  <si>
    <t xml:space="preserve">       36892</t>
  </si>
  <si>
    <t xml:space="preserve">       36893</t>
  </si>
  <si>
    <t xml:space="preserve">       36895</t>
  </si>
  <si>
    <t xml:space="preserve">       36900</t>
  </si>
  <si>
    <t xml:space="preserve">       36910</t>
  </si>
  <si>
    <t xml:space="preserve">       36911</t>
  </si>
  <si>
    <t xml:space="preserve">       36912</t>
  </si>
  <si>
    <t xml:space="preserve">       36913</t>
  </si>
  <si>
    <t xml:space="preserve">       36914</t>
  </si>
  <si>
    <t xml:space="preserve">       36915</t>
  </si>
  <si>
    <t xml:space="preserve">       36920</t>
  </si>
  <si>
    <t xml:space="preserve">       36930</t>
  </si>
  <si>
    <t xml:space="preserve">       36937</t>
  </si>
  <si>
    <t xml:space="preserve">       36938</t>
  </si>
  <si>
    <t xml:space="preserve">       36939</t>
  </si>
  <si>
    <t xml:space="preserve">       36940</t>
  </si>
  <si>
    <t xml:space="preserve">       36945</t>
  </si>
  <si>
    <t xml:space="preserve">       36946</t>
  </si>
  <si>
    <t xml:space="preserve">       36947</t>
  </si>
  <si>
    <t xml:space="preserve">       36948</t>
  </si>
  <si>
    <t xml:space="preserve">       36949</t>
  </si>
  <si>
    <t xml:space="preserve">       36950</t>
  </si>
  <si>
    <t xml:space="preserve">       36954</t>
  </si>
  <si>
    <t xml:space="preserve">       36955</t>
  </si>
  <si>
    <t xml:space="preserve">       36957</t>
  </si>
  <si>
    <t xml:space="preserve">       36958</t>
  </si>
  <si>
    <t xml:space="preserve">       36959</t>
  </si>
  <si>
    <t xml:space="preserve">       36960</t>
  </si>
  <si>
    <t xml:space="preserve">       36966</t>
  </si>
  <si>
    <t xml:space="preserve">       36967</t>
  </si>
  <si>
    <t xml:space="preserve">       36968</t>
  </si>
  <si>
    <t xml:space="preserve">       36969</t>
  </si>
  <si>
    <t xml:space="preserve">       36970</t>
  </si>
  <si>
    <t xml:space="preserve">       36979</t>
  </si>
  <si>
    <t xml:space="preserve">       36980</t>
  </si>
  <si>
    <t xml:space="preserve">       36988</t>
  </si>
  <si>
    <t xml:space="preserve">       36989</t>
  </si>
  <si>
    <t xml:space="preserve">       36990</t>
  </si>
  <si>
    <t xml:space="preserve">       36991</t>
  </si>
  <si>
    <t xml:space="preserve">       36992</t>
  </si>
  <si>
    <t xml:space="preserve">       36993</t>
  </si>
  <si>
    <t xml:space="preserve">       36994</t>
  </si>
  <si>
    <t xml:space="preserve">       36995</t>
  </si>
  <si>
    <t xml:space="preserve">       37001</t>
  </si>
  <si>
    <t xml:space="preserve">       37002</t>
  </si>
  <si>
    <t xml:space="preserve">       37003</t>
  </si>
  <si>
    <t xml:space="preserve">       37004</t>
  </si>
  <si>
    <t xml:space="preserve">       37005</t>
  </si>
  <si>
    <t xml:space="preserve">       37006</t>
  </si>
  <si>
    <t xml:space="preserve">       37007</t>
  </si>
  <si>
    <t xml:space="preserve">       37008</t>
  </si>
  <si>
    <t xml:space="preserve">       37009</t>
  </si>
  <si>
    <t xml:space="preserve">       37071</t>
  </si>
  <si>
    <t xml:space="preserve">       37080</t>
  </si>
  <si>
    <t xml:space="preserve">       37100</t>
  </si>
  <si>
    <t xml:space="preserve">       37110</t>
  </si>
  <si>
    <t xml:space="preserve">       37111</t>
  </si>
  <si>
    <t xml:space="preserve">       37114</t>
  </si>
  <si>
    <t xml:space="preserve">       37115</t>
  </si>
  <si>
    <t xml:space="preserve">       37116</t>
  </si>
  <si>
    <t xml:space="preserve">       37120</t>
  </si>
  <si>
    <t xml:space="preserve">       37129</t>
  </si>
  <si>
    <t xml:space="preserve">       37130</t>
  </si>
  <si>
    <t xml:space="preserve">       37140</t>
  </si>
  <si>
    <t xml:space="preserve">       37147</t>
  </si>
  <si>
    <t xml:space="preserve">       37148</t>
  </si>
  <si>
    <t xml:space="preserve">       37149</t>
  </si>
  <si>
    <t xml:space="preserve">       37150</t>
  </si>
  <si>
    <t xml:space="preserve">       37159</t>
  </si>
  <si>
    <t xml:space="preserve">       37160</t>
  </si>
  <si>
    <t xml:space="preserve">       37170</t>
  </si>
  <si>
    <t xml:space="preserve">       37171</t>
  </si>
  <si>
    <t xml:space="preserve">       37172</t>
  </si>
  <si>
    <t xml:space="preserve">       37173</t>
  </si>
  <si>
    <t xml:space="preserve">       37174</t>
  </si>
  <si>
    <t xml:space="preserve">       37175</t>
  </si>
  <si>
    <t xml:space="preserve">       37176</t>
  </si>
  <si>
    <t xml:space="preserve">       37181</t>
  </si>
  <si>
    <t xml:space="preserve">       37183</t>
  </si>
  <si>
    <t xml:space="preserve">       37184</t>
  </si>
  <si>
    <t xml:space="preserve">       37185</t>
  </si>
  <si>
    <t xml:space="preserve">       37186</t>
  </si>
  <si>
    <t xml:space="preserve">       37187</t>
  </si>
  <si>
    <t xml:space="preserve">       37188</t>
  </si>
  <si>
    <t xml:space="preserve">       37189</t>
  </si>
  <si>
    <t xml:space="preserve">       37190</t>
  </si>
  <si>
    <t xml:space="preserve">       37191</t>
  </si>
  <si>
    <t xml:space="preserve">       37192</t>
  </si>
  <si>
    <t xml:space="preserve">       37193</t>
  </si>
  <si>
    <t xml:space="preserve">       37196</t>
  </si>
  <si>
    <t xml:space="preserve">       37200</t>
  </si>
  <si>
    <t xml:space="preserve">       37208</t>
  </si>
  <si>
    <t xml:space="preserve">       37209</t>
  </si>
  <si>
    <t xml:space="preserve">       37210</t>
  </si>
  <si>
    <t xml:space="preserve">       37214</t>
  </si>
  <si>
    <t xml:space="preserve">       37216</t>
  </si>
  <si>
    <t xml:space="preserve">       37217</t>
  </si>
  <si>
    <t xml:space="preserve">       37219</t>
  </si>
  <si>
    <t xml:space="preserve">       37220</t>
  </si>
  <si>
    <t xml:space="preserve">       37230</t>
  </si>
  <si>
    <t xml:space="preserve">       37240</t>
  </si>
  <si>
    <t xml:space="preserve">       37246</t>
  </si>
  <si>
    <t xml:space="preserve">       37247</t>
  </si>
  <si>
    <t xml:space="preserve">       37248</t>
  </si>
  <si>
    <t xml:space="preserve">       37250</t>
  </si>
  <si>
    <t xml:space="preserve">       37251</t>
  </si>
  <si>
    <t xml:space="preserve">       37253</t>
  </si>
  <si>
    <t xml:space="preserve">       37254</t>
  </si>
  <si>
    <t xml:space="preserve">       37255</t>
  </si>
  <si>
    <t xml:space="preserve">       37256</t>
  </si>
  <si>
    <t xml:space="preserve">       37257</t>
  </si>
  <si>
    <t xml:space="preserve">       37258</t>
  </si>
  <si>
    <t xml:space="preserve">       37259</t>
  </si>
  <si>
    <t xml:space="preserve">       37260</t>
  </si>
  <si>
    <t xml:space="preserve">       37267</t>
  </si>
  <si>
    <t xml:space="preserve">       37270</t>
  </si>
  <si>
    <t xml:space="preserve">       37271</t>
  </si>
  <si>
    <t xml:space="preserve">       37281</t>
  </si>
  <si>
    <t xml:space="preserve">       37290</t>
  </si>
  <si>
    <t xml:space="preserve">       37291</t>
  </si>
  <si>
    <t xml:space="preserve">       37292</t>
  </si>
  <si>
    <t xml:space="preserve">       37300</t>
  </si>
  <si>
    <t xml:space="preserve">       37310</t>
  </si>
  <si>
    <t xml:space="preserve">       37311</t>
  </si>
  <si>
    <t xml:space="preserve">       37312</t>
  </si>
  <si>
    <t xml:space="preserve">       37313</t>
  </si>
  <si>
    <t xml:space="preserve">       37314</t>
  </si>
  <si>
    <t xml:space="preserve">       37315</t>
  </si>
  <si>
    <t xml:space="preserve">       37316</t>
  </si>
  <si>
    <t xml:space="preserve">       37317</t>
  </si>
  <si>
    <t xml:space="preserve">       37318</t>
  </si>
  <si>
    <t xml:space="preserve">       37319</t>
  </si>
  <si>
    <t xml:space="preserve">       37320</t>
  </si>
  <si>
    <t xml:space="preserve">       37329</t>
  </si>
  <si>
    <t xml:space="preserve">       37330</t>
  </si>
  <si>
    <t xml:space="preserve">       37336</t>
  </si>
  <si>
    <t xml:space="preserve">       37337</t>
  </si>
  <si>
    <t xml:space="preserve">       37338</t>
  </si>
  <si>
    <t xml:space="preserve">       37339</t>
  </si>
  <si>
    <t xml:space="preserve">       37340</t>
  </si>
  <si>
    <t xml:space="preserve">       37350</t>
  </si>
  <si>
    <t xml:space="preserve">       37400</t>
  </si>
  <si>
    <t xml:space="preserve">       37405</t>
  </si>
  <si>
    <t xml:space="preserve">       37406</t>
  </si>
  <si>
    <t xml:space="preserve">       37408</t>
  </si>
  <si>
    <t xml:space="preserve">       37409</t>
  </si>
  <si>
    <t xml:space="preserve">       37410</t>
  </si>
  <si>
    <t xml:space="preserve">       37418</t>
  </si>
  <si>
    <t xml:space="preserve">       37419</t>
  </si>
  <si>
    <t xml:space="preserve">       37420</t>
  </si>
  <si>
    <t xml:space="preserve">       37426</t>
  </si>
  <si>
    <t xml:space="preserve">       37427</t>
  </si>
  <si>
    <t xml:space="preserve">       37428</t>
  </si>
  <si>
    <t xml:space="preserve">       37429</t>
  </si>
  <si>
    <t xml:space="preserve">       37430</t>
  </si>
  <si>
    <t xml:space="preserve">       37439</t>
  </si>
  <si>
    <t xml:space="preserve">       37440</t>
  </si>
  <si>
    <t xml:space="preserve">       37446</t>
  </si>
  <si>
    <t xml:space="preserve">       37447</t>
  </si>
  <si>
    <t xml:space="preserve">       37448</t>
  </si>
  <si>
    <t xml:space="preserve">       37449</t>
  </si>
  <si>
    <t xml:space="preserve">       37450</t>
  </si>
  <si>
    <t xml:space="preserve">       37451</t>
  </si>
  <si>
    <t xml:space="preserve">       37452</t>
  </si>
  <si>
    <t xml:space="preserve">       37453</t>
  </si>
  <si>
    <t xml:space="preserve">       37454</t>
  </si>
  <si>
    <t xml:space="preserve">       37455</t>
  </si>
  <si>
    <t xml:space="preserve">       37456</t>
  </si>
  <si>
    <t xml:space="preserve">       37460</t>
  </si>
  <si>
    <t xml:space="preserve">       37465</t>
  </si>
  <si>
    <t xml:space="preserve">       37466</t>
  </si>
  <si>
    <t xml:space="preserve">       37468</t>
  </si>
  <si>
    <t xml:space="preserve">       37470</t>
  </si>
  <si>
    <t xml:space="preserve">       37478</t>
  </si>
  <si>
    <t xml:space="preserve">       37480</t>
  </si>
  <si>
    <t xml:space="preserve">       37481</t>
  </si>
  <si>
    <t xml:space="preserve">       37488</t>
  </si>
  <si>
    <t xml:space="preserve">       37490</t>
  </si>
  <si>
    <t xml:space="preserve">       37492</t>
  </si>
  <si>
    <t xml:space="preserve">       37493</t>
  </si>
  <si>
    <t xml:space="preserve">       37494</t>
  </si>
  <si>
    <t xml:space="preserve">       37495</t>
  </si>
  <si>
    <t xml:space="preserve">       37496</t>
  </si>
  <si>
    <t xml:space="preserve">       37497</t>
  </si>
  <si>
    <t xml:space="preserve">       37500</t>
  </si>
  <si>
    <t xml:space="preserve">       37510</t>
  </si>
  <si>
    <t xml:space="preserve">       37511</t>
  </si>
  <si>
    <t xml:space="preserve">       37515</t>
  </si>
  <si>
    <t xml:space="preserve">       37516</t>
  </si>
  <si>
    <t xml:space="preserve">       37520</t>
  </si>
  <si>
    <t xml:space="preserve">       37521</t>
  </si>
  <si>
    <t xml:space="preserve">       37522</t>
  </si>
  <si>
    <t xml:space="preserve">       37523</t>
  </si>
  <si>
    <t xml:space="preserve">       37524</t>
  </si>
  <si>
    <t xml:space="preserve">       37530</t>
  </si>
  <si>
    <t xml:space="preserve">       37531</t>
  </si>
  <si>
    <t xml:space="preserve">       37532</t>
  </si>
  <si>
    <t xml:space="preserve">       37540</t>
  </si>
  <si>
    <t xml:space="preserve">       37541</t>
  </si>
  <si>
    <t xml:space="preserve">       37542</t>
  </si>
  <si>
    <t xml:space="preserve">       37550</t>
  </si>
  <si>
    <t xml:space="preserve">       37551</t>
  </si>
  <si>
    <t xml:space="preserve">       37552</t>
  </si>
  <si>
    <t xml:space="preserve">       37553</t>
  </si>
  <si>
    <t xml:space="preserve">       37554</t>
  </si>
  <si>
    <t xml:space="preserve">       37555</t>
  </si>
  <si>
    <t xml:space="preserve">       37589</t>
  </si>
  <si>
    <t xml:space="preserve">       37590</t>
  </si>
  <si>
    <t xml:space="preserve">       37591</t>
  </si>
  <si>
    <t xml:space="preserve">       37592</t>
  </si>
  <si>
    <t xml:space="preserve">       37593</t>
  </si>
  <si>
    <t xml:space="preserve">       37594</t>
  </si>
  <si>
    <t xml:space="preserve">       37595</t>
  </si>
  <si>
    <t xml:space="preserve">       37596</t>
  </si>
  <si>
    <t xml:space="preserve">       37600</t>
  </si>
  <si>
    <t xml:space="preserve">       37606</t>
  </si>
  <si>
    <t xml:space="preserve">       37607</t>
  </si>
  <si>
    <t xml:space="preserve">       37609</t>
  </si>
  <si>
    <t xml:space="preserve">       37610</t>
  </si>
  <si>
    <t xml:space="preserve">       37617</t>
  </si>
  <si>
    <t xml:space="preserve">       37618</t>
  </si>
  <si>
    <t xml:space="preserve">       37619</t>
  </si>
  <si>
    <t xml:space="preserve">       37621</t>
  </si>
  <si>
    <t xml:space="preserve">       37624</t>
  </si>
  <si>
    <t xml:space="preserve">       37630</t>
  </si>
  <si>
    <t xml:space="preserve">       37638</t>
  </si>
  <si>
    <t xml:space="preserve">       37639</t>
  </si>
  <si>
    <t xml:space="preserve">       37640</t>
  </si>
  <si>
    <t xml:space="preserve">       37650</t>
  </si>
  <si>
    <t xml:space="preserve">       37656</t>
  </si>
  <si>
    <t xml:space="preserve">       37657</t>
  </si>
  <si>
    <t xml:space="preserve">       37658</t>
  </si>
  <si>
    <t xml:space="preserve">       37659</t>
  </si>
  <si>
    <t xml:space="preserve">       37660</t>
  </si>
  <si>
    <t xml:space="preserve">       37670</t>
  </si>
  <si>
    <t xml:space="preserve">       37671</t>
  </si>
  <si>
    <t xml:space="preserve">       37680</t>
  </si>
  <si>
    <t xml:space="preserve">       37682</t>
  </si>
  <si>
    <t xml:space="preserve">       37683</t>
  </si>
  <si>
    <t xml:space="preserve">       37684</t>
  </si>
  <si>
    <t xml:space="preserve">       37690</t>
  </si>
  <si>
    <t xml:space="preserve">       37694</t>
  </si>
  <si>
    <t xml:space="preserve">       37700</t>
  </si>
  <si>
    <t xml:space="preserve">       37710</t>
  </si>
  <si>
    <t xml:space="preserve">       37711</t>
  </si>
  <si>
    <t xml:space="preserve">       37712</t>
  </si>
  <si>
    <t xml:space="preserve">       37713</t>
  </si>
  <si>
    <t xml:space="preserve">       37714</t>
  </si>
  <si>
    <t xml:space="preserve">       37715</t>
  </si>
  <si>
    <t xml:space="preserve">       37716</t>
  </si>
  <si>
    <t xml:space="preserve">       37717</t>
  </si>
  <si>
    <t xml:space="preserve">       37718</t>
  </si>
  <si>
    <t xml:space="preserve">       37720</t>
  </si>
  <si>
    <t xml:space="preserve">       37724</t>
  </si>
  <si>
    <t xml:space="preserve">       37726</t>
  </si>
  <si>
    <t xml:space="preserve">       37727</t>
  </si>
  <si>
    <t xml:space="preserve">       37728</t>
  </si>
  <si>
    <t xml:space="preserve">       37730</t>
  </si>
  <si>
    <t xml:space="preserve">       37740</t>
  </si>
  <si>
    <t xml:space="preserve">       37748</t>
  </si>
  <si>
    <t xml:space="preserve">       37749</t>
  </si>
  <si>
    <t xml:space="preserve">       37750</t>
  </si>
  <si>
    <t xml:space="preserve">       37751</t>
  </si>
  <si>
    <t xml:space="preserve">       37752</t>
  </si>
  <si>
    <t xml:space="preserve">       37753</t>
  </si>
  <si>
    <t xml:space="preserve">       37754</t>
  </si>
  <si>
    <t xml:space="preserve">       37755</t>
  </si>
  <si>
    <t xml:space="preserve">       37756</t>
  </si>
  <si>
    <t xml:space="preserve">       37759</t>
  </si>
  <si>
    <t xml:space="preserve">       37760</t>
  </si>
  <si>
    <t xml:space="preserve">       37762</t>
  </si>
  <si>
    <t xml:space="preserve">       37763</t>
  </si>
  <si>
    <t xml:space="preserve">       37764</t>
  </si>
  <si>
    <t xml:space="preserve">       37765</t>
  </si>
  <si>
    <t xml:space="preserve">       37766</t>
  </si>
  <si>
    <t xml:space="preserve">       37767</t>
  </si>
  <si>
    <t xml:space="preserve">       37768</t>
  </si>
  <si>
    <t xml:space="preserve">       37770</t>
  </si>
  <si>
    <t xml:space="preserve">       37773</t>
  </si>
  <si>
    <t xml:space="preserve">       37774</t>
  </si>
  <si>
    <t xml:space="preserve">       37775</t>
  </si>
  <si>
    <t xml:space="preserve">       37776</t>
  </si>
  <si>
    <t xml:space="preserve">       37777</t>
  </si>
  <si>
    <t xml:space="preserve">       37778</t>
  </si>
  <si>
    <t xml:space="preserve">       37779</t>
  </si>
  <si>
    <t xml:space="preserve">       37780</t>
  </si>
  <si>
    <t xml:space="preserve">       37781</t>
  </si>
  <si>
    <t xml:space="preserve">       37785</t>
  </si>
  <si>
    <t xml:space="preserve">       37786</t>
  </si>
  <si>
    <t xml:space="preserve">       37787</t>
  </si>
  <si>
    <t xml:space="preserve">       37788</t>
  </si>
  <si>
    <t xml:space="preserve">       37789</t>
  </si>
  <si>
    <t xml:space="preserve">       37790</t>
  </si>
  <si>
    <t xml:space="preserve">       37791</t>
  </si>
  <si>
    <t xml:space="preserve">       37792</t>
  </si>
  <si>
    <t xml:space="preserve">       37793</t>
  </si>
  <si>
    <t xml:space="preserve">       37794</t>
  </si>
  <si>
    <t xml:space="preserve">       37795</t>
  </si>
  <si>
    <t xml:space="preserve">       37796</t>
  </si>
  <si>
    <t xml:space="preserve">       37797</t>
  </si>
  <si>
    <t xml:space="preserve">       37798</t>
  </si>
  <si>
    <t xml:space="preserve">       37799</t>
  </si>
  <si>
    <t xml:space="preserve">       37800</t>
  </si>
  <si>
    <t xml:space="preserve">       37810</t>
  </si>
  <si>
    <t xml:space="preserve">       37820</t>
  </si>
  <si>
    <t xml:space="preserve">       37830</t>
  </si>
  <si>
    <t xml:space="preserve">       37840</t>
  </si>
  <si>
    <t xml:space="preserve">       37850</t>
  </si>
  <si>
    <t xml:space="preserve">       37860</t>
  </si>
  <si>
    <t xml:space="preserve">       37861</t>
  </si>
  <si>
    <t xml:space="preserve">       37863</t>
  </si>
  <si>
    <t xml:space="preserve">       37864</t>
  </si>
  <si>
    <t xml:space="preserve">       37865</t>
  </si>
  <si>
    <t xml:space="preserve">       37870</t>
  </si>
  <si>
    <t xml:space="preserve">       37871</t>
  </si>
  <si>
    <t xml:space="preserve">       37872</t>
  </si>
  <si>
    <t xml:space="preserve">       37873</t>
  </si>
  <si>
    <t xml:space="preserve">       37874</t>
  </si>
  <si>
    <t xml:space="preserve">       37881</t>
  </si>
  <si>
    <t xml:space="preserve">       37882</t>
  </si>
  <si>
    <t xml:space="preserve">       37890</t>
  </si>
  <si>
    <t xml:space="preserve">       37891</t>
  </si>
  <si>
    <t xml:space="preserve">       37892</t>
  </si>
  <si>
    <t xml:space="preserve">       37893</t>
  </si>
  <si>
    <t xml:space="preserve">       37894</t>
  </si>
  <si>
    <t xml:space="preserve">       37900</t>
  </si>
  <si>
    <t xml:space="preserve">       38001</t>
  </si>
  <si>
    <t xml:space="preserve">       38002</t>
  </si>
  <si>
    <t xml:space="preserve">       38003</t>
  </si>
  <si>
    <t xml:space="preserve">       38004</t>
  </si>
  <si>
    <t xml:space="preserve">       38005</t>
  </si>
  <si>
    <t xml:space="preserve">       38006</t>
  </si>
  <si>
    <t xml:space="preserve">       38007</t>
  </si>
  <si>
    <t xml:space="preserve">       38008</t>
  </si>
  <si>
    <t xml:space="preserve">       38009</t>
  </si>
  <si>
    <t xml:space="preserve">       38010</t>
  </si>
  <si>
    <t xml:space="preserve">       38019</t>
  </si>
  <si>
    <t xml:space="preserve">       38023</t>
  </si>
  <si>
    <t xml:space="preserve">       38025</t>
  </si>
  <si>
    <t xml:space="preserve">       38028</t>
  </si>
  <si>
    <t xml:space="preserve">       38034</t>
  </si>
  <si>
    <t xml:space="preserve">       38035</t>
  </si>
  <si>
    <t xml:space="preserve">       38038</t>
  </si>
  <si>
    <t xml:space="preserve">       38039</t>
  </si>
  <si>
    <t xml:space="preserve">       38040</t>
  </si>
  <si>
    <t xml:space="preserve">       38046</t>
  </si>
  <si>
    <t xml:space="preserve">       38070</t>
  </si>
  <si>
    <t xml:space="preserve">       38071</t>
  </si>
  <si>
    <t xml:space="preserve">       38080</t>
  </si>
  <si>
    <t xml:space="preserve">       38107</t>
  </si>
  <si>
    <t xml:space="preserve">       38108</t>
  </si>
  <si>
    <t xml:space="preserve">       38109</t>
  </si>
  <si>
    <t xml:space="preserve">       38110</t>
  </si>
  <si>
    <t xml:space="preserve">       38111</t>
  </si>
  <si>
    <t xml:space="preserve">       38120</t>
  </si>
  <si>
    <t xml:space="preserve">       38129</t>
  </si>
  <si>
    <t xml:space="preserve">       38130</t>
  </si>
  <si>
    <t xml:space="preserve">       38139</t>
  </si>
  <si>
    <t xml:space="preserve">       38140</t>
  </si>
  <si>
    <t xml:space="preserve">       38150</t>
  </si>
  <si>
    <t xml:space="preserve">       38160</t>
  </si>
  <si>
    <t xml:space="preserve">       38170</t>
  </si>
  <si>
    <t xml:space="preserve">       38180</t>
  </si>
  <si>
    <t xml:space="preserve">       38190</t>
  </si>
  <si>
    <t xml:space="preserve">       38200</t>
  </si>
  <si>
    <t xml:space="preserve">       38201</t>
  </si>
  <si>
    <t xml:space="preserve">       38202</t>
  </si>
  <si>
    <t xml:space="preserve">       38203</t>
  </si>
  <si>
    <t xml:space="preserve">       38204</t>
  </si>
  <si>
    <t xml:space="preserve">       38205</t>
  </si>
  <si>
    <t xml:space="preserve">       38206</t>
  </si>
  <si>
    <t xml:space="preserve">       38207</t>
  </si>
  <si>
    <t xml:space="preserve">       38208</t>
  </si>
  <si>
    <t xml:space="preserve">       38240</t>
  </si>
  <si>
    <t xml:space="preserve">       38250</t>
  </si>
  <si>
    <t xml:space="preserve">       38260</t>
  </si>
  <si>
    <t xml:space="preserve">       38270</t>
  </si>
  <si>
    <t xml:space="preserve">       38280</t>
  </si>
  <si>
    <t xml:space="preserve">       38289</t>
  </si>
  <si>
    <t xml:space="preserve">       38290</t>
  </si>
  <si>
    <t xml:space="preserve">       38291</t>
  </si>
  <si>
    <t xml:space="preserve">       38292</t>
  </si>
  <si>
    <t xml:space="preserve">       38293</t>
  </si>
  <si>
    <t xml:space="preserve">       38294</t>
  </si>
  <si>
    <t xml:space="preserve">       38295</t>
  </si>
  <si>
    <t xml:space="preserve">       38296</t>
  </si>
  <si>
    <t xml:space="preserve">       38297</t>
  </si>
  <si>
    <t xml:space="preserve">       38300</t>
  </si>
  <si>
    <t xml:space="preserve">       38310</t>
  </si>
  <si>
    <t xml:space="preserve">       38311</t>
  </si>
  <si>
    <t xml:space="preserve">       38312</t>
  </si>
  <si>
    <t xml:space="preserve">       38313</t>
  </si>
  <si>
    <t xml:space="preserve">       38314</t>
  </si>
  <si>
    <t xml:space="preserve">       38315</t>
  </si>
  <si>
    <t xml:space="preserve">       38320</t>
  </si>
  <si>
    <t xml:space="preserve">       38329</t>
  </si>
  <si>
    <t xml:space="preserve">       38330</t>
  </si>
  <si>
    <t xml:space="preserve">       38340</t>
  </si>
  <si>
    <t xml:space="preserve">       38350</t>
  </si>
  <si>
    <t xml:space="preserve">       38355</t>
  </si>
  <si>
    <t xml:space="preserve">       38356</t>
  </si>
  <si>
    <t xml:space="preserve">       38357</t>
  </si>
  <si>
    <t xml:space="preserve">       38358</t>
  </si>
  <si>
    <t xml:space="preserve">       38359</t>
  </si>
  <si>
    <t xml:space="preserve">       38360</t>
  </si>
  <si>
    <t xml:space="preserve">       38370</t>
  </si>
  <si>
    <t xml:space="preserve">       38379</t>
  </si>
  <si>
    <t xml:space="preserve">       38380</t>
  </si>
  <si>
    <t xml:space="preserve">       38389</t>
  </si>
  <si>
    <t xml:space="preserve">       38390</t>
  </si>
  <si>
    <t xml:space="preserve">       38398</t>
  </si>
  <si>
    <t xml:space="preserve">       38399</t>
  </si>
  <si>
    <t xml:space="preserve">       38400</t>
  </si>
  <si>
    <t xml:space="preserve">       38410</t>
  </si>
  <si>
    <t xml:space="preserve">       38412</t>
  </si>
  <si>
    <t xml:space="preserve">       38413</t>
  </si>
  <si>
    <t xml:space="preserve">       38414</t>
  </si>
  <si>
    <t xml:space="preserve">       38415</t>
  </si>
  <si>
    <t xml:space="preserve">       38416</t>
  </si>
  <si>
    <t xml:space="preserve">       38417</t>
  </si>
  <si>
    <t xml:space="preserve">       38418</t>
  </si>
  <si>
    <t xml:space="preserve">       38419</t>
  </si>
  <si>
    <t xml:space="preserve">       38420</t>
  </si>
  <si>
    <t xml:space="preserve">       38428</t>
  </si>
  <si>
    <t xml:space="preserve">       38429</t>
  </si>
  <si>
    <t xml:space="preserve">       38430</t>
  </si>
  <si>
    <t xml:space="preserve">       38434</t>
  </si>
  <si>
    <t xml:space="preserve">       38435</t>
  </si>
  <si>
    <t xml:space="preserve">       38436</t>
  </si>
  <si>
    <t xml:space="preserve">       38438</t>
  </si>
  <si>
    <t xml:space="preserve">       38439</t>
  </si>
  <si>
    <t xml:space="preserve">       38440</t>
  </si>
  <si>
    <t xml:space="preserve">       38441</t>
  </si>
  <si>
    <t xml:space="preserve">       38449</t>
  </si>
  <si>
    <t xml:space="preserve">       38450</t>
  </si>
  <si>
    <t xml:space="preserve">       38458</t>
  </si>
  <si>
    <t xml:space="preserve">       38459</t>
  </si>
  <si>
    <t xml:space="preserve">       38460</t>
  </si>
  <si>
    <t xml:space="preserve">       38470</t>
  </si>
  <si>
    <t xml:space="preserve">       38479</t>
  </si>
  <si>
    <t xml:space="preserve">       38480</t>
  </si>
  <si>
    <t xml:space="preserve">       38489</t>
  </si>
  <si>
    <t xml:space="preserve">       38500</t>
  </si>
  <si>
    <t xml:space="preserve">       38508</t>
  </si>
  <si>
    <t xml:space="preserve">       38509</t>
  </si>
  <si>
    <t xml:space="preserve">       38510</t>
  </si>
  <si>
    <t xml:space="preserve">       38520</t>
  </si>
  <si>
    <t xml:space="preserve">       38530</t>
  </si>
  <si>
    <t xml:space="preserve">       38540</t>
  </si>
  <si>
    <t xml:space="preserve">       38550</t>
  </si>
  <si>
    <t xml:space="preserve">       38560</t>
  </si>
  <si>
    <t xml:space="preserve">       38570</t>
  </si>
  <si>
    <t xml:space="preserve">       38579</t>
  </si>
  <si>
    <t xml:space="preserve">       38580</t>
  </si>
  <si>
    <t xml:space="preserve">       38588</t>
  </si>
  <si>
    <t xml:space="preserve">       38589</t>
  </si>
  <si>
    <t xml:space="preserve">       38590</t>
  </si>
  <si>
    <t xml:space="preserve">       38591</t>
  </si>
  <si>
    <t xml:space="preserve">       38592</t>
  </si>
  <si>
    <t xml:space="preserve">       38593</t>
  </si>
  <si>
    <t xml:space="preserve">       38594</t>
  </si>
  <si>
    <t xml:space="preserve">       38595</t>
  </si>
  <si>
    <t xml:space="preserve">       38600</t>
  </si>
  <si>
    <t xml:space="preserve">       38610</t>
  </si>
  <si>
    <t xml:space="preserve">       38611</t>
  </si>
  <si>
    <t xml:space="preserve">       38612</t>
  </si>
  <si>
    <t xml:space="preserve">       38613</t>
  </si>
  <si>
    <t xml:space="preserve">       38614</t>
  </si>
  <si>
    <t xml:space="preserve">       38615</t>
  </si>
  <si>
    <t xml:space="preserve">       38616</t>
  </si>
  <si>
    <t xml:space="preserve">       38617</t>
  </si>
  <si>
    <t xml:space="preserve">       38618</t>
  </si>
  <si>
    <t xml:space="preserve">       38619</t>
  </si>
  <si>
    <t xml:space="preserve">       38620</t>
  </si>
  <si>
    <t xml:space="preserve">       38626</t>
  </si>
  <si>
    <t xml:space="preserve">       38627</t>
  </si>
  <si>
    <t xml:space="preserve">       38628</t>
  </si>
  <si>
    <t xml:space="preserve">       38629</t>
  </si>
  <si>
    <t xml:space="preserve">       38630</t>
  </si>
  <si>
    <t xml:space="preserve">       38631</t>
  </si>
  <si>
    <t xml:space="preserve">       38632</t>
  </si>
  <si>
    <t xml:space="preserve">       38639</t>
  </si>
  <si>
    <t xml:space="preserve">       38640</t>
  </si>
  <si>
    <t xml:space="preserve">       38649</t>
  </si>
  <si>
    <t xml:space="preserve">       38650</t>
  </si>
  <si>
    <t xml:space="preserve">       38652</t>
  </si>
  <si>
    <t xml:space="preserve">       38660</t>
  </si>
  <si>
    <t xml:space="preserve">       38670</t>
  </si>
  <si>
    <t xml:space="preserve">       38677</t>
  </si>
  <si>
    <t xml:space="preserve">       38678</t>
  </si>
  <si>
    <t xml:space="preserve">       38679</t>
  </si>
  <si>
    <t xml:space="preserve">       38680</t>
  </si>
  <si>
    <t xml:space="preserve">       38683</t>
  </si>
  <si>
    <t xml:space="preserve">       38684</t>
  </si>
  <si>
    <t xml:space="preserve">       38685</t>
  </si>
  <si>
    <t xml:space="preserve">       38686</t>
  </si>
  <si>
    <t xml:space="preserve">       38687</t>
  </si>
  <si>
    <t xml:space="preserve">       38688</t>
  </si>
  <si>
    <t xml:space="preserve">       38689</t>
  </si>
  <si>
    <t xml:space="preserve">       38690</t>
  </si>
  <si>
    <t xml:space="preserve">       38700</t>
  </si>
  <si>
    <t xml:space="preserve">       38710</t>
  </si>
  <si>
    <t xml:space="preserve">       38711</t>
  </si>
  <si>
    <t xml:space="preserve">       38712</t>
  </si>
  <si>
    <t xml:space="preserve">       38713</t>
  </si>
  <si>
    <t xml:space="preserve">       38714</t>
  </si>
  <si>
    <t xml:space="preserve">       38715</t>
  </si>
  <si>
    <t xml:space="preserve">       38720</t>
  </si>
  <si>
    <t xml:space="preserve">       38726</t>
  </si>
  <si>
    <t xml:space="preserve">       38727</t>
  </si>
  <si>
    <t xml:space="preserve">       38728</t>
  </si>
  <si>
    <t xml:space="preserve">       38729</t>
  </si>
  <si>
    <t xml:space="preserve">       38730</t>
  </si>
  <si>
    <t xml:space="preserve">       38738</t>
  </si>
  <si>
    <t xml:space="preserve">       38739</t>
  </si>
  <si>
    <t xml:space="preserve">       38740</t>
  </si>
  <si>
    <t xml:space="preserve">       38749</t>
  </si>
  <si>
    <t xml:space="preserve">       38750</t>
  </si>
  <si>
    <t xml:space="preserve">       38758</t>
  </si>
  <si>
    <t xml:space="preserve">       38759</t>
  </si>
  <si>
    <t xml:space="preserve">       38760</t>
  </si>
  <si>
    <t xml:space="preserve">       38767</t>
  </si>
  <si>
    <t xml:space="preserve">       38768</t>
  </si>
  <si>
    <t xml:space="preserve">       38769</t>
  </si>
  <si>
    <t xml:space="preserve">       38770</t>
  </si>
  <si>
    <t xml:space="preserve">       38779</t>
  </si>
  <si>
    <t xml:space="preserve">       38780</t>
  </si>
  <si>
    <t xml:space="preserve">       38787</t>
  </si>
  <si>
    <t xml:space="preserve">       38788</t>
  </si>
  <si>
    <t xml:space="preserve">       38789</t>
  </si>
  <si>
    <t xml:space="preserve">       38800</t>
  </si>
  <si>
    <t xml:space="preserve">       38801</t>
  </si>
  <si>
    <t xml:space="preserve">       38810</t>
  </si>
  <si>
    <t xml:space="preserve">       38811</t>
  </si>
  <si>
    <t xml:space="preserve">       38812</t>
  </si>
  <si>
    <t xml:space="preserve">       38813</t>
  </si>
  <si>
    <t xml:space="preserve">       38820</t>
  </si>
  <si>
    <t xml:space="preserve">       38829</t>
  </si>
  <si>
    <t xml:space="preserve">       38830</t>
  </si>
  <si>
    <t xml:space="preserve">       38840</t>
  </si>
  <si>
    <t xml:space="preserve">       38849</t>
  </si>
  <si>
    <t xml:space="preserve">       38850</t>
  </si>
  <si>
    <t xml:space="preserve">       38852</t>
  </si>
  <si>
    <t xml:space="preserve">       38860</t>
  </si>
  <si>
    <t xml:space="preserve">       38869</t>
  </si>
  <si>
    <t xml:space="preserve">       38870</t>
  </si>
  <si>
    <t xml:space="preserve">       38879</t>
  </si>
  <si>
    <t xml:space="preserve">       38890</t>
  </si>
  <si>
    <t xml:space="preserve">       38891</t>
  </si>
  <si>
    <t xml:space="preserve">       38892</t>
  </si>
  <si>
    <t xml:space="preserve">       38900</t>
  </si>
  <si>
    <t xml:space="preserve">       38910</t>
  </si>
  <si>
    <t xml:space="preserve">       38911</t>
  </si>
  <si>
    <t xml:space="preserve">       38912</t>
  </si>
  <si>
    <t xml:space="preserve">       38913</t>
  </si>
  <si>
    <t xml:space="preserve">       38914</t>
  </si>
  <si>
    <t xml:space="preserve">       38915</t>
  </si>
  <si>
    <t xml:space="preserve">       38916</t>
  </si>
  <si>
    <t xml:space="preserve">       38917</t>
  </si>
  <si>
    <t xml:space="preserve">       39001</t>
  </si>
  <si>
    <t xml:space="preserve">       39002</t>
  </si>
  <si>
    <t xml:space="preserve">       39003</t>
  </si>
  <si>
    <t xml:space="preserve">       39004</t>
  </si>
  <si>
    <t xml:space="preserve">       39005</t>
  </si>
  <si>
    <t xml:space="preserve">       39006</t>
  </si>
  <si>
    <t xml:space="preserve">       39007</t>
  </si>
  <si>
    <t xml:space="preserve">       39008</t>
  </si>
  <si>
    <t xml:space="preserve">       39009</t>
  </si>
  <si>
    <t xml:space="preserve">       39010</t>
  </si>
  <si>
    <t xml:space="preserve">       39011</t>
  </si>
  <si>
    <t xml:space="preserve">       39012</t>
  </si>
  <si>
    <t xml:space="preserve">       39019</t>
  </si>
  <si>
    <t xml:space="preserve">       39020</t>
  </si>
  <si>
    <t xml:space="preserve">       39030</t>
  </si>
  <si>
    <t xml:space="preserve">       39070</t>
  </si>
  <si>
    <t xml:space="preserve">       39071</t>
  </si>
  <si>
    <t xml:space="preserve">       39080</t>
  </si>
  <si>
    <t xml:space="preserve">       39087</t>
  </si>
  <si>
    <t xml:space="preserve">       39100</t>
  </si>
  <si>
    <t xml:space="preserve">       39108</t>
  </si>
  <si>
    <t xml:space="preserve">       39110</t>
  </si>
  <si>
    <t xml:space="preserve">       39120</t>
  </si>
  <si>
    <t xml:space="preserve">       39130</t>
  </si>
  <si>
    <t xml:space="preserve">       39140</t>
  </si>
  <si>
    <t xml:space="preserve">       39146</t>
  </si>
  <si>
    <t xml:space="preserve">       39150</t>
  </si>
  <si>
    <t xml:space="preserve">       39160</t>
  </si>
  <si>
    <t xml:space="preserve">       39170</t>
  </si>
  <si>
    <t xml:space="preserve">       39180</t>
  </si>
  <si>
    <t xml:space="preserve">       39190</t>
  </si>
  <si>
    <t xml:space="preserve">       39191</t>
  </si>
  <si>
    <t xml:space="preserve">       39192</t>
  </si>
  <si>
    <t xml:space="preserve">       39193</t>
  </si>
  <si>
    <t xml:space="preserve">       39195</t>
  </si>
  <si>
    <t xml:space="preserve">       39197</t>
  </si>
  <si>
    <t xml:space="preserve">       39200</t>
  </si>
  <si>
    <t xml:space="preserve">       39210</t>
  </si>
  <si>
    <t xml:space="preserve">       39211</t>
  </si>
  <si>
    <t xml:space="preserve">       39212</t>
  </si>
  <si>
    <t xml:space="preserve">       39213</t>
  </si>
  <si>
    <t xml:space="preserve">       39220</t>
  </si>
  <si>
    <t xml:space="preserve">       39229</t>
  </si>
  <si>
    <t xml:space="preserve">       39230</t>
  </si>
  <si>
    <t xml:space="preserve">       39231</t>
  </si>
  <si>
    <t xml:space="preserve">       39232</t>
  </si>
  <si>
    <t xml:space="preserve">       39250</t>
  </si>
  <si>
    <t xml:space="preserve">       39290</t>
  </si>
  <si>
    <t xml:space="preserve">       39291</t>
  </si>
  <si>
    <t xml:space="preserve">       39292</t>
  </si>
  <si>
    <t xml:space="preserve">       39293</t>
  </si>
  <si>
    <t xml:space="preserve">       39294</t>
  </si>
  <si>
    <t xml:space="preserve">       39300</t>
  </si>
  <si>
    <t xml:space="preserve">       39310</t>
  </si>
  <si>
    <t xml:space="preserve">       39311</t>
  </si>
  <si>
    <t xml:space="preserve">       39312</t>
  </si>
  <si>
    <t xml:space="preserve">       39313</t>
  </si>
  <si>
    <t xml:space="preserve">       39314</t>
  </si>
  <si>
    <t xml:space="preserve">       39315</t>
  </si>
  <si>
    <t xml:space="preserve">       39316</t>
  </si>
  <si>
    <t xml:space="preserve">       39317</t>
  </si>
  <si>
    <t xml:space="preserve">       39318</t>
  </si>
  <si>
    <t xml:space="preserve">       39320</t>
  </si>
  <si>
    <t xml:space="preserve">       39329</t>
  </si>
  <si>
    <t xml:space="preserve">       39330</t>
  </si>
  <si>
    <t xml:space="preserve">       39340</t>
  </si>
  <si>
    <t xml:space="preserve">       39350</t>
  </si>
  <si>
    <t xml:space="preserve">       39360</t>
  </si>
  <si>
    <t xml:space="preserve">       39390</t>
  </si>
  <si>
    <t xml:space="preserve">       39400</t>
  </si>
  <si>
    <t xml:space="preserve">       39407</t>
  </si>
  <si>
    <t xml:space="preserve">       39408</t>
  </si>
  <si>
    <t xml:space="preserve">       39409</t>
  </si>
  <si>
    <t xml:space="preserve">       39410</t>
  </si>
  <si>
    <t xml:space="preserve">       39416</t>
  </si>
  <si>
    <t xml:space="preserve">       39417</t>
  </si>
  <si>
    <t xml:space="preserve">       39418</t>
  </si>
  <si>
    <t xml:space="preserve">       39419</t>
  </si>
  <si>
    <t xml:space="preserve">       39420</t>
  </si>
  <si>
    <t xml:space="preserve">       39430</t>
  </si>
  <si>
    <t xml:space="preserve">       39438</t>
  </si>
  <si>
    <t xml:space="preserve">       39439</t>
  </si>
  <si>
    <t xml:space="preserve">       39450</t>
  </si>
  <si>
    <t xml:space="preserve">       39451</t>
  </si>
  <si>
    <t xml:space="preserve">       39460</t>
  </si>
  <si>
    <t xml:space="preserve">       39470</t>
  </si>
  <si>
    <t xml:space="preserve">       39477</t>
  </si>
  <si>
    <t xml:space="preserve">       39478</t>
  </si>
  <si>
    <t xml:space="preserve">       39479</t>
  </si>
  <si>
    <t xml:space="preserve">       39490</t>
  </si>
  <si>
    <t xml:space="preserve">       39491</t>
  </si>
  <si>
    <t xml:space="preserve">       39500</t>
  </si>
  <si>
    <t xml:space="preserve">       39506</t>
  </si>
  <si>
    <t xml:space="preserve">       39507</t>
  </si>
  <si>
    <t xml:space="preserve">       39509</t>
  </si>
  <si>
    <t xml:space="preserve">       39510</t>
  </si>
  <si>
    <t xml:space="preserve">       39511</t>
  </si>
  <si>
    <t xml:space="preserve">       39513</t>
  </si>
  <si>
    <t xml:space="preserve">       39517</t>
  </si>
  <si>
    <t xml:space="preserve">       39518</t>
  </si>
  <si>
    <t xml:space="preserve">       39520</t>
  </si>
  <si>
    <t xml:space="preserve">       39525</t>
  </si>
  <si>
    <t xml:space="preserve">       39526</t>
  </si>
  <si>
    <t xml:space="preserve">       39527</t>
  </si>
  <si>
    <t xml:space="preserve">       39528</t>
  </si>
  <si>
    <t xml:space="preserve">       39530</t>
  </si>
  <si>
    <t xml:space="preserve">       39538</t>
  </si>
  <si>
    <t xml:space="preserve">       39539</t>
  </si>
  <si>
    <t xml:space="preserve">       39540</t>
  </si>
  <si>
    <t xml:space="preserve">       39547</t>
  </si>
  <si>
    <t xml:space="preserve">       39548</t>
  </si>
  <si>
    <t xml:space="preserve">       39549</t>
  </si>
  <si>
    <t xml:space="preserve">       39550</t>
  </si>
  <si>
    <t xml:space="preserve">       39551</t>
  </si>
  <si>
    <t xml:space="preserve">       39553</t>
  </si>
  <si>
    <t xml:space="preserve">       39554</t>
  </si>
  <si>
    <t xml:space="preserve">       39555</t>
  </si>
  <si>
    <t xml:space="preserve">       39556</t>
  </si>
  <si>
    <t xml:space="preserve">       39557</t>
  </si>
  <si>
    <t xml:space="preserve">       39558</t>
  </si>
  <si>
    <t xml:space="preserve">       39559</t>
  </si>
  <si>
    <t xml:space="preserve">       39560</t>
  </si>
  <si>
    <t xml:space="preserve">       39569</t>
  </si>
  <si>
    <t xml:space="preserve">       39570</t>
  </si>
  <si>
    <t xml:space="preserve">       39571</t>
  </si>
  <si>
    <t xml:space="preserve">       39572</t>
  </si>
  <si>
    <t xml:space="preserve">       39573</t>
  </si>
  <si>
    <t xml:space="preserve">       39574</t>
  </si>
  <si>
    <t xml:space="preserve">       39575</t>
  </si>
  <si>
    <t xml:space="preserve">       39577</t>
  </si>
  <si>
    <t xml:space="preserve">       39580</t>
  </si>
  <si>
    <t xml:space="preserve">       39582</t>
  </si>
  <si>
    <t xml:space="preserve">       39583</t>
  </si>
  <si>
    <t xml:space="preserve">       39584</t>
  </si>
  <si>
    <t xml:space="preserve">       39585</t>
  </si>
  <si>
    <t xml:space="preserve">       39586</t>
  </si>
  <si>
    <t xml:space="preserve">       39587</t>
  </si>
  <si>
    <t xml:space="preserve">       39588</t>
  </si>
  <si>
    <t xml:space="preserve">       39589</t>
  </si>
  <si>
    <t xml:space="preserve">       39590</t>
  </si>
  <si>
    <t xml:space="preserve">       39591</t>
  </si>
  <si>
    <t xml:space="preserve">       39592</t>
  </si>
  <si>
    <t xml:space="preserve">       39593</t>
  </si>
  <si>
    <t xml:space="preserve">       39594</t>
  </si>
  <si>
    <t xml:space="preserve">       39595</t>
  </si>
  <si>
    <t xml:space="preserve">       39600</t>
  </si>
  <si>
    <t xml:space="preserve">       39608</t>
  </si>
  <si>
    <t xml:space="preserve">       39609</t>
  </si>
  <si>
    <t xml:space="preserve">       39610</t>
  </si>
  <si>
    <t xml:space="preserve">       39611</t>
  </si>
  <si>
    <t xml:space="preserve">       39612</t>
  </si>
  <si>
    <t xml:space="preserve">       39613</t>
  </si>
  <si>
    <t xml:space="preserve">       39618</t>
  </si>
  <si>
    <t xml:space="preserve">       39619</t>
  </si>
  <si>
    <t xml:space="preserve">       39620</t>
  </si>
  <si>
    <t xml:space="preserve">       39626</t>
  </si>
  <si>
    <t xml:space="preserve">       39627</t>
  </si>
  <si>
    <t xml:space="preserve">       39630</t>
  </si>
  <si>
    <t xml:space="preserve">       39638</t>
  </si>
  <si>
    <t xml:space="preserve">       39639</t>
  </si>
  <si>
    <t xml:space="preserve">       39640</t>
  </si>
  <si>
    <t xml:space="preserve">       39649</t>
  </si>
  <si>
    <t xml:space="preserve">       39650</t>
  </si>
  <si>
    <t xml:space="preserve">       39660</t>
  </si>
  <si>
    <t xml:space="preserve">       39670</t>
  </si>
  <si>
    <t xml:space="preserve">       39679</t>
  </si>
  <si>
    <t xml:space="preserve">       39680</t>
  </si>
  <si>
    <t xml:space="preserve">       39681</t>
  </si>
  <si>
    <t xml:space="preserve">       39682</t>
  </si>
  <si>
    <t xml:space="preserve">       39683</t>
  </si>
  <si>
    <t xml:space="preserve">       39685</t>
  </si>
  <si>
    <t xml:space="preserve">       39686</t>
  </si>
  <si>
    <t xml:space="preserve">       39687</t>
  </si>
  <si>
    <t xml:space="preserve">       39688</t>
  </si>
  <si>
    <t xml:space="preserve">       39689</t>
  </si>
  <si>
    <t xml:space="preserve">       39690</t>
  </si>
  <si>
    <t xml:space="preserve">       39691</t>
  </si>
  <si>
    <t xml:space="preserve">       39692</t>
  </si>
  <si>
    <t xml:space="preserve">       39694</t>
  </si>
  <si>
    <t xml:space="preserve">       39696</t>
  </si>
  <si>
    <t xml:space="preserve">       39697</t>
  </si>
  <si>
    <t xml:space="preserve">       39698</t>
  </si>
  <si>
    <t xml:space="preserve">       39699</t>
  </si>
  <si>
    <t xml:space="preserve">       39700</t>
  </si>
  <si>
    <t xml:space="preserve">       39706</t>
  </si>
  <si>
    <t xml:space="preserve">       39707</t>
  </si>
  <si>
    <t xml:space="preserve">       39708</t>
  </si>
  <si>
    <t xml:space="preserve">       39709</t>
  </si>
  <si>
    <t xml:space="preserve">       39710</t>
  </si>
  <si>
    <t xml:space="preserve">       39715</t>
  </si>
  <si>
    <t xml:space="preserve">       39716</t>
  </si>
  <si>
    <t xml:space="preserve">       39717</t>
  </si>
  <si>
    <t xml:space="preserve">       39718</t>
  </si>
  <si>
    <t xml:space="preserve">       39719</t>
  </si>
  <si>
    <t xml:space="preserve">       39720</t>
  </si>
  <si>
    <t xml:space="preserve">       39721</t>
  </si>
  <si>
    <t xml:space="preserve">       39722</t>
  </si>
  <si>
    <t xml:space="preserve">       39723</t>
  </si>
  <si>
    <t xml:space="preserve">       39724</t>
  </si>
  <si>
    <t xml:space="preserve">       39725</t>
  </si>
  <si>
    <t xml:space="preserve">       39726</t>
  </si>
  <si>
    <t xml:space="preserve">       39727</t>
  </si>
  <si>
    <t xml:space="preserve">       39728</t>
  </si>
  <si>
    <t xml:space="preserve">       39730</t>
  </si>
  <si>
    <t xml:space="preserve">       39737</t>
  </si>
  <si>
    <t xml:space="preserve">       39738</t>
  </si>
  <si>
    <t xml:space="preserve">       39739</t>
  </si>
  <si>
    <t xml:space="preserve">       39740</t>
  </si>
  <si>
    <t xml:space="preserve">       39749</t>
  </si>
  <si>
    <t xml:space="preserve">       39750</t>
  </si>
  <si>
    <t xml:space="preserve">       39760</t>
  </si>
  <si>
    <t xml:space="preserve">       39761</t>
  </si>
  <si>
    <t xml:space="preserve">       39762</t>
  </si>
  <si>
    <t xml:space="preserve">       39764</t>
  </si>
  <si>
    <t xml:space="preserve">       39766</t>
  </si>
  <si>
    <t xml:space="preserve">       39770</t>
  </si>
  <si>
    <t xml:space="preserve">       39776</t>
  </si>
  <si>
    <t xml:space="preserve">       39777</t>
  </si>
  <si>
    <t xml:space="preserve">       39778</t>
  </si>
  <si>
    <t xml:space="preserve">       39780</t>
  </si>
  <si>
    <t xml:space="preserve">       39786</t>
  </si>
  <si>
    <t xml:space="preserve">       39787</t>
  </si>
  <si>
    <t xml:space="preserve">       39788</t>
  </si>
  <si>
    <t xml:space="preserve">       39790</t>
  </si>
  <si>
    <t xml:space="preserve">       39791</t>
  </si>
  <si>
    <t xml:space="preserve">       39792</t>
  </si>
  <si>
    <t xml:space="preserve">       39793</t>
  </si>
  <si>
    <t xml:space="preserve">       39794</t>
  </si>
  <si>
    <t xml:space="preserve">       39795</t>
  </si>
  <si>
    <t xml:space="preserve">       39796</t>
  </si>
  <si>
    <t xml:space="preserve">       39798</t>
  </si>
  <si>
    <t xml:space="preserve">       39800</t>
  </si>
  <si>
    <t xml:space="preserve">       39805</t>
  </si>
  <si>
    <t xml:space="preserve">       39806</t>
  </si>
  <si>
    <t xml:space="preserve">       39807</t>
  </si>
  <si>
    <t xml:space="preserve">       39808</t>
  </si>
  <si>
    <t xml:space="preserve">       39809</t>
  </si>
  <si>
    <t xml:space="preserve">       39810</t>
  </si>
  <si>
    <t xml:space="preserve">       39811</t>
  </si>
  <si>
    <t xml:space="preserve">       39812</t>
  </si>
  <si>
    <t xml:space="preserve">       39813</t>
  </si>
  <si>
    <t xml:space="preserve">       39815</t>
  </si>
  <si>
    <t xml:space="preserve">       39820</t>
  </si>
  <si>
    <t xml:space="preserve">       39840</t>
  </si>
  <si>
    <t xml:space="preserve">       39849</t>
  </si>
  <si>
    <t xml:space="preserve">       39850</t>
  </si>
  <si>
    <t xml:space="preserve">       39860</t>
  </si>
  <si>
    <t xml:space="preserve">       39880</t>
  </si>
  <si>
    <t xml:space="preserve">       40001</t>
  </si>
  <si>
    <t xml:space="preserve">       40002</t>
  </si>
  <si>
    <t xml:space="preserve">       40003</t>
  </si>
  <si>
    <t xml:space="preserve">       40004</t>
  </si>
  <si>
    <t xml:space="preserve">       40005</t>
  </si>
  <si>
    <t xml:space="preserve">       40006</t>
  </si>
  <si>
    <t xml:space="preserve">       40070</t>
  </si>
  <si>
    <t xml:space="preserve">       40071</t>
  </si>
  <si>
    <t xml:space="preserve">       40080</t>
  </si>
  <si>
    <t xml:space="preserve">       40100</t>
  </si>
  <si>
    <t xml:space="preserve">       40109</t>
  </si>
  <si>
    <t xml:space="preserve">       40120</t>
  </si>
  <si>
    <t xml:space="preserve">       40121</t>
  </si>
  <si>
    <t xml:space="preserve">       40122</t>
  </si>
  <si>
    <t xml:space="preserve">       40123</t>
  </si>
  <si>
    <t xml:space="preserve">       40130</t>
  </si>
  <si>
    <t xml:space="preserve">       40131</t>
  </si>
  <si>
    <t xml:space="preserve">       40132</t>
  </si>
  <si>
    <t xml:space="preserve">       40133</t>
  </si>
  <si>
    <t xml:space="preserve">       40134</t>
  </si>
  <si>
    <t xml:space="preserve">       40135</t>
  </si>
  <si>
    <t xml:space="preserve">       40136</t>
  </si>
  <si>
    <t xml:space="preserve">       40140</t>
  </si>
  <si>
    <t xml:space="preserve">       40141</t>
  </si>
  <si>
    <t xml:space="preserve">       40142</t>
  </si>
  <si>
    <t xml:space="preserve">       40144</t>
  </si>
  <si>
    <t xml:space="preserve">       40145</t>
  </si>
  <si>
    <t xml:space="preserve">       40146</t>
  </si>
  <si>
    <t xml:space="preserve">       40150</t>
  </si>
  <si>
    <t xml:space="preserve">       40151</t>
  </si>
  <si>
    <t xml:space="preserve">       40152</t>
  </si>
  <si>
    <t xml:space="preserve">       40153</t>
  </si>
  <si>
    <t xml:space="preserve">       40154</t>
  </si>
  <si>
    <t xml:space="preserve">       40160</t>
  </si>
  <si>
    <t xml:space="preserve">       40161</t>
  </si>
  <si>
    <t xml:space="preserve">       40162</t>
  </si>
  <si>
    <t xml:space="preserve">       40163</t>
  </si>
  <si>
    <t xml:space="preserve">       40164</t>
  </si>
  <si>
    <t xml:space="preserve">       40165</t>
  </si>
  <si>
    <t xml:space="preserve">       40170</t>
  </si>
  <si>
    <t xml:space="preserve">       40171</t>
  </si>
  <si>
    <t xml:space="preserve">       40172</t>
  </si>
  <si>
    <t xml:space="preserve">       40173</t>
  </si>
  <si>
    <t xml:space="preserve">       40174</t>
  </si>
  <si>
    <t xml:space="preserve">       40175</t>
  </si>
  <si>
    <t xml:space="preserve">       40176</t>
  </si>
  <si>
    <t xml:space="preserve">       40180</t>
  </si>
  <si>
    <t xml:space="preserve">       40181</t>
  </si>
  <si>
    <t xml:space="preserve">       40182</t>
  </si>
  <si>
    <t xml:space="preserve">       40183</t>
  </si>
  <si>
    <t xml:space="preserve">       40184</t>
  </si>
  <si>
    <t xml:space="preserve">       40185</t>
  </si>
  <si>
    <t xml:space="preserve">       40190</t>
  </si>
  <si>
    <t xml:space="preserve">       40191</t>
  </si>
  <si>
    <t xml:space="preserve">       40192</t>
  </si>
  <si>
    <t xml:space="preserve">       40193</t>
  </si>
  <si>
    <t xml:space="preserve">       40194</t>
  </si>
  <si>
    <t xml:space="preserve">       40195</t>
  </si>
  <si>
    <t xml:space="preserve">       40196</t>
  </si>
  <si>
    <t xml:space="preserve">       40197</t>
  </si>
  <si>
    <t xml:space="preserve">       40200</t>
  </si>
  <si>
    <t xml:space="preserve">       40210</t>
  </si>
  <si>
    <t xml:space="preserve">       40211</t>
  </si>
  <si>
    <t xml:space="preserve">       40212</t>
  </si>
  <si>
    <t xml:space="preserve">       40213</t>
  </si>
  <si>
    <t xml:space="preserve">       40214</t>
  </si>
  <si>
    <t xml:space="preserve">       40215</t>
  </si>
  <si>
    <t xml:space="preserve">       40216</t>
  </si>
  <si>
    <t xml:space="preserve">       40217</t>
  </si>
  <si>
    <t xml:space="preserve">       40218</t>
  </si>
  <si>
    <t xml:space="preserve">       40219</t>
  </si>
  <si>
    <t xml:space="preserve">       40220</t>
  </si>
  <si>
    <t xml:space="preserve">       40230</t>
  </si>
  <si>
    <t xml:space="preserve">       40231</t>
  </si>
  <si>
    <t xml:space="preserve">       40232</t>
  </si>
  <si>
    <t xml:space="preserve">       40233</t>
  </si>
  <si>
    <t xml:space="preserve">       40234</t>
  </si>
  <si>
    <t xml:space="preserve">       40235</t>
  </si>
  <si>
    <t xml:space="preserve">       40236</t>
  </si>
  <si>
    <t xml:space="preserve">       40237</t>
  </si>
  <si>
    <t xml:space="preserve">       40238</t>
  </si>
  <si>
    <t xml:space="preserve">       40239</t>
  </si>
  <si>
    <t xml:space="preserve">       40240</t>
  </si>
  <si>
    <t xml:space="preserve">       40241</t>
  </si>
  <si>
    <t xml:space="preserve">       40242</t>
  </si>
  <si>
    <t xml:space="preserve">       40250</t>
  </si>
  <si>
    <t xml:space="preserve">       40260</t>
  </si>
  <si>
    <t xml:space="preserve">       40270</t>
  </si>
  <si>
    <t xml:space="preserve">       40280</t>
  </si>
  <si>
    <t xml:space="preserve">       40290</t>
  </si>
  <si>
    <t xml:space="preserve">       40291</t>
  </si>
  <si>
    <t xml:space="preserve">       40292</t>
  </si>
  <si>
    <t xml:space="preserve">       40293</t>
  </si>
  <si>
    <t xml:space="preserve">       40294</t>
  </si>
  <si>
    <t xml:space="preserve">       40295</t>
  </si>
  <si>
    <t xml:space="preserve">       40296</t>
  </si>
  <si>
    <t xml:space="preserve">       40297</t>
  </si>
  <si>
    <t xml:space="preserve">       40298</t>
  </si>
  <si>
    <t xml:space="preserve">       40300</t>
  </si>
  <si>
    <t xml:space="preserve">       40310</t>
  </si>
  <si>
    <t xml:space="preserve">       40311</t>
  </si>
  <si>
    <t xml:space="preserve">       40312</t>
  </si>
  <si>
    <t xml:space="preserve">       40313</t>
  </si>
  <si>
    <t xml:space="preserve">       40314</t>
  </si>
  <si>
    <t xml:space="preserve">       40315</t>
  </si>
  <si>
    <t xml:space="preserve">       40316</t>
  </si>
  <si>
    <t xml:space="preserve">       40317</t>
  </si>
  <si>
    <t xml:space="preserve">       40318</t>
  </si>
  <si>
    <t xml:space="preserve">       40320</t>
  </si>
  <si>
    <t xml:space="preserve">       40330</t>
  </si>
  <si>
    <t xml:space="preserve">       40331</t>
  </si>
  <si>
    <t xml:space="preserve">       40332</t>
  </si>
  <si>
    <t xml:space="preserve">       40340</t>
  </si>
  <si>
    <t xml:space="preserve">       40350</t>
  </si>
  <si>
    <t xml:space="preserve">       40351</t>
  </si>
  <si>
    <t xml:space="preserve">       40352</t>
  </si>
  <si>
    <t xml:space="preserve">       40353</t>
  </si>
  <si>
    <t xml:space="preserve">       40354</t>
  </si>
  <si>
    <t xml:space="preserve">       40355</t>
  </si>
  <si>
    <t xml:space="preserve">       40356</t>
  </si>
  <si>
    <t xml:space="preserve">       40357</t>
  </si>
  <si>
    <t xml:space="preserve">       40358</t>
  </si>
  <si>
    <t xml:space="preserve">       40359</t>
  </si>
  <si>
    <t xml:space="preserve">       40360</t>
  </si>
  <si>
    <t xml:space="preserve">       40370</t>
  </si>
  <si>
    <t xml:space="preserve">       40380</t>
  </si>
  <si>
    <t xml:space="preserve">       40389</t>
  </si>
  <si>
    <t xml:space="preserve">       40390</t>
  </si>
  <si>
    <t xml:space="preserve">       40391</t>
  </si>
  <si>
    <t xml:space="preserve">       40392</t>
  </si>
  <si>
    <t xml:space="preserve">       40393</t>
  </si>
  <si>
    <t xml:space="preserve">       40394</t>
  </si>
  <si>
    <t xml:space="preserve">       40395</t>
  </si>
  <si>
    <t xml:space="preserve">       40396</t>
  </si>
  <si>
    <t xml:space="preserve">       40397</t>
  </si>
  <si>
    <t xml:space="preserve">       40400</t>
  </si>
  <si>
    <t xml:space="preserve">       40408</t>
  </si>
  <si>
    <t xml:space="preserve">       40410</t>
  </si>
  <si>
    <t xml:space="preserve">       40419</t>
  </si>
  <si>
    <t xml:space="preserve">       40420</t>
  </si>
  <si>
    <t xml:space="preserve">       40421</t>
  </si>
  <si>
    <t xml:space="preserve">       40422</t>
  </si>
  <si>
    <t xml:space="preserve">       40423</t>
  </si>
  <si>
    <t xml:space="preserve">       40424</t>
  </si>
  <si>
    <t xml:space="preserve">       40430</t>
  </si>
  <si>
    <t xml:space="preserve">       40440</t>
  </si>
  <si>
    <t xml:space="preserve">       40441</t>
  </si>
  <si>
    <t xml:space="preserve">       40442</t>
  </si>
  <si>
    <t xml:space="preserve">       40443</t>
  </si>
  <si>
    <t xml:space="preserve">       40444</t>
  </si>
  <si>
    <t xml:space="preserve">       40445</t>
  </si>
  <si>
    <t xml:space="preserve">       40446</t>
  </si>
  <si>
    <t xml:space="preserve">       40447</t>
  </si>
  <si>
    <t xml:space="preserve">       40448</t>
  </si>
  <si>
    <t xml:space="preserve">       40449</t>
  </si>
  <si>
    <t xml:space="preserve">       40450</t>
  </si>
  <si>
    <t xml:space="preserve">       40460</t>
  </si>
  <si>
    <t xml:space="preserve">       40461</t>
  </si>
  <si>
    <t xml:space="preserve">       40462</t>
  </si>
  <si>
    <t xml:space="preserve">       40463</t>
  </si>
  <si>
    <t xml:space="preserve">       40464</t>
  </si>
  <si>
    <t xml:space="preserve">       40465</t>
  </si>
  <si>
    <t xml:space="preserve">       40466</t>
  </si>
  <si>
    <t xml:space="preserve">       40467</t>
  </si>
  <si>
    <t xml:space="preserve">       40468</t>
  </si>
  <si>
    <t xml:space="preserve">       40469</t>
  </si>
  <si>
    <t xml:space="preserve">       40470</t>
  </si>
  <si>
    <t xml:space="preserve">       40480</t>
  </si>
  <si>
    <t xml:space="preserve">       40490</t>
  </si>
  <si>
    <t xml:space="preserve">       40491</t>
  </si>
  <si>
    <t xml:space="preserve">       40492</t>
  </si>
  <si>
    <t xml:space="preserve">       40493</t>
  </si>
  <si>
    <t xml:space="preserve">       40494</t>
  </si>
  <si>
    <t xml:space="preserve">       40495</t>
  </si>
  <si>
    <t xml:space="preserve">       40496</t>
  </si>
  <si>
    <t xml:space="preserve">       40500</t>
  </si>
  <si>
    <t xml:space="preserve">       40510</t>
  </si>
  <si>
    <t xml:space="preserve">       40511</t>
  </si>
  <si>
    <t xml:space="preserve">       40512</t>
  </si>
  <si>
    <t xml:space="preserve">       40513</t>
  </si>
  <si>
    <t xml:space="preserve">       40514</t>
  </si>
  <si>
    <t xml:space="preserve">       40515</t>
  </si>
  <si>
    <t xml:space="preserve">       40516</t>
  </si>
  <si>
    <t xml:space="preserve">       40517</t>
  </si>
  <si>
    <t xml:space="preserve">       40518</t>
  </si>
  <si>
    <t xml:space="preserve">       40520</t>
  </si>
  <si>
    <t xml:space="preserve">       40529</t>
  </si>
  <si>
    <t xml:space="preserve">       40530</t>
  </si>
  <si>
    <t xml:space="preserve">       40531</t>
  </si>
  <si>
    <t xml:space="preserve">       40532</t>
  </si>
  <si>
    <t xml:space="preserve">       40533</t>
  </si>
  <si>
    <t xml:space="preserve">       40540</t>
  </si>
  <si>
    <t xml:space="preserve">       40541</t>
  </si>
  <si>
    <t xml:space="preserve">       40542</t>
  </si>
  <si>
    <t xml:space="preserve">       40550</t>
  </si>
  <si>
    <t xml:space="preserve">       40551</t>
  </si>
  <si>
    <t xml:space="preserve">       40552</t>
  </si>
  <si>
    <t xml:space="preserve">       40553</t>
  </si>
  <si>
    <t xml:space="preserve">       40554</t>
  </si>
  <si>
    <t xml:space="preserve">       40555</t>
  </si>
  <si>
    <t xml:space="preserve">       40556</t>
  </si>
  <si>
    <t xml:space="preserve">       40560</t>
  </si>
  <si>
    <t xml:space="preserve">       40567</t>
  </si>
  <si>
    <t xml:space="preserve">       40568</t>
  </si>
  <si>
    <t xml:space="preserve">       40569</t>
  </si>
  <si>
    <t xml:space="preserve">       40590</t>
  </si>
  <si>
    <t xml:space="preserve">       40591</t>
  </si>
  <si>
    <t xml:space="preserve">       40592</t>
  </si>
  <si>
    <t xml:space="preserve">       40593</t>
  </si>
  <si>
    <t xml:space="preserve">       40594</t>
  </si>
  <si>
    <t xml:space="preserve">       41001</t>
  </si>
  <si>
    <t xml:space="preserve">       41002</t>
  </si>
  <si>
    <t xml:space="preserve">       41003</t>
  </si>
  <si>
    <t xml:space="preserve">       41004</t>
  </si>
  <si>
    <t xml:space="preserve">       41005</t>
  </si>
  <si>
    <t xml:space="preserve">       41006</t>
  </si>
  <si>
    <t xml:space="preserve">       41007</t>
  </si>
  <si>
    <t xml:space="preserve">       41008</t>
  </si>
  <si>
    <t xml:space="preserve">       41009</t>
  </si>
  <si>
    <t xml:space="preserve">       41010</t>
  </si>
  <si>
    <t xml:space="preserve">       41011</t>
  </si>
  <si>
    <t xml:space="preserve">       41012</t>
  </si>
  <si>
    <t xml:space="preserve">       41013</t>
  </si>
  <si>
    <t xml:space="preserve">       41014</t>
  </si>
  <si>
    <t xml:space="preserve">       41015</t>
  </si>
  <si>
    <t xml:space="preserve">       41016</t>
  </si>
  <si>
    <t xml:space="preserve">       41017</t>
  </si>
  <si>
    <t xml:space="preserve">       41018</t>
  </si>
  <si>
    <t xml:space="preserve">       41019</t>
  </si>
  <si>
    <t xml:space="preserve">       41020</t>
  </si>
  <si>
    <t xml:space="preserve">       41022</t>
  </si>
  <si>
    <t xml:space="preserve">       41034</t>
  </si>
  <si>
    <t xml:space="preserve">       41040</t>
  </si>
  <si>
    <t xml:space="preserve">       41070</t>
  </si>
  <si>
    <t xml:space="preserve">       41071</t>
  </si>
  <si>
    <t xml:space="preserve">       41073</t>
  </si>
  <si>
    <t xml:space="preserve">       41080</t>
  </si>
  <si>
    <t xml:space="preserve">       41089</t>
  </si>
  <si>
    <t xml:space="preserve">       41091</t>
  </si>
  <si>
    <t xml:space="preserve">       41092</t>
  </si>
  <si>
    <t xml:space="preserve">       41100</t>
  </si>
  <si>
    <t xml:space="preserve">       41110</t>
  </si>
  <si>
    <t xml:space="preserve">       41111</t>
  </si>
  <si>
    <t xml:space="preserve">       41120</t>
  </si>
  <si>
    <t xml:space="preserve">       41130</t>
  </si>
  <si>
    <t xml:space="preserve">       41140</t>
  </si>
  <si>
    <t xml:space="preserve">       41150</t>
  </si>
  <si>
    <t xml:space="preserve">       41200</t>
  </si>
  <si>
    <t xml:space="preserve">       41209</t>
  </si>
  <si>
    <t xml:space="preserve">       41210</t>
  </si>
  <si>
    <t xml:space="preserve">       41218</t>
  </si>
  <si>
    <t xml:space="preserve">       41219</t>
  </si>
  <si>
    <t xml:space="preserve">       41220</t>
  </si>
  <si>
    <t xml:space="preserve">       41230</t>
  </si>
  <si>
    <t xml:space="preserve">       41240</t>
  </si>
  <si>
    <t xml:space="preserve">       41250</t>
  </si>
  <si>
    <t xml:space="preserve">       41300</t>
  </si>
  <si>
    <t xml:space="preserve">       41309</t>
  </si>
  <si>
    <t xml:space="preserve">       41310</t>
  </si>
  <si>
    <t xml:space="preserve">       41318</t>
  </si>
  <si>
    <t xml:space="preserve">       41319</t>
  </si>
  <si>
    <t xml:space="preserve">       41320</t>
  </si>
  <si>
    <t xml:space="preserve">       41330</t>
  </si>
  <si>
    <t xml:space="preserve">       41339</t>
  </si>
  <si>
    <t xml:space="preserve">       41340</t>
  </si>
  <si>
    <t xml:space="preserve">       41350</t>
  </si>
  <si>
    <t xml:space="preserve">       41359</t>
  </si>
  <si>
    <t xml:space="preserve">       41360</t>
  </si>
  <si>
    <t xml:space="preserve">       41370</t>
  </si>
  <si>
    <t xml:space="preserve">       41380</t>
  </si>
  <si>
    <t xml:space="preserve">       41388</t>
  </si>
  <si>
    <t xml:space="preserve">       41389</t>
  </si>
  <si>
    <t xml:space="preserve">       41390</t>
  </si>
  <si>
    <t xml:space="preserve">       41400</t>
  </si>
  <si>
    <t xml:space="preserve">       41409</t>
  </si>
  <si>
    <t xml:space="preserve">       41410</t>
  </si>
  <si>
    <t xml:space="preserve">       41420</t>
  </si>
  <si>
    <t xml:space="preserve">       41429</t>
  </si>
  <si>
    <t xml:space="preserve">       41430</t>
  </si>
  <si>
    <t xml:space="preserve">       41439</t>
  </si>
  <si>
    <t xml:space="preserve">       41440</t>
  </si>
  <si>
    <t xml:space="preserve">       41449</t>
  </si>
  <si>
    <t xml:space="preserve">       41450</t>
  </si>
  <si>
    <t xml:space="preserve">       41460</t>
  </si>
  <si>
    <t xml:space="preserve">       41470</t>
  </si>
  <si>
    <t xml:space="preserve">       41471</t>
  </si>
  <si>
    <t xml:space="preserve">       41479</t>
  </si>
  <si>
    <t xml:space="preserve">       41489</t>
  </si>
  <si>
    <t xml:space="preserve">       41500</t>
  </si>
  <si>
    <t xml:space="preserve">       41510</t>
  </si>
  <si>
    <t xml:space="preserve">       41520</t>
  </si>
  <si>
    <t xml:space="preserve">       41530</t>
  </si>
  <si>
    <t xml:space="preserve">       41540</t>
  </si>
  <si>
    <t xml:space="preserve">       41550</t>
  </si>
  <si>
    <t xml:space="preserve">       41560</t>
  </si>
  <si>
    <t xml:space="preserve">       41563</t>
  </si>
  <si>
    <t xml:space="preserve">       41564</t>
  </si>
  <si>
    <t xml:space="preserve">       41565</t>
  </si>
  <si>
    <t xml:space="preserve">       41566</t>
  </si>
  <si>
    <t xml:space="preserve">       41567</t>
  </si>
  <si>
    <t xml:space="preserve">       41568</t>
  </si>
  <si>
    <t xml:space="preserve">       41569</t>
  </si>
  <si>
    <t xml:space="preserve">       41570</t>
  </si>
  <si>
    <t xml:space="preserve">       41580</t>
  </si>
  <si>
    <t xml:space="preserve">       41590</t>
  </si>
  <si>
    <t xml:space="preserve">       41599</t>
  </si>
  <si>
    <t xml:space="preserve">       41600</t>
  </si>
  <si>
    <t xml:space="preserve">       41610</t>
  </si>
  <si>
    <t xml:space="preserve">       41620</t>
  </si>
  <si>
    <t xml:space="preserve">       41630</t>
  </si>
  <si>
    <t xml:space="preserve">       41640</t>
  </si>
  <si>
    <t xml:space="preserve">       41650</t>
  </si>
  <si>
    <t xml:space="preserve">       41657</t>
  </si>
  <si>
    <t xml:space="preserve">       41658</t>
  </si>
  <si>
    <t xml:space="preserve">       41659</t>
  </si>
  <si>
    <t xml:space="preserve">       41660</t>
  </si>
  <si>
    <t xml:space="preserve">       41661</t>
  </si>
  <si>
    <t xml:space="preserve">       41670</t>
  </si>
  <si>
    <t xml:space="preserve">       41700</t>
  </si>
  <si>
    <t xml:space="preserve">       41701</t>
  </si>
  <si>
    <t xml:space="preserve">       41702</t>
  </si>
  <si>
    <t xml:space="preserve">       41703</t>
  </si>
  <si>
    <t xml:space="preserve">       41704</t>
  </si>
  <si>
    <t xml:space="preserve">       41710</t>
  </si>
  <si>
    <t xml:space="preserve">       41719</t>
  </si>
  <si>
    <t xml:space="preserve">       41720</t>
  </si>
  <si>
    <t xml:space="preserve">       41727</t>
  </si>
  <si>
    <t xml:space="preserve">       41728</t>
  </si>
  <si>
    <t xml:space="preserve">       41729</t>
  </si>
  <si>
    <t xml:space="preserve">       41730</t>
  </si>
  <si>
    <t xml:space="preserve">       41731</t>
  </si>
  <si>
    <t xml:space="preserve">       41740</t>
  </si>
  <si>
    <t xml:space="preserve">       41749</t>
  </si>
  <si>
    <t xml:space="preserve">       41750</t>
  </si>
  <si>
    <t xml:space="preserve">       41760</t>
  </si>
  <si>
    <t xml:space="preserve">       41770</t>
  </si>
  <si>
    <t xml:space="preserve">       41780</t>
  </si>
  <si>
    <t xml:space="preserve">       41800</t>
  </si>
  <si>
    <t xml:space="preserve">       41804</t>
  </si>
  <si>
    <t xml:space="preserve">       41805</t>
  </si>
  <si>
    <t xml:space="preserve">       41806</t>
  </si>
  <si>
    <t xml:space="preserve">       41807</t>
  </si>
  <si>
    <t xml:space="preserve">       41808</t>
  </si>
  <si>
    <t xml:space="preserve">       41809</t>
  </si>
  <si>
    <t xml:space="preserve">       41810</t>
  </si>
  <si>
    <t xml:space="preserve">       41820</t>
  </si>
  <si>
    <t xml:space="preserve">       41830</t>
  </si>
  <si>
    <t xml:space="preserve">       41840</t>
  </si>
  <si>
    <t xml:space="preserve">       41849</t>
  </si>
  <si>
    <t xml:space="preserve">       41850</t>
  </si>
  <si>
    <t xml:space="preserve">       41860</t>
  </si>
  <si>
    <t xml:space="preserve">       41870</t>
  </si>
  <si>
    <t xml:space="preserve">       41880</t>
  </si>
  <si>
    <t xml:space="preserve">       41888</t>
  </si>
  <si>
    <t xml:space="preserve">       41889</t>
  </si>
  <si>
    <t xml:space="preserve">       41890</t>
  </si>
  <si>
    <t xml:space="preserve">       41897</t>
  </si>
  <si>
    <t xml:space="preserve">       41898</t>
  </si>
  <si>
    <t xml:space="preserve">       41899</t>
  </si>
  <si>
    <t xml:space="preserve">       41900</t>
  </si>
  <si>
    <t xml:space="preserve">       41907</t>
  </si>
  <si>
    <t xml:space="preserve">       41908</t>
  </si>
  <si>
    <t xml:space="preserve">       41909</t>
  </si>
  <si>
    <t xml:space="preserve">       41910</t>
  </si>
  <si>
    <t xml:space="preserve">       41920</t>
  </si>
  <si>
    <t xml:space="preserve">       41927</t>
  </si>
  <si>
    <t xml:space="preserve">       41928</t>
  </si>
  <si>
    <t xml:space="preserve">       41930</t>
  </si>
  <si>
    <t xml:space="preserve">       41940</t>
  </si>
  <si>
    <t xml:space="preserve">       41950</t>
  </si>
  <si>
    <t xml:space="preserve">       41960</t>
  </si>
  <si>
    <t xml:space="preserve">       41970</t>
  </si>
  <si>
    <t xml:space="preserve">       41980</t>
  </si>
  <si>
    <t xml:space="preserve">       41989</t>
  </si>
  <si>
    <t xml:space="preserve">       42001</t>
  </si>
  <si>
    <t xml:space="preserve">       42002</t>
  </si>
  <si>
    <t xml:space="preserve">       42003</t>
  </si>
  <si>
    <t xml:space="preserve">       42004</t>
  </si>
  <si>
    <t xml:space="preserve">       42005</t>
  </si>
  <si>
    <t xml:space="preserve">       42020</t>
  </si>
  <si>
    <t xml:space="preserve">       42070</t>
  </si>
  <si>
    <t xml:space="preserve">       42080</t>
  </si>
  <si>
    <t xml:space="preserve">       42100</t>
  </si>
  <si>
    <t xml:space="preserve">       42107</t>
  </si>
  <si>
    <t xml:space="preserve">       42108</t>
  </si>
  <si>
    <t xml:space="preserve">       42109</t>
  </si>
  <si>
    <t xml:space="preserve">       42110</t>
  </si>
  <si>
    <t xml:space="preserve">       42111</t>
  </si>
  <si>
    <t xml:space="preserve">       42112</t>
  </si>
  <si>
    <t xml:space="preserve">       42113</t>
  </si>
  <si>
    <t xml:space="preserve">       42114</t>
  </si>
  <si>
    <t xml:space="preserve">       42120</t>
  </si>
  <si>
    <t xml:space="preserve">       42124</t>
  </si>
  <si>
    <t xml:space="preserve">       42125</t>
  </si>
  <si>
    <t xml:space="preserve">       42126</t>
  </si>
  <si>
    <t xml:space="preserve">       42127</t>
  </si>
  <si>
    <t xml:space="preserve">       42128</t>
  </si>
  <si>
    <t xml:space="preserve">       42129</t>
  </si>
  <si>
    <t xml:space="preserve">       42130</t>
  </si>
  <si>
    <t xml:space="preserve">       42131</t>
  </si>
  <si>
    <t xml:space="preserve">       42132</t>
  </si>
  <si>
    <t xml:space="preserve">       42133</t>
  </si>
  <si>
    <t xml:space="preserve">       42134</t>
  </si>
  <si>
    <t xml:space="preserve">       42135</t>
  </si>
  <si>
    <t xml:space="preserve">       42136</t>
  </si>
  <si>
    <t xml:space="preserve">       42137</t>
  </si>
  <si>
    <t xml:space="preserve">       42138</t>
  </si>
  <si>
    <t xml:space="preserve">       42140</t>
  </si>
  <si>
    <t xml:space="preserve">       42141</t>
  </si>
  <si>
    <t xml:space="preserve">       42142</t>
  </si>
  <si>
    <t xml:space="preserve">       42143</t>
  </si>
  <si>
    <t xml:space="preserve">       42144</t>
  </si>
  <si>
    <t xml:space="preserve">       42145</t>
  </si>
  <si>
    <t xml:space="preserve">       42146</t>
  </si>
  <si>
    <t xml:space="preserve">       42147</t>
  </si>
  <si>
    <t xml:space="preserve">       42148</t>
  </si>
  <si>
    <t xml:space="preserve">       42149</t>
  </si>
  <si>
    <t xml:space="preserve">       42150</t>
  </si>
  <si>
    <t xml:space="preserve">       42151</t>
  </si>
  <si>
    <t xml:space="preserve">       42152</t>
  </si>
  <si>
    <t xml:space="preserve">       42153</t>
  </si>
  <si>
    <t xml:space="preserve">       42155</t>
  </si>
  <si>
    <t xml:space="preserve">       42156</t>
  </si>
  <si>
    <t xml:space="preserve">       42157</t>
  </si>
  <si>
    <t xml:space="preserve">       42158</t>
  </si>
  <si>
    <t xml:space="preserve">       42159</t>
  </si>
  <si>
    <t xml:space="preserve">       42160</t>
  </si>
  <si>
    <t xml:space="preserve">       42161</t>
  </si>
  <si>
    <t xml:space="preserve">       42162</t>
  </si>
  <si>
    <t xml:space="preserve">       42163</t>
  </si>
  <si>
    <t xml:space="preserve">       42164</t>
  </si>
  <si>
    <t xml:space="preserve">       42165</t>
  </si>
  <si>
    <t xml:space="preserve">       42166</t>
  </si>
  <si>
    <t xml:space="preserve">       42167</t>
  </si>
  <si>
    <t xml:space="preserve">       42169</t>
  </si>
  <si>
    <t xml:space="preserve">       42170</t>
  </si>
  <si>
    <t xml:space="preserve">       42171</t>
  </si>
  <si>
    <t xml:space="preserve">       42172</t>
  </si>
  <si>
    <t xml:space="preserve">       42173</t>
  </si>
  <si>
    <t xml:space="preserve">       42174</t>
  </si>
  <si>
    <t xml:space="preserve">       42175</t>
  </si>
  <si>
    <t xml:space="preserve">       42176</t>
  </si>
  <si>
    <t xml:space="preserve">       42177</t>
  </si>
  <si>
    <t xml:space="preserve">       42180</t>
  </si>
  <si>
    <t xml:space="preserve">       42181</t>
  </si>
  <si>
    <t xml:space="preserve">       42182</t>
  </si>
  <si>
    <t xml:space="preserve">       42189</t>
  </si>
  <si>
    <t xml:space="preserve">       42190</t>
  </si>
  <si>
    <t xml:space="preserve">       42191</t>
  </si>
  <si>
    <t xml:space="preserve">       42192</t>
  </si>
  <si>
    <t xml:space="preserve">       42193</t>
  </si>
  <si>
    <t xml:space="preserve">       42194</t>
  </si>
  <si>
    <t xml:space="preserve">       42195</t>
  </si>
  <si>
    <t xml:space="preserve">       42196</t>
  </si>
  <si>
    <t xml:space="preserve">       42200</t>
  </si>
  <si>
    <t xml:space="preserve">       42210</t>
  </si>
  <si>
    <t xml:space="preserve">       42211</t>
  </si>
  <si>
    <t xml:space="preserve">       42212</t>
  </si>
  <si>
    <t xml:space="preserve">       42213</t>
  </si>
  <si>
    <t xml:space="preserve">       42214</t>
  </si>
  <si>
    <t xml:space="preserve">       42215</t>
  </si>
  <si>
    <t xml:space="preserve">       42216</t>
  </si>
  <si>
    <t xml:space="preserve">       42217</t>
  </si>
  <si>
    <t xml:space="preserve">       42218</t>
  </si>
  <si>
    <t xml:space="preserve">       42220</t>
  </si>
  <si>
    <t xml:space="preserve">       42221</t>
  </si>
  <si>
    <t xml:space="preserve">       42222</t>
  </si>
  <si>
    <t xml:space="preserve">       42223</t>
  </si>
  <si>
    <t xml:space="preserve">       42224</t>
  </si>
  <si>
    <t xml:space="preserve">       42225</t>
  </si>
  <si>
    <t xml:space="preserve">       42230</t>
  </si>
  <si>
    <t xml:space="preserve">       42240</t>
  </si>
  <si>
    <t xml:space="preserve">       42248</t>
  </si>
  <si>
    <t xml:space="preserve">       42249</t>
  </si>
  <si>
    <t xml:space="preserve">       42250</t>
  </si>
  <si>
    <t xml:space="preserve">       42257</t>
  </si>
  <si>
    <t xml:space="preserve">       42258</t>
  </si>
  <si>
    <t xml:space="preserve">       42259</t>
  </si>
  <si>
    <t xml:space="preserve">       42260</t>
  </si>
  <si>
    <t xml:space="preserve">       42269</t>
  </si>
  <si>
    <t xml:space="preserve">       42290</t>
  </si>
  <si>
    <t xml:space="preserve">       42291</t>
  </si>
  <si>
    <t xml:space="preserve">       42292</t>
  </si>
  <si>
    <t xml:space="preserve">       42293</t>
  </si>
  <si>
    <t xml:space="preserve">       42294</t>
  </si>
  <si>
    <t xml:space="preserve">       42295</t>
  </si>
  <si>
    <t xml:space="preserve">       42296</t>
  </si>
  <si>
    <t xml:space="preserve">       42300</t>
  </si>
  <si>
    <t xml:space="preserve">       42310</t>
  </si>
  <si>
    <t xml:space="preserve">       42311</t>
  </si>
  <si>
    <t xml:space="preserve">       42312</t>
  </si>
  <si>
    <t xml:space="preserve">       42313</t>
  </si>
  <si>
    <t xml:space="preserve">       42314</t>
  </si>
  <si>
    <t xml:space="preserve">       42315</t>
  </si>
  <si>
    <t xml:space="preserve">       42316</t>
  </si>
  <si>
    <t xml:space="preserve">       42317</t>
  </si>
  <si>
    <t xml:space="preserve">       42318</t>
  </si>
  <si>
    <t xml:space="preserve">       42320</t>
  </si>
  <si>
    <t xml:space="preserve">       42328</t>
  </si>
  <si>
    <t xml:space="preserve">       42329</t>
  </si>
  <si>
    <t xml:space="preserve">       42330</t>
  </si>
  <si>
    <t xml:space="preserve">       42339</t>
  </si>
  <si>
    <t xml:space="preserve">       42340</t>
  </si>
  <si>
    <t xml:space="preserve">       42341</t>
  </si>
  <si>
    <t xml:space="preserve">       42342</t>
  </si>
  <si>
    <t xml:space="preserve">       42343</t>
  </si>
  <si>
    <t xml:space="preserve">       42344</t>
  </si>
  <si>
    <t xml:space="preserve">       42345</t>
  </si>
  <si>
    <t xml:space="preserve">       42350</t>
  </si>
  <si>
    <t xml:space="preserve">       42351</t>
  </si>
  <si>
    <t xml:space="preserve">       42353</t>
  </si>
  <si>
    <t xml:space="preserve">       42360</t>
  </si>
  <si>
    <t xml:space="preserve">       42365</t>
  </si>
  <si>
    <t xml:space="preserve">       42366</t>
  </si>
  <si>
    <t xml:space="preserve">       42367</t>
  </si>
  <si>
    <t xml:space="preserve">       42368</t>
  </si>
  <si>
    <t xml:space="preserve">       42369</t>
  </si>
  <si>
    <t xml:space="preserve">       42391</t>
  </si>
  <si>
    <t xml:space="preserve">       42392</t>
  </si>
  <si>
    <t xml:space="preserve">       43001</t>
  </si>
  <si>
    <t xml:space="preserve">       43002</t>
  </si>
  <si>
    <t xml:space="preserve">       43003</t>
  </si>
  <si>
    <t xml:space="preserve">       43004</t>
  </si>
  <si>
    <t xml:space="preserve">       43005</t>
  </si>
  <si>
    <t xml:space="preserve">       43006</t>
  </si>
  <si>
    <t xml:space="preserve">       43007</t>
  </si>
  <si>
    <t xml:space="preserve">       43008</t>
  </si>
  <si>
    <t xml:space="preserve">       43018</t>
  </si>
  <si>
    <t xml:space="preserve">       43040</t>
  </si>
  <si>
    <t xml:space="preserve">       43052</t>
  </si>
  <si>
    <t xml:space="preserve">       43070</t>
  </si>
  <si>
    <t xml:space="preserve">       43071</t>
  </si>
  <si>
    <t xml:space="preserve">       43080</t>
  </si>
  <si>
    <t xml:space="preserve">       43100</t>
  </si>
  <si>
    <t xml:space="preserve">       43110</t>
  </si>
  <si>
    <t xml:space="preserve">       43120</t>
  </si>
  <si>
    <t xml:space="preserve">       43130</t>
  </si>
  <si>
    <t xml:space="preserve">       43140</t>
  </si>
  <si>
    <t xml:space="preserve">       43141</t>
  </si>
  <si>
    <t xml:space="preserve">       43142</t>
  </si>
  <si>
    <t xml:space="preserve">       43143</t>
  </si>
  <si>
    <t xml:space="preserve">       43144</t>
  </si>
  <si>
    <t xml:space="preserve">       43150</t>
  </si>
  <si>
    <t xml:space="preserve">       43151</t>
  </si>
  <si>
    <t xml:space="preserve">       43152</t>
  </si>
  <si>
    <t xml:space="preserve">       43153</t>
  </si>
  <si>
    <t xml:space="preserve">       43154</t>
  </si>
  <si>
    <t xml:space="preserve">       43155</t>
  </si>
  <si>
    <t xml:space="preserve">       43178</t>
  </si>
  <si>
    <t xml:space="preserve">       43200</t>
  </si>
  <si>
    <t xml:space="preserve">       43201</t>
  </si>
  <si>
    <t xml:space="preserve">       43202</t>
  </si>
  <si>
    <t xml:space="preserve">       43203</t>
  </si>
  <si>
    <t xml:space="preserve">       43204</t>
  </si>
  <si>
    <t xml:space="preserve">       43205</t>
  </si>
  <si>
    <t xml:space="preserve">       43206</t>
  </si>
  <si>
    <t xml:space="preserve">       43300</t>
  </si>
  <si>
    <t xml:space="preserve">       43310</t>
  </si>
  <si>
    <t xml:space="preserve">       43311</t>
  </si>
  <si>
    <t xml:space="preserve">       43312</t>
  </si>
  <si>
    <t xml:space="preserve">       43320</t>
  </si>
  <si>
    <t xml:space="preserve">       43321</t>
  </si>
  <si>
    <t xml:space="preserve">       43330</t>
  </si>
  <si>
    <t xml:space="preserve">       43340</t>
  </si>
  <si>
    <t xml:space="preserve">       43350</t>
  </si>
  <si>
    <t xml:space="preserve">       43360</t>
  </si>
  <si>
    <t xml:space="preserve">       43361</t>
  </si>
  <si>
    <t xml:space="preserve">       43362</t>
  </si>
  <si>
    <t xml:space="preserve">       43363</t>
  </si>
  <si>
    <t xml:space="preserve">       43364</t>
  </si>
  <si>
    <t xml:space="preserve">       43365</t>
  </si>
  <si>
    <t xml:space="preserve">       43370</t>
  </si>
  <si>
    <t xml:space="preserve">       43371</t>
  </si>
  <si>
    <t xml:space="preserve">       43372</t>
  </si>
  <si>
    <t xml:space="preserve">       43373</t>
  </si>
  <si>
    <t xml:space="preserve">       43374</t>
  </si>
  <si>
    <t xml:space="preserve">       43375</t>
  </si>
  <si>
    <t xml:space="preserve">       43376</t>
  </si>
  <si>
    <t xml:space="preserve">       43379</t>
  </si>
  <si>
    <t xml:space="preserve">       43380</t>
  </si>
  <si>
    <t xml:space="preserve">       43381</t>
  </si>
  <si>
    <t xml:space="preserve">       43382</t>
  </si>
  <si>
    <t xml:space="preserve">       43390</t>
  </si>
  <si>
    <t xml:space="preserve">       43391</t>
  </si>
  <si>
    <t xml:space="preserve">       43392</t>
  </si>
  <si>
    <t xml:space="preserve">       43393</t>
  </si>
  <si>
    <t xml:space="preserve">       43400</t>
  </si>
  <si>
    <t xml:space="preserve">       43410</t>
  </si>
  <si>
    <t xml:space="preserve">       43411</t>
  </si>
  <si>
    <t xml:space="preserve">       43412</t>
  </si>
  <si>
    <t xml:space="preserve">       43413</t>
  </si>
  <si>
    <t xml:space="preserve">       43414</t>
  </si>
  <si>
    <t xml:space="preserve">       43415</t>
  </si>
  <si>
    <t xml:space="preserve">       43420</t>
  </si>
  <si>
    <t xml:space="preserve">       43421</t>
  </si>
  <si>
    <t xml:space="preserve">       43422</t>
  </si>
  <si>
    <t xml:space="preserve">       43423</t>
  </si>
  <si>
    <t xml:space="preserve">       43424</t>
  </si>
  <si>
    <t xml:space="preserve">       43425</t>
  </si>
  <si>
    <t xml:space="preserve">       43426</t>
  </si>
  <si>
    <t xml:space="preserve">       43427</t>
  </si>
  <si>
    <t xml:space="preserve">       43428</t>
  </si>
  <si>
    <t xml:space="preserve">       43429</t>
  </si>
  <si>
    <t xml:space="preserve">       43430</t>
  </si>
  <si>
    <t xml:space="preserve">       43439</t>
  </si>
  <si>
    <t xml:space="preserve">       43440</t>
  </si>
  <si>
    <t xml:space="preserve">       43448</t>
  </si>
  <si>
    <t xml:space="preserve">       43449</t>
  </si>
  <si>
    <t xml:space="preserve">       43450</t>
  </si>
  <si>
    <t xml:space="preserve">       43459</t>
  </si>
  <si>
    <t xml:space="preserve">       43460</t>
  </si>
  <si>
    <t xml:space="preserve">       43461</t>
  </si>
  <si>
    <t xml:space="preserve">       43470</t>
  </si>
  <si>
    <t xml:space="preserve">       43479</t>
  </si>
  <si>
    <t xml:space="preserve">       43480</t>
  </si>
  <si>
    <t xml:space="preserve">       43481</t>
  </si>
  <si>
    <t xml:space="preserve">       43490</t>
  </si>
  <si>
    <t xml:space="preserve">       43491</t>
  </si>
  <si>
    <t xml:space="preserve">       43500</t>
  </si>
  <si>
    <t xml:space="preserve">       43510</t>
  </si>
  <si>
    <t xml:space="preserve">       43511</t>
  </si>
  <si>
    <t xml:space="preserve">       43512</t>
  </si>
  <si>
    <t xml:space="preserve">       43513</t>
  </si>
  <si>
    <t xml:space="preserve">       43514</t>
  </si>
  <si>
    <t xml:space="preserve">       43515</t>
  </si>
  <si>
    <t xml:space="preserve">       43516</t>
  </si>
  <si>
    <t xml:space="preserve">       43517</t>
  </si>
  <si>
    <t xml:space="preserve">       43519</t>
  </si>
  <si>
    <t xml:space="preserve">       43520</t>
  </si>
  <si>
    <t xml:space="preserve">       43527</t>
  </si>
  <si>
    <t xml:space="preserve">       43528</t>
  </si>
  <si>
    <t xml:space="preserve">       43529</t>
  </si>
  <si>
    <t xml:space="preserve">       43530</t>
  </si>
  <si>
    <t xml:space="preserve">       43540</t>
  </si>
  <si>
    <t xml:space="preserve">       43548</t>
  </si>
  <si>
    <t xml:space="preserve">       43549</t>
  </si>
  <si>
    <t xml:space="preserve">       43550</t>
  </si>
  <si>
    <t xml:space="preserve">       43558</t>
  </si>
  <si>
    <t xml:space="preserve">       43559</t>
  </si>
  <si>
    <t xml:space="preserve">       43560</t>
  </si>
  <si>
    <t xml:space="preserve">       43569</t>
  </si>
  <si>
    <t xml:space="preserve">       43570</t>
  </si>
  <si>
    <t xml:space="preserve">       43580</t>
  </si>
  <si>
    <t xml:space="preserve">       43587</t>
  </si>
  <si>
    <t xml:space="preserve">       43590</t>
  </si>
  <si>
    <t xml:space="preserve">       43591</t>
  </si>
  <si>
    <t xml:space="preserve">       43592</t>
  </si>
  <si>
    <t xml:space="preserve">       43593</t>
  </si>
  <si>
    <t xml:space="preserve">       43594</t>
  </si>
  <si>
    <t xml:space="preserve">       43595</t>
  </si>
  <si>
    <t xml:space="preserve">       43596</t>
  </si>
  <si>
    <t xml:space="preserve">       43597</t>
  </si>
  <si>
    <t xml:space="preserve">       43700</t>
  </si>
  <si>
    <t xml:space="preserve">       43703</t>
  </si>
  <si>
    <t xml:space="preserve">       43710</t>
  </si>
  <si>
    <t xml:space="preserve">       43711</t>
  </si>
  <si>
    <t xml:space="preserve">       43712</t>
  </si>
  <si>
    <t xml:space="preserve">       43713</t>
  </si>
  <si>
    <t xml:space="preserve">       43714</t>
  </si>
  <si>
    <t xml:space="preserve">       43715</t>
  </si>
  <si>
    <t xml:space="preserve">       43716</t>
  </si>
  <si>
    <t xml:space="preserve">       43717</t>
  </si>
  <si>
    <t xml:space="preserve">       43718</t>
  </si>
  <si>
    <t xml:space="preserve">       43719</t>
  </si>
  <si>
    <t xml:space="preserve">       43720</t>
  </si>
  <si>
    <t xml:space="preserve">       43730</t>
  </si>
  <si>
    <t xml:space="preserve">       43736</t>
  </si>
  <si>
    <t xml:space="preserve">       43737</t>
  </si>
  <si>
    <t xml:space="preserve">       43738</t>
  </si>
  <si>
    <t xml:space="preserve">       43739</t>
  </si>
  <si>
    <t xml:space="preserve">       43740</t>
  </si>
  <si>
    <t xml:space="preserve">       43746</t>
  </si>
  <si>
    <t xml:space="preserve">       43747</t>
  </si>
  <si>
    <t xml:space="preserve">       43748</t>
  </si>
  <si>
    <t xml:space="preserve">       43749</t>
  </si>
  <si>
    <t xml:space="preserve">       43750</t>
  </si>
  <si>
    <t xml:space="preserve">       43760</t>
  </si>
  <si>
    <t xml:space="preserve">       43761</t>
  </si>
  <si>
    <t xml:space="preserve">       43762</t>
  </si>
  <si>
    <t xml:space="preserve">       43763</t>
  </si>
  <si>
    <t xml:space="preserve">       43764</t>
  </si>
  <si>
    <t xml:space="preserve">       43765</t>
  </si>
  <si>
    <t xml:space="preserve">       43770</t>
  </si>
  <si>
    <t xml:space="preserve">       43771</t>
  </si>
  <si>
    <t xml:space="preserve">       43772</t>
  </si>
  <si>
    <t xml:space="preserve">       43773</t>
  </si>
  <si>
    <t xml:space="preserve">       43774</t>
  </si>
  <si>
    <t xml:space="preserve">       43775</t>
  </si>
  <si>
    <t xml:space="preserve">       43776</t>
  </si>
  <si>
    <t xml:space="preserve">       43777</t>
  </si>
  <si>
    <t xml:space="preserve">       43780</t>
  </si>
  <si>
    <t xml:space="preserve">       43781</t>
  </si>
  <si>
    <t xml:space="preserve">       43782</t>
  </si>
  <si>
    <t xml:space="preserve">       43783</t>
  </si>
  <si>
    <t xml:space="preserve">       43784</t>
  </si>
  <si>
    <t xml:space="preserve">       43785</t>
  </si>
  <si>
    <t xml:space="preserve">       43786</t>
  </si>
  <si>
    <t xml:space="preserve">       43787</t>
  </si>
  <si>
    <t xml:space="preserve">       43790</t>
  </si>
  <si>
    <t xml:space="preserve">       43791</t>
  </si>
  <si>
    <t xml:space="preserve">       43792</t>
  </si>
  <si>
    <t xml:space="preserve">       43800</t>
  </si>
  <si>
    <t xml:space="preserve">       43810</t>
  </si>
  <si>
    <t xml:space="preserve">       43811</t>
  </si>
  <si>
    <t xml:space="preserve">       43812</t>
  </si>
  <si>
    <t xml:space="preserve">       43813</t>
  </si>
  <si>
    <t xml:space="preserve">       43814</t>
  </si>
  <si>
    <t xml:space="preserve">       43815</t>
  </si>
  <si>
    <t xml:space="preserve">       43816</t>
  </si>
  <si>
    <t xml:space="preserve">       43817</t>
  </si>
  <si>
    <t xml:space="preserve">       43820</t>
  </si>
  <si>
    <t xml:space="preserve">       43830</t>
  </si>
  <si>
    <t xml:space="preserve">       43839</t>
  </si>
  <si>
    <t xml:space="preserve">       43840</t>
  </si>
  <si>
    <t xml:space="preserve">       43850</t>
  </si>
  <si>
    <t xml:space="preserve">       43860</t>
  </si>
  <si>
    <t xml:space="preserve">       43870</t>
  </si>
  <si>
    <t xml:space="preserve">       43877</t>
  </si>
  <si>
    <t xml:space="preserve">       43878</t>
  </si>
  <si>
    <t xml:space="preserve">       43879</t>
  </si>
  <si>
    <t xml:space="preserve">       43880</t>
  </si>
  <si>
    <t xml:space="preserve">       43881</t>
  </si>
  <si>
    <t xml:space="preserve">       43882</t>
  </si>
  <si>
    <t xml:space="preserve">       43883</t>
  </si>
  <si>
    <t xml:space="preserve">       43884</t>
  </si>
  <si>
    <t xml:space="preserve">       43885</t>
  </si>
  <si>
    <t xml:space="preserve">       43886</t>
  </si>
  <si>
    <t xml:space="preserve">       43887</t>
  </si>
  <si>
    <t xml:space="preserve">       43890</t>
  </si>
  <si>
    <t xml:space="preserve">       43891</t>
  </si>
  <si>
    <t xml:space="preserve">       43892</t>
  </si>
  <si>
    <t xml:space="preserve">       43893</t>
  </si>
  <si>
    <t xml:space="preserve">       43894</t>
  </si>
  <si>
    <t xml:space="preserve">       43895</t>
  </si>
  <si>
    <t xml:space="preserve">       43896</t>
  </si>
  <si>
    <t xml:space="preserve">       43897</t>
  </si>
  <si>
    <t xml:space="preserve">       44001</t>
  </si>
  <si>
    <t xml:space="preserve">       44002</t>
  </si>
  <si>
    <t xml:space="preserve">       44003</t>
  </si>
  <si>
    <t xml:space="preserve">       44070</t>
  </si>
  <si>
    <t xml:space="preserve">       44071</t>
  </si>
  <si>
    <t xml:space="preserve">       44080</t>
  </si>
  <si>
    <t xml:space="preserve">       44100</t>
  </si>
  <si>
    <t xml:space="preserve">       44110</t>
  </si>
  <si>
    <t xml:space="preserve">       44111</t>
  </si>
  <si>
    <t xml:space="preserve">       44112</t>
  </si>
  <si>
    <t xml:space="preserve">       44113</t>
  </si>
  <si>
    <t xml:space="preserve">       44114</t>
  </si>
  <si>
    <t xml:space="preserve">       44115</t>
  </si>
  <si>
    <t xml:space="preserve">       44120</t>
  </si>
  <si>
    <t xml:space="preserve">       44121</t>
  </si>
  <si>
    <t xml:space="preserve">       44122</t>
  </si>
  <si>
    <t xml:space="preserve">       44123</t>
  </si>
  <si>
    <t xml:space="preserve">       44124</t>
  </si>
  <si>
    <t xml:space="preserve">       44125</t>
  </si>
  <si>
    <t xml:space="preserve">       44126</t>
  </si>
  <si>
    <t xml:space="preserve">       44130</t>
  </si>
  <si>
    <t xml:space="preserve">       44131</t>
  </si>
  <si>
    <t xml:space="preserve">       44132</t>
  </si>
  <si>
    <t xml:space="preserve">       44133</t>
  </si>
  <si>
    <t xml:space="preserve">       44134</t>
  </si>
  <si>
    <t xml:space="preserve">       44140</t>
  </si>
  <si>
    <t xml:space="preserve">       44141</t>
  </si>
  <si>
    <t xml:space="preserve">       44142</t>
  </si>
  <si>
    <t xml:space="preserve">       44143</t>
  </si>
  <si>
    <t xml:space="preserve">       44144</t>
  </si>
  <si>
    <t xml:space="preserve">       44145</t>
  </si>
  <si>
    <t xml:space="preserve">       44146</t>
  </si>
  <si>
    <t xml:space="preserve">       44147</t>
  </si>
  <si>
    <t xml:space="preserve">       44150</t>
  </si>
  <si>
    <t xml:space="preserve">       44155</t>
  </si>
  <si>
    <t xml:space="preserve">       44156</t>
  </si>
  <si>
    <t xml:space="preserve">       44157</t>
  </si>
  <si>
    <t xml:space="preserve">       44158</t>
  </si>
  <si>
    <t xml:space="preserve">       44159</t>
  </si>
  <si>
    <t xml:space="preserve">       44160</t>
  </si>
  <si>
    <t xml:space="preserve">       44161</t>
  </si>
  <si>
    <t xml:space="preserve">       44162</t>
  </si>
  <si>
    <t xml:space="preserve">       44163</t>
  </si>
  <si>
    <t xml:space="preserve">       44164</t>
  </si>
  <si>
    <t xml:space="preserve">       44165</t>
  </si>
  <si>
    <t xml:space="preserve">       44166</t>
  </si>
  <si>
    <t xml:space="preserve">       44167</t>
  </si>
  <si>
    <t xml:space="preserve">       44168</t>
  </si>
  <si>
    <t xml:space="preserve">       44169</t>
  </si>
  <si>
    <t xml:space="preserve">       44190</t>
  </si>
  <si>
    <t xml:space="preserve">       44191</t>
  </si>
  <si>
    <t xml:space="preserve">       44192</t>
  </si>
  <si>
    <t xml:space="preserve">       44193</t>
  </si>
  <si>
    <t xml:space="preserve">       44194</t>
  </si>
  <si>
    <t xml:space="preserve">       44195</t>
  </si>
  <si>
    <t xml:space="preserve">       44200</t>
  </si>
  <si>
    <t xml:space="preserve">       44210</t>
  </si>
  <si>
    <t xml:space="preserve">       44211</t>
  </si>
  <si>
    <t xml:space="preserve">       44212</t>
  </si>
  <si>
    <t xml:space="preserve">       44213</t>
  </si>
  <si>
    <t xml:space="preserve">       44220</t>
  </si>
  <si>
    <t xml:space="preserve">       44221</t>
  </si>
  <si>
    <t xml:space="preserve">       44222</t>
  </si>
  <si>
    <t xml:space="preserve">       44223</t>
  </si>
  <si>
    <t xml:space="preserve">       44230</t>
  </si>
  <si>
    <t xml:space="preserve">       44231</t>
  </si>
  <si>
    <t xml:space="preserve">       44232</t>
  </si>
  <si>
    <t xml:space="preserve">       44233</t>
  </si>
  <si>
    <t xml:space="preserve">       44300</t>
  </si>
  <si>
    <t xml:space="preserve">       44310</t>
  </si>
  <si>
    <t xml:space="preserve">       44311</t>
  </si>
  <si>
    <t xml:space="preserve">       44313</t>
  </si>
  <si>
    <t xml:space="preserve">       44314</t>
  </si>
  <si>
    <t xml:space="preserve">       44315</t>
  </si>
  <si>
    <t xml:space="preserve">       44320</t>
  </si>
  <si>
    <t xml:space="preserve">       44330</t>
  </si>
  <si>
    <t xml:space="preserve">       44340</t>
  </si>
  <si>
    <t xml:space="preserve">       44350</t>
  </si>
  <si>
    <t xml:space="preserve">       44357</t>
  </si>
  <si>
    <t xml:space="preserve">       44358</t>
  </si>
  <si>
    <t xml:space="preserve">       44359</t>
  </si>
  <si>
    <t xml:space="preserve">       44360</t>
  </si>
  <si>
    <t xml:space="preserve">       44366</t>
  </si>
  <si>
    <t xml:space="preserve">       44367</t>
  </si>
  <si>
    <t xml:space="preserve">       44368</t>
  </si>
  <si>
    <t xml:space="preserve">       44369</t>
  </si>
  <si>
    <t xml:space="preserve">       44370</t>
  </si>
  <si>
    <t xml:space="preserve">       44380</t>
  </si>
  <si>
    <t xml:space="preserve">       44381</t>
  </si>
  <si>
    <t xml:space="preserve">       44382</t>
  </si>
  <si>
    <t xml:space="preserve">       44390</t>
  </si>
  <si>
    <t xml:space="preserve">       44391</t>
  </si>
  <si>
    <t xml:space="preserve">       44392</t>
  </si>
  <si>
    <t xml:space="preserve">       44393</t>
  </si>
  <si>
    <t xml:space="preserve">       44394</t>
  </si>
  <si>
    <t xml:space="preserve">       44395</t>
  </si>
  <si>
    <t xml:space="preserve">       44396</t>
  </si>
  <si>
    <t xml:space="preserve">       44397</t>
  </si>
  <si>
    <t xml:space="preserve">       44400</t>
  </si>
  <si>
    <t xml:space="preserve">       44409</t>
  </si>
  <si>
    <t xml:space="preserve">       44410</t>
  </si>
  <si>
    <t xml:space="preserve">       44411</t>
  </si>
  <si>
    <t xml:space="preserve">       44412</t>
  </si>
  <si>
    <t xml:space="preserve">       44413</t>
  </si>
  <si>
    <t xml:space="preserve">       44414</t>
  </si>
  <si>
    <t xml:space="preserve">       44415</t>
  </si>
  <si>
    <t xml:space="preserve">       44420</t>
  </si>
  <si>
    <t xml:space="preserve">       44421</t>
  </si>
  <si>
    <t xml:space="preserve">       44422</t>
  </si>
  <si>
    <t xml:space="preserve">       44423</t>
  </si>
  <si>
    <t xml:space="preserve">       44424</t>
  </si>
  <si>
    <t xml:space="preserve">       44430</t>
  </si>
  <si>
    <t xml:space="preserve">       44431</t>
  </si>
  <si>
    <t xml:space="preserve">       44432</t>
  </si>
  <si>
    <t xml:space="preserve">       44433</t>
  </si>
  <si>
    <t xml:space="preserve">       44440</t>
  </si>
  <si>
    <t xml:space="preserve">       44441</t>
  </si>
  <si>
    <t xml:space="preserve">       44450</t>
  </si>
  <si>
    <t xml:space="preserve">       44459</t>
  </si>
  <si>
    <t xml:space="preserve">       44460</t>
  </si>
  <si>
    <t xml:space="preserve">       44477</t>
  </si>
  <si>
    <t xml:space="preserve">       44478</t>
  </si>
  <si>
    <t xml:space="preserve">       44479</t>
  </si>
  <si>
    <t xml:space="preserve">       44480</t>
  </si>
  <si>
    <t xml:space="preserve">       44490</t>
  </si>
  <si>
    <t xml:space="preserve">       44491</t>
  </si>
  <si>
    <t xml:space="preserve">       44492</t>
  </si>
  <si>
    <t xml:space="preserve">       44493</t>
  </si>
  <si>
    <t xml:space="preserve">       44494</t>
  </si>
  <si>
    <t xml:space="preserve">       44495</t>
  </si>
  <si>
    <t xml:space="preserve">       44496</t>
  </si>
  <si>
    <t xml:space="preserve">       44497</t>
  </si>
  <si>
    <t xml:space="preserve">       44500</t>
  </si>
  <si>
    <t xml:space="preserve">       44509</t>
  </si>
  <si>
    <t xml:space="preserve">       44510</t>
  </si>
  <si>
    <t xml:space="preserve">       44511</t>
  </si>
  <si>
    <t xml:space="preserve">       44520</t>
  </si>
  <si>
    <t xml:space="preserve">       44530</t>
  </si>
  <si>
    <t xml:space="preserve">       44540</t>
  </si>
  <si>
    <t xml:space="preserve">       44547</t>
  </si>
  <si>
    <t xml:space="preserve">       44548</t>
  </si>
  <si>
    <t xml:space="preserve">       44549</t>
  </si>
  <si>
    <t xml:space="preserve">       44550</t>
  </si>
  <si>
    <t xml:space="preserve">       44555</t>
  </si>
  <si>
    <t xml:space="preserve">       44556</t>
  </si>
  <si>
    <t xml:space="preserve">       44557</t>
  </si>
  <si>
    <t xml:space="preserve">       44558</t>
  </si>
  <si>
    <t xml:space="preserve">       44559</t>
  </si>
  <si>
    <t xml:space="preserve">       44560</t>
  </si>
  <si>
    <t xml:space="preserve">       44561</t>
  </si>
  <si>
    <t xml:space="preserve">       44562</t>
  </si>
  <si>
    <t xml:space="preserve">       44563</t>
  </si>
  <si>
    <t xml:space="preserve">       44564</t>
  </si>
  <si>
    <t xml:space="preserve">       44565</t>
  </si>
  <si>
    <t xml:space="preserve">       44566</t>
  </si>
  <si>
    <t xml:space="preserve">       44570</t>
  </si>
  <si>
    <t xml:space="preserve">       44579</t>
  </si>
  <si>
    <t xml:space="preserve">       44580</t>
  </si>
  <si>
    <t xml:space="preserve">       44586</t>
  </si>
  <si>
    <t xml:space="preserve">       44587</t>
  </si>
  <si>
    <t xml:space="preserve">       44588</t>
  </si>
  <si>
    <t xml:space="preserve">       44589</t>
  </si>
  <si>
    <t xml:space="preserve">       44590</t>
  </si>
  <si>
    <t xml:space="preserve">       44591</t>
  </si>
  <si>
    <t xml:space="preserve">       44592</t>
  </si>
  <si>
    <t xml:space="preserve">       44593</t>
  </si>
  <si>
    <t xml:space="preserve">       44594</t>
  </si>
  <si>
    <t xml:space="preserve">       44595</t>
  </si>
  <si>
    <t xml:space="preserve">       44596</t>
  </si>
  <si>
    <t xml:space="preserve">       44597</t>
  </si>
  <si>
    <t xml:space="preserve">       44600</t>
  </si>
  <si>
    <t xml:space="preserve">       44610</t>
  </si>
  <si>
    <t xml:space="preserve">       44620</t>
  </si>
  <si>
    <t xml:space="preserve">       44621</t>
  </si>
  <si>
    <t xml:space="preserve">       44622</t>
  </si>
  <si>
    <t xml:space="preserve">       44623</t>
  </si>
  <si>
    <t xml:space="preserve">       44624</t>
  </si>
  <si>
    <t xml:space="preserve">       44630</t>
  </si>
  <si>
    <t xml:space="preserve">       44640</t>
  </si>
  <si>
    <t xml:space="preserve">       44641</t>
  </si>
  <si>
    <t xml:space="preserve">       44642</t>
  </si>
  <si>
    <t xml:space="preserve">       44643</t>
  </si>
  <si>
    <t xml:space="preserve">       44650</t>
  </si>
  <si>
    <t xml:space="preserve">       44651</t>
  </si>
  <si>
    <t xml:space="preserve">       44652</t>
  </si>
  <si>
    <t xml:space="preserve">       44653</t>
  </si>
  <si>
    <t xml:space="preserve">       44660</t>
  </si>
  <si>
    <t xml:space="preserve">       44661</t>
  </si>
  <si>
    <t xml:space="preserve">       44700</t>
  </si>
  <si>
    <t xml:space="preserve">       44706</t>
  </si>
  <si>
    <t xml:space="preserve">       44707</t>
  </si>
  <si>
    <t xml:space="preserve">       44708</t>
  </si>
  <si>
    <t xml:space="preserve">       44709</t>
  </si>
  <si>
    <t xml:space="preserve">       44710</t>
  </si>
  <si>
    <t xml:space="preserve">       44711</t>
  </si>
  <si>
    <t xml:space="preserve">       44712</t>
  </si>
  <si>
    <t xml:space="preserve">       44720</t>
  </si>
  <si>
    <t xml:space="preserve">       44721</t>
  </si>
  <si>
    <t xml:space="preserve">       44730</t>
  </si>
  <si>
    <t xml:space="preserve">       44740</t>
  </si>
  <si>
    <t xml:space="preserve">       44741</t>
  </si>
  <si>
    <t xml:space="preserve">       44742</t>
  </si>
  <si>
    <t xml:space="preserve">       44750</t>
  </si>
  <si>
    <t xml:space="preserve">       44760</t>
  </si>
  <si>
    <t xml:space="preserve">       44761</t>
  </si>
  <si>
    <t xml:space="preserve">       44769</t>
  </si>
  <si>
    <t xml:space="preserve">       44770</t>
  </si>
  <si>
    <t xml:space="preserve">       44779</t>
  </si>
  <si>
    <t xml:space="preserve">       44780</t>
  </si>
  <si>
    <t xml:space="preserve">       44790</t>
  </si>
  <si>
    <t xml:space="preserve">       44791</t>
  </si>
  <si>
    <t xml:space="preserve">       44792</t>
  </si>
  <si>
    <t xml:space="preserve">       44793</t>
  </si>
  <si>
    <t xml:space="preserve">       45001</t>
  </si>
  <si>
    <t xml:space="preserve">       45002</t>
  </si>
  <si>
    <t xml:space="preserve">       45003</t>
  </si>
  <si>
    <t xml:space="preserve">       45004</t>
  </si>
  <si>
    <t xml:space="preserve">       45005</t>
  </si>
  <si>
    <t xml:space="preserve">       45006</t>
  </si>
  <si>
    <t xml:space="preserve">       45007</t>
  </si>
  <si>
    <t xml:space="preserve">       45008</t>
  </si>
  <si>
    <t xml:space="preserve">       45070</t>
  </si>
  <si>
    <t xml:space="preserve">       45071</t>
  </si>
  <si>
    <t xml:space="preserve">       45080</t>
  </si>
  <si>
    <t xml:space="preserve">       45100</t>
  </si>
  <si>
    <t xml:space="preserve">       45109</t>
  </si>
  <si>
    <t xml:space="preserve">       45110</t>
  </si>
  <si>
    <t xml:space="preserve">       45111</t>
  </si>
  <si>
    <t xml:space="preserve">       45112</t>
  </si>
  <si>
    <t xml:space="preserve">       45113</t>
  </si>
  <si>
    <t xml:space="preserve">       45114</t>
  </si>
  <si>
    <t xml:space="preserve">       45120</t>
  </si>
  <si>
    <t xml:space="preserve">       45121</t>
  </si>
  <si>
    <t xml:space="preserve">       45122</t>
  </si>
  <si>
    <t xml:space="preserve">       45123</t>
  </si>
  <si>
    <t xml:space="preserve">       45124</t>
  </si>
  <si>
    <t xml:space="preserve">       45125</t>
  </si>
  <si>
    <t xml:space="preserve">       45126</t>
  </si>
  <si>
    <t xml:space="preserve">       45127</t>
  </si>
  <si>
    <t xml:space="preserve">       45128</t>
  </si>
  <si>
    <t xml:space="preserve">       45130</t>
  </si>
  <si>
    <t xml:space="preserve">       45138</t>
  </si>
  <si>
    <t xml:space="preserve">       45139</t>
  </si>
  <si>
    <t xml:space="preserve">       45140</t>
  </si>
  <si>
    <t xml:space="preserve">       45150</t>
  </si>
  <si>
    <t xml:space="preserve">       45159</t>
  </si>
  <si>
    <t xml:space="preserve">       45160</t>
  </si>
  <si>
    <t xml:space="preserve">       45161</t>
  </si>
  <si>
    <t xml:space="preserve">       45162</t>
  </si>
  <si>
    <t xml:space="preserve">       45163</t>
  </si>
  <si>
    <t xml:space="preserve">       45164</t>
  </si>
  <si>
    <t xml:space="preserve">       45165</t>
  </si>
  <si>
    <t xml:space="preserve">       45170</t>
  </si>
  <si>
    <t xml:space="preserve">       45179</t>
  </si>
  <si>
    <t xml:space="preserve">       45180</t>
  </si>
  <si>
    <t xml:space="preserve">       45181</t>
  </si>
  <si>
    <t xml:space="preserve">       45182</t>
  </si>
  <si>
    <t xml:space="preserve">       45183</t>
  </si>
  <si>
    <t xml:space="preserve">       45190</t>
  </si>
  <si>
    <t xml:space="preserve">       45191</t>
  </si>
  <si>
    <t xml:space="preserve">       45200</t>
  </si>
  <si>
    <t xml:space="preserve">       45210</t>
  </si>
  <si>
    <t xml:space="preserve">       45211</t>
  </si>
  <si>
    <t xml:space="preserve">       45212</t>
  </si>
  <si>
    <t xml:space="preserve">       45213</t>
  </si>
  <si>
    <t xml:space="preserve">       45214</t>
  </si>
  <si>
    <t xml:space="preserve">       45215</t>
  </si>
  <si>
    <t xml:space="preserve">       45216</t>
  </si>
  <si>
    <t xml:space="preserve">       45217</t>
  </si>
  <si>
    <t xml:space="preserve">       45220</t>
  </si>
  <si>
    <t xml:space="preserve">       45221</t>
  </si>
  <si>
    <t xml:space="preserve">       45222</t>
  </si>
  <si>
    <t xml:space="preserve">       45223</t>
  </si>
  <si>
    <t xml:space="preserve">       45224</t>
  </si>
  <si>
    <t xml:space="preserve">       45225</t>
  </si>
  <si>
    <t xml:space="preserve">       45230</t>
  </si>
  <si>
    <t xml:space="preserve">       45240</t>
  </si>
  <si>
    <t xml:space="preserve">       45250</t>
  </si>
  <si>
    <t xml:space="preserve">       45260</t>
  </si>
  <si>
    <t xml:space="preserve">       45270</t>
  </si>
  <si>
    <t xml:space="preserve">       45280</t>
  </si>
  <si>
    <t xml:space="preserve">       45290</t>
  </si>
  <si>
    <t xml:space="preserve">       45291</t>
  </si>
  <si>
    <t xml:space="preserve">       45292</t>
  </si>
  <si>
    <t xml:space="preserve">       45300</t>
  </si>
  <si>
    <t xml:space="preserve">       45310</t>
  </si>
  <si>
    <t xml:space="preserve">       45311</t>
  </si>
  <si>
    <t xml:space="preserve">       45312</t>
  </si>
  <si>
    <t xml:space="preserve">       45313</t>
  </si>
  <si>
    <t xml:space="preserve">       45314</t>
  </si>
  <si>
    <t xml:space="preserve">       45340</t>
  </si>
  <si>
    <t xml:space="preserve">       45350</t>
  </si>
  <si>
    <t xml:space="preserve">       45360</t>
  </si>
  <si>
    <t xml:space="preserve">       45370</t>
  </si>
  <si>
    <t xml:space="preserve">       45400</t>
  </si>
  <si>
    <t xml:space="preserve">       45410</t>
  </si>
  <si>
    <t xml:space="preserve">       45420</t>
  </si>
  <si>
    <t xml:space="preserve">       45430</t>
  </si>
  <si>
    <t xml:space="preserve">       45440</t>
  </si>
  <si>
    <t xml:space="preserve">       45450</t>
  </si>
  <si>
    <t xml:space="preserve">       45460</t>
  </si>
  <si>
    <t xml:space="preserve">       45470</t>
  </si>
  <si>
    <t xml:space="preserve">       45479</t>
  </si>
  <si>
    <t xml:space="preserve">       45480</t>
  </si>
  <si>
    <t xml:space="preserve">       45500</t>
  </si>
  <si>
    <t xml:space="preserve">       45510</t>
  </si>
  <si>
    <t xml:space="preserve">       45511</t>
  </si>
  <si>
    <t xml:space="preserve">       45512</t>
  </si>
  <si>
    <t xml:space="preserve">       45513</t>
  </si>
  <si>
    <t xml:space="preserve">       45514</t>
  </si>
  <si>
    <t xml:space="preserve">       45515</t>
  </si>
  <si>
    <t xml:space="preserve">       45516</t>
  </si>
  <si>
    <t xml:space="preserve">       45517</t>
  </si>
  <si>
    <t xml:space="preserve">       45518</t>
  </si>
  <si>
    <t xml:space="preserve">       45519</t>
  </si>
  <si>
    <t xml:space="preserve">       45520</t>
  </si>
  <si>
    <t xml:space="preserve">       45521</t>
  </si>
  <si>
    <t xml:space="preserve">       45522</t>
  </si>
  <si>
    <t xml:space="preserve">       45523</t>
  </si>
  <si>
    <t xml:space="preserve">       45524</t>
  </si>
  <si>
    <t xml:space="preserve">       45525</t>
  </si>
  <si>
    <t xml:space="preserve">       45526</t>
  </si>
  <si>
    <t xml:space="preserve">       45529</t>
  </si>
  <si>
    <t xml:space="preserve">       45530</t>
  </si>
  <si>
    <t xml:space="preserve">       45531</t>
  </si>
  <si>
    <t xml:space="preserve">       45532</t>
  </si>
  <si>
    <t xml:space="preserve">       45533</t>
  </si>
  <si>
    <t xml:space="preserve">       45534</t>
  </si>
  <si>
    <t xml:space="preserve">       45540</t>
  </si>
  <si>
    <t xml:space="preserve">       45541</t>
  </si>
  <si>
    <t xml:space="preserve">       45542</t>
  </si>
  <si>
    <t xml:space="preserve">       45543</t>
  </si>
  <si>
    <t xml:space="preserve">       45544</t>
  </si>
  <si>
    <t xml:space="preserve">       45551</t>
  </si>
  <si>
    <t xml:space="preserve">       45560</t>
  </si>
  <si>
    <t xml:space="preserve">       45567</t>
  </si>
  <si>
    <t xml:space="preserve">       45568</t>
  </si>
  <si>
    <t xml:space="preserve">       45569</t>
  </si>
  <si>
    <t xml:space="preserve">       45570</t>
  </si>
  <si>
    <t xml:space="preserve">       45571</t>
  </si>
  <si>
    <t xml:space="preserve">       45572</t>
  </si>
  <si>
    <t xml:space="preserve">       45573</t>
  </si>
  <si>
    <t xml:space="preserve">       45574</t>
  </si>
  <si>
    <t xml:space="preserve">       45575</t>
  </si>
  <si>
    <t xml:space="preserve">       45576</t>
  </si>
  <si>
    <t xml:space="preserve">       45577</t>
  </si>
  <si>
    <t xml:space="preserve">       45578</t>
  </si>
  <si>
    <t xml:space="preserve">       45580</t>
  </si>
  <si>
    <t xml:space="preserve">       45588</t>
  </si>
  <si>
    <t xml:space="preserve">       45589</t>
  </si>
  <si>
    <t xml:space="preserve">       45590</t>
  </si>
  <si>
    <t xml:space="preserve">       45591</t>
  </si>
  <si>
    <t xml:space="preserve">       45592</t>
  </si>
  <si>
    <t xml:space="preserve">       45593</t>
  </si>
  <si>
    <t xml:space="preserve">       45594</t>
  </si>
  <si>
    <t xml:space="preserve">       45600</t>
  </si>
  <si>
    <t xml:space="preserve">       45610</t>
  </si>
  <si>
    <t xml:space="preserve">       45611</t>
  </si>
  <si>
    <t xml:space="preserve">       45612</t>
  </si>
  <si>
    <t xml:space="preserve">       45613</t>
  </si>
  <si>
    <t xml:space="preserve">       45614</t>
  </si>
  <si>
    <t xml:space="preserve">       45620</t>
  </si>
  <si>
    <t xml:space="preserve">       45621</t>
  </si>
  <si>
    <t xml:space="preserve">       45622</t>
  </si>
  <si>
    <t xml:space="preserve">       45630</t>
  </si>
  <si>
    <t xml:space="preserve">       45631</t>
  </si>
  <si>
    <t xml:space="preserve">       45632</t>
  </si>
  <si>
    <t xml:space="preserve">       45633</t>
  </si>
  <si>
    <t xml:space="preserve">       45634</t>
  </si>
  <si>
    <t xml:space="preserve">       45635</t>
  </si>
  <si>
    <t xml:space="preserve">       45636</t>
  </si>
  <si>
    <t xml:space="preserve">       45637</t>
  </si>
  <si>
    <t xml:space="preserve">       45638</t>
  </si>
  <si>
    <t xml:space="preserve">       45640</t>
  </si>
  <si>
    <t xml:space="preserve">       45641</t>
  </si>
  <si>
    <t xml:space="preserve">       45642</t>
  </si>
  <si>
    <t xml:space="preserve">       45643</t>
  </si>
  <si>
    <t xml:space="preserve">       45644</t>
  </si>
  <si>
    <t xml:space="preserve">       45645</t>
  </si>
  <si>
    <t xml:space="preserve">       45646</t>
  </si>
  <si>
    <t xml:space="preserve">       45650</t>
  </si>
  <si>
    <t xml:space="preserve">       45651</t>
  </si>
  <si>
    <t xml:space="preserve">       45652</t>
  </si>
  <si>
    <t xml:space="preserve">       45653</t>
  </si>
  <si>
    <t xml:space="preserve">       45654</t>
  </si>
  <si>
    <t xml:space="preserve">       45660</t>
  </si>
  <si>
    <t xml:space="preserve">       45661</t>
  </si>
  <si>
    <t xml:space="preserve">       45662</t>
  </si>
  <si>
    <t xml:space="preserve">       45663</t>
  </si>
  <si>
    <t xml:space="preserve">       45664</t>
  </si>
  <si>
    <t xml:space="preserve">       45670</t>
  </si>
  <si>
    <t xml:space="preserve">       45671</t>
  </si>
  <si>
    <t xml:space="preserve">       45672</t>
  </si>
  <si>
    <t xml:space="preserve">       45673</t>
  </si>
  <si>
    <t xml:space="preserve">       45674</t>
  </si>
  <si>
    <t xml:space="preserve">       45675</t>
  </si>
  <si>
    <t xml:space="preserve">       45676</t>
  </si>
  <si>
    <t xml:space="preserve">       45677</t>
  </si>
  <si>
    <t xml:space="preserve">       45678</t>
  </si>
  <si>
    <t xml:space="preserve">       45680</t>
  </si>
  <si>
    <t xml:space="preserve">       45681</t>
  </si>
  <si>
    <t xml:space="preserve">       45682</t>
  </si>
  <si>
    <t xml:space="preserve">       45683</t>
  </si>
  <si>
    <t xml:space="preserve">       45684</t>
  </si>
  <si>
    <t xml:space="preserve">       45685</t>
  </si>
  <si>
    <t xml:space="preserve">       45686</t>
  </si>
  <si>
    <t xml:space="preserve">       45687</t>
  </si>
  <si>
    <t xml:space="preserve">       45690</t>
  </si>
  <si>
    <t xml:space="preserve">       45691</t>
  </si>
  <si>
    <t xml:space="preserve">       45692</t>
  </si>
  <si>
    <t xml:space="preserve">       45693</t>
  </si>
  <si>
    <t xml:space="preserve">       45694</t>
  </si>
  <si>
    <t xml:space="preserve">       45695</t>
  </si>
  <si>
    <t xml:space="preserve">       45700</t>
  </si>
  <si>
    <t xml:space="preserve">       45710</t>
  </si>
  <si>
    <t xml:space="preserve">       45720</t>
  </si>
  <si>
    <t xml:space="preserve">       45730</t>
  </si>
  <si>
    <t xml:space="preserve">       45740</t>
  </si>
  <si>
    <t xml:space="preserve">       45749</t>
  </si>
  <si>
    <t xml:space="preserve">       45750</t>
  </si>
  <si>
    <t xml:space="preserve">       45760</t>
  </si>
  <si>
    <t xml:space="preserve">       45770</t>
  </si>
  <si>
    <t xml:space="preserve">       45780</t>
  </si>
  <si>
    <t xml:space="preserve">       45789</t>
  </si>
  <si>
    <t xml:space="preserve">       45790</t>
  </si>
  <si>
    <t xml:space="preserve">       45800</t>
  </si>
  <si>
    <t xml:space="preserve">       45810</t>
  </si>
  <si>
    <t xml:space="preserve">       45820</t>
  </si>
  <si>
    <t xml:space="preserve">       45830</t>
  </si>
  <si>
    <t xml:space="preserve">       45840</t>
  </si>
  <si>
    <t xml:space="preserve">       45850</t>
  </si>
  <si>
    <t xml:space="preserve">       45860</t>
  </si>
  <si>
    <t xml:space="preserve">       45870</t>
  </si>
  <si>
    <t xml:space="preserve">       45880</t>
  </si>
  <si>
    <t xml:space="preserve">       45890</t>
  </si>
  <si>
    <t xml:space="preserve">       45900</t>
  </si>
  <si>
    <t xml:space="preserve">       45908</t>
  </si>
  <si>
    <t xml:space="preserve">       45909</t>
  </si>
  <si>
    <t xml:space="preserve">       45910</t>
  </si>
  <si>
    <t xml:space="preserve">       45917</t>
  </si>
  <si>
    <t xml:space="preserve">       45918</t>
  </si>
  <si>
    <t xml:space="preserve">       45919</t>
  </si>
  <si>
    <t xml:space="preserve">       45920</t>
  </si>
  <si>
    <t xml:space="preserve">       45930</t>
  </si>
  <si>
    <t xml:space="preserve">       45940</t>
  </si>
  <si>
    <t xml:space="preserve">       45950</t>
  </si>
  <si>
    <t xml:space="preserve">       45960</t>
  </si>
  <si>
    <t xml:space="preserve">       46001</t>
  </si>
  <si>
    <t xml:space="preserve">       46002</t>
  </si>
  <si>
    <t xml:space="preserve">       46003</t>
  </si>
  <si>
    <t xml:space="preserve">       46004</t>
  </si>
  <si>
    <t xml:space="preserve">       46005</t>
  </si>
  <si>
    <t xml:space="preserve">       46006</t>
  </si>
  <si>
    <t xml:space="preserve">       46007</t>
  </si>
  <si>
    <t xml:space="preserve">       46008</t>
  </si>
  <si>
    <t xml:space="preserve">       46009</t>
  </si>
  <si>
    <t xml:space="preserve">       46010</t>
  </si>
  <si>
    <t xml:space="preserve">       46011</t>
  </si>
  <si>
    <t xml:space="preserve">       46012</t>
  </si>
  <si>
    <t xml:space="preserve">       46013</t>
  </si>
  <si>
    <t xml:space="preserve">       46014</t>
  </si>
  <si>
    <t xml:space="preserve">       46015</t>
  </si>
  <si>
    <t xml:space="preserve">       46016</t>
  </si>
  <si>
    <t xml:space="preserve">       46017</t>
  </si>
  <si>
    <t xml:space="preserve">       46018</t>
  </si>
  <si>
    <t xml:space="preserve">       46019</t>
  </si>
  <si>
    <t xml:space="preserve">       46020</t>
  </si>
  <si>
    <t xml:space="preserve">       46021</t>
  </si>
  <si>
    <t xml:space="preserve">       46022</t>
  </si>
  <si>
    <t xml:space="preserve">       46023</t>
  </si>
  <si>
    <t xml:space="preserve">       46024</t>
  </si>
  <si>
    <t xml:space="preserve">       46025</t>
  </si>
  <si>
    <t xml:space="preserve">       46026</t>
  </si>
  <si>
    <t xml:space="preserve">       46035</t>
  </si>
  <si>
    <t xml:space="preserve">       46048</t>
  </si>
  <si>
    <t xml:space="preserve">       46070</t>
  </si>
  <si>
    <t xml:space="preserve">       46071</t>
  </si>
  <si>
    <t xml:space="preserve">       46080</t>
  </si>
  <si>
    <t xml:space="preserve">       46100</t>
  </si>
  <si>
    <t xml:space="preserve">       46110</t>
  </si>
  <si>
    <t xml:space="preserve">       46111</t>
  </si>
  <si>
    <t xml:space="preserve">       46112</t>
  </si>
  <si>
    <t xml:space="preserve">       46113</t>
  </si>
  <si>
    <t xml:space="preserve">       46114</t>
  </si>
  <si>
    <t xml:space="preserve">       46115</t>
  </si>
  <si>
    <t xml:space="preserve">       46116</t>
  </si>
  <si>
    <t xml:space="preserve">       46117</t>
  </si>
  <si>
    <t xml:space="preserve">       46118</t>
  </si>
  <si>
    <t xml:space="preserve">       46119</t>
  </si>
  <si>
    <t xml:space="preserve">       46120</t>
  </si>
  <si>
    <t xml:space="preserve">       46127</t>
  </si>
  <si>
    <t xml:space="preserve">       46130</t>
  </si>
  <si>
    <t xml:space="preserve">       46131</t>
  </si>
  <si>
    <t xml:space="preserve">       46132</t>
  </si>
  <si>
    <t xml:space="preserve">       46133</t>
  </si>
  <si>
    <t xml:space="preserve">       46134</t>
  </si>
  <si>
    <t xml:space="preserve">       46135</t>
  </si>
  <si>
    <t xml:space="preserve">       46136</t>
  </si>
  <si>
    <t xml:space="preserve">       46137</t>
  </si>
  <si>
    <t xml:space="preserve">       46138</t>
  </si>
  <si>
    <t xml:space="preserve">       46139</t>
  </si>
  <si>
    <t xml:space="preserve">       46140</t>
  </si>
  <si>
    <t xml:space="preserve">       46141</t>
  </si>
  <si>
    <t xml:space="preserve">       46142</t>
  </si>
  <si>
    <t xml:space="preserve">       46143</t>
  </si>
  <si>
    <t xml:space="preserve">       46144</t>
  </si>
  <si>
    <t xml:space="preserve">       46145</t>
  </si>
  <si>
    <t xml:space="preserve">       46146</t>
  </si>
  <si>
    <t xml:space="preserve">       46147</t>
  </si>
  <si>
    <t xml:space="preserve">       46148</t>
  </si>
  <si>
    <t xml:space="preserve">       46149</t>
  </si>
  <si>
    <t xml:space="preserve">       46150</t>
  </si>
  <si>
    <t xml:space="preserve">       46160</t>
  </si>
  <si>
    <t xml:space="preserve">       46162</t>
  </si>
  <si>
    <t xml:space="preserve">       46163</t>
  </si>
  <si>
    <t xml:space="preserve">       46164</t>
  </si>
  <si>
    <t xml:space="preserve">       46165</t>
  </si>
  <si>
    <t xml:space="preserve">       46166</t>
  </si>
  <si>
    <t xml:space="preserve">       46167</t>
  </si>
  <si>
    <t xml:space="preserve">       46168</t>
  </si>
  <si>
    <t xml:space="preserve">       46169</t>
  </si>
  <si>
    <t xml:space="preserve">       46170</t>
  </si>
  <si>
    <t xml:space="preserve">       46171</t>
  </si>
  <si>
    <t xml:space="preserve">       46172</t>
  </si>
  <si>
    <t xml:space="preserve">       46173</t>
  </si>
  <si>
    <t xml:space="preserve">       46174</t>
  </si>
  <si>
    <t xml:space="preserve">       46175</t>
  </si>
  <si>
    <t xml:space="preserve">       46176</t>
  </si>
  <si>
    <t xml:space="preserve">       46177</t>
  </si>
  <si>
    <t xml:space="preserve">       46178</t>
  </si>
  <si>
    <t xml:space="preserve">       46179</t>
  </si>
  <si>
    <t xml:space="preserve">       46180</t>
  </si>
  <si>
    <t xml:space="preserve">       46181</t>
  </si>
  <si>
    <t xml:space="preserve">       46182</t>
  </si>
  <si>
    <t xml:space="preserve">       46183</t>
  </si>
  <si>
    <t xml:space="preserve">       46184</t>
  </si>
  <si>
    <t xml:space="preserve">       46185</t>
  </si>
  <si>
    <t xml:space="preserve">       46190</t>
  </si>
  <si>
    <t xml:space="preserve">       46191</t>
  </si>
  <si>
    <t xml:space="preserve">       46192</t>
  </si>
  <si>
    <t xml:space="preserve">       46193</t>
  </si>
  <si>
    <t xml:space="preserve">       46194</t>
  </si>
  <si>
    <t xml:space="preserve">       46195</t>
  </si>
  <si>
    <t xml:space="preserve">       46196</t>
  </si>
  <si>
    <t xml:space="preserve">       46197</t>
  </si>
  <si>
    <t xml:space="preserve">       46198</t>
  </si>
  <si>
    <t xml:space="preserve">       46199</t>
  </si>
  <si>
    <t xml:space="preserve">       46200</t>
  </si>
  <si>
    <t xml:space="preserve">       46210</t>
  </si>
  <si>
    <t xml:space="preserve">       46220</t>
  </si>
  <si>
    <t xml:space="preserve">       46225</t>
  </si>
  <si>
    <t xml:space="preserve">       46229</t>
  </si>
  <si>
    <t xml:space="preserve">       46230</t>
  </si>
  <si>
    <t xml:space="preserve">       46240</t>
  </si>
  <si>
    <t xml:space="preserve">       46250</t>
  </si>
  <si>
    <t xml:space="preserve">       46260</t>
  </si>
  <si>
    <t xml:space="preserve">       46266</t>
  </si>
  <si>
    <t xml:space="preserve">       46267</t>
  </si>
  <si>
    <t xml:space="preserve">       46268</t>
  </si>
  <si>
    <t xml:space="preserve">       46269</t>
  </si>
  <si>
    <t xml:space="preserve">       46270</t>
  </si>
  <si>
    <t xml:space="preserve">       46290</t>
  </si>
  <si>
    <t xml:space="preserve">       46291</t>
  </si>
  <si>
    <t xml:space="preserve">       46292</t>
  </si>
  <si>
    <t xml:space="preserve">       46293</t>
  </si>
  <si>
    <t xml:space="preserve">       46294</t>
  </si>
  <si>
    <t xml:space="preserve">       46295</t>
  </si>
  <si>
    <t xml:space="preserve">       46300</t>
  </si>
  <si>
    <t xml:space="preserve">       46310</t>
  </si>
  <si>
    <t xml:space="preserve">       46311</t>
  </si>
  <si>
    <t xml:space="preserve">       46312</t>
  </si>
  <si>
    <t xml:space="preserve">       46313</t>
  </si>
  <si>
    <t xml:space="preserve">       46314</t>
  </si>
  <si>
    <t xml:space="preserve">       46315</t>
  </si>
  <si>
    <t xml:space="preserve">       46317</t>
  </si>
  <si>
    <t xml:space="preserve">       46320</t>
  </si>
  <si>
    <t xml:space="preserve">       46321</t>
  </si>
  <si>
    <t xml:space="preserve">       46330</t>
  </si>
  <si>
    <t xml:space="preserve">       46339</t>
  </si>
  <si>
    <t xml:space="preserve">       46340</t>
  </si>
  <si>
    <t xml:space="preserve">       46350</t>
  </si>
  <si>
    <t xml:space="preserve">       46351</t>
  </si>
  <si>
    <t xml:space="preserve">       46352</t>
  </si>
  <si>
    <t xml:space="preserve">       46353</t>
  </si>
  <si>
    <t xml:space="preserve">       46354</t>
  </si>
  <si>
    <t xml:space="preserve">       46355</t>
  </si>
  <si>
    <t xml:space="preserve">       46356</t>
  </si>
  <si>
    <t xml:space="preserve">       46357</t>
  </si>
  <si>
    <t xml:space="preserve">       46360</t>
  </si>
  <si>
    <t xml:space="preserve">       46367</t>
  </si>
  <si>
    <t xml:space="preserve">       46368</t>
  </si>
  <si>
    <t xml:space="preserve">       46369</t>
  </si>
  <si>
    <t xml:space="preserve">       46370</t>
  </si>
  <si>
    <t xml:space="preserve">       46380</t>
  </si>
  <si>
    <t xml:space="preserve">       46388</t>
  </si>
  <si>
    <t xml:space="preserve">       46389</t>
  </si>
  <si>
    <t xml:space="preserve">       46390</t>
  </si>
  <si>
    <t xml:space="preserve">       46391</t>
  </si>
  <si>
    <t xml:space="preserve">       46392</t>
  </si>
  <si>
    <t xml:space="preserve">       46393</t>
  </si>
  <si>
    <t xml:space="preserve">       46394</t>
  </si>
  <si>
    <t xml:space="preserve">       46400</t>
  </si>
  <si>
    <t xml:space="preserve">       46408</t>
  </si>
  <si>
    <t xml:space="preserve">       46409</t>
  </si>
  <si>
    <t xml:space="preserve">       46410</t>
  </si>
  <si>
    <t xml:space="preserve">       46417</t>
  </si>
  <si>
    <t xml:space="preserve">       46418</t>
  </si>
  <si>
    <t xml:space="preserve">       46419</t>
  </si>
  <si>
    <t xml:space="preserve">       46420</t>
  </si>
  <si>
    <t xml:space="preserve">       46430</t>
  </si>
  <si>
    <t xml:space="preserve">       46439</t>
  </si>
  <si>
    <t xml:space="preserve">       46440</t>
  </si>
  <si>
    <t xml:space="preserve">       46450</t>
  </si>
  <si>
    <t xml:space="preserve">       46460</t>
  </si>
  <si>
    <t xml:space="preserve">       46469</t>
  </si>
  <si>
    <t xml:space="preserve">       46470</t>
  </si>
  <si>
    <t xml:space="preserve">       46500</t>
  </si>
  <si>
    <t xml:space="preserve">       46501</t>
  </si>
  <si>
    <t xml:space="preserve">       46510</t>
  </si>
  <si>
    <t xml:space="preserve">       46511</t>
  </si>
  <si>
    <t xml:space="preserve">       46512</t>
  </si>
  <si>
    <t xml:space="preserve">       46513</t>
  </si>
  <si>
    <t xml:space="preserve">       46514</t>
  </si>
  <si>
    <t xml:space="preserve">       46515</t>
  </si>
  <si>
    <t xml:space="preserve">       46520</t>
  </si>
  <si>
    <t xml:space="preserve">       46529</t>
  </si>
  <si>
    <t xml:space="preserve">       46530</t>
  </si>
  <si>
    <t xml:space="preserve">       46540</t>
  </si>
  <si>
    <t xml:space="preserve">       46550</t>
  </si>
  <si>
    <t xml:space="preserve">       46560</t>
  </si>
  <si>
    <t xml:space="preserve">       46590</t>
  </si>
  <si>
    <t xml:space="preserve">       46591</t>
  </si>
  <si>
    <t xml:space="preserve">       46592</t>
  </si>
  <si>
    <t xml:space="preserve">       46593</t>
  </si>
  <si>
    <t xml:space="preserve">       46594</t>
  </si>
  <si>
    <t xml:space="preserve">       46595</t>
  </si>
  <si>
    <t xml:space="preserve">       46600</t>
  </si>
  <si>
    <t xml:space="preserve">       46610</t>
  </si>
  <si>
    <t xml:space="preserve">       46611</t>
  </si>
  <si>
    <t xml:space="preserve">       46612</t>
  </si>
  <si>
    <t xml:space="preserve">       46613</t>
  </si>
  <si>
    <t xml:space="preserve">       46614</t>
  </si>
  <si>
    <t xml:space="preserve">       46620</t>
  </si>
  <si>
    <t xml:space="preserve">       46621</t>
  </si>
  <si>
    <t xml:space="preserve">       46622</t>
  </si>
  <si>
    <t xml:space="preserve">       46623</t>
  </si>
  <si>
    <t xml:space="preserve">       46624</t>
  </si>
  <si>
    <t xml:space="preserve">       46625</t>
  </si>
  <si>
    <t xml:space="preserve">       46630</t>
  </si>
  <si>
    <t xml:space="preserve">       46635</t>
  </si>
  <si>
    <t xml:space="preserve">       46640</t>
  </si>
  <si>
    <t xml:space="preserve">       46650</t>
  </si>
  <si>
    <t xml:space="preserve">       46659</t>
  </si>
  <si>
    <t xml:space="preserve">       46660</t>
  </si>
  <si>
    <t xml:space="preserve">       46666</t>
  </si>
  <si>
    <t xml:space="preserve">       46667</t>
  </si>
  <si>
    <t xml:space="preserve">       46668</t>
  </si>
  <si>
    <t xml:space="preserve">       46669</t>
  </si>
  <si>
    <t xml:space="preserve">       46670</t>
  </si>
  <si>
    <t xml:space="preserve">       46680</t>
  </si>
  <si>
    <t xml:space="preserve">       46687</t>
  </si>
  <si>
    <t xml:space="preserve">       46688</t>
  </si>
  <si>
    <t xml:space="preserve">       46689</t>
  </si>
  <si>
    <t xml:space="preserve">       46690</t>
  </si>
  <si>
    <t xml:space="preserve">       46691</t>
  </si>
  <si>
    <t xml:space="preserve">       46692</t>
  </si>
  <si>
    <t xml:space="preserve">       46700</t>
  </si>
  <si>
    <t xml:space="preserve">       46701</t>
  </si>
  <si>
    <t xml:space="preserve">       46702</t>
  </si>
  <si>
    <t xml:space="preserve">       46703</t>
  </si>
  <si>
    <t xml:space="preserve">       46710</t>
  </si>
  <si>
    <t xml:space="preserve">       46711</t>
  </si>
  <si>
    <t xml:space="preserve">       46712</t>
  </si>
  <si>
    <t xml:space="preserve">       46713</t>
  </si>
  <si>
    <t xml:space="preserve">       46714</t>
  </si>
  <si>
    <t xml:space="preserve">       46715</t>
  </si>
  <si>
    <t xml:space="preserve">       46716</t>
  </si>
  <si>
    <t xml:space="preserve">       46717</t>
  </si>
  <si>
    <t xml:space="preserve">       46720</t>
  </si>
  <si>
    <t xml:space="preserve">       46721</t>
  </si>
  <si>
    <t xml:space="preserve">       46722</t>
  </si>
  <si>
    <t xml:space="preserve">       46723</t>
  </si>
  <si>
    <t xml:space="preserve">       46724</t>
  </si>
  <si>
    <t xml:space="preserve">       46725</t>
  </si>
  <si>
    <t xml:space="preserve">       46726</t>
  </si>
  <si>
    <t xml:space="preserve">       46727</t>
  </si>
  <si>
    <t xml:space="preserve">       46728</t>
  </si>
  <si>
    <t xml:space="preserve">       46729</t>
  </si>
  <si>
    <t xml:space="preserve">       46730</t>
  </si>
  <si>
    <t xml:space="preserve">       46740</t>
  </si>
  <si>
    <t xml:space="preserve">       46749</t>
  </si>
  <si>
    <t xml:space="preserve">       46750</t>
  </si>
  <si>
    <t xml:space="preserve">       46758</t>
  </si>
  <si>
    <t xml:space="preserve">       46759</t>
  </si>
  <si>
    <t xml:space="preserve">       46760</t>
  </si>
  <si>
    <t xml:space="preserve">       46770</t>
  </si>
  <si>
    <t xml:space="preserve">       46780</t>
  </si>
  <si>
    <t xml:space="preserve">       46790</t>
  </si>
  <si>
    <t xml:space="preserve">       46791</t>
  </si>
  <si>
    <t xml:space="preserve">       46792</t>
  </si>
  <si>
    <t xml:space="preserve">       46800</t>
  </si>
  <si>
    <t xml:space="preserve">       46810</t>
  </si>
  <si>
    <t xml:space="preserve">       46811</t>
  </si>
  <si>
    <t xml:space="preserve">       46812</t>
  </si>
  <si>
    <t xml:space="preserve">       46813</t>
  </si>
  <si>
    <t xml:space="preserve">       46814</t>
  </si>
  <si>
    <t xml:space="preserve">       46815</t>
  </si>
  <si>
    <t xml:space="preserve">       46816</t>
  </si>
  <si>
    <t xml:space="preserve">       46817</t>
  </si>
  <si>
    <t xml:space="preserve">       46818</t>
  </si>
  <si>
    <t xml:space="preserve">       46819</t>
  </si>
  <si>
    <t xml:space="preserve">       46820</t>
  </si>
  <si>
    <t xml:space="preserve">       46821</t>
  </si>
  <si>
    <t xml:space="preserve">       46822</t>
  </si>
  <si>
    <t xml:space="preserve">       46823</t>
  </si>
  <si>
    <t xml:space="preserve">       46824</t>
  </si>
  <si>
    <t xml:space="preserve">       46825</t>
  </si>
  <si>
    <t xml:space="preserve">       46830</t>
  </si>
  <si>
    <t xml:space="preserve">       46837</t>
  </si>
  <si>
    <t xml:space="preserve">       46838</t>
  </si>
  <si>
    <t xml:space="preserve">       46839</t>
  </si>
  <si>
    <t xml:space="preserve">       46840</t>
  </si>
  <si>
    <t xml:space="preserve">       46841</t>
  </si>
  <si>
    <t xml:space="preserve">       46842</t>
  </si>
  <si>
    <t xml:space="preserve">       46843</t>
  </si>
  <si>
    <t xml:space="preserve">       46844</t>
  </si>
  <si>
    <t xml:space="preserve">       46850</t>
  </si>
  <si>
    <t xml:space="preserve">       46860</t>
  </si>
  <si>
    <t xml:space="preserve">       46868</t>
  </si>
  <si>
    <t xml:space="preserve">       46869</t>
  </si>
  <si>
    <t xml:space="preserve">       46870</t>
  </si>
  <si>
    <t xml:space="preserve">       46880</t>
  </si>
  <si>
    <t xml:space="preserve">       46890</t>
  </si>
  <si>
    <t xml:space="preserve">       46891</t>
  </si>
  <si>
    <t xml:space="preserve">       46892</t>
  </si>
  <si>
    <t xml:space="preserve">       46893</t>
  </si>
  <si>
    <t xml:space="preserve">       46894</t>
  </si>
  <si>
    <t xml:space="preserve">       46900</t>
  </si>
  <si>
    <t xml:space="preserve">       46901</t>
  </si>
  <si>
    <t xml:space="preserve">       46909</t>
  </si>
  <si>
    <t xml:space="preserve">       46910</t>
  </si>
  <si>
    <t xml:space="preserve">       46920</t>
  </si>
  <si>
    <t xml:space="preserve">       46930</t>
  </si>
  <si>
    <t xml:space="preserve">       46940</t>
  </si>
  <si>
    <t xml:space="preserve">       46950</t>
  </si>
  <si>
    <t xml:space="preserve">       46960</t>
  </si>
  <si>
    <t xml:space="preserve">       46970</t>
  </si>
  <si>
    <t xml:space="preserve">       46980</t>
  </si>
  <si>
    <t xml:space="preserve">       46988</t>
  </si>
  <si>
    <t xml:space="preserve">       46989</t>
  </si>
  <si>
    <t xml:space="preserve">       47001</t>
  </si>
  <si>
    <t xml:space="preserve">       47002</t>
  </si>
  <si>
    <t xml:space="preserve">       47003</t>
  </si>
  <si>
    <t xml:space="preserve">       47004</t>
  </si>
  <si>
    <t xml:space="preserve">       47005</t>
  </si>
  <si>
    <t xml:space="preserve">       47006</t>
  </si>
  <si>
    <t xml:space="preserve">       47007</t>
  </si>
  <si>
    <t xml:space="preserve">       47008</t>
  </si>
  <si>
    <t xml:space="preserve">       47009</t>
  </si>
  <si>
    <t xml:space="preserve">       47010</t>
  </si>
  <si>
    <t xml:space="preserve">       47011</t>
  </si>
  <si>
    <t xml:space="preserve">       47012</t>
  </si>
  <si>
    <t xml:space="preserve">       47013</t>
  </si>
  <si>
    <t xml:space="preserve">       47014</t>
  </si>
  <si>
    <t xml:space="preserve">       47015</t>
  </si>
  <si>
    <t xml:space="preserve">       47016</t>
  </si>
  <si>
    <t xml:space="preserve">       47017</t>
  </si>
  <si>
    <t xml:space="preserve">       47018</t>
  </si>
  <si>
    <t xml:space="preserve">       47070</t>
  </si>
  <si>
    <t xml:space="preserve">       47080</t>
  </si>
  <si>
    <t xml:space="preserve">       47100</t>
  </si>
  <si>
    <t xml:space="preserve">       47110</t>
  </si>
  <si>
    <t xml:space="preserve">       47111</t>
  </si>
  <si>
    <t xml:space="preserve">       47112</t>
  </si>
  <si>
    <t xml:space="preserve">       47113</t>
  </si>
  <si>
    <t xml:space="preserve">       47114</t>
  </si>
  <si>
    <t xml:space="preserve">       47115</t>
  </si>
  <si>
    <t xml:space="preserve">       47116</t>
  </si>
  <si>
    <t xml:space="preserve">       47120</t>
  </si>
  <si>
    <t xml:space="preserve">       47129</t>
  </si>
  <si>
    <t xml:space="preserve">       47130</t>
  </si>
  <si>
    <t xml:space="preserve">       47131</t>
  </si>
  <si>
    <t xml:space="preserve">       47132</t>
  </si>
  <si>
    <t xml:space="preserve">       47133</t>
  </si>
  <si>
    <t xml:space="preserve">       47134</t>
  </si>
  <si>
    <t xml:space="preserve">       47140</t>
  </si>
  <si>
    <t xml:space="preserve">       47150</t>
  </si>
  <si>
    <t xml:space="preserve">       47151</t>
  </si>
  <si>
    <t xml:space="preserve">       47152</t>
  </si>
  <si>
    <t xml:space="preserve">       47153</t>
  </si>
  <si>
    <t xml:space="preserve">       47155</t>
  </si>
  <si>
    <t xml:space="preserve">       47160</t>
  </si>
  <si>
    <t xml:space="preserve">       47161</t>
  </si>
  <si>
    <t xml:space="preserve">       47162</t>
  </si>
  <si>
    <t xml:space="preserve">       47164</t>
  </si>
  <si>
    <t xml:space="preserve">       47165</t>
  </si>
  <si>
    <t xml:space="preserve">       47166</t>
  </si>
  <si>
    <t xml:space="preserve">       47169</t>
  </si>
  <si>
    <t xml:space="preserve">       47170</t>
  </si>
  <si>
    <t xml:space="preserve">       47171</t>
  </si>
  <si>
    <t xml:space="preserve">       47172</t>
  </si>
  <si>
    <t xml:space="preserve">       47173</t>
  </si>
  <si>
    <t xml:space="preserve">       47174</t>
  </si>
  <si>
    <t xml:space="preserve">       47175</t>
  </si>
  <si>
    <t xml:space="preserve">       47176</t>
  </si>
  <si>
    <t xml:space="preserve">       47177</t>
  </si>
  <si>
    <t xml:space="preserve">       47180</t>
  </si>
  <si>
    <t xml:space="preserve">       47181</t>
  </si>
  <si>
    <t xml:space="preserve">       47182</t>
  </si>
  <si>
    <t xml:space="preserve">       47183</t>
  </si>
  <si>
    <t xml:space="preserve">       47184</t>
  </si>
  <si>
    <t xml:space="preserve">       47185</t>
  </si>
  <si>
    <t xml:space="preserve">       47186</t>
  </si>
  <si>
    <t xml:space="preserve">       47190</t>
  </si>
  <si>
    <t xml:space="preserve">       47191</t>
  </si>
  <si>
    <t xml:space="preserve">       47192</t>
  </si>
  <si>
    <t xml:space="preserve">       47193</t>
  </si>
  <si>
    <t xml:space="preserve">       47194</t>
  </si>
  <si>
    <t xml:space="preserve">       47195</t>
  </si>
  <si>
    <t xml:space="preserve">       47196</t>
  </si>
  <si>
    <t xml:space="preserve">       47197</t>
  </si>
  <si>
    <t xml:space="preserve">       47200</t>
  </si>
  <si>
    <t xml:space="preserve">       47209</t>
  </si>
  <si>
    <t xml:space="preserve">       47210</t>
  </si>
  <si>
    <t xml:space="preserve">       47219</t>
  </si>
  <si>
    <t xml:space="preserve">       47220</t>
  </si>
  <si>
    <t xml:space="preserve">       47230</t>
  </si>
  <si>
    <t xml:space="preserve">       47231</t>
  </si>
  <si>
    <t xml:space="preserve">       47232</t>
  </si>
  <si>
    <t xml:space="preserve">       47237</t>
  </si>
  <si>
    <t xml:space="preserve">       47238</t>
  </si>
  <si>
    <t xml:space="preserve">       47239</t>
  </si>
  <si>
    <t xml:space="preserve">       47240</t>
  </si>
  <si>
    <t xml:space="preserve">       47250</t>
  </si>
  <si>
    <t xml:space="preserve">       47260</t>
  </si>
  <si>
    <t xml:space="preserve">       47270</t>
  </si>
  <si>
    <t xml:space="preserve">       47280</t>
  </si>
  <si>
    <t xml:space="preserve">       47281</t>
  </si>
  <si>
    <t xml:space="preserve">       47282</t>
  </si>
  <si>
    <t xml:space="preserve">       47283</t>
  </si>
  <si>
    <t xml:space="preserve">       47290</t>
  </si>
  <si>
    <t xml:space="preserve">       47300</t>
  </si>
  <si>
    <t xml:space="preserve">       47310</t>
  </si>
  <si>
    <t xml:space="preserve">       47311</t>
  </si>
  <si>
    <t xml:space="preserve">       47312</t>
  </si>
  <si>
    <t xml:space="preserve">       47313</t>
  </si>
  <si>
    <t xml:space="preserve">       47314</t>
  </si>
  <si>
    <t xml:space="preserve">       47315</t>
  </si>
  <si>
    <t xml:space="preserve">       47316</t>
  </si>
  <si>
    <t xml:space="preserve">       47317</t>
  </si>
  <si>
    <t xml:space="preserve">       47318</t>
  </si>
  <si>
    <t xml:space="preserve">       47319</t>
  </si>
  <si>
    <t xml:space="preserve">       47320</t>
  </si>
  <si>
    <t xml:space="preserve">       47328</t>
  </si>
  <si>
    <t xml:space="preserve">       47329</t>
  </si>
  <si>
    <t xml:space="preserve">       47330</t>
  </si>
  <si>
    <t xml:space="preserve">       47331</t>
  </si>
  <si>
    <t xml:space="preserve">       47340</t>
  </si>
  <si>
    <t xml:space="preserve">       47350</t>
  </si>
  <si>
    <t xml:space="preserve">       47359</t>
  </si>
  <si>
    <t xml:space="preserve">       47360</t>
  </si>
  <si>
    <t xml:space="preserve">       47400</t>
  </si>
  <si>
    <t xml:space="preserve">       47410</t>
  </si>
  <si>
    <t xml:space="preserve">       47418</t>
  </si>
  <si>
    <t xml:space="preserve">       47419</t>
  </si>
  <si>
    <t xml:space="preserve">       47420</t>
  </si>
  <si>
    <t xml:space="preserve">       47430</t>
  </si>
  <si>
    <t xml:space="preserve">       47440</t>
  </si>
  <si>
    <t xml:space="preserve">       47450</t>
  </si>
  <si>
    <t xml:space="preserve">       47451</t>
  </si>
  <si>
    <t xml:space="preserve">       47452</t>
  </si>
  <si>
    <t xml:space="preserve">       47453</t>
  </si>
  <si>
    <t xml:space="preserve">       47454</t>
  </si>
  <si>
    <t xml:space="preserve">       47460</t>
  </si>
  <si>
    <t xml:space="preserve">       47461</t>
  </si>
  <si>
    <t xml:space="preserve">       47462</t>
  </si>
  <si>
    <t xml:space="preserve">       47463</t>
  </si>
  <si>
    <t xml:space="preserve">       47464</t>
  </si>
  <si>
    <t xml:space="preserve">       47465</t>
  </si>
  <si>
    <t xml:space="preserve">       47470</t>
  </si>
  <si>
    <t xml:space="preserve">       47480</t>
  </si>
  <si>
    <t xml:space="preserve">       47490</t>
  </si>
  <si>
    <t xml:space="preserve">       47491</t>
  </si>
  <si>
    <t xml:space="preserve">       47492</t>
  </si>
  <si>
    <t xml:space="preserve">       47493</t>
  </si>
  <si>
    <t xml:space="preserve">       47494</t>
  </si>
  <si>
    <t xml:space="preserve">       47500</t>
  </si>
  <si>
    <t xml:space="preserve">       47509</t>
  </si>
  <si>
    <t xml:space="preserve">       47510</t>
  </si>
  <si>
    <t xml:space="preserve">       47511</t>
  </si>
  <si>
    <t xml:space="preserve">       47512</t>
  </si>
  <si>
    <t xml:space="preserve">       47513</t>
  </si>
  <si>
    <t xml:space="preserve">       47520</t>
  </si>
  <si>
    <t xml:space="preserve">       47529</t>
  </si>
  <si>
    <t xml:space="preserve">       47530</t>
  </si>
  <si>
    <t xml:space="preserve">       47600</t>
  </si>
  <si>
    <t xml:space="preserve">       47606</t>
  </si>
  <si>
    <t xml:space="preserve">       47607</t>
  </si>
  <si>
    <t xml:space="preserve">       47608</t>
  </si>
  <si>
    <t xml:space="preserve">       47609</t>
  </si>
  <si>
    <t xml:space="preserve">       47610</t>
  </si>
  <si>
    <t xml:space="preserve">       47620</t>
  </si>
  <si>
    <t xml:space="preserve">       47630</t>
  </si>
  <si>
    <t xml:space="preserve">       47639</t>
  </si>
  <si>
    <t xml:space="preserve">       47640</t>
  </si>
  <si>
    <t xml:space="preserve">       47641</t>
  </si>
  <si>
    <t xml:space="preserve">       47650</t>
  </si>
  <si>
    <t xml:space="preserve">       47664</t>
  </si>
  <si>
    <t xml:space="preserve">       47670</t>
  </si>
  <si>
    <t xml:space="preserve">       47671</t>
  </si>
  <si>
    <t xml:space="preserve">       47672</t>
  </si>
  <si>
    <t xml:space="preserve">       47673</t>
  </si>
  <si>
    <t xml:space="preserve">       47674</t>
  </si>
  <si>
    <t xml:space="preserve">       47675</t>
  </si>
  <si>
    <t xml:space="preserve">       47676</t>
  </si>
  <si>
    <t xml:space="preserve">       47680</t>
  </si>
  <si>
    <t xml:space="preserve">       47686</t>
  </si>
  <si>
    <t xml:space="preserve">       47687</t>
  </si>
  <si>
    <t xml:space="preserve">       47688</t>
  </si>
  <si>
    <t xml:space="preserve">       47689</t>
  </si>
  <si>
    <t xml:space="preserve">       47690</t>
  </si>
  <si>
    <t xml:space="preserve">       47691</t>
  </si>
  <si>
    <t xml:space="preserve">       47692</t>
  </si>
  <si>
    <t xml:space="preserve">       47800</t>
  </si>
  <si>
    <t xml:space="preserve">       47810</t>
  </si>
  <si>
    <t xml:space="preserve">       47811</t>
  </si>
  <si>
    <t xml:space="preserve">       47812</t>
  </si>
  <si>
    <t xml:space="preserve">       47813</t>
  </si>
  <si>
    <t xml:space="preserve">       47814</t>
  </si>
  <si>
    <t xml:space="preserve">       47815</t>
  </si>
  <si>
    <t xml:space="preserve">       47816</t>
  </si>
  <si>
    <t xml:space="preserve">       47820</t>
  </si>
  <si>
    <t xml:space="preserve">       47830</t>
  </si>
  <si>
    <t xml:space="preserve">       47831</t>
  </si>
  <si>
    <t xml:space="preserve">       47832</t>
  </si>
  <si>
    <t xml:space="preserve">       47840</t>
  </si>
  <si>
    <t xml:space="preserve">       47850</t>
  </si>
  <si>
    <t xml:space="preserve">       47851</t>
  </si>
  <si>
    <t xml:space="preserve">       47860</t>
  </si>
  <si>
    <t xml:space="preserve">       47862</t>
  </si>
  <si>
    <t xml:space="preserve">       47870</t>
  </si>
  <si>
    <t xml:space="preserve">       47880</t>
  </si>
  <si>
    <t xml:space="preserve">       47881</t>
  </si>
  <si>
    <t xml:space="preserve">       47882</t>
  </si>
  <si>
    <t xml:space="preserve">       47883</t>
  </si>
  <si>
    <t xml:space="preserve">       48001</t>
  </si>
  <si>
    <t xml:space="preserve">       48002</t>
  </si>
  <si>
    <t xml:space="preserve">       48003</t>
  </si>
  <si>
    <t xml:space="preserve">       48004</t>
  </si>
  <si>
    <t xml:space="preserve">       48005</t>
  </si>
  <si>
    <t xml:space="preserve">       48006</t>
  </si>
  <si>
    <t xml:space="preserve">       48007</t>
  </si>
  <si>
    <t xml:space="preserve">       48008</t>
  </si>
  <si>
    <t xml:space="preserve">       48009</t>
  </si>
  <si>
    <t xml:space="preserve">       48010</t>
  </si>
  <si>
    <t xml:space="preserve">       48011</t>
  </si>
  <si>
    <t xml:space="preserve">       48012</t>
  </si>
  <si>
    <t xml:space="preserve">       48013</t>
  </si>
  <si>
    <t xml:space="preserve">       48014</t>
  </si>
  <si>
    <t xml:space="preserve">       48015</t>
  </si>
  <si>
    <t xml:space="preserve">       48017</t>
  </si>
  <si>
    <t xml:space="preserve">       48020</t>
  </si>
  <si>
    <t xml:space="preserve">       48043</t>
  </si>
  <si>
    <t xml:space="preserve">       48048</t>
  </si>
  <si>
    <t xml:space="preserve">       48070</t>
  </si>
  <si>
    <t xml:space="preserve">       48071</t>
  </si>
  <si>
    <t xml:space="preserve">       48080</t>
  </si>
  <si>
    <t xml:space="preserve">       48100</t>
  </si>
  <si>
    <t xml:space="preserve">       48110</t>
  </si>
  <si>
    <t xml:space="preserve">       48111</t>
  </si>
  <si>
    <t xml:space="preserve">       48112</t>
  </si>
  <si>
    <t xml:space="preserve">       48113</t>
  </si>
  <si>
    <t xml:space="preserve">       48114</t>
  </si>
  <si>
    <t xml:space="preserve">       48115</t>
  </si>
  <si>
    <t xml:space="preserve">       48116</t>
  </si>
  <si>
    <t xml:space="preserve">       48120</t>
  </si>
  <si>
    <t xml:space="preserve">       48130</t>
  </si>
  <si>
    <t xml:space="preserve">       48140</t>
  </si>
  <si>
    <t xml:space="preserve">       48141</t>
  </si>
  <si>
    <t xml:space="preserve">       48142</t>
  </si>
  <si>
    <t xml:space="preserve">       48143</t>
  </si>
  <si>
    <t xml:space="preserve">       48144</t>
  </si>
  <si>
    <t xml:space="preserve">       48145</t>
  </si>
  <si>
    <t xml:space="preserve">       48150</t>
  </si>
  <si>
    <t xml:space="preserve">       48160</t>
  </si>
  <si>
    <t xml:space="preserve">       48170</t>
  </si>
  <si>
    <t xml:space="preserve">       48180</t>
  </si>
  <si>
    <t xml:space="preserve">       48190</t>
  </si>
  <si>
    <t xml:space="preserve">       48191</t>
  </si>
  <si>
    <t xml:space="preserve">       48192</t>
  </si>
  <si>
    <t xml:space="preserve">       48194</t>
  </si>
  <si>
    <t xml:space="preserve">       48195</t>
  </si>
  <si>
    <t xml:space="preserve">       48196</t>
  </si>
  <si>
    <t xml:space="preserve">       48200</t>
  </si>
  <si>
    <t xml:space="preserve">       48210</t>
  </si>
  <si>
    <t xml:space="preserve">       48211</t>
  </si>
  <si>
    <t xml:space="preserve">       48212</t>
  </si>
  <si>
    <t xml:space="preserve">       48213</t>
  </si>
  <si>
    <t xml:space="preserve">       48215</t>
  </si>
  <si>
    <t xml:space="preserve">       48220</t>
  </si>
  <si>
    <t xml:space="preserve">       48230</t>
  </si>
  <si>
    <t xml:space="preserve">       48240</t>
  </si>
  <si>
    <t xml:space="preserve">       48249</t>
  </si>
  <si>
    <t xml:space="preserve">       48250</t>
  </si>
  <si>
    <t xml:space="preserve">       48260</t>
  </si>
  <si>
    <t xml:space="preserve">       48269</t>
  </si>
  <si>
    <t xml:space="preserve">       48270</t>
  </si>
  <si>
    <t xml:space="preserve">       48276</t>
  </si>
  <si>
    <t xml:space="preserve">       48277</t>
  </si>
  <si>
    <t xml:space="preserve">       48278</t>
  </si>
  <si>
    <t xml:space="preserve">       48280</t>
  </si>
  <si>
    <t xml:space="preserve">       48287</t>
  </si>
  <si>
    <t xml:space="preserve">       48288</t>
  </si>
  <si>
    <t xml:space="preserve">       48289</t>
  </si>
  <si>
    <t xml:space="preserve">       48291</t>
  </si>
  <si>
    <t xml:space="preserve">       48292</t>
  </si>
  <si>
    <t xml:space="preserve">       48300</t>
  </si>
  <si>
    <t xml:space="preserve">       48309</t>
  </si>
  <si>
    <t xml:space="preserve">       48310</t>
  </si>
  <si>
    <t xml:space="preserve">       48311</t>
  </si>
  <si>
    <t xml:space="preserve">       48312</t>
  </si>
  <si>
    <t xml:space="preserve">       48313</t>
  </si>
  <si>
    <t xml:space="preserve">       48314</t>
  </si>
  <si>
    <t xml:space="preserve">       48315</t>
  </si>
  <si>
    <t xml:space="preserve">       48320</t>
  </si>
  <si>
    <t xml:space="preserve">       48330</t>
  </si>
  <si>
    <t xml:space="preserve">       48340</t>
  </si>
  <si>
    <t xml:space="preserve">       48350</t>
  </si>
  <si>
    <t xml:space="preserve">       48360</t>
  </si>
  <si>
    <t xml:space="preserve">       48370</t>
  </si>
  <si>
    <t xml:space="preserve">       48380</t>
  </si>
  <si>
    <t xml:space="preserve">       48381</t>
  </si>
  <si>
    <t xml:space="preserve">       48382</t>
  </si>
  <si>
    <t xml:space="preserve">       48383</t>
  </si>
  <si>
    <t xml:space="preserve">       48390</t>
  </si>
  <si>
    <t xml:space="preserve">       48391</t>
  </si>
  <si>
    <t xml:space="preserve">       48392</t>
  </si>
  <si>
    <t xml:space="preserve">       48393</t>
  </si>
  <si>
    <t xml:space="preserve">       48394</t>
  </si>
  <si>
    <t xml:space="preserve">       48395</t>
  </si>
  <si>
    <t xml:space="preserve">       48410</t>
  </si>
  <si>
    <t xml:space="preserve">       48419</t>
  </si>
  <si>
    <t xml:space="preserve">       48450</t>
  </si>
  <si>
    <t xml:space="preserve">       48460</t>
  </si>
  <si>
    <t xml:space="preserve">       48480</t>
  </si>
  <si>
    <t xml:space="preserve">       48490</t>
  </si>
  <si>
    <t xml:space="preserve">       48498</t>
  </si>
  <si>
    <t xml:space="preserve">       48499</t>
  </si>
  <si>
    <t xml:space="preserve">       48500</t>
  </si>
  <si>
    <t xml:space="preserve">       48508</t>
  </si>
  <si>
    <t xml:space="preserve">       48509</t>
  </si>
  <si>
    <t xml:space="preserve">       48510</t>
  </si>
  <si>
    <t xml:space="preserve">       48520</t>
  </si>
  <si>
    <t xml:space="preserve">       48530</t>
  </si>
  <si>
    <t xml:space="preserve">       48540</t>
  </si>
  <si>
    <t xml:space="preserve">       48550</t>
  </si>
  <si>
    <t xml:space="preserve">       48600</t>
  </si>
  <si>
    <t xml:space="preserve">       48610</t>
  </si>
  <si>
    <t xml:space="preserve">       48620</t>
  </si>
  <si>
    <t xml:space="preserve">       48630</t>
  </si>
  <si>
    <t xml:space="preserve">       48640</t>
  </si>
  <si>
    <t xml:space="preserve">       48650</t>
  </si>
  <si>
    <t xml:space="preserve">       48700</t>
  </si>
  <si>
    <t xml:space="preserve">       48710</t>
  </si>
  <si>
    <t xml:space="preserve">       48800</t>
  </si>
  <si>
    <t xml:space="preserve">       48810</t>
  </si>
  <si>
    <t xml:space="preserve">       48820</t>
  </si>
  <si>
    <t xml:space="preserve">       48830</t>
  </si>
  <si>
    <t xml:space="preserve">       48840</t>
  </si>
  <si>
    <t xml:space="preserve">       48850</t>
  </si>
  <si>
    <t xml:space="preserve">       48860</t>
  </si>
  <si>
    <t xml:space="preserve">       48869</t>
  </si>
  <si>
    <t xml:space="preserve">       48870</t>
  </si>
  <si>
    <t xml:space="preserve">       48879</t>
  </si>
  <si>
    <t xml:space="preserve">       48880</t>
  </si>
  <si>
    <t xml:space="preserve">       48890</t>
  </si>
  <si>
    <t xml:space="preserve">       48891</t>
  </si>
  <si>
    <t xml:space="preserve">       48895</t>
  </si>
  <si>
    <t xml:space="preserve">       48900</t>
  </si>
  <si>
    <t xml:space="preserve">       48901</t>
  </si>
  <si>
    <t xml:space="preserve">       48902</t>
  </si>
  <si>
    <t xml:space="preserve">       48903</t>
  </si>
  <si>
    <t xml:space="preserve">       48910</t>
  </si>
  <si>
    <t xml:space="preserve">       48920</t>
  </si>
  <si>
    <t xml:space="preserve">       48930</t>
  </si>
  <si>
    <t xml:space="preserve">       48940</t>
  </si>
  <si>
    <t xml:space="preserve">       48950</t>
  </si>
  <si>
    <t xml:space="preserve">       48960</t>
  </si>
  <si>
    <t xml:space="preserve">       48970</t>
  </si>
  <si>
    <t xml:space="preserve">       48980</t>
  </si>
  <si>
    <t xml:space="preserve">       48990</t>
  </si>
  <si>
    <t xml:space="preserve">       48991</t>
  </si>
  <si>
    <t xml:space="preserve">       48992</t>
  </si>
  <si>
    <t xml:space="preserve">       48993</t>
  </si>
  <si>
    <t xml:space="preserve">       48998</t>
  </si>
  <si>
    <t xml:space="preserve">       49001</t>
  </si>
  <si>
    <t xml:space="preserve">       49002</t>
  </si>
  <si>
    <t xml:space="preserve">       49003</t>
  </si>
  <si>
    <t xml:space="preserve">       49004</t>
  </si>
  <si>
    <t xml:space="preserve">       49005</t>
  </si>
  <si>
    <t xml:space="preserve">       49006</t>
  </si>
  <si>
    <t xml:space="preserve">       49007</t>
  </si>
  <si>
    <t xml:space="preserve">       49008</t>
  </si>
  <si>
    <t xml:space="preserve">       49009</t>
  </si>
  <si>
    <t xml:space="preserve">       49010</t>
  </si>
  <si>
    <t xml:space="preserve">       49011</t>
  </si>
  <si>
    <t xml:space="preserve">       49012</t>
  </si>
  <si>
    <t xml:space="preserve">       49013</t>
  </si>
  <si>
    <t xml:space="preserve">       49014</t>
  </si>
  <si>
    <t xml:space="preserve">       49015</t>
  </si>
  <si>
    <t xml:space="preserve">       49016</t>
  </si>
  <si>
    <t xml:space="preserve">       49017</t>
  </si>
  <si>
    <t xml:space="preserve">       49018</t>
  </si>
  <si>
    <t xml:space="preserve">       49019</t>
  </si>
  <si>
    <t xml:space="preserve">       49020</t>
  </si>
  <si>
    <t xml:space="preserve">       49021</t>
  </si>
  <si>
    <t xml:space="preserve">       49022</t>
  </si>
  <si>
    <t xml:space="preserve">       49023</t>
  </si>
  <si>
    <t xml:space="preserve">       49024</t>
  </si>
  <si>
    <t xml:space="preserve">       49025</t>
  </si>
  <si>
    <t xml:space="preserve">       49026</t>
  </si>
  <si>
    <t xml:space="preserve">       49027</t>
  </si>
  <si>
    <t xml:space="preserve">       49028</t>
  </si>
  <si>
    <t xml:space="preserve">       49029</t>
  </si>
  <si>
    <t xml:space="preserve">       49030</t>
  </si>
  <si>
    <t xml:space="preserve">       49031</t>
  </si>
  <si>
    <t xml:space="preserve">       49032</t>
  </si>
  <si>
    <t xml:space="preserve">       49070</t>
  </si>
  <si>
    <t xml:space="preserve">       49071</t>
  </si>
  <si>
    <t xml:space="preserve">       49080</t>
  </si>
  <si>
    <t xml:space="preserve">       49100</t>
  </si>
  <si>
    <t xml:space="preserve">       49110</t>
  </si>
  <si>
    <t xml:space="preserve">       49120</t>
  </si>
  <si>
    <t xml:space="preserve">       49121</t>
  </si>
  <si>
    <t xml:space="preserve">       49122</t>
  </si>
  <si>
    <t xml:space="preserve">       49123</t>
  </si>
  <si>
    <t xml:space="preserve">       49124</t>
  </si>
  <si>
    <t xml:space="preserve">       49125</t>
  </si>
  <si>
    <t xml:space="preserve">       49126</t>
  </si>
  <si>
    <t xml:space="preserve">       49127</t>
  </si>
  <si>
    <t xml:space="preserve">       49128</t>
  </si>
  <si>
    <t xml:space="preserve">       49129</t>
  </si>
  <si>
    <t xml:space="preserve">       49130</t>
  </si>
  <si>
    <t xml:space="preserve">       49131</t>
  </si>
  <si>
    <t xml:space="preserve">       49132</t>
  </si>
  <si>
    <t xml:space="preserve">       49133</t>
  </si>
  <si>
    <t xml:space="preserve">       49134</t>
  </si>
  <si>
    <t xml:space="preserve">       49135</t>
  </si>
  <si>
    <t xml:space="preserve">       49136</t>
  </si>
  <si>
    <t xml:space="preserve">       49137</t>
  </si>
  <si>
    <t xml:space="preserve">       49140</t>
  </si>
  <si>
    <t xml:space="preserve">       49141</t>
  </si>
  <si>
    <t xml:space="preserve">       49142</t>
  </si>
  <si>
    <t xml:space="preserve">       49143</t>
  </si>
  <si>
    <t xml:space="preserve">       49144</t>
  </si>
  <si>
    <t xml:space="preserve">       49145</t>
  </si>
  <si>
    <t xml:space="preserve">       49146</t>
  </si>
  <si>
    <t xml:space="preserve">       49147</t>
  </si>
  <si>
    <t xml:space="preserve">       49148</t>
  </si>
  <si>
    <t xml:space="preserve">       49149</t>
  </si>
  <si>
    <t xml:space="preserve">       49150</t>
  </si>
  <si>
    <t xml:space="preserve">       49151</t>
  </si>
  <si>
    <t xml:space="preserve">       49152</t>
  </si>
  <si>
    <t xml:space="preserve">       49153</t>
  </si>
  <si>
    <t xml:space="preserve">       49154</t>
  </si>
  <si>
    <t xml:space="preserve">       49155</t>
  </si>
  <si>
    <t xml:space="preserve">       49156</t>
  </si>
  <si>
    <t xml:space="preserve">       49157</t>
  </si>
  <si>
    <t xml:space="preserve">       49158</t>
  </si>
  <si>
    <t xml:space="preserve">       49159</t>
  </si>
  <si>
    <t xml:space="preserve">       49160</t>
  </si>
  <si>
    <t xml:space="preserve">       49161</t>
  </si>
  <si>
    <t xml:space="preserve">       49162</t>
  </si>
  <si>
    <t xml:space="preserve">       49163</t>
  </si>
  <si>
    <t xml:space="preserve">       49164</t>
  </si>
  <si>
    <t xml:space="preserve">       49165</t>
  </si>
  <si>
    <t xml:space="preserve">       49166</t>
  </si>
  <si>
    <t xml:space="preserve">       49167</t>
  </si>
  <si>
    <t xml:space="preserve">       49168</t>
  </si>
  <si>
    <t xml:space="preserve">       49170</t>
  </si>
  <si>
    <t xml:space="preserve">       49171</t>
  </si>
  <si>
    <t xml:space="preserve">       49172</t>
  </si>
  <si>
    <t xml:space="preserve">       49173</t>
  </si>
  <si>
    <t xml:space="preserve">       49174</t>
  </si>
  <si>
    <t xml:space="preserve">       49176</t>
  </si>
  <si>
    <t xml:space="preserve">       49177</t>
  </si>
  <si>
    <t xml:space="preserve">       49178</t>
  </si>
  <si>
    <t xml:space="preserve">       49180</t>
  </si>
  <si>
    <t xml:space="preserve">       49181</t>
  </si>
  <si>
    <t xml:space="preserve">       49182</t>
  </si>
  <si>
    <t xml:space="preserve">       49183</t>
  </si>
  <si>
    <t xml:space="preserve">       49190</t>
  </si>
  <si>
    <t xml:space="preserve">       49191</t>
  </si>
  <si>
    <t xml:space="preserve">       49192</t>
  </si>
  <si>
    <t xml:space="preserve">       49193</t>
  </si>
  <si>
    <t xml:space="preserve">       49200</t>
  </si>
  <si>
    <t xml:space="preserve">       49210</t>
  </si>
  <si>
    <t xml:space="preserve">       49211</t>
  </si>
  <si>
    <t xml:space="preserve">       49212</t>
  </si>
  <si>
    <t xml:space="preserve">       49213</t>
  </si>
  <si>
    <t xml:space="preserve">       49214</t>
  </si>
  <si>
    <t xml:space="preserve">       49215</t>
  </si>
  <si>
    <t xml:space="preserve">       49216</t>
  </si>
  <si>
    <t xml:space="preserve">       49220</t>
  </si>
  <si>
    <t xml:space="preserve">       49230</t>
  </si>
  <si>
    <t xml:space="preserve">       49231</t>
  </si>
  <si>
    <t xml:space="preserve">       49232</t>
  </si>
  <si>
    <t xml:space="preserve">       49240</t>
  </si>
  <si>
    <t xml:space="preserve">       49250</t>
  </si>
  <si>
    <t xml:space="preserve">       49251</t>
  </si>
  <si>
    <t xml:space="preserve">       49252</t>
  </si>
  <si>
    <t xml:space="preserve">       49253</t>
  </si>
  <si>
    <t xml:space="preserve">       49254</t>
  </si>
  <si>
    <t xml:space="preserve">       49255</t>
  </si>
  <si>
    <t xml:space="preserve">       49260</t>
  </si>
  <si>
    <t xml:space="preserve">       49270</t>
  </si>
  <si>
    <t xml:space="preserve">       49271</t>
  </si>
  <si>
    <t xml:space="preserve">       49272</t>
  </si>
  <si>
    <t xml:space="preserve">       49280</t>
  </si>
  <si>
    <t xml:space="preserve">       49281</t>
  </si>
  <si>
    <t xml:space="preserve">       49300</t>
  </si>
  <si>
    <t xml:space="preserve">       49310</t>
  </si>
  <si>
    <t xml:space="preserve">       49317</t>
  </si>
  <si>
    <t xml:space="preserve">       49318</t>
  </si>
  <si>
    <t xml:space="preserve">       49319</t>
  </si>
  <si>
    <t xml:space="preserve">       49320</t>
  </si>
  <si>
    <t xml:space="preserve">       49321</t>
  </si>
  <si>
    <t xml:space="preserve">       49322</t>
  </si>
  <si>
    <t xml:space="preserve">       49323</t>
  </si>
  <si>
    <t xml:space="preserve">       49324</t>
  </si>
  <si>
    <t xml:space="preserve">       49325</t>
  </si>
  <si>
    <t xml:space="preserve">       49326</t>
  </si>
  <si>
    <t xml:space="preserve">       49327</t>
  </si>
  <si>
    <t xml:space="preserve">       49329</t>
  </si>
  <si>
    <t xml:space="preserve">       49330</t>
  </si>
  <si>
    <t xml:space="preserve">       49331</t>
  </si>
  <si>
    <t xml:space="preserve">       49332</t>
  </si>
  <si>
    <t xml:space="preserve">       49333</t>
  </si>
  <si>
    <t xml:space="preserve">       49334</t>
  </si>
  <si>
    <t xml:space="preserve">       49335</t>
  </si>
  <si>
    <t xml:space="preserve">       49336</t>
  </si>
  <si>
    <t xml:space="preserve">       49337</t>
  </si>
  <si>
    <t xml:space="preserve">       49340</t>
  </si>
  <si>
    <t xml:space="preserve">       49341</t>
  </si>
  <si>
    <t xml:space="preserve">       49342</t>
  </si>
  <si>
    <t xml:space="preserve">       49343</t>
  </si>
  <si>
    <t xml:space="preserve">       49344</t>
  </si>
  <si>
    <t xml:space="preserve">       49345</t>
  </si>
  <si>
    <t xml:space="preserve">       49346</t>
  </si>
  <si>
    <t xml:space="preserve">       49347</t>
  </si>
  <si>
    <t xml:space="preserve">       49348</t>
  </si>
  <si>
    <t xml:space="preserve">       49349</t>
  </si>
  <si>
    <t xml:space="preserve">       49350</t>
  </si>
  <si>
    <t xml:space="preserve">       49352</t>
  </si>
  <si>
    <t xml:space="preserve">       49357</t>
  </si>
  <si>
    <t xml:space="preserve">       49358</t>
  </si>
  <si>
    <t xml:space="preserve">       49359</t>
  </si>
  <si>
    <t xml:space="preserve">       49360</t>
  </si>
  <si>
    <t xml:space="preserve">       49361</t>
  </si>
  <si>
    <t xml:space="preserve">       49362</t>
  </si>
  <si>
    <t xml:space="preserve">       49390</t>
  </si>
  <si>
    <t xml:space="preserve">       49391</t>
  </si>
  <si>
    <t xml:space="preserve">       49392</t>
  </si>
  <si>
    <t xml:space="preserve">       49393</t>
  </si>
  <si>
    <t xml:space="preserve">       49394</t>
  </si>
  <si>
    <t xml:space="preserve">       49395</t>
  </si>
  <si>
    <t xml:space="preserve">       49396</t>
  </si>
  <si>
    <t xml:space="preserve">       49400</t>
  </si>
  <si>
    <t xml:space="preserve">       49410</t>
  </si>
  <si>
    <t xml:space="preserve">       49419</t>
  </si>
  <si>
    <t xml:space="preserve">       49420</t>
  </si>
  <si>
    <t xml:space="preserve">       49430</t>
  </si>
  <si>
    <t xml:space="preserve">       49440</t>
  </si>
  <si>
    <t xml:space="preserve">       49450</t>
  </si>
  <si>
    <t xml:space="preserve">       49500</t>
  </si>
  <si>
    <t xml:space="preserve">       49510</t>
  </si>
  <si>
    <t xml:space="preserve">       49511</t>
  </si>
  <si>
    <t xml:space="preserve">       49512</t>
  </si>
  <si>
    <t xml:space="preserve">       49513</t>
  </si>
  <si>
    <t xml:space="preserve">       49514</t>
  </si>
  <si>
    <t xml:space="preserve">       49515</t>
  </si>
  <si>
    <t xml:space="preserve">       49516</t>
  </si>
  <si>
    <t xml:space="preserve">       49517</t>
  </si>
  <si>
    <t xml:space="preserve">       49518</t>
  </si>
  <si>
    <t xml:space="preserve">       49519</t>
  </si>
  <si>
    <t xml:space="preserve">       49520</t>
  </si>
  <si>
    <t xml:space="preserve">       49521</t>
  </si>
  <si>
    <t xml:space="preserve">       49522</t>
  </si>
  <si>
    <t xml:space="preserve">       49523</t>
  </si>
  <si>
    <t xml:space="preserve">       49524</t>
  </si>
  <si>
    <t xml:space="preserve">       49525</t>
  </si>
  <si>
    <t xml:space="preserve">       49530</t>
  </si>
  <si>
    <t xml:space="preserve">       49539</t>
  </si>
  <si>
    <t xml:space="preserve">       49540</t>
  </si>
  <si>
    <t xml:space="preserve">       49541</t>
  </si>
  <si>
    <t xml:space="preserve">       49542</t>
  </si>
  <si>
    <t xml:space="preserve">       49543</t>
  </si>
  <si>
    <t xml:space="preserve">       49550</t>
  </si>
  <si>
    <t xml:space="preserve">       49559</t>
  </si>
  <si>
    <t xml:space="preserve">       49560</t>
  </si>
  <si>
    <t xml:space="preserve">       49561</t>
  </si>
  <si>
    <t xml:space="preserve">       49562</t>
  </si>
  <si>
    <t xml:space="preserve">       49563</t>
  </si>
  <si>
    <t xml:space="preserve">       49570</t>
  </si>
  <si>
    <t xml:space="preserve">       49571</t>
  </si>
  <si>
    <t xml:space="preserve">       49572</t>
  </si>
  <si>
    <t xml:space="preserve">       49573</t>
  </si>
  <si>
    <t xml:space="preserve">       49574</t>
  </si>
  <si>
    <t xml:space="preserve">       49580</t>
  </si>
  <si>
    <t xml:space="preserve">       49582</t>
  </si>
  <si>
    <t xml:space="preserve">       49583</t>
  </si>
  <si>
    <t xml:space="preserve">       49590</t>
  </si>
  <si>
    <t xml:space="preserve">       49591</t>
  </si>
  <si>
    <t xml:space="preserve">       49592</t>
  </si>
  <si>
    <t xml:space="preserve">       49593</t>
  </si>
  <si>
    <t xml:space="preserve">       49594</t>
  </si>
  <si>
    <t xml:space="preserve">       49600</t>
  </si>
  <si>
    <t xml:space="preserve">       49610</t>
  </si>
  <si>
    <t xml:space="preserve">       49618</t>
  </si>
  <si>
    <t xml:space="preserve">       49619</t>
  </si>
  <si>
    <t xml:space="preserve">       49620</t>
  </si>
  <si>
    <t xml:space="preserve">       49621</t>
  </si>
  <si>
    <t xml:space="preserve">       49622</t>
  </si>
  <si>
    <t xml:space="preserve">       49623</t>
  </si>
  <si>
    <t xml:space="preserve">       49624</t>
  </si>
  <si>
    <t xml:space="preserve">       49625</t>
  </si>
  <si>
    <t xml:space="preserve">       49626</t>
  </si>
  <si>
    <t xml:space="preserve">       49627</t>
  </si>
  <si>
    <t xml:space="preserve">       49628</t>
  </si>
  <si>
    <t xml:space="preserve">       49629</t>
  </si>
  <si>
    <t xml:space="preserve">       49630</t>
  </si>
  <si>
    <t xml:space="preserve">       49637</t>
  </si>
  <si>
    <t xml:space="preserve">       49638</t>
  </si>
  <si>
    <t xml:space="preserve">       49639</t>
  </si>
  <si>
    <t xml:space="preserve">       49640</t>
  </si>
  <si>
    <t xml:space="preserve">       49650</t>
  </si>
  <si>
    <t xml:space="preserve">       49660</t>
  </si>
  <si>
    <t xml:space="preserve">       49670</t>
  </si>
  <si>
    <t xml:space="preserve">       49680</t>
  </si>
  <si>
    <t xml:space="preserve">       49690</t>
  </si>
  <si>
    <t xml:space="preserve">       49691</t>
  </si>
  <si>
    <t xml:space="preserve">       49692</t>
  </si>
  <si>
    <t xml:space="preserve">       49693</t>
  </si>
  <si>
    <t xml:space="preserve">       49694</t>
  </si>
  <si>
    <t xml:space="preserve">       49695</t>
  </si>
  <si>
    <t xml:space="preserve">       49696</t>
  </si>
  <si>
    <t xml:space="preserve">       49697</t>
  </si>
  <si>
    <t xml:space="preserve">       49698</t>
  </si>
  <si>
    <t xml:space="preserve">       49699</t>
  </si>
  <si>
    <t xml:space="preserve">       49700</t>
  </si>
  <si>
    <t xml:space="preserve">       49706</t>
  </si>
  <si>
    <t xml:space="preserve">       49707</t>
  </si>
  <si>
    <t xml:space="preserve">       49708</t>
  </si>
  <si>
    <t xml:space="preserve">       49709</t>
  </si>
  <si>
    <t xml:space="preserve">       49710</t>
  </si>
  <si>
    <t xml:space="preserve">       49714</t>
  </si>
  <si>
    <t xml:space="preserve">       49715</t>
  </si>
  <si>
    <t xml:space="preserve">       49716</t>
  </si>
  <si>
    <t xml:space="preserve">       49717</t>
  </si>
  <si>
    <t xml:space="preserve">       49718</t>
  </si>
  <si>
    <t xml:space="preserve">       49719</t>
  </si>
  <si>
    <t xml:space="preserve">       49720</t>
  </si>
  <si>
    <t xml:space="preserve">       49721</t>
  </si>
  <si>
    <t xml:space="preserve">       49722</t>
  </si>
  <si>
    <t xml:space="preserve">       49730</t>
  </si>
  <si>
    <t xml:space="preserve">       49731</t>
  </si>
  <si>
    <t xml:space="preserve">       49740</t>
  </si>
  <si>
    <t xml:space="preserve">       49741</t>
  </si>
  <si>
    <t xml:space="preserve">       49742</t>
  </si>
  <si>
    <t xml:space="preserve">       49743</t>
  </si>
  <si>
    <t xml:space="preserve">       49750</t>
  </si>
  <si>
    <t xml:space="preserve">       49751</t>
  </si>
  <si>
    <t xml:space="preserve">       49760</t>
  </si>
  <si>
    <t xml:space="preserve">       49770</t>
  </si>
  <si>
    <t xml:space="preserve">       49780</t>
  </si>
  <si>
    <t xml:space="preserve">       49781</t>
  </si>
  <si>
    <t xml:space="preserve">       49782</t>
  </si>
  <si>
    <t xml:space="preserve">       49783</t>
  </si>
  <si>
    <t xml:space="preserve">       49800</t>
  </si>
  <si>
    <t xml:space="preserve">       49810</t>
  </si>
  <si>
    <t xml:space="preserve">       49820</t>
  </si>
  <si>
    <t xml:space="preserve">       49830</t>
  </si>
  <si>
    <t xml:space="preserve">       49831</t>
  </si>
  <si>
    <t xml:space="preserve">       49832</t>
  </si>
  <si>
    <t xml:space="preserve">       49833</t>
  </si>
  <si>
    <t xml:space="preserve">       49834</t>
  </si>
  <si>
    <t xml:space="preserve">       49835</t>
  </si>
  <si>
    <t xml:space="preserve">       49836</t>
  </si>
  <si>
    <t xml:space="preserve">       49840</t>
  </si>
  <si>
    <t xml:space="preserve">       49850</t>
  </si>
  <si>
    <t xml:space="preserve">       49860</t>
  </si>
  <si>
    <t xml:space="preserve">       49870</t>
  </si>
  <si>
    <t xml:space="preserve">       49871</t>
  </si>
  <si>
    <t xml:space="preserve">       49880</t>
  </si>
  <si>
    <t xml:space="preserve">       49881</t>
  </si>
  <si>
    <t xml:space="preserve">       49882</t>
  </si>
  <si>
    <t xml:space="preserve">       50001</t>
  </si>
  <si>
    <t xml:space="preserve">       50002</t>
  </si>
  <si>
    <t xml:space="preserve">       50003</t>
  </si>
  <si>
    <t xml:space="preserve">       50004</t>
  </si>
  <si>
    <t xml:space="preserve">       50005</t>
  </si>
  <si>
    <t xml:space="preserve">       50006</t>
  </si>
  <si>
    <t xml:space="preserve">       50007</t>
  </si>
  <si>
    <t xml:space="preserve">       50008</t>
  </si>
  <si>
    <t xml:space="preserve">       50009</t>
  </si>
  <si>
    <t xml:space="preserve">       50010</t>
  </si>
  <si>
    <t xml:space="preserve">       50011</t>
  </si>
  <si>
    <t xml:space="preserve">       50012</t>
  </si>
  <si>
    <t xml:space="preserve">       50013</t>
  </si>
  <si>
    <t xml:space="preserve">       50014</t>
  </si>
  <si>
    <t xml:space="preserve">       50015</t>
  </si>
  <si>
    <t xml:space="preserve">       50016</t>
  </si>
  <si>
    <t xml:space="preserve">       50017</t>
  </si>
  <si>
    <t xml:space="preserve">       50018</t>
  </si>
  <si>
    <t xml:space="preserve">       50019</t>
  </si>
  <si>
    <t xml:space="preserve">       50020</t>
  </si>
  <si>
    <t xml:space="preserve">       50021</t>
  </si>
  <si>
    <t xml:space="preserve">       50022</t>
  </si>
  <si>
    <t xml:space="preserve">       50055</t>
  </si>
  <si>
    <t xml:space="preserve">       50057</t>
  </si>
  <si>
    <t xml:space="preserve">       50058</t>
  </si>
  <si>
    <t xml:space="preserve">       50059</t>
  </si>
  <si>
    <t xml:space="preserve">       50060</t>
  </si>
  <si>
    <t xml:space="preserve">       50070</t>
  </si>
  <si>
    <t xml:space="preserve">       50071</t>
  </si>
  <si>
    <t xml:space="preserve">       50080</t>
  </si>
  <si>
    <t xml:space="preserve">       50090</t>
  </si>
  <si>
    <t xml:space="preserve">       50100</t>
  </si>
  <si>
    <t xml:space="preserve">       50108</t>
  </si>
  <si>
    <t xml:space="preserve">       50109</t>
  </si>
  <si>
    <t xml:space="preserve">       50110</t>
  </si>
  <si>
    <t xml:space="preserve">       50120</t>
  </si>
  <si>
    <t xml:space="preserve">       50130</t>
  </si>
  <si>
    <t xml:space="preserve">       50131</t>
  </si>
  <si>
    <t xml:space="preserve">       50132</t>
  </si>
  <si>
    <t xml:space="preserve">       50133</t>
  </si>
  <si>
    <t xml:space="preserve">       50134</t>
  </si>
  <si>
    <t xml:space="preserve">       50135</t>
  </si>
  <si>
    <t xml:space="preserve">       50136</t>
  </si>
  <si>
    <t xml:space="preserve">       50137</t>
  </si>
  <si>
    <t xml:space="preserve">       50138</t>
  </si>
  <si>
    <t xml:space="preserve">       50139</t>
  </si>
  <si>
    <t xml:space="preserve">       50140</t>
  </si>
  <si>
    <t xml:space="preserve">       50141</t>
  </si>
  <si>
    <t xml:space="preserve">       50142</t>
  </si>
  <si>
    <t xml:space="preserve">       50143</t>
  </si>
  <si>
    <t xml:space="preserve">       50144</t>
  </si>
  <si>
    <t xml:space="preserve">       50150</t>
  </si>
  <si>
    <t xml:space="preserve">       50151</t>
  </si>
  <si>
    <t xml:space="preserve">       50152</t>
  </si>
  <si>
    <t xml:space="preserve">       50153</t>
  </si>
  <si>
    <t xml:space="preserve">       50154</t>
  </si>
  <si>
    <t xml:space="preserve">       50155</t>
  </si>
  <si>
    <t xml:space="preserve">       50156</t>
  </si>
  <si>
    <t xml:space="preserve">       50160</t>
  </si>
  <si>
    <t xml:space="preserve">       50161</t>
  </si>
  <si>
    <t xml:space="preserve">       50162</t>
  </si>
  <si>
    <t xml:space="preserve">       50163</t>
  </si>
  <si>
    <t xml:space="preserve">       50164</t>
  </si>
  <si>
    <t xml:space="preserve">       50170</t>
  </si>
  <si>
    <t xml:space="preserve">       50171</t>
  </si>
  <si>
    <t xml:space="preserve">       50172</t>
  </si>
  <si>
    <t xml:space="preserve">       50173</t>
  </si>
  <si>
    <t xml:space="preserve">       50174</t>
  </si>
  <si>
    <t xml:space="preserve">       50175</t>
  </si>
  <si>
    <t xml:space="preserve">       50177</t>
  </si>
  <si>
    <t xml:space="preserve">       50178</t>
  </si>
  <si>
    <t xml:space="preserve">       50180</t>
  </si>
  <si>
    <t xml:space="preserve">       50190</t>
  </si>
  <si>
    <t xml:space="preserve">       50191</t>
  </si>
  <si>
    <t xml:space="preserve">       50192</t>
  </si>
  <si>
    <t xml:space="preserve">       50193</t>
  </si>
  <si>
    <t xml:space="preserve">       50194</t>
  </si>
  <si>
    <t xml:space="preserve">       50195</t>
  </si>
  <si>
    <t xml:space="preserve">       50196</t>
  </si>
  <si>
    <t xml:space="preserve">       50197</t>
  </si>
  <si>
    <t xml:space="preserve">       50198</t>
  </si>
  <si>
    <t xml:space="preserve">       50200</t>
  </si>
  <si>
    <t xml:space="preserve">       50210</t>
  </si>
  <si>
    <t xml:space="preserve">       50211</t>
  </si>
  <si>
    <t xml:space="preserve">       50212</t>
  </si>
  <si>
    <t xml:space="preserve">       50213</t>
  </si>
  <si>
    <t xml:space="preserve">       50214</t>
  </si>
  <si>
    <t xml:space="preserve">       50215</t>
  </si>
  <si>
    <t xml:space="preserve">       50216</t>
  </si>
  <si>
    <t xml:space="preserve">       50217</t>
  </si>
  <si>
    <t xml:space="preserve">       50219</t>
  </si>
  <si>
    <t xml:space="preserve">       50220</t>
  </si>
  <si>
    <t xml:space="preserve">       50221</t>
  </si>
  <si>
    <t xml:space="preserve">       50227</t>
  </si>
  <si>
    <t xml:space="preserve">       50228</t>
  </si>
  <si>
    <t xml:space="preserve">       50229</t>
  </si>
  <si>
    <t xml:space="preserve">       50230</t>
  </si>
  <si>
    <t xml:space="preserve">       50236</t>
  </si>
  <si>
    <t xml:space="preserve">       50237</t>
  </si>
  <si>
    <t xml:space="preserve">       50238</t>
  </si>
  <si>
    <t xml:space="preserve">       50239</t>
  </si>
  <si>
    <t xml:space="preserve">       50240</t>
  </si>
  <si>
    <t xml:space="preserve">       50246</t>
  </si>
  <si>
    <t xml:space="preserve">       50247</t>
  </si>
  <si>
    <t xml:space="preserve">       50248</t>
  </si>
  <si>
    <t xml:space="preserve">       50249</t>
  </si>
  <si>
    <t xml:space="preserve">       50250</t>
  </si>
  <si>
    <t xml:space="preserve">       50257</t>
  </si>
  <si>
    <t xml:space="preserve">       50258</t>
  </si>
  <si>
    <t xml:space="preserve">       50259</t>
  </si>
  <si>
    <t xml:space="preserve">       50260</t>
  </si>
  <si>
    <t xml:space="preserve">       50266</t>
  </si>
  <si>
    <t xml:space="preserve">       50267</t>
  </si>
  <si>
    <t xml:space="preserve">       50268</t>
  </si>
  <si>
    <t xml:space="preserve">       50269</t>
  </si>
  <si>
    <t xml:space="preserve">       50270</t>
  </si>
  <si>
    <t xml:space="preserve">       50280</t>
  </si>
  <si>
    <t xml:space="preserve">       50290</t>
  </si>
  <si>
    <t xml:space="preserve">       50291</t>
  </si>
  <si>
    <t xml:space="preserve">       50292</t>
  </si>
  <si>
    <t xml:space="preserve">       50293</t>
  </si>
  <si>
    <t xml:space="preserve">       50294</t>
  </si>
  <si>
    <t xml:space="preserve">       50295</t>
  </si>
  <si>
    <t xml:space="preserve">       50296</t>
  </si>
  <si>
    <t xml:space="preserve">       50297</t>
  </si>
  <si>
    <t xml:space="preserve">       50298</t>
  </si>
  <si>
    <t xml:space="preserve">       50299</t>
  </si>
  <si>
    <t xml:space="preserve">       50300</t>
  </si>
  <si>
    <t xml:space="preserve">       50310</t>
  </si>
  <si>
    <t xml:space="preserve">       50311</t>
  </si>
  <si>
    <t xml:space="preserve">       50312</t>
  </si>
  <si>
    <t xml:space="preserve">       50313</t>
  </si>
  <si>
    <t xml:space="preserve">       50314</t>
  </si>
  <si>
    <t xml:space="preserve">       50315</t>
  </si>
  <si>
    <t xml:space="preserve">       50316</t>
  </si>
  <si>
    <t xml:space="preserve">       50320</t>
  </si>
  <si>
    <t xml:space="preserve">       50321</t>
  </si>
  <si>
    <t xml:space="preserve">       50322</t>
  </si>
  <si>
    <t xml:space="preserve">       50323</t>
  </si>
  <si>
    <t xml:space="preserve">       50324</t>
  </si>
  <si>
    <t xml:space="preserve">       50325</t>
  </si>
  <si>
    <t xml:space="preserve">       50326</t>
  </si>
  <si>
    <t xml:space="preserve">       50330</t>
  </si>
  <si>
    <t xml:space="preserve">       50331</t>
  </si>
  <si>
    <t xml:space="preserve">       50332</t>
  </si>
  <si>
    <t xml:space="preserve">       50333</t>
  </si>
  <si>
    <t xml:space="preserve">       50334</t>
  </si>
  <si>
    <t xml:space="preserve">       50335</t>
  </si>
  <si>
    <t xml:space="preserve">       50336</t>
  </si>
  <si>
    <t xml:space="preserve">       50340</t>
  </si>
  <si>
    <t xml:space="preserve">       50341</t>
  </si>
  <si>
    <t xml:space="preserve">       50342</t>
  </si>
  <si>
    <t xml:space="preserve">       50343</t>
  </si>
  <si>
    <t xml:space="preserve">       50344</t>
  </si>
  <si>
    <t xml:space="preserve">       50345</t>
  </si>
  <si>
    <t xml:space="preserve">       50346</t>
  </si>
  <si>
    <t xml:space="preserve">       50347</t>
  </si>
  <si>
    <t xml:space="preserve">       50348</t>
  </si>
  <si>
    <t xml:space="preserve">       50351</t>
  </si>
  <si>
    <t xml:space="preserve">       50360</t>
  </si>
  <si>
    <t xml:space="preserve">       50366</t>
  </si>
  <si>
    <t xml:space="preserve">       50367</t>
  </si>
  <si>
    <t xml:space="preserve">       50368</t>
  </si>
  <si>
    <t xml:space="preserve">       50369</t>
  </si>
  <si>
    <t xml:space="preserve">       50370</t>
  </si>
  <si>
    <t xml:space="preserve">       50371</t>
  </si>
  <si>
    <t xml:space="preserve">       50372</t>
  </si>
  <si>
    <t xml:space="preserve">       50373</t>
  </si>
  <si>
    <t xml:space="preserve">       50374</t>
  </si>
  <si>
    <t xml:space="preserve">       50375</t>
  </si>
  <si>
    <t xml:space="preserve">       50376</t>
  </si>
  <si>
    <t xml:space="preserve">       50390</t>
  </si>
  <si>
    <t xml:space="preserve">       50391</t>
  </si>
  <si>
    <t xml:space="preserve">       50400</t>
  </si>
  <si>
    <t xml:space="preserve">       50408</t>
  </si>
  <si>
    <t xml:space="preserve">       50409</t>
  </si>
  <si>
    <t xml:space="preserve">       50410</t>
  </si>
  <si>
    <t xml:space="preserve">       50420</t>
  </si>
  <si>
    <t xml:space="preserve">       50430</t>
  </si>
  <si>
    <t xml:space="preserve">       50440</t>
  </si>
  <si>
    <t xml:space="preserve">       50441</t>
  </si>
  <si>
    <t xml:space="preserve">       50450</t>
  </si>
  <si>
    <t xml:space="preserve">       50460</t>
  </si>
  <si>
    <t xml:space="preserve">       50461</t>
  </si>
  <si>
    <t xml:space="preserve">       50470</t>
  </si>
  <si>
    <t xml:space="preserve">       50480</t>
  </si>
  <si>
    <t xml:space="preserve">       50481</t>
  </si>
  <si>
    <t xml:space="preserve">       50482</t>
  </si>
  <si>
    <t xml:space="preserve">       50490</t>
  </si>
  <si>
    <t xml:space="preserve">       50491</t>
  </si>
  <si>
    <t xml:space="preserve">       50500</t>
  </si>
  <si>
    <t xml:space="preserve">       50510</t>
  </si>
  <si>
    <t xml:space="preserve">       50511</t>
  </si>
  <si>
    <t xml:space="preserve">       50512</t>
  </si>
  <si>
    <t xml:space="preserve">       50513</t>
  </si>
  <si>
    <t xml:space="preserve">       50514</t>
  </si>
  <si>
    <t xml:space="preserve">       50520</t>
  </si>
  <si>
    <t xml:space="preserve">       50529</t>
  </si>
  <si>
    <t xml:space="preserve">       50530</t>
  </si>
  <si>
    <t xml:space="preserve">       50540</t>
  </si>
  <si>
    <t xml:space="preserve">       50546</t>
  </si>
  <si>
    <t xml:space="preserve">       50547</t>
  </si>
  <si>
    <t xml:space="preserve">       50548</t>
  </si>
  <si>
    <t xml:space="preserve">       50549</t>
  </si>
  <si>
    <t xml:space="preserve">       50550</t>
  </si>
  <si>
    <t xml:space="preserve">       50560</t>
  </si>
  <si>
    <t xml:space="preserve">       50561</t>
  </si>
  <si>
    <t xml:space="preserve">       50562</t>
  </si>
  <si>
    <t xml:space="preserve">       50570</t>
  </si>
  <si>
    <t xml:space="preserve">       50580</t>
  </si>
  <si>
    <t xml:space="preserve">       50581</t>
  </si>
  <si>
    <t xml:space="preserve">       50582</t>
  </si>
  <si>
    <t xml:space="preserve">       50583</t>
  </si>
  <si>
    <t xml:space="preserve">       50584</t>
  </si>
  <si>
    <t xml:space="preserve">       50590</t>
  </si>
  <si>
    <t xml:space="preserve">       50591</t>
  </si>
  <si>
    <t xml:space="preserve">       50600</t>
  </si>
  <si>
    <t xml:space="preserve">       50610</t>
  </si>
  <si>
    <t xml:space="preserve">       50611</t>
  </si>
  <si>
    <t xml:space="preserve">       50612</t>
  </si>
  <si>
    <t xml:space="preserve">       50613</t>
  </si>
  <si>
    <t xml:space="preserve">       50614</t>
  </si>
  <si>
    <t xml:space="preserve">       50615</t>
  </si>
  <si>
    <t xml:space="preserve">       50616</t>
  </si>
  <si>
    <t xml:space="preserve">       50617</t>
  </si>
  <si>
    <t xml:space="preserve">       50619</t>
  </si>
  <si>
    <t xml:space="preserve">       50620</t>
  </si>
  <si>
    <t xml:space="preserve">       50629</t>
  </si>
  <si>
    <t xml:space="preserve">       50630</t>
  </si>
  <si>
    <t xml:space="preserve">       50637</t>
  </si>
  <si>
    <t xml:space="preserve">       50638</t>
  </si>
  <si>
    <t xml:space="preserve">       50639</t>
  </si>
  <si>
    <t xml:space="preserve">       50640</t>
  </si>
  <si>
    <t xml:space="preserve">       50641</t>
  </si>
  <si>
    <t xml:space="preserve">       50650</t>
  </si>
  <si>
    <t xml:space="preserve">       50660</t>
  </si>
  <si>
    <t xml:space="preserve">       50667</t>
  </si>
  <si>
    <t xml:space="preserve">       50668</t>
  </si>
  <si>
    <t xml:space="preserve">       50669</t>
  </si>
  <si>
    <t xml:space="preserve">       50670</t>
  </si>
  <si>
    <t xml:space="preserve">       50678</t>
  </si>
  <si>
    <t xml:space="preserve">       50679</t>
  </si>
  <si>
    <t xml:space="preserve">       50680</t>
  </si>
  <si>
    <t xml:space="preserve">       50682</t>
  </si>
  <si>
    <t xml:space="preserve">       50683</t>
  </si>
  <si>
    <t xml:space="preserve">       50684</t>
  </si>
  <si>
    <t xml:space="preserve">       50685</t>
  </si>
  <si>
    <t xml:space="preserve">       50686</t>
  </si>
  <si>
    <t xml:space="preserve">       50687</t>
  </si>
  <si>
    <t xml:space="preserve">       50688</t>
  </si>
  <si>
    <t xml:space="preserve">       50689</t>
  </si>
  <si>
    <t xml:space="preserve">       50690</t>
  </si>
  <si>
    <t xml:space="preserve">       50691</t>
  </si>
  <si>
    <t xml:space="preserve">       50692</t>
  </si>
  <si>
    <t xml:space="preserve">       50693</t>
  </si>
  <si>
    <t xml:space="preserve">       50694</t>
  </si>
  <si>
    <t xml:space="preserve">       50695</t>
  </si>
  <si>
    <t xml:space="preserve">       50696</t>
  </si>
  <si>
    <t xml:space="preserve">       50700</t>
  </si>
  <si>
    <t xml:space="preserve">       50709</t>
  </si>
  <si>
    <t xml:space="preserve">       50710</t>
  </si>
  <si>
    <t xml:space="preserve">       50720</t>
  </si>
  <si>
    <t xml:space="preserve">       50730</t>
  </si>
  <si>
    <t xml:space="preserve">       50740</t>
  </si>
  <si>
    <t xml:space="preserve">       50741</t>
  </si>
  <si>
    <t xml:space="preserve">       50750</t>
  </si>
  <si>
    <t xml:space="preserve">       50760</t>
  </si>
  <si>
    <t xml:space="preserve">       50770</t>
  </si>
  <si>
    <t xml:space="preserve">       50780</t>
  </si>
  <si>
    <t xml:space="preserve">       50781</t>
  </si>
  <si>
    <t xml:space="preserve">       50782</t>
  </si>
  <si>
    <t xml:space="preserve">       50783</t>
  </si>
  <si>
    <t xml:space="preserve">       50784</t>
  </si>
  <si>
    <t xml:space="preserve">       50786</t>
  </si>
  <si>
    <t xml:space="preserve">       50790</t>
  </si>
  <si>
    <t xml:space="preserve">       50791</t>
  </si>
  <si>
    <t xml:space="preserve">       50792</t>
  </si>
  <si>
    <t xml:space="preserve">       50793</t>
  </si>
  <si>
    <t xml:space="preserve">       50794</t>
  </si>
  <si>
    <t xml:space="preserve">       50795</t>
  </si>
  <si>
    <t xml:space="preserve">       50800</t>
  </si>
  <si>
    <t xml:space="preserve">       50810</t>
  </si>
  <si>
    <t xml:space="preserve">       50820</t>
  </si>
  <si>
    <t xml:space="preserve">       50830</t>
  </si>
  <si>
    <t xml:space="preserve">       50840</t>
  </si>
  <si>
    <t xml:space="preserve">       50850</t>
  </si>
  <si>
    <t xml:space="preserve">       51001</t>
  </si>
  <si>
    <t xml:space="preserve">       51002</t>
  </si>
  <si>
    <t xml:space="preserve">       51003</t>
  </si>
  <si>
    <t xml:space="preserve">       51004</t>
  </si>
  <si>
    <t xml:space="preserve">       51005</t>
  </si>
  <si>
    <t xml:space="preserve">       51070</t>
  </si>
  <si>
    <t xml:space="preserve">       51071</t>
  </si>
  <si>
    <t xml:space="preserve">       51080</t>
  </si>
  <si>
    <t xml:space="preserve">       52001</t>
  </si>
  <si>
    <t xml:space="preserve">       52002</t>
  </si>
  <si>
    <t xml:space="preserve">       52003</t>
  </si>
  <si>
    <t xml:space="preserve">       52004</t>
  </si>
  <si>
    <t xml:space="preserve">       52005</t>
  </si>
  <si>
    <t xml:space="preserve">       52006</t>
  </si>
  <si>
    <t xml:space="preserve">       52070</t>
  </si>
  <si>
    <t xml:space="preserve">       52071</t>
  </si>
  <si>
    <t xml:space="preserve">       52080</t>
  </si>
  <si>
    <t xml:space="preserve"> 2024</t>
  </si>
  <si>
    <t>→ DESGLOSE EVENTOS 34 A 87</t>
  </si>
  <si>
    <t>86º</t>
  </si>
  <si>
    <t>87º</t>
  </si>
  <si>
    <t>Octubre y noviembre de 2024</t>
  </si>
  <si>
    <t>87º OCTUBRE Y NOVIEMBRE DE 2024 - COMUNIDAD VALENCIANA</t>
  </si>
  <si>
    <t>- INUNDACIÓN, EMBATE DE MAR Y TCA (DELTA) -</t>
  </si>
  <si>
    <t>Inundación, Embate de mar y TCA (Delta)</t>
  </si>
  <si>
    <t>- INUNDACIÓN, EMBATE DE MAR Y TCA (GONG) -</t>
  </si>
  <si>
    <t>Inundación, Embate de mar y TCA (Gong)</t>
  </si>
  <si>
    <t>- INUNDACIÓN, EMBATE DE MAR Y TCA (DIRK) -</t>
  </si>
  <si>
    <t>Inundación, Embate de mar y TCA (Dirk)</t>
  </si>
  <si>
    <t>- INUNDACIÓN, EMBATE DE MAR Y TCA (ANA) -</t>
  </si>
  <si>
    <t>Inundación, Embate de mar y TCA (Ana)</t>
  </si>
  <si>
    <t>82º JULIO DE 2023 - ARAGÓN, LA RIOJA Y NAVARRA</t>
  </si>
  <si>
    <t>Aragón, La Rioja y Navarra</t>
  </si>
  <si>
    <t>67º OCTUBRE DE 2018 - CATALUÑA, ILLES BALEARS, ANDALUCÍA OESTE Y CDAD. VALENCIANA</t>
  </si>
  <si>
    <t>Inundación, Embate de mar y TCA (Aline y Bernard)</t>
  </si>
  <si>
    <t>- INUNDACIÓN, EMBATE DE MAR Y TCA (ALINE Y BERNARD) -</t>
  </si>
  <si>
    <t>CLASE DE RIESGO detallada</t>
  </si>
  <si>
    <t>VIVIENDAS Y CDADES. DE PROPIETARIOS</t>
  </si>
  <si>
    <t>CDADES. DE PROPIETARIOS DE VIVIENDAS</t>
  </si>
  <si>
    <t>OFICINAS</t>
  </si>
  <si>
    <t>COMERCIOS, ALMAC. Y RESTO DE RIESGOS</t>
  </si>
  <si>
    <t>ALMACENES-NAVES</t>
  </si>
  <si>
    <t>COMERCIOS</t>
  </si>
  <si>
    <t>CONCESIONARIOS AUTOMÓVILES</t>
  </si>
  <si>
    <t>GRANDES SUPERFICIES</t>
  </si>
  <si>
    <t>INSTALACIONES DEPORTIVAS</t>
  </si>
  <si>
    <t>INSTALACIONES HOTELERAS</t>
  </si>
  <si>
    <t>RESTO DE RIESGOS SENCILLOS</t>
  </si>
  <si>
    <t>INDUSTRIAS ALIMENTARIAS</t>
  </si>
  <si>
    <t>INDUSTRIAS AUTOMÓVILES</t>
  </si>
  <si>
    <t>INDUSTRIAS CONSTRUCCIÓN</t>
  </si>
  <si>
    <t>INDUSTRIAS ELÉCTRICAS Y ELECTRÓNICAS</t>
  </si>
  <si>
    <t>INDUSTRIAS MADERA Y MUEBLES</t>
  </si>
  <si>
    <t>INDUSTRIAS PAPELERAS</t>
  </si>
  <si>
    <t>INDUSTRIAS QUÍMICAS Y PETROLEOS</t>
  </si>
  <si>
    <t>INDUSTRIAS TEXTILES</t>
  </si>
  <si>
    <t>RESTO DE INDUSTRIAS</t>
  </si>
  <si>
    <t>VEHÍCULOS AUTOMÓVILES</t>
  </si>
  <si>
    <t>AUTOCARES, OMNIBUSES Y TROLEBUSES</t>
  </si>
  <si>
    <t>CAMIONES</t>
  </si>
  <si>
    <t>CICLOMOTORES</t>
  </si>
  <si>
    <t>MOTOCICLETAS</t>
  </si>
  <si>
    <t>REMOLQUES Y SEMIREMOLQUES</t>
  </si>
  <si>
    <t>TRACTORES Y MAQ. AGRÍCOLA Y FORESTAL</t>
  </si>
  <si>
    <t>VEHÍCULOS INDUSTRIALES</t>
  </si>
  <si>
    <t>INUNDACIÓN</t>
  </si>
  <si>
    <t>TERREMOTO</t>
  </si>
  <si>
    <t>TERRORISMO</t>
  </si>
  <si>
    <t>TUMULTO</t>
  </si>
  <si>
    <r>
      <t>1b. </t>
    </r>
    <r>
      <rPr>
        <b/>
        <u/>
        <sz val="11"/>
        <color rgb="FF9D2235"/>
        <rFont val="Calibri"/>
        <family val="2"/>
      </rPr>
      <t>NÚMERO DE EXPEDIENTES, INDEMNIZACIONES Y COSTES MEDIOS POR CAUSA Y AÑO DE OCURRENCIA</t>
    </r>
  </si>
  <si>
    <t>- INUNDACIÓN POR CLASE DE RIESGO DETALLADA -</t>
  </si>
  <si>
    <t>- INUNDACIÓN POR CÓDIGO POSTAL -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</si>
  <si>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</si>
  <si>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</si>
  <si>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</si>
  <si>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</si>
  <si>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</si>
  <si>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</si>
  <si>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</si>
  <si>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</si>
  <si>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</si>
  <si>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86º OCTUBRE Y NOVIEMBRE DE 2024 - GENERALIZADO (excepto Inundación-Cdad. Valenciana)</t>
  </si>
  <si>
    <t>Generalizado (excepto Inun.-Cdad. Valenciana)</t>
  </si>
  <si>
    <t>AEROLITOS</t>
  </si>
  <si>
    <t>MOTÍN</t>
  </si>
  <si>
    <t>VARIOS</t>
  </si>
  <si>
    <t>FF.AA.</t>
  </si>
  <si>
    <t>* Se produce una elevada concentración de siniestralidad por Comunidades Autónomas en  C. Valenciana, Cataluña y País Vasco.</t>
  </si>
  <si>
    <t>* Se observa un claro carácter cíclico con una concentración del 78,3% en el último cuatrimestre del año.</t>
  </si>
  <si>
    <t>ERUP.VOLCÁNICA</t>
  </si>
  <si>
    <t>eNIPO: 221-24-046-5</t>
  </si>
  <si>
    <t>Daños materiales</t>
  </si>
  <si>
    <t>Daños materiales + Pérdidas Pecuniarias</t>
  </si>
  <si>
    <t>DAÑOS PERSONALES</t>
  </si>
  <si>
    <t>S1-I-B POL_CP</t>
  </si>
  <si>
    <t>S1-I-B CAP_CP</t>
  </si>
  <si>
    <t>PÓLIZAS</t>
  </si>
  <si>
    <t>CAPITALES</t>
  </si>
  <si>
    <t>CP de Alicante y Castellón</t>
  </si>
  <si>
    <t>DAÑOS PERSONALES distintos CP</t>
  </si>
  <si>
    <t>83º SEPTIEMBRE DE 2023 - TOLEDO Y COMUNIDAD DE MADRID</t>
  </si>
  <si>
    <t>1b. NÚMERO DE EXPEDIENTES, INDEMNIZACIONES Y COSTES MEDIOS POR CAUSA Y AÑO DE OCURRENCIA</t>
  </si>
  <si>
    <r>
      <t>Nº de Expedientes</t>
    </r>
    <r>
      <rPr>
        <b/>
        <vertAlign val="superscript"/>
        <sz val="10"/>
        <color theme="0"/>
        <rFont val="Calibri"/>
        <family val="2"/>
      </rPr>
      <t>*</t>
    </r>
  </si>
  <si>
    <t>* Expedientes tramitados netos de anulaciones y denegaciones.</t>
  </si>
  <si>
    <r>
      <t>D. TEMPESTAD CICLÓNICA ATÍPICA</t>
    </r>
    <r>
      <rPr>
        <b/>
        <vertAlign val="superscript"/>
        <sz val="11"/>
        <color rgb="FF595959"/>
        <rFont val="Calibri"/>
        <family val="2"/>
      </rPr>
      <t>**</t>
    </r>
  </si>
  <si>
    <t>** En esta causa se han incluido los importes pagados antes de 1987 correspondientes a daños directos de lluvia, pedrisco y nieve que desde ese año no se cubren. A partir de 25 de febrero de 2004 se incluyen, además, los importes pagados por vientos extraordinarios y tornados.</t>
  </si>
  <si>
    <r>
      <t>J. VARIOS</t>
    </r>
    <r>
      <rPr>
        <b/>
        <vertAlign val="superscript"/>
        <sz val="11"/>
        <color rgb="FF595959"/>
        <rFont val="Calibri"/>
        <family val="2"/>
      </rPr>
      <t>**</t>
    </r>
  </si>
  <si>
    <r>
      <t>A. NÚMERO DE EXPEDIENTES O TRAMITACIONES</t>
    </r>
    <r>
      <rPr>
        <b/>
        <vertAlign val="superscript"/>
        <sz val="11"/>
        <color theme="1" tint="0.34998626667073579"/>
        <rFont val="Calibri"/>
        <family val="2"/>
      </rPr>
      <t>*</t>
    </r>
  </si>
  <si>
    <t>País Vasco, Cantabria y Navarra</t>
  </si>
  <si>
    <t>Cataluña y Cdad. Valenciana</t>
  </si>
  <si>
    <t>Cdad. Valenciana y Región de Murcia</t>
  </si>
  <si>
    <t>And. Este, And. Oeste y Cdad. Valenciana</t>
  </si>
  <si>
    <t>Cdad. Valenciana, Cataluña e Illes Balears</t>
  </si>
  <si>
    <r>
      <t>Nº de Expedientes</t>
    </r>
    <r>
      <rPr>
        <b/>
        <vertAlign val="superscript"/>
        <sz val="10"/>
        <color theme="0"/>
        <rFont val="Calibri"/>
        <family val="2"/>
        <scheme val="minor"/>
      </rPr>
      <t>*</t>
    </r>
  </si>
  <si>
    <r>
      <t>Causa del Siniestro</t>
    </r>
    <r>
      <rPr>
        <b/>
        <vertAlign val="superscript"/>
        <sz val="10"/>
        <color theme="0"/>
        <rFont val="Calibri"/>
        <family val="2"/>
        <scheme val="minor"/>
      </rPr>
      <t>**</t>
    </r>
  </si>
  <si>
    <t>** Los importes pagados antes de 1987 incluyen los daños directos de lluvia, pedrisco y nieve.</t>
  </si>
  <si>
    <t>*** Estos eventos se incluyen, a pesar de no alcanzar el importe de referencia, debido a su relevancia.</t>
  </si>
  <si>
    <r>
      <t>4. </t>
    </r>
    <r>
      <rPr>
        <b/>
        <u/>
        <sz val="11"/>
        <color rgb="FF9D2235"/>
        <rFont val="Calibri"/>
        <family val="2"/>
      </rPr>
      <t>NÚMERO DE EXPEDIENTES O TRAMITACIONES SEGÚN TIPO DE LESIÓN Y CAUSA DEL SINIESTRO</t>
    </r>
    <r>
      <rPr>
        <b/>
        <vertAlign val="superscript"/>
        <sz val="11"/>
        <color rgb="FF9D2235"/>
        <rFont val="Calibri"/>
        <family val="2"/>
      </rPr>
      <t>*</t>
    </r>
  </si>
  <si>
    <r>
      <t>Nº DE PÓLIZAS</t>
    </r>
    <r>
      <rPr>
        <b/>
        <vertAlign val="superscript"/>
        <sz val="10"/>
        <color theme="0"/>
        <rFont val="Calibri"/>
        <family val="2"/>
      </rPr>
      <t>*</t>
    </r>
  </si>
  <si>
    <r>
      <t>CAPITALES ASEGURADOS</t>
    </r>
    <r>
      <rPr>
        <b/>
        <vertAlign val="superscript"/>
        <sz val="10"/>
        <color theme="0"/>
        <rFont val="Calibri"/>
        <family val="2"/>
      </rPr>
      <t>*</t>
    </r>
  </si>
  <si>
    <t>Información detallada de la DANA de octubre y noviembre de 2024 en la Comunidad Valenciana</t>
  </si>
  <si>
    <t>1. Número de pólizas según clase de riesgo en la serie 1990-2025</t>
  </si>
  <si>
    <t>3. Capitales asegurados medios según clase de riesgo en la serie 1990-2025</t>
  </si>
  <si>
    <t>2. Capitales asegurados según clase de riesgo en la serie 1990-2025</t>
  </si>
  <si>
    <t>4. Número de pólizas, capitales asegurados y capitales asegurados medios según clase de riesgo en 2025</t>
  </si>
  <si>
    <t>5. Estimación del número de pólizas según clase de riesgo en 2025</t>
  </si>
  <si>
    <t>6. Estimación de los capitales asegurados según clase de riesgo en 2025</t>
  </si>
  <si>
    <t>1. Número de pólizas según clase de riesgo en la serie 2004-2025</t>
  </si>
  <si>
    <t>2. Capitales asegurados según clase de riesgo en la serie 2004-2025</t>
  </si>
  <si>
    <t>3. Capitales asegurados medios según clase de riesgo en la serie 2004-2025</t>
  </si>
  <si>
    <t>1. Número de pólizas, capitales asegurados y capitales asegurados medios en la serie 1990-2025</t>
  </si>
  <si>
    <t>2. Número de pólizas, capitales asegurados y capitales asegurados medios según clase de seguro en 2025</t>
  </si>
  <si>
    <t>1. Recargos totales por años en la serie 1971-2025</t>
  </si>
  <si>
    <t>2. Recargos en pólizas de bienes por clase de riesgo en la serie 1990-2025</t>
  </si>
  <si>
    <t>1. NÚMERO DE PÓLIZAS SEGÚN CLASE DE RIESGO EN LA SERIE 1990-2025</t>
  </si>
  <si>
    <t>2. CAPITALES ASEGURADOS SEGÚN CLASE DE RIESGO EN LA SERIE 1990-2025</t>
  </si>
  <si>
    <t>3. CAPITALES ASEGURADOS MEDIOS SEGÚN CLASE DE RIESGO EN LA SERIE 1990-2025</t>
  </si>
  <si>
    <t>6. ESTIMACIÓN DE LOS CAPITALES ASEGURADOS SEGÚN CLASE DE RIESGO EN 2025</t>
  </si>
  <si>
    <t>1. NÚMERO DE PÓLIZAS SEGÚN CLASE DE RIESGO EN LA SERIE 2004-2025</t>
  </si>
  <si>
    <t>CAPITALES ASEGURADOS MEDIOS EN LA SERIE 1990-2025</t>
  </si>
  <si>
    <t>CAPITALES ASEGURADOS MEDIOS SEGÚN CLASE DE RIESGO EN 2025</t>
  </si>
  <si>
    <t>CAPITALES ASEGURADOS MEDIOS SEGÚN CLASE DE SEGURO EN 2025</t>
  </si>
  <si>
    <t>2. RECARGOS EN PÓLIZAS DE BIENES POR CLASE DE RIESGO EN LA SERIE 1990-2025</t>
  </si>
  <si>
    <t>1. RECARGOS TOTALES POR AÑOS EN LA SERIE 1971-2025</t>
  </si>
  <si>
    <t>Serie 1971-2025</t>
  </si>
  <si>
    <t>Serie 1987-2025</t>
  </si>
  <si>
    <t>Apartado 2. Serie 1987‑2025</t>
  </si>
  <si>
    <t>NÚMERO DE EXPEDIENTES, INDEMNIZACIONES Y COSTES MEDIOS POR AÑO DE OCURRENCIA SEGÚN CAUSA DEL SINIESTRO EN LA SERIE 2004-2025</t>
  </si>
  <si>
    <t>1. NÚMERO DE EXPEDIENTES, INDEMNIZACIONES Y COSTES MEDIOS POR AÑO DE OCURRENCIA SEGÚN CAUSA DEL SINIESTRO EN LA SERIE 1987-2025</t>
  </si>
  <si>
    <t>IV. DATOS GLOBALES DE DAÑOS EN LOS BIENES, PÉRDIDAS PECUNIARIAS Y DAÑOS EN LAS PERSONAS EN LA SERIE 1987-2025</t>
  </si>
  <si>
    <t>Apartado 1. Serie 1971‑2025</t>
  </si>
  <si>
    <t>APARTADO 1. SERIE 1971-2025</t>
  </si>
  <si>
    <t>SERIE 1971-2025</t>
  </si>
  <si>
    <t>SERIE 1987-2025</t>
  </si>
  <si>
    <t>APARTADO 2. SERIE 1987-2025</t>
  </si>
  <si>
    <t>DE OCURRENCIA SEGÚN CAUSA DEL SINIESTRO EN LA SERIE 1987-2025</t>
  </si>
  <si>
    <t>TOTAL DE EXPEDIENTES O TRAMITACIONES EN LA SERIE 1987-2025</t>
  </si>
  <si>
    <t>TOTAL DE INDEMNIZACIONES EN LA SERIE 1987-2025</t>
  </si>
  <si>
    <t>A. Evolución durante la serie 1990-2025</t>
  </si>
  <si>
    <t>B. Detalle del año 2025 por clase de riesgo</t>
  </si>
  <si>
    <t>A. Evolución durante la serie 2004-2025</t>
  </si>
  <si>
    <t>B. Detalle del año 2025 por clase de seguro</t>
  </si>
  <si>
    <t>Serie 2004-2025</t>
  </si>
  <si>
    <t>RECARGOS E INDEMNIZACIONES EN LA SERIE 1971-2025. DAÑOS EN LOS BIENES</t>
  </si>
  <si>
    <t>A. EVOLUCIÓN DURANTE LA SERIE 1990 - 2025</t>
  </si>
  <si>
    <t>A. EVOLUCIÓN DURANTE LA SERIE 2004 - 2025</t>
  </si>
  <si>
    <t>B. DETALLE DEL AÑO 2025 POR CLASE DE RIESGO</t>
  </si>
  <si>
    <t>B. DETALLE DEL AÑO 2025 POR CLASE DE SEGURO</t>
  </si>
  <si>
    <t>SERIE 2004-2025</t>
  </si>
  <si>
    <t>RECARGOS E INDEMNIZACIONES EN LA SERIE 1971-2025</t>
  </si>
  <si>
    <t>COEFICIENTE DE VARIACIÓN ACUMULADA A 31-12-25</t>
  </si>
  <si>
    <t>Importes en euros actualizados a 31-12-25</t>
  </si>
  <si>
    <t>Importes en millones de euros actualizados a 31-12-25</t>
  </si>
  <si>
    <t xml:space="preserve"> Importes en euros actualizados a 31-12-25</t>
  </si>
  <si>
    <t>5. ESTIMACIÓN DEL NÚMERO DE PÓLIZAS SEGÚN CLASE DE RIESGO EN 2025</t>
  </si>
  <si>
    <t>SERIE 87-19</t>
  </si>
  <si>
    <t xml:space="preserve">&lt;&gt; X ± 1/5 S </t>
  </si>
  <si>
    <t xml:space="preserve">&lt;&gt; X ± 1/10 S </t>
  </si>
  <si>
    <r>
      <rPr>
        <b/>
        <sz val="11"/>
        <color rgb="FF9D2235"/>
        <rFont val="Calibri"/>
        <family val="2"/>
      </rPr>
      <t xml:space="preserve">2. </t>
    </r>
    <r>
      <rPr>
        <b/>
        <u/>
        <sz val="11"/>
        <color rgb="FF9D2235"/>
        <rFont val="Calibri"/>
        <family val="2"/>
      </rPr>
      <t>RESUMEN DE TODAS LAS CAUSAS POR PROVINCIA Y AÑO DE OCURRENCIA DEL SINIESTRO</t>
    </r>
  </si>
  <si>
    <r>
      <t>A. NÚMERO DE EXPEDIENTES</t>
    </r>
    <r>
      <rPr>
        <b/>
        <sz val="11"/>
        <color theme="1" tint="0.34998626667073579"/>
        <rFont val="Calibri"/>
        <family val="2"/>
      </rPr>
      <t xml:space="preserve"> O TRAMITACIONES</t>
    </r>
    <r>
      <rPr>
        <b/>
        <vertAlign val="superscript"/>
        <sz val="11"/>
        <color theme="1" tint="0.34998626667073579"/>
        <rFont val="Calibri"/>
        <family val="2"/>
      </rPr>
      <t>*</t>
    </r>
  </si>
  <si>
    <r>
      <t xml:space="preserve"> DIVERSAS</t>
    </r>
    <r>
      <rPr>
        <vertAlign val="superscript"/>
        <sz val="10"/>
        <color theme="1" tint="0.34998626667073579"/>
        <rFont val="Calibri"/>
        <family val="2"/>
      </rPr>
      <t>**</t>
    </r>
  </si>
  <si>
    <r>
      <t xml:space="preserve"> DIVERSAS</t>
    </r>
    <r>
      <rPr>
        <vertAlign val="superscript"/>
        <sz val="9"/>
        <color theme="1" tint="0.34998626667073579"/>
        <rFont val="Calibri"/>
        <family val="2"/>
      </rPr>
      <t>*</t>
    </r>
  </si>
  <si>
    <t>** Se incluyen en Provincia "Diversas" ciertos expedientes en los que, por la extensión del riesgo, han quedado afectadas varias provincias (conducciones, vías férreas, etc.).</t>
  </si>
  <si>
    <t>SERIE 71-11</t>
  </si>
  <si>
    <t>TOTAL DE EXPEDIENTES O TRAMITACIONES EN LA SERIE 1971-2025</t>
  </si>
  <si>
    <t>TOTAL DE INDEMNIZACIONES EN LA SERIE 1971-2025</t>
  </si>
  <si>
    <t>&lt;= X̅ -1/5 S</t>
  </si>
  <si>
    <t>&lt;&gt; X̅ ± 1/5 S</t>
  </si>
  <si>
    <t>&gt;= X̅ + 1/5 S</t>
  </si>
  <si>
    <t>2025</t>
  </si>
  <si>
    <t>88º</t>
  </si>
  <si>
    <t>89º</t>
  </si>
  <si>
    <t>90º</t>
  </si>
  <si>
    <t>- INUNDACIÓN (GABRIELLE) -</t>
  </si>
  <si>
    <t>Septiembre de 2025</t>
  </si>
  <si>
    <t>Inundación (Gabrielle)</t>
  </si>
  <si>
    <t>88º SEPTIEMBRE DE 2025 - ILLES BALEARS, ARAGÓN, CDAD. VALENCIANA, MURCIA Y CATALUÑA</t>
  </si>
  <si>
    <t>Illes Balears, Aragón, Cdad. Valenciana, Murcia y Cataluña</t>
  </si>
  <si>
    <t>- INUNDACIÓN (ALICE) -</t>
  </si>
  <si>
    <t>89º OCTUBRE DE 2025 - CDAD. VALENCIANA, MURCIA, CATALUÑA E ILLES BALEARS</t>
  </si>
  <si>
    <t>Octubre de 2025</t>
  </si>
  <si>
    <t>Cdad. Valenciana, Murcia, Cataluña e Illes Balears</t>
  </si>
  <si>
    <t>Inundación (Alice)</t>
  </si>
  <si>
    <t xml:space="preserve">       03102</t>
  </si>
  <si>
    <t xml:space="preserve">       05019</t>
  </si>
  <si>
    <t xml:space="preserve">       05021</t>
  </si>
  <si>
    <t xml:space="preserve">       07027</t>
  </si>
  <si>
    <t xml:space="preserve">       07029</t>
  </si>
  <si>
    <t xml:space="preserve">       07056</t>
  </si>
  <si>
    <t xml:space="preserve">       07058</t>
  </si>
  <si>
    <t xml:space="preserve">       08163</t>
  </si>
  <si>
    <t xml:space="preserve">       09163</t>
  </si>
  <si>
    <t xml:space="preserve">       09204</t>
  </si>
  <si>
    <t xml:space="preserve">       10216</t>
  </si>
  <si>
    <t xml:space="preserve">       10824</t>
  </si>
  <si>
    <t xml:space="preserve">       11028</t>
  </si>
  <si>
    <t xml:space="preserve">       15034</t>
  </si>
  <si>
    <t xml:space="preserve">       15044</t>
  </si>
  <si>
    <t xml:space="preserve">       15069</t>
  </si>
  <si>
    <t xml:space="preserve">       15087</t>
  </si>
  <si>
    <t xml:space="preserve">       15091</t>
  </si>
  <si>
    <t xml:space="preserve">       17193</t>
  </si>
  <si>
    <t xml:space="preserve">       20045</t>
  </si>
  <si>
    <t xml:space="preserve">       20053</t>
  </si>
  <si>
    <t xml:space="preserve">       20069</t>
  </si>
  <si>
    <t xml:space="preserve">       25207</t>
  </si>
  <si>
    <t xml:space="preserve">       26089</t>
  </si>
  <si>
    <t xml:space="preserve">       26228</t>
  </si>
  <si>
    <t xml:space="preserve">       27013</t>
  </si>
  <si>
    <t xml:space="preserve">       27016</t>
  </si>
  <si>
    <t xml:space="preserve">       27021</t>
  </si>
  <si>
    <t xml:space="preserve">       27031</t>
  </si>
  <si>
    <t xml:space="preserve">       27044</t>
  </si>
  <si>
    <t xml:space="preserve">       27051</t>
  </si>
  <si>
    <t xml:space="preserve">       27066</t>
  </si>
  <si>
    <t xml:space="preserve">       27746</t>
  </si>
  <si>
    <t xml:space="preserve">       28061</t>
  </si>
  <si>
    <t xml:space="preserve">       28131</t>
  </si>
  <si>
    <t xml:space="preserve">       29065</t>
  </si>
  <si>
    <t xml:space="preserve">       32018</t>
  </si>
  <si>
    <t xml:space="preserve">       32019</t>
  </si>
  <si>
    <t xml:space="preserve">       32052</t>
  </si>
  <si>
    <t xml:space="preserve">       32054</t>
  </si>
  <si>
    <t xml:space="preserve">       32058</t>
  </si>
  <si>
    <t xml:space="preserve">       32088</t>
  </si>
  <si>
    <t xml:space="preserve">       33036</t>
  </si>
  <si>
    <t xml:space="preserve">       33056</t>
  </si>
  <si>
    <t xml:space="preserve">       34404</t>
  </si>
  <si>
    <t xml:space="preserve">       36024</t>
  </si>
  <si>
    <t xml:space="preserve">       36027</t>
  </si>
  <si>
    <t xml:space="preserve">       36035</t>
  </si>
  <si>
    <t xml:space="preserve">       36059</t>
  </si>
  <si>
    <t xml:space="preserve">       36060</t>
  </si>
  <si>
    <t xml:space="preserve">       37046</t>
  </si>
  <si>
    <t xml:space="preserve">       38026</t>
  </si>
  <si>
    <t xml:space="preserve">       38031</t>
  </si>
  <si>
    <t xml:space="preserve">       38041</t>
  </si>
  <si>
    <t xml:space="preserve">       38043</t>
  </si>
  <si>
    <t xml:space="preserve">       39027</t>
  </si>
  <si>
    <t xml:space="preserve">       39052</t>
  </si>
  <si>
    <t xml:space="preserve">       39098</t>
  </si>
  <si>
    <t xml:space="preserve">       40024</t>
  </si>
  <si>
    <t xml:space="preserve">       40076</t>
  </si>
  <si>
    <t xml:space="preserve">       40112</t>
  </si>
  <si>
    <t xml:space="preserve">       40155</t>
  </si>
  <si>
    <t xml:space="preserve">       40156</t>
  </si>
  <si>
    <t xml:space="preserve">       40906</t>
  </si>
  <si>
    <t xml:space="preserve">       41095</t>
  </si>
  <si>
    <t xml:space="preserve">       43013</t>
  </si>
  <si>
    <t xml:space="preserve">       43044</t>
  </si>
  <si>
    <t xml:space="preserve">       43133</t>
  </si>
  <si>
    <t xml:space="preserve">       43161</t>
  </si>
  <si>
    <t xml:space="preserve">       43166</t>
  </si>
  <si>
    <t xml:space="preserve">       47071</t>
  </si>
  <si>
    <t xml:space="preserve">       48016</t>
  </si>
  <si>
    <t xml:space="preserve">       48044</t>
  </si>
  <si>
    <t xml:space="preserve">       48057</t>
  </si>
  <si>
    <t xml:space="preserve">       48069</t>
  </si>
  <si>
    <t xml:space="preserve">       48078</t>
  </si>
  <si>
    <t xml:space="preserve">       48082</t>
  </si>
  <si>
    <t xml:space="preserve">       48084</t>
  </si>
  <si>
    <t xml:space="preserve">       48085</t>
  </si>
  <si>
    <t xml:space="preserve">       48096</t>
  </si>
  <si>
    <t>STA. CRUZ DE TENERIFE</t>
  </si>
  <si>
    <t>TOTAL DE CAPITALES ASEGURADOS ESTIMADOS EN 2025</t>
  </si>
  <si>
    <t>TOTAL DEL NÚMERO DE PÓLIZAS ESTIMADAS EN 2025</t>
  </si>
  <si>
    <t>K. RESUMEN DE TODAS LAS CAUSAS</t>
  </si>
  <si>
    <t>B. POR PROVINCIA</t>
  </si>
  <si>
    <t>* En este cuadro se facilita el número de pólizas por provincia según clase de riesgo en 2024; el resultado total es superior al contenido del cuadro 4 porque cuando una póliza tiene bienes localizados en distintos códigos postales, se cuenta tantas veces como códigos postales tenga.</t>
  </si>
  <si>
    <t xml:space="preserve">* En este cuadro se facilita una estimación de los capitales asegurados por provincia según clase de riesgo en 2024; el resultado total es superior al contenido en el cuadro 4 porque se incluye una valoración del parque móvil asegurado en España, como la mejor estimación de la exposición completa a riesgos extraordinarios, daños en los bienes. </t>
  </si>
  <si>
    <t>* En este cuadro se facilita el número de pólizas por provincia según clase de riesgo en 2025; el resultado total es superior al contenido del cuadro 4 porque cuando una póliza tiene bienes localizados en distintos códigos postales, se cuenta tantas veces como códigos postales tenga.</t>
  </si>
  <si>
    <t xml:space="preserve">* En este cuadro se facilita una estimación de los capitales asegurados por provincia según clase de riesgo en 2025; el resultado total es superior al contenido en el cuadro 4 porque se incluye una valoración del parque móvil asegurado en España, como la mejor estimación de la exposición completa a riesgos extraordinarios, daños en los bienes. </t>
  </si>
  <si>
    <r>
      <t>2024</t>
    </r>
    <r>
      <rPr>
        <vertAlign val="superscript"/>
        <sz val="10"/>
        <color theme="1" tint="0.34998626667073579"/>
        <rFont val="Calibri"/>
        <family val="2"/>
      </rPr>
      <t>**</t>
    </r>
  </si>
  <si>
    <t>** Expedientes ocurridos en el extranjero.</t>
  </si>
  <si>
    <t>No se tiene en cuenta el capital asegurado de viviendas</t>
  </si>
  <si>
    <t xml:space="preserve"> 2025</t>
  </si>
  <si>
    <t>2025 %</t>
  </si>
  <si>
    <t>90º OCTUBRE DE 2025 - ANDALUCÍA OESTE</t>
  </si>
  <si>
    <t>TURISMOS Y VEH. COM. HASTA 3.500 KG</t>
  </si>
  <si>
    <r>
      <t>A. NÚMERO DE EXPEDIENTES</t>
    </r>
    <r>
      <rPr>
        <b/>
        <vertAlign val="superscript"/>
        <sz val="11"/>
        <color theme="1" tint="0.34998626667073579"/>
        <rFont val="Calibri"/>
        <family val="2"/>
      </rPr>
      <t>*</t>
    </r>
  </si>
  <si>
    <t>A. Número de expedientes</t>
  </si>
  <si>
    <t>INDETERMINADOS</t>
  </si>
  <si>
    <t>INDETERMINADA</t>
  </si>
  <si>
    <t>** La causa VARIOS recoge información de expedientes de siniestralidad de los que no se dispone a efectos estadísticos del detalle de las causas.</t>
  </si>
  <si>
    <t xml:space="preserve">NOTA: No se ofrece información sobre el número de expedientes, sino sobre el número de tramitaciones, siendo una tramitación cada una de las clases o situaciones de riesgo que resultan indemnizables en un expediente. </t>
  </si>
  <si>
    <t>NOTA: A partir de 1994 no se facilita información sobre "número de expedientes", sino sobre "número de tramitaciones", siendo una tramitación de daños a las personas cada una de las pólizas de vida y accidentes de las que se deriva una indemnización para la víctima o sus beneficiarios.</t>
  </si>
  <si>
    <r>
      <t>2. CAPITALES ASEGURADOS SEGÚN CLASE DE RIESGO EN LA SERIE 2004-2025</t>
    </r>
    <r>
      <rPr>
        <b/>
        <vertAlign val="superscript"/>
        <sz val="11"/>
        <color theme="1" tint="0.34998626667073579"/>
        <rFont val="Calibri"/>
        <family val="2"/>
      </rPr>
      <t>**</t>
    </r>
  </si>
  <si>
    <r>
      <t>3. CAPITALES ASEGURADOS MEDIOS SEGÚN CLASE DE RIESGO EN LA SERIE 2004-2025</t>
    </r>
    <r>
      <rPr>
        <b/>
        <vertAlign val="superscript"/>
        <sz val="11"/>
        <color theme="1" tint="0.34998626667073579"/>
        <rFont val="Calibri"/>
        <family val="2"/>
      </rPr>
      <t>**</t>
    </r>
  </si>
  <si>
    <t xml:space="preserve"> 2019</t>
  </si>
  <si>
    <t>Cdad. Valenciana, R. de Murcia, Illes Balears y And. Este</t>
  </si>
  <si>
    <t>Cataluña, Illes Balears y Andalucía Oeste</t>
  </si>
  <si>
    <t>Cataluña, Illes Balears, And. Oeste y Cdad. Valenciana</t>
  </si>
  <si>
    <t>Asturias, Cantabria, Cataluña e Illes Balears</t>
  </si>
  <si>
    <t>Toledo y Cdad. de Madrid</t>
  </si>
  <si>
    <t>Inundación (DANA)</t>
  </si>
  <si>
    <t>- INUNDACIÓN (DANA) -</t>
  </si>
  <si>
    <t>- INUNDACIÓN Y TCA (DANA) -</t>
  </si>
  <si>
    <t>Inundación y TCA (DANA)</t>
  </si>
  <si>
    <t>Cdad. Valenciana (DANA)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</si>
</sst>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8">
    <numFmt numFmtId="164" formatCode="_-* #,##0\ _€_-;\-* #,##0\ _€_-;_-* &quot;-&quot;\ _€_-;_-@_-"/>
    <numFmt numFmtId="165" formatCode="_-* #,##0.00\ _€_-;\-* #,##0.00\ _€_-;_-* &quot;-&quot;??\ _€_-;_-@_-"/>
    <numFmt numFmtId="166" formatCode="_-* #,##0.00\ _P_t_s_-;\-* #,##0.00\ _P_t_s_-;_-* &quot;-&quot;??\ _P_t_s_-;_-@_-"/>
    <numFmt numFmtId="167" formatCode="#,##0.0"/>
    <numFmt numFmtId="168" formatCode="#,##0.000000"/>
    <numFmt numFmtId="169" formatCode="_-* #,##0\ _P_t_s_-;\-* #,##0\ _P_t_s_-;_-* &quot;-&quot;??\ _P_t_s_-;_-@_-"/>
    <numFmt numFmtId="170" formatCode="_-* #,##0.00\ [$€]_-;\-* #,##0.00\ [$€]_-;_-* &quot;-&quot;??\ [$€]_-;_-@_-"/>
    <numFmt numFmtId="171" formatCode="_-* #,##0\ _P_t_a_-;\-* #,##0\ _P_t_a_-;_-* &quot;-&quot;\ _P_t_a_-;_-@_-"/>
    <numFmt numFmtId="172" formatCode="_-* #,##0.00\ _P_t_a_-;\-* #,##0.00\ _P_t_a_-;_-* &quot;-&quot;\ _P_t_a_-;_-@_-"/>
    <numFmt numFmtId="173" formatCode="0.000000"/>
    <numFmt numFmtId="174" formatCode="_-* #,##0.000000\ _P_t_a_-;\-* #,##0.000000\ _P_t_a_-;_-* &quot;-&quot;\ _P_t_a_-;_-@_-"/>
    <numFmt numFmtId="175" formatCode="General_)"/>
    <numFmt numFmtId="176" formatCode="#,##0_);\(#,##0\)"/>
    <numFmt numFmtId="177" formatCode="_-* #,##0\ _€_-;\-* #,##0\ _€_-;_-* &quot;-&quot;??\ _€_-;_-@_-"/>
    <numFmt numFmtId="178" formatCode="0.0%"/>
    <numFmt numFmtId="179" formatCode="_(* #,##0_);_(* \(#,##0\);_(* &quot;-&quot;_);_(@_)"/>
    <numFmt numFmtId="180" formatCode="_-* #,##0\ _€_-;\-* #,##0\ _€_-;_-* &quot;-&quot;\ _€_-;_-@"/>
    <numFmt numFmtId="181" formatCode="0.0"/>
    <numFmt numFmtId="182" formatCode="_-* #,##0\ _P_t_s_-;\-* #,##0\ _P_t_s_-;_-* &quot;-&quot;\ _P_t_s_-;_-@_-"/>
    <numFmt numFmtId="183" formatCode="_-* #,##0.0\ _P_t_s_-;\-* #,##0.0\ _P_t_s_-;_-* &quot;-&quot;\ _P_t_s_-;_-@_-"/>
    <numFmt numFmtId="184" formatCode="#,##0.0%"/>
    <numFmt numFmtId="185" formatCode="_(* #,##0.00_);_(* \(#,##0.00\);_(* &quot;-&quot;??_);_(@_)"/>
    <numFmt numFmtId="186" formatCode="_(* #,##0.0_);_(* \(#,##0.0\);_(* &quot;-&quot;??_);_(@_)"/>
    <numFmt numFmtId="187" formatCode="_(* #,##0_);_(* \(#,##0\);_(* &quot;-&quot;??_);_(@_)"/>
    <numFmt numFmtId="188" formatCode="_-* #,##0.00\ _P_t_s_-;\-* #,##0.00\ _P_t_s_-;_-* &quot;-&quot;\ _P_t_s_-;_-@_-"/>
    <numFmt numFmtId="189" formatCode="#,##0_ ;\-#,##0\ "/>
    <numFmt numFmtId="190" formatCode="_-* #,##0.0\ _P_t_s_-;\-* #,##0.0\ _P_t_s_-;_-* &quot;-&quot;??\ _P_t_s_-;_-@"/>
    <numFmt numFmtId="191" formatCode="_-* #,##0.0\ _P_t_s_-;\-* #,##0.0\ _P_t_s_-;_-* &quot;-&quot;\ _P_t_s_-;_-@"/>
    <numFmt numFmtId="192" formatCode="#,##0.0000000"/>
    <numFmt numFmtId="193" formatCode="#,##0&quot; €&quot;;[Red]#,##0&quot; €&quot;"/>
    <numFmt numFmtId="194" formatCode="_-* #,##0.00\ _$_-;\-* #,##0.00\ _$_-;_-* &quot;-&quot;??\ _$_-;_-@_-"/>
    <numFmt numFmtId="195" formatCode="_-* #,##0.0000\ _P_t_a_-;\-* #,##0.0000\ _P_t_a_-;_-* &quot;-&quot;\ _P_t_a_-;_-@"/>
    <numFmt numFmtId="196" formatCode="_-* #,##0\ _P_t_s_-;\-* #,##0\ _P_t_s_-;_-* &quot;-&quot;??\ _P_t_s_-;_-@"/>
    <numFmt numFmtId="197" formatCode="_-* #,##0.0\ _€_-;\-* #,##0.0\ _€_-;_-* &quot;-&quot;?\ _€_-;_-@_-"/>
    <numFmt numFmtId="198" formatCode="_-* #,##0\ _P_t_s_-;\-* #,##0\ _P_t_s_-;_-* &quot;-&quot;\ _P_t_s_-;_-@"/>
    <numFmt numFmtId="199" formatCode="_-* #,##0.000000\ _P_t_s_-;\-* #,##0.000000\ _P_t_s_-;_-* &quot;-&quot;??\ _P_t_s_-;_-@"/>
    <numFmt numFmtId="200" formatCode="_-* #,##0.0\ _P_t_s_-;\-* #,##0.0\ _P_t_s_-;_-* &quot;-&quot;??\ _P_t_s_-;_-@_-"/>
    <numFmt numFmtId="201" formatCode="yyyy"/>
  </numFmts>
  <fonts count="196" x14ac:knownFonts="1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12"/>
      <name val="Tms Rmn"/>
    </font>
    <font>
      <sz val="10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color indexed="8"/>
      <name val="Calibri"/>
      <family val="2"/>
    </font>
    <font>
      <sz val="9"/>
      <color indexed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1"/>
      <color indexed="23"/>
      <name val="Calibri"/>
      <family val="2"/>
    </font>
    <font>
      <b/>
      <sz val="18"/>
      <color indexed="23"/>
      <name val="Calibri"/>
      <family val="2"/>
    </font>
    <font>
      <b/>
      <sz val="10"/>
      <color indexed="9"/>
      <name val="Calibri"/>
      <family val="2"/>
    </font>
    <font>
      <sz val="10"/>
      <color indexed="8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0"/>
      <color theme="0"/>
      <name val="Calibri"/>
      <family val="2"/>
    </font>
    <font>
      <sz val="11"/>
      <color theme="0"/>
      <name val="Calibri"/>
      <family val="2"/>
    </font>
    <font>
      <b/>
      <vertAlign val="superscript"/>
      <sz val="10"/>
      <color theme="0"/>
      <name val="Calibri"/>
      <family val="2"/>
    </font>
    <font>
      <sz val="10"/>
      <color indexed="8"/>
      <name val="Calibri"/>
      <family val="2"/>
      <scheme val="minor"/>
    </font>
    <font>
      <sz val="9"/>
      <name val="Calibri"/>
      <family val="2"/>
      <scheme val="minor"/>
    </font>
    <font>
      <sz val="9"/>
      <color rgb="FF008000"/>
      <name val="Calibri"/>
      <family val="2"/>
    </font>
    <font>
      <sz val="11"/>
      <color theme="1"/>
      <name val="Calibri"/>
      <family val="2"/>
      <scheme val="minor"/>
    </font>
    <font>
      <sz val="10"/>
      <color theme="1" tint="0.34998626667073579"/>
      <name val="Calibri"/>
      <family val="2"/>
    </font>
    <font>
      <b/>
      <sz val="10"/>
      <color theme="1" tint="0.34998626667073579"/>
      <name val="Calibri"/>
      <family val="2"/>
    </font>
    <font>
      <sz val="9"/>
      <color theme="1" tint="0.34998626667073579"/>
      <name val="Calibri"/>
      <family val="2"/>
    </font>
    <font>
      <b/>
      <sz val="9"/>
      <color theme="1" tint="0.34998626667073579"/>
      <name val="Calibri"/>
      <family val="2"/>
    </font>
    <font>
      <b/>
      <sz val="11"/>
      <color theme="1" tint="0.34998626667073579"/>
      <name val="Calibri"/>
      <family val="2"/>
    </font>
    <font>
      <sz val="11"/>
      <color theme="1" tint="0.34998626667073579"/>
      <name val="Calibri"/>
      <family val="2"/>
    </font>
    <font>
      <b/>
      <i/>
      <sz val="9"/>
      <color theme="1" tint="0.34998626667073579"/>
      <name val="Calibri"/>
      <family val="2"/>
    </font>
    <font>
      <sz val="8"/>
      <color theme="1" tint="0.34998626667073579"/>
      <name val="Calibri"/>
      <family val="2"/>
    </font>
    <font>
      <b/>
      <i/>
      <sz val="8"/>
      <color theme="1" tint="0.34998626667073579"/>
      <name val="Calibri"/>
      <family val="2"/>
    </font>
    <font>
      <i/>
      <sz val="9"/>
      <color theme="1" tint="0.34998626667073579"/>
      <name val="Calibri"/>
      <family val="2"/>
    </font>
    <font>
      <b/>
      <vertAlign val="superscript"/>
      <sz val="10"/>
      <color indexed="9"/>
      <name val="Calibri"/>
      <family val="2"/>
    </font>
    <font>
      <b/>
      <sz val="10"/>
      <color rgb="FF9D2235"/>
      <name val="Calibri"/>
      <family val="2"/>
    </font>
    <font>
      <sz val="8"/>
      <name val="Calibri"/>
      <family val="2"/>
    </font>
    <font>
      <b/>
      <i/>
      <sz val="9"/>
      <color rgb="FF1553B7"/>
      <name val="Calibri"/>
      <family val="2"/>
    </font>
    <font>
      <sz val="9"/>
      <name val="Calibri"/>
      <family val="2"/>
    </font>
    <font>
      <sz val="11"/>
      <color rgb="FF9D2235"/>
      <name val="Calibri"/>
      <family val="2"/>
    </font>
    <font>
      <b/>
      <i/>
      <sz val="9"/>
      <color indexed="16"/>
      <name val="Calibri"/>
      <family val="2"/>
    </font>
    <font>
      <b/>
      <i/>
      <sz val="10"/>
      <color theme="1" tint="0.34998626667073579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9"/>
      <color theme="0"/>
      <name val="Calibri"/>
      <family val="2"/>
    </font>
    <font>
      <b/>
      <sz val="9"/>
      <color indexed="9"/>
      <name val="Calibri"/>
      <family val="2"/>
    </font>
    <font>
      <b/>
      <vertAlign val="superscript"/>
      <sz val="9"/>
      <color indexed="9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2"/>
      <color indexed="12"/>
      <name val="Calibri"/>
      <family val="2"/>
      <scheme val="minor"/>
    </font>
    <font>
      <b/>
      <sz val="11"/>
      <color indexed="23"/>
      <name val="Calibri"/>
      <family val="2"/>
      <scheme val="minor"/>
    </font>
    <font>
      <b/>
      <i/>
      <sz val="9"/>
      <color indexed="5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8"/>
      <color indexed="23"/>
      <name val="Calibri"/>
      <family val="2"/>
      <scheme val="minor"/>
    </font>
    <font>
      <sz val="10"/>
      <color rgb="FF008000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9"/>
      <color rgb="FF008000"/>
      <name val="Calibri"/>
      <family val="2"/>
      <scheme val="minor"/>
    </font>
    <font>
      <b/>
      <sz val="10"/>
      <color indexed="9"/>
      <name val="Calibri"/>
      <family val="2"/>
      <scheme val="minor"/>
    </font>
    <font>
      <vertAlign val="superscript"/>
      <sz val="10"/>
      <color theme="1" tint="0.34998626667073579"/>
      <name val="Calibri"/>
      <family val="2"/>
    </font>
    <font>
      <b/>
      <sz val="10"/>
      <color theme="1"/>
      <name val="Calibri"/>
      <family val="2"/>
      <scheme val="minor"/>
    </font>
    <font>
      <i/>
      <sz val="10"/>
      <color theme="1" tint="0.34998626667073579"/>
      <name val="Calibri"/>
      <family val="2"/>
    </font>
    <font>
      <b/>
      <u/>
      <sz val="14"/>
      <name val="Calibri"/>
      <family val="2"/>
    </font>
    <font>
      <sz val="9"/>
      <color theme="1" tint="0.34998626667073579"/>
      <name val="Calibri"/>
      <family val="2"/>
      <scheme val="minor"/>
    </font>
    <font>
      <b/>
      <sz val="14"/>
      <color indexed="8"/>
      <name val="Calibri"/>
      <family val="2"/>
      <scheme val="minor"/>
    </font>
    <font>
      <u/>
      <sz val="10"/>
      <color theme="10"/>
      <name val="MS Sans Serif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sz val="10"/>
      <color theme="10"/>
      <name val="Calibri"/>
      <family val="2"/>
      <scheme val="major"/>
    </font>
    <font>
      <sz val="10"/>
      <color theme="1"/>
      <name val="Calibri"/>
      <family val="2"/>
      <scheme val="major"/>
    </font>
    <font>
      <sz val="12"/>
      <color indexed="8"/>
      <name val="Calibri"/>
      <family val="2"/>
    </font>
    <font>
      <b/>
      <sz val="11"/>
      <color rgb="FF9D2235"/>
      <name val="Calibri"/>
      <family val="2"/>
    </font>
    <font>
      <b/>
      <i/>
      <sz val="11"/>
      <color rgb="FF595959"/>
      <name val="Calibri"/>
      <family val="2"/>
    </font>
    <font>
      <sz val="11"/>
      <color rgb="FF595959"/>
      <name val="Calibri"/>
      <family val="2"/>
    </font>
    <font>
      <sz val="10"/>
      <color rgb="FF595959"/>
      <name val="Calibri"/>
      <family val="2"/>
    </font>
    <font>
      <b/>
      <i/>
      <sz val="11"/>
      <name val="Calibri"/>
      <family val="2"/>
    </font>
    <font>
      <sz val="14"/>
      <name val="Calibri"/>
      <family val="2"/>
    </font>
    <font>
      <sz val="10"/>
      <color indexed="8"/>
      <name val="Calibri"/>
      <family val="2"/>
      <scheme val="major"/>
    </font>
    <font>
      <b/>
      <sz val="9"/>
      <name val="Calibri"/>
      <family val="2"/>
      <scheme val="minor"/>
    </font>
    <font>
      <sz val="14"/>
      <color theme="10"/>
      <name val="Calibri"/>
      <family val="2"/>
      <scheme val="major"/>
    </font>
    <font>
      <b/>
      <sz val="12"/>
      <name val="Calibri"/>
      <family val="2"/>
    </font>
    <font>
      <sz val="12"/>
      <color indexed="8"/>
      <name val="Calibri"/>
      <family val="2"/>
      <scheme val="minor"/>
    </font>
    <font>
      <b/>
      <sz val="11"/>
      <color theme="1" tint="0.34998626667073579"/>
      <name val="Calibri"/>
      <family val="2"/>
      <scheme val="major"/>
    </font>
    <font>
      <b/>
      <sz val="9"/>
      <color indexed="8"/>
      <name val="Calibri"/>
      <family val="2"/>
    </font>
    <font>
      <b/>
      <sz val="9"/>
      <color indexed="8"/>
      <name val="Calibri"/>
      <family val="2"/>
      <scheme val="minor"/>
    </font>
    <font>
      <sz val="8"/>
      <color indexed="8"/>
      <name val="Calibri"/>
      <family val="2"/>
    </font>
    <font>
      <b/>
      <sz val="11"/>
      <color rgb="FF595959"/>
      <name val="Calibri"/>
      <family val="2"/>
    </font>
    <font>
      <b/>
      <sz val="8"/>
      <color indexed="14"/>
      <name val="Calibri"/>
      <family val="2"/>
    </font>
    <font>
      <i/>
      <sz val="9"/>
      <color rgb="FF595959"/>
      <name val="Calibri"/>
      <family val="2"/>
    </font>
    <font>
      <b/>
      <i/>
      <sz val="10"/>
      <name val="Arial"/>
      <family val="2"/>
    </font>
    <font>
      <b/>
      <sz val="10"/>
      <color rgb="FF595959"/>
      <name val="Calibri"/>
      <family val="2"/>
    </font>
    <font>
      <b/>
      <vertAlign val="superscript"/>
      <sz val="11"/>
      <color rgb="FF595959"/>
      <name val="Calibri"/>
      <family val="2"/>
    </font>
    <font>
      <sz val="9"/>
      <color rgb="FF595959"/>
      <name val="Calibri"/>
      <family val="2"/>
    </font>
    <font>
      <vertAlign val="superscript"/>
      <sz val="9"/>
      <color rgb="FF595959"/>
      <name val="Calibri"/>
      <family val="2"/>
    </font>
    <font>
      <sz val="11"/>
      <name val="Arial"/>
      <family val="2"/>
    </font>
    <font>
      <b/>
      <i/>
      <sz val="10"/>
      <color rgb="FF595959"/>
      <name val="Calibri"/>
      <family val="2"/>
    </font>
    <font>
      <i/>
      <sz val="11"/>
      <name val="Calibri"/>
      <family val="2"/>
    </font>
    <font>
      <sz val="10"/>
      <color indexed="10"/>
      <name val="Calibri"/>
      <family val="2"/>
    </font>
    <font>
      <sz val="10"/>
      <color indexed="12"/>
      <name val="Calibri"/>
      <family val="2"/>
    </font>
    <font>
      <sz val="10"/>
      <color rgb="FF23AFA0"/>
      <name val="Calibri"/>
      <family val="2"/>
    </font>
    <font>
      <b/>
      <sz val="10"/>
      <color rgb="FF32D675"/>
      <name val="Calibri"/>
      <family val="2"/>
    </font>
    <font>
      <sz val="11"/>
      <color rgb="FF32D675"/>
      <name val="Calibri"/>
      <family val="2"/>
    </font>
    <font>
      <sz val="12"/>
      <color theme="1" tint="0.34998626667073579"/>
      <name val="Calibri"/>
      <family val="2"/>
    </font>
    <font>
      <b/>
      <sz val="9"/>
      <color rgb="FF9D2235"/>
      <name val="Calibri"/>
      <family val="2"/>
    </font>
    <font>
      <sz val="9"/>
      <color rgb="FFC00000"/>
      <name val="Calibri"/>
      <family val="2"/>
    </font>
    <font>
      <sz val="10"/>
      <color theme="1" tint="0.34998626667073579"/>
      <name val="Arial"/>
      <family val="2"/>
    </font>
    <font>
      <b/>
      <sz val="9"/>
      <color theme="1" tint="0.34998626667073579"/>
      <name val="Arial"/>
      <family val="2"/>
    </font>
    <font>
      <sz val="9"/>
      <color theme="1" tint="0.34998626667073579"/>
      <name val="Arial"/>
      <family val="2"/>
    </font>
    <font>
      <b/>
      <sz val="9"/>
      <name val="Arial"/>
      <family val="2"/>
    </font>
    <font>
      <sz val="8"/>
      <color theme="1" tint="0.34998626667073579"/>
      <name val="Arial"/>
      <family val="2"/>
    </font>
    <font>
      <sz val="10"/>
      <color rgb="FF9D2235"/>
      <name val="Arial"/>
      <family val="2"/>
    </font>
    <font>
      <sz val="9"/>
      <color rgb="FFFF0000"/>
      <name val="Calibri"/>
      <family val="2"/>
    </font>
    <font>
      <b/>
      <sz val="18"/>
      <color theme="1" tint="0.34998626667073579"/>
      <name val="Calibri"/>
      <family val="2"/>
    </font>
    <font>
      <b/>
      <sz val="10"/>
      <color theme="1" tint="0.34998626667073579"/>
      <name val="Calibri"/>
      <family val="2"/>
      <scheme val="minor"/>
    </font>
    <font>
      <sz val="8"/>
      <color rgb="FF595959"/>
      <name val="Calibri"/>
      <family val="2"/>
    </font>
    <font>
      <sz val="9"/>
      <name val="Arial"/>
      <family val="2"/>
    </font>
    <font>
      <sz val="10"/>
      <color rgb="FFFF0000"/>
      <name val="Calibri"/>
      <family val="2"/>
    </font>
    <font>
      <sz val="11"/>
      <color theme="1" tint="0.34998626667073579"/>
      <name val="Calibri"/>
      <family val="2"/>
      <scheme val="minor"/>
    </font>
    <font>
      <b/>
      <sz val="18"/>
      <color rgb="FF595959"/>
      <name val="Calibri"/>
      <family val="2"/>
    </font>
    <font>
      <sz val="9"/>
      <color rgb="FF32D675"/>
      <name val="Calibri"/>
      <family val="2"/>
    </font>
    <font>
      <b/>
      <sz val="10"/>
      <color rgb="FFFFFFFF"/>
      <name val="Calibri"/>
      <family val="2"/>
    </font>
    <font>
      <sz val="11"/>
      <color theme="1" tint="0.34998626667073579"/>
      <name val="Arial"/>
      <family val="2"/>
    </font>
    <font>
      <b/>
      <sz val="12"/>
      <color theme="1" tint="0.34998626667073579"/>
      <name val="Calibri"/>
      <family val="2"/>
    </font>
    <font>
      <sz val="11"/>
      <color theme="1"/>
      <name val="Arial"/>
      <family val="2"/>
    </font>
    <font>
      <sz val="12"/>
      <color rgb="FFFF0000"/>
      <name val="Calibri"/>
      <family val="2"/>
    </font>
    <font>
      <b/>
      <sz val="12"/>
      <color rgb="FF9D2235"/>
      <name val="Calibri"/>
      <family val="2"/>
    </font>
    <font>
      <b/>
      <u/>
      <sz val="12"/>
      <color rgb="FF9D2235"/>
      <name val="Calibri"/>
      <family val="2"/>
    </font>
    <font>
      <b/>
      <sz val="12"/>
      <color indexed="53"/>
      <name val="Calibri"/>
      <family val="2"/>
    </font>
    <font>
      <sz val="6"/>
      <color indexed="8"/>
      <name val="Calibri"/>
      <family val="2"/>
    </font>
    <font>
      <sz val="6"/>
      <color theme="1" tint="0.34998626667073579"/>
      <name val="Calibri"/>
      <family val="2"/>
    </font>
    <font>
      <b/>
      <u/>
      <sz val="11"/>
      <color theme="1" tint="0.34998626667073579"/>
      <name val="Calibri"/>
      <family val="2"/>
    </font>
    <font>
      <b/>
      <u/>
      <sz val="11"/>
      <color indexed="8"/>
      <name val="Calibri"/>
      <family val="2"/>
    </font>
    <font>
      <b/>
      <i/>
      <sz val="11"/>
      <color theme="1" tint="0.34998626667073579"/>
      <name val="Calibri"/>
      <family val="2"/>
    </font>
    <font>
      <b/>
      <sz val="10"/>
      <color indexed="54"/>
      <name val="Calibri"/>
      <family val="2"/>
    </font>
    <font>
      <sz val="10"/>
      <color rgb="FF32D675"/>
      <name val="Calibri"/>
      <family val="2"/>
    </font>
    <font>
      <b/>
      <u/>
      <sz val="11"/>
      <color rgb="FF9D2235"/>
      <name val="Calibri"/>
      <family val="2"/>
    </font>
    <font>
      <b/>
      <u/>
      <sz val="10"/>
      <color rgb="FF9D2235"/>
      <name val="Calibri"/>
      <family val="2"/>
    </font>
    <font>
      <b/>
      <sz val="11"/>
      <color rgb="FF9D2235"/>
      <name val="Calibri"/>
      <family val="2"/>
      <scheme val="minor"/>
    </font>
    <font>
      <b/>
      <u/>
      <sz val="11"/>
      <color rgb="FF9D2235"/>
      <name val="Calibri"/>
      <family val="2"/>
      <scheme val="minor"/>
    </font>
    <font>
      <sz val="9"/>
      <color theme="0"/>
      <name val="Arial"/>
      <family val="2"/>
    </font>
    <font>
      <sz val="12"/>
      <color rgb="FF000000"/>
      <name val="Times New Roman"/>
      <family val="1"/>
    </font>
    <font>
      <i/>
      <sz val="9"/>
      <color rgb="FF595959"/>
      <name val="Calibri"/>
      <family val="2"/>
      <scheme val="minor"/>
    </font>
    <font>
      <sz val="11"/>
      <color rgb="FF595959"/>
      <name val="Calibri"/>
      <family val="2"/>
      <scheme val="minor"/>
    </font>
    <font>
      <sz val="8"/>
      <color rgb="FF595959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vertAlign val="superscript"/>
      <sz val="10"/>
      <color theme="0"/>
      <name val="Calibri"/>
      <family val="2"/>
      <scheme val="minor"/>
    </font>
    <font>
      <sz val="12"/>
      <name val="Calibri"/>
      <family val="2"/>
      <scheme val="minor"/>
    </font>
    <font>
      <sz val="10"/>
      <color rgb="FF595959"/>
      <name val="Calibri"/>
      <family val="2"/>
      <scheme val="minor"/>
    </font>
    <font>
      <i/>
      <sz val="8"/>
      <color rgb="FF595959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Arial"/>
      <family val="2"/>
    </font>
    <font>
      <b/>
      <sz val="10"/>
      <color rgb="FF9D2235"/>
      <name val="Calibri"/>
      <family val="2"/>
      <scheme val="minor"/>
    </font>
    <font>
      <sz val="9"/>
      <color rgb="FF59595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i/>
      <sz val="12"/>
      <color rgb="FF595959"/>
      <name val="Calibri"/>
      <family val="2"/>
    </font>
    <font>
      <b/>
      <sz val="11"/>
      <color rgb="FFFF0000"/>
      <name val="Calibri"/>
      <family val="2"/>
    </font>
    <font>
      <b/>
      <sz val="10"/>
      <color theme="1"/>
      <name val="Calibri"/>
      <family val="2"/>
    </font>
    <font>
      <b/>
      <u/>
      <sz val="14"/>
      <color theme="10"/>
      <name val="Calibri"/>
      <family val="2"/>
      <scheme val="major"/>
    </font>
    <font>
      <sz val="8"/>
      <color rgb="FFFF0000"/>
      <name val="Calibri"/>
      <family val="2"/>
      <scheme val="minor"/>
    </font>
    <font>
      <i/>
      <sz val="8"/>
      <color rgb="FFFF0000"/>
      <name val="Calibri"/>
      <family val="2"/>
      <scheme val="minor"/>
    </font>
    <font>
      <sz val="9"/>
      <color rgb="FF9D2235"/>
      <name val="Calibri"/>
      <family val="2"/>
    </font>
    <font>
      <b/>
      <sz val="8"/>
      <color indexed="8"/>
      <name val="Calibri"/>
      <family val="2"/>
    </font>
    <font>
      <sz val="14"/>
      <color indexed="8"/>
      <name val="Calibri"/>
      <family val="2"/>
    </font>
    <font>
      <b/>
      <sz val="14"/>
      <color indexed="8"/>
      <name val="Calibri"/>
      <family val="2"/>
    </font>
    <font>
      <b/>
      <i/>
      <sz val="11"/>
      <color rgb="FF595959"/>
      <name val="Calibri"/>
      <family val="2"/>
      <scheme val="major"/>
    </font>
    <font>
      <b/>
      <i/>
      <sz val="11"/>
      <color rgb="FF595959"/>
      <name val="Calibri"/>
      <family val="2"/>
      <scheme val="minor"/>
    </font>
    <font>
      <b/>
      <sz val="10"/>
      <color theme="10"/>
      <name val="Calibri"/>
      <family val="2"/>
      <scheme val="major"/>
    </font>
    <font>
      <sz val="10"/>
      <color rgb="FF9D2235"/>
      <name val="Calibri"/>
      <family val="2"/>
    </font>
    <font>
      <b/>
      <sz val="8"/>
      <color theme="1" tint="0.34998626667073579"/>
      <name val="Calibri"/>
      <family val="2"/>
    </font>
    <font>
      <sz val="10"/>
      <color rgb="FF000000"/>
      <name val="Arial"/>
      <family val="2"/>
    </font>
    <font>
      <i/>
      <sz val="8"/>
      <color rgb="FF000000"/>
      <name val="Arial"/>
      <family val="2"/>
    </font>
    <font>
      <b/>
      <i/>
      <sz val="8"/>
      <color rgb="FF000000"/>
      <name val="Arial"/>
      <family val="2"/>
    </font>
    <font>
      <sz val="10"/>
      <color theme="10"/>
      <name val="Calibri"/>
      <family val="2"/>
      <scheme val="minor"/>
    </font>
    <font>
      <b/>
      <vertAlign val="superscript"/>
      <sz val="11"/>
      <color theme="1" tint="0.34998626667073579"/>
      <name val="Calibri"/>
      <family val="2"/>
    </font>
    <font>
      <b/>
      <sz val="10"/>
      <color rgb="FFFF0000"/>
      <name val="Calibri"/>
      <family val="2"/>
    </font>
    <font>
      <b/>
      <sz val="11"/>
      <color rgb="FF595959"/>
      <name val="Calibri"/>
      <family val="2"/>
      <scheme val="minor"/>
    </font>
    <font>
      <b/>
      <i/>
      <sz val="11"/>
      <color theme="1" tint="0.34998626667073579"/>
      <name val="Calibri"/>
      <family val="2"/>
      <scheme val="minor"/>
    </font>
    <font>
      <sz val="6"/>
      <name val="Calibri"/>
      <family val="2"/>
    </font>
    <font>
      <sz val="8"/>
      <name val="Arial"/>
      <family val="2"/>
    </font>
    <font>
      <sz val="11"/>
      <color theme="0" tint="-0.34998626667073579"/>
      <name val="Calibri"/>
      <family val="2"/>
      <scheme val="minor"/>
    </font>
    <font>
      <sz val="9"/>
      <color rgb="FF000000"/>
      <name val="Calibri"/>
      <family val="2"/>
      <scheme val="minor"/>
    </font>
    <font>
      <b/>
      <vertAlign val="superscript"/>
      <sz val="11"/>
      <color rgb="FF9D2235"/>
      <name val="Calibri"/>
      <family val="2"/>
    </font>
    <font>
      <vertAlign val="superscript"/>
      <sz val="9"/>
      <color theme="1" tint="0.34998626667073579"/>
      <name val="Calibri"/>
      <family val="2"/>
    </font>
    <font>
      <b/>
      <sz val="10"/>
      <color rgb="FF2971E7"/>
      <name val="Calibri"/>
      <family val="2"/>
    </font>
    <font>
      <sz val="8"/>
      <name val="MS Sans Serif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D2235"/>
        <bgColor indexed="64"/>
      </patternFill>
    </fill>
    <fill>
      <patternFill patternType="solid">
        <fgColor rgb="FFF3DBDA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9D2235"/>
        <bgColor rgb="FF9D2235"/>
      </patternFill>
    </fill>
    <fill>
      <patternFill patternType="solid">
        <fgColor rgb="FFF3DBDA"/>
        <bgColor indexed="8"/>
      </patternFill>
    </fill>
    <fill>
      <patternFill patternType="solid">
        <fgColor rgb="FFF3DBDA"/>
        <bgColor rgb="FFF3DBDA"/>
      </patternFill>
    </fill>
    <fill>
      <patternFill patternType="solid">
        <fgColor rgb="FFF3DBDA"/>
        <bgColor indexed="9"/>
      </patternFill>
    </fill>
    <fill>
      <patternFill patternType="solid">
        <fgColor indexed="65"/>
        <bgColor indexed="64"/>
      </patternFill>
    </fill>
    <fill>
      <patternFill patternType="solid">
        <fgColor rgb="FFF7EAE9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rgb="FF9D2235"/>
        <bgColor rgb="FF000000"/>
      </patternFill>
    </fill>
    <fill>
      <patternFill patternType="solid">
        <fgColor rgb="FFF3DBDA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3DBDA"/>
        <bgColor rgb="FFFFFFFF"/>
      </patternFill>
    </fill>
    <fill>
      <patternFill patternType="solid">
        <fgColor theme="5" tint="0.79998168889431442"/>
        <bgColor theme="5" tint="0.79998168889431442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9D2235"/>
      </top>
      <bottom style="thin">
        <color rgb="FF9D2235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rgb="FF9D2235"/>
      </top>
      <bottom/>
      <diagonal/>
    </border>
    <border>
      <left/>
      <right/>
      <top/>
      <bottom style="thin">
        <color rgb="FF9D2235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F3DBDA"/>
      </top>
      <bottom/>
      <diagonal/>
    </border>
    <border>
      <left/>
      <right/>
      <top style="thin">
        <color rgb="FFF3DBDA"/>
      </top>
      <bottom style="thin">
        <color rgb="FFF3DBDA"/>
      </bottom>
      <diagonal/>
    </border>
    <border>
      <left/>
      <right/>
      <top style="thin">
        <color rgb="FF9D2235"/>
      </top>
      <bottom style="thin">
        <color theme="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A50021"/>
      </top>
      <bottom style="thin">
        <color rgb="FFA50021"/>
      </bottom>
      <diagonal/>
    </border>
    <border>
      <left/>
      <right/>
      <top/>
      <bottom style="thin">
        <color rgb="FFA50021"/>
      </bottom>
      <diagonal/>
    </border>
    <border>
      <left/>
      <right/>
      <top style="thin">
        <color rgb="FFA50021"/>
      </top>
      <bottom/>
      <diagonal/>
    </border>
    <border>
      <left/>
      <right/>
      <top style="thin">
        <color rgb="FF23AFA0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0"/>
      </top>
      <bottom/>
      <diagonal/>
    </border>
  </borders>
  <cellStyleXfs count="75">
    <xf numFmtId="0" fontId="0" fillId="0" borderId="0" applyNumberFormat="0" applyFont="0" applyFill="0" applyBorder="0" applyAlignment="0" applyProtection="0"/>
    <xf numFmtId="170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21" fillId="0" borderId="0" applyNumberFormat="0" applyFont="0" applyFill="0" applyBorder="0" applyAlignment="0" applyProtection="0"/>
    <xf numFmtId="165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5" fontId="8" fillId="0" borderId="0" applyFont="0" applyFill="0" applyBorder="0" applyAlignment="0" applyProtection="0"/>
    <xf numFmtId="175" fontId="10" fillId="0" borderId="0"/>
    <xf numFmtId="165" fontId="7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9" fillId="0" borderId="0"/>
    <xf numFmtId="175" fontId="10" fillId="0" borderId="0"/>
    <xf numFmtId="179" fontId="98" fillId="0" borderId="0" applyFont="0" applyFill="0" applyBorder="0" applyAlignment="0" applyProtection="0"/>
    <xf numFmtId="0" fontId="9" fillId="0" borderId="0"/>
    <xf numFmtId="0" fontId="103" fillId="0" borderId="0"/>
    <xf numFmtId="182" fontId="103" fillId="0" borderId="0" applyFont="0" applyFill="0" applyBorder="0" applyAlignment="0" applyProtection="0"/>
    <xf numFmtId="185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175" fontId="10" fillId="0" borderId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03" fillId="0" borderId="0"/>
    <xf numFmtId="175" fontId="10" fillId="0" borderId="0"/>
    <xf numFmtId="175" fontId="10" fillId="0" borderId="0"/>
    <xf numFmtId="182" fontId="9" fillId="0" borderId="0" applyFont="0" applyFill="0" applyBorder="0" applyAlignment="0" applyProtection="0"/>
    <xf numFmtId="175" fontId="10" fillId="0" borderId="0"/>
    <xf numFmtId="0" fontId="103" fillId="0" borderId="0"/>
    <xf numFmtId="175" fontId="10" fillId="0" borderId="0"/>
    <xf numFmtId="175" fontId="10" fillId="0" borderId="0"/>
    <xf numFmtId="166" fontId="103" fillId="0" borderId="0" applyFont="0" applyFill="0" applyBorder="0" applyAlignment="0" applyProtection="0"/>
    <xf numFmtId="9" fontId="132" fillId="0" borderId="0" applyFont="0" applyFill="0" applyBorder="0" applyAlignment="0" applyProtection="0"/>
    <xf numFmtId="175" fontId="10" fillId="0" borderId="0"/>
    <xf numFmtId="166" fontId="103" fillId="0" borderId="0" applyFont="0" applyFill="0" applyBorder="0" applyAlignment="0" applyProtection="0"/>
    <xf numFmtId="182" fontId="103" fillId="0" borderId="0" applyFont="0" applyFill="0" applyBorder="0" applyAlignment="0" applyProtection="0"/>
    <xf numFmtId="175" fontId="10" fillId="0" borderId="0"/>
    <xf numFmtId="194" fontId="103" fillId="0" borderId="0" applyFont="0" applyFill="0" applyBorder="0" applyAlignment="0" applyProtection="0"/>
    <xf numFmtId="175" fontId="10" fillId="0" borderId="0"/>
    <xf numFmtId="18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5" fontId="149" fillId="0" borderId="0"/>
    <xf numFmtId="165" fontId="149" fillId="0" borderId="0" applyFont="0" applyFill="0" applyBorder="0" applyAlignment="0" applyProtection="0"/>
    <xf numFmtId="0" fontId="9" fillId="0" borderId="0"/>
    <xf numFmtId="164" fontId="14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5" fillId="0" borderId="0"/>
    <xf numFmtId="175" fontId="10" fillId="0" borderId="0"/>
    <xf numFmtId="171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0" fillId="0" borderId="0"/>
    <xf numFmtId="175" fontId="149" fillId="0" borderId="0"/>
    <xf numFmtId="165" fontId="149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80" fillId="0" borderId="0"/>
    <xf numFmtId="166" fontId="9" fillId="0" borderId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80" fillId="0" borderId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189" fillId="0" borderId="0">
      <alignment horizontal="left"/>
    </xf>
    <xf numFmtId="0" fontId="2" fillId="0" borderId="0"/>
  </cellStyleXfs>
  <cellXfs count="1473">
    <xf numFmtId="0" fontId="0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0" fontId="15" fillId="0" borderId="0" xfId="0" applyNumberFormat="1" applyFont="1" applyFill="1" applyBorder="1" applyAlignment="1" applyProtection="1">
      <alignment horizontal="left" vertical="center"/>
    </xf>
    <xf numFmtId="0" fontId="11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horizontal="center"/>
    </xf>
    <xf numFmtId="3" fontId="11" fillId="0" borderId="0" xfId="0" applyNumberFormat="1" applyFont="1" applyFill="1" applyBorder="1" applyAlignment="1" applyProtection="1"/>
    <xf numFmtId="0" fontId="20" fillId="0" borderId="0" xfId="0" quotePrefix="1" applyNumberFormat="1" applyFont="1" applyFill="1" applyBorder="1" applyAlignment="1" applyProtection="1">
      <alignment horizontal="center" vertical="center" wrapText="1"/>
      <protection locked="0"/>
    </xf>
    <xf numFmtId="0" fontId="22" fillId="0" borderId="0" xfId="3" applyFont="1" applyAlignment="1">
      <alignment vertical="center"/>
    </xf>
    <xf numFmtId="168" fontId="22" fillId="0" borderId="0" xfId="3" applyNumberFormat="1" applyFont="1" applyAlignment="1">
      <alignment vertical="center"/>
    </xf>
    <xf numFmtId="0" fontId="23" fillId="0" borderId="0" xfId="3" applyFont="1" applyAlignment="1">
      <alignment vertical="center"/>
    </xf>
    <xf numFmtId="0" fontId="29" fillId="0" borderId="0" xfId="0" applyNumberFormat="1" applyFont="1" applyFill="1" applyBorder="1" applyAlignment="1" applyProtection="1"/>
    <xf numFmtId="0" fontId="11" fillId="2" borderId="0" xfId="0" applyNumberFormat="1" applyFont="1" applyFill="1" applyBorder="1" applyAlignment="1" applyProtection="1">
      <alignment vertical="center"/>
    </xf>
    <xf numFmtId="0" fontId="31" fillId="0" borderId="0" xfId="0" applyNumberFormat="1" applyFont="1" applyFill="1" applyBorder="1" applyAlignment="1" applyProtection="1">
      <alignment horizontal="center" vertical="center"/>
      <protection locked="0"/>
    </xf>
    <xf numFmtId="3" fontId="31" fillId="0" borderId="0" xfId="0" applyNumberFormat="1" applyFont="1" applyFill="1" applyBorder="1" applyAlignment="1" applyProtection="1">
      <alignment horizontal="right" vertical="center" indent="2"/>
      <protection locked="0"/>
    </xf>
    <xf numFmtId="3" fontId="31" fillId="0" borderId="0" xfId="0" applyNumberFormat="1" applyFont="1" applyFill="1" applyBorder="1" applyAlignment="1" applyProtection="1">
      <alignment horizontal="right" vertical="center" indent="1"/>
      <protection locked="0"/>
    </xf>
    <xf numFmtId="3" fontId="31" fillId="0" borderId="0" xfId="0" applyNumberFormat="1" applyFont="1" applyFill="1" applyBorder="1" applyAlignment="1" applyProtection="1">
      <alignment horizontal="right" vertical="center" indent="1"/>
    </xf>
    <xf numFmtId="3" fontId="32" fillId="0" borderId="0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NumberFormat="1" applyFont="1" applyFill="1" applyBorder="1" applyAlignment="1" applyProtection="1">
      <alignment horizontal="center" vertical="center"/>
      <protection locked="0"/>
    </xf>
    <xf numFmtId="3" fontId="33" fillId="0" borderId="0" xfId="0" applyNumberFormat="1" applyFont="1" applyFill="1" applyBorder="1" applyAlignment="1" applyProtection="1">
      <alignment horizontal="right" vertical="center" indent="1"/>
      <protection locked="0"/>
    </xf>
    <xf numFmtId="0" fontId="36" fillId="0" borderId="0" xfId="0" applyNumberFormat="1" applyFont="1" applyFill="1" applyBorder="1" applyAlignment="1" applyProtection="1"/>
    <xf numFmtId="0" fontId="31" fillId="0" borderId="0" xfId="0" applyNumberFormat="1" applyFont="1" applyFill="1" applyBorder="1" applyAlignment="1" applyProtection="1"/>
    <xf numFmtId="0" fontId="36" fillId="0" borderId="0" xfId="0" applyNumberFormat="1" applyFont="1" applyFill="1" applyBorder="1" applyAlignment="1" applyProtection="1">
      <alignment vertical="center"/>
    </xf>
    <xf numFmtId="0" fontId="34" fillId="0" borderId="0" xfId="0" applyNumberFormat="1" applyFont="1" applyFill="1" applyBorder="1" applyAlignment="1" applyProtection="1">
      <alignment horizontal="center" vertical="center"/>
    </xf>
    <xf numFmtId="0" fontId="33" fillId="0" borderId="0" xfId="0" applyNumberFormat="1" applyFont="1" applyFill="1" applyBorder="1" applyAlignment="1" applyProtection="1"/>
    <xf numFmtId="0" fontId="33" fillId="0" borderId="0" xfId="0" applyNumberFormat="1" applyFont="1" applyFill="1" applyBorder="1" applyAlignment="1" applyProtection="1">
      <alignment horizontal="left" vertical="center"/>
    </xf>
    <xf numFmtId="0" fontId="31" fillId="0" borderId="0" xfId="0" applyNumberFormat="1" applyFont="1" applyFill="1" applyBorder="1" applyAlignment="1" applyProtection="1">
      <alignment vertical="center"/>
    </xf>
    <xf numFmtId="0" fontId="33" fillId="0" borderId="0" xfId="0" applyNumberFormat="1" applyFont="1" applyFill="1" applyBorder="1" applyAlignment="1" applyProtection="1">
      <alignment horizontal="left"/>
    </xf>
    <xf numFmtId="3" fontId="31" fillId="0" borderId="0" xfId="0" applyNumberFormat="1" applyFont="1" applyFill="1" applyBorder="1" applyAlignment="1" applyProtection="1">
      <alignment horizontal="right" vertical="center" indent="3"/>
      <protection locked="0"/>
    </xf>
    <xf numFmtId="0" fontId="38" fillId="0" borderId="0" xfId="0" applyNumberFormat="1" applyFont="1" applyFill="1" applyBorder="1" applyAlignment="1" applyProtection="1">
      <alignment horizontal="left" vertical="center"/>
    </xf>
    <xf numFmtId="0" fontId="15" fillId="0" borderId="0" xfId="0" applyNumberFormat="1" applyFont="1" applyFill="1" applyBorder="1" applyAlignment="1" applyProtection="1"/>
    <xf numFmtId="167" fontId="15" fillId="0" borderId="0" xfId="0" applyNumberFormat="1" applyFont="1" applyFill="1" applyBorder="1" applyAlignment="1" applyProtection="1"/>
    <xf numFmtId="3" fontId="32" fillId="0" borderId="0" xfId="0" applyNumberFormat="1" applyFont="1" applyFill="1" applyBorder="1" applyAlignment="1" applyProtection="1">
      <alignment horizontal="right" vertical="center" indent="1"/>
    </xf>
    <xf numFmtId="3" fontId="32" fillId="0" borderId="0" xfId="0" applyNumberFormat="1" applyFont="1" applyFill="1" applyBorder="1" applyAlignment="1" applyProtection="1">
      <alignment horizontal="center" vertical="center"/>
    </xf>
    <xf numFmtId="0" fontId="33" fillId="0" borderId="0" xfId="0" applyNumberFormat="1" applyFont="1" applyFill="1" applyBorder="1" applyAlignment="1" applyProtection="1">
      <alignment vertical="center"/>
    </xf>
    <xf numFmtId="0" fontId="29" fillId="0" borderId="0" xfId="0" applyNumberFormat="1" applyFont="1" applyFill="1" applyBorder="1" applyAlignment="1" applyProtection="1">
      <alignment horizontal="center"/>
    </xf>
    <xf numFmtId="0" fontId="40" fillId="0" borderId="0" xfId="0" applyNumberFormat="1" applyFont="1" applyFill="1" applyBorder="1" applyAlignment="1" applyProtection="1"/>
    <xf numFmtId="0" fontId="39" fillId="0" borderId="0" xfId="0" applyNumberFormat="1" applyFont="1" applyFill="1" applyBorder="1" applyAlignment="1" applyProtection="1"/>
    <xf numFmtId="0" fontId="37" fillId="0" borderId="0" xfId="0" applyNumberFormat="1" applyFont="1" applyFill="1" applyBorder="1" applyAlignment="1" applyProtection="1"/>
    <xf numFmtId="3" fontId="11" fillId="0" borderId="0" xfId="0" applyNumberFormat="1" applyFont="1" applyFill="1" applyBorder="1" applyAlignment="1" applyProtection="1">
      <alignment horizontal="right" vertical="center"/>
    </xf>
    <xf numFmtId="0" fontId="39" fillId="0" borderId="0" xfId="0" applyNumberFormat="1" applyFont="1" applyFill="1" applyBorder="1" applyAlignment="1" applyProtection="1">
      <alignment horizontal="right"/>
    </xf>
    <xf numFmtId="0" fontId="22" fillId="0" borderId="0" xfId="3" applyFont="1" applyAlignment="1">
      <alignment horizontal="right" vertical="center"/>
    </xf>
    <xf numFmtId="3" fontId="33" fillId="0" borderId="0" xfId="0" applyNumberFormat="1" applyFont="1" applyFill="1" applyBorder="1" applyAlignment="1" applyProtection="1">
      <alignment horizontal="right" vertical="center"/>
      <protection locked="0"/>
    </xf>
    <xf numFmtId="3" fontId="34" fillId="0" borderId="0" xfId="0" applyNumberFormat="1" applyFont="1" applyFill="1" applyBorder="1" applyAlignment="1" applyProtection="1">
      <alignment horizontal="center" vertical="center"/>
    </xf>
    <xf numFmtId="0" fontId="20" fillId="3" borderId="0" xfId="0" applyNumberFormat="1" applyFont="1" applyFill="1" applyBorder="1" applyAlignment="1" applyProtection="1">
      <alignment horizontal="center" vertical="center" wrapText="1"/>
      <protection locked="0"/>
    </xf>
    <xf numFmtId="3" fontId="31" fillId="4" borderId="0" xfId="0" applyNumberFormat="1" applyFont="1" applyFill="1" applyBorder="1" applyAlignment="1" applyProtection="1">
      <alignment horizontal="right" vertical="center" indent="2"/>
      <protection locked="0"/>
    </xf>
    <xf numFmtId="3" fontId="31" fillId="4" borderId="0" xfId="0" applyNumberFormat="1" applyFont="1" applyFill="1" applyBorder="1" applyAlignment="1" applyProtection="1">
      <alignment horizontal="right" vertical="center" indent="1"/>
    </xf>
    <xf numFmtId="3" fontId="32" fillId="4" borderId="0" xfId="0" applyNumberFormat="1" applyFont="1" applyFill="1" applyBorder="1" applyAlignment="1" applyProtection="1">
      <alignment horizontal="center" vertical="center"/>
    </xf>
    <xf numFmtId="3" fontId="33" fillId="4" borderId="0" xfId="0" applyNumberFormat="1" applyFont="1" applyFill="1" applyBorder="1" applyAlignment="1" applyProtection="1">
      <alignment horizontal="right" vertical="center" indent="1"/>
      <protection locked="0"/>
    </xf>
    <xf numFmtId="3" fontId="34" fillId="4" borderId="0" xfId="0" applyNumberFormat="1" applyFont="1" applyFill="1" applyBorder="1" applyAlignment="1" applyProtection="1">
      <alignment horizontal="center" vertical="center"/>
    </xf>
    <xf numFmtId="3" fontId="31" fillId="4" borderId="0" xfId="0" applyNumberFormat="1" applyFont="1" applyFill="1" applyBorder="1" applyAlignment="1" applyProtection="1">
      <alignment horizontal="right" vertical="center" indent="3"/>
      <protection locked="0"/>
    </xf>
    <xf numFmtId="3" fontId="32" fillId="4" borderId="0" xfId="0" applyNumberFormat="1" applyFont="1" applyFill="1" applyBorder="1" applyAlignment="1" applyProtection="1">
      <alignment horizontal="right" vertical="center" indent="1"/>
    </xf>
    <xf numFmtId="3" fontId="31" fillId="4" borderId="0" xfId="0" applyNumberFormat="1" applyFont="1" applyFill="1" applyBorder="1" applyAlignment="1" applyProtection="1">
      <alignment horizontal="right" vertical="center" indent="1"/>
      <protection locked="0"/>
    </xf>
    <xf numFmtId="175" fontId="22" fillId="0" borderId="0" xfId="9" applyFont="1"/>
    <xf numFmtId="175" fontId="36" fillId="0" borderId="0" xfId="9" applyFont="1"/>
    <xf numFmtId="175" fontId="22" fillId="0" borderId="0" xfId="9" applyFont="1" applyAlignment="1">
      <alignment horizontal="right"/>
    </xf>
    <xf numFmtId="176" fontId="22" fillId="0" borderId="0" xfId="9" applyNumberFormat="1" applyFont="1"/>
    <xf numFmtId="169" fontId="24" fillId="0" borderId="6" xfId="5" applyNumberFormat="1" applyFont="1" applyFill="1" applyBorder="1" applyAlignment="1" applyProtection="1">
      <alignment horizontal="center" vertical="center"/>
    </xf>
    <xf numFmtId="175" fontId="24" fillId="0" borderId="7" xfId="9" quotePrefix="1" applyFont="1" applyBorder="1" applyAlignment="1">
      <alignment horizontal="center" vertical="center"/>
    </xf>
    <xf numFmtId="169" fontId="17" fillId="0" borderId="17" xfId="5" applyNumberFormat="1" applyFont="1" applyFill="1" applyBorder="1" applyAlignment="1" applyProtection="1">
      <alignment horizontal="center" vertical="center"/>
    </xf>
    <xf numFmtId="175" fontId="17" fillId="0" borderId="18" xfId="9" applyFont="1" applyBorder="1" applyAlignment="1">
      <alignment horizontal="center" vertical="center"/>
    </xf>
    <xf numFmtId="169" fontId="17" fillId="0" borderId="19" xfId="5" applyNumberFormat="1" applyFont="1" applyFill="1" applyBorder="1" applyAlignment="1" applyProtection="1">
      <alignment horizontal="center" vertical="center"/>
    </xf>
    <xf numFmtId="175" fontId="43" fillId="0" borderId="20" xfId="9" applyFont="1" applyBorder="1" applyAlignment="1">
      <alignment horizontal="center" vertical="center"/>
    </xf>
    <xf numFmtId="0" fontId="24" fillId="0" borderId="19" xfId="9" quotePrefix="1" applyNumberFormat="1" applyFont="1" applyBorder="1" applyAlignment="1" applyProtection="1">
      <alignment vertical="center"/>
      <protection locked="0"/>
    </xf>
    <xf numFmtId="0" fontId="24" fillId="0" borderId="20" xfId="9" quotePrefix="1" applyNumberFormat="1" applyFont="1" applyBorder="1" applyAlignment="1" applyProtection="1">
      <alignment vertical="center"/>
      <protection locked="0"/>
    </xf>
    <xf numFmtId="0" fontId="24" fillId="0" borderId="5" xfId="9" quotePrefix="1" applyNumberFormat="1" applyFont="1" applyBorder="1" applyAlignment="1" applyProtection="1">
      <alignment vertical="center"/>
      <protection locked="0"/>
    </xf>
    <xf numFmtId="0" fontId="24" fillId="0" borderId="7" xfId="9" quotePrefix="1" applyNumberFormat="1" applyFont="1" applyBorder="1" applyAlignment="1" applyProtection="1">
      <alignment vertical="center"/>
      <protection locked="0"/>
    </xf>
    <xf numFmtId="175" fontId="23" fillId="0" borderId="0" xfId="9" applyFont="1" applyAlignment="1">
      <alignment vertical="center"/>
    </xf>
    <xf numFmtId="0" fontId="44" fillId="0" borderId="0" xfId="9" applyNumberFormat="1" applyFont="1" applyAlignment="1">
      <alignment horizontal="left" vertical="center"/>
    </xf>
    <xf numFmtId="0" fontId="12" fillId="0" borderId="0" xfId="9" applyNumberFormat="1" applyFont="1" applyAlignment="1">
      <alignment vertical="center" wrapText="1"/>
    </xf>
    <xf numFmtId="0" fontId="11" fillId="0" borderId="0" xfId="9" applyNumberFormat="1" applyFont="1"/>
    <xf numFmtId="0" fontId="11" fillId="0" borderId="0" xfId="9" applyNumberFormat="1" applyFont="1" applyAlignment="1">
      <alignment horizontal="center"/>
    </xf>
    <xf numFmtId="175" fontId="45" fillId="0" borderId="0" xfId="9" applyFont="1"/>
    <xf numFmtId="175" fontId="22" fillId="0" borderId="0" xfId="9" applyFont="1" applyAlignment="1">
      <alignment vertical="center"/>
    </xf>
    <xf numFmtId="175" fontId="36" fillId="0" borderId="0" xfId="9" applyFont="1" applyAlignment="1">
      <alignment vertical="center"/>
    </xf>
    <xf numFmtId="175" fontId="33" fillId="0" borderId="0" xfId="9" quotePrefix="1" applyFont="1" applyAlignment="1">
      <alignment vertical="center"/>
    </xf>
    <xf numFmtId="177" fontId="22" fillId="0" borderId="0" xfId="5" applyNumberFormat="1" applyFont="1"/>
    <xf numFmtId="175" fontId="31" fillId="0" borderId="0" xfId="9" applyFont="1" applyAlignment="1">
      <alignment horizontal="center" vertical="center"/>
    </xf>
    <xf numFmtId="175" fontId="31" fillId="4" borderId="0" xfId="9" applyFont="1" applyFill="1" applyAlignment="1">
      <alignment horizontal="center" vertical="center"/>
    </xf>
    <xf numFmtId="9" fontId="42" fillId="0" borderId="10" xfId="6" applyFont="1" applyFill="1" applyBorder="1" applyAlignment="1" applyProtection="1">
      <alignment horizontal="center" vertical="center"/>
    </xf>
    <xf numFmtId="0" fontId="11" fillId="0" borderId="0" xfId="9" applyNumberFormat="1" applyFont="1" applyAlignment="1">
      <alignment vertical="center"/>
    </xf>
    <xf numFmtId="175" fontId="24" fillId="3" borderId="0" xfId="9" applyFont="1" applyFill="1" applyAlignment="1">
      <alignment horizontal="center" vertical="center"/>
    </xf>
    <xf numFmtId="175" fontId="35" fillId="0" borderId="0" xfId="9" applyFont="1" applyAlignment="1">
      <alignment vertical="center"/>
    </xf>
    <xf numFmtId="0" fontId="40" fillId="0" borderId="0" xfId="9" applyNumberFormat="1" applyFont="1" applyAlignment="1">
      <alignment horizontal="left" vertical="center"/>
    </xf>
    <xf numFmtId="175" fontId="47" fillId="0" borderId="0" xfId="9" applyFont="1"/>
    <xf numFmtId="0" fontId="33" fillId="0" borderId="0" xfId="0" applyNumberFormat="1" applyFont="1" applyFill="1" applyBorder="1" applyAlignment="1" applyProtection="1">
      <alignment vertical="center" wrapText="1"/>
    </xf>
    <xf numFmtId="3" fontId="31" fillId="0" borderId="0" xfId="0" applyNumberFormat="1" applyFont="1" applyFill="1" applyBorder="1" applyAlignment="1" applyProtection="1">
      <alignment horizontal="center" vertical="center"/>
      <protection locked="0"/>
    </xf>
    <xf numFmtId="0" fontId="52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56" fillId="0" borderId="0" xfId="0" applyNumberFormat="1" applyFont="1" applyFill="1" applyBorder="1" applyAlignment="1" applyProtection="1">
      <alignment horizontal="center" vertical="center"/>
      <protection locked="0"/>
    </xf>
    <xf numFmtId="0" fontId="56" fillId="4" borderId="0" xfId="0" applyNumberFormat="1" applyFont="1" applyFill="1" applyBorder="1" applyAlignment="1" applyProtection="1">
      <alignment horizontal="center" vertical="center"/>
      <protection locked="0"/>
    </xf>
    <xf numFmtId="0" fontId="27" fillId="0" borderId="0" xfId="0" applyNumberFormat="1" applyFont="1" applyFill="1" applyBorder="1" applyAlignment="1" applyProtection="1">
      <alignment horizontal="right"/>
    </xf>
    <xf numFmtId="176" fontId="31" fillId="0" borderId="0" xfId="9" applyNumberFormat="1" applyFont="1" applyAlignment="1">
      <alignment horizontal="right" vertical="center" indent="2"/>
    </xf>
    <xf numFmtId="169" fontId="31" fillId="0" borderId="0" xfId="5" quotePrefix="1" applyNumberFormat="1" applyFont="1" applyFill="1" applyBorder="1" applyAlignment="1" applyProtection="1">
      <alignment horizontal="right" vertical="center" indent="3"/>
    </xf>
    <xf numFmtId="176" fontId="31" fillId="4" borderId="0" xfId="9" applyNumberFormat="1" applyFont="1" applyFill="1" applyAlignment="1">
      <alignment horizontal="right" vertical="center" indent="2"/>
    </xf>
    <xf numFmtId="169" fontId="31" fillId="4" borderId="0" xfId="5" quotePrefix="1" applyNumberFormat="1" applyFont="1" applyFill="1" applyBorder="1" applyAlignment="1" applyProtection="1">
      <alignment horizontal="right" vertical="center" indent="3"/>
    </xf>
    <xf numFmtId="176" fontId="42" fillId="0" borderId="10" xfId="9" applyNumberFormat="1" applyFont="1" applyBorder="1" applyAlignment="1">
      <alignment horizontal="right" vertical="center" indent="2"/>
    </xf>
    <xf numFmtId="175" fontId="46" fillId="0" borderId="10" xfId="9" applyFont="1" applyBorder="1" applyAlignment="1">
      <alignment horizontal="right" indent="1"/>
    </xf>
    <xf numFmtId="3" fontId="32" fillId="4" borderId="0" xfId="0" applyNumberFormat="1" applyFont="1" applyFill="1" applyBorder="1" applyAlignment="1" applyProtection="1">
      <alignment horizontal="right" vertical="center" indent="2"/>
    </xf>
    <xf numFmtId="3" fontId="31" fillId="4" borderId="0" xfId="0" applyNumberFormat="1" applyFont="1" applyFill="1" applyBorder="1" applyAlignment="1" applyProtection="1">
      <alignment horizontal="center" vertical="center"/>
      <protection locked="0"/>
    </xf>
    <xf numFmtId="3" fontId="33" fillId="4" borderId="0" xfId="0" applyNumberFormat="1" applyFont="1" applyFill="1" applyBorder="1" applyAlignment="1" applyProtection="1">
      <alignment horizontal="center" vertical="center"/>
      <protection locked="0"/>
    </xf>
    <xf numFmtId="3" fontId="31" fillId="0" borderId="0" xfId="0" applyNumberFormat="1" applyFont="1" applyFill="1" applyBorder="1" applyAlignment="1" applyProtection="1">
      <alignment horizontal="right" vertical="center"/>
      <protection locked="0"/>
    </xf>
    <xf numFmtId="3" fontId="31" fillId="0" borderId="0" xfId="9" applyNumberFormat="1" applyFont="1" applyAlignment="1">
      <alignment horizontal="right" vertical="center" indent="1"/>
    </xf>
    <xf numFmtId="3" fontId="33" fillId="0" borderId="0" xfId="0" applyNumberFormat="1" applyFont="1" applyFill="1" applyBorder="1" applyAlignment="1" applyProtection="1">
      <alignment horizontal="center" vertical="center"/>
      <protection locked="0"/>
    </xf>
    <xf numFmtId="0" fontId="38" fillId="0" borderId="0" xfId="0" applyNumberFormat="1" applyFont="1" applyFill="1" applyBorder="1" applyAlignment="1" applyProtection="1">
      <alignment vertical="center"/>
    </xf>
    <xf numFmtId="4" fontId="31" fillId="0" borderId="0" xfId="0" applyNumberFormat="1" applyFont="1" applyFill="1" applyBorder="1" applyAlignment="1" applyProtection="1">
      <alignment horizontal="right" vertical="center" indent="2"/>
      <protection locked="0"/>
    </xf>
    <xf numFmtId="169" fontId="11" fillId="0" borderId="0" xfId="2" applyNumberFormat="1" applyFont="1" applyFill="1" applyBorder="1" applyAlignment="1" applyProtection="1">
      <alignment vertical="center"/>
    </xf>
    <xf numFmtId="3" fontId="38" fillId="0" borderId="0" xfId="0" applyNumberFormat="1" applyFont="1" applyFill="1" applyBorder="1" applyAlignment="1" applyProtection="1">
      <alignment horizontal="right" vertical="center" indent="1"/>
      <protection locked="0"/>
    </xf>
    <xf numFmtId="3" fontId="32" fillId="0" borderId="0" xfId="0" applyNumberFormat="1" applyFont="1" applyFill="1" applyBorder="1" applyAlignment="1" applyProtection="1">
      <alignment horizontal="right" vertical="center" indent="2"/>
    </xf>
    <xf numFmtId="3" fontId="31" fillId="5" borderId="0" xfId="0" applyNumberFormat="1" applyFont="1" applyFill="1" applyBorder="1" applyAlignment="1" applyProtection="1">
      <alignment horizontal="right" vertical="center"/>
      <protection locked="0"/>
    </xf>
    <xf numFmtId="0" fontId="20" fillId="3" borderId="0" xfId="9" quotePrefix="1" applyNumberFormat="1" applyFont="1" applyFill="1" applyAlignment="1" applyProtection="1">
      <alignment horizontal="center" vertical="center"/>
      <protection locked="0"/>
    </xf>
    <xf numFmtId="0" fontId="35" fillId="0" borderId="0" xfId="9" applyNumberFormat="1" applyFont="1" applyAlignment="1">
      <alignment horizontal="center" vertical="center" wrapText="1"/>
    </xf>
    <xf numFmtId="175" fontId="35" fillId="0" borderId="0" xfId="9" applyFont="1" applyAlignment="1">
      <alignment horizontal="center" vertical="center"/>
    </xf>
    <xf numFmtId="3" fontId="56" fillId="4" borderId="0" xfId="0" applyNumberFormat="1" applyFont="1" applyFill="1" applyBorder="1" applyAlignment="1" applyProtection="1">
      <alignment horizontal="right" vertical="center" indent="1"/>
      <protection locked="0"/>
    </xf>
    <xf numFmtId="3" fontId="56" fillId="0" borderId="0" xfId="0" applyNumberFormat="1" applyFont="1" applyFill="1" applyBorder="1" applyAlignment="1" applyProtection="1">
      <alignment horizontal="right" vertical="center" indent="1"/>
      <protection locked="0"/>
    </xf>
    <xf numFmtId="0" fontId="35" fillId="0" borderId="0" xfId="0" applyNumberFormat="1" applyFont="1" applyFill="1" applyBorder="1" applyAlignment="1" applyProtection="1">
      <alignment horizontal="center" vertical="center"/>
    </xf>
    <xf numFmtId="0" fontId="24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20" fillId="3" borderId="0" xfId="0" quotePrefix="1" applyNumberFormat="1" applyFont="1" applyFill="1" applyBorder="1" applyAlignment="1" applyProtection="1">
      <alignment horizontal="center" vertical="center" wrapText="1"/>
      <protection locked="0"/>
    </xf>
    <xf numFmtId="0" fontId="51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52" fillId="3" borderId="0" xfId="0" quotePrefix="1" applyNumberFormat="1" applyFont="1" applyFill="1" applyBorder="1" applyAlignment="1" applyProtection="1">
      <alignment horizontal="center" vertical="center" wrapText="1"/>
      <protection locked="0"/>
    </xf>
    <xf numFmtId="167" fontId="31" fillId="0" borderId="0" xfId="9" applyNumberFormat="1" applyFont="1" applyAlignment="1">
      <alignment horizontal="right" vertical="center" indent="3"/>
    </xf>
    <xf numFmtId="167" fontId="31" fillId="4" borderId="0" xfId="9" applyNumberFormat="1" applyFont="1" applyFill="1" applyAlignment="1">
      <alignment horizontal="right" vertical="center" indent="3"/>
    </xf>
    <xf numFmtId="0" fontId="73" fillId="0" borderId="0" xfId="4" applyNumberFormat="1" applyFont="1" applyFill="1" applyBorder="1" applyAlignment="1" applyProtection="1"/>
    <xf numFmtId="0" fontId="21" fillId="0" borderId="0" xfId="4" applyNumberFormat="1" applyFont="1" applyFill="1" applyBorder="1" applyAlignment="1" applyProtection="1"/>
    <xf numFmtId="0" fontId="71" fillId="0" borderId="13" xfId="4" applyNumberFormat="1" applyFont="1" applyFill="1" applyBorder="1" applyAlignment="1" applyProtection="1">
      <alignment horizontal="right" vertical="center"/>
    </xf>
    <xf numFmtId="0" fontId="27" fillId="0" borderId="0" xfId="4" applyNumberFormat="1" applyFont="1" applyFill="1" applyBorder="1" applyAlignment="1" applyProtection="1"/>
    <xf numFmtId="0" fontId="27" fillId="0" borderId="13" xfId="4" applyNumberFormat="1" applyFont="1" applyFill="1" applyBorder="1" applyAlignment="1" applyProtection="1">
      <alignment horizontal="right"/>
    </xf>
    <xf numFmtId="0" fontId="50" fillId="0" borderId="0" xfId="4" applyNumberFormat="1" applyFont="1" applyFill="1" applyBorder="1" applyAlignment="1" applyProtection="1">
      <alignment horizontal="left" vertical="center"/>
    </xf>
    <xf numFmtId="0" fontId="50" fillId="0" borderId="0" xfId="4" applyNumberFormat="1" applyFont="1" applyFill="1" applyBorder="1" applyAlignment="1" applyProtection="1"/>
    <xf numFmtId="0" fontId="27" fillId="0" borderId="0" xfId="4" applyNumberFormat="1" applyFont="1" applyFill="1" applyBorder="1" applyAlignment="1" applyProtection="1">
      <alignment horizontal="right"/>
    </xf>
    <xf numFmtId="0" fontId="27" fillId="0" borderId="13" xfId="4" applyNumberFormat="1" applyFont="1" applyFill="1" applyBorder="1" applyAlignment="1" applyProtection="1"/>
    <xf numFmtId="0" fontId="11" fillId="0" borderId="0" xfId="4" applyNumberFormat="1" applyFont="1" applyFill="1" applyBorder="1" applyAlignment="1" applyProtection="1"/>
    <xf numFmtId="0" fontId="11" fillId="0" borderId="0" xfId="4" applyNumberFormat="1" applyFont="1" applyFill="1" applyBorder="1" applyAlignment="1" applyProtection="1">
      <alignment horizontal="center"/>
    </xf>
    <xf numFmtId="0" fontId="31" fillId="0" borderId="0" xfId="4" applyNumberFormat="1" applyFont="1" applyFill="1" applyBorder="1" applyAlignment="1" applyProtection="1">
      <alignment horizontal="center" vertical="center"/>
      <protection locked="0"/>
    </xf>
    <xf numFmtId="3" fontId="31" fillId="0" borderId="0" xfId="4" applyNumberFormat="1" applyFont="1" applyFill="1" applyBorder="1" applyAlignment="1" applyProtection="1">
      <alignment horizontal="right" vertical="center" indent="2"/>
      <protection locked="0"/>
    </xf>
    <xf numFmtId="3" fontId="31" fillId="0" borderId="0" xfId="4" applyNumberFormat="1" applyFont="1" applyFill="1" applyBorder="1" applyAlignment="1" applyProtection="1">
      <alignment horizontal="center" vertical="center"/>
      <protection locked="0"/>
    </xf>
    <xf numFmtId="3" fontId="31" fillId="0" borderId="0" xfId="4" applyNumberFormat="1" applyFont="1" applyFill="1" applyBorder="1" applyAlignment="1" applyProtection="1">
      <alignment horizontal="center" vertical="center"/>
    </xf>
    <xf numFmtId="3" fontId="31" fillId="0" borderId="0" xfId="4" applyNumberFormat="1" applyFont="1" applyFill="1" applyBorder="1" applyAlignment="1" applyProtection="1">
      <alignment horizontal="right" vertical="center" indent="1"/>
    </xf>
    <xf numFmtId="3" fontId="31" fillId="0" borderId="0" xfId="4" applyNumberFormat="1" applyFont="1" applyFill="1" applyBorder="1" applyAlignment="1" applyProtection="1">
      <alignment horizontal="right" vertical="center" indent="1"/>
      <protection locked="0"/>
    </xf>
    <xf numFmtId="0" fontId="36" fillId="0" borderId="0" xfId="4" applyNumberFormat="1" applyFont="1" applyFill="1" applyBorder="1" applyAlignment="1" applyProtection="1">
      <alignment vertical="center"/>
    </xf>
    <xf numFmtId="0" fontId="40" fillId="0" borderId="0" xfId="4" applyNumberFormat="1" applyFont="1" applyFill="1" applyBorder="1" applyAlignment="1" applyProtection="1"/>
    <xf numFmtId="0" fontId="27" fillId="0" borderId="0" xfId="4" quotePrefix="1" applyNumberFormat="1" applyFont="1" applyFill="1" applyBorder="1" applyAlignment="1" applyProtection="1">
      <alignment horizontal="right"/>
    </xf>
    <xf numFmtId="0" fontId="27" fillId="0" borderId="0" xfId="4" applyNumberFormat="1" applyFont="1" applyFill="1" applyBorder="1" applyAlignment="1" applyProtection="1">
      <alignment horizontal="center"/>
    </xf>
    <xf numFmtId="3" fontId="56" fillId="0" borderId="0" xfId="4" applyNumberFormat="1" applyFont="1" applyFill="1" applyBorder="1" applyAlignment="1" applyProtection="1">
      <alignment horizontal="center" vertical="center"/>
      <protection locked="0"/>
    </xf>
    <xf numFmtId="3" fontId="56" fillId="0" borderId="0" xfId="4" applyNumberFormat="1" applyFont="1" applyFill="1" applyBorder="1" applyAlignment="1" applyProtection="1">
      <alignment horizontal="right" vertical="center" indent="2"/>
      <protection locked="0"/>
    </xf>
    <xf numFmtId="0" fontId="56" fillId="0" borderId="0" xfId="4" applyNumberFormat="1" applyFont="1" applyFill="1" applyBorder="1" applyAlignment="1" applyProtection="1">
      <alignment horizontal="center" vertical="center"/>
      <protection locked="0"/>
    </xf>
    <xf numFmtId="3" fontId="56" fillId="4" borderId="0" xfId="4" applyNumberFormat="1" applyFont="1" applyFill="1" applyBorder="1" applyAlignment="1" applyProtection="1">
      <alignment horizontal="right" vertical="center" indent="1"/>
      <protection locked="0"/>
    </xf>
    <xf numFmtId="3" fontId="56" fillId="4" borderId="0" xfId="4" applyNumberFormat="1" applyFont="1" applyFill="1" applyBorder="1" applyAlignment="1" applyProtection="1">
      <alignment horizontal="center" vertical="center"/>
      <protection locked="0"/>
    </xf>
    <xf numFmtId="0" fontId="56" fillId="4" borderId="0" xfId="4" applyNumberFormat="1" applyFont="1" applyFill="1" applyBorder="1" applyAlignment="1" applyProtection="1">
      <alignment horizontal="center" vertical="center"/>
      <protection locked="0"/>
    </xf>
    <xf numFmtId="3" fontId="56" fillId="0" borderId="7" xfId="4" applyNumberFormat="1" applyFont="1" applyFill="1" applyBorder="1" applyAlignment="1" applyProtection="1">
      <alignment horizontal="center" vertical="center"/>
      <protection locked="0"/>
    </xf>
    <xf numFmtId="3" fontId="56" fillId="0" borderId="0" xfId="4" applyNumberFormat="1" applyFont="1" applyFill="1" applyBorder="1" applyAlignment="1" applyProtection="1">
      <alignment horizontal="right" vertical="center" indent="1"/>
      <protection locked="0"/>
    </xf>
    <xf numFmtId="3" fontId="56" fillId="4" borderId="7" xfId="4" applyNumberFormat="1" applyFont="1" applyFill="1" applyBorder="1" applyAlignment="1" applyProtection="1">
      <alignment horizontal="center" vertical="center"/>
      <protection locked="0"/>
    </xf>
    <xf numFmtId="0" fontId="27" fillId="0" borderId="0" xfId="4" applyFont="1"/>
    <xf numFmtId="0" fontId="27" fillId="2" borderId="0" xfId="4" applyFont="1" applyFill="1"/>
    <xf numFmtId="0" fontId="63" fillId="0" borderId="0" xfId="4" applyNumberFormat="1" applyFont="1" applyFill="1" applyBorder="1" applyAlignment="1" applyProtection="1">
      <alignment horizontal="center" vertical="center"/>
    </xf>
    <xf numFmtId="0" fontId="67" fillId="3" borderId="0" xfId="4" applyNumberFormat="1" applyFont="1" applyFill="1" applyBorder="1" applyAlignment="1" applyProtection="1">
      <alignment horizontal="center" vertical="center" wrapText="1"/>
      <protection locked="0"/>
    </xf>
    <xf numFmtId="0" fontId="64" fillId="0" borderId="0" xfId="4" applyNumberFormat="1" applyFont="1" applyFill="1" applyBorder="1" applyAlignment="1" applyProtection="1"/>
    <xf numFmtId="0" fontId="66" fillId="0" borderId="0" xfId="4" applyNumberFormat="1" applyFont="1" applyFill="1" applyBorder="1" applyAlignment="1" applyProtection="1"/>
    <xf numFmtId="0" fontId="65" fillId="0" borderId="0" xfId="4" applyNumberFormat="1" applyFont="1" applyFill="1" applyBorder="1" applyAlignment="1" applyProtection="1">
      <alignment horizontal="center"/>
    </xf>
    <xf numFmtId="0" fontId="69" fillId="0" borderId="0" xfId="4" applyFont="1" applyFill="1"/>
    <xf numFmtId="0" fontId="60" fillId="0" borderId="0" xfId="4" applyFont="1" applyAlignment="1">
      <alignment vertical="center"/>
    </xf>
    <xf numFmtId="0" fontId="59" fillId="0" borderId="0" xfId="4" applyNumberFormat="1" applyFont="1" applyFill="1" applyBorder="1" applyAlignment="1" applyProtection="1">
      <alignment horizontal="left" vertical="center"/>
    </xf>
    <xf numFmtId="0" fontId="12" fillId="0" borderId="0" xfId="4" applyNumberFormat="1" applyFont="1" applyFill="1" applyBorder="1" applyAlignment="1" applyProtection="1">
      <alignment horizontal="center" vertical="center" wrapText="1"/>
    </xf>
    <xf numFmtId="0" fontId="13" fillId="0" borderId="0" xfId="4" applyNumberFormat="1" applyFont="1" applyFill="1" applyBorder="1" applyAlignment="1" applyProtection="1">
      <alignment vertical="center"/>
    </xf>
    <xf numFmtId="0" fontId="49" fillId="0" borderId="0" xfId="4" applyNumberFormat="1" applyFont="1" applyFill="1" applyBorder="1" applyAlignment="1" applyProtection="1">
      <alignment vertical="center" wrapText="1"/>
      <protection locked="0"/>
    </xf>
    <xf numFmtId="0" fontId="31" fillId="0" borderId="0" xfId="4" applyNumberFormat="1" applyFont="1" applyFill="1" applyBorder="1" applyAlignment="1" applyProtection="1">
      <alignment horizontal="left" vertical="center" wrapText="1" indent="1"/>
      <protection locked="0"/>
    </xf>
    <xf numFmtId="3" fontId="31" fillId="0" borderId="0" xfId="4" applyNumberFormat="1" applyFont="1" applyFill="1" applyBorder="1" applyAlignment="1" applyProtection="1">
      <alignment horizontal="right" vertical="center" wrapText="1" indent="1"/>
      <protection locked="0"/>
    </xf>
    <xf numFmtId="167" fontId="31" fillId="0" borderId="0" xfId="4" applyNumberFormat="1" applyFont="1" applyFill="1" applyBorder="1" applyAlignment="1" applyProtection="1">
      <alignment horizontal="right" vertical="center" wrapText="1" indent="1"/>
      <protection locked="0"/>
    </xf>
    <xf numFmtId="3" fontId="31" fillId="0" borderId="0" xfId="4" applyNumberFormat="1" applyFont="1" applyFill="1" applyBorder="1" applyAlignment="1" applyProtection="1">
      <alignment horizontal="right" vertical="center" wrapText="1" indent="2"/>
      <protection locked="0"/>
    </xf>
    <xf numFmtId="0" fontId="49" fillId="0" borderId="0" xfId="4" quotePrefix="1" applyNumberFormat="1" applyFont="1" applyFill="1" applyBorder="1" applyAlignment="1" applyProtection="1">
      <alignment horizontal="left" vertical="center" wrapText="1"/>
      <protection locked="0"/>
    </xf>
    <xf numFmtId="0" fontId="31" fillId="4" borderId="0" xfId="4" applyNumberFormat="1" applyFont="1" applyFill="1" applyBorder="1" applyAlignment="1" applyProtection="1">
      <alignment horizontal="left" vertical="center" wrapText="1" indent="1"/>
      <protection locked="0"/>
    </xf>
    <xf numFmtId="3" fontId="31" fillId="4" borderId="0" xfId="4" applyNumberFormat="1" applyFont="1" applyFill="1" applyBorder="1" applyAlignment="1" applyProtection="1">
      <alignment horizontal="right" vertical="center" wrapText="1" indent="1"/>
      <protection locked="0"/>
    </xf>
    <xf numFmtId="167" fontId="31" fillId="4" borderId="0" xfId="4" applyNumberFormat="1" applyFont="1" applyFill="1" applyBorder="1" applyAlignment="1" applyProtection="1">
      <alignment horizontal="right" vertical="center" wrapText="1" indent="1"/>
      <protection locked="0"/>
    </xf>
    <xf numFmtId="3" fontId="31" fillId="4" borderId="0" xfId="4" applyNumberFormat="1" applyFont="1" applyFill="1" applyBorder="1" applyAlignment="1" applyProtection="1">
      <alignment horizontal="right" vertical="center" wrapText="1" indent="2"/>
      <protection locked="0"/>
    </xf>
    <xf numFmtId="0" fontId="31" fillId="0" borderId="0" xfId="4" quotePrefix="1" applyNumberFormat="1" applyFont="1" applyFill="1" applyBorder="1" applyAlignment="1" applyProtection="1">
      <alignment horizontal="left" vertical="center" wrapText="1" indent="1"/>
      <protection locked="0"/>
    </xf>
    <xf numFmtId="0" fontId="42" fillId="0" borderId="10" xfId="4" applyNumberFormat="1" applyFont="1" applyFill="1" applyBorder="1" applyAlignment="1" applyProtection="1">
      <alignment horizontal="left" vertical="center" wrapText="1" indent="2"/>
      <protection locked="0"/>
    </xf>
    <xf numFmtId="3" fontId="42" fillId="0" borderId="10" xfId="4" applyNumberFormat="1" applyFont="1" applyFill="1" applyBorder="1" applyAlignment="1" applyProtection="1">
      <alignment horizontal="right" vertical="center" wrapText="1" indent="1"/>
    </xf>
    <xf numFmtId="3" fontId="42" fillId="0" borderId="10" xfId="4" applyNumberFormat="1" applyFont="1" applyFill="1" applyBorder="1" applyAlignment="1" applyProtection="1">
      <alignment horizontal="right" vertical="center" wrapText="1" indent="2"/>
    </xf>
    <xf numFmtId="0" fontId="25" fillId="0" borderId="0" xfId="4" applyNumberFormat="1" applyFont="1" applyFill="1" applyBorder="1" applyAlignment="1" applyProtection="1">
      <alignment vertical="center"/>
    </xf>
    <xf numFmtId="0" fontId="32" fillId="0" borderId="0" xfId="4" applyNumberFormat="1" applyFont="1" applyFill="1" applyBorder="1" applyAlignment="1" applyProtection="1">
      <alignment horizontal="left" vertical="center" wrapText="1" indent="2"/>
      <protection locked="0"/>
    </xf>
    <xf numFmtId="3" fontId="32" fillId="0" borderId="0" xfId="4" applyNumberFormat="1" applyFont="1" applyFill="1" applyBorder="1" applyAlignment="1" applyProtection="1">
      <alignment horizontal="right" vertical="center" wrapText="1" indent="1"/>
      <protection locked="0"/>
    </xf>
    <xf numFmtId="3" fontId="32" fillId="0" borderId="0" xfId="4" applyNumberFormat="1" applyFont="1" applyFill="1" applyBorder="1" applyAlignment="1" applyProtection="1">
      <alignment horizontal="right" vertical="center" wrapText="1" indent="2"/>
      <protection locked="0"/>
    </xf>
    <xf numFmtId="3" fontId="31" fillId="0" borderId="0" xfId="4" applyNumberFormat="1" applyFont="1" applyFill="1" applyBorder="1" applyAlignment="1" applyProtection="1">
      <alignment horizontal="right" vertical="center" wrapText="1" indent="3"/>
      <protection locked="0"/>
    </xf>
    <xf numFmtId="0" fontId="11" fillId="0" borderId="0" xfId="4" quotePrefix="1" applyNumberFormat="1" applyFont="1" applyFill="1" applyBorder="1" applyAlignment="1" applyProtection="1">
      <alignment vertical="center" wrapText="1"/>
      <protection locked="0"/>
    </xf>
    <xf numFmtId="3" fontId="31" fillId="4" borderId="0" xfId="4" applyNumberFormat="1" applyFont="1" applyFill="1" applyBorder="1" applyAlignment="1" applyProtection="1">
      <alignment horizontal="right" vertical="center" wrapText="1" indent="3"/>
      <protection locked="0"/>
    </xf>
    <xf numFmtId="3" fontId="42" fillId="0" borderId="10" xfId="4" applyNumberFormat="1" applyFont="1" applyFill="1" applyBorder="1" applyAlignment="1" applyProtection="1">
      <alignment horizontal="right" vertical="center" wrapText="1" indent="3"/>
    </xf>
    <xf numFmtId="0" fontId="74" fillId="0" borderId="0" xfId="11" applyNumberFormat="1" applyFill="1" applyBorder="1" applyAlignment="1" applyProtection="1"/>
    <xf numFmtId="0" fontId="77" fillId="0" borderId="14" xfId="11" applyNumberFormat="1" applyFont="1" applyFill="1" applyBorder="1" applyAlignment="1" applyProtection="1">
      <alignment horizontal="left" vertical="center"/>
    </xf>
    <xf numFmtId="0" fontId="80" fillId="0" borderId="0" xfId="0" applyNumberFormat="1" applyFont="1" applyFill="1" applyBorder="1" applyAlignment="1" applyProtection="1"/>
    <xf numFmtId="0" fontId="80" fillId="0" borderId="0" xfId="0" applyNumberFormat="1" applyFont="1" applyFill="1" applyBorder="1" applyAlignment="1" applyProtection="1">
      <alignment vertical="center"/>
    </xf>
    <xf numFmtId="0" fontId="82" fillId="0" borderId="0" xfId="0" applyNumberFormat="1" applyFont="1" applyFill="1" applyBorder="1" applyAlignment="1" applyProtection="1">
      <alignment horizontal="left" vertical="center" indent="3"/>
    </xf>
    <xf numFmtId="0" fontId="82" fillId="0" borderId="0" xfId="0" applyNumberFormat="1" applyFont="1" applyFill="1" applyBorder="1" applyAlignment="1" applyProtection="1">
      <alignment vertical="center"/>
    </xf>
    <xf numFmtId="0" fontId="82" fillId="0" borderId="0" xfId="0" applyNumberFormat="1" applyFont="1" applyFill="1" applyBorder="1" applyAlignment="1" applyProtection="1">
      <alignment horizontal="left" vertical="center" indent="4"/>
    </xf>
    <xf numFmtId="0" fontId="80" fillId="0" borderId="0" xfId="0" applyNumberFormat="1" applyFont="1" applyFill="1" applyBorder="1" applyAlignment="1" applyProtection="1">
      <alignment horizontal="left" vertical="center" indent="2"/>
    </xf>
    <xf numFmtId="0" fontId="78" fillId="0" borderId="0" xfId="4" applyNumberFormat="1" applyFont="1" applyFill="1" applyBorder="1" applyAlignment="1" applyProtection="1"/>
    <xf numFmtId="0" fontId="50" fillId="0" borderId="0" xfId="4" applyNumberFormat="1" applyFont="1" applyFill="1" applyBorder="1" applyAlignment="1" applyProtection="1">
      <alignment horizontal="left" vertical="center" indent="1"/>
    </xf>
    <xf numFmtId="0" fontId="50" fillId="0" borderId="0" xfId="4" applyNumberFormat="1" applyFont="1" applyFill="1" applyBorder="1" applyAlignment="1" applyProtection="1">
      <alignment horizontal="left" vertical="center" indent="2"/>
    </xf>
    <xf numFmtId="0" fontId="84" fillId="0" borderId="0" xfId="0" applyNumberFormat="1" applyFont="1" applyFill="1" applyBorder="1" applyAlignment="1" applyProtection="1">
      <alignment horizontal="justify" vertical="center"/>
    </xf>
    <xf numFmtId="0" fontId="71" fillId="0" borderId="0" xfId="4" applyNumberFormat="1" applyFont="1" applyFill="1" applyBorder="1" applyAlignment="1" applyProtection="1">
      <alignment vertical="center" wrapText="1"/>
    </xf>
    <xf numFmtId="0" fontId="71" fillId="0" borderId="0" xfId="4" applyNumberFormat="1" applyFont="1" applyFill="1" applyBorder="1" applyAlignment="1" applyProtection="1">
      <alignment vertical="center"/>
    </xf>
    <xf numFmtId="0" fontId="85" fillId="0" borderId="0" xfId="0" applyNumberFormat="1" applyFont="1" applyFill="1" applyBorder="1" applyAlignment="1" applyProtection="1">
      <alignment vertical="center"/>
    </xf>
    <xf numFmtId="0" fontId="85" fillId="0" borderId="0" xfId="4" applyNumberFormat="1" applyFont="1" applyFill="1" applyBorder="1" applyAlignment="1" applyProtection="1">
      <alignment horizontal="left" vertical="center"/>
    </xf>
    <xf numFmtId="0" fontId="86" fillId="0" borderId="0" xfId="0" applyNumberFormat="1" applyFont="1" applyFill="1" applyBorder="1" applyAlignment="1" applyProtection="1"/>
    <xf numFmtId="0" fontId="87" fillId="7" borderId="6" xfId="0" applyFont="1" applyFill="1" applyBorder="1" applyAlignment="1">
      <alignment horizontal="center" vertical="center" wrapText="1"/>
    </xf>
    <xf numFmtId="176" fontId="87" fillId="8" borderId="24" xfId="0" applyNumberFormat="1" applyFont="1" applyFill="1" applyBorder="1" applyAlignment="1" applyProtection="1">
      <alignment horizontal="center" vertical="center" wrapText="1"/>
    </xf>
    <xf numFmtId="176" fontId="87" fillId="9" borderId="24" xfId="0" applyNumberFormat="1" applyFont="1" applyFill="1" applyBorder="1" applyAlignment="1" applyProtection="1">
      <alignment horizontal="center" vertical="center" wrapText="1"/>
    </xf>
    <xf numFmtId="176" fontId="87" fillId="10" borderId="25" xfId="0" applyNumberFormat="1" applyFont="1" applyFill="1" applyBorder="1" applyAlignment="1" applyProtection="1">
      <alignment horizontal="center" vertical="center" wrapText="1"/>
    </xf>
    <xf numFmtId="0" fontId="72" fillId="0" borderId="0" xfId="4" quotePrefix="1" applyFont="1" applyAlignment="1">
      <alignment wrapText="1"/>
    </xf>
    <xf numFmtId="0" fontId="77" fillId="0" borderId="0" xfId="11" applyNumberFormat="1" applyFont="1" applyFill="1" applyBorder="1" applyAlignment="1" applyProtection="1">
      <alignment vertical="center"/>
    </xf>
    <xf numFmtId="0" fontId="88" fillId="0" borderId="0" xfId="11" applyNumberFormat="1" applyFont="1" applyFill="1" applyBorder="1" applyAlignment="1" applyProtection="1">
      <alignment vertical="center"/>
    </xf>
    <xf numFmtId="0" fontId="88" fillId="0" borderId="0" xfId="11" applyNumberFormat="1" applyFont="1" applyFill="1" applyBorder="1" applyAlignment="1" applyProtection="1">
      <alignment horizontal="left" vertical="center"/>
    </xf>
    <xf numFmtId="0" fontId="79" fillId="0" borderId="0" xfId="4" applyNumberFormat="1" applyFont="1" applyFill="1" applyBorder="1" applyAlignment="1" applyProtection="1">
      <alignment vertical="center"/>
    </xf>
    <xf numFmtId="0" fontId="89" fillId="0" borderId="0" xfId="4" applyNumberFormat="1" applyFont="1" applyFill="1" applyBorder="1" applyAlignment="1" applyProtection="1">
      <alignment horizontal="left" vertical="center"/>
    </xf>
    <xf numFmtId="0" fontId="90" fillId="0" borderId="0" xfId="4" applyNumberFormat="1" applyFont="1" applyFill="1" applyBorder="1" applyAlignment="1" applyProtection="1">
      <alignment horizontal="right"/>
    </xf>
    <xf numFmtId="0" fontId="71" fillId="0" borderId="0" xfId="0" applyNumberFormat="1" applyFont="1" applyFill="1" applyBorder="1" applyAlignment="1" applyProtection="1">
      <alignment horizontal="left" vertical="center"/>
    </xf>
    <xf numFmtId="0" fontId="77" fillId="0" borderId="0" xfId="11" applyNumberFormat="1" applyFont="1" applyFill="1" applyBorder="1" applyAlignment="1" applyProtection="1"/>
    <xf numFmtId="176" fontId="31" fillId="0" borderId="0" xfId="9" applyNumberFormat="1" applyFont="1" applyAlignment="1">
      <alignment horizontal="right" vertical="center" indent="1"/>
    </xf>
    <xf numFmtId="176" fontId="31" fillId="4" borderId="0" xfId="9" applyNumberFormat="1" applyFont="1" applyFill="1" applyAlignment="1">
      <alignment horizontal="right" vertical="center" indent="1"/>
    </xf>
    <xf numFmtId="176" fontId="42" fillId="0" borderId="10" xfId="9" applyNumberFormat="1" applyFont="1" applyBorder="1" applyAlignment="1">
      <alignment horizontal="right" vertical="center" indent="1"/>
    </xf>
    <xf numFmtId="0" fontId="71" fillId="0" borderId="0" xfId="0" applyNumberFormat="1" applyFont="1" applyFill="1" applyBorder="1" applyAlignment="1" applyProtection="1">
      <alignment horizontal="left" vertical="center" indent="3"/>
    </xf>
    <xf numFmtId="3" fontId="92" fillId="0" borderId="0" xfId="0" applyNumberFormat="1" applyFont="1" applyFill="1" applyBorder="1" applyAlignment="1" applyProtection="1">
      <alignment horizontal="center" vertical="center"/>
    </xf>
    <xf numFmtId="0" fontId="77" fillId="0" borderId="0" xfId="11" applyNumberFormat="1" applyFont="1" applyFill="1" applyBorder="1" applyAlignment="1" applyProtection="1">
      <alignment horizontal="center"/>
    </xf>
    <xf numFmtId="0" fontId="35" fillId="0" borderId="0" xfId="0" applyNumberFormat="1" applyFont="1" applyFill="1" applyBorder="1" applyAlignment="1" applyProtection="1">
      <alignment vertical="center"/>
    </xf>
    <xf numFmtId="0" fontId="11" fillId="11" borderId="0" xfId="12" applyFont="1" applyFill="1" applyAlignment="1">
      <alignment vertical="center"/>
    </xf>
    <xf numFmtId="0" fontId="11" fillId="0" borderId="0" xfId="12" applyFont="1" applyAlignment="1">
      <alignment vertical="center"/>
    </xf>
    <xf numFmtId="0" fontId="13" fillId="0" borderId="0" xfId="12" applyFont="1" applyAlignment="1">
      <alignment vertical="center"/>
    </xf>
    <xf numFmtId="0" fontId="17" fillId="0" borderId="0" xfId="12" applyFont="1"/>
    <xf numFmtId="0" fontId="97" fillId="0" borderId="0" xfId="12" applyFont="1" applyAlignment="1">
      <alignment horizontal="left" vertical="center"/>
    </xf>
    <xf numFmtId="0" fontId="83" fillId="12" borderId="0" xfId="12" applyFont="1" applyFill="1" applyAlignment="1">
      <alignment horizontal="right" vertical="center"/>
    </xf>
    <xf numFmtId="0" fontId="24" fillId="13" borderId="0" xfId="12" applyFont="1" applyFill="1" applyAlignment="1">
      <alignment horizontal="center" vertical="center" wrapText="1"/>
    </xf>
    <xf numFmtId="3" fontId="24" fillId="13" borderId="0" xfId="12" applyNumberFormat="1" applyFont="1" applyFill="1" applyAlignment="1">
      <alignment horizontal="center" vertical="center" wrapText="1"/>
    </xf>
    <xf numFmtId="164" fontId="31" fillId="0" borderId="0" xfId="12" applyNumberFormat="1" applyFont="1" applyAlignment="1" applyProtection="1">
      <alignment horizontal="right" vertical="center" wrapText="1" indent="3"/>
      <protection locked="0"/>
    </xf>
    <xf numFmtId="164" fontId="31" fillId="0" borderId="0" xfId="12" applyNumberFormat="1" applyFont="1" applyAlignment="1" applyProtection="1">
      <alignment horizontal="right" vertical="center" wrapText="1" indent="4"/>
      <protection locked="0"/>
    </xf>
    <xf numFmtId="164" fontId="31" fillId="4" borderId="0" xfId="12" applyNumberFormat="1" applyFont="1" applyFill="1" applyAlignment="1" applyProtection="1">
      <alignment horizontal="right" vertical="center" wrapText="1" indent="3"/>
      <protection locked="0"/>
    </xf>
    <xf numFmtId="164" fontId="31" fillId="4" borderId="0" xfId="12" applyNumberFormat="1" applyFont="1" applyFill="1" applyAlignment="1" applyProtection="1">
      <alignment horizontal="right" vertical="center" wrapText="1" indent="4"/>
      <protection locked="0"/>
    </xf>
    <xf numFmtId="174" fontId="9" fillId="0" borderId="0" xfId="14" applyNumberFormat="1" applyFont="1" applyFill="1" applyBorder="1" applyAlignment="1">
      <alignment horizontal="right"/>
    </xf>
    <xf numFmtId="0" fontId="42" fillId="0" borderId="10" xfId="15" applyFont="1" applyBorder="1" applyAlignment="1" applyProtection="1">
      <alignment horizontal="center" vertical="center" wrapText="1"/>
      <protection locked="0"/>
    </xf>
    <xf numFmtId="3" fontId="42" fillId="0" borderId="10" xfId="15" applyNumberFormat="1" applyFont="1" applyBorder="1" applyAlignment="1">
      <alignment horizontal="right" vertical="center" wrapText="1" indent="3"/>
    </xf>
    <xf numFmtId="3" fontId="42" fillId="0" borderId="10" xfId="15" applyNumberFormat="1" applyFont="1" applyBorder="1" applyAlignment="1">
      <alignment horizontal="right" vertical="center" wrapText="1" indent="4"/>
    </xf>
    <xf numFmtId="0" fontId="99" fillId="12" borderId="0" xfId="12" applyFont="1" applyFill="1" applyAlignment="1">
      <alignment horizontal="center" vertical="center"/>
    </xf>
    <xf numFmtId="3" fontId="99" fillId="12" borderId="0" xfId="12" applyNumberFormat="1" applyFont="1" applyFill="1" applyAlignment="1">
      <alignment horizontal="right" vertical="center"/>
    </xf>
    <xf numFmtId="0" fontId="83" fillId="12" borderId="0" xfId="12" applyFont="1" applyFill="1" applyAlignment="1">
      <alignment horizontal="center" vertical="center"/>
    </xf>
    <xf numFmtId="3" fontId="83" fillId="12" borderId="0" xfId="12" applyNumberFormat="1" applyFont="1" applyFill="1" applyAlignment="1">
      <alignment horizontal="right" vertical="center"/>
    </xf>
    <xf numFmtId="0" fontId="83" fillId="12" borderId="0" xfId="12" applyFont="1" applyFill="1" applyAlignment="1">
      <alignment vertical="center"/>
    </xf>
    <xf numFmtId="175" fontId="101" fillId="0" borderId="0" xfId="12" applyNumberFormat="1" applyFont="1" applyAlignment="1">
      <alignment vertical="center"/>
    </xf>
    <xf numFmtId="0" fontId="11" fillId="11" borderId="0" xfId="12" applyFont="1" applyFill="1" applyAlignment="1">
      <alignment horizontal="center" vertical="center"/>
    </xf>
    <xf numFmtId="175" fontId="101" fillId="0" borderId="0" xfId="12" applyNumberFormat="1" applyFont="1" applyAlignment="1">
      <alignment horizontal="left" wrapText="1"/>
    </xf>
    <xf numFmtId="0" fontId="102" fillId="0" borderId="0" xfId="12" applyFont="1" applyAlignment="1">
      <alignment horizontal="center" wrapText="1"/>
    </xf>
    <xf numFmtId="175" fontId="102" fillId="0" borderId="0" xfId="12" applyNumberFormat="1" applyFont="1" applyAlignment="1">
      <alignment horizontal="left" wrapText="1"/>
    </xf>
    <xf numFmtId="0" fontId="95" fillId="12" borderId="0" xfId="12" applyFont="1" applyFill="1" applyAlignment="1">
      <alignment vertical="center"/>
    </xf>
    <xf numFmtId="180" fontId="83" fillId="12" borderId="0" xfId="12" applyNumberFormat="1" applyFont="1" applyFill="1" applyAlignment="1">
      <alignment horizontal="right" vertical="center"/>
    </xf>
    <xf numFmtId="3" fontId="83" fillId="0" borderId="0" xfId="12" applyNumberFormat="1" applyFont="1" applyAlignment="1">
      <alignment horizontal="right"/>
    </xf>
    <xf numFmtId="0" fontId="83" fillId="0" borderId="0" xfId="12" applyFont="1" applyAlignment="1">
      <alignment horizontal="center" vertical="center"/>
    </xf>
    <xf numFmtId="0" fontId="83" fillId="0" borderId="0" xfId="12" applyFont="1" applyAlignment="1">
      <alignment horizontal="right"/>
    </xf>
    <xf numFmtId="0" fontId="83" fillId="0" borderId="0" xfId="12" applyFont="1" applyAlignment="1">
      <alignment horizontal="center"/>
    </xf>
    <xf numFmtId="0" fontId="83" fillId="0" borderId="0" xfId="12" applyFont="1"/>
    <xf numFmtId="0" fontId="24" fillId="13" borderId="10" xfId="12" applyFont="1" applyFill="1" applyBorder="1" applyAlignment="1">
      <alignment horizontal="center" vertical="center" wrapText="1"/>
    </xf>
    <xf numFmtId="3" fontId="24" fillId="13" borderId="10" xfId="12" applyNumberFormat="1" applyFont="1" applyFill="1" applyBorder="1" applyAlignment="1">
      <alignment horizontal="center" vertical="center" wrapText="1"/>
    </xf>
    <xf numFmtId="3" fontId="99" fillId="0" borderId="0" xfId="12" applyNumberFormat="1" applyFont="1" applyAlignment="1">
      <alignment horizontal="right" vertical="center" wrapText="1"/>
    </xf>
    <xf numFmtId="0" fontId="9" fillId="0" borderId="0" xfId="12"/>
    <xf numFmtId="0" fontId="95" fillId="12" borderId="0" xfId="15" applyFont="1" applyFill="1" applyAlignment="1">
      <alignment horizontal="center" vertical="center"/>
    </xf>
    <xf numFmtId="0" fontId="9" fillId="0" borderId="0" xfId="15"/>
    <xf numFmtId="175" fontId="22" fillId="0" borderId="0" xfId="13" applyFont="1" applyAlignment="1">
      <alignment vertical="center"/>
    </xf>
    <xf numFmtId="0" fontId="97" fillId="0" borderId="0" xfId="15" applyFont="1" applyAlignment="1">
      <alignment horizontal="left" vertical="center"/>
    </xf>
    <xf numFmtId="175" fontId="82" fillId="0" borderId="0" xfId="15" applyNumberFormat="1" applyFont="1" applyAlignment="1">
      <alignment vertical="center"/>
    </xf>
    <xf numFmtId="0" fontId="13" fillId="0" borderId="0" xfId="16" applyFont="1" applyAlignment="1">
      <alignment vertical="center"/>
    </xf>
    <xf numFmtId="0" fontId="24" fillId="3" borderId="10" xfId="15" applyFont="1" applyFill="1" applyBorder="1" applyAlignment="1" applyProtection="1">
      <alignment horizontal="left" vertical="center" wrapText="1" indent="1"/>
      <protection locked="0"/>
    </xf>
    <xf numFmtId="0" fontId="24" fillId="3" borderId="10" xfId="15" applyFont="1" applyFill="1" applyBorder="1" applyAlignment="1" applyProtection="1">
      <alignment horizontal="center" vertical="center" wrapText="1"/>
      <protection locked="0"/>
    </xf>
    <xf numFmtId="0" fontId="20" fillId="0" borderId="0" xfId="16" applyFont="1" applyAlignment="1">
      <alignment vertical="center"/>
    </xf>
    <xf numFmtId="0" fontId="31" fillId="0" borderId="0" xfId="16" applyFont="1" applyAlignment="1">
      <alignment horizontal="left" vertical="center" indent="1"/>
    </xf>
    <xf numFmtId="3" fontId="31" fillId="0" borderId="0" xfId="16" applyNumberFormat="1" applyFont="1" applyAlignment="1" applyProtection="1">
      <alignment horizontal="right" vertical="center" wrapText="1" indent="1"/>
      <protection locked="0"/>
    </xf>
    <xf numFmtId="181" fontId="31" fillId="0" borderId="0" xfId="16" applyNumberFormat="1" applyFont="1" applyAlignment="1">
      <alignment horizontal="right" vertical="center" indent="1"/>
    </xf>
    <xf numFmtId="164" fontId="31" fillId="0" borderId="0" xfId="16" applyNumberFormat="1" applyFont="1" applyAlignment="1" applyProtection="1">
      <alignment horizontal="right" vertical="center" wrapText="1" indent="1"/>
      <protection locked="0"/>
    </xf>
    <xf numFmtId="0" fontId="31" fillId="4" borderId="0" xfId="16" applyFont="1" applyFill="1" applyAlignment="1">
      <alignment horizontal="left" vertical="center" indent="1"/>
    </xf>
    <xf numFmtId="3" fontId="31" fillId="4" borderId="0" xfId="16" applyNumberFormat="1" applyFont="1" applyFill="1" applyAlignment="1" applyProtection="1">
      <alignment horizontal="right" vertical="center" wrapText="1" indent="1"/>
      <protection locked="0"/>
    </xf>
    <xf numFmtId="181" fontId="31" fillId="4" borderId="0" xfId="16" applyNumberFormat="1" applyFont="1" applyFill="1" applyAlignment="1">
      <alignment horizontal="right" vertical="center" indent="1"/>
    </xf>
    <xf numFmtId="164" fontId="31" fillId="4" borderId="0" xfId="16" applyNumberFormat="1" applyFont="1" applyFill="1" applyAlignment="1" applyProtection="1">
      <alignment horizontal="right" vertical="center" wrapText="1" indent="1"/>
      <protection locked="0"/>
    </xf>
    <xf numFmtId="175" fontId="17" fillId="0" borderId="0" xfId="13" applyFont="1" applyAlignment="1">
      <alignment vertical="center"/>
    </xf>
    <xf numFmtId="183" fontId="17" fillId="0" borderId="0" xfId="17" applyNumberFormat="1" applyFont="1" applyAlignment="1">
      <alignment horizontal="center" vertical="center"/>
    </xf>
    <xf numFmtId="183" fontId="17" fillId="0" borderId="0" xfId="17" applyNumberFormat="1" applyFont="1" applyAlignment="1">
      <alignment vertical="center"/>
    </xf>
    <xf numFmtId="182" fontId="17" fillId="0" borderId="0" xfId="17" applyFont="1" applyAlignment="1">
      <alignment vertical="center"/>
    </xf>
    <xf numFmtId="0" fontId="42" fillId="0" borderId="10" xfId="15" applyFont="1" applyBorder="1" applyAlignment="1" applyProtection="1">
      <alignment horizontal="left" vertical="center" wrapText="1" indent="2"/>
      <protection locked="0"/>
    </xf>
    <xf numFmtId="3" fontId="42" fillId="0" borderId="10" xfId="15" applyNumberFormat="1" applyFont="1" applyBorder="1" applyAlignment="1">
      <alignment horizontal="right" vertical="center" wrapText="1" indent="1"/>
    </xf>
    <xf numFmtId="1" fontId="42" fillId="0" borderId="10" xfId="15" applyNumberFormat="1" applyFont="1" applyBorder="1" applyAlignment="1">
      <alignment horizontal="right" vertical="center" wrapText="1" indent="1"/>
    </xf>
    <xf numFmtId="176" fontId="17" fillId="0" borderId="0" xfId="13" applyNumberFormat="1" applyFont="1" applyAlignment="1">
      <alignment vertical="center"/>
    </xf>
    <xf numFmtId="3" fontId="99" fillId="0" borderId="0" xfId="15" applyNumberFormat="1" applyFont="1" applyAlignment="1">
      <alignment horizontal="right" vertical="center" wrapText="1"/>
    </xf>
    <xf numFmtId="175" fontId="95" fillId="0" borderId="0" xfId="15" applyNumberFormat="1" applyFont="1" applyAlignment="1">
      <alignment vertical="center"/>
    </xf>
    <xf numFmtId="175" fontId="104" fillId="0" borderId="0" xfId="15" applyNumberFormat="1" applyFont="1" applyAlignment="1">
      <alignment horizontal="left" vertical="center"/>
    </xf>
    <xf numFmtId="3" fontId="83" fillId="0" borderId="0" xfId="15" applyNumberFormat="1" applyFont="1" applyAlignment="1">
      <alignment horizontal="right" vertical="center" wrapText="1"/>
    </xf>
    <xf numFmtId="0" fontId="83" fillId="0" borderId="0" xfId="15" applyFont="1" applyAlignment="1">
      <alignment horizontal="center"/>
    </xf>
    <xf numFmtId="175" fontId="105" fillId="0" borderId="0" xfId="13" applyFont="1" applyAlignment="1">
      <alignment vertical="center"/>
    </xf>
    <xf numFmtId="0" fontId="31" fillId="0" borderId="0" xfId="16" applyFont="1" applyAlignment="1">
      <alignment horizontal="justify"/>
    </xf>
    <xf numFmtId="3" fontId="31" fillId="0" borderId="0" xfId="16" applyNumberFormat="1" applyFont="1" applyAlignment="1">
      <alignment horizontal="center"/>
    </xf>
    <xf numFmtId="0" fontId="36" fillId="0" borderId="0" xfId="16" applyFont="1" applyAlignment="1">
      <alignment horizontal="justify"/>
    </xf>
    <xf numFmtId="175" fontId="36" fillId="0" borderId="0" xfId="13" applyFont="1" applyAlignment="1">
      <alignment vertical="center"/>
    </xf>
    <xf numFmtId="184" fontId="33" fillId="0" borderId="0" xfId="16" applyNumberFormat="1" applyFont="1" applyAlignment="1">
      <alignment horizontal="right" vertical="center"/>
    </xf>
    <xf numFmtId="182" fontId="22" fillId="0" borderId="0" xfId="17" applyFont="1" applyAlignment="1">
      <alignment vertical="center"/>
    </xf>
    <xf numFmtId="0" fontId="31" fillId="0" borderId="0" xfId="16" applyFont="1" applyAlignment="1">
      <alignment horizontal="left"/>
    </xf>
    <xf numFmtId="186" fontId="31" fillId="0" borderId="0" xfId="18" applyNumberFormat="1" applyFont="1" applyFill="1" applyBorder="1" applyAlignment="1">
      <alignment horizontal="left" vertical="center"/>
    </xf>
    <xf numFmtId="186" fontId="31" fillId="0" borderId="0" xfId="18" applyNumberFormat="1" applyFont="1" applyFill="1" applyBorder="1" applyAlignment="1">
      <alignment horizontal="right" vertical="center" indent="3"/>
    </xf>
    <xf numFmtId="175" fontId="31" fillId="0" borderId="0" xfId="20" applyFont="1" applyAlignment="1">
      <alignment vertical="center"/>
    </xf>
    <xf numFmtId="175" fontId="17" fillId="0" borderId="0" xfId="20" applyFont="1" applyAlignment="1">
      <alignment vertical="center"/>
    </xf>
    <xf numFmtId="175" fontId="36" fillId="0" borderId="0" xfId="20" applyFont="1" applyAlignment="1">
      <alignment vertical="center"/>
    </xf>
    <xf numFmtId="175" fontId="36" fillId="0" borderId="0" xfId="20" applyFont="1" applyAlignment="1">
      <alignment horizontal="right" vertical="center"/>
    </xf>
    <xf numFmtId="175" fontId="22" fillId="0" borderId="0" xfId="20" applyFont="1" applyAlignment="1">
      <alignment vertical="center"/>
    </xf>
    <xf numFmtId="0" fontId="24" fillId="3" borderId="10" xfId="15" applyFont="1" applyFill="1" applyBorder="1" applyAlignment="1" applyProtection="1">
      <alignment vertical="center" wrapText="1"/>
      <protection locked="0"/>
    </xf>
    <xf numFmtId="0" fontId="24" fillId="3" borderId="10" xfId="15" applyFont="1" applyFill="1" applyBorder="1" applyAlignment="1" applyProtection="1">
      <alignment horizontal="right" vertical="center" wrapText="1" indent="1"/>
      <protection locked="0"/>
    </xf>
    <xf numFmtId="0" fontId="24" fillId="3" borderId="10" xfId="15" applyFont="1" applyFill="1" applyBorder="1" applyAlignment="1" applyProtection="1">
      <alignment horizontal="left" vertical="center" wrapText="1"/>
      <protection locked="0"/>
    </xf>
    <xf numFmtId="175" fontId="22" fillId="0" borderId="0" xfId="20" applyFont="1" applyAlignment="1">
      <alignment horizontal="center" vertical="center"/>
    </xf>
    <xf numFmtId="3" fontId="31" fillId="0" borderId="0" xfId="21" applyNumberFormat="1" applyFont="1" applyFill="1" applyBorder="1" applyAlignment="1" applyProtection="1">
      <alignment vertical="center"/>
      <protection locked="0"/>
    </xf>
    <xf numFmtId="164" fontId="31" fillId="0" borderId="0" xfId="20" applyNumberFormat="1" applyFont="1" applyAlignment="1" applyProtection="1">
      <alignment horizontal="right" vertical="center" wrapText="1" indent="1"/>
      <protection locked="0"/>
    </xf>
    <xf numFmtId="164" fontId="32" fillId="0" borderId="0" xfId="20" applyNumberFormat="1" applyFont="1" applyAlignment="1">
      <alignment horizontal="right" vertical="center" wrapText="1" indent="1"/>
    </xf>
    <xf numFmtId="0" fontId="106" fillId="0" borderId="16" xfId="23" quotePrefix="1" applyFont="1" applyBorder="1" applyAlignment="1">
      <alignment horizontal="right"/>
    </xf>
    <xf numFmtId="175" fontId="22" fillId="0" borderId="0" xfId="20" applyFont="1"/>
    <xf numFmtId="3" fontId="31" fillId="4" borderId="0" xfId="21" applyNumberFormat="1" applyFont="1" applyFill="1" applyBorder="1" applyAlignment="1" applyProtection="1">
      <alignment vertical="center"/>
      <protection locked="0"/>
    </xf>
    <xf numFmtId="164" fontId="31" fillId="4" borderId="0" xfId="20" applyNumberFormat="1" applyFont="1" applyFill="1" applyAlignment="1" applyProtection="1">
      <alignment horizontal="right" vertical="center" wrapText="1" indent="1"/>
      <protection locked="0"/>
    </xf>
    <xf numFmtId="164" fontId="32" fillId="14" borderId="0" xfId="20" applyNumberFormat="1" applyFont="1" applyFill="1" applyAlignment="1">
      <alignment horizontal="right" vertical="center" wrapText="1" indent="1"/>
    </xf>
    <xf numFmtId="0" fontId="17" fillId="0" borderId="0" xfId="22" applyFont="1"/>
    <xf numFmtId="0" fontId="107" fillId="0" borderId="14" xfId="23" quotePrefix="1" applyFont="1" applyBorder="1" applyAlignment="1">
      <alignment horizontal="right"/>
    </xf>
    <xf numFmtId="0" fontId="108" fillId="0" borderId="12" xfId="23" quotePrefix="1" applyFont="1" applyBorder="1" applyAlignment="1">
      <alignment horizontal="right"/>
    </xf>
    <xf numFmtId="0" fontId="107" fillId="0" borderId="0" xfId="23" quotePrefix="1" applyFont="1" applyAlignment="1">
      <alignment horizontal="right"/>
    </xf>
    <xf numFmtId="0" fontId="17" fillId="0" borderId="0" xfId="24" quotePrefix="1" applyFont="1" applyAlignment="1">
      <alignment horizontal="left"/>
    </xf>
    <xf numFmtId="0" fontId="106" fillId="0" borderId="2" xfId="23" quotePrefix="1" applyFont="1" applyBorder="1" applyAlignment="1">
      <alignment horizontal="right"/>
    </xf>
    <xf numFmtId="0" fontId="107" fillId="0" borderId="4" xfId="23" quotePrefix="1" applyFont="1" applyBorder="1" applyAlignment="1">
      <alignment horizontal="right"/>
    </xf>
    <xf numFmtId="0" fontId="106" fillId="0" borderId="0" xfId="23" quotePrefix="1" applyFont="1" applyAlignment="1">
      <alignment horizontal="right"/>
    </xf>
    <xf numFmtId="0" fontId="107" fillId="0" borderId="12" xfId="23" quotePrefix="1" applyFont="1" applyBorder="1" applyAlignment="1">
      <alignment horizontal="right"/>
    </xf>
    <xf numFmtId="0" fontId="42" fillId="0" borderId="10" xfId="15" applyFont="1" applyBorder="1" applyAlignment="1" applyProtection="1">
      <alignment horizontal="left" vertical="center" wrapText="1" indent="1"/>
      <protection locked="0"/>
    </xf>
    <xf numFmtId="3" fontId="42" fillId="0" borderId="10" xfId="15" applyNumberFormat="1" applyFont="1" applyBorder="1" applyAlignment="1">
      <alignment horizontal="left" vertical="center" wrapText="1" indent="1"/>
    </xf>
    <xf numFmtId="175" fontId="110" fillId="0" borderId="0" xfId="20" applyFont="1"/>
    <xf numFmtId="176" fontId="35" fillId="0" borderId="0" xfId="20" applyNumberFormat="1" applyFont="1" applyAlignment="1">
      <alignment horizontal="right"/>
    </xf>
    <xf numFmtId="175" fontId="111" fillId="0" borderId="0" xfId="20" applyFont="1" applyAlignment="1">
      <alignment vertical="center"/>
    </xf>
    <xf numFmtId="175" fontId="36" fillId="0" borderId="0" xfId="20" applyFont="1"/>
    <xf numFmtId="175" fontId="36" fillId="0" borderId="0" xfId="20" applyFont="1" applyAlignment="1">
      <alignment horizontal="right"/>
    </xf>
    <xf numFmtId="187" fontId="33" fillId="0" borderId="0" xfId="18" applyNumberFormat="1" applyFont="1" applyBorder="1"/>
    <xf numFmtId="0" fontId="31" fillId="0" borderId="0" xfId="15" applyFont="1" applyAlignment="1">
      <alignment vertical="center"/>
    </xf>
    <xf numFmtId="0" fontId="32" fillId="0" borderId="0" xfId="15" applyFont="1" applyAlignment="1">
      <alignment vertical="center"/>
    </xf>
    <xf numFmtId="0" fontId="31" fillId="0" borderId="0" xfId="15" applyFont="1" applyAlignment="1">
      <alignment horizontal="left" vertical="center"/>
    </xf>
    <xf numFmtId="0" fontId="40" fillId="0" borderId="0" xfId="25" applyFont="1" applyAlignment="1">
      <alignment horizontal="left" vertical="center"/>
    </xf>
    <xf numFmtId="0" fontId="36" fillId="0" borderId="0" xfId="15" applyFont="1" applyAlignment="1">
      <alignment vertical="center"/>
    </xf>
    <xf numFmtId="0" fontId="35" fillId="0" borderId="0" xfId="15" applyFont="1" applyAlignment="1">
      <alignment vertical="center"/>
    </xf>
    <xf numFmtId="0" fontId="36" fillId="0" borderId="0" xfId="15" applyFont="1" applyAlignment="1">
      <alignment horizontal="left" vertical="center"/>
    </xf>
    <xf numFmtId="3" fontId="33" fillId="0" borderId="0" xfId="21" applyNumberFormat="1" applyFont="1" applyFill="1" applyBorder="1" applyAlignment="1" applyProtection="1">
      <alignment vertical="center"/>
      <protection locked="0"/>
    </xf>
    <xf numFmtId="164" fontId="33" fillId="0" borderId="0" xfId="20" applyNumberFormat="1" applyFont="1" applyAlignment="1" applyProtection="1">
      <alignment horizontal="right" vertical="center" wrapText="1" indent="1"/>
      <protection locked="0"/>
    </xf>
    <xf numFmtId="164" fontId="34" fillId="0" borderId="0" xfId="20" applyNumberFormat="1" applyFont="1" applyAlignment="1">
      <alignment horizontal="right" vertical="center" wrapText="1" indent="1"/>
    </xf>
    <xf numFmtId="3" fontId="33" fillId="4" borderId="0" xfId="21" applyNumberFormat="1" applyFont="1" applyFill="1" applyBorder="1" applyAlignment="1" applyProtection="1">
      <alignment vertical="center"/>
      <protection locked="0"/>
    </xf>
    <xf numFmtId="0" fontId="31" fillId="0" borderId="13" xfId="24" quotePrefix="1" applyFont="1" applyBorder="1" applyAlignment="1">
      <alignment horizontal="left"/>
    </xf>
    <xf numFmtId="0" fontId="31" fillId="0" borderId="11" xfId="24" quotePrefix="1" applyFont="1" applyBorder="1" applyAlignment="1">
      <alignment horizontal="left"/>
    </xf>
    <xf numFmtId="0" fontId="31" fillId="0" borderId="0" xfId="23" applyFont="1"/>
    <xf numFmtId="188" fontId="31" fillId="0" borderId="15" xfId="14" applyNumberFormat="1" applyFont="1" applyFill="1" applyBorder="1"/>
    <xf numFmtId="188" fontId="31" fillId="0" borderId="11" xfId="14" applyNumberFormat="1" applyFont="1" applyBorder="1" applyAlignment="1"/>
    <xf numFmtId="175" fontId="31" fillId="0" borderId="0" xfId="26" applyFont="1" applyAlignment="1">
      <alignment vertical="center"/>
    </xf>
    <xf numFmtId="188" fontId="31" fillId="0" borderId="15" xfId="14" applyNumberFormat="1" applyFont="1" applyBorder="1"/>
    <xf numFmtId="188" fontId="31" fillId="0" borderId="11" xfId="14" applyNumberFormat="1" applyFont="1" applyFill="1" applyBorder="1"/>
    <xf numFmtId="0" fontId="112" fillId="0" borderId="10" xfId="15" applyFont="1" applyBorder="1" applyAlignment="1" applyProtection="1">
      <alignment horizontal="left" vertical="center" wrapText="1" indent="1"/>
      <protection locked="0"/>
    </xf>
    <xf numFmtId="3" fontId="112" fillId="0" borderId="10" xfId="15" applyNumberFormat="1" applyFont="1" applyBorder="1" applyAlignment="1">
      <alignment horizontal="right" vertical="center" wrapText="1" indent="1"/>
    </xf>
    <xf numFmtId="0" fontId="33" fillId="0" borderId="0" xfId="15" quotePrefix="1" applyFont="1"/>
    <xf numFmtId="176" fontId="35" fillId="0" borderId="0" xfId="15" applyNumberFormat="1" applyFont="1" applyAlignment="1">
      <alignment horizontal="right"/>
    </xf>
    <xf numFmtId="187" fontId="113" fillId="0" borderId="0" xfId="18" applyNumberFormat="1" applyFont="1"/>
    <xf numFmtId="175" fontId="114" fillId="0" borderId="0" xfId="27" applyFont="1" applyAlignment="1">
      <alignment vertical="center"/>
    </xf>
    <xf numFmtId="175" fontId="9" fillId="0" borderId="0" xfId="27" applyFont="1" applyAlignment="1">
      <alignment vertical="center"/>
    </xf>
    <xf numFmtId="175" fontId="114" fillId="0" borderId="0" xfId="27" applyFont="1" applyAlignment="1">
      <alignment horizontal="center" vertical="center"/>
    </xf>
    <xf numFmtId="0" fontId="51" fillId="3" borderId="10" xfId="15" applyFont="1" applyFill="1" applyBorder="1" applyAlignment="1" applyProtection="1">
      <alignment horizontal="center" vertical="center" wrapText="1"/>
      <protection locked="0"/>
    </xf>
    <xf numFmtId="175" fontId="115" fillId="0" borderId="0" xfId="27" applyFont="1" applyAlignment="1">
      <alignment vertical="center"/>
    </xf>
    <xf numFmtId="175" fontId="116" fillId="0" borderId="0" xfId="27" applyFont="1" applyAlignment="1">
      <alignment vertical="center"/>
    </xf>
    <xf numFmtId="175" fontId="117" fillId="0" borderId="0" xfId="27" applyFont="1" applyAlignment="1">
      <alignment vertical="center"/>
    </xf>
    <xf numFmtId="189" fontId="33" fillId="0" borderId="0" xfId="27" applyNumberFormat="1" applyFont="1" applyAlignment="1" applyProtection="1">
      <alignment horizontal="right" vertical="center" wrapText="1" indent="1" readingOrder="1"/>
      <protection locked="0"/>
    </xf>
    <xf numFmtId="189" fontId="34" fillId="0" borderId="0" xfId="27" applyNumberFormat="1" applyFont="1" applyAlignment="1">
      <alignment horizontal="right" vertical="center" wrapText="1" indent="1" readingOrder="1"/>
    </xf>
    <xf numFmtId="167" fontId="33" fillId="0" borderId="0" xfId="27" applyNumberFormat="1" applyFont="1" applyAlignment="1">
      <alignment horizontal="right" vertical="center" wrapText="1" indent="1"/>
    </xf>
    <xf numFmtId="189" fontId="33" fillId="0" borderId="0" xfId="27" applyNumberFormat="1" applyFont="1" applyAlignment="1" applyProtection="1">
      <alignment horizontal="right" vertical="center" wrapText="1" readingOrder="1"/>
      <protection locked="0"/>
    </xf>
    <xf numFmtId="3" fontId="33" fillId="14" borderId="0" xfId="27" applyNumberFormat="1" applyFont="1" applyFill="1" applyAlignment="1" applyProtection="1">
      <alignment horizontal="left" vertical="center" wrapText="1"/>
      <protection locked="0"/>
    </xf>
    <xf numFmtId="189" fontId="33" fillId="14" borderId="0" xfId="27" applyNumberFormat="1" applyFont="1" applyFill="1" applyAlignment="1" applyProtection="1">
      <alignment horizontal="right" vertical="center" wrapText="1" indent="1" readingOrder="1"/>
      <protection locked="0"/>
    </xf>
    <xf numFmtId="189" fontId="34" fillId="14" borderId="0" xfId="27" applyNumberFormat="1" applyFont="1" applyFill="1" applyAlignment="1">
      <alignment horizontal="right" vertical="center" wrapText="1" indent="1"/>
    </xf>
    <xf numFmtId="167" fontId="33" fillId="14" borderId="0" xfId="27" applyNumberFormat="1" applyFont="1" applyFill="1" applyAlignment="1">
      <alignment horizontal="right" vertical="center" wrapText="1" indent="1"/>
    </xf>
    <xf numFmtId="189" fontId="33" fillId="14" borderId="0" xfId="27" applyNumberFormat="1" applyFont="1" applyFill="1" applyAlignment="1" applyProtection="1">
      <alignment horizontal="right" vertical="center" wrapText="1" readingOrder="1"/>
      <protection locked="0"/>
    </xf>
    <xf numFmtId="175" fontId="9" fillId="5" borderId="0" xfId="27" applyFont="1" applyFill="1" applyAlignment="1">
      <alignment vertical="center"/>
    </xf>
    <xf numFmtId="175" fontId="33" fillId="11" borderId="29" xfId="27" quotePrefix="1" applyFont="1" applyFill="1" applyBorder="1" applyAlignment="1">
      <alignment horizontal="left" vertical="center" wrapText="1"/>
    </xf>
    <xf numFmtId="185" fontId="118" fillId="0" borderId="0" xfId="18" applyFont="1" applyFill="1" applyBorder="1" applyAlignment="1">
      <alignment vertical="center"/>
    </xf>
    <xf numFmtId="3" fontId="112" fillId="0" borderId="10" xfId="15" applyNumberFormat="1" applyFont="1" applyBorder="1" applyAlignment="1">
      <alignment horizontal="right" vertical="center" wrapText="1" readingOrder="1"/>
    </xf>
    <xf numFmtId="175" fontId="119" fillId="0" borderId="0" xfId="27" applyFont="1" applyAlignment="1">
      <alignment vertical="center"/>
    </xf>
    <xf numFmtId="3" fontId="33" fillId="0" borderId="0" xfId="27" applyNumberFormat="1" applyFont="1" applyAlignment="1" applyProtection="1">
      <alignment horizontal="right" vertical="center" wrapText="1"/>
      <protection locked="0"/>
    </xf>
    <xf numFmtId="175" fontId="114" fillId="0" borderId="0" xfId="27" quotePrefix="1" applyFont="1" applyAlignment="1">
      <alignment horizontal="left" vertical="center"/>
    </xf>
    <xf numFmtId="176" fontId="114" fillId="0" borderId="0" xfId="27" applyNumberFormat="1" applyFont="1" applyAlignment="1">
      <alignment vertical="center"/>
    </xf>
    <xf numFmtId="3" fontId="33" fillId="0" borderId="0" xfId="27" applyNumberFormat="1" applyFont="1" applyAlignment="1">
      <alignment horizontal="right" vertical="center" wrapText="1"/>
    </xf>
    <xf numFmtId="175" fontId="114" fillId="0" borderId="0" xfId="27" applyFont="1" applyAlignment="1">
      <alignment horizontal="left" vertical="center"/>
    </xf>
    <xf numFmtId="176" fontId="118" fillId="0" borderId="0" xfId="27" applyNumberFormat="1" applyFont="1" applyAlignment="1">
      <alignment vertical="center"/>
    </xf>
    <xf numFmtId="0" fontId="35" fillId="0" borderId="0" xfId="27" quotePrefix="1" applyNumberFormat="1" applyFont="1" applyAlignment="1">
      <alignment horizontal="center" vertical="center"/>
    </xf>
    <xf numFmtId="0" fontId="36" fillId="0" borderId="0" xfId="27" applyNumberFormat="1" applyFont="1" applyAlignment="1">
      <alignment vertical="center"/>
    </xf>
    <xf numFmtId="183" fontId="114" fillId="0" borderId="0" xfId="28" applyNumberFormat="1" applyFont="1" applyFill="1" applyBorder="1" applyAlignment="1">
      <alignment vertical="center"/>
    </xf>
    <xf numFmtId="175" fontId="83" fillId="0" borderId="0" xfId="15" applyNumberFormat="1" applyFont="1" applyAlignment="1">
      <alignment vertical="center"/>
    </xf>
    <xf numFmtId="175" fontId="99" fillId="0" borderId="0" xfId="15" applyNumberFormat="1" applyFont="1" applyAlignment="1">
      <alignment horizontal="center" vertical="center"/>
    </xf>
    <xf numFmtId="0" fontId="24" fillId="13" borderId="10" xfId="15" applyFont="1" applyFill="1" applyBorder="1" applyAlignment="1">
      <alignment horizontal="left" vertical="center" wrapText="1" indent="1"/>
    </xf>
    <xf numFmtId="0" fontId="24" fillId="3" borderId="10" xfId="15" applyFont="1" applyFill="1" applyBorder="1" applyAlignment="1" applyProtection="1">
      <alignment horizontal="right" vertical="center" wrapText="1"/>
      <protection locked="0"/>
    </xf>
    <xf numFmtId="175" fontId="99" fillId="0" borderId="0" xfId="15" applyNumberFormat="1" applyFont="1" applyAlignment="1">
      <alignment vertical="center"/>
    </xf>
    <xf numFmtId="175" fontId="83" fillId="12" borderId="0" xfId="15" applyNumberFormat="1" applyFont="1" applyFill="1" applyAlignment="1">
      <alignment horizontal="left" vertical="center" wrapText="1" indent="1"/>
    </xf>
    <xf numFmtId="3" fontId="122" fillId="0" borderId="0" xfId="29" applyNumberFormat="1" applyFont="1" applyAlignment="1">
      <alignment horizontal="right" vertical="center" wrapText="1"/>
    </xf>
    <xf numFmtId="167" fontId="56" fillId="0" borderId="0" xfId="29" applyNumberFormat="1" applyFont="1" applyAlignment="1">
      <alignment horizontal="right" vertical="center" wrapText="1" indent="1"/>
    </xf>
    <xf numFmtId="3" fontId="83" fillId="15" borderId="30" xfId="15" applyNumberFormat="1" applyFont="1" applyFill="1" applyBorder="1" applyAlignment="1">
      <alignment horizontal="left" vertical="center" wrapText="1" indent="1"/>
    </xf>
    <xf numFmtId="3" fontId="122" fillId="14" borderId="30" xfId="29" applyNumberFormat="1" applyFont="1" applyFill="1" applyBorder="1" applyAlignment="1">
      <alignment horizontal="right" vertical="center" wrapText="1"/>
    </xf>
    <xf numFmtId="167" fontId="56" fillId="14" borderId="30" xfId="29" applyNumberFormat="1" applyFont="1" applyFill="1" applyBorder="1" applyAlignment="1">
      <alignment horizontal="right" vertical="center" wrapText="1" indent="1"/>
    </xf>
    <xf numFmtId="187" fontId="83" fillId="0" borderId="0" xfId="15" applyNumberFormat="1" applyFont="1" applyAlignment="1">
      <alignment horizontal="left" vertical="center"/>
    </xf>
    <xf numFmtId="175" fontId="49" fillId="0" borderId="0" xfId="15" applyNumberFormat="1" applyFont="1" applyAlignment="1">
      <alignment vertical="center"/>
    </xf>
    <xf numFmtId="0" fontId="42" fillId="0" borderId="10" xfId="15" applyFont="1" applyBorder="1" applyAlignment="1">
      <alignment horizontal="left" vertical="center" wrapText="1" indent="2"/>
    </xf>
    <xf numFmtId="3" fontId="42" fillId="0" borderId="10" xfId="15" applyNumberFormat="1" applyFont="1" applyBorder="1" applyAlignment="1">
      <alignment horizontal="right" vertical="center" wrapText="1"/>
    </xf>
    <xf numFmtId="175" fontId="42" fillId="0" borderId="0" xfId="15" applyNumberFormat="1" applyFont="1" applyAlignment="1">
      <alignment vertical="center"/>
    </xf>
    <xf numFmtId="175" fontId="83" fillId="0" borderId="0" xfId="15" applyNumberFormat="1" applyFont="1" applyAlignment="1">
      <alignment horizontal="left" vertical="center"/>
    </xf>
    <xf numFmtId="176" fontId="83" fillId="0" borderId="0" xfId="15" applyNumberFormat="1" applyFont="1" applyAlignment="1">
      <alignment vertical="center"/>
    </xf>
    <xf numFmtId="3" fontId="101" fillId="0" borderId="0" xfId="15" applyNumberFormat="1" applyFont="1" applyAlignment="1">
      <alignment horizontal="right" vertical="center" wrapText="1"/>
    </xf>
    <xf numFmtId="176" fontId="101" fillId="0" borderId="0" xfId="15" applyNumberFormat="1" applyFont="1" applyAlignment="1">
      <alignment vertical="center"/>
    </xf>
    <xf numFmtId="175" fontId="101" fillId="0" borderId="0" xfId="15" applyNumberFormat="1" applyFont="1" applyAlignment="1">
      <alignment vertical="center"/>
    </xf>
    <xf numFmtId="167" fontId="101" fillId="0" borderId="0" xfId="15" applyNumberFormat="1" applyFont="1" applyAlignment="1">
      <alignment horizontal="right" vertical="center" wrapText="1"/>
    </xf>
    <xf numFmtId="0" fontId="124" fillId="0" borderId="0" xfId="15" applyFont="1"/>
    <xf numFmtId="175" fontId="56" fillId="0" borderId="0" xfId="29" applyFont="1" applyAlignment="1">
      <alignment vertical="center"/>
    </xf>
    <xf numFmtId="175" fontId="62" fillId="0" borderId="0" xfId="29" applyFont="1" applyAlignment="1">
      <alignment vertical="center"/>
    </xf>
    <xf numFmtId="0" fontId="82" fillId="0" borderId="0" xfId="15" applyFont="1" applyAlignment="1">
      <alignment vertical="center"/>
    </xf>
    <xf numFmtId="181" fontId="82" fillId="0" borderId="0" xfId="15" applyNumberFormat="1" applyFont="1" applyAlignment="1">
      <alignment vertical="center"/>
    </xf>
    <xf numFmtId="175" fontId="83" fillId="0" borderId="0" xfId="15" applyNumberFormat="1" applyFont="1" applyAlignment="1">
      <alignment horizontal="right" vertical="center"/>
    </xf>
    <xf numFmtId="175" fontId="83" fillId="0" borderId="0" xfId="15" applyNumberFormat="1" applyFont="1" applyAlignment="1">
      <alignment horizontal="center" vertical="center"/>
    </xf>
    <xf numFmtId="0" fontId="95" fillId="0" borderId="0" xfId="15" applyFont="1" applyAlignment="1">
      <alignment horizontal="center" vertical="center"/>
    </xf>
    <xf numFmtId="0" fontId="31" fillId="0" borderId="0" xfId="15" applyFont="1" applyAlignment="1">
      <alignment horizontal="center" vertical="center"/>
    </xf>
    <xf numFmtId="164" fontId="31" fillId="0" borderId="0" xfId="15" applyNumberFormat="1" applyFont="1" applyAlignment="1" applyProtection="1">
      <alignment horizontal="right" vertical="center" wrapText="1" indent="4"/>
      <protection locked="0"/>
    </xf>
    <xf numFmtId="164" fontId="31" fillId="0" borderId="0" xfId="15" applyNumberFormat="1" applyFont="1" applyAlignment="1" applyProtection="1">
      <alignment horizontal="right" vertical="center" wrapText="1" indent="3"/>
      <protection locked="0"/>
    </xf>
    <xf numFmtId="3" fontId="31" fillId="0" borderId="0" xfId="16" applyNumberFormat="1" applyFont="1" applyAlignment="1" applyProtection="1">
      <alignment horizontal="right" vertical="center" wrapText="1" indent="3"/>
      <protection locked="0"/>
    </xf>
    <xf numFmtId="0" fontId="31" fillId="4" borderId="0" xfId="15" applyFont="1" applyFill="1" applyAlignment="1" applyProtection="1">
      <alignment horizontal="center" vertical="center" wrapText="1"/>
      <protection locked="0"/>
    </xf>
    <xf numFmtId="164" fontId="31" fillId="4" borderId="0" xfId="15" applyNumberFormat="1" applyFont="1" applyFill="1" applyAlignment="1" applyProtection="1">
      <alignment horizontal="right" vertical="center" wrapText="1" indent="4"/>
      <protection locked="0"/>
    </xf>
    <xf numFmtId="164" fontId="31" fillId="4" borderId="0" xfId="15" applyNumberFormat="1" applyFont="1" applyFill="1" applyAlignment="1" applyProtection="1">
      <alignment horizontal="right" vertical="center" wrapText="1" indent="3"/>
      <protection locked="0"/>
    </xf>
    <xf numFmtId="3" fontId="31" fillId="4" borderId="0" xfId="16" applyNumberFormat="1" applyFont="1" applyFill="1" applyAlignment="1" applyProtection="1">
      <alignment horizontal="right" vertical="center" wrapText="1" indent="3"/>
      <protection locked="0"/>
    </xf>
    <xf numFmtId="191" fontId="83" fillId="0" borderId="0" xfId="15" applyNumberFormat="1" applyFont="1" applyAlignment="1">
      <alignment vertical="center"/>
    </xf>
    <xf numFmtId="0" fontId="31" fillId="0" borderId="0" xfId="15" applyFont="1" applyAlignment="1" applyProtection="1">
      <alignment horizontal="center" vertical="center" wrapText="1"/>
      <protection locked="0"/>
    </xf>
    <xf numFmtId="180" fontId="83" fillId="0" borderId="0" xfId="15" applyNumberFormat="1" applyFont="1" applyAlignment="1">
      <alignment horizontal="right" vertical="center" wrapText="1"/>
    </xf>
    <xf numFmtId="180" fontId="83" fillId="0" borderId="0" xfId="15" applyNumberFormat="1" applyFont="1" applyAlignment="1">
      <alignment horizontal="right" vertical="center" wrapText="1" readingOrder="1"/>
    </xf>
    <xf numFmtId="0" fontId="82" fillId="0" borderId="0" xfId="15" applyFont="1" applyAlignment="1">
      <alignment horizontal="right" vertical="center"/>
    </xf>
    <xf numFmtId="187" fontId="82" fillId="0" borderId="0" xfId="15" applyNumberFormat="1" applyFont="1" applyAlignment="1">
      <alignment horizontal="center" vertical="center"/>
    </xf>
    <xf numFmtId="0" fontId="127" fillId="0" borderId="0" xfId="15" applyFont="1" applyAlignment="1">
      <alignment horizontal="center" vertical="center"/>
    </xf>
    <xf numFmtId="175" fontId="82" fillId="0" borderId="0" xfId="15" quotePrefix="1" applyNumberFormat="1" applyFont="1" applyAlignment="1">
      <alignment horizontal="left"/>
    </xf>
    <xf numFmtId="175" fontId="82" fillId="0" borderId="0" xfId="15" applyNumberFormat="1" applyFont="1" applyAlignment="1">
      <alignment horizontal="left"/>
    </xf>
    <xf numFmtId="3" fontId="82" fillId="0" borderId="0" xfId="15" applyNumberFormat="1" applyFont="1" applyAlignment="1">
      <alignment horizontal="right" vertical="center"/>
    </xf>
    <xf numFmtId="0" fontId="83" fillId="12" borderId="0" xfId="15" applyFont="1" applyFill="1" applyAlignment="1">
      <alignment horizontal="right" vertical="center"/>
    </xf>
    <xf numFmtId="0" fontId="83" fillId="12" borderId="0" xfId="15" applyFont="1" applyFill="1" applyAlignment="1">
      <alignment vertical="center"/>
    </xf>
    <xf numFmtId="0" fontId="36" fillId="0" borderId="0" xfId="30" applyFont="1" applyAlignment="1">
      <alignment vertical="center"/>
    </xf>
    <xf numFmtId="0" fontId="36" fillId="0" borderId="0" xfId="30" applyFont="1" applyAlignment="1">
      <alignment horizontal="right" vertical="center" indent="1"/>
    </xf>
    <xf numFmtId="175" fontId="36" fillId="0" borderId="0" xfId="13" quotePrefix="1" applyFont="1" applyAlignment="1">
      <alignment horizontal="right"/>
    </xf>
    <xf numFmtId="3" fontId="42" fillId="0" borderId="10" xfId="15" applyNumberFormat="1" applyFont="1" applyBorder="1" applyAlignment="1">
      <alignment horizontal="right" vertical="center" wrapText="1" indent="2"/>
    </xf>
    <xf numFmtId="182" fontId="31" fillId="0" borderId="0" xfId="14" applyNumberFormat="1" applyFont="1" applyBorder="1" applyAlignment="1">
      <alignment horizontal="center" vertical="center"/>
    </xf>
    <xf numFmtId="187" fontId="36" fillId="0" borderId="0" xfId="18" applyNumberFormat="1" applyFont="1" applyBorder="1" applyAlignment="1">
      <alignment vertical="center"/>
    </xf>
    <xf numFmtId="0" fontId="36" fillId="0" borderId="0" xfId="30" applyFont="1" applyAlignment="1">
      <alignment horizontal="right" vertical="center"/>
    </xf>
    <xf numFmtId="164" fontId="31" fillId="0" borderId="0" xfId="15" applyNumberFormat="1" applyFont="1" applyAlignment="1" applyProtection="1">
      <alignment horizontal="right" vertical="center" wrapText="1" indent="2"/>
      <protection locked="0"/>
    </xf>
    <xf numFmtId="175" fontId="31" fillId="0" borderId="0" xfId="13" applyFont="1" applyAlignment="1">
      <alignment vertical="center"/>
    </xf>
    <xf numFmtId="183" fontId="31" fillId="0" borderId="0" xfId="14" applyNumberFormat="1" applyFont="1" applyBorder="1" applyAlignment="1">
      <alignment horizontal="center" vertical="center"/>
    </xf>
    <xf numFmtId="183" fontId="31" fillId="0" borderId="0" xfId="14" applyNumberFormat="1" applyFont="1" applyBorder="1" applyAlignment="1">
      <alignment vertical="center"/>
    </xf>
    <xf numFmtId="187" fontId="36" fillId="0" borderId="0" xfId="18" applyNumberFormat="1" applyFont="1" applyBorder="1" applyAlignment="1">
      <alignment horizontal="center" vertical="center"/>
    </xf>
    <xf numFmtId="3" fontId="128" fillId="0" borderId="0" xfId="27" applyNumberFormat="1" applyFont="1" applyAlignment="1">
      <alignment horizontal="right" vertical="center" wrapText="1"/>
    </xf>
    <xf numFmtId="0" fontId="110" fillId="0" borderId="0" xfId="30" applyFont="1" applyAlignment="1">
      <alignment vertical="center"/>
    </xf>
    <xf numFmtId="187" fontId="36" fillId="0" borderId="0" xfId="18" applyNumberFormat="1" applyFont="1" applyBorder="1" applyAlignment="1">
      <alignment horizontal="right" vertical="center" indent="1"/>
    </xf>
    <xf numFmtId="185" fontId="36" fillId="0" borderId="0" xfId="18" applyFont="1" applyFill="1" applyBorder="1" applyAlignment="1" applyProtection="1">
      <alignment vertical="center"/>
    </xf>
    <xf numFmtId="185" fontId="36" fillId="0" borderId="0" xfId="18" applyFont="1" applyBorder="1" applyAlignment="1">
      <alignment vertical="center"/>
    </xf>
    <xf numFmtId="0" fontId="31" fillId="11" borderId="0" xfId="30" applyFont="1" applyFill="1" applyAlignment="1">
      <alignment horizontal="right" vertical="center" indent="1"/>
    </xf>
    <xf numFmtId="0" fontId="31" fillId="11" borderId="0" xfId="30" applyFont="1" applyFill="1" applyAlignment="1">
      <alignment vertical="center"/>
    </xf>
    <xf numFmtId="0" fontId="36" fillId="0" borderId="0" xfId="30" quotePrefix="1" applyFont="1" applyAlignment="1">
      <alignment horizontal="right" vertical="center"/>
    </xf>
    <xf numFmtId="164" fontId="36" fillId="0" borderId="0" xfId="30" applyNumberFormat="1" applyFont="1" applyAlignment="1">
      <alignment horizontal="right" vertical="center" indent="1"/>
    </xf>
    <xf numFmtId="0" fontId="24" fillId="13" borderId="10" xfId="15" applyFont="1" applyFill="1" applyBorder="1" applyAlignment="1">
      <alignment horizontal="center" vertical="center" wrapText="1"/>
    </xf>
    <xf numFmtId="175" fontId="36" fillId="0" borderId="0" xfId="20" applyFont="1" applyAlignment="1">
      <alignment horizontal="center" vertical="center"/>
    </xf>
    <xf numFmtId="0" fontId="31" fillId="0" borderId="15" xfId="24" quotePrefix="1" applyFont="1" applyBorder="1" applyAlignment="1">
      <alignment horizontal="left"/>
    </xf>
    <xf numFmtId="3" fontId="34" fillId="0" borderId="0" xfId="27" applyNumberFormat="1" applyFont="1" applyAlignment="1">
      <alignment horizontal="right" vertical="center" wrapText="1"/>
    </xf>
    <xf numFmtId="3" fontId="31" fillId="0" borderId="0" xfId="31" applyNumberFormat="1" applyFont="1" applyAlignment="1">
      <alignment horizontal="right" vertical="center"/>
    </xf>
    <xf numFmtId="0" fontId="130" fillId="0" borderId="0" xfId="30" applyFont="1"/>
    <xf numFmtId="3" fontId="36" fillId="0" borderId="0" xfId="31" applyNumberFormat="1" applyFont="1" applyAlignment="1">
      <alignment horizontal="right" vertical="center"/>
    </xf>
    <xf numFmtId="3" fontId="35" fillId="0" borderId="0" xfId="31" applyNumberFormat="1" applyFont="1" applyAlignment="1">
      <alignment horizontal="left" vertical="center"/>
    </xf>
    <xf numFmtId="3" fontId="32" fillId="0" borderId="0" xfId="31" applyNumberFormat="1" applyFont="1" applyAlignment="1">
      <alignment horizontal="right" vertical="center"/>
    </xf>
    <xf numFmtId="175" fontId="31" fillId="11" borderId="0" xfId="31" applyFont="1" applyFill="1" applyAlignment="1">
      <alignment horizontal="left" vertical="center" wrapText="1" indent="1"/>
    </xf>
    <xf numFmtId="3" fontId="31" fillId="0" borderId="0" xfId="31" applyNumberFormat="1" applyFont="1" applyAlignment="1" applyProtection="1">
      <alignment horizontal="right" vertical="center" wrapText="1" indent="2"/>
      <protection locked="0"/>
    </xf>
    <xf numFmtId="3" fontId="32" fillId="0" borderId="0" xfId="31" applyNumberFormat="1" applyFont="1" applyAlignment="1">
      <alignment horizontal="center" vertical="center" wrapText="1"/>
    </xf>
    <xf numFmtId="167" fontId="31" fillId="0" borderId="0" xfId="31" applyNumberFormat="1" applyFont="1" applyAlignment="1">
      <alignment horizontal="right" vertical="center" wrapText="1" indent="1"/>
    </xf>
    <xf numFmtId="3" fontId="31" fillId="0" borderId="0" xfId="31" quotePrefix="1" applyNumberFormat="1" applyFont="1" applyAlignment="1">
      <alignment horizontal="right" vertical="center"/>
    </xf>
    <xf numFmtId="3" fontId="31" fillId="14" borderId="0" xfId="31" applyNumberFormat="1" applyFont="1" applyFill="1" applyAlignment="1" applyProtection="1">
      <alignment horizontal="left" vertical="center" wrapText="1" indent="1"/>
      <protection locked="0"/>
    </xf>
    <xf numFmtId="3" fontId="31" fillId="14" borderId="0" xfId="31" applyNumberFormat="1" applyFont="1" applyFill="1" applyAlignment="1" applyProtection="1">
      <alignment horizontal="right" vertical="center" wrapText="1" indent="2"/>
      <protection locked="0"/>
    </xf>
    <xf numFmtId="3" fontId="32" fillId="14" borderId="0" xfId="31" applyNumberFormat="1" applyFont="1" applyFill="1" applyAlignment="1">
      <alignment horizontal="center" vertical="center" wrapText="1"/>
    </xf>
    <xf numFmtId="167" fontId="31" fillId="14" borderId="0" xfId="31" applyNumberFormat="1" applyFont="1" applyFill="1" applyAlignment="1">
      <alignment horizontal="right" vertical="center" wrapText="1" indent="1"/>
    </xf>
    <xf numFmtId="3" fontId="31" fillId="0" borderId="0" xfId="31" quotePrefix="1" applyNumberFormat="1" applyFont="1" applyAlignment="1">
      <alignment horizontal="right" vertical="center" wrapText="1"/>
    </xf>
    <xf numFmtId="3" fontId="36" fillId="0" borderId="0" xfId="31" applyNumberFormat="1" applyFont="1" applyAlignment="1">
      <alignment horizontal="right" vertical="center" wrapText="1"/>
    </xf>
    <xf numFmtId="3" fontId="42" fillId="0" borderId="10" xfId="15" applyNumberFormat="1" applyFont="1" applyBorder="1" applyAlignment="1">
      <alignment horizontal="center" vertical="center" wrapText="1"/>
    </xf>
    <xf numFmtId="3" fontId="35" fillId="0" borderId="0" xfId="31" applyNumberFormat="1" applyFont="1" applyAlignment="1">
      <alignment horizontal="right" vertical="center"/>
    </xf>
    <xf numFmtId="3" fontId="36" fillId="0" borderId="0" xfId="31" applyNumberFormat="1" applyFont="1" applyAlignment="1">
      <alignment horizontal="left" vertical="center"/>
    </xf>
    <xf numFmtId="3" fontId="125" fillId="0" borderId="0" xfId="31" applyNumberFormat="1" applyFont="1" applyAlignment="1">
      <alignment horizontal="right" vertical="center"/>
    </xf>
    <xf numFmtId="192" fontId="36" fillId="0" borderId="0" xfId="31" applyNumberFormat="1" applyFont="1" applyAlignment="1">
      <alignment horizontal="left" vertical="center"/>
    </xf>
    <xf numFmtId="192" fontId="36" fillId="0" borderId="0" xfId="31" applyNumberFormat="1" applyFont="1" applyAlignment="1">
      <alignment horizontal="right" vertical="center"/>
    </xf>
    <xf numFmtId="192" fontId="31" fillId="0" borderId="0" xfId="31" applyNumberFormat="1" applyFont="1" applyAlignment="1">
      <alignment horizontal="right" vertical="center"/>
    </xf>
    <xf numFmtId="3" fontId="35" fillId="0" borderId="0" xfId="31" applyNumberFormat="1" applyFont="1" applyAlignment="1">
      <alignment horizontal="center" vertical="center"/>
    </xf>
    <xf numFmtId="0" fontId="24" fillId="3" borderId="27" xfId="15" applyFont="1" applyFill="1" applyBorder="1" applyAlignment="1" applyProtection="1">
      <alignment horizontal="center" vertical="center" wrapText="1"/>
      <protection locked="0"/>
    </xf>
    <xf numFmtId="175" fontId="36" fillId="0" borderId="0" xfId="32" applyFont="1" applyAlignment="1">
      <alignment vertical="center"/>
    </xf>
    <xf numFmtId="175" fontId="32" fillId="0" borderId="0" xfId="32" applyFont="1" applyAlignment="1">
      <alignment horizontal="centerContinuous" vertical="center"/>
    </xf>
    <xf numFmtId="175" fontId="36" fillId="0" borderId="0" xfId="32" applyFont="1" applyAlignment="1">
      <alignment horizontal="centerContinuous" vertical="center"/>
    </xf>
    <xf numFmtId="175" fontId="36" fillId="0" borderId="0" xfId="32" applyFont="1" applyAlignment="1">
      <alignment horizontal="right" vertical="center"/>
    </xf>
    <xf numFmtId="175" fontId="31" fillId="11" borderId="0" xfId="32" applyFont="1" applyFill="1" applyAlignment="1">
      <alignment horizontal="left" vertical="center" wrapText="1" indent="1"/>
    </xf>
    <xf numFmtId="164" fontId="31" fillId="11" borderId="0" xfId="32" applyNumberFormat="1" applyFont="1" applyFill="1" applyAlignment="1">
      <alignment horizontal="right" vertical="center" wrapText="1" indent="1"/>
    </xf>
    <xf numFmtId="164" fontId="32" fillId="11" borderId="0" xfId="32" applyNumberFormat="1" applyFont="1" applyFill="1" applyAlignment="1">
      <alignment horizontal="right" vertical="center" wrapText="1" indent="1"/>
    </xf>
    <xf numFmtId="3" fontId="31" fillId="14" borderId="0" xfId="32" applyNumberFormat="1" applyFont="1" applyFill="1" applyAlignment="1" applyProtection="1">
      <alignment horizontal="left" vertical="center" wrapText="1" indent="1"/>
      <protection locked="0"/>
    </xf>
    <xf numFmtId="164" fontId="31" fillId="14" borderId="0" xfId="32" applyNumberFormat="1" applyFont="1" applyFill="1" applyAlignment="1" applyProtection="1">
      <alignment horizontal="right" vertical="center" wrapText="1" indent="1"/>
      <protection locked="0"/>
    </xf>
    <xf numFmtId="164" fontId="32" fillId="14" borderId="0" xfId="32" applyNumberFormat="1" applyFont="1" applyFill="1" applyAlignment="1">
      <alignment horizontal="right" vertical="center" wrapText="1" indent="1"/>
    </xf>
    <xf numFmtId="176" fontId="35" fillId="0" borderId="0" xfId="32" applyNumberFormat="1" applyFont="1" applyAlignment="1">
      <alignment horizontal="right" vertical="center"/>
    </xf>
    <xf numFmtId="175" fontId="75" fillId="0" borderId="0" xfId="32" applyFont="1" applyAlignment="1">
      <alignment vertical="center"/>
    </xf>
    <xf numFmtId="175" fontId="111" fillId="0" borderId="0" xfId="13" applyFont="1" applyAlignment="1">
      <alignment vertical="center"/>
    </xf>
    <xf numFmtId="175" fontId="111" fillId="0" borderId="0" xfId="13" applyFont="1" applyAlignment="1">
      <alignment horizontal="center" vertical="center"/>
    </xf>
    <xf numFmtId="175" fontId="131" fillId="0" borderId="0" xfId="13" applyFont="1" applyAlignment="1">
      <alignment horizontal="centerContinuous"/>
    </xf>
    <xf numFmtId="175" fontId="111" fillId="0" borderId="0" xfId="13" applyFont="1"/>
    <xf numFmtId="166" fontId="111" fillId="0" borderId="0" xfId="33" applyFont="1" applyBorder="1" applyAlignment="1">
      <alignment vertical="center"/>
    </xf>
    <xf numFmtId="181" fontId="83" fillId="0" borderId="0" xfId="15" applyNumberFormat="1" applyFont="1" applyAlignment="1">
      <alignment horizontal="right" vertical="center" indent="1"/>
    </xf>
    <xf numFmtId="181" fontId="83" fillId="15" borderId="0" xfId="15" applyNumberFormat="1" applyFont="1" applyFill="1" applyAlignment="1">
      <alignment horizontal="right" vertical="center" indent="1"/>
    </xf>
    <xf numFmtId="3" fontId="31" fillId="0" borderId="0" xfId="33" applyNumberFormat="1" applyFont="1" applyFill="1" applyBorder="1" applyAlignment="1" applyProtection="1">
      <alignment horizontal="right" vertical="center" indent="2"/>
    </xf>
    <xf numFmtId="187" fontId="31" fillId="0" borderId="0" xfId="18" applyNumberFormat="1" applyFont="1" applyBorder="1" applyAlignment="1">
      <alignment vertical="center"/>
    </xf>
    <xf numFmtId="186" fontId="31" fillId="0" borderId="0" xfId="18" applyNumberFormat="1" applyFont="1" applyBorder="1" applyAlignment="1">
      <alignment vertical="center"/>
    </xf>
    <xf numFmtId="3" fontId="83" fillId="0" borderId="0" xfId="15" applyNumberFormat="1" applyFont="1" applyAlignment="1">
      <alignment horizontal="right" vertical="center" indent="1"/>
    </xf>
    <xf numFmtId="164" fontId="31" fillId="0" borderId="0" xfId="27" applyNumberFormat="1" applyFont="1" applyAlignment="1">
      <alignment horizontal="right" vertical="center" wrapText="1" indent="2" readingOrder="1"/>
    </xf>
    <xf numFmtId="3" fontId="31" fillId="4" borderId="0" xfId="33" applyNumberFormat="1" applyFont="1" applyFill="1" applyBorder="1" applyAlignment="1" applyProtection="1">
      <alignment horizontal="right" vertical="center" indent="2"/>
    </xf>
    <xf numFmtId="178" fontId="31" fillId="4" borderId="0" xfId="34" applyNumberFormat="1" applyFont="1" applyFill="1" applyBorder="1" applyAlignment="1">
      <alignment horizontal="right" vertical="center" indent="2"/>
    </xf>
    <xf numFmtId="3" fontId="83" fillId="15" borderId="0" xfId="15" applyNumberFormat="1" applyFont="1" applyFill="1" applyAlignment="1">
      <alignment horizontal="right" vertical="center" indent="1"/>
    </xf>
    <xf numFmtId="164" fontId="31" fillId="4" borderId="0" xfId="27" applyNumberFormat="1" applyFont="1" applyFill="1" applyAlignment="1">
      <alignment horizontal="right" vertical="center" wrapText="1" indent="2" readingOrder="1"/>
    </xf>
    <xf numFmtId="0" fontId="42" fillId="0" borderId="10" xfId="15" applyFont="1" applyBorder="1" applyAlignment="1" applyProtection="1">
      <alignment horizontal="left" vertical="center" wrapText="1"/>
      <protection locked="0"/>
    </xf>
    <xf numFmtId="178" fontId="42" fillId="0" borderId="10" xfId="15" applyNumberFormat="1" applyFont="1" applyBorder="1" applyAlignment="1">
      <alignment horizontal="right" vertical="center" wrapText="1" indent="2"/>
    </xf>
    <xf numFmtId="176" fontId="99" fillId="0" borderId="0" xfId="15" applyNumberFormat="1" applyFont="1" applyAlignment="1">
      <alignment horizontal="right" vertical="center"/>
    </xf>
    <xf numFmtId="0" fontId="97" fillId="0" borderId="27" xfId="15" applyFont="1" applyBorder="1" applyAlignment="1">
      <alignment horizontal="left" vertical="center"/>
    </xf>
    <xf numFmtId="175" fontId="31" fillId="0" borderId="14" xfId="13" applyFont="1" applyBorder="1" applyAlignment="1">
      <alignment vertical="center"/>
    </xf>
    <xf numFmtId="176" fontId="31" fillId="0" borderId="0" xfId="13" applyNumberFormat="1" applyFont="1" applyAlignment="1">
      <alignment horizontal="right" vertical="center"/>
    </xf>
    <xf numFmtId="175" fontId="31" fillId="0" borderId="13" xfId="13" applyFont="1" applyBorder="1" applyAlignment="1">
      <alignment vertical="center"/>
    </xf>
    <xf numFmtId="175" fontId="31" fillId="0" borderId="0" xfId="13" applyFont="1" applyAlignment="1">
      <alignment horizontal="center" vertical="center"/>
    </xf>
    <xf numFmtId="3" fontId="31" fillId="0" borderId="0" xfId="33" applyNumberFormat="1" applyFont="1" applyFill="1" applyBorder="1" applyAlignment="1">
      <alignment horizontal="right" vertical="center" indent="3"/>
    </xf>
    <xf numFmtId="3" fontId="31" fillId="0" borderId="0" xfId="33" applyNumberFormat="1" applyFont="1" applyFill="1" applyBorder="1" applyAlignment="1" applyProtection="1">
      <alignment horizontal="right" vertical="center" indent="3"/>
    </xf>
    <xf numFmtId="175" fontId="31" fillId="4" borderId="0" xfId="13" applyFont="1" applyFill="1" applyAlignment="1">
      <alignment horizontal="center" vertical="center"/>
    </xf>
    <xf numFmtId="3" fontId="31" fillId="4" borderId="0" xfId="33" applyNumberFormat="1" applyFont="1" applyFill="1" applyBorder="1" applyAlignment="1">
      <alignment horizontal="right" vertical="center" indent="3"/>
    </xf>
    <xf numFmtId="164" fontId="31" fillId="4" borderId="0" xfId="27" applyNumberFormat="1" applyFont="1" applyFill="1" applyAlignment="1">
      <alignment horizontal="right" vertical="center" wrapText="1" indent="3" readingOrder="1"/>
    </xf>
    <xf numFmtId="175" fontId="31" fillId="0" borderId="12" xfId="13" applyFont="1" applyBorder="1" applyAlignment="1">
      <alignment vertical="center"/>
    </xf>
    <xf numFmtId="176" fontId="32" fillId="0" borderId="3" xfId="13" applyNumberFormat="1" applyFont="1" applyBorder="1" applyAlignment="1">
      <alignment horizontal="right" vertical="center"/>
    </xf>
    <xf numFmtId="175" fontId="31" fillId="0" borderId="11" xfId="13" applyFont="1" applyBorder="1" applyAlignment="1">
      <alignment vertical="center"/>
    </xf>
    <xf numFmtId="175" fontId="31" fillId="0" borderId="16" xfId="13" applyFont="1" applyBorder="1" applyAlignment="1">
      <alignment vertical="center"/>
    </xf>
    <xf numFmtId="176" fontId="83" fillId="0" borderId="32" xfId="15" applyNumberFormat="1" applyFont="1" applyBorder="1" applyAlignment="1">
      <alignment horizontal="right" vertical="center"/>
    </xf>
    <xf numFmtId="175" fontId="83" fillId="0" borderId="32" xfId="15" applyNumberFormat="1" applyFont="1" applyBorder="1" applyAlignment="1">
      <alignment vertical="center"/>
    </xf>
    <xf numFmtId="175" fontId="32" fillId="0" borderId="15" xfId="13" applyFont="1" applyBorder="1" applyAlignment="1">
      <alignment vertical="center"/>
    </xf>
    <xf numFmtId="176" fontId="83" fillId="0" borderId="0" xfId="15" applyNumberFormat="1" applyFont="1" applyAlignment="1">
      <alignment horizontal="right" vertical="center"/>
    </xf>
    <xf numFmtId="187" fontId="32" fillId="0" borderId="3" xfId="18" applyNumberFormat="1" applyFont="1" applyBorder="1" applyAlignment="1">
      <alignment vertical="center"/>
    </xf>
    <xf numFmtId="175" fontId="32" fillId="0" borderId="3" xfId="13" applyFont="1" applyBorder="1" applyAlignment="1">
      <alignment vertical="center"/>
    </xf>
    <xf numFmtId="176" fontId="31" fillId="0" borderId="22" xfId="13" applyNumberFormat="1" applyFont="1" applyBorder="1" applyAlignment="1">
      <alignment horizontal="right" vertical="center"/>
    </xf>
    <xf numFmtId="0" fontId="114" fillId="0" borderId="0" xfId="25" applyFont="1" applyAlignment="1">
      <alignment vertical="center"/>
    </xf>
    <xf numFmtId="175" fontId="83" fillId="15" borderId="0" xfId="15" applyNumberFormat="1" applyFont="1" applyFill="1" applyAlignment="1">
      <alignment horizontal="center" vertical="center"/>
    </xf>
    <xf numFmtId="0" fontId="42" fillId="0" borderId="10" xfId="15" applyFont="1" applyBorder="1" applyAlignment="1">
      <alignment horizontal="center" vertical="center" wrapText="1"/>
    </xf>
    <xf numFmtId="0" fontId="36" fillId="0" borderId="0" xfId="25" applyFont="1" applyAlignment="1">
      <alignment vertical="center"/>
    </xf>
    <xf numFmtId="176" fontId="83" fillId="0" borderId="3" xfId="15" applyNumberFormat="1" applyFont="1" applyBorder="1" applyAlignment="1">
      <alignment horizontal="right" vertical="center"/>
    </xf>
    <xf numFmtId="175" fontId="133" fillId="0" borderId="0" xfId="15" applyNumberFormat="1" applyFont="1" applyAlignment="1">
      <alignment vertical="center"/>
    </xf>
    <xf numFmtId="0" fontId="134" fillId="0" borderId="0" xfId="35" applyNumberFormat="1" applyFont="1" applyAlignment="1">
      <alignment vertical="center"/>
    </xf>
    <xf numFmtId="175" fontId="46" fillId="0" borderId="0" xfId="35" applyFont="1" applyAlignment="1">
      <alignment vertical="center"/>
    </xf>
    <xf numFmtId="0" fontId="134" fillId="0" borderId="0" xfId="35" applyNumberFormat="1" applyFont="1" applyAlignment="1">
      <alignment horizontal="left" vertical="center"/>
    </xf>
    <xf numFmtId="175" fontId="23" fillId="0" borderId="0" xfId="35" applyFont="1" applyAlignment="1">
      <alignment vertical="center" wrapText="1"/>
    </xf>
    <xf numFmtId="175" fontId="23" fillId="0" borderId="0" xfId="35" applyFont="1" applyAlignment="1">
      <alignment horizontal="left" vertical="center" wrapText="1"/>
    </xf>
    <xf numFmtId="175" fontId="22" fillId="0" borderId="0" xfId="35" applyFont="1" applyAlignment="1">
      <alignment vertical="center"/>
    </xf>
    <xf numFmtId="175" fontId="36" fillId="0" borderId="0" xfId="35" applyFont="1" applyAlignment="1">
      <alignment vertical="center"/>
    </xf>
    <xf numFmtId="175" fontId="35" fillId="0" borderId="0" xfId="35" applyFont="1" applyAlignment="1">
      <alignment horizontal="center" vertical="center"/>
    </xf>
    <xf numFmtId="0" fontId="24" fillId="3" borderId="0" xfId="15" applyFont="1" applyFill="1" applyAlignment="1" applyProtection="1">
      <alignment horizontal="center" vertical="center" wrapText="1"/>
      <protection locked="0"/>
    </xf>
    <xf numFmtId="0" fontId="24" fillId="0" borderId="0" xfId="15" applyFont="1" applyAlignment="1" applyProtection="1">
      <alignment horizontal="center" vertical="center" wrapText="1"/>
      <protection locked="0"/>
    </xf>
    <xf numFmtId="0" fontId="31" fillId="5" borderId="0" xfId="35" applyNumberFormat="1" applyFont="1" applyFill="1" applyAlignment="1" applyProtection="1">
      <alignment horizontal="center" vertical="center"/>
      <protection locked="0"/>
    </xf>
    <xf numFmtId="3" fontId="31" fillId="5" borderId="0" xfId="35" applyNumberFormat="1" applyFont="1" applyFill="1" applyAlignment="1">
      <alignment horizontal="center" vertical="center"/>
    </xf>
    <xf numFmtId="3" fontId="31" fillId="0" borderId="0" xfId="35" applyNumberFormat="1" applyFont="1" applyAlignment="1">
      <alignment horizontal="right" vertical="center" indent="2"/>
    </xf>
    <xf numFmtId="3" fontId="31" fillId="5" borderId="0" xfId="35" applyNumberFormat="1" applyFont="1" applyFill="1" applyAlignment="1">
      <alignment horizontal="right" vertical="center" indent="2"/>
    </xf>
    <xf numFmtId="3" fontId="31" fillId="5" borderId="0" xfId="35" applyNumberFormat="1" applyFont="1" applyFill="1" applyAlignment="1">
      <alignment horizontal="right" vertical="center" indent="3"/>
    </xf>
    <xf numFmtId="0" fontId="31" fillId="0" borderId="0" xfId="35" applyNumberFormat="1" applyFont="1" applyAlignment="1" applyProtection="1">
      <alignment horizontal="center" vertical="center"/>
      <protection locked="0"/>
    </xf>
    <xf numFmtId="0" fontId="24" fillId="3" borderId="26" xfId="15" applyFont="1" applyFill="1" applyBorder="1" applyAlignment="1" applyProtection="1">
      <alignment horizontal="center" vertical="center" wrapText="1"/>
      <protection locked="0"/>
    </xf>
    <xf numFmtId="0" fontId="31" fillId="4" borderId="0" xfId="15" applyFont="1" applyFill="1" applyAlignment="1" applyProtection="1">
      <alignment horizontal="left" vertical="center" wrapText="1" indent="1"/>
      <protection locked="0"/>
    </xf>
    <xf numFmtId="3" fontId="31" fillId="4" borderId="0" xfId="36" applyNumberFormat="1" applyFont="1" applyFill="1" applyBorder="1" applyAlignment="1" applyProtection="1">
      <alignment horizontal="right" vertical="center" indent="3"/>
    </xf>
    <xf numFmtId="175" fontId="36" fillId="0" borderId="0" xfId="35" applyFont="1" applyAlignment="1">
      <alignment horizontal="center" vertical="center"/>
    </xf>
    <xf numFmtId="3" fontId="31" fillId="0" borderId="0" xfId="35" applyNumberFormat="1" applyFont="1" applyAlignment="1" applyProtection="1">
      <alignment horizontal="center" vertical="center"/>
      <protection locked="0"/>
    </xf>
    <xf numFmtId="0" fontId="42" fillId="0" borderId="0" xfId="15" applyFont="1" applyAlignment="1" applyProtection="1">
      <alignment horizontal="left" vertical="center" wrapText="1"/>
      <protection locked="0"/>
    </xf>
    <xf numFmtId="3" fontId="42" fillId="0" borderId="0" xfId="15" applyNumberFormat="1" applyFont="1" applyAlignment="1">
      <alignment horizontal="right" vertical="center" wrapText="1" indent="1"/>
    </xf>
    <xf numFmtId="3" fontId="42" fillId="0" borderId="0" xfId="15" applyNumberFormat="1" applyFont="1" applyAlignment="1">
      <alignment horizontal="right" vertical="center" wrapText="1" indent="3"/>
    </xf>
    <xf numFmtId="3" fontId="31" fillId="0" borderId="0" xfId="36" applyNumberFormat="1" applyFont="1" applyFill="1" applyBorder="1" applyAlignment="1" applyProtection="1">
      <alignment horizontal="right" vertical="center" indent="2"/>
    </xf>
    <xf numFmtId="3" fontId="31" fillId="0" borderId="0" xfId="36" applyNumberFormat="1" applyFont="1" applyFill="1" applyBorder="1" applyAlignment="1" applyProtection="1">
      <alignment horizontal="right" vertical="center" indent="3"/>
    </xf>
    <xf numFmtId="0" fontId="31" fillId="4" borderId="0" xfId="35" applyNumberFormat="1" applyFont="1" applyFill="1" applyAlignment="1" applyProtection="1">
      <alignment horizontal="left" vertical="center" wrapText="1" indent="1"/>
      <protection locked="0"/>
    </xf>
    <xf numFmtId="0" fontId="31" fillId="0" borderId="0" xfId="15" applyFont="1" applyAlignment="1" applyProtection="1">
      <alignment horizontal="left" vertical="center" wrapText="1" indent="1"/>
      <protection locked="0"/>
    </xf>
    <xf numFmtId="3" fontId="31" fillId="0" borderId="0" xfId="15" applyNumberFormat="1" applyFont="1" applyAlignment="1" applyProtection="1">
      <alignment horizontal="right" vertical="center" wrapText="1" indent="2"/>
      <protection locked="0"/>
    </xf>
    <xf numFmtId="3" fontId="31" fillId="0" borderId="0" xfId="15" applyNumberFormat="1" applyFont="1" applyAlignment="1" applyProtection="1">
      <alignment horizontal="right" vertical="center" wrapText="1" indent="3"/>
      <protection locked="0"/>
    </xf>
    <xf numFmtId="0" fontId="31" fillId="0" borderId="0" xfId="15" quotePrefix="1" applyFont="1" applyAlignment="1" applyProtection="1">
      <alignment horizontal="left" vertical="center" wrapText="1" indent="1"/>
      <protection locked="0"/>
    </xf>
    <xf numFmtId="3" fontId="31" fillId="4" borderId="0" xfId="15" applyNumberFormat="1" applyFont="1" applyFill="1" applyAlignment="1" applyProtection="1">
      <alignment horizontal="right" vertical="center" wrapText="1" indent="2"/>
      <protection locked="0"/>
    </xf>
    <xf numFmtId="3" fontId="31" fillId="4" borderId="0" xfId="15" applyNumberFormat="1" applyFont="1" applyFill="1" applyAlignment="1" applyProtection="1">
      <alignment horizontal="right" vertical="center" wrapText="1" indent="3"/>
      <protection locked="0"/>
    </xf>
    <xf numFmtId="0" fontId="31" fillId="2" borderId="0" xfId="35" applyNumberFormat="1" applyFont="1" applyFill="1" applyAlignment="1" applyProtection="1">
      <alignment horizontal="left" vertical="center" wrapText="1" indent="1"/>
      <protection locked="0"/>
    </xf>
    <xf numFmtId="3" fontId="109" fillId="0" borderId="0" xfId="15" applyNumberFormat="1" applyFont="1" applyAlignment="1">
      <alignment horizontal="right" vertical="center" wrapText="1" indent="3"/>
    </xf>
    <xf numFmtId="175" fontId="35" fillId="0" borderId="0" xfId="35" applyFont="1" applyAlignment="1">
      <alignment vertical="center"/>
    </xf>
    <xf numFmtId="182" fontId="36" fillId="0" borderId="0" xfId="37" applyFont="1" applyFill="1" applyBorder="1" applyAlignment="1" applyProtection="1">
      <alignment vertical="center"/>
    </xf>
    <xf numFmtId="182" fontId="36" fillId="0" borderId="0" xfId="37" applyFont="1" applyBorder="1" applyAlignment="1" applyProtection="1">
      <alignment horizontal="center" vertical="center"/>
    </xf>
    <xf numFmtId="175" fontId="36" fillId="0" borderId="0" xfId="35" applyFont="1" applyAlignment="1">
      <alignment horizontal="left" vertical="center"/>
    </xf>
    <xf numFmtId="182" fontId="31" fillId="0" borderId="0" xfId="37" applyFont="1" applyFill="1" applyBorder="1" applyAlignment="1" applyProtection="1">
      <alignment vertical="center"/>
    </xf>
    <xf numFmtId="175" fontId="31" fillId="0" borderId="0" xfId="35" applyFont="1" applyAlignment="1">
      <alignment horizontal="center" vertical="center"/>
    </xf>
    <xf numFmtId="182" fontId="31" fillId="0" borderId="0" xfId="37" applyFont="1" applyBorder="1" applyAlignment="1" applyProtection="1">
      <alignment horizontal="center" vertical="center"/>
    </xf>
    <xf numFmtId="175" fontId="35" fillId="0" borderId="0" xfId="35" applyFont="1" applyAlignment="1">
      <alignment horizontal="right" vertical="center"/>
    </xf>
    <xf numFmtId="175" fontId="31" fillId="0" borderId="0" xfId="35" applyFont="1" applyAlignment="1">
      <alignment horizontal="left" vertical="center"/>
    </xf>
    <xf numFmtId="3" fontId="31" fillId="2" borderId="0" xfId="36" applyNumberFormat="1" applyFont="1" applyFill="1" applyBorder="1" applyAlignment="1" applyProtection="1">
      <alignment horizontal="right" vertical="center" indent="2"/>
    </xf>
    <xf numFmtId="0" fontId="134" fillId="0" borderId="0" xfId="15" applyFont="1" applyAlignment="1">
      <alignment horizontal="left" vertical="center"/>
    </xf>
    <xf numFmtId="0" fontId="136" fillId="0" borderId="0" xfId="15" applyFont="1" applyAlignment="1">
      <alignment horizontal="left" vertical="center"/>
    </xf>
    <xf numFmtId="0" fontId="137" fillId="11" borderId="0" xfId="15" applyFont="1" applyFill="1" applyAlignment="1">
      <alignment vertical="center"/>
    </xf>
    <xf numFmtId="0" fontId="81" fillId="12" borderId="0" xfId="15" applyFont="1" applyFill="1" applyAlignment="1">
      <alignment vertical="center"/>
    </xf>
    <xf numFmtId="0" fontId="138" fillId="11" borderId="0" xfId="15" applyFont="1" applyFill="1" applyAlignment="1">
      <alignment vertical="center"/>
    </xf>
    <xf numFmtId="0" fontId="31" fillId="4" borderId="0" xfId="15" applyFont="1" applyFill="1" applyAlignment="1">
      <alignment horizontal="left" vertical="center"/>
    </xf>
    <xf numFmtId="3" fontId="32" fillId="0" borderId="0" xfId="15" applyNumberFormat="1" applyFont="1" applyAlignment="1">
      <alignment horizontal="right" vertical="center" indent="1"/>
    </xf>
    <xf numFmtId="193" fontId="32" fillId="0" borderId="0" xfId="15" applyNumberFormat="1" applyFont="1" applyAlignment="1">
      <alignment horizontal="right" vertical="center"/>
    </xf>
    <xf numFmtId="0" fontId="140" fillId="11" borderId="0" xfId="15" applyFont="1" applyFill="1" applyAlignment="1">
      <alignment vertical="center"/>
    </xf>
    <xf numFmtId="0" fontId="36" fillId="11" borderId="0" xfId="15" applyFont="1" applyFill="1" applyAlignment="1">
      <alignment vertical="center"/>
    </xf>
    <xf numFmtId="0" fontId="32" fillId="11" borderId="0" xfId="15" applyFont="1" applyFill="1" applyAlignment="1">
      <alignment vertical="center"/>
    </xf>
    <xf numFmtId="0" fontId="31" fillId="4" borderId="0" xfId="15" applyFont="1" applyFill="1" applyAlignment="1">
      <alignment horizontal="center" vertical="center"/>
    </xf>
    <xf numFmtId="181" fontId="15" fillId="11" borderId="0" xfId="15" applyNumberFormat="1" applyFont="1" applyFill="1" applyAlignment="1">
      <alignment vertical="center"/>
    </xf>
    <xf numFmtId="3" fontId="42" fillId="0" borderId="10" xfId="15" applyNumberFormat="1" applyFont="1" applyBorder="1" applyAlignment="1">
      <alignment horizontal="left" vertical="center" wrapText="1" indent="2"/>
    </xf>
    <xf numFmtId="0" fontId="31" fillId="11" borderId="0" xfId="15" applyFont="1" applyFill="1" applyAlignment="1">
      <alignment vertical="center"/>
    </xf>
    <xf numFmtId="0" fontId="38" fillId="11" borderId="0" xfId="15" applyFont="1" applyFill="1" applyAlignment="1">
      <alignment vertical="center"/>
    </xf>
    <xf numFmtId="0" fontId="94" fillId="11" borderId="0" xfId="15" applyFont="1" applyFill="1" applyAlignment="1">
      <alignment horizontal="justify" vertical="center"/>
    </xf>
    <xf numFmtId="0" fontId="15" fillId="11" borderId="0" xfId="15" applyFont="1" applyFill="1" applyAlignment="1">
      <alignment horizontal="justify" vertical="center"/>
    </xf>
    <xf numFmtId="0" fontId="17" fillId="0" borderId="0" xfId="15" applyFont="1" applyAlignment="1">
      <alignment vertical="center"/>
    </xf>
    <xf numFmtId="0" fontId="141" fillId="11" borderId="0" xfId="15" applyFont="1" applyFill="1" applyAlignment="1">
      <alignment vertical="center"/>
    </xf>
    <xf numFmtId="0" fontId="139" fillId="11" borderId="0" xfId="15" applyFont="1" applyFill="1" applyAlignment="1">
      <alignment vertical="center"/>
    </xf>
    <xf numFmtId="2" fontId="138" fillId="11" borderId="0" xfId="15" applyNumberFormat="1" applyFont="1" applyFill="1" applyAlignment="1">
      <alignment vertical="center"/>
    </xf>
    <xf numFmtId="0" fontId="131" fillId="11" borderId="0" xfId="15" applyFont="1" applyFill="1" applyAlignment="1">
      <alignment horizontal="left" vertical="center"/>
    </xf>
    <xf numFmtId="175" fontId="31" fillId="0" borderId="0" xfId="15" applyNumberFormat="1" applyFont="1" applyAlignment="1">
      <alignment horizontal="center" vertical="center"/>
    </xf>
    <xf numFmtId="175" fontId="31" fillId="16" borderId="0" xfId="15" applyNumberFormat="1" applyFont="1" applyFill="1" applyAlignment="1">
      <alignment horizontal="center" vertical="center"/>
    </xf>
    <xf numFmtId="181" fontId="138" fillId="11" borderId="0" xfId="15" applyNumberFormat="1" applyFont="1" applyFill="1" applyAlignment="1">
      <alignment vertical="center"/>
    </xf>
    <xf numFmtId="0" fontId="33" fillId="0" borderId="0" xfId="15" applyFont="1" applyAlignment="1">
      <alignment vertical="center"/>
    </xf>
    <xf numFmtId="181" fontId="36" fillId="11" borderId="0" xfId="15" applyNumberFormat="1" applyFont="1" applyFill="1" applyAlignment="1">
      <alignment vertical="center"/>
    </xf>
    <xf numFmtId="181" fontId="33" fillId="11" borderId="0" xfId="15" applyNumberFormat="1" applyFont="1" applyFill="1" applyAlignment="1">
      <alignment vertical="center"/>
    </xf>
    <xf numFmtId="0" fontId="138" fillId="0" borderId="0" xfId="15" applyFont="1" applyAlignment="1">
      <alignment vertical="center"/>
    </xf>
    <xf numFmtId="175" fontId="126" fillId="0" borderId="0" xfId="38" applyFont="1" applyAlignment="1">
      <alignment vertical="center"/>
    </xf>
    <xf numFmtId="3" fontId="42" fillId="0" borderId="10" xfId="15" applyNumberFormat="1" applyFont="1" applyBorder="1" applyAlignment="1">
      <alignment vertical="center" wrapText="1"/>
    </xf>
    <xf numFmtId="175" fontId="17" fillId="0" borderId="0" xfId="40" applyFont="1"/>
    <xf numFmtId="0" fontId="142" fillId="0" borderId="0" xfId="40" applyNumberFormat="1" applyFont="1" applyAlignment="1">
      <alignment horizontal="left" vertical="center" wrapText="1"/>
    </xf>
    <xf numFmtId="175" fontId="32" fillId="0" borderId="0" xfId="40" applyFont="1" applyAlignment="1">
      <alignment horizontal="centerContinuous"/>
    </xf>
    <xf numFmtId="175" fontId="31" fillId="0" borderId="0" xfId="40" applyFont="1"/>
    <xf numFmtId="175" fontId="16" fillId="0" borderId="0" xfId="40" applyFont="1" applyAlignment="1">
      <alignment horizontal="centerContinuous"/>
    </xf>
    <xf numFmtId="0" fontId="24" fillId="3" borderId="0" xfId="15" applyFont="1" applyFill="1" applyAlignment="1" applyProtection="1">
      <alignment horizontal="right" vertical="center" wrapText="1" indent="2"/>
      <protection locked="0"/>
    </xf>
    <xf numFmtId="175" fontId="16" fillId="0" borderId="0" xfId="40" applyFont="1" applyAlignment="1">
      <alignment horizontal="center"/>
    </xf>
    <xf numFmtId="175" fontId="31" fillId="0" borderId="0" xfId="40" applyFont="1" applyAlignment="1">
      <alignment horizontal="center" vertical="center"/>
    </xf>
    <xf numFmtId="3" fontId="31" fillId="0" borderId="0" xfId="41" applyNumberFormat="1" applyFont="1" applyFill="1" applyBorder="1" applyAlignment="1">
      <alignment horizontal="right" vertical="center" indent="2"/>
    </xf>
    <xf numFmtId="171" fontId="17" fillId="0" borderId="0" xfId="40" applyNumberFormat="1" applyFont="1" applyAlignment="1">
      <alignment horizontal="center" vertical="center"/>
    </xf>
    <xf numFmtId="172" fontId="17" fillId="0" borderId="0" xfId="40" applyNumberFormat="1" applyFont="1" applyAlignment="1">
      <alignment vertical="center"/>
    </xf>
    <xf numFmtId="175" fontId="17" fillId="0" borderId="0" xfId="40" applyFont="1" applyAlignment="1">
      <alignment vertical="center"/>
    </xf>
    <xf numFmtId="175" fontId="31" fillId="4" borderId="0" xfId="40" applyFont="1" applyFill="1" applyAlignment="1">
      <alignment horizontal="center" vertical="center"/>
    </xf>
    <xf numFmtId="3" fontId="31" fillId="4" borderId="0" xfId="41" applyNumberFormat="1" applyFont="1" applyFill="1" applyBorder="1" applyAlignment="1">
      <alignment horizontal="right" vertical="center" indent="2"/>
    </xf>
    <xf numFmtId="171" fontId="17" fillId="17" borderId="0" xfId="40" applyNumberFormat="1" applyFont="1" applyFill="1" applyAlignment="1">
      <alignment horizontal="center" vertical="center"/>
    </xf>
    <xf numFmtId="172" fontId="17" fillId="17" borderId="0" xfId="40" applyNumberFormat="1" applyFont="1" applyFill="1" applyAlignment="1">
      <alignment vertical="center"/>
    </xf>
    <xf numFmtId="169" fontId="16" fillId="0" borderId="0" xfId="42" applyNumberFormat="1" applyFont="1" applyFill="1" applyBorder="1" applyAlignment="1">
      <alignment vertical="center"/>
    </xf>
    <xf numFmtId="178" fontId="16" fillId="0" borderId="0" xfId="40" applyNumberFormat="1" applyFont="1" applyAlignment="1">
      <alignment vertical="center"/>
    </xf>
    <xf numFmtId="175" fontId="143" fillId="0" borderId="0" xfId="40" applyFont="1" applyAlignment="1">
      <alignment vertical="center"/>
    </xf>
    <xf numFmtId="0" fontId="81" fillId="0" borderId="0" xfId="0" applyNumberFormat="1" applyFont="1" applyFill="1" applyBorder="1" applyAlignment="1" applyProtection="1">
      <alignment vertical="center"/>
    </xf>
    <xf numFmtId="0" fontId="145" fillId="0" borderId="0" xfId="0" applyNumberFormat="1" applyFont="1" applyFill="1" applyBorder="1" applyAlignment="1" applyProtection="1">
      <alignment horizontal="center" vertical="center"/>
    </xf>
    <xf numFmtId="3" fontId="42" fillId="0" borderId="0" xfId="15" applyNumberFormat="1" applyFont="1" applyAlignment="1">
      <alignment horizontal="left" vertical="center" wrapText="1" indent="1"/>
    </xf>
    <xf numFmtId="0" fontId="24" fillId="0" borderId="0" xfId="15" applyFont="1" applyAlignment="1" applyProtection="1">
      <alignment horizontal="left" vertical="center" wrapText="1"/>
      <protection locked="0"/>
    </xf>
    <xf numFmtId="0" fontId="38" fillId="0" borderId="0" xfId="15" quotePrefix="1" applyFont="1" applyAlignment="1">
      <alignment vertical="top"/>
    </xf>
    <xf numFmtId="0" fontId="95" fillId="0" borderId="0" xfId="0" applyNumberFormat="1" applyFont="1" applyFill="1" applyBorder="1" applyAlignment="1" applyProtection="1">
      <alignment vertical="center"/>
    </xf>
    <xf numFmtId="0" fontId="42" fillId="0" borderId="0" xfId="15" applyFont="1" applyAlignment="1" applyProtection="1">
      <alignment horizontal="left" vertical="center" wrapText="1" indent="1"/>
      <protection locked="0"/>
    </xf>
    <xf numFmtId="3" fontId="112" fillId="0" borderId="0" xfId="15" applyNumberFormat="1" applyFont="1" applyAlignment="1">
      <alignment horizontal="right" vertical="center" wrapText="1" indent="1"/>
    </xf>
    <xf numFmtId="0" fontId="146" fillId="0" borderId="0" xfId="0" applyNumberFormat="1" applyFont="1" applyFill="1" applyBorder="1" applyAlignment="1" applyProtection="1">
      <alignment vertical="center"/>
    </xf>
    <xf numFmtId="0" fontId="150" fillId="0" borderId="0" xfId="43" applyNumberFormat="1" applyFont="1" applyAlignment="1">
      <alignment vertical="center"/>
    </xf>
    <xf numFmtId="175" fontId="151" fillId="0" borderId="0" xfId="43" applyFont="1" applyAlignment="1">
      <alignment vertical="center"/>
    </xf>
    <xf numFmtId="175" fontId="152" fillId="0" borderId="33" xfId="43" applyFont="1" applyBorder="1" applyAlignment="1">
      <alignment vertical="center"/>
    </xf>
    <xf numFmtId="175" fontId="30" fillId="0" borderId="0" xfId="43" applyFont="1" applyAlignment="1">
      <alignment horizontal="center"/>
    </xf>
    <xf numFmtId="175" fontId="50" fillId="0" borderId="0" xfId="43" applyFont="1" applyAlignment="1">
      <alignment vertical="center"/>
    </xf>
    <xf numFmtId="175" fontId="30" fillId="0" borderId="0" xfId="43" applyFont="1"/>
    <xf numFmtId="0" fontId="30" fillId="0" borderId="0" xfId="43" applyNumberFormat="1" applyFont="1"/>
    <xf numFmtId="175" fontId="153" fillId="0" borderId="0" xfId="43" applyFont="1"/>
    <xf numFmtId="3" fontId="154" fillId="13" borderId="0" xfId="43" applyNumberFormat="1" applyFont="1" applyFill="1" applyAlignment="1">
      <alignment horizontal="center" vertical="center" wrapText="1"/>
    </xf>
    <xf numFmtId="0" fontId="157" fillId="4" borderId="0" xfId="43" applyNumberFormat="1" applyFont="1" applyFill="1" applyAlignment="1">
      <alignment horizontal="center" vertical="center"/>
    </xf>
    <xf numFmtId="0" fontId="157" fillId="4" borderId="0" xfId="43" applyNumberFormat="1" applyFont="1" applyFill="1" applyAlignment="1">
      <alignment horizontal="left" vertical="center"/>
    </xf>
    <xf numFmtId="3" fontId="157" fillId="4" borderId="0" xfId="43" applyNumberFormat="1" applyFont="1" applyFill="1" applyAlignment="1">
      <alignment horizontal="right" vertical="center" indent="2"/>
    </xf>
    <xf numFmtId="3" fontId="157" fillId="4" borderId="0" xfId="43" applyNumberFormat="1" applyFont="1" applyFill="1" applyAlignment="1">
      <alignment horizontal="right" vertical="center"/>
    </xf>
    <xf numFmtId="3" fontId="152" fillId="4" borderId="0" xfId="43" applyNumberFormat="1" applyFont="1" applyFill="1" applyAlignment="1">
      <alignment horizontal="right" vertical="center"/>
    </xf>
    <xf numFmtId="0" fontId="157" fillId="0" borderId="0" xfId="43" applyNumberFormat="1" applyFont="1" applyAlignment="1">
      <alignment horizontal="center" vertical="center"/>
    </xf>
    <xf numFmtId="0" fontId="157" fillId="0" borderId="0" xfId="43" applyNumberFormat="1" applyFont="1" applyAlignment="1">
      <alignment horizontal="left" vertical="center"/>
    </xf>
    <xf numFmtId="3" fontId="157" fillId="0" borderId="0" xfId="43" applyNumberFormat="1" applyFont="1" applyAlignment="1">
      <alignment horizontal="right" vertical="center" indent="2"/>
    </xf>
    <xf numFmtId="3" fontId="157" fillId="0" borderId="0" xfId="43" applyNumberFormat="1" applyFont="1" applyAlignment="1">
      <alignment horizontal="right" vertical="center"/>
    </xf>
    <xf numFmtId="3" fontId="152" fillId="0" borderId="0" xfId="43" applyNumberFormat="1" applyFont="1" applyAlignment="1">
      <alignment horizontal="right" vertical="center"/>
    </xf>
    <xf numFmtId="3" fontId="158" fillId="0" borderId="0" xfId="43" applyNumberFormat="1" applyFont="1" applyAlignment="1">
      <alignment horizontal="right" vertical="center"/>
    </xf>
    <xf numFmtId="175" fontId="159" fillId="0" borderId="0" xfId="43" applyFont="1"/>
    <xf numFmtId="3" fontId="158" fillId="4" borderId="0" xfId="43" applyNumberFormat="1" applyFont="1" applyFill="1" applyAlignment="1">
      <alignment horizontal="right" vertical="center"/>
    </xf>
    <xf numFmtId="175" fontId="60" fillId="0" borderId="0" xfId="43" applyFont="1"/>
    <xf numFmtId="3" fontId="162" fillId="0" borderId="35" xfId="43" applyNumberFormat="1" applyFont="1" applyBorder="1" applyAlignment="1">
      <alignment horizontal="right" vertical="center" wrapText="1" indent="2"/>
    </xf>
    <xf numFmtId="3" fontId="162" fillId="0" borderId="35" xfId="43" applyNumberFormat="1" applyFont="1" applyBorder="1" applyAlignment="1">
      <alignment horizontal="right" vertical="center" wrapText="1"/>
    </xf>
    <xf numFmtId="175" fontId="163" fillId="0" borderId="0" xfId="43" applyFont="1"/>
    <xf numFmtId="175" fontId="163" fillId="0" borderId="33" xfId="43" applyFont="1" applyBorder="1"/>
    <xf numFmtId="175" fontId="151" fillId="0" borderId="0" xfId="43" applyFont="1"/>
    <xf numFmtId="175" fontId="152" fillId="0" borderId="33" xfId="43" applyFont="1" applyBorder="1"/>
    <xf numFmtId="175" fontId="148" fillId="0" borderId="0" xfId="27" applyFont="1" applyAlignment="1">
      <alignment vertical="center"/>
    </xf>
    <xf numFmtId="178" fontId="83" fillId="0" borderId="0" xfId="15" applyNumberFormat="1" applyFont="1" applyAlignment="1">
      <alignment horizontal="right" vertical="center" indent="2"/>
    </xf>
    <xf numFmtId="178" fontId="83" fillId="15" borderId="27" xfId="15" applyNumberFormat="1" applyFont="1" applyFill="1" applyBorder="1" applyAlignment="1">
      <alignment horizontal="right" vertical="center" indent="2"/>
    </xf>
    <xf numFmtId="3" fontId="13" fillId="0" borderId="0" xfId="4" applyNumberFormat="1" applyFont="1" applyFill="1" applyBorder="1" applyAlignment="1" applyProtection="1">
      <alignment vertical="center"/>
    </xf>
    <xf numFmtId="164" fontId="11" fillId="11" borderId="0" xfId="12" applyNumberFormat="1" applyFont="1" applyFill="1" applyAlignment="1">
      <alignment vertical="center"/>
    </xf>
    <xf numFmtId="175" fontId="33" fillId="0" borderId="26" xfId="20" quotePrefix="1" applyFont="1" applyBorder="1" applyAlignment="1">
      <alignment vertical="center"/>
    </xf>
    <xf numFmtId="0" fontId="23" fillId="12" borderId="0" xfId="12" applyFont="1" applyFill="1" applyAlignment="1">
      <alignment horizontal="left" vertical="center"/>
    </xf>
    <xf numFmtId="0" fontId="165" fillId="0" borderId="2" xfId="0" applyNumberFormat="1" applyFont="1" applyFill="1" applyBorder="1" applyAlignment="1" applyProtection="1">
      <alignment vertical="center"/>
    </xf>
    <xf numFmtId="0" fontId="165" fillId="0" borderId="0" xfId="0" applyNumberFormat="1" applyFont="1" applyFill="1" applyBorder="1" applyAlignment="1" applyProtection="1">
      <alignment vertical="center"/>
    </xf>
    <xf numFmtId="0" fontId="9" fillId="0" borderId="14" xfId="12" applyBorder="1"/>
    <xf numFmtId="0" fontId="23" fillId="12" borderId="0" xfId="12" applyFont="1" applyFill="1" applyAlignment="1">
      <alignment vertical="center"/>
    </xf>
    <xf numFmtId="175" fontId="95" fillId="0" borderId="0" xfId="12" applyNumberFormat="1" applyFont="1" applyAlignment="1">
      <alignment vertical="center"/>
    </xf>
    <xf numFmtId="175" fontId="6" fillId="0" borderId="0" xfId="43" applyFont="1" applyAlignment="1">
      <alignment vertical="center"/>
    </xf>
    <xf numFmtId="175" fontId="149" fillId="0" borderId="0" xfId="43"/>
    <xf numFmtId="0" fontId="40" fillId="0" borderId="0" xfId="43" applyNumberFormat="1" applyFont="1" applyAlignment="1">
      <alignment horizontal="left"/>
    </xf>
    <xf numFmtId="175" fontId="36" fillId="0" borderId="0" xfId="43" applyFont="1" applyAlignment="1">
      <alignment vertical="center"/>
    </xf>
    <xf numFmtId="0" fontId="24" fillId="3" borderId="35" xfId="15" applyFont="1" applyFill="1" applyBorder="1" applyAlignment="1" applyProtection="1">
      <alignment horizontal="left" vertical="center" wrapText="1" indent="1"/>
      <protection locked="0"/>
    </xf>
    <xf numFmtId="0" fontId="24" fillId="3" borderId="35" xfId="15" applyFont="1" applyFill="1" applyBorder="1" applyAlignment="1" applyProtection="1">
      <alignment horizontal="center" vertical="center" wrapText="1"/>
      <protection locked="0"/>
    </xf>
    <xf numFmtId="175" fontId="31" fillId="0" borderId="0" xfId="43" applyFont="1" applyAlignment="1">
      <alignment horizontal="left" vertical="center" indent="1"/>
    </xf>
    <xf numFmtId="164" fontId="31" fillId="0" borderId="0" xfId="43" applyNumberFormat="1" applyFont="1" applyAlignment="1">
      <alignment horizontal="right" vertical="center" wrapText="1" indent="3"/>
    </xf>
    <xf numFmtId="197" fontId="31" fillId="0" borderId="0" xfId="43" applyNumberFormat="1" applyFont="1" applyAlignment="1">
      <alignment horizontal="right" vertical="center" wrapText="1" indent="1"/>
    </xf>
    <xf numFmtId="164" fontId="31" fillId="0" borderId="0" xfId="43" applyNumberFormat="1" applyFont="1" applyAlignment="1">
      <alignment horizontal="right" vertical="center" wrapText="1" indent="2"/>
    </xf>
    <xf numFmtId="175" fontId="31" fillId="4" borderId="36" xfId="43" applyFont="1" applyFill="1" applyBorder="1" applyAlignment="1">
      <alignment horizontal="left" vertical="center" indent="1"/>
    </xf>
    <xf numFmtId="197" fontId="31" fillId="4" borderId="36" xfId="43" applyNumberFormat="1" applyFont="1" applyFill="1" applyBorder="1" applyAlignment="1">
      <alignment horizontal="right" vertical="center" wrapText="1" indent="1"/>
    </xf>
    <xf numFmtId="164" fontId="31" fillId="4" borderId="36" xfId="43" applyNumberFormat="1" applyFont="1" applyFill="1" applyBorder="1" applyAlignment="1">
      <alignment horizontal="right" vertical="center" wrapText="1" indent="2"/>
    </xf>
    <xf numFmtId="177" fontId="6" fillId="0" borderId="0" xfId="44" applyNumberFormat="1" applyFont="1" applyAlignment="1">
      <alignment vertical="center"/>
    </xf>
    <xf numFmtId="175" fontId="31" fillId="4" borderId="0" xfId="43" applyFont="1" applyFill="1" applyAlignment="1">
      <alignment horizontal="left" vertical="center" indent="1"/>
    </xf>
    <xf numFmtId="197" fontId="31" fillId="4" borderId="0" xfId="43" applyNumberFormat="1" applyFont="1" applyFill="1" applyAlignment="1">
      <alignment horizontal="right" vertical="center" wrapText="1" indent="1"/>
    </xf>
    <xf numFmtId="164" fontId="31" fillId="4" borderId="0" xfId="43" applyNumberFormat="1" applyFont="1" applyFill="1" applyAlignment="1">
      <alignment horizontal="right" vertical="center" wrapText="1" indent="2"/>
    </xf>
    <xf numFmtId="3" fontId="42" fillId="0" borderId="35" xfId="43" applyNumberFormat="1" applyFont="1" applyBorder="1" applyAlignment="1">
      <alignment horizontal="left" vertical="center" wrapText="1" indent="2"/>
    </xf>
    <xf numFmtId="3" fontId="42" fillId="0" borderId="35" xfId="43" applyNumberFormat="1" applyFont="1" applyBorder="1" applyAlignment="1">
      <alignment horizontal="right" vertical="center" wrapText="1" indent="3"/>
    </xf>
    <xf numFmtId="3" fontId="42" fillId="0" borderId="35" xfId="43" applyNumberFormat="1" applyFont="1" applyBorder="1" applyAlignment="1">
      <alignment horizontal="center" vertical="center" wrapText="1"/>
    </xf>
    <xf numFmtId="3" fontId="42" fillId="0" borderId="35" xfId="43" applyNumberFormat="1" applyFont="1" applyBorder="1" applyAlignment="1">
      <alignment horizontal="right" vertical="center" wrapText="1" indent="2"/>
    </xf>
    <xf numFmtId="175" fontId="32" fillId="0" borderId="0" xfId="13" quotePrefix="1" applyFont="1" applyAlignment="1">
      <alignment horizontal="left" vertical="center" indent="2"/>
    </xf>
    <xf numFmtId="3" fontId="32" fillId="0" borderId="0" xfId="46" applyNumberFormat="1" applyFont="1" applyFill="1" applyBorder="1" applyAlignment="1" applyProtection="1">
      <alignment horizontal="right" vertical="center" indent="3"/>
    </xf>
    <xf numFmtId="3" fontId="32" fillId="0" borderId="0" xfId="46" applyNumberFormat="1" applyFont="1" applyFill="1" applyBorder="1" applyAlignment="1" applyProtection="1">
      <alignment horizontal="right" vertical="center" indent="2"/>
    </xf>
    <xf numFmtId="3" fontId="32" fillId="0" borderId="0" xfId="46" applyNumberFormat="1" applyFont="1" applyFill="1" applyBorder="1" applyAlignment="1" applyProtection="1">
      <alignment horizontal="right" vertical="center" indent="1"/>
    </xf>
    <xf numFmtId="175" fontId="167" fillId="0" borderId="0" xfId="43" applyFont="1" applyAlignment="1">
      <alignment vertical="center"/>
    </xf>
    <xf numFmtId="175" fontId="31" fillId="19" borderId="0" xfId="43" applyFont="1" applyFill="1" applyAlignment="1">
      <alignment horizontal="left" vertical="center" indent="1"/>
    </xf>
    <xf numFmtId="175" fontId="49" fillId="0" borderId="0" xfId="43" applyFont="1" applyAlignment="1">
      <alignment vertical="center"/>
    </xf>
    <xf numFmtId="175" fontId="31" fillId="19" borderId="0" xfId="43" applyFont="1" applyFill="1" applyAlignment="1">
      <alignment horizontal="justify" vertical="center"/>
    </xf>
    <xf numFmtId="182" fontId="36" fillId="0" borderId="0" xfId="46" applyNumberFormat="1" applyFont="1" applyBorder="1" applyAlignment="1">
      <alignment vertical="center"/>
    </xf>
    <xf numFmtId="175" fontId="160" fillId="0" borderId="0" xfId="43" applyFont="1"/>
    <xf numFmtId="199" fontId="50" fillId="0" borderId="0" xfId="43" applyNumberFormat="1" applyFont="1" applyAlignment="1">
      <alignment vertical="center"/>
    </xf>
    <xf numFmtId="175" fontId="82" fillId="0" borderId="0" xfId="43" applyFont="1" applyAlignment="1">
      <alignment vertical="center"/>
    </xf>
    <xf numFmtId="0" fontId="129" fillId="20" borderId="35" xfId="15" applyFont="1" applyFill="1" applyBorder="1" applyAlignment="1" applyProtection="1">
      <alignment horizontal="left" vertical="center" wrapText="1" indent="1"/>
      <protection locked="0"/>
    </xf>
    <xf numFmtId="0" fontId="129" fillId="20" borderId="35" xfId="15" applyFont="1" applyFill="1" applyBorder="1" applyAlignment="1" applyProtection="1">
      <alignment horizontal="center" vertical="center" wrapText="1"/>
      <protection locked="0"/>
    </xf>
    <xf numFmtId="175" fontId="83" fillId="0" borderId="36" xfId="43" applyFont="1" applyBorder="1" applyAlignment="1">
      <alignment horizontal="left" vertical="center" indent="1"/>
    </xf>
    <xf numFmtId="197" fontId="83" fillId="0" borderId="36" xfId="43" applyNumberFormat="1" applyFont="1" applyBorder="1" applyAlignment="1">
      <alignment horizontal="right" vertical="center" wrapText="1" indent="1"/>
    </xf>
    <xf numFmtId="175" fontId="83" fillId="21" borderId="0" xfId="43" applyFont="1" applyFill="1" applyAlignment="1">
      <alignment horizontal="left" vertical="center" indent="1"/>
    </xf>
    <xf numFmtId="197" fontId="83" fillId="21" borderId="0" xfId="43" applyNumberFormat="1" applyFont="1" applyFill="1" applyAlignment="1">
      <alignment horizontal="right" vertical="center" wrapText="1" indent="1"/>
    </xf>
    <xf numFmtId="175" fontId="62" fillId="0" borderId="0" xfId="43" applyFont="1" applyAlignment="1">
      <alignment vertical="center"/>
    </xf>
    <xf numFmtId="175" fontId="83" fillId="0" borderId="0" xfId="43" applyFont="1" applyAlignment="1">
      <alignment horizontal="left" vertical="center" indent="1"/>
    </xf>
    <xf numFmtId="197" fontId="83" fillId="0" borderId="0" xfId="43" applyNumberFormat="1" applyFont="1" applyAlignment="1">
      <alignment horizontal="right" vertical="center" wrapText="1" indent="1"/>
    </xf>
    <xf numFmtId="3" fontId="99" fillId="0" borderId="0" xfId="46" applyNumberFormat="1" applyFont="1" applyFill="1" applyBorder="1" applyAlignment="1" applyProtection="1">
      <alignment horizontal="right" vertical="center" indent="3"/>
    </xf>
    <xf numFmtId="3" fontId="99" fillId="0" borderId="0" xfId="46" applyNumberFormat="1" applyFont="1" applyFill="1" applyBorder="1" applyAlignment="1" applyProtection="1">
      <alignment horizontal="right" vertical="center" indent="2"/>
    </xf>
    <xf numFmtId="3" fontId="99" fillId="0" borderId="0" xfId="46" applyNumberFormat="1" applyFont="1" applyFill="1" applyBorder="1" applyAlignment="1" applyProtection="1">
      <alignment horizontal="right" vertical="center" indent="1"/>
    </xf>
    <xf numFmtId="169" fontId="82" fillId="0" borderId="0" xfId="44" applyNumberFormat="1" applyFont="1" applyFill="1" applyBorder="1" applyAlignment="1">
      <alignment vertical="center"/>
    </xf>
    <xf numFmtId="175" fontId="83" fillId="22" borderId="0" xfId="43" applyFont="1" applyFill="1" applyAlignment="1">
      <alignment horizontal="left" vertical="center" indent="1"/>
    </xf>
    <xf numFmtId="175" fontId="61" fillId="0" borderId="0" xfId="43" applyFont="1" applyAlignment="1">
      <alignment vertical="center"/>
    </xf>
    <xf numFmtId="175" fontId="83" fillId="22" borderId="38" xfId="43" applyFont="1" applyFill="1" applyBorder="1" applyAlignment="1">
      <alignment vertical="center"/>
    </xf>
    <xf numFmtId="175" fontId="83" fillId="22" borderId="0" xfId="43" applyFont="1" applyFill="1" applyAlignment="1">
      <alignment vertical="center"/>
    </xf>
    <xf numFmtId="182" fontId="82" fillId="0" borderId="0" xfId="46" applyNumberFormat="1" applyFont="1" applyFill="1" applyBorder="1" applyAlignment="1">
      <alignment vertical="center"/>
    </xf>
    <xf numFmtId="3" fontId="42" fillId="0" borderId="0" xfId="43" applyNumberFormat="1" applyFont="1" applyAlignment="1">
      <alignment horizontal="right" vertical="center" wrapText="1" indent="3"/>
    </xf>
    <xf numFmtId="3" fontId="42" fillId="0" borderId="0" xfId="43" applyNumberFormat="1" applyFont="1" applyAlignment="1">
      <alignment horizontal="right" vertical="center" wrapText="1" indent="1"/>
    </xf>
    <xf numFmtId="3" fontId="42" fillId="0" borderId="0" xfId="43" applyNumberFormat="1" applyFont="1" applyAlignment="1">
      <alignment horizontal="center" vertical="center" wrapText="1"/>
    </xf>
    <xf numFmtId="175" fontId="69" fillId="0" borderId="0" xfId="43" applyFont="1" applyAlignment="1">
      <alignment vertical="center"/>
    </xf>
    <xf numFmtId="175" fontId="31" fillId="0" borderId="36" xfId="43" applyFont="1" applyBorder="1" applyAlignment="1">
      <alignment horizontal="left" vertical="center" indent="1"/>
    </xf>
    <xf numFmtId="197" fontId="31" fillId="0" borderId="36" xfId="43" applyNumberFormat="1" applyFont="1" applyBorder="1" applyAlignment="1">
      <alignment horizontal="right" vertical="center" wrapText="1" indent="1"/>
    </xf>
    <xf numFmtId="164" fontId="31" fillId="0" borderId="0" xfId="43" applyNumberFormat="1" applyFont="1" applyAlignment="1" applyProtection="1">
      <alignment horizontal="right" vertical="center" wrapText="1" indent="3"/>
      <protection locked="0"/>
    </xf>
    <xf numFmtId="169" fontId="36" fillId="0" borderId="0" xfId="44" applyNumberFormat="1" applyFont="1" applyBorder="1" applyAlignment="1">
      <alignment vertical="center"/>
    </xf>
    <xf numFmtId="175" fontId="22" fillId="0" borderId="0" xfId="43" applyFont="1" applyAlignment="1">
      <alignment vertical="center"/>
    </xf>
    <xf numFmtId="164" fontId="31" fillId="0" borderId="36" xfId="43" applyNumberFormat="1" applyFont="1" applyBorder="1" applyAlignment="1">
      <alignment horizontal="right" vertical="center" wrapText="1" indent="2"/>
    </xf>
    <xf numFmtId="175" fontId="132" fillId="0" borderId="0" xfId="43" applyFont="1" applyAlignment="1">
      <alignment vertical="center"/>
    </xf>
    <xf numFmtId="169" fontId="31" fillId="19" borderId="0" xfId="44" applyNumberFormat="1" applyFont="1" applyFill="1" applyBorder="1" applyAlignment="1">
      <alignment horizontal="justify" vertical="center"/>
    </xf>
    <xf numFmtId="175" fontId="76" fillId="0" borderId="0" xfId="43" applyFont="1" applyAlignment="1">
      <alignment horizontal="center" vertical="center"/>
    </xf>
    <xf numFmtId="3" fontId="22" fillId="0" borderId="0" xfId="44" applyNumberFormat="1" applyFont="1" applyFill="1" applyAlignment="1">
      <alignment vertical="center"/>
    </xf>
    <xf numFmtId="164" fontId="31" fillId="0" borderId="0" xfId="43" applyNumberFormat="1" applyFont="1" applyAlignment="1" applyProtection="1">
      <alignment horizontal="right" vertical="center" wrapText="1" indent="1"/>
      <protection locked="0"/>
    </xf>
    <xf numFmtId="197" fontId="31" fillId="0" borderId="0" xfId="43" applyNumberFormat="1" applyFont="1" applyAlignment="1" applyProtection="1">
      <alignment horizontal="right" vertical="center" wrapText="1" indent="1"/>
      <protection locked="0"/>
    </xf>
    <xf numFmtId="169" fontId="36" fillId="0" borderId="0" xfId="44" applyNumberFormat="1" applyFont="1" applyBorder="1" applyAlignment="1">
      <alignment horizontal="right" vertical="center"/>
    </xf>
    <xf numFmtId="196" fontId="82" fillId="0" borderId="0" xfId="43" applyNumberFormat="1" applyFont="1" applyAlignment="1">
      <alignment horizontal="right" vertical="center"/>
    </xf>
    <xf numFmtId="0" fontId="97" fillId="0" borderId="0" xfId="43" applyNumberFormat="1" applyFont="1" applyAlignment="1">
      <alignment horizontal="left"/>
    </xf>
    <xf numFmtId="0" fontId="24" fillId="13" borderId="35" xfId="43" applyNumberFormat="1" applyFont="1" applyFill="1" applyBorder="1" applyAlignment="1">
      <alignment horizontal="center" vertical="center" wrapText="1"/>
    </xf>
    <xf numFmtId="180" fontId="83" fillId="0" borderId="0" xfId="43" applyNumberFormat="1" applyFont="1" applyAlignment="1">
      <alignment horizontal="right" vertical="center" wrapText="1" indent="3"/>
    </xf>
    <xf numFmtId="180" fontId="83" fillId="0" borderId="0" xfId="43" applyNumberFormat="1" applyFont="1" applyAlignment="1">
      <alignment horizontal="right" vertical="center" wrapText="1" indent="1"/>
    </xf>
    <xf numFmtId="180" fontId="83" fillId="0" borderId="0" xfId="43" applyNumberFormat="1" applyFont="1" applyAlignment="1">
      <alignment horizontal="right" vertical="center" wrapText="1"/>
    </xf>
    <xf numFmtId="175" fontId="49" fillId="0" borderId="0" xfId="43" applyFont="1" applyAlignment="1">
      <alignment horizontal="center" vertical="center"/>
    </xf>
    <xf numFmtId="0" fontId="24" fillId="13" borderId="35" xfId="43" applyNumberFormat="1" applyFont="1" applyFill="1" applyBorder="1" applyAlignment="1">
      <alignment horizontal="left" vertical="center" wrapText="1" indent="1"/>
    </xf>
    <xf numFmtId="3" fontId="31" fillId="5" borderId="0" xfId="0" applyNumberFormat="1" applyFont="1" applyFill="1" applyBorder="1" applyAlignment="1" applyProtection="1">
      <alignment horizontal="right" vertical="center" indent="2"/>
      <protection locked="0"/>
    </xf>
    <xf numFmtId="3" fontId="31" fillId="5" borderId="0" xfId="0" applyNumberFormat="1" applyFont="1" applyFill="1" applyBorder="1" applyAlignment="1" applyProtection="1">
      <alignment horizontal="right" vertical="center" indent="1"/>
      <protection locked="0"/>
    </xf>
    <xf numFmtId="0" fontId="57" fillId="0" borderId="0" xfId="4" applyNumberFormat="1" applyFont="1" applyFill="1" applyBorder="1" applyAlignment="1" applyProtection="1">
      <alignment vertical="center" wrapText="1"/>
    </xf>
    <xf numFmtId="176" fontId="32" fillId="0" borderId="0" xfId="9" applyNumberFormat="1" applyFont="1" applyAlignment="1">
      <alignment horizontal="right" vertical="center" indent="1"/>
    </xf>
    <xf numFmtId="176" fontId="32" fillId="4" borderId="0" xfId="9" applyNumberFormat="1" applyFont="1" applyFill="1" applyAlignment="1">
      <alignment horizontal="right" vertical="center" indent="1"/>
    </xf>
    <xf numFmtId="0" fontId="62" fillId="2" borderId="0" xfId="4" quotePrefix="1" applyFont="1" applyFill="1" applyBorder="1" applyAlignment="1">
      <alignment horizontal="center" vertical="center"/>
    </xf>
    <xf numFmtId="0" fontId="61" fillId="2" borderId="0" xfId="4" applyFont="1" applyFill="1" applyBorder="1" applyAlignment="1">
      <alignment horizontal="center" vertical="center" wrapText="1"/>
    </xf>
    <xf numFmtId="0" fontId="61" fillId="2" borderId="0" xfId="4" applyFont="1" applyFill="1" applyBorder="1" applyAlignment="1">
      <alignment vertical="center" wrapText="1"/>
    </xf>
    <xf numFmtId="176" fontId="62" fillId="2" borderId="0" xfId="4" applyNumberFormat="1" applyFont="1" applyFill="1" applyBorder="1" applyAlignment="1" applyProtection="1">
      <alignment horizontal="center" vertical="center"/>
    </xf>
    <xf numFmtId="9" fontId="62" fillId="2" borderId="0" xfId="6" applyFont="1" applyFill="1" applyBorder="1" applyAlignment="1" applyProtection="1">
      <alignment horizontal="center" vertical="center"/>
    </xf>
    <xf numFmtId="0" fontId="27" fillId="2" borderId="0" xfId="4" applyFont="1" applyFill="1" applyBorder="1"/>
    <xf numFmtId="176" fontId="61" fillId="2" borderId="0" xfId="4" applyNumberFormat="1" applyFont="1" applyFill="1" applyBorder="1" applyAlignment="1" applyProtection="1">
      <alignment horizontal="center" vertical="center" wrapText="1"/>
    </xf>
    <xf numFmtId="0" fontId="62" fillId="2" borderId="0" xfId="4" applyFont="1" applyFill="1" applyBorder="1" applyAlignment="1">
      <alignment horizontal="center" vertical="center" wrapText="1"/>
    </xf>
    <xf numFmtId="0" fontId="55" fillId="0" borderId="0" xfId="4" applyFont="1" applyBorder="1" applyAlignment="1">
      <alignment horizontal="center"/>
    </xf>
    <xf numFmtId="178" fontId="54" fillId="0" borderId="0" xfId="6" applyNumberFormat="1" applyFont="1" applyBorder="1" applyAlignment="1">
      <alignment horizontal="center"/>
    </xf>
    <xf numFmtId="0" fontId="27" fillId="0" borderId="0" xfId="4" applyFont="1" applyBorder="1"/>
    <xf numFmtId="0" fontId="60" fillId="0" borderId="0" xfId="4" applyFont="1" applyBorder="1" applyAlignment="1">
      <alignment vertical="center"/>
    </xf>
    <xf numFmtId="0" fontId="60" fillId="2" borderId="0" xfId="4" applyFont="1" applyFill="1" applyBorder="1" applyAlignment="1">
      <alignment vertical="center"/>
    </xf>
    <xf numFmtId="0" fontId="60" fillId="0" borderId="0" xfId="4" quotePrefix="1" applyFont="1" applyBorder="1" applyAlignment="1">
      <alignment vertical="center"/>
    </xf>
    <xf numFmtId="0" fontId="60" fillId="0" borderId="0" xfId="4" applyFont="1" applyBorder="1" applyAlignment="1">
      <alignment horizontal="center" vertical="center"/>
    </xf>
    <xf numFmtId="0" fontId="55" fillId="0" borderId="0" xfId="4" applyFont="1" applyBorder="1"/>
    <xf numFmtId="175" fontId="35" fillId="0" borderId="0" xfId="32" applyFont="1" applyAlignment="1">
      <alignment vertical="center"/>
    </xf>
    <xf numFmtId="175" fontId="31" fillId="0" borderId="0" xfId="32" applyFont="1" applyAlignment="1">
      <alignment horizontal="left" vertical="center" wrapText="1" indent="1"/>
    </xf>
    <xf numFmtId="164" fontId="31" fillId="0" borderId="0" xfId="32" applyNumberFormat="1" applyFont="1" applyAlignment="1">
      <alignment horizontal="right" vertical="center" wrapText="1" indent="1"/>
    </xf>
    <xf numFmtId="164" fontId="32" fillId="0" borderId="0" xfId="32" applyNumberFormat="1" applyFont="1" applyAlignment="1">
      <alignment horizontal="right" vertical="center" wrapText="1" indent="1"/>
    </xf>
    <xf numFmtId="3" fontId="31" fillId="0" borderId="0" xfId="32" applyNumberFormat="1" applyFont="1" applyAlignment="1" applyProtection="1">
      <alignment horizontal="left" vertical="center" wrapText="1" indent="1"/>
      <protection locked="0"/>
    </xf>
    <xf numFmtId="164" fontId="31" fillId="0" borderId="0" xfId="32" applyNumberFormat="1" applyFont="1" applyAlignment="1" applyProtection="1">
      <alignment horizontal="right" vertical="center" wrapText="1" indent="1"/>
      <protection locked="0"/>
    </xf>
    <xf numFmtId="175" fontId="36" fillId="0" borderId="0" xfId="32" applyFont="1" applyAlignment="1">
      <alignment horizontal="left" vertical="center"/>
    </xf>
    <xf numFmtId="0" fontId="24" fillId="0" borderId="0" xfId="15" applyFont="1" applyAlignment="1" applyProtection="1">
      <alignment horizontal="left" vertical="center" wrapText="1" indent="1"/>
      <protection locked="0"/>
    </xf>
    <xf numFmtId="0" fontId="129" fillId="0" borderId="0" xfId="15" applyFont="1" applyAlignment="1">
      <alignment horizontal="center" vertical="center" wrapText="1"/>
    </xf>
    <xf numFmtId="0" fontId="24" fillId="0" borderId="0" xfId="15" applyFont="1" applyAlignment="1">
      <alignment horizontal="center" vertical="center" wrapText="1"/>
    </xf>
    <xf numFmtId="0" fontId="42" fillId="0" borderId="0" xfId="15" applyFont="1" applyAlignment="1" applyProtection="1">
      <alignment horizontal="left" vertical="center" wrapText="1" indent="2"/>
      <protection locked="0"/>
    </xf>
    <xf numFmtId="175" fontId="32" fillId="0" borderId="0" xfId="32" applyFont="1" applyAlignment="1">
      <alignment horizontal="center" vertical="center"/>
    </xf>
    <xf numFmtId="175" fontId="36" fillId="0" borderId="0" xfId="32" applyFont="1" applyAlignment="1">
      <alignment horizontal="center" vertical="center"/>
    </xf>
    <xf numFmtId="175" fontId="169" fillId="0" borderId="0" xfId="43" applyFont="1"/>
    <xf numFmtId="175" fontId="169" fillId="0" borderId="0" xfId="43" applyFont="1" applyAlignment="1">
      <alignment horizontal="center"/>
    </xf>
    <xf numFmtId="195" fontId="169" fillId="0" borderId="0" xfId="43" applyNumberFormat="1" applyFont="1" applyAlignment="1">
      <alignment horizontal="center" vertical="center"/>
    </xf>
    <xf numFmtId="196" fontId="169" fillId="0" borderId="0" xfId="43" applyNumberFormat="1" applyFont="1" applyAlignment="1">
      <alignment horizontal="center"/>
    </xf>
    <xf numFmtId="196" fontId="169" fillId="0" borderId="34" xfId="43" applyNumberFormat="1" applyFont="1" applyBorder="1" applyAlignment="1">
      <alignment horizontal="center"/>
    </xf>
    <xf numFmtId="175" fontId="170" fillId="0" borderId="0" xfId="43" applyFont="1"/>
    <xf numFmtId="189" fontId="34" fillId="14" borderId="0" xfId="27" applyNumberFormat="1" applyFont="1" applyFill="1" applyAlignment="1">
      <alignment horizontal="right" vertical="center" wrapText="1" indent="1" readingOrder="1"/>
    </xf>
    <xf numFmtId="3" fontId="31" fillId="0" borderId="0" xfId="21" applyNumberFormat="1" applyFont="1" applyFill="1" applyBorder="1" applyAlignment="1" applyProtection="1">
      <alignment horizontal="left" vertical="center" indent="1"/>
      <protection locked="0"/>
    </xf>
    <xf numFmtId="3" fontId="31" fillId="4" borderId="0" xfId="21" applyNumberFormat="1" applyFont="1" applyFill="1" applyBorder="1" applyAlignment="1" applyProtection="1">
      <alignment horizontal="left" vertical="center" indent="1"/>
      <protection locked="0"/>
    </xf>
    <xf numFmtId="0" fontId="51" fillId="3" borderId="10" xfId="15" applyFont="1" applyFill="1" applyBorder="1" applyAlignment="1" applyProtection="1">
      <alignment horizontal="left" vertical="center" wrapText="1" indent="1"/>
      <protection locked="0"/>
    </xf>
    <xf numFmtId="175" fontId="32" fillId="0" borderId="22" xfId="13" applyFont="1" applyBorder="1" applyAlignment="1">
      <alignment vertical="center"/>
    </xf>
    <xf numFmtId="176" fontId="32" fillId="0" borderId="0" xfId="13" applyNumberFormat="1" applyFont="1" applyAlignment="1">
      <alignment horizontal="right" vertical="center"/>
    </xf>
    <xf numFmtId="175" fontId="32" fillId="0" borderId="0" xfId="13" applyFont="1" applyAlignment="1">
      <alignment vertical="center"/>
    </xf>
    <xf numFmtId="175" fontId="35" fillId="11" borderId="0" xfId="20" applyFont="1" applyFill="1" applyAlignment="1">
      <alignment horizontal="center" vertical="center"/>
    </xf>
    <xf numFmtId="0" fontId="80" fillId="0" borderId="0" xfId="0" applyNumberFormat="1" applyFont="1" applyFill="1" applyBorder="1" applyAlignment="1" applyProtection="1">
      <alignment horizontal="left" vertical="center" wrapText="1"/>
    </xf>
    <xf numFmtId="0" fontId="35" fillId="0" borderId="0" xfId="30" quotePrefix="1" applyFont="1" applyAlignment="1">
      <alignment horizontal="center" vertical="center"/>
    </xf>
    <xf numFmtId="0" fontId="121" fillId="0" borderId="0" xfId="30" applyFont="1" applyAlignment="1">
      <alignment horizontal="center" vertical="center"/>
    </xf>
    <xf numFmtId="164" fontId="34" fillId="4" borderId="0" xfId="20" applyNumberFormat="1" applyFont="1" applyFill="1" applyAlignment="1">
      <alignment horizontal="right" vertical="center" wrapText="1" indent="1"/>
    </xf>
    <xf numFmtId="3" fontId="82" fillId="0" borderId="0" xfId="15" applyNumberFormat="1" applyFont="1" applyAlignment="1">
      <alignment vertical="center"/>
    </xf>
    <xf numFmtId="175" fontId="31" fillId="0" borderId="0" xfId="32" applyFont="1" applyAlignment="1">
      <alignment vertical="center"/>
    </xf>
    <xf numFmtId="175" fontId="31" fillId="0" borderId="0" xfId="32" applyFont="1" applyAlignment="1">
      <alignment horizontal="right" vertical="center"/>
    </xf>
    <xf numFmtId="175" fontId="83" fillId="0" borderId="16" xfId="15" applyNumberFormat="1" applyFont="1" applyBorder="1" applyAlignment="1">
      <alignment vertical="center"/>
    </xf>
    <xf numFmtId="190" fontId="83" fillId="0" borderId="15" xfId="15" applyNumberFormat="1" applyFont="1" applyBorder="1" applyAlignment="1">
      <alignment horizontal="left" vertical="center"/>
    </xf>
    <xf numFmtId="175" fontId="83" fillId="0" borderId="14" xfId="15" applyNumberFormat="1" applyFont="1" applyBorder="1" applyAlignment="1">
      <alignment vertical="center"/>
    </xf>
    <xf numFmtId="190" fontId="83" fillId="0" borderId="13" xfId="15" applyNumberFormat="1" applyFont="1" applyBorder="1" applyAlignment="1">
      <alignment horizontal="left" vertical="center"/>
    </xf>
    <xf numFmtId="175" fontId="83" fillId="0" borderId="12" xfId="15" applyNumberFormat="1" applyFont="1" applyBorder="1" applyAlignment="1">
      <alignment vertical="center"/>
    </xf>
    <xf numFmtId="190" fontId="83" fillId="0" borderId="11" xfId="15" applyNumberFormat="1" applyFont="1" applyBorder="1" applyAlignment="1">
      <alignment horizontal="left" vertical="center"/>
    </xf>
    <xf numFmtId="0" fontId="144" fillId="0" borderId="0" xfId="4" applyNumberFormat="1" applyFont="1" applyFill="1" applyBorder="1" applyAlignment="1" applyProtection="1">
      <alignment vertical="center"/>
    </xf>
    <xf numFmtId="0" fontId="165" fillId="0" borderId="0" xfId="4" applyNumberFormat="1" applyFont="1" applyFill="1" applyBorder="1" applyAlignment="1" applyProtection="1">
      <alignment vertical="center"/>
    </xf>
    <xf numFmtId="189" fontId="120" fillId="0" borderId="0" xfId="27" applyNumberFormat="1" applyFont="1" applyAlignment="1" applyProtection="1">
      <alignment horizontal="right" vertical="center" wrapText="1" indent="1" readingOrder="1"/>
      <protection locked="0"/>
    </xf>
    <xf numFmtId="189" fontId="38" fillId="0" borderId="0" xfId="27" applyNumberFormat="1" applyFont="1" applyAlignment="1" applyProtection="1">
      <alignment horizontal="right" vertical="center" wrapText="1" readingOrder="1"/>
      <protection locked="0"/>
    </xf>
    <xf numFmtId="175" fontId="164" fillId="0" borderId="0" xfId="29" applyFont="1" applyAlignment="1">
      <alignment vertical="center"/>
    </xf>
    <xf numFmtId="176" fontId="120" fillId="0" borderId="0" xfId="15" applyNumberFormat="1" applyFont="1" applyAlignment="1">
      <alignment vertical="center"/>
    </xf>
    <xf numFmtId="164" fontId="33" fillId="0" borderId="0" xfId="20" applyNumberFormat="1" applyFont="1" applyAlignment="1" applyProtection="1">
      <alignment horizontal="right" vertical="center" wrapText="1"/>
      <protection locked="0"/>
    </xf>
    <xf numFmtId="164" fontId="31" fillId="5" borderId="0" xfId="20" applyNumberFormat="1" applyFont="1" applyFill="1" applyAlignment="1" applyProtection="1">
      <alignment horizontal="right" vertical="center" wrapText="1" indent="1"/>
      <protection locked="0"/>
    </xf>
    <xf numFmtId="175" fontId="143" fillId="0" borderId="0" xfId="20" applyFont="1"/>
    <xf numFmtId="169" fontId="36" fillId="0" borderId="0" xfId="47" applyNumberFormat="1" applyFont="1" applyBorder="1"/>
    <xf numFmtId="175" fontId="31" fillId="0" borderId="0" xfId="20" applyFont="1" applyAlignment="1">
      <alignment horizontal="center" vertical="center"/>
    </xf>
    <xf numFmtId="175" fontId="17" fillId="0" borderId="0" xfId="20" applyFont="1" applyAlignment="1">
      <alignment horizontal="center" vertical="center"/>
    </xf>
    <xf numFmtId="0" fontId="32" fillId="11" borderId="0" xfId="15" applyFont="1" applyFill="1"/>
    <xf numFmtId="0" fontId="138" fillId="11" borderId="0" xfId="15" applyFont="1" applyFill="1"/>
    <xf numFmtId="181" fontId="94" fillId="11" borderId="0" xfId="15" applyNumberFormat="1" applyFont="1" applyFill="1" applyAlignment="1">
      <alignment vertical="center"/>
    </xf>
    <xf numFmtId="0" fontId="172" fillId="11" borderId="0" xfId="15" applyFont="1" applyFill="1" applyAlignment="1">
      <alignment vertical="center"/>
    </xf>
    <xf numFmtId="0" fontId="11" fillId="11" borderId="0" xfId="15" applyFont="1" applyFill="1" applyAlignment="1">
      <alignment vertical="center"/>
    </xf>
    <xf numFmtId="181" fontId="137" fillId="11" borderId="0" xfId="15" applyNumberFormat="1" applyFont="1" applyFill="1" applyAlignment="1">
      <alignment vertical="center"/>
    </xf>
    <xf numFmtId="0" fontId="14" fillId="11" borderId="0" xfId="15" applyFont="1" applyFill="1" applyAlignment="1">
      <alignment vertical="center"/>
    </xf>
    <xf numFmtId="200" fontId="14" fillId="11" borderId="0" xfId="2" applyNumberFormat="1" applyFont="1" applyFill="1" applyBorder="1" applyAlignment="1">
      <alignment vertical="center"/>
    </xf>
    <xf numFmtId="200" fontId="11" fillId="11" borderId="0" xfId="2" applyNumberFormat="1" applyFont="1" applyFill="1" applyBorder="1" applyAlignment="1">
      <alignment vertical="center"/>
    </xf>
    <xf numFmtId="200" fontId="14" fillId="11" borderId="0" xfId="2" applyNumberFormat="1" applyFont="1" applyFill="1" applyAlignment="1">
      <alignment vertical="center"/>
    </xf>
    <xf numFmtId="200" fontId="11" fillId="11" borderId="0" xfId="2" applyNumberFormat="1" applyFont="1" applyFill="1" applyAlignment="1">
      <alignment vertical="center"/>
    </xf>
    <xf numFmtId="200" fontId="173" fillId="11" borderId="0" xfId="2" applyNumberFormat="1" applyFont="1" applyFill="1" applyBorder="1" applyAlignment="1">
      <alignment vertical="center"/>
    </xf>
    <xf numFmtId="200" fontId="174" fillId="11" borderId="0" xfId="2" applyNumberFormat="1" applyFont="1" applyFill="1" applyBorder="1" applyAlignment="1">
      <alignment vertical="center"/>
    </xf>
    <xf numFmtId="169" fontId="173" fillId="11" borderId="0" xfId="15" applyNumberFormat="1" applyFont="1" applyFill="1" applyAlignment="1">
      <alignment vertical="center"/>
    </xf>
    <xf numFmtId="200" fontId="85" fillId="0" borderId="0" xfId="2" applyNumberFormat="1" applyFont="1" applyAlignment="1">
      <alignment vertical="center"/>
    </xf>
    <xf numFmtId="0" fontId="111" fillId="11" borderId="0" xfId="15" applyFont="1" applyFill="1" applyAlignment="1">
      <alignment vertical="center"/>
    </xf>
    <xf numFmtId="181" fontId="111" fillId="11" borderId="0" xfId="15" applyNumberFormat="1" applyFont="1" applyFill="1" applyAlignment="1">
      <alignment vertical="center"/>
    </xf>
    <xf numFmtId="200" fontId="111" fillId="11" borderId="0" xfId="2" applyNumberFormat="1" applyFont="1" applyFill="1" applyBorder="1" applyAlignment="1">
      <alignment vertical="center"/>
    </xf>
    <xf numFmtId="194" fontId="31" fillId="4" borderId="0" xfId="34" applyNumberFormat="1" applyFont="1" applyFill="1" applyBorder="1" applyAlignment="1">
      <alignment horizontal="right" vertical="center" indent="3"/>
    </xf>
    <xf numFmtId="194" fontId="31" fillId="4" borderId="0" xfId="34" applyNumberFormat="1" applyFont="1" applyFill="1" applyBorder="1" applyAlignment="1">
      <alignment horizontal="left" vertical="center" indent="4"/>
    </xf>
    <xf numFmtId="178" fontId="83" fillId="4" borderId="0" xfId="15" applyNumberFormat="1" applyFont="1" applyFill="1" applyAlignment="1">
      <alignment horizontal="right" vertical="center" indent="2"/>
    </xf>
    <xf numFmtId="178" fontId="31" fillId="0" borderId="0" xfId="34" applyNumberFormat="1" applyFont="1" applyFill="1" applyBorder="1" applyAlignment="1">
      <alignment horizontal="right" vertical="center" indent="2"/>
    </xf>
    <xf numFmtId="178" fontId="31" fillId="4" borderId="27" xfId="34" applyNumberFormat="1" applyFont="1" applyFill="1" applyBorder="1" applyAlignment="1">
      <alignment horizontal="right" vertical="center" indent="2"/>
    </xf>
    <xf numFmtId="178" fontId="42" fillId="0" borderId="10" xfId="19" applyNumberFormat="1" applyFont="1" applyFill="1" applyBorder="1" applyAlignment="1" applyProtection="1">
      <alignment horizontal="right" vertical="center" wrapText="1" indent="2"/>
    </xf>
    <xf numFmtId="167" fontId="99" fillId="0" borderId="33" xfId="15" applyNumberFormat="1" applyFont="1" applyBorder="1" applyAlignment="1">
      <alignment horizontal="center" vertical="center"/>
    </xf>
    <xf numFmtId="0" fontId="33" fillId="0" borderId="0" xfId="0" applyNumberFormat="1" applyFont="1" applyFill="1" applyBorder="1" applyAlignment="1" applyProtection="1">
      <alignment horizontal="justify" vertical="center" wrapText="1"/>
    </xf>
    <xf numFmtId="0" fontId="31" fillId="0" borderId="0" xfId="0" quotePrefix="1" applyNumberFormat="1" applyFont="1" applyFill="1" applyBorder="1" applyAlignment="1" applyProtection="1">
      <alignment horizontal="left" vertical="center"/>
      <protection locked="0"/>
    </xf>
    <xf numFmtId="0" fontId="31" fillId="4" borderId="0" xfId="0" quotePrefix="1" applyNumberFormat="1" applyFont="1" applyFill="1" applyBorder="1" applyAlignment="1" applyProtection="1">
      <alignment horizontal="left" vertical="center"/>
      <protection locked="0"/>
    </xf>
    <xf numFmtId="0" fontId="17" fillId="0" borderId="0" xfId="16" applyFont="1" applyAlignment="1">
      <alignment wrapText="1"/>
    </xf>
    <xf numFmtId="164" fontId="31" fillId="14" borderId="0" xfId="20" applyNumberFormat="1" applyFont="1" applyFill="1" applyAlignment="1">
      <alignment horizontal="right" vertical="center" wrapText="1" indent="1"/>
    </xf>
    <xf numFmtId="0" fontId="19" fillId="0" borderId="0" xfId="12" applyFont="1" applyAlignment="1">
      <alignment vertical="center"/>
    </xf>
    <xf numFmtId="0" fontId="24" fillId="3" borderId="26" xfId="15" applyFont="1" applyFill="1" applyBorder="1" applyAlignment="1" applyProtection="1">
      <alignment horizontal="left" vertical="center" wrapText="1" indent="1"/>
      <protection locked="0"/>
    </xf>
    <xf numFmtId="0" fontId="24" fillId="3" borderId="26" xfId="15" applyFont="1" applyFill="1" applyBorder="1" applyAlignment="1" applyProtection="1">
      <alignment vertical="center" wrapText="1"/>
      <protection locked="0"/>
    </xf>
    <xf numFmtId="0" fontId="24" fillId="3" borderId="27" xfId="15" applyFont="1" applyFill="1" applyBorder="1" applyAlignment="1" applyProtection="1">
      <alignment vertical="center" wrapText="1"/>
      <protection locked="0"/>
    </xf>
    <xf numFmtId="169" fontId="56" fillId="0" borderId="0" xfId="2" applyNumberFormat="1" applyFont="1" applyBorder="1" applyAlignment="1">
      <alignment vertical="center"/>
    </xf>
    <xf numFmtId="3" fontId="22" fillId="0" borderId="0" xfId="4" applyNumberFormat="1" applyFont="1" applyFill="1" applyBorder="1" applyAlignment="1" applyProtection="1">
      <alignment vertical="center"/>
    </xf>
    <xf numFmtId="0" fontId="77" fillId="0" borderId="0" xfId="11" applyNumberFormat="1" applyFont="1" applyFill="1" applyBorder="1" applyAlignment="1" applyProtection="1">
      <alignment horizontal="left" indent="1"/>
    </xf>
    <xf numFmtId="0" fontId="14" fillId="0" borderId="0" xfId="0" applyNumberFormat="1" applyFont="1" applyFill="1" applyBorder="1" applyAlignment="1" applyProtection="1"/>
    <xf numFmtId="0" fontId="175" fillId="18" borderId="23" xfId="11" applyNumberFormat="1" applyFont="1" applyFill="1" applyBorder="1" applyAlignment="1" applyProtection="1">
      <alignment horizontal="center" vertical="center"/>
    </xf>
    <xf numFmtId="175" fontId="23" fillId="0" borderId="0" xfId="20" applyFont="1"/>
    <xf numFmtId="0" fontId="69" fillId="0" borderId="0" xfId="4" applyNumberFormat="1" applyFont="1" applyFill="1" applyBorder="1" applyAlignment="1" applyProtection="1">
      <alignment horizontal="left" vertical="center"/>
    </xf>
    <xf numFmtId="0" fontId="24" fillId="3" borderId="39" xfId="0" applyNumberFormat="1" applyFont="1" applyFill="1" applyBorder="1" applyAlignment="1">
      <alignment horizontal="center" vertical="center" wrapText="1"/>
    </xf>
    <xf numFmtId="0" fontId="56" fillId="0" borderId="39" xfId="0" applyFont="1" applyFill="1" applyBorder="1" applyAlignment="1">
      <alignment horizontal="center"/>
    </xf>
    <xf numFmtId="164" fontId="31" fillId="0" borderId="0" xfId="20" applyNumberFormat="1" applyFont="1" applyAlignment="1">
      <alignment horizontal="right" vertical="center" wrapText="1" indent="1"/>
    </xf>
    <xf numFmtId="175" fontId="32" fillId="11" borderId="0" xfId="20" applyFont="1" applyFill="1" applyAlignment="1">
      <alignment vertical="center"/>
    </xf>
    <xf numFmtId="175" fontId="31" fillId="0" borderId="0" xfId="20" applyFont="1"/>
    <xf numFmtId="175" fontId="32" fillId="0" borderId="0" xfId="20" applyFont="1" applyAlignment="1">
      <alignment horizontal="left" vertical="center"/>
    </xf>
    <xf numFmtId="0" fontId="70" fillId="0" borderId="0" xfId="25" applyFont="1" applyAlignment="1">
      <alignment horizontal="left" vertical="center"/>
    </xf>
    <xf numFmtId="175" fontId="17" fillId="0" borderId="0" xfId="20" applyFont="1"/>
    <xf numFmtId="175" fontId="31" fillId="0" borderId="0" xfId="20" applyFont="1" applyAlignment="1">
      <alignment horizontal="right"/>
    </xf>
    <xf numFmtId="188" fontId="31" fillId="0" borderId="11" xfId="14" applyNumberFormat="1" applyFont="1" applyBorder="1"/>
    <xf numFmtId="2" fontId="17" fillId="0" borderId="0" xfId="15" applyNumberFormat="1" applyFont="1" applyAlignment="1">
      <alignment vertical="center"/>
    </xf>
    <xf numFmtId="2" fontId="31" fillId="11" borderId="0" xfId="15" applyNumberFormat="1" applyFont="1" applyFill="1" applyAlignment="1">
      <alignment vertical="center"/>
    </xf>
    <xf numFmtId="2" fontId="11" fillId="11" borderId="0" xfId="15" applyNumberFormat="1" applyFont="1" applyFill="1" applyAlignment="1">
      <alignment vertical="center"/>
    </xf>
    <xf numFmtId="173" fontId="32" fillId="11" borderId="0" xfId="15" applyNumberFormat="1" applyFont="1" applyFill="1" applyAlignment="1">
      <alignment vertical="center"/>
    </xf>
    <xf numFmtId="0" fontId="144" fillId="0" borderId="0" xfId="0" applyNumberFormat="1" applyFont="1" applyFill="1" applyBorder="1" applyAlignment="1" applyProtection="1">
      <alignment horizontal="left" vertical="center" indent="1"/>
    </xf>
    <xf numFmtId="0" fontId="178" fillId="0" borderId="0" xfId="0" applyNumberFormat="1" applyFont="1" applyFill="1" applyBorder="1" applyAlignment="1" applyProtection="1"/>
    <xf numFmtId="0" fontId="42" fillId="0" borderId="0" xfId="0" applyNumberFormat="1" applyFont="1" applyFill="1" applyBorder="1" applyAlignment="1" applyProtection="1">
      <alignment vertical="center"/>
    </xf>
    <xf numFmtId="0" fontId="32" fillId="0" borderId="0" xfId="0" applyNumberFormat="1" applyFont="1" applyFill="1" applyBorder="1" applyAlignment="1" applyProtection="1">
      <alignment horizontal="center" vertical="center"/>
    </xf>
    <xf numFmtId="0" fontId="48" fillId="0" borderId="0" xfId="0" applyNumberFormat="1" applyFont="1" applyFill="1" applyBorder="1" applyAlignment="1" applyProtection="1"/>
    <xf numFmtId="3" fontId="31" fillId="4" borderId="0" xfId="21" applyNumberFormat="1" applyFont="1" applyFill="1" applyBorder="1" applyAlignment="1" applyProtection="1">
      <alignment horizontal="right" vertical="center" indent="1"/>
      <protection locked="0"/>
    </xf>
    <xf numFmtId="3" fontId="31" fillId="0" borderId="0" xfId="21" applyNumberFormat="1" applyFont="1" applyFill="1" applyBorder="1" applyAlignment="1" applyProtection="1">
      <alignment horizontal="right" vertical="center" indent="1"/>
      <protection locked="0"/>
    </xf>
    <xf numFmtId="0" fontId="32" fillId="0" borderId="0" xfId="0" applyNumberFormat="1" applyFont="1" applyFill="1" applyBorder="1" applyAlignment="1" applyProtection="1"/>
    <xf numFmtId="175" fontId="32" fillId="0" borderId="0" xfId="20" applyFont="1" applyAlignment="1">
      <alignment vertical="center"/>
    </xf>
    <xf numFmtId="189" fontId="179" fillId="0" borderId="0" xfId="27" applyNumberFormat="1" applyFont="1" applyAlignment="1" applyProtection="1">
      <alignment horizontal="right" vertical="center" wrapText="1" readingOrder="1"/>
      <protection locked="0"/>
    </xf>
    <xf numFmtId="0" fontId="31" fillId="0" borderId="0" xfId="15" applyFont="1" applyAlignment="1" applyProtection="1">
      <alignment horizontal="left" vertical="center" indent="1"/>
      <protection locked="0"/>
    </xf>
    <xf numFmtId="0" fontId="31" fillId="4" borderId="0" xfId="15" applyFont="1" applyFill="1" applyAlignment="1" applyProtection="1">
      <alignment horizontal="left" vertical="center" indent="1"/>
      <protection locked="0"/>
    </xf>
    <xf numFmtId="0" fontId="31" fillId="4" borderId="0" xfId="4" applyNumberFormat="1" applyFont="1" applyFill="1" applyBorder="1" applyAlignment="1" applyProtection="1">
      <alignment horizontal="center" vertical="center"/>
      <protection locked="0"/>
    </xf>
    <xf numFmtId="173" fontId="31" fillId="0" borderId="0" xfId="4" applyNumberFormat="1" applyFont="1" applyFill="1" applyBorder="1" applyAlignment="1" applyProtection="1">
      <alignment horizontal="right" vertical="center" indent="6"/>
      <protection locked="0"/>
    </xf>
    <xf numFmtId="173" fontId="31" fillId="4" borderId="0" xfId="4" applyNumberFormat="1" applyFont="1" applyFill="1" applyBorder="1" applyAlignment="1" applyProtection="1">
      <alignment horizontal="right" vertical="center" indent="6"/>
      <protection locked="0"/>
    </xf>
    <xf numFmtId="169" fontId="153" fillId="0" borderId="0" xfId="2" applyNumberFormat="1" applyFont="1" applyAlignment="1"/>
    <xf numFmtId="0" fontId="24" fillId="3" borderId="0" xfId="15" applyFont="1" applyFill="1" applyAlignment="1" applyProtection="1">
      <alignment horizontal="left" vertical="center" wrapText="1" indent="1"/>
      <protection locked="0"/>
    </xf>
    <xf numFmtId="0" fontId="139" fillId="11" borderId="0" xfId="15" applyFont="1" applyFill="1" applyAlignment="1">
      <alignment horizontal="center" vertical="center"/>
    </xf>
    <xf numFmtId="193" fontId="31" fillId="0" borderId="0" xfId="15" applyNumberFormat="1" applyFont="1" applyAlignment="1">
      <alignment horizontal="right" vertical="center"/>
    </xf>
    <xf numFmtId="0" fontId="38" fillId="11" borderId="0" xfId="15" applyFont="1" applyFill="1" applyAlignment="1">
      <alignment horizontal="justify" vertical="center" wrapText="1"/>
    </xf>
    <xf numFmtId="0" fontId="31" fillId="11" borderId="0" xfId="15" applyFont="1" applyFill="1" applyAlignment="1">
      <alignment horizontal="left" vertical="center" indent="1"/>
    </xf>
    <xf numFmtId="0" fontId="31" fillId="16" borderId="0" xfId="15" applyFont="1" applyFill="1" applyAlignment="1">
      <alignment horizontal="left" vertical="center" indent="1"/>
    </xf>
    <xf numFmtId="175" fontId="33" fillId="0" borderId="0" xfId="20" quotePrefix="1" applyFont="1" applyAlignment="1">
      <alignment vertical="center"/>
    </xf>
    <xf numFmtId="3" fontId="56" fillId="0" borderId="0" xfId="29" applyNumberFormat="1" applyFont="1" applyAlignment="1">
      <alignment horizontal="right" vertical="center" wrapText="1"/>
    </xf>
    <xf numFmtId="3" fontId="56" fillId="14" borderId="30" xfId="29" applyNumberFormat="1" applyFont="1" applyFill="1" applyBorder="1" applyAlignment="1">
      <alignment horizontal="right" vertical="center" wrapText="1"/>
    </xf>
    <xf numFmtId="3" fontId="56" fillId="0" borderId="0" xfId="29" applyNumberFormat="1" applyFont="1" applyAlignment="1">
      <alignment horizontal="right" vertical="center" wrapText="1" indent="1"/>
    </xf>
    <xf numFmtId="3" fontId="56" fillId="14" borderId="30" xfId="29" applyNumberFormat="1" applyFont="1" applyFill="1" applyBorder="1" applyAlignment="1">
      <alignment horizontal="right" vertical="center" wrapText="1" indent="1"/>
    </xf>
    <xf numFmtId="3" fontId="31" fillId="0" borderId="0" xfId="31" applyNumberFormat="1" applyFont="1" applyAlignment="1">
      <alignment horizontal="right" vertical="center" wrapText="1" indent="1"/>
    </xf>
    <xf numFmtId="3" fontId="31" fillId="4" borderId="0" xfId="31" applyNumberFormat="1" applyFont="1" applyFill="1" applyAlignment="1">
      <alignment horizontal="right" vertical="center" wrapText="1" indent="1"/>
    </xf>
    <xf numFmtId="0" fontId="134" fillId="0" borderId="0" xfId="4" applyNumberFormat="1" applyFont="1" applyFill="1" applyBorder="1" applyAlignment="1" applyProtection="1">
      <alignment vertical="center"/>
    </xf>
    <xf numFmtId="0" fontId="4" fillId="0" borderId="0" xfId="15" applyFont="1" applyAlignment="1">
      <alignment vertical="center"/>
    </xf>
    <xf numFmtId="181" fontId="31" fillId="11" borderId="0" xfId="15" applyNumberFormat="1" applyFont="1" applyFill="1" applyAlignment="1">
      <alignment vertical="center"/>
    </xf>
    <xf numFmtId="0" fontId="21" fillId="0" borderId="0" xfId="4"/>
    <xf numFmtId="3" fontId="31" fillId="0" borderId="0" xfId="15" applyNumberFormat="1" applyFont="1" applyAlignment="1">
      <alignment horizontal="left" vertical="center" indent="1"/>
    </xf>
    <xf numFmtId="3" fontId="31" fillId="16" borderId="0" xfId="15" applyNumberFormat="1" applyFont="1" applyFill="1" applyAlignment="1">
      <alignment horizontal="left" vertical="center" indent="1"/>
    </xf>
    <xf numFmtId="3" fontId="31" fillId="11" borderId="0" xfId="15" applyNumberFormat="1" applyFont="1" applyFill="1" applyAlignment="1">
      <alignment horizontal="left" vertical="center" indent="1"/>
    </xf>
    <xf numFmtId="0" fontId="31" fillId="11" borderId="0" xfId="15" applyFont="1" applyFill="1" applyAlignment="1">
      <alignment horizontal="center" vertical="center"/>
    </xf>
    <xf numFmtId="0" fontId="31" fillId="16" borderId="0" xfId="15" applyFont="1" applyFill="1" applyAlignment="1">
      <alignment horizontal="center" vertical="center"/>
    </xf>
    <xf numFmtId="0" fontId="56" fillId="4" borderId="0" xfId="15" applyFont="1" applyFill="1" applyAlignment="1">
      <alignment horizontal="center" vertical="center"/>
    </xf>
    <xf numFmtId="0" fontId="56" fillId="0" borderId="0" xfId="15" applyFont="1" applyAlignment="1">
      <alignment horizontal="center" vertical="center"/>
    </xf>
    <xf numFmtId="0" fontId="80" fillId="0" borderId="0" xfId="4" applyNumberFormat="1" applyFont="1" applyFill="1" applyBorder="1" applyAlignment="1" applyProtection="1">
      <alignment vertical="center"/>
    </xf>
    <xf numFmtId="0" fontId="31" fillId="0" borderId="0" xfId="12" applyFont="1" applyAlignment="1">
      <alignment horizontal="center" vertical="center"/>
    </xf>
    <xf numFmtId="173" fontId="22" fillId="0" borderId="0" xfId="3" applyNumberFormat="1" applyFont="1" applyAlignment="1">
      <alignment vertical="center"/>
    </xf>
    <xf numFmtId="177" fontId="11" fillId="0" borderId="0" xfId="0" applyNumberFormat="1" applyFont="1" applyFill="1" applyBorder="1" applyAlignment="1" applyProtection="1"/>
    <xf numFmtId="0" fontId="183" fillId="0" borderId="0" xfId="11" applyNumberFormat="1" applyFont="1" applyFill="1" applyBorder="1" applyAlignment="1" applyProtection="1">
      <alignment horizontal="left" indent="1"/>
    </xf>
    <xf numFmtId="164" fontId="83" fillId="12" borderId="0" xfId="12" applyNumberFormat="1" applyFont="1" applyFill="1" applyAlignment="1">
      <alignment vertical="center"/>
    </xf>
    <xf numFmtId="0" fontId="24" fillId="3" borderId="0" xfId="0" applyNumberFormat="1" applyFont="1" applyFill="1" applyBorder="1" applyAlignment="1" applyProtection="1">
      <alignment horizontal="center" vertical="center"/>
      <protection locked="0"/>
    </xf>
    <xf numFmtId="0" fontId="20" fillId="3" borderId="0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quotePrefix="1" applyNumberFormat="1" applyFont="1" applyFill="1" applyBorder="1" applyAlignment="1" applyProtection="1">
      <alignment horizontal="left" vertical="center"/>
      <protection locked="0"/>
    </xf>
    <xf numFmtId="0" fontId="31" fillId="4" borderId="0" xfId="0" quotePrefix="1" applyNumberFormat="1" applyFont="1" applyFill="1" applyBorder="1" applyAlignment="1" applyProtection="1">
      <alignment horizontal="center" vertical="center"/>
      <protection locked="0"/>
    </xf>
    <xf numFmtId="0" fontId="31" fillId="0" borderId="0" xfId="0" quotePrefix="1" applyNumberFormat="1" applyFont="1" applyFill="1" applyBorder="1" applyAlignment="1" applyProtection="1">
      <alignment horizontal="center" vertical="center"/>
      <protection locked="0"/>
    </xf>
    <xf numFmtId="0" fontId="33" fillId="4" borderId="0" xfId="0" quotePrefix="1" applyNumberFormat="1" applyFont="1" applyFill="1" applyBorder="1" applyAlignment="1" applyProtection="1">
      <alignment horizontal="left" vertical="center"/>
      <protection locked="0"/>
    </xf>
    <xf numFmtId="0" fontId="33" fillId="0" borderId="0" xfId="0" quotePrefix="1" applyNumberFormat="1" applyFont="1" applyFill="1" applyBorder="1" applyAlignment="1" applyProtection="1">
      <alignment horizontal="right" vertical="center"/>
      <protection locked="0"/>
    </xf>
    <xf numFmtId="0" fontId="33" fillId="4" borderId="0" xfId="0" quotePrefix="1" applyNumberFormat="1" applyFont="1" applyFill="1" applyBorder="1" applyAlignment="1" applyProtection="1">
      <alignment horizontal="right" vertical="center"/>
      <protection locked="0"/>
    </xf>
    <xf numFmtId="0" fontId="31" fillId="4" borderId="0" xfId="0" quotePrefix="1" applyNumberFormat="1" applyFont="1" applyFill="1" applyBorder="1" applyAlignment="1" applyProtection="1">
      <alignment horizontal="right" vertical="center"/>
      <protection locked="0"/>
    </xf>
    <xf numFmtId="0" fontId="31" fillId="0" borderId="0" xfId="0" quotePrefix="1" applyNumberFormat="1" applyFont="1" applyFill="1" applyBorder="1" applyAlignment="1" applyProtection="1">
      <alignment horizontal="right" vertical="center"/>
      <protection locked="0"/>
    </xf>
    <xf numFmtId="169" fontId="42" fillId="0" borderId="10" xfId="5" quotePrefix="1" applyNumberFormat="1" applyFont="1" applyFill="1" applyBorder="1" applyAlignment="1" applyProtection="1">
      <alignment horizontal="right" vertical="center" indent="2"/>
    </xf>
    <xf numFmtId="3" fontId="31" fillId="4" borderId="0" xfId="21" applyNumberFormat="1" applyFont="1" applyFill="1" applyBorder="1" applyAlignment="1" applyProtection="1">
      <alignment horizontal="right" vertical="center" indent="2"/>
      <protection locked="0"/>
    </xf>
    <xf numFmtId="3" fontId="31" fillId="0" borderId="0" xfId="21" applyNumberFormat="1" applyFont="1" applyFill="1" applyBorder="1" applyAlignment="1" applyProtection="1">
      <alignment horizontal="right" vertical="center" indent="2"/>
      <protection locked="0"/>
    </xf>
    <xf numFmtId="0" fontId="11" fillId="0" borderId="0" xfId="0" applyNumberFormat="1" applyFont="1" applyFill="1" applyBorder="1" applyAlignment="1" applyProtection="1">
      <alignment horizontal="right" indent="1"/>
    </xf>
    <xf numFmtId="0" fontId="50" fillId="0" borderId="0" xfId="4" applyNumberFormat="1" applyFont="1" applyFill="1" applyBorder="1" applyAlignment="1" applyProtection="1">
      <alignment horizontal="right" vertical="center" indent="1"/>
    </xf>
    <xf numFmtId="0" fontId="77" fillId="0" borderId="0" xfId="11" applyNumberFormat="1" applyFont="1" applyFill="1" applyBorder="1" applyAlignment="1" applyProtection="1">
      <alignment horizontal="right" indent="1"/>
    </xf>
    <xf numFmtId="0" fontId="80" fillId="0" borderId="0" xfId="0" applyNumberFormat="1" applyFont="1" applyFill="1" applyBorder="1" applyAlignment="1" applyProtection="1">
      <alignment horizontal="right" vertical="center" indent="1"/>
    </xf>
    <xf numFmtId="3" fontId="32" fillId="0" borderId="0" xfId="21" applyNumberFormat="1" applyFont="1" applyFill="1" applyBorder="1" applyAlignment="1" applyProtection="1">
      <alignment horizontal="right" vertical="center" indent="1"/>
      <protection locked="0"/>
    </xf>
    <xf numFmtId="3" fontId="32" fillId="4" borderId="0" xfId="21" applyNumberFormat="1" applyFont="1" applyFill="1" applyBorder="1" applyAlignment="1" applyProtection="1">
      <alignment horizontal="right" vertical="center" indent="1"/>
      <protection locked="0"/>
    </xf>
    <xf numFmtId="3" fontId="86" fillId="0" borderId="15" xfId="0" applyNumberFormat="1" applyFont="1" applyBorder="1"/>
    <xf numFmtId="3" fontId="86" fillId="0" borderId="11" xfId="0" applyNumberFormat="1" applyFont="1" applyBorder="1"/>
    <xf numFmtId="169" fontId="31" fillId="0" borderId="0" xfId="2" applyNumberFormat="1" applyFont="1" applyFill="1" applyBorder="1" applyAlignment="1">
      <alignment vertical="center"/>
    </xf>
    <xf numFmtId="3" fontId="42" fillId="0" borderId="27" xfId="21" applyNumberFormat="1" applyFont="1" applyFill="1" applyBorder="1" applyAlignment="1" applyProtection="1">
      <alignment horizontal="right" vertical="center" indent="1"/>
      <protection locked="0"/>
    </xf>
    <xf numFmtId="177" fontId="162" fillId="0" borderId="0" xfId="0" applyNumberFormat="1" applyFont="1" applyFill="1" applyBorder="1" applyAlignment="1">
      <alignment vertical="center"/>
    </xf>
    <xf numFmtId="3" fontId="42" fillId="0" borderId="27" xfId="15" applyNumberFormat="1" applyFont="1" applyBorder="1" applyAlignment="1">
      <alignment horizontal="right" vertical="center" wrapText="1" indent="2"/>
    </xf>
    <xf numFmtId="3" fontId="42" fillId="0" borderId="27" xfId="15" applyNumberFormat="1" applyFont="1" applyBorder="1" applyAlignment="1">
      <alignment horizontal="right" vertical="center" wrapText="1" indent="1"/>
    </xf>
    <xf numFmtId="3" fontId="162" fillId="0" borderId="35" xfId="43" applyNumberFormat="1" applyFont="1" applyBorder="1" applyAlignment="1">
      <alignment horizontal="center" vertical="center" wrapText="1"/>
    </xf>
    <xf numFmtId="0" fontId="150" fillId="0" borderId="0" xfId="43" applyNumberFormat="1" applyFont="1" applyAlignment="1">
      <alignment horizontal="left"/>
    </xf>
    <xf numFmtId="0" fontId="154" fillId="13" borderId="35" xfId="43" applyNumberFormat="1" applyFont="1" applyFill="1" applyBorder="1" applyAlignment="1">
      <alignment horizontal="left" vertical="center" wrapText="1" indent="1"/>
    </xf>
    <xf numFmtId="0" fontId="154" fillId="13" borderId="35" xfId="43" applyNumberFormat="1" applyFont="1" applyFill="1" applyBorder="1" applyAlignment="1">
      <alignment horizontal="center" vertical="center" wrapText="1"/>
    </xf>
    <xf numFmtId="3" fontId="122" fillId="4" borderId="0" xfId="21" applyNumberFormat="1" applyFont="1" applyFill="1" applyBorder="1" applyAlignment="1" applyProtection="1">
      <alignment horizontal="left" vertical="center" indent="1"/>
      <protection locked="0"/>
    </xf>
    <xf numFmtId="3" fontId="162" fillId="0" borderId="35" xfId="43" applyNumberFormat="1" applyFont="1" applyBorder="1" applyAlignment="1">
      <alignment horizontal="left" vertical="center" wrapText="1" indent="3"/>
    </xf>
    <xf numFmtId="175" fontId="6" fillId="0" borderId="0" xfId="43" applyFont="1" applyAlignment="1">
      <alignment horizontal="center" vertical="center"/>
    </xf>
    <xf numFmtId="175" fontId="167" fillId="0" borderId="0" xfId="43" applyFont="1" applyAlignment="1">
      <alignment horizontal="center" vertical="center"/>
    </xf>
    <xf numFmtId="175" fontId="50" fillId="0" borderId="0" xfId="43" applyFont="1" applyAlignment="1">
      <alignment horizontal="center" vertical="center"/>
    </xf>
    <xf numFmtId="175" fontId="62" fillId="0" borderId="0" xfId="43" applyFont="1" applyAlignment="1">
      <alignment horizontal="center" vertical="center"/>
    </xf>
    <xf numFmtId="199" fontId="50" fillId="0" borderId="0" xfId="43" applyNumberFormat="1" applyFont="1" applyAlignment="1">
      <alignment horizontal="center" vertical="center"/>
    </xf>
    <xf numFmtId="175" fontId="69" fillId="0" borderId="0" xfId="43" applyFont="1" applyAlignment="1">
      <alignment horizontal="center" vertical="center"/>
    </xf>
    <xf numFmtId="175" fontId="22" fillId="0" borderId="0" xfId="43" applyFont="1" applyAlignment="1">
      <alignment horizontal="center" vertical="center"/>
    </xf>
    <xf numFmtId="175" fontId="132" fillId="0" borderId="0" xfId="43" applyFont="1" applyAlignment="1">
      <alignment horizontal="center" vertical="center"/>
    </xf>
    <xf numFmtId="3" fontId="22" fillId="0" borderId="0" xfId="44" applyNumberFormat="1" applyFont="1" applyFill="1" applyAlignment="1">
      <alignment horizontal="center" vertical="center"/>
    </xf>
    <xf numFmtId="164" fontId="56" fillId="0" borderId="0" xfId="43" applyNumberFormat="1" applyFont="1" applyAlignment="1">
      <alignment horizontal="right" vertical="center" wrapText="1" indent="2"/>
    </xf>
    <xf numFmtId="164" fontId="56" fillId="4" borderId="0" xfId="43" applyNumberFormat="1" applyFont="1" applyFill="1" applyAlignment="1">
      <alignment horizontal="right" vertical="center" wrapText="1" indent="2"/>
    </xf>
    <xf numFmtId="175" fontId="153" fillId="0" borderId="0" xfId="43" applyFont="1" applyAlignment="1">
      <alignment horizontal="center" vertical="center"/>
    </xf>
    <xf numFmtId="175" fontId="149" fillId="0" borderId="0" xfId="43" applyAlignment="1">
      <alignment horizontal="center" vertical="center"/>
    </xf>
    <xf numFmtId="0" fontId="150" fillId="0" borderId="0" xfId="43" applyNumberFormat="1" applyFont="1" applyAlignment="1">
      <alignment horizontal="left" vertical="center"/>
    </xf>
    <xf numFmtId="201" fontId="31" fillId="0" borderId="0" xfId="12" applyNumberFormat="1" applyFont="1" applyAlignment="1">
      <alignment horizontal="center" vertical="center"/>
    </xf>
    <xf numFmtId="0" fontId="31" fillId="4" borderId="0" xfId="12" applyFont="1" applyFill="1" applyAlignment="1" applyProtection="1">
      <alignment horizontal="center" vertical="center"/>
      <protection locked="0"/>
    </xf>
    <xf numFmtId="0" fontId="42" fillId="0" borderId="10" xfId="15" applyFont="1" applyBorder="1" applyAlignment="1" applyProtection="1">
      <alignment horizontal="center" vertical="center"/>
      <protection locked="0"/>
    </xf>
    <xf numFmtId="0" fontId="31" fillId="0" borderId="0" xfId="12" applyFont="1" applyAlignment="1" applyProtection="1">
      <alignment horizontal="center" vertical="center" wrapText="1"/>
      <protection locked="0"/>
    </xf>
    <xf numFmtId="201" fontId="31" fillId="0" borderId="0" xfId="12" applyNumberFormat="1" applyFont="1" applyAlignment="1" applyProtection="1">
      <alignment horizontal="center" vertical="center"/>
      <protection locked="0"/>
    </xf>
    <xf numFmtId="0" fontId="56" fillId="0" borderId="0" xfId="0" quotePrefix="1" applyNumberFormat="1" applyFont="1" applyFill="1" applyBorder="1" applyAlignment="1" applyProtection="1">
      <alignment horizontal="left" vertical="center" indent="2"/>
    </xf>
    <xf numFmtId="169" fontId="11" fillId="0" borderId="0" xfId="2" applyNumberFormat="1" applyFont="1" applyFill="1" applyBorder="1" applyAlignment="1">
      <alignment vertical="center"/>
    </xf>
    <xf numFmtId="3" fontId="31" fillId="0" borderId="0" xfId="16" applyNumberFormat="1" applyFont="1" applyAlignment="1">
      <alignment horizontal="right" vertical="center" wrapText="1" indent="2"/>
    </xf>
    <xf numFmtId="3" fontId="31" fillId="0" borderId="0" xfId="16" applyNumberFormat="1" applyFont="1" applyAlignment="1">
      <alignment horizontal="center" vertical="center" wrapText="1"/>
    </xf>
    <xf numFmtId="3" fontId="31" fillId="4" borderId="0" xfId="16" applyNumberFormat="1" applyFont="1" applyFill="1" applyAlignment="1">
      <alignment horizontal="right" vertical="center" wrapText="1" indent="2"/>
    </xf>
    <xf numFmtId="3" fontId="31" fillId="4" borderId="0" xfId="16" applyNumberFormat="1" applyFont="1" applyFill="1" applyAlignment="1">
      <alignment horizontal="center" vertical="center" wrapText="1"/>
    </xf>
    <xf numFmtId="164" fontId="31" fillId="0" borderId="0" xfId="15" applyNumberFormat="1" applyFont="1" applyAlignment="1">
      <alignment horizontal="right" vertical="center" wrapText="1" indent="2"/>
    </xf>
    <xf numFmtId="164" fontId="31" fillId="4" borderId="0" xfId="43" applyNumberFormat="1" applyFont="1" applyFill="1" applyAlignment="1">
      <alignment horizontal="right" vertical="center" wrapText="1" indent="3"/>
    </xf>
    <xf numFmtId="164" fontId="122" fillId="4" borderId="0" xfId="43" applyNumberFormat="1" applyFont="1" applyFill="1" applyAlignment="1">
      <alignment horizontal="right" vertical="center" wrapText="1" indent="2"/>
    </xf>
    <xf numFmtId="0" fontId="9" fillId="0" borderId="0" xfId="12" applyAlignment="1">
      <alignment horizontal="center"/>
    </xf>
    <xf numFmtId="0" fontId="17" fillId="0" borderId="0" xfId="12" applyFont="1" applyAlignment="1">
      <alignment horizontal="center"/>
    </xf>
    <xf numFmtId="0" fontId="80" fillId="0" borderId="0" xfId="4" applyNumberFormat="1" applyFont="1" applyFill="1" applyBorder="1" applyAlignment="1" applyProtection="1">
      <alignment horizontal="center" vertical="center"/>
    </xf>
    <xf numFmtId="0" fontId="188" fillId="11" borderId="0" xfId="15" applyFont="1" applyFill="1" applyAlignment="1">
      <alignment vertical="center"/>
    </xf>
    <xf numFmtId="169" fontId="83" fillId="12" borderId="0" xfId="2" applyNumberFormat="1" applyFont="1" applyFill="1" applyBorder="1" applyAlignment="1">
      <alignment horizontal="center" vertical="center"/>
    </xf>
    <xf numFmtId="169" fontId="101" fillId="0" borderId="0" xfId="2" applyNumberFormat="1" applyFont="1" applyAlignment="1">
      <alignment vertical="center"/>
    </xf>
    <xf numFmtId="193" fontId="138" fillId="11" borderId="0" xfId="15" applyNumberFormat="1" applyFont="1" applyFill="1" applyAlignment="1">
      <alignment vertical="center"/>
    </xf>
    <xf numFmtId="164" fontId="31" fillId="4" borderId="0" xfId="20" applyNumberFormat="1" applyFont="1" applyFill="1" applyAlignment="1">
      <alignment horizontal="right" vertical="center" wrapText="1" indent="1"/>
    </xf>
    <xf numFmtId="164" fontId="17" fillId="14" borderId="0" xfId="20" applyNumberFormat="1" applyFont="1" applyFill="1" applyAlignment="1">
      <alignment horizontal="right" vertical="center" wrapText="1" indent="1"/>
    </xf>
    <xf numFmtId="200" fontId="17" fillId="0" borderId="0" xfId="2" applyNumberFormat="1" applyFont="1"/>
    <xf numFmtId="0" fontId="31" fillId="0" borderId="0" xfId="15" applyFont="1" applyAlignment="1">
      <alignment horizontal="left" vertical="center" indent="1"/>
    </xf>
    <xf numFmtId="0" fontId="31" fillId="0" borderId="27" xfId="15" applyFont="1" applyBorder="1" applyAlignment="1" applyProtection="1">
      <alignment horizontal="left" vertical="center" indent="1"/>
      <protection locked="0"/>
    </xf>
    <xf numFmtId="183" fontId="116" fillId="0" borderId="0" xfId="28" applyNumberFormat="1" applyFont="1" applyFill="1" applyBorder="1" applyAlignment="1">
      <alignment vertical="center"/>
    </xf>
    <xf numFmtId="175" fontId="72" fillId="0" borderId="0" xfId="29" applyFont="1" applyAlignment="1">
      <alignment vertical="center"/>
    </xf>
    <xf numFmtId="0" fontId="56" fillId="0" borderId="0" xfId="15" applyFont="1" applyAlignment="1">
      <alignment horizontal="left" vertical="center" wrapText="1" indent="1"/>
    </xf>
    <xf numFmtId="0" fontId="56" fillId="0" borderId="0" xfId="15" applyFont="1" applyAlignment="1">
      <alignment horizontal="left" vertical="center" indent="1"/>
    </xf>
    <xf numFmtId="3" fontId="56" fillId="0" borderId="0" xfId="39" applyNumberFormat="1" applyFont="1" applyFill="1" applyBorder="1" applyAlignment="1" applyProtection="1">
      <alignment horizontal="right" vertical="center" indent="2"/>
    </xf>
    <xf numFmtId="3" fontId="56" fillId="4" borderId="0" xfId="39" applyNumberFormat="1" applyFont="1" applyFill="1" applyBorder="1" applyAlignment="1" applyProtection="1">
      <alignment horizontal="right" vertical="center" indent="2"/>
    </xf>
    <xf numFmtId="181" fontId="31" fillId="11" borderId="0" xfId="15" applyNumberFormat="1" applyFont="1" applyFill="1" applyAlignment="1">
      <alignment horizontal="right" vertical="center" indent="1"/>
    </xf>
    <xf numFmtId="181" fontId="31" fillId="16" borderId="0" xfId="15" applyNumberFormat="1" applyFont="1" applyFill="1" applyAlignment="1">
      <alignment horizontal="right" vertical="center" indent="1"/>
    </xf>
    <xf numFmtId="167" fontId="31" fillId="0" borderId="0" xfId="18" applyNumberFormat="1" applyFont="1" applyFill="1" applyBorder="1" applyAlignment="1" applyProtection="1">
      <alignment horizontal="right" vertical="center" indent="1"/>
    </xf>
    <xf numFmtId="167" fontId="31" fillId="4" borderId="0" xfId="18" applyNumberFormat="1" applyFont="1" applyFill="1" applyBorder="1" applyAlignment="1" applyProtection="1">
      <alignment horizontal="right" vertical="center" indent="1"/>
    </xf>
    <xf numFmtId="0" fontId="56" fillId="0" borderId="0" xfId="15" applyFont="1" applyAlignment="1">
      <alignment vertical="center" wrapText="1"/>
    </xf>
    <xf numFmtId="193" fontId="83" fillId="0" borderId="0" xfId="15" applyNumberFormat="1" applyFont="1" applyAlignment="1">
      <alignment horizontal="right" vertical="center"/>
    </xf>
    <xf numFmtId="0" fontId="15" fillId="0" borderId="0" xfId="15" applyFont="1" applyAlignment="1">
      <alignment horizontal="justify" vertical="center"/>
    </xf>
    <xf numFmtId="0" fontId="56" fillId="0" borderId="0" xfId="15" applyFont="1" applyAlignment="1">
      <alignment vertical="center"/>
    </xf>
    <xf numFmtId="0" fontId="56" fillId="0" borderId="0" xfId="15" quotePrefix="1" applyFont="1" applyAlignment="1">
      <alignment vertical="center"/>
    </xf>
    <xf numFmtId="3" fontId="56" fillId="0" borderId="0" xfId="39" applyNumberFormat="1" applyFont="1" applyFill="1" applyBorder="1" applyAlignment="1" applyProtection="1">
      <alignment vertical="center"/>
    </xf>
    <xf numFmtId="0" fontId="185" fillId="0" borderId="0" xfId="15" applyFont="1" applyAlignment="1">
      <alignment vertical="center"/>
    </xf>
    <xf numFmtId="3" fontId="31" fillId="0" borderId="0" xfId="2" applyNumberFormat="1" applyFont="1" applyFill="1" applyBorder="1" applyAlignment="1" applyProtection="1">
      <alignment horizontal="right" vertical="center" wrapText="1" indent="5"/>
      <protection locked="0"/>
    </xf>
    <xf numFmtId="3" fontId="31" fillId="0" borderId="0" xfId="2" applyNumberFormat="1" applyFont="1" applyFill="1" applyBorder="1" applyAlignment="1" applyProtection="1">
      <alignment horizontal="right" vertical="center" wrapText="1" indent="3"/>
      <protection locked="0"/>
    </xf>
    <xf numFmtId="175" fontId="101" fillId="0" borderId="0" xfId="12" applyNumberFormat="1" applyFont="1" applyAlignment="1">
      <alignment vertical="center" wrapText="1"/>
    </xf>
    <xf numFmtId="182" fontId="31" fillId="0" borderId="0" xfId="14" applyNumberFormat="1" applyFont="1" applyBorder="1" applyAlignment="1">
      <alignment vertical="center"/>
    </xf>
    <xf numFmtId="175" fontId="116" fillId="0" borderId="0" xfId="27" applyFont="1" applyAlignment="1">
      <alignment horizontal="center" vertical="center" wrapText="1"/>
    </xf>
    <xf numFmtId="164" fontId="82" fillId="0" borderId="0" xfId="15" applyNumberFormat="1" applyFont="1" applyAlignment="1">
      <alignment vertical="center"/>
    </xf>
    <xf numFmtId="175" fontId="190" fillId="0" borderId="0" xfId="43" applyFont="1"/>
    <xf numFmtId="3" fontId="42" fillId="0" borderId="0" xfId="43" applyNumberFormat="1" applyFont="1" applyAlignment="1">
      <alignment horizontal="left" vertical="center" wrapText="1" indent="2"/>
    </xf>
    <xf numFmtId="164" fontId="31" fillId="0" borderId="36" xfId="43" applyNumberFormat="1" applyFont="1" applyBorder="1" applyAlignment="1">
      <alignment horizontal="right" vertical="center" wrapText="1" indent="3"/>
    </xf>
    <xf numFmtId="197" fontId="83" fillId="4" borderId="0" xfId="43" applyNumberFormat="1" applyFont="1" applyFill="1" applyAlignment="1">
      <alignment horizontal="right" vertical="center" wrapText="1" indent="1"/>
    </xf>
    <xf numFmtId="3" fontId="112" fillId="0" borderId="10" xfId="15" applyNumberFormat="1" applyFont="1" applyBorder="1" applyAlignment="1">
      <alignment horizontal="right" vertical="center" wrapText="1" indent="1" readingOrder="1"/>
    </xf>
    <xf numFmtId="175" fontId="156" fillId="0" borderId="0" xfId="43" applyFont="1"/>
    <xf numFmtId="166" fontId="115" fillId="0" borderId="0" xfId="2" applyFont="1" applyFill="1" applyBorder="1" applyAlignment="1">
      <alignment horizontal="center" vertical="center"/>
    </xf>
    <xf numFmtId="3" fontId="56" fillId="0" borderId="0" xfId="29" applyNumberFormat="1" applyFont="1" applyAlignment="1">
      <alignment vertical="center" wrapText="1"/>
    </xf>
    <xf numFmtId="3" fontId="56" fillId="14" borderId="30" xfId="29" applyNumberFormat="1" applyFont="1" applyFill="1" applyBorder="1" applyAlignment="1">
      <alignment vertical="center" wrapText="1"/>
    </xf>
    <xf numFmtId="182" fontId="31" fillId="0" borderId="15" xfId="14" applyNumberFormat="1" applyFont="1" applyFill="1" applyBorder="1"/>
    <xf numFmtId="182" fontId="31" fillId="0" borderId="11" xfId="14" applyNumberFormat="1" applyFont="1" applyFill="1" applyBorder="1"/>
    <xf numFmtId="182" fontId="17" fillId="0" borderId="0" xfId="24" quotePrefix="1" applyNumberFormat="1" applyFont="1" applyAlignment="1">
      <alignment horizontal="left"/>
    </xf>
    <xf numFmtId="182" fontId="31" fillId="0" borderId="15" xfId="14" applyNumberFormat="1" applyFont="1" applyBorder="1"/>
    <xf numFmtId="0" fontId="141" fillId="12" borderId="0" xfId="15" applyFont="1" applyFill="1" applyAlignment="1">
      <alignment vertical="center"/>
    </xf>
    <xf numFmtId="0" fontId="131" fillId="0" borderId="0" xfId="4" applyNumberFormat="1" applyFont="1" applyFill="1" applyBorder="1" applyAlignment="1" applyProtection="1">
      <alignment horizontal="left" vertical="center"/>
    </xf>
    <xf numFmtId="175" fontId="191" fillId="0" borderId="0" xfId="43" applyFont="1"/>
    <xf numFmtId="164" fontId="122" fillId="4" borderId="0" xfId="43" applyNumberFormat="1" applyFont="1" applyFill="1" applyAlignment="1">
      <alignment horizontal="right" vertical="center" wrapText="1" indent="3"/>
    </xf>
    <xf numFmtId="164" fontId="56" fillId="0" borderId="0" xfId="43" applyNumberFormat="1" applyFont="1" applyAlignment="1">
      <alignment horizontal="right" vertical="center" wrapText="1" indent="3"/>
    </xf>
    <xf numFmtId="3" fontId="162" fillId="0" borderId="35" xfId="43" applyNumberFormat="1" applyFont="1" applyBorder="1" applyAlignment="1">
      <alignment horizontal="right" vertical="center" wrapText="1" indent="3"/>
    </xf>
    <xf numFmtId="0" fontId="42" fillId="0" borderId="28" xfId="15" applyFont="1" applyBorder="1" applyAlignment="1">
      <alignment horizontal="left" vertical="center" wrapText="1" indent="2"/>
    </xf>
    <xf numFmtId="3" fontId="42" fillId="0" borderId="1" xfId="15" applyNumberFormat="1" applyFont="1" applyBorder="1" applyAlignment="1">
      <alignment horizontal="right" vertical="center" wrapText="1" indent="1"/>
    </xf>
    <xf numFmtId="3" fontId="42" fillId="0" borderId="1" xfId="15" applyNumberFormat="1" applyFont="1" applyBorder="1" applyAlignment="1">
      <alignment horizontal="right" vertical="center" wrapText="1"/>
    </xf>
    <xf numFmtId="0" fontId="56" fillId="4" borderId="0" xfId="15" applyFont="1" applyFill="1" applyAlignment="1">
      <alignment horizontal="left" vertical="center" indent="1"/>
    </xf>
    <xf numFmtId="3" fontId="11" fillId="0" borderId="0" xfId="16" applyNumberFormat="1" applyFont="1" applyAlignment="1">
      <alignment vertical="center"/>
    </xf>
    <xf numFmtId="175" fontId="101" fillId="0" borderId="0" xfId="12" applyNumberFormat="1" applyFont="1" applyAlignment="1">
      <alignment horizontal="justify" vertical="center" wrapText="1"/>
    </xf>
    <xf numFmtId="2" fontId="56" fillId="0" borderId="0" xfId="2" applyNumberFormat="1" applyFont="1" applyFill="1" applyBorder="1" applyAlignment="1" applyProtection="1">
      <alignment horizontal="right" vertical="center" wrapText="1" indent="1"/>
    </xf>
    <xf numFmtId="0" fontId="56" fillId="0" borderId="0" xfId="43" applyNumberFormat="1" applyFont="1" applyAlignment="1">
      <alignment horizontal="center" vertical="center"/>
    </xf>
    <xf numFmtId="0" fontId="56" fillId="4" borderId="0" xfId="0" quotePrefix="1" applyNumberFormat="1" applyFont="1" applyFill="1" applyBorder="1" applyAlignment="1" applyProtection="1">
      <alignment horizontal="center" vertical="center"/>
    </xf>
    <xf numFmtId="0" fontId="50" fillId="0" borderId="14" xfId="4" applyNumberFormat="1" applyFont="1" applyFill="1" applyBorder="1" applyAlignment="1" applyProtection="1">
      <alignment vertical="center" wrapText="1"/>
    </xf>
    <xf numFmtId="3" fontId="83" fillId="4" borderId="0" xfId="15" applyNumberFormat="1" applyFont="1" applyFill="1" applyAlignment="1">
      <alignment horizontal="right" vertical="center" indent="1"/>
    </xf>
    <xf numFmtId="0" fontId="56" fillId="4" borderId="0" xfId="15" quotePrefix="1" applyFont="1" applyFill="1" applyAlignment="1">
      <alignment vertical="center"/>
    </xf>
    <xf numFmtId="0" fontId="31" fillId="0" borderId="0" xfId="12" applyFont="1" applyAlignment="1">
      <alignment vertical="center"/>
    </xf>
    <xf numFmtId="175" fontId="101" fillId="0" borderId="26" xfId="12" applyNumberFormat="1" applyFont="1" applyBorder="1" applyAlignment="1">
      <alignment vertical="center"/>
    </xf>
    <xf numFmtId="3" fontId="42" fillId="0" borderId="26" xfId="15" applyNumberFormat="1" applyFont="1" applyBorder="1" applyAlignment="1">
      <alignment horizontal="right" vertical="center" wrapText="1" indent="3"/>
    </xf>
    <xf numFmtId="3" fontId="42" fillId="0" borderId="26" xfId="15" applyNumberFormat="1" applyFont="1" applyBorder="1" applyAlignment="1">
      <alignment horizontal="right" vertical="center" wrapText="1" indent="4"/>
    </xf>
    <xf numFmtId="0" fontId="112" fillId="0" borderId="0" xfId="15" applyFont="1" applyAlignment="1" applyProtection="1">
      <alignment horizontal="left" vertical="center" wrapText="1" indent="1"/>
      <protection locked="0"/>
    </xf>
    <xf numFmtId="175" fontId="35" fillId="11" borderId="0" xfId="20" applyFont="1" applyFill="1" applyAlignment="1">
      <alignment vertical="center"/>
    </xf>
    <xf numFmtId="3" fontId="112" fillId="0" borderId="0" xfId="15" applyNumberFormat="1" applyFont="1" applyAlignment="1">
      <alignment horizontal="right" vertical="center" wrapText="1" readingOrder="1"/>
    </xf>
    <xf numFmtId="3" fontId="112" fillId="0" borderId="0" xfId="15" applyNumberFormat="1" applyFont="1" applyAlignment="1">
      <alignment horizontal="right" vertical="center" wrapText="1" indent="1" readingOrder="1"/>
    </xf>
    <xf numFmtId="175" fontId="123" fillId="0" borderId="26" xfId="12" applyNumberFormat="1" applyFont="1" applyBorder="1" applyAlignment="1">
      <alignment vertical="center"/>
    </xf>
    <xf numFmtId="175" fontId="123" fillId="0" borderId="0" xfId="12" applyNumberFormat="1" applyFont="1" applyAlignment="1">
      <alignment vertical="center"/>
    </xf>
    <xf numFmtId="0" fontId="31" fillId="0" borderId="0" xfId="30" applyFont="1" applyAlignment="1">
      <alignment vertical="center"/>
    </xf>
    <xf numFmtId="0" fontId="157" fillId="0" borderId="0" xfId="43" applyNumberFormat="1" applyFont="1" applyAlignment="1">
      <alignment horizontal="left" vertical="center" wrapText="1"/>
    </xf>
    <xf numFmtId="0" fontId="157" fillId="4" borderId="0" xfId="43" applyNumberFormat="1" applyFont="1" applyFill="1" applyAlignment="1">
      <alignment horizontal="left" vertical="center" wrapText="1"/>
    </xf>
    <xf numFmtId="175" fontId="31" fillId="19" borderId="37" xfId="43" applyFont="1" applyFill="1" applyBorder="1" applyAlignment="1">
      <alignment vertical="center"/>
    </xf>
    <xf numFmtId="0" fontId="82" fillId="0" borderId="0" xfId="0" applyNumberFormat="1" applyFont="1" applyFill="1" applyBorder="1" applyAlignment="1" applyProtection="1"/>
    <xf numFmtId="175" fontId="2" fillId="0" borderId="0" xfId="43" applyFont="1" applyAlignment="1">
      <alignment vertical="center"/>
    </xf>
    <xf numFmtId="175" fontId="17" fillId="6" borderId="0" xfId="20" applyFont="1" applyFill="1"/>
    <xf numFmtId="175" fontId="17" fillId="6" borderId="0" xfId="20" applyFont="1" applyFill="1" applyAlignment="1">
      <alignment vertical="center"/>
    </xf>
    <xf numFmtId="175" fontId="17" fillId="6" borderId="0" xfId="20" applyFont="1" applyFill="1" applyAlignment="1">
      <alignment horizontal="center" vertical="center"/>
    </xf>
    <xf numFmtId="164" fontId="42" fillId="0" borderId="10" xfId="20" applyNumberFormat="1" applyFont="1" applyBorder="1" applyAlignment="1" applyProtection="1">
      <alignment horizontal="right" vertical="center" wrapText="1" indent="1"/>
      <protection locked="0"/>
    </xf>
    <xf numFmtId="0" fontId="24" fillId="3" borderId="10" xfId="15" applyFont="1" applyFill="1" applyBorder="1" applyAlignment="1" applyProtection="1">
      <alignment horizontal="right" vertical="center" wrapText="1" indent="2"/>
      <protection locked="0"/>
    </xf>
    <xf numFmtId="2" fontId="38" fillId="0" borderId="0" xfId="20" quotePrefix="1" applyNumberFormat="1" applyFont="1" applyAlignment="1">
      <alignment horizontal="justify" vertical="center" wrapText="1"/>
    </xf>
    <xf numFmtId="0" fontId="31" fillId="0" borderId="0" xfId="12" applyFont="1" applyAlignment="1" applyProtection="1">
      <alignment horizontal="center" vertical="center"/>
      <protection locked="0"/>
    </xf>
    <xf numFmtId="0" fontId="18" fillId="0" borderId="0" xfId="12" quotePrefix="1" applyFont="1" applyAlignment="1">
      <alignment vertical="center"/>
    </xf>
    <xf numFmtId="0" fontId="11" fillId="0" borderId="0" xfId="12" applyFont="1" applyAlignment="1">
      <alignment horizontal="center" vertical="center"/>
    </xf>
    <xf numFmtId="0" fontId="125" fillId="0" borderId="16" xfId="23" quotePrefix="1" applyFont="1" applyBorder="1" applyAlignment="1">
      <alignment horizontal="right"/>
    </xf>
    <xf numFmtId="3" fontId="31" fillId="0" borderId="0" xfId="35" applyNumberFormat="1" applyFont="1" applyAlignment="1">
      <alignment horizontal="center" vertical="center"/>
    </xf>
    <xf numFmtId="3" fontId="31" fillId="0" borderId="0" xfId="35" applyNumberFormat="1" applyFont="1" applyAlignment="1">
      <alignment horizontal="right" vertical="center" indent="3"/>
    </xf>
    <xf numFmtId="0" fontId="144" fillId="0" borderId="0" xfId="0" applyNumberFormat="1" applyFont="1" applyFill="1" applyBorder="1" applyAlignment="1" applyProtection="1">
      <alignment vertical="center"/>
    </xf>
    <xf numFmtId="175" fontId="31" fillId="0" borderId="0" xfId="20" applyFont="1" applyAlignment="1">
      <alignment horizontal="right" vertical="center"/>
    </xf>
    <xf numFmtId="175" fontId="35" fillId="0" borderId="0" xfId="20" applyFont="1" applyAlignment="1">
      <alignment horizontal="left" vertical="center"/>
    </xf>
    <xf numFmtId="164" fontId="32" fillId="4" borderId="0" xfId="20" applyNumberFormat="1" applyFont="1" applyFill="1" applyAlignment="1">
      <alignment horizontal="right" vertical="center" wrapText="1" indent="1"/>
    </xf>
    <xf numFmtId="164" fontId="33" fillId="4" borderId="0" xfId="20" applyNumberFormat="1" applyFont="1" applyFill="1" applyAlignment="1" applyProtection="1">
      <alignment horizontal="right" vertical="center" wrapText="1" indent="1"/>
      <protection locked="0"/>
    </xf>
    <xf numFmtId="3" fontId="112" fillId="0" borderId="10" xfId="15" applyNumberFormat="1" applyFont="1" applyBorder="1" applyAlignment="1">
      <alignment horizontal="left" vertical="center" wrapText="1" indent="1"/>
    </xf>
    <xf numFmtId="3" fontId="112" fillId="0" borderId="0" xfId="15" applyNumberFormat="1" applyFont="1" applyAlignment="1">
      <alignment horizontal="left" vertical="center" wrapText="1" indent="1"/>
    </xf>
    <xf numFmtId="175" fontId="75" fillId="0" borderId="0" xfId="20" applyFont="1"/>
    <xf numFmtId="3" fontId="13" fillId="0" borderId="0" xfId="16" applyNumberFormat="1" applyFont="1" applyAlignment="1">
      <alignment vertical="center"/>
    </xf>
    <xf numFmtId="3" fontId="33" fillId="0" borderId="0" xfId="16" applyNumberFormat="1" applyFont="1" applyAlignment="1" applyProtection="1">
      <alignment horizontal="right" vertical="center" wrapText="1" indent="1"/>
      <protection locked="0"/>
    </xf>
    <xf numFmtId="3" fontId="17" fillId="0" borderId="0" xfId="16" applyNumberFormat="1" applyFont="1" applyAlignment="1">
      <alignment wrapText="1"/>
    </xf>
    <xf numFmtId="3" fontId="125" fillId="0" borderId="0" xfId="16" applyNumberFormat="1" applyFont="1" applyAlignment="1" applyProtection="1">
      <alignment horizontal="right" vertical="center" wrapText="1" indent="1"/>
      <protection locked="0"/>
    </xf>
    <xf numFmtId="3" fontId="125" fillId="0" borderId="0" xfId="16" applyNumberFormat="1" applyFont="1" applyAlignment="1">
      <alignment horizontal="justify"/>
    </xf>
    <xf numFmtId="190" fontId="83" fillId="0" borderId="0" xfId="15" applyNumberFormat="1" applyFont="1" applyAlignment="1">
      <alignment horizontal="left" vertical="center"/>
    </xf>
    <xf numFmtId="175" fontId="33" fillId="11" borderId="0" xfId="27" quotePrefix="1" applyFont="1" applyFill="1" applyAlignment="1">
      <alignment horizontal="left" vertical="center" wrapText="1" indent="1"/>
    </xf>
    <xf numFmtId="3" fontId="33" fillId="14" borderId="0" xfId="27" applyNumberFormat="1" applyFont="1" applyFill="1" applyAlignment="1" applyProtection="1">
      <alignment horizontal="left" vertical="center" wrapText="1" indent="1"/>
      <protection locked="0"/>
    </xf>
    <xf numFmtId="175" fontId="33" fillId="11" borderId="29" xfId="27" quotePrefix="1" applyFont="1" applyFill="1" applyBorder="1" applyAlignment="1">
      <alignment horizontal="left" vertical="center" wrapText="1" indent="1"/>
    </xf>
    <xf numFmtId="3" fontId="75" fillId="0" borderId="0" xfId="30" applyNumberFormat="1" applyFont="1" applyAlignment="1">
      <alignment vertical="center"/>
    </xf>
    <xf numFmtId="0" fontId="75" fillId="0" borderId="0" xfId="30" applyFont="1" applyAlignment="1">
      <alignment vertical="center"/>
    </xf>
    <xf numFmtId="3" fontId="31" fillId="0" borderId="0" xfId="31" applyNumberFormat="1" applyFont="1" applyAlignment="1" applyProtection="1">
      <alignment horizontal="right" vertical="center" wrapText="1" indent="3"/>
      <protection locked="0"/>
    </xf>
    <xf numFmtId="164" fontId="31" fillId="14" borderId="0" xfId="31" applyNumberFormat="1" applyFont="1" applyFill="1" applyAlignment="1" applyProtection="1">
      <alignment horizontal="right" vertical="center" wrapText="1" indent="3"/>
      <protection locked="0"/>
    </xf>
    <xf numFmtId="3" fontId="31" fillId="14" borderId="0" xfId="31" applyNumberFormat="1" applyFont="1" applyFill="1" applyAlignment="1" applyProtection="1">
      <alignment horizontal="right" vertical="center" wrapText="1" indent="3"/>
      <protection locked="0"/>
    </xf>
    <xf numFmtId="3" fontId="31" fillId="0" borderId="0" xfId="31" applyNumberFormat="1" applyFont="1" applyAlignment="1" applyProtection="1">
      <alignment horizontal="center" vertical="center" wrapText="1"/>
      <protection locked="0"/>
    </xf>
    <xf numFmtId="3" fontId="31" fillId="14" borderId="0" xfId="31" applyNumberFormat="1" applyFont="1" applyFill="1" applyAlignment="1" applyProtection="1">
      <alignment horizontal="center" vertical="center" wrapText="1"/>
      <protection locked="0"/>
    </xf>
    <xf numFmtId="188" fontId="31" fillId="0" borderId="11" xfId="14" applyNumberFormat="1" applyFont="1" applyFill="1" applyBorder="1" applyAlignment="1"/>
    <xf numFmtId="188" fontId="31" fillId="0" borderId="0" xfId="26" applyNumberFormat="1" applyFont="1" applyAlignment="1">
      <alignment vertical="center"/>
    </xf>
    <xf numFmtId="3" fontId="31" fillId="0" borderId="3" xfId="21" applyNumberFormat="1" applyFont="1" applyFill="1" applyBorder="1" applyAlignment="1" applyProtection="1">
      <alignment vertical="center"/>
      <protection locked="0"/>
    </xf>
    <xf numFmtId="164" fontId="31" fillId="0" borderId="3" xfId="20" applyNumberFormat="1" applyFont="1" applyBorder="1" applyAlignment="1">
      <alignment vertical="center" wrapText="1"/>
    </xf>
    <xf numFmtId="0" fontId="31" fillId="0" borderId="3" xfId="22" applyFont="1" applyBorder="1"/>
    <xf numFmtId="3" fontId="31" fillId="0" borderId="1" xfId="21" applyNumberFormat="1" applyFont="1" applyFill="1" applyBorder="1" applyAlignment="1" applyProtection="1">
      <alignment vertical="center"/>
      <protection locked="0"/>
    </xf>
    <xf numFmtId="164" fontId="31" fillId="0" borderId="1" xfId="20" applyNumberFormat="1" applyFont="1" applyBorder="1" applyAlignment="1">
      <alignment vertical="center" wrapText="1"/>
    </xf>
    <xf numFmtId="0" fontId="31" fillId="0" borderId="1" xfId="22" applyFont="1" applyBorder="1"/>
    <xf numFmtId="3" fontId="185" fillId="0" borderId="1" xfId="21" applyNumberFormat="1" applyFont="1" applyFill="1" applyBorder="1" applyAlignment="1" applyProtection="1">
      <alignment vertical="center"/>
      <protection locked="0"/>
    </xf>
    <xf numFmtId="0" fontId="32" fillId="0" borderId="1" xfId="22" applyFont="1" applyBorder="1"/>
    <xf numFmtId="3" fontId="194" fillId="0" borderId="1" xfId="21" applyNumberFormat="1" applyFont="1" applyFill="1" applyBorder="1" applyAlignment="1" applyProtection="1">
      <alignment vertical="center"/>
      <protection locked="0"/>
    </xf>
    <xf numFmtId="3" fontId="185" fillId="0" borderId="22" xfId="21" applyNumberFormat="1" applyFont="1" applyFill="1" applyBorder="1" applyAlignment="1" applyProtection="1">
      <alignment vertical="center"/>
      <protection locked="0"/>
    </xf>
    <xf numFmtId="164" fontId="31" fillId="0" borderId="22" xfId="20" applyNumberFormat="1" applyFont="1" applyBorder="1" applyAlignment="1">
      <alignment vertical="center" wrapText="1"/>
    </xf>
    <xf numFmtId="0" fontId="32" fillId="0" borderId="22" xfId="22" applyFont="1" applyBorder="1"/>
    <xf numFmtId="164" fontId="31" fillId="0" borderId="3" xfId="20" applyNumberFormat="1" applyFont="1" applyBorder="1" applyAlignment="1">
      <alignment horizontal="right" vertical="center" wrapText="1" indent="1"/>
    </xf>
    <xf numFmtId="164" fontId="31" fillId="0" borderId="1" xfId="20" applyNumberFormat="1" applyFont="1" applyBorder="1" applyAlignment="1">
      <alignment horizontal="right" vertical="center" wrapText="1" indent="1"/>
    </xf>
    <xf numFmtId="164" fontId="31" fillId="0" borderId="22" xfId="20" applyNumberFormat="1" applyFont="1" applyBorder="1" applyAlignment="1">
      <alignment horizontal="right" vertical="center" wrapText="1" indent="1"/>
    </xf>
    <xf numFmtId="3" fontId="185" fillId="0" borderId="3" xfId="21" applyNumberFormat="1" applyFont="1" applyFill="1" applyBorder="1" applyAlignment="1" applyProtection="1">
      <alignment vertical="center"/>
      <protection locked="0"/>
    </xf>
    <xf numFmtId="0" fontId="16" fillId="0" borderId="3" xfId="22" applyFont="1" applyBorder="1"/>
    <xf numFmtId="0" fontId="16" fillId="0" borderId="1" xfId="22" applyFont="1" applyBorder="1"/>
    <xf numFmtId="0" fontId="17" fillId="0" borderId="1" xfId="22" applyFont="1" applyBorder="1"/>
    <xf numFmtId="0" fontId="194" fillId="0" borderId="1" xfId="22" applyFont="1" applyBorder="1"/>
    <xf numFmtId="0" fontId="17" fillId="0" borderId="22" xfId="22" applyFont="1" applyBorder="1"/>
    <xf numFmtId="3" fontId="31" fillId="0" borderId="22" xfId="21" applyNumberFormat="1" applyFont="1" applyFill="1" applyBorder="1" applyAlignment="1" applyProtection="1">
      <alignment vertical="center"/>
      <protection locked="0"/>
    </xf>
    <xf numFmtId="3" fontId="194" fillId="0" borderId="3" xfId="21" applyNumberFormat="1" applyFont="1" applyFill="1" applyBorder="1" applyAlignment="1" applyProtection="1">
      <alignment vertical="center"/>
      <protection locked="0"/>
    </xf>
    <xf numFmtId="0" fontId="31" fillId="0" borderId="22" xfId="22" applyFont="1" applyBorder="1"/>
    <xf numFmtId="3" fontId="31" fillId="0" borderId="0" xfId="33" applyNumberFormat="1" applyFont="1" applyFill="1" applyBorder="1" applyAlignment="1">
      <alignment horizontal="right" vertical="center" indent="4"/>
    </xf>
    <xf numFmtId="3" fontId="31" fillId="4" borderId="0" xfId="33" applyNumberFormat="1" applyFont="1" applyFill="1" applyBorder="1" applyAlignment="1">
      <alignment horizontal="right" vertical="center" indent="4"/>
    </xf>
    <xf numFmtId="175" fontId="166" fillId="0" borderId="0" xfId="43" applyFont="1" applyAlignment="1">
      <alignment vertical="center"/>
    </xf>
    <xf numFmtId="175" fontId="167" fillId="0" borderId="0" xfId="43" quotePrefix="1" applyFont="1" applyAlignment="1">
      <alignment horizontal="center" vertical="center"/>
    </xf>
    <xf numFmtId="198" fontId="49" fillId="0" borderId="0" xfId="43" applyNumberFormat="1" applyFont="1" applyAlignment="1">
      <alignment vertical="center"/>
    </xf>
    <xf numFmtId="198" fontId="167" fillId="0" borderId="0" xfId="43" applyNumberFormat="1" applyFont="1" applyAlignment="1">
      <alignment vertical="center"/>
    </xf>
    <xf numFmtId="175" fontId="95" fillId="12" borderId="0" xfId="15" applyNumberFormat="1" applyFont="1" applyFill="1" applyAlignment="1">
      <alignment vertical="center"/>
    </xf>
    <xf numFmtId="176" fontId="185" fillId="0" borderId="0" xfId="9" applyNumberFormat="1" applyFont="1" applyAlignment="1">
      <alignment horizontal="right" vertical="center" indent="1"/>
    </xf>
    <xf numFmtId="10" fontId="42" fillId="0" borderId="10" xfId="6" applyNumberFormat="1" applyFont="1" applyFill="1" applyBorder="1" applyAlignment="1" applyProtection="1">
      <alignment horizontal="left" vertical="center" indent="5"/>
    </xf>
    <xf numFmtId="10" fontId="42" fillId="0" borderId="10" xfId="6" applyNumberFormat="1" applyFont="1" applyFill="1" applyBorder="1" applyAlignment="1" applyProtection="1">
      <alignment horizontal="left" vertical="center" indent="6"/>
    </xf>
    <xf numFmtId="164" fontId="11" fillId="0" borderId="0" xfId="12" applyNumberFormat="1" applyFont="1" applyAlignment="1">
      <alignment vertical="center"/>
    </xf>
    <xf numFmtId="3" fontId="13" fillId="0" borderId="0" xfId="12" applyNumberFormat="1" applyFont="1" applyAlignment="1">
      <alignment vertical="center"/>
    </xf>
    <xf numFmtId="169" fontId="14" fillId="0" borderId="0" xfId="2" applyNumberFormat="1" applyFont="1" applyFill="1" applyBorder="1" applyAlignment="1">
      <alignment vertical="center"/>
    </xf>
    <xf numFmtId="164" fontId="75" fillId="0" borderId="0" xfId="12" applyNumberFormat="1" applyFont="1" applyAlignment="1">
      <alignment vertical="center"/>
    </xf>
    <xf numFmtId="0" fontId="156" fillId="0" borderId="35" xfId="43" applyNumberFormat="1" applyFont="1" applyBorder="1"/>
    <xf numFmtId="0" fontId="51" fillId="3" borderId="10" xfId="15" applyFont="1" applyFill="1" applyBorder="1" applyAlignment="1" applyProtection="1">
      <alignment horizontal="right" vertical="center" wrapText="1"/>
      <protection locked="0"/>
    </xf>
    <xf numFmtId="0" fontId="51" fillId="3" borderId="10" xfId="15" applyFont="1" applyFill="1" applyBorder="1" applyAlignment="1" applyProtection="1">
      <alignment horizontal="right" vertical="center" wrapText="1" indent="1"/>
      <protection locked="0"/>
    </xf>
    <xf numFmtId="169" fontId="116" fillId="0" borderId="0" xfId="2" applyNumberFormat="1" applyFont="1" applyFill="1" applyBorder="1" applyAlignment="1">
      <alignment vertical="center"/>
    </xf>
    <xf numFmtId="3" fontId="122" fillId="4" borderId="21" xfId="21" applyNumberFormat="1" applyFont="1" applyFill="1" applyBorder="1" applyAlignment="1" applyProtection="1">
      <alignment horizontal="left" vertical="center" indent="1"/>
      <protection locked="0"/>
    </xf>
    <xf numFmtId="164" fontId="122" fillId="4" borderId="21" xfId="43" applyNumberFormat="1" applyFont="1" applyFill="1" applyBorder="1" applyAlignment="1">
      <alignment horizontal="right" vertical="center" wrapText="1" indent="3"/>
    </xf>
    <xf numFmtId="164" fontId="122" fillId="4" borderId="21" xfId="43" applyNumberFormat="1" applyFont="1" applyFill="1" applyBorder="1" applyAlignment="1">
      <alignment horizontal="right" vertical="center" wrapText="1" indent="2"/>
    </xf>
    <xf numFmtId="2" fontId="122" fillId="4" borderId="21" xfId="2" applyNumberFormat="1" applyFont="1" applyFill="1" applyBorder="1" applyAlignment="1" applyProtection="1">
      <alignment horizontal="right" vertical="center" wrapText="1" indent="1"/>
    </xf>
    <xf numFmtId="3" fontId="122" fillId="4" borderId="41" xfId="21" applyNumberFormat="1" applyFont="1" applyFill="1" applyBorder="1" applyAlignment="1" applyProtection="1">
      <alignment horizontal="left" vertical="center" indent="1"/>
      <protection locked="0"/>
    </xf>
    <xf numFmtId="164" fontId="122" fillId="4" borderId="41" xfId="43" applyNumberFormat="1" applyFont="1" applyFill="1" applyBorder="1" applyAlignment="1">
      <alignment horizontal="right" vertical="center" wrapText="1" indent="3"/>
    </xf>
    <xf numFmtId="164" fontId="122" fillId="4" borderId="41" xfId="43" applyNumberFormat="1" applyFont="1" applyFill="1" applyBorder="1" applyAlignment="1">
      <alignment horizontal="right" vertical="center" wrapText="1" indent="2"/>
    </xf>
    <xf numFmtId="2" fontId="122" fillId="4" borderId="41" xfId="2" applyNumberFormat="1" applyFont="1" applyFill="1" applyBorder="1" applyAlignment="1" applyProtection="1">
      <alignment horizontal="right" vertical="center" wrapText="1" indent="1"/>
    </xf>
    <xf numFmtId="180" fontId="83" fillId="0" borderId="0" xfId="43" applyNumberFormat="1" applyFont="1" applyAlignment="1">
      <alignment horizontal="right" vertical="center" wrapText="1" indent="2"/>
    </xf>
    <xf numFmtId="0" fontId="42" fillId="0" borderId="0" xfId="0" applyNumberFormat="1" applyFont="1" applyFill="1" applyBorder="1" applyAlignment="1" applyProtection="1">
      <alignment horizontal="center" vertical="center"/>
    </xf>
    <xf numFmtId="0" fontId="56" fillId="24" borderId="0" xfId="0" applyFont="1" applyFill="1" applyBorder="1" applyAlignment="1">
      <alignment horizontal="left" indent="3"/>
    </xf>
    <xf numFmtId="0" fontId="56" fillId="0" borderId="0" xfId="0" applyFont="1" applyFill="1" applyBorder="1" applyAlignment="1">
      <alignment horizontal="left" indent="3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Border="1" applyAlignment="1" applyProtection="1">
      <alignment vertical="center"/>
    </xf>
    <xf numFmtId="0" fontId="77" fillId="0" borderId="0" xfId="11" applyNumberFormat="1" applyFont="1" applyFill="1" applyBorder="1" applyAlignment="1" applyProtection="1">
      <alignment horizontal="center" vertical="center"/>
    </xf>
    <xf numFmtId="0" fontId="177" fillId="0" borderId="0" xfId="11" applyNumberFormat="1" applyFont="1" applyFill="1" applyBorder="1" applyAlignment="1" applyProtection="1">
      <alignment horizontal="center" vertical="center"/>
    </xf>
    <xf numFmtId="0" fontId="32" fillId="0" borderId="0" xfId="0" applyNumberFormat="1" applyFont="1" applyFill="1" applyBorder="1" applyAlignment="1" applyProtection="1">
      <alignment vertical="center"/>
    </xf>
    <xf numFmtId="0" fontId="178" fillId="0" borderId="0" xfId="0" applyNumberFormat="1" applyFont="1" applyFill="1" applyBorder="1" applyAlignment="1" applyProtection="1">
      <alignment vertical="center"/>
    </xf>
    <xf numFmtId="0" fontId="48" fillId="0" borderId="0" xfId="0" applyNumberFormat="1" applyFont="1" applyFill="1" applyBorder="1" applyAlignment="1" applyProtection="1">
      <alignment vertical="center"/>
    </xf>
    <xf numFmtId="177" fontId="11" fillId="0" borderId="0" xfId="0" applyNumberFormat="1" applyFont="1" applyFill="1" applyBorder="1" applyAlignment="1" applyProtection="1">
      <alignment vertical="center"/>
    </xf>
    <xf numFmtId="177" fontId="122" fillId="0" borderId="39" xfId="0" applyNumberFormat="1" applyFont="1" applyFill="1" applyBorder="1" applyAlignment="1">
      <alignment vertical="center"/>
    </xf>
    <xf numFmtId="177" fontId="122" fillId="24" borderId="0" xfId="0" applyNumberFormat="1" applyFont="1" applyFill="1" applyAlignment="1">
      <alignment horizontal="left" vertical="center"/>
    </xf>
    <xf numFmtId="177" fontId="122" fillId="0" borderId="0" xfId="0" applyNumberFormat="1" applyFont="1" applyFill="1" applyAlignment="1">
      <alignment horizontal="left" vertical="center"/>
    </xf>
    <xf numFmtId="0" fontId="0" fillId="0" borderId="0" xfId="0" applyNumberFormat="1" applyFont="1" applyFill="1" applyBorder="1" applyAlignment="1" applyProtection="1">
      <alignment vertical="center"/>
    </xf>
    <xf numFmtId="0" fontId="42" fillId="0" borderId="27" xfId="15" applyFont="1" applyBorder="1" applyAlignment="1" applyProtection="1">
      <alignment horizontal="left" vertical="center" wrapText="1" indent="1"/>
      <protection locked="0"/>
    </xf>
    <xf numFmtId="169" fontId="115" fillId="0" borderId="0" xfId="2" applyNumberFormat="1" applyFont="1" applyFill="1" applyBorder="1" applyAlignment="1">
      <alignment vertical="center"/>
    </xf>
    <xf numFmtId="0" fontId="33" fillId="0" borderId="26" xfId="0" applyNumberFormat="1" applyFont="1" applyFill="1" applyBorder="1" applyAlignment="1" applyProtection="1">
      <alignment vertical="top" wrapText="1"/>
    </xf>
    <xf numFmtId="0" fontId="33" fillId="0" borderId="0" xfId="0" applyNumberFormat="1" applyFont="1" applyFill="1" applyBorder="1" applyAlignment="1" applyProtection="1">
      <alignment vertical="top" wrapText="1"/>
    </xf>
    <xf numFmtId="0" fontId="33" fillId="0" borderId="26" xfId="0" applyNumberFormat="1" applyFont="1" applyFill="1" applyBorder="1" applyAlignment="1" applyProtection="1">
      <alignment vertical="center"/>
    </xf>
    <xf numFmtId="175" fontId="101" fillId="0" borderId="0" xfId="12" applyNumberFormat="1" applyFont="1" applyAlignment="1">
      <alignment horizontal="left" vertical="center" wrapText="1"/>
    </xf>
    <xf numFmtId="164" fontId="31" fillId="0" borderId="0" xfId="15" applyNumberFormat="1" applyFont="1" applyAlignment="1" applyProtection="1">
      <alignment horizontal="right" vertical="center" wrapText="1" indent="5"/>
      <protection locked="0"/>
    </xf>
    <xf numFmtId="164" fontId="31" fillId="0" borderId="0" xfId="15" applyNumberFormat="1" applyFont="1" applyAlignment="1">
      <alignment horizontal="right" vertical="center" wrapText="1" indent="5"/>
    </xf>
    <xf numFmtId="164" fontId="31" fillId="4" borderId="0" xfId="15" applyNumberFormat="1" applyFont="1" applyFill="1" applyAlignment="1" applyProtection="1">
      <alignment horizontal="right" vertical="center" wrapText="1" indent="5"/>
      <protection locked="0"/>
    </xf>
    <xf numFmtId="164" fontId="31" fillId="4" borderId="0" xfId="15" applyNumberFormat="1" applyFont="1" applyFill="1" applyAlignment="1">
      <alignment horizontal="right" vertical="center" wrapText="1" indent="5"/>
    </xf>
    <xf numFmtId="3" fontId="42" fillId="0" borderId="10" xfId="15" applyNumberFormat="1" applyFont="1" applyBorder="1" applyAlignment="1">
      <alignment horizontal="right" vertical="center" wrapText="1" indent="5"/>
    </xf>
    <xf numFmtId="0" fontId="42" fillId="0" borderId="0" xfId="4" applyNumberFormat="1" applyFont="1" applyFill="1" applyBorder="1" applyAlignment="1" applyProtection="1">
      <alignment horizontal="left" vertical="center" wrapText="1" indent="2"/>
      <protection locked="0"/>
    </xf>
    <xf numFmtId="3" fontId="42" fillId="0" borderId="0" xfId="4" applyNumberFormat="1" applyFont="1" applyFill="1" applyBorder="1" applyAlignment="1" applyProtection="1">
      <alignment horizontal="right" vertical="center" wrapText="1" indent="1"/>
    </xf>
    <xf numFmtId="3" fontId="42" fillId="0" borderId="0" xfId="4" applyNumberFormat="1" applyFont="1" applyFill="1" applyBorder="1" applyAlignment="1" applyProtection="1">
      <alignment horizontal="right" vertical="center" wrapText="1" indent="2"/>
    </xf>
    <xf numFmtId="164" fontId="31" fillId="0" borderId="0" xfId="12" quotePrefix="1" applyNumberFormat="1" applyFont="1" applyAlignment="1" applyProtection="1">
      <alignment horizontal="left" vertical="center" indent="4"/>
      <protection locked="0"/>
    </xf>
    <xf numFmtId="0" fontId="2" fillId="0" borderId="0" xfId="4" applyNumberFormat="1" applyFont="1" applyFill="1" applyBorder="1" applyAlignment="1" applyProtection="1">
      <alignment vertical="center"/>
    </xf>
    <xf numFmtId="3" fontId="22" fillId="0" borderId="0" xfId="4" applyNumberFormat="1" applyFont="1" applyFill="1" applyBorder="1" applyAlignment="1" applyProtection="1">
      <alignment horizontal="center" vertical="center"/>
    </xf>
    <xf numFmtId="3" fontId="49" fillId="0" borderId="0" xfId="4" applyNumberFormat="1" applyFont="1" applyFill="1" applyBorder="1" applyAlignment="1" applyProtection="1">
      <alignment horizontal="right" vertical="center" wrapText="1" indent="2"/>
      <protection locked="0"/>
    </xf>
    <xf numFmtId="1" fontId="9" fillId="0" borderId="0" xfId="15" applyNumberFormat="1"/>
    <xf numFmtId="0" fontId="24" fillId="3" borderId="27" xfId="15" applyFont="1" applyFill="1" applyBorder="1" applyAlignment="1" applyProtection="1">
      <alignment horizontal="left" vertical="center" wrapText="1" indent="1"/>
      <protection locked="0"/>
    </xf>
    <xf numFmtId="177" fontId="31" fillId="0" borderId="0" xfId="21" applyNumberFormat="1" applyFont="1" applyFill="1" applyBorder="1" applyAlignment="1" applyProtection="1">
      <alignment horizontal="right" vertical="center"/>
      <protection locked="0"/>
    </xf>
    <xf numFmtId="177" fontId="31" fillId="4" borderId="0" xfId="21" applyNumberFormat="1" applyFont="1" applyFill="1" applyBorder="1" applyAlignment="1" applyProtection="1">
      <alignment horizontal="right" vertical="center"/>
      <protection locked="0"/>
    </xf>
    <xf numFmtId="177" fontId="56" fillId="24" borderId="0" xfId="0" applyNumberFormat="1" applyFont="1" applyFill="1" applyBorder="1" applyAlignment="1">
      <alignment horizontal="right"/>
    </xf>
    <xf numFmtId="177" fontId="56" fillId="0" borderId="0" xfId="0" applyNumberFormat="1" applyFont="1" applyFill="1" applyBorder="1" applyAlignment="1">
      <alignment horizontal="right"/>
    </xf>
    <xf numFmtId="177" fontId="32" fillId="0" borderId="0" xfId="21" applyNumberFormat="1" applyFont="1" applyFill="1" applyBorder="1" applyAlignment="1" applyProtection="1">
      <alignment horizontal="left" vertical="center"/>
      <protection locked="0"/>
    </xf>
    <xf numFmtId="177" fontId="32" fillId="4" borderId="0" xfId="21" applyNumberFormat="1" applyFont="1" applyFill="1" applyBorder="1" applyAlignment="1" applyProtection="1">
      <alignment horizontal="left" vertical="center"/>
      <protection locked="0"/>
    </xf>
    <xf numFmtId="177" fontId="42" fillId="0" borderId="10" xfId="15" applyNumberFormat="1" applyFont="1" applyBorder="1" applyAlignment="1">
      <alignment horizontal="right" vertical="center"/>
    </xf>
    <xf numFmtId="177" fontId="42" fillId="0" borderId="10" xfId="15" applyNumberFormat="1" applyFont="1" applyBorder="1" applyAlignment="1">
      <alignment horizontal="left" vertical="center"/>
    </xf>
    <xf numFmtId="0" fontId="11" fillId="0" borderId="0" xfId="0" applyNumberFormat="1" applyFont="1" applyFill="1" applyBorder="1" applyAlignment="1" applyProtection="1">
      <alignment horizontal="right"/>
    </xf>
    <xf numFmtId="0" fontId="77" fillId="0" borderId="0" xfId="11" applyNumberFormat="1" applyFont="1" applyFill="1" applyBorder="1" applyAlignment="1" applyProtection="1">
      <alignment horizontal="right"/>
    </xf>
    <xf numFmtId="0" fontId="80" fillId="0" borderId="0" xfId="0" applyNumberFormat="1" applyFont="1" applyFill="1" applyBorder="1" applyAlignment="1" applyProtection="1">
      <alignment horizontal="right" vertical="center"/>
    </xf>
    <xf numFmtId="0" fontId="178" fillId="0" borderId="0" xfId="0" applyNumberFormat="1" applyFont="1" applyFill="1" applyBorder="1" applyAlignment="1" applyProtection="1">
      <alignment horizontal="right"/>
    </xf>
    <xf numFmtId="0" fontId="24" fillId="3" borderId="39" xfId="0" applyNumberFormat="1" applyFont="1" applyFill="1" applyBorder="1" applyAlignment="1">
      <alignment horizontal="right" vertical="center" wrapText="1" indent="2"/>
    </xf>
    <xf numFmtId="0" fontId="33" fillId="0" borderId="0" xfId="4" applyNumberFormat="1" applyFont="1" applyFill="1" applyBorder="1" applyAlignment="1" applyProtection="1">
      <alignment vertical="top" wrapText="1"/>
    </xf>
    <xf numFmtId="3" fontId="31" fillId="0" borderId="0" xfId="31" applyNumberFormat="1" applyFont="1" applyAlignment="1">
      <alignment horizontal="center" vertical="center" wrapText="1"/>
    </xf>
    <xf numFmtId="3" fontId="31" fillId="4" borderId="0" xfId="31" applyNumberFormat="1" applyFont="1" applyFill="1" applyAlignment="1">
      <alignment horizontal="center" vertical="center" wrapText="1"/>
    </xf>
    <xf numFmtId="3" fontId="31" fillId="0" borderId="0" xfId="31" applyNumberFormat="1" applyFont="1" applyAlignment="1">
      <alignment horizontal="right" vertical="center" wrapText="1" indent="2"/>
    </xf>
    <xf numFmtId="3" fontId="31" fillId="4" borderId="0" xfId="31" applyNumberFormat="1" applyFont="1" applyFill="1" applyAlignment="1">
      <alignment horizontal="right" vertical="center" wrapText="1" indent="2"/>
    </xf>
    <xf numFmtId="3" fontId="32" fillId="0" borderId="0" xfId="31" applyNumberFormat="1" applyFont="1" applyAlignment="1">
      <alignment horizontal="right" vertical="center" wrapText="1" indent="1"/>
    </xf>
    <xf numFmtId="3" fontId="32" fillId="14" borderId="0" xfId="31" applyNumberFormat="1" applyFont="1" applyFill="1" applyAlignment="1">
      <alignment horizontal="right" vertical="center" wrapText="1" indent="1"/>
    </xf>
    <xf numFmtId="175" fontId="153" fillId="0" borderId="0" xfId="43" applyFont="1" applyAlignment="1">
      <alignment horizontal="right" indent="1"/>
    </xf>
    <xf numFmtId="175" fontId="36" fillId="0" borderId="0" xfId="43" applyFont="1" applyAlignment="1">
      <alignment horizontal="right" vertical="center" indent="1"/>
    </xf>
    <xf numFmtId="0" fontId="24" fillId="3" borderId="35" xfId="15" applyFont="1" applyFill="1" applyBorder="1" applyAlignment="1" applyProtection="1">
      <alignment horizontal="right" vertical="center" wrapText="1" indent="1"/>
      <protection locked="0"/>
    </xf>
    <xf numFmtId="175" fontId="31" fillId="19" borderId="37" xfId="43" applyFont="1" applyFill="1" applyBorder="1" applyAlignment="1">
      <alignment horizontal="right" vertical="center" indent="1"/>
    </xf>
    <xf numFmtId="175" fontId="31" fillId="19" borderId="0" xfId="43" applyFont="1" applyFill="1" applyAlignment="1">
      <alignment horizontal="right" vertical="center" indent="1"/>
    </xf>
    <xf numFmtId="175" fontId="82" fillId="0" borderId="0" xfId="43" applyFont="1" applyAlignment="1">
      <alignment horizontal="right" vertical="center" indent="1"/>
    </xf>
    <xf numFmtId="0" fontId="129" fillId="20" borderId="35" xfId="15" applyFont="1" applyFill="1" applyBorder="1" applyAlignment="1" applyProtection="1">
      <alignment horizontal="right" vertical="center" wrapText="1" indent="1"/>
      <protection locked="0"/>
    </xf>
    <xf numFmtId="164" fontId="83" fillId="0" borderId="36" xfId="43" applyNumberFormat="1" applyFont="1" applyBorder="1" applyAlignment="1">
      <alignment horizontal="right" vertical="center" wrapText="1" indent="2"/>
    </xf>
    <xf numFmtId="164" fontId="83" fillId="21" borderId="0" xfId="43" applyNumberFormat="1" applyFont="1" applyFill="1" applyAlignment="1">
      <alignment horizontal="right" vertical="center" wrapText="1" indent="2"/>
    </xf>
    <xf numFmtId="164" fontId="83" fillId="0" borderId="0" xfId="43" applyNumberFormat="1" applyFont="1" applyAlignment="1">
      <alignment horizontal="right" vertical="center" wrapText="1" indent="2"/>
    </xf>
    <xf numFmtId="175" fontId="83" fillId="22" borderId="38" xfId="43" applyFont="1" applyFill="1" applyBorder="1" applyAlignment="1">
      <alignment horizontal="right" vertical="center" indent="1"/>
    </xf>
    <xf numFmtId="175" fontId="83" fillId="22" borderId="0" xfId="43" applyFont="1" applyFill="1" applyAlignment="1">
      <alignment horizontal="right" vertical="center" indent="1"/>
    </xf>
    <xf numFmtId="3" fontId="42" fillId="0" borderId="0" xfId="43" applyNumberFormat="1" applyFont="1" applyAlignment="1">
      <alignment horizontal="right" vertical="center" wrapText="1" indent="2"/>
    </xf>
    <xf numFmtId="175" fontId="149" fillId="0" borderId="0" xfId="43" applyAlignment="1">
      <alignment horizontal="right" indent="1"/>
    </xf>
    <xf numFmtId="164" fontId="31" fillId="0" borderId="0" xfId="43" applyNumberFormat="1" applyFont="1" applyAlignment="1" applyProtection="1">
      <alignment horizontal="right" vertical="center" wrapText="1" indent="2"/>
      <protection locked="0"/>
    </xf>
    <xf numFmtId="169" fontId="36" fillId="0" borderId="0" xfId="44" applyNumberFormat="1" applyFont="1" applyBorder="1" applyAlignment="1">
      <alignment horizontal="right" vertical="center" indent="1"/>
    </xf>
    <xf numFmtId="196" fontId="82" fillId="0" borderId="0" xfId="43" applyNumberFormat="1" applyFont="1" applyAlignment="1">
      <alignment horizontal="right" vertical="center" indent="1"/>
    </xf>
    <xf numFmtId="0" fontId="24" fillId="13" borderId="35" xfId="43" applyNumberFormat="1" applyFont="1" applyFill="1" applyBorder="1" applyAlignment="1">
      <alignment horizontal="right" vertical="center" wrapText="1" indent="1"/>
    </xf>
    <xf numFmtId="175" fontId="151" fillId="0" borderId="0" xfId="43" applyFont="1" applyAlignment="1">
      <alignment horizontal="right" indent="1"/>
    </xf>
    <xf numFmtId="175" fontId="190" fillId="0" borderId="0" xfId="43" applyFont="1" applyAlignment="1">
      <alignment horizontal="right" indent="1"/>
    </xf>
    <xf numFmtId="3" fontId="42" fillId="0" borderId="35" xfId="43" applyNumberFormat="1" applyFont="1" applyBorder="1" applyAlignment="1">
      <alignment horizontal="right" vertical="center" wrapText="1" indent="4"/>
    </xf>
    <xf numFmtId="164" fontId="31" fillId="5" borderId="0" xfId="43" applyNumberFormat="1" applyFont="1" applyFill="1" applyAlignment="1">
      <alignment horizontal="right" vertical="center" wrapText="1" indent="2"/>
    </xf>
    <xf numFmtId="164" fontId="31" fillId="0" borderId="0" xfId="43" applyNumberFormat="1" applyFont="1" applyAlignment="1" applyProtection="1">
      <alignment horizontal="right" vertical="center" wrapText="1" indent="4"/>
      <protection locked="0"/>
    </xf>
    <xf numFmtId="164" fontId="31" fillId="4" borderId="0" xfId="43" applyNumberFormat="1" applyFont="1" applyFill="1" applyAlignment="1" applyProtection="1">
      <alignment horizontal="right" vertical="center" wrapText="1" indent="2"/>
      <protection locked="0"/>
    </xf>
    <xf numFmtId="164" fontId="31" fillId="4" borderId="0" xfId="43" applyNumberFormat="1" applyFont="1" applyFill="1" applyAlignment="1">
      <alignment horizontal="right" vertical="center" wrapText="1" indent="4"/>
    </xf>
    <xf numFmtId="164" fontId="56" fillId="0" borderId="0" xfId="43" applyNumberFormat="1" applyFont="1" applyAlignment="1" applyProtection="1">
      <alignment horizontal="right" vertical="center" wrapText="1" indent="4"/>
      <protection locked="0"/>
    </xf>
    <xf numFmtId="164" fontId="56" fillId="4" borderId="0" xfId="43" applyNumberFormat="1" applyFont="1" applyFill="1" applyAlignment="1" applyProtection="1">
      <alignment horizontal="right" vertical="center" wrapText="1" indent="4"/>
      <protection locked="0"/>
    </xf>
    <xf numFmtId="164" fontId="56" fillId="4" borderId="0" xfId="43" applyNumberFormat="1" applyFont="1" applyFill="1" applyAlignment="1">
      <alignment horizontal="right" vertical="center" wrapText="1" indent="3"/>
    </xf>
    <xf numFmtId="3" fontId="162" fillId="0" borderId="35" xfId="43" applyNumberFormat="1" applyFont="1" applyBorder="1" applyAlignment="1">
      <alignment horizontal="right" vertical="center" wrapText="1" indent="4"/>
    </xf>
    <xf numFmtId="164" fontId="31" fillId="0" borderId="0" xfId="43" applyNumberFormat="1" applyFont="1" applyAlignment="1">
      <alignment horizontal="right" vertical="center" wrapText="1" indent="5"/>
    </xf>
    <xf numFmtId="164" fontId="83" fillId="21" borderId="0" xfId="43" applyNumberFormat="1" applyFont="1" applyFill="1" applyAlignment="1" applyProtection="1">
      <alignment horizontal="right" vertical="center" wrapText="1" indent="5"/>
      <protection locked="0"/>
    </xf>
    <xf numFmtId="164" fontId="31" fillId="4" borderId="0" xfId="43" applyNumberFormat="1" applyFont="1" applyFill="1" applyAlignment="1" applyProtection="1">
      <alignment horizontal="right" vertical="center" wrapText="1" indent="5"/>
      <protection locked="0"/>
    </xf>
    <xf numFmtId="3" fontId="42" fillId="0" borderId="35" xfId="43" applyNumberFormat="1" applyFont="1" applyBorder="1" applyAlignment="1">
      <alignment horizontal="right" vertical="center" wrapText="1" indent="5"/>
    </xf>
    <xf numFmtId="164" fontId="31" fillId="4" borderId="36" xfId="43" applyNumberFormat="1" applyFont="1" applyFill="1" applyBorder="1" applyAlignment="1" applyProtection="1">
      <alignment horizontal="right" vertical="center" wrapText="1" indent="5"/>
      <protection locked="0"/>
    </xf>
    <xf numFmtId="164" fontId="83" fillId="0" borderId="36" xfId="43" applyNumberFormat="1" applyFont="1" applyBorder="1" applyAlignment="1" applyProtection="1">
      <alignment horizontal="right" vertical="center" wrapText="1" indent="5"/>
      <protection locked="0"/>
    </xf>
    <xf numFmtId="164" fontId="83" fillId="0" borderId="0" xfId="43" applyNumberFormat="1" applyFont="1" applyAlignment="1">
      <alignment horizontal="right" vertical="center" wrapText="1" indent="5"/>
    </xf>
    <xf numFmtId="175" fontId="31" fillId="19" borderId="0" xfId="43" applyFont="1" applyFill="1" applyAlignment="1">
      <alignment vertical="center"/>
    </xf>
    <xf numFmtId="177" fontId="56" fillId="0" borderId="0" xfId="43" applyNumberFormat="1" applyFont="1" applyAlignment="1">
      <alignment horizontal="right" vertical="center" wrapText="1" indent="3"/>
    </xf>
    <xf numFmtId="0" fontId="56" fillId="4" borderId="0" xfId="43" applyNumberFormat="1" applyFont="1" applyFill="1" applyAlignment="1">
      <alignment horizontal="center" vertical="center"/>
    </xf>
    <xf numFmtId="189" fontId="33" fillId="0" borderId="0" xfId="27" applyNumberFormat="1" applyFont="1" applyAlignment="1" applyProtection="1">
      <alignment horizontal="right" vertical="center" wrapText="1" indent="2" readingOrder="1"/>
      <protection locked="0"/>
    </xf>
    <xf numFmtId="189" fontId="33" fillId="14" borderId="0" xfId="27" applyNumberFormat="1" applyFont="1" applyFill="1" applyAlignment="1">
      <alignment horizontal="right" vertical="center" wrapText="1" indent="2" readingOrder="1"/>
    </xf>
    <xf numFmtId="189" fontId="33" fillId="0" borderId="0" xfId="27" applyNumberFormat="1" applyFont="1" applyAlignment="1">
      <alignment horizontal="right" vertical="center" wrapText="1" indent="2" readingOrder="1"/>
    </xf>
    <xf numFmtId="3" fontId="112" fillId="0" borderId="10" xfId="15" applyNumberFormat="1" applyFont="1" applyBorder="1" applyAlignment="1">
      <alignment horizontal="right" vertical="center" wrapText="1" indent="2"/>
    </xf>
    <xf numFmtId="0" fontId="38" fillId="11" borderId="0" xfId="15" applyFont="1" applyFill="1" applyAlignment="1">
      <alignment horizontal="justify" vertical="top" wrapText="1"/>
    </xf>
    <xf numFmtId="0" fontId="24" fillId="3" borderId="0" xfId="15" applyFont="1" applyFill="1" applyAlignment="1" applyProtection="1">
      <alignment horizontal="left" vertical="center" indent="1"/>
      <protection locked="0"/>
    </xf>
    <xf numFmtId="0" fontId="31" fillId="4" borderId="0" xfId="15" applyFont="1" applyFill="1" applyAlignment="1">
      <alignment horizontal="left" vertical="center" indent="1"/>
    </xf>
    <xf numFmtId="0" fontId="31" fillId="16" borderId="0" xfId="15" applyFont="1" applyFill="1" applyAlignment="1">
      <alignment horizontal="left" vertical="center" wrapText="1" indent="1"/>
    </xf>
    <xf numFmtId="4" fontId="32" fillId="0" borderId="0" xfId="46" applyNumberFormat="1" applyFont="1" applyFill="1" applyBorder="1" applyAlignment="1" applyProtection="1">
      <alignment horizontal="right" vertical="center" indent="1"/>
    </xf>
    <xf numFmtId="181" fontId="31" fillId="0" borderId="0" xfId="15" applyNumberFormat="1" applyFont="1" applyAlignment="1">
      <alignment horizontal="right" vertical="center" indent="1"/>
    </xf>
    <xf numFmtId="181" fontId="31" fillId="4" borderId="0" xfId="15" applyNumberFormat="1" applyFont="1" applyFill="1" applyAlignment="1">
      <alignment horizontal="right" vertical="center" indent="1"/>
    </xf>
    <xf numFmtId="181" fontId="83" fillId="23" borderId="0" xfId="15" applyNumberFormat="1" applyFont="1" applyFill="1" applyAlignment="1">
      <alignment horizontal="right" vertical="center" indent="1"/>
    </xf>
    <xf numFmtId="181" fontId="83" fillId="12" borderId="0" xfId="15" applyNumberFormat="1" applyFont="1" applyFill="1" applyAlignment="1">
      <alignment horizontal="right" vertical="center" indent="1"/>
    </xf>
    <xf numFmtId="3" fontId="31" fillId="0" borderId="0" xfId="41" applyNumberFormat="1" applyFont="1" applyFill="1" applyBorder="1" applyAlignment="1">
      <alignment horizontal="right" vertical="center" indent="4"/>
    </xf>
    <xf numFmtId="3" fontId="31" fillId="4" borderId="0" xfId="41" applyNumberFormat="1" applyFont="1" applyFill="1" applyBorder="1" applyAlignment="1">
      <alignment horizontal="right" vertical="center" indent="4"/>
    </xf>
    <xf numFmtId="4" fontId="31" fillId="0" borderId="0" xfId="41" applyNumberFormat="1" applyFont="1" applyFill="1" applyBorder="1" applyAlignment="1">
      <alignment horizontal="right" vertical="center" indent="7"/>
    </xf>
    <xf numFmtId="4" fontId="31" fillId="4" borderId="0" xfId="41" applyNumberFormat="1" applyFont="1" applyFill="1" applyBorder="1" applyAlignment="1">
      <alignment horizontal="right" vertical="center" indent="7"/>
    </xf>
    <xf numFmtId="4" fontId="42" fillId="0" borderId="10" xfId="15" applyNumberFormat="1" applyFont="1" applyBorder="1" applyAlignment="1">
      <alignment horizontal="right" vertical="center" wrapText="1" indent="7"/>
    </xf>
    <xf numFmtId="164" fontId="31" fillId="0" borderId="0" xfId="15" applyNumberFormat="1" applyFont="1" applyAlignment="1" applyProtection="1">
      <alignment horizontal="right" vertical="center" wrapText="1" indent="6"/>
      <protection locked="0"/>
    </xf>
    <xf numFmtId="164" fontId="31" fillId="4" borderId="0" xfId="15" applyNumberFormat="1" applyFont="1" applyFill="1" applyAlignment="1" applyProtection="1">
      <alignment horizontal="right" vertical="center" wrapText="1" indent="6"/>
      <protection locked="0"/>
    </xf>
    <xf numFmtId="3" fontId="42" fillId="0" borderId="10" xfId="15" applyNumberFormat="1" applyFont="1" applyBorder="1" applyAlignment="1">
      <alignment horizontal="right" vertical="center" wrapText="1" indent="6"/>
    </xf>
    <xf numFmtId="3" fontId="31" fillId="0" borderId="0" xfId="9" applyNumberFormat="1" applyFont="1" applyAlignment="1">
      <alignment horizontal="right" vertical="center" indent="2"/>
    </xf>
    <xf numFmtId="3" fontId="31" fillId="0" borderId="0" xfId="9" applyNumberFormat="1" applyFont="1" applyAlignment="1">
      <alignment horizontal="right" vertical="center" indent="3"/>
    </xf>
    <xf numFmtId="3" fontId="32" fillId="0" borderId="0" xfId="9" applyNumberFormat="1" applyFont="1" applyAlignment="1">
      <alignment horizontal="right" vertical="center" indent="1"/>
    </xf>
    <xf numFmtId="3" fontId="31" fillId="4" borderId="0" xfId="9" applyNumberFormat="1" applyFont="1" applyFill="1" applyAlignment="1">
      <alignment horizontal="right" vertical="center" indent="2"/>
    </xf>
    <xf numFmtId="3" fontId="31" fillId="4" borderId="0" xfId="9" applyNumberFormat="1" applyFont="1" applyFill="1" applyAlignment="1">
      <alignment horizontal="right" vertical="center" indent="3"/>
    </xf>
    <xf numFmtId="3" fontId="32" fillId="4" borderId="0" xfId="9" applyNumberFormat="1" applyFont="1" applyFill="1" applyAlignment="1">
      <alignment horizontal="right" vertical="center" indent="1"/>
    </xf>
    <xf numFmtId="0" fontId="31" fillId="4" borderId="27" xfId="0" quotePrefix="1" applyNumberFormat="1" applyFont="1" applyFill="1" applyBorder="1" applyAlignment="1" applyProtection="1">
      <alignment horizontal="left" vertical="center"/>
      <protection locked="0"/>
    </xf>
    <xf numFmtId="3" fontId="31" fillId="4" borderId="27" xfId="9" applyNumberFormat="1" applyFont="1" applyFill="1" applyBorder="1" applyAlignment="1">
      <alignment horizontal="right" vertical="center" indent="2"/>
    </xf>
    <xf numFmtId="3" fontId="31" fillId="4" borderId="27" xfId="9" applyNumberFormat="1" applyFont="1" applyFill="1" applyBorder="1" applyAlignment="1">
      <alignment horizontal="right" vertical="center" indent="3"/>
    </xf>
    <xf numFmtId="3" fontId="32" fillId="4" borderId="27" xfId="9" applyNumberFormat="1" applyFont="1" applyFill="1" applyBorder="1" applyAlignment="1">
      <alignment horizontal="right" vertical="center" indent="1"/>
    </xf>
    <xf numFmtId="175" fontId="1" fillId="0" borderId="0" xfId="43" applyFont="1" applyAlignment="1">
      <alignment horizontal="center"/>
    </xf>
    <xf numFmtId="177" fontId="27" fillId="0" borderId="0" xfId="5" applyNumberFormat="1" applyFont="1" applyFill="1" applyBorder="1"/>
    <xf numFmtId="177" fontId="69" fillId="0" borderId="0" xfId="5" applyNumberFormat="1" applyFont="1" applyFill="1" applyBorder="1"/>
    <xf numFmtId="168" fontId="28" fillId="0" borderId="0" xfId="4" applyNumberFormat="1" applyFont="1" applyFill="1" applyBorder="1" applyAlignment="1">
      <alignment horizontal="center"/>
    </xf>
    <xf numFmtId="0" fontId="27" fillId="0" borderId="0" xfId="4" applyFont="1" applyFill="1" applyBorder="1"/>
    <xf numFmtId="0" fontId="27" fillId="0" borderId="0" xfId="4" applyFont="1" applyFill="1" applyBorder="1" applyAlignment="1">
      <alignment horizontal="center"/>
    </xf>
    <xf numFmtId="0" fontId="69" fillId="0" borderId="0" xfId="4" applyFont="1" applyFill="1" applyBorder="1" applyAlignment="1">
      <alignment horizontal="center" vertical="center"/>
    </xf>
    <xf numFmtId="177" fontId="61" fillId="0" borderId="0" xfId="5" applyNumberFormat="1" applyFont="1" applyFill="1" applyBorder="1" applyAlignment="1">
      <alignment vertical="center"/>
    </xf>
    <xf numFmtId="177" fontId="69" fillId="0" borderId="0" xfId="5" applyNumberFormat="1" applyFont="1" applyFill="1" applyBorder="1" applyAlignment="1">
      <alignment horizontal="center" vertical="center"/>
    </xf>
    <xf numFmtId="0" fontId="93" fillId="0" borderId="0" xfId="4" applyNumberFormat="1" applyFont="1" applyFill="1" applyBorder="1" applyAlignment="1" applyProtection="1">
      <alignment horizontal="center"/>
    </xf>
    <xf numFmtId="0" fontId="50" fillId="0" borderId="0" xfId="4" applyFont="1" applyFill="1" applyBorder="1" applyAlignment="1">
      <alignment horizontal="center"/>
    </xf>
    <xf numFmtId="177" fontId="27" fillId="0" borderId="0" xfId="4" applyNumberFormat="1" applyFont="1" applyFill="1" applyBorder="1"/>
    <xf numFmtId="0" fontId="27" fillId="0" borderId="0" xfId="4" applyFont="1" applyAlignment="1"/>
    <xf numFmtId="187" fontId="33" fillId="0" borderId="0" xfId="18" applyNumberFormat="1" applyFont="1" applyFill="1" applyBorder="1"/>
    <xf numFmtId="187" fontId="120" fillId="0" borderId="0" xfId="18" applyNumberFormat="1" applyFont="1" applyFill="1" applyBorder="1"/>
    <xf numFmtId="49" fontId="181" fillId="0" borderId="0" xfId="4" applyNumberFormat="1" applyFont="1" applyFill="1" applyBorder="1" applyAlignment="1">
      <alignment horizontal="right" vertical="center"/>
    </xf>
    <xf numFmtId="3" fontId="182" fillId="0" borderId="0" xfId="4" applyNumberFormat="1" applyFont="1" applyFill="1" applyBorder="1" applyAlignment="1">
      <alignment horizontal="right" vertical="center"/>
    </xf>
    <xf numFmtId="3" fontId="182" fillId="0" borderId="0" xfId="0" applyNumberFormat="1" applyFont="1" applyFill="1" applyBorder="1" applyAlignment="1">
      <alignment horizontal="right" vertical="center"/>
    </xf>
    <xf numFmtId="0" fontId="182" fillId="0" borderId="0" xfId="4" applyFont="1" applyFill="1" applyBorder="1" applyAlignment="1">
      <alignment horizontal="right" vertical="center"/>
    </xf>
    <xf numFmtId="164" fontId="182" fillId="0" borderId="0" xfId="4" applyNumberFormat="1" applyFont="1" applyFill="1" applyBorder="1" applyAlignment="1">
      <alignment horizontal="right" vertical="center"/>
    </xf>
    <xf numFmtId="164" fontId="161" fillId="0" borderId="0" xfId="4" applyNumberFormat="1" applyFont="1" applyFill="1" applyBorder="1" applyAlignment="1">
      <alignment horizontal="left"/>
    </xf>
    <xf numFmtId="187" fontId="113" fillId="0" borderId="0" xfId="18" applyNumberFormat="1" applyFont="1" applyFill="1" applyBorder="1" applyAlignment="1">
      <alignment vertical="center"/>
    </xf>
    <xf numFmtId="187" fontId="113" fillId="0" borderId="0" xfId="18" applyNumberFormat="1" applyFont="1" applyFill="1" applyBorder="1"/>
    <xf numFmtId="187" fontId="171" fillId="0" borderId="0" xfId="18" applyNumberFormat="1" applyFont="1" applyFill="1" applyBorder="1"/>
    <xf numFmtId="175" fontId="46" fillId="0" borderId="0" xfId="20" applyFont="1"/>
    <xf numFmtId="175" fontId="46" fillId="0" borderId="0" xfId="20" applyFont="1" applyAlignment="1">
      <alignment vertical="center"/>
    </xf>
    <xf numFmtId="175" fontId="46" fillId="0" borderId="0" xfId="20" applyFont="1" applyAlignment="1">
      <alignment horizontal="right"/>
    </xf>
    <xf numFmtId="187" fontId="171" fillId="0" borderId="0" xfId="18" applyNumberFormat="1" applyFont="1" applyFill="1" applyBorder="1" applyAlignment="1">
      <alignment vertical="center"/>
    </xf>
    <xf numFmtId="187" fontId="125" fillId="0" borderId="0" xfId="18" applyNumberFormat="1" applyFont="1" applyFill="1" applyBorder="1"/>
    <xf numFmtId="164" fontId="122" fillId="0" borderId="0" xfId="43" applyNumberFormat="1" applyFont="1" applyAlignment="1">
      <alignment horizontal="right" vertical="center" wrapText="1" indent="3"/>
    </xf>
    <xf numFmtId="189" fontId="34" fillId="0" borderId="0" xfId="27" applyNumberFormat="1" applyFont="1" applyAlignment="1">
      <alignment horizontal="right" vertical="center" wrapText="1" indent="2" readingOrder="1"/>
    </xf>
    <xf numFmtId="189" fontId="34" fillId="14" borderId="0" xfId="27" applyNumberFormat="1" applyFont="1" applyFill="1" applyAlignment="1">
      <alignment horizontal="right" vertical="center" wrapText="1" indent="2"/>
    </xf>
    <xf numFmtId="0" fontId="24" fillId="3" borderId="0" xfId="9" quotePrefix="1" applyNumberFormat="1" applyFont="1" applyFill="1" applyAlignment="1" applyProtection="1">
      <alignment horizontal="center" vertical="center"/>
      <protection locked="0"/>
    </xf>
    <xf numFmtId="0" fontId="56" fillId="0" borderId="39" xfId="0" applyFont="1" applyFill="1" applyBorder="1" applyAlignment="1">
      <alignment horizontal="left" indent="1"/>
    </xf>
    <xf numFmtId="175" fontId="31" fillId="0" borderId="0" xfId="9" applyFont="1" applyAlignment="1">
      <alignment horizontal="right" vertical="center"/>
    </xf>
    <xf numFmtId="175" fontId="31" fillId="4" borderId="0" xfId="9" applyFont="1" applyFill="1" applyAlignment="1">
      <alignment horizontal="right" vertical="center"/>
    </xf>
    <xf numFmtId="175" fontId="31" fillId="0" borderId="0" xfId="9" applyFont="1" applyAlignment="1">
      <alignment vertical="center"/>
    </xf>
    <xf numFmtId="164" fontId="31" fillId="0" borderId="0" xfId="15" applyNumberFormat="1" applyFont="1" applyAlignment="1">
      <alignment horizontal="right" vertical="center" wrapText="1" indent="3"/>
    </xf>
    <xf numFmtId="3" fontId="31" fillId="0" borderId="0" xfId="36" applyNumberFormat="1" applyFont="1" applyFill="1" applyBorder="1" applyAlignment="1" applyProtection="1">
      <alignment horizontal="right" vertical="center" indent="5"/>
    </xf>
    <xf numFmtId="3" fontId="31" fillId="4" borderId="0" xfId="36" applyNumberFormat="1" applyFont="1" applyFill="1" applyBorder="1" applyAlignment="1" applyProtection="1">
      <alignment horizontal="right" vertical="center" indent="5"/>
    </xf>
    <xf numFmtId="3" fontId="31" fillId="4" borderId="0" xfId="35" applyNumberFormat="1" applyFont="1" applyFill="1" applyAlignment="1">
      <alignment horizontal="right" vertical="center" indent="3"/>
    </xf>
    <xf numFmtId="3" fontId="31" fillId="4" borderId="0" xfId="36" applyNumberFormat="1" applyFont="1" applyFill="1" applyBorder="1" applyAlignment="1" applyProtection="1">
      <alignment horizontal="center" vertical="center"/>
    </xf>
    <xf numFmtId="0" fontId="24" fillId="3" borderId="0" xfId="4" applyNumberFormat="1" applyFont="1" applyFill="1" applyBorder="1" applyAlignment="1" applyProtection="1">
      <alignment horizontal="center" vertical="center" wrapText="1"/>
      <protection locked="0"/>
    </xf>
    <xf numFmtId="0" fontId="24" fillId="3" borderId="0" xfId="4" applyNumberFormat="1" applyFont="1" applyFill="1" applyBorder="1" applyAlignment="1" applyProtection="1">
      <alignment horizontal="center" vertical="center"/>
      <protection locked="0"/>
    </xf>
    <xf numFmtId="0" fontId="35" fillId="0" borderId="0" xfId="0" applyNumberFormat="1" applyFont="1" applyFill="1" applyBorder="1" applyAlignment="1" applyProtection="1">
      <alignment horizontal="center" vertical="center"/>
    </xf>
    <xf numFmtId="0" fontId="33" fillId="0" borderId="0" xfId="0" applyNumberFormat="1" applyFont="1" applyFill="1" applyBorder="1" applyAlignment="1" applyProtection="1">
      <alignment horizontal="justify" vertical="center" wrapText="1"/>
    </xf>
    <xf numFmtId="0" fontId="35" fillId="0" borderId="0" xfId="0" applyNumberFormat="1" applyFont="1" applyFill="1" applyBorder="1" applyAlignment="1" applyProtection="1">
      <alignment horizontal="right" vertical="center"/>
    </xf>
    <xf numFmtId="0" fontId="24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52" fillId="3" borderId="0" xfId="0" quotePrefix="1" applyNumberFormat="1" applyFont="1" applyFill="1" applyBorder="1" applyAlignment="1" applyProtection="1">
      <alignment horizontal="center" vertical="center" wrapText="1"/>
      <protection locked="0"/>
    </xf>
    <xf numFmtId="0" fontId="24" fillId="3" borderId="0" xfId="0" applyNumberFormat="1" applyFont="1" applyFill="1" applyBorder="1" applyAlignment="1" applyProtection="1">
      <alignment horizontal="center" vertical="center"/>
      <protection locked="0"/>
    </xf>
    <xf numFmtId="0" fontId="20" fillId="3" borderId="0" xfId="0" quotePrefix="1" applyNumberFormat="1" applyFont="1" applyFill="1" applyBorder="1" applyAlignment="1" applyProtection="1">
      <alignment horizontal="center" vertical="center" wrapText="1"/>
      <protection locked="0"/>
    </xf>
    <xf numFmtId="0" fontId="51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51" fillId="3" borderId="0" xfId="0" applyNumberFormat="1" applyFont="1" applyFill="1" applyBorder="1" applyAlignment="1" applyProtection="1">
      <alignment horizontal="center" vertical="center"/>
      <protection locked="0"/>
    </xf>
    <xf numFmtId="3" fontId="33" fillId="0" borderId="26" xfId="21" applyNumberFormat="1" applyFont="1" applyFill="1" applyBorder="1" applyAlignment="1" applyProtection="1">
      <alignment horizontal="justify" vertical="center" wrapText="1"/>
      <protection locked="0"/>
    </xf>
    <xf numFmtId="3" fontId="33" fillId="0" borderId="0" xfId="21" applyNumberFormat="1" applyFont="1" applyFill="1" applyBorder="1" applyAlignment="1" applyProtection="1">
      <alignment horizontal="justify" vertical="center" wrapText="1"/>
      <protection locked="0"/>
    </xf>
    <xf numFmtId="0" fontId="95" fillId="0" borderId="0" xfId="0" applyNumberFormat="1" applyFont="1" applyFill="1" applyBorder="1" applyAlignment="1" applyProtection="1">
      <alignment horizontal="center" vertical="center"/>
    </xf>
    <xf numFmtId="0" fontId="42" fillId="0" borderId="0" xfId="0" applyNumberFormat="1" applyFont="1" applyFill="1" applyBorder="1" applyAlignment="1" applyProtection="1">
      <alignment horizontal="center" vertical="center"/>
    </xf>
    <xf numFmtId="0" fontId="24" fillId="3" borderId="40" xfId="0" applyNumberFormat="1" applyFont="1" applyFill="1" applyBorder="1" applyAlignment="1">
      <alignment horizontal="center" vertical="center" wrapText="1"/>
    </xf>
    <xf numFmtId="0" fontId="24" fillId="3" borderId="0" xfId="0" applyNumberFormat="1" applyFont="1" applyFill="1" applyBorder="1" applyAlignment="1">
      <alignment horizontal="center" vertical="center" wrapText="1"/>
    </xf>
    <xf numFmtId="0" fontId="24" fillId="3" borderId="27" xfId="0" applyNumberFormat="1" applyFont="1" applyFill="1" applyBorder="1" applyAlignment="1">
      <alignment horizontal="center" vertical="center" wrapText="1"/>
    </xf>
    <xf numFmtId="0" fontId="24" fillId="3" borderId="0" xfId="15" applyFont="1" applyFill="1" applyAlignment="1" applyProtection="1">
      <alignment horizontal="left" vertical="center" wrapText="1" indent="1"/>
      <protection locked="0"/>
    </xf>
    <xf numFmtId="0" fontId="33" fillId="0" borderId="0" xfId="4" applyNumberFormat="1" applyFont="1" applyFill="1" applyBorder="1" applyAlignment="1" applyProtection="1">
      <alignment horizontal="justify" vertical="top" wrapText="1"/>
    </xf>
    <xf numFmtId="0" fontId="20" fillId="3" borderId="0" xfId="0" applyNumberFormat="1" applyFont="1" applyFill="1" applyBorder="1" applyAlignment="1" applyProtection="1">
      <alignment horizontal="center" vertical="center"/>
      <protection locked="0"/>
    </xf>
    <xf numFmtId="0" fontId="57" fillId="0" borderId="0" xfId="4" applyNumberFormat="1" applyFont="1" applyFill="1" applyBorder="1" applyAlignment="1" applyProtection="1">
      <alignment vertical="center" wrapText="1"/>
    </xf>
    <xf numFmtId="0" fontId="91" fillId="0" borderId="0" xfId="4" applyNumberFormat="1" applyFont="1" applyFill="1" applyBorder="1" applyAlignment="1" applyProtection="1">
      <alignment horizontal="center" vertical="center"/>
    </xf>
    <xf numFmtId="0" fontId="58" fillId="0" borderId="0" xfId="4" quotePrefix="1" applyNumberFormat="1" applyFont="1" applyFill="1" applyBorder="1" applyAlignment="1" applyProtection="1">
      <alignment horizontal="center" vertical="center"/>
    </xf>
    <xf numFmtId="0" fontId="65" fillId="0" borderId="0" xfId="4" applyNumberFormat="1" applyFont="1" applyFill="1" applyBorder="1" applyAlignment="1" applyProtection="1">
      <alignment horizontal="center" vertical="center"/>
    </xf>
    <xf numFmtId="0" fontId="67" fillId="3" borderId="0" xfId="4" applyNumberFormat="1" applyFont="1" applyFill="1" applyBorder="1" applyAlignment="1" applyProtection="1">
      <alignment horizontal="center" vertical="center"/>
      <protection locked="0"/>
    </xf>
    <xf numFmtId="3" fontId="24" fillId="3" borderId="0" xfId="4" applyNumberFormat="1" applyFont="1" applyFill="1" applyBorder="1" applyAlignment="1" applyProtection="1">
      <alignment horizontal="center" vertical="center" wrapText="1"/>
    </xf>
    <xf numFmtId="0" fontId="35" fillId="2" borderId="0" xfId="4" applyNumberFormat="1" applyFont="1" applyFill="1" applyBorder="1" applyAlignment="1" applyProtection="1">
      <alignment horizontal="center" vertical="center" wrapText="1"/>
    </xf>
    <xf numFmtId="0" fontId="24" fillId="3" borderId="0" xfId="4" applyNumberFormat="1" applyFont="1" applyFill="1" applyBorder="1" applyAlignment="1" applyProtection="1">
      <alignment horizontal="left" vertical="center" wrapText="1" indent="1"/>
      <protection locked="0"/>
    </xf>
    <xf numFmtId="0" fontId="33" fillId="0" borderId="0" xfId="4" applyNumberFormat="1" applyFont="1" applyFill="1" applyBorder="1" applyAlignment="1" applyProtection="1">
      <alignment horizontal="justify" vertical="center" wrapText="1"/>
    </xf>
    <xf numFmtId="0" fontId="35" fillId="0" borderId="0" xfId="4" applyNumberFormat="1" applyFont="1" applyFill="1" applyBorder="1" applyAlignment="1" applyProtection="1">
      <alignment horizontal="center" vertical="center" wrapText="1"/>
    </xf>
    <xf numFmtId="175" fontId="42" fillId="0" borderId="10" xfId="9" quotePrefix="1" applyFont="1" applyBorder="1" applyAlignment="1">
      <alignment horizontal="center" vertical="center"/>
    </xf>
    <xf numFmtId="0" fontId="42" fillId="0" borderId="10" xfId="9" applyNumberFormat="1" applyFont="1" applyBorder="1" applyAlignment="1" applyProtection="1">
      <alignment horizontal="center" vertical="center"/>
      <protection locked="0"/>
    </xf>
    <xf numFmtId="0" fontId="35" fillId="0" borderId="0" xfId="9" applyNumberFormat="1" applyFont="1" applyAlignment="1">
      <alignment horizontal="center" vertical="center" wrapText="1"/>
    </xf>
    <xf numFmtId="0" fontId="20" fillId="3" borderId="21" xfId="9" quotePrefix="1" applyNumberFormat="1" applyFont="1" applyFill="1" applyBorder="1" applyAlignment="1" applyProtection="1">
      <alignment horizontal="center" vertical="center"/>
      <protection locked="0"/>
    </xf>
    <xf numFmtId="0" fontId="24" fillId="3" borderId="0" xfId="9" quotePrefix="1" applyNumberFormat="1" applyFont="1" applyFill="1" applyAlignment="1" applyProtection="1">
      <alignment horizontal="center" vertical="center"/>
      <protection locked="0"/>
    </xf>
    <xf numFmtId="0" fontId="24" fillId="3" borderId="0" xfId="9" quotePrefix="1" applyNumberFormat="1" applyFont="1" applyFill="1" applyAlignment="1" applyProtection="1">
      <alignment horizontal="center" vertical="center" wrapText="1"/>
      <protection locked="0"/>
    </xf>
    <xf numFmtId="0" fontId="24" fillId="3" borderId="21" xfId="9" quotePrefix="1" applyNumberFormat="1" applyFont="1" applyFill="1" applyBorder="1" applyAlignment="1" applyProtection="1">
      <alignment horizontal="center" vertical="center"/>
      <protection locked="0"/>
    </xf>
    <xf numFmtId="0" fontId="20" fillId="3" borderId="0" xfId="9" quotePrefix="1" applyNumberFormat="1" applyFont="1" applyFill="1" applyAlignment="1" applyProtection="1">
      <alignment horizontal="center" vertical="center"/>
      <protection locked="0"/>
    </xf>
    <xf numFmtId="0" fontId="168" fillId="0" borderId="13" xfId="11" applyNumberFormat="1" applyFont="1" applyFill="1" applyBorder="1" applyAlignment="1" applyProtection="1">
      <alignment horizontal="right" vertical="center" wrapText="1"/>
    </xf>
    <xf numFmtId="0" fontId="50" fillId="0" borderId="14" xfId="4" applyNumberFormat="1" applyFont="1" applyFill="1" applyBorder="1" applyAlignment="1" applyProtection="1">
      <alignment horizontal="left" vertical="center" wrapText="1"/>
    </xf>
    <xf numFmtId="0" fontId="18" fillId="0" borderId="0" xfId="12" quotePrefix="1" applyFont="1" applyAlignment="1">
      <alignment horizontal="center" vertical="center"/>
    </xf>
    <xf numFmtId="0" fontId="19" fillId="0" borderId="0" xfId="12" applyFont="1" applyAlignment="1">
      <alignment horizontal="center" vertical="center"/>
    </xf>
    <xf numFmtId="0" fontId="95" fillId="12" borderId="0" xfId="12" applyFont="1" applyFill="1" applyAlignment="1">
      <alignment horizontal="center" vertical="center"/>
    </xf>
    <xf numFmtId="0" fontId="95" fillId="12" borderId="0" xfId="12" applyFont="1" applyFill="1" applyAlignment="1">
      <alignment horizontal="center" vertical="center" wrapText="1"/>
    </xf>
    <xf numFmtId="175" fontId="95" fillId="0" borderId="0" xfId="12" applyNumberFormat="1" applyFont="1" applyAlignment="1">
      <alignment horizontal="center" vertical="center"/>
    </xf>
    <xf numFmtId="175" fontId="101" fillId="0" borderId="0" xfId="12" applyNumberFormat="1" applyFont="1" applyAlignment="1">
      <alignment horizontal="justify" wrapText="1"/>
    </xf>
    <xf numFmtId="175" fontId="101" fillId="0" borderId="0" xfId="12" applyNumberFormat="1" applyFont="1" applyAlignment="1">
      <alignment horizontal="justify" vertical="center" wrapText="1"/>
    </xf>
    <xf numFmtId="0" fontId="95" fillId="12" borderId="0" xfId="15" applyFont="1" applyFill="1" applyAlignment="1">
      <alignment horizontal="center" vertical="center"/>
    </xf>
    <xf numFmtId="0" fontId="9" fillId="0" borderId="0" xfId="15"/>
    <xf numFmtId="0" fontId="24" fillId="3" borderId="26" xfId="15" applyFont="1" applyFill="1" applyBorder="1" applyAlignment="1" applyProtection="1">
      <alignment horizontal="left" vertical="center" wrapText="1" indent="1"/>
      <protection locked="0"/>
    </xf>
    <xf numFmtId="0" fontId="24" fillId="3" borderId="26" xfId="15" applyFont="1" applyFill="1" applyBorder="1" applyAlignment="1" applyProtection="1">
      <alignment horizontal="center" vertical="center" wrapText="1"/>
      <protection locked="0"/>
    </xf>
    <xf numFmtId="0" fontId="24" fillId="3" borderId="0" xfId="15" applyFont="1" applyFill="1" applyAlignment="1" applyProtection="1">
      <alignment horizontal="center" vertical="center" wrapText="1"/>
      <protection locked="0"/>
    </xf>
    <xf numFmtId="0" fontId="80" fillId="0" borderId="0" xfId="0" applyNumberFormat="1" applyFont="1" applyFill="1" applyBorder="1" applyAlignment="1" applyProtection="1">
      <alignment horizontal="left" vertical="center"/>
    </xf>
    <xf numFmtId="0" fontId="144" fillId="0" borderId="0" xfId="0" applyNumberFormat="1" applyFont="1" applyFill="1" applyBorder="1" applyAlignment="1" applyProtection="1">
      <alignment horizontal="left" vertical="center" indent="1"/>
    </xf>
    <xf numFmtId="0" fontId="96" fillId="0" borderId="0" xfId="12" applyFont="1" applyAlignment="1">
      <alignment wrapText="1"/>
    </xf>
    <xf numFmtId="175" fontId="35" fillId="11" borderId="0" xfId="20" applyFont="1" applyFill="1" applyAlignment="1">
      <alignment horizontal="center" vertical="center"/>
    </xf>
    <xf numFmtId="0" fontId="35" fillId="11" borderId="0" xfId="15" applyFont="1" applyFill="1" applyAlignment="1">
      <alignment horizontal="center" vertical="center"/>
    </xf>
    <xf numFmtId="175" fontId="33" fillId="0" borderId="0" xfId="20" quotePrefix="1" applyFont="1" applyAlignment="1">
      <alignment horizontal="justify" vertical="center" wrapText="1"/>
    </xf>
    <xf numFmtId="175" fontId="35" fillId="11" borderId="0" xfId="27" applyFont="1" applyFill="1" applyAlignment="1">
      <alignment horizontal="center" vertical="center"/>
    </xf>
    <xf numFmtId="0" fontId="35" fillId="0" borderId="0" xfId="27" quotePrefix="1" applyNumberFormat="1" applyFont="1" applyAlignment="1">
      <alignment horizontal="center" vertical="center"/>
    </xf>
    <xf numFmtId="0" fontId="121" fillId="0" borderId="0" xfId="27" applyNumberFormat="1" applyFont="1" applyAlignment="1">
      <alignment horizontal="center" vertical="center"/>
    </xf>
    <xf numFmtId="2" fontId="38" fillId="0" borderId="0" xfId="20" quotePrefix="1" applyNumberFormat="1" applyFont="1" applyAlignment="1">
      <alignment horizontal="justify" vertical="center" wrapText="1"/>
    </xf>
    <xf numFmtId="175" fontId="95" fillId="12" borderId="0" xfId="15" applyNumberFormat="1" applyFont="1" applyFill="1" applyAlignment="1">
      <alignment horizontal="center" vertical="center"/>
    </xf>
    <xf numFmtId="2" fontId="33" fillId="0" borderId="0" xfId="20" quotePrefix="1" applyNumberFormat="1" applyFont="1" applyAlignment="1">
      <alignment horizontal="justify" vertical="center" wrapText="1"/>
    </xf>
    <xf numFmtId="0" fontId="144" fillId="0" borderId="0" xfId="0" applyNumberFormat="1" applyFont="1" applyFill="1" applyBorder="1" applyAlignment="1" applyProtection="1">
      <alignment horizontal="left" vertical="center" wrapText="1"/>
    </xf>
    <xf numFmtId="0" fontId="80" fillId="0" borderId="0" xfId="0" applyNumberFormat="1" applyFont="1" applyFill="1" applyBorder="1" applyAlignment="1" applyProtection="1">
      <alignment horizontal="left" vertical="center" wrapText="1"/>
    </xf>
    <xf numFmtId="175" fontId="95" fillId="0" borderId="0" xfId="15" applyNumberFormat="1" applyFont="1" applyAlignment="1">
      <alignment horizontal="center" vertical="center" wrapText="1"/>
    </xf>
    <xf numFmtId="175" fontId="95" fillId="0" borderId="0" xfId="15" applyNumberFormat="1" applyFont="1" applyAlignment="1">
      <alignment horizontal="center" vertical="center"/>
    </xf>
    <xf numFmtId="175" fontId="101" fillId="0" borderId="26" xfId="12" applyNumberFormat="1" applyFont="1" applyBorder="1" applyAlignment="1">
      <alignment horizontal="left" vertical="center" wrapText="1"/>
    </xf>
    <xf numFmtId="175" fontId="101" fillId="0" borderId="0" xfId="12" applyNumberFormat="1" applyFont="1" applyAlignment="1">
      <alignment horizontal="left" vertical="center" wrapText="1"/>
    </xf>
    <xf numFmtId="0" fontId="144" fillId="0" borderId="0" xfId="0" applyNumberFormat="1" applyFont="1" applyFill="1" applyBorder="1" applyAlignment="1" applyProtection="1">
      <alignment horizontal="left" vertical="center" wrapText="1" indent="1"/>
    </xf>
    <xf numFmtId="0" fontId="24" fillId="3" borderId="27" xfId="15" applyFont="1" applyFill="1" applyBorder="1" applyAlignment="1" applyProtection="1">
      <alignment horizontal="center" vertical="center" wrapText="1"/>
      <protection locked="0"/>
    </xf>
    <xf numFmtId="3" fontId="35" fillId="0" borderId="0" xfId="31" applyNumberFormat="1" applyFont="1" applyAlignment="1">
      <alignment horizontal="center" vertical="center"/>
    </xf>
    <xf numFmtId="0" fontId="35" fillId="0" borderId="0" xfId="30" quotePrefix="1" applyFont="1" applyAlignment="1">
      <alignment horizontal="center" vertical="center"/>
    </xf>
    <xf numFmtId="0" fontId="121" fillId="0" borderId="0" xfId="30" applyFont="1" applyAlignment="1">
      <alignment horizontal="center" vertical="center"/>
    </xf>
    <xf numFmtId="175" fontId="35" fillId="11" borderId="0" xfId="31" applyFont="1" applyFill="1" applyAlignment="1">
      <alignment horizontal="center" vertical="center"/>
    </xf>
    <xf numFmtId="175" fontId="35" fillId="0" borderId="0" xfId="32" applyFont="1" applyAlignment="1">
      <alignment horizontal="center" vertical="center"/>
    </xf>
    <xf numFmtId="175" fontId="101" fillId="0" borderId="0" xfId="12" applyNumberFormat="1" applyFont="1" applyAlignment="1">
      <alignment horizontal="justify" vertical="top" wrapText="1"/>
    </xf>
    <xf numFmtId="175" fontId="35" fillId="0" borderId="0" xfId="13" applyFont="1" applyAlignment="1">
      <alignment horizontal="center" vertical="center" wrapText="1"/>
    </xf>
    <xf numFmtId="0" fontId="24" fillId="3" borderId="31" xfId="15" applyFont="1" applyFill="1" applyBorder="1" applyAlignment="1" applyProtection="1">
      <alignment horizontal="center" vertical="center" wrapText="1"/>
      <protection locked="0"/>
    </xf>
    <xf numFmtId="3" fontId="154" fillId="13" borderId="0" xfId="43" applyNumberFormat="1" applyFont="1" applyFill="1" applyAlignment="1">
      <alignment horizontal="left" vertical="center" wrapText="1"/>
    </xf>
    <xf numFmtId="0" fontId="156" fillId="0" borderId="0" xfId="43" applyNumberFormat="1" applyFont="1"/>
    <xf numFmtId="3" fontId="154" fillId="13" borderId="0" xfId="43" applyNumberFormat="1" applyFont="1" applyFill="1" applyAlignment="1">
      <alignment horizontal="center" vertical="center" wrapText="1"/>
    </xf>
    <xf numFmtId="0" fontId="156" fillId="0" borderId="33" xfId="43" applyNumberFormat="1" applyFont="1" applyBorder="1"/>
    <xf numFmtId="175" fontId="141" fillId="0" borderId="0" xfId="43" quotePrefix="1" applyFont="1" applyAlignment="1">
      <alignment horizontal="center" vertical="center"/>
    </xf>
    <xf numFmtId="175" fontId="95" fillId="0" borderId="0" xfId="43" applyFont="1" applyAlignment="1">
      <alignment horizontal="center" vertical="center"/>
    </xf>
    <xf numFmtId="175" fontId="149" fillId="0" borderId="0" xfId="43"/>
    <xf numFmtId="175" fontId="35" fillId="0" borderId="0" xfId="43" applyFont="1" applyAlignment="1">
      <alignment horizontal="center" vertical="center"/>
    </xf>
    <xf numFmtId="175" fontId="81" fillId="0" borderId="0" xfId="43" quotePrefix="1" applyFont="1" applyAlignment="1">
      <alignment horizontal="center" vertical="center"/>
    </xf>
    <xf numFmtId="0" fontId="35" fillId="0" borderId="0" xfId="43" applyNumberFormat="1" applyFont="1" applyAlignment="1">
      <alignment horizontal="center" vertical="center"/>
    </xf>
    <xf numFmtId="0" fontId="175" fillId="18" borderId="8" xfId="11" applyNumberFormat="1" applyFont="1" applyFill="1" applyBorder="1" applyAlignment="1" applyProtection="1">
      <alignment horizontal="center" vertical="center"/>
    </xf>
    <xf numFmtId="0" fontId="175" fillId="18" borderId="9" xfId="11" applyNumberFormat="1" applyFont="1" applyFill="1" applyBorder="1" applyAlignment="1" applyProtection="1">
      <alignment horizontal="center" vertical="center"/>
    </xf>
    <xf numFmtId="175" fontId="186" fillId="0" borderId="0" xfId="43" applyFont="1" applyAlignment="1">
      <alignment horizontal="center" vertical="center"/>
    </xf>
    <xf numFmtId="175" fontId="187" fillId="0" borderId="0" xfId="43" quotePrefix="1" applyFont="1" applyAlignment="1">
      <alignment horizontal="center" vertical="center"/>
    </xf>
    <xf numFmtId="0" fontId="71" fillId="0" borderId="13" xfId="4" applyNumberFormat="1" applyFont="1" applyFill="1" applyBorder="1" applyAlignment="1" applyProtection="1">
      <alignment horizontal="right" vertical="center" wrapText="1"/>
    </xf>
    <xf numFmtId="175" fontId="35" fillId="0" borderId="0" xfId="35" applyFont="1" applyAlignment="1">
      <alignment horizontal="center" vertical="center"/>
    </xf>
    <xf numFmtId="0" fontId="24" fillId="3" borderId="27" xfId="15" applyFont="1" applyFill="1" applyBorder="1" applyAlignment="1" applyProtection="1">
      <alignment horizontal="left" vertical="center" wrapText="1" indent="1"/>
      <protection locked="0"/>
    </xf>
    <xf numFmtId="0" fontId="31" fillId="0" borderId="26" xfId="35" applyNumberFormat="1" applyFont="1" applyBorder="1" applyAlignment="1" applyProtection="1">
      <alignment horizontal="left" vertical="center" wrapText="1" indent="1"/>
      <protection locked="0"/>
    </xf>
    <xf numFmtId="0" fontId="31" fillId="0" borderId="0" xfId="35" applyNumberFormat="1" applyFont="1" applyAlignment="1" applyProtection="1">
      <alignment horizontal="left" vertical="center" wrapText="1" indent="1"/>
      <protection locked="0"/>
    </xf>
    <xf numFmtId="3" fontId="31" fillId="0" borderId="26" xfId="35" applyNumberFormat="1" applyFont="1" applyBorder="1" applyAlignment="1">
      <alignment horizontal="right" vertical="center" indent="3"/>
    </xf>
    <xf numFmtId="3" fontId="31" fillId="0" borderId="0" xfId="35" applyNumberFormat="1" applyFont="1" applyAlignment="1">
      <alignment horizontal="right" vertical="center" indent="3"/>
    </xf>
    <xf numFmtId="3" fontId="31" fillId="0" borderId="26" xfId="36" applyNumberFormat="1" applyFont="1" applyFill="1" applyBorder="1" applyAlignment="1" applyProtection="1">
      <alignment horizontal="right" vertical="center" indent="5"/>
    </xf>
    <xf numFmtId="3" fontId="31" fillId="0" borderId="0" xfId="36" applyNumberFormat="1" applyFont="1" applyFill="1" applyBorder="1" applyAlignment="1" applyProtection="1">
      <alignment horizontal="right" vertical="center" indent="5"/>
    </xf>
    <xf numFmtId="3" fontId="31" fillId="0" borderId="26" xfId="36" applyNumberFormat="1" applyFont="1" applyFill="1" applyBorder="1" applyAlignment="1" applyProtection="1">
      <alignment horizontal="right" vertical="center" indent="3"/>
    </xf>
    <xf numFmtId="3" fontId="31" fillId="0" borderId="0" xfId="36" applyNumberFormat="1" applyFont="1" applyFill="1" applyBorder="1" applyAlignment="1" applyProtection="1">
      <alignment horizontal="right" vertical="center" indent="3"/>
    </xf>
    <xf numFmtId="3" fontId="31" fillId="0" borderId="26" xfId="36" applyNumberFormat="1" applyFont="1" applyFill="1" applyBorder="1" applyAlignment="1" applyProtection="1">
      <alignment horizontal="center" vertical="center"/>
    </xf>
    <xf numFmtId="3" fontId="31" fillId="0" borderId="0" xfId="36" applyNumberFormat="1" applyFont="1" applyFill="1" applyBorder="1" applyAlignment="1" applyProtection="1">
      <alignment horizontal="center" vertical="center"/>
    </xf>
    <xf numFmtId="0" fontId="32" fillId="11" borderId="0" xfId="15" applyFont="1" applyFill="1" applyAlignment="1">
      <alignment horizontal="center" vertical="center"/>
    </xf>
    <xf numFmtId="3" fontId="31" fillId="4" borderId="0" xfId="15" applyNumberFormat="1" applyFont="1" applyFill="1" applyAlignment="1">
      <alignment horizontal="right" vertical="center" indent="1"/>
    </xf>
    <xf numFmtId="193" fontId="31" fillId="0" borderId="0" xfId="15" applyNumberFormat="1" applyFont="1" applyAlignment="1">
      <alignment horizontal="right" vertical="center"/>
    </xf>
    <xf numFmtId="193" fontId="31" fillId="4" borderId="0" xfId="15" applyNumberFormat="1" applyFont="1" applyFill="1" applyAlignment="1">
      <alignment horizontal="right" vertical="center"/>
    </xf>
    <xf numFmtId="0" fontId="32" fillId="11" borderId="0" xfId="15" applyFont="1" applyFill="1" applyAlignment="1">
      <alignment horizontal="center" vertical="center" wrapText="1"/>
    </xf>
    <xf numFmtId="0" fontId="139" fillId="11" borderId="0" xfId="15" applyFont="1" applyFill="1" applyAlignment="1">
      <alignment horizontal="center" vertical="center"/>
    </xf>
    <xf numFmtId="3" fontId="154" fillId="13" borderId="0" xfId="43" applyNumberFormat="1" applyFont="1" applyFill="1" applyAlignment="1">
      <alignment vertical="center" wrapText="1"/>
    </xf>
    <xf numFmtId="0" fontId="32" fillId="11" borderId="0" xfId="15" applyFont="1" applyFill="1" applyAlignment="1">
      <alignment horizontal="center"/>
    </xf>
    <xf numFmtId="0" fontId="38" fillId="11" borderId="26" xfId="15" applyFont="1" applyFill="1" applyBorder="1" applyAlignment="1">
      <alignment horizontal="justify" vertical="top" wrapText="1"/>
    </xf>
    <xf numFmtId="0" fontId="38" fillId="11" borderId="0" xfId="15" applyFont="1" applyFill="1" applyAlignment="1">
      <alignment horizontal="justify" vertical="top" wrapText="1"/>
    </xf>
    <xf numFmtId="0" fontId="31" fillId="4" borderId="0" xfId="15" applyFont="1" applyFill="1" applyAlignment="1" applyProtection="1">
      <alignment horizontal="left" vertical="center" wrapText="1" indent="1"/>
      <protection locked="0"/>
    </xf>
    <xf numFmtId="167" fontId="31" fillId="4" borderId="0" xfId="18" applyNumberFormat="1" applyFont="1" applyFill="1" applyBorder="1" applyAlignment="1" applyProtection="1">
      <alignment horizontal="right" vertical="center" indent="1"/>
    </xf>
    <xf numFmtId="3" fontId="83" fillId="15" borderId="0" xfId="15" applyNumberFormat="1" applyFont="1" applyFill="1" applyAlignment="1">
      <alignment horizontal="right" vertical="center" indent="1"/>
    </xf>
    <xf numFmtId="0" fontId="9" fillId="0" borderId="0" xfId="15" applyAlignment="1">
      <alignment horizontal="right" indent="1"/>
    </xf>
    <xf numFmtId="193" fontId="83" fillId="0" borderId="0" xfId="15" applyNumberFormat="1" applyFont="1" applyAlignment="1">
      <alignment horizontal="right" vertical="center"/>
    </xf>
    <xf numFmtId="193" fontId="83" fillId="15" borderId="0" xfId="15" applyNumberFormat="1" applyFont="1" applyFill="1" applyAlignment="1">
      <alignment horizontal="right" vertical="center"/>
    </xf>
    <xf numFmtId="3" fontId="56" fillId="4" borderId="0" xfId="39" applyNumberFormat="1" applyFont="1" applyFill="1" applyBorder="1" applyAlignment="1" applyProtection="1">
      <alignment horizontal="right" vertical="center" indent="2"/>
    </xf>
    <xf numFmtId="0" fontId="56" fillId="4" borderId="0" xfId="15" applyFont="1" applyFill="1" applyAlignment="1">
      <alignment horizontal="left" vertical="center" wrapText="1" indent="1"/>
    </xf>
    <xf numFmtId="0" fontId="56" fillId="4" borderId="27" xfId="15" applyFont="1" applyFill="1" applyBorder="1" applyAlignment="1">
      <alignment horizontal="left" vertical="center" wrapText="1" indent="1"/>
    </xf>
    <xf numFmtId="0" fontId="56" fillId="4" borderId="0" xfId="15" applyFont="1" applyFill="1" applyAlignment="1">
      <alignment horizontal="center" vertical="center"/>
    </xf>
    <xf numFmtId="0" fontId="56" fillId="4" borderId="0" xfId="15" quotePrefix="1" applyFont="1" applyFill="1" applyAlignment="1">
      <alignment vertical="center"/>
    </xf>
    <xf numFmtId="0" fontId="56" fillId="4" borderId="0" xfId="15" applyFont="1" applyFill="1" applyAlignment="1">
      <alignment horizontal="left" vertical="center" indent="1"/>
    </xf>
    <xf numFmtId="0" fontId="144" fillId="0" borderId="0" xfId="40" applyNumberFormat="1" applyFont="1" applyAlignment="1">
      <alignment horizontal="left" vertical="center" wrapText="1"/>
    </xf>
    <xf numFmtId="176" fontId="35" fillId="0" borderId="0" xfId="40" quotePrefix="1" applyNumberFormat="1" applyFont="1" applyAlignment="1">
      <alignment horizontal="center" vertical="center"/>
    </xf>
    <xf numFmtId="0" fontId="176" fillId="18" borderId="8" xfId="11" applyNumberFormat="1" applyFont="1" applyFill="1" applyBorder="1" applyAlignment="1" applyProtection="1">
      <alignment horizontal="center" vertical="center"/>
    </xf>
    <xf numFmtId="0" fontId="176" fillId="18" borderId="1" xfId="11" applyNumberFormat="1" applyFont="1" applyFill="1" applyBorder="1" applyAlignment="1" applyProtection="1">
      <alignment horizontal="center" vertical="center"/>
    </xf>
    <xf numFmtId="0" fontId="176" fillId="18" borderId="9" xfId="11" applyNumberFormat="1" applyFont="1" applyFill="1" applyBorder="1" applyAlignment="1" applyProtection="1">
      <alignment horizontal="center" vertical="center"/>
    </xf>
  </cellXfs>
  <cellStyles count="75">
    <cellStyle name="Euro" xfId="1" xr:uid="{00000000-0005-0000-0000-000000000000}"/>
    <cellStyle name="Hipervínculo" xfId="11" builtinId="8"/>
    <cellStyle name="IABackgroundMembers" xfId="73" xr:uid="{00000000-0005-0000-0000-000002000000}"/>
    <cellStyle name="Millares" xfId="2" builtinId="3"/>
    <cellStyle name="Millares [0] 2" xfId="7" xr:uid="{00000000-0005-0000-0000-000004000000}"/>
    <cellStyle name="Millares [0] 2 2" xfId="50" xr:uid="{00000000-0005-0000-0000-000005000000}"/>
    <cellStyle name="Millares [0] 3" xfId="14" xr:uid="{00000000-0005-0000-0000-000006000000}"/>
    <cellStyle name="Millares [0] 4" xfId="46" xr:uid="{00000000-0005-0000-0000-000007000000}"/>
    <cellStyle name="Millares [0]_3.1" xfId="37" xr:uid="{00000000-0005-0000-0000-000008000000}"/>
    <cellStyle name="Millares [0]_I.1.K. TOTAL BIENES por causa" xfId="17" xr:uid="{00000000-0005-0000-0000-000009000000}"/>
    <cellStyle name="Millares [0]_I.3. BIENES por clase de riesgo" xfId="28" xr:uid="{00000000-0005-0000-0000-00000A000000}"/>
    <cellStyle name="Millares [0]_Recargos 2012" xfId="41" xr:uid="{00000000-0005-0000-0000-00000B000000}"/>
    <cellStyle name="Millares 10" xfId="59" xr:uid="{00000000-0005-0000-0000-00000C000000}"/>
    <cellStyle name="Millares 11" xfId="60" xr:uid="{00000000-0005-0000-0000-00000D000000}"/>
    <cellStyle name="Millares 12" xfId="61" xr:uid="{00000000-0005-0000-0000-00000E000000}"/>
    <cellStyle name="Millares 13" xfId="62" xr:uid="{00000000-0005-0000-0000-00000F000000}"/>
    <cellStyle name="Millares 14" xfId="63" xr:uid="{00000000-0005-0000-0000-000010000000}"/>
    <cellStyle name="Millares 15" xfId="65" xr:uid="{00000000-0005-0000-0000-000011000000}"/>
    <cellStyle name="Millares 2" xfId="5" xr:uid="{00000000-0005-0000-0000-000012000000}"/>
    <cellStyle name="Millares 2 2" xfId="39" xr:uid="{00000000-0005-0000-0000-000013000000}"/>
    <cellStyle name="Millares 2 3" xfId="47" xr:uid="{00000000-0005-0000-0000-000014000000}"/>
    <cellStyle name="Millares 2 4" xfId="54" xr:uid="{00000000-0005-0000-0000-000015000000}"/>
    <cellStyle name="Millares 2 5" xfId="68" xr:uid="{00000000-0005-0000-0000-000016000000}"/>
    <cellStyle name="Millares 2 5 2" xfId="69" xr:uid="{00000000-0005-0000-0000-000017000000}"/>
    <cellStyle name="Millares 3" xfId="8" xr:uid="{00000000-0005-0000-0000-000018000000}"/>
    <cellStyle name="Millares 3 2" xfId="10" xr:uid="{00000000-0005-0000-0000-000019000000}"/>
    <cellStyle name="Millares 3 2 2" xfId="71" xr:uid="{00000000-0005-0000-0000-00001A000000}"/>
    <cellStyle name="Millares 3 3" xfId="70" xr:uid="{00000000-0005-0000-0000-00001B000000}"/>
    <cellStyle name="Millares 4" xfId="18" xr:uid="{00000000-0005-0000-0000-00001C000000}"/>
    <cellStyle name="Millares 5" xfId="44" xr:uid="{00000000-0005-0000-0000-00001D000000}"/>
    <cellStyle name="Millares 6" xfId="55" xr:uid="{00000000-0005-0000-0000-00001E000000}"/>
    <cellStyle name="Millares 7" xfId="56" xr:uid="{00000000-0005-0000-0000-00001F000000}"/>
    <cellStyle name="Millares 8" xfId="57" xr:uid="{00000000-0005-0000-0000-000020000000}"/>
    <cellStyle name="Millares 9" xfId="58" xr:uid="{00000000-0005-0000-0000-000021000000}"/>
    <cellStyle name="Millares_3.1" xfId="36" xr:uid="{00000000-0005-0000-0000-000022000000}"/>
    <cellStyle name="Millares_I.2.A EXPTES por provincia" xfId="21" xr:uid="{00000000-0005-0000-0000-000023000000}"/>
    <cellStyle name="Millares_IV. Datos globales PB, Bienes, Personas" xfId="33" xr:uid="{00000000-0005-0000-0000-000024000000}"/>
    <cellStyle name="Millares_Recargos 2012" xfId="42" xr:uid="{00000000-0005-0000-0000-000025000000}"/>
    <cellStyle name="Normal" xfId="0" builtinId="0"/>
    <cellStyle name="Normal 2" xfId="4" xr:uid="{00000000-0005-0000-0000-000027000000}"/>
    <cellStyle name="Normal 2 2" xfId="15" xr:uid="{00000000-0005-0000-0000-000028000000}"/>
    <cellStyle name="Normal 2 2 2" xfId="45" xr:uid="{00000000-0005-0000-0000-000029000000}"/>
    <cellStyle name="Normal 2 3" xfId="53" xr:uid="{00000000-0005-0000-0000-00002A000000}"/>
    <cellStyle name="Normal 2 4" xfId="67" xr:uid="{00000000-0005-0000-0000-00002B000000}"/>
    <cellStyle name="Normal 3" xfId="12" xr:uid="{00000000-0005-0000-0000-00002C000000}"/>
    <cellStyle name="Normal 3 2" xfId="48" xr:uid="{00000000-0005-0000-0000-00002D000000}"/>
    <cellStyle name="Normal 3 2 2" xfId="72" xr:uid="{00000000-0005-0000-0000-00002E000000}"/>
    <cellStyle name="Normal 3 2 2 2" xfId="74" xr:uid="{6A63A23C-BAC6-4C9D-801F-CD053CD803FD}"/>
    <cellStyle name="Normal 4" xfId="43" xr:uid="{00000000-0005-0000-0000-00002F000000}"/>
    <cellStyle name="Normal 5" xfId="49" xr:uid="{00000000-0005-0000-0000-000030000000}"/>
    <cellStyle name="Normal 6" xfId="52" xr:uid="{00000000-0005-0000-0000-000031000000}"/>
    <cellStyle name="Normal 7" xfId="64" xr:uid="{00000000-0005-0000-0000-000032000000}"/>
    <cellStyle name="Normal 8" xfId="66" xr:uid="{00000000-0005-0000-0000-000033000000}"/>
    <cellStyle name="Normal_3.1" xfId="35" xr:uid="{00000000-0005-0000-0000-000034000000}"/>
    <cellStyle name="Normal_A" xfId="13" xr:uid="{00000000-0005-0000-0000-000035000000}"/>
    <cellStyle name="Normal_I.1.K. TOTAL BIENES por causa" xfId="16" xr:uid="{00000000-0005-0000-0000-000036000000}"/>
    <cellStyle name="Normal_I.2.A EXPTES por provincia" xfId="20" xr:uid="{00000000-0005-0000-0000-000037000000}"/>
    <cellStyle name="Normal_I.3. BIENES por clase de riesgo" xfId="27" xr:uid="{00000000-0005-0000-0000-000038000000}"/>
    <cellStyle name="Normal_I.4. INUNDACION por mes" xfId="29" xr:uid="{00000000-0005-0000-0000-000039000000}"/>
    <cellStyle name="Normal_III.1. PERSONAS por causa siniestro" xfId="30" xr:uid="{00000000-0005-0000-0000-00003A000000}"/>
    <cellStyle name="Normal_III.3. PERSONAS por lesion" xfId="31" xr:uid="{00000000-0005-0000-0000-00003B000000}"/>
    <cellStyle name="Normal_III.4. PERSONAS por lesion y causa siniestro" xfId="32" xr:uid="{00000000-0005-0000-0000-00003C000000}"/>
    <cellStyle name="Normal_Introduccion 2012" xfId="3" xr:uid="{00000000-0005-0000-0000-00003D000000}"/>
    <cellStyle name="Normal_IV. Datos globales PB, Bienes, Personas" xfId="25" xr:uid="{00000000-0005-0000-0000-00003E000000}"/>
    <cellStyle name="Normal_S1C4 Bienes3" xfId="26" xr:uid="{00000000-0005-0000-0000-00003F000000}"/>
    <cellStyle name="Normal_S1C7 Recargos" xfId="9" xr:uid="{00000000-0005-0000-0000-000040000000}"/>
    <cellStyle name="Normal_Sec 3.3" xfId="40" xr:uid="{00000000-0005-0000-0000-000041000000}"/>
    <cellStyle name="Normal_T1-3-3AM 2" xfId="24" xr:uid="{00000000-0005-0000-0000-000042000000}"/>
    <cellStyle name="Normal_T1-3-3BM 2" xfId="23" xr:uid="{00000000-0005-0000-0000-000043000000}"/>
    <cellStyle name="Normal_T2-1-2M" xfId="22" xr:uid="{00000000-0005-0000-0000-000044000000}"/>
    <cellStyle name="Normal_T2-4-1" xfId="38" xr:uid="{00000000-0005-0000-0000-000045000000}"/>
    <cellStyle name="Porcentaje 2" xfId="6" xr:uid="{00000000-0005-0000-0000-000046000000}"/>
    <cellStyle name="Porcentaje 2 2" xfId="34" xr:uid="{00000000-0005-0000-0000-000047000000}"/>
    <cellStyle name="Porcentaje 3" xfId="19" xr:uid="{00000000-0005-0000-0000-000048000000}"/>
    <cellStyle name="Porcentaje 4" xfId="51" xr:uid="{00000000-0005-0000-0000-000049000000}"/>
  </cellStyles>
  <dxfs count="48">
    <dxf>
      <font>
        <condense val="0"/>
        <extend val="0"/>
        <color indexed="11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1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1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1"/>
      </font>
    </dxf>
    <dxf>
      <font>
        <condense val="0"/>
        <extend val="0"/>
        <color indexed="11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1"/>
      </font>
    </dxf>
    <dxf>
      <font>
        <condense val="0"/>
        <extend val="0"/>
        <color indexed="11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1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1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1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1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1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1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lor rgb="FF00B050"/>
      </font>
    </dxf>
    <dxf>
      <font>
        <condense val="0"/>
        <extend val="0"/>
        <color indexed="11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lor rgb="FF00B05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9966FF"/>
      <rgbColor rgb="00008080"/>
      <rgbColor rgb="00DDDDDD"/>
      <rgbColor rgb="00808080"/>
      <rgbColor rgb="0032D6C7"/>
      <rgbColor rgb="00D9FFF5"/>
      <rgbColor rgb="00FFFFCC"/>
      <rgbColor rgb="00CCFFFF"/>
      <rgbColor rgb="00660066"/>
      <rgbColor rgb="00FF8080"/>
      <rgbColor rgb="000066CC"/>
      <rgbColor rgb="00CCCCFF"/>
      <rgbColor rgb="00000080"/>
      <rgbColor rgb="00FF66C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CCCCFF"/>
      <rgbColor rgb="00FFCCFF"/>
      <rgbColor rgb="009999FF"/>
      <rgbColor rgb="00FFDCB9"/>
      <rgbColor rgb="003366FF"/>
      <rgbColor rgb="0033CCCC"/>
      <rgbColor rgb="0099CC00"/>
      <rgbColor rgb="00FFCC00"/>
      <rgbColor rgb="00FF9900"/>
      <rgbColor rgb="00FF6600"/>
      <rgbColor rgb="009900CC"/>
      <rgbColor rgb="00C0C0C0"/>
      <rgbColor rgb="00003366"/>
      <rgbColor rgb="00339966"/>
      <rgbColor rgb="00003300"/>
      <rgbColor rgb="00333300"/>
      <rgbColor rgb="00993300"/>
      <rgbColor rgb="00CC99FF"/>
      <rgbColor rgb="00660066"/>
      <rgbColor rgb="00333333"/>
    </indexedColors>
    <mruColors>
      <color rgb="FFF3DBDA"/>
      <color rgb="FF2971E7"/>
      <color rgb="FFC0504D"/>
      <color rgb="FFD53F54"/>
      <color rgb="FFD02E45"/>
      <color rgb="FFC02A3F"/>
      <color rgb="FF9D2235"/>
      <color rgb="FF595959"/>
      <color rgb="FFFFFF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1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1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1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4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4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14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charts/_rels/chart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_rels/chart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charts/_rels/chart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charts/_rels/chart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charts/_rels/chart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charts/_rels/chart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EVOLUCIÓN DE LOS CAPITALES ASEGURADOS DE DAÑOS EN LOS BIENES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bienes!#REF!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bienes!#REF!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E723-4D83-9FF5-A18AC4DE0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8586240"/>
        <c:axId val="248589312"/>
      </c:lineChart>
      <c:catAx>
        <c:axId val="248586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(AÑOS)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48589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85893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PESETAS (billones)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4858624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-4" verticalDpi="3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FF9900"/>
              </a:solidFill>
              <a:prstDash val="solid"/>
            </a:ln>
          </c:spPr>
          <c:pictureOptions>
            <c:pictureFormat val="stretch"/>
          </c:pictureOptions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66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bienes!#REF!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bienes!#REF!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C371-4FD1-AD1F-3AEE16EF03E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FFDCB9"/>
              </a:solidFill>
              <a:prstDash val="sysDash"/>
            </a:ln>
          </c:spPr>
        </c:dropLines>
        <c:axId val="370026752"/>
        <c:axId val="370034944"/>
      </c:areaChart>
      <c:catAx>
        <c:axId val="370026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70034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00349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FF66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MILLONES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70026752"/>
        <c:crosses val="autoZero"/>
        <c:crossBetween val="between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solidFill>
                  <a:srgbClr val="9D2235"/>
                </a:solidFill>
              </a:defRPr>
            </a:pPr>
            <a:r>
              <a:rPr lang="es-ES" sz="1400" b="1">
                <a:solidFill>
                  <a:srgbClr val="9D2235"/>
                </a:solidFill>
              </a:rPr>
              <a:t>INDEMNIZACIONES</a:t>
            </a:r>
          </a:p>
        </c:rich>
      </c:tx>
      <c:layout>
        <c:manualLayout>
          <c:xMode val="edge"/>
          <c:yMode val="edge"/>
          <c:x val="0.39604865048131188"/>
          <c:y val="5.32386564586041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03715756882458"/>
          <c:y val="0.17544495112670835"/>
          <c:w val="0.88391562843645288"/>
          <c:h val="0.7298586681109674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971E7">
                <a:alpha val="50000"/>
              </a:srgbClr>
            </a:solidFill>
            <a:ln w="3175">
              <a:noFill/>
              <a:prstDash val="solid"/>
            </a:ln>
          </c:spPr>
          <c:invertIfNegative val="0"/>
          <c:cat>
            <c:strRef>
              <c:f>'S2-I-B1'!$B$334:$B$388</c:f>
              <c:strCache>
                <c:ptCount val="5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</c:strCache>
            </c:strRef>
          </c:cat>
          <c:val>
            <c:numRef>
              <c:f>'S2-I-B1'!$D$334:$D$388</c:f>
              <c:numCache>
                <c:formatCode>_-* #,##0\ _€_-;\-* #,##0\ _€_-;_-* "-"\ _€_-;_-@_-</c:formatCode>
                <c:ptCount val="55"/>
                <c:pt idx="0">
                  <c:v>0</c:v>
                </c:pt>
                <c:pt idx="1">
                  <c:v>36645.756056150101</c:v>
                </c:pt>
                <c:pt idx="2">
                  <c:v>288802.50244603597</c:v>
                </c:pt>
                <c:pt idx="3">
                  <c:v>307166.448156028</c:v>
                </c:pt>
                <c:pt idx="4">
                  <c:v>1864862.5848782801</c:v>
                </c:pt>
                <c:pt idx="5">
                  <c:v>4268866.9954093304</c:v>
                </c:pt>
                <c:pt idx="6">
                  <c:v>21880512.488279499</c:v>
                </c:pt>
                <c:pt idx="7">
                  <c:v>17174412.4552687</c:v>
                </c:pt>
                <c:pt idx="8">
                  <c:v>14358803.643430701</c:v>
                </c:pt>
                <c:pt idx="9">
                  <c:v>12675288.628558399</c:v>
                </c:pt>
                <c:pt idx="10">
                  <c:v>5673665.3572227396</c:v>
                </c:pt>
                <c:pt idx="11">
                  <c:v>77471297.344851598</c:v>
                </c:pt>
                <c:pt idx="12">
                  <c:v>19106961.140397001</c:v>
                </c:pt>
                <c:pt idx="13">
                  <c:v>15970326.5298442</c:v>
                </c:pt>
                <c:pt idx="14">
                  <c:v>10300674.159313999</c:v>
                </c:pt>
                <c:pt idx="15">
                  <c:v>16968740.305193599</c:v>
                </c:pt>
                <c:pt idx="16">
                  <c:v>37249603.583142497</c:v>
                </c:pt>
                <c:pt idx="17">
                  <c:v>11633875.674613001</c:v>
                </c:pt>
                <c:pt idx="18">
                  <c:v>4754044.4577268204</c:v>
                </c:pt>
                <c:pt idx="19">
                  <c:v>21284910.305273298</c:v>
                </c:pt>
                <c:pt idx="20">
                  <c:v>16753924.5527179</c:v>
                </c:pt>
                <c:pt idx="21">
                  <c:v>14326496.9518205</c:v>
                </c:pt>
                <c:pt idx="22">
                  <c:v>9800476.4250266291</c:v>
                </c:pt>
                <c:pt idx="23">
                  <c:v>4837948.2457217397</c:v>
                </c:pt>
                <c:pt idx="24">
                  <c:v>12567150.8605095</c:v>
                </c:pt>
                <c:pt idx="25">
                  <c:v>19795071.4708452</c:v>
                </c:pt>
                <c:pt idx="26">
                  <c:v>25166997.248445701</c:v>
                </c:pt>
                <c:pt idx="27">
                  <c:v>8648187.8890140206</c:v>
                </c:pt>
                <c:pt idx="28">
                  <c:v>10065921.2502845</c:v>
                </c:pt>
                <c:pt idx="29">
                  <c:v>29484253.935455099</c:v>
                </c:pt>
                <c:pt idx="30">
                  <c:v>39717686.215164103</c:v>
                </c:pt>
                <c:pt idx="31">
                  <c:v>29883003.5110581</c:v>
                </c:pt>
                <c:pt idx="32">
                  <c:v>4553581.7397547401</c:v>
                </c:pt>
                <c:pt idx="33">
                  <c:v>5143286.8201066498</c:v>
                </c:pt>
                <c:pt idx="34">
                  <c:v>9990853.6636485308</c:v>
                </c:pt>
                <c:pt idx="35">
                  <c:v>65357437.564128101</c:v>
                </c:pt>
                <c:pt idx="36">
                  <c:v>5121195.8795140004</c:v>
                </c:pt>
                <c:pt idx="37">
                  <c:v>34933717.467885002</c:v>
                </c:pt>
                <c:pt idx="38">
                  <c:v>16663288.3380927</c:v>
                </c:pt>
                <c:pt idx="39">
                  <c:v>856489.016725583</c:v>
                </c:pt>
                <c:pt idx="40">
                  <c:v>80242.699071518495</c:v>
                </c:pt>
                <c:pt idx="41">
                  <c:v>66550.364510546293</c:v>
                </c:pt>
                <c:pt idx="42">
                  <c:v>754116.57556792395</c:v>
                </c:pt>
                <c:pt idx="43">
                  <c:v>1101906.8570362199</c:v>
                </c:pt>
                <c:pt idx="44">
                  <c:v>1224931.9797</c:v>
                </c:pt>
                <c:pt idx="45">
                  <c:v>84930.642017590901</c:v>
                </c:pt>
                <c:pt idx="46">
                  <c:v>375528.318724301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F-4193-AB3C-27E4292BB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3940608"/>
        <c:axId val="353942144"/>
      </c:barChart>
      <c:catAx>
        <c:axId val="353940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2700000" vert="horz"/>
          <a:lstStyle/>
          <a:p>
            <a:pPr>
              <a:defRPr sz="700">
                <a:solidFill>
                  <a:srgbClr val="9D2235"/>
                </a:solidFill>
              </a:defRPr>
            </a:pPr>
            <a:endParaRPr lang="es-ES"/>
          </a:p>
        </c:txPr>
        <c:crossAx val="35394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3942144"/>
        <c:scaling>
          <c:orientation val="minMax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>
                <a:solidFill>
                  <a:srgbClr val="9D2235"/>
                </a:solidFill>
              </a:defRPr>
            </a:pPr>
            <a:endParaRPr lang="es-ES"/>
          </a:p>
        </c:txPr>
        <c:crossAx val="353940608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4.1020912009838073E-3"/>
                <c:y val="0.45630454721457264"/>
              </c:manualLayout>
            </c:layout>
            <c:txPr>
              <a:bodyPr/>
              <a:lstStyle/>
              <a:p>
                <a:pPr>
                  <a:defRPr sz="800"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32D6C7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solidFill>
                  <a:srgbClr val="9D2235"/>
                </a:solidFill>
              </a:defRPr>
            </a:pPr>
            <a:r>
              <a:rPr lang="es-ES" sz="1400" b="1">
                <a:solidFill>
                  <a:srgbClr val="9D2235"/>
                </a:solidFill>
              </a:rPr>
              <a:t>COSTES MEDIOS</a:t>
            </a:r>
          </a:p>
        </c:rich>
      </c:tx>
      <c:layout>
        <c:manualLayout>
          <c:xMode val="edge"/>
          <c:yMode val="edge"/>
          <c:x val="0.40317856105701211"/>
          <c:y val="3.538079346632406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419706516768956E-2"/>
          <c:y val="0.17554562804533483"/>
          <c:w val="0.89060574771769085"/>
          <c:h val="0.7297791899009500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3AFA0">
                <a:alpha val="50000"/>
              </a:srgbClr>
            </a:solidFill>
            <a:ln w="3175">
              <a:noFill/>
              <a:prstDash val="solid"/>
            </a:ln>
          </c:spPr>
          <c:invertIfNegative val="0"/>
          <c:cat>
            <c:strRef>
              <c:f>'S2-I-B1'!$B$334:$B$388</c:f>
              <c:strCache>
                <c:ptCount val="5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</c:strCache>
            </c:strRef>
          </c:cat>
          <c:val>
            <c:numRef>
              <c:f>'S2-I-B1'!$E$334:$E$388</c:f>
              <c:numCache>
                <c:formatCode>_-* #,##0\ _€_-;\-* #,##0\ _€_-;_-* "-"\ _€_-;_-@_-</c:formatCode>
                <c:ptCount val="55"/>
                <c:pt idx="0">
                  <c:v>0</c:v>
                </c:pt>
                <c:pt idx="1">
                  <c:v>7329.1512112300206</c:v>
                </c:pt>
                <c:pt idx="2">
                  <c:v>48133.750407672662</c:v>
                </c:pt>
                <c:pt idx="3">
                  <c:v>10970.230291286714</c:v>
                </c:pt>
                <c:pt idx="4">
                  <c:v>43368.897322750701</c:v>
                </c:pt>
                <c:pt idx="5">
                  <c:v>22118.48184149912</c:v>
                </c:pt>
                <c:pt idx="6">
                  <c:v>36046.972797824543</c:v>
                </c:pt>
                <c:pt idx="7">
                  <c:v>22777.735351815252</c:v>
                </c:pt>
                <c:pt idx="8">
                  <c:v>18338.191115492595</c:v>
                </c:pt>
                <c:pt idx="9">
                  <c:v>18004.67134738409</c:v>
                </c:pt>
                <c:pt idx="10">
                  <c:v>9850.1134674005898</c:v>
                </c:pt>
                <c:pt idx="11">
                  <c:v>92227.734934347143</c:v>
                </c:pt>
                <c:pt idx="12">
                  <c:v>12780.576013643478</c:v>
                </c:pt>
                <c:pt idx="13">
                  <c:v>8892.1639921181522</c:v>
                </c:pt>
                <c:pt idx="14">
                  <c:v>10888.661902023256</c:v>
                </c:pt>
                <c:pt idx="15">
                  <c:v>13762.157587342741</c:v>
                </c:pt>
                <c:pt idx="16">
                  <c:v>24734.132525327022</c:v>
                </c:pt>
                <c:pt idx="17">
                  <c:v>12714.618223620766</c:v>
                </c:pt>
                <c:pt idx="18">
                  <c:v>9761.8982704862847</c:v>
                </c:pt>
                <c:pt idx="19">
                  <c:v>20565.130729732657</c:v>
                </c:pt>
                <c:pt idx="20">
                  <c:v>13413.870738765332</c:v>
                </c:pt>
                <c:pt idx="21">
                  <c:v>20495.703793734621</c:v>
                </c:pt>
                <c:pt idx="22">
                  <c:v>20248.918233526092</c:v>
                </c:pt>
                <c:pt idx="23">
                  <c:v>10970.404185310068</c:v>
                </c:pt>
                <c:pt idx="24">
                  <c:v>19423.726214079597</c:v>
                </c:pt>
                <c:pt idx="25">
                  <c:v>33837.729009991795</c:v>
                </c:pt>
                <c:pt idx="26">
                  <c:v>28994.236461342975</c:v>
                </c:pt>
                <c:pt idx="27">
                  <c:v>17296.375778028039</c:v>
                </c:pt>
                <c:pt idx="28">
                  <c:v>15977.652778229365</c:v>
                </c:pt>
                <c:pt idx="29">
                  <c:v>15104.638286606096</c:v>
                </c:pt>
                <c:pt idx="30">
                  <c:v>20621.851617426844</c:v>
                </c:pt>
                <c:pt idx="31">
                  <c:v>35322.699185647871</c:v>
                </c:pt>
                <c:pt idx="32">
                  <c:v>27266.956525477486</c:v>
                </c:pt>
                <c:pt idx="33">
                  <c:v>37270.19434859891</c:v>
                </c:pt>
                <c:pt idx="34">
                  <c:v>30092.932721832924</c:v>
                </c:pt>
                <c:pt idx="35">
                  <c:v>58669.154007296318</c:v>
                </c:pt>
                <c:pt idx="36">
                  <c:v>9483.6960731740746</c:v>
                </c:pt>
                <c:pt idx="37">
                  <c:v>17024.228785519008</c:v>
                </c:pt>
                <c:pt idx="38">
                  <c:v>19087.386412477321</c:v>
                </c:pt>
                <c:pt idx="39">
                  <c:v>16793.902288736921</c:v>
                </c:pt>
                <c:pt idx="40">
                  <c:v>3209.7079628607398</c:v>
                </c:pt>
                <c:pt idx="41">
                  <c:v>11091.727418424382</c:v>
                </c:pt>
                <c:pt idx="42">
                  <c:v>41895.365309329107</c:v>
                </c:pt>
                <c:pt idx="43">
                  <c:v>36730.228567873994</c:v>
                </c:pt>
                <c:pt idx="44">
                  <c:v>174990.28281428572</c:v>
                </c:pt>
                <c:pt idx="45">
                  <c:v>9436.7380019545453</c:v>
                </c:pt>
                <c:pt idx="46">
                  <c:v>14443.396874011578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22-412E-AB14-7C14502E9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3958912"/>
        <c:axId val="354132736"/>
      </c:barChart>
      <c:catAx>
        <c:axId val="353958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2700000" vert="horz"/>
          <a:lstStyle/>
          <a:p>
            <a:pPr>
              <a:defRPr sz="700">
                <a:solidFill>
                  <a:srgbClr val="9D2235"/>
                </a:solidFill>
              </a:defRPr>
            </a:pPr>
            <a:endParaRPr lang="es-ES"/>
          </a:p>
        </c:txPr>
        <c:crossAx val="354132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4132736"/>
        <c:scaling>
          <c:orientation val="minMax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>
                <a:solidFill>
                  <a:srgbClr val="9D2235"/>
                </a:solidFill>
              </a:defRPr>
            </a:pPr>
            <a:endParaRPr lang="es-ES"/>
          </a:p>
        </c:txPr>
        <c:crossAx val="35395891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2.1873864034364942E-3"/>
                <c:y val="0.40323351280183445"/>
              </c:manualLayout>
            </c:layout>
            <c:txPr>
              <a:bodyPr/>
              <a:lstStyle/>
              <a:p>
                <a:pPr>
                  <a:defRPr sz="800"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32D6C7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solidFill>
                  <a:srgbClr val="9D2235"/>
                </a:solidFill>
              </a:defRPr>
            </a:pPr>
            <a:r>
              <a:rPr lang="es-ES" sz="1400" b="1">
                <a:solidFill>
                  <a:srgbClr val="9D2235"/>
                </a:solidFill>
              </a:rPr>
              <a:t>NÚMERO DE EXPEDIENTES</a:t>
            </a:r>
          </a:p>
        </c:rich>
      </c:tx>
      <c:layout>
        <c:manualLayout>
          <c:xMode val="edge"/>
          <c:yMode val="edge"/>
          <c:x val="0.34094323311066849"/>
          <c:y val="4.4737787095899175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848932491636016E-2"/>
          <c:y val="0.18803057129713502"/>
          <c:w val="0.89740835099004657"/>
          <c:h val="0.6820606884323621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68D36">
                <a:alpha val="50000"/>
              </a:srgbClr>
            </a:solidFill>
            <a:ln w="3175">
              <a:noFill/>
              <a:prstDash val="solid"/>
            </a:ln>
          </c:spPr>
          <c:invertIfNegative val="0"/>
          <c:cat>
            <c:strRef>
              <c:f>'S2-I-B1'!$B$397:$B$451</c:f>
              <c:strCache>
                <c:ptCount val="5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</c:strCache>
            </c:strRef>
          </c:cat>
          <c:val>
            <c:numRef>
              <c:f>'S2-I-B1'!$C$397:$C$451</c:f>
              <c:numCache>
                <c:formatCode>_-* #,##0\ _€_-;\-* #,##0\ _€_-;_-* "-"\ _€_-;_-@_-</c:formatCode>
                <c:ptCount val="5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2</c:v>
                </c:pt>
                <c:pt idx="18">
                  <c:v>0</c:v>
                </c:pt>
                <c:pt idx="19">
                  <c:v>2</c:v>
                </c:pt>
                <c:pt idx="20">
                  <c:v>4</c:v>
                </c:pt>
                <c:pt idx="21">
                  <c:v>10</c:v>
                </c:pt>
                <c:pt idx="22">
                  <c:v>3</c:v>
                </c:pt>
                <c:pt idx="23">
                  <c:v>61</c:v>
                </c:pt>
                <c:pt idx="24">
                  <c:v>54</c:v>
                </c:pt>
                <c:pt idx="25">
                  <c:v>6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2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54-4378-A67F-797BA1E1B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4292864"/>
        <c:axId val="354294400"/>
      </c:barChart>
      <c:catAx>
        <c:axId val="35429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2700000" vert="horz"/>
          <a:lstStyle/>
          <a:p>
            <a:pPr>
              <a:defRPr sz="700">
                <a:solidFill>
                  <a:srgbClr val="9D2235"/>
                </a:solidFill>
              </a:defRPr>
            </a:pPr>
            <a:endParaRPr lang="es-ES"/>
          </a:p>
        </c:txPr>
        <c:crossAx val="354294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4294400"/>
        <c:scaling>
          <c:orientation val="minMax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>
                <a:solidFill>
                  <a:srgbClr val="9D2235"/>
                </a:solidFill>
              </a:defRPr>
            </a:pPr>
            <a:endParaRPr lang="es-ES"/>
          </a:p>
        </c:txPr>
        <c:crossAx val="3542928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32D6C7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solidFill>
                  <a:srgbClr val="9D2235"/>
                </a:solidFill>
              </a:defRPr>
            </a:pPr>
            <a:r>
              <a:rPr lang="es-ES" sz="1400" b="1">
                <a:solidFill>
                  <a:srgbClr val="9D2235"/>
                </a:solidFill>
              </a:rPr>
              <a:t>INDEMNIZACIONES</a:t>
            </a:r>
          </a:p>
        </c:rich>
      </c:tx>
      <c:layout>
        <c:manualLayout>
          <c:xMode val="edge"/>
          <c:yMode val="edge"/>
          <c:x val="0.37881038552273505"/>
          <c:y val="1.3825962140328881E-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03715756882458"/>
          <c:y val="0.16072764781838886"/>
          <c:w val="0.88391562843645288"/>
          <c:h val="0.7181234063483790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971E7">
                <a:alpha val="50000"/>
              </a:srgbClr>
            </a:solidFill>
            <a:ln w="3175">
              <a:noFill/>
              <a:prstDash val="solid"/>
            </a:ln>
          </c:spPr>
          <c:invertIfNegative val="0"/>
          <c:cat>
            <c:strRef>
              <c:f>'S2-I-B1'!$B$397:$B$451</c:f>
              <c:strCache>
                <c:ptCount val="5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</c:strCache>
            </c:strRef>
          </c:cat>
          <c:val>
            <c:numRef>
              <c:f>'S2-I-B1'!$D$397:$D$451</c:f>
              <c:numCache>
                <c:formatCode>_-* #,##0\ _€_-;\-* #,##0\ _€_-;_-* "-"\ _€_-;_-@_-</c:formatCode>
                <c:ptCount val="5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2782.3430316367999</c:v>
                </c:pt>
                <c:pt idx="17">
                  <c:v>2279.1758750825802</c:v>
                </c:pt>
                <c:pt idx="18">
                  <c:v>0</c:v>
                </c:pt>
                <c:pt idx="19">
                  <c:v>12165.695412191601</c:v>
                </c:pt>
                <c:pt idx="20">
                  <c:v>2773.3862827381799</c:v>
                </c:pt>
                <c:pt idx="21">
                  <c:v>290411.31841072999</c:v>
                </c:pt>
                <c:pt idx="22">
                  <c:v>9514.4967447052095</c:v>
                </c:pt>
                <c:pt idx="23">
                  <c:v>239450.778914669</c:v>
                </c:pt>
                <c:pt idx="24">
                  <c:v>314794.19969669101</c:v>
                </c:pt>
                <c:pt idx="25">
                  <c:v>497323.07408151502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6349.3753590823499</c:v>
                </c:pt>
                <c:pt idx="31">
                  <c:v>6961.6920097410903</c:v>
                </c:pt>
                <c:pt idx="32">
                  <c:v>20670.766516869699</c:v>
                </c:pt>
                <c:pt idx="33">
                  <c:v>0</c:v>
                </c:pt>
                <c:pt idx="34">
                  <c:v>3291.6461385471398</c:v>
                </c:pt>
                <c:pt idx="35">
                  <c:v>8566.5826134880499</c:v>
                </c:pt>
                <c:pt idx="36">
                  <c:v>0</c:v>
                </c:pt>
                <c:pt idx="37">
                  <c:v>1372.4543471020199</c:v>
                </c:pt>
                <c:pt idx="38">
                  <c:v>0</c:v>
                </c:pt>
                <c:pt idx="39">
                  <c:v>347.90278887203101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8543.2040116128101</c:v>
                </c:pt>
                <c:pt idx="45">
                  <c:v>3398.0506080514501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69-46A1-925C-C808AF32F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4331648"/>
        <c:axId val="354337536"/>
      </c:barChart>
      <c:catAx>
        <c:axId val="354331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2700000" vert="horz"/>
          <a:lstStyle/>
          <a:p>
            <a:pPr>
              <a:defRPr sz="700">
                <a:solidFill>
                  <a:srgbClr val="9D2235"/>
                </a:solidFill>
              </a:defRPr>
            </a:pPr>
            <a:endParaRPr lang="es-ES"/>
          </a:p>
        </c:txPr>
        <c:crossAx val="3543375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4337536"/>
        <c:scaling>
          <c:orientation val="minMax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>
                <a:solidFill>
                  <a:srgbClr val="9D2235"/>
                </a:solidFill>
              </a:defRPr>
            </a:pPr>
            <a:endParaRPr lang="es-ES"/>
          </a:p>
        </c:txPr>
        <c:crossAx val="354331648"/>
        <c:crosses val="autoZero"/>
        <c:crossBetween val="between"/>
        <c:majorUnit val="100000"/>
        <c:dispUnits>
          <c:builtInUnit val="thousands"/>
          <c:dispUnitsLbl>
            <c:layout>
              <c:manualLayout>
                <c:xMode val="edge"/>
                <c:yMode val="edge"/>
                <c:x val="4.1021787472222317E-3"/>
                <c:y val="0.47385458902255029"/>
              </c:manualLayout>
            </c:layout>
            <c:txPr>
              <a:bodyPr/>
              <a:lstStyle/>
              <a:p>
                <a:pPr>
                  <a:defRPr sz="800"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32D6C7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solidFill>
                  <a:srgbClr val="9D2235"/>
                </a:solidFill>
              </a:defRPr>
            </a:pPr>
            <a:r>
              <a:rPr lang="es-ES" sz="1400" b="1">
                <a:solidFill>
                  <a:srgbClr val="9D2235"/>
                </a:solidFill>
              </a:rPr>
              <a:t>COSTES MEDIOS</a:t>
            </a:r>
          </a:p>
        </c:rich>
      </c:tx>
      <c:layout>
        <c:manualLayout>
          <c:xMode val="edge"/>
          <c:yMode val="edge"/>
          <c:x val="0.3984707514151421"/>
          <c:y val="1.83457794819541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419706516768956E-2"/>
          <c:y val="0.24054109605537125"/>
          <c:w val="0.89060574771769085"/>
          <c:h val="0.6783799450550357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3AFA0">
                <a:alpha val="50000"/>
              </a:srgbClr>
            </a:solidFill>
            <a:ln w="3175">
              <a:noFill/>
              <a:prstDash val="solid"/>
            </a:ln>
          </c:spPr>
          <c:invertIfNegative val="0"/>
          <c:cat>
            <c:strRef>
              <c:f>'S2-I-B1'!$B$397:$B$451</c:f>
              <c:strCache>
                <c:ptCount val="5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</c:strCache>
            </c:strRef>
          </c:cat>
          <c:val>
            <c:numRef>
              <c:f>'S2-I-B1'!$E$397:$E$451</c:f>
              <c:numCache>
                <c:formatCode>_-* #,##0\ _€_-;\-* #,##0\ _€_-;_-* "-"\ _€_-;_-@_-</c:formatCode>
                <c:ptCount val="5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2782.3430316367999</c:v>
                </c:pt>
                <c:pt idx="17">
                  <c:v>1139.5879375412901</c:v>
                </c:pt>
                <c:pt idx="18">
                  <c:v>0</c:v>
                </c:pt>
                <c:pt idx="19">
                  <c:v>6082.8477060958003</c:v>
                </c:pt>
                <c:pt idx="20">
                  <c:v>693.34657068454499</c:v>
                </c:pt>
                <c:pt idx="21">
                  <c:v>29041.131841072998</c:v>
                </c:pt>
                <c:pt idx="22">
                  <c:v>3171.4989149017365</c:v>
                </c:pt>
                <c:pt idx="23">
                  <c:v>3925.4226051585083</c:v>
                </c:pt>
                <c:pt idx="24">
                  <c:v>5829.5222166053891</c:v>
                </c:pt>
                <c:pt idx="25">
                  <c:v>82887.179013585832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3174.6876795411749</c:v>
                </c:pt>
                <c:pt idx="31">
                  <c:v>6961.6920097410903</c:v>
                </c:pt>
                <c:pt idx="32">
                  <c:v>20670.766516869699</c:v>
                </c:pt>
                <c:pt idx="33">
                  <c:v>0</c:v>
                </c:pt>
                <c:pt idx="34">
                  <c:v>3291.6461385471398</c:v>
                </c:pt>
                <c:pt idx="35">
                  <c:v>8566.5826134880499</c:v>
                </c:pt>
                <c:pt idx="36">
                  <c:v>0</c:v>
                </c:pt>
                <c:pt idx="37">
                  <c:v>1372.4543471020199</c:v>
                </c:pt>
                <c:pt idx="38">
                  <c:v>0</c:v>
                </c:pt>
                <c:pt idx="39">
                  <c:v>347.90278887203101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8543.2040116128101</c:v>
                </c:pt>
                <c:pt idx="45">
                  <c:v>3398.0506080514501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CD-47E1-95ED-14F82359C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4697984"/>
        <c:axId val="354699520"/>
      </c:barChart>
      <c:catAx>
        <c:axId val="354697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2700000" vert="horz"/>
          <a:lstStyle/>
          <a:p>
            <a:pPr>
              <a:defRPr sz="700">
                <a:solidFill>
                  <a:srgbClr val="9D2235"/>
                </a:solidFill>
              </a:defRPr>
            </a:pPr>
            <a:endParaRPr lang="es-ES"/>
          </a:p>
        </c:txPr>
        <c:crossAx val="3546995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4699520"/>
        <c:scaling>
          <c:orientation val="minMax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>
                <a:solidFill>
                  <a:srgbClr val="9D2235"/>
                </a:solidFill>
              </a:defRPr>
            </a:pPr>
            <a:endParaRPr lang="es-ES"/>
          </a:p>
        </c:txPr>
        <c:crossAx val="35469798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4.1021787472222317E-3"/>
                <c:y val="0.45212526146041415"/>
              </c:manualLayout>
            </c:layout>
            <c:txPr>
              <a:bodyPr/>
              <a:lstStyle/>
              <a:p>
                <a:pPr>
                  <a:defRPr sz="800"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32D6C7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solidFill>
                  <a:srgbClr val="9D2235"/>
                </a:solidFill>
              </a:defRPr>
            </a:pPr>
            <a:r>
              <a:rPr lang="es-ES" sz="1400" b="1">
                <a:solidFill>
                  <a:srgbClr val="9D2235"/>
                </a:solidFill>
              </a:rPr>
              <a:t>NÚMERO DE EXPEDIENTES</a:t>
            </a:r>
          </a:p>
        </c:rich>
      </c:tx>
      <c:layout>
        <c:manualLayout>
          <c:xMode val="edge"/>
          <c:yMode val="edge"/>
          <c:x val="0.33416615679012451"/>
          <c:y val="9.633558051419355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691021295719168E-2"/>
          <c:y val="0.17600131112606504"/>
          <c:w val="0.89740835099004657"/>
          <c:h val="0.729614975295691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68D36">
                <a:alpha val="50000"/>
              </a:srgbClr>
            </a:solidFill>
            <a:ln w="3175">
              <a:noFill/>
              <a:prstDash val="solid"/>
            </a:ln>
          </c:spPr>
          <c:invertIfNegative val="0"/>
          <c:cat>
            <c:strRef>
              <c:f>'S2-I-B1'!$B$460:$B$514</c:f>
              <c:strCache>
                <c:ptCount val="5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</c:strCache>
            </c:strRef>
          </c:cat>
          <c:val>
            <c:numRef>
              <c:f>'S2-I-B1'!$C$460:$C$514</c:f>
              <c:numCache>
                <c:formatCode>_-* #,##0\ _€_-;\-* #,##0\ _€_-;_-* "-"\ _€_-;_-@_-</c:formatCode>
                <c:ptCount val="5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4</c:v>
                </c:pt>
                <c:pt idx="14">
                  <c:v>5</c:v>
                </c:pt>
                <c:pt idx="15">
                  <c:v>18</c:v>
                </c:pt>
                <c:pt idx="16">
                  <c:v>64</c:v>
                </c:pt>
                <c:pt idx="17">
                  <c:v>123</c:v>
                </c:pt>
                <c:pt idx="18">
                  <c:v>614</c:v>
                </c:pt>
                <c:pt idx="19">
                  <c:v>207</c:v>
                </c:pt>
                <c:pt idx="20">
                  <c:v>411</c:v>
                </c:pt>
                <c:pt idx="21">
                  <c:v>222</c:v>
                </c:pt>
                <c:pt idx="22">
                  <c:v>134</c:v>
                </c:pt>
                <c:pt idx="23">
                  <c:v>173</c:v>
                </c:pt>
                <c:pt idx="24">
                  <c:v>583</c:v>
                </c:pt>
                <c:pt idx="25">
                  <c:v>657</c:v>
                </c:pt>
                <c:pt idx="26">
                  <c:v>478</c:v>
                </c:pt>
                <c:pt idx="27">
                  <c:v>250</c:v>
                </c:pt>
                <c:pt idx="28">
                  <c:v>236</c:v>
                </c:pt>
                <c:pt idx="29">
                  <c:v>417</c:v>
                </c:pt>
                <c:pt idx="30">
                  <c:v>243</c:v>
                </c:pt>
                <c:pt idx="31">
                  <c:v>159</c:v>
                </c:pt>
                <c:pt idx="32">
                  <c:v>34</c:v>
                </c:pt>
                <c:pt idx="33">
                  <c:v>97</c:v>
                </c:pt>
                <c:pt idx="34">
                  <c:v>122</c:v>
                </c:pt>
                <c:pt idx="35">
                  <c:v>119</c:v>
                </c:pt>
                <c:pt idx="36">
                  <c:v>304</c:v>
                </c:pt>
                <c:pt idx="37">
                  <c:v>129</c:v>
                </c:pt>
                <c:pt idx="38">
                  <c:v>65</c:v>
                </c:pt>
                <c:pt idx="39">
                  <c:v>21</c:v>
                </c:pt>
                <c:pt idx="40">
                  <c:v>78</c:v>
                </c:pt>
                <c:pt idx="41">
                  <c:v>56</c:v>
                </c:pt>
                <c:pt idx="42">
                  <c:v>9</c:v>
                </c:pt>
                <c:pt idx="43">
                  <c:v>90</c:v>
                </c:pt>
                <c:pt idx="44">
                  <c:v>25</c:v>
                </c:pt>
                <c:pt idx="45">
                  <c:v>20</c:v>
                </c:pt>
                <c:pt idx="46">
                  <c:v>20</c:v>
                </c:pt>
                <c:pt idx="47">
                  <c:v>41</c:v>
                </c:pt>
                <c:pt idx="48">
                  <c:v>459</c:v>
                </c:pt>
                <c:pt idx="49">
                  <c:v>42</c:v>
                </c:pt>
                <c:pt idx="50">
                  <c:v>365</c:v>
                </c:pt>
                <c:pt idx="51">
                  <c:v>38</c:v>
                </c:pt>
                <c:pt idx="52">
                  <c:v>27</c:v>
                </c:pt>
                <c:pt idx="53">
                  <c:v>11</c:v>
                </c:pt>
                <c:pt idx="54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E4-48CE-8E36-375500B22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4720384"/>
        <c:axId val="354730368"/>
      </c:barChart>
      <c:catAx>
        <c:axId val="35472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2700000" vert="horz"/>
          <a:lstStyle/>
          <a:p>
            <a:pPr>
              <a:defRPr sz="700">
                <a:solidFill>
                  <a:srgbClr val="9D2235"/>
                </a:solidFill>
              </a:defRPr>
            </a:pPr>
            <a:endParaRPr lang="es-ES"/>
          </a:p>
        </c:txPr>
        <c:crossAx val="354730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4730368"/>
        <c:scaling>
          <c:orientation val="minMax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>
                <a:solidFill>
                  <a:srgbClr val="9D2235"/>
                </a:solidFill>
              </a:defRPr>
            </a:pPr>
            <a:endParaRPr lang="es-ES"/>
          </a:p>
        </c:txPr>
        <c:crossAx val="3547203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32D6C7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solidFill>
                  <a:srgbClr val="9D2235"/>
                </a:solidFill>
              </a:defRPr>
            </a:pPr>
            <a:r>
              <a:rPr lang="es-ES" sz="1400" b="1">
                <a:solidFill>
                  <a:srgbClr val="9D2235"/>
                </a:solidFill>
              </a:rPr>
              <a:t>INDEMNIZACIONES</a:t>
            </a:r>
          </a:p>
        </c:rich>
      </c:tx>
      <c:layout>
        <c:manualLayout>
          <c:xMode val="edge"/>
          <c:yMode val="edge"/>
          <c:x val="0.37776338776133622"/>
          <c:y val="2.28750863405232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62967374108649E-2"/>
          <c:y val="0.19295228174219042"/>
          <c:w val="0.89932314204623442"/>
          <c:h val="0.7126953773106889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971E7">
                <a:alpha val="50000"/>
              </a:srgbClr>
            </a:solidFill>
            <a:ln w="3175">
              <a:noFill/>
              <a:prstDash val="solid"/>
            </a:ln>
          </c:spPr>
          <c:invertIfNegative val="0"/>
          <c:cat>
            <c:strRef>
              <c:f>'S2-I-B1'!$B$460:$B$514</c:f>
              <c:strCache>
                <c:ptCount val="5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</c:strCache>
            </c:strRef>
          </c:cat>
          <c:val>
            <c:numRef>
              <c:f>'S2-I-B1'!$D$460:$D$514</c:f>
              <c:numCache>
                <c:formatCode>_-* #,##0\ _€_-;\-* #,##0\ _€_-;_-* "-"\ _€_-;_-@_-</c:formatCode>
                <c:ptCount val="5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1125.17082558776</c:v>
                </c:pt>
                <c:pt idx="7">
                  <c:v>2897.4356023719201</c:v>
                </c:pt>
                <c:pt idx="8">
                  <c:v>0</c:v>
                </c:pt>
                <c:pt idx="9">
                  <c:v>29372.7951581614</c:v>
                </c:pt>
                <c:pt idx="10">
                  <c:v>53569.977067797197</c:v>
                </c:pt>
                <c:pt idx="11">
                  <c:v>3892.7324024328</c:v>
                </c:pt>
                <c:pt idx="12">
                  <c:v>991.26206723668997</c:v>
                </c:pt>
                <c:pt idx="13">
                  <c:v>16142.414279225201</c:v>
                </c:pt>
                <c:pt idx="14">
                  <c:v>1086150.50073005</c:v>
                </c:pt>
                <c:pt idx="15">
                  <c:v>1194216.54681044</c:v>
                </c:pt>
                <c:pt idx="16">
                  <c:v>368200.05078479298</c:v>
                </c:pt>
                <c:pt idx="17">
                  <c:v>1456228.7418637199</c:v>
                </c:pt>
                <c:pt idx="18">
                  <c:v>9057728.2352671102</c:v>
                </c:pt>
                <c:pt idx="19">
                  <c:v>3047125.3176985099</c:v>
                </c:pt>
                <c:pt idx="20">
                  <c:v>5772891.6852070997</c:v>
                </c:pt>
                <c:pt idx="21">
                  <c:v>3735285.78488818</c:v>
                </c:pt>
                <c:pt idx="22">
                  <c:v>2091606.9717170701</c:v>
                </c:pt>
                <c:pt idx="23">
                  <c:v>4099456.4143049298</c:v>
                </c:pt>
                <c:pt idx="24">
                  <c:v>7957311.5370389903</c:v>
                </c:pt>
                <c:pt idx="25">
                  <c:v>12105908.0558815</c:v>
                </c:pt>
                <c:pt idx="26">
                  <c:v>10018397.839601399</c:v>
                </c:pt>
                <c:pt idx="27">
                  <c:v>5897107.1217482099</c:v>
                </c:pt>
                <c:pt idx="28">
                  <c:v>1902161.59215579</c:v>
                </c:pt>
                <c:pt idx="29">
                  <c:v>10041126.033643899</c:v>
                </c:pt>
                <c:pt idx="30">
                  <c:v>4657680.6713789897</c:v>
                </c:pt>
                <c:pt idx="31">
                  <c:v>2877265.8365169899</c:v>
                </c:pt>
                <c:pt idx="32">
                  <c:v>351168.677178571</c:v>
                </c:pt>
                <c:pt idx="33">
                  <c:v>1082442.5745296599</c:v>
                </c:pt>
                <c:pt idx="34">
                  <c:v>1043495.73143296</c:v>
                </c:pt>
                <c:pt idx="35">
                  <c:v>1434100.3190528201</c:v>
                </c:pt>
                <c:pt idx="36">
                  <c:v>3359593.24207601</c:v>
                </c:pt>
                <c:pt idx="37">
                  <c:v>1192313.1616310601</c:v>
                </c:pt>
                <c:pt idx="38">
                  <c:v>653107.23356646404</c:v>
                </c:pt>
                <c:pt idx="39">
                  <c:v>121720.188144816</c:v>
                </c:pt>
                <c:pt idx="40">
                  <c:v>213483.88569279099</c:v>
                </c:pt>
                <c:pt idx="41">
                  <c:v>399673.85816118401</c:v>
                </c:pt>
                <c:pt idx="42">
                  <c:v>16120.329485517401</c:v>
                </c:pt>
                <c:pt idx="43">
                  <c:v>1289677.1251223399</c:v>
                </c:pt>
                <c:pt idx="44">
                  <c:v>127687.794757273</c:v>
                </c:pt>
                <c:pt idx="45">
                  <c:v>110432.840118131</c:v>
                </c:pt>
                <c:pt idx="46">
                  <c:v>82357.893374961495</c:v>
                </c:pt>
                <c:pt idx="47">
                  <c:v>281331.95672577602</c:v>
                </c:pt>
                <c:pt idx="48">
                  <c:v>4617754.5088804597</c:v>
                </c:pt>
                <c:pt idx="49">
                  <c:v>251957.48360603501</c:v>
                </c:pt>
                <c:pt idx="50">
                  <c:v>3561110.0222264701</c:v>
                </c:pt>
                <c:pt idx="51">
                  <c:v>151436.322168896</c:v>
                </c:pt>
                <c:pt idx="52">
                  <c:v>239117.06975688</c:v>
                </c:pt>
                <c:pt idx="53">
                  <c:v>22420.243020000002</c:v>
                </c:pt>
                <c:pt idx="54">
                  <c:v>59650.09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66-469F-99B3-CD781BB11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4775424"/>
        <c:axId val="354776960"/>
      </c:barChart>
      <c:catAx>
        <c:axId val="354775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2700000" vert="horz"/>
          <a:lstStyle/>
          <a:p>
            <a:pPr>
              <a:defRPr sz="700">
                <a:solidFill>
                  <a:srgbClr val="9D2235"/>
                </a:solidFill>
              </a:defRPr>
            </a:pPr>
            <a:endParaRPr lang="es-ES"/>
          </a:p>
        </c:txPr>
        <c:crossAx val="3547769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4776960"/>
        <c:scaling>
          <c:orientation val="minMax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>
                <a:solidFill>
                  <a:srgbClr val="9D2235"/>
                </a:solidFill>
              </a:defRPr>
            </a:pPr>
            <a:endParaRPr lang="es-ES"/>
          </a:p>
        </c:txPr>
        <c:crossAx val="35477542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4.1021787472222317E-3"/>
                <c:y val="0.43582809699593211"/>
              </c:manualLayout>
            </c:layout>
            <c:txPr>
              <a:bodyPr/>
              <a:lstStyle/>
              <a:p>
                <a:pPr>
                  <a:defRPr sz="800"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32D6C7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solidFill>
                  <a:srgbClr val="9D2235"/>
                </a:solidFill>
              </a:defRPr>
            </a:pPr>
            <a:r>
              <a:rPr lang="es-ES" sz="1400" b="1">
                <a:solidFill>
                  <a:srgbClr val="9D2235"/>
                </a:solidFill>
              </a:rPr>
              <a:t>COSTES MEDIOS</a:t>
            </a:r>
          </a:p>
        </c:rich>
      </c:tx>
      <c:layout>
        <c:manualLayout>
          <c:xMode val="edge"/>
          <c:yMode val="edge"/>
          <c:x val="0.40027916614182385"/>
          <c:y val="1.24876312427691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419706516768956E-2"/>
          <c:y val="0.18206685072605233"/>
          <c:w val="0.89060574771769085"/>
          <c:h val="0.7235103495733092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3AFA0">
                <a:alpha val="50000"/>
              </a:srgbClr>
            </a:solidFill>
            <a:ln w="3175">
              <a:noFill/>
              <a:prstDash val="solid"/>
            </a:ln>
          </c:spPr>
          <c:invertIfNegative val="0"/>
          <c:cat>
            <c:strRef>
              <c:f>'S2-I-B1'!$B$460:$B$514</c:f>
              <c:strCache>
                <c:ptCount val="5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</c:strCache>
            </c:strRef>
          </c:cat>
          <c:val>
            <c:numRef>
              <c:f>'S2-I-B1'!$E$460:$E$514</c:f>
              <c:numCache>
                <c:formatCode>_-* #,##0\ _€_-;\-* #,##0\ _€_-;_-* "-"\ _€_-;_-@_-</c:formatCode>
                <c:ptCount val="5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1125.17082558776</c:v>
                </c:pt>
                <c:pt idx="7">
                  <c:v>2897.4356023719201</c:v>
                </c:pt>
                <c:pt idx="8">
                  <c:v>0</c:v>
                </c:pt>
                <c:pt idx="9">
                  <c:v>29372.7951581614</c:v>
                </c:pt>
                <c:pt idx="10">
                  <c:v>53569.977067797197</c:v>
                </c:pt>
                <c:pt idx="11">
                  <c:v>3892.7324024328</c:v>
                </c:pt>
                <c:pt idx="12">
                  <c:v>991.26206723668997</c:v>
                </c:pt>
                <c:pt idx="13">
                  <c:v>4035.6035698063001</c:v>
                </c:pt>
                <c:pt idx="14">
                  <c:v>217230.10014600999</c:v>
                </c:pt>
                <c:pt idx="15">
                  <c:v>66345.363711691112</c:v>
                </c:pt>
                <c:pt idx="16">
                  <c:v>5753.1257935123904</c:v>
                </c:pt>
                <c:pt idx="17">
                  <c:v>11839.258063932682</c:v>
                </c:pt>
                <c:pt idx="18">
                  <c:v>14752.000383171189</c:v>
                </c:pt>
                <c:pt idx="19">
                  <c:v>14720.412162794733</c:v>
                </c:pt>
                <c:pt idx="20">
                  <c:v>14045.965170820195</c:v>
                </c:pt>
                <c:pt idx="21">
                  <c:v>16825.611643640452</c:v>
                </c:pt>
                <c:pt idx="22">
                  <c:v>15609.007251619925</c:v>
                </c:pt>
                <c:pt idx="23">
                  <c:v>23696.279851473584</c:v>
                </c:pt>
                <c:pt idx="24">
                  <c:v>13648.904866276142</c:v>
                </c:pt>
                <c:pt idx="25">
                  <c:v>18426.03965887595</c:v>
                </c:pt>
                <c:pt idx="26">
                  <c:v>20958.991296237236</c:v>
                </c:pt>
                <c:pt idx="27">
                  <c:v>23588.428486992841</c:v>
                </c:pt>
                <c:pt idx="28">
                  <c:v>8060.0067464228387</c:v>
                </c:pt>
                <c:pt idx="29">
                  <c:v>24079.438929601678</c:v>
                </c:pt>
                <c:pt idx="30">
                  <c:v>19167.410170283907</c:v>
                </c:pt>
                <c:pt idx="31">
                  <c:v>18096.011550421321</c:v>
                </c:pt>
                <c:pt idx="32">
                  <c:v>10328.490505252088</c:v>
                </c:pt>
                <c:pt idx="33">
                  <c:v>11159.201799274844</c:v>
                </c:pt>
                <c:pt idx="34">
                  <c:v>8553.2437002701645</c:v>
                </c:pt>
                <c:pt idx="35">
                  <c:v>12051.263185317815</c:v>
                </c:pt>
                <c:pt idx="36">
                  <c:v>11051.293559460559</c:v>
                </c:pt>
                <c:pt idx="37">
                  <c:v>9242.7376870624812</c:v>
                </c:pt>
                <c:pt idx="38">
                  <c:v>10047.803593330216</c:v>
                </c:pt>
                <c:pt idx="39">
                  <c:v>5796.1994354674289</c:v>
                </c:pt>
                <c:pt idx="40">
                  <c:v>2736.9728934973205</c:v>
                </c:pt>
                <c:pt idx="41">
                  <c:v>7137.033181449714</c:v>
                </c:pt>
                <c:pt idx="42">
                  <c:v>1791.1477206130446</c:v>
                </c:pt>
                <c:pt idx="43">
                  <c:v>14329.745834692665</c:v>
                </c:pt>
                <c:pt idx="44">
                  <c:v>5107.5117902909205</c:v>
                </c:pt>
                <c:pt idx="45">
                  <c:v>5521.6420059065504</c:v>
                </c:pt>
                <c:pt idx="46">
                  <c:v>4117.8946687480748</c:v>
                </c:pt>
                <c:pt idx="47">
                  <c:v>6861.7550420920979</c:v>
                </c:pt>
                <c:pt idx="48">
                  <c:v>10060.467339608846</c:v>
                </c:pt>
                <c:pt idx="49">
                  <c:v>5998.9877049055958</c:v>
                </c:pt>
                <c:pt idx="50">
                  <c:v>9756.4658143190954</c:v>
                </c:pt>
                <c:pt idx="51">
                  <c:v>3985.1663728656845</c:v>
                </c:pt>
                <c:pt idx="52">
                  <c:v>8856.187768773334</c:v>
                </c:pt>
                <c:pt idx="53">
                  <c:v>2038.2039109090911</c:v>
                </c:pt>
                <c:pt idx="54">
                  <c:v>3728.1306249999998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8C-445C-954E-D2955F70C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4814208"/>
        <c:axId val="354820096"/>
      </c:barChart>
      <c:catAx>
        <c:axId val="354814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2700000" vert="horz"/>
          <a:lstStyle/>
          <a:p>
            <a:pPr>
              <a:defRPr sz="700">
                <a:solidFill>
                  <a:srgbClr val="9D2235"/>
                </a:solidFill>
              </a:defRPr>
            </a:pPr>
            <a:endParaRPr lang="es-ES"/>
          </a:p>
        </c:txPr>
        <c:crossAx val="354820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4820096"/>
        <c:scaling>
          <c:orientation val="minMax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>
                <a:solidFill>
                  <a:srgbClr val="9D2235"/>
                </a:solidFill>
              </a:defRPr>
            </a:pPr>
            <a:endParaRPr lang="es-ES"/>
          </a:p>
        </c:txPr>
        <c:crossAx val="354814208"/>
        <c:crosses val="autoZero"/>
        <c:crossBetween val="between"/>
        <c:majorUnit val="30000"/>
        <c:dispUnits>
          <c:builtInUnit val="thousands"/>
          <c:dispUnitsLbl>
            <c:layout>
              <c:manualLayout>
                <c:xMode val="edge"/>
                <c:yMode val="edge"/>
                <c:x val="4.1021787472222317E-3"/>
                <c:y val="0.42496307471590089"/>
              </c:manualLayout>
            </c:layout>
            <c:txPr>
              <a:bodyPr/>
              <a:lstStyle/>
              <a:p>
                <a:pPr>
                  <a:defRPr sz="800"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32D6C7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baseline="0">
                <a:solidFill>
                  <a:srgbClr val="9D2235"/>
                </a:solidFill>
              </a:defRPr>
            </a:pPr>
            <a:r>
              <a:rPr lang="es-ES" sz="1400" b="1" baseline="0">
                <a:solidFill>
                  <a:srgbClr val="9D2235"/>
                </a:solidFill>
              </a:rPr>
              <a:t>NÚMERO DE EXPEDIENTES</a:t>
            </a:r>
          </a:p>
        </c:rich>
      </c:tx>
      <c:layout>
        <c:manualLayout>
          <c:xMode val="edge"/>
          <c:yMode val="edge"/>
          <c:x val="0.33655191122748035"/>
          <c:y val="1.28306701505822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691021295719168E-2"/>
          <c:y val="0.19234705128599744"/>
          <c:w val="0.89740835099004657"/>
          <c:h val="0.704465351498380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68D36">
                <a:alpha val="50000"/>
              </a:srgbClr>
            </a:solidFill>
            <a:ln w="3175">
              <a:noFill/>
              <a:prstDash val="solid"/>
            </a:ln>
          </c:spPr>
          <c:invertIfNegative val="0"/>
          <c:cat>
            <c:strRef>
              <c:f>'S2-I-B1'!$B$524:$B$578</c:f>
              <c:strCache>
                <c:ptCount val="5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</c:strCache>
            </c:strRef>
          </c:cat>
          <c:val>
            <c:numRef>
              <c:f>'S2-I-B1'!$C$524:$C$578</c:f>
              <c:numCache>
                <c:formatCode>_-* #,##0\ _€_-;\-* #,##0\ _€_-;_-* "-"\ _€_-;_-@_-</c:formatCode>
                <c:ptCount val="5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</c:v>
                </c:pt>
                <c:pt idx="17">
                  <c:v>4</c:v>
                </c:pt>
                <c:pt idx="18">
                  <c:v>11</c:v>
                </c:pt>
                <c:pt idx="19">
                  <c:v>13</c:v>
                </c:pt>
                <c:pt idx="20">
                  <c:v>12</c:v>
                </c:pt>
                <c:pt idx="21">
                  <c:v>20</c:v>
                </c:pt>
                <c:pt idx="22">
                  <c:v>12</c:v>
                </c:pt>
                <c:pt idx="23">
                  <c:v>11</c:v>
                </c:pt>
                <c:pt idx="24">
                  <c:v>8</c:v>
                </c:pt>
                <c:pt idx="25">
                  <c:v>246</c:v>
                </c:pt>
                <c:pt idx="26">
                  <c:v>14</c:v>
                </c:pt>
                <c:pt idx="27">
                  <c:v>50</c:v>
                </c:pt>
                <c:pt idx="28">
                  <c:v>6</c:v>
                </c:pt>
                <c:pt idx="29">
                  <c:v>99</c:v>
                </c:pt>
                <c:pt idx="30">
                  <c:v>22</c:v>
                </c:pt>
                <c:pt idx="31">
                  <c:v>123</c:v>
                </c:pt>
                <c:pt idx="32">
                  <c:v>11</c:v>
                </c:pt>
                <c:pt idx="33">
                  <c:v>19</c:v>
                </c:pt>
                <c:pt idx="34">
                  <c:v>49</c:v>
                </c:pt>
                <c:pt idx="35">
                  <c:v>44</c:v>
                </c:pt>
                <c:pt idx="36">
                  <c:v>36</c:v>
                </c:pt>
                <c:pt idx="37">
                  <c:v>58</c:v>
                </c:pt>
                <c:pt idx="38">
                  <c:v>64</c:v>
                </c:pt>
                <c:pt idx="39">
                  <c:v>78</c:v>
                </c:pt>
                <c:pt idx="40">
                  <c:v>70</c:v>
                </c:pt>
                <c:pt idx="41">
                  <c:v>92</c:v>
                </c:pt>
                <c:pt idx="42">
                  <c:v>112</c:v>
                </c:pt>
                <c:pt idx="43">
                  <c:v>98</c:v>
                </c:pt>
                <c:pt idx="44">
                  <c:v>112</c:v>
                </c:pt>
                <c:pt idx="45">
                  <c:v>151</c:v>
                </c:pt>
                <c:pt idx="46">
                  <c:v>105</c:v>
                </c:pt>
                <c:pt idx="47">
                  <c:v>103</c:v>
                </c:pt>
                <c:pt idx="48">
                  <c:v>144</c:v>
                </c:pt>
                <c:pt idx="49">
                  <c:v>190</c:v>
                </c:pt>
                <c:pt idx="50">
                  <c:v>293</c:v>
                </c:pt>
                <c:pt idx="51">
                  <c:v>237</c:v>
                </c:pt>
                <c:pt idx="52">
                  <c:v>312</c:v>
                </c:pt>
                <c:pt idx="53">
                  <c:v>254</c:v>
                </c:pt>
                <c:pt idx="54">
                  <c:v>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85-485B-8CDD-32534A6D2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4861440"/>
        <c:axId val="354862976"/>
      </c:barChart>
      <c:catAx>
        <c:axId val="35486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2700000" vert="horz"/>
          <a:lstStyle/>
          <a:p>
            <a:pPr>
              <a:defRPr sz="700">
                <a:solidFill>
                  <a:srgbClr val="9D2235"/>
                </a:solidFill>
              </a:defRPr>
            </a:pPr>
            <a:endParaRPr lang="es-ES"/>
          </a:p>
        </c:txPr>
        <c:crossAx val="35486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4862976"/>
        <c:scaling>
          <c:orientation val="minMax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>
                <a:solidFill>
                  <a:srgbClr val="9D2235"/>
                </a:solidFill>
              </a:defRPr>
            </a:pPr>
            <a:endParaRPr lang="es-ES"/>
          </a:p>
        </c:txPr>
        <c:crossAx val="3548614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32D6C7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solidFill>
                  <a:srgbClr val="9D2235"/>
                </a:solidFill>
              </a:defRPr>
            </a:pPr>
            <a:r>
              <a:rPr lang="es-ES" sz="1400" b="1">
                <a:solidFill>
                  <a:srgbClr val="9D2235"/>
                </a:solidFill>
              </a:rPr>
              <a:t>INDEMNIZACIONES</a:t>
            </a:r>
          </a:p>
        </c:rich>
      </c:tx>
      <c:layout>
        <c:manualLayout>
          <c:xMode val="edge"/>
          <c:yMode val="edge"/>
          <c:x val="0.38028755663728819"/>
          <c:y val="4.63747330927906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03715756882458"/>
          <c:y val="0.1764074647328992"/>
          <c:w val="0.88391562843645288"/>
          <c:h val="0.729097493828625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971E7">
                <a:alpha val="50000"/>
              </a:srgbClr>
            </a:solidFill>
            <a:ln w="3175">
              <a:noFill/>
              <a:prstDash val="solid"/>
            </a:ln>
          </c:spPr>
          <c:invertIfNegative val="0"/>
          <c:cat>
            <c:strRef>
              <c:f>'S2-I-B1'!$B$524:$B$578</c:f>
              <c:strCache>
                <c:ptCount val="5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</c:strCache>
            </c:strRef>
          </c:cat>
          <c:val>
            <c:numRef>
              <c:f>'S2-I-B1'!$D$524:$D$578</c:f>
              <c:numCache>
                <c:formatCode>_-* #,##0\ _€_-;\-* #,##0\ _€_-;_-* "-"\ _€_-;_-@_-</c:formatCode>
                <c:ptCount val="5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17250.674939225399</c:v>
                </c:pt>
                <c:pt idx="17">
                  <c:v>15954.347810421499</c:v>
                </c:pt>
                <c:pt idx="18">
                  <c:v>21156.7685965007</c:v>
                </c:pt>
                <c:pt idx="19">
                  <c:v>125045.01006340601</c:v>
                </c:pt>
                <c:pt idx="20">
                  <c:v>55029.951662309199</c:v>
                </c:pt>
                <c:pt idx="21">
                  <c:v>66260.895066907106</c:v>
                </c:pt>
                <c:pt idx="22">
                  <c:v>14800.340484677799</c:v>
                </c:pt>
                <c:pt idx="23">
                  <c:v>80053.810942480894</c:v>
                </c:pt>
                <c:pt idx="24">
                  <c:v>28314.650342272002</c:v>
                </c:pt>
                <c:pt idx="25">
                  <c:v>995473.08358896698</c:v>
                </c:pt>
                <c:pt idx="26">
                  <c:v>25449.0897758057</c:v>
                </c:pt>
                <c:pt idx="27">
                  <c:v>150302.72808394601</c:v>
                </c:pt>
                <c:pt idx="28">
                  <c:v>16134.1934555156</c:v>
                </c:pt>
                <c:pt idx="29">
                  <c:v>158596.08325732601</c:v>
                </c:pt>
                <c:pt idx="30">
                  <c:v>35522.4502110877</c:v>
                </c:pt>
                <c:pt idx="31">
                  <c:v>610693.361397092</c:v>
                </c:pt>
                <c:pt idx="32">
                  <c:v>14033.831642459099</c:v>
                </c:pt>
                <c:pt idx="33">
                  <c:v>50875.178995915601</c:v>
                </c:pt>
                <c:pt idx="34">
                  <c:v>73570.085136582697</c:v>
                </c:pt>
                <c:pt idx="35">
                  <c:v>81292.639715341793</c:v>
                </c:pt>
                <c:pt idx="36">
                  <c:v>59231.578483766498</c:v>
                </c:pt>
                <c:pt idx="37">
                  <c:v>90636.797763447801</c:v>
                </c:pt>
                <c:pt idx="38">
                  <c:v>111164.11028791399</c:v>
                </c:pt>
                <c:pt idx="39">
                  <c:v>117221.99980741</c:v>
                </c:pt>
                <c:pt idx="40">
                  <c:v>137530.79989279699</c:v>
                </c:pt>
                <c:pt idx="41">
                  <c:v>155057.28523843599</c:v>
                </c:pt>
                <c:pt idx="42">
                  <c:v>191482.28121815299</c:v>
                </c:pt>
                <c:pt idx="43">
                  <c:v>133558.837966472</c:v>
                </c:pt>
                <c:pt idx="44">
                  <c:v>168252.51334190101</c:v>
                </c:pt>
                <c:pt idx="45">
                  <c:v>244685.19284295</c:v>
                </c:pt>
                <c:pt idx="46">
                  <c:v>179058.28429772201</c:v>
                </c:pt>
                <c:pt idx="47">
                  <c:v>213453.21034405401</c:v>
                </c:pt>
                <c:pt idx="48">
                  <c:v>259557.83022635101</c:v>
                </c:pt>
                <c:pt idx="49">
                  <c:v>389962.93247309799</c:v>
                </c:pt>
                <c:pt idx="50">
                  <c:v>487070.22535615298</c:v>
                </c:pt>
                <c:pt idx="51">
                  <c:v>519085.79392012901</c:v>
                </c:pt>
                <c:pt idx="52">
                  <c:v>572269.43737824005</c:v>
                </c:pt>
                <c:pt idx="53">
                  <c:v>506039.23272000003</c:v>
                </c:pt>
                <c:pt idx="54">
                  <c:v>413474.1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A7-42F5-83D9-948B9693A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5612160"/>
        <c:axId val="355613696"/>
      </c:barChart>
      <c:catAx>
        <c:axId val="355612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2700000" vert="horz"/>
          <a:lstStyle/>
          <a:p>
            <a:pPr>
              <a:defRPr sz="700">
                <a:solidFill>
                  <a:srgbClr val="9D2235"/>
                </a:solidFill>
              </a:defRPr>
            </a:pPr>
            <a:endParaRPr lang="es-ES"/>
          </a:p>
        </c:txPr>
        <c:crossAx val="355613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5613696"/>
        <c:scaling>
          <c:orientation val="minMax"/>
          <c:max val="1000000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>
                <a:solidFill>
                  <a:srgbClr val="9D2235"/>
                </a:solidFill>
              </a:defRPr>
            </a:pPr>
            <a:endParaRPr lang="es-ES"/>
          </a:p>
        </c:txPr>
        <c:crossAx val="355612160"/>
        <c:crosses val="autoZero"/>
        <c:crossBetween val="between"/>
        <c:majorUnit val="200000"/>
        <c:dispUnits>
          <c:builtInUnit val="thousands"/>
          <c:dispUnitsLbl>
            <c:layout>
              <c:manualLayout>
                <c:xMode val="edge"/>
                <c:yMode val="edge"/>
                <c:x val="4.1021787472222317E-3"/>
                <c:y val="0.43582809699593211"/>
              </c:manualLayout>
            </c:layout>
            <c:txPr>
              <a:bodyPr/>
              <a:lstStyle/>
              <a:p>
                <a:pPr>
                  <a:defRPr sz="800"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32D6C7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FF9900"/>
              </a:solidFill>
              <a:prstDash val="solid"/>
            </a:ln>
          </c:spPr>
          <c:pictureOptions>
            <c:pictureFormat val="stretch"/>
          </c:pictureOptions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66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bienes!#REF!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bienes!#REF!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3524-4F40-8717-ED7EB8B3979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FFDCB9"/>
              </a:solidFill>
              <a:prstDash val="sysDash"/>
            </a:ln>
          </c:spPr>
        </c:dropLines>
        <c:axId val="411296896"/>
        <c:axId val="411298432"/>
      </c:areaChart>
      <c:catAx>
        <c:axId val="411296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11298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12984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FF66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BILLONES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11296896"/>
        <c:crosses val="autoZero"/>
        <c:crossBetween val="between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solidFill>
                  <a:srgbClr val="9D2235"/>
                </a:solidFill>
              </a:defRPr>
            </a:pPr>
            <a:r>
              <a:rPr lang="es-ES" sz="1400" b="1">
                <a:solidFill>
                  <a:srgbClr val="9D2235"/>
                </a:solidFill>
              </a:rPr>
              <a:t>COSTES MEDIOS</a:t>
            </a:r>
          </a:p>
        </c:rich>
      </c:tx>
      <c:layout>
        <c:manualLayout>
          <c:xMode val="edge"/>
          <c:yMode val="edge"/>
          <c:x val="0.40038604036583147"/>
          <c:y val="1.606830572117031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419706516768956E-2"/>
          <c:y val="0.16005181743396379"/>
          <c:w val="0.89060574771769085"/>
          <c:h val="0.745399533795200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3AFA0">
                <a:alpha val="50000"/>
              </a:srgbClr>
            </a:solidFill>
            <a:ln w="3175">
              <a:noFill/>
              <a:prstDash val="solid"/>
            </a:ln>
          </c:spPr>
          <c:invertIfNegative val="0"/>
          <c:cat>
            <c:strRef>
              <c:f>'S2-I-B1'!$B$524:$B$578</c:f>
              <c:strCache>
                <c:ptCount val="5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</c:strCache>
            </c:strRef>
          </c:cat>
          <c:val>
            <c:numRef>
              <c:f>'S2-I-B1'!$E$524:$E$578</c:f>
              <c:numCache>
                <c:formatCode>_-* #,##0\ _€_-;\-* #,##0\ _€_-;_-* "-"\ _€_-;_-@_-</c:formatCode>
                <c:ptCount val="5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3450.1349878450796</c:v>
                </c:pt>
                <c:pt idx="17">
                  <c:v>3988.5869526053748</c:v>
                </c:pt>
                <c:pt idx="18">
                  <c:v>1923.3425996818819</c:v>
                </c:pt>
                <c:pt idx="19">
                  <c:v>9618.8469279543078</c:v>
                </c:pt>
                <c:pt idx="20">
                  <c:v>4585.8293051924329</c:v>
                </c:pt>
                <c:pt idx="21">
                  <c:v>3313.0447533453553</c:v>
                </c:pt>
                <c:pt idx="22">
                  <c:v>1233.3617070564833</c:v>
                </c:pt>
                <c:pt idx="23">
                  <c:v>7277.6191765891717</c:v>
                </c:pt>
                <c:pt idx="24">
                  <c:v>3539.3312927840002</c:v>
                </c:pt>
                <c:pt idx="25">
                  <c:v>4046.6385511746626</c:v>
                </c:pt>
                <c:pt idx="26">
                  <c:v>1817.7921268432642</c:v>
                </c:pt>
                <c:pt idx="27">
                  <c:v>3006.0545616789204</c:v>
                </c:pt>
                <c:pt idx="28">
                  <c:v>2689.0322425859335</c:v>
                </c:pt>
                <c:pt idx="29">
                  <c:v>1601.9806389628891</c:v>
                </c:pt>
                <c:pt idx="30">
                  <c:v>1614.6568277767137</c:v>
                </c:pt>
                <c:pt idx="31">
                  <c:v>4964.9866780251386</c:v>
                </c:pt>
                <c:pt idx="32">
                  <c:v>1275.8028765871909</c:v>
                </c:pt>
                <c:pt idx="33">
                  <c:v>2677.6409997850315</c:v>
                </c:pt>
                <c:pt idx="34">
                  <c:v>1501.430308909851</c:v>
                </c:pt>
                <c:pt idx="35">
                  <c:v>1847.5599935304954</c:v>
                </c:pt>
                <c:pt idx="36">
                  <c:v>1645.3216245490694</c:v>
                </c:pt>
                <c:pt idx="37">
                  <c:v>1562.7034097146172</c:v>
                </c:pt>
                <c:pt idx="38">
                  <c:v>1736.9392232486562</c:v>
                </c:pt>
                <c:pt idx="39">
                  <c:v>1502.8461513770512</c:v>
                </c:pt>
                <c:pt idx="40">
                  <c:v>1964.7257127542427</c:v>
                </c:pt>
                <c:pt idx="41">
                  <c:v>1685.4052743308259</c:v>
                </c:pt>
                <c:pt idx="42">
                  <c:v>1709.6632251620802</c:v>
                </c:pt>
                <c:pt idx="43">
                  <c:v>1362.8452853721633</c:v>
                </c:pt>
                <c:pt idx="44">
                  <c:v>1502.2545834098305</c:v>
                </c:pt>
                <c:pt idx="45">
                  <c:v>1620.4317406817881</c:v>
                </c:pt>
                <c:pt idx="46">
                  <c:v>1705.3169933116383</c:v>
                </c:pt>
                <c:pt idx="47">
                  <c:v>2072.3612654762524</c:v>
                </c:pt>
                <c:pt idx="48">
                  <c:v>1802.4849321274376</c:v>
                </c:pt>
                <c:pt idx="49">
                  <c:v>2052.4364867005156</c:v>
                </c:pt>
                <c:pt idx="50">
                  <c:v>1662.3557179390887</c:v>
                </c:pt>
                <c:pt idx="51">
                  <c:v>2190.2354173845106</c:v>
                </c:pt>
                <c:pt idx="52">
                  <c:v>1834.1969146738463</c:v>
                </c:pt>
                <c:pt idx="53">
                  <c:v>1992.2804437795278</c:v>
                </c:pt>
                <c:pt idx="54">
                  <c:v>2120.3799999999997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EA-4421-BF76-8B55FFBE1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5638656"/>
        <c:axId val="355652736"/>
      </c:barChart>
      <c:catAx>
        <c:axId val="355638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2700000" vert="horz"/>
          <a:lstStyle/>
          <a:p>
            <a:pPr>
              <a:defRPr sz="700">
                <a:solidFill>
                  <a:srgbClr val="9D2235"/>
                </a:solidFill>
              </a:defRPr>
            </a:pPr>
            <a:endParaRPr lang="es-ES"/>
          </a:p>
        </c:txPr>
        <c:crossAx val="355652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5652736"/>
        <c:scaling>
          <c:orientation val="minMax"/>
          <c:max val="10000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>
                <a:solidFill>
                  <a:srgbClr val="9D2235"/>
                </a:solidFill>
              </a:defRPr>
            </a:pPr>
            <a:endParaRPr lang="es-ES"/>
          </a:p>
        </c:txPr>
        <c:crossAx val="355638656"/>
        <c:crosses val="autoZero"/>
        <c:crossBetween val="between"/>
        <c:majorUnit val="2000"/>
        <c:dispUnits>
          <c:builtInUnit val="thousands"/>
          <c:dispUnitsLbl>
            <c:layout>
              <c:manualLayout>
                <c:xMode val="edge"/>
                <c:yMode val="edge"/>
                <c:x val="4.1021787472222317E-3"/>
                <c:y val="0.42496307471590089"/>
              </c:manualLayout>
            </c:layout>
            <c:txPr>
              <a:bodyPr/>
              <a:lstStyle/>
              <a:p>
                <a:pPr>
                  <a:defRPr sz="800"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32D6C7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solidFill>
                  <a:srgbClr val="9D2235"/>
                </a:solidFill>
              </a:defRPr>
            </a:pPr>
            <a:r>
              <a:rPr lang="es-ES" sz="1400" b="1">
                <a:solidFill>
                  <a:srgbClr val="9D2235"/>
                </a:solidFill>
              </a:rPr>
              <a:t>NÚMERO DE EXPEDIENTES</a:t>
            </a:r>
          </a:p>
        </c:rich>
      </c:tx>
      <c:layout>
        <c:manualLayout>
          <c:xMode val="edge"/>
          <c:yMode val="edge"/>
          <c:x val="0.34704761449839344"/>
          <c:y val="3.812478702690812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691021295719168E-2"/>
          <c:y val="0.17705531010131895"/>
          <c:w val="0.89740835099004657"/>
          <c:h val="0.728669573237332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68D36">
                <a:alpha val="50000"/>
              </a:srgbClr>
            </a:solidFill>
            <a:ln w="3175">
              <a:noFill/>
              <a:prstDash val="solid"/>
            </a:ln>
          </c:spPr>
          <c:invertIfNegative val="0"/>
          <c:cat>
            <c:strRef>
              <c:f>'S2-I-B1'!$B$587:$B$641</c:f>
              <c:strCache>
                <c:ptCount val="5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</c:strCache>
            </c:strRef>
          </c:cat>
          <c:val>
            <c:numRef>
              <c:f>'S2-I-B1'!$C$587:$C$641</c:f>
              <c:numCache>
                <c:formatCode>_-* #,##0\ _€_-;\-* #,##0\ _€_-;_-* "-"\ _€_-;_-@_-</c:formatCode>
                <c:ptCount val="55"/>
                <c:pt idx="0">
                  <c:v>8534</c:v>
                </c:pt>
                <c:pt idx="1">
                  <c:v>8960</c:v>
                </c:pt>
                <c:pt idx="2">
                  <c:v>496</c:v>
                </c:pt>
                <c:pt idx="3">
                  <c:v>1</c:v>
                </c:pt>
                <c:pt idx="4">
                  <c:v>1</c:v>
                </c:pt>
                <c:pt idx="5">
                  <c:v>28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8</c:v>
                </c:pt>
                <c:pt idx="10">
                  <c:v>52</c:v>
                </c:pt>
                <c:pt idx="11">
                  <c:v>92</c:v>
                </c:pt>
                <c:pt idx="12">
                  <c:v>330</c:v>
                </c:pt>
                <c:pt idx="13">
                  <c:v>115</c:v>
                </c:pt>
                <c:pt idx="14">
                  <c:v>136</c:v>
                </c:pt>
                <c:pt idx="15">
                  <c:v>184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09-440F-B155-0342D3DCB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5689984"/>
        <c:axId val="355691520"/>
      </c:barChart>
      <c:catAx>
        <c:axId val="355689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2700000" vert="horz"/>
          <a:lstStyle/>
          <a:p>
            <a:pPr>
              <a:defRPr sz="700" baseline="0">
                <a:solidFill>
                  <a:srgbClr val="9D2235"/>
                </a:solidFill>
              </a:defRPr>
            </a:pPr>
            <a:endParaRPr lang="es-ES"/>
          </a:p>
        </c:txPr>
        <c:crossAx val="3556915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5691520"/>
        <c:scaling>
          <c:orientation val="minMax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>
                <a:solidFill>
                  <a:srgbClr val="9D2235"/>
                </a:solidFill>
              </a:defRPr>
            </a:pPr>
            <a:endParaRPr lang="es-ES"/>
          </a:p>
        </c:txPr>
        <c:crossAx val="355689984"/>
        <c:crosses val="autoZero"/>
        <c:crossBetween val="between"/>
        <c:majorUnit val="2000"/>
        <c:dispUnits>
          <c:builtInUnit val="thousands"/>
          <c:dispUnitsLbl>
            <c:layout>
              <c:manualLayout>
                <c:xMode val="edge"/>
                <c:yMode val="edge"/>
                <c:x val="3.9134133917561095E-3"/>
                <c:y val="0.43803631488872791"/>
              </c:manualLayout>
            </c:layout>
            <c:txPr>
              <a:bodyPr/>
              <a:lstStyle/>
              <a:p>
                <a:pPr>
                  <a:defRPr sz="800" baseline="0"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32D6C7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solidFill>
                  <a:srgbClr val="9D2235"/>
                </a:solidFill>
              </a:defRPr>
            </a:pPr>
            <a:r>
              <a:rPr lang="es-ES" sz="1400" b="1">
                <a:solidFill>
                  <a:srgbClr val="9D2235"/>
                </a:solidFill>
              </a:rPr>
              <a:t>INDEMNIZACIONES</a:t>
            </a:r>
          </a:p>
        </c:rich>
      </c:tx>
      <c:layout>
        <c:manualLayout>
          <c:xMode val="edge"/>
          <c:yMode val="edge"/>
          <c:x val="0.37953186575186876"/>
          <c:y val="3.06930812679307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03715756882458"/>
          <c:y val="0.19821740182733807"/>
          <c:w val="0.88391562843645288"/>
          <c:h val="0.707423451630278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971E7">
                <a:alpha val="50000"/>
              </a:srgbClr>
            </a:solidFill>
            <a:ln w="3175">
              <a:noFill/>
              <a:prstDash val="solid"/>
            </a:ln>
          </c:spPr>
          <c:invertIfNegative val="0"/>
          <c:cat>
            <c:strRef>
              <c:f>'S2-I-B1'!$B$587:$B$641</c:f>
              <c:strCache>
                <c:ptCount val="5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</c:strCache>
            </c:strRef>
          </c:cat>
          <c:val>
            <c:numRef>
              <c:f>'S2-I-B1'!$D$587:$D$641</c:f>
              <c:numCache>
                <c:formatCode>_-* #,##0\ _€_-;\-* #,##0\ _€_-;_-* "-"\ _€_-;_-@_-</c:formatCode>
                <c:ptCount val="55"/>
                <c:pt idx="0">
                  <c:v>726747337.15141499</c:v>
                </c:pt>
                <c:pt idx="1">
                  <c:v>28831115.158113599</c:v>
                </c:pt>
                <c:pt idx="2">
                  <c:v>2876565.40675906</c:v>
                </c:pt>
                <c:pt idx="3">
                  <c:v>972.02627288872895</c:v>
                </c:pt>
                <c:pt idx="4">
                  <c:v>340.76293528088701</c:v>
                </c:pt>
                <c:pt idx="5">
                  <c:v>28444.791754027901</c:v>
                </c:pt>
                <c:pt idx="6">
                  <c:v>10689.310059527301</c:v>
                </c:pt>
                <c:pt idx="7">
                  <c:v>2897.4356023719201</c:v>
                </c:pt>
                <c:pt idx="8">
                  <c:v>1253.21609099132</c:v>
                </c:pt>
                <c:pt idx="9">
                  <c:v>52580.983236269502</c:v>
                </c:pt>
                <c:pt idx="10">
                  <c:v>355020.09587939503</c:v>
                </c:pt>
                <c:pt idx="11">
                  <c:v>338114.39685559302</c:v>
                </c:pt>
                <c:pt idx="12">
                  <c:v>5791565.2371950103</c:v>
                </c:pt>
                <c:pt idx="13">
                  <c:v>502461.74457770702</c:v>
                </c:pt>
                <c:pt idx="14">
                  <c:v>1243326.1004983999</c:v>
                </c:pt>
                <c:pt idx="15">
                  <c:v>942955.70546506997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2D-4018-833D-A26E35AD9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5712384"/>
        <c:axId val="355935360"/>
      </c:barChart>
      <c:catAx>
        <c:axId val="355712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2700000" vert="horz"/>
          <a:lstStyle/>
          <a:p>
            <a:pPr>
              <a:defRPr sz="700">
                <a:solidFill>
                  <a:srgbClr val="9D2235"/>
                </a:solidFill>
              </a:defRPr>
            </a:pPr>
            <a:endParaRPr lang="es-ES"/>
          </a:p>
        </c:txPr>
        <c:crossAx val="3559353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5935360"/>
        <c:scaling>
          <c:orientation val="minMax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>
                <a:solidFill>
                  <a:srgbClr val="9D2235"/>
                </a:solidFill>
              </a:defRPr>
            </a:pPr>
            <a:endParaRPr lang="es-ES"/>
          </a:p>
        </c:txPr>
        <c:crossAx val="35571238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4.1021787472222317E-3"/>
                <c:y val="0.4521250271084839"/>
              </c:manualLayout>
            </c:layout>
            <c:txPr>
              <a:bodyPr/>
              <a:lstStyle/>
              <a:p>
                <a:pPr>
                  <a:defRPr sz="800"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32D6C7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solidFill>
                  <a:srgbClr val="9D2235"/>
                </a:solidFill>
              </a:defRPr>
            </a:pPr>
            <a:r>
              <a:rPr lang="es-ES" sz="1400" b="1">
                <a:solidFill>
                  <a:srgbClr val="9D2235"/>
                </a:solidFill>
              </a:rPr>
              <a:t>COSTES MEDIOS</a:t>
            </a:r>
          </a:p>
        </c:rich>
      </c:tx>
      <c:layout>
        <c:manualLayout>
          <c:xMode val="edge"/>
          <c:yMode val="edge"/>
          <c:x val="0.39655557499919153"/>
          <c:y val="3.39000479733694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419706516768956E-2"/>
          <c:y val="0.17578351900174599"/>
          <c:w val="0.89060574771769085"/>
          <c:h val="0.7295912405471428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3AFA0">
                <a:alpha val="50000"/>
              </a:srgbClr>
            </a:solidFill>
            <a:ln w="3175">
              <a:noFill/>
              <a:prstDash val="solid"/>
            </a:ln>
          </c:spPr>
          <c:invertIfNegative val="0"/>
          <c:cat>
            <c:strRef>
              <c:f>'S2-I-B1'!$B$587:$B$641</c:f>
              <c:strCache>
                <c:ptCount val="5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</c:strCache>
            </c:strRef>
          </c:cat>
          <c:val>
            <c:numRef>
              <c:f>'S2-I-B1'!$E$587:$E$641</c:f>
              <c:numCache>
                <c:formatCode>_-* #,##0\ _€_-;\-* #,##0\ _€_-;_-* "-"\ _€_-;_-@_-</c:formatCode>
                <c:ptCount val="55"/>
                <c:pt idx="0">
                  <c:v>85159.050521609446</c:v>
                </c:pt>
                <c:pt idx="1">
                  <c:v>3217.7583881823211</c:v>
                </c:pt>
                <c:pt idx="2">
                  <c:v>5799.5270297561692</c:v>
                </c:pt>
                <c:pt idx="3">
                  <c:v>972.02627288872895</c:v>
                </c:pt>
                <c:pt idx="4">
                  <c:v>340.76293528088701</c:v>
                </c:pt>
                <c:pt idx="5">
                  <c:v>1015.8854197867107</c:v>
                </c:pt>
                <c:pt idx="6">
                  <c:v>2672.3275148818252</c:v>
                </c:pt>
                <c:pt idx="7">
                  <c:v>965.81186745730668</c:v>
                </c:pt>
                <c:pt idx="8">
                  <c:v>626.60804549566001</c:v>
                </c:pt>
                <c:pt idx="9">
                  <c:v>6572.6229045336877</c:v>
                </c:pt>
                <c:pt idx="10">
                  <c:v>6827.309536142212</c:v>
                </c:pt>
                <c:pt idx="11">
                  <c:v>3675.1564875607937</c:v>
                </c:pt>
                <c:pt idx="12">
                  <c:v>17550.197688469729</c:v>
                </c:pt>
                <c:pt idx="13">
                  <c:v>4369.2325615452783</c:v>
                </c:pt>
                <c:pt idx="14">
                  <c:v>9142.103680135293</c:v>
                </c:pt>
                <c:pt idx="15">
                  <c:v>5124.7592688319019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79-4F1B-BE3A-3E45F1A7B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5964416"/>
        <c:axId val="355965952"/>
      </c:barChart>
      <c:catAx>
        <c:axId val="355964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2700000" vert="horz"/>
          <a:lstStyle/>
          <a:p>
            <a:pPr>
              <a:defRPr sz="700">
                <a:solidFill>
                  <a:srgbClr val="9D2235"/>
                </a:solidFill>
              </a:defRPr>
            </a:pPr>
            <a:endParaRPr lang="es-ES"/>
          </a:p>
        </c:txPr>
        <c:crossAx val="355965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5965952"/>
        <c:scaling>
          <c:orientation val="minMax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>
                <a:solidFill>
                  <a:srgbClr val="9D2235"/>
                </a:solidFill>
              </a:defRPr>
            </a:pPr>
            <a:endParaRPr lang="es-ES"/>
          </a:p>
        </c:txPr>
        <c:crossAx val="355964416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4.1021787472222317E-3"/>
                <c:y val="0.43582809699593211"/>
              </c:manualLayout>
            </c:layout>
            <c:txPr>
              <a:bodyPr/>
              <a:lstStyle/>
              <a:p>
                <a:pPr>
                  <a:defRPr sz="800"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32D6C7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solidFill>
                  <a:srgbClr val="9D2235"/>
                </a:solidFill>
              </a:defRPr>
            </a:pPr>
            <a:r>
              <a:rPr lang="es-ES" sz="1400" b="1">
                <a:solidFill>
                  <a:srgbClr val="9D2235"/>
                </a:solidFill>
              </a:rPr>
              <a:t>NÚMERO DE EXPEDIENTES</a:t>
            </a:r>
          </a:p>
        </c:rich>
      </c:tx>
      <c:layout>
        <c:manualLayout>
          <c:xMode val="edge"/>
          <c:yMode val="edge"/>
          <c:x val="0.34724329887981703"/>
          <c:y val="4.226153536576498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691021295719168E-2"/>
          <c:y val="0.17611523613532487"/>
          <c:w val="0.89740835099004657"/>
          <c:h val="0.7251009085574852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68D36">
                <a:alpha val="50000"/>
              </a:srgbClr>
            </a:solidFill>
            <a:ln w="3175">
              <a:noFill/>
              <a:prstDash val="solid"/>
            </a:ln>
          </c:spPr>
          <c:invertIfNegative val="0"/>
          <c:cat>
            <c:strRef>
              <c:f>'S2-I-B1'!$B$652:$B$706</c:f>
              <c:strCache>
                <c:ptCount val="5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</c:strCache>
            </c:strRef>
          </c:cat>
          <c:val>
            <c:numRef>
              <c:f>'S2-I-B1'!$C$652:$C$706</c:f>
              <c:numCache>
                <c:formatCode>_-* #,##0\ _€_-;\-* #,##0\ _€_-;_-* "-"\ _€_-;_-@_-</c:formatCode>
                <c:ptCount val="55"/>
                <c:pt idx="0">
                  <c:v>8593</c:v>
                </c:pt>
                <c:pt idx="1">
                  <c:v>8982</c:v>
                </c:pt>
                <c:pt idx="2">
                  <c:v>518</c:v>
                </c:pt>
                <c:pt idx="3">
                  <c:v>74</c:v>
                </c:pt>
                <c:pt idx="4">
                  <c:v>361</c:v>
                </c:pt>
                <c:pt idx="5">
                  <c:v>8530</c:v>
                </c:pt>
                <c:pt idx="6">
                  <c:v>7419</c:v>
                </c:pt>
                <c:pt idx="7">
                  <c:v>9314</c:v>
                </c:pt>
                <c:pt idx="8">
                  <c:v>2566</c:v>
                </c:pt>
                <c:pt idx="9">
                  <c:v>11115</c:v>
                </c:pt>
                <c:pt idx="10">
                  <c:v>11925</c:v>
                </c:pt>
                <c:pt idx="11">
                  <c:v>25132</c:v>
                </c:pt>
                <c:pt idx="12">
                  <c:v>38749</c:v>
                </c:pt>
                <c:pt idx="13">
                  <c:v>15124</c:v>
                </c:pt>
                <c:pt idx="14">
                  <c:v>12953</c:v>
                </c:pt>
                <c:pt idx="15">
                  <c:v>14522</c:v>
                </c:pt>
                <c:pt idx="16">
                  <c:v>25278</c:v>
                </c:pt>
                <c:pt idx="17">
                  <c:v>5802</c:v>
                </c:pt>
                <c:pt idx="18">
                  <c:v>17867</c:v>
                </c:pt>
                <c:pt idx="19">
                  <c:v>3722</c:v>
                </c:pt>
                <c:pt idx="20">
                  <c:v>8712</c:v>
                </c:pt>
                <c:pt idx="21">
                  <c:v>8128</c:v>
                </c:pt>
                <c:pt idx="22">
                  <c:v>5623</c:v>
                </c:pt>
                <c:pt idx="23">
                  <c:v>7963</c:v>
                </c:pt>
                <c:pt idx="24">
                  <c:v>14596</c:v>
                </c:pt>
                <c:pt idx="25">
                  <c:v>15768</c:v>
                </c:pt>
                <c:pt idx="26">
                  <c:v>31641</c:v>
                </c:pt>
                <c:pt idx="27">
                  <c:v>5649</c:v>
                </c:pt>
                <c:pt idx="28">
                  <c:v>21913</c:v>
                </c:pt>
                <c:pt idx="29">
                  <c:v>20445</c:v>
                </c:pt>
                <c:pt idx="30">
                  <c:v>24784</c:v>
                </c:pt>
                <c:pt idx="31">
                  <c:v>20882</c:v>
                </c:pt>
                <c:pt idx="32">
                  <c:v>16504</c:v>
                </c:pt>
                <c:pt idx="33">
                  <c:v>25419</c:v>
                </c:pt>
                <c:pt idx="34">
                  <c:v>30614</c:v>
                </c:pt>
                <c:pt idx="35">
                  <c:v>24402</c:v>
                </c:pt>
                <c:pt idx="36">
                  <c:v>45543</c:v>
                </c:pt>
                <c:pt idx="37">
                  <c:v>39184</c:v>
                </c:pt>
                <c:pt idx="38">
                  <c:v>299132</c:v>
                </c:pt>
                <c:pt idx="39">
                  <c:v>124338</c:v>
                </c:pt>
                <c:pt idx="40">
                  <c:v>51358</c:v>
                </c:pt>
                <c:pt idx="41">
                  <c:v>41648</c:v>
                </c:pt>
                <c:pt idx="42">
                  <c:v>62403</c:v>
                </c:pt>
                <c:pt idx="43">
                  <c:v>53314</c:v>
                </c:pt>
                <c:pt idx="44">
                  <c:v>45738</c:v>
                </c:pt>
                <c:pt idx="45">
                  <c:v>38214</c:v>
                </c:pt>
                <c:pt idx="46">
                  <c:v>99877</c:v>
                </c:pt>
                <c:pt idx="47">
                  <c:v>47084</c:v>
                </c:pt>
                <c:pt idx="48">
                  <c:v>136765</c:v>
                </c:pt>
                <c:pt idx="49">
                  <c:v>92527</c:v>
                </c:pt>
                <c:pt idx="50">
                  <c:v>86321</c:v>
                </c:pt>
                <c:pt idx="51">
                  <c:v>28402</c:v>
                </c:pt>
                <c:pt idx="52">
                  <c:v>120811</c:v>
                </c:pt>
                <c:pt idx="53">
                  <c:v>256793</c:v>
                </c:pt>
                <c:pt idx="54">
                  <c:v>39309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3D-4042-8864-B09CE4DEE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6388224"/>
        <c:axId val="356402304"/>
      </c:barChart>
      <c:catAx>
        <c:axId val="35638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2700000" vert="horz"/>
          <a:lstStyle/>
          <a:p>
            <a:pPr>
              <a:defRPr sz="700">
                <a:solidFill>
                  <a:srgbClr val="9D2235"/>
                </a:solidFill>
              </a:defRPr>
            </a:pPr>
            <a:endParaRPr lang="es-ES"/>
          </a:p>
        </c:txPr>
        <c:crossAx val="356402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6402304"/>
        <c:scaling>
          <c:orientation val="minMax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>
                <a:solidFill>
                  <a:srgbClr val="9D2235"/>
                </a:solidFill>
              </a:defRPr>
            </a:pPr>
            <a:endParaRPr lang="es-ES"/>
          </a:p>
        </c:txPr>
        <c:crossAx val="35638822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3299514381522827E-3"/>
                <c:y val="0.42848030971616474"/>
              </c:manualLayout>
            </c:layout>
            <c:txPr>
              <a:bodyPr/>
              <a:lstStyle/>
              <a:p>
                <a:pPr>
                  <a:defRPr sz="800"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32D6C7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solidFill>
                  <a:srgbClr val="9D2235"/>
                </a:solidFill>
              </a:defRPr>
            </a:pPr>
            <a:r>
              <a:rPr lang="es-ES" sz="1400" b="1">
                <a:solidFill>
                  <a:srgbClr val="9D2235"/>
                </a:solidFill>
              </a:rPr>
              <a:t>INDEMNIZACIONES</a:t>
            </a:r>
          </a:p>
        </c:rich>
      </c:tx>
      <c:layout>
        <c:manualLayout>
          <c:xMode val="edge"/>
          <c:yMode val="edge"/>
          <c:x val="0.38604615243761631"/>
          <c:y val="5.507917578582903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03715756882458"/>
          <c:y val="0.17600096217043967"/>
          <c:w val="0.88391562843645288"/>
          <c:h val="0.729419208174383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971E7">
                <a:alpha val="50000"/>
              </a:srgbClr>
            </a:solidFill>
            <a:ln w="3175">
              <a:noFill/>
              <a:prstDash val="solid"/>
            </a:ln>
          </c:spPr>
          <c:invertIfNegative val="0"/>
          <c:cat>
            <c:strRef>
              <c:f>'S2-I-B1'!$B$652:$B$706</c:f>
              <c:strCache>
                <c:ptCount val="5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</c:strCache>
            </c:strRef>
          </c:cat>
          <c:val>
            <c:numRef>
              <c:f>'S2-I-B1'!$D$652:$D$706</c:f>
              <c:numCache>
                <c:formatCode>_-* #,##0\ _€_-;\-* #,##0\ _€_-;_-* "-"\ _€_-;_-@_-</c:formatCode>
                <c:ptCount val="55"/>
                <c:pt idx="0">
                  <c:v>727733170.24593174</c:v>
                </c:pt>
                <c:pt idx="1">
                  <c:v>29113811.394963153</c:v>
                </c:pt>
                <c:pt idx="2">
                  <c:v>3514910.5614772523</c:v>
                </c:pt>
                <c:pt idx="3">
                  <c:v>675571.68364779197</c:v>
                </c:pt>
                <c:pt idx="4">
                  <c:v>4097415.7478367127</c:v>
                </c:pt>
                <c:pt idx="5">
                  <c:v>25726270.623114251</c:v>
                </c:pt>
                <c:pt idx="6">
                  <c:v>139851985.96550149</c:v>
                </c:pt>
                <c:pt idx="7">
                  <c:v>63811026.248428643</c:v>
                </c:pt>
                <c:pt idx="8">
                  <c:v>53332520.255876593</c:v>
                </c:pt>
                <c:pt idx="9">
                  <c:v>114074333.83211017</c:v>
                </c:pt>
                <c:pt idx="10">
                  <c:v>78958377.771481127</c:v>
                </c:pt>
                <c:pt idx="11">
                  <c:v>504793963.40925366</c:v>
                </c:pt>
                <c:pt idx="12">
                  <c:v>1172584096.7937064</c:v>
                </c:pt>
                <c:pt idx="13">
                  <c:v>94529200.098813131</c:v>
                </c:pt>
                <c:pt idx="14">
                  <c:v>48123465.39799381</c:v>
                </c:pt>
                <c:pt idx="15">
                  <c:v>112659536.9238545</c:v>
                </c:pt>
                <c:pt idx="16">
                  <c:v>468378296.76284277</c:v>
                </c:pt>
                <c:pt idx="17">
                  <c:v>143318962.08713692</c:v>
                </c:pt>
                <c:pt idx="18">
                  <c:v>378718266.74056226</c:v>
                </c:pt>
                <c:pt idx="19">
                  <c:v>63263693.386455126</c:v>
                </c:pt>
                <c:pt idx="20">
                  <c:v>83696786.448896468</c:v>
                </c:pt>
                <c:pt idx="21">
                  <c:v>111201894.98145099</c:v>
                </c:pt>
                <c:pt idx="22">
                  <c:v>63259746.308413081</c:v>
                </c:pt>
                <c:pt idx="23">
                  <c:v>154147052.21341428</c:v>
                </c:pt>
                <c:pt idx="24">
                  <c:v>166480776.12565419</c:v>
                </c:pt>
                <c:pt idx="25">
                  <c:v>218627270.94516516</c:v>
                </c:pt>
                <c:pt idx="26">
                  <c:v>422187177.06113464</c:v>
                </c:pt>
                <c:pt idx="27">
                  <c:v>85108060.881349146</c:v>
                </c:pt>
                <c:pt idx="28">
                  <c:v>185753994.03332379</c:v>
                </c:pt>
                <c:pt idx="29">
                  <c:v>281148813.24197781</c:v>
                </c:pt>
                <c:pt idx="30">
                  <c:v>267791371.30395359</c:v>
                </c:pt>
                <c:pt idx="31">
                  <c:v>222958570.38844559</c:v>
                </c:pt>
                <c:pt idx="32">
                  <c:v>152901301.37104657</c:v>
                </c:pt>
                <c:pt idx="33">
                  <c:v>179875550.26657423</c:v>
                </c:pt>
                <c:pt idx="34">
                  <c:v>260367902.75899482</c:v>
                </c:pt>
                <c:pt idx="35">
                  <c:v>305312520.21274048</c:v>
                </c:pt>
                <c:pt idx="36">
                  <c:v>401007822.68488318</c:v>
                </c:pt>
                <c:pt idx="37">
                  <c:v>389200132.83946502</c:v>
                </c:pt>
                <c:pt idx="38">
                  <c:v>974055581.78024757</c:v>
                </c:pt>
                <c:pt idx="39">
                  <c:v>582309145.82828939</c:v>
                </c:pt>
                <c:pt idx="40">
                  <c:v>840828442.79227316</c:v>
                </c:pt>
                <c:pt idx="41">
                  <c:v>345359188.55342793</c:v>
                </c:pt>
                <c:pt idx="42">
                  <c:v>223390321.43906817</c:v>
                </c:pt>
                <c:pt idx="43">
                  <c:v>207659991.30802822</c:v>
                </c:pt>
                <c:pt idx="44">
                  <c:v>226712342.81172988</c:v>
                </c:pt>
                <c:pt idx="45">
                  <c:v>230751210.52577335</c:v>
                </c:pt>
                <c:pt idx="46">
                  <c:v>231983063.57823387</c:v>
                </c:pt>
                <c:pt idx="47">
                  <c:v>285648747.05011475</c:v>
                </c:pt>
                <c:pt idx="48">
                  <c:v>864782090.98021674</c:v>
                </c:pt>
                <c:pt idx="49">
                  <c:v>409477378.03523779</c:v>
                </c:pt>
                <c:pt idx="50">
                  <c:v>627770682.15647399</c:v>
                </c:pt>
                <c:pt idx="51">
                  <c:v>133409111.55982605</c:v>
                </c:pt>
                <c:pt idx="52">
                  <c:v>474864135.76811063</c:v>
                </c:pt>
                <c:pt idx="53">
                  <c:v>5023643188.0221806</c:v>
                </c:pt>
                <c:pt idx="54">
                  <c:v>295851982.54999995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3D-429D-B353-F4D23D683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6443648"/>
        <c:axId val="356445184"/>
      </c:barChart>
      <c:catAx>
        <c:axId val="356443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2700000" vert="horz"/>
          <a:lstStyle/>
          <a:p>
            <a:pPr>
              <a:defRPr sz="700">
                <a:solidFill>
                  <a:srgbClr val="9D2235"/>
                </a:solidFill>
              </a:defRPr>
            </a:pPr>
            <a:endParaRPr lang="es-ES"/>
          </a:p>
        </c:txPr>
        <c:crossAx val="356445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6445184"/>
        <c:scaling>
          <c:orientation val="minMax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>
                <a:solidFill>
                  <a:srgbClr val="9D2235"/>
                </a:solidFill>
              </a:defRPr>
            </a:pPr>
            <a:endParaRPr lang="es-ES"/>
          </a:p>
        </c:txPr>
        <c:crossAx val="356443648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2.1873864034364942E-3"/>
                <c:y val="0.41953068423738427"/>
              </c:manualLayout>
            </c:layout>
            <c:txPr>
              <a:bodyPr/>
              <a:lstStyle/>
              <a:p>
                <a:pPr>
                  <a:defRPr sz="800"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32D6C7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solidFill>
                  <a:srgbClr val="9D2235"/>
                </a:solidFill>
              </a:defRPr>
            </a:pPr>
            <a:r>
              <a:rPr lang="es-ES" sz="1400" b="1">
                <a:solidFill>
                  <a:srgbClr val="9D2235"/>
                </a:solidFill>
              </a:rPr>
              <a:t>COSTES MEDIOS</a:t>
            </a:r>
          </a:p>
        </c:rich>
      </c:tx>
      <c:layout>
        <c:manualLayout>
          <c:xMode val="edge"/>
          <c:yMode val="edge"/>
          <c:x val="0.39531235694540745"/>
          <c:y val="1.6721659651906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419706516768956E-2"/>
          <c:y val="0.18211133747763927"/>
          <c:w val="0.89060574771769085"/>
          <c:h val="0.7234756960840450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3AFA0">
                <a:alpha val="50000"/>
              </a:srgbClr>
            </a:solidFill>
            <a:ln w="3175">
              <a:noFill/>
              <a:prstDash val="solid"/>
            </a:ln>
          </c:spPr>
          <c:invertIfNegative val="0"/>
          <c:cat>
            <c:strRef>
              <c:f>'S2-I-B1'!$B$652:$B$706</c:f>
              <c:strCache>
                <c:ptCount val="5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</c:strCache>
            </c:strRef>
          </c:cat>
          <c:val>
            <c:numRef>
              <c:f>'S2-I-B1'!$E$652:$E$706</c:f>
              <c:numCache>
                <c:formatCode>_-* #,##0\ _€_-;\-* #,##0\ _€_-;_-* "-"\ _€_-;_-@_-</c:formatCode>
                <c:ptCount val="55"/>
                <c:pt idx="0">
                  <c:v>84689.069038279034</c:v>
                </c:pt>
                <c:pt idx="1">
                  <c:v>3241.3506340417671</c:v>
                </c:pt>
                <c:pt idx="2">
                  <c:v>6785.5416244734597</c:v>
                </c:pt>
                <c:pt idx="3">
                  <c:v>9129.3470763215137</c:v>
                </c:pt>
                <c:pt idx="4">
                  <c:v>11350.182126971504</c:v>
                </c:pt>
                <c:pt idx="5">
                  <c:v>3015.9754540579424</c:v>
                </c:pt>
                <c:pt idx="6">
                  <c:v>18850.517046165452</c:v>
                </c:pt>
                <c:pt idx="7">
                  <c:v>6851.0872072609664</c:v>
                </c:pt>
                <c:pt idx="8">
                  <c:v>20784.302515930081</c:v>
                </c:pt>
                <c:pt idx="9">
                  <c:v>10263.097960603704</c:v>
                </c:pt>
                <c:pt idx="10">
                  <c:v>6621.2476118642453</c:v>
                </c:pt>
                <c:pt idx="11">
                  <c:v>20085.706008644502</c:v>
                </c:pt>
                <c:pt idx="12">
                  <c:v>30261.015685403661</c:v>
                </c:pt>
                <c:pt idx="13">
                  <c:v>6250.2777108445607</c:v>
                </c:pt>
                <c:pt idx="14">
                  <c:v>3715.2370414570996</c:v>
                </c:pt>
                <c:pt idx="15">
                  <c:v>7757.8527009953523</c:v>
                </c:pt>
                <c:pt idx="16">
                  <c:v>18529.088407423165</c:v>
                </c:pt>
                <c:pt idx="17">
                  <c:v>24701.648067414153</c:v>
                </c:pt>
                <c:pt idx="18">
                  <c:v>21196.522457075182</c:v>
                </c:pt>
                <c:pt idx="19">
                  <c:v>16997.230893727869</c:v>
                </c:pt>
                <c:pt idx="20">
                  <c:v>9607.0691516180523</c:v>
                </c:pt>
                <c:pt idx="21">
                  <c:v>13681.335504607652</c:v>
                </c:pt>
                <c:pt idx="22">
                  <c:v>11250.177184494591</c:v>
                </c:pt>
                <c:pt idx="23">
                  <c:v>19357.911869071238</c:v>
                </c:pt>
                <c:pt idx="24">
                  <c:v>11405.917794303521</c:v>
                </c:pt>
                <c:pt idx="25">
                  <c:v>13865.250567298654</c:v>
                </c:pt>
                <c:pt idx="26">
                  <c:v>13343.041530328834</c:v>
                </c:pt>
                <c:pt idx="27">
                  <c:v>15066.040163099513</c:v>
                </c:pt>
                <c:pt idx="28">
                  <c:v>8476.8855945477026</c:v>
                </c:pt>
                <c:pt idx="29">
                  <c:v>13751.470444704222</c:v>
                </c:pt>
                <c:pt idx="30">
                  <c:v>10805.01013976572</c:v>
                </c:pt>
                <c:pt idx="31">
                  <c:v>10677.069743724049</c:v>
                </c:pt>
                <c:pt idx="32">
                  <c:v>9264.4995983426179</c:v>
                </c:pt>
                <c:pt idx="33">
                  <c:v>7076.4211914935377</c:v>
                </c:pt>
                <c:pt idx="34">
                  <c:v>8504.8638779314952</c:v>
                </c:pt>
                <c:pt idx="35">
                  <c:v>12511.782649485307</c:v>
                </c:pt>
                <c:pt idx="36">
                  <c:v>8805.0374961000198</c:v>
                </c:pt>
                <c:pt idx="37">
                  <c:v>9932.6289515992503</c:v>
                </c:pt>
                <c:pt idx="38">
                  <c:v>3256.2734237067502</c:v>
                </c:pt>
                <c:pt idx="39">
                  <c:v>4683.2757952378952</c:v>
                </c:pt>
                <c:pt idx="40">
                  <c:v>16371.907838939856</c:v>
                </c:pt>
                <c:pt idx="41">
                  <c:v>8292.3354915825003</c:v>
                </c:pt>
                <c:pt idx="42">
                  <c:v>3579.8009941680393</c:v>
                </c:pt>
                <c:pt idx="43">
                  <c:v>3895.0367878611287</c:v>
                </c:pt>
                <c:pt idx="44">
                  <c:v>4956.7611791449099</c:v>
                </c:pt>
                <c:pt idx="45">
                  <c:v>6038.394581194676</c:v>
                </c:pt>
                <c:pt idx="46">
                  <c:v>2322.6875414583324</c:v>
                </c:pt>
                <c:pt idx="47">
                  <c:v>6066.7901420889211</c:v>
                </c:pt>
                <c:pt idx="48">
                  <c:v>6323.1242714160544</c:v>
                </c:pt>
                <c:pt idx="49">
                  <c:v>4425.4907003927265</c:v>
                </c:pt>
                <c:pt idx="50">
                  <c:v>7272.5140134668736</c:v>
                </c:pt>
                <c:pt idx="51">
                  <c:v>4697.1731413219504</c:v>
                </c:pt>
                <c:pt idx="52">
                  <c:v>3930.636579186586</c:v>
                </c:pt>
                <c:pt idx="53">
                  <c:v>19563.006733135953</c:v>
                </c:pt>
                <c:pt idx="54">
                  <c:v>7526.3166844742918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2E-40C2-9E93-07A0782BB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6605312"/>
        <c:axId val="356607104"/>
      </c:barChart>
      <c:catAx>
        <c:axId val="35660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2700000" vert="horz"/>
          <a:lstStyle/>
          <a:p>
            <a:pPr>
              <a:defRPr sz="700">
                <a:solidFill>
                  <a:srgbClr val="9D2235"/>
                </a:solidFill>
              </a:defRPr>
            </a:pPr>
            <a:endParaRPr lang="es-ES"/>
          </a:p>
        </c:txPr>
        <c:crossAx val="356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6607104"/>
        <c:scaling>
          <c:orientation val="minMax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>
                <a:solidFill>
                  <a:srgbClr val="9D2235"/>
                </a:solidFill>
              </a:defRPr>
            </a:pPr>
            <a:endParaRPr lang="es-ES"/>
          </a:p>
        </c:txPr>
        <c:crossAx val="35660531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4.1021787472222317E-3"/>
                <c:y val="0.42496332068627751"/>
              </c:manualLayout>
            </c:layout>
            <c:txPr>
              <a:bodyPr/>
              <a:lstStyle/>
              <a:p>
                <a:pPr>
                  <a:defRPr sz="800"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32D6C7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solidFill>
                  <a:srgbClr val="9D2235"/>
                </a:solidFill>
              </a:defRPr>
            </a:pPr>
            <a:r>
              <a:rPr lang="es-ES" sz="1400" b="1">
                <a:solidFill>
                  <a:srgbClr val="9D2235"/>
                </a:solidFill>
              </a:rPr>
              <a:t>NÚMERO DE EXPEDIENTES</a:t>
            </a:r>
          </a:p>
        </c:rich>
      </c:tx>
      <c:layout>
        <c:manualLayout>
          <c:xMode val="edge"/>
          <c:yMode val="edge"/>
          <c:x val="0.3436890612885678"/>
          <c:y val="4.21252020822657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691021295719168E-2"/>
          <c:y val="0.18152700900504343"/>
          <c:w val="0.89740835099004657"/>
          <c:h val="0.7013977101497150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68D36">
                <a:alpha val="50000"/>
              </a:srgbClr>
            </a:solidFill>
            <a:ln w="3175">
              <a:noFill/>
              <a:prstDash val="solid"/>
            </a:ln>
          </c:spPr>
          <c:invertIfNegative val="0"/>
          <c:cat>
            <c:strRef>
              <c:f>'S2-I-B1'!$B$142:$B$196</c:f>
              <c:strCache>
                <c:ptCount val="5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</c:strCache>
            </c:strRef>
          </c:cat>
          <c:val>
            <c:numRef>
              <c:f>'S2-I-B1'!$C$142:$C$196</c:f>
              <c:numCache>
                <c:formatCode>_-* #,##0\ _€_-;\-* #,##0\ _€_-;_-* "-"\ _€_-;_-@_-</c:formatCode>
                <c:ptCount val="5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9868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B7-4B41-A044-79B011916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6644352"/>
        <c:axId val="356645888"/>
      </c:barChart>
      <c:catAx>
        <c:axId val="356644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2700000" vert="horz"/>
          <a:lstStyle/>
          <a:p>
            <a:pPr>
              <a:defRPr sz="700" baseline="0">
                <a:solidFill>
                  <a:srgbClr val="9D2235"/>
                </a:solidFill>
              </a:defRPr>
            </a:pPr>
            <a:endParaRPr lang="es-ES"/>
          </a:p>
        </c:txPr>
        <c:crossAx val="3566458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6645888"/>
        <c:scaling>
          <c:orientation val="minMax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 baseline="0">
                <a:solidFill>
                  <a:srgbClr val="9D2235"/>
                </a:solidFill>
              </a:defRPr>
            </a:pPr>
            <a:endParaRPr lang="es-ES"/>
          </a:p>
        </c:txPr>
        <c:crossAx val="35664435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4.1021787472222317E-3"/>
                <c:y val="0.43582785567293414"/>
              </c:manualLayout>
            </c:layout>
            <c:txPr>
              <a:bodyPr/>
              <a:lstStyle/>
              <a:p>
                <a:pPr>
                  <a:defRPr sz="800"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32D6C7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solidFill>
                  <a:srgbClr val="9D2235"/>
                </a:solidFill>
              </a:defRPr>
            </a:pPr>
            <a:r>
              <a:rPr lang="es-ES" sz="1400" b="1">
                <a:solidFill>
                  <a:srgbClr val="9D2235"/>
                </a:solidFill>
              </a:rPr>
              <a:t>INDEMNIZACIONES</a:t>
            </a:r>
          </a:p>
        </c:rich>
      </c:tx>
      <c:layout>
        <c:manualLayout>
          <c:xMode val="edge"/>
          <c:yMode val="edge"/>
          <c:x val="0.38611494814168401"/>
          <c:y val="2.891130011429743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03715756882458"/>
          <c:y val="0.18133682766500356"/>
          <c:w val="0.88391562843645288"/>
          <c:h val="0.7240733826602548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971E7">
                <a:alpha val="50000"/>
              </a:srgbClr>
            </a:solidFill>
            <a:ln w="3175">
              <a:noFill/>
              <a:prstDash val="solid"/>
            </a:ln>
          </c:spPr>
          <c:invertIfNegative val="0"/>
          <c:cat>
            <c:strRef>
              <c:f>'S2-I-B1'!$B$142:$B$196</c:f>
              <c:strCache>
                <c:ptCount val="5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</c:strCache>
            </c:strRef>
          </c:cat>
          <c:val>
            <c:numRef>
              <c:f>'S2-I-B1'!$D$142:$D$196</c:f>
              <c:numCache>
                <c:formatCode>_-* #,##0\ _€_-;\-* #,##0\ _€_-;_-* "-"\ _€_-;_-@_-</c:formatCode>
                <c:ptCount val="5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270283849.87178099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78-4A45-9581-1A3CC31FD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6732288"/>
        <c:axId val="356754560"/>
      </c:barChart>
      <c:catAx>
        <c:axId val="356732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2700000" vert="horz"/>
          <a:lstStyle/>
          <a:p>
            <a:pPr>
              <a:defRPr sz="700" baseline="0">
                <a:solidFill>
                  <a:srgbClr val="9D2235"/>
                </a:solidFill>
              </a:defRPr>
            </a:pPr>
            <a:endParaRPr lang="es-ES"/>
          </a:p>
        </c:txPr>
        <c:crossAx val="356754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6754560"/>
        <c:scaling>
          <c:orientation val="minMax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 baseline="0">
                <a:solidFill>
                  <a:srgbClr val="9D2235"/>
                </a:solidFill>
              </a:defRPr>
            </a:pPr>
            <a:endParaRPr lang="es-ES"/>
          </a:p>
        </c:txPr>
        <c:crossAx val="356732288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6.2671002641056491E-3"/>
                <c:y val="0.4527324282486016"/>
              </c:manualLayout>
            </c:layout>
            <c:txPr>
              <a:bodyPr/>
              <a:lstStyle/>
              <a:p>
                <a:pPr>
                  <a:defRPr sz="800"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32D6C7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solidFill>
                  <a:srgbClr val="9D2235"/>
                </a:solidFill>
              </a:defRPr>
            </a:pPr>
            <a:r>
              <a:rPr lang="es-ES" sz="1400" b="1">
                <a:solidFill>
                  <a:srgbClr val="9D2235"/>
                </a:solidFill>
              </a:rPr>
              <a:t>COSTES MEDIOS</a:t>
            </a:r>
          </a:p>
        </c:rich>
      </c:tx>
      <c:layout>
        <c:manualLayout>
          <c:xMode val="edge"/>
          <c:yMode val="edge"/>
          <c:x val="0.39833638259073822"/>
          <c:y val="1.256487984284485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419706516768956E-2"/>
          <c:y val="0.18208908386837633"/>
          <c:w val="0.89060574771769085"/>
          <c:h val="0.7234931453831494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3AFA0">
                <a:alpha val="50000"/>
              </a:srgbClr>
            </a:solidFill>
            <a:ln w="3175">
              <a:noFill/>
              <a:prstDash val="solid"/>
            </a:ln>
          </c:spPr>
          <c:invertIfNegative val="0"/>
          <c:cat>
            <c:strRef>
              <c:f>'S2-I-B1'!$B$142:$B$196</c:f>
              <c:strCache>
                <c:ptCount val="5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</c:strCache>
            </c:strRef>
          </c:cat>
          <c:val>
            <c:numRef>
              <c:f>'S2-I-B1'!$E$142:$E$196</c:f>
              <c:numCache>
                <c:formatCode>_-* #,##0\ _€_-;\-* #,##0\ _€_-;_-* "-"\ _€_-;_-@_-</c:formatCode>
                <c:ptCount val="5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27389.932090776347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41-4C10-BAA6-8E0E2F797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6939264"/>
        <c:axId val="356940800"/>
      </c:barChart>
      <c:catAx>
        <c:axId val="35693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2700000" vert="horz"/>
          <a:lstStyle/>
          <a:p>
            <a:pPr>
              <a:defRPr sz="700" baseline="0">
                <a:solidFill>
                  <a:srgbClr val="9D2235"/>
                </a:solidFill>
              </a:defRPr>
            </a:pPr>
            <a:endParaRPr lang="es-ES"/>
          </a:p>
        </c:txPr>
        <c:crossAx val="356940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6940800"/>
        <c:scaling>
          <c:orientation val="minMax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 baseline="0">
                <a:solidFill>
                  <a:srgbClr val="9D2235"/>
                </a:solidFill>
              </a:defRPr>
            </a:pPr>
            <a:endParaRPr lang="es-ES"/>
          </a:p>
        </c:txPr>
        <c:crossAx val="35693926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4.1021787472222317E-3"/>
                <c:y val="0.46842242592489625"/>
              </c:manualLayout>
            </c:layout>
            <c:txPr>
              <a:bodyPr/>
              <a:lstStyle/>
              <a:p>
                <a:pPr>
                  <a:defRPr sz="800"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32D6C7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E0C0A0"/>
              </a:solidFill>
              <a:prstDash val="solid"/>
            </a:ln>
          </c:spPr>
          <c:pictureOptions>
            <c:pictureFormat val="stretch"/>
          </c:pictureOptions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A797-47D5-9E0F-6611B2B01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E0C0A0"/>
              </a:solidFill>
              <a:prstDash val="sysDash"/>
            </a:ln>
          </c:spPr>
        </c:dropLines>
        <c:axId val="468077184"/>
        <c:axId val="471507328"/>
      </c:areaChart>
      <c:catAx>
        <c:axId val="468077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715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71507328"/>
        <c:scaling>
          <c:orientation val="minMax"/>
          <c:max val="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MILES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68077184"/>
        <c:crosses val="autoZero"/>
        <c:crossBetween val="between"/>
        <c:majorUnit val="100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solidFill>
                  <a:srgbClr val="9D2235"/>
                </a:solidFill>
              </a:defRPr>
            </a:pPr>
            <a:r>
              <a:rPr lang="es-ES" sz="1400" b="1">
                <a:solidFill>
                  <a:srgbClr val="9D2235"/>
                </a:solidFill>
              </a:rPr>
              <a:t>NÚMERO DE EXPEDIENTES</a:t>
            </a:r>
          </a:p>
        </c:rich>
      </c:tx>
      <c:layout>
        <c:manualLayout>
          <c:xMode val="edge"/>
          <c:yMode val="edge"/>
          <c:x val="0.35532476882811764"/>
          <c:y val="5.152427752298927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848932491636016E-2"/>
          <c:y val="0.17675461425188788"/>
          <c:w val="0.89740835099004657"/>
          <c:h val="0.7199058790445775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68D36">
                <a:alpha val="50000"/>
              </a:srgbClr>
            </a:solidFill>
            <a:ln w="3175">
              <a:noFill/>
              <a:prstDash val="solid"/>
            </a:ln>
          </c:spPr>
          <c:invertIfNegative val="0"/>
          <c:cat>
            <c:strRef>
              <c:f>'S2-I-B1'!$B$334:$B$388</c:f>
              <c:strCache>
                <c:ptCount val="5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</c:strCache>
            </c:strRef>
          </c:cat>
          <c:val>
            <c:numRef>
              <c:f>'S2-I-B1'!$C$334:$C$388</c:f>
              <c:numCache>
                <c:formatCode>_-* #,##0\ _€_-;\-* #,##0\ _€_-;_-* "-"\ _€_-;_-@_-</c:formatCode>
                <c:ptCount val="55"/>
                <c:pt idx="0">
                  <c:v>0</c:v>
                </c:pt>
                <c:pt idx="1">
                  <c:v>5</c:v>
                </c:pt>
                <c:pt idx="2">
                  <c:v>6</c:v>
                </c:pt>
                <c:pt idx="3">
                  <c:v>28</c:v>
                </c:pt>
                <c:pt idx="4">
                  <c:v>43</c:v>
                </c:pt>
                <c:pt idx="5">
                  <c:v>193</c:v>
                </c:pt>
                <c:pt idx="6">
                  <c:v>607</c:v>
                </c:pt>
                <c:pt idx="7">
                  <c:v>754</c:v>
                </c:pt>
                <c:pt idx="8">
                  <c:v>783</c:v>
                </c:pt>
                <c:pt idx="9">
                  <c:v>704</c:v>
                </c:pt>
                <c:pt idx="10">
                  <c:v>576</c:v>
                </c:pt>
                <c:pt idx="11">
                  <c:v>840</c:v>
                </c:pt>
                <c:pt idx="12">
                  <c:v>1495</c:v>
                </c:pt>
                <c:pt idx="13">
                  <c:v>1796</c:v>
                </c:pt>
                <c:pt idx="14">
                  <c:v>946</c:v>
                </c:pt>
                <c:pt idx="15">
                  <c:v>1233</c:v>
                </c:pt>
                <c:pt idx="16">
                  <c:v>1506</c:v>
                </c:pt>
                <c:pt idx="17">
                  <c:v>915</c:v>
                </c:pt>
                <c:pt idx="18">
                  <c:v>487</c:v>
                </c:pt>
                <c:pt idx="19">
                  <c:v>1035</c:v>
                </c:pt>
                <c:pt idx="20">
                  <c:v>1249</c:v>
                </c:pt>
                <c:pt idx="21">
                  <c:v>699</c:v>
                </c:pt>
                <c:pt idx="22">
                  <c:v>484</c:v>
                </c:pt>
                <c:pt idx="23">
                  <c:v>441</c:v>
                </c:pt>
                <c:pt idx="24">
                  <c:v>647</c:v>
                </c:pt>
                <c:pt idx="25">
                  <c:v>585</c:v>
                </c:pt>
                <c:pt idx="26">
                  <c:v>868</c:v>
                </c:pt>
                <c:pt idx="27">
                  <c:v>500</c:v>
                </c:pt>
                <c:pt idx="28">
                  <c:v>630</c:v>
                </c:pt>
                <c:pt idx="29">
                  <c:v>1952</c:v>
                </c:pt>
                <c:pt idx="30">
                  <c:v>1926</c:v>
                </c:pt>
                <c:pt idx="31">
                  <c:v>846</c:v>
                </c:pt>
                <c:pt idx="32">
                  <c:v>167</c:v>
                </c:pt>
                <c:pt idx="33">
                  <c:v>138</c:v>
                </c:pt>
                <c:pt idx="34">
                  <c:v>332</c:v>
                </c:pt>
                <c:pt idx="35">
                  <c:v>1114</c:v>
                </c:pt>
                <c:pt idx="36">
                  <c:v>540</c:v>
                </c:pt>
                <c:pt idx="37">
                  <c:v>2052</c:v>
                </c:pt>
                <c:pt idx="38">
                  <c:v>873</c:v>
                </c:pt>
                <c:pt idx="39">
                  <c:v>51</c:v>
                </c:pt>
                <c:pt idx="40">
                  <c:v>25</c:v>
                </c:pt>
                <c:pt idx="41">
                  <c:v>6</c:v>
                </c:pt>
                <c:pt idx="42">
                  <c:v>18</c:v>
                </c:pt>
                <c:pt idx="43">
                  <c:v>30</c:v>
                </c:pt>
                <c:pt idx="44">
                  <c:v>7</c:v>
                </c:pt>
                <c:pt idx="45">
                  <c:v>9</c:v>
                </c:pt>
                <c:pt idx="46">
                  <c:v>26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54-4378-A67F-797BA1E1B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7047680"/>
        <c:axId val="357065856"/>
      </c:barChart>
      <c:catAx>
        <c:axId val="35704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2700000" vert="horz"/>
          <a:lstStyle/>
          <a:p>
            <a:pPr>
              <a:defRPr sz="700">
                <a:solidFill>
                  <a:srgbClr val="9D2235"/>
                </a:solidFill>
              </a:defRPr>
            </a:pPr>
            <a:endParaRPr lang="es-ES"/>
          </a:p>
        </c:txPr>
        <c:crossAx val="357065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7065856"/>
        <c:scaling>
          <c:orientation val="minMax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>
                <a:solidFill>
                  <a:srgbClr val="9D2235"/>
                </a:solidFill>
              </a:defRPr>
            </a:pPr>
            <a:endParaRPr lang="es-ES"/>
          </a:p>
        </c:txPr>
        <c:crossAx val="3570476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32D6C7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solidFill>
                  <a:srgbClr val="9D2235"/>
                </a:solidFill>
              </a:defRPr>
            </a:pPr>
            <a:r>
              <a:rPr lang="es-ES" sz="1400" b="1">
                <a:solidFill>
                  <a:srgbClr val="9D2235"/>
                </a:solidFill>
              </a:rPr>
              <a:t>INDEMNIZACIONES</a:t>
            </a:r>
          </a:p>
        </c:rich>
      </c:tx>
      <c:layout>
        <c:manualLayout>
          <c:xMode val="edge"/>
          <c:yMode val="edge"/>
          <c:x val="0.38696209007895621"/>
          <c:y val="1.826721227011628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03715281657705"/>
          <c:y val="0.16149407912385511"/>
          <c:w val="0.88391562843645288"/>
          <c:h val="0.7465413652292769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971E7">
                <a:alpha val="50000"/>
              </a:srgbClr>
            </a:solidFill>
            <a:ln w="3175">
              <a:noFill/>
              <a:prstDash val="solid"/>
            </a:ln>
          </c:spPr>
          <c:invertIfNegative val="0"/>
          <c:cat>
            <c:strRef>
              <c:f>'S2-I-B1'!$B$16:$B$70</c:f>
              <c:strCache>
                <c:ptCount val="5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</c:strCache>
            </c:strRef>
          </c:cat>
          <c:val>
            <c:numRef>
              <c:f>'S2-I-B1'!$D$16:$D$70</c:f>
              <c:numCache>
                <c:formatCode>_-* #,##0\ _€_-;\-* #,##0\ _€_-;_-* "-"\ _€_-;_-@_-</c:formatCode>
                <c:ptCount val="55"/>
                <c:pt idx="0">
                  <c:v>23873.443018463498</c:v>
                </c:pt>
                <c:pt idx="1">
                  <c:v>57586.250306142698</c:v>
                </c:pt>
                <c:pt idx="2">
                  <c:v>85953.139348369194</c:v>
                </c:pt>
                <c:pt idx="3">
                  <c:v>48602.284053361203</c:v>
                </c:pt>
                <c:pt idx="4">
                  <c:v>639795.16833769204</c:v>
                </c:pt>
                <c:pt idx="5">
                  <c:v>2179589.7998434901</c:v>
                </c:pt>
                <c:pt idx="6">
                  <c:v>83693579.273097306</c:v>
                </c:pt>
                <c:pt idx="7">
                  <c:v>11768171.652377799</c:v>
                </c:pt>
                <c:pt idx="8">
                  <c:v>13474015.289329501</c:v>
                </c:pt>
                <c:pt idx="9">
                  <c:v>18012805.706292301</c:v>
                </c:pt>
                <c:pt idx="10">
                  <c:v>19586650.512809701</c:v>
                </c:pt>
                <c:pt idx="11">
                  <c:v>246638887.84537101</c:v>
                </c:pt>
                <c:pt idx="12">
                  <c:v>868656034.67360497</c:v>
                </c:pt>
                <c:pt idx="13">
                  <c:v>1373016.5199363299</c:v>
                </c:pt>
                <c:pt idx="14">
                  <c:v>1310146.71915576</c:v>
                </c:pt>
                <c:pt idx="15">
                  <c:v>12306154.132243101</c:v>
                </c:pt>
                <c:pt idx="16">
                  <c:v>430505999.24768198</c:v>
                </c:pt>
                <c:pt idx="17">
                  <c:v>130205013.85219</c:v>
                </c:pt>
                <c:pt idx="18">
                  <c:v>364165514.56528097</c:v>
                </c:pt>
                <c:pt idx="19">
                  <c:v>38718988.865814</c:v>
                </c:pt>
                <c:pt idx="20">
                  <c:v>60737612.788232401</c:v>
                </c:pt>
                <c:pt idx="21">
                  <c:v>89220737.598543197</c:v>
                </c:pt>
                <c:pt idx="22">
                  <c:v>50768116.527956299</c:v>
                </c:pt>
                <c:pt idx="23">
                  <c:v>143571214.60400099</c:v>
                </c:pt>
                <c:pt idx="24">
                  <c:v>144297891.78165999</c:v>
                </c:pt>
                <c:pt idx="25">
                  <c:v>184670422.663192</c:v>
                </c:pt>
                <c:pt idx="26">
                  <c:v>381016645.81218302</c:v>
                </c:pt>
                <c:pt idx="27">
                  <c:v>70188672.004579201</c:v>
                </c:pt>
                <c:pt idx="28">
                  <c:v>150406251.26921499</c:v>
                </c:pt>
                <c:pt idx="29">
                  <c:v>241448545.92657799</c:v>
                </c:pt>
                <c:pt idx="30">
                  <c:v>180815051.80025399</c:v>
                </c:pt>
                <c:pt idx="31">
                  <c:v>187352798.25340801</c:v>
                </c:pt>
                <c:pt idx="32">
                  <c:v>126165126.975757</c:v>
                </c:pt>
                <c:pt idx="33">
                  <c:v>147500722.775327</c:v>
                </c:pt>
                <c:pt idx="34">
                  <c:v>123886043.18257099</c:v>
                </c:pt>
                <c:pt idx="35">
                  <c:v>218530058.224767</c:v>
                </c:pt>
                <c:pt idx="36">
                  <c:v>317895859.12169898</c:v>
                </c:pt>
                <c:pt idx="37">
                  <c:v>332642061.76147902</c:v>
                </c:pt>
                <c:pt idx="38">
                  <c:v>241223292.89799401</c:v>
                </c:pt>
                <c:pt idx="39">
                  <c:v>413153119.79721802</c:v>
                </c:pt>
                <c:pt idx="40">
                  <c:v>221659633.10317001</c:v>
                </c:pt>
                <c:pt idx="41">
                  <c:v>321685906.84452897</c:v>
                </c:pt>
                <c:pt idx="42">
                  <c:v>151138243.342058</c:v>
                </c:pt>
                <c:pt idx="43">
                  <c:v>146221782.827746</c:v>
                </c:pt>
                <c:pt idx="44">
                  <c:v>204451313.35904899</c:v>
                </c:pt>
                <c:pt idx="45">
                  <c:v>217672743.78183401</c:v>
                </c:pt>
                <c:pt idx="46">
                  <c:v>102158443.185167</c:v>
                </c:pt>
                <c:pt idx="47">
                  <c:v>263191864.08045599</c:v>
                </c:pt>
                <c:pt idx="48">
                  <c:v>778907423.24498796</c:v>
                </c:pt>
                <c:pt idx="49">
                  <c:v>314044755.717251</c:v>
                </c:pt>
                <c:pt idx="50">
                  <c:v>297164697.391478</c:v>
                </c:pt>
                <c:pt idx="51">
                  <c:v>120988715.746494</c:v>
                </c:pt>
                <c:pt idx="52">
                  <c:v>362313948.004399</c:v>
                </c:pt>
                <c:pt idx="53">
                  <c:v>4955369073.97544</c:v>
                </c:pt>
                <c:pt idx="54">
                  <c:v>279289165.01999998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CA-4D90-A50D-B3D94F4DA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7098624"/>
        <c:axId val="357100160"/>
      </c:barChart>
      <c:catAx>
        <c:axId val="357098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2700000" vert="horz"/>
          <a:lstStyle/>
          <a:p>
            <a:pPr>
              <a:defRPr sz="700" baseline="0">
                <a:solidFill>
                  <a:srgbClr val="9D2235"/>
                </a:solidFill>
              </a:defRPr>
            </a:pPr>
            <a:endParaRPr lang="es-ES"/>
          </a:p>
        </c:txPr>
        <c:crossAx val="357100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7100160"/>
        <c:scaling>
          <c:orientation val="minMax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 baseline="0">
                <a:solidFill>
                  <a:srgbClr val="9D2235"/>
                </a:solidFill>
              </a:defRPr>
            </a:pPr>
            <a:endParaRPr lang="es-ES"/>
          </a:p>
        </c:txPr>
        <c:crossAx val="35709862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4.1020279761715406E-3"/>
                <c:y val="0.42510961019406884"/>
              </c:manualLayout>
            </c:layout>
            <c:txPr>
              <a:bodyPr/>
              <a:lstStyle/>
              <a:p>
                <a:pPr>
                  <a:defRPr sz="800"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32D6C7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solidFill>
                  <a:srgbClr val="9D2235"/>
                </a:solidFill>
              </a:defRPr>
            </a:pPr>
            <a:r>
              <a:rPr lang="es-ES" sz="1400" b="1">
                <a:solidFill>
                  <a:srgbClr val="9D2235"/>
                </a:solidFill>
              </a:rPr>
              <a:t>COSTES MEDIOS</a:t>
            </a:r>
          </a:p>
        </c:rich>
      </c:tx>
      <c:layout>
        <c:manualLayout>
          <c:xMode val="edge"/>
          <c:yMode val="edge"/>
          <c:x val="0.40811391713252987"/>
          <c:y val="2.830148428722443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419706516768956E-2"/>
          <c:y val="0.15296894076943665"/>
          <c:w val="0.89060574771769085"/>
          <c:h val="0.7522131140122729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3AFA0">
                <a:alpha val="50000"/>
              </a:srgbClr>
            </a:solidFill>
            <a:ln w="3175">
              <a:noFill/>
              <a:prstDash val="solid"/>
            </a:ln>
          </c:spPr>
          <c:invertIfNegative val="0"/>
          <c:cat>
            <c:strRef>
              <c:f>'S2-I-B1'!$B$16:$B$70</c:f>
              <c:strCache>
                <c:ptCount val="5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</c:strCache>
            </c:strRef>
          </c:cat>
          <c:val>
            <c:numRef>
              <c:f>'S2-I-B1'!$E$16:$E$70</c:f>
              <c:numCache>
                <c:formatCode>_-* #,##0\ _€_-;\-* #,##0\ _€_-;_-* "-"\ _€_-;_-@_-</c:formatCode>
                <c:ptCount val="55"/>
                <c:pt idx="0">
                  <c:v>770.11106511172579</c:v>
                </c:pt>
                <c:pt idx="1">
                  <c:v>9597.7083843571163</c:v>
                </c:pt>
                <c:pt idx="2">
                  <c:v>21488.284837092298</c:v>
                </c:pt>
                <c:pt idx="3">
                  <c:v>12150.571013340301</c:v>
                </c:pt>
                <c:pt idx="4">
                  <c:v>15604.760203358343</c:v>
                </c:pt>
                <c:pt idx="5">
                  <c:v>22704.060415036354</c:v>
                </c:pt>
                <c:pt idx="6">
                  <c:v>22528.554313081375</c:v>
                </c:pt>
                <c:pt idx="7">
                  <c:v>24517.02427578708</c:v>
                </c:pt>
                <c:pt idx="8">
                  <c:v>60693.762564547302</c:v>
                </c:pt>
                <c:pt idx="9">
                  <c:v>11984.568001525151</c:v>
                </c:pt>
                <c:pt idx="10">
                  <c:v>26080.759670851799</c:v>
                </c:pt>
                <c:pt idx="11">
                  <c:v>34708.540366643821</c:v>
                </c:pt>
                <c:pt idx="12">
                  <c:v>56147.374744593428</c:v>
                </c:pt>
                <c:pt idx="13">
                  <c:v>15781.799079727931</c:v>
                </c:pt>
                <c:pt idx="14">
                  <c:v>8037.7099334709201</c:v>
                </c:pt>
                <c:pt idx="15">
                  <c:v>21000.263024305634</c:v>
                </c:pt>
                <c:pt idx="16">
                  <c:v>18171.710744488708</c:v>
                </c:pt>
                <c:pt idx="17">
                  <c:v>27377.000389442808</c:v>
                </c:pt>
                <c:pt idx="18">
                  <c:v>21883.631666683552</c:v>
                </c:pt>
                <c:pt idx="19">
                  <c:v>15777.909073273839</c:v>
                </c:pt>
                <c:pt idx="20">
                  <c:v>8808.9358648632915</c:v>
                </c:pt>
                <c:pt idx="21">
                  <c:v>14341.86426596097</c:v>
                </c:pt>
                <c:pt idx="22">
                  <c:v>10647.67544629956</c:v>
                </c:pt>
                <c:pt idx="23">
                  <c:v>20907.414388233723</c:v>
                </c:pt>
                <c:pt idx="24">
                  <c:v>11188.485057118709</c:v>
                </c:pt>
                <c:pt idx="25">
                  <c:v>13155.037944378972</c:v>
                </c:pt>
                <c:pt idx="26">
                  <c:v>13508.833391674632</c:v>
                </c:pt>
                <c:pt idx="27">
                  <c:v>14776.562527279832</c:v>
                </c:pt>
                <c:pt idx="28">
                  <c:v>10673.165715953377</c:v>
                </c:pt>
                <c:pt idx="29">
                  <c:v>13438.445256669338</c:v>
                </c:pt>
                <c:pt idx="30">
                  <c:v>11530.836796138894</c:v>
                </c:pt>
                <c:pt idx="31">
                  <c:v>9960.2763558430634</c:v>
                </c:pt>
                <c:pt idx="32">
                  <c:v>10246.497764619264</c:v>
                </c:pt>
                <c:pt idx="33">
                  <c:v>7980.777122352938</c:v>
                </c:pt>
                <c:pt idx="34">
                  <c:v>10229.216677612996</c:v>
                </c:pt>
                <c:pt idx="35">
                  <c:v>11109.81485636843</c:v>
                </c:pt>
                <c:pt idx="36">
                  <c:v>9362.8209325155058</c:v>
                </c:pt>
                <c:pt idx="37">
                  <c:v>9981.7572921674127</c:v>
                </c:pt>
                <c:pt idx="38">
                  <c:v>8655.3029385717255</c:v>
                </c:pt>
                <c:pt idx="39">
                  <c:v>11822.953778715639</c:v>
                </c:pt>
                <c:pt idx="40">
                  <c:v>9675.2349674015713</c:v>
                </c:pt>
                <c:pt idx="41">
                  <c:v>9535.6723534764769</c:v>
                </c:pt>
                <c:pt idx="42">
                  <c:v>8046.1160211913329</c:v>
                </c:pt>
                <c:pt idx="43">
                  <c:v>6557.3246705119518</c:v>
                </c:pt>
                <c:pt idx="44">
                  <c:v>6358.5032456008266</c:v>
                </c:pt>
                <c:pt idx="45">
                  <c:v>6710.0105974671396</c:v>
                </c:pt>
                <c:pt idx="46">
                  <c:v>5480.3091671673728</c:v>
                </c:pt>
                <c:pt idx="47">
                  <c:v>6570.7618045301706</c:v>
                </c:pt>
                <c:pt idx="48">
                  <c:v>8894.683376098983</c:v>
                </c:pt>
                <c:pt idx="49">
                  <c:v>8839.6080647747058</c:v>
                </c:pt>
                <c:pt idx="50">
                  <c:v>6973.5690374176429</c:v>
                </c:pt>
                <c:pt idx="51">
                  <c:v>5516.2866797289016</c:v>
                </c:pt>
                <c:pt idx="52">
                  <c:v>8256.926800464882</c:v>
                </c:pt>
                <c:pt idx="53">
                  <c:v>21981.462751738603</c:v>
                </c:pt>
                <c:pt idx="54">
                  <c:v>8968.8235394990352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74-4A60-A08B-1EDA880B9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7190656"/>
        <c:axId val="357221120"/>
      </c:barChart>
      <c:catAx>
        <c:axId val="357190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2700000" vert="horz"/>
          <a:lstStyle/>
          <a:p>
            <a:pPr>
              <a:defRPr sz="700" baseline="0">
                <a:solidFill>
                  <a:srgbClr val="9D2235"/>
                </a:solidFill>
              </a:defRPr>
            </a:pPr>
            <a:endParaRPr lang="es-ES"/>
          </a:p>
        </c:txPr>
        <c:crossAx val="357221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7221120"/>
        <c:scaling>
          <c:orientation val="minMax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 baseline="0">
                <a:solidFill>
                  <a:srgbClr val="9D2235"/>
                </a:solidFill>
              </a:defRPr>
            </a:pPr>
            <a:endParaRPr lang="es-ES"/>
          </a:p>
        </c:txPr>
        <c:crossAx val="357190656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4.1021787472222317E-3"/>
                <c:y val="0.41537750820205066"/>
              </c:manualLayout>
            </c:layout>
            <c:txPr>
              <a:bodyPr/>
              <a:lstStyle/>
              <a:p>
                <a:pPr>
                  <a:defRPr sz="800" baseline="0"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32D6C7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baseline="0">
                <a:solidFill>
                  <a:srgbClr val="9D2235"/>
                </a:solidFill>
              </a:defRPr>
            </a:pPr>
            <a:r>
              <a:rPr lang="es-ES" sz="1400" b="1" baseline="0">
                <a:solidFill>
                  <a:srgbClr val="9D2235"/>
                </a:solidFill>
              </a:rPr>
              <a:t>NÚMERO DE EXPEDIENTES</a:t>
            </a:r>
          </a:p>
        </c:rich>
      </c:tx>
      <c:layout>
        <c:manualLayout>
          <c:xMode val="edge"/>
          <c:yMode val="edge"/>
          <c:x val="0.33679440187010379"/>
          <c:y val="1.399969668035868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075255881666533E-2"/>
          <c:y val="0.15461910956460814"/>
          <c:w val="0.89740835099004657"/>
          <c:h val="0.71130591921871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68D36">
                <a:alpha val="50000"/>
              </a:srgbClr>
            </a:solidFill>
            <a:ln w="3175">
              <a:noFill/>
              <a:prstDash val="solid"/>
            </a:ln>
          </c:spPr>
          <c:invertIfNegative val="0"/>
          <c:cat>
            <c:strRef>
              <c:f>'S2-I-B1'!$B$16:$B$70</c:f>
              <c:strCache>
                <c:ptCount val="5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</c:strCache>
            </c:strRef>
          </c:cat>
          <c:val>
            <c:numRef>
              <c:f>'S2-I-B1'!$C$16:$C$70</c:f>
              <c:numCache>
                <c:formatCode>_-* #,##0\ _€_-;\-* #,##0\ _€_-;_-* "-"\ _€_-;_-@_-</c:formatCode>
                <c:ptCount val="55"/>
                <c:pt idx="0">
                  <c:v>31</c:v>
                </c:pt>
                <c:pt idx="1">
                  <c:v>6</c:v>
                </c:pt>
                <c:pt idx="2">
                  <c:v>4</c:v>
                </c:pt>
                <c:pt idx="3">
                  <c:v>4</c:v>
                </c:pt>
                <c:pt idx="4">
                  <c:v>41</c:v>
                </c:pt>
                <c:pt idx="5">
                  <c:v>96</c:v>
                </c:pt>
                <c:pt idx="6">
                  <c:v>3715</c:v>
                </c:pt>
                <c:pt idx="7">
                  <c:v>480</c:v>
                </c:pt>
                <c:pt idx="8">
                  <c:v>222</c:v>
                </c:pt>
                <c:pt idx="9">
                  <c:v>1503</c:v>
                </c:pt>
                <c:pt idx="10">
                  <c:v>751</c:v>
                </c:pt>
                <c:pt idx="11">
                  <c:v>7106</c:v>
                </c:pt>
                <c:pt idx="12">
                  <c:v>15471</c:v>
                </c:pt>
                <c:pt idx="13">
                  <c:v>87</c:v>
                </c:pt>
                <c:pt idx="14">
                  <c:v>163</c:v>
                </c:pt>
                <c:pt idx="15">
                  <c:v>586</c:v>
                </c:pt>
                <c:pt idx="16">
                  <c:v>23691</c:v>
                </c:pt>
                <c:pt idx="17">
                  <c:v>4756</c:v>
                </c:pt>
                <c:pt idx="18">
                  <c:v>16641</c:v>
                </c:pt>
                <c:pt idx="19">
                  <c:v>2454</c:v>
                </c:pt>
                <c:pt idx="20">
                  <c:v>6895</c:v>
                </c:pt>
                <c:pt idx="21">
                  <c:v>6221</c:v>
                </c:pt>
                <c:pt idx="22">
                  <c:v>4768</c:v>
                </c:pt>
                <c:pt idx="23">
                  <c:v>6867</c:v>
                </c:pt>
                <c:pt idx="24">
                  <c:v>12897</c:v>
                </c:pt>
                <c:pt idx="25">
                  <c:v>14038</c:v>
                </c:pt>
                <c:pt idx="26">
                  <c:v>28205</c:v>
                </c:pt>
                <c:pt idx="27">
                  <c:v>4750</c:v>
                </c:pt>
                <c:pt idx="28">
                  <c:v>14092</c:v>
                </c:pt>
                <c:pt idx="29">
                  <c:v>17967</c:v>
                </c:pt>
                <c:pt idx="30">
                  <c:v>15681</c:v>
                </c:pt>
                <c:pt idx="31">
                  <c:v>18810</c:v>
                </c:pt>
                <c:pt idx="32">
                  <c:v>12313</c:v>
                </c:pt>
                <c:pt idx="33">
                  <c:v>18482</c:v>
                </c:pt>
                <c:pt idx="34">
                  <c:v>12111</c:v>
                </c:pt>
                <c:pt idx="35">
                  <c:v>19670</c:v>
                </c:pt>
                <c:pt idx="36">
                  <c:v>33953</c:v>
                </c:pt>
                <c:pt idx="37">
                  <c:v>33325</c:v>
                </c:pt>
                <c:pt idx="38">
                  <c:v>27870</c:v>
                </c:pt>
                <c:pt idx="39">
                  <c:v>34945</c:v>
                </c:pt>
                <c:pt idx="40">
                  <c:v>22910</c:v>
                </c:pt>
                <c:pt idx="41">
                  <c:v>33735</c:v>
                </c:pt>
                <c:pt idx="42">
                  <c:v>18784</c:v>
                </c:pt>
                <c:pt idx="43">
                  <c:v>22299</c:v>
                </c:pt>
                <c:pt idx="44">
                  <c:v>32154</c:v>
                </c:pt>
                <c:pt idx="45">
                  <c:v>32440</c:v>
                </c:pt>
                <c:pt idx="46">
                  <c:v>18641</c:v>
                </c:pt>
                <c:pt idx="47">
                  <c:v>40055</c:v>
                </c:pt>
                <c:pt idx="48">
                  <c:v>87570</c:v>
                </c:pt>
                <c:pt idx="49">
                  <c:v>35527</c:v>
                </c:pt>
                <c:pt idx="50">
                  <c:v>42613</c:v>
                </c:pt>
                <c:pt idx="51">
                  <c:v>21933</c:v>
                </c:pt>
                <c:pt idx="52">
                  <c:v>43880</c:v>
                </c:pt>
                <c:pt idx="53">
                  <c:v>225434</c:v>
                </c:pt>
                <c:pt idx="54">
                  <c:v>31140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A4-44EB-9730-57003A157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7241984"/>
        <c:axId val="357243520"/>
      </c:barChart>
      <c:catAx>
        <c:axId val="357241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2700000" vert="horz"/>
          <a:lstStyle/>
          <a:p>
            <a:pPr>
              <a:defRPr sz="700" baseline="0">
                <a:solidFill>
                  <a:srgbClr val="9D2235"/>
                </a:solidFill>
              </a:defRPr>
            </a:pPr>
            <a:endParaRPr lang="es-ES"/>
          </a:p>
        </c:txPr>
        <c:crossAx val="3572435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7243520"/>
        <c:scaling>
          <c:orientation val="minMax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 baseline="0">
                <a:solidFill>
                  <a:srgbClr val="9D2235"/>
                </a:solidFill>
              </a:defRPr>
            </a:pPr>
            <a:endParaRPr lang="es-ES"/>
          </a:p>
        </c:txPr>
        <c:crossAx val="35724198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4.1020279761715406E-3"/>
                <c:y val="0.42797970565678312"/>
              </c:manualLayout>
            </c:layout>
            <c:txPr>
              <a:bodyPr/>
              <a:lstStyle/>
              <a:p>
                <a:pPr>
                  <a:defRPr sz="800" baseline="0"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32D6C7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R.E.B. DISTRIBUCIÓN POR CLASE DE RIESGO</a:t>
            </a:r>
          </a:p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SERIE 1987 - 1999</a:t>
            </a:r>
          </a:p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- NÚMERO DE EXPEDIENTES O TRAMITACONES -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770-46C5-9FE8-20D21E6EF90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70-46C5-9FE8-20D21E6EF90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'B 87-12'!#REF!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'B 87-12'!#REF!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E770-46C5-9FE8-20D21E6EF90D}"/>
            </c:ext>
          </c:extLst>
        </c:ser>
        <c:ser>
          <c:idx val="1"/>
          <c:order val="1"/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70-46C5-9FE8-20D21E6EF90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'B 87-12'!#REF!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'B 87-12'!#REF!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4-E770-46C5-9FE8-20D21E6EF90D}"/>
            </c:ext>
          </c:extLst>
        </c:ser>
        <c:ser>
          <c:idx val="2"/>
          <c:order val="2"/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70-46C5-9FE8-20D21E6EF90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'B 87-12'!#REF!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'B 87-12'!#REF!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6-E770-46C5-9FE8-20D21E6EF90D}"/>
            </c:ext>
          </c:extLst>
        </c:ser>
        <c:ser>
          <c:idx val="3"/>
          <c:order val="3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E770-46C5-9FE8-20D21E6EF90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70-46C5-9FE8-20D21E6EF90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'B 87-12'!#REF!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'B 87-12'!#REF!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9-E770-46C5-9FE8-20D21E6EF90D}"/>
            </c:ext>
          </c:extLst>
        </c:ser>
        <c:ser>
          <c:idx val="4"/>
          <c:order val="4"/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70-46C5-9FE8-20D21E6EF90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'B 87-12'!#REF!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'B 87-12'!#REF!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B-E770-46C5-9FE8-20D21E6EF90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58622336"/>
        <c:axId val="358624256"/>
      </c:barChart>
      <c:catAx>
        <c:axId val="358622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(CLASE DE RIESGO)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58624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8624256"/>
        <c:scaling>
          <c:orientation val="minMax"/>
          <c:max val="12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NÚMERO (miles)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58622336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-4" verticalDpi="300"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r>
              <a:rPr lang="en-GB" sz="1400" b="1" i="0" u="none" strike="noStrike" baseline="0">
                <a:solidFill>
                  <a:srgbClr val="9D2235"/>
                </a:solidFill>
                <a:latin typeface="Calibri"/>
                <a:cs typeface="Calibri"/>
              </a:rPr>
              <a:t>TOTAL DE COSTES MEDIOS</a:t>
            </a:r>
          </a:p>
        </c:rich>
      </c:tx>
      <c:layout>
        <c:manualLayout>
          <c:xMode val="edge"/>
          <c:yMode val="edge"/>
          <c:x val="0.34032568545703928"/>
          <c:y val="9.9416035353535361E-3"/>
        </c:manualLayout>
      </c:layout>
      <c:overlay val="0"/>
      <c:spPr>
        <a:noFill/>
        <a:ln w="6350">
          <a:noFill/>
        </a:ln>
      </c:spPr>
    </c:title>
    <c:autoTitleDeleted val="0"/>
    <c:view3D>
      <c:rotX val="0"/>
      <c:hPercent val="42"/>
      <c:rotY val="0"/>
      <c:depthPercent val="100"/>
      <c:rAngAx val="1"/>
    </c:view3D>
    <c:floor>
      <c:thickness val="0"/>
      <c:spPr>
        <a:ln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0954348491335845"/>
          <c:y val="0.1237103079179197"/>
          <c:w val="0.87238073164087182"/>
          <c:h val="0.73085463134714312"/>
        </c:manualLayout>
      </c:layout>
      <c:bar3DChart>
        <c:barDir val="col"/>
        <c:grouping val="clustered"/>
        <c:varyColors val="1"/>
        <c:ser>
          <c:idx val="0"/>
          <c:order val="0"/>
          <c:spPr>
            <a:solidFill>
              <a:srgbClr val="7A7151">
                <a:alpha val="50000"/>
              </a:srgbClr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8F084">
                  <a:alpha val="49804"/>
                </a:srgb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20D9-46CD-BBD0-836892A9D5B0}"/>
              </c:ext>
            </c:extLst>
          </c:dPt>
          <c:dPt>
            <c:idx val="1"/>
            <c:invertIfNegative val="0"/>
            <c:bubble3D val="0"/>
            <c:spPr>
              <a:solidFill>
                <a:srgbClr val="F68D36">
                  <a:alpha val="49804"/>
                </a:srgb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20D9-46CD-BBD0-836892A9D5B0}"/>
              </c:ext>
            </c:extLst>
          </c:dPt>
          <c:dPt>
            <c:idx val="2"/>
            <c:invertIfNegative val="0"/>
            <c:bubble3D val="0"/>
            <c:spPr>
              <a:solidFill>
                <a:srgbClr val="2971E7">
                  <a:alpha val="50000"/>
                </a:srgb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20D9-46CD-BBD0-836892A9D5B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0D9-46CD-BBD0-836892A9D5B0}"/>
              </c:ext>
            </c:extLst>
          </c:dPt>
          <c:dPt>
            <c:idx val="4"/>
            <c:invertIfNegative val="0"/>
            <c:bubble3D val="0"/>
            <c:spPr>
              <a:solidFill>
                <a:srgbClr val="32D675">
                  <a:alpha val="50000"/>
                </a:srgb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20D9-46CD-BBD0-836892A9D5B0}"/>
              </c:ext>
            </c:extLst>
          </c:dPt>
          <c:dPt>
            <c:idx val="5"/>
            <c:invertIfNegative val="0"/>
            <c:bubble3D val="0"/>
            <c:spPr>
              <a:solidFill>
                <a:srgbClr val="32D675">
                  <a:alpha val="49804"/>
                </a:srgb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A-20D9-46CD-BBD0-836892A9D5B0}"/>
              </c:ext>
            </c:extLst>
          </c:dPt>
          <c:dLbls>
            <c:dLbl>
              <c:idx val="0"/>
              <c:layout>
                <c:manualLayout>
                  <c:x val="3.7099753639863492E-3"/>
                  <c:y val="1.249822369948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D9-46CD-BBD0-836892A9D5B0}"/>
                </c:ext>
              </c:extLst>
            </c:dLbl>
            <c:dLbl>
              <c:idx val="1"/>
              <c:layout>
                <c:manualLayout>
                  <c:x val="5.1111464188207624E-3"/>
                  <c:y val="1.0627239674692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D9-46CD-BBD0-836892A9D5B0}"/>
                </c:ext>
              </c:extLst>
            </c:dLbl>
            <c:dLbl>
              <c:idx val="2"/>
              <c:layout>
                <c:manualLayout>
                  <c:x val="-2.1024674757345397E-4"/>
                  <c:y val="1.2070336143800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D9-46CD-BBD0-836892A9D5B0}"/>
                </c:ext>
              </c:extLst>
            </c:dLbl>
            <c:dLbl>
              <c:idx val="3"/>
              <c:layout>
                <c:manualLayout>
                  <c:x val="3.4227743968869382E-3"/>
                  <c:y val="6.80208877185873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D9-46CD-BBD0-836892A9D5B0}"/>
                </c:ext>
              </c:extLst>
            </c:dLbl>
            <c:dLbl>
              <c:idx val="4"/>
              <c:layout>
                <c:manualLayout>
                  <c:x val="2.1132229322355452E-4"/>
                  <c:y val="3.1443800495374614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D9-46CD-BBD0-836892A9D5B0}"/>
                </c:ext>
              </c:extLst>
            </c:dLbl>
            <c:dLbl>
              <c:idx val="5"/>
              <c:layout>
                <c:manualLayout>
                  <c:x val="2.2199426237869938E-3"/>
                  <c:y val="1.00711118869242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D9-46CD-BBD0-836892A9D5B0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9D2235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'S2-I-B3'!$AF$22:$AF$26</c:f>
              <c:numCache>
                <c:formatCode>#,##0_ ;\-#,##0\ </c:formatCode>
                <c:ptCount val="5"/>
                <c:pt idx="0">
                  <c:v>6130.9643323702503</c:v>
                </c:pt>
                <c:pt idx="1">
                  <c:v>4321.6393376742762</c:v>
                </c:pt>
                <c:pt idx="2">
                  <c:v>20078.851898383728</c:v>
                </c:pt>
                <c:pt idx="3">
                  <c:v>41416.967847538021</c:v>
                </c:pt>
                <c:pt idx="4">
                  <c:v>272375.2078029674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'S2-I-B3'!$X$22:$X$26</c15:sqref>
                        </c15:formulaRef>
                      </c:ext>
                    </c:extLst>
                    <c:strCache>
                      <c:ptCount val="5"/>
                      <c:pt idx="0">
                        <c:v>TOTAL VEHÍCULOS AUTOMÓVILES</c:v>
                      </c:pt>
                      <c:pt idx="1">
                        <c:v>VIVIENDAS Y OFICINAS</c:v>
                      </c:pt>
                      <c:pt idx="2">
                        <c:v>COMERCIOS Y RESTO DE RIESGOS SENCILLOS</c:v>
                      </c:pt>
                      <c:pt idx="3">
                        <c:v>INDUSTRIALES</c:v>
                      </c:pt>
                      <c:pt idx="4">
                        <c:v>OBRAS CIVILES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B-20D9-46CD-BBD0-836892A9D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shape val="cylinder"/>
        <c:axId val="358681984"/>
        <c:axId val="358687872"/>
        <c:axId val="0"/>
      </c:bar3DChart>
      <c:catAx>
        <c:axId val="358681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9D2235"/>
            </a:solidFill>
            <a:prstDash val="solid"/>
          </a:ln>
          <a:effectLst/>
        </c:spPr>
        <c:txPr>
          <a:bodyPr rot="0" vert="horz"/>
          <a:lstStyle/>
          <a:p>
            <a:pPr>
              <a:defRPr sz="800" b="0">
                <a:solidFill>
                  <a:srgbClr val="9D2235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86878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8687872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58681984"/>
        <c:crosses val="autoZero"/>
        <c:crossBetween val="between"/>
        <c:majorUnit val="50000"/>
        <c:dispUnits>
          <c:builtInUnit val="thousands"/>
          <c:dispUnitsLbl>
            <c:layout>
              <c:manualLayout>
                <c:xMode val="edge"/>
                <c:yMode val="edge"/>
                <c:x val="5.6264174260222443E-3"/>
                <c:y val="0.40541351010101012"/>
              </c:manualLayout>
            </c:layout>
            <c:tx>
              <c:rich>
                <a:bodyPr/>
                <a:lstStyle/>
                <a:p>
                  <a:pPr>
                    <a:defRPr sz="800">
                      <a:solidFill>
                        <a:srgbClr val="9D2235"/>
                      </a:solidFill>
                    </a:defRPr>
                  </a:pPr>
                  <a:r>
                    <a:rPr lang="es-ES" sz="800" b="0">
                      <a:solidFill>
                        <a:srgbClr val="9D2235"/>
                      </a:solidFill>
                    </a:rPr>
                    <a:t>Millares</a:t>
                  </a:r>
                </a:p>
              </c:rich>
            </c:tx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12700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r>
              <a:rPr lang="en-GB" sz="1400" b="1" i="0" u="none" strike="noStrike" baseline="0">
                <a:solidFill>
                  <a:srgbClr val="9D2235"/>
                </a:solidFill>
                <a:latin typeface="Calibri"/>
                <a:cs typeface="Calibri"/>
              </a:rPr>
              <a:t>TOTAL DEL NÚMERO DE  EXPEDIENTES O TRAMITACIONES</a:t>
            </a:r>
          </a:p>
        </c:rich>
      </c:tx>
      <c:layout>
        <c:manualLayout>
          <c:xMode val="edge"/>
          <c:yMode val="edge"/>
          <c:x val="0.13798237179487177"/>
          <c:y val="1.0160988055867442E-3"/>
        </c:manualLayout>
      </c:layout>
      <c:overlay val="0"/>
      <c:spPr>
        <a:noFill/>
        <a:ln w="6350">
          <a:noFill/>
        </a:ln>
      </c:spPr>
    </c:title>
    <c:autoTitleDeleted val="0"/>
    <c:view3D>
      <c:rotX val="0"/>
      <c:hPercent val="42"/>
      <c:rotY val="0"/>
      <c:depthPercent val="100"/>
      <c:rAngAx val="1"/>
    </c:view3D>
    <c:floor>
      <c:thickness val="0"/>
      <c:spPr>
        <a:ln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9.8623418029901946E-2"/>
          <c:y val="0.13573678527044988"/>
          <c:w val="0.86709487865304824"/>
          <c:h val="0.71882819407455623"/>
        </c:manualLayout>
      </c:layout>
      <c:bar3DChart>
        <c:barDir val="col"/>
        <c:grouping val="clustered"/>
        <c:varyColors val="1"/>
        <c:ser>
          <c:idx val="0"/>
          <c:order val="0"/>
          <c:spPr>
            <a:solidFill>
              <a:srgbClr val="7A7151">
                <a:alpha val="50000"/>
              </a:srgbClr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8F084">
                  <a:alpha val="49804"/>
                </a:srgb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570C-4320-A3C8-A08177B4DA98}"/>
              </c:ext>
            </c:extLst>
          </c:dPt>
          <c:dPt>
            <c:idx val="1"/>
            <c:invertIfNegative val="0"/>
            <c:bubble3D val="0"/>
            <c:spPr>
              <a:solidFill>
                <a:srgbClr val="F68D36">
                  <a:alpha val="49804"/>
                </a:srgb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570C-4320-A3C8-A08177B4DA98}"/>
              </c:ext>
            </c:extLst>
          </c:dPt>
          <c:dPt>
            <c:idx val="2"/>
            <c:invertIfNegative val="0"/>
            <c:bubble3D val="0"/>
            <c:spPr>
              <a:solidFill>
                <a:srgbClr val="2971E7">
                  <a:alpha val="50000"/>
                </a:srgb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570C-4320-A3C8-A08177B4DA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70C-4320-A3C8-A08177B4DA98}"/>
              </c:ext>
            </c:extLst>
          </c:dPt>
          <c:dPt>
            <c:idx val="4"/>
            <c:invertIfNegative val="0"/>
            <c:bubble3D val="0"/>
            <c:spPr>
              <a:solidFill>
                <a:srgbClr val="32D675">
                  <a:alpha val="50000"/>
                </a:srgb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570C-4320-A3C8-A08177B4DA98}"/>
              </c:ext>
            </c:extLst>
          </c:dPt>
          <c:dPt>
            <c:idx val="5"/>
            <c:invertIfNegative val="0"/>
            <c:bubble3D val="0"/>
            <c:spPr>
              <a:solidFill>
                <a:srgbClr val="32D675">
                  <a:alpha val="49804"/>
                </a:srgb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A-570C-4320-A3C8-A08177B4DA98}"/>
              </c:ext>
            </c:extLst>
          </c:dPt>
          <c:dLbls>
            <c:dLbl>
              <c:idx val="0"/>
              <c:layout>
                <c:manualLayout>
                  <c:x val="3.7099753639863492E-3"/>
                  <c:y val="1.249822369948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0C-4320-A3C8-A08177B4DA98}"/>
                </c:ext>
              </c:extLst>
            </c:dLbl>
            <c:dLbl>
              <c:idx val="1"/>
              <c:layout>
                <c:manualLayout>
                  <c:x val="5.1111464188207624E-3"/>
                  <c:y val="1.0627239674692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0C-4320-A3C8-A08177B4DA98}"/>
                </c:ext>
              </c:extLst>
            </c:dLbl>
            <c:dLbl>
              <c:idx val="2"/>
              <c:layout>
                <c:manualLayout>
                  <c:x val="-2.1024674757345397E-4"/>
                  <c:y val="1.2070336143800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0C-4320-A3C8-A08177B4DA98}"/>
                </c:ext>
              </c:extLst>
            </c:dLbl>
            <c:dLbl>
              <c:idx val="3"/>
              <c:layout>
                <c:manualLayout>
                  <c:x val="3.4227743968869382E-3"/>
                  <c:y val="6.80208877185873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0C-4320-A3C8-A08177B4DA98}"/>
                </c:ext>
              </c:extLst>
            </c:dLbl>
            <c:dLbl>
              <c:idx val="4"/>
              <c:layout>
                <c:manualLayout>
                  <c:x val="2.1131308779791602E-4"/>
                  <c:y val="1.1441108272881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0C-4320-A3C8-A08177B4DA98}"/>
                </c:ext>
              </c:extLst>
            </c:dLbl>
            <c:dLbl>
              <c:idx val="5"/>
              <c:layout>
                <c:manualLayout>
                  <c:x val="2.2199426237869938E-3"/>
                  <c:y val="1.00711118869242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0C-4320-A3C8-A08177B4DA9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9D2235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'S2-I-B3'!$B$22:$B$26</c:f>
              <c:strCache>
                <c:ptCount val="5"/>
                <c:pt idx="0">
                  <c:v>TOTAL VEH. AUTOMÓVILES</c:v>
                </c:pt>
                <c:pt idx="1">
                  <c:v>VIVIENDAS Y OFICINAS</c:v>
                </c:pt>
                <c:pt idx="2">
                  <c:v>COMERCIOS Y RESTO DE RIESGOS SENCILLOS</c:v>
                </c:pt>
                <c:pt idx="3">
                  <c:v>INDUSTRIALES</c:v>
                </c:pt>
                <c:pt idx="4">
                  <c:v>OBRAS CIVILES</c:v>
                </c:pt>
              </c:strCache>
            </c:strRef>
          </c:cat>
          <c:val>
            <c:numRef>
              <c:f>'S2-I-B3'!$J$22:$J$26</c:f>
              <c:numCache>
                <c:formatCode>#,##0_ ;\-#,##0\ </c:formatCode>
                <c:ptCount val="5"/>
                <c:pt idx="0">
                  <c:v>375720</c:v>
                </c:pt>
                <c:pt idx="1">
                  <c:v>1386307</c:v>
                </c:pt>
                <c:pt idx="2">
                  <c:v>222805</c:v>
                </c:pt>
                <c:pt idx="3">
                  <c:v>90002</c:v>
                </c:pt>
                <c:pt idx="4">
                  <c:v>1789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70C-4320-A3C8-A08177B4D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shape val="cylinder"/>
        <c:axId val="358845056"/>
        <c:axId val="358855040"/>
        <c:axId val="0"/>
      </c:bar3DChart>
      <c:catAx>
        <c:axId val="358845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9D2235"/>
            </a:solidFill>
            <a:prstDash val="solid"/>
          </a:ln>
          <a:effectLst/>
        </c:spPr>
        <c:txPr>
          <a:bodyPr rot="0" vert="horz"/>
          <a:lstStyle/>
          <a:p>
            <a:pPr>
              <a:defRPr sz="800" b="0">
                <a:solidFill>
                  <a:srgbClr val="9D2235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8855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8855040"/>
        <c:scaling>
          <c:orientation val="minMax"/>
          <c:max val="15000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58845056"/>
        <c:crosses val="autoZero"/>
        <c:crossBetween val="between"/>
        <c:majorUnit val="500000"/>
        <c:dispUnits>
          <c:builtInUnit val="thousands"/>
          <c:dispUnitsLbl>
            <c:layout>
              <c:manualLayout>
                <c:xMode val="edge"/>
                <c:yMode val="edge"/>
                <c:x val="3.6502849002850347E-5"/>
                <c:y val="0.42946622474747476"/>
              </c:manualLayout>
            </c:layout>
            <c:tx>
              <c:rich>
                <a:bodyPr/>
                <a:lstStyle/>
                <a:p>
                  <a:pPr>
                    <a:defRPr sz="800">
                      <a:solidFill>
                        <a:srgbClr val="9D2235"/>
                      </a:solidFill>
                    </a:defRPr>
                  </a:pPr>
                  <a:r>
                    <a:rPr lang="es-ES" sz="800" b="0">
                      <a:solidFill>
                        <a:srgbClr val="9D2235"/>
                      </a:solidFill>
                    </a:rPr>
                    <a:t>Millares</a:t>
                  </a:r>
                </a:p>
              </c:rich>
            </c:tx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12700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r>
              <a:rPr lang="en-GB" sz="1400" b="1" i="0" u="none" strike="noStrike" baseline="0">
                <a:solidFill>
                  <a:srgbClr val="9D2235"/>
                </a:solidFill>
                <a:latin typeface="Calibri"/>
                <a:cs typeface="Calibri"/>
              </a:rPr>
              <a:t>TOTAL DE INDEMNIZACIONES</a:t>
            </a:r>
          </a:p>
        </c:rich>
      </c:tx>
      <c:layout>
        <c:manualLayout>
          <c:xMode val="edge"/>
          <c:yMode val="edge"/>
          <c:x val="0.32781712763822535"/>
          <c:y val="2.7186540775444848E-3"/>
        </c:manualLayout>
      </c:layout>
      <c:overlay val="0"/>
      <c:spPr>
        <a:noFill/>
        <a:ln w="6350">
          <a:noFill/>
        </a:ln>
      </c:spPr>
    </c:title>
    <c:autoTitleDeleted val="0"/>
    <c:view3D>
      <c:rotX val="0"/>
      <c:hPercent val="42"/>
      <c:rotY val="0"/>
      <c:depthPercent val="100"/>
      <c:rAngAx val="1"/>
    </c:view3D>
    <c:floor>
      <c:thickness val="0"/>
      <c:spPr>
        <a:ln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0125620518692177"/>
          <c:y val="0.1355927551626982"/>
          <c:w val="0.88450830651095425"/>
          <c:h val="0.71897188281063362"/>
        </c:manualLayout>
      </c:layout>
      <c:bar3DChart>
        <c:barDir val="col"/>
        <c:grouping val="clustered"/>
        <c:varyColors val="1"/>
        <c:ser>
          <c:idx val="0"/>
          <c:order val="0"/>
          <c:spPr>
            <a:solidFill>
              <a:srgbClr val="7A7151">
                <a:alpha val="50000"/>
              </a:srgbClr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8F084">
                  <a:alpha val="49804"/>
                </a:srgb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32CC-475B-AFD3-0990E3FD43A8}"/>
              </c:ext>
            </c:extLst>
          </c:dPt>
          <c:dPt>
            <c:idx val="1"/>
            <c:invertIfNegative val="0"/>
            <c:bubble3D val="0"/>
            <c:spPr>
              <a:solidFill>
                <a:srgbClr val="F68D36">
                  <a:alpha val="49804"/>
                </a:srgb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32CC-475B-AFD3-0990E3FD43A8}"/>
              </c:ext>
            </c:extLst>
          </c:dPt>
          <c:dPt>
            <c:idx val="2"/>
            <c:invertIfNegative val="0"/>
            <c:bubble3D val="0"/>
            <c:spPr>
              <a:solidFill>
                <a:srgbClr val="2971E7">
                  <a:alpha val="50000"/>
                </a:srgb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32CC-475B-AFD3-0990E3FD43A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2CC-475B-AFD3-0990E3FD43A8}"/>
              </c:ext>
            </c:extLst>
          </c:dPt>
          <c:dPt>
            <c:idx val="4"/>
            <c:invertIfNegative val="0"/>
            <c:bubble3D val="0"/>
            <c:spPr>
              <a:solidFill>
                <a:srgbClr val="32D675">
                  <a:alpha val="50000"/>
                </a:srgb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32CC-475B-AFD3-0990E3FD43A8}"/>
              </c:ext>
            </c:extLst>
          </c:dPt>
          <c:dPt>
            <c:idx val="5"/>
            <c:invertIfNegative val="0"/>
            <c:bubble3D val="0"/>
            <c:spPr>
              <a:solidFill>
                <a:srgbClr val="32D675">
                  <a:alpha val="49804"/>
                </a:srgb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A-32CC-475B-AFD3-0990E3FD43A8}"/>
              </c:ext>
            </c:extLst>
          </c:dPt>
          <c:dLbls>
            <c:dLbl>
              <c:idx val="0"/>
              <c:layout>
                <c:manualLayout>
                  <c:x val="3.7099753639863492E-3"/>
                  <c:y val="1.249822369948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CC-475B-AFD3-0990E3FD43A8}"/>
                </c:ext>
              </c:extLst>
            </c:dLbl>
            <c:dLbl>
              <c:idx val="1"/>
              <c:layout>
                <c:manualLayout>
                  <c:x val="5.1111464188207624E-3"/>
                  <c:y val="1.0627239674692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CC-475B-AFD3-0990E3FD43A8}"/>
                </c:ext>
              </c:extLst>
            </c:dLbl>
            <c:dLbl>
              <c:idx val="2"/>
              <c:layout>
                <c:manualLayout>
                  <c:x val="-2.1024674757345397E-4"/>
                  <c:y val="1.2070336143800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CC-475B-AFD3-0990E3FD43A8}"/>
                </c:ext>
              </c:extLst>
            </c:dLbl>
            <c:dLbl>
              <c:idx val="3"/>
              <c:layout>
                <c:manualLayout>
                  <c:x val="3.4227743968869382E-3"/>
                  <c:y val="6.80208877185873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CC-475B-AFD3-0990E3FD43A8}"/>
                </c:ext>
              </c:extLst>
            </c:dLbl>
            <c:dLbl>
              <c:idx val="4"/>
              <c:layout>
                <c:manualLayout>
                  <c:x val="2.1131308779791602E-4"/>
                  <c:y val="1.1441108272881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CC-475B-AFD3-0990E3FD43A8}"/>
                </c:ext>
              </c:extLst>
            </c:dLbl>
            <c:dLbl>
              <c:idx val="5"/>
              <c:layout>
                <c:manualLayout>
                  <c:x val="2.2199426237869938E-3"/>
                  <c:y val="1.00711118869242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CC-475B-AFD3-0990E3FD43A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9D2235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'S2-I-B3'!$M$22:$M$26</c:f>
              <c:strCache>
                <c:ptCount val="5"/>
                <c:pt idx="0">
                  <c:v>TOTAL VEHÍCULOS AUTOMÓVILES</c:v>
                </c:pt>
                <c:pt idx="1">
                  <c:v>VIVIENDAS Y OFICINAS</c:v>
                </c:pt>
                <c:pt idx="2">
                  <c:v>COMERCIOS Y RESTO DE RIESGOS SENCILLOS</c:v>
                </c:pt>
                <c:pt idx="3">
                  <c:v>INDUSTRIALES</c:v>
                </c:pt>
                <c:pt idx="4">
                  <c:v>OBRAS CIVILES</c:v>
                </c:pt>
              </c:strCache>
            </c:strRef>
          </c:cat>
          <c:val>
            <c:numRef>
              <c:f>'S2-I-B3'!$U$22:$U$26</c:f>
              <c:numCache>
                <c:formatCode>#,##0_ ;\-#,##0\ </c:formatCode>
                <c:ptCount val="5"/>
                <c:pt idx="0">
                  <c:v>2303525918.9581504</c:v>
                </c:pt>
                <c:pt idx="1">
                  <c:v>5991118865.2932129</c:v>
                </c:pt>
                <c:pt idx="2">
                  <c:v>4473668597.2193861</c:v>
                </c:pt>
                <c:pt idx="3">
                  <c:v>3727609940.2141171</c:v>
                </c:pt>
                <c:pt idx="4">
                  <c:v>487279246.75950867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2CC-475B-AFD3-0990E3FD4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shape val="cylinder"/>
        <c:axId val="359031168"/>
        <c:axId val="359032704"/>
        <c:axId val="0"/>
      </c:bar3DChart>
      <c:catAx>
        <c:axId val="359031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9D2235"/>
            </a:solidFill>
            <a:prstDash val="solid"/>
          </a:ln>
          <a:effectLst/>
        </c:spPr>
        <c:txPr>
          <a:bodyPr rot="0" vert="horz"/>
          <a:lstStyle/>
          <a:p>
            <a:pPr>
              <a:defRPr sz="800" b="0">
                <a:solidFill>
                  <a:srgbClr val="9D2235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9032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9032704"/>
        <c:scaling>
          <c:orientation val="minMax"/>
          <c:max val="70000000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59031168"/>
        <c:crosses val="autoZero"/>
        <c:crossBetween val="between"/>
        <c:majorUnit val="1000000000"/>
        <c:dispUnits>
          <c:builtInUnit val="millions"/>
          <c:dispUnitsLbl>
            <c:layout>
              <c:manualLayout>
                <c:xMode val="edge"/>
                <c:yMode val="edge"/>
                <c:x val="9.0455840455840462E-5"/>
                <c:y val="0.42489659633366872"/>
              </c:manualLayout>
            </c:layout>
            <c:txPr>
              <a:bodyPr/>
              <a:lstStyle/>
              <a:p>
                <a:pPr>
                  <a:defRPr sz="800"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12700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R.E.B. DISTRIBUCIÓN POR CLASE DE RIESGO</a:t>
            </a:r>
          </a:p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SERIE 1987 - 1999</a:t>
            </a:r>
          </a:p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- NÚMERO DE EXPEDIENTES O TRAMITACONES -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3C5-4868-9AF1-3F8C4892A79C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C5-4868-9AF1-3F8C4892A79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meses!#REF!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meses!#REF!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3C5-4868-9AF1-3F8C4892A79C}"/>
            </c:ext>
          </c:extLst>
        </c:ser>
        <c:ser>
          <c:idx val="1"/>
          <c:order val="1"/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C5-4868-9AF1-3F8C4892A79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meses!#REF!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meses!#REF!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4-83C5-4868-9AF1-3F8C4892A79C}"/>
            </c:ext>
          </c:extLst>
        </c:ser>
        <c:ser>
          <c:idx val="2"/>
          <c:order val="2"/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C5-4868-9AF1-3F8C4892A79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meses!#REF!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meses!#REF!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6-83C5-4868-9AF1-3F8C4892A79C}"/>
            </c:ext>
          </c:extLst>
        </c:ser>
        <c:ser>
          <c:idx val="3"/>
          <c:order val="3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83C5-4868-9AF1-3F8C4892A79C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C5-4868-9AF1-3F8C4892A79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meses!#REF!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meses!#REF!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9-83C5-4868-9AF1-3F8C4892A79C}"/>
            </c:ext>
          </c:extLst>
        </c:ser>
        <c:ser>
          <c:idx val="4"/>
          <c:order val="4"/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C5-4868-9AF1-3F8C4892A79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meses!#REF!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meses!#REF!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B-83C5-4868-9AF1-3F8C4892A7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59470208"/>
        <c:axId val="359472128"/>
      </c:barChart>
      <c:catAx>
        <c:axId val="359470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(CLASE DE RIESGO)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59472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9472128"/>
        <c:scaling>
          <c:orientation val="minMax"/>
          <c:max val="12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NÚMERO (miles)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5947020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-4" verticalDpi="300"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r>
              <a:rPr lang="es-ES" sz="1400" b="1" i="0" u="none" strike="noStrike" baseline="0">
                <a:solidFill>
                  <a:srgbClr val="9D2235"/>
                </a:solidFill>
                <a:latin typeface="Calibri"/>
                <a:cs typeface="Calibri"/>
              </a:rPr>
              <a:t>TOTAL NÚMERO DE EXPEDIENTES</a:t>
            </a:r>
          </a:p>
        </c:rich>
      </c:tx>
      <c:layout>
        <c:manualLayout>
          <c:xMode val="edge"/>
          <c:yMode val="edge"/>
          <c:x val="0.17958716020648322"/>
          <c:y val="2.4957562177024942E-2"/>
        </c:manualLayout>
      </c:layout>
      <c:overlay val="0"/>
      <c:spPr>
        <a:noFill/>
        <a:ln w="635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80318323987406"/>
          <c:y val="0.27462511435761477"/>
          <c:w val="0.57188284548670543"/>
          <c:h val="0.65358039484194907"/>
        </c:manualLayout>
      </c:layout>
      <c:doughnutChart>
        <c:varyColors val="1"/>
        <c:ser>
          <c:idx val="0"/>
          <c:order val="0"/>
          <c:spPr>
            <a:solidFill>
              <a:srgbClr val="7A7151">
                <a:alpha val="50000"/>
              </a:srgbClr>
            </a:solidFill>
          </c:spPr>
          <c:dPt>
            <c:idx val="0"/>
            <c:bubble3D val="0"/>
            <c:spPr>
              <a:solidFill>
                <a:srgbClr val="F68D36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1-4A53-471A-90F1-22A4BD9E4E51}"/>
              </c:ext>
            </c:extLst>
          </c:dPt>
          <c:dPt>
            <c:idx val="1"/>
            <c:bubble3D val="0"/>
            <c:spPr>
              <a:solidFill>
                <a:srgbClr val="32D675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3-4A53-471A-90F1-22A4BD9E4E51}"/>
              </c:ext>
            </c:extLst>
          </c:dPt>
          <c:dPt>
            <c:idx val="2"/>
            <c:bubble3D val="0"/>
            <c:spPr>
              <a:solidFill>
                <a:srgbClr val="7A7151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5-4A53-471A-90F1-22A4BD9E4E51}"/>
              </c:ext>
            </c:extLst>
          </c:dPt>
          <c:dPt>
            <c:idx val="3"/>
            <c:bubble3D val="0"/>
            <c:spPr>
              <a:solidFill>
                <a:srgbClr val="CA7079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7-4A53-471A-90F1-22A4BD9E4E51}"/>
              </c:ext>
            </c:extLst>
          </c:dPt>
          <c:dPt>
            <c:idx val="4"/>
            <c:bubble3D val="0"/>
            <c:spPr>
              <a:solidFill>
                <a:srgbClr val="2971E7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9-4A53-471A-90F1-22A4BD9E4E51}"/>
              </c:ext>
            </c:extLst>
          </c:dPt>
          <c:dPt>
            <c:idx val="5"/>
            <c:bubble3D val="0"/>
            <c:spPr>
              <a:solidFill>
                <a:srgbClr val="F8F084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B-4A53-471A-90F1-22A4BD9E4E51}"/>
              </c:ext>
            </c:extLst>
          </c:dPt>
          <c:dLbls>
            <c:dLbl>
              <c:idx val="0"/>
              <c:layout>
                <c:manualLayout>
                  <c:x val="0.17198971076246392"/>
                  <c:y val="-3.8871866129855943E-2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53-471A-90F1-22A4BD9E4E51}"/>
                </c:ext>
              </c:extLst>
            </c:dLbl>
            <c:dLbl>
              <c:idx val="1"/>
              <c:layout>
                <c:manualLayout>
                  <c:x val="0.14650173182129511"/>
                  <c:y val="7.1565205566384113E-2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53-471A-90F1-22A4BD9E4E51}"/>
                </c:ext>
              </c:extLst>
            </c:dLbl>
            <c:dLbl>
              <c:idx val="2"/>
              <c:layout>
                <c:manualLayout>
                  <c:x val="-0.15419465325001658"/>
                  <c:y val="5.0401302840706548E-2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53-471A-90F1-22A4BD9E4E51}"/>
                </c:ext>
              </c:extLst>
            </c:dLbl>
            <c:dLbl>
              <c:idx val="3"/>
              <c:layout>
                <c:manualLayout>
                  <c:x val="-0.14233644230215883"/>
                  <c:y val="-6.403014840153623E-2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53-471A-90F1-22A4BD9E4E51}"/>
                </c:ext>
              </c:extLst>
            </c:dLbl>
            <c:dLbl>
              <c:idx val="4"/>
              <c:layout>
                <c:manualLayout>
                  <c:x val="-8.5554054573735258E-2"/>
                  <c:y val="-0.11432551068239412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53-471A-90F1-22A4BD9E4E51}"/>
                </c:ext>
              </c:extLst>
            </c:dLbl>
            <c:dLbl>
              <c:idx val="5"/>
              <c:layout>
                <c:manualLayout>
                  <c:x val="-0.13297137110578569"/>
                  <c:y val="-0.17764160136621529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53-471A-90F1-22A4BD9E4E5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rot="0" vert="horz" anchor="ctr" anchorCtr="1"/>
              <a:lstStyle/>
              <a:p>
                <a:pPr>
                  <a:defRPr sz="800" b="0" i="0" u="none" strike="noStrike" baseline="0">
                    <a:solidFill>
                      <a:srgbClr val="9D2235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>
                  <a:noFill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'S2-I-B4'!$M$80:$M$84</c:f>
              <c:strCache>
                <c:ptCount val="5"/>
                <c:pt idx="0">
                  <c:v>Enero-Agosto</c:v>
                </c:pt>
                <c:pt idx="1">
                  <c:v>Septiembre</c:v>
                </c:pt>
                <c:pt idx="2">
                  <c:v>Octubre</c:v>
                </c:pt>
                <c:pt idx="3">
                  <c:v>Noviembre</c:v>
                </c:pt>
                <c:pt idx="4">
                  <c:v>Diciembre</c:v>
                </c:pt>
              </c:strCache>
            </c:strRef>
          </c:cat>
          <c:val>
            <c:numRef>
              <c:f>'S2-I-B4'!$N$80:$N$84</c:f>
              <c:numCache>
                <c:formatCode>_-* #,##0.0\ _P_t_s_-;\-* #,##0.0\ _P_t_s_-;_-* "-"??\ _P_t_s_-;_-@</c:formatCode>
                <c:ptCount val="5"/>
                <c:pt idx="0">
                  <c:v>28.713413786429474</c:v>
                </c:pt>
                <c:pt idx="1">
                  <c:v>24.256599398282809</c:v>
                </c:pt>
                <c:pt idx="2">
                  <c:v>30.537102107464037</c:v>
                </c:pt>
                <c:pt idx="3">
                  <c:v>9.8734503874088269</c:v>
                </c:pt>
                <c:pt idx="4">
                  <c:v>6.6194343204148591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A53-471A-90F1-22A4BD9E4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12700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9999FF"/>
              </a:solidFill>
              <a:prstDash val="solid"/>
            </a:ln>
          </c:spPr>
          <c:pictureOptions>
            <c:pictureFormat val="stretch"/>
          </c:pictureOptions>
          <c:dLbls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1E7-4B2E-8D36-D5374DF54535}"/>
                </c:ext>
              </c:extLst>
            </c:dLbl>
            <c:dLbl>
              <c:idx val="9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81E7-4B2E-8D36-D5374DF54535}"/>
                </c:ext>
              </c:extLst>
            </c:dLbl>
            <c:dLbl>
              <c:idx val="1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81E7-4B2E-8D36-D5374DF54535}"/>
                </c:ext>
              </c:extLst>
            </c:dLbl>
            <c:dLbl>
              <c:idx val="1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81E7-4B2E-8D36-D5374DF54535}"/>
                </c:ext>
              </c:extLst>
            </c:dLbl>
            <c:dLbl>
              <c:idx val="1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81E7-4B2E-8D36-D5374DF54535}"/>
                </c:ext>
              </c:extLst>
            </c:dLbl>
            <c:dLbl>
              <c:idx val="1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81E7-4B2E-8D36-D5374DF54535}"/>
                </c:ext>
              </c:extLst>
            </c:dLbl>
            <c:dLbl>
              <c:idx val="1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81E7-4B2E-8D36-D5374DF54535}"/>
                </c:ext>
              </c:extLst>
            </c:dLbl>
            <c:dLbl>
              <c:idx val="1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81E7-4B2E-8D36-D5374DF54535}"/>
                </c:ext>
              </c:extLst>
            </c:dLbl>
            <c:dLbl>
              <c:idx val="1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81E7-4B2E-8D36-D5374DF54535}"/>
                </c:ext>
              </c:extLst>
            </c:dLbl>
            <c:dLbl>
              <c:idx val="17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81E7-4B2E-8D36-D5374DF54535}"/>
                </c:ext>
              </c:extLst>
            </c:dLbl>
            <c:dLbl>
              <c:idx val="1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81E7-4B2E-8D36-D5374DF54535}"/>
                </c:ext>
              </c:extLst>
            </c:dLbl>
            <c:dLbl>
              <c:idx val="19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81E7-4B2E-8D36-D5374DF54535}"/>
                </c:ext>
              </c:extLst>
            </c:dLbl>
            <c:dLbl>
              <c:idx val="2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81E7-4B2E-8D36-D5374DF5453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8"/>
              <c:pt idx="0">
                <c:v>04</c:v>
              </c:pt>
              <c:pt idx="1">
                <c:v>05</c:v>
              </c:pt>
              <c:pt idx="2">
                <c:v>06</c:v>
              </c:pt>
              <c:pt idx="3">
                <c:v>07</c:v>
              </c:pt>
              <c:pt idx="4">
                <c:v>08</c:v>
              </c:pt>
              <c:pt idx="5">
                <c:v>09</c:v>
              </c:pt>
              <c:pt idx="6">
                <c:v>10</c:v>
              </c:pt>
              <c:pt idx="7">
                <c:v>11</c:v>
              </c:pt>
            </c:strLit>
          </c:cat>
          <c:val>
            <c:numLit>
              <c:formatCode>General</c:formatCode>
              <c:ptCount val="8"/>
              <c:pt idx="0">
                <c:v>2.1435430000000002</c:v>
              </c:pt>
              <c:pt idx="1">
                <c:v>6.6504279999999998</c:v>
              </c:pt>
              <c:pt idx="2">
                <c:v>9.9505269999999992</c:v>
              </c:pt>
              <c:pt idx="3">
                <c:v>11.568083</c:v>
              </c:pt>
              <c:pt idx="4">
                <c:v>13.493359999999999</c:v>
              </c:pt>
              <c:pt idx="5">
                <c:v>14.492843000000001</c:v>
              </c:pt>
              <c:pt idx="6">
                <c:v>13.981555</c:v>
              </c:pt>
              <c:pt idx="7">
                <c:v>16.529926</c:v>
              </c:pt>
            </c:numLit>
          </c:val>
          <c:extLst>
            <c:ext xmlns:c16="http://schemas.microsoft.com/office/drawing/2014/chart" uri="{C3380CC4-5D6E-409C-BE32-E72D297353CC}">
              <c16:uniqueId val="{0000000D-119E-44B3-828E-729D00107D3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9999FF"/>
              </a:solidFill>
              <a:prstDash val="sysDash"/>
            </a:ln>
          </c:spPr>
        </c:dropLines>
        <c:axId val="481765632"/>
        <c:axId val="481887360"/>
      </c:areaChart>
      <c:catAx>
        <c:axId val="481765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818873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1887360"/>
        <c:scaling>
          <c:orientation val="minMax"/>
          <c:max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MILLONES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81765632"/>
        <c:crosses val="autoZero"/>
        <c:crossBetween val="between"/>
        <c:majorUnit val="5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r>
              <a:rPr lang="es-ES" sz="1400" b="1" i="0" u="none" strike="noStrike" baseline="0">
                <a:solidFill>
                  <a:srgbClr val="9D2235"/>
                </a:solidFill>
                <a:latin typeface="Calibri"/>
                <a:cs typeface="Calibri"/>
              </a:rPr>
              <a:t>TOTAL INDEMNIZACIONES</a:t>
            </a:r>
          </a:p>
        </c:rich>
      </c:tx>
      <c:layout>
        <c:manualLayout>
          <c:xMode val="edge"/>
          <c:yMode val="edge"/>
          <c:x val="0.25549997543118275"/>
          <c:y val="2.5488809915249133E-3"/>
        </c:manualLayout>
      </c:layout>
      <c:overlay val="0"/>
      <c:spPr>
        <a:noFill/>
        <a:ln w="635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713252303138153"/>
          <c:y val="0.2512999870592672"/>
          <c:w val="0.57188284548670543"/>
          <c:h val="0.65358039484194907"/>
        </c:manualLayout>
      </c:layout>
      <c:doughnutChart>
        <c:varyColors val="1"/>
        <c:ser>
          <c:idx val="0"/>
          <c:order val="0"/>
          <c:spPr>
            <a:solidFill>
              <a:srgbClr val="7A7151">
                <a:alpha val="50000"/>
              </a:srgbClr>
            </a:solidFill>
          </c:spPr>
          <c:explosion val="1"/>
          <c:dPt>
            <c:idx val="0"/>
            <c:bubble3D val="0"/>
            <c:spPr>
              <a:solidFill>
                <a:srgbClr val="F68D36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1-1A72-43DF-BDCD-9E67CB3A92C7}"/>
              </c:ext>
            </c:extLst>
          </c:dPt>
          <c:dPt>
            <c:idx val="1"/>
            <c:bubble3D val="0"/>
            <c:spPr>
              <a:solidFill>
                <a:srgbClr val="32D675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3-1A72-43DF-BDCD-9E67CB3A92C7}"/>
              </c:ext>
            </c:extLst>
          </c:dPt>
          <c:dPt>
            <c:idx val="2"/>
            <c:bubble3D val="0"/>
            <c:spPr>
              <a:solidFill>
                <a:srgbClr val="7A7151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5-1A72-43DF-BDCD-9E67CB3A92C7}"/>
              </c:ext>
            </c:extLst>
          </c:dPt>
          <c:dPt>
            <c:idx val="3"/>
            <c:bubble3D val="0"/>
            <c:spPr>
              <a:solidFill>
                <a:srgbClr val="CA7079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7-1A72-43DF-BDCD-9E67CB3A92C7}"/>
              </c:ext>
            </c:extLst>
          </c:dPt>
          <c:dPt>
            <c:idx val="4"/>
            <c:bubble3D val="0"/>
            <c:spPr>
              <a:solidFill>
                <a:srgbClr val="2971E7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9-1A72-43DF-BDCD-9E67CB3A92C7}"/>
              </c:ext>
            </c:extLst>
          </c:dPt>
          <c:dPt>
            <c:idx val="5"/>
            <c:bubble3D val="0"/>
            <c:spPr>
              <a:solidFill>
                <a:srgbClr val="F8F084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B-1A72-43DF-BDCD-9E67CB3A92C7}"/>
              </c:ext>
            </c:extLst>
          </c:dPt>
          <c:dLbls>
            <c:dLbl>
              <c:idx val="0"/>
              <c:layout>
                <c:manualLayout>
                  <c:x val="0.18014175466872612"/>
                  <c:y val="3.8672381142230641E-4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72-43DF-BDCD-9E67CB3A92C7}"/>
                </c:ext>
              </c:extLst>
            </c:dLbl>
            <c:dLbl>
              <c:idx val="1"/>
              <c:layout>
                <c:manualLayout>
                  <c:x val="0.12913301622420498"/>
                  <c:y val="8.1375145079748482E-2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72-43DF-BDCD-9E67CB3A92C7}"/>
                </c:ext>
              </c:extLst>
            </c:dLbl>
            <c:dLbl>
              <c:idx val="2"/>
              <c:layout>
                <c:manualLayout>
                  <c:x val="-0.12208490983244066"/>
                  <c:y val="7.30983243766338E-2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72-43DF-BDCD-9E67CB3A92C7}"/>
                </c:ext>
              </c:extLst>
            </c:dLbl>
            <c:dLbl>
              <c:idx val="3"/>
              <c:layout>
                <c:manualLayout>
                  <c:x val="-0.13382791033772343"/>
                  <c:y val="-7.0711926642708228E-2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72-43DF-BDCD-9E67CB3A92C7}"/>
                </c:ext>
              </c:extLst>
            </c:dLbl>
            <c:dLbl>
              <c:idx val="4"/>
              <c:layout>
                <c:manualLayout>
                  <c:x val="-8.0083533978674265E-2"/>
                  <c:y val="-0.11549219810610338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72-43DF-BDCD-9E67CB3A92C7}"/>
                </c:ext>
              </c:extLst>
            </c:dLbl>
            <c:dLbl>
              <c:idx val="5"/>
              <c:layout>
                <c:manualLayout>
                  <c:x val="-0.13297137110578569"/>
                  <c:y val="-0.17764160136621529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72-43DF-BDCD-9E67CB3A92C7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rot="0" vert="horz" anchor="ctr" anchorCtr="1"/>
              <a:lstStyle/>
              <a:p>
                <a:pPr>
                  <a:defRPr sz="800" b="0" i="0" u="none" strike="noStrike" baseline="0">
                    <a:solidFill>
                      <a:srgbClr val="9D2235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>
                  <a:noFill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'S2-I-B4'!$AJ$37:$AJ$41</c:f>
              <c:strCache>
                <c:ptCount val="5"/>
                <c:pt idx="0">
                  <c:v>Enero-Agosto</c:v>
                </c:pt>
                <c:pt idx="1">
                  <c:v>Septiembre</c:v>
                </c:pt>
                <c:pt idx="2">
                  <c:v>Octubre</c:v>
                </c:pt>
                <c:pt idx="3">
                  <c:v>Noviembre</c:v>
                </c:pt>
                <c:pt idx="4">
                  <c:v>Diciembre</c:v>
                </c:pt>
              </c:strCache>
            </c:strRef>
          </c:cat>
          <c:val>
            <c:numRef>
              <c:f>'S2-I-B4'!$AK$37:$AK$41</c:f>
              <c:numCache>
                <c:formatCode>_-* #,##0.0\ _P_t_s_-;\-* #,##0.0\ _P_t_s_-;_-* "-"??\ _P_t_s_-;_-@</c:formatCode>
                <c:ptCount val="5"/>
                <c:pt idx="0">
                  <c:v>22.169864974265572</c:v>
                </c:pt>
                <c:pt idx="1">
                  <c:v>17.046264448673529</c:v>
                </c:pt>
                <c:pt idx="2">
                  <c:v>45.115762034183803</c:v>
                </c:pt>
                <c:pt idx="3">
                  <c:v>9.4474556151947127</c:v>
                </c:pt>
                <c:pt idx="4">
                  <c:v>6.3206529276824002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A72-43DF-BDCD-9E67CB3A9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12700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r>
              <a:rPr lang="es-ES" sz="1400" b="1" i="0" u="none" strike="noStrike" baseline="0">
                <a:solidFill>
                  <a:srgbClr val="9D2235"/>
                </a:solidFill>
                <a:latin typeface="Calibri"/>
                <a:cs typeface="Calibri"/>
              </a:rPr>
              <a:t>NÚMERO DE EXPEDIENTES </a:t>
            </a:r>
          </a:p>
        </c:rich>
      </c:tx>
      <c:layout>
        <c:manualLayout>
          <c:xMode val="edge"/>
          <c:yMode val="edge"/>
          <c:x val="0.31699440057025663"/>
          <c:y val="1.5809423386201917E-2"/>
        </c:manualLayout>
      </c:layout>
      <c:overlay val="0"/>
      <c:spPr>
        <a:noFill/>
        <a:ln w="6350">
          <a:noFill/>
        </a:ln>
      </c:spPr>
    </c:title>
    <c:autoTitleDeleted val="0"/>
    <c:view3D>
      <c:rotX val="0"/>
      <c:hPercent val="42"/>
      <c:rotY val="0"/>
      <c:depthPercent val="100"/>
      <c:rAngAx val="1"/>
    </c:view3D>
    <c:floor>
      <c:thickness val="0"/>
      <c:spPr>
        <a:ln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6.8843909759098543E-2"/>
          <c:y val="0.14539497982739807"/>
          <c:w val="0.91733543564080988"/>
          <c:h val="0.70002493129796195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F68D36">
                <a:alpha val="50000"/>
              </a:srgb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776-4D46-A7BE-035C8B63A9A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776-4D46-A7BE-035C8B63A9A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776-4D46-A7BE-035C8B63A9A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776-4D46-A7BE-035C8B63A9A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776-4D46-A7BE-035C8B63A9A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776-4D46-A7BE-035C8B63A9A8}"/>
              </c:ext>
            </c:extLst>
          </c:dPt>
          <c:dLbls>
            <c:dLbl>
              <c:idx val="0"/>
              <c:layout>
                <c:manualLayout>
                  <c:x val="3.7099753639863492E-3"/>
                  <c:y val="1.249822369948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76-4D46-A7BE-035C8B63A9A8}"/>
                </c:ext>
              </c:extLst>
            </c:dLbl>
            <c:dLbl>
              <c:idx val="1"/>
              <c:layout>
                <c:manualLayout>
                  <c:x val="5.1111464188207624E-3"/>
                  <c:y val="1.0627239674692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76-4D46-A7BE-035C8B63A9A8}"/>
                </c:ext>
              </c:extLst>
            </c:dLbl>
            <c:dLbl>
              <c:idx val="2"/>
              <c:layout>
                <c:manualLayout>
                  <c:x val="-2.1024674757345397E-4"/>
                  <c:y val="1.2070336143800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76-4D46-A7BE-035C8B63A9A8}"/>
                </c:ext>
              </c:extLst>
            </c:dLbl>
            <c:dLbl>
              <c:idx val="3"/>
              <c:layout>
                <c:manualLayout>
                  <c:x val="3.4227743968869382E-3"/>
                  <c:y val="6.80208877185873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76-4D46-A7BE-035C8B63A9A8}"/>
                </c:ext>
              </c:extLst>
            </c:dLbl>
            <c:dLbl>
              <c:idx val="4"/>
              <c:layout>
                <c:manualLayout>
                  <c:x val="2.1131308779791602E-4"/>
                  <c:y val="1.1441108272881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76-4D46-A7BE-035C8B63A9A8}"/>
                </c:ext>
              </c:extLst>
            </c:dLbl>
            <c:dLbl>
              <c:idx val="5"/>
              <c:layout>
                <c:manualLayout>
                  <c:x val="2.2199426237869938E-3"/>
                  <c:y val="1.00711118869242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76-4D46-A7BE-035C8B63A9A8}"/>
                </c:ext>
              </c:extLst>
            </c:dLbl>
            <c:numFmt formatCode="_(* #,##0_);_(* \(#,##0\);_(* &quot;-&quot;_);_(@_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="0" i="0" u="none" strike="noStrike" baseline="0">
                    <a:solidFill>
                      <a:srgbClr val="9D2235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'S2-II-PP'!$H$13:$H$34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'S2-II-PP'!$I$13:$I$34</c:f>
              <c:numCache>
                <c:formatCode>_-* #,##0\ _€_-;\-* #,##0\ _€_-;_-* "-"\ _€_-;_-@_-</c:formatCode>
                <c:ptCount val="22"/>
                <c:pt idx="0">
                  <c:v>2</c:v>
                </c:pt>
                <c:pt idx="1">
                  <c:v>136</c:v>
                </c:pt>
                <c:pt idx="2">
                  <c:v>233</c:v>
                </c:pt>
                <c:pt idx="3">
                  <c:v>250</c:v>
                </c:pt>
                <c:pt idx="4">
                  <c:v>357</c:v>
                </c:pt>
                <c:pt idx="5">
                  <c:v>417</c:v>
                </c:pt>
                <c:pt idx="6">
                  <c:v>465</c:v>
                </c:pt>
                <c:pt idx="7">
                  <c:v>3050</c:v>
                </c:pt>
                <c:pt idx="8">
                  <c:v>488</c:v>
                </c:pt>
                <c:pt idx="9">
                  <c:v>301</c:v>
                </c:pt>
                <c:pt idx="10">
                  <c:v>274</c:v>
                </c:pt>
                <c:pt idx="11">
                  <c:v>371</c:v>
                </c:pt>
                <c:pt idx="12">
                  <c:v>337</c:v>
                </c:pt>
                <c:pt idx="13">
                  <c:v>178</c:v>
                </c:pt>
                <c:pt idx="14">
                  <c:v>384</c:v>
                </c:pt>
                <c:pt idx="15">
                  <c:v>858</c:v>
                </c:pt>
                <c:pt idx="16">
                  <c:v>273</c:v>
                </c:pt>
                <c:pt idx="17">
                  <c:v>1302</c:v>
                </c:pt>
                <c:pt idx="18">
                  <c:v>130</c:v>
                </c:pt>
                <c:pt idx="19">
                  <c:v>344</c:v>
                </c:pt>
                <c:pt idx="20">
                  <c:v>4099</c:v>
                </c:pt>
                <c:pt idx="21">
                  <c:v>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776-4D46-A7BE-035C8B63A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shape val="cylinder"/>
        <c:axId val="360785408"/>
        <c:axId val="360786944"/>
        <c:axId val="0"/>
      </c:bar3DChart>
      <c:catAx>
        <c:axId val="360785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9D2235"/>
            </a:solidFill>
            <a:prstDash val="solid"/>
          </a:ln>
          <a:effectLst/>
        </c:spPr>
        <c:txPr>
          <a:bodyPr rot="-3000000" vert="horz"/>
          <a:lstStyle/>
          <a:p>
            <a:pPr>
              <a:defRPr sz="800" b="0">
                <a:solidFill>
                  <a:srgbClr val="9D2235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0786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60786944"/>
        <c:scaling>
          <c:orientation val="minMax"/>
          <c:max val="50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60785408"/>
        <c:crosses val="autoZero"/>
        <c:crossBetween val="between"/>
        <c:majorUnit val="1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12700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r>
              <a:rPr lang="es-ES" sz="1400" b="1" i="0" u="none" strike="noStrike" baseline="0">
                <a:solidFill>
                  <a:srgbClr val="9D2235"/>
                </a:solidFill>
                <a:latin typeface="Calibri"/>
                <a:cs typeface="Calibri"/>
              </a:rPr>
              <a:t>INDEMNIZACIONES</a:t>
            </a:r>
          </a:p>
        </c:rich>
      </c:tx>
      <c:layout>
        <c:manualLayout>
          <c:xMode val="edge"/>
          <c:yMode val="edge"/>
          <c:x val="0.36332487891190574"/>
          <c:y val="2.2293813380843047E-2"/>
        </c:manualLayout>
      </c:layout>
      <c:overlay val="0"/>
      <c:spPr>
        <a:noFill/>
        <a:ln w="6350">
          <a:noFill/>
        </a:ln>
      </c:spPr>
    </c:title>
    <c:autoTitleDeleted val="0"/>
    <c:view3D>
      <c:rotX val="0"/>
      <c:hPercent val="42"/>
      <c:rotY val="0"/>
      <c:depthPercent val="100"/>
      <c:rAngAx val="1"/>
    </c:view3D>
    <c:floor>
      <c:thickness val="0"/>
      <c:spPr>
        <a:ln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9.9498086280733283E-2"/>
          <c:y val="0.14700797475570618"/>
          <c:w val="0.90050191371926669"/>
          <c:h val="0.75517800469013652"/>
        </c:manualLayout>
      </c:layout>
      <c:bar3DChart>
        <c:barDir val="col"/>
        <c:grouping val="clustered"/>
        <c:varyColors val="1"/>
        <c:ser>
          <c:idx val="0"/>
          <c:order val="0"/>
          <c:spPr>
            <a:solidFill>
              <a:srgbClr val="2971E7">
                <a:alpha val="50000"/>
              </a:srgbClr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EB2-45AB-9D3C-46E1E9BEA26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EB2-45AB-9D3C-46E1E9BEA26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EB2-45AB-9D3C-46E1E9BEA26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EB2-45AB-9D3C-46E1E9BEA26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EB2-45AB-9D3C-46E1E9BEA26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EB2-45AB-9D3C-46E1E9BEA269}"/>
              </c:ext>
            </c:extLst>
          </c:dPt>
          <c:dLbls>
            <c:dLbl>
              <c:idx val="0"/>
              <c:layout>
                <c:manualLayout>
                  <c:x val="3.7099753639863492E-3"/>
                  <c:y val="1.249822369948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B2-45AB-9D3C-46E1E9BEA269}"/>
                </c:ext>
              </c:extLst>
            </c:dLbl>
            <c:dLbl>
              <c:idx val="1"/>
              <c:layout>
                <c:manualLayout>
                  <c:x val="4.8007077260580884E-4"/>
                  <c:y val="1.06272781149500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B2-45AB-9D3C-46E1E9BEA269}"/>
                </c:ext>
              </c:extLst>
            </c:dLbl>
            <c:dLbl>
              <c:idx val="2"/>
              <c:layout>
                <c:manualLayout>
                  <c:x val="-2.1024674757345397E-4"/>
                  <c:y val="1.2070336143800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B2-45AB-9D3C-46E1E9BEA269}"/>
                </c:ext>
              </c:extLst>
            </c:dLbl>
            <c:dLbl>
              <c:idx val="3"/>
              <c:layout>
                <c:manualLayout>
                  <c:x val="-1.2084728753631983E-3"/>
                  <c:y val="6.80202725758078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B2-45AB-9D3C-46E1E9BEA269}"/>
                </c:ext>
              </c:extLst>
            </c:dLbl>
            <c:dLbl>
              <c:idx val="4"/>
              <c:layout>
                <c:manualLayout>
                  <c:x val="2.1131308779791602E-4"/>
                  <c:y val="1.1441108272881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B2-45AB-9D3C-46E1E9BEA269}"/>
                </c:ext>
              </c:extLst>
            </c:dLbl>
            <c:dLbl>
              <c:idx val="5"/>
              <c:layout>
                <c:manualLayout>
                  <c:x val="2.2199426237869938E-3"/>
                  <c:y val="1.00711118869242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B2-45AB-9D3C-46E1E9BEA269}"/>
                </c:ext>
              </c:extLst>
            </c:dLbl>
            <c:dLbl>
              <c:idx val="6"/>
              <c:layout>
                <c:manualLayout>
                  <c:x val="0"/>
                  <c:y val="4.30336485858702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B2-45AB-9D3C-46E1E9BEA269}"/>
                </c:ext>
              </c:extLst>
            </c:dLbl>
            <c:numFmt formatCode="_-* #,##0.0\ _P_t_s_-;\-* #,##0.0\ _P_t_s_-;_-* &quot;-&quot;\ _P_t_s_-;_-@_-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="0" i="0" u="none" strike="noStrike" baseline="0">
                    <a:solidFill>
                      <a:srgbClr val="9D2235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'S2-II-PP'!$H$13:$H$34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'S2-II-PP'!$J$13:$J$34</c:f>
              <c:numCache>
                <c:formatCode>_-* #,##0\ _€_-;\-* #,##0\ _€_-;_-* "-"\ _€_-;_-@_-</c:formatCode>
                <c:ptCount val="22"/>
                <c:pt idx="0">
                  <c:v>1214.7283506687099</c:v>
                </c:pt>
                <c:pt idx="1">
                  <c:v>19604275.285222035</c:v>
                </c:pt>
                <c:pt idx="2">
                  <c:v>8741588.8588771969</c:v>
                </c:pt>
                <c:pt idx="3">
                  <c:v>7272130.9183393838</c:v>
                </c:pt>
                <c:pt idx="4">
                  <c:v>7976611.256092133</c:v>
                </c:pt>
                <c:pt idx="5">
                  <c:v>20712947.696637567</c:v>
                </c:pt>
                <c:pt idx="6">
                  <c:v>39634491.314315073</c:v>
                </c:pt>
                <c:pt idx="7">
                  <c:v>36737716.648999304</c:v>
                </c:pt>
                <c:pt idx="8">
                  <c:v>10698329.357386362</c:v>
                </c:pt>
                <c:pt idx="9">
                  <c:v>6350730.0803178502</c:v>
                </c:pt>
                <c:pt idx="10">
                  <c:v>3053126.311276108</c:v>
                </c:pt>
                <c:pt idx="11">
                  <c:v>7012723.9408299671</c:v>
                </c:pt>
                <c:pt idx="12">
                  <c:v>2569426.1545732846</c:v>
                </c:pt>
                <c:pt idx="13">
                  <c:v>4434961.804947963</c:v>
                </c:pt>
                <c:pt idx="14">
                  <c:v>13412885.511873033</c:v>
                </c:pt>
                <c:pt idx="15">
                  <c:v>16461537.172959685</c:v>
                </c:pt>
                <c:pt idx="16">
                  <c:v>10308441.360887595</c:v>
                </c:pt>
                <c:pt idx="17">
                  <c:v>24330018.834920857</c:v>
                </c:pt>
                <c:pt idx="18">
                  <c:v>1962594.676480714</c:v>
                </c:pt>
                <c:pt idx="19">
                  <c:v>17400081.5077345</c:v>
                </c:pt>
                <c:pt idx="20">
                  <c:v>372095117.27639997</c:v>
                </c:pt>
                <c:pt idx="21">
                  <c:v>12643482.689999999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EB2-45AB-9D3C-46E1E9BEA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shape val="cylinder"/>
        <c:axId val="360871040"/>
        <c:axId val="360872576"/>
        <c:axId val="0"/>
      </c:bar3DChart>
      <c:catAx>
        <c:axId val="36087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9D2235"/>
            </a:solidFill>
            <a:prstDash val="solid"/>
          </a:ln>
          <a:effectLst/>
        </c:spPr>
        <c:txPr>
          <a:bodyPr rot="-3000000" vert="horz"/>
          <a:lstStyle/>
          <a:p>
            <a:pPr>
              <a:defRPr sz="800" b="0">
                <a:solidFill>
                  <a:srgbClr val="9D2235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08725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60872576"/>
        <c:scaling>
          <c:orientation val="minMax"/>
          <c:max val="40000000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60871040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7.7065709533927565E-2"/>
                <c:y val="0.36367470059484869"/>
              </c:manualLayout>
            </c:layout>
            <c:txPr>
              <a:bodyPr/>
              <a:lstStyle/>
              <a:p>
                <a:pPr>
                  <a:defRPr sz="800"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12700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r>
              <a:rPr lang="es-ES" sz="1400" b="1" i="0" u="none" strike="noStrike" baseline="0">
                <a:solidFill>
                  <a:srgbClr val="9D2235"/>
                </a:solidFill>
                <a:latin typeface="Calibri"/>
                <a:cs typeface="Calibri"/>
              </a:rPr>
              <a:t>COSTES MEDIOS</a:t>
            </a:r>
          </a:p>
        </c:rich>
      </c:tx>
      <c:layout>
        <c:manualLayout>
          <c:xMode val="edge"/>
          <c:yMode val="edge"/>
          <c:x val="0.37583310988118668"/>
          <c:y val="1.5874595227752392E-2"/>
        </c:manualLayout>
      </c:layout>
      <c:overlay val="0"/>
      <c:spPr>
        <a:noFill/>
        <a:ln w="6350">
          <a:noFill/>
        </a:ln>
      </c:spPr>
    </c:title>
    <c:autoTitleDeleted val="0"/>
    <c:view3D>
      <c:rotX val="0"/>
      <c:hPercent val="42"/>
      <c:rotY val="0"/>
      <c:depthPercent val="100"/>
      <c:rAngAx val="1"/>
    </c:view3D>
    <c:floor>
      <c:thickness val="0"/>
      <c:spPr>
        <a:ln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9.9498086280733283E-2"/>
          <c:y val="0.14700797475570618"/>
          <c:w val="0.90050191371926669"/>
          <c:h val="0.75517800469013652"/>
        </c:manualLayout>
      </c:layout>
      <c:bar3DChart>
        <c:barDir val="col"/>
        <c:grouping val="clustered"/>
        <c:varyColors val="1"/>
        <c:ser>
          <c:idx val="0"/>
          <c:order val="0"/>
          <c:spPr>
            <a:solidFill>
              <a:srgbClr val="32D675">
                <a:alpha val="50000"/>
              </a:srgbClr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B67-4CCE-AD16-8A2038937CC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B67-4CCE-AD16-8A2038937CC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B67-4CCE-AD16-8A2038937CC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B67-4CCE-AD16-8A2038937CC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B67-4CCE-AD16-8A2038937CC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B67-4CCE-AD16-8A2038937CC2}"/>
              </c:ext>
            </c:extLst>
          </c:dPt>
          <c:dLbls>
            <c:dLbl>
              <c:idx val="0"/>
              <c:layout>
                <c:manualLayout>
                  <c:x val="3.7099753639863492E-3"/>
                  <c:y val="1.249822369948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67-4CCE-AD16-8A2038937CC2}"/>
                </c:ext>
              </c:extLst>
            </c:dLbl>
            <c:dLbl>
              <c:idx val="1"/>
              <c:layout>
                <c:manualLayout>
                  <c:x val="4.8007077260580884E-4"/>
                  <c:y val="1.06272781149500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67-4CCE-AD16-8A2038937CC2}"/>
                </c:ext>
              </c:extLst>
            </c:dLbl>
            <c:dLbl>
              <c:idx val="2"/>
              <c:layout>
                <c:manualLayout>
                  <c:x val="-2.1024674757345397E-4"/>
                  <c:y val="1.2070336143800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67-4CCE-AD16-8A2038937CC2}"/>
                </c:ext>
              </c:extLst>
            </c:dLbl>
            <c:dLbl>
              <c:idx val="3"/>
              <c:layout>
                <c:manualLayout>
                  <c:x val="-1.2084728753631983E-3"/>
                  <c:y val="6.80202725758078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67-4CCE-AD16-8A2038937CC2}"/>
                </c:ext>
              </c:extLst>
            </c:dLbl>
            <c:dLbl>
              <c:idx val="4"/>
              <c:layout>
                <c:manualLayout>
                  <c:x val="2.1131308779791602E-4"/>
                  <c:y val="1.1441108272881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67-4CCE-AD16-8A2038937CC2}"/>
                </c:ext>
              </c:extLst>
            </c:dLbl>
            <c:dLbl>
              <c:idx val="5"/>
              <c:layout>
                <c:manualLayout>
                  <c:x val="2.2199426237869938E-3"/>
                  <c:y val="1.00711118869242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67-4CCE-AD16-8A2038937CC2}"/>
                </c:ext>
              </c:extLst>
            </c:dLbl>
            <c:dLbl>
              <c:idx val="6"/>
              <c:layout>
                <c:manualLayout>
                  <c:x val="0"/>
                  <c:y val="4.30336485858702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67-4CCE-AD16-8A2038937CC2}"/>
                </c:ext>
              </c:extLst>
            </c:dLbl>
            <c:numFmt formatCode="_-* #,##0.0\ _P_t_s_-;\-* #,##0.0\ _P_t_s_-;_-* &quot;-&quot;\ _P_t_s_-;_-@_-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="0" i="0" u="none" strike="noStrike" baseline="0">
                    <a:solidFill>
                      <a:srgbClr val="9D2235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'S2-II-PP'!$H$13:$H$34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'S2-II-PP'!$K$13:$K$34</c:f>
              <c:numCache>
                <c:formatCode>_-* #,##0\ _€_-;\-* #,##0\ _€_-;_-* "-"\ _€_-;_-@_-</c:formatCode>
                <c:ptCount val="22"/>
                <c:pt idx="0">
                  <c:v>607.36417533435497</c:v>
                </c:pt>
                <c:pt idx="1">
                  <c:v>144149.08297957378</c:v>
                </c:pt>
                <c:pt idx="2">
                  <c:v>37517.54875054591</c:v>
                </c:pt>
                <c:pt idx="3">
                  <c:v>29088.523673357537</c:v>
                </c:pt>
                <c:pt idx="4">
                  <c:v>22343.448896616617</c:v>
                </c:pt>
                <c:pt idx="5">
                  <c:v>49671.337402008554</c:v>
                </c:pt>
                <c:pt idx="6">
                  <c:v>85235.465192075426</c:v>
                </c:pt>
                <c:pt idx="7">
                  <c:v>12045.152999671904</c:v>
                </c:pt>
                <c:pt idx="8">
                  <c:v>21922.806060217954</c:v>
                </c:pt>
                <c:pt idx="9">
                  <c:v>21098.771030956312</c:v>
                </c:pt>
                <c:pt idx="10">
                  <c:v>11142.796756482147</c:v>
                </c:pt>
                <c:pt idx="11">
                  <c:v>18902.220864770799</c:v>
                </c:pt>
                <c:pt idx="12">
                  <c:v>7624.4099542233962</c:v>
                </c:pt>
                <c:pt idx="13">
                  <c:v>24915.515758134625</c:v>
                </c:pt>
                <c:pt idx="14">
                  <c:v>34929.389353836021</c:v>
                </c:pt>
                <c:pt idx="15">
                  <c:v>19185.940761025275</c:v>
                </c:pt>
                <c:pt idx="16">
                  <c:v>37759.858464789722</c:v>
                </c:pt>
                <c:pt idx="17">
                  <c:v>18686.650410845512</c:v>
                </c:pt>
                <c:pt idx="18">
                  <c:v>15096.882126774723</c:v>
                </c:pt>
                <c:pt idx="19">
                  <c:v>50581.632289925874</c:v>
                </c:pt>
                <c:pt idx="20">
                  <c:v>90777.047396047812</c:v>
                </c:pt>
                <c:pt idx="21">
                  <c:v>61376.129563106791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B67-4CCE-AD16-8A2038937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shape val="cylinder"/>
        <c:axId val="360993920"/>
        <c:axId val="360995456"/>
        <c:axId val="0"/>
      </c:bar3DChart>
      <c:catAx>
        <c:axId val="36099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9D2235"/>
            </a:solidFill>
            <a:prstDash val="solid"/>
          </a:ln>
          <a:effectLst/>
        </c:spPr>
        <c:txPr>
          <a:bodyPr rot="-3000000" vert="horz"/>
          <a:lstStyle/>
          <a:p>
            <a:pPr>
              <a:defRPr sz="800" b="0">
                <a:solidFill>
                  <a:srgbClr val="9D2235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099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60995456"/>
        <c:scaling>
          <c:orientation val="minMax"/>
          <c:max val="1600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60993920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8.2289214243022629E-2"/>
                <c:y val="0.41731099291382739"/>
              </c:manualLayout>
            </c:layout>
            <c:txPr>
              <a:bodyPr/>
              <a:lstStyle/>
              <a:p>
                <a:pPr>
                  <a:defRPr sz="800"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12700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r>
              <a:rPr lang="es-ES" sz="1400" b="1" i="0" u="none" strike="noStrike" baseline="0">
                <a:solidFill>
                  <a:srgbClr val="9D2235"/>
                </a:solidFill>
                <a:latin typeface="Calibri"/>
                <a:cs typeface="Calibri"/>
              </a:rPr>
              <a:t>NÚMERO DE EXPEDIENTES</a:t>
            </a:r>
          </a:p>
        </c:rich>
      </c:tx>
      <c:layout>
        <c:manualLayout>
          <c:xMode val="edge"/>
          <c:yMode val="edge"/>
          <c:x val="0.14460370818600601"/>
          <c:y val="1.95859510632862E-3"/>
        </c:manualLayout>
      </c:layout>
      <c:overlay val="0"/>
      <c:spPr>
        <a:noFill/>
        <a:ln w="635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126554832819811"/>
          <c:y val="0.28317357069496746"/>
          <c:w val="0.57188284548670543"/>
          <c:h val="0.65358039484194907"/>
        </c:manualLayout>
      </c:layout>
      <c:doughnutChart>
        <c:varyColors val="1"/>
        <c:ser>
          <c:idx val="0"/>
          <c:order val="0"/>
          <c:spPr>
            <a:solidFill>
              <a:srgbClr val="7A7151">
                <a:alpha val="50000"/>
              </a:srgbClr>
            </a:solidFill>
          </c:spPr>
          <c:dPt>
            <c:idx val="0"/>
            <c:bubble3D val="0"/>
            <c:spPr>
              <a:solidFill>
                <a:srgbClr val="F68D36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1-8405-4F7F-8C33-69B5BEDEF4B6}"/>
              </c:ext>
            </c:extLst>
          </c:dPt>
          <c:dPt>
            <c:idx val="1"/>
            <c:bubble3D val="0"/>
            <c:spPr>
              <a:solidFill>
                <a:srgbClr val="32D675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3-8405-4F7F-8C33-69B5BEDEF4B6}"/>
              </c:ext>
            </c:extLst>
          </c:dPt>
          <c:dPt>
            <c:idx val="2"/>
            <c:bubble3D val="0"/>
            <c:spPr>
              <a:solidFill>
                <a:srgbClr val="CA7079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5-8405-4F7F-8C33-69B5BEDEF4B6}"/>
              </c:ext>
            </c:extLst>
          </c:dPt>
          <c:dPt>
            <c:idx val="3"/>
            <c:bubble3D val="0"/>
            <c:spPr>
              <a:solidFill>
                <a:srgbClr val="7A7151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7-8405-4F7F-8C33-69B5BEDEF4B6}"/>
              </c:ext>
            </c:extLst>
          </c:dPt>
          <c:dPt>
            <c:idx val="4"/>
            <c:bubble3D val="0"/>
            <c:spPr>
              <a:solidFill>
                <a:srgbClr val="2971E7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9-8405-4F7F-8C33-69B5BEDEF4B6}"/>
              </c:ext>
            </c:extLst>
          </c:dPt>
          <c:dPt>
            <c:idx val="5"/>
            <c:bubble3D val="0"/>
            <c:spPr>
              <a:solidFill>
                <a:srgbClr val="F8F084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B-8405-4F7F-8C33-69B5BEDEF4B6}"/>
              </c:ext>
            </c:extLst>
          </c:dPt>
          <c:dLbls>
            <c:dLbl>
              <c:idx val="0"/>
              <c:layout>
                <c:manualLayout>
                  <c:x val="0.16354486692029183"/>
                  <c:y val="-0.35320662234747852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05-4F7F-8C33-69B5BEDEF4B6}"/>
                </c:ext>
              </c:extLst>
            </c:dLbl>
            <c:dLbl>
              <c:idx val="1"/>
              <c:layout>
                <c:manualLayout>
                  <c:x val="-0.18411776186014989"/>
                  <c:y val="-3.3915912743321071E-2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05-4F7F-8C33-69B5BEDEF4B6}"/>
                </c:ext>
              </c:extLst>
            </c:dLbl>
            <c:dLbl>
              <c:idx val="2"/>
              <c:layout>
                <c:manualLayout>
                  <c:x val="-0.18302066330909181"/>
                  <c:y val="-0.11190072066318033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05-4F7F-8C33-69B5BEDEF4B6}"/>
                </c:ext>
              </c:extLst>
            </c:dLbl>
            <c:dLbl>
              <c:idx val="3"/>
              <c:layout>
                <c:manualLayout>
                  <c:x val="-8.2398533085515244E-2"/>
                  <c:y val="-0.1263457902430449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05-4F7F-8C33-69B5BEDEF4B6}"/>
                </c:ext>
              </c:extLst>
            </c:dLbl>
            <c:dLbl>
              <c:idx val="4"/>
              <c:layout>
                <c:manualLayout>
                  <c:x val="6.4007842393194833E-2"/>
                  <c:y val="-0.12454258435086918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05-4F7F-8C33-69B5BEDEF4B6}"/>
                </c:ext>
              </c:extLst>
            </c:dLbl>
            <c:dLbl>
              <c:idx val="5"/>
              <c:layout>
                <c:manualLayout>
                  <c:x val="-0.13297137110578569"/>
                  <c:y val="-0.17764160136621529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05-4F7F-8C33-69B5BEDEF4B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rot="0" vert="horz" anchor="ctr" anchorCtr="1"/>
              <a:lstStyle/>
              <a:p>
                <a:pPr>
                  <a:defRPr sz="800" b="0" i="0" u="none" strike="noStrike" baseline="0">
                    <a:solidFill>
                      <a:srgbClr val="9D2235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>
                  <a:noFill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'S2-II-PP'!$AH$28:$AH$32</c:f>
              <c:strCache>
                <c:ptCount val="5"/>
                <c:pt idx="0">
                  <c:v>Inundación</c:v>
                </c:pt>
                <c:pt idx="1">
                  <c:v>Terremoto</c:v>
                </c:pt>
                <c:pt idx="2">
                  <c:v>Erupción Volcánica</c:v>
                </c:pt>
                <c:pt idx="3">
                  <c:v>TCA</c:v>
                </c:pt>
                <c:pt idx="4">
                  <c:v>Resto</c:v>
                </c:pt>
              </c:strCache>
            </c:strRef>
          </c:cat>
          <c:val>
            <c:numRef>
              <c:f>'S2-II-PP'!$AI$28:$AI$32</c:f>
              <c:numCache>
                <c:formatCode>_-* #,##0.0\ _P_t_s_-;\-* #,##0.0\ _P_t_s_-;_-* "-"\ _P_t_s_-;_-@_-</c:formatCode>
                <c:ptCount val="5"/>
                <c:pt idx="0">
                  <c:v>70.729851262538915</c:v>
                </c:pt>
                <c:pt idx="1">
                  <c:v>19.010722933241091</c:v>
                </c:pt>
                <c:pt idx="2">
                  <c:v>6.2262193012798335</c:v>
                </c:pt>
                <c:pt idx="3">
                  <c:v>3.2791421653407129</c:v>
                </c:pt>
                <c:pt idx="4">
                  <c:v>0.75406433759944758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405-4F7F-8C33-69B5BEDEF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12700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r>
              <a:rPr lang="es-ES" sz="1400" b="1" i="0" u="none" strike="noStrike" baseline="0">
                <a:solidFill>
                  <a:srgbClr val="9D2235"/>
                </a:solidFill>
                <a:latin typeface="Calibri"/>
                <a:cs typeface="Calibri"/>
              </a:rPr>
              <a:t>INDEMNIZACIONES</a:t>
            </a:r>
          </a:p>
        </c:rich>
      </c:tx>
      <c:layout>
        <c:manualLayout>
          <c:xMode val="edge"/>
          <c:yMode val="edge"/>
          <c:x val="0.25455846034751928"/>
          <c:y val="1.1317418142476644E-2"/>
        </c:manualLayout>
      </c:layout>
      <c:overlay val="0"/>
      <c:spPr>
        <a:noFill/>
        <a:ln w="635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126554832819811"/>
          <c:y val="0.28317357069496746"/>
          <c:w val="0.57188284548670543"/>
          <c:h val="0.65358039484194907"/>
        </c:manualLayout>
      </c:layout>
      <c:doughnutChart>
        <c:varyColors val="1"/>
        <c:ser>
          <c:idx val="0"/>
          <c:order val="0"/>
          <c:spPr>
            <a:solidFill>
              <a:srgbClr val="7A7151">
                <a:alpha val="50000"/>
              </a:srgbClr>
            </a:solidFill>
          </c:spPr>
          <c:dPt>
            <c:idx val="0"/>
            <c:bubble3D val="0"/>
            <c:spPr>
              <a:solidFill>
                <a:srgbClr val="F68D36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1-51D0-44B4-81DC-6A64F45ADEC7}"/>
              </c:ext>
            </c:extLst>
          </c:dPt>
          <c:dPt>
            <c:idx val="1"/>
            <c:bubble3D val="0"/>
            <c:spPr>
              <a:solidFill>
                <a:srgbClr val="32D675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3-51D0-44B4-81DC-6A64F45ADEC7}"/>
              </c:ext>
            </c:extLst>
          </c:dPt>
          <c:dPt>
            <c:idx val="2"/>
            <c:bubble3D val="0"/>
            <c:spPr>
              <a:solidFill>
                <a:srgbClr val="CA7079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5-51D0-44B4-81DC-6A64F45ADEC7}"/>
              </c:ext>
            </c:extLst>
          </c:dPt>
          <c:dPt>
            <c:idx val="3"/>
            <c:bubble3D val="0"/>
            <c:spPr>
              <a:solidFill>
                <a:srgbClr val="7A7151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7-51D0-44B4-81DC-6A64F45ADEC7}"/>
              </c:ext>
            </c:extLst>
          </c:dPt>
          <c:dPt>
            <c:idx val="4"/>
            <c:bubble3D val="0"/>
            <c:spPr>
              <a:solidFill>
                <a:srgbClr val="2971E7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9-51D0-44B4-81DC-6A64F45ADEC7}"/>
              </c:ext>
            </c:extLst>
          </c:dPt>
          <c:dPt>
            <c:idx val="5"/>
            <c:bubble3D val="0"/>
            <c:spPr>
              <a:solidFill>
                <a:srgbClr val="F8F084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B-51D0-44B4-81DC-6A64F45ADEC7}"/>
              </c:ext>
            </c:extLst>
          </c:dPt>
          <c:dLbls>
            <c:dLbl>
              <c:idx val="0"/>
              <c:layout>
                <c:manualLayout>
                  <c:x val="0.23538439242592687"/>
                  <c:y val="-0.39137585997729191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D0-44B4-81DC-6A64F45ADEC7}"/>
                </c:ext>
              </c:extLst>
            </c:dLbl>
            <c:dLbl>
              <c:idx val="1"/>
              <c:layout>
                <c:manualLayout>
                  <c:x val="-0.18275241502528586"/>
                  <c:y val="-5.9371484267664802E-2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D0-44B4-81DC-6A64F45ADEC7}"/>
                </c:ext>
              </c:extLst>
            </c:dLbl>
            <c:dLbl>
              <c:idx val="2"/>
              <c:layout>
                <c:manualLayout>
                  <c:x val="-0.16872911772806648"/>
                  <c:y val="-0.11476603260352995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D0-44B4-81DC-6A64F45ADEC7}"/>
                </c:ext>
              </c:extLst>
            </c:dLbl>
            <c:dLbl>
              <c:idx val="3"/>
              <c:layout>
                <c:manualLayout>
                  <c:x val="-5.5256816795511275E-2"/>
                  <c:y val="-0.12394214800336646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D0-44B4-81DC-6A64F45ADEC7}"/>
                </c:ext>
              </c:extLst>
            </c:dLbl>
            <c:dLbl>
              <c:idx val="4"/>
              <c:layout>
                <c:manualLayout>
                  <c:x val="4.3495330013800147E-2"/>
                  <c:y val="-0.12537609155118215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D0-44B4-81DC-6A64F45ADEC7}"/>
                </c:ext>
              </c:extLst>
            </c:dLbl>
            <c:dLbl>
              <c:idx val="5"/>
              <c:layout>
                <c:manualLayout>
                  <c:x val="-0.13297137110578569"/>
                  <c:y val="-0.17764160136621529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D0-44B4-81DC-6A64F45ADEC7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rot="0" vert="horz" anchor="ctr" anchorCtr="1"/>
              <a:lstStyle/>
              <a:p>
                <a:pPr>
                  <a:defRPr sz="800" b="0" i="0" u="none" strike="noStrike" baseline="0">
                    <a:solidFill>
                      <a:srgbClr val="9D2235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>
                  <a:noFill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'S2-II-PP'!$AH$28:$AH$32</c:f>
              <c:strCache>
                <c:ptCount val="5"/>
                <c:pt idx="0">
                  <c:v>Inundación</c:v>
                </c:pt>
                <c:pt idx="1">
                  <c:v>Terremoto</c:v>
                </c:pt>
                <c:pt idx="2">
                  <c:v>Erupción Volcánica</c:v>
                </c:pt>
                <c:pt idx="3">
                  <c:v>TCA</c:v>
                </c:pt>
                <c:pt idx="4">
                  <c:v>Resto</c:v>
                </c:pt>
              </c:strCache>
            </c:strRef>
          </c:cat>
          <c:val>
            <c:numRef>
              <c:f>'S2-II-PP'!$AJ$28:$AJ$32</c:f>
              <c:numCache>
                <c:formatCode>_-* #,##0.0\ _P_t_s_-;\-* #,##0.0\ _P_t_s_-;_-* "-"\ _P_t_s_-;_-@_-</c:formatCode>
                <c:ptCount val="5"/>
                <c:pt idx="0">
                  <c:v>84.274736607991628</c:v>
                </c:pt>
                <c:pt idx="1">
                  <c:v>3.4754389301986386</c:v>
                </c:pt>
                <c:pt idx="2">
                  <c:v>1.9606914133702171</c:v>
                </c:pt>
                <c:pt idx="3">
                  <c:v>9.1749192802409567</c:v>
                </c:pt>
                <c:pt idx="4">
                  <c:v>1.0142137681985601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1D0-44B4-81DC-6A64F45AD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12700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- TOTAL EXPEDIENTES -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00E-408E-9A1F-D1BFD58EC5F8}"/>
              </c:ext>
            </c:extLst>
          </c:dPt>
          <c:dPt>
            <c:idx val="1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00E-408E-9A1F-D1BFD58EC5F8}"/>
              </c:ext>
            </c:extLst>
          </c:dPt>
          <c:dPt>
            <c:idx val="2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00E-408E-9A1F-D1BFD58EC5F8}"/>
              </c:ext>
            </c:extLst>
          </c:dPt>
          <c:dPt>
            <c:idx val="3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00E-408E-9A1F-D1BFD58EC5F8}"/>
              </c:ext>
            </c:extLst>
          </c:dPt>
          <c:dPt>
            <c:idx val="4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00E-408E-9A1F-D1BFD58EC5F8}"/>
              </c:ext>
            </c:extLst>
          </c:dPt>
          <c:dPt>
            <c:idx val="5"/>
            <c:bubble3D val="0"/>
            <c:spPr>
              <a:solidFill>
                <a:srgbClr val="E0C0A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C00E-408E-9A1F-D1BFD58EC5F8}"/>
              </c:ext>
            </c:extLst>
          </c:dPt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'[1]I.1.K.'!#REF!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'[1]I.1.K.'!#REF!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C-C00E-408E-9A1F-D1BFD58EC5F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- TOTAL DE LAS CUANTÍAS PAGADAS -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EC5-4770-BB7E-B8690FE57DF6}"/>
              </c:ext>
            </c:extLst>
          </c:dPt>
          <c:dPt>
            <c:idx val="1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EC5-4770-BB7E-B8690FE57DF6}"/>
              </c:ext>
            </c:extLst>
          </c:dPt>
          <c:dPt>
            <c:idx val="2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EC5-4770-BB7E-B8690FE57DF6}"/>
              </c:ext>
            </c:extLst>
          </c:dPt>
          <c:dPt>
            <c:idx val="3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EC5-4770-BB7E-B8690FE57DF6}"/>
              </c:ext>
            </c:extLst>
          </c:dPt>
          <c:dPt>
            <c:idx val="4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EC5-4770-BB7E-B8690FE57DF6}"/>
              </c:ext>
            </c:extLst>
          </c:dPt>
          <c:dPt>
            <c:idx val="5"/>
            <c:bubble3D val="0"/>
            <c:spPr>
              <a:solidFill>
                <a:srgbClr val="E0C0A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3EC5-4770-BB7E-B8690FE57DF6}"/>
              </c:ext>
            </c:extLst>
          </c:dPt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'[1]I.1.K.'!#REF!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'[1]I.1.K.'!#REF!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C-3EC5-4770-BB7E-B8690FE57DF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- TOTAL EXPEDIENTES -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CB6-4863-A2CE-F9F46C6EB1BD}"/>
              </c:ext>
            </c:extLst>
          </c:dPt>
          <c:dPt>
            <c:idx val="1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CB6-4863-A2CE-F9F46C6EB1BD}"/>
              </c:ext>
            </c:extLst>
          </c:dPt>
          <c:dPt>
            <c:idx val="2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CB6-4863-A2CE-F9F46C6EB1BD}"/>
              </c:ext>
            </c:extLst>
          </c:dPt>
          <c:dPt>
            <c:idx val="3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CB6-4863-A2CE-F9F46C6EB1BD}"/>
              </c:ext>
            </c:extLst>
          </c:dPt>
          <c:dPt>
            <c:idx val="4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CB6-4863-A2CE-F9F46C6EB1BD}"/>
              </c:ext>
            </c:extLst>
          </c:dPt>
          <c:dPt>
            <c:idx val="5"/>
            <c:bubble3D val="0"/>
            <c:spPr>
              <a:solidFill>
                <a:srgbClr val="E0C0A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2CB6-4863-A2CE-F9F46C6EB1BD}"/>
              </c:ext>
            </c:extLst>
          </c:dPt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'[1]I.1.K.'!#REF!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'[1]I.1.K.'!#REF!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C-2CB6-4863-A2CE-F9F46C6EB1B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- TOTAL DE LAS CUANTÍAS PAGADAS -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8C0-40E6-B1E6-95AAD5EA3D1F}"/>
              </c:ext>
            </c:extLst>
          </c:dPt>
          <c:dPt>
            <c:idx val="1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8C0-40E6-B1E6-95AAD5EA3D1F}"/>
              </c:ext>
            </c:extLst>
          </c:dPt>
          <c:dPt>
            <c:idx val="2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8C0-40E6-B1E6-95AAD5EA3D1F}"/>
              </c:ext>
            </c:extLst>
          </c:dPt>
          <c:dPt>
            <c:idx val="3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8C0-40E6-B1E6-95AAD5EA3D1F}"/>
              </c:ext>
            </c:extLst>
          </c:dPt>
          <c:dPt>
            <c:idx val="4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8C0-40E6-B1E6-95AAD5EA3D1F}"/>
              </c:ext>
            </c:extLst>
          </c:dPt>
          <c:dPt>
            <c:idx val="5"/>
            <c:bubble3D val="0"/>
            <c:spPr>
              <a:solidFill>
                <a:srgbClr val="E0C0A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58C0-40E6-B1E6-95AAD5EA3D1F}"/>
              </c:ext>
            </c:extLst>
          </c:dPt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'[1]I.1.K.'!#REF!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'[1]I.1.K.'!#REF!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C-58C0-40E6-B1E6-95AAD5EA3D1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9999FF"/>
              </a:solidFill>
              <a:prstDash val="solid"/>
            </a:ln>
          </c:spPr>
          <c:pictureOptions>
            <c:pictureFormat val="stretch"/>
          </c:pictureOptions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EE5-448D-AED1-E3E647424D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9999FF"/>
              </a:solidFill>
              <a:prstDash val="sysDash"/>
            </a:ln>
          </c:spPr>
        </c:dropLines>
        <c:axId val="484031872"/>
        <c:axId val="486110720"/>
      </c:areaChart>
      <c:catAx>
        <c:axId val="4840318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AÑOS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86110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6110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BILLONES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84031872"/>
        <c:crosses val="autoZero"/>
        <c:crossBetween val="midCat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r>
              <a:rPr lang="es-ES" sz="1400" b="1" i="0" u="none" strike="noStrike" baseline="0">
                <a:solidFill>
                  <a:srgbClr val="9D2235"/>
                </a:solidFill>
                <a:latin typeface="Calibri"/>
                <a:cs typeface="Calibri"/>
              </a:rPr>
              <a:t>NÚMERO DE EXPEDIENTES </a:t>
            </a:r>
          </a:p>
        </c:rich>
      </c:tx>
      <c:layout>
        <c:manualLayout>
          <c:xMode val="edge"/>
          <c:yMode val="edge"/>
          <c:x val="0.32846727207629461"/>
          <c:y val="9.5306783561704671E-3"/>
        </c:manualLayout>
      </c:layout>
      <c:overlay val="0"/>
      <c:spPr>
        <a:noFill/>
        <a:ln w="6350">
          <a:noFill/>
        </a:ln>
      </c:spPr>
    </c:title>
    <c:autoTitleDeleted val="0"/>
    <c:view3D>
      <c:rotX val="0"/>
      <c:hPercent val="42"/>
      <c:rotY val="0"/>
      <c:depthPercent val="100"/>
      <c:rAngAx val="1"/>
    </c:view3D>
    <c:floor>
      <c:thickness val="0"/>
      <c:spPr>
        <a:ln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6.4773063770750927E-2"/>
          <c:y val="0.11682595880973455"/>
          <c:w val="0.9101727414076064"/>
          <c:h val="0.71418554781958044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F68D36">
                <a:alpha val="50000"/>
              </a:srgb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7A9-4BBD-8595-E7FB93048AF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7A9-4BBD-8595-E7FB93048AF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7A9-4BBD-8595-E7FB93048AF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7A9-4BBD-8595-E7FB93048AF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7A9-4BBD-8595-E7FB93048AF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7A9-4BBD-8595-E7FB93048AF4}"/>
              </c:ext>
            </c:extLst>
          </c:dPt>
          <c:cat>
            <c:numRef>
              <c:f>'S2-III-P1'!$B$292:$B$330</c:f>
              <c:numCache>
                <c:formatCode>General</c:formatCode>
                <c:ptCount val="39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'S2-III-P1'!$C$292:$C$330</c:f>
              <c:numCache>
                <c:formatCode>_-* #,##0\ _€_-;\-* #,##0\ _€_-;_-* "-"\ _€_-;_-@_-</c:formatCode>
                <c:ptCount val="39"/>
                <c:pt idx="0">
                  <c:v>123</c:v>
                </c:pt>
                <c:pt idx="1">
                  <c:v>64</c:v>
                </c:pt>
                <c:pt idx="2">
                  <c:v>71</c:v>
                </c:pt>
                <c:pt idx="3">
                  <c:v>67</c:v>
                </c:pt>
                <c:pt idx="4">
                  <c:v>106</c:v>
                </c:pt>
                <c:pt idx="5">
                  <c:v>77</c:v>
                </c:pt>
                <c:pt idx="6">
                  <c:v>26</c:v>
                </c:pt>
                <c:pt idx="7">
                  <c:v>31</c:v>
                </c:pt>
                <c:pt idx="8">
                  <c:v>34</c:v>
                </c:pt>
                <c:pt idx="9">
                  <c:v>72</c:v>
                </c:pt>
                <c:pt idx="10">
                  <c:v>37</c:v>
                </c:pt>
                <c:pt idx="11">
                  <c:v>11</c:v>
                </c:pt>
                <c:pt idx="12">
                  <c:v>4</c:v>
                </c:pt>
                <c:pt idx="13">
                  <c:v>55</c:v>
                </c:pt>
                <c:pt idx="14">
                  <c:v>36</c:v>
                </c:pt>
                <c:pt idx="15">
                  <c:v>21</c:v>
                </c:pt>
                <c:pt idx="16">
                  <c:v>16</c:v>
                </c:pt>
                <c:pt idx="17">
                  <c:v>1214</c:v>
                </c:pt>
                <c:pt idx="18">
                  <c:v>5</c:v>
                </c:pt>
                <c:pt idx="19">
                  <c:v>21</c:v>
                </c:pt>
                <c:pt idx="20">
                  <c:v>37</c:v>
                </c:pt>
                <c:pt idx="21">
                  <c:v>36</c:v>
                </c:pt>
                <c:pt idx="22">
                  <c:v>71</c:v>
                </c:pt>
                <c:pt idx="23">
                  <c:v>22</c:v>
                </c:pt>
                <c:pt idx="24">
                  <c:v>26</c:v>
                </c:pt>
                <c:pt idx="25">
                  <c:v>18</c:v>
                </c:pt>
                <c:pt idx="26">
                  <c:v>8</c:v>
                </c:pt>
                <c:pt idx="27">
                  <c:v>4</c:v>
                </c:pt>
                <c:pt idx="28">
                  <c:v>15</c:v>
                </c:pt>
                <c:pt idx="29">
                  <c:v>5</c:v>
                </c:pt>
                <c:pt idx="30">
                  <c:v>25</c:v>
                </c:pt>
                <c:pt idx="31">
                  <c:v>14</c:v>
                </c:pt>
                <c:pt idx="32">
                  <c:v>14</c:v>
                </c:pt>
                <c:pt idx="33">
                  <c:v>9</c:v>
                </c:pt>
                <c:pt idx="34">
                  <c:v>6</c:v>
                </c:pt>
                <c:pt idx="35">
                  <c:v>4</c:v>
                </c:pt>
                <c:pt idx="36">
                  <c:v>7</c:v>
                </c:pt>
                <c:pt idx="37">
                  <c:v>134</c:v>
                </c:pt>
                <c:pt idx="38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7A9-4BBD-8595-E7FB93048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shape val="cylinder"/>
        <c:axId val="361789696"/>
        <c:axId val="361791488"/>
        <c:axId val="0"/>
      </c:bar3DChart>
      <c:catAx>
        <c:axId val="361789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9D2235"/>
            </a:solidFill>
            <a:prstDash val="solid"/>
          </a:ln>
          <a:effectLst/>
        </c:spPr>
        <c:txPr>
          <a:bodyPr rot="-3300000" vert="horz"/>
          <a:lstStyle/>
          <a:p>
            <a:pPr>
              <a:defRPr sz="800" b="0">
                <a:solidFill>
                  <a:srgbClr val="9D2235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1791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6179148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617896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12700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r>
              <a:rPr lang="es-ES" sz="1400" b="1" i="0" u="none" strike="noStrike" baseline="0">
                <a:solidFill>
                  <a:srgbClr val="9D2235"/>
                </a:solidFill>
                <a:latin typeface="Calibri"/>
                <a:cs typeface="Calibri"/>
              </a:rPr>
              <a:t>NÚMERO DE EXPEDIENTES</a:t>
            </a:r>
          </a:p>
        </c:rich>
      </c:tx>
      <c:layout>
        <c:manualLayout>
          <c:xMode val="edge"/>
          <c:yMode val="edge"/>
          <c:x val="0.14008129860941712"/>
          <c:y val="1.9586627158740049E-3"/>
        </c:manualLayout>
      </c:layout>
      <c:overlay val="0"/>
      <c:spPr>
        <a:noFill/>
        <a:ln w="635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126554832819811"/>
          <c:y val="0.28317357069496746"/>
          <c:w val="0.57188284548670543"/>
          <c:h val="0.65358039484194907"/>
        </c:manualLayout>
      </c:layout>
      <c:doughnutChart>
        <c:varyColors val="1"/>
        <c:ser>
          <c:idx val="0"/>
          <c:order val="0"/>
          <c:spPr>
            <a:solidFill>
              <a:srgbClr val="7A7151">
                <a:alpha val="50000"/>
              </a:srgbClr>
            </a:solidFill>
          </c:spPr>
          <c:dPt>
            <c:idx val="0"/>
            <c:bubble3D val="0"/>
            <c:spPr>
              <a:solidFill>
                <a:srgbClr val="F68D36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1-1E18-4F4D-B679-FFB6D5E35930}"/>
              </c:ext>
            </c:extLst>
          </c:dPt>
          <c:dPt>
            <c:idx val="1"/>
            <c:bubble3D val="0"/>
            <c:spPr>
              <a:solidFill>
                <a:srgbClr val="32D675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3-1E18-4F4D-B679-FFB6D5E35930}"/>
              </c:ext>
            </c:extLst>
          </c:dPt>
          <c:dPt>
            <c:idx val="2"/>
            <c:bubble3D val="0"/>
            <c:spPr>
              <a:solidFill>
                <a:srgbClr val="2971E7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5-1E18-4F4D-B679-FFB6D5E35930}"/>
              </c:ext>
            </c:extLst>
          </c:dPt>
          <c:dPt>
            <c:idx val="3"/>
            <c:bubble3D val="0"/>
            <c:spPr>
              <a:solidFill>
                <a:srgbClr val="2971E7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7-1E18-4F4D-B679-FFB6D5E35930}"/>
              </c:ext>
            </c:extLst>
          </c:dPt>
          <c:dPt>
            <c:idx val="4"/>
            <c:bubble3D val="0"/>
            <c:spPr>
              <a:solidFill>
                <a:srgbClr val="CA7079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9-1E18-4F4D-B679-FFB6D5E35930}"/>
              </c:ext>
            </c:extLst>
          </c:dPt>
          <c:dPt>
            <c:idx val="5"/>
            <c:bubble3D val="0"/>
            <c:spPr>
              <a:solidFill>
                <a:srgbClr val="F8F084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B-1E18-4F4D-B679-FFB6D5E35930}"/>
              </c:ext>
            </c:extLst>
          </c:dPt>
          <c:dLbls>
            <c:dLbl>
              <c:idx val="0"/>
              <c:layout>
                <c:manualLayout>
                  <c:x val="9.7987596597414253E-2"/>
                  <c:y val="-0.12099716716175117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18-4F4D-B679-FFB6D5E35930}"/>
                </c:ext>
              </c:extLst>
            </c:dLbl>
            <c:dLbl>
              <c:idx val="1"/>
              <c:layout>
                <c:manualLayout>
                  <c:x val="-0.2647625639988519"/>
                  <c:y val="-1.5320098703870336E-2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18-4F4D-B679-FFB6D5E35930}"/>
                </c:ext>
              </c:extLst>
            </c:dLbl>
            <c:dLbl>
              <c:idx val="2"/>
              <c:layout>
                <c:manualLayout>
                  <c:x val="-1.7793539894905321E-2"/>
                  <c:y val="-0.12230193498349444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18-4F4D-B679-FFB6D5E35930}"/>
                </c:ext>
              </c:extLst>
            </c:dLbl>
            <c:dLbl>
              <c:idx val="3"/>
              <c:layout>
                <c:manualLayout>
                  <c:x val="-3.1001170034468582E-2"/>
                  <c:y val="-0.13097987751531059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18-4F4D-B679-FFB6D5E35930}"/>
                </c:ext>
              </c:extLst>
            </c:dLbl>
            <c:dLbl>
              <c:idx val="4"/>
              <c:layout>
                <c:manualLayout>
                  <c:x val="6.4007842393194833E-2"/>
                  <c:y val="-0.12454258435086918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18-4F4D-B679-FFB6D5E35930}"/>
                </c:ext>
              </c:extLst>
            </c:dLbl>
            <c:dLbl>
              <c:idx val="5"/>
              <c:layout>
                <c:manualLayout>
                  <c:x val="-0.13297137110578569"/>
                  <c:y val="-0.17764160136621529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18-4F4D-B679-FFB6D5E3593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rot="0" vert="horz" anchor="ctr" anchorCtr="1"/>
              <a:lstStyle/>
              <a:p>
                <a:pPr>
                  <a:defRPr sz="800" b="0" i="0" u="none" strike="noStrike" baseline="0">
                    <a:solidFill>
                      <a:srgbClr val="9D2235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>
                  <a:noFill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'S2-III-P1'!$O$32:$O$34</c:f>
              <c:strCache>
                <c:ptCount val="3"/>
                <c:pt idx="0">
                  <c:v>Inundación</c:v>
                </c:pt>
                <c:pt idx="1">
                  <c:v>Terrorismo</c:v>
                </c:pt>
                <c:pt idx="2">
                  <c:v>Resto</c:v>
                </c:pt>
              </c:strCache>
            </c:strRef>
          </c:cat>
          <c:val>
            <c:numRef>
              <c:f>'S2-III-P1'!$P$32:$P$34</c:f>
              <c:numCache>
                <c:formatCode>_-* #,##0.0\ _P_t_s_-;\-* #,##0.0\ _P_t_s_-;_-* "-"\ _P_t_s_-;_-@_-</c:formatCode>
                <c:ptCount val="3"/>
                <c:pt idx="0">
                  <c:v>13.883457176378569</c:v>
                </c:pt>
                <c:pt idx="1">
                  <c:v>83.244309737974177</c:v>
                </c:pt>
                <c:pt idx="2">
                  <c:v>2.8722330856472524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E18-4F4D-B679-FFB6D5E35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12700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r>
              <a:rPr lang="es-ES" sz="1400" b="1" i="0" u="none" strike="noStrike" baseline="0">
                <a:solidFill>
                  <a:srgbClr val="9D2235"/>
                </a:solidFill>
                <a:latin typeface="Calibri"/>
                <a:cs typeface="Calibri"/>
              </a:rPr>
              <a:t>INDEMNIZACIONES</a:t>
            </a:r>
          </a:p>
        </c:rich>
      </c:tx>
      <c:layout>
        <c:manualLayout>
          <c:xMode val="edge"/>
          <c:yMode val="edge"/>
          <c:x val="0.236376367101678"/>
          <c:y val="1.6451907131011613E-2"/>
        </c:manualLayout>
      </c:layout>
      <c:overlay val="0"/>
      <c:spPr>
        <a:noFill/>
        <a:ln w="635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126554832819811"/>
          <c:y val="0.28317357069496746"/>
          <c:w val="0.57188284548670543"/>
          <c:h val="0.65358039484194907"/>
        </c:manualLayout>
      </c:layout>
      <c:doughnutChart>
        <c:varyColors val="1"/>
        <c:ser>
          <c:idx val="0"/>
          <c:order val="0"/>
          <c:spPr>
            <a:solidFill>
              <a:srgbClr val="7A7151">
                <a:alpha val="50000"/>
              </a:srgbClr>
            </a:solidFill>
          </c:spPr>
          <c:dPt>
            <c:idx val="0"/>
            <c:bubble3D val="0"/>
            <c:spPr>
              <a:solidFill>
                <a:srgbClr val="F68D36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1-E730-4A1B-B7B8-ECB87E02BEEB}"/>
              </c:ext>
            </c:extLst>
          </c:dPt>
          <c:dPt>
            <c:idx val="1"/>
            <c:bubble3D val="0"/>
            <c:spPr>
              <a:solidFill>
                <a:srgbClr val="32D675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3-E730-4A1B-B7B8-ECB87E02BEEB}"/>
              </c:ext>
            </c:extLst>
          </c:dPt>
          <c:dPt>
            <c:idx val="2"/>
            <c:bubble3D val="0"/>
            <c:spPr>
              <a:solidFill>
                <a:srgbClr val="2971E7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5-E730-4A1B-B7B8-ECB87E02BEEB}"/>
              </c:ext>
            </c:extLst>
          </c:dPt>
          <c:dPt>
            <c:idx val="3"/>
            <c:bubble3D val="0"/>
            <c:spPr>
              <a:solidFill>
                <a:srgbClr val="2971E7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7-E730-4A1B-B7B8-ECB87E02BEEB}"/>
              </c:ext>
            </c:extLst>
          </c:dPt>
          <c:dPt>
            <c:idx val="4"/>
            <c:bubble3D val="0"/>
            <c:spPr>
              <a:solidFill>
                <a:srgbClr val="CA7079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9-E730-4A1B-B7B8-ECB87E02BEEB}"/>
              </c:ext>
            </c:extLst>
          </c:dPt>
          <c:dPt>
            <c:idx val="5"/>
            <c:bubble3D val="0"/>
            <c:spPr>
              <a:solidFill>
                <a:srgbClr val="F8F084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B-E730-4A1B-B7B8-ECB87E02BEEB}"/>
              </c:ext>
            </c:extLst>
          </c:dPt>
          <c:dLbls>
            <c:dLbl>
              <c:idx val="0"/>
              <c:layout>
                <c:manualLayout>
                  <c:x val="0.10683522726718656"/>
                  <c:y val="-0.12098426951237214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30-4A1B-B7B8-ECB87E02BEEB}"/>
                </c:ext>
              </c:extLst>
            </c:dLbl>
            <c:dLbl>
              <c:idx val="1"/>
              <c:layout>
                <c:manualLayout>
                  <c:x val="-0.26042999338330119"/>
                  <c:y val="-1.3740932909864121E-2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30-4A1B-B7B8-ECB87E02BEEB}"/>
                </c:ext>
              </c:extLst>
            </c:dLbl>
            <c:dLbl>
              <c:idx val="2"/>
              <c:layout>
                <c:manualLayout>
                  <c:x val="-1.0573082478292899E-2"/>
                  <c:y val="-0.11871392722710167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30-4A1B-B7B8-ECB87E02BEEB}"/>
                </c:ext>
              </c:extLst>
            </c:dLbl>
            <c:dLbl>
              <c:idx val="3"/>
              <c:layout>
                <c:manualLayout>
                  <c:x val="-0.11935458368908705"/>
                  <c:y val="-0.10199437026893378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30-4A1B-B7B8-ECB87E02BEEB}"/>
                </c:ext>
              </c:extLst>
            </c:dLbl>
            <c:dLbl>
              <c:idx val="4"/>
              <c:layout>
                <c:manualLayout>
                  <c:x val="-1.6313442747367422E-2"/>
                  <c:y val="-0.12454258435086918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30-4A1B-B7B8-ECB87E02BEEB}"/>
                </c:ext>
              </c:extLst>
            </c:dLbl>
            <c:dLbl>
              <c:idx val="5"/>
              <c:layout>
                <c:manualLayout>
                  <c:x val="-0.13297137110578569"/>
                  <c:y val="-0.17764160136621529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30-4A1B-B7B8-ECB87E02BEEB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rot="0" vert="horz" anchor="ctr" anchorCtr="1"/>
              <a:lstStyle/>
              <a:p>
                <a:pPr>
                  <a:defRPr sz="800" b="0" i="0" u="none" strike="noStrike" baseline="0">
                    <a:solidFill>
                      <a:srgbClr val="9D2235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>
                  <a:noFill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'S2-III-P1'!$O$32:$O$34</c:f>
              <c:strCache>
                <c:ptCount val="3"/>
                <c:pt idx="0">
                  <c:v>Inundación</c:v>
                </c:pt>
                <c:pt idx="1">
                  <c:v>Terrorismo</c:v>
                </c:pt>
                <c:pt idx="2">
                  <c:v>Resto</c:v>
                </c:pt>
              </c:strCache>
            </c:strRef>
          </c:cat>
          <c:val>
            <c:numRef>
              <c:f>'S2-III-P1'!$Q$32:$Q$34</c:f>
              <c:numCache>
                <c:formatCode>_-* #,##0.0\ _P_t_s_-;\-* #,##0.0\ _P_t_s_-;_-* "-"\ _P_t_s_-;_-@_-</c:formatCode>
                <c:ptCount val="3"/>
                <c:pt idx="0">
                  <c:v>14.245423869366286</c:v>
                </c:pt>
                <c:pt idx="1">
                  <c:v>82.839184371526486</c:v>
                </c:pt>
                <c:pt idx="2">
                  <c:v>3.015391759107207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730-4A1B-B7B8-ECB87E02B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12700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r>
              <a:rPr lang="es-ES" sz="1400" b="1" i="0" u="none" strike="noStrike" baseline="0">
                <a:solidFill>
                  <a:srgbClr val="9D2235"/>
                </a:solidFill>
                <a:latin typeface="Calibri"/>
                <a:cs typeface="Calibri"/>
              </a:rPr>
              <a:t>INDEMNIZACIONES</a:t>
            </a:r>
          </a:p>
        </c:rich>
      </c:tx>
      <c:layout>
        <c:manualLayout>
          <c:xMode val="edge"/>
          <c:yMode val="edge"/>
          <c:x val="0.38058181167203725"/>
          <c:y val="9.530456597466732E-3"/>
        </c:manualLayout>
      </c:layout>
      <c:overlay val="0"/>
      <c:spPr>
        <a:noFill/>
        <a:ln w="6350">
          <a:noFill/>
        </a:ln>
      </c:spPr>
    </c:title>
    <c:autoTitleDeleted val="0"/>
    <c:view3D>
      <c:rotX val="0"/>
      <c:hPercent val="42"/>
      <c:rotY val="0"/>
      <c:depthPercent val="100"/>
      <c:rAngAx val="1"/>
    </c:view3D>
    <c:floor>
      <c:thickness val="0"/>
      <c:spPr>
        <a:ln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8.9906927567618311E-2"/>
          <c:y val="0.12590436189029508"/>
          <c:w val="0.88882792642267416"/>
          <c:h val="0.71408250303602305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2971E7">
                <a:alpha val="50000"/>
              </a:srgb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F40-4FF8-B02B-ACD93CA07AB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F40-4FF8-B02B-ACD93CA07AB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F40-4FF8-B02B-ACD93CA07AB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F40-4FF8-B02B-ACD93CA07AB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F40-4FF8-B02B-ACD93CA07AB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F40-4FF8-B02B-ACD93CA07ABC}"/>
              </c:ext>
            </c:extLst>
          </c:dPt>
          <c:cat>
            <c:numRef>
              <c:f>'S2-III-P1'!$B$292:$B$330</c:f>
              <c:numCache>
                <c:formatCode>General</c:formatCode>
                <c:ptCount val="39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'S2-III-P1'!$D$292:$D$330</c:f>
              <c:numCache>
                <c:formatCode>_-* #,##0\ _€_-;\-* #,##0\ _€_-;_-* "-"\ _€_-;_-@_-</c:formatCode>
                <c:ptCount val="39"/>
                <c:pt idx="0">
                  <c:v>3235707.142553255</c:v>
                </c:pt>
                <c:pt idx="1">
                  <c:v>2040578.7072813825</c:v>
                </c:pt>
                <c:pt idx="2">
                  <c:v>2815327.4763743216</c:v>
                </c:pt>
                <c:pt idx="3">
                  <c:v>1997179.3929892413</c:v>
                </c:pt>
                <c:pt idx="4">
                  <c:v>4058204.9836773458</c:v>
                </c:pt>
                <c:pt idx="5">
                  <c:v>4406903.7763114385</c:v>
                </c:pt>
                <c:pt idx="6">
                  <c:v>1783680.1067169653</c:v>
                </c:pt>
                <c:pt idx="7">
                  <c:v>1509510.0084632984</c:v>
                </c:pt>
                <c:pt idx="8">
                  <c:v>4485307.2586988881</c:v>
                </c:pt>
                <c:pt idx="9">
                  <c:v>4479032.3283066154</c:v>
                </c:pt>
                <c:pt idx="10">
                  <c:v>1906541.808372464</c:v>
                </c:pt>
                <c:pt idx="11">
                  <c:v>1650902.7193451929</c:v>
                </c:pt>
                <c:pt idx="12">
                  <c:v>428869.88500091841</c:v>
                </c:pt>
                <c:pt idx="13">
                  <c:v>6676957.3009249121</c:v>
                </c:pt>
                <c:pt idx="14">
                  <c:v>3212756.847386193</c:v>
                </c:pt>
                <c:pt idx="15">
                  <c:v>1745342.7852136488</c:v>
                </c:pt>
                <c:pt idx="16">
                  <c:v>1065901.4224083778</c:v>
                </c:pt>
                <c:pt idx="17">
                  <c:v>60577095.688678123</c:v>
                </c:pt>
                <c:pt idx="18">
                  <c:v>253307.36830751569</c:v>
                </c:pt>
                <c:pt idx="19">
                  <c:v>1640732.3232864186</c:v>
                </c:pt>
                <c:pt idx="20">
                  <c:v>4793413.6350194486</c:v>
                </c:pt>
                <c:pt idx="21">
                  <c:v>4177160.0291844364</c:v>
                </c:pt>
                <c:pt idx="22">
                  <c:v>3265349.7698533521</c:v>
                </c:pt>
                <c:pt idx="23">
                  <c:v>3130036.6079368941</c:v>
                </c:pt>
                <c:pt idx="24">
                  <c:v>3913044.2644752674</c:v>
                </c:pt>
                <c:pt idx="25">
                  <c:v>461765.66924686526</c:v>
                </c:pt>
                <c:pt idx="26">
                  <c:v>646251.52222428145</c:v>
                </c:pt>
                <c:pt idx="27">
                  <c:v>98340.6553396042</c:v>
                </c:pt>
                <c:pt idx="28">
                  <c:v>2185881.3848295226</c:v>
                </c:pt>
                <c:pt idx="29">
                  <c:v>508874.31128153834</c:v>
                </c:pt>
                <c:pt idx="30">
                  <c:v>754788.64532194484</c:v>
                </c:pt>
                <c:pt idx="31">
                  <c:v>1919534.5558032412</c:v>
                </c:pt>
                <c:pt idx="32">
                  <c:v>1837857.1932522147</c:v>
                </c:pt>
                <c:pt idx="33">
                  <c:v>151697.9832890273</c:v>
                </c:pt>
                <c:pt idx="34">
                  <c:v>1165755.9776265174</c:v>
                </c:pt>
                <c:pt idx="35">
                  <c:v>295958.95549814799</c:v>
                </c:pt>
                <c:pt idx="36">
                  <c:v>662908.77791039995</c:v>
                </c:pt>
                <c:pt idx="37">
                  <c:v>10611389.309010001</c:v>
                </c:pt>
                <c:pt idx="38">
                  <c:v>285082.42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F40-4FF8-B02B-ACD93CA07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shape val="cylinder"/>
        <c:axId val="362061184"/>
        <c:axId val="362062976"/>
        <c:axId val="0"/>
      </c:bar3DChart>
      <c:catAx>
        <c:axId val="362061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9D2235"/>
            </a:solidFill>
            <a:prstDash val="solid"/>
          </a:ln>
          <a:effectLst/>
        </c:spPr>
        <c:txPr>
          <a:bodyPr rot="-3300000" vert="horz"/>
          <a:lstStyle/>
          <a:p>
            <a:pPr>
              <a:defRPr sz="800" b="0">
                <a:solidFill>
                  <a:srgbClr val="9D2235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206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6206297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6206118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5.7724831559418023E-2"/>
                <c:y val="0.41577197947243577"/>
              </c:manualLayout>
            </c:layout>
            <c:txPr>
              <a:bodyPr/>
              <a:lstStyle/>
              <a:p>
                <a:pPr>
                  <a:defRPr sz="800"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12700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r>
              <a:rPr lang="es-ES" sz="1400" b="1" i="0" u="none" strike="noStrike" baseline="0">
                <a:solidFill>
                  <a:srgbClr val="9D2235"/>
                </a:solidFill>
                <a:latin typeface="Calibri"/>
                <a:cs typeface="Calibri"/>
              </a:rPr>
              <a:t>COSTES MEDIOS</a:t>
            </a:r>
          </a:p>
        </c:rich>
      </c:tx>
      <c:layout>
        <c:manualLayout>
          <c:xMode val="edge"/>
          <c:yMode val="edge"/>
          <c:x val="0.40523305015786221"/>
          <c:y val="9.5304404156283853E-3"/>
        </c:manualLayout>
      </c:layout>
      <c:overlay val="0"/>
      <c:spPr>
        <a:noFill/>
        <a:ln w="6350">
          <a:noFill/>
        </a:ln>
      </c:spPr>
    </c:title>
    <c:autoTitleDeleted val="0"/>
    <c:view3D>
      <c:rotX val="0"/>
      <c:hPercent val="42"/>
      <c:rotY val="0"/>
      <c:depthPercent val="100"/>
      <c:rAngAx val="1"/>
    </c:view3D>
    <c:floor>
      <c:thickness val="0"/>
      <c:spPr>
        <a:ln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1959368847449162"/>
          <c:y val="9.935885247522494E-2"/>
          <c:w val="0.8597351997509971"/>
          <c:h val="0.76981144198249163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32D675">
                <a:alpha val="50000"/>
              </a:srgb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E9A-45FE-AD4D-E0FD2CDED39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E9A-45FE-AD4D-E0FD2CDED39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E9A-45FE-AD4D-E0FD2CDED39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E9A-45FE-AD4D-E0FD2CDED39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E9A-45FE-AD4D-E0FD2CDED39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E9A-45FE-AD4D-E0FD2CDED396}"/>
              </c:ext>
            </c:extLst>
          </c:dPt>
          <c:cat>
            <c:numRef>
              <c:f>'S2-III-P1'!$B$292:$B$330</c:f>
              <c:numCache>
                <c:formatCode>General</c:formatCode>
                <c:ptCount val="39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'S2-III-P1'!$E$292:$E$330</c:f>
              <c:numCache>
                <c:formatCode>_-* #,##0\ _€_-;\-* #,##0\ _€_-;_-* "-"\ _€_-;_-@_-</c:formatCode>
                <c:ptCount val="39"/>
                <c:pt idx="0">
                  <c:v>26306.562134579308</c:v>
                </c:pt>
                <c:pt idx="1">
                  <c:v>31884.042301271602</c:v>
                </c:pt>
                <c:pt idx="2">
                  <c:v>39652.499667243967</c:v>
                </c:pt>
                <c:pt idx="3">
                  <c:v>29808.647656555841</c:v>
                </c:pt>
                <c:pt idx="4">
                  <c:v>38284.952676201377</c:v>
                </c:pt>
                <c:pt idx="5">
                  <c:v>57232.51657547323</c:v>
                </c:pt>
                <c:pt idx="6">
                  <c:v>68603.081027575594</c:v>
                </c:pt>
                <c:pt idx="7">
                  <c:v>48693.871240751563</c:v>
                </c:pt>
                <c:pt idx="8">
                  <c:v>131920.80172643787</c:v>
                </c:pt>
                <c:pt idx="9">
                  <c:v>62208.782337591882</c:v>
                </c:pt>
                <c:pt idx="10">
                  <c:v>51528.156983039567</c:v>
                </c:pt>
                <c:pt idx="11">
                  <c:v>150082.06539501753</c:v>
                </c:pt>
                <c:pt idx="12">
                  <c:v>107217.4712502296</c:v>
                </c:pt>
                <c:pt idx="13">
                  <c:v>121399.22365318022</c:v>
                </c:pt>
                <c:pt idx="14">
                  <c:v>89243.245760727586</c:v>
                </c:pt>
                <c:pt idx="15">
                  <c:v>83111.561200649943</c:v>
                </c:pt>
                <c:pt idx="16">
                  <c:v>66618.838900523609</c:v>
                </c:pt>
                <c:pt idx="17">
                  <c:v>49898.760863820527</c:v>
                </c:pt>
                <c:pt idx="18">
                  <c:v>50661.473661503136</c:v>
                </c:pt>
                <c:pt idx="19">
                  <c:v>78130.110632686599</c:v>
                </c:pt>
                <c:pt idx="20">
                  <c:v>129551.71986539051</c:v>
                </c:pt>
                <c:pt idx="21">
                  <c:v>116032.22303290101</c:v>
                </c:pt>
                <c:pt idx="22">
                  <c:v>45990.841828920449</c:v>
                </c:pt>
                <c:pt idx="23">
                  <c:v>142274.39126985881</c:v>
                </c:pt>
                <c:pt idx="24">
                  <c:v>150501.70247981796</c:v>
                </c:pt>
                <c:pt idx="25">
                  <c:v>25653.648291492515</c:v>
                </c:pt>
                <c:pt idx="26">
                  <c:v>80781.440278035181</c:v>
                </c:pt>
                <c:pt idx="27">
                  <c:v>24585.16383490105</c:v>
                </c:pt>
                <c:pt idx="28">
                  <c:v>145725.42565530151</c:v>
                </c:pt>
                <c:pt idx="29">
                  <c:v>101774.86225630766</c:v>
                </c:pt>
                <c:pt idx="30">
                  <c:v>30191.545812877794</c:v>
                </c:pt>
                <c:pt idx="31">
                  <c:v>137109.61112880294</c:v>
                </c:pt>
                <c:pt idx="32">
                  <c:v>131275.51380372961</c:v>
                </c:pt>
                <c:pt idx="33">
                  <c:v>16855.331476558589</c:v>
                </c:pt>
                <c:pt idx="34">
                  <c:v>194292.6629377529</c:v>
                </c:pt>
                <c:pt idx="35">
                  <c:v>73989.738874536997</c:v>
                </c:pt>
                <c:pt idx="36">
                  <c:v>94701.253987199991</c:v>
                </c:pt>
                <c:pt idx="37">
                  <c:v>79189.472455298514</c:v>
                </c:pt>
                <c:pt idx="38">
                  <c:v>25916.583636363634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E9A-45FE-AD4D-E0FD2CDED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shape val="cylinder"/>
        <c:axId val="362123648"/>
        <c:axId val="362125184"/>
        <c:axId val="0"/>
      </c:bar3DChart>
      <c:catAx>
        <c:axId val="362123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9D2235"/>
            </a:solidFill>
            <a:prstDash val="solid"/>
          </a:ln>
          <a:effectLst/>
        </c:spPr>
        <c:txPr>
          <a:bodyPr rot="-3300000" vert="horz"/>
          <a:lstStyle/>
          <a:p>
            <a:pPr>
              <a:defRPr sz="800" b="0">
                <a:solidFill>
                  <a:srgbClr val="9D2235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2125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62125184"/>
        <c:scaling>
          <c:orientation val="minMax"/>
          <c:max val="2500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62123648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2.9659347876175666E-2"/>
                <c:y val="0.44278450566633154"/>
              </c:manualLayout>
            </c:layout>
            <c:txPr>
              <a:bodyPr/>
              <a:lstStyle/>
              <a:p>
                <a:pPr>
                  <a:defRPr sz="800"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12700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r>
              <a:rPr lang="en-GB" sz="1400" b="1" i="0" u="none" strike="noStrike" baseline="0">
                <a:solidFill>
                  <a:srgbClr val="9D2235"/>
                </a:solidFill>
                <a:latin typeface="Calibri"/>
                <a:cs typeface="Calibri"/>
              </a:rPr>
              <a:t>NÚMERO DE  EXPEDIENTES O TRAMITACIONES</a:t>
            </a:r>
          </a:p>
        </c:rich>
      </c:tx>
      <c:layout>
        <c:manualLayout>
          <c:xMode val="edge"/>
          <c:yMode val="edge"/>
          <c:x val="0.21090358658557537"/>
          <c:y val="1.8340633104546592E-2"/>
        </c:manualLayout>
      </c:layout>
      <c:overlay val="0"/>
      <c:spPr>
        <a:noFill/>
        <a:ln w="6350">
          <a:noFill/>
        </a:ln>
      </c:spPr>
    </c:title>
    <c:autoTitleDeleted val="0"/>
    <c:view3D>
      <c:rotX val="0"/>
      <c:hPercent val="42"/>
      <c:rotY val="0"/>
      <c:depthPercent val="100"/>
      <c:rAngAx val="1"/>
    </c:view3D>
    <c:floor>
      <c:thickness val="0"/>
      <c:spPr>
        <a:ln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5591056955198507E-2"/>
          <c:y val="0.16217809826319965"/>
          <c:w val="0.92239621615186151"/>
          <c:h val="0.66121018023602929"/>
        </c:manualLayout>
      </c:layout>
      <c:bar3DChart>
        <c:barDir val="col"/>
        <c:grouping val="clustered"/>
        <c:varyColors val="1"/>
        <c:ser>
          <c:idx val="0"/>
          <c:order val="0"/>
          <c:tx>
            <c:strRef>
              <c:f>'S2-III-P3'!$B$13</c:f>
              <c:strCache>
                <c:ptCount val="1"/>
                <c:pt idx="0">
                  <c:v>Muerte</c:v>
                </c:pt>
              </c:strCache>
            </c:strRef>
          </c:tx>
          <c:spPr>
            <a:solidFill>
              <a:srgbClr val="2971E7">
                <a:alpha val="50000"/>
              </a:srgbClr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2B0-457A-8B23-A2135B2F400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2B0-457A-8B23-A2135B2F40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2B0-457A-8B23-A2135B2F40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2B0-457A-8B23-A2135B2F40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2B0-457A-8B23-A2135B2F40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2B0-457A-8B23-A2135B2F400C}"/>
              </c:ext>
            </c:extLst>
          </c:dPt>
          <c:dLbls>
            <c:dLbl>
              <c:idx val="0"/>
              <c:layout>
                <c:manualLayout>
                  <c:x val="-2.0140104651826364E-3"/>
                  <c:y val="1.2498160736882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B0-457A-8B23-A2135B2F400C}"/>
                </c:ext>
              </c:extLst>
            </c:dLbl>
            <c:dLbl>
              <c:idx val="1"/>
              <c:layout>
                <c:manualLayout>
                  <c:x val="5.1111752956284869E-3"/>
                  <c:y val="6.47453315414823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B0-457A-8B23-A2135B2F400C}"/>
                </c:ext>
              </c:extLst>
            </c:dLbl>
            <c:dLbl>
              <c:idx val="2"/>
              <c:layout>
                <c:manualLayout>
                  <c:x val="-2.1032439205441908E-4"/>
                  <c:y val="3.76517596434593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B0-457A-8B23-A2135B2F400C}"/>
                </c:ext>
              </c:extLst>
            </c:dLbl>
            <c:dLbl>
              <c:idx val="3"/>
              <c:layout>
                <c:manualLayout>
                  <c:x val="3.4227287850709886E-3"/>
                  <c:y val="-1.50312756475023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B0-457A-8B23-A2135B2F400C}"/>
                </c:ext>
              </c:extLst>
            </c:dLbl>
            <c:dLbl>
              <c:idx val="4"/>
              <c:layout>
                <c:manualLayout>
                  <c:x val="2.1129962107476415E-4"/>
                  <c:y val="3.13573925298124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B0-457A-8B23-A2135B2F400C}"/>
                </c:ext>
              </c:extLst>
            </c:dLbl>
            <c:dLbl>
              <c:idx val="5"/>
              <c:layout>
                <c:manualLayout>
                  <c:x val="2.2199426237869938E-3"/>
                  <c:y val="1.00711118869242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B0-457A-8B23-A2135B2F400C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2971E7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'S2-III-P3'!$C$12:$I$12</c:f>
              <c:strCache>
                <c:ptCount val="7"/>
                <c:pt idx="0">
                  <c:v>SERIE 87-19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'S2-III-P3'!$C$13:$I$13</c:f>
              <c:numCache>
                <c:formatCode>#,##0</c:formatCode>
                <c:ptCount val="7"/>
                <c:pt idx="0">
                  <c:v>1762</c:v>
                </c:pt>
                <c:pt idx="1">
                  <c:v>6</c:v>
                </c:pt>
                <c:pt idx="2">
                  <c:v>12</c:v>
                </c:pt>
                <c:pt idx="3">
                  <c:v>10</c:v>
                </c:pt>
                <c:pt idx="4">
                  <c:v>19</c:v>
                </c:pt>
                <c:pt idx="5">
                  <c:v>252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2B0-457A-8B23-A2135B2F400C}"/>
            </c:ext>
          </c:extLst>
        </c:ser>
        <c:ser>
          <c:idx val="1"/>
          <c:order val="1"/>
          <c:tx>
            <c:strRef>
              <c:f>'S2-III-P3'!$B$14</c:f>
              <c:strCache>
                <c:ptCount val="1"/>
                <c:pt idx="0">
                  <c:v>Incapacidad</c:v>
                </c:pt>
              </c:strCache>
            </c:strRef>
          </c:tx>
          <c:spPr>
            <a:solidFill>
              <a:srgbClr val="F68D36">
                <a:alpha val="50000"/>
              </a:srgbClr>
            </a:solidFill>
          </c:spPr>
          <c:invertIfNegative val="0"/>
          <c:dLbls>
            <c:dLbl>
              <c:idx val="1"/>
              <c:layout>
                <c:manualLayout>
                  <c:x val="0"/>
                  <c:y val="4.15264739445899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77-4FD8-B70C-43736FEB7B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n-GB" sz="800" b="0" i="0" u="none" strike="noStrike" kern="1200" baseline="0">
                    <a:solidFill>
                      <a:srgbClr val="F68D3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'S2-III-P3'!$C$12:$I$12</c:f>
              <c:strCache>
                <c:ptCount val="7"/>
                <c:pt idx="0">
                  <c:v>SERIE 87-19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'S2-III-P3'!$C$14:$I$14</c:f>
              <c:numCache>
                <c:formatCode>_-* #,##0\ _€_-;\-* #,##0\ _€_-;_-* "-"\ _€_-;_-@_-</c:formatCode>
                <c:ptCount val="7"/>
                <c:pt idx="0" formatCode="#,##0">
                  <c:v>3032</c:v>
                </c:pt>
                <c:pt idx="1">
                  <c:v>6</c:v>
                </c:pt>
                <c:pt idx="2" formatCode="#,##0">
                  <c:v>2</c:v>
                </c:pt>
                <c:pt idx="3" formatCode="#,##0">
                  <c:v>1</c:v>
                </c:pt>
                <c:pt idx="4" formatCode="#,##0">
                  <c:v>3</c:v>
                </c:pt>
                <c:pt idx="5" formatCode="#,##0">
                  <c:v>16</c:v>
                </c:pt>
                <c:pt idx="6" formatCode="#,##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2B0-457A-8B23-A2135B2F4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shape val="cylinder"/>
        <c:axId val="362705280"/>
        <c:axId val="362706816"/>
        <c:axId val="0"/>
      </c:bar3DChart>
      <c:catAx>
        <c:axId val="362705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9D2235"/>
            </a:solidFill>
            <a:prstDash val="solid"/>
          </a:ln>
          <a:effectLst/>
        </c:spPr>
        <c:txPr>
          <a:bodyPr rot="0" vert="horz"/>
          <a:lstStyle/>
          <a:p>
            <a:pPr>
              <a:defRPr sz="800" b="0">
                <a:solidFill>
                  <a:srgbClr val="9D2235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2706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62706816"/>
        <c:scaling>
          <c:orientation val="minMax"/>
          <c:max val="35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6270528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ln>
          <a:solidFill>
            <a:srgbClr val="9D2235"/>
          </a:solidFill>
        </a:ln>
      </c:spPr>
      <c:txPr>
        <a:bodyPr/>
        <a:lstStyle/>
        <a:p>
          <a:pPr>
            <a:defRPr sz="800">
              <a:solidFill>
                <a:srgbClr val="9D2235"/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12700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r>
              <a:rPr lang="en-GB" sz="1400" b="1" i="0" u="none" strike="noStrike" baseline="0">
                <a:solidFill>
                  <a:srgbClr val="9D2235"/>
                </a:solidFill>
                <a:latin typeface="Calibri"/>
                <a:cs typeface="Calibri"/>
              </a:rPr>
              <a:t>INDEMNIZACIONES</a:t>
            </a:r>
          </a:p>
        </c:rich>
      </c:tx>
      <c:layout>
        <c:manualLayout>
          <c:xMode val="edge"/>
          <c:yMode val="edge"/>
          <c:x val="0.35971729496443905"/>
          <c:y val="4.6779089903075093E-3"/>
        </c:manualLayout>
      </c:layout>
      <c:overlay val="0"/>
      <c:spPr>
        <a:noFill/>
        <a:ln w="6350">
          <a:noFill/>
        </a:ln>
      </c:spPr>
    </c:title>
    <c:autoTitleDeleted val="0"/>
    <c:view3D>
      <c:rotX val="0"/>
      <c:hPercent val="42"/>
      <c:rotY val="0"/>
      <c:depthPercent val="100"/>
      <c:rAngAx val="1"/>
    </c:view3D>
    <c:floor>
      <c:thickness val="0"/>
      <c:spPr>
        <a:ln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5596382402782062E-2"/>
          <c:y val="0.15162114477368327"/>
          <c:w val="0.95440361759721792"/>
          <c:h val="0.65636475473295575"/>
        </c:manualLayout>
      </c:layout>
      <c:bar3DChart>
        <c:barDir val="col"/>
        <c:grouping val="clustered"/>
        <c:varyColors val="1"/>
        <c:ser>
          <c:idx val="1"/>
          <c:order val="0"/>
          <c:tx>
            <c:strRef>
              <c:f>'S2-III-P3'!$B$28</c:f>
              <c:strCache>
                <c:ptCount val="1"/>
                <c:pt idx="0">
                  <c:v>Muerte</c:v>
                </c:pt>
              </c:strCache>
            </c:strRef>
          </c:tx>
          <c:spPr>
            <a:solidFill>
              <a:srgbClr val="2971E7">
                <a:alpha val="50000"/>
              </a:srgbClr>
            </a:solidFill>
          </c:spPr>
          <c:invertIfNegative val="0"/>
          <c:dLbls>
            <c:dLbl>
              <c:idx val="0"/>
              <c:layout>
                <c:manualLayout>
                  <c:x val="-2.0748453976118325E-17"/>
                  <c:y val="1.35308482030607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C3-4EE0-8AAE-3CE755825A76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n-GB" sz="800" b="0" i="0" u="none" strike="noStrike" kern="1200" baseline="0">
                    <a:solidFill>
                      <a:srgbClr val="2971E7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'S2-III-P3'!$C$28:$I$28</c:f>
              <c:numCache>
                <c:formatCode>#,##0</c:formatCode>
                <c:ptCount val="7"/>
                <c:pt idx="0">
                  <c:v>78231040.116870597</c:v>
                </c:pt>
                <c:pt idx="1">
                  <c:v>88394.296999770697</c:v>
                </c:pt>
                <c:pt idx="2">
                  <c:v>1143095.2327086299</c:v>
                </c:pt>
                <c:pt idx="3">
                  <c:v>295576.63329961197</c:v>
                </c:pt>
                <c:pt idx="4">
                  <c:v>593202.05592144001</c:v>
                </c:pt>
                <c:pt idx="5">
                  <c:v>10416992.0799</c:v>
                </c:pt>
                <c:pt idx="6">
                  <c:v>159298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51-4C81-9BE0-A84E4D2A5D36}"/>
            </c:ext>
          </c:extLst>
        </c:ser>
        <c:ser>
          <c:idx val="0"/>
          <c:order val="1"/>
          <c:tx>
            <c:strRef>
              <c:f>'S2-III-P3'!$B$29</c:f>
              <c:strCache>
                <c:ptCount val="1"/>
                <c:pt idx="0">
                  <c:v>Incapacidad</c:v>
                </c:pt>
              </c:strCache>
            </c:strRef>
          </c:tx>
          <c:spPr>
            <a:solidFill>
              <a:srgbClr val="F68D36">
                <a:alpha val="50000"/>
              </a:srgbClr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351-4C81-9BE0-A84E4D2A5D3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351-4C81-9BE0-A84E4D2A5D3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351-4C81-9BE0-A84E4D2A5D3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351-4C81-9BE0-A84E4D2A5D3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351-4C81-9BE0-A84E4D2A5D3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351-4C81-9BE0-A84E4D2A5D36}"/>
              </c:ext>
            </c:extLst>
          </c:dPt>
          <c:dLbls>
            <c:dLbl>
              <c:idx val="0"/>
              <c:layout>
                <c:manualLayout>
                  <c:x val="3.7099753639863492E-3"/>
                  <c:y val="1.249822369948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51-4C81-9BE0-A84E4D2A5D36}"/>
                </c:ext>
              </c:extLst>
            </c:dLbl>
            <c:dLbl>
              <c:idx val="1"/>
              <c:layout>
                <c:manualLayout>
                  <c:x val="5.1111752956284869E-3"/>
                  <c:y val="1.67993044968161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51-4C81-9BE0-A84E4D2A5D36}"/>
                </c:ext>
              </c:extLst>
            </c:dLbl>
            <c:dLbl>
              <c:idx val="2"/>
              <c:layout>
                <c:manualLayout>
                  <c:x val="-2.1024674757345397E-4"/>
                  <c:y val="1.2070336143800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51-4C81-9BE0-A84E4D2A5D36}"/>
                </c:ext>
              </c:extLst>
            </c:dLbl>
            <c:dLbl>
              <c:idx val="3"/>
              <c:layout>
                <c:manualLayout>
                  <c:x val="3.4227743968869382E-3"/>
                  <c:y val="6.80208877185873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51-4C81-9BE0-A84E4D2A5D36}"/>
                </c:ext>
              </c:extLst>
            </c:dLbl>
            <c:dLbl>
              <c:idx val="4"/>
              <c:layout>
                <c:manualLayout>
                  <c:x val="2.1131308779791602E-4"/>
                  <c:y val="1.1441108272881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51-4C81-9BE0-A84E4D2A5D36}"/>
                </c:ext>
              </c:extLst>
            </c:dLbl>
            <c:dLbl>
              <c:idx val="5"/>
              <c:layout>
                <c:manualLayout>
                  <c:x val="4.2841810863758715E-3"/>
                  <c:y val="1.12371107873445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51-4C81-9BE0-A84E4D2A5D36}"/>
                </c:ext>
              </c:extLst>
            </c:dLbl>
            <c:dLbl>
              <c:idx val="6"/>
              <c:layout>
                <c:manualLayout>
                  <c:x val="0"/>
                  <c:y val="8.9474173667257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2F-4004-B987-AD92BDA2FF5D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68D3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'S2-III-P3'!$C$27:$I$27</c:f>
              <c:strCache>
                <c:ptCount val="7"/>
                <c:pt idx="0">
                  <c:v>SERIE 87-19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'S2-III-P3'!$C$29:$I$29</c:f>
              <c:numCache>
                <c:formatCode>#,##0</c:formatCode>
                <c:ptCount val="7"/>
                <c:pt idx="0">
                  <c:v>59431098</c:v>
                </c:pt>
                <c:pt idx="1">
                  <c:v>63303.686289256999</c:v>
                </c:pt>
                <c:pt idx="2">
                  <c:v>22660.744917885801</c:v>
                </c:pt>
                <c:pt idx="3">
                  <c:v>382.32219853632</c:v>
                </c:pt>
                <c:pt idx="4">
                  <c:v>69706.721988959995</c:v>
                </c:pt>
                <c:pt idx="5">
                  <c:v>194397.22910999999</c:v>
                </c:pt>
                <c:pt idx="6">
                  <c:v>125784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351-4C81-9BE0-A84E4D2A5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shape val="cylinder"/>
        <c:axId val="362926080"/>
        <c:axId val="362927616"/>
        <c:axId val="0"/>
      </c:bar3DChart>
      <c:catAx>
        <c:axId val="36292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9D2235"/>
            </a:solidFill>
            <a:prstDash val="solid"/>
          </a:ln>
          <a:effectLst/>
        </c:spPr>
        <c:txPr>
          <a:bodyPr rot="0" vert="horz"/>
          <a:lstStyle/>
          <a:p>
            <a:pPr>
              <a:defRPr sz="800" b="0">
                <a:solidFill>
                  <a:srgbClr val="9D2235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2927616"/>
        <c:crosses val="autoZero"/>
        <c:auto val="1"/>
        <c:lblAlgn val="ctr"/>
        <c:lblOffset val="100"/>
        <c:noMultiLvlLbl val="0"/>
      </c:catAx>
      <c:valAx>
        <c:axId val="362927616"/>
        <c:scaling>
          <c:orientation val="minMax"/>
          <c:max val="1000000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62926080"/>
        <c:crosses val="autoZero"/>
        <c:crossBetween val="between"/>
        <c:majorUnit val="20000000"/>
        <c:dispUnits>
          <c:builtInUnit val="millions"/>
          <c:dispUnitsLbl>
            <c:layout>
              <c:manualLayout>
                <c:xMode val="edge"/>
                <c:yMode val="edge"/>
                <c:x val="4.1034826615479622E-2"/>
                <c:y val="0.40692871764493632"/>
              </c:manualLayout>
            </c:layout>
            <c:tx>
              <c:rich>
                <a:bodyPr/>
                <a:lstStyle/>
                <a:p>
                  <a:pPr>
                    <a:defRPr sz="800">
                      <a:solidFill>
                        <a:srgbClr val="9D2235"/>
                      </a:solidFill>
                    </a:defRPr>
                  </a:pPr>
                  <a:r>
                    <a:rPr lang="en-GB" sz="800" b="0" i="0" u="none" strike="noStrike" kern="1200" baseline="0">
                      <a:solidFill>
                        <a:srgbClr val="9D2235"/>
                      </a:solidFill>
                      <a:latin typeface="Calibri"/>
                      <a:ea typeface="Calibri"/>
                      <a:cs typeface="Calibri"/>
                    </a:rPr>
                    <a:t>Millones</a:t>
                  </a:r>
                </a:p>
              </c:rich>
            </c:tx>
          </c:dispUnitsLbl>
        </c:dispUnits>
      </c:valAx>
      <c:spPr>
        <a:noFill/>
        <a:ln w="25400">
          <a:noFill/>
        </a:ln>
      </c:spPr>
    </c:plotArea>
    <c:legend>
      <c:legendPos val="b"/>
      <c:overlay val="0"/>
      <c:spPr>
        <a:ln>
          <a:solidFill>
            <a:srgbClr val="9D2235"/>
          </a:solidFill>
        </a:ln>
      </c:spPr>
      <c:txPr>
        <a:bodyPr/>
        <a:lstStyle/>
        <a:p>
          <a:pPr>
            <a:defRPr sz="800">
              <a:solidFill>
                <a:srgbClr val="9D2235"/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12700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r>
              <a:rPr lang="en-GB" sz="1400" b="1" i="0" u="none" strike="noStrike" baseline="0">
                <a:solidFill>
                  <a:srgbClr val="9D2235"/>
                </a:solidFill>
                <a:latin typeface="Calibri"/>
                <a:cs typeface="Calibri"/>
              </a:rPr>
              <a:t>COSTES MEDIOS</a:t>
            </a:r>
          </a:p>
        </c:rich>
      </c:tx>
      <c:layout>
        <c:manualLayout>
          <c:xMode val="edge"/>
          <c:yMode val="edge"/>
          <c:x val="0.38547400404505883"/>
          <c:y val="1.0650659779784558E-2"/>
        </c:manualLayout>
      </c:layout>
      <c:overlay val="0"/>
      <c:spPr>
        <a:noFill/>
        <a:ln w="6350">
          <a:noFill/>
        </a:ln>
      </c:spPr>
    </c:title>
    <c:autoTitleDeleted val="0"/>
    <c:view3D>
      <c:rotX val="0"/>
      <c:hPercent val="42"/>
      <c:rotY val="0"/>
      <c:depthPercent val="100"/>
      <c:rAngAx val="1"/>
    </c:view3D>
    <c:floor>
      <c:thickness val="0"/>
      <c:spPr>
        <a:ln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5.0994546941289624E-2"/>
          <c:y val="0.1192117446341841"/>
          <c:w val="0.94721355044810041"/>
          <c:h val="0.66791072339252811"/>
        </c:manualLayout>
      </c:layout>
      <c:bar3DChart>
        <c:barDir val="col"/>
        <c:grouping val="clustered"/>
        <c:varyColors val="1"/>
        <c:ser>
          <c:idx val="0"/>
          <c:order val="0"/>
          <c:tx>
            <c:strRef>
              <c:f>'S2-III-P3'!$B$44</c:f>
              <c:strCache>
                <c:ptCount val="1"/>
                <c:pt idx="0">
                  <c:v>Muerte</c:v>
                </c:pt>
              </c:strCache>
            </c:strRef>
          </c:tx>
          <c:spPr>
            <a:solidFill>
              <a:srgbClr val="2971E7">
                <a:alpha val="50000"/>
              </a:srgbClr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045-4EC9-9671-1DA454FE53B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045-4EC9-9671-1DA454FE53B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045-4EC9-9671-1DA454FE53B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045-4EC9-9671-1DA454FE53B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045-4EC9-9671-1DA454FE53B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045-4EC9-9671-1DA454FE53B1}"/>
              </c:ext>
            </c:extLst>
          </c:dPt>
          <c:dLbls>
            <c:dLbl>
              <c:idx val="0"/>
              <c:layout>
                <c:manualLayout>
                  <c:x val="3.7099753639863492E-3"/>
                  <c:y val="1.249822369948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5-4EC9-9671-1DA454FE53B1}"/>
                </c:ext>
              </c:extLst>
            </c:dLbl>
            <c:dLbl>
              <c:idx val="1"/>
              <c:layout>
                <c:manualLayout>
                  <c:x val="5.1111464188207624E-3"/>
                  <c:y val="1.0627239674692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5-4EC9-9671-1DA454FE53B1}"/>
                </c:ext>
              </c:extLst>
            </c:dLbl>
            <c:dLbl>
              <c:idx val="2"/>
              <c:layout>
                <c:manualLayout>
                  <c:x val="-2.1024674757345397E-4"/>
                  <c:y val="1.2070336143800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5-4EC9-9671-1DA454FE53B1}"/>
                </c:ext>
              </c:extLst>
            </c:dLbl>
            <c:dLbl>
              <c:idx val="3"/>
              <c:layout>
                <c:manualLayout>
                  <c:x val="3.4227743968869382E-3"/>
                  <c:y val="6.80208877185873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5-4EC9-9671-1DA454FE53B1}"/>
                </c:ext>
              </c:extLst>
            </c:dLbl>
            <c:dLbl>
              <c:idx val="4"/>
              <c:layout>
                <c:manualLayout>
                  <c:x val="2.1131308779791602E-4"/>
                  <c:y val="1.1441108272881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5-4EC9-9671-1DA454FE53B1}"/>
                </c:ext>
              </c:extLst>
            </c:dLbl>
            <c:dLbl>
              <c:idx val="5"/>
              <c:layout>
                <c:manualLayout>
                  <c:x val="2.2199426237869938E-3"/>
                  <c:y val="1.00711118869242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5-4EC9-9671-1DA454FE53B1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2971E7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'S2-III-P3'!$C$43:$I$43</c:f>
              <c:strCache>
                <c:ptCount val="7"/>
                <c:pt idx="0">
                  <c:v>SERIE 87-19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'S2-III-P3'!$C$44:$I$44</c:f>
              <c:numCache>
                <c:formatCode>#,##0</c:formatCode>
                <c:ptCount val="7"/>
                <c:pt idx="0">
                  <c:v>44399.001201402156</c:v>
                </c:pt>
                <c:pt idx="1">
                  <c:v>14732.382833295116</c:v>
                </c:pt>
                <c:pt idx="2">
                  <c:v>95257.936059052488</c:v>
                </c:pt>
                <c:pt idx="3">
                  <c:v>29557.663329961197</c:v>
                </c:pt>
                <c:pt idx="4">
                  <c:v>31221.160837970529</c:v>
                </c:pt>
                <c:pt idx="5">
                  <c:v>41337.270158333333</c:v>
                </c:pt>
                <c:pt idx="6">
                  <c:v>39824.605000000003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045-4EC9-9671-1DA454FE53B1}"/>
            </c:ext>
          </c:extLst>
        </c:ser>
        <c:ser>
          <c:idx val="1"/>
          <c:order val="1"/>
          <c:tx>
            <c:strRef>
              <c:f>'S2-III-P3'!$B$45</c:f>
              <c:strCache>
                <c:ptCount val="1"/>
                <c:pt idx="0">
                  <c:v>Incapacidad</c:v>
                </c:pt>
              </c:strCache>
            </c:strRef>
          </c:tx>
          <c:spPr>
            <a:solidFill>
              <a:srgbClr val="F68D36">
                <a:alpha val="50000"/>
              </a:srgb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n-GB" sz="800" b="0" i="0" u="none" strike="noStrike" kern="1200" baseline="0">
                    <a:solidFill>
                      <a:srgbClr val="F68D3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'S2-III-P3'!$C$43:$I$43</c:f>
              <c:strCache>
                <c:ptCount val="7"/>
                <c:pt idx="0">
                  <c:v>SERIE 87-19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'S2-III-P3'!$C$45:$I$45</c:f>
              <c:numCache>
                <c:formatCode>#,##0</c:formatCode>
                <c:ptCount val="7"/>
                <c:pt idx="0">
                  <c:v>19601.285319874303</c:v>
                </c:pt>
                <c:pt idx="1">
                  <c:v>10550.614381542833</c:v>
                </c:pt>
                <c:pt idx="2">
                  <c:v>11330.3724589429</c:v>
                </c:pt>
                <c:pt idx="3">
                  <c:v>382.32219853632</c:v>
                </c:pt>
                <c:pt idx="4">
                  <c:v>23235.573996319999</c:v>
                </c:pt>
                <c:pt idx="5">
                  <c:v>12149.826819374999</c:v>
                </c:pt>
                <c:pt idx="6">
                  <c:v>13976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045-4EC9-9671-1DA454FE5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shape val="cylinder"/>
        <c:axId val="362993920"/>
        <c:axId val="363003904"/>
        <c:axId val="0"/>
      </c:bar3DChart>
      <c:catAx>
        <c:axId val="36299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9D2235"/>
            </a:solidFill>
            <a:prstDash val="solid"/>
          </a:ln>
          <a:effectLst/>
        </c:spPr>
        <c:txPr>
          <a:bodyPr rot="0" vert="horz"/>
          <a:lstStyle/>
          <a:p>
            <a:pPr>
              <a:defRPr sz="800" b="0">
                <a:solidFill>
                  <a:srgbClr val="9D2235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3003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63003904"/>
        <c:scaling>
          <c:orientation val="minMax"/>
          <c:max val="1200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62993920"/>
        <c:crosses val="autoZero"/>
        <c:crossBetween val="between"/>
        <c:majorUnit val="20000"/>
        <c:dispUnits>
          <c:builtInUnit val="thousands"/>
          <c:dispUnitsLbl>
            <c:layout>
              <c:manualLayout>
                <c:xMode val="edge"/>
                <c:yMode val="edge"/>
                <c:x val="3.6507838906964164E-2"/>
                <c:y val="0.38437730397316844"/>
              </c:manualLayout>
            </c:layout>
            <c:tx>
              <c:rich>
                <a:bodyPr/>
                <a:lstStyle/>
                <a:p>
                  <a:pPr>
                    <a:defRPr sz="800">
                      <a:solidFill>
                        <a:srgbClr val="9D2235"/>
                      </a:solidFill>
                    </a:defRPr>
                  </a:pPr>
                  <a:r>
                    <a:rPr lang="es-ES" sz="800" b="0">
                      <a:solidFill>
                        <a:srgbClr val="9D2235"/>
                      </a:solidFill>
                    </a:rPr>
                    <a:t>Millares</a:t>
                  </a:r>
                </a:p>
              </c:rich>
            </c:tx>
          </c:dispUnitsLbl>
        </c:dispUnits>
      </c:valAx>
      <c:spPr>
        <a:noFill/>
        <a:ln w="25400">
          <a:noFill/>
        </a:ln>
      </c:spPr>
    </c:plotArea>
    <c:legend>
      <c:legendPos val="b"/>
      <c:overlay val="0"/>
      <c:spPr>
        <a:ln>
          <a:solidFill>
            <a:srgbClr val="9D2235"/>
          </a:solidFill>
        </a:ln>
      </c:spPr>
      <c:txPr>
        <a:bodyPr/>
        <a:lstStyle/>
        <a:p>
          <a:pPr>
            <a:defRPr sz="800">
              <a:solidFill>
                <a:srgbClr val="9D2235"/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12700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r>
              <a:rPr lang="en-GB" sz="1400" b="1" i="0" u="none" strike="noStrike" baseline="0">
                <a:solidFill>
                  <a:srgbClr val="9D2235"/>
                </a:solidFill>
                <a:latin typeface="Calibri"/>
                <a:cs typeface="Calibri"/>
              </a:rPr>
              <a:t>TOTAL DE INDEMNIZACIONES</a:t>
            </a:r>
          </a:p>
        </c:rich>
      </c:tx>
      <c:layout>
        <c:manualLayout>
          <c:xMode val="edge"/>
          <c:yMode val="edge"/>
          <c:x val="0.14505536979110487"/>
          <c:y val="2.846029788445119E-3"/>
        </c:manualLayout>
      </c:layout>
      <c:overlay val="0"/>
      <c:spPr>
        <a:noFill/>
        <a:ln w="635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156156484498401"/>
          <c:y val="0.31658293911456725"/>
          <c:w val="0.54898433198069596"/>
          <c:h val="0.62525242942141146"/>
        </c:manualLayout>
      </c:layout>
      <c:doughnutChart>
        <c:varyColors val="1"/>
        <c:ser>
          <c:idx val="0"/>
          <c:order val="0"/>
          <c:spPr>
            <a:solidFill>
              <a:srgbClr val="7A7151">
                <a:alpha val="50000"/>
              </a:srgbClr>
            </a:solidFill>
          </c:spPr>
          <c:dPt>
            <c:idx val="0"/>
            <c:bubble3D val="0"/>
            <c:spPr>
              <a:solidFill>
                <a:srgbClr val="F68D36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1-00C9-4764-9BFC-296FF4AEDA49}"/>
              </c:ext>
            </c:extLst>
          </c:dPt>
          <c:dPt>
            <c:idx val="1"/>
            <c:bubble3D val="0"/>
            <c:spPr>
              <a:solidFill>
                <a:srgbClr val="32D675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3-00C9-4764-9BFC-296FF4AEDA49}"/>
              </c:ext>
            </c:extLst>
          </c:dPt>
          <c:dPt>
            <c:idx val="2"/>
            <c:bubble3D val="0"/>
            <c:spPr>
              <a:solidFill>
                <a:srgbClr val="2971E7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5-00C9-4764-9BFC-296FF4AEDA49}"/>
              </c:ext>
            </c:extLst>
          </c:dPt>
          <c:dPt>
            <c:idx val="3"/>
            <c:bubble3D val="0"/>
            <c:spPr>
              <a:solidFill>
                <a:srgbClr val="2971E7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7-00C9-4764-9BFC-296FF4AEDA49}"/>
              </c:ext>
            </c:extLst>
          </c:dPt>
          <c:dPt>
            <c:idx val="4"/>
            <c:bubble3D val="0"/>
            <c:spPr>
              <a:solidFill>
                <a:srgbClr val="CA7079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9-00C9-4764-9BFC-296FF4AEDA49}"/>
              </c:ext>
            </c:extLst>
          </c:dPt>
          <c:dPt>
            <c:idx val="5"/>
            <c:bubble3D val="0"/>
            <c:spPr>
              <a:solidFill>
                <a:srgbClr val="F8F084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B-00C9-4764-9BFC-296FF4AEDA49}"/>
              </c:ext>
            </c:extLst>
          </c:dPt>
          <c:dLbls>
            <c:dLbl>
              <c:idx val="0"/>
              <c:layout>
                <c:manualLayout>
                  <c:x val="0.33163429029759744"/>
                  <c:y val="-0.2507042077852426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rot="0" vert="horz" anchor="ctr" anchorCtr="1"/>
                <a:lstStyle/>
                <a:p>
                  <a:pPr>
                    <a:defRPr sz="800" b="0" i="0" u="none" strike="noStrike" baseline="0">
                      <a:solidFill>
                        <a:schemeClr val="accent6">
                          <a:lumMod val="75000"/>
                        </a:schemeClr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C9-4764-9BFC-296FF4AEDA49}"/>
                </c:ext>
              </c:extLst>
            </c:dLbl>
            <c:dLbl>
              <c:idx val="1"/>
              <c:layout>
                <c:manualLayout>
                  <c:x val="-0.13327640839678842"/>
                  <c:y val="-0.14661098804729786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C9-4764-9BFC-296FF4AEDA49}"/>
                </c:ext>
              </c:extLst>
            </c:dLbl>
            <c:dLbl>
              <c:idx val="2"/>
              <c:layout>
                <c:manualLayout>
                  <c:x val="8.185174780945588E-2"/>
                  <c:y val="-0.1502007907314376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rot="0" vert="horz" anchor="ctr" anchorCtr="1"/>
                <a:lstStyle/>
                <a:p>
                  <a:pPr>
                    <a:defRPr sz="800" b="0" i="0" u="none" strike="noStrike" baseline="0">
                      <a:solidFill>
                        <a:srgbClr val="2971E7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C9-4764-9BFC-296FF4AEDA49}"/>
                </c:ext>
              </c:extLst>
            </c:dLbl>
            <c:dLbl>
              <c:idx val="3"/>
              <c:layout>
                <c:manualLayout>
                  <c:x val="-0.11935458368908705"/>
                  <c:y val="-0.10199437026893378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C9-4764-9BFC-296FF4AEDA49}"/>
                </c:ext>
              </c:extLst>
            </c:dLbl>
            <c:dLbl>
              <c:idx val="4"/>
              <c:layout>
                <c:manualLayout>
                  <c:x val="-1.6313442747367422E-2"/>
                  <c:y val="-0.12454258435086918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C9-4764-9BFC-296FF4AEDA49}"/>
                </c:ext>
              </c:extLst>
            </c:dLbl>
            <c:dLbl>
              <c:idx val="5"/>
              <c:layout>
                <c:manualLayout>
                  <c:x val="-0.13297137110578569"/>
                  <c:y val="-0.17764160136621529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C9-4764-9BFC-296FF4AEDA49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rot="0" vert="horz" anchor="ctr" anchorCtr="1"/>
              <a:lstStyle/>
              <a:p>
                <a:pPr>
                  <a:defRPr sz="800" b="0" i="0" u="none" strike="noStrike" baseline="0">
                    <a:solidFill>
                      <a:srgbClr val="23AFA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>
                  <a:noFill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'S2-IV-G'!$R$9:$T$10</c:f>
              <c:strCache>
                <c:ptCount val="3"/>
                <c:pt idx="0">
                  <c:v>Daños Bienes</c:v>
                </c:pt>
                <c:pt idx="1">
                  <c:v>Pérdidas Pecuniarias</c:v>
                </c:pt>
                <c:pt idx="2">
                  <c:v>Daños Personas</c:v>
                </c:pt>
              </c:strCache>
            </c:strRef>
          </c:cat>
          <c:val>
            <c:numRef>
              <c:f>'S2-IV-G'!$R$20:$T$20</c:f>
              <c:numCache>
                <c:formatCode>0.0%</c:formatCode>
                <c:ptCount val="3"/>
                <c:pt idx="0">
                  <c:v>0.9553226543705261</c:v>
                </c:pt>
                <c:pt idx="1">
                  <c:v>3.7192725247827886E-2</c:v>
                </c:pt>
                <c:pt idx="2">
                  <c:v>8.4846203816457237E-3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0C9-4764-9BFC-296FF4AED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12700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r>
              <a:rPr lang="es-ES" sz="1400" b="1" i="0" u="none" strike="noStrike" kern="1200" baseline="0">
                <a:solidFill>
                  <a:srgbClr val="9D2235"/>
                </a:solidFill>
                <a:latin typeface="Calibri"/>
                <a:ea typeface="Calibri"/>
                <a:cs typeface="Calibri"/>
              </a:rPr>
              <a:t>RECARGOS E INDEMNIZACIONES</a:t>
            </a:r>
            <a:endParaRPr lang="es-ES" sz="1100" b="1" i="0" u="none" strike="noStrike" baseline="0">
              <a:solidFill>
                <a:srgbClr val="9D2235"/>
              </a:solidFill>
              <a:latin typeface="Calibri"/>
              <a:cs typeface="Calibri"/>
            </a:endParaRPr>
          </a:p>
        </c:rich>
      </c:tx>
      <c:layout>
        <c:manualLayout>
          <c:xMode val="edge"/>
          <c:yMode val="edge"/>
          <c:x val="0.29961552580589607"/>
          <c:y val="1.7232543948584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04474175366639E-2"/>
          <c:y val="0.12444927287147571"/>
          <c:w val="0.89046771630011001"/>
          <c:h val="0.648689465742257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'S3-III'!$C$10</c:f>
              <c:strCache>
                <c:ptCount val="1"/>
                <c:pt idx="0">
                  <c:v>Recargos Devengados</c:v>
                </c:pt>
              </c:strCache>
            </c:strRef>
          </c:tx>
          <c:spPr>
            <a:solidFill>
              <a:srgbClr val="00B050"/>
            </a:solidFill>
            <a:ln w="25400">
              <a:noFill/>
            </a:ln>
          </c:spPr>
          <c:invertIfNegative val="0"/>
          <c:cat>
            <c:numRef>
              <c:f>'S3-III'!$B$11:$B$65</c:f>
              <c:numCache>
                <c:formatCode>General_)</c:formatCode>
                <c:ptCount val="5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</c:numCache>
            </c:numRef>
          </c:cat>
          <c:val>
            <c:numRef>
              <c:f>'S3-III'!$C$11:$C$65</c:f>
              <c:numCache>
                <c:formatCode>#,##0</c:formatCode>
                <c:ptCount val="55"/>
                <c:pt idx="0">
                  <c:v>106587961.71755998</c:v>
                </c:pt>
                <c:pt idx="1">
                  <c:v>112947716.51306322</c:v>
                </c:pt>
                <c:pt idx="2">
                  <c:v>119875999.16458911</c:v>
                </c:pt>
                <c:pt idx="3">
                  <c:v>124810687.12615158</c:v>
                </c:pt>
                <c:pt idx="4">
                  <c:v>140397156.934466</c:v>
                </c:pt>
                <c:pt idx="5">
                  <c:v>141157773.32919097</c:v>
                </c:pt>
                <c:pt idx="6">
                  <c:v>137892461.82996169</c:v>
                </c:pt>
                <c:pt idx="7">
                  <c:v>142943035.25641161</c:v>
                </c:pt>
                <c:pt idx="8">
                  <c:v>154566430.85684645</c:v>
                </c:pt>
                <c:pt idx="9">
                  <c:v>161405589.27923793</c:v>
                </c:pt>
                <c:pt idx="10">
                  <c:v>163657938.39223394</c:v>
                </c:pt>
                <c:pt idx="11">
                  <c:v>172616301.8133392</c:v>
                </c:pt>
                <c:pt idx="12">
                  <c:v>173870868.35260406</c:v>
                </c:pt>
                <c:pt idx="13">
                  <c:v>180408782.59625617</c:v>
                </c:pt>
                <c:pt idx="14">
                  <c:v>192771230.61310926</c:v>
                </c:pt>
                <c:pt idx="15">
                  <c:v>198952014.28450012</c:v>
                </c:pt>
                <c:pt idx="16">
                  <c:v>192261642.99254423</c:v>
                </c:pt>
                <c:pt idx="17">
                  <c:v>200989723.41907221</c:v>
                </c:pt>
                <c:pt idx="18">
                  <c:v>286731843.8862617</c:v>
                </c:pt>
                <c:pt idx="19">
                  <c:v>310471994.63736188</c:v>
                </c:pt>
                <c:pt idx="20">
                  <c:v>335843363.88830215</c:v>
                </c:pt>
                <c:pt idx="21">
                  <c:v>359111979.25501096</c:v>
                </c:pt>
                <c:pt idx="22">
                  <c:v>376536830.96157813</c:v>
                </c:pt>
                <c:pt idx="23">
                  <c:v>388798130.57540125</c:v>
                </c:pt>
                <c:pt idx="24">
                  <c:v>403356361.61858922</c:v>
                </c:pt>
                <c:pt idx="25">
                  <c:v>424619593.25464046</c:v>
                </c:pt>
                <c:pt idx="26">
                  <c:v>466781189.63407868</c:v>
                </c:pt>
                <c:pt idx="27">
                  <c:v>495969337.97446036</c:v>
                </c:pt>
                <c:pt idx="28">
                  <c:v>525269073.16149795</c:v>
                </c:pt>
                <c:pt idx="29">
                  <c:v>565576974.05504179</c:v>
                </c:pt>
                <c:pt idx="30">
                  <c:v>594898690.94638884</c:v>
                </c:pt>
                <c:pt idx="31">
                  <c:v>600435580.09427214</c:v>
                </c:pt>
                <c:pt idx="32">
                  <c:v>663208111.95745873</c:v>
                </c:pt>
                <c:pt idx="33">
                  <c:v>702637885.2043376</c:v>
                </c:pt>
                <c:pt idx="34">
                  <c:v>747724050.34739685</c:v>
                </c:pt>
                <c:pt idx="35">
                  <c:v>798614353.70506215</c:v>
                </c:pt>
                <c:pt idx="36">
                  <c:v>829230449.28735185</c:v>
                </c:pt>
                <c:pt idx="37">
                  <c:v>876163213.09742761</c:v>
                </c:pt>
                <c:pt idx="38">
                  <c:v>828048960.26264346</c:v>
                </c:pt>
                <c:pt idx="39">
                  <c:v>796431040.76369536</c:v>
                </c:pt>
                <c:pt idx="40">
                  <c:v>803565738.23552203</c:v>
                </c:pt>
                <c:pt idx="41">
                  <c:v>795071582.06677151</c:v>
                </c:pt>
                <c:pt idx="42">
                  <c:v>814535036.54360008</c:v>
                </c:pt>
                <c:pt idx="43">
                  <c:v>837601217.85738242</c:v>
                </c:pt>
                <c:pt idx="44">
                  <c:v>855948006.88602829</c:v>
                </c:pt>
                <c:pt idx="45">
                  <c:v>849606348.2890352</c:v>
                </c:pt>
                <c:pt idx="46">
                  <c:v>852181911.50084233</c:v>
                </c:pt>
                <c:pt idx="47">
                  <c:v>839786318.48933518</c:v>
                </c:pt>
                <c:pt idx="48">
                  <c:v>801493601.33807504</c:v>
                </c:pt>
                <c:pt idx="49">
                  <c:v>804397650.36236405</c:v>
                </c:pt>
                <c:pt idx="50">
                  <c:v>776955708.43730891</c:v>
                </c:pt>
                <c:pt idx="51">
                  <c:v>771484869.2917999</c:v>
                </c:pt>
                <c:pt idx="52">
                  <c:v>785349884.33882403</c:v>
                </c:pt>
                <c:pt idx="53">
                  <c:v>793653507.0029999</c:v>
                </c:pt>
                <c:pt idx="54">
                  <c:v>792326201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7-4200-9E63-1F1376766DCB}"/>
            </c:ext>
          </c:extLst>
        </c:ser>
        <c:ser>
          <c:idx val="1"/>
          <c:order val="1"/>
          <c:tx>
            <c:strRef>
              <c:f>'S3-III'!$D$10</c:f>
              <c:strCache>
                <c:ptCount val="1"/>
                <c:pt idx="0">
                  <c:v>Indemnizaciones</c:v>
                </c:pt>
              </c:strCache>
            </c:strRef>
          </c:tx>
          <c:spPr>
            <a:solidFill>
              <a:srgbClr val="C02A3F"/>
            </a:solidFill>
            <a:ln w="25400">
              <a:noFill/>
            </a:ln>
          </c:spPr>
          <c:invertIfNegative val="0"/>
          <c:cat>
            <c:numRef>
              <c:f>'S3-III'!$B$11:$B$65</c:f>
              <c:numCache>
                <c:formatCode>General_)</c:formatCode>
                <c:ptCount val="5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</c:numCache>
            </c:numRef>
          </c:cat>
          <c:val>
            <c:numRef>
              <c:f>'S3-III'!$D$11:$D$65</c:f>
              <c:numCache>
                <c:formatCode>#,##0</c:formatCode>
                <c:ptCount val="55"/>
                <c:pt idx="0">
                  <c:v>727733170.24593174</c:v>
                </c:pt>
                <c:pt idx="1">
                  <c:v>29113811.394963153</c:v>
                </c:pt>
                <c:pt idx="2">
                  <c:v>3514910.5614772523</c:v>
                </c:pt>
                <c:pt idx="3">
                  <c:v>675571.68364779197</c:v>
                </c:pt>
                <c:pt idx="4">
                  <c:v>4097415.7478367127</c:v>
                </c:pt>
                <c:pt idx="5">
                  <c:v>25726270.623114251</c:v>
                </c:pt>
                <c:pt idx="6">
                  <c:v>139851985.96550149</c:v>
                </c:pt>
                <c:pt idx="7">
                  <c:v>63811026.248428643</c:v>
                </c:pt>
                <c:pt idx="8">
                  <c:v>53332520.255876593</c:v>
                </c:pt>
                <c:pt idx="9">
                  <c:v>114074333.83211017</c:v>
                </c:pt>
                <c:pt idx="10">
                  <c:v>78958377.771481127</c:v>
                </c:pt>
                <c:pt idx="11">
                  <c:v>504793963.40925366</c:v>
                </c:pt>
                <c:pt idx="12">
                  <c:v>1172584096.7937064</c:v>
                </c:pt>
                <c:pt idx="13">
                  <c:v>94529200.098813131</c:v>
                </c:pt>
                <c:pt idx="14">
                  <c:v>48123465.39799381</c:v>
                </c:pt>
                <c:pt idx="15">
                  <c:v>112659536.9238545</c:v>
                </c:pt>
                <c:pt idx="16">
                  <c:v>468378296.76284277</c:v>
                </c:pt>
                <c:pt idx="17">
                  <c:v>143318962.08713692</c:v>
                </c:pt>
                <c:pt idx="18">
                  <c:v>378718266.74056226</c:v>
                </c:pt>
                <c:pt idx="19">
                  <c:v>63263693.386455126</c:v>
                </c:pt>
                <c:pt idx="20">
                  <c:v>83696786.448896468</c:v>
                </c:pt>
                <c:pt idx="21">
                  <c:v>111201894.98145099</c:v>
                </c:pt>
                <c:pt idx="22">
                  <c:v>63259746.308413081</c:v>
                </c:pt>
                <c:pt idx="23">
                  <c:v>154147052.21341428</c:v>
                </c:pt>
                <c:pt idx="24">
                  <c:v>166480776.12565419</c:v>
                </c:pt>
                <c:pt idx="25">
                  <c:v>218627270.94516516</c:v>
                </c:pt>
                <c:pt idx="26">
                  <c:v>422187177.06113464</c:v>
                </c:pt>
                <c:pt idx="27">
                  <c:v>85108060.881349146</c:v>
                </c:pt>
                <c:pt idx="28">
                  <c:v>185753994.03332379</c:v>
                </c:pt>
                <c:pt idx="29">
                  <c:v>281148813.24197781</c:v>
                </c:pt>
                <c:pt idx="30">
                  <c:v>267791371.30395359</c:v>
                </c:pt>
                <c:pt idx="31">
                  <c:v>222958570.38844559</c:v>
                </c:pt>
                <c:pt idx="32">
                  <c:v>152901301.37104657</c:v>
                </c:pt>
                <c:pt idx="33">
                  <c:v>179875550.26657423</c:v>
                </c:pt>
                <c:pt idx="34">
                  <c:v>260367902.75899482</c:v>
                </c:pt>
                <c:pt idx="35">
                  <c:v>305312520.21274048</c:v>
                </c:pt>
                <c:pt idx="36">
                  <c:v>401007822.68488318</c:v>
                </c:pt>
                <c:pt idx="37">
                  <c:v>389200132.83946502</c:v>
                </c:pt>
                <c:pt idx="38">
                  <c:v>974055581.78024757</c:v>
                </c:pt>
                <c:pt idx="39">
                  <c:v>582309145.82828939</c:v>
                </c:pt>
                <c:pt idx="40">
                  <c:v>840828442.79227316</c:v>
                </c:pt>
                <c:pt idx="41">
                  <c:v>345359188.55342793</c:v>
                </c:pt>
                <c:pt idx="42">
                  <c:v>223390321.43906817</c:v>
                </c:pt>
                <c:pt idx="43">
                  <c:v>207659991.30802822</c:v>
                </c:pt>
                <c:pt idx="44">
                  <c:v>226712342.81172988</c:v>
                </c:pt>
                <c:pt idx="45">
                  <c:v>230751210.52577335</c:v>
                </c:pt>
                <c:pt idx="46">
                  <c:v>231983063.57823387</c:v>
                </c:pt>
                <c:pt idx="47">
                  <c:v>285648747.05011475</c:v>
                </c:pt>
                <c:pt idx="48">
                  <c:v>864782090.98021674</c:v>
                </c:pt>
                <c:pt idx="49">
                  <c:v>409477378.03523779</c:v>
                </c:pt>
                <c:pt idx="50">
                  <c:v>627770682.15647399</c:v>
                </c:pt>
                <c:pt idx="51">
                  <c:v>133409111.55982605</c:v>
                </c:pt>
                <c:pt idx="52">
                  <c:v>474864135.76811063</c:v>
                </c:pt>
                <c:pt idx="53">
                  <c:v>5023643188.0221806</c:v>
                </c:pt>
                <c:pt idx="54">
                  <c:v>295851982.54999995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7-4200-9E63-1F1376766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10"/>
        <c:axId val="364706816"/>
        <c:axId val="364802816"/>
      </c:barChart>
      <c:catAx>
        <c:axId val="364706816"/>
        <c:scaling>
          <c:orientation val="minMax"/>
        </c:scaling>
        <c:delete val="0"/>
        <c:axPos val="b"/>
        <c:numFmt formatCode="General_)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3300000" vert="horz"/>
          <a:lstStyle/>
          <a:p>
            <a:pPr>
              <a:defRPr sz="700" b="0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64802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64802816"/>
        <c:scaling>
          <c:orientation val="minMax"/>
          <c:max val="6000000000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64706816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4.2547769626523051E-3"/>
                <c:y val="0.37306399960896047"/>
              </c:manualLayout>
            </c:layout>
            <c:txPr>
              <a:bodyPr/>
              <a:lstStyle/>
              <a:p>
                <a:pPr>
                  <a:defRPr sz="800" i="0"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1969579930309022"/>
          <c:y val="0.90890216565338267"/>
          <c:w val="0.35269785003517296"/>
          <c:h val="6.1092727858782309E-2"/>
        </c:manualLayout>
      </c:layout>
      <c:overlay val="0"/>
      <c:spPr>
        <a:solidFill>
          <a:srgbClr val="FFFFFF"/>
        </a:solidFill>
        <a:ln w="3175">
          <a:solidFill>
            <a:srgbClr val="9D2235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9D2235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9999FF"/>
              </a:solidFill>
              <a:prstDash val="solid"/>
            </a:ln>
          </c:spPr>
          <c:pictureOptions>
            <c:pictureFormat val="stretch"/>
          </c:pictureOptions>
          <c:dLbls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A9E-4D2F-8B0E-18ABD628B1D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9999FF"/>
              </a:solidFill>
              <a:prstDash val="sysDash"/>
            </a:ln>
          </c:spPr>
        </c:dropLines>
        <c:axId val="515246720"/>
        <c:axId val="516256512"/>
      </c:areaChart>
      <c:catAx>
        <c:axId val="515246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AÑOS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516256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62565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MILES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515246720"/>
        <c:crosses val="autoZero"/>
        <c:crossBetween val="midCat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9999FF"/>
              </a:solidFill>
              <a:prstDash val="solid"/>
            </a:ln>
          </c:spPr>
          <c:pictureOptions>
            <c:pictureFormat val="stretch"/>
          </c:pictureOptions>
          <c:dLbls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613D-4012-8163-A1C0BAF038CB}"/>
                </c:ext>
              </c:extLst>
            </c:dLbl>
            <c:dLbl>
              <c:idx val="9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613D-4012-8163-A1C0BAF038CB}"/>
                </c:ext>
              </c:extLst>
            </c:dLbl>
            <c:dLbl>
              <c:idx val="1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613D-4012-8163-A1C0BAF038CB}"/>
                </c:ext>
              </c:extLst>
            </c:dLbl>
            <c:dLbl>
              <c:idx val="1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613D-4012-8163-A1C0BAF038CB}"/>
                </c:ext>
              </c:extLst>
            </c:dLbl>
            <c:dLbl>
              <c:idx val="1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613D-4012-8163-A1C0BAF038CB}"/>
                </c:ext>
              </c:extLst>
            </c:dLbl>
            <c:dLbl>
              <c:idx val="1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613D-4012-8163-A1C0BAF038CB}"/>
                </c:ext>
              </c:extLst>
            </c:dLbl>
            <c:dLbl>
              <c:idx val="14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613D-4012-8163-A1C0BAF038CB}"/>
                </c:ext>
              </c:extLst>
            </c:dLbl>
            <c:dLbl>
              <c:idx val="1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613D-4012-8163-A1C0BAF038CB}"/>
                </c:ext>
              </c:extLst>
            </c:dLbl>
            <c:dLbl>
              <c:idx val="16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613D-4012-8163-A1C0BAF038CB}"/>
                </c:ext>
              </c:extLst>
            </c:dLbl>
            <c:dLbl>
              <c:idx val="17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613D-4012-8163-A1C0BAF038CB}"/>
                </c:ext>
              </c:extLst>
            </c:dLbl>
            <c:dLbl>
              <c:idx val="1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613D-4012-8163-A1C0BAF038CB}"/>
                </c:ext>
              </c:extLst>
            </c:dLbl>
            <c:dLbl>
              <c:idx val="19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613D-4012-8163-A1C0BAF038CB}"/>
                </c:ext>
              </c:extLst>
            </c:dLbl>
            <c:dLbl>
              <c:idx val="2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613D-4012-8163-A1C0BAF038CB}"/>
                </c:ext>
              </c:extLst>
            </c:dLbl>
            <c:dLbl>
              <c:idx val="2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613D-4012-8163-A1C0BAF038CB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8"/>
              <c:pt idx="0">
                <c:v>04</c:v>
              </c:pt>
              <c:pt idx="1">
                <c:v>05</c:v>
              </c:pt>
              <c:pt idx="2">
                <c:v>06</c:v>
              </c:pt>
              <c:pt idx="3">
                <c:v>07</c:v>
              </c:pt>
              <c:pt idx="4">
                <c:v>08</c:v>
              </c:pt>
              <c:pt idx="5">
                <c:v>09</c:v>
              </c:pt>
              <c:pt idx="6">
                <c:v>10</c:v>
              </c:pt>
              <c:pt idx="7">
                <c:v>11</c:v>
              </c:pt>
            </c:strLit>
          </c:cat>
          <c:val>
            <c:numLit>
              <c:formatCode>General</c:formatCode>
              <c:ptCount val="8"/>
              <c:pt idx="0">
                <c:v>718662.00286162447</c:v>
              </c:pt>
              <c:pt idx="1">
                <c:v>179.86201659065046</c:v>
              </c:pt>
              <c:pt idx="2">
                <c:v>189.46165573308815</c:v>
              </c:pt>
              <c:pt idx="3">
                <c:v>175.78568208666996</c:v>
              </c:pt>
              <c:pt idx="4">
                <c:v>216.02858906833703</c:v>
              </c:pt>
              <c:pt idx="5">
                <c:v>225.06954716231681</c:v>
              </c:pt>
              <c:pt idx="6">
                <c:v>228.44633473433598</c:v>
              </c:pt>
              <c:pt idx="7">
                <c:v>211.15276591899999</c:v>
              </c:pt>
            </c:numLit>
          </c:val>
          <c:extLst>
            <c:ext xmlns:c16="http://schemas.microsoft.com/office/drawing/2014/chart" uri="{C3380CC4-5D6E-409C-BE32-E72D297353CC}">
              <c16:uniqueId val="{0000000E-1CBF-44E1-B207-A6326E84F47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9999FF"/>
              </a:solidFill>
              <a:prstDash val="sysDash"/>
            </a:ln>
          </c:spPr>
        </c:dropLines>
        <c:axId val="517610496"/>
        <c:axId val="538911488"/>
      </c:areaChart>
      <c:catAx>
        <c:axId val="517610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538911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8911488"/>
        <c:scaling>
          <c:orientation val="minMax"/>
          <c:max val="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MILES DE MILLONES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517610496"/>
        <c:crosses val="autoZero"/>
        <c:crossBetween val="between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9999FF"/>
              </a:solidFill>
              <a:prstDash val="solid"/>
            </a:ln>
          </c:spPr>
          <c:pictureOptions>
            <c:pictureFormat val="stretch"/>
          </c:pictureOptions>
          <c:dLbls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9D6-4580-8D8C-85461505A50A}"/>
                </c:ext>
              </c:extLst>
            </c:dLbl>
            <c:dLbl>
              <c:idx val="9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59D6-4580-8D8C-85461505A50A}"/>
                </c:ext>
              </c:extLst>
            </c:dLbl>
            <c:dLbl>
              <c:idx val="1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59D6-4580-8D8C-85461505A50A}"/>
                </c:ext>
              </c:extLst>
            </c:dLbl>
            <c:dLbl>
              <c:idx val="1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59D6-4580-8D8C-85461505A50A}"/>
                </c:ext>
              </c:extLst>
            </c:dLbl>
            <c:dLbl>
              <c:idx val="1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59D6-4580-8D8C-85461505A50A}"/>
                </c:ext>
              </c:extLst>
            </c:dLbl>
            <c:dLbl>
              <c:idx val="1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59D6-4580-8D8C-85461505A50A}"/>
                </c:ext>
              </c:extLst>
            </c:dLbl>
            <c:dLbl>
              <c:idx val="14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59D6-4580-8D8C-85461505A50A}"/>
                </c:ext>
              </c:extLst>
            </c:dLbl>
            <c:dLbl>
              <c:idx val="1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59D6-4580-8D8C-85461505A50A}"/>
                </c:ext>
              </c:extLst>
            </c:dLbl>
            <c:dLbl>
              <c:idx val="16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59D6-4580-8D8C-85461505A50A}"/>
                </c:ext>
              </c:extLst>
            </c:dLbl>
            <c:dLbl>
              <c:idx val="17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59D6-4580-8D8C-85461505A50A}"/>
                </c:ext>
              </c:extLst>
            </c:dLbl>
            <c:dLbl>
              <c:idx val="1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59D6-4580-8D8C-85461505A50A}"/>
                </c:ext>
              </c:extLst>
            </c:dLbl>
            <c:dLbl>
              <c:idx val="19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59D6-4580-8D8C-85461505A50A}"/>
                </c:ext>
              </c:extLst>
            </c:dLbl>
            <c:dLbl>
              <c:idx val="2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59D6-4580-8D8C-85461505A50A}"/>
                </c:ext>
              </c:extLst>
            </c:dLbl>
            <c:dLbl>
              <c:idx val="2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59D6-4580-8D8C-85461505A50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8"/>
              <c:pt idx="0">
                <c:v>04</c:v>
              </c:pt>
              <c:pt idx="1">
                <c:v>05</c:v>
              </c:pt>
              <c:pt idx="2">
                <c:v>06</c:v>
              </c:pt>
              <c:pt idx="3">
                <c:v>07</c:v>
              </c:pt>
              <c:pt idx="4">
                <c:v>08</c:v>
              </c:pt>
              <c:pt idx="5">
                <c:v>09</c:v>
              </c:pt>
              <c:pt idx="6">
                <c:v>10</c:v>
              </c:pt>
              <c:pt idx="7">
                <c:v>11</c:v>
              </c:pt>
            </c:strLit>
          </c:cat>
          <c:val>
            <c:numLit>
              <c:formatCode>General</c:formatCode>
              <c:ptCount val="8"/>
              <c:pt idx="0">
                <c:v>718662.00286162447</c:v>
              </c:pt>
              <c:pt idx="1">
                <c:v>179.86201659065046</c:v>
              </c:pt>
              <c:pt idx="2">
                <c:v>189.46165573308815</c:v>
              </c:pt>
              <c:pt idx="3">
                <c:v>175.78568208666996</c:v>
              </c:pt>
              <c:pt idx="4">
                <c:v>216.02858906833703</c:v>
              </c:pt>
              <c:pt idx="5">
                <c:v>225.06954716231681</c:v>
              </c:pt>
              <c:pt idx="6">
                <c:v>228.44633473433598</c:v>
              </c:pt>
              <c:pt idx="7">
                <c:v>211.15276591899999</c:v>
              </c:pt>
            </c:numLit>
          </c:val>
          <c:extLst>
            <c:ext xmlns:c16="http://schemas.microsoft.com/office/drawing/2014/chart" uri="{C3380CC4-5D6E-409C-BE32-E72D297353CC}">
              <c16:uniqueId val="{0000000E-C955-4962-8BC2-D9B51B818D4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9999FF"/>
              </a:solidFill>
              <a:prstDash val="sysDash"/>
            </a:ln>
          </c:spPr>
        </c:dropLines>
        <c:axId val="299283200"/>
        <c:axId val="299284736"/>
      </c:areaChart>
      <c:catAx>
        <c:axId val="29928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99284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9284736"/>
        <c:scaling>
          <c:orientation val="minMax"/>
          <c:max val="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MILES DE MILLONES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99283200"/>
        <c:crosses val="autoZero"/>
        <c:crossBetween val="between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E0C0A0"/>
              </a:solidFill>
              <a:prstDash val="solid"/>
            </a:ln>
          </c:spPr>
          <c:pictureOptions>
            <c:pictureFormat val="stretch"/>
          </c:pictureOptions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bienes!#REF!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bienes!#REF!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32B-45AF-A2C4-165F3F8CC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E0C0A0"/>
              </a:solidFill>
              <a:prstDash val="sysDash"/>
            </a:ln>
          </c:spPr>
        </c:dropLines>
        <c:axId val="303207936"/>
        <c:axId val="303209856"/>
      </c:areaChart>
      <c:catAx>
        <c:axId val="303207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AÑOS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03209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32098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BILLONES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03207936"/>
        <c:crosses val="autoZero"/>
        <c:crossBetween val="midCat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E0C0A0"/>
              </a:solidFill>
              <a:prstDash val="solid"/>
            </a:ln>
          </c:spPr>
          <c:pictureOptions>
            <c:pictureFormat val="stretch"/>
          </c:pictureOptions>
          <c:dLbls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bienes!#REF!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bienes!#REF!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52A2-492C-83EB-BB41EE519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E0C0A0"/>
              </a:solidFill>
              <a:prstDash val="sysDash"/>
            </a:ln>
          </c:spPr>
        </c:dropLines>
        <c:axId val="303636864"/>
        <c:axId val="303638784"/>
      </c:areaChart>
      <c:catAx>
        <c:axId val="303636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AÑOS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036387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36387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MILES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03636864"/>
        <c:crosses val="autoZero"/>
        <c:crossBetween val="midCat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E0C0A0"/>
              </a:solidFill>
              <a:prstDash val="solid"/>
            </a:ln>
          </c:spPr>
          <c:pictureOptions>
            <c:pictureFormat val="stretch"/>
          </c:pictureOptions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6FB0-4938-8E0E-FAB9DBC61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E0C0A0"/>
              </a:solidFill>
              <a:prstDash val="sysDash"/>
            </a:ln>
          </c:spPr>
        </c:dropLines>
        <c:axId val="248690560"/>
        <c:axId val="248692096"/>
      </c:areaChart>
      <c:catAx>
        <c:axId val="248690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48692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8692096"/>
        <c:scaling>
          <c:orientation val="minMax"/>
          <c:max val="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MILES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48690560"/>
        <c:crosses val="autoZero"/>
        <c:crossBetween val="between"/>
        <c:majorUnit val="100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FF9900"/>
              </a:solidFill>
              <a:prstDash val="solid"/>
            </a:ln>
          </c:spPr>
          <c:pictureOptions>
            <c:pictureFormat val="stretch"/>
          </c:pictureOptions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66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bienes!#REF!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bienes!#REF!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89E-4846-B602-ABB204FCED6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FFDCB9"/>
              </a:solidFill>
              <a:prstDash val="sysDash"/>
            </a:ln>
          </c:spPr>
        </c:dropLines>
        <c:axId val="303660032"/>
        <c:axId val="303682304"/>
      </c:areaChart>
      <c:catAx>
        <c:axId val="303660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03682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36823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FF66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MILES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03660032"/>
        <c:crosses val="autoZero"/>
        <c:crossBetween val="between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FF9900"/>
              </a:solidFill>
              <a:prstDash val="solid"/>
            </a:ln>
          </c:spPr>
          <c:pictureOptions>
            <c:pictureFormat val="stretch"/>
          </c:pictureOptions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66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bienes!#REF!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bienes!#REF!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6B5-4230-B55D-E1CCC2F128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FFDCB9"/>
              </a:solidFill>
              <a:prstDash val="sysDash"/>
            </a:ln>
          </c:spPr>
        </c:dropLines>
        <c:axId val="303715840"/>
        <c:axId val="303717376"/>
      </c:areaChart>
      <c:catAx>
        <c:axId val="30371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03717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37173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FF66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MILLONES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03715840"/>
        <c:crosses val="autoZero"/>
        <c:crossBetween val="between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FF9900"/>
              </a:solidFill>
              <a:prstDash val="solid"/>
            </a:ln>
          </c:spPr>
          <c:pictureOptions>
            <c:pictureFormat val="stretch"/>
          </c:pictureOptions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66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bienes!#REF!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bienes!#REF!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420-47BB-B47A-A50742BCBD3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FFDCB9"/>
              </a:solidFill>
              <a:prstDash val="sysDash"/>
            </a:ln>
          </c:spPr>
        </c:dropLines>
        <c:axId val="322097152"/>
        <c:axId val="322098688"/>
      </c:areaChart>
      <c:catAx>
        <c:axId val="322097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22098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20986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FF66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BILLONES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22097152"/>
        <c:crosses val="autoZero"/>
        <c:crossBetween val="between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E0C0A0"/>
              </a:solidFill>
              <a:prstDash val="solid"/>
            </a:ln>
          </c:spPr>
          <c:pictureOptions>
            <c:pictureFormat val="stretch"/>
          </c:pictureOptions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3B94-4A2D-9D0E-E45D119BB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E0C0A0"/>
              </a:solidFill>
              <a:prstDash val="sysDash"/>
            </a:ln>
          </c:spPr>
        </c:dropLines>
        <c:axId val="326121728"/>
        <c:axId val="326135808"/>
      </c:areaChart>
      <c:catAx>
        <c:axId val="326121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2613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6135808"/>
        <c:scaling>
          <c:orientation val="minMax"/>
          <c:max val="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MILES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26121728"/>
        <c:crosses val="autoZero"/>
        <c:crossBetween val="between"/>
        <c:majorUnit val="100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9999FF"/>
              </a:solidFill>
              <a:prstDash val="solid"/>
            </a:ln>
          </c:spPr>
          <c:pictureOptions>
            <c:pictureFormat val="stretch"/>
          </c:pictureOptions>
          <c:dLbls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B79-4670-9B7C-7403F16FE948}"/>
                </c:ext>
              </c:extLst>
            </c:dLbl>
            <c:dLbl>
              <c:idx val="9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1B79-4670-9B7C-7403F16FE948}"/>
                </c:ext>
              </c:extLst>
            </c:dLbl>
            <c:dLbl>
              <c:idx val="1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1B79-4670-9B7C-7403F16FE948}"/>
                </c:ext>
              </c:extLst>
            </c:dLbl>
            <c:dLbl>
              <c:idx val="1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1B79-4670-9B7C-7403F16FE948}"/>
                </c:ext>
              </c:extLst>
            </c:dLbl>
            <c:dLbl>
              <c:idx val="1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1B79-4670-9B7C-7403F16FE948}"/>
                </c:ext>
              </c:extLst>
            </c:dLbl>
            <c:dLbl>
              <c:idx val="1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1B79-4670-9B7C-7403F16FE948}"/>
                </c:ext>
              </c:extLst>
            </c:dLbl>
            <c:dLbl>
              <c:idx val="1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1B79-4670-9B7C-7403F16FE948}"/>
                </c:ext>
              </c:extLst>
            </c:dLbl>
            <c:dLbl>
              <c:idx val="1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1B79-4670-9B7C-7403F16FE948}"/>
                </c:ext>
              </c:extLst>
            </c:dLbl>
            <c:dLbl>
              <c:idx val="1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1B79-4670-9B7C-7403F16FE948}"/>
                </c:ext>
              </c:extLst>
            </c:dLbl>
            <c:dLbl>
              <c:idx val="17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1B79-4670-9B7C-7403F16FE948}"/>
                </c:ext>
              </c:extLst>
            </c:dLbl>
            <c:dLbl>
              <c:idx val="1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1B79-4670-9B7C-7403F16FE948}"/>
                </c:ext>
              </c:extLst>
            </c:dLbl>
            <c:dLbl>
              <c:idx val="19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1B79-4670-9B7C-7403F16FE948}"/>
                </c:ext>
              </c:extLst>
            </c:dLbl>
            <c:dLbl>
              <c:idx val="2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1B79-4670-9B7C-7403F16FE94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8"/>
              <c:pt idx="0">
                <c:v>04</c:v>
              </c:pt>
              <c:pt idx="1">
                <c:v>05</c:v>
              </c:pt>
              <c:pt idx="2">
                <c:v>06</c:v>
              </c:pt>
              <c:pt idx="3">
                <c:v>07</c:v>
              </c:pt>
              <c:pt idx="4">
                <c:v>08</c:v>
              </c:pt>
              <c:pt idx="5">
                <c:v>09</c:v>
              </c:pt>
              <c:pt idx="6">
                <c:v>10</c:v>
              </c:pt>
              <c:pt idx="7">
                <c:v>11</c:v>
              </c:pt>
            </c:strLit>
          </c:cat>
          <c:val>
            <c:numLit>
              <c:formatCode>General</c:formatCode>
              <c:ptCount val="8"/>
              <c:pt idx="0">
                <c:v>2.1435430000000002</c:v>
              </c:pt>
              <c:pt idx="1">
                <c:v>6.6504279999999998</c:v>
              </c:pt>
              <c:pt idx="2">
                <c:v>9.9505269999999992</c:v>
              </c:pt>
              <c:pt idx="3">
                <c:v>11.568083</c:v>
              </c:pt>
              <c:pt idx="4">
                <c:v>13.493359999999999</c:v>
              </c:pt>
              <c:pt idx="5">
                <c:v>14.492843000000001</c:v>
              </c:pt>
              <c:pt idx="6">
                <c:v>13.981555</c:v>
              </c:pt>
              <c:pt idx="7">
                <c:v>16.529926</c:v>
              </c:pt>
            </c:numLit>
          </c:val>
          <c:extLst>
            <c:ext xmlns:c16="http://schemas.microsoft.com/office/drawing/2014/chart" uri="{C3380CC4-5D6E-409C-BE32-E72D297353CC}">
              <c16:uniqueId val="{0000000D-878F-4F0A-AE53-61D4456357A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9999FF"/>
              </a:solidFill>
              <a:prstDash val="sysDash"/>
            </a:ln>
          </c:spPr>
        </c:dropLines>
        <c:axId val="326162304"/>
        <c:axId val="326163840"/>
      </c:areaChart>
      <c:catAx>
        <c:axId val="326162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26163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6163840"/>
        <c:scaling>
          <c:orientation val="minMax"/>
          <c:max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MILLONES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26162304"/>
        <c:crosses val="autoZero"/>
        <c:crossBetween val="between"/>
        <c:majorUnit val="5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9999FF"/>
              </a:solidFill>
              <a:prstDash val="solid"/>
            </a:ln>
          </c:spPr>
          <c:pictureOptions>
            <c:pictureFormat val="stretch"/>
          </c:pictureOptions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B0D-4C35-8FF3-D4CE4A1F37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9999FF"/>
              </a:solidFill>
              <a:prstDash val="sysDash"/>
            </a:ln>
          </c:spPr>
        </c:dropLines>
        <c:axId val="326279552"/>
        <c:axId val="326281472"/>
      </c:areaChart>
      <c:catAx>
        <c:axId val="326279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AÑOS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26281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62814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BILLONES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26279552"/>
        <c:crosses val="autoZero"/>
        <c:crossBetween val="midCat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9999FF"/>
              </a:solidFill>
              <a:prstDash val="solid"/>
            </a:ln>
          </c:spPr>
          <c:pictureOptions>
            <c:pictureFormat val="stretch"/>
          </c:pictureOptions>
          <c:dLbls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A80-497D-B107-F636FB2FF2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9999FF"/>
              </a:solidFill>
              <a:prstDash val="sysDash"/>
            </a:ln>
          </c:spPr>
        </c:dropLines>
        <c:axId val="327814144"/>
        <c:axId val="327816320"/>
      </c:areaChart>
      <c:catAx>
        <c:axId val="327814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AÑOS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27816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78163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MILES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27814144"/>
        <c:crosses val="autoZero"/>
        <c:crossBetween val="midCat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9999FF"/>
              </a:solidFill>
              <a:prstDash val="solid"/>
            </a:ln>
          </c:spPr>
          <c:pictureOptions>
            <c:pictureFormat val="stretch"/>
          </c:pictureOptions>
          <c:dLbls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655C-4884-9729-8EED42027F0D}"/>
                </c:ext>
              </c:extLst>
            </c:dLbl>
            <c:dLbl>
              <c:idx val="9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655C-4884-9729-8EED42027F0D}"/>
                </c:ext>
              </c:extLst>
            </c:dLbl>
            <c:dLbl>
              <c:idx val="1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655C-4884-9729-8EED42027F0D}"/>
                </c:ext>
              </c:extLst>
            </c:dLbl>
            <c:dLbl>
              <c:idx val="1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655C-4884-9729-8EED42027F0D}"/>
                </c:ext>
              </c:extLst>
            </c:dLbl>
            <c:dLbl>
              <c:idx val="1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655C-4884-9729-8EED42027F0D}"/>
                </c:ext>
              </c:extLst>
            </c:dLbl>
            <c:dLbl>
              <c:idx val="1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655C-4884-9729-8EED42027F0D}"/>
                </c:ext>
              </c:extLst>
            </c:dLbl>
            <c:dLbl>
              <c:idx val="14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655C-4884-9729-8EED42027F0D}"/>
                </c:ext>
              </c:extLst>
            </c:dLbl>
            <c:dLbl>
              <c:idx val="1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655C-4884-9729-8EED42027F0D}"/>
                </c:ext>
              </c:extLst>
            </c:dLbl>
            <c:dLbl>
              <c:idx val="16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655C-4884-9729-8EED42027F0D}"/>
                </c:ext>
              </c:extLst>
            </c:dLbl>
            <c:dLbl>
              <c:idx val="17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655C-4884-9729-8EED42027F0D}"/>
                </c:ext>
              </c:extLst>
            </c:dLbl>
            <c:dLbl>
              <c:idx val="1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655C-4884-9729-8EED42027F0D}"/>
                </c:ext>
              </c:extLst>
            </c:dLbl>
            <c:dLbl>
              <c:idx val="19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655C-4884-9729-8EED42027F0D}"/>
                </c:ext>
              </c:extLst>
            </c:dLbl>
            <c:dLbl>
              <c:idx val="2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655C-4884-9729-8EED42027F0D}"/>
                </c:ext>
              </c:extLst>
            </c:dLbl>
            <c:dLbl>
              <c:idx val="2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655C-4884-9729-8EED42027F0D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8"/>
              <c:pt idx="0">
                <c:v>04</c:v>
              </c:pt>
              <c:pt idx="1">
                <c:v>05</c:v>
              </c:pt>
              <c:pt idx="2">
                <c:v>06</c:v>
              </c:pt>
              <c:pt idx="3">
                <c:v>07</c:v>
              </c:pt>
              <c:pt idx="4">
                <c:v>08</c:v>
              </c:pt>
              <c:pt idx="5">
                <c:v>09</c:v>
              </c:pt>
              <c:pt idx="6">
                <c:v>10</c:v>
              </c:pt>
              <c:pt idx="7">
                <c:v>11</c:v>
              </c:pt>
            </c:strLit>
          </c:cat>
          <c:val>
            <c:numLit>
              <c:formatCode>General</c:formatCode>
              <c:ptCount val="8"/>
              <c:pt idx="0">
                <c:v>718662.00286162447</c:v>
              </c:pt>
              <c:pt idx="1">
                <c:v>179.86201659065046</c:v>
              </c:pt>
              <c:pt idx="2">
                <c:v>189.46165573308815</c:v>
              </c:pt>
              <c:pt idx="3">
                <c:v>175.78568208666996</c:v>
              </c:pt>
              <c:pt idx="4">
                <c:v>216.02858906833703</c:v>
              </c:pt>
              <c:pt idx="5">
                <c:v>225.06954716231681</c:v>
              </c:pt>
              <c:pt idx="6">
                <c:v>228.44633473433598</c:v>
              </c:pt>
              <c:pt idx="7">
                <c:v>211.15276591899999</c:v>
              </c:pt>
            </c:numLit>
          </c:val>
          <c:extLst>
            <c:ext xmlns:c16="http://schemas.microsoft.com/office/drawing/2014/chart" uri="{C3380CC4-5D6E-409C-BE32-E72D297353CC}">
              <c16:uniqueId val="{0000000E-3E63-4488-A8EE-5698278E9A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9999FF"/>
              </a:solidFill>
              <a:prstDash val="sysDash"/>
            </a:ln>
          </c:spPr>
        </c:dropLines>
        <c:axId val="327867776"/>
        <c:axId val="329000064"/>
      </c:areaChart>
      <c:catAx>
        <c:axId val="327867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29000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9000064"/>
        <c:scaling>
          <c:orientation val="minMax"/>
          <c:max val="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MILES DE MILLONES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27867776"/>
        <c:crosses val="autoZero"/>
        <c:crossBetween val="between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9999FF"/>
              </a:solidFill>
              <a:prstDash val="solid"/>
            </a:ln>
          </c:spPr>
          <c:pictureOptions>
            <c:pictureFormat val="stretch"/>
          </c:pictureOptions>
          <c:dLbls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E39-48EE-BC33-39B003AA78B2}"/>
                </c:ext>
              </c:extLst>
            </c:dLbl>
            <c:dLbl>
              <c:idx val="9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7E39-48EE-BC33-39B003AA78B2}"/>
                </c:ext>
              </c:extLst>
            </c:dLbl>
            <c:dLbl>
              <c:idx val="1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7E39-48EE-BC33-39B003AA78B2}"/>
                </c:ext>
              </c:extLst>
            </c:dLbl>
            <c:dLbl>
              <c:idx val="1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7E39-48EE-BC33-39B003AA78B2}"/>
                </c:ext>
              </c:extLst>
            </c:dLbl>
            <c:dLbl>
              <c:idx val="1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7E39-48EE-BC33-39B003AA78B2}"/>
                </c:ext>
              </c:extLst>
            </c:dLbl>
            <c:dLbl>
              <c:idx val="1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7E39-48EE-BC33-39B003AA78B2}"/>
                </c:ext>
              </c:extLst>
            </c:dLbl>
            <c:dLbl>
              <c:idx val="14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7E39-48EE-BC33-39B003AA78B2}"/>
                </c:ext>
              </c:extLst>
            </c:dLbl>
            <c:dLbl>
              <c:idx val="1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7E39-48EE-BC33-39B003AA78B2}"/>
                </c:ext>
              </c:extLst>
            </c:dLbl>
            <c:dLbl>
              <c:idx val="16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7E39-48EE-BC33-39B003AA78B2}"/>
                </c:ext>
              </c:extLst>
            </c:dLbl>
            <c:dLbl>
              <c:idx val="17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7E39-48EE-BC33-39B003AA78B2}"/>
                </c:ext>
              </c:extLst>
            </c:dLbl>
            <c:dLbl>
              <c:idx val="1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7E39-48EE-BC33-39B003AA78B2}"/>
                </c:ext>
              </c:extLst>
            </c:dLbl>
            <c:dLbl>
              <c:idx val="19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7E39-48EE-BC33-39B003AA78B2}"/>
                </c:ext>
              </c:extLst>
            </c:dLbl>
            <c:dLbl>
              <c:idx val="2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7E39-48EE-BC33-39B003AA78B2}"/>
                </c:ext>
              </c:extLst>
            </c:dLbl>
            <c:dLbl>
              <c:idx val="2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7E39-48EE-BC33-39B003AA78B2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8"/>
              <c:pt idx="0">
                <c:v>04</c:v>
              </c:pt>
              <c:pt idx="1">
                <c:v>05</c:v>
              </c:pt>
              <c:pt idx="2">
                <c:v>06</c:v>
              </c:pt>
              <c:pt idx="3">
                <c:v>07</c:v>
              </c:pt>
              <c:pt idx="4">
                <c:v>08</c:v>
              </c:pt>
              <c:pt idx="5">
                <c:v>09</c:v>
              </c:pt>
              <c:pt idx="6">
                <c:v>10</c:v>
              </c:pt>
              <c:pt idx="7">
                <c:v>11</c:v>
              </c:pt>
            </c:strLit>
          </c:cat>
          <c:val>
            <c:numLit>
              <c:formatCode>General</c:formatCode>
              <c:ptCount val="8"/>
              <c:pt idx="0">
                <c:v>718662.00286162447</c:v>
              </c:pt>
              <c:pt idx="1">
                <c:v>179.86201659065046</c:v>
              </c:pt>
              <c:pt idx="2">
                <c:v>189.46165573308815</c:v>
              </c:pt>
              <c:pt idx="3">
                <c:v>175.78568208666996</c:v>
              </c:pt>
              <c:pt idx="4">
                <c:v>216.02858906833703</c:v>
              </c:pt>
              <c:pt idx="5">
                <c:v>225.06954716231681</c:v>
              </c:pt>
              <c:pt idx="6">
                <c:v>228.44633473433598</c:v>
              </c:pt>
              <c:pt idx="7">
                <c:v>211.15276591899999</c:v>
              </c:pt>
            </c:numLit>
          </c:val>
          <c:extLst>
            <c:ext xmlns:c16="http://schemas.microsoft.com/office/drawing/2014/chart" uri="{C3380CC4-5D6E-409C-BE32-E72D297353CC}">
              <c16:uniqueId val="{0000000E-2B21-40C1-A056-9A3AE54D820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9999FF"/>
              </a:solidFill>
              <a:prstDash val="sysDash"/>
            </a:ln>
          </c:spPr>
        </c:dropLines>
        <c:axId val="329022848"/>
        <c:axId val="329041024"/>
      </c:areaChart>
      <c:catAx>
        <c:axId val="329022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29041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9041024"/>
        <c:scaling>
          <c:orientation val="minMax"/>
          <c:max val="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MILES DE MILLONES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29022848"/>
        <c:crosses val="autoZero"/>
        <c:crossBetween val="between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EVOLUCIÓN DE LOS CAPITALES ASEGURADOS DE DAÑOS EN LOS BIENES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pb!#REF!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pb!#REF!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B8D-48B1-AA65-E03B79BB4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129984"/>
        <c:axId val="329131904"/>
      </c:lineChart>
      <c:catAx>
        <c:axId val="329129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(AÑOS)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29131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91319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PESETAS (billones)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2912998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-4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solidFill>
                  <a:srgbClr val="9D2235"/>
                </a:solidFill>
              </a:defRPr>
            </a:pPr>
            <a:r>
              <a:rPr lang="es-ES" sz="1400" b="1">
                <a:solidFill>
                  <a:srgbClr val="9D2235"/>
                </a:solidFill>
              </a:rPr>
              <a:t>TOTAL DE CAPITALES ASEGURADOS MEDIOS</a:t>
            </a:r>
          </a:p>
        </c:rich>
      </c:tx>
      <c:layout>
        <c:manualLayout>
          <c:xMode val="edge"/>
          <c:yMode val="edge"/>
          <c:x val="0.22743839853840195"/>
          <c:y val="2.871694592540954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06752692459493"/>
          <c:y val="0.18489465629485138"/>
          <c:w val="0.88299832317333593"/>
          <c:h val="0.73196112948117131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F3DBDA"/>
            </a:solidFill>
            <a:ln w="3175">
              <a:solidFill>
                <a:srgbClr val="9D2235"/>
              </a:solidFill>
              <a:prstDash val="solid"/>
            </a:ln>
          </c:spPr>
          <c:dLbls>
            <c:dLbl>
              <c:idx val="0"/>
              <c:layout>
                <c:manualLayout>
                  <c:x val="1.8346326582416351E-2"/>
                  <c:y val="-0.277389722871226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FA-47AB-86AE-E0B6709CC59B}"/>
                </c:ext>
              </c:extLst>
            </c:dLbl>
            <c:dLbl>
              <c:idx val="1"/>
              <c:layout>
                <c:manualLayout>
                  <c:x val="2.8807145011462611E-3"/>
                  <c:y val="-0.199420726467221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FA-47AB-86AE-E0B6709CC59B}"/>
                </c:ext>
              </c:extLst>
            </c:dLbl>
            <c:dLbl>
              <c:idx val="2"/>
              <c:layout>
                <c:manualLayout>
                  <c:x val="4.4241999558177064E-3"/>
                  <c:y val="-0.290788455177183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FA-47AB-86AE-E0B6709CC59B}"/>
                </c:ext>
              </c:extLst>
            </c:dLbl>
            <c:dLbl>
              <c:idx val="3"/>
              <c:layout>
                <c:manualLayout>
                  <c:x val="2.6724678995372077E-3"/>
                  <c:y val="-0.206828084311648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FA-47AB-86AE-E0B6709CC59B}"/>
                </c:ext>
              </c:extLst>
            </c:dLbl>
            <c:dLbl>
              <c:idx val="4"/>
              <c:layout>
                <c:manualLayout>
                  <c:x val="5.7133025070466416E-3"/>
                  <c:y val="-0.288882355868490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FA-47AB-86AE-E0B6709CC59B}"/>
                </c:ext>
              </c:extLst>
            </c:dLbl>
            <c:dLbl>
              <c:idx val="5"/>
              <c:layout>
                <c:manualLayout>
                  <c:x val="-6.0230489726892996E-4"/>
                  <c:y val="-0.194111416062838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FA-47AB-86AE-E0B6709CC59B}"/>
                </c:ext>
              </c:extLst>
            </c:dLbl>
            <c:dLbl>
              <c:idx val="6"/>
              <c:layout>
                <c:manualLayout>
                  <c:x val="1.2400714226137716E-3"/>
                  <c:y val="-0.26845305279075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FA-47AB-86AE-E0B6709CC59B}"/>
                </c:ext>
              </c:extLst>
            </c:dLbl>
            <c:dLbl>
              <c:idx val="7"/>
              <c:layout>
                <c:manualLayout>
                  <c:x val="2.3437241331395972E-3"/>
                  <c:y val="-0.18868041305230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FA-47AB-86AE-E0B6709CC59B}"/>
                </c:ext>
              </c:extLst>
            </c:dLbl>
            <c:dLbl>
              <c:idx val="8"/>
              <c:layout>
                <c:manualLayout>
                  <c:x val="3.1394396447613315E-3"/>
                  <c:y val="-0.27849750195607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FA-47AB-86AE-E0B6709CC59B}"/>
                </c:ext>
              </c:extLst>
            </c:dLbl>
            <c:dLbl>
              <c:idx val="9"/>
              <c:layout>
                <c:manualLayout>
                  <c:x val="3.3362878659174132E-4"/>
                  <c:y val="-0.2015509743563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FA-47AB-86AE-E0B6709CC59B}"/>
                </c:ext>
              </c:extLst>
            </c:dLbl>
            <c:dLbl>
              <c:idx val="10"/>
              <c:layout>
                <c:manualLayout>
                  <c:x val="1.129163371539619E-3"/>
                  <c:y val="-0.279389078025869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FA-47AB-86AE-E0B6709CC59B}"/>
                </c:ext>
              </c:extLst>
            </c:dLbl>
            <c:dLbl>
              <c:idx val="11"/>
              <c:layout>
                <c:manualLayout>
                  <c:x val="5.696114473030256E-3"/>
                  <c:y val="-0.20253915177326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FA-47AB-86AE-E0B6709CC59B}"/>
                </c:ext>
              </c:extLst>
            </c:dLbl>
            <c:dLbl>
              <c:idx val="12"/>
              <c:layout>
                <c:manualLayout>
                  <c:x val="-4.7156728274008386E-3"/>
                  <c:y val="-0.289277125010088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FA-47AB-86AE-E0B6709CC59B}"/>
                </c:ext>
              </c:extLst>
            </c:dLbl>
            <c:dLbl>
              <c:idx val="13"/>
              <c:layout>
                <c:manualLayout>
                  <c:x val="-6.0918011087548432E-4"/>
                  <c:y val="-0.214364662139924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FA-47AB-86AE-E0B6709CC59B}"/>
                </c:ext>
              </c:extLst>
            </c:dLbl>
            <c:dLbl>
              <c:idx val="14"/>
              <c:layout>
                <c:manualLayout>
                  <c:x val="-4.4254664425347028E-3"/>
                  <c:y val="-0.305937720986036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FA-47AB-86AE-E0B6709CC59B}"/>
                </c:ext>
              </c:extLst>
            </c:dLbl>
            <c:dLbl>
              <c:idx val="15"/>
              <c:layout>
                <c:manualLayout>
                  <c:x val="1.1248211313670585E-3"/>
                  <c:y val="-0.23874876582369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FA-47AB-86AE-E0B6709CC59B}"/>
                </c:ext>
              </c:extLst>
            </c:dLbl>
            <c:dLbl>
              <c:idx val="16"/>
              <c:layout>
                <c:manualLayout>
                  <c:x val="8.1199891226883673E-4"/>
                  <c:y val="-0.329572850588661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FA-47AB-86AE-E0B6709CC59B}"/>
                </c:ext>
              </c:extLst>
            </c:dLbl>
            <c:dLbl>
              <c:idx val="17"/>
              <c:layout>
                <c:manualLayout>
                  <c:x val="3.6909041466765306E-5"/>
                  <c:y val="-0.245853355809525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FA-47AB-86AE-E0B6709CC59B}"/>
                </c:ext>
              </c:extLst>
            </c:dLbl>
            <c:dLbl>
              <c:idx val="18"/>
              <c:layout>
                <c:manualLayout>
                  <c:x val="1.9411622838084559E-3"/>
                  <c:y val="-0.32600487355887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FA-47AB-86AE-E0B6709CC59B}"/>
                </c:ext>
              </c:extLst>
            </c:dLbl>
            <c:dLbl>
              <c:idx val="19"/>
              <c:layout>
                <c:manualLayout>
                  <c:x val="-1.9825944921216384E-3"/>
                  <c:y val="-0.25117521184340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FA-47AB-86AE-E0B6709CC59B}"/>
                </c:ext>
              </c:extLst>
            </c:dLbl>
            <c:dLbl>
              <c:idx val="20"/>
              <c:layout>
                <c:manualLayout>
                  <c:x val="1.2565357499347307E-3"/>
                  <c:y val="-0.322396332327034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FA-47AB-86AE-E0B6709CC59B}"/>
                </c:ext>
              </c:extLst>
            </c:dLbl>
            <c:dLbl>
              <c:idx val="21"/>
              <c:layout>
                <c:manualLayout>
                  <c:x val="4.5032649122930807E-4"/>
                  <c:y val="-0.247188210788321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FA-47AB-86AE-E0B6709CC59B}"/>
                </c:ext>
              </c:extLst>
            </c:dLbl>
            <c:dLbl>
              <c:idx val="22"/>
              <c:layout>
                <c:manualLayout>
                  <c:x val="6.568542894367228E-3"/>
                  <c:y val="-0.326461952660321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FA-47AB-86AE-E0B6709CC59B}"/>
                </c:ext>
              </c:extLst>
            </c:dLbl>
            <c:dLbl>
              <c:idx val="23"/>
              <c:layout>
                <c:manualLayout>
                  <c:x val="-3.2946747309303736E-4"/>
                  <c:y val="-0.23965372389829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2FA-47AB-86AE-E0B6709CC59B}"/>
                </c:ext>
              </c:extLst>
            </c:dLbl>
            <c:dLbl>
              <c:idx val="24"/>
              <c:layout>
                <c:manualLayout>
                  <c:x val="2.5329734339936978E-6"/>
                  <c:y val="-0.303625979656843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2FA-47AB-86AE-E0B6709CC59B}"/>
                </c:ext>
              </c:extLst>
            </c:dLbl>
            <c:dLbl>
              <c:idx val="25"/>
              <c:layout>
                <c:manualLayout>
                  <c:x val="-2.2966831979368569E-3"/>
                  <c:y val="-0.22150228895010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2FA-47AB-86AE-E0B6709CC59B}"/>
                </c:ext>
              </c:extLst>
            </c:dLbl>
            <c:dLbl>
              <c:idx val="26"/>
              <c:layout>
                <c:manualLayout>
                  <c:x val="-6.8462653387372516E-3"/>
                  <c:y val="-0.3081578792198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2FA-47AB-86AE-E0B6709CC59B}"/>
                </c:ext>
              </c:extLst>
            </c:dLbl>
            <c:dLbl>
              <c:idx val="27"/>
              <c:layout>
                <c:manualLayout>
                  <c:x val="4.534565226870289E-3"/>
                  <c:y val="-0.22000475897545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2FA-47AB-86AE-E0B6709CC59B}"/>
                </c:ext>
              </c:extLst>
            </c:dLbl>
            <c:dLbl>
              <c:idx val="28"/>
              <c:layout>
                <c:manualLayout>
                  <c:x val="-1.1530095071539312E-2"/>
                  <c:y val="-0.3314040943080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2FA-47AB-86AE-E0B6709CC59B}"/>
                </c:ext>
              </c:extLst>
            </c:dLbl>
            <c:dLbl>
              <c:idx val="29"/>
              <c:layout>
                <c:manualLayout>
                  <c:x val="2.2945120778505765E-3"/>
                  <c:y val="-0.235356009419258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2FA-47AB-86AE-E0B6709CC59B}"/>
                </c:ext>
              </c:extLst>
            </c:dLbl>
            <c:dLbl>
              <c:idx val="30"/>
              <c:layout>
                <c:manualLayout>
                  <c:x val="1.1551987199075971E-2"/>
                  <c:y val="-0.304849178533089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2FA-47AB-86AE-E0B6709CC59B}"/>
                </c:ext>
              </c:extLst>
            </c:dLbl>
            <c:dLbl>
              <c:idx val="31"/>
              <c:layout>
                <c:manualLayout>
                  <c:x val="1.0708361984745075E-2"/>
                  <c:y val="-0.274770150852450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2FA-47AB-86AE-E0B6709CC59B}"/>
                </c:ext>
              </c:extLst>
            </c:dLbl>
            <c:dLbl>
              <c:idx val="32"/>
              <c:layout>
                <c:manualLayout>
                  <c:x val="4.6245195315106078E-3"/>
                  <c:y val="-0.1940755555008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2FA-47AB-86AE-E0B6709CC59B}"/>
                </c:ext>
              </c:extLst>
            </c:dLbl>
            <c:dLbl>
              <c:idx val="33"/>
              <c:layout>
                <c:manualLayout>
                  <c:x val="0"/>
                  <c:y val="-0.268951589321825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2FA-47AB-86AE-E0B6709CC59B}"/>
                </c:ext>
              </c:extLst>
            </c:dLbl>
            <c:dLbl>
              <c:idx val="34"/>
              <c:layout>
                <c:manualLayout>
                  <c:x val="4.5589598166838078E-3"/>
                  <c:y val="-0.2081608374604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B2-416D-9235-04EA710C2CAC}"/>
                </c:ext>
              </c:extLst>
            </c:dLbl>
            <c:dLbl>
              <c:idx val="35"/>
              <c:layout>
                <c:manualLayout>
                  <c:x val="6.2917509695239919E-3"/>
                  <c:y val="-0.26386097319991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31-4593-A876-1B2CDB504BF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>
                    <a:solidFill>
                      <a:srgbClr val="9D2235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'S1-I-B'!$Y$11:$Y$46</c:f>
              <c:numCache>
                <c:formatCode>General</c:formatCode>
                <c:ptCount val="3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</c:numCache>
            </c:numRef>
          </c:cat>
          <c:val>
            <c:numRef>
              <c:f>'S1-I-B'!$AF$11:$AF$46</c:f>
              <c:numCache>
                <c:formatCode>#,##0</c:formatCode>
                <c:ptCount val="36"/>
                <c:pt idx="0">
                  <c:v>236560.27595694445</c:v>
                </c:pt>
                <c:pt idx="1">
                  <c:v>227269.58184972609</c:v>
                </c:pt>
                <c:pt idx="2">
                  <c:v>238693.09206098234</c:v>
                </c:pt>
                <c:pt idx="3">
                  <c:v>250586.86445156354</c:v>
                </c:pt>
                <c:pt idx="4">
                  <c:v>245698.86241563261</c:v>
                </c:pt>
                <c:pt idx="5">
                  <c:v>233365.63508126646</c:v>
                </c:pt>
                <c:pt idx="6">
                  <c:v>232640.29746273611</c:v>
                </c:pt>
                <c:pt idx="7">
                  <c:v>237182.18312087143</c:v>
                </c:pt>
                <c:pt idx="8">
                  <c:v>242530.09115116659</c:v>
                </c:pt>
                <c:pt idx="9">
                  <c:v>244247.89254712628</c:v>
                </c:pt>
                <c:pt idx="10">
                  <c:v>243452.97006581354</c:v>
                </c:pt>
                <c:pt idx="11">
                  <c:v>241016.37907636593</c:v>
                </c:pt>
                <c:pt idx="12">
                  <c:v>249989.23283399324</c:v>
                </c:pt>
                <c:pt idx="13">
                  <c:v>263749.30818139191</c:v>
                </c:pt>
                <c:pt idx="14">
                  <c:v>273096.21906935412</c:v>
                </c:pt>
                <c:pt idx="15">
                  <c:v>287459.39237097773</c:v>
                </c:pt>
                <c:pt idx="16">
                  <c:v>291364.75094926381</c:v>
                </c:pt>
                <c:pt idx="17">
                  <c:v>282993.31530335377</c:v>
                </c:pt>
                <c:pt idx="18">
                  <c:v>285597.58976350114</c:v>
                </c:pt>
                <c:pt idx="19">
                  <c:v>290050.56422838784</c:v>
                </c:pt>
                <c:pt idx="20">
                  <c:v>293079.0478344654</c:v>
                </c:pt>
                <c:pt idx="21">
                  <c:v>291479.99556466698</c:v>
                </c:pt>
                <c:pt idx="22">
                  <c:v>290117.39781163551</c:v>
                </c:pt>
                <c:pt idx="23">
                  <c:v>275424.0534440059</c:v>
                </c:pt>
                <c:pt idx="24">
                  <c:v>272558.93413977488</c:v>
                </c:pt>
                <c:pt idx="25">
                  <c:v>268870.35595040675</c:v>
                </c:pt>
                <c:pt idx="26">
                  <c:v>274249.21635584574</c:v>
                </c:pt>
                <c:pt idx="27">
                  <c:v>283306.39853060839</c:v>
                </c:pt>
                <c:pt idx="28">
                  <c:v>275469.29192942323</c:v>
                </c:pt>
                <c:pt idx="29">
                  <c:v>299547.46880127257</c:v>
                </c:pt>
                <c:pt idx="30">
                  <c:v>281321.9434668594</c:v>
                </c:pt>
                <c:pt idx="31">
                  <c:v>255013.15100459001</c:v>
                </c:pt>
                <c:pt idx="32">
                  <c:v>242020.09808687985</c:v>
                </c:pt>
                <c:pt idx="33">
                  <c:v>237316.63980759715</c:v>
                </c:pt>
                <c:pt idx="34">
                  <c:v>240230.27498954802</c:v>
                </c:pt>
                <c:pt idx="35">
                  <c:v>236813.15666849763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02FA-47AB-86AE-E0B6709CC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9D2235">
                  <a:alpha val="15000"/>
                </a:srgbClr>
              </a:solidFill>
              <a:prstDash val="sysDash"/>
            </a:ln>
          </c:spPr>
        </c:dropLines>
        <c:axId val="248839552"/>
        <c:axId val="248854400"/>
      </c:areaChart>
      <c:catAx>
        <c:axId val="24883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2700000" vert="horz"/>
          <a:lstStyle/>
          <a:p>
            <a:pPr>
              <a:defRPr sz="800">
                <a:solidFill>
                  <a:srgbClr val="9D2235"/>
                </a:solidFill>
              </a:defRPr>
            </a:pPr>
            <a:endParaRPr lang="es-ES"/>
          </a:p>
        </c:txPr>
        <c:crossAx val="248854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8854400"/>
        <c:scaling>
          <c:orientation val="minMax"/>
          <c:max val="350000"/>
        </c:scaling>
        <c:delete val="0"/>
        <c:axPos val="l"/>
        <c:majorGridlines>
          <c:spPr>
            <a:ln w="3175">
              <a:solidFill>
                <a:srgbClr val="9D2235">
                  <a:alpha val="15000"/>
                </a:srgb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>
                <a:solidFill>
                  <a:srgbClr val="9D2235"/>
                </a:solidFill>
              </a:defRPr>
            </a:pPr>
            <a:endParaRPr lang="es-ES"/>
          </a:p>
        </c:txPr>
        <c:crossAx val="248839552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0"/>
                <c:y val="0.46294216999310134"/>
              </c:manualLayout>
            </c:layout>
            <c:txPr>
              <a:bodyPr rot="-5400000" vert="horz"/>
              <a:lstStyle/>
              <a:p>
                <a:pPr algn="ctr" rtl="0">
                  <a:defRPr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  <a:prstDash val="solid"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23AFA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FF9900"/>
              </a:solidFill>
              <a:prstDash val="solid"/>
            </a:ln>
          </c:spPr>
          <c:pictureOptions>
            <c:pictureFormat val="stretch"/>
          </c:pictureOptions>
          <c:dLbls>
            <c:dLbl>
              <c:idx val="0"/>
              <c:layout>
                <c:manualLayout>
                  <c:x val="3.6699282550415793E-3"/>
                  <c:y val="-0.155762423003159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23-4907-9D9F-52C7619115E8}"/>
                </c:ext>
              </c:extLst>
            </c:dLbl>
            <c:dLbl>
              <c:idx val="2"/>
              <c:layout>
                <c:manualLayout>
                  <c:x val="1.7077298549883664E-4"/>
                  <c:y val="-0.177329507937550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23-4907-9D9F-52C7619115E8}"/>
                </c:ext>
              </c:extLst>
            </c:dLbl>
            <c:dLbl>
              <c:idx val="4"/>
              <c:layout>
                <c:manualLayout>
                  <c:x val="-1.7309381945869746E-3"/>
                  <c:y val="-0.20516464299374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23-4907-9D9F-52C7619115E8}"/>
                </c:ext>
              </c:extLst>
            </c:dLbl>
            <c:dLbl>
              <c:idx val="6"/>
              <c:layout>
                <c:manualLayout>
                  <c:x val="-4.3776119575911747E-4"/>
                  <c:y val="-0.22375111663357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23-4907-9D9F-52C7619115E8}"/>
                </c:ext>
              </c:extLst>
            </c:dLbl>
            <c:dLbl>
              <c:idx val="8"/>
              <c:layout>
                <c:manualLayout>
                  <c:x val="-7.4202828638809449E-4"/>
                  <c:y val="-0.25100342551465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23-4907-9D9F-52C7619115E8}"/>
                </c:ext>
              </c:extLst>
            </c:dLbl>
            <c:dLbl>
              <c:idx val="10"/>
              <c:layout>
                <c:manualLayout>
                  <c:x val="5.5098842713197029E-4"/>
                  <c:y val="-0.28231635585030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23-4907-9D9F-52C7619115E8}"/>
                </c:ext>
              </c:extLst>
            </c:dLbl>
            <c:dLbl>
              <c:idx val="12"/>
              <c:layout>
                <c:manualLayout>
                  <c:x val="-1.3507227529539522E-3"/>
                  <c:y val="-0.29361502150968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23-4907-9D9F-52C7619115E8}"/>
                </c:ext>
              </c:extLst>
            </c:dLbl>
            <c:dLbl>
              <c:idx val="14"/>
              <c:layout>
                <c:manualLayout>
                  <c:x val="-1.6549898435829291E-3"/>
                  <c:y val="-0.313517207619007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23-4907-9D9F-52C7619115E8}"/>
                </c:ext>
              </c:extLst>
            </c:dLbl>
            <c:dLbl>
              <c:idx val="16"/>
              <c:layout>
                <c:manualLayout>
                  <c:x val="-3.6181284475507192E-4"/>
                  <c:y val="-0.356669660443387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23-4907-9D9F-52C7619115E8}"/>
                </c:ext>
              </c:extLst>
            </c:dLbl>
            <c:dLbl>
              <c:idx val="18"/>
              <c:layout>
                <c:manualLayout>
                  <c:x val="9.3136415407289632E-4"/>
                  <c:y val="-0.369556003692422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23-4907-9D9F-52C7619115E8}"/>
                </c:ext>
              </c:extLst>
            </c:dLbl>
            <c:dLbl>
              <c:idx val="20"/>
              <c:layout>
                <c:manualLayout>
                  <c:x val="6.2709706344391924E-4"/>
                  <c:y val="-0.382857537862268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23-4907-9D9F-52C7619115E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66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pb!#REF!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pb!#REF!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B-6F23-4907-9D9F-52C761911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FFDCB9"/>
              </a:solidFill>
              <a:prstDash val="sysDash"/>
            </a:ln>
          </c:spPr>
        </c:dropLines>
        <c:axId val="329162112"/>
        <c:axId val="329168000"/>
      </c:areaChart>
      <c:catAx>
        <c:axId val="329162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29168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9168000"/>
        <c:scaling>
          <c:orientation val="minMax"/>
          <c:max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FF66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MILLONES -</a:t>
                </a:r>
              </a:p>
            </c:rich>
          </c:tx>
          <c:layout>
            <c:manualLayout>
              <c:xMode val="edge"/>
              <c:yMode val="edge"/>
              <c:x val="7.9871771753721628E-3"/>
              <c:y val="0.3451619676572686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29162112"/>
        <c:crosses val="autoZero"/>
        <c:crossBetween val="between"/>
        <c:majorUnit val="10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E0C0A0"/>
              </a:solidFill>
              <a:prstDash val="solid"/>
            </a:ln>
          </c:spPr>
          <c:pictureOptions>
            <c:pictureFormat val="stretch"/>
          </c:pictureOptions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pb!#REF!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pb!#REF!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E0AC-419F-8EBD-83AF2D9BE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E0C0A0"/>
              </a:solidFill>
              <a:prstDash val="sysDash"/>
            </a:ln>
          </c:spPr>
        </c:dropLines>
        <c:axId val="341661568"/>
        <c:axId val="341667840"/>
      </c:areaChart>
      <c:catAx>
        <c:axId val="341661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AÑOS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1667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16678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BILLONES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1661568"/>
        <c:crosses val="autoZero"/>
        <c:crossBetween val="midCat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E0C0A0"/>
              </a:solidFill>
              <a:prstDash val="solid"/>
            </a:ln>
          </c:spPr>
          <c:pictureOptions>
            <c:pictureFormat val="stretch"/>
          </c:pictureOptions>
          <c:dLbls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pb!#REF!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pb!#REF!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1A1-41F6-9D35-7D20DC788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E0C0A0"/>
              </a:solidFill>
              <a:prstDash val="sysDash"/>
            </a:ln>
          </c:spPr>
        </c:dropLines>
        <c:axId val="341680896"/>
        <c:axId val="341682816"/>
      </c:areaChart>
      <c:catAx>
        <c:axId val="341680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AÑOS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1682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16828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MILES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1680896"/>
        <c:crosses val="autoZero"/>
        <c:crossBetween val="midCat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FF9900"/>
              </a:solidFill>
              <a:prstDash val="solid"/>
            </a:ln>
          </c:spPr>
          <c:pictureOptions>
            <c:pictureFormat val="stretch"/>
          </c:pictureOptions>
          <c:dLbls>
            <c:dLbl>
              <c:idx val="0"/>
              <c:layout>
                <c:manualLayout>
                  <c:x val="-4.6093885185496788E-5"/>
                  <c:y val="-0.132582256576768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23-4AE6-B3DF-92DCEE803228}"/>
                </c:ext>
              </c:extLst>
            </c:dLbl>
            <c:dLbl>
              <c:idx val="1"/>
              <c:layout>
                <c:manualLayout>
                  <c:x val="6.3845279233112331E-4"/>
                  <c:y val="-0.139106588164251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23-4AE6-B3DF-92DCEE803228}"/>
                </c:ext>
              </c:extLst>
            </c:dLbl>
            <c:dLbl>
              <c:idx val="2"/>
              <c:layout>
                <c:manualLayout>
                  <c:x val="5.8410750814315232E-3"/>
                  <c:y val="-0.151594629490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23-4AE6-B3DF-92DCEE803228}"/>
                </c:ext>
              </c:extLst>
            </c:dLbl>
            <c:dLbl>
              <c:idx val="3"/>
              <c:layout>
                <c:manualLayout>
                  <c:x val="3.5135713512256745E-3"/>
                  <c:y val="-0.154821591289647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23-4AE6-B3DF-92DCEE803228}"/>
                </c:ext>
              </c:extLst>
            </c:dLbl>
            <c:dLbl>
              <c:idx val="4"/>
              <c:layout>
                <c:manualLayout>
                  <c:x val="1.1860676210197697E-3"/>
                  <c:y val="-0.157881451790439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23-4AE6-B3DF-92DCEE803228}"/>
                </c:ext>
              </c:extLst>
            </c:dLbl>
            <c:dLbl>
              <c:idx val="5"/>
              <c:layout>
                <c:manualLayout>
                  <c:x val="3.6458909467514838E-4"/>
                  <c:y val="-0.160074602692475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23-4AE6-B3DF-92DCEE803228}"/>
                </c:ext>
              </c:extLst>
            </c:dLbl>
            <c:dLbl>
              <c:idx val="6"/>
              <c:layout>
                <c:manualLayout>
                  <c:x val="1.0491357721918101E-3"/>
                  <c:y val="-0.16870802816500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23-4AE6-B3DF-92DCEE803228}"/>
                </c:ext>
              </c:extLst>
            </c:dLbl>
            <c:dLbl>
              <c:idx val="7"/>
              <c:layout>
                <c:manualLayout>
                  <c:x val="1.7336824497084162E-3"/>
                  <c:y val="-0.18728839659240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23-4AE6-B3DF-92DCEE803228}"/>
                </c:ext>
              </c:extLst>
            </c:dLbl>
            <c:dLbl>
              <c:idx val="8"/>
              <c:layout>
                <c:manualLayout>
                  <c:x val="9.1220392336385033E-4"/>
                  <c:y val="-0.198348289679629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23-4AE6-B3DF-92DCEE803228}"/>
                </c:ext>
              </c:extLst>
            </c:dLbl>
            <c:dLbl>
              <c:idx val="9"/>
              <c:layout>
                <c:manualLayout>
                  <c:x val="1.5967506008804566E-3"/>
                  <c:y val="-0.2021896441335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23-4AE6-B3DF-92DCEE803228}"/>
                </c:ext>
              </c:extLst>
            </c:dLbl>
            <c:dLbl>
              <c:idx val="10"/>
              <c:layout>
                <c:manualLayout>
                  <c:x val="7.7527207453589072E-4"/>
                  <c:y val="-0.20730849102543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23-4AE6-B3DF-92DCEE803228}"/>
                </c:ext>
              </c:extLst>
            </c:dLbl>
            <c:dLbl>
              <c:idx val="11"/>
              <c:layout>
                <c:manualLayout>
                  <c:x val="1.459818752052497E-3"/>
                  <c:y val="-0.21968662769233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23-4AE6-B3DF-92DCEE803228}"/>
                </c:ext>
              </c:extLst>
            </c:dLbl>
            <c:dLbl>
              <c:idx val="12"/>
              <c:layout>
                <c:manualLayout>
                  <c:x val="6.3834022570787539E-4"/>
                  <c:y val="-0.230798457799254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23-4AE6-B3DF-92DCEE803228}"/>
                </c:ext>
              </c:extLst>
            </c:dLbl>
            <c:dLbl>
              <c:idx val="13"/>
              <c:layout>
                <c:manualLayout>
                  <c:x val="-1.8313830063674592E-4"/>
                  <c:y val="-0.245346019039047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23-4AE6-B3DF-92DCEE803228}"/>
                </c:ext>
              </c:extLst>
            </c:dLbl>
            <c:dLbl>
              <c:idx val="14"/>
              <c:layout>
                <c:manualLayout>
                  <c:x val="-1.0046168269813673E-3"/>
                  <c:y val="-0.26081729057301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23-4AE6-B3DF-92DCEE803228}"/>
                </c:ext>
              </c:extLst>
            </c:dLbl>
            <c:dLbl>
              <c:idx val="15"/>
              <c:layout>
                <c:manualLayout>
                  <c:x val="1.1859550543965776E-3"/>
                  <c:y val="-0.27743811233836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23-4AE6-B3DF-92DCEE803228}"/>
                </c:ext>
              </c:extLst>
            </c:dLbl>
            <c:dLbl>
              <c:idx val="16"/>
              <c:layout>
                <c:manualLayout>
                  <c:x val="1.8705017319131838E-3"/>
                  <c:y val="-0.300605016601109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23-4AE6-B3DF-92DCEE803228}"/>
                </c:ext>
              </c:extLst>
            </c:dLbl>
            <c:dLbl>
              <c:idx val="17"/>
              <c:layout>
                <c:manualLayout>
                  <c:x val="2.5550484094297899E-3"/>
                  <c:y val="-0.313724571236186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23-4AE6-B3DF-92DCEE803228}"/>
                </c:ext>
              </c:extLst>
            </c:dLbl>
            <c:dLbl>
              <c:idx val="18"/>
              <c:layout>
                <c:manualLayout>
                  <c:x val="1.7335698830852795E-3"/>
                  <c:y val="-0.325499647020270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23-4AE6-B3DF-92DCEE803228}"/>
                </c:ext>
              </c:extLst>
            </c:dLbl>
            <c:dLbl>
              <c:idx val="19"/>
              <c:layout>
                <c:manualLayout>
                  <c:x val="9.1209135674065814E-4"/>
                  <c:y val="-0.33953621043294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23-4AE6-B3DF-92DCEE803228}"/>
                </c:ext>
              </c:extLst>
            </c:dLbl>
            <c:dLbl>
              <c:idx val="20"/>
              <c:layout>
                <c:manualLayout>
                  <c:x val="9.0612830396036661E-5"/>
                  <c:y val="-0.34921839609429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23-4AE6-B3DF-92DCEE803228}"/>
                </c:ext>
              </c:extLst>
            </c:dLbl>
            <c:dLbl>
              <c:idx val="21"/>
              <c:layout>
                <c:manualLayout>
                  <c:x val="-7.3086569594858482E-4"/>
                  <c:y val="-0.3593844274187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23-4AE6-B3DF-92DCEE80322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66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pb!#REF!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pb!#REF!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16-6D23-4AE6-B3DF-92DCEE803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FFDCB9"/>
              </a:solidFill>
              <a:prstDash val="sysDash"/>
            </a:ln>
          </c:spPr>
        </c:dropLines>
        <c:axId val="341746048"/>
        <c:axId val="341747584"/>
      </c:areaChart>
      <c:catAx>
        <c:axId val="341746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1747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17475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FF66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BILLONES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1746048"/>
        <c:crosses val="autoZero"/>
        <c:crossBetween val="between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E0C0A0"/>
              </a:solidFill>
              <a:prstDash val="solid"/>
            </a:ln>
          </c:spPr>
          <c:pictureOptions>
            <c:pictureFormat val="stretch"/>
          </c:pictureOptions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AF6-4AE4-9A23-3FFC45DE6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E0C0A0"/>
              </a:solidFill>
              <a:prstDash val="sysDash"/>
            </a:ln>
          </c:spPr>
        </c:dropLines>
        <c:axId val="341867136"/>
        <c:axId val="341868928"/>
      </c:areaChart>
      <c:catAx>
        <c:axId val="341867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1868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1868928"/>
        <c:scaling>
          <c:orientation val="minMax"/>
          <c:max val="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MILES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1867136"/>
        <c:crosses val="autoZero"/>
        <c:crossBetween val="between"/>
        <c:majorUnit val="100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786876090535044E-2"/>
          <c:y val="4.8077073558548546E-2"/>
          <c:w val="0.89573597905555613"/>
          <c:h val="0.76923317693677673"/>
        </c:manualLayout>
      </c:layout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FF9900"/>
              </a:solidFill>
              <a:prstDash val="solid"/>
            </a:ln>
          </c:spPr>
          <c:pictureOptions>
            <c:pictureFormat val="stretch"/>
          </c:pictureOptions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66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pb!#REF!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pb!#REF!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D94C-4468-AA19-05335BADF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FFDCB9"/>
              </a:solidFill>
              <a:prstDash val="sysDash"/>
            </a:ln>
          </c:spPr>
        </c:dropLines>
        <c:axId val="341886080"/>
        <c:axId val="341887616"/>
      </c:areaChart>
      <c:catAx>
        <c:axId val="34188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1887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1887616"/>
        <c:scaling>
          <c:orientation val="minMax"/>
          <c:max val="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FF66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MILES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1886080"/>
        <c:crosses val="autoZero"/>
        <c:crossBetween val="between"/>
        <c:majorUnit val="50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C973-40E4-992D-4A1B0775BAF7}"/>
              </c:ext>
            </c:extLst>
          </c:dPt>
          <c:dPt>
            <c:idx val="1"/>
            <c:bubble3D val="0"/>
            <c:explosion val="10"/>
            <c:spPr>
              <a:solidFill>
                <a:srgbClr val="FF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973-40E4-992D-4A1B0775BAF7}"/>
              </c:ext>
            </c:extLst>
          </c:dPt>
          <c:dPt>
            <c:idx val="2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973-40E4-992D-4A1B0775BAF7}"/>
              </c:ext>
            </c:extLst>
          </c:dPt>
          <c:dPt>
            <c:idx val="3"/>
            <c:bubble3D val="0"/>
            <c:explosion val="1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973-40E4-992D-4A1B0775BAF7}"/>
              </c:ext>
            </c:extLst>
          </c:dPt>
          <c:dPt>
            <c:idx val="4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973-40E4-992D-4A1B0775BAF7}"/>
              </c:ext>
            </c:extLst>
          </c:dPt>
          <c:dPt>
            <c:idx val="5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973-40E4-992D-4A1B0775BAF7}"/>
              </c:ext>
            </c:extLst>
          </c:dPt>
          <c:dPt>
            <c:idx val="6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973-40E4-992D-4A1B0775BAF7}"/>
              </c:ext>
            </c:extLst>
          </c:dPt>
          <c:dLbls>
            <c:dLbl>
              <c:idx val="0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73-40E4-992D-4A1B0775BAF7}"/>
                </c:ext>
              </c:extLst>
            </c:dLbl>
            <c:dLbl>
              <c:idx val="1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73-40E4-992D-4A1B0775BAF7}"/>
                </c:ext>
              </c:extLst>
            </c:dLbl>
            <c:dLbl>
              <c:idx val="2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73-40E4-992D-4A1B0775BAF7}"/>
                </c:ext>
              </c:extLst>
            </c:dLbl>
            <c:dLbl>
              <c:idx val="3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73-40E4-992D-4A1B0775BAF7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"/>
                  <c:y val="0.18998875535828635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73-40E4-992D-4A1B0775BAF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9900CC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t>49,9%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C973-40E4-992D-4A1B0775BAF7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3175">
                  <a:solidFill>
                    <a:srgbClr val="000000"/>
                  </a:solidFill>
                  <a:prstDash val="solid"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pb!#REF!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pb!#REF!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E-C973-40E4-992D-4A1B0775B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overlay val="0"/>
      <c:spPr>
        <a:solidFill>
          <a:srgbClr val="DDDDDD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explosion val="6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B62-4041-8178-5596BDEED162}"/>
              </c:ext>
            </c:extLst>
          </c:dPt>
          <c:dLbls>
            <c:dLbl>
              <c:idx val="0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62-4041-8178-5596BDEED162}"/>
                </c:ext>
              </c:extLst>
            </c:dLbl>
            <c:dLbl>
              <c:idx val="1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62-4041-8178-5596BDEED162}"/>
                </c:ext>
              </c:extLst>
            </c:dLbl>
            <c:dLbl>
              <c:idx val="2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62-4041-8178-5596BDEED162}"/>
                </c:ext>
              </c:extLst>
            </c:dLbl>
            <c:dLbl>
              <c:idx val="3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62-4041-8178-5596BDEED162}"/>
                </c:ext>
              </c:extLst>
            </c:dLbl>
            <c:dLbl>
              <c:idx val="4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62-4041-8178-5596BDEED162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3175">
                  <a:solidFill>
                    <a:srgbClr val="000000"/>
                  </a:solidFill>
                  <a:prstDash val="solid"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6-7B62-4041-8178-5596BDEED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E0C0A0"/>
              </a:solidFill>
              <a:prstDash val="solid"/>
            </a:ln>
          </c:spPr>
          <c:pictureOptions>
            <c:pictureFormat val="stretch"/>
          </c:pictureOptions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67D3-4C96-8064-EB65D034C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E0C0A0"/>
              </a:solidFill>
              <a:prstDash val="sysDash"/>
            </a:ln>
          </c:spPr>
        </c:dropLines>
        <c:axId val="344498560"/>
        <c:axId val="344500096"/>
      </c:areaChart>
      <c:catAx>
        <c:axId val="344498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4500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4500096"/>
        <c:scaling>
          <c:orientation val="minMax"/>
          <c:max val="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MILES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4498560"/>
        <c:crosses val="autoZero"/>
        <c:crossBetween val="between"/>
        <c:majorUnit val="100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EVOLUCIÓN DE LOS CAPITALES ASEGURADOS DE DAÑOS EN LOS BIENES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pb!#REF!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pb!#REF!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61C-4CEF-9D2B-4774F3E4B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525056"/>
        <c:axId val="344547712"/>
      </c:lineChart>
      <c:catAx>
        <c:axId val="344525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(AÑOS)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4454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45477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PESETAS (billones)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4452505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-4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E0C0A0"/>
              </a:solidFill>
              <a:prstDash val="solid"/>
            </a:ln>
          </c:spPr>
          <c:pictureOptions>
            <c:pictureFormat val="stretch"/>
          </c:pictureOptions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7B8-4489-8D1A-D714D0446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E0C0A0"/>
              </a:solidFill>
              <a:prstDash val="sysDash"/>
            </a:ln>
          </c:spPr>
        </c:dropLines>
        <c:axId val="259121536"/>
        <c:axId val="259124608"/>
      </c:areaChart>
      <c:catAx>
        <c:axId val="259121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591246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9124608"/>
        <c:scaling>
          <c:orientation val="minMax"/>
          <c:max val="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MILES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59121536"/>
        <c:crosses val="autoZero"/>
        <c:crossBetween val="between"/>
        <c:majorUnit val="100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FF9900"/>
              </a:solidFill>
              <a:prstDash val="solid"/>
            </a:ln>
          </c:spPr>
          <c:pictureOptions>
            <c:pictureFormat val="stretch"/>
          </c:pictureOptions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66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pb!#REF!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pb!#REF!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BBD-4EDE-8E2A-F158575C6D7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FFDCB9"/>
              </a:solidFill>
              <a:prstDash val="sysDash"/>
            </a:ln>
          </c:spPr>
        </c:dropLines>
        <c:axId val="344596480"/>
        <c:axId val="344598016"/>
      </c:areaChart>
      <c:catAx>
        <c:axId val="344596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4598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4598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FF66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MILLONES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4596480"/>
        <c:crosses val="autoZero"/>
        <c:crossBetween val="between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FF9900"/>
              </a:solidFill>
              <a:prstDash val="solid"/>
            </a:ln>
          </c:spPr>
          <c:pictureOptions>
            <c:pictureFormat val="stretch"/>
          </c:pictureOptions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66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pb!#REF!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pb!#REF!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BFD-4B35-A745-A2CB77E7E08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FFDCB9"/>
              </a:solidFill>
              <a:prstDash val="sysDash"/>
            </a:ln>
          </c:spPr>
        </c:dropLines>
        <c:axId val="344647936"/>
        <c:axId val="344657920"/>
      </c:areaChart>
      <c:catAx>
        <c:axId val="344647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4657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46579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FF66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BILLONES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4647936"/>
        <c:crosses val="autoZero"/>
        <c:crossBetween val="between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E0C0A0"/>
              </a:solidFill>
              <a:prstDash val="solid"/>
            </a:ln>
          </c:spPr>
          <c:pictureOptions>
            <c:pictureFormat val="stretch"/>
          </c:pictureOptions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572F-4FAC-87FA-C55492D26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E0C0A0"/>
              </a:solidFill>
              <a:prstDash val="sysDash"/>
            </a:ln>
          </c:spPr>
        </c:dropLines>
        <c:axId val="344695552"/>
        <c:axId val="344697088"/>
      </c:areaChart>
      <c:catAx>
        <c:axId val="344695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46970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4697088"/>
        <c:scaling>
          <c:orientation val="minMax"/>
          <c:max val="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MILES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4695552"/>
        <c:crosses val="autoZero"/>
        <c:crossBetween val="between"/>
        <c:majorUnit val="100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9999FF"/>
              </a:solidFill>
              <a:prstDash val="solid"/>
            </a:ln>
          </c:spPr>
          <c:pictureOptions>
            <c:pictureFormat val="stretch"/>
          </c:pictureOptions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C86D-4C6D-805E-4113950BD5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9999FF"/>
              </a:solidFill>
              <a:prstDash val="sysDash"/>
            </a:ln>
          </c:spPr>
        </c:dropLines>
        <c:axId val="344796160"/>
        <c:axId val="344798336"/>
      </c:areaChart>
      <c:catAx>
        <c:axId val="344796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AÑOS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47983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47983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BILLONES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4796160"/>
        <c:crosses val="autoZero"/>
        <c:crossBetween val="midCat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9999FF"/>
              </a:solidFill>
              <a:prstDash val="solid"/>
            </a:ln>
          </c:spPr>
          <c:pictureOptions>
            <c:pictureFormat val="stretch"/>
          </c:pictureOptions>
          <c:dLbls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B76B-45FD-9CEE-E91FC49A23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9999FF"/>
              </a:solidFill>
              <a:prstDash val="sysDash"/>
            </a:ln>
          </c:spPr>
        </c:dropLines>
        <c:axId val="344831872"/>
        <c:axId val="344846336"/>
      </c:areaChart>
      <c:catAx>
        <c:axId val="3448318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AÑOS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48463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48463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MILES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4831872"/>
        <c:crosses val="autoZero"/>
        <c:crossBetween val="midCat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solidFill>
                  <a:srgbClr val="9D2235"/>
                </a:solidFill>
              </a:defRPr>
            </a:pPr>
            <a:r>
              <a:rPr lang="es-ES" sz="1400" b="1">
                <a:solidFill>
                  <a:srgbClr val="9D2235"/>
                </a:solidFill>
              </a:rPr>
              <a:t>TOTAL</a:t>
            </a:r>
            <a:r>
              <a:rPr lang="es-ES" sz="1400" b="1" baseline="0">
                <a:solidFill>
                  <a:srgbClr val="9D2235"/>
                </a:solidFill>
              </a:rPr>
              <a:t> DEL NÚMERO DE PÓLIZAS</a:t>
            </a:r>
            <a:endParaRPr lang="es-ES" sz="1400" b="1">
              <a:solidFill>
                <a:srgbClr val="9D2235"/>
              </a:solidFill>
            </a:endParaRPr>
          </a:p>
        </c:rich>
      </c:tx>
      <c:layout>
        <c:manualLayout>
          <c:xMode val="edge"/>
          <c:yMode val="edge"/>
          <c:x val="0.27504302781415346"/>
          <c:y val="1.868834821007437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810538140972872E-2"/>
          <c:y val="0.15198331187492728"/>
          <c:w val="0.89087504539166962"/>
          <c:h val="0.67427013532228308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F3DBDA"/>
            </a:solidFill>
            <a:ln>
              <a:solidFill>
                <a:srgbClr val="9D2235"/>
              </a:solidFill>
            </a:ln>
          </c:spPr>
          <c:dLbls>
            <c:dLbl>
              <c:idx val="0"/>
              <c:layout>
                <c:manualLayout>
                  <c:x val="2.6451497194067908E-2"/>
                  <c:y val="-4.3690047738967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89-4D17-9142-232C9FBEB974}"/>
                </c:ext>
              </c:extLst>
            </c:dLbl>
            <c:dLbl>
              <c:idx val="1"/>
              <c:layout>
                <c:manualLayout>
                  <c:x val="-1.2779074074074062E-2"/>
                  <c:y val="-0.112079365079365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89-4D17-9142-232C9FBEB974}"/>
                </c:ext>
              </c:extLst>
            </c:dLbl>
            <c:dLbl>
              <c:idx val="2"/>
              <c:layout>
                <c:manualLayout>
                  <c:x val="-1.2443797271813864E-3"/>
                  <c:y val="-7.6173981293536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89-4D17-9142-232C9FBEB974}"/>
                </c:ext>
              </c:extLst>
            </c:dLbl>
            <c:dLbl>
              <c:idx val="3"/>
              <c:layout>
                <c:manualLayout>
                  <c:x val="-1.2249444444444445E-2"/>
                  <c:y val="-0.186246428571428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89-4D17-9142-232C9FBEB974}"/>
                </c:ext>
              </c:extLst>
            </c:dLbl>
            <c:dLbl>
              <c:idx val="4"/>
              <c:layout>
                <c:manualLayout>
                  <c:x val="-3.7075666585927431E-3"/>
                  <c:y val="-0.1387090869509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89-4D17-9142-232C9FBEB974}"/>
                </c:ext>
              </c:extLst>
            </c:dLbl>
            <c:dLbl>
              <c:idx val="5"/>
              <c:layout>
                <c:manualLayout>
                  <c:x val="-6.638703703703704E-3"/>
                  <c:y val="-0.2375476190476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89-4D17-9142-232C9FBEB974}"/>
                </c:ext>
              </c:extLst>
            </c:dLbl>
            <c:dLbl>
              <c:idx val="6"/>
              <c:layout>
                <c:manualLayout>
                  <c:x val="-3.3336256650546661E-3"/>
                  <c:y val="-0.15298020927413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89-4D17-9142-232C9FBEB974}"/>
                </c:ext>
              </c:extLst>
            </c:dLbl>
            <c:dLbl>
              <c:idx val="7"/>
              <c:layout>
                <c:manualLayout>
                  <c:x val="-2.5262962962962964E-3"/>
                  <c:y val="-0.262558730158730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89-4D17-9142-232C9FBEB974}"/>
                </c:ext>
              </c:extLst>
            </c:dLbl>
            <c:dLbl>
              <c:idx val="8"/>
              <c:layout>
                <c:manualLayout>
                  <c:x val="-1.3161887739050785E-3"/>
                  <c:y val="-0.177815600422133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89-4D17-9142-232C9FBEB974}"/>
                </c:ext>
              </c:extLst>
            </c:dLbl>
            <c:dLbl>
              <c:idx val="9"/>
              <c:layout>
                <c:manualLayout>
                  <c:x val="1.6988888888888889E-3"/>
                  <c:y val="-0.254034523809523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89-4D17-9142-232C9FBEB974}"/>
                </c:ext>
              </c:extLst>
            </c:dLbl>
            <c:dLbl>
              <c:idx val="10"/>
              <c:layout>
                <c:manualLayout>
                  <c:x val="-6.115649213070928E-3"/>
                  <c:y val="-0.178197886166980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89-4D17-9142-232C9FBEB974}"/>
                </c:ext>
              </c:extLst>
            </c:dLbl>
            <c:dLbl>
              <c:idx val="11"/>
              <c:layout>
                <c:manualLayout>
                  <c:x val="-8.92037037037037E-4"/>
                  <c:y val="-0.241189285714285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89-4D17-9142-232C9FBEB974}"/>
                </c:ext>
              </c:extLst>
            </c:dLbl>
            <c:dLbl>
              <c:idx val="12"/>
              <c:layout>
                <c:manualLayout>
                  <c:x val="6.3808358459948916E-4"/>
                  <c:y val="-0.16085981525241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89-4D17-9142-232C9FBEB974}"/>
                </c:ext>
              </c:extLst>
            </c:dLbl>
            <c:dLbl>
              <c:idx val="13"/>
              <c:layout>
                <c:manualLayout>
                  <c:x val="2.1481481481567716E-5"/>
                  <c:y val="-0.256472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89-4D17-9142-232C9FBEB974}"/>
                </c:ext>
              </c:extLst>
            </c:dLbl>
            <c:dLbl>
              <c:idx val="14"/>
              <c:layout>
                <c:manualLayout>
                  <c:x val="-1.1289572666705644E-3"/>
                  <c:y val="-0.190978659039532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89-4D17-9142-232C9FBEB974}"/>
                </c:ext>
              </c:extLst>
            </c:dLbl>
            <c:dLbl>
              <c:idx val="15"/>
              <c:layout>
                <c:manualLayout>
                  <c:x val="1.3498148148148148E-3"/>
                  <c:y val="-0.27123531746031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89-4D17-9142-232C9FBEB974}"/>
                </c:ext>
              </c:extLst>
            </c:dLbl>
            <c:dLbl>
              <c:idx val="16"/>
              <c:layout>
                <c:manualLayout>
                  <c:x val="4.4939041875823055E-3"/>
                  <c:y val="-0.19277220063259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89-4D17-9142-232C9FBEB974}"/>
                </c:ext>
              </c:extLst>
            </c:dLbl>
            <c:dLbl>
              <c:idx val="17"/>
              <c:layout>
                <c:manualLayout>
                  <c:x val="4.4777777777777779E-4"/>
                  <c:y val="-0.281453571428571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89-4D17-9142-232C9FBEB974}"/>
                </c:ext>
              </c:extLst>
            </c:dLbl>
            <c:dLbl>
              <c:idx val="18"/>
              <c:layout>
                <c:manualLayout>
                  <c:x val="-2.8410119132136723E-3"/>
                  <c:y val="-0.197874114622448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89-4D17-9142-232C9FBEB974}"/>
                </c:ext>
              </c:extLst>
            </c:dLbl>
            <c:dLbl>
              <c:idx val="19"/>
              <c:layout>
                <c:manualLayout>
                  <c:x val="1.0992592592592592E-3"/>
                  <c:y val="-0.28955476190476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89-4D17-9142-232C9FBEB974}"/>
                </c:ext>
              </c:extLst>
            </c:dLbl>
            <c:dLbl>
              <c:idx val="20"/>
              <c:layout>
                <c:manualLayout>
                  <c:x val="-4.5722073272249928E-3"/>
                  <c:y val="-0.2101946380563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89-4D17-9142-232C9FBEB974}"/>
                </c:ext>
              </c:extLst>
            </c:dLbl>
            <c:dLbl>
              <c:idx val="21"/>
              <c:layout>
                <c:manualLayout>
                  <c:x val="3.4881438606162354E-3"/>
                  <c:y val="-0.300767358597587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89-4D17-9142-232C9FBEB974}"/>
                </c:ext>
              </c:extLst>
            </c:dLbl>
            <c:dLbl>
              <c:idx val="22"/>
              <c:layout>
                <c:manualLayout>
                  <c:x val="1.5586125240092186E-3"/>
                  <c:y val="-0.316776282113806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89-4D17-9142-232C9FBEB974}"/>
                </c:ext>
              </c:extLst>
            </c:dLbl>
            <c:dLbl>
              <c:idx val="23"/>
              <c:layout>
                <c:manualLayout>
                  <c:x val="2.1093515522112366E-3"/>
                  <c:y val="-0.24468118550738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89-4D17-9142-232C9FBEB974}"/>
                </c:ext>
              </c:extLst>
            </c:dLbl>
            <c:dLbl>
              <c:idx val="24"/>
              <c:layout>
                <c:manualLayout>
                  <c:x val="2.1307769863440958E-3"/>
                  <c:y val="-0.335696131309605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89-4D17-9142-232C9FBEB974}"/>
                </c:ext>
              </c:extLst>
            </c:dLbl>
            <c:dLbl>
              <c:idx val="25"/>
              <c:layout>
                <c:manualLayout>
                  <c:x val="2.0313770214326343E-3"/>
                  <c:y val="-0.27345272133547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89-4D17-9142-232C9FBEB974}"/>
                </c:ext>
              </c:extLst>
            </c:dLbl>
            <c:dLbl>
              <c:idx val="26"/>
              <c:layout>
                <c:manualLayout>
                  <c:x val="4.2669981403776879E-3"/>
                  <c:y val="-0.351600783201630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89-4D17-9142-232C9FBEB974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rgbClr val="9D2235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'S1-II-PP'!$B$11:$B$32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'S1-II-PP'!$I$11:$I$32</c:f>
              <c:numCache>
                <c:formatCode>#,##0</c:formatCode>
                <c:ptCount val="22"/>
                <c:pt idx="0">
                  <c:v>2143543</c:v>
                </c:pt>
                <c:pt idx="1">
                  <c:v>6650428</c:v>
                </c:pt>
                <c:pt idx="2">
                  <c:v>9950527</c:v>
                </c:pt>
                <c:pt idx="3">
                  <c:v>11568083</c:v>
                </c:pt>
                <c:pt idx="4">
                  <c:v>13493360</c:v>
                </c:pt>
                <c:pt idx="5">
                  <c:v>14492843</c:v>
                </c:pt>
                <c:pt idx="6">
                  <c:v>13981555</c:v>
                </c:pt>
                <c:pt idx="7">
                  <c:v>16529926</c:v>
                </c:pt>
                <c:pt idx="8">
                  <c:v>16096545</c:v>
                </c:pt>
                <c:pt idx="9">
                  <c:v>15638987</c:v>
                </c:pt>
                <c:pt idx="10">
                  <c:v>15435125</c:v>
                </c:pt>
                <c:pt idx="11">
                  <c:v>14873623</c:v>
                </c:pt>
                <c:pt idx="12">
                  <c:v>15150495</c:v>
                </c:pt>
                <c:pt idx="13">
                  <c:v>15768643</c:v>
                </c:pt>
                <c:pt idx="14">
                  <c:v>16937698</c:v>
                </c:pt>
                <c:pt idx="15">
                  <c:v>16174264</c:v>
                </c:pt>
                <c:pt idx="16">
                  <c:v>16788747</c:v>
                </c:pt>
                <c:pt idx="17">
                  <c:v>17484457</c:v>
                </c:pt>
                <c:pt idx="18">
                  <c:v>17928655</c:v>
                </c:pt>
                <c:pt idx="19">
                  <c:v>18094939.000000004</c:v>
                </c:pt>
                <c:pt idx="20">
                  <c:v>18894577</c:v>
                </c:pt>
                <c:pt idx="21">
                  <c:v>19163562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7389-4D17-9142-232C9FBEB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9D2235">
                  <a:alpha val="15000"/>
                </a:srgbClr>
              </a:solidFill>
              <a:prstDash val="sysDash"/>
            </a:ln>
          </c:spPr>
        </c:dropLines>
        <c:axId val="345100672"/>
        <c:axId val="345102208"/>
      </c:areaChart>
      <c:catAx>
        <c:axId val="345100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3000000" vert="horz"/>
          <a:lstStyle/>
          <a:p>
            <a:pPr>
              <a:defRPr sz="800">
                <a:solidFill>
                  <a:srgbClr val="9D2235"/>
                </a:solidFill>
              </a:defRPr>
            </a:pPr>
            <a:endParaRPr lang="es-ES"/>
          </a:p>
        </c:txPr>
        <c:crossAx val="34510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5102208"/>
        <c:scaling>
          <c:orientation val="minMax"/>
          <c:max val="25000000"/>
        </c:scaling>
        <c:delete val="0"/>
        <c:axPos val="l"/>
        <c:majorGridlines>
          <c:spPr>
            <a:ln w="3175">
              <a:solidFill>
                <a:srgbClr val="9D2235">
                  <a:alpha val="15000"/>
                </a:srgb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>
                <a:solidFill>
                  <a:srgbClr val="9D2235"/>
                </a:solidFill>
              </a:defRPr>
            </a:pPr>
            <a:endParaRPr lang="es-ES"/>
          </a:p>
        </c:txPr>
        <c:crossAx val="345100672"/>
        <c:crosses val="autoZero"/>
        <c:crossBetween val="midCat"/>
        <c:majorUnit val="5000000"/>
        <c:dispUnits>
          <c:builtInUnit val="millions"/>
          <c:dispUnitsLbl>
            <c:layout>
              <c:manualLayout>
                <c:xMode val="edge"/>
                <c:yMode val="edge"/>
                <c:x val="2.1309259259259259E-3"/>
                <c:y val="0.40997301587301588"/>
              </c:manualLayout>
            </c:layout>
            <c:txPr>
              <a:bodyPr rot="-5400000" vert="horz"/>
              <a:lstStyle/>
              <a:p>
                <a:pPr>
                  <a:defRPr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23AFA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solidFill>
                  <a:srgbClr val="9D2235"/>
                </a:solidFill>
              </a:defRPr>
            </a:pPr>
            <a:r>
              <a:rPr lang="es-ES" sz="1400" b="1">
                <a:solidFill>
                  <a:srgbClr val="9D2235"/>
                </a:solidFill>
              </a:rPr>
              <a:t>TOTAL</a:t>
            </a:r>
            <a:r>
              <a:rPr lang="es-ES" sz="1400" b="1" baseline="0">
                <a:solidFill>
                  <a:srgbClr val="9D2235"/>
                </a:solidFill>
              </a:rPr>
              <a:t> DE CAPITALES ASEGURADOS</a:t>
            </a:r>
            <a:endParaRPr lang="es-ES" sz="1400" b="1">
              <a:solidFill>
                <a:srgbClr val="9D2235"/>
              </a:solidFill>
            </a:endParaRPr>
          </a:p>
        </c:rich>
      </c:tx>
      <c:layout>
        <c:manualLayout>
          <c:xMode val="edge"/>
          <c:yMode val="edge"/>
          <c:x val="0.27504302781415346"/>
          <c:y val="1.868834821007437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5032704849396"/>
          <c:y val="0.15198331187492728"/>
          <c:w val="0.86407453421617031"/>
          <c:h val="0.66207373117362645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F3DBDA"/>
            </a:solidFill>
            <a:ln>
              <a:solidFill>
                <a:srgbClr val="9D2235"/>
              </a:solidFill>
            </a:ln>
          </c:spPr>
          <c:dLbls>
            <c:dLbl>
              <c:idx val="0"/>
              <c:layout>
                <c:manualLayout>
                  <c:x val="2.6530023142856667E-2"/>
                  <c:y val="-4.0092623860292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C8-4CB0-B842-0E8AA4091585}"/>
                </c:ext>
              </c:extLst>
            </c:dLbl>
            <c:dLbl>
              <c:idx val="1"/>
              <c:layout>
                <c:manualLayout>
                  <c:x val="-1.9312198454207112E-2"/>
                  <c:y val="-0.1816410943240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C8-4CB0-B842-0E8AA4091585}"/>
                </c:ext>
              </c:extLst>
            </c:dLbl>
            <c:dLbl>
              <c:idx val="2"/>
              <c:layout>
                <c:manualLayout>
                  <c:x val="-7.0703703703703705E-4"/>
                  <c:y val="-0.193849603174603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C8-4CB0-B842-0E8AA4091585}"/>
                </c:ext>
              </c:extLst>
            </c:dLbl>
            <c:dLbl>
              <c:idx val="3"/>
              <c:layout>
                <c:manualLayout>
                  <c:x val="1.6331481481481481E-3"/>
                  <c:y val="-0.116824206349206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C8-4CB0-B842-0E8AA4091585}"/>
                </c:ext>
              </c:extLst>
            </c:dLbl>
            <c:dLbl>
              <c:idx val="4"/>
              <c:layout>
                <c:manualLayout>
                  <c:x val="-1.0212592592592593E-2"/>
                  <c:y val="-0.212198412698412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C8-4CB0-B842-0E8AA4091585}"/>
                </c:ext>
              </c:extLst>
            </c:dLbl>
            <c:dLbl>
              <c:idx val="5"/>
              <c:layout>
                <c:manualLayout>
                  <c:x val="3.1162962962962963E-3"/>
                  <c:y val="-0.14877936507936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C8-4CB0-B842-0E8AA4091585}"/>
                </c:ext>
              </c:extLst>
            </c:dLbl>
            <c:dLbl>
              <c:idx val="6"/>
              <c:layout>
                <c:manualLayout>
                  <c:x val="-9.6555555555555555E-4"/>
                  <c:y val="-0.23043373015873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C8-4CB0-B842-0E8AA4091585}"/>
                </c:ext>
              </c:extLst>
            </c:dLbl>
            <c:dLbl>
              <c:idx val="7"/>
              <c:layout>
                <c:manualLayout>
                  <c:x val="-2.6594444444444443E-3"/>
                  <c:y val="-0.147523412698412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C8-4CB0-B842-0E8AA4091585}"/>
                </c:ext>
              </c:extLst>
            </c:dLbl>
            <c:dLbl>
              <c:idx val="8"/>
              <c:layout>
                <c:manualLayout>
                  <c:x val="-1.1822222222222223E-3"/>
                  <c:y val="-0.22609880952380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C8-4CB0-B842-0E8AA4091585}"/>
                </c:ext>
              </c:extLst>
            </c:dLbl>
            <c:dLbl>
              <c:idx val="9"/>
              <c:layout>
                <c:manualLayout>
                  <c:x val="-2.7431481481481482E-3"/>
                  <c:y val="-0.14957698412698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C8-4CB0-B842-0E8AA4091585}"/>
                </c:ext>
              </c:extLst>
            </c:dLbl>
            <c:dLbl>
              <c:idx val="10"/>
              <c:layout>
                <c:manualLayout>
                  <c:x val="-1.0313723717060592E-2"/>
                  <c:y val="-0.231338994426537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C8-4CB0-B842-0E8AA4091585}"/>
                </c:ext>
              </c:extLst>
            </c:dLbl>
            <c:dLbl>
              <c:idx val="11"/>
              <c:layout>
                <c:manualLayout>
                  <c:x val="1.1056191717003949E-2"/>
                  <c:y val="-0.176980974598901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C8-4CB0-B842-0E8AA4091585}"/>
                </c:ext>
              </c:extLst>
            </c:dLbl>
            <c:dLbl>
              <c:idx val="12"/>
              <c:layout>
                <c:manualLayout>
                  <c:x val="-2.290574074074074E-2"/>
                  <c:y val="-0.280797619047619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C8-4CB0-B842-0E8AA4091585}"/>
                </c:ext>
              </c:extLst>
            </c:dLbl>
            <c:dLbl>
              <c:idx val="13"/>
              <c:layout>
                <c:manualLayout>
                  <c:x val="-2.446481481481395E-3"/>
                  <c:y val="-0.217010714285714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C8-4CB0-B842-0E8AA4091585}"/>
                </c:ext>
              </c:extLst>
            </c:dLbl>
            <c:dLbl>
              <c:idx val="14"/>
              <c:layout>
                <c:manualLayout>
                  <c:x val="-3.3520370370370371E-3"/>
                  <c:y val="-0.290665079365079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C8-4CB0-B842-0E8AA4091585}"/>
                </c:ext>
              </c:extLst>
            </c:dLbl>
            <c:dLbl>
              <c:idx val="15"/>
              <c:layout>
                <c:manualLayout>
                  <c:x val="1.285571208930984E-3"/>
                  <c:y val="-0.217810222057171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C8-4CB0-B842-0E8AA4091585}"/>
                </c:ext>
              </c:extLst>
            </c:dLbl>
            <c:dLbl>
              <c:idx val="16"/>
              <c:layout>
                <c:manualLayout>
                  <c:x val="-2.1333333333333334E-3"/>
                  <c:y val="-0.29896944444444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C8-4CB0-B842-0E8AA4091585}"/>
                </c:ext>
              </c:extLst>
            </c:dLbl>
            <c:dLbl>
              <c:idx val="17"/>
              <c:layout>
                <c:manualLayout>
                  <c:x val="5.0174636224722177E-3"/>
                  <c:y val="-0.2791623761526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C8-4CB0-B842-0E8AA4091585}"/>
                </c:ext>
              </c:extLst>
            </c:dLbl>
            <c:dLbl>
              <c:idx val="18"/>
              <c:layout>
                <c:manualLayout>
                  <c:x val="1.0547828957578769E-3"/>
                  <c:y val="-0.2024649332864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C8-4CB0-B842-0E8AA4091585}"/>
                </c:ext>
              </c:extLst>
            </c:dLbl>
            <c:dLbl>
              <c:idx val="19"/>
              <c:layout>
                <c:manualLayout>
                  <c:x val="-5.3770883767359093E-3"/>
                  <c:y val="-0.300676212636747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C8-4CB0-B842-0E8AA4091585}"/>
                </c:ext>
              </c:extLst>
            </c:dLbl>
            <c:dLbl>
              <c:idx val="20"/>
              <c:layout>
                <c:manualLayout>
                  <c:x val="-4.0466513610836786E-4"/>
                  <c:y val="-0.229328133745021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C8-4CB0-B842-0E8AA4091585}"/>
                </c:ext>
              </c:extLst>
            </c:dLbl>
            <c:dLbl>
              <c:idx val="21"/>
              <c:layout>
                <c:manualLayout>
                  <c:x val="3.4953431212949703E-3"/>
                  <c:y val="-0.315117197886920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C8-4CB0-B842-0E8AA4091585}"/>
                </c:ext>
              </c:extLst>
            </c:dLbl>
            <c:dLbl>
              <c:idx val="22"/>
              <c:layout>
                <c:manualLayout>
                  <c:x val="1.5586125240092186E-3"/>
                  <c:y val="-0.316776282113806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C8-4CB0-B842-0E8AA4091585}"/>
                </c:ext>
              </c:extLst>
            </c:dLbl>
            <c:dLbl>
              <c:idx val="23"/>
              <c:layout>
                <c:manualLayout>
                  <c:x val="2.1093515522112366E-3"/>
                  <c:y val="-0.24468118550738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C8-4CB0-B842-0E8AA4091585}"/>
                </c:ext>
              </c:extLst>
            </c:dLbl>
            <c:dLbl>
              <c:idx val="24"/>
              <c:layout>
                <c:manualLayout>
                  <c:x val="2.1307769863440958E-3"/>
                  <c:y val="-0.335696131309605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C8-4CB0-B842-0E8AA4091585}"/>
                </c:ext>
              </c:extLst>
            </c:dLbl>
            <c:dLbl>
              <c:idx val="25"/>
              <c:layout>
                <c:manualLayout>
                  <c:x val="2.0313770214326343E-3"/>
                  <c:y val="-0.27345272133547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C8-4CB0-B842-0E8AA4091585}"/>
                </c:ext>
              </c:extLst>
            </c:dLbl>
            <c:dLbl>
              <c:idx val="26"/>
              <c:layout>
                <c:manualLayout>
                  <c:x val="4.2669981403776879E-3"/>
                  <c:y val="-0.351600783201630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C8-4CB0-B842-0E8AA409158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>
                    <a:solidFill>
                      <a:srgbClr val="9D2235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'S1-II-PP'!$L$11:$L$32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'S1-II-PP'!$R$11:$R$32</c:f>
              <c:numCache>
                <c:formatCode>#,##0</c:formatCode>
                <c:ptCount val="22"/>
                <c:pt idx="0">
                  <c:v>66084518935.969292</c:v>
                </c:pt>
                <c:pt idx="1">
                  <c:v>235229453407.8222</c:v>
                </c:pt>
                <c:pt idx="2">
                  <c:v>247784176807.4115</c:v>
                </c:pt>
                <c:pt idx="3">
                  <c:v>229898289244.0116</c:v>
                </c:pt>
                <c:pt idx="4">
                  <c:v>282529284894.32648</c:v>
                </c:pt>
                <c:pt idx="5">
                  <c:v>294353346867.17798</c:v>
                </c:pt>
                <c:pt idx="6">
                  <c:v>298769620574.64008</c:v>
                </c:pt>
                <c:pt idx="7">
                  <c:v>276152523218.50214</c:v>
                </c:pt>
                <c:pt idx="8">
                  <c:v>286618901232.10394</c:v>
                </c:pt>
                <c:pt idx="9">
                  <c:v>279943644322.02588</c:v>
                </c:pt>
                <c:pt idx="10">
                  <c:v>308637298361.60248</c:v>
                </c:pt>
                <c:pt idx="11">
                  <c:v>331651938868.05225</c:v>
                </c:pt>
                <c:pt idx="12">
                  <c:v>378920967468.48798</c:v>
                </c:pt>
                <c:pt idx="13">
                  <c:v>391083262072.34009</c:v>
                </c:pt>
                <c:pt idx="14">
                  <c:v>386718512636.04401</c:v>
                </c:pt>
                <c:pt idx="15">
                  <c:v>398202657421.77838</c:v>
                </c:pt>
                <c:pt idx="16">
                  <c:v>402137253069.19214</c:v>
                </c:pt>
                <c:pt idx="17">
                  <c:v>354320372171.42169</c:v>
                </c:pt>
                <c:pt idx="18">
                  <c:v>371529348845.00836</c:v>
                </c:pt>
                <c:pt idx="19">
                  <c:v>397571280827.12555</c:v>
                </c:pt>
                <c:pt idx="20">
                  <c:v>405410048386.11823</c:v>
                </c:pt>
                <c:pt idx="21">
                  <c:v>429917499778.37891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96C8-4CB0-B842-0E8AA4091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9D2235">
                  <a:alpha val="15000"/>
                </a:srgbClr>
              </a:solidFill>
              <a:prstDash val="sysDash"/>
            </a:ln>
          </c:spPr>
        </c:dropLines>
        <c:axId val="345167744"/>
        <c:axId val="345169280"/>
      </c:areaChart>
      <c:catAx>
        <c:axId val="34516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3000000" vert="horz"/>
          <a:lstStyle/>
          <a:p>
            <a:pPr>
              <a:defRPr sz="800">
                <a:solidFill>
                  <a:srgbClr val="9D2235"/>
                </a:solidFill>
              </a:defRPr>
            </a:pPr>
            <a:endParaRPr lang="es-ES"/>
          </a:p>
        </c:txPr>
        <c:crossAx val="345169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5169280"/>
        <c:scaling>
          <c:orientation val="minMax"/>
        </c:scaling>
        <c:delete val="0"/>
        <c:axPos val="l"/>
        <c:majorGridlines>
          <c:spPr>
            <a:ln w="3175">
              <a:solidFill>
                <a:srgbClr val="9D2235">
                  <a:alpha val="15000"/>
                </a:srgb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>
                <a:solidFill>
                  <a:srgbClr val="9D2235"/>
                </a:solidFill>
              </a:defRPr>
            </a:pPr>
            <a:endParaRPr lang="es-ES"/>
          </a:p>
        </c:txPr>
        <c:crossAx val="345167744"/>
        <c:crosses val="autoZero"/>
        <c:crossBetween val="midCat"/>
        <c:majorUnit val="100000000000"/>
        <c:dispUnits>
          <c:builtInUnit val="billions"/>
          <c:dispUnitsLbl>
            <c:layout>
              <c:manualLayout>
                <c:xMode val="edge"/>
                <c:yMode val="edge"/>
                <c:x val="2.1309259259259259E-3"/>
                <c:y val="0.31961944444444451"/>
              </c:manualLayout>
            </c:layout>
            <c:txPr>
              <a:bodyPr rot="-5400000" vert="horz"/>
              <a:lstStyle/>
              <a:p>
                <a:pPr>
                  <a:defRPr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23AFA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solidFill>
                  <a:srgbClr val="9D2235"/>
                </a:solidFill>
              </a:defRPr>
            </a:pPr>
            <a:r>
              <a:rPr lang="es-ES" sz="1400" b="1">
                <a:solidFill>
                  <a:srgbClr val="9D2235"/>
                </a:solidFill>
              </a:rPr>
              <a:t>TOTAL</a:t>
            </a:r>
            <a:r>
              <a:rPr lang="es-ES" sz="1400" b="1" baseline="0">
                <a:solidFill>
                  <a:srgbClr val="9D2235"/>
                </a:solidFill>
              </a:rPr>
              <a:t> DE CAPITALES ASEGURADOS MEDIOS</a:t>
            </a:r>
            <a:endParaRPr lang="es-ES" sz="1400" b="1">
              <a:solidFill>
                <a:srgbClr val="9D2235"/>
              </a:solidFill>
            </a:endParaRPr>
          </a:p>
        </c:rich>
      </c:tx>
      <c:layout>
        <c:manualLayout>
          <c:xMode val="edge"/>
          <c:yMode val="edge"/>
          <c:x val="0.21356922804793563"/>
          <c:y val="1.868910031486185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487623925603131E-2"/>
          <c:y val="0.1465926295991786"/>
          <c:w val="0.87034059515321816"/>
          <c:h val="0.67833244319134534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F3DBDA"/>
            </a:solidFill>
            <a:ln>
              <a:solidFill>
                <a:srgbClr val="9D2235"/>
              </a:solidFill>
            </a:ln>
          </c:spPr>
          <c:dLbls>
            <c:dLbl>
              <c:idx val="0"/>
              <c:layout>
                <c:manualLayout>
                  <c:x val="3.1215874135136094E-2"/>
                  <c:y val="-0.282616205232410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BF-4267-82F6-9C2F8248F670}"/>
                </c:ext>
              </c:extLst>
            </c:dLbl>
            <c:dLbl>
              <c:idx val="1"/>
              <c:layout>
                <c:manualLayout>
                  <c:x val="2.1187129542230617E-2"/>
                  <c:y val="-0.211428498253538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BF-4267-82F6-9C2F8248F670}"/>
                </c:ext>
              </c:extLst>
            </c:dLbl>
            <c:dLbl>
              <c:idx val="2"/>
              <c:layout>
                <c:manualLayout>
                  <c:x val="3.9065087227474812E-3"/>
                  <c:y val="-0.13426854613153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BF-4267-82F6-9C2F8248F670}"/>
                </c:ext>
              </c:extLst>
            </c:dLbl>
            <c:dLbl>
              <c:idx val="3"/>
              <c:layout>
                <c:manualLayout>
                  <c:x val="-9.1052051329404719E-4"/>
                  <c:y val="-0.26947579667877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BF-4267-82F6-9C2F8248F670}"/>
                </c:ext>
              </c:extLst>
            </c:dLbl>
            <c:dLbl>
              <c:idx val="4"/>
              <c:layout>
                <c:manualLayout>
                  <c:x val="-5.7670030052213621E-3"/>
                  <c:y val="-0.1066424951091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BF-4267-82F6-9C2F8248F670}"/>
                </c:ext>
              </c:extLst>
            </c:dLbl>
            <c:dLbl>
              <c:idx val="5"/>
              <c:layout>
                <c:manualLayout>
                  <c:x val="-4.108749665735786E-3"/>
                  <c:y val="-0.18369037189811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BF-4267-82F6-9C2F8248F670}"/>
                </c:ext>
              </c:extLst>
            </c:dLbl>
            <c:dLbl>
              <c:idx val="6"/>
              <c:layout>
                <c:manualLayout>
                  <c:x val="-1.8736507677894994E-4"/>
                  <c:y val="-0.137292181559740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BF-4267-82F6-9C2F8248F670}"/>
                </c:ext>
              </c:extLst>
            </c:dLbl>
            <c:dLbl>
              <c:idx val="7"/>
              <c:layout>
                <c:manualLayout>
                  <c:x val="4.2289962509275284E-3"/>
                  <c:y val="-0.203435901414720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BF-4267-82F6-9C2F8248F670}"/>
                </c:ext>
              </c:extLst>
            </c:dLbl>
            <c:dLbl>
              <c:idx val="8"/>
              <c:layout>
                <c:manualLayout>
                  <c:x val="7.5247089908672812E-4"/>
                  <c:y val="-0.11756058758260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BF-4267-82F6-9C2F8248F670}"/>
                </c:ext>
              </c:extLst>
            </c:dLbl>
            <c:dLbl>
              <c:idx val="9"/>
              <c:layout>
                <c:manualLayout>
                  <c:x val="1.7528020642035218E-2"/>
                  <c:y val="-0.14835888307781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BF-4267-82F6-9C2F8248F670}"/>
                </c:ext>
              </c:extLst>
            </c:dLbl>
            <c:dLbl>
              <c:idx val="10"/>
              <c:layout>
                <c:manualLayout>
                  <c:x val="-3.2102563696975207E-2"/>
                  <c:y val="-0.245575956389599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BF-4267-82F6-9C2F8248F670}"/>
                </c:ext>
              </c:extLst>
            </c:dLbl>
            <c:dLbl>
              <c:idx val="11"/>
              <c:layout>
                <c:manualLayout>
                  <c:x val="6.4152173027575247E-3"/>
                  <c:y val="-0.21537037274178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BF-4267-82F6-9C2F8248F670}"/>
                </c:ext>
              </c:extLst>
            </c:dLbl>
            <c:dLbl>
              <c:idx val="12"/>
              <c:layout>
                <c:manualLayout>
                  <c:x val="-3.5445493263523371E-2"/>
                  <c:y val="-0.28947426310965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BF-4267-82F6-9C2F8248F670}"/>
                </c:ext>
              </c:extLst>
            </c:dLbl>
            <c:dLbl>
              <c:idx val="13"/>
              <c:layout>
                <c:manualLayout>
                  <c:x val="-4.9102755045841518E-3"/>
                  <c:y val="-0.33231854986023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BF-4267-82F6-9C2F8248F670}"/>
                </c:ext>
              </c:extLst>
            </c:dLbl>
            <c:dLbl>
              <c:idx val="14"/>
              <c:layout>
                <c:manualLayout>
                  <c:x val="-5.9445023934206172E-3"/>
                  <c:y val="-0.239286771557337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BF-4267-82F6-9C2F8248F670}"/>
                </c:ext>
              </c:extLst>
            </c:dLbl>
            <c:dLbl>
              <c:idx val="15"/>
              <c:layout>
                <c:manualLayout>
                  <c:x val="-7.4122545260710063E-3"/>
                  <c:y val="-0.3110785278948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BF-4267-82F6-9C2F8248F670}"/>
                </c:ext>
              </c:extLst>
            </c:dLbl>
            <c:dLbl>
              <c:idx val="16"/>
              <c:layout>
                <c:manualLayout>
                  <c:x val="-2.1299052726091853E-3"/>
                  <c:y val="-0.342618796707596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BF-4267-82F6-9C2F8248F670}"/>
                </c:ext>
              </c:extLst>
            </c:dLbl>
            <c:dLbl>
              <c:idx val="17"/>
              <c:layout>
                <c:manualLayout>
                  <c:x val="-4.5769287044689711E-3"/>
                  <c:y val="-0.21593361956679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BF-4267-82F6-9C2F8248F670}"/>
                </c:ext>
              </c:extLst>
            </c:dLbl>
            <c:dLbl>
              <c:idx val="18"/>
              <c:layout>
                <c:manualLayout>
                  <c:x val="1.8542150878126311E-3"/>
                  <c:y val="-0.29256388888888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BF-4267-82F6-9C2F8248F670}"/>
                </c:ext>
              </c:extLst>
            </c:dLbl>
            <c:dLbl>
              <c:idx val="19"/>
              <c:layout>
                <c:manualLayout>
                  <c:x val="8.5166867034387733E-3"/>
                  <c:y val="-0.23085158730158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BF-4267-82F6-9C2F8248F670}"/>
                </c:ext>
              </c:extLst>
            </c:dLbl>
            <c:dLbl>
              <c:idx val="20"/>
              <c:layout>
                <c:manualLayout>
                  <c:x val="1.3547663869177383E-2"/>
                  <c:y val="-0.25854003755816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BF-4267-82F6-9C2F8248F670}"/>
                </c:ext>
              </c:extLst>
            </c:dLbl>
            <c:dLbl>
              <c:idx val="21"/>
              <c:layout>
                <c:manualLayout>
                  <c:x val="1.2782619321270894E-3"/>
                  <c:y val="-0.33903359670247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BF-4267-82F6-9C2F8248F670}"/>
                </c:ext>
              </c:extLst>
            </c:dLbl>
            <c:dLbl>
              <c:idx val="22"/>
              <c:layout>
                <c:manualLayout>
                  <c:x val="1.5586125240092186E-3"/>
                  <c:y val="-0.316776282113806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BF-4267-82F6-9C2F8248F670}"/>
                </c:ext>
              </c:extLst>
            </c:dLbl>
            <c:dLbl>
              <c:idx val="23"/>
              <c:layout>
                <c:manualLayout>
                  <c:x val="2.1093515522112366E-3"/>
                  <c:y val="-0.24468118550738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BF-4267-82F6-9C2F8248F670}"/>
                </c:ext>
              </c:extLst>
            </c:dLbl>
            <c:dLbl>
              <c:idx val="24"/>
              <c:layout>
                <c:manualLayout>
                  <c:x val="2.1307769863440958E-3"/>
                  <c:y val="-0.335696131309605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BF-4267-82F6-9C2F8248F670}"/>
                </c:ext>
              </c:extLst>
            </c:dLbl>
            <c:dLbl>
              <c:idx val="25"/>
              <c:layout>
                <c:manualLayout>
                  <c:x val="2.0313770214326343E-3"/>
                  <c:y val="-0.27345272133547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BF-4267-82F6-9C2F8248F670}"/>
                </c:ext>
              </c:extLst>
            </c:dLbl>
            <c:dLbl>
              <c:idx val="26"/>
              <c:layout>
                <c:manualLayout>
                  <c:x val="4.2669981403776879E-3"/>
                  <c:y val="-0.351600783201630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BF-4267-82F6-9C2F8248F670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rgbClr val="9D2235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'S1-II-PP'!$U$11:$U$32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'S1-II-PP'!$AA$11:$AA$32</c:f>
              <c:numCache>
                <c:formatCode>#,##0</c:formatCode>
                <c:ptCount val="22"/>
                <c:pt idx="0">
                  <c:v>198624.38854131452</c:v>
                </c:pt>
                <c:pt idx="1">
                  <c:v>130334.89069630798</c:v>
                </c:pt>
                <c:pt idx="2">
                  <c:v>121035.29239725338</c:v>
                </c:pt>
                <c:pt idx="3">
                  <c:v>173470.43755320474</c:v>
                </c:pt>
                <c:pt idx="4">
                  <c:v>106066.36133770412</c:v>
                </c:pt>
                <c:pt idx="5">
                  <c:v>110379.59381340491</c:v>
                </c:pt>
                <c:pt idx="6">
                  <c:v>117161.57061668627</c:v>
                </c:pt>
                <c:pt idx="7">
                  <c:v>104668.60672385976</c:v>
                </c:pt>
                <c:pt idx="8">
                  <c:v>118208.81378394781</c:v>
                </c:pt>
                <c:pt idx="9">
                  <c:v>122908.06527996669</c:v>
                </c:pt>
                <c:pt idx="10">
                  <c:v>170211.65150513907</c:v>
                </c:pt>
                <c:pt idx="11">
                  <c:v>180187.74343026357</c:v>
                </c:pt>
                <c:pt idx="12">
                  <c:v>204915.07633380109</c:v>
                </c:pt>
                <c:pt idx="13">
                  <c:v>215554.10527843004</c:v>
                </c:pt>
                <c:pt idx="14">
                  <c:v>197509.82656844458</c:v>
                </c:pt>
                <c:pt idx="15">
                  <c:v>191135.47124360508</c:v>
                </c:pt>
                <c:pt idx="16">
                  <c:v>222350.20981655852</c:v>
                </c:pt>
                <c:pt idx="17">
                  <c:v>192655.36039456556</c:v>
                </c:pt>
                <c:pt idx="18">
                  <c:v>179401.56984254392</c:v>
                </c:pt>
                <c:pt idx="19">
                  <c:v>190188.72946431639</c:v>
                </c:pt>
                <c:pt idx="20">
                  <c:v>210675.62027264418</c:v>
                </c:pt>
                <c:pt idx="21">
                  <c:v>215432.27001869053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75BF-4267-82F6-9C2F8248F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9D2235">
                  <a:alpha val="15000"/>
                </a:srgbClr>
              </a:solidFill>
              <a:prstDash val="sysDash"/>
            </a:ln>
          </c:spPr>
        </c:dropLines>
        <c:axId val="345378176"/>
        <c:axId val="345425024"/>
      </c:areaChart>
      <c:catAx>
        <c:axId val="345378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3000000" vert="horz"/>
          <a:lstStyle/>
          <a:p>
            <a:pPr>
              <a:defRPr sz="800">
                <a:solidFill>
                  <a:srgbClr val="9D2235"/>
                </a:solidFill>
              </a:defRPr>
            </a:pPr>
            <a:endParaRPr lang="es-ES"/>
          </a:p>
        </c:txPr>
        <c:crossAx val="345425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5425024"/>
        <c:scaling>
          <c:orientation val="minMax"/>
          <c:max val="240000"/>
        </c:scaling>
        <c:delete val="0"/>
        <c:axPos val="l"/>
        <c:majorGridlines>
          <c:spPr>
            <a:ln w="3175">
              <a:solidFill>
                <a:srgbClr val="9D2235">
                  <a:alpha val="15000"/>
                </a:srgb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>
                <a:solidFill>
                  <a:srgbClr val="9D2235"/>
                </a:solidFill>
              </a:defRPr>
            </a:pPr>
            <a:endParaRPr lang="es-ES"/>
          </a:p>
        </c:txPr>
        <c:crossAx val="345378176"/>
        <c:crosses val="autoZero"/>
        <c:crossBetween val="midCat"/>
        <c:majorUnit val="40000"/>
        <c:dispUnits>
          <c:builtInUnit val="thousands"/>
          <c:dispUnitsLbl>
            <c:layout>
              <c:manualLayout>
                <c:xMode val="edge"/>
                <c:yMode val="edge"/>
                <c:x val="2.131020203171163E-3"/>
                <c:y val="0.39993769841269844"/>
              </c:manualLayout>
            </c:layout>
            <c:txPr>
              <a:bodyPr rot="-5400000" vert="horz"/>
              <a:lstStyle/>
              <a:p>
                <a:pPr>
                  <a:defRPr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23AFA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EVOLUCIÓN DE LOS CAPITALES ASEGURADOS DE DAÑOS EN LOS BIENES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personas!#REF!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personas!#REF!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D65-445D-9EC0-45DB3F63B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594880"/>
        <c:axId val="345601152"/>
      </c:lineChart>
      <c:catAx>
        <c:axId val="345594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(AÑOS)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45601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56011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PESETAS (billones)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34559488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-4" verticalDpi="30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FF9900"/>
              </a:solidFill>
              <a:prstDash val="solid"/>
            </a:ln>
          </c:spPr>
          <c:pictureOptions>
            <c:pictureFormat val="stretch"/>
          </c:pictureOptions>
          <c:dLbls>
            <c:dLbl>
              <c:idx val="0"/>
              <c:layout>
                <c:manualLayout>
                  <c:x val="3.6699282550415793E-3"/>
                  <c:y val="-0.155762423003159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EF-49C8-B0A2-6BDEE8006D0E}"/>
                </c:ext>
              </c:extLst>
            </c:dLbl>
            <c:dLbl>
              <c:idx val="2"/>
              <c:layout>
                <c:manualLayout>
                  <c:x val="1.7077298549883664E-4"/>
                  <c:y val="-0.177329507937550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EF-49C8-B0A2-6BDEE8006D0E}"/>
                </c:ext>
              </c:extLst>
            </c:dLbl>
            <c:dLbl>
              <c:idx val="4"/>
              <c:layout>
                <c:manualLayout>
                  <c:x val="-1.7309381945869746E-3"/>
                  <c:y val="-0.20516464299374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EF-49C8-B0A2-6BDEE8006D0E}"/>
                </c:ext>
              </c:extLst>
            </c:dLbl>
            <c:dLbl>
              <c:idx val="6"/>
              <c:layout>
                <c:manualLayout>
                  <c:x val="-4.3776119575911747E-4"/>
                  <c:y val="-0.22375111663357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EF-49C8-B0A2-6BDEE8006D0E}"/>
                </c:ext>
              </c:extLst>
            </c:dLbl>
            <c:dLbl>
              <c:idx val="8"/>
              <c:layout>
                <c:manualLayout>
                  <c:x val="-7.4202828638809449E-4"/>
                  <c:y val="-0.25100342551465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EF-49C8-B0A2-6BDEE8006D0E}"/>
                </c:ext>
              </c:extLst>
            </c:dLbl>
            <c:dLbl>
              <c:idx val="10"/>
              <c:layout>
                <c:manualLayout>
                  <c:x val="5.5098842713197029E-4"/>
                  <c:y val="-0.28231635585030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EF-49C8-B0A2-6BDEE8006D0E}"/>
                </c:ext>
              </c:extLst>
            </c:dLbl>
            <c:dLbl>
              <c:idx val="12"/>
              <c:layout>
                <c:manualLayout>
                  <c:x val="-1.3507227529539522E-3"/>
                  <c:y val="-0.29361502150968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EF-49C8-B0A2-6BDEE8006D0E}"/>
                </c:ext>
              </c:extLst>
            </c:dLbl>
            <c:dLbl>
              <c:idx val="14"/>
              <c:layout>
                <c:manualLayout>
                  <c:x val="-1.6549898435829291E-3"/>
                  <c:y val="-0.313517207619007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EF-49C8-B0A2-6BDEE8006D0E}"/>
                </c:ext>
              </c:extLst>
            </c:dLbl>
            <c:dLbl>
              <c:idx val="16"/>
              <c:layout>
                <c:manualLayout>
                  <c:x val="-3.6181284475507192E-4"/>
                  <c:y val="-0.356669660443387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EF-49C8-B0A2-6BDEE8006D0E}"/>
                </c:ext>
              </c:extLst>
            </c:dLbl>
            <c:dLbl>
              <c:idx val="18"/>
              <c:layout>
                <c:manualLayout>
                  <c:x val="9.3136415407289632E-4"/>
                  <c:y val="-0.369556003692422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EF-49C8-B0A2-6BDEE8006D0E}"/>
                </c:ext>
              </c:extLst>
            </c:dLbl>
            <c:dLbl>
              <c:idx val="20"/>
              <c:layout>
                <c:manualLayout>
                  <c:x val="6.2709706344391924E-4"/>
                  <c:y val="-0.382857537862268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EF-49C8-B0A2-6BDEE8006D0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66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personas!#REF!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personas!#REF!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B-57EF-49C8-B0A2-6BDEE8006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FFDCB9"/>
              </a:solidFill>
              <a:prstDash val="sysDash"/>
            </a:ln>
          </c:spPr>
        </c:dropLines>
        <c:axId val="345705088"/>
        <c:axId val="345727360"/>
      </c:areaChart>
      <c:catAx>
        <c:axId val="34570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57273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5727360"/>
        <c:scaling>
          <c:orientation val="minMax"/>
          <c:max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FF66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MILLONES -</a:t>
                </a:r>
              </a:p>
            </c:rich>
          </c:tx>
          <c:layout>
            <c:manualLayout>
              <c:xMode val="edge"/>
              <c:yMode val="edge"/>
              <c:x val="7.9871771753721628E-3"/>
              <c:y val="0.3451619676572686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5705088"/>
        <c:crosses val="autoZero"/>
        <c:crossBetween val="between"/>
        <c:majorUnit val="10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solidFill>
                  <a:srgbClr val="9D2235"/>
                </a:solidFill>
              </a:defRPr>
            </a:pPr>
            <a:r>
              <a:rPr lang="es-ES" sz="1400" b="1">
                <a:solidFill>
                  <a:srgbClr val="9D2235"/>
                </a:solidFill>
              </a:rPr>
              <a:t>TOTAL DE CAPITALES ASEGURADOS</a:t>
            </a:r>
          </a:p>
        </c:rich>
      </c:tx>
      <c:layout>
        <c:manualLayout>
          <c:xMode val="edge"/>
          <c:yMode val="edge"/>
          <c:x val="0.27504302781415346"/>
          <c:y val="1.868834821007437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560304642311007E-2"/>
          <c:y val="0.15198331187492728"/>
          <c:w val="0.91111807177184201"/>
          <c:h val="0.76449583139092303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F3DBDA"/>
            </a:solidFill>
            <a:ln>
              <a:solidFill>
                <a:srgbClr val="9D2235"/>
              </a:solidFill>
            </a:ln>
          </c:spPr>
          <c:dLbls>
            <c:dLbl>
              <c:idx val="0"/>
              <c:layout>
                <c:manualLayout>
                  <c:x val="1.5400009370471406E-2"/>
                  <c:y val="-6.07649736677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7B-4504-AE17-974BDA923E2C}"/>
                </c:ext>
              </c:extLst>
            </c:dLbl>
            <c:dLbl>
              <c:idx val="1"/>
              <c:layout>
                <c:manualLayout>
                  <c:x val="2.7278562820627181E-3"/>
                  <c:y val="-0.127018169928380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7B-4504-AE17-974BDA923E2C}"/>
                </c:ext>
              </c:extLst>
            </c:dLbl>
            <c:dLbl>
              <c:idx val="2"/>
              <c:layout>
                <c:manualLayout>
                  <c:x val="5.742034853566726E-3"/>
                  <c:y val="-5.58155604871847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7B-4504-AE17-974BDA923E2C}"/>
                </c:ext>
              </c:extLst>
            </c:dLbl>
            <c:dLbl>
              <c:idx val="3"/>
              <c:layout>
                <c:manualLayout>
                  <c:x val="-2.929874363992857E-3"/>
                  <c:y val="-0.134707320980049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7B-4504-AE17-974BDA923E2C}"/>
                </c:ext>
              </c:extLst>
            </c:dLbl>
            <c:dLbl>
              <c:idx val="4"/>
              <c:layout>
                <c:manualLayout>
                  <c:x val="1.1860526758101745E-3"/>
                  <c:y val="-7.19504012164230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7B-4504-AE17-974BDA923E2C}"/>
                </c:ext>
              </c:extLst>
            </c:dLbl>
            <c:dLbl>
              <c:idx val="5"/>
              <c:layout>
                <c:manualLayout>
                  <c:x val="3.6450708462548232E-4"/>
                  <c:y val="-0.14482356030193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7B-4504-AE17-974BDA923E2C}"/>
                </c:ext>
              </c:extLst>
            </c:dLbl>
            <c:dLbl>
              <c:idx val="6"/>
              <c:layout>
                <c:manualLayout>
                  <c:x val="-1.0807234761128477E-3"/>
                  <c:y val="-8.5247762668537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7B-4504-AE17-974BDA923E2C}"/>
                </c:ext>
              </c:extLst>
            </c:dLbl>
            <c:dLbl>
              <c:idx val="7"/>
              <c:layout>
                <c:manualLayout>
                  <c:x val="-6.845686355905576E-3"/>
                  <c:y val="-0.159338862435246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7B-4504-AE17-974BDA923E2C}"/>
                </c:ext>
              </c:extLst>
            </c:dLbl>
            <c:dLbl>
              <c:idx val="8"/>
              <c:layout>
                <c:manualLayout>
                  <c:x val="9.1214658824739748E-4"/>
                  <c:y val="-0.10518234032140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7B-4504-AE17-974BDA923E2C}"/>
                </c:ext>
              </c:extLst>
            </c:dLbl>
            <c:dLbl>
              <c:idx val="9"/>
              <c:layout>
                <c:manualLayout>
                  <c:x val="-5.3311784737923378E-4"/>
                  <c:y val="-0.176245250272061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7B-4504-AE17-974BDA923E2C}"/>
                </c:ext>
              </c:extLst>
            </c:dLbl>
            <c:dLbl>
              <c:idx val="10"/>
              <c:layout>
                <c:manualLayout>
                  <c:x val="5.1997925390733918E-3"/>
                  <c:y val="-0.116278506065185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7B-4504-AE17-974BDA923E2C}"/>
                </c:ext>
              </c:extLst>
            </c:dLbl>
            <c:dLbl>
              <c:idx val="11"/>
              <c:layout>
                <c:manualLayout>
                  <c:x val="-5.0906887984533584E-3"/>
                  <c:y val="-0.19391126760996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7B-4504-AE17-974BDA923E2C}"/>
                </c:ext>
              </c:extLst>
            </c:dLbl>
            <c:dLbl>
              <c:idx val="12"/>
              <c:layout>
                <c:manualLayout>
                  <c:x val="2.8613106513377794E-3"/>
                  <c:y val="-0.140679469120369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7B-4504-AE17-974BDA923E2C}"/>
                </c:ext>
              </c:extLst>
            </c:dLbl>
            <c:dLbl>
              <c:idx val="13"/>
              <c:layout>
                <c:manualLayout>
                  <c:x val="-9.1101623417790979E-3"/>
                  <c:y val="-0.214248723402290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7B-4504-AE17-974BDA923E2C}"/>
                </c:ext>
              </c:extLst>
            </c:dLbl>
            <c:dLbl>
              <c:idx val="14"/>
              <c:layout>
                <c:manualLayout>
                  <c:x val="1.0759660186079214E-3"/>
                  <c:y val="-0.1444221375432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7B-4504-AE17-974BDA923E2C}"/>
                </c:ext>
              </c:extLst>
            </c:dLbl>
            <c:dLbl>
              <c:idx val="15"/>
              <c:layout>
                <c:manualLayout>
                  <c:x val="-1.4102723301446428E-2"/>
                  <c:y val="-0.24620329529959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7B-4504-AE17-974BDA923E2C}"/>
                </c:ext>
              </c:extLst>
            </c:dLbl>
            <c:dLbl>
              <c:idx val="16"/>
              <c:layout>
                <c:manualLayout>
                  <c:x val="4.3501226975623149E-3"/>
                  <c:y val="-0.194062200174714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7B-4504-AE17-974BDA923E2C}"/>
                </c:ext>
              </c:extLst>
            </c:dLbl>
            <c:dLbl>
              <c:idx val="17"/>
              <c:layout>
                <c:manualLayout>
                  <c:x val="-6.246107240786134E-3"/>
                  <c:y val="-0.276192183743886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7B-4504-AE17-974BDA923E2C}"/>
                </c:ext>
              </c:extLst>
            </c:dLbl>
            <c:dLbl>
              <c:idx val="18"/>
              <c:layout>
                <c:manualLayout>
                  <c:x val="-3.8382892533470769E-4"/>
                  <c:y val="-0.218732205351399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7B-4504-AE17-974BDA923E2C}"/>
                </c:ext>
              </c:extLst>
            </c:dLbl>
            <c:dLbl>
              <c:idx val="19"/>
              <c:layout>
                <c:manualLayout>
                  <c:x val="-7.8956050850860979E-3"/>
                  <c:y val="-0.30771699083065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7B-4504-AE17-974BDA923E2C}"/>
                </c:ext>
              </c:extLst>
            </c:dLbl>
            <c:dLbl>
              <c:idx val="20"/>
              <c:layout>
                <c:manualLayout>
                  <c:x val="2.3116559818173537E-3"/>
                  <c:y val="-0.245660414236334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7B-4504-AE17-974BDA923E2C}"/>
                </c:ext>
              </c:extLst>
            </c:dLbl>
            <c:dLbl>
              <c:idx val="21"/>
              <c:layout>
                <c:manualLayout>
                  <c:x val="-3.1312445919111317E-3"/>
                  <c:y val="-0.314275809743079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7B-4504-AE17-974BDA923E2C}"/>
                </c:ext>
              </c:extLst>
            </c:dLbl>
            <c:dLbl>
              <c:idx val="22"/>
              <c:layout>
                <c:manualLayout>
                  <c:x val="-6.8099231306770344E-4"/>
                  <c:y val="-0.24114880952380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7B-4504-AE17-974BDA923E2C}"/>
                </c:ext>
              </c:extLst>
            </c:dLbl>
            <c:dLbl>
              <c:idx val="23"/>
              <c:layout>
                <c:manualLayout>
                  <c:x val="2.1091751658915935E-3"/>
                  <c:y val="-0.315645901498059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7B-4504-AE17-974BDA923E2C}"/>
                </c:ext>
              </c:extLst>
            </c:dLbl>
            <c:dLbl>
              <c:idx val="24"/>
              <c:layout>
                <c:manualLayout>
                  <c:x val="4.3494060097833687E-3"/>
                  <c:y val="-0.249153174603174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7B-4504-AE17-974BDA923E2C}"/>
                </c:ext>
              </c:extLst>
            </c:dLbl>
            <c:dLbl>
              <c:idx val="25"/>
              <c:layout>
                <c:manualLayout>
                  <c:x val="-1.1926054530246145E-4"/>
                  <c:y val="-0.323869530021207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7B-4504-AE17-974BDA923E2C}"/>
                </c:ext>
              </c:extLst>
            </c:dLbl>
            <c:dLbl>
              <c:idx val="26"/>
              <c:layout>
                <c:manualLayout>
                  <c:x val="2.0457173041167963E-3"/>
                  <c:y val="-0.266393063621996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7B-4504-AE17-974BDA923E2C}"/>
                </c:ext>
              </c:extLst>
            </c:dLbl>
            <c:dLbl>
              <c:idx val="27"/>
              <c:layout>
                <c:manualLayout>
                  <c:x val="-4.2873309301052417E-3"/>
                  <c:y val="-0.334849833460212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7B-4504-AE17-974BDA923E2C}"/>
                </c:ext>
              </c:extLst>
            </c:dLbl>
            <c:dLbl>
              <c:idx val="28"/>
              <c:layout>
                <c:manualLayout>
                  <c:x val="1.8347776200378686E-5"/>
                  <c:y val="-0.272746370276434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7B-4504-AE17-974BDA923E2C}"/>
                </c:ext>
              </c:extLst>
            </c:dLbl>
            <c:dLbl>
              <c:idx val="29"/>
              <c:layout>
                <c:manualLayout>
                  <c:x val="-4.1698597803967773E-3"/>
                  <c:y val="-0.349012502808668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B7B-4504-AE17-974BDA923E2C}"/>
                </c:ext>
              </c:extLst>
            </c:dLbl>
            <c:dLbl>
              <c:idx val="30"/>
              <c:layout>
                <c:manualLayout>
                  <c:x val="1.5249950772259651E-3"/>
                  <c:y val="-0.277983575827903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B7B-4504-AE17-974BDA923E2C}"/>
                </c:ext>
              </c:extLst>
            </c:dLbl>
            <c:dLbl>
              <c:idx val="31"/>
              <c:layout>
                <c:manualLayout>
                  <c:x val="8.7857998696652621E-3"/>
                  <c:y val="-0.344921080252518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B7B-4504-AE17-974BDA923E2C}"/>
                </c:ext>
              </c:extLst>
            </c:dLbl>
            <c:dLbl>
              <c:idx val="32"/>
              <c:layout>
                <c:manualLayout>
                  <c:x val="2.2625101527091965E-3"/>
                  <c:y val="-0.28394603354397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B7B-4504-AE17-974BDA923E2C}"/>
                </c:ext>
              </c:extLst>
            </c:dLbl>
            <c:dLbl>
              <c:idx val="33"/>
              <c:layout>
                <c:manualLayout>
                  <c:x val="2.6211108857683836E-6"/>
                  <c:y val="-0.35540857282685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B7B-4504-AE17-974BDA923E2C}"/>
                </c:ext>
              </c:extLst>
            </c:dLbl>
            <c:dLbl>
              <c:idx val="34"/>
              <c:layout>
                <c:manualLayout>
                  <c:x val="2.6333973430452701E-3"/>
                  <c:y val="-0.304068029807286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B7B-4504-AE17-974BDA923E2C}"/>
                </c:ext>
              </c:extLst>
            </c:dLbl>
            <c:dLbl>
              <c:idx val="35"/>
              <c:layout>
                <c:manualLayout>
                  <c:x val="8.3251396314914673E-3"/>
                  <c:y val="-0.358720878336159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ED-4350-AE31-2C6DD3DD54FD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rgbClr val="9D2235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'S1-I-B'!$N$11:$N$46</c:f>
              <c:numCache>
                <c:formatCode>General</c:formatCode>
                <c:ptCount val="3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</c:numCache>
            </c:numRef>
          </c:cat>
          <c:val>
            <c:numRef>
              <c:f>'S1-I-B'!$U$11:$U$46</c:f>
              <c:numCache>
                <c:formatCode>#,##0</c:formatCode>
                <c:ptCount val="36"/>
                <c:pt idx="0">
                  <c:v>1876690389873.7737</c:v>
                </c:pt>
                <c:pt idx="1">
                  <c:v>2000440268346.6182</c:v>
                </c:pt>
                <c:pt idx="2">
                  <c:v>2195255355129.9214</c:v>
                </c:pt>
                <c:pt idx="3">
                  <c:v>2321895286241.231</c:v>
                </c:pt>
                <c:pt idx="4">
                  <c:v>2451936564147.3359</c:v>
                </c:pt>
                <c:pt idx="5">
                  <c:v>2471461558715.7734</c:v>
                </c:pt>
                <c:pt idx="6">
                  <c:v>2616430282747.3125</c:v>
                </c:pt>
                <c:pt idx="7">
                  <c:v>2879711661852.4092</c:v>
                </c:pt>
                <c:pt idx="8">
                  <c:v>3231642645802.6787</c:v>
                </c:pt>
                <c:pt idx="9">
                  <c:v>3345805087019.6621</c:v>
                </c:pt>
                <c:pt idx="10">
                  <c:v>3369981913692.9697</c:v>
                </c:pt>
                <c:pt idx="11">
                  <c:v>3695139241579.9971</c:v>
                </c:pt>
                <c:pt idx="12">
                  <c:v>3853847762776.6455</c:v>
                </c:pt>
                <c:pt idx="13">
                  <c:v>4263070270399.2354</c:v>
                </c:pt>
                <c:pt idx="14">
                  <c:v>4589480276099.3613</c:v>
                </c:pt>
                <c:pt idx="15">
                  <c:v>4828486459269.6895</c:v>
                </c:pt>
                <c:pt idx="16">
                  <c:v>5318916556963.4834</c:v>
                </c:pt>
                <c:pt idx="17">
                  <c:v>5564963648800.1494</c:v>
                </c:pt>
                <c:pt idx="18">
                  <c:v>5774259764635.9561</c:v>
                </c:pt>
                <c:pt idx="19">
                  <c:v>6129803322559.002</c:v>
                </c:pt>
                <c:pt idx="20">
                  <c:v>6317538099199.6816</c:v>
                </c:pt>
                <c:pt idx="21">
                  <c:v>6431395922696.0537</c:v>
                </c:pt>
                <c:pt idx="22">
                  <c:v>6445861998197.0635</c:v>
                </c:pt>
                <c:pt idx="23">
                  <c:v>6244556258494.0791</c:v>
                </c:pt>
                <c:pt idx="24">
                  <c:v>6408541938961.457</c:v>
                </c:pt>
                <c:pt idx="25">
                  <c:v>6641682047258.5273</c:v>
                </c:pt>
                <c:pt idx="26">
                  <c:v>6741747267522.127</c:v>
                </c:pt>
                <c:pt idx="27">
                  <c:v>6973422965426.1758</c:v>
                </c:pt>
                <c:pt idx="28">
                  <c:v>6988762267396.1523</c:v>
                </c:pt>
                <c:pt idx="29">
                  <c:v>7097721257869.4873</c:v>
                </c:pt>
                <c:pt idx="30">
                  <c:v>7266190208812.4355</c:v>
                </c:pt>
                <c:pt idx="31">
                  <c:v>6997186249247.124</c:v>
                </c:pt>
                <c:pt idx="32">
                  <c:v>7051511373004.9219</c:v>
                </c:pt>
                <c:pt idx="33">
                  <c:v>7198631478505.1982</c:v>
                </c:pt>
                <c:pt idx="34">
                  <c:v>7331117631757.8613</c:v>
                </c:pt>
                <c:pt idx="35">
                  <c:v>7361810601353.5859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7C67-4DD9-9DCE-E84A3B690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9D2235">
                  <a:alpha val="15000"/>
                </a:srgbClr>
              </a:solidFill>
              <a:prstDash val="sysDash"/>
            </a:ln>
          </c:spPr>
        </c:dropLines>
        <c:axId val="306961024"/>
        <c:axId val="306963200"/>
      </c:areaChart>
      <c:catAx>
        <c:axId val="306961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2700000" vert="horz"/>
          <a:lstStyle/>
          <a:p>
            <a:pPr>
              <a:defRPr sz="800">
                <a:solidFill>
                  <a:srgbClr val="9D2235"/>
                </a:solidFill>
              </a:defRPr>
            </a:pPr>
            <a:endParaRPr lang="es-ES"/>
          </a:p>
        </c:txPr>
        <c:crossAx val="306963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6963200"/>
        <c:scaling>
          <c:orientation val="minMax"/>
          <c:max val="8000000000000"/>
        </c:scaling>
        <c:delete val="0"/>
        <c:axPos val="l"/>
        <c:majorGridlines>
          <c:spPr>
            <a:ln w="3175">
              <a:solidFill>
                <a:srgbClr val="9D2235">
                  <a:alpha val="15000"/>
                </a:srgb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>
                <a:solidFill>
                  <a:srgbClr val="9D2235"/>
                </a:solidFill>
              </a:defRPr>
            </a:pPr>
            <a:endParaRPr lang="es-ES"/>
          </a:p>
        </c:txPr>
        <c:crossAx val="306961024"/>
        <c:crosses val="autoZero"/>
        <c:crossBetween val="midCat"/>
        <c:dispUnits>
          <c:builtInUnit val="trillions"/>
          <c:dispUnitsLbl>
            <c:layout>
              <c:manualLayout>
                <c:xMode val="edge"/>
                <c:yMode val="edge"/>
                <c:x val="2.1308525506638716E-3"/>
                <c:y val="0.44048196757908703"/>
              </c:manualLayout>
            </c:layout>
            <c:tx>
              <c:rich>
                <a:bodyPr rot="-5400000" vert="horz"/>
                <a:lstStyle/>
                <a:p>
                  <a:pPr>
                    <a:defRPr>
                      <a:solidFill>
                        <a:srgbClr val="9D2235"/>
                      </a:solidFill>
                    </a:defRPr>
                  </a:pPr>
                  <a:r>
                    <a:rPr lang="es-ES">
                      <a:solidFill>
                        <a:srgbClr val="9D2235"/>
                      </a:solidFill>
                    </a:rPr>
                    <a:t>Billones</a:t>
                  </a:r>
                </a:p>
              </c:rich>
            </c:tx>
          </c:dispUnitsLbl>
        </c:dispUnits>
      </c:valAx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23AFA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E0C0A0"/>
              </a:solidFill>
              <a:prstDash val="solid"/>
            </a:ln>
          </c:spPr>
          <c:pictureOptions>
            <c:pictureFormat val="stretch"/>
          </c:pictureOptions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personas!#REF!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personas!#REF!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5827-417C-96C0-355F6AAF3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E0C0A0"/>
              </a:solidFill>
              <a:prstDash val="sysDash"/>
            </a:ln>
          </c:spPr>
        </c:dropLines>
        <c:axId val="345777280"/>
        <c:axId val="345779200"/>
      </c:areaChart>
      <c:catAx>
        <c:axId val="345777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AÑOS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5779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57792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BILLONES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5777280"/>
        <c:crosses val="autoZero"/>
        <c:crossBetween val="midCat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E0C0A0"/>
              </a:solidFill>
              <a:prstDash val="solid"/>
            </a:ln>
          </c:spPr>
          <c:pictureOptions>
            <c:pictureFormat val="stretch"/>
          </c:pictureOptions>
          <c:dLbls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personas!#REF!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personas!#REF!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5D4E-4641-9AC2-2066B2893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E0C0A0"/>
              </a:solidFill>
              <a:prstDash val="sysDash"/>
            </a:ln>
          </c:spPr>
        </c:dropLines>
        <c:axId val="345796608"/>
        <c:axId val="345798528"/>
      </c:areaChart>
      <c:catAx>
        <c:axId val="345796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AÑOS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5798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57985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MILES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5796608"/>
        <c:crosses val="autoZero"/>
        <c:crossBetween val="midCat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FF9900"/>
              </a:solidFill>
              <a:prstDash val="solid"/>
            </a:ln>
          </c:spPr>
          <c:pictureOptions>
            <c:pictureFormat val="stretch"/>
          </c:pictureOptions>
          <c:dLbls>
            <c:dLbl>
              <c:idx val="0"/>
              <c:layout>
                <c:manualLayout>
                  <c:x val="-4.6093885185496788E-5"/>
                  <c:y val="-0.132582256576768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3E-47A2-99F4-EF0E1B0A5524}"/>
                </c:ext>
              </c:extLst>
            </c:dLbl>
            <c:dLbl>
              <c:idx val="1"/>
              <c:layout>
                <c:manualLayout>
                  <c:x val="6.3845279233112331E-4"/>
                  <c:y val="-0.139106588164251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3E-47A2-99F4-EF0E1B0A5524}"/>
                </c:ext>
              </c:extLst>
            </c:dLbl>
            <c:dLbl>
              <c:idx val="2"/>
              <c:layout>
                <c:manualLayout>
                  <c:x val="5.8410750814315232E-3"/>
                  <c:y val="-0.151594629490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3E-47A2-99F4-EF0E1B0A5524}"/>
                </c:ext>
              </c:extLst>
            </c:dLbl>
            <c:dLbl>
              <c:idx val="3"/>
              <c:layout>
                <c:manualLayout>
                  <c:x val="3.5135713512256745E-3"/>
                  <c:y val="-0.154821591289647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3E-47A2-99F4-EF0E1B0A5524}"/>
                </c:ext>
              </c:extLst>
            </c:dLbl>
            <c:dLbl>
              <c:idx val="4"/>
              <c:layout>
                <c:manualLayout>
                  <c:x val="1.1860676210197697E-3"/>
                  <c:y val="-0.157881451790439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3E-47A2-99F4-EF0E1B0A5524}"/>
                </c:ext>
              </c:extLst>
            </c:dLbl>
            <c:dLbl>
              <c:idx val="5"/>
              <c:layout>
                <c:manualLayout>
                  <c:x val="3.6458909467514838E-4"/>
                  <c:y val="-0.160074602692475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3E-47A2-99F4-EF0E1B0A5524}"/>
                </c:ext>
              </c:extLst>
            </c:dLbl>
            <c:dLbl>
              <c:idx val="6"/>
              <c:layout>
                <c:manualLayout>
                  <c:x val="1.0491357721918101E-3"/>
                  <c:y val="-0.16870802816500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3E-47A2-99F4-EF0E1B0A5524}"/>
                </c:ext>
              </c:extLst>
            </c:dLbl>
            <c:dLbl>
              <c:idx val="7"/>
              <c:layout>
                <c:manualLayout>
                  <c:x val="1.7336824497084162E-3"/>
                  <c:y val="-0.18728839659240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3E-47A2-99F4-EF0E1B0A5524}"/>
                </c:ext>
              </c:extLst>
            </c:dLbl>
            <c:dLbl>
              <c:idx val="8"/>
              <c:layout>
                <c:manualLayout>
                  <c:x val="9.1220392336385033E-4"/>
                  <c:y val="-0.198348289679629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3E-47A2-99F4-EF0E1B0A5524}"/>
                </c:ext>
              </c:extLst>
            </c:dLbl>
            <c:dLbl>
              <c:idx val="9"/>
              <c:layout>
                <c:manualLayout>
                  <c:x val="1.5967506008804566E-3"/>
                  <c:y val="-0.2021896441335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3E-47A2-99F4-EF0E1B0A5524}"/>
                </c:ext>
              </c:extLst>
            </c:dLbl>
            <c:dLbl>
              <c:idx val="10"/>
              <c:layout>
                <c:manualLayout>
                  <c:x val="7.7527207453589072E-4"/>
                  <c:y val="-0.20730849102543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3E-47A2-99F4-EF0E1B0A5524}"/>
                </c:ext>
              </c:extLst>
            </c:dLbl>
            <c:dLbl>
              <c:idx val="11"/>
              <c:layout>
                <c:manualLayout>
                  <c:x val="1.459818752052497E-3"/>
                  <c:y val="-0.21968662769233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3E-47A2-99F4-EF0E1B0A5524}"/>
                </c:ext>
              </c:extLst>
            </c:dLbl>
            <c:dLbl>
              <c:idx val="12"/>
              <c:layout>
                <c:manualLayout>
                  <c:x val="6.3834022570787539E-4"/>
                  <c:y val="-0.230798457799254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3E-47A2-99F4-EF0E1B0A5524}"/>
                </c:ext>
              </c:extLst>
            </c:dLbl>
            <c:dLbl>
              <c:idx val="13"/>
              <c:layout>
                <c:manualLayout>
                  <c:x val="-1.8313830063674592E-4"/>
                  <c:y val="-0.245346019039047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3E-47A2-99F4-EF0E1B0A5524}"/>
                </c:ext>
              </c:extLst>
            </c:dLbl>
            <c:dLbl>
              <c:idx val="14"/>
              <c:layout>
                <c:manualLayout>
                  <c:x val="-1.0046168269813673E-3"/>
                  <c:y val="-0.26081729057301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3E-47A2-99F4-EF0E1B0A5524}"/>
                </c:ext>
              </c:extLst>
            </c:dLbl>
            <c:dLbl>
              <c:idx val="15"/>
              <c:layout>
                <c:manualLayout>
                  <c:x val="1.1859550543965776E-3"/>
                  <c:y val="-0.27743811233836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3E-47A2-99F4-EF0E1B0A5524}"/>
                </c:ext>
              </c:extLst>
            </c:dLbl>
            <c:dLbl>
              <c:idx val="16"/>
              <c:layout>
                <c:manualLayout>
                  <c:x val="1.8705017319131838E-3"/>
                  <c:y val="-0.300605016601109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3E-47A2-99F4-EF0E1B0A5524}"/>
                </c:ext>
              </c:extLst>
            </c:dLbl>
            <c:dLbl>
              <c:idx val="17"/>
              <c:layout>
                <c:manualLayout>
                  <c:x val="2.5550484094297899E-3"/>
                  <c:y val="-0.313724571236186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3E-47A2-99F4-EF0E1B0A5524}"/>
                </c:ext>
              </c:extLst>
            </c:dLbl>
            <c:dLbl>
              <c:idx val="18"/>
              <c:layout>
                <c:manualLayout>
                  <c:x val="1.7335698830852795E-3"/>
                  <c:y val="-0.325499647020270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3E-47A2-99F4-EF0E1B0A5524}"/>
                </c:ext>
              </c:extLst>
            </c:dLbl>
            <c:dLbl>
              <c:idx val="19"/>
              <c:layout>
                <c:manualLayout>
                  <c:x val="9.1209135674065814E-4"/>
                  <c:y val="-0.33953621043294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3E-47A2-99F4-EF0E1B0A5524}"/>
                </c:ext>
              </c:extLst>
            </c:dLbl>
            <c:dLbl>
              <c:idx val="20"/>
              <c:layout>
                <c:manualLayout>
                  <c:x val="9.0612830396036661E-5"/>
                  <c:y val="-0.34921839609429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3E-47A2-99F4-EF0E1B0A5524}"/>
                </c:ext>
              </c:extLst>
            </c:dLbl>
            <c:dLbl>
              <c:idx val="21"/>
              <c:layout>
                <c:manualLayout>
                  <c:x val="-7.3086569594858482E-4"/>
                  <c:y val="-0.3593844274187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3E-47A2-99F4-EF0E1B0A5524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66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personas!#REF!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personas!#REF!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16-763E-47A2-99F4-EF0E1B0A5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FFDCB9"/>
              </a:solidFill>
              <a:prstDash val="sysDash"/>
            </a:ln>
          </c:spPr>
        </c:dropLines>
        <c:axId val="345824640"/>
        <c:axId val="346031232"/>
      </c:areaChart>
      <c:catAx>
        <c:axId val="34582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6031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60312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FF66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BILLONES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5824640"/>
        <c:crosses val="autoZero"/>
        <c:crossBetween val="between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E0C0A0"/>
              </a:solidFill>
              <a:prstDash val="solid"/>
            </a:ln>
          </c:spPr>
          <c:pictureOptions>
            <c:pictureFormat val="stretch"/>
          </c:pictureOptions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28C9-4778-A88C-4EF5AC328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E0C0A0"/>
              </a:solidFill>
              <a:prstDash val="sysDash"/>
            </a:ln>
          </c:spPr>
        </c:dropLines>
        <c:axId val="346089344"/>
        <c:axId val="346090880"/>
      </c:areaChart>
      <c:catAx>
        <c:axId val="346089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6090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6090880"/>
        <c:scaling>
          <c:orientation val="minMax"/>
          <c:max val="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MILES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6089344"/>
        <c:crosses val="autoZero"/>
        <c:crossBetween val="between"/>
        <c:majorUnit val="100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FF9900"/>
              </a:solidFill>
              <a:prstDash val="solid"/>
            </a:ln>
          </c:spPr>
          <c:pictureOptions>
            <c:pictureFormat val="stretch"/>
          </c:pictureOptions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66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personas!#REF!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personas!#REF!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6676-4F6E-A5A9-03FE91353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FFDCB9"/>
              </a:solidFill>
              <a:prstDash val="sysDash"/>
            </a:ln>
          </c:spPr>
        </c:dropLines>
        <c:axId val="346132864"/>
        <c:axId val="346134400"/>
      </c:areaChart>
      <c:catAx>
        <c:axId val="34613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6134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6134400"/>
        <c:scaling>
          <c:orientation val="minMax"/>
          <c:max val="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FF66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MILES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6132864"/>
        <c:crosses val="autoZero"/>
        <c:crossBetween val="between"/>
        <c:majorUnit val="50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0BA9-46A2-823A-6085B58AA5DF}"/>
              </c:ext>
            </c:extLst>
          </c:dPt>
          <c:dPt>
            <c:idx val="1"/>
            <c:bubble3D val="0"/>
            <c:explosion val="10"/>
            <c:spPr>
              <a:solidFill>
                <a:srgbClr val="FF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BA9-46A2-823A-6085B58AA5DF}"/>
              </c:ext>
            </c:extLst>
          </c:dPt>
          <c:dPt>
            <c:idx val="2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BA9-46A2-823A-6085B58AA5DF}"/>
              </c:ext>
            </c:extLst>
          </c:dPt>
          <c:dPt>
            <c:idx val="3"/>
            <c:bubble3D val="0"/>
            <c:explosion val="1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BA9-46A2-823A-6085B58AA5DF}"/>
              </c:ext>
            </c:extLst>
          </c:dPt>
          <c:dPt>
            <c:idx val="4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BA9-46A2-823A-6085B58AA5DF}"/>
              </c:ext>
            </c:extLst>
          </c:dPt>
          <c:dPt>
            <c:idx val="5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BA9-46A2-823A-6085B58AA5DF}"/>
              </c:ext>
            </c:extLst>
          </c:dPt>
          <c:dPt>
            <c:idx val="6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BA9-46A2-823A-6085B58AA5DF}"/>
              </c:ext>
            </c:extLst>
          </c:dPt>
          <c:dLbls>
            <c:dLbl>
              <c:idx val="0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A9-46A2-823A-6085B58AA5DF}"/>
                </c:ext>
              </c:extLst>
            </c:dLbl>
            <c:dLbl>
              <c:idx val="1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A9-46A2-823A-6085B58AA5DF}"/>
                </c:ext>
              </c:extLst>
            </c:dLbl>
            <c:dLbl>
              <c:idx val="2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A9-46A2-823A-6085B58AA5DF}"/>
                </c:ext>
              </c:extLst>
            </c:dLbl>
            <c:dLbl>
              <c:idx val="3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A9-46A2-823A-6085B58AA5D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"/>
                  <c:y val="0.36888908902402834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A9-46A2-823A-6085B58AA5DF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9900CC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t>49,9%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0BA9-46A2-823A-6085B58AA5DF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3175">
                  <a:solidFill>
                    <a:srgbClr val="000000"/>
                  </a:solidFill>
                  <a:prstDash val="solid"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personas!#REF!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personas!#REF!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E-0BA9-46A2-823A-6085B58AA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overlay val="0"/>
      <c:spPr>
        <a:solidFill>
          <a:srgbClr val="DDDDDD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explosion val="6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3B21-47E2-B37F-F84D8EBA34EE}"/>
              </c:ext>
            </c:extLst>
          </c:dPt>
          <c:dLbls>
            <c:dLbl>
              <c:idx val="0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21-47E2-B37F-F84D8EBA34EE}"/>
                </c:ext>
              </c:extLst>
            </c:dLbl>
            <c:dLbl>
              <c:idx val="1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21-47E2-B37F-F84D8EBA34EE}"/>
                </c:ext>
              </c:extLst>
            </c:dLbl>
            <c:dLbl>
              <c:idx val="2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21-47E2-B37F-F84D8EBA34EE}"/>
                </c:ext>
              </c:extLst>
            </c:dLbl>
            <c:dLbl>
              <c:idx val="3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21-47E2-B37F-F84D8EBA34EE}"/>
                </c:ext>
              </c:extLst>
            </c:dLbl>
            <c:dLbl>
              <c:idx val="4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21-47E2-B37F-F84D8EBA34EE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3175">
                  <a:solidFill>
                    <a:srgbClr val="000000"/>
                  </a:solidFill>
                  <a:prstDash val="solid"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6-3B21-47E2-B37F-F84D8EBA3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E0C0A0"/>
              </a:solidFill>
              <a:prstDash val="solid"/>
            </a:ln>
          </c:spPr>
          <c:pictureOptions>
            <c:pictureFormat val="stretch"/>
          </c:pictureOptions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644F-4EAF-BD07-DE7200058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E0C0A0"/>
              </a:solidFill>
              <a:prstDash val="sysDash"/>
            </a:ln>
          </c:spPr>
        </c:dropLines>
        <c:axId val="346250624"/>
        <c:axId val="346260608"/>
      </c:areaChart>
      <c:catAx>
        <c:axId val="346250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62606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6260608"/>
        <c:scaling>
          <c:orientation val="minMax"/>
          <c:max val="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MILES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6250624"/>
        <c:crosses val="autoZero"/>
        <c:crossBetween val="between"/>
        <c:majorUnit val="100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E0C0A0"/>
              </a:solidFill>
              <a:prstDash val="solid"/>
            </a:ln>
          </c:spPr>
          <c:pictureOptions>
            <c:pictureFormat val="stretch"/>
          </c:pictureOptions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E784-4BE6-BCBA-43BE71717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E0C0A0"/>
              </a:solidFill>
              <a:prstDash val="sysDash"/>
            </a:ln>
          </c:spPr>
        </c:dropLines>
        <c:axId val="346314624"/>
        <c:axId val="346316160"/>
      </c:areaChart>
      <c:catAx>
        <c:axId val="34631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6316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6316160"/>
        <c:scaling>
          <c:orientation val="minMax"/>
          <c:max val="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MILES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6314624"/>
        <c:crosses val="autoZero"/>
        <c:crossBetween val="between"/>
        <c:majorUnit val="100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solidFill>
                  <a:srgbClr val="9D2235"/>
                </a:solidFill>
              </a:defRPr>
            </a:pPr>
            <a:r>
              <a:rPr lang="es-ES" sz="1400" b="1" baseline="0">
                <a:solidFill>
                  <a:srgbClr val="9D2235"/>
                </a:solidFill>
              </a:rPr>
              <a:t>NÚMERO DE PÓLIZAS</a:t>
            </a:r>
            <a:endParaRPr lang="es-ES" sz="1400" b="1">
              <a:solidFill>
                <a:srgbClr val="9D2235"/>
              </a:solidFill>
            </a:endParaRPr>
          </a:p>
        </c:rich>
      </c:tx>
      <c:layout>
        <c:manualLayout>
          <c:xMode val="edge"/>
          <c:yMode val="edge"/>
          <c:x val="0.35150037037037035"/>
          <c:y val="1.869047619047619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652777777777772E-2"/>
          <c:y val="0.15198331187492728"/>
          <c:w val="0.88399685185185184"/>
          <c:h val="0.68082658730158729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F3DBDA"/>
            </a:solidFill>
            <a:ln>
              <a:solidFill>
                <a:srgbClr val="9D2235"/>
              </a:solidFill>
            </a:ln>
          </c:spPr>
          <c:dLbls>
            <c:dLbl>
              <c:idx val="0"/>
              <c:layout>
                <c:manualLayout>
                  <c:x val="1.6419341587342793E-2"/>
                  <c:y val="-0.112202264981846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1A-4113-875A-6B3B21C8F344}"/>
                </c:ext>
              </c:extLst>
            </c:dLbl>
            <c:dLbl>
              <c:idx val="1"/>
              <c:layout>
                <c:manualLayout>
                  <c:x val="4.9598840740306648E-3"/>
                  <c:y val="-4.5062061521856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1A-4113-875A-6B3B21C8F344}"/>
                </c:ext>
              </c:extLst>
            </c:dLbl>
            <c:dLbl>
              <c:idx val="2"/>
              <c:layout>
                <c:manualLayout>
                  <c:x val="-6.4907407407407405E-4"/>
                  <c:y val="-0.120980555555555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1A-4113-875A-6B3B21C8F344}"/>
                </c:ext>
              </c:extLst>
            </c:dLbl>
            <c:dLbl>
              <c:idx val="3"/>
              <c:layout>
                <c:manualLayout>
                  <c:x val="3.9572222222222222E-3"/>
                  <c:y val="-4.7506349206349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1A-4113-875A-6B3B21C8F344}"/>
                </c:ext>
              </c:extLst>
            </c:dLbl>
            <c:dLbl>
              <c:idx val="4"/>
              <c:layout>
                <c:manualLayout>
                  <c:x val="1.3075925925925926E-3"/>
                  <c:y val="-0.11697857142857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1A-4113-875A-6B3B21C8F344}"/>
                </c:ext>
              </c:extLst>
            </c:dLbl>
            <c:dLbl>
              <c:idx val="5"/>
              <c:layout>
                <c:manualLayout>
                  <c:x val="4.8404251709760438E-4"/>
                  <c:y val="-5.2299231811181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1A-4113-875A-6B3B21C8F344}"/>
                </c:ext>
              </c:extLst>
            </c:dLbl>
            <c:dLbl>
              <c:idx val="6"/>
              <c:layout>
                <c:manualLayout>
                  <c:x val="-3.3110289495274525E-3"/>
                  <c:y val="-0.1502543385619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1A-4113-875A-6B3B21C8F344}"/>
                </c:ext>
              </c:extLst>
            </c:dLbl>
            <c:dLbl>
              <c:idx val="7"/>
              <c:layout>
                <c:manualLayout>
                  <c:x val="4.5776990024582759E-3"/>
                  <c:y val="-7.15607778375670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1A-4113-875A-6B3B21C8F344}"/>
                </c:ext>
              </c:extLst>
            </c:dLbl>
            <c:dLbl>
              <c:idx val="8"/>
              <c:layout>
                <c:manualLayout>
                  <c:x val="-5.7809259259259263E-3"/>
                  <c:y val="-0.170735317460317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1A-4113-875A-6B3B21C8F344}"/>
                </c:ext>
              </c:extLst>
            </c:dLbl>
            <c:dLbl>
              <c:idx val="9"/>
              <c:layout>
                <c:manualLayout>
                  <c:x val="-5.3314814814814815E-4"/>
                  <c:y val="-0.10499841269841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1A-4113-875A-6B3B21C8F344}"/>
                </c:ext>
              </c:extLst>
            </c:dLbl>
            <c:dLbl>
              <c:idx val="10"/>
              <c:layout>
                <c:manualLayout>
                  <c:x val="7.7537037037037038E-4"/>
                  <c:y val="-0.16665873015873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1A-4113-875A-6B3B21C8F344}"/>
                </c:ext>
              </c:extLst>
            </c:dLbl>
            <c:dLbl>
              <c:idx val="11"/>
              <c:layout>
                <c:manualLayout>
                  <c:x val="1.4598148148148148E-3"/>
                  <c:y val="-0.1022869047619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1A-4113-875A-6B3B21C8F344}"/>
                </c:ext>
              </c:extLst>
            </c:dLbl>
            <c:dLbl>
              <c:idx val="12"/>
              <c:layout>
                <c:manualLayout>
                  <c:x val="-1.3548148148148148E-3"/>
                  <c:y val="-0.17982936507936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1A-4113-875A-6B3B21C8F344}"/>
                </c:ext>
              </c:extLst>
            </c:dLbl>
            <c:dLbl>
              <c:idx val="13"/>
              <c:layout>
                <c:manualLayout>
                  <c:x val="3.8888888888888891E-5"/>
                  <c:y val="-0.10746944444444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1A-4113-875A-6B3B21C8F344}"/>
                </c:ext>
              </c:extLst>
            </c:dLbl>
            <c:dLbl>
              <c:idx val="14"/>
              <c:layout>
                <c:manualLayout>
                  <c:x val="-7.8211111111111103E-3"/>
                  <c:y val="-0.18945515873015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1A-4113-875A-6B3B21C8F344}"/>
                </c:ext>
              </c:extLst>
            </c:dLbl>
            <c:dLbl>
              <c:idx val="15"/>
              <c:layout>
                <c:manualLayout>
                  <c:x val="1.6087037037037038E-3"/>
                  <c:y val="-0.12938492063492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1A-4113-875A-6B3B21C8F344}"/>
                </c:ext>
              </c:extLst>
            </c:dLbl>
            <c:dLbl>
              <c:idx val="16"/>
              <c:layout>
                <c:manualLayout>
                  <c:x val="2.0079272905501155E-2"/>
                  <c:y val="-0.187180155200327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A8-4CA8-B379-0B69316B384B}"/>
                </c:ext>
              </c:extLst>
            </c:dLbl>
            <c:dLbl>
              <c:idx val="17"/>
              <c:layout>
                <c:manualLayout>
                  <c:x val="-5.9848148148148152E-3"/>
                  <c:y val="-0.2761142857142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1A-4113-875A-6B3B21C8F344}"/>
                </c:ext>
              </c:extLst>
            </c:dLbl>
            <c:dLbl>
              <c:idx val="18"/>
              <c:layout>
                <c:manualLayout>
                  <c:x val="-4.8151851851851854E-3"/>
                  <c:y val="-0.212945238095238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1A-4113-875A-6B3B21C8F344}"/>
                </c:ext>
              </c:extLst>
            </c:dLbl>
            <c:dLbl>
              <c:idx val="19"/>
              <c:layout>
                <c:manualLayout>
                  <c:x val="-1.2175925925925926E-3"/>
                  <c:y val="-0.28283531746031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1A-4113-875A-6B3B21C8F344}"/>
                </c:ext>
              </c:extLst>
            </c:dLbl>
            <c:dLbl>
              <c:idx val="20"/>
              <c:layout>
                <c:manualLayout>
                  <c:x val="-2.1457407407407406E-3"/>
                  <c:y val="-0.20930396825396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1A-4113-875A-6B3B21C8F344}"/>
                </c:ext>
              </c:extLst>
            </c:dLbl>
            <c:dLbl>
              <c:idx val="21"/>
              <c:layout>
                <c:manualLayout>
                  <c:x val="-9.5388888888888889E-4"/>
                  <c:y val="-0.27882976190476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1A-4113-875A-6B3B21C8F344}"/>
                </c:ext>
              </c:extLst>
            </c:dLbl>
            <c:dLbl>
              <c:idx val="22"/>
              <c:layout>
                <c:manualLayout>
                  <c:x val="1.0915740740740741E-2"/>
                  <c:y val="-0.266139285714285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1A-4113-875A-6B3B21C8F344}"/>
                </c:ext>
              </c:extLst>
            </c:dLbl>
            <c:dLbl>
              <c:idx val="23"/>
              <c:layout>
                <c:manualLayout>
                  <c:x val="6.8129629629629634E-3"/>
                  <c:y val="-0.19881388888888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1A-4113-875A-6B3B21C8F344}"/>
                </c:ext>
              </c:extLst>
            </c:dLbl>
            <c:dLbl>
              <c:idx val="24"/>
              <c:layout>
                <c:manualLayout>
                  <c:x val="-2.2574074074074074E-4"/>
                  <c:y val="-0.27974920634920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1A-4113-875A-6B3B21C8F344}"/>
                </c:ext>
              </c:extLst>
            </c:dLbl>
            <c:dLbl>
              <c:idx val="25"/>
              <c:layout>
                <c:manualLayout>
                  <c:x val="9.0868518518518512E-3"/>
                  <c:y val="-0.21736349206349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51A-4113-875A-6B3B21C8F344}"/>
                </c:ext>
              </c:extLst>
            </c:dLbl>
            <c:dLbl>
              <c:idx val="26"/>
              <c:layout>
                <c:manualLayout>
                  <c:x val="-4.8785185185185181E-3"/>
                  <c:y val="-0.29550238095238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51A-4113-875A-6B3B21C8F344}"/>
                </c:ext>
              </c:extLst>
            </c:dLbl>
            <c:dLbl>
              <c:idx val="27"/>
              <c:layout>
                <c:manualLayout>
                  <c:x val="4.487777777777778E-3"/>
                  <c:y val="-0.238559920634920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51A-4113-875A-6B3B21C8F344}"/>
                </c:ext>
              </c:extLst>
            </c:dLbl>
            <c:dLbl>
              <c:idx val="28"/>
              <c:layout>
                <c:manualLayout>
                  <c:x val="-2.4483333333333332E-3"/>
                  <c:y val="-0.32008531746031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51A-4113-875A-6B3B21C8F344}"/>
                </c:ext>
              </c:extLst>
            </c:dLbl>
            <c:dLbl>
              <c:idx val="29"/>
              <c:layout>
                <c:manualLayout>
                  <c:x val="4.419367337987124E-3"/>
                  <c:y val="-0.30044795551679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51A-4113-875A-6B3B21C8F344}"/>
                </c:ext>
              </c:extLst>
            </c:dLbl>
            <c:dLbl>
              <c:idx val="30"/>
              <c:layout>
                <c:manualLayout>
                  <c:x val="-2.9082568919076685E-3"/>
                  <c:y val="-0.22711978673791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51A-4113-875A-6B3B21C8F344}"/>
                </c:ext>
              </c:extLst>
            </c:dLbl>
            <c:dLbl>
              <c:idx val="31"/>
              <c:layout>
                <c:manualLayout>
                  <c:x val="-4.1350663052992908E-3"/>
                  <c:y val="-0.300686468248814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51A-4113-875A-6B3B21C8F344}"/>
                </c:ext>
              </c:extLst>
            </c:dLbl>
            <c:dLbl>
              <c:idx val="32"/>
              <c:layout>
                <c:manualLayout>
                  <c:x val="-6.7665037706441116E-4"/>
                  <c:y val="-0.239396040920589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51A-4113-875A-6B3B21C8F344}"/>
                </c:ext>
              </c:extLst>
            </c:dLbl>
            <c:dLbl>
              <c:idx val="33"/>
              <c:layout>
                <c:manualLayout>
                  <c:x val="-4.6857473141468991E-3"/>
                  <c:y val="-0.316522631263181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51A-4113-875A-6B3B21C8F344}"/>
                </c:ext>
              </c:extLst>
            </c:dLbl>
            <c:dLbl>
              <c:idx val="34"/>
              <c:layout>
                <c:manualLayout>
                  <c:x val="2.8430103268783311E-4"/>
                  <c:y val="-0.2654553930937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A8-4CA8-B379-0B69316B384B}"/>
                </c:ext>
              </c:extLst>
            </c:dLbl>
            <c:dLbl>
              <c:idx val="35"/>
              <c:layout>
                <c:manualLayout>
                  <c:x val="8.8296871522900184E-3"/>
                  <c:y val="-0.3295256341268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E5-44F3-A57F-892033AB51E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>
                    <a:solidFill>
                      <a:srgbClr val="9D2235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'S1-III-P'!$B$11:$B$46</c:f>
              <c:numCache>
                <c:formatCode>General</c:formatCode>
                <c:ptCount val="3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</c:numCache>
            </c:numRef>
          </c:cat>
          <c:val>
            <c:numRef>
              <c:f>'S1-III-P'!$C$11:$C$46</c:f>
              <c:numCache>
                <c:formatCode>#,##0</c:formatCode>
                <c:ptCount val="36"/>
                <c:pt idx="0">
                  <c:v>14032063</c:v>
                </c:pt>
                <c:pt idx="1">
                  <c:v>15021760</c:v>
                </c:pt>
                <c:pt idx="2">
                  <c:v>17085054</c:v>
                </c:pt>
                <c:pt idx="3">
                  <c:v>17368600</c:v>
                </c:pt>
                <c:pt idx="4">
                  <c:v>18242733</c:v>
                </c:pt>
                <c:pt idx="5">
                  <c:v>17759792</c:v>
                </c:pt>
                <c:pt idx="6">
                  <c:v>21028045</c:v>
                </c:pt>
                <c:pt idx="7">
                  <c:v>24505270</c:v>
                </c:pt>
                <c:pt idx="8">
                  <c:v>27866026</c:v>
                </c:pt>
                <c:pt idx="9">
                  <c:v>27656077</c:v>
                </c:pt>
                <c:pt idx="10">
                  <c:v>28523056</c:v>
                </c:pt>
                <c:pt idx="11">
                  <c:v>26902402</c:v>
                </c:pt>
                <c:pt idx="12">
                  <c:v>29900897</c:v>
                </c:pt>
                <c:pt idx="13">
                  <c:v>31866225</c:v>
                </c:pt>
                <c:pt idx="14">
                  <c:v>33010413</c:v>
                </c:pt>
                <c:pt idx="15">
                  <c:v>33552601</c:v>
                </c:pt>
                <c:pt idx="16">
                  <c:v>36922136</c:v>
                </c:pt>
                <c:pt idx="17">
                  <c:v>52971475</c:v>
                </c:pt>
                <c:pt idx="18">
                  <c:v>50888548</c:v>
                </c:pt>
                <c:pt idx="19">
                  <c:v>52310258</c:v>
                </c:pt>
                <c:pt idx="20">
                  <c:v>50278686</c:v>
                </c:pt>
                <c:pt idx="21">
                  <c:v>51322621</c:v>
                </c:pt>
                <c:pt idx="22">
                  <c:v>50404226</c:v>
                </c:pt>
                <c:pt idx="23">
                  <c:v>48018001</c:v>
                </c:pt>
                <c:pt idx="24">
                  <c:v>50885171</c:v>
                </c:pt>
                <c:pt idx="25">
                  <c:v>52021579</c:v>
                </c:pt>
                <c:pt idx="26">
                  <c:v>54806947</c:v>
                </c:pt>
                <c:pt idx="27">
                  <c:v>56681502</c:v>
                </c:pt>
                <c:pt idx="28">
                  <c:v>59211746</c:v>
                </c:pt>
                <c:pt idx="29">
                  <c:v>51720305</c:v>
                </c:pt>
                <c:pt idx="30">
                  <c:v>54835095</c:v>
                </c:pt>
                <c:pt idx="31">
                  <c:v>55583999</c:v>
                </c:pt>
                <c:pt idx="32">
                  <c:v>57582373</c:v>
                </c:pt>
                <c:pt idx="33">
                  <c:v>59273291</c:v>
                </c:pt>
                <c:pt idx="34">
                  <c:v>61251855</c:v>
                </c:pt>
                <c:pt idx="35">
                  <c:v>62015775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351A-4113-875A-6B3B21C8F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9D2235">
                  <a:alpha val="15000"/>
                </a:srgbClr>
              </a:solidFill>
              <a:prstDash val="sysDash"/>
            </a:ln>
          </c:spPr>
        </c:dropLines>
        <c:axId val="346367488"/>
        <c:axId val="346369024"/>
      </c:areaChart>
      <c:catAx>
        <c:axId val="3463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2700000" vert="horz"/>
          <a:lstStyle/>
          <a:p>
            <a:pPr>
              <a:defRPr sz="800">
                <a:solidFill>
                  <a:srgbClr val="9D2235"/>
                </a:solidFill>
              </a:defRPr>
            </a:pPr>
            <a:endParaRPr lang="es-ES"/>
          </a:p>
        </c:txPr>
        <c:crossAx val="346369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6369024"/>
        <c:scaling>
          <c:orientation val="minMax"/>
        </c:scaling>
        <c:delete val="0"/>
        <c:axPos val="l"/>
        <c:majorGridlines>
          <c:spPr>
            <a:ln w="3175">
              <a:solidFill>
                <a:srgbClr val="9D2235">
                  <a:alpha val="15000"/>
                </a:srgb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>
                <a:solidFill>
                  <a:srgbClr val="9D2235"/>
                </a:solidFill>
              </a:defRPr>
            </a:pPr>
            <a:endParaRPr lang="es-ES"/>
          </a:p>
        </c:txPr>
        <c:crossAx val="346367488"/>
        <c:crosses val="autoZero"/>
        <c:crossBetween val="midCat"/>
        <c:dispUnits>
          <c:builtInUnit val="millions"/>
          <c:dispUnitsLbl>
            <c:layout>
              <c:manualLayout>
                <c:xMode val="edge"/>
                <c:yMode val="edge"/>
                <c:x val="2.1309259259259259E-3"/>
                <c:y val="0.40488928571428567"/>
              </c:manualLayout>
            </c:layout>
            <c:txPr>
              <a:bodyPr rot="-5400000" vert="horz"/>
              <a:lstStyle/>
              <a:p>
                <a:pPr>
                  <a:defRPr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23AFA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solidFill>
                  <a:srgbClr val="9D2235"/>
                </a:solidFill>
              </a:defRPr>
            </a:pPr>
            <a:r>
              <a:rPr lang="es-ES" sz="1400" b="1">
                <a:solidFill>
                  <a:srgbClr val="9D2235"/>
                </a:solidFill>
              </a:rPr>
              <a:t>TOTAL</a:t>
            </a:r>
            <a:r>
              <a:rPr lang="es-ES" sz="1400" b="1" baseline="0">
                <a:solidFill>
                  <a:srgbClr val="9D2235"/>
                </a:solidFill>
              </a:rPr>
              <a:t> DEL NÚMERO DE PÓLIZAS</a:t>
            </a:r>
            <a:endParaRPr lang="es-ES" sz="1400" b="1">
              <a:solidFill>
                <a:srgbClr val="9D2235"/>
              </a:solidFill>
            </a:endParaRPr>
          </a:p>
        </c:rich>
      </c:tx>
      <c:layout>
        <c:manualLayout>
          <c:xMode val="edge"/>
          <c:yMode val="edge"/>
          <c:x val="0.27504302781415346"/>
          <c:y val="1.868834821007437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928986276658201E-2"/>
          <c:y val="0.15198331187492728"/>
          <c:w val="0.89774939863899317"/>
          <c:h val="0.76449583139092303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F3DBDA"/>
            </a:solidFill>
            <a:ln>
              <a:solidFill>
                <a:srgbClr val="9D2235"/>
              </a:solidFill>
            </a:ln>
          </c:spPr>
          <c:dLbls>
            <c:dLbl>
              <c:idx val="0"/>
              <c:layout>
                <c:manualLayout>
                  <c:x val="1.6164866753879181E-2"/>
                  <c:y val="-0.12133988125101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6F-465D-955C-1BD4B8CE6F7E}"/>
                </c:ext>
              </c:extLst>
            </c:dLbl>
            <c:dLbl>
              <c:idx val="1"/>
              <c:layout>
                <c:manualLayout>
                  <c:x val="2.7277122550396619E-3"/>
                  <c:y val="-4.4961614106588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6F-465D-955C-1BD4B8CE6F7E}"/>
                </c:ext>
              </c:extLst>
            </c:dLbl>
            <c:dLbl>
              <c:idx val="2"/>
              <c:layout>
                <c:manualLayout>
                  <c:x val="3.9042332394478886E-3"/>
                  <c:y val="-0.120711585874473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6F-465D-955C-1BD4B8CE6F7E}"/>
                </c:ext>
              </c:extLst>
            </c:dLbl>
            <c:dLbl>
              <c:idx val="3"/>
              <c:layout>
                <c:manualLayout>
                  <c:x val="-7.4646384266463929E-4"/>
                  <c:y val="-4.7212419558062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6F-465D-955C-1BD4B8CE6F7E}"/>
                </c:ext>
              </c:extLst>
            </c:dLbl>
            <c:dLbl>
              <c:idx val="4"/>
              <c:layout>
                <c:manualLayout>
                  <c:x val="1.2322772026913818E-3"/>
                  <c:y val="-0.131747730749460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6F-465D-955C-1BD4B8CE6F7E}"/>
                </c:ext>
              </c:extLst>
            </c:dLbl>
            <c:dLbl>
              <c:idx val="5"/>
              <c:layout>
                <c:manualLayout>
                  <c:x val="3.6444788475919755E-4"/>
                  <c:y val="-6.26072352743984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6F-465D-955C-1BD4B8CE6F7E}"/>
                </c:ext>
              </c:extLst>
            </c:dLbl>
            <c:dLbl>
              <c:idx val="6"/>
              <c:layout>
                <c:manualLayout>
                  <c:x val="-5.6372255268944552E-3"/>
                  <c:y val="-0.14483997512981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6F-465D-955C-1BD4B8CE6F7E}"/>
                </c:ext>
              </c:extLst>
            </c:dLbl>
            <c:dLbl>
              <c:idx val="7"/>
              <c:layout>
                <c:manualLayout>
                  <c:x val="-2.5262172120149129E-3"/>
                  <c:y val="-7.2574026398661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6F-465D-955C-1BD4B8CE6F7E}"/>
                </c:ext>
              </c:extLst>
            </c:dLbl>
            <c:dLbl>
              <c:idx val="8"/>
              <c:layout>
                <c:manualLayout>
                  <c:x val="-3.5486173197249444E-3"/>
                  <c:y val="-0.160098742024150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6F-465D-955C-1BD4B8CE6F7E}"/>
                </c:ext>
              </c:extLst>
            </c:dLbl>
            <c:dLbl>
              <c:idx val="9"/>
              <c:layout>
                <c:manualLayout>
                  <c:x val="-5.3313724017402427E-4"/>
                  <c:y val="-8.90554378501918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6F-465D-955C-1BD4B8CE6F7E}"/>
                </c:ext>
              </c:extLst>
            </c:dLbl>
            <c:dLbl>
              <c:idx val="10"/>
              <c:layout>
                <c:manualLayout>
                  <c:x val="-1.5508395503270687E-3"/>
                  <c:y val="-0.181199924896964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6F-465D-955C-1BD4B8CE6F7E}"/>
                </c:ext>
              </c:extLst>
            </c:dLbl>
            <c:dLbl>
              <c:idx val="11"/>
              <c:layout>
                <c:manualLayout>
                  <c:x val="1.4597634656143927E-3"/>
                  <c:y val="-0.111733169738473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6F-465D-955C-1BD4B8CE6F7E}"/>
                </c:ext>
              </c:extLst>
            </c:dLbl>
            <c:dLbl>
              <c:idx val="12"/>
              <c:layout>
                <c:manualLayout>
                  <c:x val="-3.9149913208340256E-3"/>
                  <c:y val="-0.18967370752079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6F-465D-955C-1BD4B8CE6F7E}"/>
                </c:ext>
              </c:extLst>
            </c:dLbl>
            <c:dLbl>
              <c:idx val="13"/>
              <c:layout>
                <c:manualLayout>
                  <c:x val="-3.639100866016373E-5"/>
                  <c:y val="-0.121994728854731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6F-465D-955C-1BD4B8CE6F7E}"/>
                </c:ext>
              </c:extLst>
            </c:dLbl>
            <c:dLbl>
              <c:idx val="14"/>
              <c:layout>
                <c:manualLayout>
                  <c:x val="-5.4622867595619067E-3"/>
                  <c:y val="-0.20406287416855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6F-465D-955C-1BD4B8CE6F7E}"/>
                </c:ext>
              </c:extLst>
            </c:dLbl>
            <c:dLbl>
              <c:idx val="15"/>
              <c:layout>
                <c:manualLayout>
                  <c:x val="1.5334418131972441E-3"/>
                  <c:y val="-0.139360857122568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6F-465D-955C-1BD4B8CE6F7E}"/>
                </c:ext>
              </c:extLst>
            </c:dLbl>
            <c:dLbl>
              <c:idx val="16"/>
              <c:layout>
                <c:manualLayout>
                  <c:x val="-9.1018984709171271E-3"/>
                  <c:y val="-0.21693004029093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6F-465D-955C-1BD4B8CE6F7E}"/>
                </c:ext>
              </c:extLst>
            </c:dLbl>
            <c:dLbl>
              <c:idx val="17"/>
              <c:layout>
                <c:manualLayout>
                  <c:x val="4.4547614049510772E-4"/>
                  <c:y val="-0.153886231114619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6F-465D-955C-1BD4B8CE6F7E}"/>
                </c:ext>
              </c:extLst>
            </c:dLbl>
            <c:dLbl>
              <c:idx val="18"/>
              <c:layout>
                <c:manualLayout>
                  <c:x val="-5.0748637912329609E-3"/>
                  <c:y val="-0.242994102564891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6F-465D-955C-1BD4B8CE6F7E}"/>
                </c:ext>
              </c:extLst>
            </c:dLbl>
            <c:dLbl>
              <c:idx val="19"/>
              <c:layout>
                <c:manualLayout>
                  <c:x val="-1.2177542947216366E-3"/>
                  <c:y val="-0.18109075716566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6F-465D-955C-1BD4B8CE6F7E}"/>
                </c:ext>
              </c:extLst>
            </c:dLbl>
            <c:dLbl>
              <c:idx val="20"/>
              <c:layout>
                <c:manualLayout>
                  <c:x val="-2.3777849205340478E-3"/>
                  <c:y val="-0.254907020102021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6F-465D-955C-1BD4B8CE6F7E}"/>
                </c:ext>
              </c:extLst>
            </c:dLbl>
            <c:dLbl>
              <c:idx val="21"/>
              <c:layout>
                <c:manualLayout>
                  <c:x val="1.2781842831534843E-3"/>
                  <c:y val="-0.18711813645975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6F-465D-955C-1BD4B8CE6F7E}"/>
                </c:ext>
              </c:extLst>
            </c:dLbl>
            <c:dLbl>
              <c:idx val="22"/>
              <c:layout>
                <c:manualLayout>
                  <c:x val="1.5585390605490812E-3"/>
                  <c:y val="-0.25528394331867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6F-465D-955C-1BD4B8CE6F7E}"/>
                </c:ext>
              </c:extLst>
            </c:dLbl>
            <c:dLbl>
              <c:idx val="23"/>
              <c:layout>
                <c:manualLayout>
                  <c:x val="2.1092663933774446E-3"/>
                  <c:y val="-0.18843128533921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6F-465D-955C-1BD4B8CE6F7E}"/>
                </c:ext>
              </c:extLst>
            </c:dLbl>
            <c:dLbl>
              <c:idx val="24"/>
              <c:layout>
                <c:manualLayout>
                  <c:x val="-2.5216631726065687E-3"/>
                  <c:y val="-0.27415357142857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6F-465D-955C-1BD4B8CE6F7E}"/>
                </c:ext>
              </c:extLst>
            </c:dLbl>
            <c:dLbl>
              <c:idx val="25"/>
              <c:layout>
                <c:manualLayout>
                  <c:x val="-2.9489265638408543E-4"/>
                  <c:y val="-0.20183061656876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6F-465D-955C-1BD4B8CE6F7E}"/>
                </c:ext>
              </c:extLst>
            </c:dLbl>
            <c:dLbl>
              <c:idx val="26"/>
              <c:layout>
                <c:manualLayout>
                  <c:x val="-9.1267932655480586E-3"/>
                  <c:y val="-0.29010867608713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6F-465D-955C-1BD4B8CE6F7E}"/>
                </c:ext>
              </c:extLst>
            </c:dLbl>
            <c:dLbl>
              <c:idx val="27"/>
              <c:layout>
                <c:manualLayout>
                  <c:x val="4.5090790188625531E-3"/>
                  <c:y val="-0.2232334975336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36F-465D-955C-1BD4B8CE6F7E}"/>
                </c:ext>
              </c:extLst>
            </c:dLbl>
            <c:dLbl>
              <c:idx val="28"/>
              <c:layout>
                <c:manualLayout>
                  <c:x val="-4.4987770789657582E-3"/>
                  <c:y val="-0.309523809523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36F-465D-955C-1BD4B8CE6F7E}"/>
                </c:ext>
              </c:extLst>
            </c:dLbl>
            <c:dLbl>
              <c:idx val="29"/>
              <c:layout>
                <c:manualLayout>
                  <c:x val="-4.8025375468265338E-4"/>
                  <c:y val="-0.233756797415949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36F-465D-955C-1BD4B8CE6F7E}"/>
                </c:ext>
              </c:extLst>
            </c:dLbl>
            <c:dLbl>
              <c:idx val="30"/>
              <c:layout>
                <c:manualLayout>
                  <c:x val="3.4389788014966894E-3"/>
                  <c:y val="-0.250958103469353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36F-465D-955C-1BD4B8CE6F7E}"/>
                </c:ext>
              </c:extLst>
            </c:dLbl>
            <c:dLbl>
              <c:idx val="31"/>
              <c:layout>
                <c:manualLayout>
                  <c:x val="-9.9288657457659683E-3"/>
                  <c:y val="-0.330065723472419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36F-465D-955C-1BD4B8CE6F7E}"/>
                </c:ext>
              </c:extLst>
            </c:dLbl>
            <c:dLbl>
              <c:idx val="32"/>
              <c:layout>
                <c:manualLayout>
                  <c:x val="-3.0274080026206386E-3"/>
                  <c:y val="-0.27912954643664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36F-465D-955C-1BD4B8CE6F7E}"/>
                </c:ext>
              </c:extLst>
            </c:dLbl>
            <c:dLbl>
              <c:idx val="33"/>
              <c:layout>
                <c:manualLayout>
                  <c:x val="-6.383215584404512E-3"/>
                  <c:y val="-0.348694910661996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36F-465D-955C-1BD4B8CE6F7E}"/>
                </c:ext>
              </c:extLst>
            </c:dLbl>
            <c:dLbl>
              <c:idx val="34"/>
              <c:layout>
                <c:manualLayout>
                  <c:x val="-5.9736588451385301E-3"/>
                  <c:y val="-0.2895999650001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A7-45D5-A7EC-13DE85E99787}"/>
                </c:ext>
              </c:extLst>
            </c:dLbl>
            <c:dLbl>
              <c:idx val="35"/>
              <c:layout>
                <c:manualLayout>
                  <c:x val="4.1644280133529051E-3"/>
                  <c:y val="-0.3713598882072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34-4041-9843-AE8AE1ABE472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rgbClr val="9D2235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'S1-I-B'!$B$11:$B$46</c:f>
              <c:numCache>
                <c:formatCode>General</c:formatCode>
                <c:ptCount val="3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</c:numCache>
            </c:numRef>
          </c:cat>
          <c:val>
            <c:numRef>
              <c:f>'S1-I-B'!$J$11:$J$46</c:f>
              <c:numCache>
                <c:formatCode>#,##0</c:formatCode>
                <c:ptCount val="36"/>
                <c:pt idx="0">
                  <c:v>15123466</c:v>
                </c:pt>
                <c:pt idx="1">
                  <c:v>15820591</c:v>
                </c:pt>
                <c:pt idx="2">
                  <c:v>17059659</c:v>
                </c:pt>
                <c:pt idx="3">
                  <c:v>18096699</c:v>
                </c:pt>
                <c:pt idx="4">
                  <c:v>18688086</c:v>
                </c:pt>
                <c:pt idx="5">
                  <c:v>19873593</c:v>
                </c:pt>
                <c:pt idx="6">
                  <c:v>21551227</c:v>
                </c:pt>
                <c:pt idx="7">
                  <c:v>23222431</c:v>
                </c:pt>
                <c:pt idx="8">
                  <c:v>25140872</c:v>
                </c:pt>
                <c:pt idx="9">
                  <c:v>26698803</c:v>
                </c:pt>
                <c:pt idx="10">
                  <c:v>27789943</c:v>
                </c:pt>
                <c:pt idx="11">
                  <c:v>29663420</c:v>
                </c:pt>
                <c:pt idx="12">
                  <c:v>30684353</c:v>
                </c:pt>
                <c:pt idx="13">
                  <c:v>31898144</c:v>
                </c:pt>
                <c:pt idx="14">
                  <c:v>33641324</c:v>
                </c:pt>
                <c:pt idx="15">
                  <c:v>34268213</c:v>
                </c:pt>
                <c:pt idx="16">
                  <c:v>36635078</c:v>
                </c:pt>
                <c:pt idx="17">
                  <c:v>39805926</c:v>
                </c:pt>
                <c:pt idx="18">
                  <c:v>40876337</c:v>
                </c:pt>
                <c:pt idx="19">
                  <c:v>42247078</c:v>
                </c:pt>
                <c:pt idx="20">
                  <c:v>42260020</c:v>
                </c:pt>
                <c:pt idx="21">
                  <c:v>43416379</c:v>
                </c:pt>
                <c:pt idx="22">
                  <c:v>43567598</c:v>
                </c:pt>
                <c:pt idx="23">
                  <c:v>43915251</c:v>
                </c:pt>
                <c:pt idx="24">
                  <c:v>46439949</c:v>
                </c:pt>
                <c:pt idx="25">
                  <c:v>48157156</c:v>
                </c:pt>
                <c:pt idx="26">
                  <c:v>49578923</c:v>
                </c:pt>
                <c:pt idx="27">
                  <c:v>51764204</c:v>
                </c:pt>
                <c:pt idx="28">
                  <c:v>53673583</c:v>
                </c:pt>
                <c:pt idx="29">
                  <c:v>51969659</c:v>
                </c:pt>
                <c:pt idx="30">
                  <c:v>56971807</c:v>
                </c:pt>
                <c:pt idx="31">
                  <c:v>58740243</c:v>
                </c:pt>
                <c:pt idx="32">
                  <c:v>61012030</c:v>
                </c:pt>
                <c:pt idx="33">
                  <c:v>62614862</c:v>
                </c:pt>
                <c:pt idx="34">
                  <c:v>63615379</c:v>
                </c:pt>
                <c:pt idx="35">
                  <c:v>65092384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836F-465D-955C-1BD4B8CE6F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9D2235">
                  <a:alpha val="15000"/>
                </a:srgbClr>
              </a:solidFill>
              <a:prstDash val="sysDash"/>
            </a:ln>
          </c:spPr>
        </c:dropLines>
        <c:axId val="322439808"/>
        <c:axId val="322445696"/>
      </c:areaChart>
      <c:catAx>
        <c:axId val="322439808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2700000" vert="horz"/>
          <a:lstStyle/>
          <a:p>
            <a:pPr>
              <a:defRPr sz="800">
                <a:solidFill>
                  <a:srgbClr val="9D2235"/>
                </a:solidFill>
              </a:defRPr>
            </a:pPr>
            <a:endParaRPr lang="es-ES"/>
          </a:p>
        </c:txPr>
        <c:crossAx val="322445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2445696"/>
        <c:scaling>
          <c:orientation val="minMax"/>
          <c:max val="70000000"/>
        </c:scaling>
        <c:delete val="0"/>
        <c:axPos val="l"/>
        <c:majorGridlines>
          <c:spPr>
            <a:ln w="3175">
              <a:solidFill>
                <a:srgbClr val="9D2235">
                  <a:alpha val="15000"/>
                </a:srgb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>
                <a:solidFill>
                  <a:srgbClr val="9D2235"/>
                </a:solidFill>
              </a:defRPr>
            </a:pPr>
            <a:endParaRPr lang="es-ES"/>
          </a:p>
        </c:txPr>
        <c:crossAx val="322439808"/>
        <c:crosses val="autoZero"/>
        <c:crossBetween val="midCat"/>
        <c:dispUnits>
          <c:builtInUnit val="millions"/>
          <c:dispUnitsLbl>
            <c:layout>
              <c:manualLayout>
                <c:xMode val="edge"/>
                <c:yMode val="edge"/>
                <c:x val="4.3519962725658253E-3"/>
                <c:y val="0.43042811216302762"/>
              </c:manualLayout>
            </c:layout>
            <c:tx>
              <c:rich>
                <a:bodyPr rot="-5400000" vert="horz"/>
                <a:lstStyle/>
                <a:p>
                  <a:pPr>
                    <a:defRPr>
                      <a:solidFill>
                        <a:srgbClr val="9D2235"/>
                      </a:solidFill>
                    </a:defRPr>
                  </a:pPr>
                  <a:r>
                    <a:rPr lang="en-US">
                      <a:solidFill>
                        <a:srgbClr val="9D2235"/>
                      </a:solidFill>
                    </a:rPr>
                    <a:t>Millones</a:t>
                  </a:r>
                </a:p>
              </c:rich>
            </c:tx>
          </c:dispUnitsLbl>
        </c:dispUnits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23AFA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solidFill>
                  <a:srgbClr val="9D2235"/>
                </a:solidFill>
              </a:defRPr>
            </a:pPr>
            <a:r>
              <a:rPr lang="es-ES" sz="1400" b="1">
                <a:solidFill>
                  <a:srgbClr val="9D2235"/>
                </a:solidFill>
              </a:rPr>
              <a:t>CAPITALES ASEGURADOS</a:t>
            </a:r>
          </a:p>
        </c:rich>
      </c:tx>
      <c:layout>
        <c:manualLayout>
          <c:xMode val="edge"/>
          <c:yMode val="edge"/>
          <c:x val="0.3509415688566444"/>
          <c:y val="6.952669886881514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652777777777772E-2"/>
          <c:y val="0.15198331187492728"/>
          <c:w val="0.88399685185185184"/>
          <c:h val="0.68082658730158729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F3DBDA"/>
            </a:solidFill>
            <a:ln>
              <a:solidFill>
                <a:srgbClr val="9D2235"/>
              </a:solidFill>
            </a:ln>
          </c:spPr>
          <c:dLbls>
            <c:dLbl>
              <c:idx val="0"/>
              <c:layout>
                <c:manualLayout>
                  <c:x val="1.6840506778314539E-2"/>
                  <c:y val="-0.13673135736525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E6-4429-B327-DB70078ED6A8}"/>
                </c:ext>
              </c:extLst>
            </c:dLbl>
            <c:dLbl>
              <c:idx val="1"/>
              <c:layout>
                <c:manualLayout>
                  <c:x val="6.1481481481481478E-4"/>
                  <c:y val="-3.57503968253968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E6-4429-B327-DB70078ED6A8}"/>
                </c:ext>
              </c:extLst>
            </c:dLbl>
            <c:dLbl>
              <c:idx val="2"/>
              <c:layout>
                <c:manualLayout>
                  <c:x val="-9.1333333333333338E-4"/>
                  <c:y val="-0.113941666666666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E6-4429-B327-DB70078ED6A8}"/>
                </c:ext>
              </c:extLst>
            </c:dLbl>
            <c:dLbl>
              <c:idx val="3"/>
              <c:layout>
                <c:manualLayout>
                  <c:x val="-1.0862962962962964E-3"/>
                  <c:y val="-3.7500793650793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E6-4429-B327-DB70078ED6A8}"/>
                </c:ext>
              </c:extLst>
            </c:dLbl>
            <c:dLbl>
              <c:idx val="4"/>
              <c:layout>
                <c:manualLayout>
                  <c:x val="5.6525925925925927E-3"/>
                  <c:y val="-0.11342341269841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E6-4429-B327-DB70078ED6A8}"/>
                </c:ext>
              </c:extLst>
            </c:dLbl>
            <c:dLbl>
              <c:idx val="5"/>
              <c:layout>
                <c:manualLayout>
                  <c:x val="3.6455197809875771E-4"/>
                  <c:y val="-4.7778039746583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E6-4429-B327-DB70078ED6A8}"/>
                </c:ext>
              </c:extLst>
            </c:dLbl>
            <c:dLbl>
              <c:idx val="6"/>
              <c:layout>
                <c:manualLayout>
                  <c:x val="7.9424074074074067E-3"/>
                  <c:y val="-6.4514682539682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E6-4429-B327-DB70078ED6A8}"/>
                </c:ext>
              </c:extLst>
            </c:dLbl>
            <c:dLbl>
              <c:idx val="7"/>
              <c:layout>
                <c:manualLayout>
                  <c:x val="-7.528409659345074E-3"/>
                  <c:y val="-0.15559640141038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E6-4429-B327-DB70078ED6A8}"/>
                </c:ext>
              </c:extLst>
            </c:dLbl>
            <c:dLbl>
              <c:idx val="8"/>
              <c:layout>
                <c:manualLayout>
                  <c:x val="1.1673703703703703E-2"/>
                  <c:y val="-0.10029404761904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E6-4429-B327-DB70078ED6A8}"/>
                </c:ext>
              </c:extLst>
            </c:dLbl>
            <c:dLbl>
              <c:idx val="9"/>
              <c:layout>
                <c:manualLayout>
                  <c:x val="-1.4174444444444444E-2"/>
                  <c:y val="-0.206647619047619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E6-4429-B327-DB70078ED6A8}"/>
                </c:ext>
              </c:extLst>
            </c:dLbl>
            <c:dLbl>
              <c:idx val="10"/>
              <c:layout>
                <c:manualLayout>
                  <c:x val="8.9444444444444445E-4"/>
                  <c:y val="-0.239964682539682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E6-4429-B327-DB70078ED6A8}"/>
                </c:ext>
              </c:extLst>
            </c:dLbl>
            <c:dLbl>
              <c:idx val="11"/>
              <c:layout>
                <c:manualLayout>
                  <c:x val="1.3127777777777777E-3"/>
                  <c:y val="-0.113626984126984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E6-4429-B327-DB70078ED6A8}"/>
                </c:ext>
              </c:extLst>
            </c:dLbl>
            <c:dLbl>
              <c:idx val="12"/>
              <c:layout>
                <c:manualLayout>
                  <c:x val="3.0637037037037039E-3"/>
                  <c:y val="-0.1864996031746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E6-4429-B327-DB70078ED6A8}"/>
                </c:ext>
              </c:extLst>
            </c:dLbl>
            <c:dLbl>
              <c:idx val="13"/>
              <c:layout>
                <c:manualLayout>
                  <c:x val="4.7699999999999999E-3"/>
                  <c:y val="-0.12378214285714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E6-4429-B327-DB70078ED6A8}"/>
                </c:ext>
              </c:extLst>
            </c:dLbl>
            <c:dLbl>
              <c:idx val="14"/>
              <c:layout>
                <c:manualLayout>
                  <c:x val="-7.6147091160238779E-3"/>
                  <c:y val="-0.22685181638060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E6-4429-B327-DB70078ED6A8}"/>
                </c:ext>
              </c:extLst>
            </c:dLbl>
            <c:dLbl>
              <c:idx val="15"/>
              <c:layout>
                <c:manualLayout>
                  <c:x val="3.840925925925926E-3"/>
                  <c:y val="-0.17180952380952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1E6-4429-B327-DB70078ED6A8}"/>
                </c:ext>
              </c:extLst>
            </c:dLbl>
            <c:dLbl>
              <c:idx val="16"/>
              <c:layout>
                <c:manualLayout>
                  <c:x val="-2.7850000000000001E-3"/>
                  <c:y val="-0.28505277777777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E6-4429-B327-DB70078ED6A8}"/>
                </c:ext>
              </c:extLst>
            </c:dLbl>
            <c:dLbl>
              <c:idx val="17"/>
              <c:layout>
                <c:manualLayout>
                  <c:x val="7.1653703703703706E-3"/>
                  <c:y val="-0.21667579365079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E6-4429-B327-DB70078ED6A8}"/>
                </c:ext>
              </c:extLst>
            </c:dLbl>
            <c:dLbl>
              <c:idx val="18"/>
              <c:layout>
                <c:manualLayout>
                  <c:x val="4.4706830471817009E-3"/>
                  <c:y val="-0.3280056887131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E6-4429-B327-DB70078ED6A8}"/>
                </c:ext>
              </c:extLst>
            </c:dLbl>
            <c:dLbl>
              <c:idx val="19"/>
              <c:layout>
                <c:manualLayout>
                  <c:x val="1.4642407407407408E-2"/>
                  <c:y val="-0.304955555555555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E6-4429-B327-DB70078ED6A8}"/>
                </c:ext>
              </c:extLst>
            </c:dLbl>
            <c:dLbl>
              <c:idx val="20"/>
              <c:layout>
                <c:manualLayout>
                  <c:x val="-2.2190740740740743E-3"/>
                  <c:y val="-0.191646031746031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1E6-4429-B327-DB70078ED6A8}"/>
                </c:ext>
              </c:extLst>
            </c:dLbl>
            <c:dLbl>
              <c:idx val="21"/>
              <c:layout>
                <c:manualLayout>
                  <c:x val="1.5177777777777778E-2"/>
                  <c:y val="-0.255036111111111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E6-4429-B327-DB70078ED6A8}"/>
                </c:ext>
              </c:extLst>
            </c:dLbl>
            <c:dLbl>
              <c:idx val="22"/>
              <c:layout>
                <c:manualLayout>
                  <c:x val="-6.9497161252448708E-3"/>
                  <c:y val="-0.16817974253320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1E6-4429-B327-DB70078ED6A8}"/>
                </c:ext>
              </c:extLst>
            </c:dLbl>
            <c:dLbl>
              <c:idx val="23"/>
              <c:layout>
                <c:manualLayout>
                  <c:x val="1.2678364534820781E-2"/>
                  <c:y val="-0.180941220278000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E6-4429-B327-DB70078ED6A8}"/>
                </c:ext>
              </c:extLst>
            </c:dLbl>
            <c:dLbl>
              <c:idx val="24"/>
              <c:layout>
                <c:manualLayout>
                  <c:x val="-2.7148148148139524E-4"/>
                  <c:y val="-0.25135357142857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1E6-4429-B327-DB70078ED6A8}"/>
                </c:ext>
              </c:extLst>
            </c:dLbl>
            <c:dLbl>
              <c:idx val="25"/>
              <c:layout>
                <c:manualLayout>
                  <c:x val="4.4564814814814814E-3"/>
                  <c:y val="-0.1789432539682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1E6-4429-B327-DB70078ED6A8}"/>
                </c:ext>
              </c:extLst>
            </c:dLbl>
            <c:dLbl>
              <c:idx val="26"/>
              <c:layout>
                <c:manualLayout>
                  <c:x val="-6.9277777777777773E-4"/>
                  <c:y val="-0.267440079365079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E6-4429-B327-DB70078ED6A8}"/>
                </c:ext>
              </c:extLst>
            </c:dLbl>
            <c:dLbl>
              <c:idx val="27"/>
              <c:layout>
                <c:manualLayout>
                  <c:x val="1.9387037037037038E-3"/>
                  <c:y val="-0.205454761904761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1E6-4429-B327-DB70078ED6A8}"/>
                </c:ext>
              </c:extLst>
            </c:dLbl>
            <c:dLbl>
              <c:idx val="28"/>
              <c:layout>
                <c:manualLayout>
                  <c:x val="3.4211698284409165E-3"/>
                  <c:y val="-0.297331683164587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1E6-4429-B327-DB70078ED6A8}"/>
                </c:ext>
              </c:extLst>
            </c:dLbl>
            <c:dLbl>
              <c:idx val="29"/>
              <c:layout>
                <c:manualLayout>
                  <c:x val="-1.9599268452860297E-2"/>
                  <c:y val="-0.1869840824811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1E6-4429-B327-DB70078ED6A8}"/>
                </c:ext>
              </c:extLst>
            </c:dLbl>
            <c:dLbl>
              <c:idx val="30"/>
              <c:layout>
                <c:manualLayout>
                  <c:x val="-4.8894905878785104E-3"/>
                  <c:y val="-0.213184715035037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1E6-4429-B327-DB70078ED6A8}"/>
                </c:ext>
              </c:extLst>
            </c:dLbl>
            <c:dLbl>
              <c:idx val="31"/>
              <c:layout>
                <c:manualLayout>
                  <c:x val="2.1780874498199872E-3"/>
                  <c:y val="-0.12939600358858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1E6-4429-B327-DB70078ED6A8}"/>
                </c:ext>
              </c:extLst>
            </c:dLbl>
            <c:dLbl>
              <c:idx val="32"/>
              <c:layout>
                <c:manualLayout>
                  <c:x val="-6.8818518518518517E-3"/>
                  <c:y val="-0.200695238095238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1E6-4429-B327-DB70078ED6A8}"/>
                </c:ext>
              </c:extLst>
            </c:dLbl>
            <c:dLbl>
              <c:idx val="33"/>
              <c:layout>
                <c:manualLayout>
                  <c:x val="1.8516666666666666E-3"/>
                  <c:y val="-0.1507313492063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1E6-4429-B327-DB70078ED6A8}"/>
                </c:ext>
              </c:extLst>
            </c:dLbl>
            <c:dLbl>
              <c:idx val="34"/>
              <c:layout>
                <c:manualLayout>
                  <c:x val="2.3518518518518519E-3"/>
                  <c:y val="-0.23265555555555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C4-4B10-872B-CF6891C1B2D5}"/>
                </c:ext>
              </c:extLst>
            </c:dLbl>
            <c:dLbl>
              <c:idx val="35"/>
              <c:layout>
                <c:manualLayout>
                  <c:x val="8.8307310973304871E-3"/>
                  <c:y val="-0.227238353695817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66-4F6F-974E-A940756F965C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>
                    <a:solidFill>
                      <a:srgbClr val="9D2235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'S1-III-P'!$B$11:$B$46</c:f>
              <c:numCache>
                <c:formatCode>General</c:formatCode>
                <c:ptCount val="3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</c:numCache>
            </c:numRef>
          </c:cat>
          <c:val>
            <c:numRef>
              <c:f>'S1-III-P'!$D$11:$D$46</c:f>
              <c:numCache>
                <c:formatCode>#,##0</c:formatCode>
                <c:ptCount val="36"/>
                <c:pt idx="0">
                  <c:v>5159229571511.8018</c:v>
                </c:pt>
                <c:pt idx="1">
                  <c:v>3521251955538.1704</c:v>
                </c:pt>
                <c:pt idx="2">
                  <c:v>3622009106233.6353</c:v>
                </c:pt>
                <c:pt idx="3">
                  <c:v>4368628136455.9873</c:v>
                </c:pt>
                <c:pt idx="4">
                  <c:v>4403136193448.1689</c:v>
                </c:pt>
                <c:pt idx="5">
                  <c:v>4072284697187.6299</c:v>
                </c:pt>
                <c:pt idx="6">
                  <c:v>5618504520031.6777</c:v>
                </c:pt>
                <c:pt idx="7">
                  <c:v>6635355010973.4443</c:v>
                </c:pt>
                <c:pt idx="8">
                  <c:v>7120783193653.4434</c:v>
                </c:pt>
                <c:pt idx="9">
                  <c:v>9681650737899.2344</c:v>
                </c:pt>
                <c:pt idx="10">
                  <c:v>11063266216101.891</c:v>
                </c:pt>
                <c:pt idx="11">
                  <c:v>8130407204524.5107</c:v>
                </c:pt>
                <c:pt idx="12">
                  <c:v>8600555828184.0488</c:v>
                </c:pt>
                <c:pt idx="13">
                  <c:v>8264424542594.4063</c:v>
                </c:pt>
                <c:pt idx="14">
                  <c:v>10877526922120.082</c:v>
                </c:pt>
                <c:pt idx="15">
                  <c:v>10957090921879.555</c:v>
                </c:pt>
                <c:pt idx="16">
                  <c:v>13374860041262.619</c:v>
                </c:pt>
                <c:pt idx="17">
                  <c:v>13677209608599.027</c:v>
                </c:pt>
                <c:pt idx="18">
                  <c:v>15719483904799.438</c:v>
                </c:pt>
                <c:pt idx="19">
                  <c:v>15074694755988.627</c:v>
                </c:pt>
                <c:pt idx="20">
                  <c:v>12456387843665.012</c:v>
                </c:pt>
                <c:pt idx="21">
                  <c:v>12120849626431.326</c:v>
                </c:pt>
                <c:pt idx="22">
                  <c:v>10136585984152.484</c:v>
                </c:pt>
                <c:pt idx="23">
                  <c:v>10979847530381.533</c:v>
                </c:pt>
                <c:pt idx="24">
                  <c:v>11962286399658.533</c:v>
                </c:pt>
                <c:pt idx="25">
                  <c:v>11792510597244.363</c:v>
                </c:pt>
                <c:pt idx="26">
                  <c:v>12786133032654.855</c:v>
                </c:pt>
                <c:pt idx="27">
                  <c:v>12813001306682.252</c:v>
                </c:pt>
                <c:pt idx="28">
                  <c:v>13901105353286.131</c:v>
                </c:pt>
                <c:pt idx="29">
                  <c:v>9893017583996.7363</c:v>
                </c:pt>
                <c:pt idx="30">
                  <c:v>8834487626225.7305</c:v>
                </c:pt>
                <c:pt idx="31">
                  <c:v>9409440662875.0254</c:v>
                </c:pt>
                <c:pt idx="32">
                  <c:v>9276096429660.5645</c:v>
                </c:pt>
                <c:pt idx="33">
                  <c:v>10236382933963.258</c:v>
                </c:pt>
                <c:pt idx="34">
                  <c:v>11131606948264.244</c:v>
                </c:pt>
                <c:pt idx="35">
                  <c:v>10222750507680.35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D1E6-4429-B327-DB70078ED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9D2235">
                  <a:alpha val="15000"/>
                </a:srgbClr>
              </a:solidFill>
              <a:prstDash val="sysDash"/>
            </a:ln>
          </c:spPr>
        </c:dropLines>
        <c:axId val="346765184"/>
        <c:axId val="346766720"/>
      </c:areaChart>
      <c:catAx>
        <c:axId val="34676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2700000" vert="horz"/>
          <a:lstStyle/>
          <a:p>
            <a:pPr>
              <a:defRPr sz="800">
                <a:solidFill>
                  <a:srgbClr val="9D2235"/>
                </a:solidFill>
              </a:defRPr>
            </a:pPr>
            <a:endParaRPr lang="es-ES"/>
          </a:p>
        </c:txPr>
        <c:crossAx val="346766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6766720"/>
        <c:scaling>
          <c:orientation val="minMax"/>
        </c:scaling>
        <c:delete val="0"/>
        <c:axPos val="l"/>
        <c:majorGridlines>
          <c:spPr>
            <a:ln w="3175">
              <a:solidFill>
                <a:srgbClr val="9D2235">
                  <a:alpha val="15000"/>
                </a:srgb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>
                <a:solidFill>
                  <a:srgbClr val="9D2235"/>
                </a:solidFill>
              </a:defRPr>
            </a:pPr>
            <a:endParaRPr lang="es-ES"/>
          </a:p>
        </c:txPr>
        <c:crossAx val="346765184"/>
        <c:crosses val="autoZero"/>
        <c:crossBetween val="midCat"/>
        <c:dispUnits>
          <c:builtInUnit val="trillions"/>
          <c:dispUnitsLbl>
            <c:layout>
              <c:manualLayout>
                <c:xMode val="edge"/>
                <c:yMode val="edge"/>
                <c:x val="2.1308889250198841E-3"/>
                <c:y val="0.43517132693159855"/>
              </c:manualLayout>
            </c:layout>
            <c:txPr>
              <a:bodyPr rot="-5400000" vert="horz"/>
              <a:lstStyle/>
              <a:p>
                <a:pPr>
                  <a:defRPr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23AFA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solidFill>
                  <a:srgbClr val="9D2235"/>
                </a:solidFill>
              </a:defRPr>
            </a:pPr>
            <a:r>
              <a:rPr lang="es-ES" sz="1400" b="1">
                <a:solidFill>
                  <a:srgbClr val="9D2235"/>
                </a:solidFill>
              </a:rPr>
              <a:t>CAPITALES ASEGURADOS MEDIOS</a:t>
            </a:r>
          </a:p>
        </c:rich>
      </c:tx>
      <c:layout>
        <c:manualLayout>
          <c:xMode val="edge"/>
          <c:yMode val="edge"/>
          <c:x val="0.25726518518518521"/>
          <c:y val="1.869047619047619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694814814814817E-2"/>
          <c:y val="0.15198331187492728"/>
          <c:w val="0.87295481481481485"/>
          <c:h val="0.68586626984126986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F3DBDA"/>
            </a:solidFill>
            <a:ln>
              <a:solidFill>
                <a:srgbClr val="9D2235"/>
              </a:solidFill>
            </a:ln>
          </c:spPr>
          <c:dLbls>
            <c:dLbl>
              <c:idx val="0"/>
              <c:layout>
                <c:manualLayout>
                  <c:x val="2.5341851851851852E-2"/>
                  <c:y val="-0.2890369047619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8C-4840-A2E5-6AAF6A2E6E94}"/>
                </c:ext>
              </c:extLst>
            </c:dLbl>
            <c:dLbl>
              <c:idx val="1"/>
              <c:layout>
                <c:manualLayout>
                  <c:x val="1.9825925925925927E-2"/>
                  <c:y val="-0.193924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8C-4840-A2E5-6AAF6A2E6E94}"/>
                </c:ext>
              </c:extLst>
            </c:dLbl>
            <c:dLbl>
              <c:idx val="2"/>
              <c:layout>
                <c:manualLayout>
                  <c:x val="-2.5406142468223617E-3"/>
                  <c:y val="-0.127686603140345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8C-4840-A2E5-6AAF6A2E6E94}"/>
                </c:ext>
              </c:extLst>
            </c:dLbl>
            <c:dLbl>
              <c:idx val="3"/>
              <c:layout>
                <c:manualLayout>
                  <c:x val="3.4122222222222223E-3"/>
                  <c:y val="-0.22312063492063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8C-4840-A2E5-6AAF6A2E6E94}"/>
                </c:ext>
              </c:extLst>
            </c:dLbl>
            <c:dLbl>
              <c:idx val="4"/>
              <c:layout>
                <c:manualLayout>
                  <c:x val="-5.3179629629629627E-3"/>
                  <c:y val="-0.144360317460317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8C-4840-A2E5-6AAF6A2E6E94}"/>
                </c:ext>
              </c:extLst>
            </c:dLbl>
            <c:dLbl>
              <c:idx val="5"/>
              <c:layout>
                <c:manualLayout>
                  <c:x val="8.0251535077684299E-3"/>
                  <c:y val="-0.142696248584989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8C-4840-A2E5-6AAF6A2E6E94}"/>
                </c:ext>
              </c:extLst>
            </c:dLbl>
            <c:dLbl>
              <c:idx val="6"/>
              <c:layout>
                <c:manualLayout>
                  <c:x val="-9.4838888888888889E-3"/>
                  <c:y val="-0.23466904761904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8C-4840-A2E5-6AAF6A2E6E94}"/>
                </c:ext>
              </c:extLst>
            </c:dLbl>
            <c:dLbl>
              <c:idx val="7"/>
              <c:layout>
                <c:manualLayout>
                  <c:x val="6.0155555555555552E-3"/>
                  <c:y val="-0.23837380952380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8C-4840-A2E5-6AAF6A2E6E94}"/>
                </c:ext>
              </c:extLst>
            </c:dLbl>
            <c:dLbl>
              <c:idx val="8"/>
              <c:layout>
                <c:manualLayout>
                  <c:x val="2.6940741677713635E-3"/>
                  <c:y val="-0.161469801749132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8C-4840-A2E5-6AAF6A2E6E94}"/>
                </c:ext>
              </c:extLst>
            </c:dLbl>
            <c:dLbl>
              <c:idx val="9"/>
              <c:layout>
                <c:manualLayout>
                  <c:x val="-2.079148148148148E-2"/>
                  <c:y val="-0.268048809523809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8C-4840-A2E5-6AAF6A2E6E94}"/>
                </c:ext>
              </c:extLst>
            </c:dLbl>
            <c:dLbl>
              <c:idx val="10"/>
              <c:layout>
                <c:manualLayout>
                  <c:x val="6.7981481481481484E-4"/>
                  <c:y val="-0.31683452380952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8C-4840-A2E5-6AAF6A2E6E94}"/>
                </c:ext>
              </c:extLst>
            </c:dLbl>
            <c:dLbl>
              <c:idx val="11"/>
              <c:layout>
                <c:manualLayout>
                  <c:x val="-1.9440615656246989E-2"/>
                  <c:y val="-0.231836542998162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8C-4840-A2E5-6AAF6A2E6E94}"/>
                </c:ext>
              </c:extLst>
            </c:dLbl>
            <c:dLbl>
              <c:idx val="12"/>
              <c:layout>
                <c:manualLayout>
                  <c:x val="5.4217285676778264E-3"/>
                  <c:y val="-0.24892681494925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8C-4840-A2E5-6AAF6A2E6E94}"/>
                </c:ext>
              </c:extLst>
            </c:dLbl>
            <c:dLbl>
              <c:idx val="13"/>
              <c:layout>
                <c:manualLayout>
                  <c:x val="-8.0740740740740735E-5"/>
                  <c:y val="-0.165310714285714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8C-4840-A2E5-6AAF6A2E6E94}"/>
                </c:ext>
              </c:extLst>
            </c:dLbl>
            <c:dLbl>
              <c:idx val="14"/>
              <c:layout>
                <c:manualLayout>
                  <c:x val="-1.0444444444444444E-2"/>
                  <c:y val="-0.274410317460317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8C-4840-A2E5-6AAF6A2E6E94}"/>
                </c:ext>
              </c:extLst>
            </c:dLbl>
            <c:dLbl>
              <c:idx val="15"/>
              <c:layout>
                <c:manualLayout>
                  <c:x val="3.5201851851851852E-3"/>
                  <c:y val="-0.212826587301587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8C-4840-A2E5-6AAF6A2E6E94}"/>
                </c:ext>
              </c:extLst>
            </c:dLbl>
            <c:dLbl>
              <c:idx val="16"/>
              <c:layout>
                <c:manualLayout>
                  <c:x val="-2.604814814814815E-3"/>
                  <c:y val="-0.3075357142857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8C-4840-A2E5-6AAF6A2E6E94}"/>
                </c:ext>
              </c:extLst>
            </c:dLbl>
            <c:dLbl>
              <c:idx val="17"/>
              <c:layout>
                <c:manualLayout>
                  <c:x val="3.4050007403310244E-4"/>
                  <c:y val="-0.16507697578330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8C-4840-A2E5-6AAF6A2E6E94}"/>
                </c:ext>
              </c:extLst>
            </c:dLbl>
            <c:dLbl>
              <c:idx val="18"/>
              <c:layout>
                <c:manualLayout>
                  <c:x val="-5.6925925925925926E-4"/>
                  <c:y val="-0.2671297619047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8C-4840-A2E5-6AAF6A2E6E94}"/>
                </c:ext>
              </c:extLst>
            </c:dLbl>
            <c:dLbl>
              <c:idx val="19"/>
              <c:layout>
                <c:manualLayout>
                  <c:x val="1.6883723139511597E-2"/>
                  <c:y val="-0.244663198854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8C-4840-A2E5-6AAF6A2E6E94}"/>
                </c:ext>
              </c:extLst>
            </c:dLbl>
            <c:dLbl>
              <c:idx val="20"/>
              <c:layout>
                <c:manualLayout>
                  <c:x val="2.5203703703703705E-4"/>
                  <c:y val="-0.13537738095238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8C-4840-A2E5-6AAF6A2E6E94}"/>
                </c:ext>
              </c:extLst>
            </c:dLbl>
            <c:dLbl>
              <c:idx val="21"/>
              <c:layout>
                <c:manualLayout>
                  <c:x val="1.3155185185185185E-2"/>
                  <c:y val="-0.204244841269841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8C-4840-A2E5-6AAF6A2E6E94}"/>
                </c:ext>
              </c:extLst>
            </c:dLbl>
            <c:dLbl>
              <c:idx val="22"/>
              <c:layout>
                <c:manualLayout>
                  <c:x val="-2.3529629629628766E-3"/>
                  <c:y val="-0.11457896825396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8C-4840-A2E5-6AAF6A2E6E94}"/>
                </c:ext>
              </c:extLst>
            </c:dLbl>
            <c:dLbl>
              <c:idx val="23"/>
              <c:layout>
                <c:manualLayout>
                  <c:x val="6.5740740740741601E-3"/>
                  <c:y val="-0.139897619047619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8C-4840-A2E5-6AAF6A2E6E94}"/>
                </c:ext>
              </c:extLst>
            </c:dLbl>
            <c:dLbl>
              <c:idx val="24"/>
              <c:layout>
                <c:manualLayout>
                  <c:x val="7.0585185185185187E-3"/>
                  <c:y val="-0.220853968253968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8C-4840-A2E5-6AAF6A2E6E94}"/>
                </c:ext>
              </c:extLst>
            </c:dLbl>
            <c:dLbl>
              <c:idx val="25"/>
              <c:layout>
                <c:manualLayout>
                  <c:x val="2.0312962962962962E-3"/>
                  <c:y val="-0.13672738095238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8C-4840-A2E5-6AAF6A2E6E94}"/>
                </c:ext>
              </c:extLst>
            </c:dLbl>
            <c:dLbl>
              <c:idx val="26"/>
              <c:layout>
                <c:manualLayout>
                  <c:x val="4.8231481481482343E-3"/>
                  <c:y val="-0.211323015873015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8C-4840-A2E5-6AAF6A2E6E94}"/>
                </c:ext>
              </c:extLst>
            </c:dLbl>
            <c:dLbl>
              <c:idx val="27"/>
              <c:layout>
                <c:manualLayout>
                  <c:x val="2.3518518518519382E-3"/>
                  <c:y val="-0.13382103174603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8C-4840-A2E5-6AAF6A2E6E94}"/>
                </c:ext>
              </c:extLst>
            </c:dLbl>
            <c:dLbl>
              <c:idx val="28"/>
              <c:layout>
                <c:manualLayout>
                  <c:x val="2.4233333333333333E-3"/>
                  <c:y val="-0.210875000000000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8C-4840-A2E5-6AAF6A2E6E94}"/>
                </c:ext>
              </c:extLst>
            </c:dLbl>
            <c:dLbl>
              <c:idx val="29"/>
              <c:layout>
                <c:manualLayout>
                  <c:x val="-1.1510555555555555E-2"/>
                  <c:y val="-0.103215873015873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8C-4840-A2E5-6AAF6A2E6E94}"/>
                </c:ext>
              </c:extLst>
            </c:dLbl>
            <c:dLbl>
              <c:idx val="30"/>
              <c:layout>
                <c:manualLayout>
                  <c:x val="7.2901851851851851E-3"/>
                  <c:y val="-0.17063452380952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8C-4840-A2E5-6AAF6A2E6E94}"/>
                </c:ext>
              </c:extLst>
            </c:dLbl>
            <c:dLbl>
              <c:idx val="31"/>
              <c:layout>
                <c:manualLayout>
                  <c:x val="2.3518518518518519E-3"/>
                  <c:y val="-8.2110317460317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48C-4840-A2E5-6AAF6A2E6E94}"/>
                </c:ext>
              </c:extLst>
            </c:dLbl>
            <c:dLbl>
              <c:idx val="32"/>
              <c:layout>
                <c:manualLayout>
                  <c:x val="1.3240740740740742E-4"/>
                  <c:y val="-0.156691269841269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48C-4840-A2E5-6AAF6A2E6E94}"/>
                </c:ext>
              </c:extLst>
            </c:dLbl>
            <c:dLbl>
              <c:idx val="33"/>
              <c:layout>
                <c:manualLayout>
                  <c:x val="4.3296296296296295E-3"/>
                  <c:y val="-0.10718333333333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48C-4840-A2E5-6AAF6A2E6E94}"/>
                </c:ext>
              </c:extLst>
            </c:dLbl>
            <c:dLbl>
              <c:idx val="34"/>
              <c:layout>
                <c:manualLayout>
                  <c:x val="7.0555555555555554E-3"/>
                  <c:y val="-0.1685297619047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15-4928-B32A-E50BB2D0DBBD}"/>
                </c:ext>
              </c:extLst>
            </c:dLbl>
            <c:dLbl>
              <c:idx val="35"/>
              <c:layout>
                <c:manualLayout>
                  <c:x val="1.1038325762374571E-2"/>
                  <c:y val="-0.149964556256135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CE-46D8-8F01-14FD88E00A8E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>
                    <a:solidFill>
                      <a:srgbClr val="9D2235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'S1-III-P'!$B$11:$B$46</c:f>
              <c:numCache>
                <c:formatCode>General</c:formatCode>
                <c:ptCount val="3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</c:numCache>
            </c:numRef>
          </c:cat>
          <c:val>
            <c:numRef>
              <c:f>'S1-III-P'!$E$11:$E$46</c:f>
              <c:numCache>
                <c:formatCode>#,##0</c:formatCode>
                <c:ptCount val="36"/>
                <c:pt idx="0">
                  <c:v>367674.34492788423</c:v>
                </c:pt>
                <c:pt idx="1">
                  <c:v>234410.07948057819</c:v>
                </c:pt>
                <c:pt idx="2">
                  <c:v>211998.69232099794</c:v>
                </c:pt>
                <c:pt idx="3">
                  <c:v>251524.48305885261</c:v>
                </c:pt>
                <c:pt idx="4">
                  <c:v>241363.84572685292</c:v>
                </c:pt>
                <c:pt idx="5">
                  <c:v>229297.99499834402</c:v>
                </c:pt>
                <c:pt idx="6">
                  <c:v>267191.00705898611</c:v>
                </c:pt>
                <c:pt idx="7">
                  <c:v>272247.61559025315</c:v>
                </c:pt>
                <c:pt idx="8">
                  <c:v>257130.93135375282</c:v>
                </c:pt>
                <c:pt idx="9">
                  <c:v>352474.47272635787</c:v>
                </c:pt>
                <c:pt idx="10">
                  <c:v>390316.70303967263</c:v>
                </c:pt>
                <c:pt idx="11">
                  <c:v>302450.61279170739</c:v>
                </c:pt>
                <c:pt idx="12">
                  <c:v>287907.57305263029</c:v>
                </c:pt>
                <c:pt idx="13">
                  <c:v>259584.25064758156</c:v>
                </c:pt>
                <c:pt idx="14">
                  <c:v>329799.91002177453</c:v>
                </c:pt>
                <c:pt idx="15">
                  <c:v>326846.69450810098</c:v>
                </c:pt>
                <c:pt idx="16">
                  <c:v>362577.05937690794</c:v>
                </c:pt>
                <c:pt idx="17">
                  <c:v>258376.20174591453</c:v>
                </c:pt>
                <c:pt idx="18">
                  <c:v>309121.46319463564</c:v>
                </c:pt>
                <c:pt idx="19">
                  <c:v>288358.13255814643</c:v>
                </c:pt>
                <c:pt idx="20">
                  <c:v>247873.45768777028</c:v>
                </c:pt>
                <c:pt idx="21">
                  <c:v>236290.71160376118</c:v>
                </c:pt>
                <c:pt idx="22">
                  <c:v>201198.55450594565</c:v>
                </c:pt>
                <c:pt idx="23">
                  <c:v>228782.89021899627</c:v>
                </c:pt>
                <c:pt idx="24">
                  <c:v>235184.77831492023</c:v>
                </c:pt>
                <c:pt idx="25">
                  <c:v>226778.40450077879</c:v>
                </c:pt>
                <c:pt idx="26">
                  <c:v>233384.45857577302</c:v>
                </c:pt>
                <c:pt idx="27">
                  <c:v>226130.70958465058</c:v>
                </c:pt>
                <c:pt idx="28">
                  <c:v>234843.53118481085</c:v>
                </c:pt>
                <c:pt idx="29">
                  <c:v>191279.18104884989</c:v>
                </c:pt>
                <c:pt idx="30">
                  <c:v>161110.09976778066</c:v>
                </c:pt>
                <c:pt idx="31">
                  <c:v>169283.26194873141</c:v>
                </c:pt>
                <c:pt idx="32">
                  <c:v>161092.63905571526</c:v>
                </c:pt>
                <c:pt idx="33">
                  <c:v>172698.06959028574</c:v>
                </c:pt>
                <c:pt idx="34">
                  <c:v>181735.01762949454</c:v>
                </c:pt>
                <c:pt idx="35">
                  <c:v>164841.13127152485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A48C-4840-A2E5-6AAF6A2E6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9D2235">
                  <a:alpha val="15000"/>
                </a:srgbClr>
              </a:solidFill>
              <a:prstDash val="sysDash"/>
            </a:ln>
          </c:spPr>
        </c:dropLines>
        <c:axId val="347019520"/>
        <c:axId val="347062272"/>
      </c:areaChart>
      <c:catAx>
        <c:axId val="347019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2700000" vert="horz"/>
          <a:lstStyle/>
          <a:p>
            <a:pPr>
              <a:defRPr sz="800">
                <a:solidFill>
                  <a:srgbClr val="9D2235"/>
                </a:solidFill>
              </a:defRPr>
            </a:pPr>
            <a:endParaRPr lang="es-ES"/>
          </a:p>
        </c:txPr>
        <c:crossAx val="3470622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7062272"/>
        <c:scaling>
          <c:orientation val="minMax"/>
          <c:max val="450000"/>
        </c:scaling>
        <c:delete val="0"/>
        <c:axPos val="l"/>
        <c:majorGridlines>
          <c:spPr>
            <a:ln w="3175">
              <a:solidFill>
                <a:srgbClr val="9D2235">
                  <a:alpha val="15000"/>
                </a:srgb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>
                <a:solidFill>
                  <a:srgbClr val="9D2235"/>
                </a:solidFill>
              </a:defRPr>
            </a:pPr>
            <a:endParaRPr lang="es-ES"/>
          </a:p>
        </c:txPr>
        <c:crossAx val="347019520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2.1308889250198841E-3"/>
                <c:y val="0.43008761989242555"/>
              </c:manualLayout>
            </c:layout>
            <c:txPr>
              <a:bodyPr rot="-5400000" vert="horz"/>
              <a:lstStyle/>
              <a:p>
                <a:pPr>
                  <a:defRPr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23AFA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r>
              <a:rPr lang="es-ES" sz="1400" b="1">
                <a:solidFill>
                  <a:srgbClr val="9D2235"/>
                </a:solidFill>
                <a:effectLst/>
                <a:latin typeface="+mn-lt"/>
              </a:rPr>
              <a:t>CAPITALES ASEGURADOS</a:t>
            </a:r>
            <a:endParaRPr lang="es-ES" sz="1100">
              <a:solidFill>
                <a:srgbClr val="9D2235"/>
              </a:solidFill>
              <a:effectLst/>
              <a:latin typeface="+mn-lt"/>
            </a:endParaRPr>
          </a:p>
        </c:rich>
      </c:tx>
      <c:layout>
        <c:manualLayout>
          <c:xMode val="edge"/>
          <c:yMode val="edge"/>
          <c:x val="0.31659795321637424"/>
          <c:y val="2.743055555555555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375576885317994E-2"/>
          <c:y val="0.14343614621242445"/>
          <c:w val="0.88264525298476926"/>
          <c:h val="0.59882616148521906"/>
        </c:manualLayout>
      </c:layout>
      <c:lineChart>
        <c:grouping val="standard"/>
        <c:varyColors val="0"/>
        <c:ser>
          <c:idx val="0"/>
          <c:order val="0"/>
          <c:tx>
            <c:strRef>
              <c:f>'S1-III-P'!$C$73</c:f>
              <c:strCache>
                <c:ptCount val="1"/>
                <c:pt idx="0">
                  <c:v>Capitales Totales</c:v>
                </c:pt>
              </c:strCache>
            </c:strRef>
          </c:tx>
          <c:spPr>
            <a:ln w="12700">
              <a:solidFill>
                <a:srgbClr val="2971E7"/>
              </a:solidFill>
              <a:prstDash val="solid"/>
            </a:ln>
          </c:spPr>
          <c:marker>
            <c:symbol val="square"/>
            <c:size val="4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rgbClr val="2971E7"/>
                </a:solidFill>
                <a:prstDash val="solid"/>
              </a:ln>
            </c:spPr>
          </c:marker>
          <c:cat>
            <c:strRef>
              <c:f>'S1-III-P'!$B$74:$B$109</c:f>
              <c:strCache>
                <c:ptCount val="3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</c:strCache>
            </c:strRef>
          </c:cat>
          <c:val>
            <c:numRef>
              <c:f>'S1-III-P'!$C$74:$C$109</c:f>
              <c:numCache>
                <c:formatCode>#,##0</c:formatCode>
                <c:ptCount val="36"/>
                <c:pt idx="0">
                  <c:v>5159229571511.8018</c:v>
                </c:pt>
                <c:pt idx="1">
                  <c:v>3521251955538.1704</c:v>
                </c:pt>
                <c:pt idx="2">
                  <c:v>3622009106233.6353</c:v>
                </c:pt>
                <c:pt idx="3">
                  <c:v>4368628136455.9873</c:v>
                </c:pt>
                <c:pt idx="4">
                  <c:v>4403136193448.1689</c:v>
                </c:pt>
                <c:pt idx="5">
                  <c:v>4072284697187.6299</c:v>
                </c:pt>
                <c:pt idx="6">
                  <c:v>5618504520031.6777</c:v>
                </c:pt>
                <c:pt idx="7">
                  <c:v>6635355010973.4443</c:v>
                </c:pt>
                <c:pt idx="8">
                  <c:v>7120783193653.4434</c:v>
                </c:pt>
                <c:pt idx="9">
                  <c:v>9681650737899.2344</c:v>
                </c:pt>
                <c:pt idx="10">
                  <c:v>11063266216101.891</c:v>
                </c:pt>
                <c:pt idx="11">
                  <c:v>8130407204524.5107</c:v>
                </c:pt>
                <c:pt idx="12">
                  <c:v>8600555828184.0488</c:v>
                </c:pt>
                <c:pt idx="13">
                  <c:v>8264424542594.4063</c:v>
                </c:pt>
                <c:pt idx="14">
                  <c:v>10877526922120.082</c:v>
                </c:pt>
                <c:pt idx="15">
                  <c:v>10957090921879.555</c:v>
                </c:pt>
                <c:pt idx="16">
                  <c:v>13374860041262.619</c:v>
                </c:pt>
                <c:pt idx="17">
                  <c:v>13677209608599.027</c:v>
                </c:pt>
                <c:pt idx="18">
                  <c:v>15719483904799.438</c:v>
                </c:pt>
                <c:pt idx="19">
                  <c:v>15074694755988.627</c:v>
                </c:pt>
                <c:pt idx="20">
                  <c:v>12456387843665.012</c:v>
                </c:pt>
                <c:pt idx="21">
                  <c:v>12120849626431.326</c:v>
                </c:pt>
                <c:pt idx="22">
                  <c:v>10136585984152.484</c:v>
                </c:pt>
                <c:pt idx="23">
                  <c:v>10979847530381.533</c:v>
                </c:pt>
                <c:pt idx="24">
                  <c:v>11962286399658.533</c:v>
                </c:pt>
                <c:pt idx="25">
                  <c:v>11792510597244.363</c:v>
                </c:pt>
                <c:pt idx="26">
                  <c:v>12786133032654.855</c:v>
                </c:pt>
                <c:pt idx="27">
                  <c:v>12813001306682.252</c:v>
                </c:pt>
                <c:pt idx="28">
                  <c:v>13901105353286.131</c:v>
                </c:pt>
                <c:pt idx="29">
                  <c:v>9893017583996.7363</c:v>
                </c:pt>
                <c:pt idx="30">
                  <c:v>8834487626225.7305</c:v>
                </c:pt>
                <c:pt idx="31">
                  <c:v>9409440662875.0254</c:v>
                </c:pt>
                <c:pt idx="32">
                  <c:v>9276096429660.5645</c:v>
                </c:pt>
                <c:pt idx="33">
                  <c:v>10236382933963.258</c:v>
                </c:pt>
                <c:pt idx="34">
                  <c:v>11131606948264.244</c:v>
                </c:pt>
                <c:pt idx="35">
                  <c:v>10222750507680.35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E2-4859-A1A4-000DA5554C9A}"/>
            </c:ext>
          </c:extLst>
        </c:ser>
        <c:ser>
          <c:idx val="1"/>
          <c:order val="1"/>
          <c:tx>
            <c:strRef>
              <c:f>'S1-III-P'!$D$73</c:f>
              <c:strCache>
                <c:ptCount val="1"/>
                <c:pt idx="0">
                  <c:v>Capital tasa normal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square"/>
            <c:size val="4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strRef>
              <c:f>'S1-III-P'!$B$74:$B$109</c:f>
              <c:strCache>
                <c:ptCount val="3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</c:strCache>
            </c:strRef>
          </c:cat>
          <c:val>
            <c:numRef>
              <c:f>'S1-III-P'!$D$74:$D$109</c:f>
              <c:numCache>
                <c:formatCode>#,##0</c:formatCode>
                <c:ptCount val="36"/>
                <c:pt idx="0">
                  <c:v>2594963599656.752</c:v>
                </c:pt>
                <c:pt idx="1">
                  <c:v>1523042342232.5242</c:v>
                </c:pt>
                <c:pt idx="2">
                  <c:v>1670869815552.5081</c:v>
                </c:pt>
                <c:pt idx="3">
                  <c:v>1807763394972.2334</c:v>
                </c:pt>
                <c:pt idx="4">
                  <c:v>2194801530686.4966</c:v>
                </c:pt>
                <c:pt idx="5">
                  <c:v>2312133244910.1328</c:v>
                </c:pt>
                <c:pt idx="6">
                  <c:v>3732527939029.6748</c:v>
                </c:pt>
                <c:pt idx="7">
                  <c:v>3469507068415.0044</c:v>
                </c:pt>
                <c:pt idx="8">
                  <c:v>3312696531596.7983</c:v>
                </c:pt>
                <c:pt idx="9">
                  <c:v>3079837177173.416</c:v>
                </c:pt>
                <c:pt idx="10">
                  <c:v>3303633613240.043</c:v>
                </c:pt>
                <c:pt idx="11">
                  <c:v>2965316945274.6162</c:v>
                </c:pt>
                <c:pt idx="12">
                  <c:v>2754954125112.7334</c:v>
                </c:pt>
                <c:pt idx="13">
                  <c:v>3136456949112.7461</c:v>
                </c:pt>
                <c:pt idx="14">
                  <c:v>3587647573320.4404</c:v>
                </c:pt>
                <c:pt idx="15">
                  <c:v>3977569208213.25</c:v>
                </c:pt>
                <c:pt idx="16">
                  <c:v>3977349975207.8672</c:v>
                </c:pt>
                <c:pt idx="17">
                  <c:v>5593390191184.4775</c:v>
                </c:pt>
                <c:pt idx="18">
                  <c:v>6002112177653.4199</c:v>
                </c:pt>
                <c:pt idx="19">
                  <c:v>6819366426531.9121</c:v>
                </c:pt>
                <c:pt idx="20">
                  <c:v>5871597724640.4248</c:v>
                </c:pt>
                <c:pt idx="21">
                  <c:v>5907862374360.8154</c:v>
                </c:pt>
                <c:pt idx="22">
                  <c:v>5614317326682.6592</c:v>
                </c:pt>
                <c:pt idx="23">
                  <c:v>5469349124669.3652</c:v>
                </c:pt>
                <c:pt idx="24">
                  <c:v>5507430711621.1904</c:v>
                </c:pt>
                <c:pt idx="25">
                  <c:v>6262782316609.2314</c:v>
                </c:pt>
                <c:pt idx="26">
                  <c:v>6689572205958.8516</c:v>
                </c:pt>
                <c:pt idx="27">
                  <c:v>7048337759939.7021</c:v>
                </c:pt>
                <c:pt idx="28">
                  <c:v>7063517108174.1504</c:v>
                </c:pt>
                <c:pt idx="29">
                  <c:v>7065177852826.582</c:v>
                </c:pt>
                <c:pt idx="30">
                  <c:v>6967835948496.6963</c:v>
                </c:pt>
                <c:pt idx="31">
                  <c:v>7916036408915.9814</c:v>
                </c:pt>
                <c:pt idx="32">
                  <c:v>6018373440679.0176</c:v>
                </c:pt>
                <c:pt idx="33">
                  <c:v>5582021825079.1738</c:v>
                </c:pt>
                <c:pt idx="34">
                  <c:v>5879567453535.998</c:v>
                </c:pt>
                <c:pt idx="35">
                  <c:v>6008248110219.7598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E2-4859-A1A4-000DA5554C9A}"/>
            </c:ext>
          </c:extLst>
        </c:ser>
        <c:ser>
          <c:idx val="3"/>
          <c:order val="2"/>
          <c:tx>
            <c:strRef>
              <c:f>'S1-III-P'!$E$73</c:f>
              <c:strCache>
                <c:ptCount val="1"/>
                <c:pt idx="0">
                  <c:v>Capital tasa reducida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square"/>
            <c:size val="4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Ref>
              <c:f>'S1-III-P'!$B$74:$B$109</c:f>
              <c:strCache>
                <c:ptCount val="3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</c:strCache>
            </c:strRef>
          </c:cat>
          <c:val>
            <c:numRef>
              <c:f>'S1-III-P'!$E$74:$E$109</c:f>
              <c:numCache>
                <c:formatCode>#,##0</c:formatCode>
                <c:ptCount val="36"/>
                <c:pt idx="0">
                  <c:v>2564265971855.0498</c:v>
                </c:pt>
                <c:pt idx="1">
                  <c:v>1998209613305.6462</c:v>
                </c:pt>
                <c:pt idx="2">
                  <c:v>1951139290681.1272</c:v>
                </c:pt>
                <c:pt idx="3">
                  <c:v>2560864741483.7539</c:v>
                </c:pt>
                <c:pt idx="4">
                  <c:v>2208334662761.6724</c:v>
                </c:pt>
                <c:pt idx="5">
                  <c:v>1760151452277.4973</c:v>
                </c:pt>
                <c:pt idx="6">
                  <c:v>1885976581002.0029</c:v>
                </c:pt>
                <c:pt idx="7">
                  <c:v>3165847942558.4399</c:v>
                </c:pt>
                <c:pt idx="8">
                  <c:v>3808086662056.645</c:v>
                </c:pt>
                <c:pt idx="9">
                  <c:v>6601813560725.8184</c:v>
                </c:pt>
                <c:pt idx="10">
                  <c:v>7759632602861.8477</c:v>
                </c:pt>
                <c:pt idx="11">
                  <c:v>5165090259249.8945</c:v>
                </c:pt>
                <c:pt idx="12">
                  <c:v>5845601703071.3154</c:v>
                </c:pt>
                <c:pt idx="13">
                  <c:v>5127967593481.6602</c:v>
                </c:pt>
                <c:pt idx="14">
                  <c:v>7289879348799.6416</c:v>
                </c:pt>
                <c:pt idx="15">
                  <c:v>6979521713666.3047</c:v>
                </c:pt>
                <c:pt idx="16">
                  <c:v>9397510066054.752</c:v>
                </c:pt>
                <c:pt idx="17">
                  <c:v>8083819417414.5498</c:v>
                </c:pt>
                <c:pt idx="18">
                  <c:v>9717371727146.0176</c:v>
                </c:pt>
                <c:pt idx="19">
                  <c:v>8255328329456.7148</c:v>
                </c:pt>
                <c:pt idx="20">
                  <c:v>6584790119024.5869</c:v>
                </c:pt>
                <c:pt idx="21">
                  <c:v>6212987252070.5107</c:v>
                </c:pt>
                <c:pt idx="22">
                  <c:v>4522268657469.8252</c:v>
                </c:pt>
                <c:pt idx="23">
                  <c:v>5510498405712.168</c:v>
                </c:pt>
                <c:pt idx="24">
                  <c:v>6454855688037.3428</c:v>
                </c:pt>
                <c:pt idx="25">
                  <c:v>5529728280635.1318</c:v>
                </c:pt>
                <c:pt idx="26">
                  <c:v>6096560826696.0039</c:v>
                </c:pt>
                <c:pt idx="27">
                  <c:v>5764663546742.5498</c:v>
                </c:pt>
                <c:pt idx="28">
                  <c:v>6837588245111.9805</c:v>
                </c:pt>
                <c:pt idx="29">
                  <c:v>2827839731170.1548</c:v>
                </c:pt>
                <c:pt idx="30">
                  <c:v>1866651677729.0339</c:v>
                </c:pt>
                <c:pt idx="31">
                  <c:v>1493404253959.0439</c:v>
                </c:pt>
                <c:pt idx="32">
                  <c:v>3257722988981.5469</c:v>
                </c:pt>
                <c:pt idx="33">
                  <c:v>4654361108884.084</c:v>
                </c:pt>
                <c:pt idx="34">
                  <c:v>5252039494728.2461</c:v>
                </c:pt>
                <c:pt idx="35">
                  <c:v>4214502397460.5898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E2-4859-A1A4-000DA5554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2971E7">
                  <a:alpha val="15000"/>
                </a:srgbClr>
              </a:solidFill>
              <a:prstDash val="sysDash"/>
            </a:ln>
          </c:spPr>
        </c:dropLines>
        <c:marker val="1"/>
        <c:smooth val="0"/>
        <c:axId val="347814912"/>
        <c:axId val="347824896"/>
      </c:lineChart>
      <c:catAx>
        <c:axId val="347814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2700000" vert="horz"/>
          <a:lstStyle/>
          <a:p>
            <a:pPr>
              <a:defRPr sz="700" b="0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7824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7824896"/>
        <c:scaling>
          <c:orientation val="minMax"/>
        </c:scaling>
        <c:delete val="0"/>
        <c:axPos val="l"/>
        <c:majorGridlines>
          <c:spPr>
            <a:ln w="3175">
              <a:solidFill>
                <a:srgbClr val="9D2235">
                  <a:alpha val="15000"/>
                </a:srgb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7814912"/>
        <c:crosses val="autoZero"/>
        <c:crossBetween val="midCat"/>
        <c:dispUnits>
          <c:builtInUnit val="trillions"/>
          <c:dispUnitsLbl>
            <c:layout>
              <c:manualLayout>
                <c:xMode val="edge"/>
                <c:yMode val="edge"/>
                <c:x val="1.2397636900419312E-3"/>
                <c:y val="0.33776501440571777"/>
              </c:manualLayout>
            </c:layout>
            <c:txPr>
              <a:bodyPr anchor="ctr" anchorCtr="0"/>
              <a:lstStyle/>
              <a:p>
                <a:pPr>
                  <a:defRPr i="0"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4762304743491869"/>
          <c:y val="0.88771864109259035"/>
          <c:w val="0.73927637864377926"/>
          <c:h val="8.1189001139645084E-2"/>
        </c:manualLayout>
      </c:layout>
      <c:overlay val="0"/>
      <c:spPr>
        <a:solidFill>
          <a:srgbClr val="FFFFFF"/>
        </a:solidFill>
        <a:ln w="3175">
          <a:solidFill>
            <a:srgbClr val="9D2235"/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9D2235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C5C-42CB-9F32-1AA7B1E0937D}"/>
              </c:ext>
            </c:extLst>
          </c:dPt>
          <c:dPt>
            <c:idx val="1"/>
            <c:bubble3D val="0"/>
            <c:explosion val="10"/>
            <c:spPr>
              <a:solidFill>
                <a:srgbClr val="FF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C5C-42CB-9F32-1AA7B1E0937D}"/>
              </c:ext>
            </c:extLst>
          </c:dPt>
          <c:dPt>
            <c:idx val="2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C5C-42CB-9F32-1AA7B1E0937D}"/>
              </c:ext>
            </c:extLst>
          </c:dPt>
          <c:dPt>
            <c:idx val="3"/>
            <c:bubble3D val="0"/>
            <c:explosion val="1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C5C-42CB-9F32-1AA7B1E0937D}"/>
              </c:ext>
            </c:extLst>
          </c:dPt>
          <c:dPt>
            <c:idx val="4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C5C-42CB-9F32-1AA7B1E0937D}"/>
              </c:ext>
            </c:extLst>
          </c:dPt>
          <c:dPt>
            <c:idx val="5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C5C-42CB-9F32-1AA7B1E0937D}"/>
              </c:ext>
            </c:extLst>
          </c:dPt>
          <c:dPt>
            <c:idx val="6"/>
            <c:bubble3D val="0"/>
            <c:spPr>
              <a:solidFill>
                <a:srgbClr val="CC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C5C-42CB-9F32-1AA7B1E0937D}"/>
              </c:ext>
            </c:extLst>
          </c:dPt>
          <c:dLbls>
            <c:dLbl>
              <c:idx val="0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5C-42CB-9F32-1AA7B1E0937D}"/>
                </c:ext>
              </c:extLst>
            </c:dLbl>
            <c:dLbl>
              <c:idx val="1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5C-42CB-9F32-1AA7B1E0937D}"/>
                </c:ext>
              </c:extLst>
            </c:dLbl>
            <c:dLbl>
              <c:idx val="2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5C-42CB-9F32-1AA7B1E0937D}"/>
                </c:ext>
              </c:extLst>
            </c:dLbl>
            <c:dLbl>
              <c:idx val="3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5C-42CB-9F32-1AA7B1E0937D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"/>
                  <c:y val="0.18998875535828635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5C-42CB-9F32-1AA7B1E0937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900" b="0" i="0" u="none" strike="noStrike" baseline="0">
                        <a:solidFill>
                          <a:srgbClr val="9900CC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t>49,9%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EC5C-42CB-9F32-1AA7B1E0937D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3175">
                  <a:solidFill>
                    <a:srgbClr val="000000"/>
                  </a:solidFill>
                  <a:prstDash val="solid"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pb!#REF!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pb!#REF!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E-EC5C-42CB-9F32-1AA7B1E093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overlay val="0"/>
      <c:spPr>
        <a:solidFill>
          <a:srgbClr val="DDDDDD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explosion val="6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E9A7-445E-8AF3-9346EFFB1B44}"/>
              </c:ext>
            </c:extLst>
          </c:dPt>
          <c:dLbls>
            <c:dLbl>
              <c:idx val="0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A7-445E-8AF3-9346EFFB1B44}"/>
                </c:ext>
              </c:extLst>
            </c:dLbl>
            <c:dLbl>
              <c:idx val="1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A7-445E-8AF3-9346EFFB1B44}"/>
                </c:ext>
              </c:extLst>
            </c:dLbl>
            <c:dLbl>
              <c:idx val="2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A7-445E-8AF3-9346EFFB1B44}"/>
                </c:ext>
              </c:extLst>
            </c:dLbl>
            <c:dLbl>
              <c:idx val="3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A7-445E-8AF3-9346EFFB1B44}"/>
                </c:ext>
              </c:extLst>
            </c:dLbl>
            <c:dLbl>
              <c:idx val="4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A7-445E-8AF3-9346EFFB1B44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3175">
                  <a:solidFill>
                    <a:srgbClr val="000000"/>
                  </a:solidFill>
                  <a:prstDash val="solid"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6-E9A7-445E-8AF3-9346EFFB1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A6A6" mc:Ignorable="a14" a14:legacySpreadsheetColorIndex="10">
                      <a:gamma/>
                      <a:tint val="34902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FF0000" mc:Ignorable="a14" a14:legacySpreadsheetColorIndex="10"/>
                  </a:gs>
                  <a:gs pos="100000">
                    <a:srgbClr xmlns:mc="http://schemas.openxmlformats.org/markup-compatibility/2006" xmlns:a14="http://schemas.microsoft.com/office/drawing/2010/main" val="FFA6A6" mc:Ignorable="a14" a14:legacySpreadsheetColorIndex="10">
                      <a:gamma/>
                      <a:tint val="34902"/>
                      <a:invGamma/>
                    </a:srgbClr>
                  </a:gs>
                </a:gsLst>
                <a:lin ang="18900000" scaled="1"/>
              </a:gra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A89E-4B77-98A9-544EF5C821EB}"/>
              </c:ext>
            </c:extLst>
          </c:dPt>
          <c:dLbls>
            <c:dLbl>
              <c:idx val="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9E-4B77-98A9-544EF5C821EB}"/>
                </c:ext>
              </c:extLst>
            </c:dLbl>
            <c:dLbl>
              <c:idx val="1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9E-4B77-98A9-544EF5C821EB}"/>
                </c:ext>
              </c:extLst>
            </c:dLbl>
            <c:dLbl>
              <c:idx val="2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9E-4B77-98A9-544EF5C821EB}"/>
                </c:ext>
              </c:extLst>
            </c:dLbl>
            <c:dLbl>
              <c:idx val="3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9E-4B77-98A9-544EF5C821EB}"/>
                </c:ext>
              </c:extLst>
            </c:dLbl>
            <c:dLbl>
              <c:idx val="4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9E-4B77-98A9-544EF5C821EB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3175">
                  <a:solidFill>
                    <a:srgbClr val="000000"/>
                  </a:solidFill>
                  <a:prstDash val="solid"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'2012-1'!#REF!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'2012-1'!#REF!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6-A89E-4B77-98A9-544EF5C82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A6A6" mc:Ignorable="a14" a14:legacySpreadsheetColorIndex="10">
                      <a:gamma/>
                      <a:tint val="34902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FF0000" mc:Ignorable="a14" a14:legacySpreadsheetColorIndex="10"/>
                  </a:gs>
                  <a:gs pos="100000">
                    <a:srgbClr xmlns:mc="http://schemas.openxmlformats.org/markup-compatibility/2006" xmlns:a14="http://schemas.microsoft.com/office/drawing/2010/main" val="FFA6A6" mc:Ignorable="a14" a14:legacySpreadsheetColorIndex="10">
                      <a:gamma/>
                      <a:tint val="34902"/>
                      <a:invGamma/>
                    </a:srgbClr>
                  </a:gs>
                </a:gsLst>
                <a:lin ang="18900000" scaled="1"/>
              </a:gra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1D4-4C24-9E84-BC7886A2976F}"/>
              </c:ext>
            </c:extLst>
          </c:dPt>
          <c:dLbls>
            <c:dLbl>
              <c:idx val="0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D4-4C24-9E84-BC7886A2976F}"/>
                </c:ext>
              </c:extLst>
            </c:dLbl>
            <c:dLbl>
              <c:idx val="1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D4-4C24-9E84-BC7886A2976F}"/>
                </c:ext>
              </c:extLst>
            </c:dLbl>
            <c:dLbl>
              <c:idx val="2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D4-4C24-9E84-BC7886A2976F}"/>
                </c:ext>
              </c:extLst>
            </c:dLbl>
            <c:dLbl>
              <c:idx val="3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D4-4C24-9E84-BC7886A2976F}"/>
                </c:ext>
              </c:extLst>
            </c:dLbl>
            <c:dLbl>
              <c:idx val="4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D4-4C24-9E84-BC7886A2976F}"/>
                </c:ext>
              </c:extLst>
            </c:dLbl>
            <c:dLbl>
              <c:idx val="5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D4-4C24-9E84-BC7886A2976F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3175">
                  <a:solidFill>
                    <a:srgbClr val="000000"/>
                  </a:solidFill>
                  <a:prstDash val="solid"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'2012-1'!#REF!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'2012-1'!#REF!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7-71D4-4C24-9E84-BC7886A29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A6A6" mc:Ignorable="a14" a14:legacySpreadsheetColorIndex="10">
                    <a:gamma/>
                    <a:tint val="34902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FF0000" mc:Ignorable="a14" a14:legacySpreadsheetColorIndex="10"/>
                </a:gs>
                <a:gs pos="100000">
                  <a:srgbClr xmlns:mc="http://schemas.openxmlformats.org/markup-compatibility/2006" xmlns:a14="http://schemas.microsoft.com/office/drawing/2010/main" val="FFA6A6" mc:Ignorable="a14" a14:legacySpreadsheetColorIndex="10">
                    <a:gamma/>
                    <a:tint val="34902"/>
                    <a:invGamma/>
                  </a:srgbClr>
                </a:gs>
              </a:gsLst>
              <a:lin ang="18900000" scaled="1"/>
            </a:gra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51A-41EF-A332-3C3672AACB58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1A-41EF-A332-3C3672AACB5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351A-41EF-A332-3C3672AACB58}"/>
            </c:ext>
          </c:extLst>
        </c:ser>
        <c:ser>
          <c:idx val="1"/>
          <c:order val="1"/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B1D8C5" mc:Ignorable="a14" a14:legacySpreadsheetColorIndex="57">
                    <a:gamma/>
                    <a:tint val="38039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339966" mc:Ignorable="a14" a14:legacySpreadsheetColorIndex="57"/>
                </a:gs>
                <a:gs pos="100000">
                  <a:srgbClr xmlns:mc="http://schemas.openxmlformats.org/markup-compatibility/2006" xmlns:a14="http://schemas.microsoft.com/office/drawing/2010/main" val="B1D8C5" mc:Ignorable="a14" a14:legacySpreadsheetColorIndex="57">
                    <a:gamma/>
                    <a:tint val="38039"/>
                    <a:invGamma/>
                  </a:srgbClr>
                </a:gs>
              </a:gsLst>
              <a:lin ang="18900000" scaled="1"/>
            </a:gradFill>
            <a:ln w="25400">
              <a:noFill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1A-41EF-A332-3C3672AACB5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351A-41EF-A332-3C3672AACB58}"/>
            </c:ext>
          </c:extLst>
        </c:ser>
        <c:ser>
          <c:idx val="2"/>
          <c:order val="2"/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C59E" mc:Ignorable="a14" a14:legacySpreadsheetColorIndex="53">
                    <a:gamma/>
                    <a:tint val="38039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FF6600" mc:Ignorable="a14" a14:legacySpreadsheetColorIndex="53"/>
                </a:gs>
                <a:gs pos="100000">
                  <a:srgbClr xmlns:mc="http://schemas.openxmlformats.org/markup-compatibility/2006" xmlns:a14="http://schemas.microsoft.com/office/drawing/2010/main" val="FFC59E" mc:Ignorable="a14" a14:legacySpreadsheetColorIndex="53">
                    <a:gamma/>
                    <a:tint val="38039"/>
                    <a:invGamma/>
                  </a:srgbClr>
                </a:gs>
              </a:gsLst>
              <a:lin ang="18900000" scaled="1"/>
            </a:gradFill>
            <a:ln w="25400">
              <a:noFill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1A-41EF-A332-3C3672AACB5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351A-41EF-A332-3C3672AACB58}"/>
            </c:ext>
          </c:extLst>
        </c:ser>
        <c:ser>
          <c:idx val="3"/>
          <c:order val="3"/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DFBEAE" mc:Ignorable="a14" a14:legacySpreadsheetColorIndex="60">
                    <a:gamma/>
                    <a:tint val="31765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993300" mc:Ignorable="a14" a14:legacySpreadsheetColorIndex="60"/>
                </a:gs>
                <a:gs pos="100000">
                  <a:srgbClr xmlns:mc="http://schemas.openxmlformats.org/markup-compatibility/2006" xmlns:a14="http://schemas.microsoft.com/office/drawing/2010/main" val="DFBEAE" mc:Ignorable="a14" a14:legacySpreadsheetColorIndex="60">
                    <a:gamma/>
                    <a:tint val="31765"/>
                    <a:invGamma/>
                  </a:srgbClr>
                </a:gs>
              </a:gsLst>
              <a:lin ang="18900000" scaled="1"/>
            </a:gradFill>
            <a:ln w="25400">
              <a:noFill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1A-41EF-A332-3C3672AACB5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7-351A-41EF-A332-3C3672AACB58}"/>
            </c:ext>
          </c:extLst>
        </c:ser>
        <c:ser>
          <c:idx val="4"/>
          <c:order val="4"/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FFEC" mc:Ignorable="a14" a14:legacySpreadsheetColorIndex="43">
                    <a:gamma/>
                    <a:tint val="38039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FFFFCC" mc:Ignorable="a14" a14:legacySpreadsheetColorIndex="43"/>
                </a:gs>
                <a:gs pos="100000">
                  <a:srgbClr xmlns:mc="http://schemas.openxmlformats.org/markup-compatibility/2006" xmlns:a14="http://schemas.microsoft.com/office/drawing/2010/main" val="FFFFEC" mc:Ignorable="a14" a14:legacySpreadsheetColorIndex="43">
                    <a:gamma/>
                    <a:tint val="38039"/>
                    <a:invGamma/>
                  </a:srgbClr>
                </a:gs>
              </a:gsLst>
              <a:lin ang="18900000" scaled="1"/>
            </a:gradFill>
            <a:ln w="25400">
              <a:noFill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1A-41EF-A332-3C3672AACB5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9-351A-41EF-A332-3C3672AAC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-60"/>
        <c:axId val="348573696"/>
        <c:axId val="348575616"/>
      </c:barChart>
      <c:catAx>
        <c:axId val="348573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CLASE DE RIESGO -</a:t>
                </a:r>
              </a:p>
            </c:rich>
          </c:tx>
          <c:overlay val="0"/>
          <c:spPr>
            <a:solidFill>
              <a:srgbClr val="FFFFFF"/>
            </a:solidFill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8575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8575616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MILLONES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8573696"/>
        <c:crosses val="autoZero"/>
        <c:crossBetween val="between"/>
        <c:majorUnit val="10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A6A6" mc:Ignorable="a14" a14:legacySpreadsheetColorIndex="10">
                      <a:gamma/>
                      <a:tint val="34902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FF0000" mc:Ignorable="a14" a14:legacySpreadsheetColorIndex="10"/>
                  </a:gs>
                  <a:gs pos="100000">
                    <a:srgbClr xmlns:mc="http://schemas.openxmlformats.org/markup-compatibility/2006" xmlns:a14="http://schemas.microsoft.com/office/drawing/2010/main" val="FFA6A6" mc:Ignorable="a14" a14:legacySpreadsheetColorIndex="10">
                      <a:gamma/>
                      <a:tint val="34902"/>
                      <a:invGamma/>
                    </a:srgbClr>
                  </a:gs>
                </a:gsLst>
                <a:lin ang="18900000" scaled="1"/>
              </a:gra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6D61-476E-80B8-A364B402B459}"/>
              </c:ext>
            </c:extLst>
          </c:dPt>
          <c:dPt>
            <c:idx val="1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ECFB6" mc:Ignorable="a14" a14:legacySpreadsheetColorIndex="57">
                      <a:gamma/>
                      <a:tint val="47451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339966" mc:Ignorable="a14" a14:legacySpreadsheetColorIndex="57"/>
                  </a:gs>
                  <a:gs pos="100000">
                    <a:srgbClr xmlns:mc="http://schemas.openxmlformats.org/markup-compatibility/2006" xmlns:a14="http://schemas.microsoft.com/office/drawing/2010/main" val="9ECFB6" mc:Ignorable="a14" a14:legacySpreadsheetColorIndex="57">
                      <a:gamma/>
                      <a:tint val="47451"/>
                      <a:invGamma/>
                    </a:srgbClr>
                  </a:gs>
                </a:gsLst>
                <a:lin ang="18900000" scaled="1"/>
              </a:gra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D61-476E-80B8-A364B402B459}"/>
              </c:ext>
            </c:extLst>
          </c:dPt>
          <c:dPt>
            <c:idx val="2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D596" mc:Ignorable="a14" a14:legacySpreadsheetColorIndex="52">
                      <a:gamma/>
                      <a:tint val="41176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FF9900" mc:Ignorable="a14" a14:legacySpreadsheetColorIndex="52"/>
                  </a:gs>
                  <a:gs pos="100000">
                    <a:srgbClr xmlns:mc="http://schemas.openxmlformats.org/markup-compatibility/2006" xmlns:a14="http://schemas.microsoft.com/office/drawing/2010/main" val="FFD596" mc:Ignorable="a14" a14:legacySpreadsheetColorIndex="52">
                      <a:gamma/>
                      <a:tint val="41176"/>
                      <a:invGamma/>
                    </a:srgbClr>
                  </a:gs>
                </a:gsLst>
                <a:lin ang="18900000" scaled="1"/>
              </a:gra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D61-476E-80B8-A364B402B459}"/>
              </c:ext>
            </c:extLst>
          </c:dPt>
          <c:dPt>
            <c:idx val="3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D8B19E" mc:Ignorable="a14" a14:legacySpreadsheetColorIndex="60">
                      <a:gamma/>
                      <a:tint val="38039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993300" mc:Ignorable="a14" a14:legacySpreadsheetColorIndex="60"/>
                  </a:gs>
                  <a:gs pos="100000">
                    <a:srgbClr xmlns:mc="http://schemas.openxmlformats.org/markup-compatibility/2006" xmlns:a14="http://schemas.microsoft.com/office/drawing/2010/main" val="D8B19E" mc:Ignorable="a14" a14:legacySpreadsheetColorIndex="60">
                      <a:gamma/>
                      <a:tint val="38039"/>
                      <a:invGamma/>
                    </a:srgbClr>
                  </a:gs>
                </a:gsLst>
                <a:lin ang="18900000" scaled="1"/>
              </a:gra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D61-476E-80B8-A364B402B459}"/>
              </c:ext>
            </c:extLst>
          </c:dPt>
          <c:dPt>
            <c:idx val="4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FFC6" mc:Ignorable="a14" a14:legacySpreadsheetColorIndex="13">
                      <a:gamma/>
                      <a:tint val="22353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  <a:gs pos="100000">
                    <a:srgbClr xmlns:mc="http://schemas.openxmlformats.org/markup-compatibility/2006" xmlns:a14="http://schemas.microsoft.com/office/drawing/2010/main" val="FFFFC6" mc:Ignorable="a14" a14:legacySpreadsheetColorIndex="13">
                      <a:gamma/>
                      <a:tint val="22353"/>
                      <a:invGamma/>
                    </a:srgbClr>
                  </a:gs>
                </a:gsLst>
                <a:lin ang="18900000" scaled="1"/>
              </a:gra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D61-476E-80B8-A364B402B459}"/>
              </c:ext>
            </c:extLst>
          </c:dPt>
          <c:dPt>
            <c:idx val="5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ABC0FF" mc:Ignorable="a14" a14:legacySpreadsheetColorIndex="48">
                      <a:gamma/>
                      <a:tint val="41176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3366FF" mc:Ignorable="a14" a14:legacySpreadsheetColorIndex="48"/>
                  </a:gs>
                  <a:gs pos="100000">
                    <a:srgbClr xmlns:mc="http://schemas.openxmlformats.org/markup-compatibility/2006" xmlns:a14="http://schemas.microsoft.com/office/drawing/2010/main" val="ABC0FF" mc:Ignorable="a14" a14:legacySpreadsheetColorIndex="48">
                      <a:gamma/>
                      <a:tint val="41176"/>
                      <a:invGamma/>
                    </a:srgbClr>
                  </a:gs>
                </a:gsLst>
                <a:lin ang="18900000" scaled="1"/>
              </a:gra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D61-476E-80B8-A364B402B459}"/>
              </c:ext>
            </c:extLst>
          </c:dPt>
          <c:dLbls>
            <c:dLbl>
              <c:idx val="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61-476E-80B8-A364B402B459}"/>
                </c:ext>
              </c:extLst>
            </c:dLbl>
            <c:dLbl>
              <c:idx val="1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61-476E-80B8-A364B402B459}"/>
                </c:ext>
              </c:extLst>
            </c:dLbl>
            <c:dLbl>
              <c:idx val="2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61-476E-80B8-A364B402B459}"/>
                </c:ext>
              </c:extLst>
            </c:dLbl>
            <c:dLbl>
              <c:idx val="3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61-476E-80B8-A364B402B459}"/>
                </c:ext>
              </c:extLst>
            </c:dLbl>
            <c:dLbl>
              <c:idx val="4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61-476E-80B8-A364B402B459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3175">
                  <a:solidFill>
                    <a:srgbClr val="000000"/>
                  </a:solidFill>
                  <a:prstDash val="solid"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C-6D61-476E-80B8-A364B402B45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A6A6" mc:Ignorable="a14" a14:legacySpreadsheetColorIndex="10">
                      <a:gamma/>
                      <a:tint val="34902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FF0000" mc:Ignorable="a14" a14:legacySpreadsheetColorIndex="10"/>
                  </a:gs>
                  <a:gs pos="100000">
                    <a:srgbClr xmlns:mc="http://schemas.openxmlformats.org/markup-compatibility/2006" xmlns:a14="http://schemas.microsoft.com/office/drawing/2010/main" val="FFA6A6" mc:Ignorable="a14" a14:legacySpreadsheetColorIndex="10">
                      <a:gamma/>
                      <a:tint val="34902"/>
                      <a:invGamma/>
                    </a:srgbClr>
                  </a:gs>
                </a:gsLst>
                <a:lin ang="18900000" scaled="1"/>
              </a:gra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2C08-4BA1-8CD6-4A197763C4AD}"/>
              </c:ext>
            </c:extLst>
          </c:dPt>
          <c:dPt>
            <c:idx val="1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ECFB6" mc:Ignorable="a14" a14:legacySpreadsheetColorIndex="57">
                      <a:gamma/>
                      <a:tint val="47451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339966" mc:Ignorable="a14" a14:legacySpreadsheetColorIndex="57"/>
                  </a:gs>
                  <a:gs pos="100000">
                    <a:srgbClr xmlns:mc="http://schemas.openxmlformats.org/markup-compatibility/2006" xmlns:a14="http://schemas.microsoft.com/office/drawing/2010/main" val="9ECFB6" mc:Ignorable="a14" a14:legacySpreadsheetColorIndex="57">
                      <a:gamma/>
                      <a:tint val="47451"/>
                      <a:invGamma/>
                    </a:srgbClr>
                  </a:gs>
                </a:gsLst>
                <a:lin ang="18900000" scaled="1"/>
              </a:gra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C08-4BA1-8CD6-4A197763C4AD}"/>
              </c:ext>
            </c:extLst>
          </c:dPt>
          <c:dPt>
            <c:idx val="2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D596" mc:Ignorable="a14" a14:legacySpreadsheetColorIndex="52">
                      <a:gamma/>
                      <a:tint val="41176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FF9900" mc:Ignorable="a14" a14:legacySpreadsheetColorIndex="52"/>
                  </a:gs>
                  <a:gs pos="100000">
                    <a:srgbClr xmlns:mc="http://schemas.openxmlformats.org/markup-compatibility/2006" xmlns:a14="http://schemas.microsoft.com/office/drawing/2010/main" val="FFD596" mc:Ignorable="a14" a14:legacySpreadsheetColorIndex="52">
                      <a:gamma/>
                      <a:tint val="41176"/>
                      <a:invGamma/>
                    </a:srgbClr>
                  </a:gs>
                </a:gsLst>
                <a:lin ang="18900000" scaled="1"/>
              </a:gra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C08-4BA1-8CD6-4A197763C4AD}"/>
              </c:ext>
            </c:extLst>
          </c:dPt>
          <c:dPt>
            <c:idx val="3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D2A58E" mc:Ignorable="a14" a14:legacySpreadsheetColorIndex="60">
                      <a:gamma/>
                      <a:tint val="44314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993300" mc:Ignorable="a14" a14:legacySpreadsheetColorIndex="60"/>
                  </a:gs>
                  <a:gs pos="100000">
                    <a:srgbClr xmlns:mc="http://schemas.openxmlformats.org/markup-compatibility/2006" xmlns:a14="http://schemas.microsoft.com/office/drawing/2010/main" val="D2A58E" mc:Ignorable="a14" a14:legacySpreadsheetColorIndex="60">
                      <a:gamma/>
                      <a:tint val="44314"/>
                      <a:invGamma/>
                    </a:srgbClr>
                  </a:gs>
                </a:gsLst>
                <a:lin ang="18900000" scaled="1"/>
              </a:gra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C08-4BA1-8CD6-4A197763C4AD}"/>
              </c:ext>
            </c:extLst>
          </c:dPt>
          <c:dPt>
            <c:idx val="4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FFC6" mc:Ignorable="a14" a14:legacySpreadsheetColorIndex="13">
                      <a:gamma/>
                      <a:tint val="22353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  <a:gs pos="100000">
                    <a:srgbClr xmlns:mc="http://schemas.openxmlformats.org/markup-compatibility/2006" xmlns:a14="http://schemas.microsoft.com/office/drawing/2010/main" val="FFFFC6" mc:Ignorable="a14" a14:legacySpreadsheetColorIndex="13">
                      <a:gamma/>
                      <a:tint val="22353"/>
                      <a:invGamma/>
                    </a:srgbClr>
                  </a:gs>
                </a:gsLst>
                <a:lin ang="18900000" scaled="1"/>
              </a:gra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C08-4BA1-8CD6-4A197763C4AD}"/>
              </c:ext>
            </c:extLst>
          </c:dPt>
          <c:dPt>
            <c:idx val="5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ABC0FF" mc:Ignorable="a14" a14:legacySpreadsheetColorIndex="48">
                      <a:gamma/>
                      <a:tint val="41176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3366FF" mc:Ignorable="a14" a14:legacySpreadsheetColorIndex="48"/>
                  </a:gs>
                  <a:gs pos="100000">
                    <a:srgbClr xmlns:mc="http://schemas.openxmlformats.org/markup-compatibility/2006" xmlns:a14="http://schemas.microsoft.com/office/drawing/2010/main" val="ABC0FF" mc:Ignorable="a14" a14:legacySpreadsheetColorIndex="48">
                      <a:gamma/>
                      <a:tint val="41176"/>
                      <a:invGamma/>
                    </a:srgbClr>
                  </a:gs>
                </a:gsLst>
                <a:lin ang="18900000" scaled="1"/>
              </a:gra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C08-4BA1-8CD6-4A197763C4AD}"/>
              </c:ext>
            </c:extLst>
          </c:dPt>
          <c:dLbls>
            <c:dLbl>
              <c:idx val="0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08-4BA1-8CD6-4A197763C4AD}"/>
                </c:ext>
              </c:extLst>
            </c:dLbl>
            <c:dLbl>
              <c:idx val="1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08-4BA1-8CD6-4A197763C4AD}"/>
                </c:ext>
              </c:extLst>
            </c:dLbl>
            <c:dLbl>
              <c:idx val="2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08-4BA1-8CD6-4A197763C4AD}"/>
                </c:ext>
              </c:extLst>
            </c:dLbl>
            <c:dLbl>
              <c:idx val="3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08-4BA1-8CD6-4A197763C4AD}"/>
                </c:ext>
              </c:extLst>
            </c:dLbl>
            <c:dLbl>
              <c:idx val="4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08-4BA1-8CD6-4A197763C4AD}"/>
                </c:ext>
              </c:extLst>
            </c:dLbl>
            <c:dLbl>
              <c:idx val="5"/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08-4BA1-8CD6-4A197763C4AD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3175">
                  <a:solidFill>
                    <a:srgbClr val="000000"/>
                  </a:solidFill>
                  <a:prstDash val="solid"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C-2C08-4BA1-8CD6-4A197763C4AD}"/>
            </c:ext>
          </c:extLst>
        </c:ser>
        <c:dLbls>
          <c:showLegendKey val="1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9525">
      <a:noFill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E0C0A0"/>
              </a:solidFill>
              <a:prstDash val="solid"/>
            </a:ln>
          </c:spPr>
          <c:pictureOptions>
            <c:pictureFormat val="stretch"/>
          </c:pictureOptions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bienes!#REF!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bienes!#REF!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B2D-4B7F-A7B3-923CB64E2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E0C0A0"/>
              </a:solidFill>
              <a:prstDash val="sysDash"/>
            </a:ln>
          </c:spPr>
        </c:dropLines>
        <c:axId val="362175488"/>
        <c:axId val="363406464"/>
      </c:areaChart>
      <c:catAx>
        <c:axId val="362175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AÑOS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63406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634064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BILLONES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62175488"/>
        <c:crosses val="autoZero"/>
        <c:crossBetween val="midCat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/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A6A6" mc:Ignorable="a14" a14:legacySpreadsheetColorIndex="10">
                    <a:gamma/>
                    <a:tint val="34902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FF0000" mc:Ignorable="a14" a14:legacySpreadsheetColorIndex="10"/>
                </a:gs>
                <a:gs pos="100000">
                  <a:srgbClr xmlns:mc="http://schemas.openxmlformats.org/markup-compatibility/2006" xmlns:a14="http://schemas.microsoft.com/office/drawing/2010/main" val="FFA6A6" mc:Ignorable="a14" a14:legacySpreadsheetColorIndex="10">
                    <a:gamma/>
                    <a:tint val="34902"/>
                    <a:invGamma/>
                  </a:srgbClr>
                </a:gs>
              </a:gsLst>
              <a:lin ang="18900000" scaled="1"/>
            </a:gra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84C-4249-947C-751CE2E3B295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CC99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4C-4249-947C-751CE2E3B29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</c:numLit>
          </c:val>
          <c:extLst>
            <c:ext xmlns:c16="http://schemas.microsoft.com/office/drawing/2014/chart" uri="{C3380CC4-5D6E-409C-BE32-E72D297353CC}">
              <c16:uniqueId val="{00000001-D84C-4249-947C-751CE2E3B295}"/>
            </c:ext>
          </c:extLst>
        </c:ser>
        <c:ser>
          <c:idx val="1"/>
          <c:order val="1"/>
          <c:tx>
            <c:v/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B1D8C5" mc:Ignorable="a14" a14:legacySpreadsheetColorIndex="57">
                    <a:gamma/>
                    <a:tint val="38039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339966" mc:Ignorable="a14" a14:legacySpreadsheetColorIndex="57"/>
                </a:gs>
                <a:gs pos="100000">
                  <a:srgbClr xmlns:mc="http://schemas.openxmlformats.org/markup-compatibility/2006" xmlns:a14="http://schemas.microsoft.com/office/drawing/2010/main" val="B1D8C5" mc:Ignorable="a14" a14:legacySpreadsheetColorIndex="57">
                    <a:gamma/>
                    <a:tint val="38039"/>
                    <a:invGamma/>
                  </a:srgbClr>
                </a:gs>
              </a:gsLst>
              <a:lin ang="18900000" scaled="1"/>
            </a:gradFill>
            <a:ln w="25400">
              <a:noFill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4C-4249-947C-751CE2E3B29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</c:numLit>
          </c:val>
          <c:extLst>
            <c:ext xmlns:c16="http://schemas.microsoft.com/office/drawing/2014/chart" uri="{C3380CC4-5D6E-409C-BE32-E72D297353CC}">
              <c16:uniqueId val="{00000003-D84C-4249-947C-751CE2E3B295}"/>
            </c:ext>
          </c:extLst>
        </c:ser>
        <c:ser>
          <c:idx val="2"/>
          <c:order val="2"/>
          <c:tx>
            <c:v/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C59E" mc:Ignorable="a14" a14:legacySpreadsheetColorIndex="53">
                    <a:gamma/>
                    <a:tint val="38039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FF6600" mc:Ignorable="a14" a14:legacySpreadsheetColorIndex="53"/>
                </a:gs>
                <a:gs pos="100000">
                  <a:srgbClr xmlns:mc="http://schemas.openxmlformats.org/markup-compatibility/2006" xmlns:a14="http://schemas.microsoft.com/office/drawing/2010/main" val="FFC59E" mc:Ignorable="a14" a14:legacySpreadsheetColorIndex="53">
                    <a:gamma/>
                    <a:tint val="38039"/>
                    <a:invGamma/>
                  </a:srgbClr>
                </a:gs>
              </a:gsLst>
              <a:lin ang="18900000" scaled="1"/>
            </a:gradFill>
            <a:ln w="25400">
              <a:noFill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4C-4249-947C-751CE2E3B29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</c:numLit>
          </c:val>
          <c:extLst>
            <c:ext xmlns:c16="http://schemas.microsoft.com/office/drawing/2014/chart" uri="{C3380CC4-5D6E-409C-BE32-E72D297353CC}">
              <c16:uniqueId val="{00000005-D84C-4249-947C-751CE2E3B295}"/>
            </c:ext>
          </c:extLst>
        </c:ser>
        <c:ser>
          <c:idx val="3"/>
          <c:order val="3"/>
          <c:tx>
            <c:v/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DFBEAE" mc:Ignorable="a14" a14:legacySpreadsheetColorIndex="60">
                    <a:gamma/>
                    <a:tint val="31765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993300" mc:Ignorable="a14" a14:legacySpreadsheetColorIndex="60"/>
                </a:gs>
                <a:gs pos="100000">
                  <a:srgbClr xmlns:mc="http://schemas.openxmlformats.org/markup-compatibility/2006" xmlns:a14="http://schemas.microsoft.com/office/drawing/2010/main" val="DFBEAE" mc:Ignorable="a14" a14:legacySpreadsheetColorIndex="60">
                    <a:gamma/>
                    <a:tint val="31765"/>
                    <a:invGamma/>
                  </a:srgbClr>
                </a:gs>
              </a:gsLst>
              <a:lin ang="18900000" scaled="1"/>
            </a:gradFill>
            <a:ln w="25400">
              <a:noFill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4C-4249-947C-751CE2E3B29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</c:numLit>
          </c:val>
          <c:extLst>
            <c:ext xmlns:c16="http://schemas.microsoft.com/office/drawing/2014/chart" uri="{C3380CC4-5D6E-409C-BE32-E72D297353CC}">
              <c16:uniqueId val="{00000007-D84C-4249-947C-751CE2E3B295}"/>
            </c:ext>
          </c:extLst>
        </c:ser>
        <c:ser>
          <c:idx val="4"/>
          <c:order val="4"/>
          <c:tx>
            <c:v/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FFEC" mc:Ignorable="a14" a14:legacySpreadsheetColorIndex="43">
                    <a:gamma/>
                    <a:tint val="38039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FFFFCC" mc:Ignorable="a14" a14:legacySpreadsheetColorIndex="43"/>
                </a:gs>
                <a:gs pos="100000">
                  <a:srgbClr xmlns:mc="http://schemas.openxmlformats.org/markup-compatibility/2006" xmlns:a14="http://schemas.microsoft.com/office/drawing/2010/main" val="FFFFEC" mc:Ignorable="a14" a14:legacySpreadsheetColorIndex="43">
                    <a:gamma/>
                    <a:tint val="38039"/>
                    <a:invGamma/>
                  </a:srgbClr>
                </a:gs>
              </a:gsLst>
              <a:lin ang="18900000" scaled="1"/>
            </a:gradFill>
            <a:ln w="25400">
              <a:noFill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4C-4249-947C-751CE2E3B29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</c:numLit>
          </c:val>
          <c:extLst>
            <c:ext xmlns:c16="http://schemas.microsoft.com/office/drawing/2014/chart" uri="{C3380CC4-5D6E-409C-BE32-E72D297353CC}">
              <c16:uniqueId val="{00000009-D84C-4249-947C-751CE2E3B2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00"/>
        <c:overlap val="-60"/>
        <c:axId val="348860416"/>
        <c:axId val="348862336"/>
      </c:barChart>
      <c:catAx>
        <c:axId val="348860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CLASE DE RIESGO -</a:t>
                </a:r>
              </a:p>
            </c:rich>
          </c:tx>
          <c:overlay val="0"/>
          <c:spPr>
            <a:solidFill>
              <a:srgbClr val="FFFFFF"/>
            </a:solidFill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88623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8862336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MILLONES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48860416"/>
        <c:crosses val="autoZero"/>
        <c:crossBetween val="between"/>
        <c:majorUnit val="10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r>
              <a:rPr lang="es-ES" sz="1400" b="1" i="0" baseline="0">
                <a:solidFill>
                  <a:srgbClr val="9D2235"/>
                </a:solidFill>
                <a:effectLst/>
              </a:rPr>
              <a:t>CAPITALES ASEGURADOS</a:t>
            </a:r>
            <a:endParaRPr lang="es-ES" sz="1100">
              <a:solidFill>
                <a:srgbClr val="9D2235"/>
              </a:solidFill>
              <a:effectLst/>
            </a:endParaRPr>
          </a:p>
        </c:rich>
      </c:tx>
      <c:layout>
        <c:manualLayout>
          <c:xMode val="edge"/>
          <c:yMode val="edge"/>
          <c:x val="0.1744943227205295"/>
          <c:y val="1.9591301087364078E-3"/>
        </c:manualLayout>
      </c:layout>
      <c:overlay val="0"/>
      <c:spPr>
        <a:noFill/>
        <a:ln w="635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650373540873538"/>
          <c:y val="0.29141849079530679"/>
          <c:w val="0.57188284548670543"/>
          <c:h val="0.65358039484194907"/>
        </c:manualLayout>
      </c:layout>
      <c:doughnutChart>
        <c:varyColors val="1"/>
        <c:ser>
          <c:idx val="0"/>
          <c:order val="0"/>
          <c:spPr>
            <a:solidFill>
              <a:srgbClr val="7A7151">
                <a:alpha val="50000"/>
              </a:srgbClr>
            </a:solidFill>
          </c:spPr>
          <c:dPt>
            <c:idx val="0"/>
            <c:bubble3D val="0"/>
            <c:spPr>
              <a:solidFill>
                <a:srgbClr val="F68D36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1-3A6B-4C3A-B0EB-6CE246C01B82}"/>
              </c:ext>
            </c:extLst>
          </c:dPt>
          <c:dPt>
            <c:idx val="1"/>
            <c:bubble3D val="0"/>
            <c:spPr>
              <a:solidFill>
                <a:srgbClr val="32D675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3-3A6B-4C3A-B0EB-6CE246C01B82}"/>
              </c:ext>
            </c:extLst>
          </c:dPt>
          <c:dPt>
            <c:idx val="2"/>
            <c:bubble3D val="0"/>
            <c:spPr>
              <a:solidFill>
                <a:srgbClr val="2971E7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5-3A6B-4C3A-B0EB-6CE246C01B82}"/>
              </c:ext>
            </c:extLst>
          </c:dPt>
          <c:dPt>
            <c:idx val="3"/>
            <c:bubble3D val="0"/>
            <c:spPr>
              <a:solidFill>
                <a:srgbClr val="9D2235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7-3A6B-4C3A-B0EB-6CE246C01B82}"/>
              </c:ext>
            </c:extLst>
          </c:dPt>
          <c:dPt>
            <c:idx val="4"/>
            <c:bubble3D val="0"/>
            <c:spPr>
              <a:solidFill>
                <a:srgbClr val="CA7079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9-3A6B-4C3A-B0EB-6CE246C01B82}"/>
              </c:ext>
            </c:extLst>
          </c:dPt>
          <c:dPt>
            <c:idx val="5"/>
            <c:bubble3D val="0"/>
            <c:spPr>
              <a:solidFill>
                <a:srgbClr val="F8F084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B-3A6B-4C3A-B0EB-6CE246C01B82}"/>
              </c:ext>
            </c:extLst>
          </c:dPt>
          <c:dLbls>
            <c:dLbl>
              <c:idx val="0"/>
              <c:layout>
                <c:manualLayout>
                  <c:x val="0.21232604268818467"/>
                  <c:y val="-0.11064426748583447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6B-4C3A-B0EB-6CE246C01B82}"/>
                </c:ext>
              </c:extLst>
            </c:dLbl>
            <c:dLbl>
              <c:idx val="1"/>
              <c:layout>
                <c:manualLayout>
                  <c:x val="-0.18517266856597342"/>
                  <c:y val="3.2474254989519731E-2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6B-4C3A-B0EB-6CE246C01B82}"/>
                </c:ext>
              </c:extLst>
            </c:dLbl>
            <c:dLbl>
              <c:idx val="2"/>
              <c:layout>
                <c:manualLayout>
                  <c:x val="-0.1974489803208278"/>
                  <c:y val="-7.8759643289317158E-2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6B-4C3A-B0EB-6CE246C01B82}"/>
                </c:ext>
              </c:extLst>
            </c:dLbl>
            <c:dLbl>
              <c:idx val="3"/>
              <c:layout>
                <c:manualLayout>
                  <c:x val="6.6110187311546956E-2"/>
                  <c:y val="-0.1283881026404535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6B-4C3A-B0EB-6CE246C01B8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6B-4C3A-B0EB-6CE246C01B82}"/>
                </c:ext>
              </c:extLst>
            </c:dLbl>
            <c:dLbl>
              <c:idx val="5"/>
              <c:layout>
                <c:manualLayout>
                  <c:x val="-0.13297137110578569"/>
                  <c:y val="-0.17764160136621529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6B-4C3A-B0EB-6CE246C01B82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rot="0" vert="horz" anchor="ctr" anchorCtr="1"/>
              <a:lstStyle/>
              <a:p>
                <a:pPr>
                  <a:defRPr sz="800" b="0" i="0" u="none" strike="noStrike" baseline="0">
                    <a:solidFill>
                      <a:srgbClr val="9D2235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Viv. y Cdades.</c:v>
              </c:pt>
              <c:pt idx="1">
                <c:v>Oficinas</c:v>
              </c:pt>
              <c:pt idx="2">
                <c:v>Resto: Com, Ind. y otros</c:v>
              </c:pt>
              <c:pt idx="3">
                <c:v>Ob.Civiles</c:v>
              </c:pt>
              <c:pt idx="4">
                <c:v>Veh.Autom.</c:v>
              </c:pt>
            </c:strLit>
          </c:cat>
          <c:val>
            <c:numRef>
              <c:f>'S1-T'!$F$14:$F$17</c:f>
              <c:numCache>
                <c:formatCode>#,##0.0</c:formatCode>
                <c:ptCount val="4"/>
                <c:pt idx="0">
                  <c:v>71.216586074722187</c:v>
                </c:pt>
                <c:pt idx="1">
                  <c:v>1.3244540566530245</c:v>
                </c:pt>
                <c:pt idx="2">
                  <c:v>27.167484446708752</c:v>
                </c:pt>
                <c:pt idx="3">
                  <c:v>0.29147542191602854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A6B-4C3A-B0EB-6CE246C01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12700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r>
              <a:rPr lang="es-ES" sz="1400" b="1" i="0" baseline="0">
                <a:solidFill>
                  <a:srgbClr val="9D2235"/>
                </a:solidFill>
                <a:effectLst/>
              </a:rPr>
              <a:t>NÚMERO DE PÓLIZAS</a:t>
            </a:r>
            <a:endParaRPr lang="es-ES" sz="1100">
              <a:solidFill>
                <a:srgbClr val="9D2235"/>
              </a:solidFill>
              <a:effectLst/>
            </a:endParaRPr>
          </a:p>
        </c:rich>
      </c:tx>
      <c:layout>
        <c:manualLayout>
          <c:xMode val="edge"/>
          <c:yMode val="edge"/>
          <c:x val="0.1744943227205295"/>
          <c:y val="1.9591301087364078E-3"/>
        </c:manualLayout>
      </c:layout>
      <c:overlay val="0"/>
      <c:spPr>
        <a:noFill/>
        <a:ln w="635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63900437940019"/>
          <c:y val="0.23188008855877731"/>
          <c:w val="0.57188284548670543"/>
          <c:h val="0.65358039484194907"/>
        </c:manualLayout>
      </c:layout>
      <c:doughnutChart>
        <c:varyColors val="1"/>
        <c:ser>
          <c:idx val="0"/>
          <c:order val="0"/>
          <c:spPr>
            <a:solidFill>
              <a:srgbClr val="7A7151">
                <a:alpha val="50000"/>
              </a:srgbClr>
            </a:solidFill>
          </c:spPr>
          <c:dPt>
            <c:idx val="0"/>
            <c:bubble3D val="0"/>
            <c:spPr>
              <a:solidFill>
                <a:srgbClr val="F68D36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1-7434-440B-85C5-61F0443A5837}"/>
              </c:ext>
            </c:extLst>
          </c:dPt>
          <c:dPt>
            <c:idx val="1"/>
            <c:bubble3D val="0"/>
            <c:spPr>
              <a:solidFill>
                <a:srgbClr val="32D675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3-7434-440B-85C5-61F0443A5837}"/>
              </c:ext>
            </c:extLst>
          </c:dPt>
          <c:dPt>
            <c:idx val="2"/>
            <c:bubble3D val="0"/>
            <c:spPr>
              <a:solidFill>
                <a:srgbClr val="2971E7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5-7434-440B-85C5-61F0443A5837}"/>
              </c:ext>
            </c:extLst>
          </c:dPt>
          <c:dPt>
            <c:idx val="3"/>
            <c:bubble3D val="0"/>
            <c:spPr>
              <a:solidFill>
                <a:srgbClr val="9D2235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7-7434-440B-85C5-61F0443A5837}"/>
              </c:ext>
            </c:extLst>
          </c:dPt>
          <c:dPt>
            <c:idx val="4"/>
            <c:bubble3D val="0"/>
            <c:spPr>
              <a:solidFill>
                <a:srgbClr val="7A7151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9-7434-440B-85C5-61F0443A5837}"/>
              </c:ext>
            </c:extLst>
          </c:dPt>
          <c:dPt>
            <c:idx val="5"/>
            <c:bubble3D val="0"/>
            <c:spPr>
              <a:solidFill>
                <a:srgbClr val="F8F084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B-7434-440B-85C5-61F0443A5837}"/>
              </c:ext>
            </c:extLst>
          </c:dPt>
          <c:dLbls>
            <c:dLbl>
              <c:idx val="0"/>
              <c:layout>
                <c:manualLayout>
                  <c:x val="0.1503781315039649"/>
                  <c:y val="-1.8646131413469425E-2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34-440B-85C5-61F0443A5837}"/>
                </c:ext>
              </c:extLst>
            </c:dLbl>
            <c:dLbl>
              <c:idx val="1"/>
              <c:layout>
                <c:manualLayout>
                  <c:x val="0.1437716486608506"/>
                  <c:y val="4.6175521735168139E-2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34-440B-85C5-61F0443A5837}"/>
                </c:ext>
              </c:extLst>
            </c:dLbl>
            <c:dLbl>
              <c:idx val="2"/>
              <c:layout>
                <c:manualLayout>
                  <c:x val="0.17802506827991094"/>
                  <c:y val="0.14263210349100916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34-440B-85C5-61F0443A5837}"/>
                </c:ext>
              </c:extLst>
            </c:dLbl>
            <c:dLbl>
              <c:idx val="3"/>
              <c:layout>
                <c:manualLayout>
                  <c:x val="2.9857567446999543E-2"/>
                  <c:y val="0.12545075490072455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34-440B-85C5-61F0443A5837}"/>
                </c:ext>
              </c:extLst>
            </c:dLbl>
            <c:dLbl>
              <c:idx val="4"/>
              <c:layout>
                <c:manualLayout>
                  <c:x val="-0.16351668159847213"/>
                  <c:y val="-9.6884053364332354E-2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34-440B-85C5-61F0443A5837}"/>
                </c:ext>
              </c:extLst>
            </c:dLbl>
            <c:dLbl>
              <c:idx val="5"/>
              <c:layout>
                <c:manualLayout>
                  <c:x val="-0.13297137110578569"/>
                  <c:y val="-0.17764160136621529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34-440B-85C5-61F0443A5837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rot="0" vert="horz" anchor="ctr" anchorCtr="1"/>
              <a:lstStyle/>
              <a:p>
                <a:pPr>
                  <a:defRPr sz="800" b="0" i="0" u="none" strike="noStrike" baseline="0">
                    <a:solidFill>
                      <a:srgbClr val="9D2235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Viv. y Cdades.</c:v>
              </c:pt>
              <c:pt idx="1">
                <c:v>Oficinas</c:v>
              </c:pt>
              <c:pt idx="2">
                <c:v>Resto: Com, Ind. y otros</c:v>
              </c:pt>
              <c:pt idx="3">
                <c:v>Ob.Civiles</c:v>
              </c:pt>
              <c:pt idx="4">
                <c:v>Veh.Aut.</c:v>
              </c:pt>
            </c:strLit>
          </c:cat>
          <c:val>
            <c:numRef>
              <c:f>'S1-T'!$D$14:$D$18</c:f>
              <c:numCache>
                <c:formatCode>#,##0.0</c:formatCode>
                <c:ptCount val="5"/>
                <c:pt idx="0">
                  <c:v>34.872010525839706</c:v>
                </c:pt>
                <c:pt idx="1">
                  <c:v>0.50931457664847557</c:v>
                </c:pt>
                <c:pt idx="2">
                  <c:v>12.376635337246213</c:v>
                </c:pt>
                <c:pt idx="3">
                  <c:v>3.1493699785216042E-4</c:v>
                </c:pt>
                <c:pt idx="4">
                  <c:v>52.24172462326775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434-440B-85C5-61F0443A5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12700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r>
              <a:rPr lang="es-ES" sz="1400" b="1" i="0" baseline="0">
                <a:solidFill>
                  <a:srgbClr val="9D2235"/>
                </a:solidFill>
                <a:effectLst/>
              </a:rPr>
              <a:t>CAPITALES ASEGURADOS</a:t>
            </a:r>
            <a:endParaRPr lang="es-ES" sz="1100">
              <a:solidFill>
                <a:srgbClr val="9D2235"/>
              </a:solidFill>
              <a:effectLst/>
            </a:endParaRPr>
          </a:p>
        </c:rich>
      </c:tx>
      <c:layout>
        <c:manualLayout>
          <c:xMode val="edge"/>
          <c:yMode val="edge"/>
          <c:x val="0.1744943227205295"/>
          <c:y val="1.9591301087364078E-3"/>
        </c:manualLayout>
      </c:layout>
      <c:overlay val="0"/>
      <c:spPr>
        <a:noFill/>
        <a:ln w="635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911712510088415"/>
          <c:y val="0.26518750365646754"/>
          <c:w val="0.57188284548670543"/>
          <c:h val="0.65358039484194907"/>
        </c:manualLayout>
      </c:layout>
      <c:doughnutChart>
        <c:varyColors val="1"/>
        <c:ser>
          <c:idx val="0"/>
          <c:order val="0"/>
          <c:spPr>
            <a:solidFill>
              <a:srgbClr val="7A7151">
                <a:alpha val="50000"/>
              </a:srgbClr>
            </a:solidFill>
          </c:spPr>
          <c:dPt>
            <c:idx val="0"/>
            <c:bubble3D val="0"/>
            <c:spPr>
              <a:solidFill>
                <a:srgbClr val="F68D36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1-E19C-49B9-B777-ACBECEDF5357}"/>
              </c:ext>
            </c:extLst>
          </c:dPt>
          <c:dPt>
            <c:idx val="1"/>
            <c:bubble3D val="0"/>
            <c:spPr>
              <a:solidFill>
                <a:srgbClr val="32D675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3-E19C-49B9-B777-ACBECEDF5357}"/>
              </c:ext>
            </c:extLst>
          </c:dPt>
          <c:dPt>
            <c:idx val="2"/>
            <c:bubble3D val="0"/>
            <c:spPr>
              <a:solidFill>
                <a:srgbClr val="9D2235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5-E19C-49B9-B777-ACBECEDF5357}"/>
              </c:ext>
            </c:extLst>
          </c:dPt>
          <c:dPt>
            <c:idx val="3"/>
            <c:bubble3D val="0"/>
            <c:spPr>
              <a:solidFill>
                <a:srgbClr val="2971E7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7-E19C-49B9-B777-ACBECEDF5357}"/>
              </c:ext>
            </c:extLst>
          </c:dPt>
          <c:dPt>
            <c:idx val="4"/>
            <c:bubble3D val="0"/>
            <c:spPr>
              <a:solidFill>
                <a:srgbClr val="CA7079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9-E19C-49B9-B777-ACBECEDF5357}"/>
              </c:ext>
            </c:extLst>
          </c:dPt>
          <c:dPt>
            <c:idx val="5"/>
            <c:bubble3D val="0"/>
            <c:spPr>
              <a:solidFill>
                <a:srgbClr val="F8F084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B-E19C-49B9-B777-ACBECEDF5357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9C-49B9-B777-ACBECEDF5357}"/>
                </c:ext>
              </c:extLst>
            </c:dLbl>
            <c:dLbl>
              <c:idx val="1"/>
              <c:layout>
                <c:manualLayout>
                  <c:x val="-0.27894855367499877"/>
                  <c:y val="-0.58406972496644682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9C-49B9-B777-ACBECEDF5357}"/>
                </c:ext>
              </c:extLst>
            </c:dLbl>
            <c:dLbl>
              <c:idx val="2"/>
              <c:layout>
                <c:manualLayout>
                  <c:x val="-0.16959410304690176"/>
                  <c:y val="-2.3296001043347843E-2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9C-49B9-B777-ACBECEDF5357}"/>
                </c:ext>
              </c:extLst>
            </c:dLbl>
            <c:dLbl>
              <c:idx val="3"/>
              <c:layout>
                <c:manualLayout>
                  <c:x val="-0.11552142956262491"/>
                  <c:y val="-0.12820590131776116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9C-49B9-B777-ACBECEDF535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9C-49B9-B777-ACBECEDF5357}"/>
                </c:ext>
              </c:extLst>
            </c:dLbl>
            <c:dLbl>
              <c:idx val="5"/>
              <c:layout>
                <c:manualLayout>
                  <c:x val="-0.13297137110578569"/>
                  <c:y val="-0.17764160136621529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9C-49B9-B777-ACBECEDF5357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rot="0" vert="horz" anchor="ctr" anchorCtr="1"/>
              <a:lstStyle/>
              <a:p>
                <a:pPr>
                  <a:defRPr sz="800" b="0" i="0" u="none" strike="noStrike" baseline="0">
                    <a:solidFill>
                      <a:srgbClr val="9D2235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Viv. y Cdades.</c:v>
              </c:pt>
              <c:pt idx="1">
                <c:v>Resto de riesgos</c:v>
              </c:pt>
            </c:strLit>
          </c:cat>
          <c:val>
            <c:numRef>
              <c:f>'S1-T'!$F$48:$F$49</c:f>
              <c:numCache>
                <c:formatCode>#,##0</c:formatCode>
                <c:ptCount val="2"/>
                <c:pt idx="0" formatCode="#,##0.0">
                  <c:v>0</c:v>
                </c:pt>
                <c:pt idx="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19C-49B9-B777-ACBECEDF5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12700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r>
              <a:rPr lang="es-ES" sz="1400" b="1" i="0" baseline="0">
                <a:solidFill>
                  <a:srgbClr val="9D2235"/>
                </a:solidFill>
                <a:effectLst/>
              </a:rPr>
              <a:t>NÚMERO DE PÓLIZAS</a:t>
            </a:r>
            <a:endParaRPr lang="es-ES" sz="1100">
              <a:solidFill>
                <a:srgbClr val="9D2235"/>
              </a:solidFill>
              <a:effectLst/>
            </a:endParaRPr>
          </a:p>
        </c:rich>
      </c:tx>
      <c:layout>
        <c:manualLayout>
          <c:xMode val="edge"/>
          <c:yMode val="edge"/>
          <c:x val="0.18812072051773129"/>
          <c:y val="1.959113984978794E-3"/>
        </c:manualLayout>
      </c:layout>
      <c:overlay val="0"/>
      <c:spPr>
        <a:noFill/>
        <a:ln w="635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59131380217414"/>
          <c:y val="0.25408360654248896"/>
          <c:w val="0.57188284548670543"/>
          <c:h val="0.65358039484194907"/>
        </c:manualLayout>
      </c:layout>
      <c:doughnutChart>
        <c:varyColors val="1"/>
        <c:ser>
          <c:idx val="0"/>
          <c:order val="0"/>
          <c:spPr>
            <a:solidFill>
              <a:srgbClr val="7A7151">
                <a:alpha val="50000"/>
              </a:srgbClr>
            </a:solidFill>
          </c:spPr>
          <c:dPt>
            <c:idx val="0"/>
            <c:bubble3D val="0"/>
            <c:spPr>
              <a:solidFill>
                <a:srgbClr val="F68D36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1-DBB4-44A9-98B3-2CE53B4BE0B0}"/>
              </c:ext>
            </c:extLst>
          </c:dPt>
          <c:dPt>
            <c:idx val="1"/>
            <c:bubble3D val="0"/>
            <c:spPr>
              <a:solidFill>
                <a:srgbClr val="32D675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3-DBB4-44A9-98B3-2CE53B4BE0B0}"/>
              </c:ext>
            </c:extLst>
          </c:dPt>
          <c:dPt>
            <c:idx val="2"/>
            <c:bubble3D val="0"/>
            <c:spPr>
              <a:solidFill>
                <a:srgbClr val="9D2235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5-DBB4-44A9-98B3-2CE53B4BE0B0}"/>
              </c:ext>
            </c:extLst>
          </c:dPt>
          <c:dPt>
            <c:idx val="3"/>
            <c:bubble3D val="0"/>
            <c:spPr>
              <a:solidFill>
                <a:srgbClr val="2971E7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7-DBB4-44A9-98B3-2CE53B4BE0B0}"/>
              </c:ext>
            </c:extLst>
          </c:dPt>
          <c:dPt>
            <c:idx val="4"/>
            <c:bubble3D val="0"/>
            <c:spPr>
              <a:solidFill>
                <a:srgbClr val="CA7079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9-DBB4-44A9-98B3-2CE53B4BE0B0}"/>
              </c:ext>
            </c:extLst>
          </c:dPt>
          <c:dPt>
            <c:idx val="5"/>
            <c:bubble3D val="0"/>
            <c:spPr>
              <a:solidFill>
                <a:srgbClr val="F8F084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B-DBB4-44A9-98B3-2CE53B4BE0B0}"/>
              </c:ext>
            </c:extLst>
          </c:dPt>
          <c:dLbls>
            <c:dLbl>
              <c:idx val="0"/>
              <c:layout>
                <c:manualLayout>
                  <c:x val="0.25959954391986023"/>
                  <c:y val="1.9804521490222424E-2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B4-44A9-98B3-2CE53B4BE0B0}"/>
                </c:ext>
              </c:extLst>
            </c:dLbl>
            <c:dLbl>
              <c:idx val="1"/>
              <c:layout>
                <c:manualLayout>
                  <c:x val="-9.6858689988947214E-2"/>
                  <c:y val="-0.13017136213658209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B4-44A9-98B3-2CE53B4BE0B0}"/>
                </c:ext>
              </c:extLst>
            </c:dLbl>
            <c:dLbl>
              <c:idx val="2"/>
              <c:layout>
                <c:manualLayout>
                  <c:x val="-0.18776271483470403"/>
                  <c:y val="-0.110953492384957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B4-44A9-98B3-2CE53B4BE0B0}"/>
                </c:ext>
              </c:extLst>
            </c:dLbl>
            <c:dLbl>
              <c:idx val="3"/>
              <c:layout>
                <c:manualLayout>
                  <c:x val="-0.12914777837981864"/>
                  <c:y val="-0.14666000672049115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B4-44A9-98B3-2CE53B4BE0B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B4-44A9-98B3-2CE53B4BE0B0}"/>
                </c:ext>
              </c:extLst>
            </c:dLbl>
            <c:dLbl>
              <c:idx val="5"/>
              <c:layout>
                <c:manualLayout>
                  <c:x val="-0.13297137110578569"/>
                  <c:y val="-0.17764160136621529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B4-44A9-98B3-2CE53B4BE0B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rot="0" vert="horz" anchor="ctr" anchorCtr="1"/>
              <a:lstStyle/>
              <a:p>
                <a:pPr>
                  <a:defRPr sz="800" b="0" i="0" u="none" strike="noStrike" baseline="0">
                    <a:solidFill>
                      <a:srgbClr val="9D2235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Viv. y Cdades.</c:v>
              </c:pt>
              <c:pt idx="1">
                <c:v>Resto de riesgos</c:v>
              </c:pt>
            </c:strLit>
          </c:cat>
          <c:val>
            <c:numRef>
              <c:f>'S1-T'!$D$48:$D$49</c:f>
              <c:numCache>
                <c:formatCode>#,##0.0</c:formatCode>
                <c:ptCount val="2"/>
                <c:pt idx="0">
                  <c:v>89.586466232112798</c:v>
                </c:pt>
                <c:pt idx="1">
                  <c:v>10.413533767887202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BB4-44A9-98B3-2CE53B4BE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12700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r>
              <a:rPr lang="es-ES" sz="1400" b="1" i="0" u="none" strike="noStrike" baseline="0">
                <a:solidFill>
                  <a:srgbClr val="9D2235"/>
                </a:solidFill>
                <a:latin typeface="Calibri"/>
                <a:cs typeface="Calibri"/>
              </a:rPr>
              <a:t>NÚMERO DE PÓLIZAS</a:t>
            </a:r>
          </a:p>
        </c:rich>
      </c:tx>
      <c:layout>
        <c:manualLayout>
          <c:xMode val="edge"/>
          <c:yMode val="edge"/>
          <c:x val="0.2197840597900502"/>
          <c:y val="1.9592532677033458E-3"/>
        </c:manualLayout>
      </c:layout>
      <c:overlay val="0"/>
      <c:spPr>
        <a:noFill/>
        <a:ln w="635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818731224840287"/>
          <c:y val="0.21588578601587846"/>
          <c:w val="0.54091732664197778"/>
          <c:h val="0.67138376821624735"/>
        </c:manualLayout>
      </c:layout>
      <c:doughnutChart>
        <c:varyColors val="1"/>
        <c:ser>
          <c:idx val="0"/>
          <c:order val="0"/>
          <c:spPr>
            <a:solidFill>
              <a:srgbClr val="7A7151">
                <a:alpha val="50000"/>
              </a:srgbClr>
            </a:solidFill>
          </c:spPr>
          <c:dPt>
            <c:idx val="0"/>
            <c:bubble3D val="0"/>
            <c:spPr>
              <a:solidFill>
                <a:srgbClr val="F68D36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1-F311-4113-AFB9-EC32DC96C0B7}"/>
              </c:ext>
            </c:extLst>
          </c:dPt>
          <c:dPt>
            <c:idx val="1"/>
            <c:bubble3D val="0"/>
            <c:spPr>
              <a:solidFill>
                <a:srgbClr val="32D675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3-F311-4113-AFB9-EC32DC96C0B7}"/>
              </c:ext>
            </c:extLst>
          </c:dPt>
          <c:dPt>
            <c:idx val="2"/>
            <c:bubble3D val="0"/>
            <c:spPr>
              <a:solidFill>
                <a:srgbClr val="2971E7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5-F311-4113-AFB9-EC32DC96C0B7}"/>
              </c:ext>
            </c:extLst>
          </c:dPt>
          <c:dPt>
            <c:idx val="3"/>
            <c:bubble3D val="0"/>
            <c:spPr>
              <a:solidFill>
                <a:srgbClr val="2971E7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7-F311-4113-AFB9-EC32DC96C0B7}"/>
              </c:ext>
            </c:extLst>
          </c:dPt>
          <c:dPt>
            <c:idx val="4"/>
            <c:bubble3D val="0"/>
            <c:spPr>
              <a:solidFill>
                <a:srgbClr val="CA7079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9-F311-4113-AFB9-EC32DC96C0B7}"/>
              </c:ext>
            </c:extLst>
          </c:dPt>
          <c:dPt>
            <c:idx val="5"/>
            <c:bubble3D val="0"/>
            <c:spPr>
              <a:solidFill>
                <a:srgbClr val="F8F084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B-F311-4113-AFB9-EC32DC96C0B7}"/>
              </c:ext>
            </c:extLst>
          </c:dPt>
          <c:dLbls>
            <c:dLbl>
              <c:idx val="0"/>
              <c:layout>
                <c:manualLayout>
                  <c:x val="8.7952178741372053E-2"/>
                  <c:y val="-0.22372498563740834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11-4113-AFB9-EC32DC96C0B7}"/>
                </c:ext>
              </c:extLst>
            </c:dLbl>
            <c:dLbl>
              <c:idx val="1"/>
              <c:layout>
                <c:manualLayout>
                  <c:x val="7.0838643490584496E-2"/>
                  <c:y val="0.14097802653399669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11-4113-AFB9-EC32DC96C0B7}"/>
                </c:ext>
              </c:extLst>
            </c:dLbl>
            <c:dLbl>
              <c:idx val="2"/>
              <c:layout>
                <c:manualLayout>
                  <c:x val="-0.18508192870446397"/>
                  <c:y val="4.4931846498202449E-2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11-4113-AFB9-EC32DC96C0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ES" sz="800" b="0" i="0" u="none" strike="noStrike" kern="1200" baseline="0">
                    <a:solidFill>
                      <a:srgbClr val="9D2235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Ocupantes veh.</c:v>
              </c:pt>
              <c:pt idx="1">
                <c:v>Acctes.en viaje</c:v>
              </c:pt>
              <c:pt idx="2">
                <c:v>Resto acctes.</c:v>
              </c:pt>
            </c:strLit>
          </c:cat>
          <c:val>
            <c:numRef>
              <c:f>'S1-T'!$D$82:$D$84</c:f>
              <c:numCache>
                <c:formatCode>#,##0.0</c:formatCode>
                <c:ptCount val="3"/>
                <c:pt idx="0">
                  <c:v>48.940809011900598</c:v>
                </c:pt>
                <c:pt idx="1">
                  <c:v>1.209369712786787E-4</c:v>
                </c:pt>
                <c:pt idx="2">
                  <c:v>51.059070051128117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311-4113-AFB9-EC32DC96C0B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12700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r>
              <a:rPr lang="es-ES" sz="1400" b="1" i="0" u="none" strike="noStrike" baseline="0">
                <a:solidFill>
                  <a:srgbClr val="9D2235"/>
                </a:solidFill>
                <a:latin typeface="Calibri"/>
                <a:cs typeface="Calibri"/>
              </a:rPr>
              <a:t>CAPITALES ASEGURADOS</a:t>
            </a:r>
          </a:p>
        </c:rich>
      </c:tx>
      <c:layout>
        <c:manualLayout>
          <c:xMode val="edge"/>
          <c:yMode val="edge"/>
          <c:x val="0.1744943227205295"/>
          <c:y val="1.9591301087364091E-3"/>
        </c:manualLayout>
      </c:layout>
      <c:overlay val="0"/>
      <c:spPr>
        <a:noFill/>
        <a:ln w="635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733052131530636"/>
          <c:y val="0.22900772473223727"/>
          <c:w val="0.57188284548670543"/>
          <c:h val="0.65358039484194907"/>
        </c:manualLayout>
      </c:layout>
      <c:doughnutChart>
        <c:varyColors val="1"/>
        <c:ser>
          <c:idx val="0"/>
          <c:order val="0"/>
          <c:spPr>
            <a:solidFill>
              <a:srgbClr val="7A7151">
                <a:alpha val="50000"/>
              </a:srgbClr>
            </a:solidFill>
          </c:spPr>
          <c:dPt>
            <c:idx val="0"/>
            <c:bubble3D val="0"/>
            <c:spPr>
              <a:solidFill>
                <a:srgbClr val="F68D36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1-F93F-4827-85F5-7D7ECA3E4237}"/>
              </c:ext>
            </c:extLst>
          </c:dPt>
          <c:dPt>
            <c:idx val="1"/>
            <c:bubble3D val="0"/>
            <c:spPr>
              <a:solidFill>
                <a:srgbClr val="32D675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3-F93F-4827-85F5-7D7ECA3E4237}"/>
              </c:ext>
            </c:extLst>
          </c:dPt>
          <c:dPt>
            <c:idx val="2"/>
            <c:bubble3D val="0"/>
            <c:spPr>
              <a:solidFill>
                <a:srgbClr val="2971E7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5-F93F-4827-85F5-7D7ECA3E4237}"/>
              </c:ext>
            </c:extLst>
          </c:dPt>
          <c:dPt>
            <c:idx val="3"/>
            <c:bubble3D val="0"/>
            <c:spPr>
              <a:solidFill>
                <a:srgbClr val="2971E7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7-F93F-4827-85F5-7D7ECA3E4237}"/>
              </c:ext>
            </c:extLst>
          </c:dPt>
          <c:dPt>
            <c:idx val="4"/>
            <c:bubble3D val="0"/>
            <c:spPr>
              <a:solidFill>
                <a:srgbClr val="CA7079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9-F93F-4827-85F5-7D7ECA3E4237}"/>
              </c:ext>
            </c:extLst>
          </c:dPt>
          <c:dPt>
            <c:idx val="5"/>
            <c:bubble3D val="0"/>
            <c:spPr>
              <a:solidFill>
                <a:srgbClr val="F8F084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B-F93F-4827-85F5-7D7ECA3E4237}"/>
              </c:ext>
            </c:extLst>
          </c:dPt>
          <c:dLbls>
            <c:dLbl>
              <c:idx val="0"/>
              <c:layout>
                <c:manualLayout>
                  <c:x val="0.16550908988574323"/>
                  <c:y val="-7.0158837471284513E-2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F-4827-85F5-7D7ECA3E4237}"/>
                </c:ext>
              </c:extLst>
            </c:dLbl>
            <c:dLbl>
              <c:idx val="1"/>
              <c:layout>
                <c:manualLayout>
                  <c:x val="0.17394067910388791"/>
                  <c:y val="6.6386370339002271E-2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F-4827-85F5-7D7ECA3E4237}"/>
                </c:ext>
              </c:extLst>
            </c:dLbl>
            <c:dLbl>
              <c:idx val="2"/>
              <c:layout>
                <c:manualLayout>
                  <c:x val="-0.16809428494928472"/>
                  <c:y val="3.1154917852834682E-3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3F-4827-85F5-7D7ECA3E4237}"/>
                </c:ext>
              </c:extLst>
            </c:dLbl>
            <c:dLbl>
              <c:idx val="3"/>
              <c:layout>
                <c:manualLayout>
                  <c:x val="-0.16994786317471186"/>
                  <c:y val="-9.6473810338925048E-2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3F-4827-85F5-7D7ECA3E4237}"/>
                </c:ext>
              </c:extLst>
            </c:dLbl>
            <c:dLbl>
              <c:idx val="4"/>
              <c:layout>
                <c:manualLayout>
                  <c:x val="-9.4681116626726E-2"/>
                  <c:y val="-0.12523271547578288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3F-4827-85F5-7D7ECA3E4237}"/>
                </c:ext>
              </c:extLst>
            </c:dLbl>
            <c:dLbl>
              <c:idx val="5"/>
              <c:layout>
                <c:manualLayout>
                  <c:x val="-0.13297137110578569"/>
                  <c:y val="-0.17764160136621529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3F-4827-85F5-7D7ECA3E4237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rot="0" vert="horz" anchor="ctr" anchorCtr="1"/>
              <a:lstStyle/>
              <a:p>
                <a:pPr>
                  <a:defRPr sz="800" b="0" i="0" u="none" strike="noStrike" baseline="0">
                    <a:solidFill>
                      <a:srgbClr val="9D2235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Ocupantes veh.</c:v>
              </c:pt>
              <c:pt idx="1">
                <c:v>Acctes.en viaje</c:v>
              </c:pt>
              <c:pt idx="2">
                <c:v>Resto acctes.</c:v>
              </c:pt>
            </c:strLit>
          </c:cat>
          <c:val>
            <c:numRef>
              <c:f>'S1-T'!$F$82:$F$84</c:f>
              <c:numCache>
                <c:formatCode>#,##0.0</c:formatCode>
                <c:ptCount val="3"/>
                <c:pt idx="0">
                  <c:v>13.496635793949663</c:v>
                </c:pt>
                <c:pt idx="1">
                  <c:v>41.226697201445319</c:v>
                </c:pt>
                <c:pt idx="2">
                  <c:v>45.276667004605024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93F-4827-85F5-7D7ECA3E4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12700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r>
              <a:rPr lang="es-ES" sz="1400" b="1" i="0" u="none" strike="noStrike" baseline="0">
                <a:solidFill>
                  <a:srgbClr val="9D2235"/>
                </a:solidFill>
                <a:latin typeface="Calibri"/>
                <a:cs typeface="Calibri"/>
              </a:rPr>
              <a:t>RECARGOS</a:t>
            </a:r>
          </a:p>
        </c:rich>
      </c:tx>
      <c:layout>
        <c:manualLayout>
          <c:xMode val="edge"/>
          <c:yMode val="edge"/>
          <c:x val="0.43018877640346448"/>
          <c:y val="2.743310336981870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729320987654315E-2"/>
          <c:y val="0.13055694444444443"/>
          <c:w val="0.9038635802469136"/>
          <c:h val="0.61015312499999996"/>
        </c:manualLayout>
      </c:layout>
      <c:lineChart>
        <c:grouping val="standard"/>
        <c:varyColors val="0"/>
        <c:ser>
          <c:idx val="0"/>
          <c:order val="0"/>
          <c:tx>
            <c:strRef>
              <c:f>'S1-IV-R'!$D$76</c:f>
              <c:strCache>
                <c:ptCount val="1"/>
                <c:pt idx="0">
                  <c:v>Viviendas y Ofic.</c:v>
                </c:pt>
              </c:strCache>
            </c:strRef>
          </c:tx>
          <c:spPr>
            <a:ln w="12700">
              <a:solidFill>
                <a:srgbClr val="2971E7"/>
              </a:solidFill>
              <a:prstDash val="solid"/>
            </a:ln>
          </c:spPr>
          <c:marker>
            <c:symbol val="square"/>
            <c:size val="4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rgbClr val="2971E7"/>
                </a:solidFill>
                <a:prstDash val="solid"/>
              </a:ln>
            </c:spPr>
          </c:marker>
          <c:cat>
            <c:strRef>
              <c:f>'S1-IV-R'!$B$77:$B$112</c:f>
              <c:strCache>
                <c:ptCount val="36"/>
                <c:pt idx="0">
                  <c:v> 1990</c:v>
                </c:pt>
                <c:pt idx="1">
                  <c:v> 1991</c:v>
                </c:pt>
                <c:pt idx="2">
                  <c:v> 1992</c:v>
                </c:pt>
                <c:pt idx="3">
                  <c:v> 1993</c:v>
                </c:pt>
                <c:pt idx="4">
                  <c:v> 1994</c:v>
                </c:pt>
                <c:pt idx="5">
                  <c:v> 1995</c:v>
                </c:pt>
                <c:pt idx="6">
                  <c:v> 1996</c:v>
                </c:pt>
                <c:pt idx="7">
                  <c:v> 1997</c:v>
                </c:pt>
                <c:pt idx="8">
                  <c:v> 1998</c:v>
                </c:pt>
                <c:pt idx="9">
                  <c:v> 1999</c:v>
                </c:pt>
                <c:pt idx="10">
                  <c:v> 2000</c:v>
                </c:pt>
                <c:pt idx="11">
                  <c:v> 2001</c:v>
                </c:pt>
                <c:pt idx="12">
                  <c:v> 2002</c:v>
                </c:pt>
                <c:pt idx="13">
                  <c:v> 2003</c:v>
                </c:pt>
                <c:pt idx="14">
                  <c:v> 2004</c:v>
                </c:pt>
                <c:pt idx="15">
                  <c:v> 2005</c:v>
                </c:pt>
                <c:pt idx="16">
                  <c:v> 2006</c:v>
                </c:pt>
                <c:pt idx="17">
                  <c:v> 2007</c:v>
                </c:pt>
                <c:pt idx="18">
                  <c:v> 2008</c:v>
                </c:pt>
                <c:pt idx="19">
                  <c:v> 2009</c:v>
                </c:pt>
                <c:pt idx="20">
                  <c:v> 2010</c:v>
                </c:pt>
                <c:pt idx="21">
                  <c:v> 2011</c:v>
                </c:pt>
                <c:pt idx="22">
                  <c:v> 2012</c:v>
                </c:pt>
                <c:pt idx="23">
                  <c:v> 2013</c:v>
                </c:pt>
                <c:pt idx="24">
                  <c:v> 2014</c:v>
                </c:pt>
                <c:pt idx="25">
                  <c:v> 2015</c:v>
                </c:pt>
                <c:pt idx="26">
                  <c:v> 2016</c:v>
                </c:pt>
                <c:pt idx="27">
                  <c:v> 2017</c:v>
                </c:pt>
                <c:pt idx="28">
                  <c:v> 2018</c:v>
                </c:pt>
                <c:pt idx="29">
                  <c:v> 2019</c:v>
                </c:pt>
                <c:pt idx="30">
                  <c:v> 2020</c:v>
                </c:pt>
                <c:pt idx="31">
                  <c:v> 2021</c:v>
                </c:pt>
                <c:pt idx="32">
                  <c:v> 2022</c:v>
                </c:pt>
                <c:pt idx="33">
                  <c:v> 2023</c:v>
                </c:pt>
                <c:pt idx="34">
                  <c:v> 2024</c:v>
                </c:pt>
                <c:pt idx="35">
                  <c:v> 2025</c:v>
                </c:pt>
              </c:strCache>
            </c:strRef>
          </c:cat>
          <c:val>
            <c:numRef>
              <c:f>'S1-IV-R'!$D$77:$D$112</c:f>
              <c:numCache>
                <c:formatCode>#,##0</c:formatCode>
                <c:ptCount val="36"/>
                <c:pt idx="0">
                  <c:v>118546372.43779632</c:v>
                </c:pt>
                <c:pt idx="1">
                  <c:v>134626362.35838884</c:v>
                </c:pt>
                <c:pt idx="2">
                  <c:v>145760150.6163221</c:v>
                </c:pt>
                <c:pt idx="3">
                  <c:v>151412894.26397705</c:v>
                </c:pt>
                <c:pt idx="4">
                  <c:v>163313712.74862066</c:v>
                </c:pt>
                <c:pt idx="5">
                  <c:v>180948542.76977879</c:v>
                </c:pt>
                <c:pt idx="6">
                  <c:v>190663307.96525657</c:v>
                </c:pt>
                <c:pt idx="7">
                  <c:v>192637108.42200488</c:v>
                </c:pt>
                <c:pt idx="8">
                  <c:v>204840571.68890116</c:v>
                </c:pt>
                <c:pt idx="9">
                  <c:v>212737679.7056706</c:v>
                </c:pt>
                <c:pt idx="10">
                  <c:v>227361943.57012683</c:v>
                </c:pt>
                <c:pt idx="11">
                  <c:v>239149273.55369785</c:v>
                </c:pt>
                <c:pt idx="12">
                  <c:v>254704929.61192772</c:v>
                </c:pt>
                <c:pt idx="13">
                  <c:v>273904950.23843044</c:v>
                </c:pt>
                <c:pt idx="14">
                  <c:v>287035811.02245343</c:v>
                </c:pt>
                <c:pt idx="15">
                  <c:v>312723098.9415077</c:v>
                </c:pt>
                <c:pt idx="16">
                  <c:v>335418028.55612612</c:v>
                </c:pt>
                <c:pt idx="17">
                  <c:v>350046257.97901201</c:v>
                </c:pt>
                <c:pt idx="18">
                  <c:v>365816805.77040648</c:v>
                </c:pt>
                <c:pt idx="19">
                  <c:v>355218804.7495153</c:v>
                </c:pt>
                <c:pt idx="20">
                  <c:v>367095309.58821076</c:v>
                </c:pt>
                <c:pt idx="21">
                  <c:v>376936061.53328985</c:v>
                </c:pt>
                <c:pt idx="22">
                  <c:v>380043580.70757896</c:v>
                </c:pt>
                <c:pt idx="23">
                  <c:v>388879360.09469199</c:v>
                </c:pt>
                <c:pt idx="24">
                  <c:v>404238334.63807654</c:v>
                </c:pt>
                <c:pt idx="25">
                  <c:v>411829524.83879364</c:v>
                </c:pt>
                <c:pt idx="26">
                  <c:v>414025994.08288366</c:v>
                </c:pt>
                <c:pt idx="27">
                  <c:v>416037744.63820881</c:v>
                </c:pt>
                <c:pt idx="28">
                  <c:v>400631956.13263243</c:v>
                </c:pt>
                <c:pt idx="29">
                  <c:v>391242678.15259701</c:v>
                </c:pt>
                <c:pt idx="30">
                  <c:v>393477320.05508292</c:v>
                </c:pt>
                <c:pt idx="31">
                  <c:v>383711724.20764792</c:v>
                </c:pt>
                <c:pt idx="32">
                  <c:v>384073363.37151873</c:v>
                </c:pt>
                <c:pt idx="33">
                  <c:v>385646742.98052001</c:v>
                </c:pt>
                <c:pt idx="34">
                  <c:v>386036604.44999999</c:v>
                </c:pt>
                <c:pt idx="35">
                  <c:v>380153075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B0-4F14-9475-A7F8B22B0430}"/>
            </c:ext>
          </c:extLst>
        </c:ser>
        <c:ser>
          <c:idx val="1"/>
          <c:order val="1"/>
          <c:tx>
            <c:strRef>
              <c:f>'S1-IV-R'!$E$76</c:f>
              <c:strCache>
                <c:ptCount val="1"/>
                <c:pt idx="0">
                  <c:v>Comercio y RS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square"/>
            <c:size val="4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strRef>
              <c:f>'S1-IV-R'!$B$77:$B$112</c:f>
              <c:strCache>
                <c:ptCount val="36"/>
                <c:pt idx="0">
                  <c:v> 1990</c:v>
                </c:pt>
                <c:pt idx="1">
                  <c:v> 1991</c:v>
                </c:pt>
                <c:pt idx="2">
                  <c:v> 1992</c:v>
                </c:pt>
                <c:pt idx="3">
                  <c:v> 1993</c:v>
                </c:pt>
                <c:pt idx="4">
                  <c:v> 1994</c:v>
                </c:pt>
                <c:pt idx="5">
                  <c:v> 1995</c:v>
                </c:pt>
                <c:pt idx="6">
                  <c:v> 1996</c:v>
                </c:pt>
                <c:pt idx="7">
                  <c:v> 1997</c:v>
                </c:pt>
                <c:pt idx="8">
                  <c:v> 1998</c:v>
                </c:pt>
                <c:pt idx="9">
                  <c:v> 1999</c:v>
                </c:pt>
                <c:pt idx="10">
                  <c:v> 2000</c:v>
                </c:pt>
                <c:pt idx="11">
                  <c:v> 2001</c:v>
                </c:pt>
                <c:pt idx="12">
                  <c:v> 2002</c:v>
                </c:pt>
                <c:pt idx="13">
                  <c:v> 2003</c:v>
                </c:pt>
                <c:pt idx="14">
                  <c:v> 2004</c:v>
                </c:pt>
                <c:pt idx="15">
                  <c:v> 2005</c:v>
                </c:pt>
                <c:pt idx="16">
                  <c:v> 2006</c:v>
                </c:pt>
                <c:pt idx="17">
                  <c:v> 2007</c:v>
                </c:pt>
                <c:pt idx="18">
                  <c:v> 2008</c:v>
                </c:pt>
                <c:pt idx="19">
                  <c:v> 2009</c:v>
                </c:pt>
                <c:pt idx="20">
                  <c:v> 2010</c:v>
                </c:pt>
                <c:pt idx="21">
                  <c:v> 2011</c:v>
                </c:pt>
                <c:pt idx="22">
                  <c:v> 2012</c:v>
                </c:pt>
                <c:pt idx="23">
                  <c:v> 2013</c:v>
                </c:pt>
                <c:pt idx="24">
                  <c:v> 2014</c:v>
                </c:pt>
                <c:pt idx="25">
                  <c:v> 2015</c:v>
                </c:pt>
                <c:pt idx="26">
                  <c:v> 2016</c:v>
                </c:pt>
                <c:pt idx="27">
                  <c:v> 2017</c:v>
                </c:pt>
                <c:pt idx="28">
                  <c:v> 2018</c:v>
                </c:pt>
                <c:pt idx="29">
                  <c:v> 2019</c:v>
                </c:pt>
                <c:pt idx="30">
                  <c:v> 2020</c:v>
                </c:pt>
                <c:pt idx="31">
                  <c:v> 2021</c:v>
                </c:pt>
                <c:pt idx="32">
                  <c:v> 2022</c:v>
                </c:pt>
                <c:pt idx="33">
                  <c:v> 2023</c:v>
                </c:pt>
                <c:pt idx="34">
                  <c:v> 2024</c:v>
                </c:pt>
                <c:pt idx="35">
                  <c:v> 2025</c:v>
                </c:pt>
              </c:strCache>
            </c:strRef>
          </c:cat>
          <c:val>
            <c:numRef>
              <c:f>'S1-IV-R'!$E$77:$E$112</c:f>
              <c:numCache>
                <c:formatCode>#,##0</c:formatCode>
                <c:ptCount val="36"/>
                <c:pt idx="0">
                  <c:v>33725195.588305272</c:v>
                </c:pt>
                <c:pt idx="1">
                  <c:v>38331218.42709846</c:v>
                </c:pt>
                <c:pt idx="2">
                  <c:v>41406140.740937158</c:v>
                </c:pt>
                <c:pt idx="3">
                  <c:v>43185314.92884247</c:v>
                </c:pt>
                <c:pt idx="4">
                  <c:v>46903596.943009593</c:v>
                </c:pt>
                <c:pt idx="5">
                  <c:v>43755145.747633137</c:v>
                </c:pt>
                <c:pt idx="6">
                  <c:v>46023801.342397407</c:v>
                </c:pt>
                <c:pt idx="7">
                  <c:v>59154005.73720704</c:v>
                </c:pt>
                <c:pt idx="8">
                  <c:v>59020123.605680384</c:v>
                </c:pt>
                <c:pt idx="9">
                  <c:v>61460009.676340602</c:v>
                </c:pt>
                <c:pt idx="10">
                  <c:v>67869236.886605009</c:v>
                </c:pt>
                <c:pt idx="11">
                  <c:v>71982741.15655373</c:v>
                </c:pt>
                <c:pt idx="12">
                  <c:v>55405092.688133702</c:v>
                </c:pt>
                <c:pt idx="13">
                  <c:v>79584973.434895054</c:v>
                </c:pt>
                <c:pt idx="14">
                  <c:v>84751696.22213912</c:v>
                </c:pt>
                <c:pt idx="15">
                  <c:v>96590255.844303682</c:v>
                </c:pt>
                <c:pt idx="16">
                  <c:v>102222637.27424794</c:v>
                </c:pt>
                <c:pt idx="17">
                  <c:v>106200983.5005523</c:v>
                </c:pt>
                <c:pt idx="18">
                  <c:v>108020942.42652912</c:v>
                </c:pt>
                <c:pt idx="19">
                  <c:v>99242127.072407559</c:v>
                </c:pt>
                <c:pt idx="20">
                  <c:v>100980996.957992</c:v>
                </c:pt>
                <c:pt idx="21">
                  <c:v>96299094.00455229</c:v>
                </c:pt>
                <c:pt idx="22">
                  <c:v>95394209.990718335</c:v>
                </c:pt>
                <c:pt idx="23">
                  <c:v>97640744.546019971</c:v>
                </c:pt>
                <c:pt idx="24">
                  <c:v>104039548.53163598</c:v>
                </c:pt>
                <c:pt idx="25">
                  <c:v>110747649.22519372</c:v>
                </c:pt>
                <c:pt idx="26">
                  <c:v>113836634.22615023</c:v>
                </c:pt>
                <c:pt idx="27">
                  <c:v>122302316.35782917</c:v>
                </c:pt>
                <c:pt idx="28">
                  <c:v>130732798.11863373</c:v>
                </c:pt>
                <c:pt idx="29">
                  <c:v>117756596.78088132</c:v>
                </c:pt>
                <c:pt idx="30">
                  <c:v>114516797.84177707</c:v>
                </c:pt>
                <c:pt idx="31">
                  <c:v>110232229.49483901</c:v>
                </c:pt>
                <c:pt idx="32">
                  <c:v>109159858.8336511</c:v>
                </c:pt>
                <c:pt idx="33">
                  <c:v>114327965.28987907</c:v>
                </c:pt>
                <c:pt idx="34">
                  <c:v>116999653.0008864</c:v>
                </c:pt>
                <c:pt idx="35">
                  <c:v>118674277.49299417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B0-4F14-9475-A7F8B22B0430}"/>
            </c:ext>
          </c:extLst>
        </c:ser>
        <c:ser>
          <c:idx val="2"/>
          <c:order val="2"/>
          <c:tx>
            <c:strRef>
              <c:f>'S1-IV-R'!$F$76</c:f>
              <c:strCache>
                <c:ptCount val="1"/>
                <c:pt idx="0">
                  <c:v>Industr. y Ob.Civ.</c:v>
                </c:pt>
              </c:strCache>
            </c:strRef>
          </c:tx>
          <c:spPr>
            <a:ln w="12700"/>
          </c:spPr>
          <c:marker>
            <c:symbol val="square"/>
            <c:size val="4"/>
            <c:spPr>
              <a:solidFill>
                <a:schemeClr val="accent3">
                  <a:lumMod val="60000"/>
                  <a:lumOff val="40000"/>
                </a:schemeClr>
              </a:solidFill>
            </c:spPr>
          </c:marker>
          <c:cat>
            <c:strRef>
              <c:f>'S1-IV-R'!$B$77:$B$112</c:f>
              <c:strCache>
                <c:ptCount val="36"/>
                <c:pt idx="0">
                  <c:v> 1990</c:v>
                </c:pt>
                <c:pt idx="1">
                  <c:v> 1991</c:v>
                </c:pt>
                <c:pt idx="2">
                  <c:v> 1992</c:v>
                </c:pt>
                <c:pt idx="3">
                  <c:v> 1993</c:v>
                </c:pt>
                <c:pt idx="4">
                  <c:v> 1994</c:v>
                </c:pt>
                <c:pt idx="5">
                  <c:v> 1995</c:v>
                </c:pt>
                <c:pt idx="6">
                  <c:v> 1996</c:v>
                </c:pt>
                <c:pt idx="7">
                  <c:v> 1997</c:v>
                </c:pt>
                <c:pt idx="8">
                  <c:v> 1998</c:v>
                </c:pt>
                <c:pt idx="9">
                  <c:v> 1999</c:v>
                </c:pt>
                <c:pt idx="10">
                  <c:v> 2000</c:v>
                </c:pt>
                <c:pt idx="11">
                  <c:v> 2001</c:v>
                </c:pt>
                <c:pt idx="12">
                  <c:v> 2002</c:v>
                </c:pt>
                <c:pt idx="13">
                  <c:v> 2003</c:v>
                </c:pt>
                <c:pt idx="14">
                  <c:v> 2004</c:v>
                </c:pt>
                <c:pt idx="15">
                  <c:v> 2005</c:v>
                </c:pt>
                <c:pt idx="16">
                  <c:v> 2006</c:v>
                </c:pt>
                <c:pt idx="17">
                  <c:v> 2007</c:v>
                </c:pt>
                <c:pt idx="18">
                  <c:v> 2008</c:v>
                </c:pt>
                <c:pt idx="19">
                  <c:v> 2009</c:v>
                </c:pt>
                <c:pt idx="20">
                  <c:v> 2010</c:v>
                </c:pt>
                <c:pt idx="21">
                  <c:v> 2011</c:v>
                </c:pt>
                <c:pt idx="22">
                  <c:v> 2012</c:v>
                </c:pt>
                <c:pt idx="23">
                  <c:v> 2013</c:v>
                </c:pt>
                <c:pt idx="24">
                  <c:v> 2014</c:v>
                </c:pt>
                <c:pt idx="25">
                  <c:v> 2015</c:v>
                </c:pt>
                <c:pt idx="26">
                  <c:v> 2016</c:v>
                </c:pt>
                <c:pt idx="27">
                  <c:v> 2017</c:v>
                </c:pt>
                <c:pt idx="28">
                  <c:v> 2018</c:v>
                </c:pt>
                <c:pt idx="29">
                  <c:v> 2019</c:v>
                </c:pt>
                <c:pt idx="30">
                  <c:v> 2020</c:v>
                </c:pt>
                <c:pt idx="31">
                  <c:v> 2021</c:v>
                </c:pt>
                <c:pt idx="32">
                  <c:v> 2022</c:v>
                </c:pt>
                <c:pt idx="33">
                  <c:v> 2023</c:v>
                </c:pt>
                <c:pt idx="34">
                  <c:v> 2024</c:v>
                </c:pt>
                <c:pt idx="35">
                  <c:v> 2025</c:v>
                </c:pt>
              </c:strCache>
            </c:strRef>
          </c:cat>
          <c:val>
            <c:numRef>
              <c:f>'S1-IV-R'!$F$77:$F$112</c:f>
              <c:numCache>
                <c:formatCode>#,##0</c:formatCode>
                <c:ptCount val="36"/>
                <c:pt idx="0">
                  <c:v>91951206.784370214</c:v>
                </c:pt>
                <c:pt idx="1">
                  <c:v>96995790.726606727</c:v>
                </c:pt>
                <c:pt idx="2">
                  <c:v>102635107.48105077</c:v>
                </c:pt>
                <c:pt idx="3">
                  <c:v>109258318.18594541</c:v>
                </c:pt>
                <c:pt idx="4">
                  <c:v>106286946.1790674</c:v>
                </c:pt>
                <c:pt idx="5">
                  <c:v>109448601.66190298</c:v>
                </c:pt>
                <c:pt idx="6">
                  <c:v>114882941.45826054</c:v>
                </c:pt>
                <c:pt idx="7">
                  <c:v>118007971.64820117</c:v>
                </c:pt>
                <c:pt idx="8">
                  <c:v>124982452.26332086</c:v>
                </c:pt>
                <c:pt idx="9">
                  <c:v>133415889.27941275</c:v>
                </c:pt>
                <c:pt idx="10">
                  <c:v>147050013.25431088</c:v>
                </c:pt>
                <c:pt idx="11">
                  <c:v>154673660.33522928</c:v>
                </c:pt>
                <c:pt idx="12">
                  <c:v>161481825.81938422</c:v>
                </c:pt>
                <c:pt idx="13">
                  <c:v>176413357.78068405</c:v>
                </c:pt>
                <c:pt idx="14">
                  <c:v>186305485.0128881</c:v>
                </c:pt>
                <c:pt idx="15">
                  <c:v>189218748.22004315</c:v>
                </c:pt>
                <c:pt idx="16">
                  <c:v>206042503.25590602</c:v>
                </c:pt>
                <c:pt idx="17">
                  <c:v>214475378.67541945</c:v>
                </c:pt>
                <c:pt idx="18">
                  <c:v>245160450.62718588</c:v>
                </c:pt>
                <c:pt idx="19">
                  <c:v>248199240.8196848</c:v>
                </c:pt>
                <c:pt idx="20">
                  <c:v>219547826.7955198</c:v>
                </c:pt>
                <c:pt idx="21">
                  <c:v>224153906.97053584</c:v>
                </c:pt>
                <c:pt idx="22">
                  <c:v>216683163.39611056</c:v>
                </c:pt>
                <c:pt idx="23">
                  <c:v>225385969.25060192</c:v>
                </c:pt>
                <c:pt idx="24">
                  <c:v>224464685.64025375</c:v>
                </c:pt>
                <c:pt idx="25">
                  <c:v>226319970.30052689</c:v>
                </c:pt>
                <c:pt idx="26">
                  <c:v>221412233.65847439</c:v>
                </c:pt>
                <c:pt idx="27">
                  <c:v>233577519.73984081</c:v>
                </c:pt>
                <c:pt idx="28">
                  <c:v>230386776.22198465</c:v>
                </c:pt>
                <c:pt idx="29">
                  <c:v>207519177.29627883</c:v>
                </c:pt>
                <c:pt idx="30">
                  <c:v>201809769.68067572</c:v>
                </c:pt>
                <c:pt idx="31">
                  <c:v>194259193.97848609</c:v>
                </c:pt>
                <c:pt idx="32">
                  <c:v>192369384.97032908</c:v>
                </c:pt>
                <c:pt idx="33">
                  <c:v>201476995.32333297</c:v>
                </c:pt>
                <c:pt idx="34">
                  <c:v>206185236.3131136</c:v>
                </c:pt>
                <c:pt idx="35">
                  <c:v>209136380.50700584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B0-4F14-9475-A7F8B22B0430}"/>
            </c:ext>
          </c:extLst>
        </c:ser>
        <c:ser>
          <c:idx val="3"/>
          <c:order val="3"/>
          <c:tx>
            <c:strRef>
              <c:f>'S1-IV-R'!$G$76</c:f>
              <c:strCache>
                <c:ptCount val="1"/>
                <c:pt idx="0">
                  <c:v>Vehículos Autom.</c:v>
                </c:pt>
              </c:strCache>
            </c:strRef>
          </c:tx>
          <c:spPr>
            <a:ln w="12700">
              <a:solidFill>
                <a:schemeClr val="accent4">
                  <a:lumMod val="75000"/>
                </a:schemeClr>
              </a:solidFill>
            </a:ln>
          </c:spPr>
          <c:marker>
            <c:symbol val="square"/>
            <c:size val="4"/>
            <c:spPr>
              <a:solidFill>
                <a:schemeClr val="accent4">
                  <a:lumMod val="40000"/>
                  <a:lumOff val="60000"/>
                </a:schemeClr>
              </a:solidFill>
            </c:spPr>
          </c:marker>
          <c:cat>
            <c:strRef>
              <c:f>'S1-IV-R'!$B$77:$B$112</c:f>
              <c:strCache>
                <c:ptCount val="36"/>
                <c:pt idx="0">
                  <c:v> 1990</c:v>
                </c:pt>
                <c:pt idx="1">
                  <c:v> 1991</c:v>
                </c:pt>
                <c:pt idx="2">
                  <c:v> 1992</c:v>
                </c:pt>
                <c:pt idx="3">
                  <c:v> 1993</c:v>
                </c:pt>
                <c:pt idx="4">
                  <c:v> 1994</c:v>
                </c:pt>
                <c:pt idx="5">
                  <c:v> 1995</c:v>
                </c:pt>
                <c:pt idx="6">
                  <c:v> 1996</c:v>
                </c:pt>
                <c:pt idx="7">
                  <c:v> 1997</c:v>
                </c:pt>
                <c:pt idx="8">
                  <c:v> 1998</c:v>
                </c:pt>
                <c:pt idx="9">
                  <c:v> 1999</c:v>
                </c:pt>
                <c:pt idx="10">
                  <c:v> 2000</c:v>
                </c:pt>
                <c:pt idx="11">
                  <c:v> 2001</c:v>
                </c:pt>
                <c:pt idx="12">
                  <c:v> 2002</c:v>
                </c:pt>
                <c:pt idx="13">
                  <c:v> 2003</c:v>
                </c:pt>
                <c:pt idx="14">
                  <c:v> 2004</c:v>
                </c:pt>
                <c:pt idx="15">
                  <c:v> 2005</c:v>
                </c:pt>
                <c:pt idx="16">
                  <c:v> 2006</c:v>
                </c:pt>
                <c:pt idx="17">
                  <c:v> 2007</c:v>
                </c:pt>
                <c:pt idx="18">
                  <c:v> 2008</c:v>
                </c:pt>
                <c:pt idx="19">
                  <c:v> 2009</c:v>
                </c:pt>
                <c:pt idx="20">
                  <c:v> 2010</c:v>
                </c:pt>
                <c:pt idx="21">
                  <c:v> 2011</c:v>
                </c:pt>
                <c:pt idx="22">
                  <c:v> 2012</c:v>
                </c:pt>
                <c:pt idx="23">
                  <c:v> 2013</c:v>
                </c:pt>
                <c:pt idx="24">
                  <c:v> 2014</c:v>
                </c:pt>
                <c:pt idx="25">
                  <c:v> 2015</c:v>
                </c:pt>
                <c:pt idx="26">
                  <c:v> 2016</c:v>
                </c:pt>
                <c:pt idx="27">
                  <c:v> 2017</c:v>
                </c:pt>
                <c:pt idx="28">
                  <c:v> 2018</c:v>
                </c:pt>
                <c:pt idx="29">
                  <c:v> 2019</c:v>
                </c:pt>
                <c:pt idx="30">
                  <c:v> 2020</c:v>
                </c:pt>
                <c:pt idx="31">
                  <c:v> 2021</c:v>
                </c:pt>
                <c:pt idx="32">
                  <c:v> 2022</c:v>
                </c:pt>
                <c:pt idx="33">
                  <c:v> 2023</c:v>
                </c:pt>
                <c:pt idx="34">
                  <c:v> 2024</c:v>
                </c:pt>
                <c:pt idx="35">
                  <c:v> 2025</c:v>
                </c:pt>
              </c:strCache>
            </c:strRef>
          </c:cat>
          <c:val>
            <c:numRef>
              <c:f>'S1-IV-R'!$G$77:$G$112</c:f>
              <c:numCache>
                <c:formatCode>#,##0</c:formatCode>
                <c:ptCount val="36"/>
                <c:pt idx="0">
                  <c:v>66249219.826890074</c:v>
                </c:pt>
                <c:pt idx="1">
                  <c:v>65889992.376208089</c:v>
                </c:pt>
                <c:pt idx="2">
                  <c:v>69310580.416700959</c:v>
                </c:pt>
                <c:pt idx="3">
                  <c:v>72680303.582813218</c:v>
                </c:pt>
                <c:pt idx="4">
                  <c:v>72293874.704703599</c:v>
                </c:pt>
                <c:pt idx="5">
                  <c:v>69204071.439274281</c:v>
                </c:pt>
                <c:pt idx="6">
                  <c:v>73049542.488725916</c:v>
                </c:pt>
                <c:pt idx="7">
                  <c:v>96982103.82666561</c:v>
                </c:pt>
                <c:pt idx="8">
                  <c:v>107126190.41655794</c:v>
                </c:pt>
                <c:pt idx="9">
                  <c:v>117655494.50007401</c:v>
                </c:pt>
                <c:pt idx="10">
                  <c:v>123295780.34399912</c:v>
                </c:pt>
                <c:pt idx="11">
                  <c:v>129093015.90090796</c:v>
                </c:pt>
                <c:pt idx="12">
                  <c:v>128843731.97482647</c:v>
                </c:pt>
                <c:pt idx="13">
                  <c:v>133304830.50344922</c:v>
                </c:pt>
                <c:pt idx="14">
                  <c:v>144544892.94685689</c:v>
                </c:pt>
                <c:pt idx="15">
                  <c:v>149191947.34154227</c:v>
                </c:pt>
                <c:pt idx="16">
                  <c:v>154931184.61878204</c:v>
                </c:pt>
                <c:pt idx="17">
                  <c:v>158507829.13236809</c:v>
                </c:pt>
                <c:pt idx="18">
                  <c:v>157165014.39844501</c:v>
                </c:pt>
                <c:pt idx="19">
                  <c:v>125388787.62103583</c:v>
                </c:pt>
                <c:pt idx="20">
                  <c:v>108806907.42197233</c:v>
                </c:pt>
                <c:pt idx="21">
                  <c:v>106176675.727144</c:v>
                </c:pt>
                <c:pt idx="22">
                  <c:v>102950627.9723637</c:v>
                </c:pt>
                <c:pt idx="23">
                  <c:v>102628962.44953856</c:v>
                </c:pt>
                <c:pt idx="24">
                  <c:v>104858649.04741624</c:v>
                </c:pt>
                <c:pt idx="25">
                  <c:v>107050862.52151407</c:v>
                </c:pt>
                <c:pt idx="26">
                  <c:v>100331485.06171113</c:v>
                </c:pt>
                <c:pt idx="27">
                  <c:v>80264330.764963508</c:v>
                </c:pt>
                <c:pt idx="28">
                  <c:v>78034788.016084388</c:v>
                </c:pt>
                <c:pt idx="29">
                  <c:v>84975149.108317897</c:v>
                </c:pt>
                <c:pt idx="30">
                  <c:v>94593762.78482832</c:v>
                </c:pt>
                <c:pt idx="31">
                  <c:v>88752560.756335884</c:v>
                </c:pt>
                <c:pt idx="32">
                  <c:v>85882262.116300598</c:v>
                </c:pt>
                <c:pt idx="33">
                  <c:v>83898180.745092005</c:v>
                </c:pt>
                <c:pt idx="34">
                  <c:v>84432013.238999993</c:v>
                </c:pt>
                <c:pt idx="35">
                  <c:v>84362468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B0-4F14-9475-A7F8B22B0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chemeClr val="accent4">
                  <a:lumMod val="75000"/>
                  <a:alpha val="15000"/>
                </a:schemeClr>
              </a:solidFill>
              <a:prstDash val="sysDash"/>
            </a:ln>
          </c:spPr>
        </c:dropLines>
        <c:marker val="1"/>
        <c:smooth val="0"/>
        <c:axId val="351318400"/>
        <c:axId val="351319936"/>
      </c:lineChart>
      <c:catAx>
        <c:axId val="35131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51319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1319936"/>
        <c:scaling>
          <c:orientation val="minMax"/>
        </c:scaling>
        <c:delete val="0"/>
        <c:axPos val="l"/>
        <c:majorGridlines>
          <c:spPr>
            <a:ln w="3175">
              <a:solidFill>
                <a:srgbClr val="9D2235">
                  <a:alpha val="15000"/>
                </a:srgb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51318400"/>
        <c:crosses val="autoZero"/>
        <c:crossBetween val="between"/>
        <c:majorUnit val="100000000"/>
        <c:dispUnits>
          <c:builtInUnit val="millions"/>
          <c:dispUnitsLbl>
            <c:layout>
              <c:manualLayout>
                <c:xMode val="edge"/>
                <c:yMode val="edge"/>
                <c:x val="3.6699886381639383E-3"/>
                <c:y val="0.34900515873015869"/>
              </c:manualLayout>
            </c:layout>
            <c:txPr>
              <a:bodyPr anchor="ctr" anchorCtr="0"/>
              <a:lstStyle/>
              <a:p>
                <a:pPr>
                  <a:defRPr i="0"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501870488502826"/>
          <c:y val="0.90416666666666667"/>
          <c:w val="0.75833965247832447"/>
          <c:h val="7.8958333333333339E-2"/>
        </c:manualLayout>
      </c:layout>
      <c:overlay val="0"/>
      <c:spPr>
        <a:solidFill>
          <a:srgbClr val="FFFFFF"/>
        </a:solidFill>
        <a:ln w="3175">
          <a:solidFill>
            <a:srgbClr val="9D2235"/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9D2235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DCB9"/>
            </a:solidFill>
            <a:ln w="25400">
              <a:noFill/>
            </a:ln>
          </c:spPr>
          <c:invertIfNegative val="0"/>
          <c:val>
            <c:numRef>
              <c:f>'B 71-12'!#REF!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'B 71-12'!#REF!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E62F-4035-88D5-2C4CE946E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1507968"/>
        <c:axId val="351509504"/>
      </c:barChart>
      <c:catAx>
        <c:axId val="351507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51509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15095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NÚMERO -</a:t>
                </a:r>
              </a:p>
            </c:rich>
          </c:tx>
          <c:layout>
            <c:manualLayout>
              <c:xMode val="edge"/>
              <c:yMode val="edge"/>
              <c:x val="8.5763293310463125E-3"/>
              <c:y val="0.3076933171815061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51507968"/>
        <c:crosses val="autoZero"/>
        <c:crossBetween val="between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DCB9"/>
            </a:solidFill>
            <a:ln w="25400">
              <a:noFill/>
            </a:ln>
          </c:spPr>
          <c:invertIfNegative val="0"/>
          <c:val>
            <c:numRef>
              <c:f>'S2-I-B1'!$C$16:$C$56</c:f>
              <c:numCache>
                <c:formatCode>_-* #,##0\ _€_-;\-* #,##0\ _€_-;_-* "-"\ _€_-;_-@_-</c:formatCode>
                <c:ptCount val="41"/>
                <c:pt idx="0">
                  <c:v>31</c:v>
                </c:pt>
                <c:pt idx="1">
                  <c:v>6</c:v>
                </c:pt>
                <c:pt idx="2">
                  <c:v>4</c:v>
                </c:pt>
                <c:pt idx="3">
                  <c:v>4</c:v>
                </c:pt>
                <c:pt idx="4">
                  <c:v>41</c:v>
                </c:pt>
                <c:pt idx="5">
                  <c:v>96</c:v>
                </c:pt>
                <c:pt idx="6">
                  <c:v>3715</c:v>
                </c:pt>
                <c:pt idx="7">
                  <c:v>480</c:v>
                </c:pt>
                <c:pt idx="8">
                  <c:v>222</c:v>
                </c:pt>
                <c:pt idx="9">
                  <c:v>1503</c:v>
                </c:pt>
                <c:pt idx="10">
                  <c:v>751</c:v>
                </c:pt>
                <c:pt idx="11">
                  <c:v>7106</c:v>
                </c:pt>
                <c:pt idx="12">
                  <c:v>15471</c:v>
                </c:pt>
                <c:pt idx="13">
                  <c:v>87</c:v>
                </c:pt>
                <c:pt idx="14">
                  <c:v>163</c:v>
                </c:pt>
                <c:pt idx="15">
                  <c:v>586</c:v>
                </c:pt>
                <c:pt idx="16">
                  <c:v>23691</c:v>
                </c:pt>
                <c:pt idx="17">
                  <c:v>4756</c:v>
                </c:pt>
                <c:pt idx="18">
                  <c:v>16641</c:v>
                </c:pt>
                <c:pt idx="19">
                  <c:v>2454</c:v>
                </c:pt>
                <c:pt idx="20">
                  <c:v>6895</c:v>
                </c:pt>
                <c:pt idx="21">
                  <c:v>6221</c:v>
                </c:pt>
                <c:pt idx="22">
                  <c:v>4768</c:v>
                </c:pt>
                <c:pt idx="23">
                  <c:v>6867</c:v>
                </c:pt>
                <c:pt idx="24">
                  <c:v>12897</c:v>
                </c:pt>
                <c:pt idx="25">
                  <c:v>14038</c:v>
                </c:pt>
                <c:pt idx="26">
                  <c:v>28205</c:v>
                </c:pt>
                <c:pt idx="27">
                  <c:v>4750</c:v>
                </c:pt>
                <c:pt idx="28">
                  <c:v>14092</c:v>
                </c:pt>
                <c:pt idx="29">
                  <c:v>17967</c:v>
                </c:pt>
                <c:pt idx="30">
                  <c:v>15681</c:v>
                </c:pt>
                <c:pt idx="31">
                  <c:v>18810</c:v>
                </c:pt>
                <c:pt idx="32">
                  <c:v>12313</c:v>
                </c:pt>
                <c:pt idx="33">
                  <c:v>18482</c:v>
                </c:pt>
                <c:pt idx="34">
                  <c:v>12111</c:v>
                </c:pt>
                <c:pt idx="35">
                  <c:v>19670</c:v>
                </c:pt>
                <c:pt idx="36">
                  <c:v>33953</c:v>
                </c:pt>
                <c:pt idx="37">
                  <c:v>33325</c:v>
                </c:pt>
                <c:pt idx="38">
                  <c:v>27870</c:v>
                </c:pt>
                <c:pt idx="39">
                  <c:v>34945</c:v>
                </c:pt>
                <c:pt idx="40">
                  <c:v>22910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C766-4B97-9A35-5EA2C373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1518080"/>
        <c:axId val="351540352"/>
      </c:barChart>
      <c:catAx>
        <c:axId val="351518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51540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15403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MILES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51518080"/>
        <c:crosses val="autoZero"/>
        <c:crossBetween val="between"/>
        <c:dispUnits>
          <c:builtInUnit val="thousands"/>
        </c:dispUnits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E0C0A0"/>
              </a:solidFill>
              <a:prstDash val="solid"/>
            </a:ln>
          </c:spPr>
          <c:pictureOptions>
            <c:pictureFormat val="stretch"/>
          </c:pictureOptions>
          <c:dLbls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bienes!#REF!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bienes!#REF!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2E2-4F73-B56F-504C3E4D1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E0C0A0"/>
              </a:solidFill>
              <a:prstDash val="sysDash"/>
            </a:ln>
          </c:spPr>
        </c:dropLines>
        <c:axId val="363811584"/>
        <c:axId val="363813504"/>
      </c:areaChart>
      <c:catAx>
        <c:axId val="36381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AÑOS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63813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638135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CC99FF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MILES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63811584"/>
        <c:crosses val="autoZero"/>
        <c:crossBetween val="midCat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CFFCC"/>
            </a:solidFill>
            <a:ln w="25400">
              <a:noFill/>
            </a:ln>
          </c:spPr>
          <c:invertIfNegative val="0"/>
          <c:val>
            <c:numRef>
              <c:f>'S2-I-B1'!$D$16:$D$56</c:f>
              <c:numCache>
                <c:formatCode>_-* #,##0\ _€_-;\-* #,##0\ _€_-;_-* "-"\ _€_-;_-@_-</c:formatCode>
                <c:ptCount val="41"/>
                <c:pt idx="0">
                  <c:v>23873.443018463498</c:v>
                </c:pt>
                <c:pt idx="1">
                  <c:v>57586.250306142698</c:v>
                </c:pt>
                <c:pt idx="2">
                  <c:v>85953.139348369194</c:v>
                </c:pt>
                <c:pt idx="3">
                  <c:v>48602.284053361203</c:v>
                </c:pt>
                <c:pt idx="4">
                  <c:v>639795.16833769204</c:v>
                </c:pt>
                <c:pt idx="5">
                  <c:v>2179589.7998434901</c:v>
                </c:pt>
                <c:pt idx="6">
                  <c:v>83693579.273097306</c:v>
                </c:pt>
                <c:pt idx="7">
                  <c:v>11768171.652377799</c:v>
                </c:pt>
                <c:pt idx="8">
                  <c:v>13474015.289329501</c:v>
                </c:pt>
                <c:pt idx="9">
                  <c:v>18012805.706292301</c:v>
                </c:pt>
                <c:pt idx="10">
                  <c:v>19586650.512809701</c:v>
                </c:pt>
                <c:pt idx="11">
                  <c:v>246638887.84537101</c:v>
                </c:pt>
                <c:pt idx="12">
                  <c:v>868656034.67360497</c:v>
                </c:pt>
                <c:pt idx="13">
                  <c:v>1373016.5199363299</c:v>
                </c:pt>
                <c:pt idx="14">
                  <c:v>1310146.71915576</c:v>
                </c:pt>
                <c:pt idx="15">
                  <c:v>12306154.132243101</c:v>
                </c:pt>
                <c:pt idx="16">
                  <c:v>430505999.24768198</c:v>
                </c:pt>
                <c:pt idx="17">
                  <c:v>130205013.85219</c:v>
                </c:pt>
                <c:pt idx="18">
                  <c:v>364165514.56528097</c:v>
                </c:pt>
                <c:pt idx="19">
                  <c:v>38718988.865814</c:v>
                </c:pt>
                <c:pt idx="20">
                  <c:v>60737612.788232401</c:v>
                </c:pt>
                <c:pt idx="21">
                  <c:v>89220737.598543197</c:v>
                </c:pt>
                <c:pt idx="22">
                  <c:v>50768116.527956299</c:v>
                </c:pt>
                <c:pt idx="23">
                  <c:v>143571214.60400099</c:v>
                </c:pt>
                <c:pt idx="24">
                  <c:v>144297891.78165999</c:v>
                </c:pt>
                <c:pt idx="25">
                  <c:v>184670422.663192</c:v>
                </c:pt>
                <c:pt idx="26">
                  <c:v>381016645.81218302</c:v>
                </c:pt>
                <c:pt idx="27">
                  <c:v>70188672.004579201</c:v>
                </c:pt>
                <c:pt idx="28">
                  <c:v>150406251.26921499</c:v>
                </c:pt>
                <c:pt idx="29">
                  <c:v>241448545.92657799</c:v>
                </c:pt>
                <c:pt idx="30">
                  <c:v>180815051.80025399</c:v>
                </c:pt>
                <c:pt idx="31">
                  <c:v>187352798.25340801</c:v>
                </c:pt>
                <c:pt idx="32">
                  <c:v>126165126.975757</c:v>
                </c:pt>
                <c:pt idx="33">
                  <c:v>147500722.775327</c:v>
                </c:pt>
                <c:pt idx="34">
                  <c:v>123886043.18257099</c:v>
                </c:pt>
                <c:pt idx="35">
                  <c:v>218530058.224767</c:v>
                </c:pt>
                <c:pt idx="36">
                  <c:v>317895859.12169898</c:v>
                </c:pt>
                <c:pt idx="37">
                  <c:v>332642061.76147902</c:v>
                </c:pt>
                <c:pt idx="38">
                  <c:v>241223292.89799401</c:v>
                </c:pt>
                <c:pt idx="39">
                  <c:v>413153119.79721802</c:v>
                </c:pt>
                <c:pt idx="40">
                  <c:v>221659633.10317001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327-4171-93A7-C416890FD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1590272"/>
        <c:axId val="351591808"/>
      </c:barChart>
      <c:catAx>
        <c:axId val="351590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51591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159180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MILLONES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51590272"/>
        <c:crosses val="autoZero"/>
        <c:crossBetween val="between"/>
        <c:dispUnits>
          <c:builtInUnit val="millions"/>
        </c:dispUnits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CFFFF"/>
            </a:solidFill>
            <a:ln w="25400">
              <a:noFill/>
            </a:ln>
          </c:spPr>
          <c:invertIfNegative val="0"/>
          <c:val>
            <c:numRef>
              <c:f>'S2-I-B1'!$E$16:$E$56</c:f>
              <c:numCache>
                <c:formatCode>_-* #,##0\ _€_-;\-* #,##0\ _€_-;_-* "-"\ _€_-;_-@_-</c:formatCode>
                <c:ptCount val="41"/>
                <c:pt idx="0">
                  <c:v>770.11106511172579</c:v>
                </c:pt>
                <c:pt idx="1">
                  <c:v>9597.7083843571163</c:v>
                </c:pt>
                <c:pt idx="2">
                  <c:v>21488.284837092298</c:v>
                </c:pt>
                <c:pt idx="3">
                  <c:v>12150.571013340301</c:v>
                </c:pt>
                <c:pt idx="4">
                  <c:v>15604.760203358343</c:v>
                </c:pt>
                <c:pt idx="5">
                  <c:v>22704.060415036354</c:v>
                </c:pt>
                <c:pt idx="6">
                  <c:v>22528.554313081375</c:v>
                </c:pt>
                <c:pt idx="7">
                  <c:v>24517.02427578708</c:v>
                </c:pt>
                <c:pt idx="8">
                  <c:v>60693.762564547302</c:v>
                </c:pt>
                <c:pt idx="9">
                  <c:v>11984.568001525151</c:v>
                </c:pt>
                <c:pt idx="10">
                  <c:v>26080.759670851799</c:v>
                </c:pt>
                <c:pt idx="11">
                  <c:v>34708.540366643821</c:v>
                </c:pt>
                <c:pt idx="12">
                  <c:v>56147.374744593428</c:v>
                </c:pt>
                <c:pt idx="13">
                  <c:v>15781.799079727931</c:v>
                </c:pt>
                <c:pt idx="14">
                  <c:v>8037.7099334709201</c:v>
                </c:pt>
                <c:pt idx="15">
                  <c:v>21000.263024305634</c:v>
                </c:pt>
                <c:pt idx="16">
                  <c:v>18171.710744488708</c:v>
                </c:pt>
                <c:pt idx="17">
                  <c:v>27377.000389442808</c:v>
                </c:pt>
                <c:pt idx="18">
                  <c:v>21883.631666683552</c:v>
                </c:pt>
                <c:pt idx="19">
                  <c:v>15777.909073273839</c:v>
                </c:pt>
                <c:pt idx="20">
                  <c:v>8808.9358648632915</c:v>
                </c:pt>
                <c:pt idx="21">
                  <c:v>14341.86426596097</c:v>
                </c:pt>
                <c:pt idx="22">
                  <c:v>10647.67544629956</c:v>
                </c:pt>
                <c:pt idx="23">
                  <c:v>20907.414388233723</c:v>
                </c:pt>
                <c:pt idx="24">
                  <c:v>11188.485057118709</c:v>
                </c:pt>
                <c:pt idx="25">
                  <c:v>13155.037944378972</c:v>
                </c:pt>
                <c:pt idx="26">
                  <c:v>13508.833391674632</c:v>
                </c:pt>
                <c:pt idx="27">
                  <c:v>14776.562527279832</c:v>
                </c:pt>
                <c:pt idx="28">
                  <c:v>10673.165715953377</c:v>
                </c:pt>
                <c:pt idx="29">
                  <c:v>13438.445256669338</c:v>
                </c:pt>
                <c:pt idx="30">
                  <c:v>11530.836796138894</c:v>
                </c:pt>
                <c:pt idx="31">
                  <c:v>9960.2763558430634</c:v>
                </c:pt>
                <c:pt idx="32">
                  <c:v>10246.497764619264</c:v>
                </c:pt>
                <c:pt idx="33">
                  <c:v>7980.777122352938</c:v>
                </c:pt>
                <c:pt idx="34">
                  <c:v>10229.216677612996</c:v>
                </c:pt>
                <c:pt idx="35">
                  <c:v>11109.81485636843</c:v>
                </c:pt>
                <c:pt idx="36">
                  <c:v>9362.8209325155058</c:v>
                </c:pt>
                <c:pt idx="37">
                  <c:v>9981.7572921674127</c:v>
                </c:pt>
                <c:pt idx="38">
                  <c:v>8655.3029385717255</c:v>
                </c:pt>
                <c:pt idx="39">
                  <c:v>11822.953778715639</c:v>
                </c:pt>
                <c:pt idx="40">
                  <c:v>9675.2349674015713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D540-4136-B917-CFBCBA778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1629696"/>
        <c:axId val="351631232"/>
      </c:barChart>
      <c:catAx>
        <c:axId val="351629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51631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16312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MILES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51629696"/>
        <c:crosses val="autoZero"/>
        <c:crossBetween val="between"/>
        <c:dispUnits>
          <c:builtInUnit val="thousands"/>
        </c:dispUnits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DCB9"/>
            </a:solidFill>
            <a:ln w="25400">
              <a:noFill/>
            </a:ln>
          </c:spPr>
          <c:invertIfNegative val="0"/>
          <c:val>
            <c:numRef>
              <c:f>'S2-I-B1'!$C$16:$C$56</c:f>
              <c:numCache>
                <c:formatCode>_-* #,##0\ _€_-;\-* #,##0\ _€_-;_-* "-"\ _€_-;_-@_-</c:formatCode>
                <c:ptCount val="41"/>
                <c:pt idx="0">
                  <c:v>31</c:v>
                </c:pt>
                <c:pt idx="1">
                  <c:v>6</c:v>
                </c:pt>
                <c:pt idx="2">
                  <c:v>4</c:v>
                </c:pt>
                <c:pt idx="3">
                  <c:v>4</c:v>
                </c:pt>
                <c:pt idx="4">
                  <c:v>41</c:v>
                </c:pt>
                <c:pt idx="5">
                  <c:v>96</c:v>
                </c:pt>
                <c:pt idx="6">
                  <c:v>3715</c:v>
                </c:pt>
                <c:pt idx="7">
                  <c:v>480</c:v>
                </c:pt>
                <c:pt idx="8">
                  <c:v>222</c:v>
                </c:pt>
                <c:pt idx="9">
                  <c:v>1503</c:v>
                </c:pt>
                <c:pt idx="10">
                  <c:v>751</c:v>
                </c:pt>
                <c:pt idx="11">
                  <c:v>7106</c:v>
                </c:pt>
                <c:pt idx="12">
                  <c:v>15471</c:v>
                </c:pt>
                <c:pt idx="13">
                  <c:v>87</c:v>
                </c:pt>
                <c:pt idx="14">
                  <c:v>163</c:v>
                </c:pt>
                <c:pt idx="15">
                  <c:v>586</c:v>
                </c:pt>
                <c:pt idx="16">
                  <c:v>23691</c:v>
                </c:pt>
                <c:pt idx="17">
                  <c:v>4756</c:v>
                </c:pt>
                <c:pt idx="18">
                  <c:v>16641</c:v>
                </c:pt>
                <c:pt idx="19">
                  <c:v>2454</c:v>
                </c:pt>
                <c:pt idx="20">
                  <c:v>6895</c:v>
                </c:pt>
                <c:pt idx="21">
                  <c:v>6221</c:v>
                </c:pt>
                <c:pt idx="22">
                  <c:v>4768</c:v>
                </c:pt>
                <c:pt idx="23">
                  <c:v>6867</c:v>
                </c:pt>
                <c:pt idx="24">
                  <c:v>12897</c:v>
                </c:pt>
                <c:pt idx="25">
                  <c:v>14038</c:v>
                </c:pt>
                <c:pt idx="26">
                  <c:v>28205</c:v>
                </c:pt>
                <c:pt idx="27">
                  <c:v>4750</c:v>
                </c:pt>
                <c:pt idx="28">
                  <c:v>14092</c:v>
                </c:pt>
                <c:pt idx="29">
                  <c:v>17967</c:v>
                </c:pt>
                <c:pt idx="30">
                  <c:v>15681</c:v>
                </c:pt>
                <c:pt idx="31">
                  <c:v>18810</c:v>
                </c:pt>
                <c:pt idx="32">
                  <c:v>12313</c:v>
                </c:pt>
                <c:pt idx="33">
                  <c:v>18482</c:v>
                </c:pt>
                <c:pt idx="34">
                  <c:v>12111</c:v>
                </c:pt>
                <c:pt idx="35">
                  <c:v>19670</c:v>
                </c:pt>
                <c:pt idx="36">
                  <c:v>33953</c:v>
                </c:pt>
                <c:pt idx="37">
                  <c:v>33325</c:v>
                </c:pt>
                <c:pt idx="38">
                  <c:v>27870</c:v>
                </c:pt>
                <c:pt idx="39">
                  <c:v>34945</c:v>
                </c:pt>
                <c:pt idx="40">
                  <c:v>22910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DC8-42F3-851F-F92F7614E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1660672"/>
        <c:axId val="351740288"/>
      </c:barChart>
      <c:catAx>
        <c:axId val="351660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51740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17402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MILES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51660672"/>
        <c:crosses val="autoZero"/>
        <c:crossBetween val="between"/>
        <c:dispUnits>
          <c:builtInUnit val="thousands"/>
        </c:dispUnits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CFFCC"/>
            </a:solidFill>
            <a:ln w="25400">
              <a:noFill/>
            </a:ln>
          </c:spPr>
          <c:invertIfNegative val="0"/>
          <c:val>
            <c:numRef>
              <c:f>'S2-I-B1'!$D$16:$D$56</c:f>
              <c:numCache>
                <c:formatCode>_-* #,##0\ _€_-;\-* #,##0\ _€_-;_-* "-"\ _€_-;_-@_-</c:formatCode>
                <c:ptCount val="41"/>
                <c:pt idx="0">
                  <c:v>23873.443018463498</c:v>
                </c:pt>
                <c:pt idx="1">
                  <c:v>57586.250306142698</c:v>
                </c:pt>
                <c:pt idx="2">
                  <c:v>85953.139348369194</c:v>
                </c:pt>
                <c:pt idx="3">
                  <c:v>48602.284053361203</c:v>
                </c:pt>
                <c:pt idx="4">
                  <c:v>639795.16833769204</c:v>
                </c:pt>
                <c:pt idx="5">
                  <c:v>2179589.7998434901</c:v>
                </c:pt>
                <c:pt idx="6">
                  <c:v>83693579.273097306</c:v>
                </c:pt>
                <c:pt idx="7">
                  <c:v>11768171.652377799</c:v>
                </c:pt>
                <c:pt idx="8">
                  <c:v>13474015.289329501</c:v>
                </c:pt>
                <c:pt idx="9">
                  <c:v>18012805.706292301</c:v>
                </c:pt>
                <c:pt idx="10">
                  <c:v>19586650.512809701</c:v>
                </c:pt>
                <c:pt idx="11">
                  <c:v>246638887.84537101</c:v>
                </c:pt>
                <c:pt idx="12">
                  <c:v>868656034.67360497</c:v>
                </c:pt>
                <c:pt idx="13">
                  <c:v>1373016.5199363299</c:v>
                </c:pt>
                <c:pt idx="14">
                  <c:v>1310146.71915576</c:v>
                </c:pt>
                <c:pt idx="15">
                  <c:v>12306154.132243101</c:v>
                </c:pt>
                <c:pt idx="16">
                  <c:v>430505999.24768198</c:v>
                </c:pt>
                <c:pt idx="17">
                  <c:v>130205013.85219</c:v>
                </c:pt>
                <c:pt idx="18">
                  <c:v>364165514.56528097</c:v>
                </c:pt>
                <c:pt idx="19">
                  <c:v>38718988.865814</c:v>
                </c:pt>
                <c:pt idx="20">
                  <c:v>60737612.788232401</c:v>
                </c:pt>
                <c:pt idx="21">
                  <c:v>89220737.598543197</c:v>
                </c:pt>
                <c:pt idx="22">
                  <c:v>50768116.527956299</c:v>
                </c:pt>
                <c:pt idx="23">
                  <c:v>143571214.60400099</c:v>
                </c:pt>
                <c:pt idx="24">
                  <c:v>144297891.78165999</c:v>
                </c:pt>
                <c:pt idx="25">
                  <c:v>184670422.663192</c:v>
                </c:pt>
                <c:pt idx="26">
                  <c:v>381016645.81218302</c:v>
                </c:pt>
                <c:pt idx="27">
                  <c:v>70188672.004579201</c:v>
                </c:pt>
                <c:pt idx="28">
                  <c:v>150406251.26921499</c:v>
                </c:pt>
                <c:pt idx="29">
                  <c:v>241448545.92657799</c:v>
                </c:pt>
                <c:pt idx="30">
                  <c:v>180815051.80025399</c:v>
                </c:pt>
                <c:pt idx="31">
                  <c:v>187352798.25340801</c:v>
                </c:pt>
                <c:pt idx="32">
                  <c:v>126165126.975757</c:v>
                </c:pt>
                <c:pt idx="33">
                  <c:v>147500722.775327</c:v>
                </c:pt>
                <c:pt idx="34">
                  <c:v>123886043.18257099</c:v>
                </c:pt>
                <c:pt idx="35">
                  <c:v>218530058.224767</c:v>
                </c:pt>
                <c:pt idx="36">
                  <c:v>317895859.12169898</c:v>
                </c:pt>
                <c:pt idx="37">
                  <c:v>332642061.76147902</c:v>
                </c:pt>
                <c:pt idx="38">
                  <c:v>241223292.89799401</c:v>
                </c:pt>
                <c:pt idx="39">
                  <c:v>413153119.79721802</c:v>
                </c:pt>
                <c:pt idx="40">
                  <c:v>221659633.10317001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D95F-435C-90B7-88CAD564A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1761536"/>
        <c:axId val="351763072"/>
      </c:barChart>
      <c:catAx>
        <c:axId val="351761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51763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17630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MILLONES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51761536"/>
        <c:crosses val="autoZero"/>
        <c:crossBetween val="between"/>
        <c:dispUnits>
          <c:builtInUnit val="millions"/>
        </c:dispUnits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CFFFF"/>
            </a:solidFill>
            <a:ln w="25400">
              <a:noFill/>
            </a:ln>
          </c:spPr>
          <c:invertIfNegative val="0"/>
          <c:val>
            <c:numRef>
              <c:f>'S2-I-B1'!$E$16:$E$56</c:f>
              <c:numCache>
                <c:formatCode>_-* #,##0\ _€_-;\-* #,##0\ _€_-;_-* "-"\ _€_-;_-@_-</c:formatCode>
                <c:ptCount val="41"/>
                <c:pt idx="0">
                  <c:v>770.11106511172579</c:v>
                </c:pt>
                <c:pt idx="1">
                  <c:v>9597.7083843571163</c:v>
                </c:pt>
                <c:pt idx="2">
                  <c:v>21488.284837092298</c:v>
                </c:pt>
                <c:pt idx="3">
                  <c:v>12150.571013340301</c:v>
                </c:pt>
                <c:pt idx="4">
                  <c:v>15604.760203358343</c:v>
                </c:pt>
                <c:pt idx="5">
                  <c:v>22704.060415036354</c:v>
                </c:pt>
                <c:pt idx="6">
                  <c:v>22528.554313081375</c:v>
                </c:pt>
                <c:pt idx="7">
                  <c:v>24517.02427578708</c:v>
                </c:pt>
                <c:pt idx="8">
                  <c:v>60693.762564547302</c:v>
                </c:pt>
                <c:pt idx="9">
                  <c:v>11984.568001525151</c:v>
                </c:pt>
                <c:pt idx="10">
                  <c:v>26080.759670851799</c:v>
                </c:pt>
                <c:pt idx="11">
                  <c:v>34708.540366643821</c:v>
                </c:pt>
                <c:pt idx="12">
                  <c:v>56147.374744593428</c:v>
                </c:pt>
                <c:pt idx="13">
                  <c:v>15781.799079727931</c:v>
                </c:pt>
                <c:pt idx="14">
                  <c:v>8037.7099334709201</c:v>
                </c:pt>
                <c:pt idx="15">
                  <c:v>21000.263024305634</c:v>
                </c:pt>
                <c:pt idx="16">
                  <c:v>18171.710744488708</c:v>
                </c:pt>
                <c:pt idx="17">
                  <c:v>27377.000389442808</c:v>
                </c:pt>
                <c:pt idx="18">
                  <c:v>21883.631666683552</c:v>
                </c:pt>
                <c:pt idx="19">
                  <c:v>15777.909073273839</c:v>
                </c:pt>
                <c:pt idx="20">
                  <c:v>8808.9358648632915</c:v>
                </c:pt>
                <c:pt idx="21">
                  <c:v>14341.86426596097</c:v>
                </c:pt>
                <c:pt idx="22">
                  <c:v>10647.67544629956</c:v>
                </c:pt>
                <c:pt idx="23">
                  <c:v>20907.414388233723</c:v>
                </c:pt>
                <c:pt idx="24">
                  <c:v>11188.485057118709</c:v>
                </c:pt>
                <c:pt idx="25">
                  <c:v>13155.037944378972</c:v>
                </c:pt>
                <c:pt idx="26">
                  <c:v>13508.833391674632</c:v>
                </c:pt>
                <c:pt idx="27">
                  <c:v>14776.562527279832</c:v>
                </c:pt>
                <c:pt idx="28">
                  <c:v>10673.165715953377</c:v>
                </c:pt>
                <c:pt idx="29">
                  <c:v>13438.445256669338</c:v>
                </c:pt>
                <c:pt idx="30">
                  <c:v>11530.836796138894</c:v>
                </c:pt>
                <c:pt idx="31">
                  <c:v>9960.2763558430634</c:v>
                </c:pt>
                <c:pt idx="32">
                  <c:v>10246.497764619264</c:v>
                </c:pt>
                <c:pt idx="33">
                  <c:v>7980.777122352938</c:v>
                </c:pt>
                <c:pt idx="34">
                  <c:v>10229.216677612996</c:v>
                </c:pt>
                <c:pt idx="35">
                  <c:v>11109.81485636843</c:v>
                </c:pt>
                <c:pt idx="36">
                  <c:v>9362.8209325155058</c:v>
                </c:pt>
                <c:pt idx="37">
                  <c:v>9981.7572921674127</c:v>
                </c:pt>
                <c:pt idx="38">
                  <c:v>8655.3029385717255</c:v>
                </c:pt>
                <c:pt idx="39">
                  <c:v>11822.953778715639</c:v>
                </c:pt>
                <c:pt idx="40">
                  <c:v>9675.2349674015713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A54-44B6-A082-95A76660C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1772032"/>
        <c:axId val="351818880"/>
      </c:barChart>
      <c:catAx>
        <c:axId val="35177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51818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18188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9900CC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MILES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51772032"/>
        <c:crosses val="autoZero"/>
        <c:crossBetween val="between"/>
        <c:dispUnits>
          <c:builtInUnit val="thousands"/>
        </c:dispUnits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- TOTAL EXPEDIENTES -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058-4F5C-BD58-06B22862C868}"/>
              </c:ext>
            </c:extLst>
          </c:dPt>
          <c:dPt>
            <c:idx val="1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058-4F5C-BD58-06B22862C868}"/>
              </c:ext>
            </c:extLst>
          </c:dPt>
          <c:dPt>
            <c:idx val="2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058-4F5C-BD58-06B22862C868}"/>
              </c:ext>
            </c:extLst>
          </c:dPt>
          <c:dPt>
            <c:idx val="3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058-4F5C-BD58-06B22862C868}"/>
              </c:ext>
            </c:extLst>
          </c:dPt>
          <c:dPt>
            <c:idx val="4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058-4F5C-BD58-06B22862C868}"/>
              </c:ext>
            </c:extLst>
          </c:dPt>
          <c:dPt>
            <c:idx val="5"/>
            <c:bubble3D val="0"/>
            <c:spPr>
              <a:solidFill>
                <a:srgbClr val="E0C0A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C058-4F5C-BD58-06B22862C868}"/>
              </c:ext>
            </c:extLst>
          </c:dPt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'1K'!#REF!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'1K'!#REF!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C-C058-4F5C-BD58-06B22862C86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- TOTAL DE LAS CUANTÍAS PAGADAS -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989-440E-A33C-5A7DF4A0EE30}"/>
              </c:ext>
            </c:extLst>
          </c:dPt>
          <c:dPt>
            <c:idx val="1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989-440E-A33C-5A7DF4A0EE30}"/>
              </c:ext>
            </c:extLst>
          </c:dPt>
          <c:dPt>
            <c:idx val="2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989-440E-A33C-5A7DF4A0EE30}"/>
              </c:ext>
            </c:extLst>
          </c:dPt>
          <c:dPt>
            <c:idx val="3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989-440E-A33C-5A7DF4A0EE30}"/>
              </c:ext>
            </c:extLst>
          </c:dPt>
          <c:dPt>
            <c:idx val="4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989-440E-A33C-5A7DF4A0EE30}"/>
              </c:ext>
            </c:extLst>
          </c:dPt>
          <c:dPt>
            <c:idx val="5"/>
            <c:bubble3D val="0"/>
            <c:spPr>
              <a:solidFill>
                <a:srgbClr val="E0C0A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989-440E-A33C-5A7DF4A0EE30}"/>
              </c:ext>
            </c:extLst>
          </c:dPt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'1K'!#REF!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'1K'!#REF!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C-6989-440E-A33C-5A7DF4A0EE3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r>
              <a:rPr lang="es-ES" sz="1400" b="1" i="0" u="none" strike="noStrike" baseline="0">
                <a:solidFill>
                  <a:srgbClr val="9D2235"/>
                </a:solidFill>
                <a:latin typeface="Calibri"/>
                <a:cs typeface="Calibri"/>
              </a:rPr>
              <a:t>NÚMERO DE EXPEDIENTES</a:t>
            </a:r>
          </a:p>
        </c:rich>
      </c:tx>
      <c:layout>
        <c:manualLayout>
          <c:xMode val="edge"/>
          <c:yMode val="edge"/>
          <c:x val="0.15798468288478865"/>
          <c:y val="1.9589942561527634E-3"/>
        </c:manualLayout>
      </c:layout>
      <c:overlay val="0"/>
      <c:spPr>
        <a:noFill/>
        <a:ln w="635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126554832819811"/>
          <c:y val="0.28317357069496746"/>
          <c:w val="0.57188284548670543"/>
          <c:h val="0.65358039484194907"/>
        </c:manualLayout>
      </c:layout>
      <c:doughnutChart>
        <c:varyColors val="1"/>
        <c:ser>
          <c:idx val="0"/>
          <c:order val="0"/>
          <c:spPr>
            <a:solidFill>
              <a:srgbClr val="7A7151">
                <a:alpha val="50000"/>
              </a:srgbClr>
            </a:solidFill>
          </c:spPr>
          <c:dPt>
            <c:idx val="0"/>
            <c:bubble3D val="0"/>
            <c:spPr>
              <a:solidFill>
                <a:srgbClr val="F68D36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1-5F08-416B-9F88-E1F5C2D2E0B4}"/>
              </c:ext>
            </c:extLst>
          </c:dPt>
          <c:dPt>
            <c:idx val="1"/>
            <c:bubble3D val="0"/>
            <c:spPr>
              <a:solidFill>
                <a:srgbClr val="32D675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3-5F08-416B-9F88-E1F5C2D2E0B4}"/>
              </c:ext>
            </c:extLst>
          </c:dPt>
          <c:dPt>
            <c:idx val="2"/>
            <c:bubble3D val="0"/>
            <c:spPr>
              <a:solidFill>
                <a:srgbClr val="7A7151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5-5F08-416B-9F88-E1F5C2D2E0B4}"/>
              </c:ext>
            </c:extLst>
          </c:dPt>
          <c:dPt>
            <c:idx val="3"/>
            <c:bubble3D val="0"/>
            <c:spPr>
              <a:solidFill>
                <a:srgbClr val="CA7079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7-5F08-416B-9F88-E1F5C2D2E0B4}"/>
              </c:ext>
            </c:extLst>
          </c:dPt>
          <c:dPt>
            <c:idx val="4"/>
            <c:bubble3D val="0"/>
            <c:spPr>
              <a:solidFill>
                <a:srgbClr val="2971E7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9-5F08-416B-9F88-E1F5C2D2E0B4}"/>
              </c:ext>
            </c:extLst>
          </c:dPt>
          <c:dPt>
            <c:idx val="5"/>
            <c:bubble3D val="0"/>
            <c:spPr>
              <a:solidFill>
                <a:srgbClr val="F8F084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B-5F08-416B-9F88-E1F5C2D2E0B4}"/>
              </c:ext>
            </c:extLst>
          </c:dPt>
          <c:dLbls>
            <c:dLbl>
              <c:idx val="0"/>
              <c:layout>
                <c:manualLayout>
                  <c:x val="0.1470656656518611"/>
                  <c:y val="-0.17802590719622288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08-416B-9F88-E1F5C2D2E0B4}"/>
                </c:ext>
              </c:extLst>
            </c:dLbl>
            <c:dLbl>
              <c:idx val="1"/>
              <c:layout>
                <c:manualLayout>
                  <c:x val="-0.14106189016711423"/>
                  <c:y val="1.9775791618433323E-2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08-416B-9F88-E1F5C2D2E0B4}"/>
                </c:ext>
              </c:extLst>
            </c:dLbl>
            <c:dLbl>
              <c:idx val="2"/>
              <c:layout>
                <c:manualLayout>
                  <c:x val="-0.17872163653551137"/>
                  <c:y val="-6.5595415574625129E-2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08-416B-9F88-E1F5C2D2E0B4}"/>
                </c:ext>
              </c:extLst>
            </c:dLbl>
            <c:dLbl>
              <c:idx val="3"/>
              <c:layout>
                <c:manualLayout>
                  <c:x val="-0.13335365575913019"/>
                  <c:y val="-0.11016992869763831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08-416B-9F88-E1F5C2D2E0B4}"/>
                </c:ext>
              </c:extLst>
            </c:dLbl>
            <c:dLbl>
              <c:idx val="4"/>
              <c:layout>
                <c:manualLayout>
                  <c:x val="3.5895392593998036E-2"/>
                  <c:y val="-0.12454258435086918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08-416B-9F88-E1F5C2D2E0B4}"/>
                </c:ext>
              </c:extLst>
            </c:dLbl>
            <c:dLbl>
              <c:idx val="5"/>
              <c:layout>
                <c:manualLayout>
                  <c:x val="-0.13297137110578569"/>
                  <c:y val="-0.17764160136621529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08-416B-9F88-E1F5C2D2E0B4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rot="0" vert="horz" anchor="ctr" anchorCtr="1"/>
              <a:lstStyle/>
              <a:p>
                <a:pPr>
                  <a:defRPr sz="800" b="0" i="0" u="none" strike="noStrike" baseline="0">
                    <a:solidFill>
                      <a:srgbClr val="9D2235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>
                  <a:noFill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'S2-I-B1'!$AE$34:$AE$38</c:f>
              <c:strCache>
                <c:ptCount val="5"/>
                <c:pt idx="0">
                  <c:v>Inundación</c:v>
                </c:pt>
                <c:pt idx="1">
                  <c:v>TCA</c:v>
                </c:pt>
                <c:pt idx="2">
                  <c:v>Terrorismo</c:v>
                </c:pt>
                <c:pt idx="3">
                  <c:v>Terremoto</c:v>
                </c:pt>
                <c:pt idx="4">
                  <c:v>Resto</c:v>
                </c:pt>
              </c:strCache>
            </c:strRef>
          </c:cat>
          <c:val>
            <c:numRef>
              <c:f>'S2-I-B1'!$AD$34:$AD$38</c:f>
              <c:numCache>
                <c:formatCode>_-* #,##0.0\ _P_t_s_-;\-* #,##0.0\ _P_t_s_-;_-* "-"\ _P_t_s_-;_-@_-</c:formatCode>
                <c:ptCount val="5"/>
                <c:pt idx="0">
                  <c:v>50.928141959600957</c:v>
                </c:pt>
                <c:pt idx="1">
                  <c:v>43.573760893552823</c:v>
                </c:pt>
                <c:pt idx="2">
                  <c:v>1.3586596707726259</c:v>
                </c:pt>
                <c:pt idx="3">
                  <c:v>2.3539081676312295</c:v>
                </c:pt>
                <c:pt idx="4">
                  <c:v>1.6855293084423635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F08-416B-9F88-E1F5C2D2E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12700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r>
              <a:rPr lang="es-ES" sz="1400" b="1" i="0" u="none" strike="noStrike" baseline="0">
                <a:solidFill>
                  <a:srgbClr val="9D2235"/>
                </a:solidFill>
                <a:latin typeface="Calibri"/>
                <a:cs typeface="Calibri"/>
              </a:rPr>
              <a:t>INDEMNIZACIONES</a:t>
            </a:r>
          </a:p>
        </c:rich>
      </c:tx>
      <c:layout>
        <c:manualLayout>
          <c:xMode val="edge"/>
          <c:yMode val="edge"/>
          <c:x val="0.26396072478891947"/>
          <c:y val="1.1620830004945036E-2"/>
        </c:manualLayout>
      </c:layout>
      <c:overlay val="0"/>
      <c:spPr>
        <a:noFill/>
        <a:ln w="635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126554832819811"/>
          <c:y val="0.28317357069496746"/>
          <c:w val="0.57188284548670543"/>
          <c:h val="0.65358039484194907"/>
        </c:manualLayout>
      </c:layout>
      <c:doughnutChart>
        <c:varyColors val="1"/>
        <c:ser>
          <c:idx val="0"/>
          <c:order val="0"/>
          <c:spPr>
            <a:solidFill>
              <a:srgbClr val="7A7151">
                <a:alpha val="50000"/>
              </a:srgbClr>
            </a:solidFill>
          </c:spPr>
          <c:dPt>
            <c:idx val="0"/>
            <c:bubble3D val="0"/>
            <c:spPr>
              <a:solidFill>
                <a:srgbClr val="F68D36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1-B33C-4DE7-A210-BB0D0BA48ED6}"/>
              </c:ext>
            </c:extLst>
          </c:dPt>
          <c:dPt>
            <c:idx val="1"/>
            <c:bubble3D val="0"/>
            <c:spPr>
              <a:solidFill>
                <a:srgbClr val="32D675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3-B33C-4DE7-A210-BB0D0BA48ED6}"/>
              </c:ext>
            </c:extLst>
          </c:dPt>
          <c:dPt>
            <c:idx val="2"/>
            <c:bubble3D val="0"/>
            <c:spPr>
              <a:solidFill>
                <a:srgbClr val="7A7151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5-B33C-4DE7-A210-BB0D0BA48ED6}"/>
              </c:ext>
            </c:extLst>
          </c:dPt>
          <c:dPt>
            <c:idx val="3"/>
            <c:bubble3D val="0"/>
            <c:spPr>
              <a:solidFill>
                <a:srgbClr val="CA7079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7-B33C-4DE7-A210-BB0D0BA48ED6}"/>
              </c:ext>
            </c:extLst>
          </c:dPt>
          <c:dPt>
            <c:idx val="4"/>
            <c:bubble3D val="0"/>
            <c:spPr>
              <a:solidFill>
                <a:srgbClr val="2971E7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9-B33C-4DE7-A210-BB0D0BA48ED6}"/>
              </c:ext>
            </c:extLst>
          </c:dPt>
          <c:dPt>
            <c:idx val="5"/>
            <c:bubble3D val="0"/>
            <c:spPr>
              <a:solidFill>
                <a:srgbClr val="F8F084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B-B33C-4DE7-A210-BB0D0BA48ED6}"/>
              </c:ext>
            </c:extLst>
          </c:dPt>
          <c:dLbls>
            <c:dLbl>
              <c:idx val="0"/>
              <c:layout>
                <c:manualLayout>
                  <c:x val="0.20649629954492674"/>
                  <c:y val="-0.31848440363604585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3C-4DE7-A210-BB0D0BA48ED6}"/>
                </c:ext>
              </c:extLst>
            </c:dLbl>
            <c:dLbl>
              <c:idx val="1"/>
              <c:layout>
                <c:manualLayout>
                  <c:x val="-0.13736973610636538"/>
                  <c:y val="-7.2144533033086655E-3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3C-4DE7-A210-BB0D0BA48ED6}"/>
                </c:ext>
              </c:extLst>
            </c:dLbl>
            <c:dLbl>
              <c:idx val="2"/>
              <c:layout>
                <c:manualLayout>
                  <c:x val="-0.18567985834911671"/>
                  <c:y val="-6.9998185233769231E-2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3C-4DE7-A210-BB0D0BA48ED6}"/>
                </c:ext>
              </c:extLst>
            </c:dLbl>
            <c:dLbl>
              <c:idx val="3"/>
              <c:layout>
                <c:manualLayout>
                  <c:x val="-0.14608448303175509"/>
                  <c:y val="-0.10770720445620406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3C-4DE7-A210-BB0D0BA48ED6}"/>
                </c:ext>
              </c:extLst>
            </c:dLbl>
            <c:dLbl>
              <c:idx val="4"/>
              <c:layout>
                <c:manualLayout>
                  <c:x val="3.2713020670108936E-2"/>
                  <c:y val="-0.14055387946340958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3C-4DE7-A210-BB0D0BA48ED6}"/>
                </c:ext>
              </c:extLst>
            </c:dLbl>
            <c:dLbl>
              <c:idx val="5"/>
              <c:layout>
                <c:manualLayout>
                  <c:x val="-0.13297137110578569"/>
                  <c:y val="-0.17764160136621529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3C-4DE7-A210-BB0D0BA48ED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rot="0" vert="horz" anchor="ctr" anchorCtr="1"/>
              <a:lstStyle/>
              <a:p>
                <a:pPr>
                  <a:defRPr sz="800" b="0" i="0" u="none" strike="noStrike" baseline="0">
                    <a:solidFill>
                      <a:srgbClr val="9D2235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>
                  <a:noFill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'S2-I-B1'!$AE$34:$AE$38</c:f>
              <c:strCache>
                <c:ptCount val="5"/>
                <c:pt idx="0">
                  <c:v>Inundación</c:v>
                </c:pt>
                <c:pt idx="1">
                  <c:v>TCA</c:v>
                </c:pt>
                <c:pt idx="2">
                  <c:v>Terrorismo</c:v>
                </c:pt>
                <c:pt idx="3">
                  <c:v>Terremoto</c:v>
                </c:pt>
                <c:pt idx="4">
                  <c:v>Resto</c:v>
                </c:pt>
              </c:strCache>
            </c:strRef>
          </c:cat>
          <c:val>
            <c:numRef>
              <c:f>'S2-I-B1'!$AF$34:$AF$38</c:f>
              <c:numCache>
                <c:formatCode>_-* #,##0.0\ _P_t_s_-;\-* #,##0.0\ _P_t_s_-;_-* "-"\ _P_t_s_-;_-@_-</c:formatCode>
                <c:ptCount val="5"/>
                <c:pt idx="0">
                  <c:v>73.35098513980995</c:v>
                </c:pt>
                <c:pt idx="1">
                  <c:v>14.212611668503817</c:v>
                </c:pt>
                <c:pt idx="2">
                  <c:v>3.2774310377370983</c:v>
                </c:pt>
                <c:pt idx="3">
                  <c:v>3.4274604177101167</c:v>
                </c:pt>
                <c:pt idx="4">
                  <c:v>5.731511736239014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33C-4DE7-A210-BB0D0BA48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12700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r>
              <a:rPr lang="es-ES" sz="1400" b="1" i="0" u="none" strike="noStrike" baseline="0">
                <a:solidFill>
                  <a:srgbClr val="9D2235"/>
                </a:solidFill>
                <a:latin typeface="Calibri"/>
                <a:cs typeface="Calibri"/>
              </a:rPr>
              <a:t>NÚMERO DE EXPEDIENTES</a:t>
            </a:r>
          </a:p>
        </c:rich>
      </c:tx>
      <c:layout>
        <c:manualLayout>
          <c:xMode val="edge"/>
          <c:yMode val="edge"/>
          <c:x val="0.17922685590227147"/>
          <c:y val="1.9589942561527634E-3"/>
        </c:manualLayout>
      </c:layout>
      <c:overlay val="0"/>
      <c:spPr>
        <a:noFill/>
        <a:ln w="635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126554832819811"/>
          <c:y val="0.28317357069496746"/>
          <c:w val="0.57188284548670543"/>
          <c:h val="0.65358039484194907"/>
        </c:manualLayout>
      </c:layout>
      <c:doughnutChart>
        <c:varyColors val="1"/>
        <c:ser>
          <c:idx val="0"/>
          <c:order val="0"/>
          <c:spPr>
            <a:solidFill>
              <a:srgbClr val="7A7151">
                <a:alpha val="50000"/>
              </a:srgbClr>
            </a:solidFill>
          </c:spPr>
          <c:dPt>
            <c:idx val="0"/>
            <c:bubble3D val="0"/>
            <c:spPr>
              <a:solidFill>
                <a:srgbClr val="F68D36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1-B787-46D0-850D-E496612B5483}"/>
              </c:ext>
            </c:extLst>
          </c:dPt>
          <c:dPt>
            <c:idx val="1"/>
            <c:bubble3D val="0"/>
            <c:spPr>
              <a:solidFill>
                <a:srgbClr val="32D675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3-B787-46D0-850D-E496612B5483}"/>
              </c:ext>
            </c:extLst>
          </c:dPt>
          <c:dPt>
            <c:idx val="2"/>
            <c:bubble3D val="0"/>
            <c:spPr>
              <a:solidFill>
                <a:srgbClr val="7A7151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5-B787-46D0-850D-E496612B5483}"/>
              </c:ext>
            </c:extLst>
          </c:dPt>
          <c:dPt>
            <c:idx val="3"/>
            <c:bubble3D val="0"/>
            <c:spPr>
              <a:solidFill>
                <a:srgbClr val="CA7079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7-B787-46D0-850D-E496612B5483}"/>
              </c:ext>
            </c:extLst>
          </c:dPt>
          <c:dPt>
            <c:idx val="4"/>
            <c:bubble3D val="0"/>
            <c:spPr>
              <a:solidFill>
                <a:srgbClr val="2971E7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9-B787-46D0-850D-E496612B5483}"/>
              </c:ext>
            </c:extLst>
          </c:dPt>
          <c:dPt>
            <c:idx val="5"/>
            <c:bubble3D val="0"/>
            <c:spPr>
              <a:solidFill>
                <a:srgbClr val="F8F084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B-B787-46D0-850D-E496612B5483}"/>
              </c:ext>
            </c:extLst>
          </c:dPt>
          <c:dLbls>
            <c:dLbl>
              <c:idx val="0"/>
              <c:layout>
                <c:manualLayout>
                  <c:x val="0.14689591548141895"/>
                  <c:y val="-0.19615057625494564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87-46D0-850D-E496612B5483}"/>
                </c:ext>
              </c:extLst>
            </c:dLbl>
            <c:dLbl>
              <c:idx val="1"/>
              <c:layout>
                <c:manualLayout>
                  <c:x val="-0.152492337463007"/>
                  <c:y val="-1.9234396533249737E-2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87-46D0-850D-E496612B5483}"/>
                </c:ext>
              </c:extLst>
            </c:dLbl>
            <c:dLbl>
              <c:idx val="2"/>
              <c:layout>
                <c:manualLayout>
                  <c:x val="-0.18946228267762152"/>
                  <c:y val="-7.4046918592989258E-2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87-46D0-850D-E496612B5483}"/>
                </c:ext>
              </c:extLst>
            </c:dLbl>
            <c:dLbl>
              <c:idx val="3"/>
              <c:layout>
                <c:manualLayout>
                  <c:x val="-0.14598945453160467"/>
                  <c:y val="-0.11195343420341876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87-46D0-850D-E496612B5483}"/>
                </c:ext>
              </c:extLst>
            </c:dLbl>
            <c:dLbl>
              <c:idx val="4"/>
              <c:layout>
                <c:manualLayout>
                  <c:x val="3.4306516180030694E-2"/>
                  <c:y val="-0.13419210156891484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87-46D0-850D-E496612B5483}"/>
                </c:ext>
              </c:extLst>
            </c:dLbl>
            <c:dLbl>
              <c:idx val="5"/>
              <c:layout>
                <c:manualLayout>
                  <c:x val="1.5535221610525956E-2"/>
                  <c:y val="-0.12939500908709634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87-46D0-850D-E496612B5483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rot="0" vert="horz" anchor="ctr" anchorCtr="1"/>
              <a:lstStyle/>
              <a:p>
                <a:pPr>
                  <a:defRPr sz="800" b="0" i="0" u="none" strike="noStrike" baseline="0">
                    <a:solidFill>
                      <a:srgbClr val="9D2235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>
                  <a:noFill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'S2-I-B1'!$AE$68:$AE$72</c:f>
              <c:strCache>
                <c:ptCount val="5"/>
                <c:pt idx="0">
                  <c:v>Inundación</c:v>
                </c:pt>
                <c:pt idx="1">
                  <c:v>TCA</c:v>
                </c:pt>
                <c:pt idx="2">
                  <c:v>Terrorismo</c:v>
                </c:pt>
                <c:pt idx="3">
                  <c:v>Terremoto</c:v>
                </c:pt>
                <c:pt idx="4">
                  <c:v>Resto</c:v>
                </c:pt>
              </c:strCache>
            </c:strRef>
          </c:cat>
          <c:val>
            <c:numRef>
              <c:f>'S2-I-B1'!$AD$68:$AD$72</c:f>
              <c:numCache>
                <c:formatCode>_-* #,##0.0\ _P_t_s_-;\-* #,##0.0\ _P_t_s_-;_-* "-"\ _P_t_s_-;_-@_-</c:formatCode>
                <c:ptCount val="5"/>
                <c:pt idx="0">
                  <c:v>53.728884020478624</c:v>
                </c:pt>
                <c:pt idx="1">
                  <c:v>41.618157833338962</c:v>
                </c:pt>
                <c:pt idx="2">
                  <c:v>0.98597535893112798</c:v>
                </c:pt>
                <c:pt idx="3">
                  <c:v>2.556159949287665</c:v>
                </c:pt>
                <c:pt idx="4">
                  <c:v>1.1108228379636245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787-46D0-850D-E496612B5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12700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FF9900"/>
              </a:solidFill>
              <a:prstDash val="solid"/>
            </a:ln>
          </c:spPr>
          <c:pictureOptions>
            <c:pictureFormat val="stretch"/>
          </c:pictureOptions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FF66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bienes!#REF!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bienes!#REF!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B46-4011-AED0-0C4A1D5072C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FFDCB9"/>
              </a:solidFill>
              <a:prstDash val="sysDash"/>
            </a:ln>
          </c:spPr>
        </c:dropLines>
        <c:axId val="364792448"/>
        <c:axId val="364827008"/>
      </c:areaChart>
      <c:catAx>
        <c:axId val="36479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648270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6482700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1" u="none" strike="noStrike" baseline="0">
                    <a:solidFill>
                      <a:srgbClr val="FF66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/>
                  <a:t>- MILES -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64792448"/>
        <c:crosses val="autoZero"/>
        <c:crossBetween val="between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r>
              <a:rPr lang="es-ES" sz="1400" b="1" i="0" u="none" strike="noStrike" baseline="0">
                <a:solidFill>
                  <a:srgbClr val="9D2235"/>
                </a:solidFill>
                <a:latin typeface="Calibri"/>
                <a:cs typeface="Calibri"/>
              </a:rPr>
              <a:t>INDEMNIZACIONES</a:t>
            </a:r>
          </a:p>
        </c:rich>
      </c:tx>
      <c:layout>
        <c:manualLayout>
          <c:xMode val="edge"/>
          <c:yMode val="edge"/>
          <c:x val="0.2438804035037789"/>
          <c:y val="1.1620830004945036E-2"/>
        </c:manualLayout>
      </c:layout>
      <c:overlay val="0"/>
      <c:spPr>
        <a:noFill/>
        <a:ln w="635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126554832819811"/>
          <c:y val="0.28317357069496746"/>
          <c:w val="0.57188284548670543"/>
          <c:h val="0.65358039484194907"/>
        </c:manualLayout>
      </c:layout>
      <c:doughnutChart>
        <c:varyColors val="1"/>
        <c:ser>
          <c:idx val="0"/>
          <c:order val="0"/>
          <c:spPr>
            <a:solidFill>
              <a:srgbClr val="7A7151">
                <a:alpha val="50000"/>
              </a:srgbClr>
            </a:solidFill>
          </c:spPr>
          <c:dPt>
            <c:idx val="0"/>
            <c:bubble3D val="0"/>
            <c:spPr>
              <a:solidFill>
                <a:srgbClr val="F68D36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1-CC6A-43B6-B924-0F9D6D0F9CAB}"/>
              </c:ext>
            </c:extLst>
          </c:dPt>
          <c:dPt>
            <c:idx val="1"/>
            <c:bubble3D val="0"/>
            <c:spPr>
              <a:solidFill>
                <a:srgbClr val="32D675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3-CC6A-43B6-B924-0F9D6D0F9CAB}"/>
              </c:ext>
            </c:extLst>
          </c:dPt>
          <c:dPt>
            <c:idx val="2"/>
            <c:bubble3D val="0"/>
            <c:spPr>
              <a:solidFill>
                <a:srgbClr val="7A7151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5-CC6A-43B6-B924-0F9D6D0F9CAB}"/>
              </c:ext>
            </c:extLst>
          </c:dPt>
          <c:dPt>
            <c:idx val="3"/>
            <c:bubble3D val="0"/>
            <c:spPr>
              <a:solidFill>
                <a:srgbClr val="CA7079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7-CC6A-43B6-B924-0F9D6D0F9CAB}"/>
              </c:ext>
            </c:extLst>
          </c:dPt>
          <c:dPt>
            <c:idx val="4"/>
            <c:bubble3D val="0"/>
            <c:spPr>
              <a:solidFill>
                <a:srgbClr val="2971E7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9-CC6A-43B6-B924-0F9D6D0F9CAB}"/>
              </c:ext>
            </c:extLst>
          </c:dPt>
          <c:dPt>
            <c:idx val="5"/>
            <c:bubble3D val="0"/>
            <c:spPr>
              <a:solidFill>
                <a:srgbClr val="F8F084">
                  <a:alpha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B-CC6A-43B6-B924-0F9D6D0F9CAB}"/>
              </c:ext>
            </c:extLst>
          </c:dPt>
          <c:dLbls>
            <c:dLbl>
              <c:idx val="0"/>
              <c:layout>
                <c:manualLayout>
                  <c:x val="0.22250814016341655"/>
                  <c:y val="-0.36883817744263137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6A-43B6-B924-0F9D6D0F9CAB}"/>
                </c:ext>
              </c:extLst>
            </c:dLbl>
            <c:dLbl>
              <c:idx val="1"/>
              <c:layout>
                <c:manualLayout>
                  <c:x val="-0.14347040411319903"/>
                  <c:y val="-2.5690438159241723E-2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6A-43B6-B924-0F9D6D0F9CAB}"/>
                </c:ext>
              </c:extLst>
            </c:dLbl>
            <c:dLbl>
              <c:idx val="2"/>
              <c:layout>
                <c:manualLayout>
                  <c:x val="-0.15538348118286074"/>
                  <c:y val="-7.885313248887367E-2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6A-43B6-B924-0F9D6D0F9CAB}"/>
                </c:ext>
              </c:extLst>
            </c:dLbl>
            <c:dLbl>
              <c:idx val="3"/>
              <c:layout>
                <c:manualLayout>
                  <c:x val="-0.13076796358367321"/>
                  <c:y val="-0.11246511538310276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6A-43B6-B924-0F9D6D0F9CAB}"/>
                </c:ext>
              </c:extLst>
            </c:dLbl>
            <c:dLbl>
              <c:idx val="4"/>
              <c:layout>
                <c:manualLayout>
                  <c:x val="2.4445199008905728E-2"/>
                  <c:y val="-0.12937346947129491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6A-43B6-B924-0F9D6D0F9CAB}"/>
                </c:ext>
              </c:extLst>
            </c:dLbl>
            <c:dLbl>
              <c:idx val="5"/>
              <c:layout>
                <c:manualLayout>
                  <c:x val="1.2196376521689433E-2"/>
                  <c:y val="-0.12937057222469067"/>
                </c:manualLayout>
              </c:layout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6A-43B6-B924-0F9D6D0F9CAB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rot="0" vert="horz" anchor="ctr" anchorCtr="1"/>
              <a:lstStyle/>
              <a:p>
                <a:pPr>
                  <a:defRPr sz="800" b="0" i="0" u="none" strike="noStrike" baseline="0">
                    <a:solidFill>
                      <a:srgbClr val="9D2235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>
                  <a:noFill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'S2-I-B1'!$AE$68:$AE$72</c:f>
              <c:strCache>
                <c:ptCount val="5"/>
                <c:pt idx="0">
                  <c:v>Inundación</c:v>
                </c:pt>
                <c:pt idx="1">
                  <c:v>TCA</c:v>
                </c:pt>
                <c:pt idx="2">
                  <c:v>Terrorismo</c:v>
                </c:pt>
                <c:pt idx="3">
                  <c:v>Terremoto</c:v>
                </c:pt>
                <c:pt idx="4">
                  <c:v>Resto</c:v>
                </c:pt>
              </c:strCache>
            </c:strRef>
          </c:cat>
          <c:val>
            <c:numRef>
              <c:f>'S2-I-B1'!$AF$68:$AF$72</c:f>
              <c:numCache>
                <c:formatCode>_-* #,##0.0\ _P_t_s_-;\-* #,##0.0\ _P_t_s_-;_-* "-"\ _P_t_s_-;_-@_-</c:formatCode>
                <c:ptCount val="5"/>
                <c:pt idx="0">
                  <c:v>79.621771103060865</c:v>
                </c:pt>
                <c:pt idx="1">
                  <c:v>11.538281978774011</c:v>
                </c:pt>
                <c:pt idx="2">
                  <c:v>2.6042061780638246</c:v>
                </c:pt>
                <c:pt idx="3">
                  <c:v>4.067768377621432</c:v>
                </c:pt>
                <c:pt idx="4">
                  <c:v>2.1679723624798726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C6A-43B6-B924-0F9D6D0F9C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12700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solidFill>
                  <a:srgbClr val="9D2235"/>
                </a:solidFill>
              </a:defRPr>
            </a:pPr>
            <a:r>
              <a:rPr lang="es-ES" sz="1400" b="1">
                <a:solidFill>
                  <a:srgbClr val="9D2235"/>
                </a:solidFill>
              </a:rPr>
              <a:t>NÚMERO DE EXPEDIENTES</a:t>
            </a:r>
          </a:p>
        </c:rich>
      </c:tx>
      <c:layout>
        <c:manualLayout>
          <c:xMode val="edge"/>
          <c:yMode val="edge"/>
          <c:x val="0.343847243985966"/>
          <c:y val="3.243048236690434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485811208783877E-2"/>
          <c:y val="0.14912263244564114"/>
          <c:w val="0.89740835099004657"/>
          <c:h val="0.747416972841641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68D36">
                <a:alpha val="50000"/>
              </a:srgbClr>
            </a:solidFill>
            <a:ln w="3175">
              <a:noFill/>
              <a:prstDash val="solid"/>
            </a:ln>
          </c:spPr>
          <c:invertIfNegative val="0"/>
          <c:cat>
            <c:strRef>
              <c:f>'S2-I-B1'!$B$79:$B$133</c:f>
              <c:strCache>
                <c:ptCount val="5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</c:strCache>
            </c:strRef>
          </c:cat>
          <c:val>
            <c:numRef>
              <c:f>'S2-I-B1'!$C$79:$C$133</c:f>
              <c:numCache>
                <c:formatCode>_-* #,##0\ _€_-;\-* #,##0\ _€_-;_-* "-"\ _€_-;_-@_-</c:formatCode>
                <c:ptCount val="5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9</c:v>
                </c:pt>
                <c:pt idx="17">
                  <c:v>2</c:v>
                </c:pt>
                <c:pt idx="18">
                  <c:v>113</c:v>
                </c:pt>
                <c:pt idx="19">
                  <c:v>11</c:v>
                </c:pt>
                <c:pt idx="20">
                  <c:v>141</c:v>
                </c:pt>
                <c:pt idx="21">
                  <c:v>52</c:v>
                </c:pt>
                <c:pt idx="22">
                  <c:v>222</c:v>
                </c:pt>
                <c:pt idx="23">
                  <c:v>409</c:v>
                </c:pt>
                <c:pt idx="24">
                  <c:v>407</c:v>
                </c:pt>
                <c:pt idx="25">
                  <c:v>236</c:v>
                </c:pt>
                <c:pt idx="26">
                  <c:v>1146</c:v>
                </c:pt>
                <c:pt idx="27">
                  <c:v>99</c:v>
                </c:pt>
                <c:pt idx="28">
                  <c:v>6929</c:v>
                </c:pt>
                <c:pt idx="29">
                  <c:v>10</c:v>
                </c:pt>
                <c:pt idx="30">
                  <c:v>19</c:v>
                </c:pt>
                <c:pt idx="31">
                  <c:v>943</c:v>
                </c:pt>
                <c:pt idx="32">
                  <c:v>149</c:v>
                </c:pt>
                <c:pt idx="33">
                  <c:v>487</c:v>
                </c:pt>
                <c:pt idx="34">
                  <c:v>1975</c:v>
                </c:pt>
                <c:pt idx="35">
                  <c:v>127</c:v>
                </c:pt>
                <c:pt idx="36">
                  <c:v>581</c:v>
                </c:pt>
                <c:pt idx="37">
                  <c:v>317</c:v>
                </c:pt>
                <c:pt idx="38">
                  <c:v>99</c:v>
                </c:pt>
                <c:pt idx="39">
                  <c:v>52</c:v>
                </c:pt>
                <c:pt idx="40">
                  <c:v>25482</c:v>
                </c:pt>
                <c:pt idx="41">
                  <c:v>53</c:v>
                </c:pt>
                <c:pt idx="42">
                  <c:v>14</c:v>
                </c:pt>
                <c:pt idx="43">
                  <c:v>18</c:v>
                </c:pt>
                <c:pt idx="44">
                  <c:v>113</c:v>
                </c:pt>
                <c:pt idx="45">
                  <c:v>3175</c:v>
                </c:pt>
                <c:pt idx="46">
                  <c:v>102</c:v>
                </c:pt>
                <c:pt idx="47">
                  <c:v>7</c:v>
                </c:pt>
                <c:pt idx="48">
                  <c:v>3</c:v>
                </c:pt>
                <c:pt idx="49">
                  <c:v>55</c:v>
                </c:pt>
                <c:pt idx="50">
                  <c:v>8632</c:v>
                </c:pt>
                <c:pt idx="51">
                  <c:v>61</c:v>
                </c:pt>
                <c:pt idx="52">
                  <c:v>1</c:v>
                </c:pt>
                <c:pt idx="53">
                  <c:v>1</c:v>
                </c:pt>
                <c:pt idx="5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53-49F3-A938-3E05CCDE8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2902144"/>
        <c:axId val="352928512"/>
      </c:barChart>
      <c:catAx>
        <c:axId val="352902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2700000" vert="horz"/>
          <a:lstStyle/>
          <a:p>
            <a:pPr>
              <a:defRPr sz="700" baseline="0">
                <a:solidFill>
                  <a:srgbClr val="9D2235"/>
                </a:solidFill>
              </a:defRPr>
            </a:pPr>
            <a:endParaRPr lang="es-ES"/>
          </a:p>
        </c:txPr>
        <c:crossAx val="352928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2928512"/>
        <c:scaling>
          <c:orientation val="minMax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 baseline="0">
                <a:solidFill>
                  <a:srgbClr val="9D2235"/>
                </a:solidFill>
              </a:defRPr>
            </a:pPr>
            <a:endParaRPr lang="es-ES"/>
          </a:p>
        </c:txPr>
        <c:crossAx val="35290214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4.1021787472222317E-3"/>
                <c:y val="0.43222903290658432"/>
              </c:manualLayout>
            </c:layout>
            <c:txPr>
              <a:bodyPr/>
              <a:lstStyle/>
              <a:p>
                <a:pPr>
                  <a:defRPr sz="800" baseline="0"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32D6C7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s-ES" sz="1400" b="1" i="0" u="none" strike="noStrike" kern="1200" baseline="0">
                <a:solidFill>
                  <a:srgbClr val="9D2235"/>
                </a:solidFill>
                <a:latin typeface="Calibri"/>
                <a:ea typeface="Calibri"/>
                <a:cs typeface="Calibri"/>
              </a:defRPr>
            </a:pPr>
            <a:r>
              <a:rPr lang="es-ES" sz="1400" b="1" i="0" u="none" strike="noStrike" kern="1200" baseline="0">
                <a:solidFill>
                  <a:srgbClr val="9D2235"/>
                </a:solidFill>
                <a:latin typeface="Calibri"/>
                <a:ea typeface="Calibri"/>
                <a:cs typeface="Calibri"/>
              </a:rPr>
              <a:t>INDEMNIZACIONES</a:t>
            </a:r>
          </a:p>
        </c:rich>
      </c:tx>
      <c:layout>
        <c:manualLayout>
          <c:xMode val="edge"/>
          <c:yMode val="edge"/>
          <c:x val="0.38248502396000583"/>
          <c:y val="3.5081137568870745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03715756882458"/>
          <c:y val="0.18138790041614655"/>
          <c:w val="0.88391562843645288"/>
          <c:h val="0.7240340301854452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971E7">
                <a:alpha val="50000"/>
              </a:srgbClr>
            </a:solidFill>
            <a:ln w="3175">
              <a:noFill/>
              <a:prstDash val="solid"/>
            </a:ln>
          </c:spPr>
          <c:invertIfNegative val="0"/>
          <c:cat>
            <c:strRef>
              <c:f>'S2-I-B1'!$B$79:$B$133</c:f>
              <c:strCache>
                <c:ptCount val="5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</c:strCache>
            </c:strRef>
          </c:cat>
          <c:val>
            <c:numRef>
              <c:f>'S2-I-B1'!$D$79:$D$133</c:f>
              <c:numCache>
                <c:formatCode>_-* #,##0\ _€_-;\-* #,##0\ _€_-;_-* "-"\ _€_-;_-@_-</c:formatCode>
                <c:ptCount val="5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170.38146764044299</c:v>
                </c:pt>
                <c:pt idx="5">
                  <c:v>0</c:v>
                </c:pt>
                <c:pt idx="6">
                  <c:v>3375.5124767632901</c:v>
                </c:pt>
                <c:pt idx="7">
                  <c:v>0</c:v>
                </c:pt>
                <c:pt idx="8">
                  <c:v>0</c:v>
                </c:pt>
                <c:pt idx="9">
                  <c:v>23933.368535333298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909.41474058411904</c:v>
                </c:pt>
                <c:pt idx="14">
                  <c:v>0</c:v>
                </c:pt>
                <c:pt idx="15">
                  <c:v>0</c:v>
                </c:pt>
                <c:pt idx="16">
                  <c:v>112778.63957232601</c:v>
                </c:pt>
                <c:pt idx="17">
                  <c:v>5610.2947847014302</c:v>
                </c:pt>
                <c:pt idx="18">
                  <c:v>714246.50984578999</c:v>
                </c:pt>
                <c:pt idx="19">
                  <c:v>75458.192193733295</c:v>
                </c:pt>
                <c:pt idx="20">
                  <c:v>374554.08479402901</c:v>
                </c:pt>
                <c:pt idx="21">
                  <c:v>117689.347875024</c:v>
                </c:pt>
                <c:pt idx="22">
                  <c:v>575231.54648369295</c:v>
                </c:pt>
                <c:pt idx="23">
                  <c:v>1293933.20410343</c:v>
                </c:pt>
                <c:pt idx="24">
                  <c:v>1315313.0964067599</c:v>
                </c:pt>
                <c:pt idx="25">
                  <c:v>563072.59757600306</c:v>
                </c:pt>
                <c:pt idx="26">
                  <c:v>2268726.8238995899</c:v>
                </c:pt>
                <c:pt idx="27">
                  <c:v>223791.137923759</c:v>
                </c:pt>
                <c:pt idx="28">
                  <c:v>20831649.1353513</c:v>
                </c:pt>
                <c:pt idx="29">
                  <c:v>16291.263043487001</c:v>
                </c:pt>
                <c:pt idx="30">
                  <c:v>30304.964670823902</c:v>
                </c:pt>
                <c:pt idx="31">
                  <c:v>2227847.7340556802</c:v>
                </c:pt>
                <c:pt idx="32">
                  <c:v>755748.033627055</c:v>
                </c:pt>
                <c:pt idx="33">
                  <c:v>1255093.80912151</c:v>
                </c:pt>
                <c:pt idx="34">
                  <c:v>10920793.291404201</c:v>
                </c:pt>
                <c:pt idx="35">
                  <c:v>292085.54333139298</c:v>
                </c:pt>
                <c:pt idx="36">
                  <c:v>1828915.134904</c:v>
                </c:pt>
                <c:pt idx="37">
                  <c:v>748902.20404897304</c:v>
                </c:pt>
                <c:pt idx="38">
                  <c:v>194286.13232038301</c:v>
                </c:pt>
                <c:pt idx="39">
                  <c:v>146811.74938178199</c:v>
                </c:pt>
                <c:pt idx="40">
                  <c:v>613452887.52807105</c:v>
                </c:pt>
                <c:pt idx="41">
                  <c:v>56654.569101089102</c:v>
                </c:pt>
                <c:pt idx="42">
                  <c:v>15763.620267479801</c:v>
                </c:pt>
                <c:pt idx="43">
                  <c:v>31533.6529426618</c:v>
                </c:pt>
                <c:pt idx="44">
                  <c:v>163666.665215491</c:v>
                </c:pt>
                <c:pt idx="45">
                  <c:v>9618606.1362922993</c:v>
                </c:pt>
                <c:pt idx="46">
                  <c:v>158507.462125866</c:v>
                </c:pt>
                <c:pt idx="47">
                  <c:v>11295.419887001901</c:v>
                </c:pt>
                <c:pt idx="48">
                  <c:v>8433.8584340183697</c:v>
                </c:pt>
                <c:pt idx="49">
                  <c:v>100065.695820835</c:v>
                </c:pt>
                <c:pt idx="50">
                  <c:v>20175699.607850902</c:v>
                </c:pt>
                <c:pt idx="51">
                  <c:v>101421.48749201901</c:v>
                </c:pt>
                <c:pt idx="52">
                  <c:v>10182.72045252</c:v>
                </c:pt>
                <c:pt idx="53">
                  <c:v>1867.635</c:v>
                </c:pt>
                <c:pt idx="54">
                  <c:v>41623.03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19-4DC6-9DB6-190541EBE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2961664"/>
        <c:axId val="352963200"/>
      </c:barChart>
      <c:catAx>
        <c:axId val="352961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2700000" vert="horz"/>
          <a:lstStyle/>
          <a:p>
            <a:pPr>
              <a:defRPr sz="700" baseline="0">
                <a:solidFill>
                  <a:srgbClr val="9D2235"/>
                </a:solidFill>
              </a:defRPr>
            </a:pPr>
            <a:endParaRPr lang="es-ES"/>
          </a:p>
        </c:txPr>
        <c:crossAx val="352963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2963200"/>
        <c:scaling>
          <c:orientation val="minMax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 baseline="0">
                <a:solidFill>
                  <a:srgbClr val="9D2235"/>
                </a:solidFill>
              </a:defRPr>
            </a:pPr>
            <a:endParaRPr lang="es-ES"/>
          </a:p>
        </c:txPr>
        <c:crossAx val="35296166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2.0619448892609249E-3"/>
                <c:y val="0.43161778230239156"/>
              </c:manualLayout>
            </c:layout>
            <c:txPr>
              <a:bodyPr/>
              <a:lstStyle/>
              <a:p>
                <a:pPr>
                  <a:defRPr sz="800"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23AFA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solidFill>
                  <a:srgbClr val="9D2235"/>
                </a:solidFill>
              </a:defRPr>
            </a:pPr>
            <a:r>
              <a:rPr lang="es-ES" sz="1400" b="1">
                <a:solidFill>
                  <a:srgbClr val="9D2235"/>
                </a:solidFill>
              </a:rPr>
              <a:t>COSTES MEDIOS</a:t>
            </a:r>
          </a:p>
        </c:rich>
      </c:tx>
      <c:layout>
        <c:manualLayout>
          <c:xMode val="edge"/>
          <c:yMode val="edge"/>
          <c:x val="0.39780667151282634"/>
          <c:y val="4.390318262747688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419706516768956E-2"/>
          <c:y val="0.17528344593524098"/>
          <c:w val="0.89060574771769085"/>
          <c:h val="0.7299862205752759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3AFA0">
                <a:alpha val="50000"/>
              </a:srgbClr>
            </a:solidFill>
            <a:ln w="3175">
              <a:noFill/>
              <a:prstDash val="solid"/>
            </a:ln>
          </c:spPr>
          <c:invertIfNegative val="0"/>
          <c:cat>
            <c:strRef>
              <c:f>'S2-I-B1'!$B$79:$B$133</c:f>
              <c:strCache>
                <c:ptCount val="5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</c:strCache>
            </c:strRef>
          </c:cat>
          <c:val>
            <c:numRef>
              <c:f>'S2-I-B1'!$E$79:$E$133</c:f>
              <c:numCache>
                <c:formatCode>_-* #,##0\ _€_-;\-* #,##0\ _€_-;_-* "-"\ _€_-;_-@_-</c:formatCode>
                <c:ptCount val="5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85.190733820221496</c:v>
                </c:pt>
                <c:pt idx="5">
                  <c:v>0</c:v>
                </c:pt>
                <c:pt idx="6">
                  <c:v>3375.5124767632901</c:v>
                </c:pt>
                <c:pt idx="7">
                  <c:v>0</c:v>
                </c:pt>
                <c:pt idx="8">
                  <c:v>0</c:v>
                </c:pt>
                <c:pt idx="9">
                  <c:v>23933.368535333298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909.41474058411904</c:v>
                </c:pt>
                <c:pt idx="14">
                  <c:v>0</c:v>
                </c:pt>
                <c:pt idx="15">
                  <c:v>0</c:v>
                </c:pt>
                <c:pt idx="16">
                  <c:v>12530.959952480667</c:v>
                </c:pt>
                <c:pt idx="17">
                  <c:v>2805.1473923507151</c:v>
                </c:pt>
                <c:pt idx="18">
                  <c:v>6320.7655738565481</c:v>
                </c:pt>
                <c:pt idx="19">
                  <c:v>6859.8356539757542</c:v>
                </c:pt>
                <c:pt idx="20">
                  <c:v>2656.4119488938227</c:v>
                </c:pt>
                <c:pt idx="21">
                  <c:v>2263.2566899043077</c:v>
                </c:pt>
                <c:pt idx="22">
                  <c:v>2591.1330922688871</c:v>
                </c:pt>
                <c:pt idx="23">
                  <c:v>3163.6508657785575</c:v>
                </c:pt>
                <c:pt idx="24">
                  <c:v>3231.7275095989189</c:v>
                </c:pt>
                <c:pt idx="25">
                  <c:v>2385.9008371864538</c:v>
                </c:pt>
                <c:pt idx="26">
                  <c:v>1979.6918184115095</c:v>
                </c:pt>
                <c:pt idx="27">
                  <c:v>2260.5165446844344</c:v>
                </c:pt>
                <c:pt idx="28">
                  <c:v>3006.4438065162794</c:v>
                </c:pt>
                <c:pt idx="29">
                  <c:v>1629.1263043487002</c:v>
                </c:pt>
                <c:pt idx="30">
                  <c:v>1594.998140569679</c:v>
                </c:pt>
                <c:pt idx="31">
                  <c:v>2362.5108526571371</c:v>
                </c:pt>
                <c:pt idx="32">
                  <c:v>5072.1344538728526</c:v>
                </c:pt>
                <c:pt idx="33">
                  <c:v>2577.194679920965</c:v>
                </c:pt>
                <c:pt idx="34">
                  <c:v>5529.5155905844058</c:v>
                </c:pt>
                <c:pt idx="35">
                  <c:v>2299.8861679637243</c:v>
                </c:pt>
                <c:pt idx="36">
                  <c:v>3147.8745867538728</c:v>
                </c:pt>
                <c:pt idx="37">
                  <c:v>2362.467520659221</c:v>
                </c:pt>
                <c:pt idx="38">
                  <c:v>1962.4861850543739</c:v>
                </c:pt>
                <c:pt idx="39">
                  <c:v>2823.3028727265769</c:v>
                </c:pt>
                <c:pt idx="40">
                  <c:v>24073.969371637668</c:v>
                </c:pt>
                <c:pt idx="41">
                  <c:v>1068.9541339828133</c:v>
                </c:pt>
                <c:pt idx="42">
                  <c:v>1125.9728762485572</c:v>
                </c:pt>
                <c:pt idx="43">
                  <c:v>1751.8696079256556</c:v>
                </c:pt>
                <c:pt idx="44">
                  <c:v>1448.3775682786813</c:v>
                </c:pt>
                <c:pt idx="45">
                  <c:v>3029.4822476511181</c:v>
                </c:pt>
                <c:pt idx="46">
                  <c:v>1553.9947267241764</c:v>
                </c:pt>
                <c:pt idx="47">
                  <c:v>1613.6314124288431</c:v>
                </c:pt>
                <c:pt idx="48">
                  <c:v>2811.2861446727898</c:v>
                </c:pt>
                <c:pt idx="49">
                  <c:v>1819.3762876515455</c:v>
                </c:pt>
                <c:pt idx="50">
                  <c:v>2337.3145977584454</c:v>
                </c:pt>
                <c:pt idx="51">
                  <c:v>1662.6473359347378</c:v>
                </c:pt>
                <c:pt idx="52">
                  <c:v>10182.72045252</c:v>
                </c:pt>
                <c:pt idx="53">
                  <c:v>1867.635</c:v>
                </c:pt>
                <c:pt idx="54">
                  <c:v>5202.8787499999999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46-469F-8C49-976D4D765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3045504"/>
        <c:axId val="353075968"/>
      </c:barChart>
      <c:catAx>
        <c:axId val="353045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2700000" vert="horz"/>
          <a:lstStyle/>
          <a:p>
            <a:pPr>
              <a:defRPr sz="700" baseline="0">
                <a:solidFill>
                  <a:srgbClr val="9D2235"/>
                </a:solidFill>
              </a:defRPr>
            </a:pPr>
            <a:endParaRPr lang="es-ES"/>
          </a:p>
        </c:txPr>
        <c:crossAx val="353075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3075968"/>
        <c:scaling>
          <c:orientation val="minMax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 baseline="0">
                <a:solidFill>
                  <a:srgbClr val="9D2235"/>
                </a:solidFill>
              </a:defRPr>
            </a:pPr>
            <a:endParaRPr lang="es-ES"/>
          </a:p>
        </c:txPr>
        <c:crossAx val="35304550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4.1021787472222317E-3"/>
                <c:y val="0.46842219854403383"/>
              </c:manualLayout>
            </c:layout>
            <c:txPr>
              <a:bodyPr/>
              <a:lstStyle/>
              <a:p>
                <a:pPr>
                  <a:defRPr sz="800" baseline="0"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32D6C7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solidFill>
                  <a:srgbClr val="9D2235"/>
                </a:solidFill>
              </a:defRPr>
            </a:pPr>
            <a:r>
              <a:rPr lang="es-ES" sz="1400" b="1">
                <a:solidFill>
                  <a:srgbClr val="9D2235"/>
                </a:solidFill>
              </a:rPr>
              <a:t>NÚMERO DE EXPEDIENTES</a:t>
            </a:r>
          </a:p>
        </c:rich>
      </c:tx>
      <c:layout>
        <c:manualLayout>
          <c:xMode val="edge"/>
          <c:yMode val="edge"/>
          <c:x val="0.3436702493802678"/>
          <c:y val="3.48737909001520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691021295719168E-2"/>
          <c:y val="0.18652927527159027"/>
          <c:w val="0.89740835099004657"/>
          <c:h val="0.6963951557752698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68D36">
                <a:alpha val="50000"/>
              </a:srgbClr>
            </a:solidFill>
            <a:ln w="3175">
              <a:noFill/>
              <a:prstDash val="solid"/>
            </a:ln>
          </c:spPr>
          <c:invertIfNegative val="0"/>
          <c:cat>
            <c:strRef>
              <c:f>'S2-I-B1'!$B$205:$B$259</c:f>
              <c:strCache>
                <c:ptCount val="5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</c:strCache>
            </c:strRef>
          </c:cat>
          <c:val>
            <c:numRef>
              <c:f>'S2-I-B1'!$C$205:$C$259</c:f>
              <c:numCache>
                <c:formatCode>_-* #,##0\ _€_-;\-* #,##0\ _€_-;_-* "-"\ _€_-;_-@_-</c:formatCode>
                <c:ptCount val="55"/>
                <c:pt idx="0">
                  <c:v>28</c:v>
                </c:pt>
                <c:pt idx="1">
                  <c:v>11</c:v>
                </c:pt>
                <c:pt idx="2">
                  <c:v>12</c:v>
                </c:pt>
                <c:pt idx="3">
                  <c:v>41</c:v>
                </c:pt>
                <c:pt idx="4">
                  <c:v>274</c:v>
                </c:pt>
                <c:pt idx="5">
                  <c:v>8213</c:v>
                </c:pt>
                <c:pt idx="6">
                  <c:v>3091</c:v>
                </c:pt>
                <c:pt idx="7">
                  <c:v>8076</c:v>
                </c:pt>
                <c:pt idx="8">
                  <c:v>1559</c:v>
                </c:pt>
                <c:pt idx="9">
                  <c:v>8898</c:v>
                </c:pt>
                <c:pt idx="10">
                  <c:v>10545</c:v>
                </c:pt>
                <c:pt idx="11">
                  <c:v>17093</c:v>
                </c:pt>
                <c:pt idx="12">
                  <c:v>21452</c:v>
                </c:pt>
                <c:pt idx="13">
                  <c:v>13121</c:v>
                </c:pt>
                <c:pt idx="14">
                  <c:v>11703</c:v>
                </c:pt>
                <c:pt idx="15">
                  <c:v>12501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904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930</c:v>
                </c:pt>
                <c:pt idx="27">
                  <c:v>0</c:v>
                </c:pt>
                <c:pt idx="28">
                  <c:v>20</c:v>
                </c:pt>
                <c:pt idx="29">
                  <c:v>0</c:v>
                </c:pt>
                <c:pt idx="30">
                  <c:v>6891</c:v>
                </c:pt>
                <c:pt idx="31">
                  <c:v>0</c:v>
                </c:pt>
                <c:pt idx="32">
                  <c:v>3829</c:v>
                </c:pt>
                <c:pt idx="33">
                  <c:v>6196</c:v>
                </c:pt>
                <c:pt idx="34">
                  <c:v>16024</c:v>
                </c:pt>
                <c:pt idx="35">
                  <c:v>3327</c:v>
                </c:pt>
                <c:pt idx="36">
                  <c:v>10129</c:v>
                </c:pt>
                <c:pt idx="37">
                  <c:v>3302</c:v>
                </c:pt>
                <c:pt idx="38">
                  <c:v>270161</c:v>
                </c:pt>
                <c:pt idx="39">
                  <c:v>89190</c:v>
                </c:pt>
                <c:pt idx="40">
                  <c:v>2793</c:v>
                </c:pt>
                <c:pt idx="41">
                  <c:v>7706</c:v>
                </c:pt>
                <c:pt idx="42">
                  <c:v>43466</c:v>
                </c:pt>
                <c:pt idx="43">
                  <c:v>30779</c:v>
                </c:pt>
                <c:pt idx="44">
                  <c:v>13326</c:v>
                </c:pt>
                <c:pt idx="45">
                  <c:v>2418</c:v>
                </c:pt>
                <c:pt idx="46">
                  <c:v>80983</c:v>
                </c:pt>
                <c:pt idx="47">
                  <c:v>6878</c:v>
                </c:pt>
                <c:pt idx="48">
                  <c:v>48589</c:v>
                </c:pt>
                <c:pt idx="49">
                  <c:v>56713</c:v>
                </c:pt>
                <c:pt idx="50">
                  <c:v>24550</c:v>
                </c:pt>
                <c:pt idx="51">
                  <c:v>6133</c:v>
                </c:pt>
                <c:pt idx="52">
                  <c:v>76591</c:v>
                </c:pt>
                <c:pt idx="53">
                  <c:v>31093</c:v>
                </c:pt>
                <c:pt idx="54">
                  <c:v>7950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CB-4F3D-B4EA-6DC8AB3E7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3100928"/>
        <c:axId val="353102464"/>
      </c:barChart>
      <c:catAx>
        <c:axId val="353100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2700000" vert="horz"/>
          <a:lstStyle/>
          <a:p>
            <a:pPr>
              <a:defRPr sz="700" baseline="0">
                <a:solidFill>
                  <a:srgbClr val="9D2235"/>
                </a:solidFill>
              </a:defRPr>
            </a:pPr>
            <a:endParaRPr lang="es-ES"/>
          </a:p>
        </c:txPr>
        <c:crossAx val="353102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3102464"/>
        <c:scaling>
          <c:orientation val="minMax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 baseline="0">
                <a:solidFill>
                  <a:srgbClr val="9D2235"/>
                </a:solidFill>
              </a:defRPr>
            </a:pPr>
            <a:endParaRPr lang="es-ES"/>
          </a:p>
        </c:txPr>
        <c:crossAx val="353100928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4.1021787472222317E-3"/>
                <c:y val="0.4358592238716642"/>
              </c:manualLayout>
            </c:layout>
            <c:txPr>
              <a:bodyPr/>
              <a:lstStyle/>
              <a:p>
                <a:pPr>
                  <a:defRPr sz="800"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32D6C7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solidFill>
                  <a:srgbClr val="9D2235"/>
                </a:solidFill>
              </a:defRPr>
            </a:pPr>
            <a:r>
              <a:rPr lang="es-ES" sz="1400" b="1">
                <a:solidFill>
                  <a:srgbClr val="9D2235"/>
                </a:solidFill>
              </a:rPr>
              <a:t>INDEMNIZACIONES</a:t>
            </a:r>
          </a:p>
        </c:rich>
      </c:tx>
      <c:layout>
        <c:manualLayout>
          <c:xMode val="edge"/>
          <c:yMode val="edge"/>
          <c:x val="0.38226892196202089"/>
          <c:y val="1.9990124536767235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03715756882458"/>
          <c:y val="0.17002028057933774"/>
          <c:w val="0.88391562843645288"/>
          <c:h val="0.735283338658338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971E7">
                <a:alpha val="50000"/>
              </a:srgbClr>
            </a:solidFill>
            <a:ln w="3175">
              <a:noFill/>
              <a:prstDash val="solid"/>
            </a:ln>
          </c:spPr>
          <c:invertIfNegative val="0"/>
          <c:cat>
            <c:strRef>
              <c:f>'S2-I-B1'!$B$205:$B$259</c:f>
              <c:strCache>
                <c:ptCount val="5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</c:strCache>
            </c:strRef>
          </c:cat>
          <c:val>
            <c:numRef>
              <c:f>'S2-I-B1'!$D$205:$D$259</c:f>
              <c:numCache>
                <c:formatCode>_-* #,##0\ _€_-;\-* #,##0\ _€_-;_-* "-"\ _€_-;_-@_-</c:formatCode>
                <c:ptCount val="55"/>
                <c:pt idx="0">
                  <c:v>961959.65149834799</c:v>
                </c:pt>
                <c:pt idx="1">
                  <c:v>188464.23048726001</c:v>
                </c:pt>
                <c:pt idx="2">
                  <c:v>263589.512923787</c:v>
                </c:pt>
                <c:pt idx="3">
                  <c:v>318830.925165514</c:v>
                </c:pt>
                <c:pt idx="4">
                  <c:v>1592246.8502178199</c:v>
                </c:pt>
                <c:pt idx="5">
                  <c:v>19249369.036107399</c:v>
                </c:pt>
                <c:pt idx="6">
                  <c:v>34262704.210762799</c:v>
                </c:pt>
                <c:pt idx="7">
                  <c:v>34862647.269577399</c:v>
                </c:pt>
                <c:pt idx="8">
                  <c:v>25498448.1070254</c:v>
                </c:pt>
                <c:pt idx="9">
                  <c:v>83280352.350329697</c:v>
                </c:pt>
                <c:pt idx="10">
                  <c:v>53289471.8285015</c:v>
                </c:pt>
                <c:pt idx="11">
                  <c:v>180341771.089773</c:v>
                </c:pt>
                <c:pt idx="12">
                  <c:v>279028544.48044199</c:v>
                </c:pt>
                <c:pt idx="13">
                  <c:v>76666343.475435093</c:v>
                </c:pt>
                <c:pt idx="14">
                  <c:v>34183167.9182956</c:v>
                </c:pt>
                <c:pt idx="15">
                  <c:v>81247470.234142303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3445013.08484645</c:v>
                </c:pt>
                <c:pt idx="22">
                  <c:v>0</c:v>
                </c:pt>
                <c:pt idx="23">
                  <c:v>24995.155426055</c:v>
                </c:pt>
                <c:pt idx="24">
                  <c:v>0</c:v>
                </c:pt>
                <c:pt idx="25">
                  <c:v>0</c:v>
                </c:pt>
                <c:pt idx="26">
                  <c:v>3690960.2472291598</c:v>
                </c:pt>
                <c:pt idx="27">
                  <c:v>0</c:v>
                </c:pt>
                <c:pt idx="28">
                  <c:v>2531876.5928616999</c:v>
                </c:pt>
                <c:pt idx="29">
                  <c:v>0</c:v>
                </c:pt>
                <c:pt idx="30">
                  <c:v>42528775.826915503</c:v>
                </c:pt>
                <c:pt idx="31">
                  <c:v>0</c:v>
                </c:pt>
                <c:pt idx="32">
                  <c:v>21040971.346569899</c:v>
                </c:pt>
                <c:pt idx="33">
                  <c:v>24843129.108493499</c:v>
                </c:pt>
                <c:pt idx="34">
                  <c:v>114449855.158663</c:v>
                </c:pt>
                <c:pt idx="35">
                  <c:v>19608979.339132398</c:v>
                </c:pt>
                <c:pt idx="36">
                  <c:v>72743027.728206396</c:v>
                </c:pt>
                <c:pt idx="37">
                  <c:v>19591128.992310401</c:v>
                </c:pt>
                <c:pt idx="38">
                  <c:v>715210443.06798601</c:v>
                </c:pt>
                <c:pt idx="39">
                  <c:v>167913435.17422301</c:v>
                </c:pt>
                <c:pt idx="40">
                  <c:v>5284664.7763749398</c:v>
                </c:pt>
                <c:pt idx="41">
                  <c:v>22995345.6318877</c:v>
                </c:pt>
                <c:pt idx="42">
                  <c:v>71274595.290471107</c:v>
                </c:pt>
                <c:pt idx="43">
                  <c:v>58881532.007214502</c:v>
                </c:pt>
                <c:pt idx="44">
                  <c:v>20567947.295654599</c:v>
                </c:pt>
                <c:pt idx="45">
                  <c:v>3016413.8820603001</c:v>
                </c:pt>
                <c:pt idx="46">
                  <c:v>129029168.434544</c:v>
                </c:pt>
                <c:pt idx="47">
                  <c:v>21950802.3827019</c:v>
                </c:pt>
                <c:pt idx="48">
                  <c:v>80988921.537688002</c:v>
                </c:pt>
                <c:pt idx="49">
                  <c:v>94690636.2060868</c:v>
                </c:pt>
                <c:pt idx="50">
                  <c:v>36098255.037781499</c:v>
                </c:pt>
                <c:pt idx="51">
                  <c:v>11648452.209751001</c:v>
                </c:pt>
                <c:pt idx="52">
                  <c:v>111728618.53612401</c:v>
                </c:pt>
                <c:pt idx="53">
                  <c:v>67743786.936000004</c:v>
                </c:pt>
                <c:pt idx="54">
                  <c:v>16048070.310000001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90-4DD5-8724-429CECA99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3348608"/>
        <c:axId val="353350400"/>
      </c:barChart>
      <c:catAx>
        <c:axId val="353348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2700000" vert="horz"/>
          <a:lstStyle/>
          <a:p>
            <a:pPr>
              <a:defRPr sz="700" baseline="0">
                <a:solidFill>
                  <a:srgbClr val="9D2235"/>
                </a:solidFill>
              </a:defRPr>
            </a:pPr>
            <a:endParaRPr lang="es-ES"/>
          </a:p>
        </c:txPr>
        <c:crossAx val="353350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3350400"/>
        <c:scaling>
          <c:orientation val="minMax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 baseline="0">
                <a:solidFill>
                  <a:srgbClr val="9D2235"/>
                </a:solidFill>
              </a:defRPr>
            </a:pPr>
            <a:endParaRPr lang="es-ES"/>
          </a:p>
        </c:txPr>
        <c:crossAx val="353348608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2.1873864034364942E-3"/>
                <c:y val="0.44669287330558688"/>
              </c:manualLayout>
            </c:layout>
            <c:txPr>
              <a:bodyPr/>
              <a:lstStyle/>
              <a:p>
                <a:pPr>
                  <a:defRPr sz="800"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32D6C7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solidFill>
                  <a:srgbClr val="9D2235"/>
                </a:solidFill>
              </a:defRPr>
            </a:pPr>
            <a:r>
              <a:rPr lang="es-ES" sz="1400" b="1">
                <a:solidFill>
                  <a:srgbClr val="9D2235"/>
                </a:solidFill>
              </a:rPr>
              <a:t>COSTES MEDIOS</a:t>
            </a:r>
          </a:p>
        </c:rich>
      </c:tx>
      <c:layout>
        <c:manualLayout>
          <c:xMode val="edge"/>
          <c:yMode val="edge"/>
          <c:x val="0.40978288806710778"/>
          <c:y val="1.256489561471335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419706516768956E-2"/>
          <c:y val="0.17677506870315882"/>
          <c:w val="0.89060574771769085"/>
          <c:h val="0.7288070420319399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3AFA0">
                <a:alpha val="50000"/>
              </a:srgbClr>
            </a:solidFill>
            <a:ln w="3175">
              <a:noFill/>
              <a:prstDash val="solid"/>
            </a:ln>
          </c:spPr>
          <c:invertIfNegative val="0"/>
          <c:cat>
            <c:strRef>
              <c:f>'S2-I-B1'!$B$205:$B$259</c:f>
              <c:strCache>
                <c:ptCount val="5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</c:strCache>
            </c:strRef>
          </c:cat>
          <c:val>
            <c:numRef>
              <c:f>'S2-I-B1'!$E$205:$E$259</c:f>
              <c:numCache>
                <c:formatCode>_-* #,##0\ _€_-;\-* #,##0\ _€_-;_-* "-"\ _€_-;_-@_-</c:formatCode>
                <c:ptCount val="55"/>
                <c:pt idx="0">
                  <c:v>34355.701839226713</c:v>
                </c:pt>
                <c:pt idx="1">
                  <c:v>17133.111862478181</c:v>
                </c:pt>
                <c:pt idx="2">
                  <c:v>21965.792743648915</c:v>
                </c:pt>
                <c:pt idx="3">
                  <c:v>7776.3640284271705</c:v>
                </c:pt>
                <c:pt idx="4">
                  <c:v>5811.1198913059125</c:v>
                </c:pt>
                <c:pt idx="5">
                  <c:v>2343.7682985641541</c:v>
                </c:pt>
                <c:pt idx="6">
                  <c:v>11084.666519172695</c:v>
                </c:pt>
                <c:pt idx="7">
                  <c:v>4316.8211081695636</c:v>
                </c:pt>
                <c:pt idx="8">
                  <c:v>16355.64342977896</c:v>
                </c:pt>
                <c:pt idx="9">
                  <c:v>9359.4462070498648</c:v>
                </c:pt>
                <c:pt idx="10">
                  <c:v>5053.5298082979134</c:v>
                </c:pt>
                <c:pt idx="11">
                  <c:v>10550.621370723278</c:v>
                </c:pt>
                <c:pt idx="12">
                  <c:v>13007.110967762539</c:v>
                </c:pt>
                <c:pt idx="13">
                  <c:v>5843.0259488937654</c:v>
                </c:pt>
                <c:pt idx="14">
                  <c:v>2920.8893376310007</c:v>
                </c:pt>
                <c:pt idx="15">
                  <c:v>6499.277676517263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3810.8551823522675</c:v>
                </c:pt>
                <c:pt idx="22">
                  <c:v>0</c:v>
                </c:pt>
                <c:pt idx="23">
                  <c:v>24995.155426055</c:v>
                </c:pt>
                <c:pt idx="24">
                  <c:v>0</c:v>
                </c:pt>
                <c:pt idx="25">
                  <c:v>0</c:v>
                </c:pt>
                <c:pt idx="26">
                  <c:v>3968.7744593861935</c:v>
                </c:pt>
                <c:pt idx="27">
                  <c:v>0</c:v>
                </c:pt>
                <c:pt idx="28">
                  <c:v>126593.82964308499</c:v>
                </c:pt>
                <c:pt idx="29">
                  <c:v>0</c:v>
                </c:pt>
                <c:pt idx="30">
                  <c:v>6171.6406656385871</c:v>
                </c:pt>
                <c:pt idx="31">
                  <c:v>0</c:v>
                </c:pt>
                <c:pt idx="32">
                  <c:v>5495.1609680255679</c:v>
                </c:pt>
                <c:pt idx="33">
                  <c:v>4009.5431098278727</c:v>
                </c:pt>
                <c:pt idx="34">
                  <c:v>7142.4023439005869</c:v>
                </c:pt>
                <c:pt idx="35">
                  <c:v>5893.8921969138555</c:v>
                </c:pt>
                <c:pt idx="36">
                  <c:v>7181.6593669865133</c:v>
                </c:pt>
                <c:pt idx="37">
                  <c:v>5933.1099310449426</c:v>
                </c:pt>
                <c:pt idx="38">
                  <c:v>2647.3489625371021</c:v>
                </c:pt>
                <c:pt idx="39">
                  <c:v>1882.6486733291065</c:v>
                </c:pt>
                <c:pt idx="40">
                  <c:v>1892.1105536609166</c:v>
                </c:pt>
                <c:pt idx="41">
                  <c:v>2984.0832639355958</c:v>
                </c:pt>
                <c:pt idx="42">
                  <c:v>1639.7781091076038</c:v>
                </c:pt>
                <c:pt idx="43">
                  <c:v>1913.0423992727021</c:v>
                </c:pt>
                <c:pt idx="44">
                  <c:v>1543.4449418921356</c:v>
                </c:pt>
                <c:pt idx="45">
                  <c:v>1247.4829950621588</c:v>
                </c:pt>
                <c:pt idx="46">
                  <c:v>1593.2870903096205</c:v>
                </c:pt>
                <c:pt idx="47">
                  <c:v>3191.4513496222594</c:v>
                </c:pt>
                <c:pt idx="48">
                  <c:v>1666.8159776428411</c:v>
                </c:pt>
                <c:pt idx="49">
                  <c:v>1669.6460459874597</c:v>
                </c:pt>
                <c:pt idx="50">
                  <c:v>1470.3973538811201</c:v>
                </c:pt>
                <c:pt idx="51">
                  <c:v>1899.3073878609164</c:v>
                </c:pt>
                <c:pt idx="52">
                  <c:v>1458.7695491131335</c:v>
                </c:pt>
                <c:pt idx="53">
                  <c:v>2178.7472079246136</c:v>
                </c:pt>
                <c:pt idx="54">
                  <c:v>2018.6251962264153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82-4E59-A7A9-0ED27262C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3580160"/>
        <c:axId val="353581696"/>
      </c:barChart>
      <c:catAx>
        <c:axId val="353580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2700000" vert="horz"/>
          <a:lstStyle/>
          <a:p>
            <a:pPr>
              <a:defRPr sz="700" baseline="0">
                <a:solidFill>
                  <a:srgbClr val="9D2235"/>
                </a:solidFill>
              </a:defRPr>
            </a:pPr>
            <a:endParaRPr lang="es-ES"/>
          </a:p>
        </c:txPr>
        <c:crossAx val="353581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3581696"/>
        <c:scaling>
          <c:orientation val="minMax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 baseline="0">
                <a:solidFill>
                  <a:srgbClr val="9D2235"/>
                </a:solidFill>
              </a:defRPr>
            </a:pPr>
            <a:endParaRPr lang="es-ES"/>
          </a:p>
        </c:txPr>
        <c:crossAx val="353580160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4.1021787472222317E-3"/>
                <c:y val="0.43582785567293414"/>
              </c:manualLayout>
            </c:layout>
            <c:txPr>
              <a:bodyPr/>
              <a:lstStyle/>
              <a:p>
                <a:pPr>
                  <a:defRPr sz="800"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32D6C7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solidFill>
                  <a:srgbClr val="9D2235"/>
                </a:solidFill>
              </a:defRPr>
            </a:pPr>
            <a:r>
              <a:rPr lang="es-ES" sz="1400" b="1">
                <a:solidFill>
                  <a:srgbClr val="9D2235"/>
                </a:solidFill>
              </a:rPr>
              <a:t>NÚMERO DE EXPEDIENTES</a:t>
            </a:r>
          </a:p>
        </c:rich>
      </c:tx>
      <c:layout>
        <c:manualLayout>
          <c:xMode val="edge"/>
          <c:yMode val="edge"/>
          <c:x val="0.35449852433451856"/>
          <c:y val="4.393552250638351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691021295719168E-2"/>
          <c:y val="0.16459589656059095"/>
          <c:w val="0.89740835099004657"/>
          <c:h val="0.736482116969465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68D36">
                <a:alpha val="50000"/>
              </a:srgbClr>
            </a:solidFill>
            <a:ln w="3175">
              <a:noFill/>
              <a:prstDash val="solid"/>
            </a:ln>
          </c:spPr>
          <c:invertIfNegative val="0"/>
          <c:cat>
            <c:strRef>
              <c:f>'S2-I-B1'!$B$271:$B$325</c:f>
              <c:strCache>
                <c:ptCount val="5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</c:strCache>
            </c:strRef>
          </c:cat>
          <c:val>
            <c:numRef>
              <c:f>'S2-I-B1'!$C$271:$C$325</c:f>
              <c:numCache>
                <c:formatCode>_-* #,##0\ _€_-;\-* #,##0\ _€_-;_-* "-"\ _€_-;_-@_-</c:formatCode>
                <c:ptCount val="5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B1-43CC-945B-04248B83D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3606656"/>
        <c:axId val="353608448"/>
      </c:barChart>
      <c:catAx>
        <c:axId val="353606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2700000" vert="horz"/>
          <a:lstStyle/>
          <a:p>
            <a:pPr>
              <a:defRPr sz="700" baseline="0">
                <a:solidFill>
                  <a:srgbClr val="9D2235"/>
                </a:solidFill>
              </a:defRPr>
            </a:pPr>
            <a:endParaRPr lang="es-ES"/>
          </a:p>
        </c:txPr>
        <c:crossAx val="3536084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3608448"/>
        <c:scaling>
          <c:orientation val="minMax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>
                <a:solidFill>
                  <a:srgbClr val="9D2235"/>
                </a:solidFill>
              </a:defRPr>
            </a:pPr>
            <a:endParaRPr lang="es-ES"/>
          </a:p>
        </c:txPr>
        <c:crossAx val="35360665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32D6C7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solidFill>
                  <a:srgbClr val="9D2235"/>
                </a:solidFill>
              </a:defRPr>
            </a:pPr>
            <a:r>
              <a:rPr lang="es-ES" sz="1400" b="1">
                <a:solidFill>
                  <a:srgbClr val="9D2235"/>
                </a:solidFill>
              </a:rPr>
              <a:t>INDEMNIZACIONES</a:t>
            </a:r>
          </a:p>
        </c:rich>
      </c:tx>
      <c:layout>
        <c:manualLayout>
          <c:xMode val="edge"/>
          <c:yMode val="edge"/>
          <c:x val="0.3918564349018494"/>
          <c:y val="1.357417158953756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948533912852372E-2"/>
          <c:y val="0.16428564688969194"/>
          <c:w val="0.89841312422322139"/>
          <c:h val="0.7409627754613289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971E7">
                <a:alpha val="50000"/>
              </a:srgbClr>
            </a:solidFill>
            <a:ln w="3175">
              <a:noFill/>
              <a:prstDash val="solid"/>
            </a:ln>
          </c:spPr>
          <c:invertIfNegative val="0"/>
          <c:cat>
            <c:strRef>
              <c:f>'S2-I-B1'!$B$271:$B$325</c:f>
              <c:strCache>
                <c:ptCount val="5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</c:strCache>
            </c:strRef>
          </c:cat>
          <c:val>
            <c:numRef>
              <c:f>'S2-I-B1'!$D$271:$D$325</c:f>
              <c:numCache>
                <c:formatCode>_-* #,##0\ _€_-;\-* #,##0\ _€_-;_-* "-"\ _€_-;_-@_-</c:formatCode>
                <c:ptCount val="5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121682.22369035801</c:v>
                </c:pt>
                <c:pt idx="17">
                  <c:v>0</c:v>
                </c:pt>
                <c:pt idx="18">
                  <c:v>5576.2038450459204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1F-46B5-8D49-D457DAB97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3661696"/>
        <c:axId val="353663232"/>
      </c:barChart>
      <c:catAx>
        <c:axId val="353661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2700000" vert="horz"/>
          <a:lstStyle/>
          <a:p>
            <a:pPr>
              <a:defRPr sz="700" baseline="0">
                <a:solidFill>
                  <a:srgbClr val="9D2235"/>
                </a:solidFill>
              </a:defRPr>
            </a:pPr>
            <a:endParaRPr lang="es-ES"/>
          </a:p>
        </c:txPr>
        <c:crossAx val="353663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3663232"/>
        <c:scaling>
          <c:orientation val="minMax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>
                <a:solidFill>
                  <a:srgbClr val="9D2235"/>
                </a:solidFill>
              </a:defRPr>
            </a:pPr>
            <a:endParaRPr lang="es-ES"/>
          </a:p>
        </c:txPr>
        <c:crossAx val="353661696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4.1021787472222317E-3"/>
                <c:y val="0.44126024615145071"/>
              </c:manualLayout>
            </c:layout>
            <c:txPr>
              <a:bodyPr/>
              <a:lstStyle/>
              <a:p>
                <a:pPr>
                  <a:defRPr sz="800"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32D6C7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solidFill>
                  <a:srgbClr val="9D2235"/>
                </a:solidFill>
              </a:defRPr>
            </a:pPr>
            <a:r>
              <a:rPr lang="es-ES" sz="1400" b="1">
                <a:solidFill>
                  <a:srgbClr val="9D2235"/>
                </a:solidFill>
              </a:rPr>
              <a:t>COSTES MEDIOS </a:t>
            </a:r>
          </a:p>
        </c:rich>
      </c:tx>
      <c:layout>
        <c:manualLayout>
          <c:xMode val="edge"/>
          <c:yMode val="edge"/>
          <c:x val="0.41015840696117994"/>
          <c:y val="2.198355967944622E-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419706516768956E-2"/>
          <c:y val="0.16000522532303152"/>
          <c:w val="0.89060574771769085"/>
          <c:h val="0.7454384113665151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3AFA0">
                <a:alpha val="50000"/>
              </a:srgbClr>
            </a:solidFill>
            <a:ln w="3175">
              <a:noFill/>
              <a:prstDash val="solid"/>
            </a:ln>
          </c:spPr>
          <c:invertIfNegative val="0"/>
          <c:cat>
            <c:strRef>
              <c:f>'S2-I-B1'!$B$271:$B$325</c:f>
              <c:strCache>
                <c:ptCount val="55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  <c:pt idx="51">
                  <c:v>2022</c:v>
                </c:pt>
                <c:pt idx="52">
                  <c:v>2023</c:v>
                </c:pt>
                <c:pt idx="53">
                  <c:v>2024</c:v>
                </c:pt>
                <c:pt idx="54">
                  <c:v>2025</c:v>
                </c:pt>
              </c:strCache>
            </c:strRef>
          </c:cat>
          <c:val>
            <c:numRef>
              <c:f>'S2-I-B1'!$E$271:$E$325</c:f>
              <c:numCache>
                <c:formatCode>_-* #,##0\ _€_-;\-* #,##0\ _€_-;_-* "-"\ _€_-;_-@_-</c:formatCode>
                <c:ptCount val="5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60841.111845179003</c:v>
                </c:pt>
                <c:pt idx="17">
                  <c:v>0</c:v>
                </c:pt>
                <c:pt idx="18">
                  <c:v>5576.2038450459204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51-4012-905C-FCAA12E55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53684096"/>
        <c:axId val="353894784"/>
      </c:barChart>
      <c:catAx>
        <c:axId val="353684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-2700000" vert="horz"/>
          <a:lstStyle/>
          <a:p>
            <a:pPr>
              <a:defRPr sz="700">
                <a:solidFill>
                  <a:srgbClr val="9D2235"/>
                </a:solidFill>
              </a:defRPr>
            </a:pPr>
            <a:endParaRPr lang="es-ES"/>
          </a:p>
        </c:txPr>
        <c:crossAx val="3538947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3894784"/>
        <c:scaling>
          <c:orientation val="minMax"/>
        </c:scaling>
        <c:delete val="0"/>
        <c:axPos val="l"/>
        <c:majorGridlines>
          <c:spPr>
            <a:ln w="3175">
              <a:noFill/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9D2235"/>
            </a:solidFill>
            <a:prstDash val="solid"/>
          </a:ln>
        </c:spPr>
        <c:txPr>
          <a:bodyPr rot="0" vert="horz"/>
          <a:lstStyle/>
          <a:p>
            <a:pPr>
              <a:defRPr sz="800">
                <a:solidFill>
                  <a:srgbClr val="9D2235"/>
                </a:solidFill>
              </a:defRPr>
            </a:pPr>
            <a:endParaRPr lang="es-ES"/>
          </a:p>
        </c:txPr>
        <c:crossAx val="353684096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2.1873864034364942E-3"/>
                <c:y val="0.41953093253145013"/>
              </c:manualLayout>
            </c:layout>
            <c:txPr>
              <a:bodyPr/>
              <a:lstStyle/>
              <a:p>
                <a:pPr>
                  <a:defRPr sz="800">
                    <a:solidFill>
                      <a:srgbClr val="9D2235"/>
                    </a:solidFill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32D6C7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200" verticalDpi="120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S-3&#170;'!A1"/><Relationship Id="rId2" Type="http://schemas.openxmlformats.org/officeDocument/2006/relationships/hyperlink" Target="#'S-2&#170;'!A1"/><Relationship Id="rId1" Type="http://schemas.openxmlformats.org/officeDocument/2006/relationships/hyperlink" Target="#'S-1&#170;'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jpeg"/><Relationship Id="rId3" Type="http://schemas.openxmlformats.org/officeDocument/2006/relationships/hyperlink" Target="#S1_IV_R_2_RECARGOS_BIENES"/><Relationship Id="rId7" Type="http://schemas.openxmlformats.org/officeDocument/2006/relationships/hyperlink" Target="#Portada!A1"/><Relationship Id="rId2" Type="http://schemas.openxmlformats.org/officeDocument/2006/relationships/hyperlink" Target="#S1_IV_R_1_RECARGOS"/><Relationship Id="rId1" Type="http://schemas.openxmlformats.org/officeDocument/2006/relationships/chart" Target="../charts/chart77.xml"/><Relationship Id="rId6" Type="http://schemas.openxmlformats.org/officeDocument/2006/relationships/hyperlink" Target="#S1_III_P_1_P&#211;LIZAS_CAPITALES_MEDIOS"/><Relationship Id="rId5" Type="http://schemas.openxmlformats.org/officeDocument/2006/relationships/hyperlink" Target="#S1_II_PP_1_P&#211;LIZAS"/><Relationship Id="rId4" Type="http://schemas.openxmlformats.org/officeDocument/2006/relationships/hyperlink" Target="#'S-1&#170;'!A1"/><Relationship Id="rId9" Type="http://schemas.openxmlformats.org/officeDocument/2006/relationships/hyperlink" Target="#S1_I_B_1_P&#211;LIZAS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Portada!A1"/><Relationship Id="rId2" Type="http://schemas.openxmlformats.org/officeDocument/2006/relationships/hyperlink" Target="#'S-3&#170;'!A1"/><Relationship Id="rId1" Type="http://schemas.openxmlformats.org/officeDocument/2006/relationships/hyperlink" Target="#'S-1&#170;'!A1"/><Relationship Id="rId5" Type="http://schemas.openxmlformats.org/officeDocument/2006/relationships/hyperlink" Target="#ANEXO_EXPTES"/><Relationship Id="rId4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26" Type="http://schemas.openxmlformats.org/officeDocument/2006/relationships/hyperlink" Target="#S2_I_B1_I_FFAA"/><Relationship Id="rId21" Type="http://schemas.openxmlformats.org/officeDocument/2006/relationships/hyperlink" Target="#S2_I_B1_D_TCA"/><Relationship Id="rId42" Type="http://schemas.openxmlformats.org/officeDocument/2006/relationships/chart" Target="../charts/chart93.xml"/><Relationship Id="rId47" Type="http://schemas.openxmlformats.org/officeDocument/2006/relationships/chart" Target="../charts/chart98.xml"/><Relationship Id="rId63" Type="http://schemas.openxmlformats.org/officeDocument/2006/relationships/chart" Target="../charts/chart114.xml"/><Relationship Id="rId68" Type="http://schemas.openxmlformats.org/officeDocument/2006/relationships/chart" Target="../charts/chart119.xml"/><Relationship Id="rId7" Type="http://schemas.openxmlformats.org/officeDocument/2006/relationships/chart" Target="../charts/chart84.xml"/><Relationship Id="rId71" Type="http://schemas.openxmlformats.org/officeDocument/2006/relationships/chart" Target="../charts/chart122.xml"/><Relationship Id="rId2" Type="http://schemas.openxmlformats.org/officeDocument/2006/relationships/chart" Target="../charts/chart79.xml"/><Relationship Id="rId16" Type="http://schemas.openxmlformats.org/officeDocument/2006/relationships/chart" Target="../charts/chart88.xml"/><Relationship Id="rId29" Type="http://schemas.openxmlformats.org/officeDocument/2006/relationships/hyperlink" Target="#S2_I_B1_L_RESUMEN2"/><Relationship Id="rId11" Type="http://schemas.openxmlformats.org/officeDocument/2006/relationships/hyperlink" Target="#S3_V_Ev"/><Relationship Id="rId24" Type="http://schemas.openxmlformats.org/officeDocument/2006/relationships/hyperlink" Target="#S2_I_B1_G_MOT&#205;N"/><Relationship Id="rId32" Type="http://schemas.openxmlformats.org/officeDocument/2006/relationships/hyperlink" Target="#S2_I_B1"/><Relationship Id="rId37" Type="http://schemas.openxmlformats.org/officeDocument/2006/relationships/hyperlink" Target="#Portada!A1"/><Relationship Id="rId40" Type="http://schemas.openxmlformats.org/officeDocument/2006/relationships/chart" Target="../charts/chart91.xml"/><Relationship Id="rId45" Type="http://schemas.openxmlformats.org/officeDocument/2006/relationships/chart" Target="../charts/chart96.xml"/><Relationship Id="rId53" Type="http://schemas.openxmlformats.org/officeDocument/2006/relationships/chart" Target="../charts/chart104.xml"/><Relationship Id="rId58" Type="http://schemas.openxmlformats.org/officeDocument/2006/relationships/chart" Target="../charts/chart109.xml"/><Relationship Id="rId66" Type="http://schemas.openxmlformats.org/officeDocument/2006/relationships/chart" Target="../charts/chart117.xml"/><Relationship Id="rId5" Type="http://schemas.openxmlformats.org/officeDocument/2006/relationships/chart" Target="../charts/chart82.xml"/><Relationship Id="rId61" Type="http://schemas.openxmlformats.org/officeDocument/2006/relationships/chart" Target="../charts/chart112.xml"/><Relationship Id="rId19" Type="http://schemas.openxmlformats.org/officeDocument/2006/relationships/hyperlink" Target="#S2_I_B1_A_INUNDACI&#211;N"/><Relationship Id="rId14" Type="http://schemas.openxmlformats.org/officeDocument/2006/relationships/chart" Target="../charts/chart86.xml"/><Relationship Id="rId22" Type="http://schemas.openxmlformats.org/officeDocument/2006/relationships/hyperlink" Target="#S2_I_B1_E_AEROLITOS"/><Relationship Id="rId27" Type="http://schemas.openxmlformats.org/officeDocument/2006/relationships/hyperlink" Target="#S2_I_B1_J_VARIOS"/><Relationship Id="rId30" Type="http://schemas.openxmlformats.org/officeDocument/2006/relationships/hyperlink" Target="#S2_I_B1_L_RESUMEN3"/><Relationship Id="rId35" Type="http://schemas.openxmlformats.org/officeDocument/2006/relationships/hyperlink" Target="#S2_I_B4"/><Relationship Id="rId43" Type="http://schemas.openxmlformats.org/officeDocument/2006/relationships/chart" Target="../charts/chart94.xml"/><Relationship Id="rId48" Type="http://schemas.openxmlformats.org/officeDocument/2006/relationships/chart" Target="../charts/chart99.xml"/><Relationship Id="rId56" Type="http://schemas.openxmlformats.org/officeDocument/2006/relationships/chart" Target="../charts/chart107.xml"/><Relationship Id="rId64" Type="http://schemas.openxmlformats.org/officeDocument/2006/relationships/chart" Target="../charts/chart115.xml"/><Relationship Id="rId69" Type="http://schemas.openxmlformats.org/officeDocument/2006/relationships/chart" Target="../charts/chart120.xml"/><Relationship Id="rId8" Type="http://schemas.openxmlformats.org/officeDocument/2006/relationships/hyperlink" Target="#'S-2&#170;'!A1"/><Relationship Id="rId51" Type="http://schemas.openxmlformats.org/officeDocument/2006/relationships/chart" Target="../charts/chart102.xml"/><Relationship Id="rId72" Type="http://schemas.openxmlformats.org/officeDocument/2006/relationships/chart" Target="../charts/chart123.xml"/><Relationship Id="rId3" Type="http://schemas.openxmlformats.org/officeDocument/2006/relationships/chart" Target="../charts/chart80.xml"/><Relationship Id="rId12" Type="http://schemas.openxmlformats.org/officeDocument/2006/relationships/hyperlink" Target="#S2_II_PP"/><Relationship Id="rId17" Type="http://schemas.openxmlformats.org/officeDocument/2006/relationships/chart" Target="../charts/chart89.xml"/><Relationship Id="rId25" Type="http://schemas.openxmlformats.org/officeDocument/2006/relationships/hyperlink" Target="#S2_I_B1_H_TUMULTO_POPULAR"/><Relationship Id="rId33" Type="http://schemas.openxmlformats.org/officeDocument/2006/relationships/hyperlink" Target="#S2_I_B2"/><Relationship Id="rId38" Type="http://schemas.openxmlformats.org/officeDocument/2006/relationships/image" Target="../media/image5.jpeg"/><Relationship Id="rId46" Type="http://schemas.openxmlformats.org/officeDocument/2006/relationships/chart" Target="../charts/chart97.xml"/><Relationship Id="rId59" Type="http://schemas.openxmlformats.org/officeDocument/2006/relationships/chart" Target="../charts/chart110.xml"/><Relationship Id="rId67" Type="http://schemas.openxmlformats.org/officeDocument/2006/relationships/chart" Target="../charts/chart118.xml"/><Relationship Id="rId20" Type="http://schemas.openxmlformats.org/officeDocument/2006/relationships/hyperlink" Target="#S2_I_B1_B_TERREMOTO"/><Relationship Id="rId41" Type="http://schemas.openxmlformats.org/officeDocument/2006/relationships/chart" Target="../charts/chart92.xml"/><Relationship Id="rId54" Type="http://schemas.openxmlformats.org/officeDocument/2006/relationships/chart" Target="../charts/chart105.xml"/><Relationship Id="rId62" Type="http://schemas.openxmlformats.org/officeDocument/2006/relationships/chart" Target="../charts/chart113.xml"/><Relationship Id="rId70" Type="http://schemas.openxmlformats.org/officeDocument/2006/relationships/chart" Target="../charts/chart121.xml"/><Relationship Id="rId1" Type="http://schemas.openxmlformats.org/officeDocument/2006/relationships/chart" Target="../charts/chart78.xml"/><Relationship Id="rId6" Type="http://schemas.openxmlformats.org/officeDocument/2006/relationships/chart" Target="../charts/chart83.xml"/><Relationship Id="rId15" Type="http://schemas.openxmlformats.org/officeDocument/2006/relationships/chart" Target="../charts/chart87.xml"/><Relationship Id="rId23" Type="http://schemas.openxmlformats.org/officeDocument/2006/relationships/hyperlink" Target="#S2_I_B1_F_TERRORISMO"/><Relationship Id="rId28" Type="http://schemas.openxmlformats.org/officeDocument/2006/relationships/hyperlink" Target="#S2_I_B1_K_RESUMEN1"/><Relationship Id="rId36" Type="http://schemas.openxmlformats.org/officeDocument/2006/relationships/hyperlink" Target="#S2_I_B3_APARTADO_2"/><Relationship Id="rId49" Type="http://schemas.openxmlformats.org/officeDocument/2006/relationships/chart" Target="../charts/chart100.xml"/><Relationship Id="rId57" Type="http://schemas.openxmlformats.org/officeDocument/2006/relationships/chart" Target="../charts/chart108.xml"/><Relationship Id="rId10" Type="http://schemas.openxmlformats.org/officeDocument/2006/relationships/hyperlink" Target="#S2_IV_A_SEG&#218;N_A&#209;O"/><Relationship Id="rId31" Type="http://schemas.openxmlformats.org/officeDocument/2006/relationships/hyperlink" Target="#S2_I_B1_C_ERUPCI&#211;N"/><Relationship Id="rId44" Type="http://schemas.openxmlformats.org/officeDocument/2006/relationships/chart" Target="../charts/chart95.xml"/><Relationship Id="rId52" Type="http://schemas.openxmlformats.org/officeDocument/2006/relationships/chart" Target="../charts/chart103.xml"/><Relationship Id="rId60" Type="http://schemas.openxmlformats.org/officeDocument/2006/relationships/chart" Target="../charts/chart111.xml"/><Relationship Id="rId65" Type="http://schemas.openxmlformats.org/officeDocument/2006/relationships/chart" Target="../charts/chart116.xml"/><Relationship Id="rId4" Type="http://schemas.openxmlformats.org/officeDocument/2006/relationships/chart" Target="../charts/chart81.xml"/><Relationship Id="rId9" Type="http://schemas.openxmlformats.org/officeDocument/2006/relationships/hyperlink" Target="#'S3-I'!S2_III_P1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39" Type="http://schemas.openxmlformats.org/officeDocument/2006/relationships/hyperlink" Target="#S2_I_B1b"/><Relationship Id="rId34" Type="http://schemas.openxmlformats.org/officeDocument/2006/relationships/hyperlink" Target="#S2_I_B3"/><Relationship Id="rId50" Type="http://schemas.openxmlformats.org/officeDocument/2006/relationships/chart" Target="../charts/chart101.xml"/><Relationship Id="rId55" Type="http://schemas.openxmlformats.org/officeDocument/2006/relationships/chart" Target="../charts/chart106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hyperlink" Target="#'S-2&#170;'!A1"/><Relationship Id="rId3" Type="http://schemas.openxmlformats.org/officeDocument/2006/relationships/hyperlink" Target="#S2_I_B3"/><Relationship Id="rId7" Type="http://schemas.openxmlformats.org/officeDocument/2006/relationships/image" Target="../media/image5.jpeg"/><Relationship Id="rId12" Type="http://schemas.openxmlformats.org/officeDocument/2006/relationships/hyperlink" Target="#S2_II_PP"/><Relationship Id="rId2" Type="http://schemas.openxmlformats.org/officeDocument/2006/relationships/hyperlink" Target="#S2_I_B2"/><Relationship Id="rId1" Type="http://schemas.openxmlformats.org/officeDocument/2006/relationships/hyperlink" Target="#S2_I_B1"/><Relationship Id="rId6" Type="http://schemas.openxmlformats.org/officeDocument/2006/relationships/hyperlink" Target="#Portada!A1"/><Relationship Id="rId11" Type="http://schemas.openxmlformats.org/officeDocument/2006/relationships/hyperlink" Target="#S3_V_Ev"/><Relationship Id="rId5" Type="http://schemas.openxmlformats.org/officeDocument/2006/relationships/hyperlink" Target="#S2_I_B3_APARTADO_2"/><Relationship Id="rId10" Type="http://schemas.openxmlformats.org/officeDocument/2006/relationships/hyperlink" Target="#S2_IV_A_SEG&#218;N_A&#209;O"/><Relationship Id="rId4" Type="http://schemas.openxmlformats.org/officeDocument/2006/relationships/hyperlink" Target="#S2_I_B4"/><Relationship Id="rId9" Type="http://schemas.openxmlformats.org/officeDocument/2006/relationships/hyperlink" Target="#'S3-I'!S2_III_P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hyperlink" Target="#S2_IV_A_SEG&#218;N_A&#209;O"/><Relationship Id="rId13" Type="http://schemas.openxmlformats.org/officeDocument/2006/relationships/hyperlink" Target="#MAPA_INDEMNIZACIONES_1971_2022"/><Relationship Id="rId18" Type="http://schemas.openxmlformats.org/officeDocument/2006/relationships/hyperlink" Target="#'S-2&#170;'!A1"/><Relationship Id="rId3" Type="http://schemas.openxmlformats.org/officeDocument/2006/relationships/hyperlink" Target="#S2_I_B1"/><Relationship Id="rId7" Type="http://schemas.openxmlformats.org/officeDocument/2006/relationships/hyperlink" Target="#'S3-I'!S2_III_P1"/><Relationship Id="rId12" Type="http://schemas.openxmlformats.org/officeDocument/2006/relationships/hyperlink" Target="#MAPA_EXPTES_O_TRAMITACIONES_1971_2022"/><Relationship Id="rId17" Type="http://schemas.openxmlformats.org/officeDocument/2006/relationships/image" Target="../media/image11.png"/><Relationship Id="rId2" Type="http://schemas.openxmlformats.org/officeDocument/2006/relationships/hyperlink" Target="#S2_I_B2_mapa1_B_INDEMN_PROV"/><Relationship Id="rId16" Type="http://schemas.openxmlformats.org/officeDocument/2006/relationships/hyperlink" Target="#S2_I_B1b"/><Relationship Id="rId1" Type="http://schemas.openxmlformats.org/officeDocument/2006/relationships/hyperlink" Target="#S2_I_B2_mapa1_A_EXPTES_PROV"/><Relationship Id="rId6" Type="http://schemas.openxmlformats.org/officeDocument/2006/relationships/hyperlink" Target="#ANEXO_EXPTES"/><Relationship Id="rId11" Type="http://schemas.openxmlformats.org/officeDocument/2006/relationships/hyperlink" Target="#S2_I_B3_APARTADO_2"/><Relationship Id="rId5" Type="http://schemas.openxmlformats.org/officeDocument/2006/relationships/hyperlink" Target="#S2_I_B4"/><Relationship Id="rId15" Type="http://schemas.openxmlformats.org/officeDocument/2006/relationships/image" Target="../media/image5.jpeg"/><Relationship Id="rId10" Type="http://schemas.openxmlformats.org/officeDocument/2006/relationships/hyperlink" Target="#S2_II_PP"/><Relationship Id="rId19" Type="http://schemas.openxmlformats.org/officeDocument/2006/relationships/image" Target="../media/image12.png"/><Relationship Id="rId4" Type="http://schemas.openxmlformats.org/officeDocument/2006/relationships/hyperlink" Target="#S2_I_B3"/><Relationship Id="rId9" Type="http://schemas.openxmlformats.org/officeDocument/2006/relationships/hyperlink" Target="#S3_V_Ev"/><Relationship Id="rId14" Type="http://schemas.openxmlformats.org/officeDocument/2006/relationships/hyperlink" Target="#Portada!A1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hyperlink" Target="#S2_I_B2"/><Relationship Id="rId13" Type="http://schemas.openxmlformats.org/officeDocument/2006/relationships/hyperlink" Target="#S2_II_PP"/><Relationship Id="rId18" Type="http://schemas.openxmlformats.org/officeDocument/2006/relationships/hyperlink" Target="#S2_I_B1b"/><Relationship Id="rId3" Type="http://schemas.openxmlformats.org/officeDocument/2006/relationships/chart" Target="../charts/chart126.xml"/><Relationship Id="rId7" Type="http://schemas.openxmlformats.org/officeDocument/2006/relationships/hyperlink" Target="#S2_I_B3_C_COSTES_MEDIOS"/><Relationship Id="rId12" Type="http://schemas.openxmlformats.org/officeDocument/2006/relationships/hyperlink" Target="#S3_V_Ev"/><Relationship Id="rId17" Type="http://schemas.openxmlformats.org/officeDocument/2006/relationships/image" Target="../media/image5.jpeg"/><Relationship Id="rId2" Type="http://schemas.openxmlformats.org/officeDocument/2006/relationships/chart" Target="../charts/chart125.xml"/><Relationship Id="rId16" Type="http://schemas.openxmlformats.org/officeDocument/2006/relationships/hyperlink" Target="#Portada!A1"/><Relationship Id="rId1" Type="http://schemas.openxmlformats.org/officeDocument/2006/relationships/chart" Target="../charts/chart124.xml"/><Relationship Id="rId6" Type="http://schemas.openxmlformats.org/officeDocument/2006/relationships/hyperlink" Target="#S2_I_B3_B_INDEMNIZACIONES"/><Relationship Id="rId11" Type="http://schemas.openxmlformats.org/officeDocument/2006/relationships/hyperlink" Target="#S2_IV_A_SEG&#218;N_A&#209;O"/><Relationship Id="rId5" Type="http://schemas.openxmlformats.org/officeDocument/2006/relationships/hyperlink" Target="#S2_I_B3_A_EXPTES_O_TRAMITACIONES"/><Relationship Id="rId15" Type="http://schemas.openxmlformats.org/officeDocument/2006/relationships/hyperlink" Target="#S2_I_B1_APARTADO_1"/><Relationship Id="rId10" Type="http://schemas.openxmlformats.org/officeDocument/2006/relationships/hyperlink" Target="#'S3-I'!S2_III_P1"/><Relationship Id="rId19" Type="http://schemas.openxmlformats.org/officeDocument/2006/relationships/hyperlink" Target="#'S-2&#170;'!A1"/><Relationship Id="rId4" Type="http://schemas.openxmlformats.org/officeDocument/2006/relationships/chart" Target="../charts/chart127.xml"/><Relationship Id="rId9" Type="http://schemas.openxmlformats.org/officeDocument/2006/relationships/hyperlink" Target="#S2_I_B4"/><Relationship Id="rId14" Type="http://schemas.openxmlformats.org/officeDocument/2006/relationships/hyperlink" Target="#S2_I_B1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hyperlink" Target="#S2_I_B1_APARTADO_1"/><Relationship Id="rId13" Type="http://schemas.openxmlformats.org/officeDocument/2006/relationships/hyperlink" Target="#'S-2&#170;'!A1"/><Relationship Id="rId3" Type="http://schemas.openxmlformats.org/officeDocument/2006/relationships/hyperlink" Target="#S2_I_B4_B_INDEMNIZAC"/><Relationship Id="rId7" Type="http://schemas.openxmlformats.org/officeDocument/2006/relationships/chart" Target="../charts/chart130.xml"/><Relationship Id="rId12" Type="http://schemas.openxmlformats.org/officeDocument/2006/relationships/hyperlink" Target="#S2_I_B1b"/><Relationship Id="rId17" Type="http://schemas.openxmlformats.org/officeDocument/2006/relationships/hyperlink" Target="#S2_II_PP"/><Relationship Id="rId2" Type="http://schemas.openxmlformats.org/officeDocument/2006/relationships/hyperlink" Target="#S2_I_B4_A_N&#218;MERO_DE_EXPEDIENTES"/><Relationship Id="rId16" Type="http://schemas.openxmlformats.org/officeDocument/2006/relationships/hyperlink" Target="#S3_V_Ev"/><Relationship Id="rId1" Type="http://schemas.openxmlformats.org/officeDocument/2006/relationships/chart" Target="../charts/chart128.xml"/><Relationship Id="rId6" Type="http://schemas.openxmlformats.org/officeDocument/2006/relationships/chart" Target="../charts/chart129.xml"/><Relationship Id="rId11" Type="http://schemas.openxmlformats.org/officeDocument/2006/relationships/hyperlink" Target="#S2_I_B1"/><Relationship Id="rId5" Type="http://schemas.openxmlformats.org/officeDocument/2006/relationships/hyperlink" Target="#S2_I_B3"/><Relationship Id="rId15" Type="http://schemas.openxmlformats.org/officeDocument/2006/relationships/hyperlink" Target="#S2_IV_A_SEG&#218;N_A&#209;O"/><Relationship Id="rId10" Type="http://schemas.openxmlformats.org/officeDocument/2006/relationships/image" Target="../media/image5.jpeg"/><Relationship Id="rId4" Type="http://schemas.openxmlformats.org/officeDocument/2006/relationships/hyperlink" Target="#S2_I_B2"/><Relationship Id="rId9" Type="http://schemas.openxmlformats.org/officeDocument/2006/relationships/hyperlink" Target="#Portada!A1"/><Relationship Id="rId14" Type="http://schemas.openxmlformats.org/officeDocument/2006/relationships/hyperlink" Target="#'S3-I'!S2_III_P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hyperlink" Target="#S2_II_PP_F_TUMULTO_POPULAR"/><Relationship Id="rId13" Type="http://schemas.openxmlformats.org/officeDocument/2006/relationships/hyperlink" Target="#S2_IV_A_SEG&#218;N_A&#209;O"/><Relationship Id="rId18" Type="http://schemas.openxmlformats.org/officeDocument/2006/relationships/hyperlink" Target="#S2_II_PP_H_RESUMEN2"/><Relationship Id="rId3" Type="http://schemas.openxmlformats.org/officeDocument/2006/relationships/chart" Target="../charts/chart133.xml"/><Relationship Id="rId21" Type="http://schemas.openxmlformats.org/officeDocument/2006/relationships/hyperlink" Target="#Portada!A1"/><Relationship Id="rId7" Type="http://schemas.openxmlformats.org/officeDocument/2006/relationships/hyperlink" Target="#S2_II_PP_E_TERRORISMO"/><Relationship Id="rId12" Type="http://schemas.openxmlformats.org/officeDocument/2006/relationships/hyperlink" Target="#'S3-I'!S2_III_P1"/><Relationship Id="rId17" Type="http://schemas.openxmlformats.org/officeDocument/2006/relationships/hyperlink" Target="#S2_II_PP_C_ERUPCION"/><Relationship Id="rId2" Type="http://schemas.openxmlformats.org/officeDocument/2006/relationships/chart" Target="../charts/chart132.xml"/><Relationship Id="rId16" Type="http://schemas.openxmlformats.org/officeDocument/2006/relationships/hyperlink" Target="#S2_I_B1"/><Relationship Id="rId20" Type="http://schemas.openxmlformats.org/officeDocument/2006/relationships/chart" Target="../charts/chart135.xml"/><Relationship Id="rId1" Type="http://schemas.openxmlformats.org/officeDocument/2006/relationships/chart" Target="../charts/chart131.xml"/><Relationship Id="rId6" Type="http://schemas.openxmlformats.org/officeDocument/2006/relationships/hyperlink" Target="#S2_II_PP_D_TCA"/><Relationship Id="rId11" Type="http://schemas.openxmlformats.org/officeDocument/2006/relationships/hyperlink" Target="#'S-2&#170;'!A1"/><Relationship Id="rId5" Type="http://schemas.openxmlformats.org/officeDocument/2006/relationships/hyperlink" Target="#S2_II_PP_B_TERREMOTO"/><Relationship Id="rId15" Type="http://schemas.openxmlformats.org/officeDocument/2006/relationships/hyperlink" Target="#S2_II_PP"/><Relationship Id="rId10" Type="http://schemas.openxmlformats.org/officeDocument/2006/relationships/hyperlink" Target="#S2_II_PP_H_RESUMEN1"/><Relationship Id="rId19" Type="http://schemas.openxmlformats.org/officeDocument/2006/relationships/chart" Target="../charts/chart134.xml"/><Relationship Id="rId4" Type="http://schemas.openxmlformats.org/officeDocument/2006/relationships/hyperlink" Target="#S2_II_PP_A_INUNDACI&#211;N"/><Relationship Id="rId9" Type="http://schemas.openxmlformats.org/officeDocument/2006/relationships/hyperlink" Target="#S2_II_PP_G_FF.AA."/><Relationship Id="rId14" Type="http://schemas.openxmlformats.org/officeDocument/2006/relationships/hyperlink" Target="#S3_V_Ev"/><Relationship Id="rId22" Type="http://schemas.openxmlformats.org/officeDocument/2006/relationships/image" Target="../media/image5.jpe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hyperlink" Target="#S2_III_P1_C_TCA"/><Relationship Id="rId13" Type="http://schemas.openxmlformats.org/officeDocument/2006/relationships/hyperlink" Target="#S2_III_P1_H_RESUMEN2"/><Relationship Id="rId18" Type="http://schemas.openxmlformats.org/officeDocument/2006/relationships/hyperlink" Target="#S2_IV_A_SEG&#218;N_A&#209;O"/><Relationship Id="rId26" Type="http://schemas.openxmlformats.org/officeDocument/2006/relationships/chart" Target="../charts/chart144.xml"/><Relationship Id="rId3" Type="http://schemas.openxmlformats.org/officeDocument/2006/relationships/chart" Target="../charts/chart138.xml"/><Relationship Id="rId21" Type="http://schemas.openxmlformats.org/officeDocument/2006/relationships/hyperlink" Target="#S2_I_B1"/><Relationship Id="rId7" Type="http://schemas.openxmlformats.org/officeDocument/2006/relationships/hyperlink" Target="#S2_III_P1_B_TERREMOTO"/><Relationship Id="rId12" Type="http://schemas.openxmlformats.org/officeDocument/2006/relationships/hyperlink" Target="#S2_III_P1_G_RESUMEN1"/><Relationship Id="rId17" Type="http://schemas.openxmlformats.org/officeDocument/2006/relationships/hyperlink" Target="#'S3-I'!S2_III_P1"/><Relationship Id="rId25" Type="http://schemas.openxmlformats.org/officeDocument/2006/relationships/chart" Target="../charts/chart143.xml"/><Relationship Id="rId2" Type="http://schemas.openxmlformats.org/officeDocument/2006/relationships/chart" Target="../charts/chart137.xml"/><Relationship Id="rId16" Type="http://schemas.openxmlformats.org/officeDocument/2006/relationships/chart" Target="../charts/chart142.xml"/><Relationship Id="rId20" Type="http://schemas.openxmlformats.org/officeDocument/2006/relationships/hyperlink" Target="#S2_II_PP"/><Relationship Id="rId1" Type="http://schemas.openxmlformats.org/officeDocument/2006/relationships/chart" Target="../charts/chart136.xml"/><Relationship Id="rId6" Type="http://schemas.openxmlformats.org/officeDocument/2006/relationships/hyperlink" Target="#S2_III_P1_A_INUNDACI&#211;N"/><Relationship Id="rId11" Type="http://schemas.openxmlformats.org/officeDocument/2006/relationships/hyperlink" Target="#S2_III_P1_E_TUMULTO_POPULAR"/><Relationship Id="rId24" Type="http://schemas.openxmlformats.org/officeDocument/2006/relationships/hyperlink" Target="#S2_III_P4"/><Relationship Id="rId5" Type="http://schemas.openxmlformats.org/officeDocument/2006/relationships/chart" Target="../charts/chart140.xml"/><Relationship Id="rId15" Type="http://schemas.openxmlformats.org/officeDocument/2006/relationships/chart" Target="../charts/chart141.xml"/><Relationship Id="rId23" Type="http://schemas.openxmlformats.org/officeDocument/2006/relationships/hyperlink" Target="#S2_III_P3"/><Relationship Id="rId28" Type="http://schemas.openxmlformats.org/officeDocument/2006/relationships/image" Target="../media/image5.jpeg"/><Relationship Id="rId10" Type="http://schemas.openxmlformats.org/officeDocument/2006/relationships/hyperlink" Target="#S2_III_P1_F_FF.AA."/><Relationship Id="rId19" Type="http://schemas.openxmlformats.org/officeDocument/2006/relationships/hyperlink" Target="#S3_V_Ev"/><Relationship Id="rId4" Type="http://schemas.openxmlformats.org/officeDocument/2006/relationships/chart" Target="../charts/chart139.xml"/><Relationship Id="rId9" Type="http://schemas.openxmlformats.org/officeDocument/2006/relationships/hyperlink" Target="#S2_III_P1_D_TERRORISMO"/><Relationship Id="rId14" Type="http://schemas.openxmlformats.org/officeDocument/2006/relationships/hyperlink" Target="#'S-2&#170;'!A1"/><Relationship Id="rId22" Type="http://schemas.openxmlformats.org/officeDocument/2006/relationships/hyperlink" Target="#S2_III_P2_mapa"/><Relationship Id="rId27" Type="http://schemas.openxmlformats.org/officeDocument/2006/relationships/hyperlink" Target="#Portada!A1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hyperlink" Target="#S2_I_B1"/><Relationship Id="rId13" Type="http://schemas.openxmlformats.org/officeDocument/2006/relationships/hyperlink" Target="#MAPA_INDEMNIZACIONES_1987_2022"/><Relationship Id="rId3" Type="http://schemas.openxmlformats.org/officeDocument/2006/relationships/hyperlink" Target="#'S-2&#170;'!A1"/><Relationship Id="rId7" Type="http://schemas.openxmlformats.org/officeDocument/2006/relationships/hyperlink" Target="#S2_II_PP"/><Relationship Id="rId12" Type="http://schemas.openxmlformats.org/officeDocument/2006/relationships/hyperlink" Target="#MAPA_EXPEDIENTES_O_TRAMITACIONES_1987_2022"/><Relationship Id="rId17" Type="http://schemas.openxmlformats.org/officeDocument/2006/relationships/image" Target="../media/image14.png"/><Relationship Id="rId2" Type="http://schemas.openxmlformats.org/officeDocument/2006/relationships/hyperlink" Target="#S2_III_P2_mapa2"/><Relationship Id="rId16" Type="http://schemas.openxmlformats.org/officeDocument/2006/relationships/image" Target="../media/image13.png"/><Relationship Id="rId1" Type="http://schemas.openxmlformats.org/officeDocument/2006/relationships/hyperlink" Target="#S2_III_P2_mapa1"/><Relationship Id="rId6" Type="http://schemas.openxmlformats.org/officeDocument/2006/relationships/hyperlink" Target="#S3_V_Ev"/><Relationship Id="rId11" Type="http://schemas.openxmlformats.org/officeDocument/2006/relationships/hyperlink" Target="#S2_III_P4"/><Relationship Id="rId5" Type="http://schemas.openxmlformats.org/officeDocument/2006/relationships/hyperlink" Target="#S2_IV_A_SEG&#218;N_A&#209;O"/><Relationship Id="rId15" Type="http://schemas.openxmlformats.org/officeDocument/2006/relationships/image" Target="../media/image5.jpeg"/><Relationship Id="rId10" Type="http://schemas.openxmlformats.org/officeDocument/2006/relationships/hyperlink" Target="#S2_III_P3"/><Relationship Id="rId4" Type="http://schemas.openxmlformats.org/officeDocument/2006/relationships/hyperlink" Target="#'S3-I'!S2_III_P1"/><Relationship Id="rId9" Type="http://schemas.openxmlformats.org/officeDocument/2006/relationships/hyperlink" Target="#S2_III_P1"/><Relationship Id="rId14" Type="http://schemas.openxmlformats.org/officeDocument/2006/relationships/hyperlink" Target="#Portada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S-3&#170;'!A1"/><Relationship Id="rId2" Type="http://schemas.openxmlformats.org/officeDocument/2006/relationships/hyperlink" Target="#ANEXO!A1"/><Relationship Id="rId1" Type="http://schemas.openxmlformats.org/officeDocument/2006/relationships/hyperlink" Target="#'S-2&#170;'!A1"/><Relationship Id="rId6" Type="http://schemas.openxmlformats.org/officeDocument/2006/relationships/hyperlink" Target="#ANEXO_EXPTES"/><Relationship Id="rId5" Type="http://schemas.openxmlformats.org/officeDocument/2006/relationships/image" Target="../media/image3.jpeg"/><Relationship Id="rId4" Type="http://schemas.openxmlformats.org/officeDocument/2006/relationships/hyperlink" Target="#Portada!A1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hyperlink" Target="#'S3-I'!S2_III_P1"/><Relationship Id="rId13" Type="http://schemas.openxmlformats.org/officeDocument/2006/relationships/hyperlink" Target="#S2_III_P1"/><Relationship Id="rId3" Type="http://schemas.openxmlformats.org/officeDocument/2006/relationships/chart" Target="../charts/chart147.xml"/><Relationship Id="rId7" Type="http://schemas.openxmlformats.org/officeDocument/2006/relationships/hyperlink" Target="#'S-2&#170;'!A1"/><Relationship Id="rId12" Type="http://schemas.openxmlformats.org/officeDocument/2006/relationships/hyperlink" Target="#S2_I_B1"/><Relationship Id="rId17" Type="http://schemas.openxmlformats.org/officeDocument/2006/relationships/image" Target="../media/image5.jpeg"/><Relationship Id="rId2" Type="http://schemas.openxmlformats.org/officeDocument/2006/relationships/chart" Target="../charts/chart146.xml"/><Relationship Id="rId16" Type="http://schemas.openxmlformats.org/officeDocument/2006/relationships/hyperlink" Target="#Portada!A1"/><Relationship Id="rId1" Type="http://schemas.openxmlformats.org/officeDocument/2006/relationships/chart" Target="../charts/chart145.xml"/><Relationship Id="rId6" Type="http://schemas.openxmlformats.org/officeDocument/2006/relationships/hyperlink" Target="#S2_III_P3_C_COSTES"/><Relationship Id="rId11" Type="http://schemas.openxmlformats.org/officeDocument/2006/relationships/hyperlink" Target="#S2_II_PP"/><Relationship Id="rId5" Type="http://schemas.openxmlformats.org/officeDocument/2006/relationships/hyperlink" Target="#S2_III_P3_B_INDEM"/><Relationship Id="rId15" Type="http://schemas.openxmlformats.org/officeDocument/2006/relationships/hyperlink" Target="#S2_III_P4"/><Relationship Id="rId10" Type="http://schemas.openxmlformats.org/officeDocument/2006/relationships/hyperlink" Target="#S3_V_Ev"/><Relationship Id="rId4" Type="http://schemas.openxmlformats.org/officeDocument/2006/relationships/hyperlink" Target="#S2_III_P3_A_EXPTES"/><Relationship Id="rId9" Type="http://schemas.openxmlformats.org/officeDocument/2006/relationships/hyperlink" Target="#S2_IV_A_SEG&#218;N_A&#209;O"/><Relationship Id="rId14" Type="http://schemas.openxmlformats.org/officeDocument/2006/relationships/hyperlink" Target="#S2_III_P2_mapa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hyperlink" Target="#S2_IV_A_SEG&#218;N_A&#209;O"/><Relationship Id="rId13" Type="http://schemas.openxmlformats.org/officeDocument/2006/relationships/image" Target="../media/image5.jpeg"/><Relationship Id="rId3" Type="http://schemas.openxmlformats.org/officeDocument/2006/relationships/hyperlink" Target="#'S-2&#170;'!A1"/><Relationship Id="rId7" Type="http://schemas.openxmlformats.org/officeDocument/2006/relationships/hyperlink" Target="#'S3-I'!S2_III_P1"/><Relationship Id="rId12" Type="http://schemas.openxmlformats.org/officeDocument/2006/relationships/hyperlink" Target="#Portada!A1"/><Relationship Id="rId2" Type="http://schemas.openxmlformats.org/officeDocument/2006/relationships/hyperlink" Target="#S2_III_P4_A_MUERTE"/><Relationship Id="rId1" Type="http://schemas.openxmlformats.org/officeDocument/2006/relationships/hyperlink" Target="#S2_III_P4_B_INCAPACIDAD"/><Relationship Id="rId6" Type="http://schemas.openxmlformats.org/officeDocument/2006/relationships/hyperlink" Target="#S2_III_P3"/><Relationship Id="rId11" Type="http://schemas.openxmlformats.org/officeDocument/2006/relationships/hyperlink" Target="#S2_I_B1"/><Relationship Id="rId5" Type="http://schemas.openxmlformats.org/officeDocument/2006/relationships/hyperlink" Target="#S2_III_P2_mapa"/><Relationship Id="rId10" Type="http://schemas.openxmlformats.org/officeDocument/2006/relationships/hyperlink" Target="#S2_II_PP"/><Relationship Id="rId4" Type="http://schemas.openxmlformats.org/officeDocument/2006/relationships/hyperlink" Target="#S2_III_P1"/><Relationship Id="rId9" Type="http://schemas.openxmlformats.org/officeDocument/2006/relationships/hyperlink" Target="#S3_V_Ev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hyperlink" Target="#S2_I_B1"/><Relationship Id="rId3" Type="http://schemas.openxmlformats.org/officeDocument/2006/relationships/hyperlink" Target="#S2_IV_B_SEG&#218;N_CAUSA"/><Relationship Id="rId7" Type="http://schemas.openxmlformats.org/officeDocument/2006/relationships/hyperlink" Target="#S2_II_PP"/><Relationship Id="rId12" Type="http://schemas.openxmlformats.org/officeDocument/2006/relationships/image" Target="../media/image5.jpeg"/><Relationship Id="rId2" Type="http://schemas.openxmlformats.org/officeDocument/2006/relationships/hyperlink" Target="#S2_IV_A_SEG&#218;N_A&#209;O"/><Relationship Id="rId1" Type="http://schemas.openxmlformats.org/officeDocument/2006/relationships/chart" Target="../charts/chart148.xml"/><Relationship Id="rId6" Type="http://schemas.openxmlformats.org/officeDocument/2006/relationships/hyperlink" Target="#S3_V_Ev"/><Relationship Id="rId11" Type="http://schemas.openxmlformats.org/officeDocument/2006/relationships/hyperlink" Target="#Portada!A1"/><Relationship Id="rId5" Type="http://schemas.openxmlformats.org/officeDocument/2006/relationships/hyperlink" Target="#'S3-I'!S2_III_P1"/><Relationship Id="rId10" Type="http://schemas.openxmlformats.org/officeDocument/2006/relationships/hyperlink" Target="#S2_IV_1_TODAS_CAUSAS"/><Relationship Id="rId4" Type="http://schemas.openxmlformats.org/officeDocument/2006/relationships/hyperlink" Target="#'S-2&#170;'!A1"/><Relationship Id="rId9" Type="http://schemas.openxmlformats.org/officeDocument/2006/relationships/hyperlink" Target="#S2_IV_2_DISTRIBUCI&#211;N_PORCENTUAL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jpeg"/><Relationship Id="rId3" Type="http://schemas.openxmlformats.org/officeDocument/2006/relationships/hyperlink" Target="#S2_IV_A_SEG&#218;N_A&#209;O"/><Relationship Id="rId7" Type="http://schemas.openxmlformats.org/officeDocument/2006/relationships/hyperlink" Target="#Portada!A1"/><Relationship Id="rId2" Type="http://schemas.openxmlformats.org/officeDocument/2006/relationships/hyperlink" Target="#'S3-I'!S2_III_P1"/><Relationship Id="rId1" Type="http://schemas.openxmlformats.org/officeDocument/2006/relationships/hyperlink" Target="#'S-2&#170;'!A1"/><Relationship Id="rId6" Type="http://schemas.openxmlformats.org/officeDocument/2006/relationships/hyperlink" Target="#S2_I_B1"/><Relationship Id="rId5" Type="http://schemas.openxmlformats.org/officeDocument/2006/relationships/hyperlink" Target="#S2_II_PP"/><Relationship Id="rId4" Type="http://schemas.openxmlformats.org/officeDocument/2006/relationships/hyperlink" Target="#S3_V_Ev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jpeg"/><Relationship Id="rId3" Type="http://schemas.openxmlformats.org/officeDocument/2006/relationships/hyperlink" Target="#S2_IV_A_SEG&#218;N_A&#209;O"/><Relationship Id="rId7" Type="http://schemas.openxmlformats.org/officeDocument/2006/relationships/hyperlink" Target="#Portada!A1"/><Relationship Id="rId2" Type="http://schemas.openxmlformats.org/officeDocument/2006/relationships/hyperlink" Target="#'S3-I'!S2_III_P1"/><Relationship Id="rId1" Type="http://schemas.openxmlformats.org/officeDocument/2006/relationships/hyperlink" Target="#'S-2&#170;'!A1"/><Relationship Id="rId6" Type="http://schemas.openxmlformats.org/officeDocument/2006/relationships/hyperlink" Target="#S2_I_B1"/><Relationship Id="rId5" Type="http://schemas.openxmlformats.org/officeDocument/2006/relationships/hyperlink" Target="#S2_II_PP"/><Relationship Id="rId4" Type="http://schemas.openxmlformats.org/officeDocument/2006/relationships/hyperlink" Target="#S3_V_Ev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#Portada!A1"/><Relationship Id="rId2" Type="http://schemas.openxmlformats.org/officeDocument/2006/relationships/hyperlink" Target="#'S-2&#170;'!A1"/><Relationship Id="rId1" Type="http://schemas.openxmlformats.org/officeDocument/2006/relationships/hyperlink" Target="#'S-1&#170;'!A1"/><Relationship Id="rId5" Type="http://schemas.openxmlformats.org/officeDocument/2006/relationships/hyperlink" Target="#ANEXO_EXPTES"/><Relationship Id="rId4" Type="http://schemas.openxmlformats.org/officeDocument/2006/relationships/image" Target="../media/image3.jpeg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hyperlink" Target="#S3_I_R1_3_PERSONAS"/><Relationship Id="rId13" Type="http://schemas.openxmlformats.org/officeDocument/2006/relationships/hyperlink" Target="#S3_I_R1_B_DETALLE_PP"/><Relationship Id="rId3" Type="http://schemas.openxmlformats.org/officeDocument/2006/relationships/hyperlink" Target="#S3_I_R1_B_DETALLE_B"/><Relationship Id="rId7" Type="http://schemas.openxmlformats.org/officeDocument/2006/relationships/hyperlink" Target="#S3_I_R1_2_P&#201;RDIDAS_PECUNIARIAS"/><Relationship Id="rId12" Type="http://schemas.openxmlformats.org/officeDocument/2006/relationships/hyperlink" Target="#S3_I_R1_A_EVOLUCI&#211;N_PP"/><Relationship Id="rId2" Type="http://schemas.openxmlformats.org/officeDocument/2006/relationships/hyperlink" Target="#S3_I_R1_A_EVOLUCI&#211;N_B"/><Relationship Id="rId1" Type="http://schemas.openxmlformats.org/officeDocument/2006/relationships/hyperlink" Target="#'S-3&#170;'!A1"/><Relationship Id="rId6" Type="http://schemas.openxmlformats.org/officeDocument/2006/relationships/hyperlink" Target="#S3_III_C"/><Relationship Id="rId11" Type="http://schemas.openxmlformats.org/officeDocument/2006/relationships/hyperlink" Target="#S3_I_R1_B_DETALLE_P"/><Relationship Id="rId5" Type="http://schemas.openxmlformats.org/officeDocument/2006/relationships/hyperlink" Target="#S3_I_R1"/><Relationship Id="rId15" Type="http://schemas.openxmlformats.org/officeDocument/2006/relationships/image" Target="../media/image5.jpeg"/><Relationship Id="rId10" Type="http://schemas.openxmlformats.org/officeDocument/2006/relationships/hyperlink" Target="#S3_I_R1_A_EVOLUCI&#211;N_P"/><Relationship Id="rId4" Type="http://schemas.openxmlformats.org/officeDocument/2006/relationships/hyperlink" Target="#S3_II_R2"/><Relationship Id="rId9" Type="http://schemas.openxmlformats.org/officeDocument/2006/relationships/hyperlink" Target="#S3_I_R1_1_BIENES"/><Relationship Id="rId14" Type="http://schemas.openxmlformats.org/officeDocument/2006/relationships/hyperlink" Target="#Portada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hyperlink" Target="#S3_II_R2_SERIE2"/><Relationship Id="rId3" Type="http://schemas.openxmlformats.org/officeDocument/2006/relationships/hyperlink" Target="#S3_II_R2_3_PERSONAS"/><Relationship Id="rId7" Type="http://schemas.openxmlformats.org/officeDocument/2006/relationships/hyperlink" Target="#S3_III_C"/><Relationship Id="rId2" Type="http://schemas.openxmlformats.org/officeDocument/2006/relationships/hyperlink" Target="#S3_II_R2_2_P&#201;RDIDAS_PECUNIARIAS"/><Relationship Id="rId1" Type="http://schemas.openxmlformats.org/officeDocument/2006/relationships/hyperlink" Target="#S3_II_R2_1_BIENES"/><Relationship Id="rId6" Type="http://schemas.openxmlformats.org/officeDocument/2006/relationships/hyperlink" Target="#S3_I_R1"/><Relationship Id="rId11" Type="http://schemas.openxmlformats.org/officeDocument/2006/relationships/hyperlink" Target="#'S-3&#170;'!A1"/><Relationship Id="rId5" Type="http://schemas.openxmlformats.org/officeDocument/2006/relationships/hyperlink" Target="#S3_II_R2"/><Relationship Id="rId10" Type="http://schemas.openxmlformats.org/officeDocument/2006/relationships/image" Target="../media/image5.jpeg"/><Relationship Id="rId4" Type="http://schemas.openxmlformats.org/officeDocument/2006/relationships/hyperlink" Target="#S3_II_R2_4_DIEZ_PRINCIPALES_EVENTOS"/><Relationship Id="rId9" Type="http://schemas.openxmlformats.org/officeDocument/2006/relationships/hyperlink" Target="#Portada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hyperlink" Target="#S3_II_R2"/><Relationship Id="rId7" Type="http://schemas.openxmlformats.org/officeDocument/2006/relationships/image" Target="../media/image5.jpeg"/><Relationship Id="rId2" Type="http://schemas.openxmlformats.org/officeDocument/2006/relationships/hyperlink" Target="#'S-3&#170;'!A1"/><Relationship Id="rId1" Type="http://schemas.openxmlformats.org/officeDocument/2006/relationships/chart" Target="../charts/chart149.xml"/><Relationship Id="rId6" Type="http://schemas.openxmlformats.org/officeDocument/2006/relationships/hyperlink" Target="#Portada!A1"/><Relationship Id="rId5" Type="http://schemas.openxmlformats.org/officeDocument/2006/relationships/hyperlink" Target="#S3_III_C"/><Relationship Id="rId4" Type="http://schemas.openxmlformats.org/officeDocument/2006/relationships/hyperlink" Target="#S3_I_R1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hyperlink" Target="#ANEXO_F._MOT&#205;N_1"/><Relationship Id="rId13" Type="http://schemas.openxmlformats.org/officeDocument/2006/relationships/hyperlink" Target="#ANEXO_A._INUNDACI&#211;N_2"/><Relationship Id="rId18" Type="http://schemas.openxmlformats.org/officeDocument/2006/relationships/hyperlink" Target="#ANEXO_C._ERUPCION_2"/><Relationship Id="rId3" Type="http://schemas.openxmlformats.org/officeDocument/2006/relationships/hyperlink" Target="#ANEXO_I._RESUMEN_1"/><Relationship Id="rId7" Type="http://schemas.openxmlformats.org/officeDocument/2006/relationships/hyperlink" Target="#ANEXO_E._TERRORISMO_1"/><Relationship Id="rId12" Type="http://schemas.openxmlformats.org/officeDocument/2006/relationships/hyperlink" Target="#ANEXO_I._RESUMEN_2"/><Relationship Id="rId17" Type="http://schemas.openxmlformats.org/officeDocument/2006/relationships/hyperlink" Target="#ANEXO_F._MOT&#205;N_2"/><Relationship Id="rId2" Type="http://schemas.openxmlformats.org/officeDocument/2006/relationships/hyperlink" Target="#ANEXO_H._FFAA_1"/><Relationship Id="rId16" Type="http://schemas.openxmlformats.org/officeDocument/2006/relationships/hyperlink" Target="#ANEXO_E._TERRORISMO_2"/><Relationship Id="rId20" Type="http://schemas.openxmlformats.org/officeDocument/2006/relationships/image" Target="../media/image5.jpeg"/><Relationship Id="rId1" Type="http://schemas.openxmlformats.org/officeDocument/2006/relationships/hyperlink" Target="#ANEXO_G._TUMULTO_POPULAR_1"/><Relationship Id="rId6" Type="http://schemas.openxmlformats.org/officeDocument/2006/relationships/hyperlink" Target="#ANEXO_D._TCA_1"/><Relationship Id="rId11" Type="http://schemas.openxmlformats.org/officeDocument/2006/relationships/hyperlink" Target="#ANEXO_H._FFAA_2"/><Relationship Id="rId5" Type="http://schemas.openxmlformats.org/officeDocument/2006/relationships/hyperlink" Target="#ANEXO_B._TERREMOTO_1"/><Relationship Id="rId15" Type="http://schemas.openxmlformats.org/officeDocument/2006/relationships/hyperlink" Target="#ANEXO_D._TCA_2"/><Relationship Id="rId10" Type="http://schemas.openxmlformats.org/officeDocument/2006/relationships/hyperlink" Target="#ANEXO_G._TUMULTO_POPULAR_2"/><Relationship Id="rId19" Type="http://schemas.openxmlformats.org/officeDocument/2006/relationships/hyperlink" Target="#Portada!A1"/><Relationship Id="rId4" Type="http://schemas.openxmlformats.org/officeDocument/2006/relationships/hyperlink" Target="#ANEXO_A._INUNDACI&#211;N_1"/><Relationship Id="rId9" Type="http://schemas.openxmlformats.org/officeDocument/2006/relationships/hyperlink" Target="#ANEXO_C._ERUPCION_1"/><Relationship Id="rId14" Type="http://schemas.openxmlformats.org/officeDocument/2006/relationships/hyperlink" Target="#ANEXO_B._TERREMOTO_2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S-2&#170;'!A1"/><Relationship Id="rId2" Type="http://schemas.openxmlformats.org/officeDocument/2006/relationships/hyperlink" Target="#'S-1&#170;'!A1"/><Relationship Id="rId1" Type="http://schemas.openxmlformats.org/officeDocument/2006/relationships/hyperlink" Target="#'S-3&#170;'!A1"/><Relationship Id="rId5" Type="http://schemas.openxmlformats.org/officeDocument/2006/relationships/image" Target="../media/image5.jpeg"/><Relationship Id="rId4" Type="http://schemas.openxmlformats.org/officeDocument/2006/relationships/hyperlink" Target="#Portada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S1_III_P_1_P&#211;LIZAS_CAPITALES_MEDIOS"/><Relationship Id="rId13" Type="http://schemas.openxmlformats.org/officeDocument/2006/relationships/hyperlink" Target="#S1_I_B_1_P&#211;LIZAS"/><Relationship Id="rId18" Type="http://schemas.openxmlformats.org/officeDocument/2006/relationships/hyperlink" Target="#'S1-I-B POL_CP'!S1_I_B"/><Relationship Id="rId3" Type="http://schemas.openxmlformats.org/officeDocument/2006/relationships/chart" Target="../charts/chart3.xml"/><Relationship Id="rId7" Type="http://schemas.openxmlformats.org/officeDocument/2006/relationships/hyperlink" Target="#S1_II_PP_1_P&#211;LIZAS"/><Relationship Id="rId12" Type="http://schemas.openxmlformats.org/officeDocument/2006/relationships/image" Target="../media/image5.jpeg"/><Relationship Id="rId17" Type="http://schemas.openxmlformats.org/officeDocument/2006/relationships/hyperlink" Target="#'S1-I-B CAP_CP'!S1_I_B"/><Relationship Id="rId2" Type="http://schemas.openxmlformats.org/officeDocument/2006/relationships/chart" Target="../charts/chart2.xml"/><Relationship Id="rId16" Type="http://schemas.openxmlformats.org/officeDocument/2006/relationships/hyperlink" Target="#S1_T_TODO_B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hyperlink" Target="#Portada!A1"/><Relationship Id="rId5" Type="http://schemas.openxmlformats.org/officeDocument/2006/relationships/chart" Target="../charts/chart5.xml"/><Relationship Id="rId15" Type="http://schemas.openxmlformats.org/officeDocument/2006/relationships/hyperlink" Target="#S1_I_B_3_CAPITALES_ASEGURADOS_MEDIOS"/><Relationship Id="rId10" Type="http://schemas.openxmlformats.org/officeDocument/2006/relationships/hyperlink" Target="#'S-1&#170;'!A1"/><Relationship Id="rId4" Type="http://schemas.openxmlformats.org/officeDocument/2006/relationships/chart" Target="../charts/chart4.xml"/><Relationship Id="rId9" Type="http://schemas.openxmlformats.org/officeDocument/2006/relationships/hyperlink" Target="#S1_IV_R_1_RECARGOS"/><Relationship Id="rId14" Type="http://schemas.openxmlformats.org/officeDocument/2006/relationships/hyperlink" Target="#S1_I_B_2_CAPITALES_ASEGURADOS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hyperlink" Target="#B._POR_PROVINCIA"/><Relationship Id="rId18" Type="http://schemas.openxmlformats.org/officeDocument/2006/relationships/hyperlink" Target="#S1_IV_R_1_RECARGOS"/><Relationship Id="rId26" Type="http://schemas.openxmlformats.org/officeDocument/2006/relationships/hyperlink" Target="#'S1-I-B POL_CP'!S1_I_B"/><Relationship Id="rId3" Type="http://schemas.openxmlformats.org/officeDocument/2006/relationships/chart" Target="../charts/chart9.xml"/><Relationship Id="rId21" Type="http://schemas.openxmlformats.org/officeDocument/2006/relationships/hyperlink" Target="#S1_I_B_1_P&#211;LIZAS"/><Relationship Id="rId7" Type="http://schemas.openxmlformats.org/officeDocument/2006/relationships/chart" Target="../charts/chart13.xml"/><Relationship Id="rId12" Type="http://schemas.openxmlformats.org/officeDocument/2006/relationships/hyperlink" Target="#A._POR_C&#211;DIGO_POSTAL"/><Relationship Id="rId17" Type="http://schemas.openxmlformats.org/officeDocument/2006/relationships/hyperlink" Target="#S1_III_P_1_P&#211;LIZAS_CAPITALES_MEDIOS"/><Relationship Id="rId25" Type="http://schemas.openxmlformats.org/officeDocument/2006/relationships/hyperlink" Target="#'S1-I-B CAP_CP'!S1_I_B"/><Relationship Id="rId2" Type="http://schemas.openxmlformats.org/officeDocument/2006/relationships/chart" Target="../charts/chart8.xml"/><Relationship Id="rId16" Type="http://schemas.openxmlformats.org/officeDocument/2006/relationships/hyperlink" Target="#S1_II_PP_1_P&#211;LIZAS"/><Relationship Id="rId20" Type="http://schemas.openxmlformats.org/officeDocument/2006/relationships/image" Target="../media/image5.jpeg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hyperlink" Target="#S1_T_TODO_B"/><Relationship Id="rId5" Type="http://schemas.openxmlformats.org/officeDocument/2006/relationships/chart" Target="../charts/chart11.xml"/><Relationship Id="rId15" Type="http://schemas.openxmlformats.org/officeDocument/2006/relationships/hyperlink" Target="#'S-1&#170;'!A1"/><Relationship Id="rId23" Type="http://schemas.openxmlformats.org/officeDocument/2006/relationships/hyperlink" Target="#S1_I_B_3_CAPITALES_ASEGURADOS_MEDIOS"/><Relationship Id="rId10" Type="http://schemas.openxmlformats.org/officeDocument/2006/relationships/chart" Target="../charts/chart16.xml"/><Relationship Id="rId19" Type="http://schemas.openxmlformats.org/officeDocument/2006/relationships/hyperlink" Target="#Portada!A1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hyperlink" Target="#TOTAL_DEL_N&#218;MERO_DE_P&#211;LIZAS_ESTIMADAS_EN_2025"/><Relationship Id="rId22" Type="http://schemas.openxmlformats.org/officeDocument/2006/relationships/hyperlink" Target="#S1_I_B_2_CAPITALES_ASEGURADOS"/><Relationship Id="rId27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5.xml"/><Relationship Id="rId13" Type="http://schemas.openxmlformats.org/officeDocument/2006/relationships/hyperlink" Target="#B_POR_PROVINCIA"/><Relationship Id="rId18" Type="http://schemas.openxmlformats.org/officeDocument/2006/relationships/hyperlink" Target="#S1_IV_R_1_RECARGOS"/><Relationship Id="rId26" Type="http://schemas.openxmlformats.org/officeDocument/2006/relationships/hyperlink" Target="#'S1-I-B POL_CP'!S1_I_B"/><Relationship Id="rId3" Type="http://schemas.openxmlformats.org/officeDocument/2006/relationships/chart" Target="../charts/chart20.xml"/><Relationship Id="rId21" Type="http://schemas.openxmlformats.org/officeDocument/2006/relationships/hyperlink" Target="#S1_T_TODO_B"/><Relationship Id="rId7" Type="http://schemas.openxmlformats.org/officeDocument/2006/relationships/chart" Target="../charts/chart24.xml"/><Relationship Id="rId12" Type="http://schemas.openxmlformats.org/officeDocument/2006/relationships/hyperlink" Target="#'S1-I-B CAP_CP'!A.CAPITALES_POR_C&#211;DIGO_POSTAL"/><Relationship Id="rId17" Type="http://schemas.openxmlformats.org/officeDocument/2006/relationships/hyperlink" Target="#S1_III_P_1_P&#211;LIZAS_CAPITALES_MEDIOS"/><Relationship Id="rId25" Type="http://schemas.openxmlformats.org/officeDocument/2006/relationships/hyperlink" Target="#'S1-I-B CAP_CP'!S1_I_B"/><Relationship Id="rId2" Type="http://schemas.openxmlformats.org/officeDocument/2006/relationships/chart" Target="../charts/chart19.xml"/><Relationship Id="rId16" Type="http://schemas.openxmlformats.org/officeDocument/2006/relationships/hyperlink" Target="#S1_II_PP_1_P&#211;LIZAS"/><Relationship Id="rId20" Type="http://schemas.openxmlformats.org/officeDocument/2006/relationships/image" Target="../media/image5.jpeg"/><Relationship Id="rId1" Type="http://schemas.openxmlformats.org/officeDocument/2006/relationships/chart" Target="../charts/chart18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hyperlink" Target="#S1_I_B_3_CAPITALES_ASEGURADOS_MEDIOS"/><Relationship Id="rId5" Type="http://schemas.openxmlformats.org/officeDocument/2006/relationships/chart" Target="../charts/chart22.xml"/><Relationship Id="rId15" Type="http://schemas.openxmlformats.org/officeDocument/2006/relationships/hyperlink" Target="#'S-1&#170;'!A1"/><Relationship Id="rId23" Type="http://schemas.openxmlformats.org/officeDocument/2006/relationships/hyperlink" Target="#S1_I_B_2_CAPITALES_ASEGURADOS"/><Relationship Id="rId10" Type="http://schemas.openxmlformats.org/officeDocument/2006/relationships/chart" Target="../charts/chart27.xml"/><Relationship Id="rId19" Type="http://schemas.openxmlformats.org/officeDocument/2006/relationships/hyperlink" Target="#Portada!A1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hyperlink" Target="#TOTAL_DE_CAPITALES_ASEGURADOS_ESTIMADOS_EN_2025"/><Relationship Id="rId22" Type="http://schemas.openxmlformats.org/officeDocument/2006/relationships/hyperlink" Target="#S1_I_B_1_P&#211;LIZAS"/><Relationship Id="rId27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26" Type="http://schemas.openxmlformats.org/officeDocument/2006/relationships/hyperlink" Target="#S1_III_P_1_P&#211;LIZAS_CAPITALES_MEDIOS"/><Relationship Id="rId3" Type="http://schemas.openxmlformats.org/officeDocument/2006/relationships/chart" Target="../charts/chart31.xml"/><Relationship Id="rId21" Type="http://schemas.openxmlformats.org/officeDocument/2006/relationships/hyperlink" Target="#S1_II_PP_1_P&#211;LIZAS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5" Type="http://schemas.openxmlformats.org/officeDocument/2006/relationships/hyperlink" Target="#'S-1&#170;'!A1"/><Relationship Id="rId2" Type="http://schemas.openxmlformats.org/officeDocument/2006/relationships/chart" Target="../charts/chart30.xml"/><Relationship Id="rId16" Type="http://schemas.openxmlformats.org/officeDocument/2006/relationships/chart" Target="../charts/chart44.xml"/><Relationship Id="rId20" Type="http://schemas.openxmlformats.org/officeDocument/2006/relationships/hyperlink" Target="#S1_I_B_1_P&#211;LIZAS"/><Relationship Id="rId29" Type="http://schemas.openxmlformats.org/officeDocument/2006/relationships/image" Target="../media/image5.jpeg"/><Relationship Id="rId1" Type="http://schemas.openxmlformats.org/officeDocument/2006/relationships/chart" Target="../charts/chart29.xml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hyperlink" Target="#S1_T_TODO_PP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hyperlink" Target="#S1_II_PP_3_CAPITALES_ASEGURADOS_MEDIOS"/><Relationship Id="rId28" Type="http://schemas.openxmlformats.org/officeDocument/2006/relationships/hyperlink" Target="#Portada!A1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hyperlink" Target="#S1_II_PP_2_CAPITALES_ASEGURADOS"/><Relationship Id="rId27" Type="http://schemas.openxmlformats.org/officeDocument/2006/relationships/hyperlink" Target="#S1_IV_R_1_RECARGOS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5.xml"/><Relationship Id="rId13" Type="http://schemas.openxmlformats.org/officeDocument/2006/relationships/chart" Target="../charts/chart60.xml"/><Relationship Id="rId18" Type="http://schemas.openxmlformats.org/officeDocument/2006/relationships/hyperlink" Target="#'S-1&#170;'!A1"/><Relationship Id="rId3" Type="http://schemas.openxmlformats.org/officeDocument/2006/relationships/chart" Target="../charts/chart50.xml"/><Relationship Id="rId21" Type="http://schemas.openxmlformats.org/officeDocument/2006/relationships/hyperlink" Target="#S1_I_B_1_P&#211;LIZAS"/><Relationship Id="rId7" Type="http://schemas.openxmlformats.org/officeDocument/2006/relationships/chart" Target="../charts/chart54.xml"/><Relationship Id="rId12" Type="http://schemas.openxmlformats.org/officeDocument/2006/relationships/chart" Target="../charts/chart59.xml"/><Relationship Id="rId17" Type="http://schemas.openxmlformats.org/officeDocument/2006/relationships/chart" Target="../charts/chart64.xml"/><Relationship Id="rId25" Type="http://schemas.openxmlformats.org/officeDocument/2006/relationships/image" Target="../media/image5.jpeg"/><Relationship Id="rId2" Type="http://schemas.openxmlformats.org/officeDocument/2006/relationships/chart" Target="../charts/chart49.xml"/><Relationship Id="rId16" Type="http://schemas.openxmlformats.org/officeDocument/2006/relationships/chart" Target="../charts/chart63.xml"/><Relationship Id="rId20" Type="http://schemas.openxmlformats.org/officeDocument/2006/relationships/hyperlink" Target="#S1_T_TODO_P"/><Relationship Id="rId1" Type="http://schemas.openxmlformats.org/officeDocument/2006/relationships/chart" Target="../charts/chart48.xml"/><Relationship Id="rId6" Type="http://schemas.openxmlformats.org/officeDocument/2006/relationships/chart" Target="../charts/chart53.xml"/><Relationship Id="rId11" Type="http://schemas.openxmlformats.org/officeDocument/2006/relationships/chart" Target="../charts/chart58.xml"/><Relationship Id="rId24" Type="http://schemas.openxmlformats.org/officeDocument/2006/relationships/hyperlink" Target="#Portada!A1"/><Relationship Id="rId5" Type="http://schemas.openxmlformats.org/officeDocument/2006/relationships/chart" Target="../charts/chart52.xml"/><Relationship Id="rId15" Type="http://schemas.openxmlformats.org/officeDocument/2006/relationships/chart" Target="../charts/chart62.xml"/><Relationship Id="rId23" Type="http://schemas.openxmlformats.org/officeDocument/2006/relationships/hyperlink" Target="#S1_IV_R_1_RECARGOS"/><Relationship Id="rId10" Type="http://schemas.openxmlformats.org/officeDocument/2006/relationships/chart" Target="../charts/chart57.xml"/><Relationship Id="rId19" Type="http://schemas.openxmlformats.org/officeDocument/2006/relationships/hyperlink" Target="#S1_III_P_1_P&#211;LIZAS_CAPITALES_MEDIOS"/><Relationship Id="rId4" Type="http://schemas.openxmlformats.org/officeDocument/2006/relationships/chart" Target="../charts/chart51.xml"/><Relationship Id="rId9" Type="http://schemas.openxmlformats.org/officeDocument/2006/relationships/chart" Target="../charts/chart56.xml"/><Relationship Id="rId14" Type="http://schemas.openxmlformats.org/officeDocument/2006/relationships/chart" Target="../charts/chart61.xml"/><Relationship Id="rId22" Type="http://schemas.openxmlformats.org/officeDocument/2006/relationships/hyperlink" Target="#S1_II_PP_1_P&#211;LIZAS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13" Type="http://schemas.openxmlformats.org/officeDocument/2006/relationships/hyperlink" Target="#S1_II_PP_1_P&#211;LIZAS"/><Relationship Id="rId18" Type="http://schemas.openxmlformats.org/officeDocument/2006/relationships/hyperlink" Target="#S1_T_TODO_P"/><Relationship Id="rId3" Type="http://schemas.openxmlformats.org/officeDocument/2006/relationships/chart" Target="../charts/chart67.xml"/><Relationship Id="rId21" Type="http://schemas.openxmlformats.org/officeDocument/2006/relationships/hyperlink" Target="#Portada!A1"/><Relationship Id="rId7" Type="http://schemas.openxmlformats.org/officeDocument/2006/relationships/chart" Target="../charts/chart71.xml"/><Relationship Id="rId12" Type="http://schemas.openxmlformats.org/officeDocument/2006/relationships/chart" Target="../charts/chart76.xml"/><Relationship Id="rId17" Type="http://schemas.openxmlformats.org/officeDocument/2006/relationships/hyperlink" Target="#S1_T_TODO_B"/><Relationship Id="rId2" Type="http://schemas.openxmlformats.org/officeDocument/2006/relationships/chart" Target="../charts/chart66.xml"/><Relationship Id="rId16" Type="http://schemas.openxmlformats.org/officeDocument/2006/relationships/hyperlink" Target="#S1_I_B_1_P&#211;LIZAS"/><Relationship Id="rId20" Type="http://schemas.openxmlformats.org/officeDocument/2006/relationships/hyperlink" Target="#'S-1&#170;'!A1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chart" Target="../charts/chart75.xml"/><Relationship Id="rId5" Type="http://schemas.openxmlformats.org/officeDocument/2006/relationships/chart" Target="../charts/chart69.xml"/><Relationship Id="rId15" Type="http://schemas.openxmlformats.org/officeDocument/2006/relationships/hyperlink" Target="#S1_IV_R_1_RECARGOS"/><Relationship Id="rId10" Type="http://schemas.openxmlformats.org/officeDocument/2006/relationships/chart" Target="../charts/chart74.xml"/><Relationship Id="rId19" Type="http://schemas.openxmlformats.org/officeDocument/2006/relationships/hyperlink" Target="#S1_T_TODO_PP"/><Relationship Id="rId4" Type="http://schemas.openxmlformats.org/officeDocument/2006/relationships/chart" Target="../charts/chart68.xml"/><Relationship Id="rId9" Type="http://schemas.openxmlformats.org/officeDocument/2006/relationships/chart" Target="../charts/chart73.xml"/><Relationship Id="rId14" Type="http://schemas.openxmlformats.org/officeDocument/2006/relationships/hyperlink" Target="#S1_III_P_1_P&#211;LIZAS_CAPITALES_MEDIOS"/><Relationship Id="rId22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41274</xdr:colOff>
      <xdr:row>0</xdr:row>
      <xdr:rowOff>41275</xdr:rowOff>
    </xdr:from>
    <xdr:to>
      <xdr:col>4</xdr:col>
      <xdr:colOff>590550</xdr:colOff>
      <xdr:row>7</xdr:row>
      <xdr:rowOff>130175</xdr:rowOff>
    </xdr:to>
    <xdr:sp macro="" textlink="">
      <xdr:nvSpPr>
        <xdr:cNvPr id="2" name="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41274" y="41275"/>
          <a:ext cx="3368676" cy="1250950"/>
        </a:xfrm>
        <a:prstGeom prst="homePlate">
          <a:avLst/>
        </a:prstGeom>
        <a:solidFill>
          <a:sysClr val="window" lastClr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>
            <a:rot lat="0" lon="0" rev="0"/>
          </a:lightRig>
        </a:scene3d>
        <a:sp3d extrusionH="76200" contourW="6350" prstMaterial="metal">
          <a:bevelT prst="angle"/>
          <a:bevelB prst="angle"/>
          <a:extrusionClr>
            <a:schemeClr val="bg1"/>
          </a:extrusionClr>
          <a:contourClr>
            <a:schemeClr val="tx1"/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lang="es-ES" sz="1400" b="1" u="none">
              <a:solidFill>
                <a:schemeClr val="tx1">
                  <a:lumMod val="85000"/>
                  <a:lumOff val="15000"/>
                </a:schemeClr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s-ES" sz="1600" b="1" u="sng">
              <a:solidFill>
                <a:schemeClr val="tx1">
                  <a:lumMod val="85000"/>
                  <a:lumOff val="15000"/>
                </a:schemeClr>
              </a:solidFill>
              <a:effectLst/>
              <a:latin typeface="Century Gothic" panose="020B0502020202020204" pitchFamily="34" charset="0"/>
              <a:ea typeface="+mn-ea"/>
              <a:cs typeface="Andalus" panose="02020603050405020304" pitchFamily="18" charset="-78"/>
            </a:rPr>
            <a:t>SECCIÓN 1ª</a:t>
          </a:r>
          <a:endParaRPr lang="es-ES" sz="1600" b="1">
            <a:solidFill>
              <a:schemeClr val="tx1">
                <a:lumMod val="85000"/>
                <a:lumOff val="15000"/>
              </a:schemeClr>
            </a:solidFill>
            <a:effectLst/>
            <a:latin typeface="Century Gothic" panose="020B0502020202020204" pitchFamily="34" charset="0"/>
            <a:ea typeface="+mn-ea"/>
            <a:cs typeface="Andalus" panose="02020603050405020304" pitchFamily="18" charset="-78"/>
          </a:endParaRPr>
        </a:p>
        <a:p>
          <a:endParaRPr lang="es-ES" sz="1400" b="1">
            <a:solidFill>
              <a:srgbClr val="9D2235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pPr algn="l"/>
          <a:r>
            <a:rPr lang="es-ES" sz="1400" b="1">
              <a:solidFill>
                <a:srgbClr val="9D2235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  ESTADÍSTICA DE EXPUESTOS AL</a:t>
          </a:r>
        </a:p>
        <a:p>
          <a:pPr algn="l"/>
          <a:r>
            <a:rPr lang="es-ES" sz="1400" b="1">
              <a:solidFill>
                <a:srgbClr val="9D2235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  RIESGO, SERIE: 1990-2025</a:t>
          </a:r>
          <a:endParaRPr lang="es-ES" sz="1400">
            <a:solidFill>
              <a:srgbClr val="9D2235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5</xdr:col>
      <xdr:colOff>219075</xdr:colOff>
      <xdr:row>0</xdr:row>
      <xdr:rowOff>41275</xdr:rowOff>
    </xdr:from>
    <xdr:to>
      <xdr:col>10</xdr:col>
      <xdr:colOff>50800</xdr:colOff>
      <xdr:row>7</xdr:row>
      <xdr:rowOff>130175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3743325" y="41275"/>
          <a:ext cx="3355975" cy="1250950"/>
        </a:xfrm>
        <a:prstGeom prst="homePlate">
          <a:avLst/>
        </a:prstGeom>
        <a:solidFill>
          <a:sysClr val="window" lastClr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 contourW="6350">
          <a:bevelT prst="angle"/>
          <a:bevelB prst="angle"/>
        </a:sp3d>
      </xdr:spPr>
      <xdr:txBody>
        <a:bodyPr vertOverflow="clip" horzOverflow="clip" wrap="square" lIns="18288" tIns="0" rIns="0" bIns="0" rtlCol="0" anchor="ctr" upright="1"/>
        <a:lstStyle/>
        <a:p>
          <a:pPr marL="0" indent="0" algn="l"/>
          <a:r>
            <a:rPr lang="es-ES" sz="1600" b="1" u="none">
              <a:solidFill>
                <a:schemeClr val="tx1">
                  <a:lumMod val="85000"/>
                  <a:lumOff val="15000"/>
                </a:schemeClr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  </a:t>
          </a:r>
          <a:r>
            <a:rPr lang="es-ES" sz="1600" b="1" u="sng">
              <a:solidFill>
                <a:schemeClr val="tx1">
                  <a:lumMod val="85000"/>
                  <a:lumOff val="15000"/>
                </a:schemeClr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SECCIÓN 2ª</a:t>
          </a:r>
        </a:p>
        <a:p>
          <a:pPr marL="0" indent="0" algn="ctr"/>
          <a:endParaRPr lang="es-ES" sz="1400" b="1">
            <a:solidFill>
              <a:srgbClr val="9D2235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pPr marL="0" indent="0" algn="l"/>
          <a:r>
            <a:rPr lang="es-ES" sz="1400" b="1">
              <a:solidFill>
                <a:srgbClr val="9D2235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  ESTADÍSTICA DE SINIESTRALIDAD</a:t>
          </a:r>
        </a:p>
        <a:p>
          <a:pPr marL="0" indent="0" algn="l"/>
          <a:endParaRPr lang="es-ES" sz="1400" b="1">
            <a:solidFill>
              <a:srgbClr val="9D2235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342900</xdr:colOff>
      <xdr:row>0</xdr:row>
      <xdr:rowOff>53975</xdr:rowOff>
    </xdr:from>
    <xdr:to>
      <xdr:col>16</xdr:col>
      <xdr:colOff>304800</xdr:colOff>
      <xdr:row>7</xdr:row>
      <xdr:rowOff>142875</xdr:rowOff>
    </xdr:to>
    <xdr:sp macro="" textlink="">
      <xdr:nvSpPr>
        <xdr:cNvPr id="4" name="3 Pentágon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7391400" y="53975"/>
          <a:ext cx="4191000" cy="1250950"/>
        </a:xfrm>
        <a:prstGeom prst="homePlate">
          <a:avLst/>
        </a:prstGeom>
        <a:solidFill>
          <a:sysClr val="window" lastClr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 contourW="6350">
          <a:bevelT prst="angle"/>
          <a:bevelB prst="angle"/>
        </a:sp3d>
      </xdr:spPr>
      <xdr:txBody>
        <a:bodyPr vertOverflow="clip" horzOverflow="clip" wrap="square" lIns="18288" tIns="0" rIns="0" bIns="0" rtlCol="0" anchor="ctr" upright="1"/>
        <a:lstStyle/>
        <a:p>
          <a:pPr marL="0" indent="0" algn="l"/>
          <a:r>
            <a:rPr lang="es-ES" sz="1600" b="1" u="none">
              <a:solidFill>
                <a:schemeClr val="tx1">
                  <a:lumMod val="85000"/>
                  <a:lumOff val="15000"/>
                </a:schemeClr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  </a:t>
          </a:r>
          <a:r>
            <a:rPr lang="es-ES" sz="1600" b="1" u="sng">
              <a:solidFill>
                <a:schemeClr val="tx1">
                  <a:lumMod val="85000"/>
                  <a:lumOff val="15000"/>
                </a:schemeClr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SECCIÓN 3ª</a:t>
          </a:r>
        </a:p>
        <a:p>
          <a:pPr marL="0" indent="0" algn="ctr"/>
          <a:endParaRPr lang="es-ES" sz="1400" b="1">
            <a:solidFill>
              <a:srgbClr val="9D2235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pPr marL="0" indent="0" algn="l"/>
          <a:r>
            <a:rPr lang="es-ES" sz="1400" b="1">
              <a:solidFill>
                <a:srgbClr val="9D2235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  RESUMEN DE CIFRAS Y</a:t>
          </a:r>
        </a:p>
        <a:p>
          <a:pPr marL="0" indent="0" algn="l"/>
          <a:r>
            <a:rPr lang="es-ES" sz="1400" b="1">
              <a:solidFill>
                <a:srgbClr val="9D2235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  CONSIDERACIONES COMPLEMENTARIAS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76733</xdr:colOff>
      <xdr:row>115</xdr:row>
      <xdr:rowOff>108571</xdr:rowOff>
    </xdr:from>
    <xdr:to>
      <xdr:col>7</xdr:col>
      <xdr:colOff>844062</xdr:colOff>
      <xdr:row>129</xdr:row>
      <xdr:rowOff>147072</xdr:rowOff>
    </xdr:to>
    <xdr:graphicFrame macro="">
      <xdr:nvGraphicFramePr>
        <xdr:cNvPr id="7" name="Gráfico 3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8</xdr:col>
      <xdr:colOff>596630</xdr:colOff>
      <xdr:row>0</xdr:row>
      <xdr:rowOff>68712</xdr:rowOff>
    </xdr:from>
    <xdr:ext cx="1137401" cy="242478"/>
    <xdr:sp macro="" textlink="">
      <xdr:nvSpPr>
        <xdr:cNvPr id="29" name="28 Rectángulo redondeado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SpPr/>
      </xdr:nvSpPr>
      <xdr:spPr bwMode="auto">
        <a:xfrm>
          <a:off x="8622248" y="68712"/>
          <a:ext cx="1137401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glow rad="63500">
            <a:schemeClr val="accent2">
              <a:lumMod val="20000"/>
              <a:lumOff val="80000"/>
              <a:alpha val="40000"/>
            </a:schemeClr>
          </a:glow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indent="0" algn="l"/>
          <a:r>
            <a:rPr lang="es-ES" sz="1400" b="1">
              <a:solidFill>
                <a:srgbClr val="9D2235"/>
              </a:solidFill>
              <a:latin typeface="+mn-lt"/>
              <a:ea typeface="+mn-ea"/>
              <a:cs typeface="+mn-cs"/>
            </a:rPr>
            <a:t>IV. RECARGOS </a:t>
          </a:r>
        </a:p>
      </xdr:txBody>
    </xdr:sp>
    <xdr:clientData/>
  </xdr:oneCellAnchor>
  <xdr:oneCellAnchor>
    <xdr:from>
      <xdr:col>1</xdr:col>
      <xdr:colOff>6350</xdr:colOff>
      <xdr:row>3</xdr:row>
      <xdr:rowOff>88900</xdr:rowOff>
    </xdr:from>
    <xdr:ext cx="1093488" cy="172227"/>
    <xdr:sp macro="" textlink="">
      <xdr:nvSpPr>
        <xdr:cNvPr id="36" name="35 Rectángul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SpPr/>
      </xdr:nvSpPr>
      <xdr:spPr bwMode="auto">
        <a:xfrm>
          <a:off x="971905" y="568480"/>
          <a:ext cx="1093488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TOTAL 1971-2025</a:t>
          </a:r>
        </a:p>
      </xdr:txBody>
    </xdr:sp>
    <xdr:clientData/>
  </xdr:oneCellAnchor>
  <xdr:oneCellAnchor>
    <xdr:from>
      <xdr:col>3</xdr:col>
      <xdr:colOff>723372</xdr:colOff>
      <xdr:row>3</xdr:row>
      <xdr:rowOff>88900</xdr:rowOff>
    </xdr:from>
    <xdr:ext cx="1079855" cy="172227"/>
    <xdr:sp macro="" textlink="">
      <xdr:nvSpPr>
        <xdr:cNvPr id="37" name="36 Rectángul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25000000}"/>
            </a:ext>
          </a:extLst>
        </xdr:cNvPr>
        <xdr:cNvSpPr/>
      </xdr:nvSpPr>
      <xdr:spPr bwMode="auto">
        <a:xfrm>
          <a:off x="2130141" y="568480"/>
          <a:ext cx="1079855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Bienes 1990-2025</a:t>
          </a:r>
        </a:p>
      </xdr:txBody>
    </xdr:sp>
    <xdr:clientData/>
  </xdr:oneCellAnchor>
  <xdr:twoCellAnchor>
    <xdr:from>
      <xdr:col>1</xdr:col>
      <xdr:colOff>38364</xdr:colOff>
      <xdr:row>0</xdr:row>
      <xdr:rowOff>38364</xdr:rowOff>
    </xdr:from>
    <xdr:to>
      <xdr:col>4</xdr:col>
      <xdr:colOff>1247928</xdr:colOff>
      <xdr:row>1</xdr:row>
      <xdr:rowOff>139964</xdr:rowOff>
    </xdr:to>
    <xdr:sp macro="" textlink="">
      <xdr:nvSpPr>
        <xdr:cNvPr id="21" name="20 Pentágon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/>
      </xdr:nvSpPr>
      <xdr:spPr bwMode="auto">
        <a:xfrm>
          <a:off x="1003919" y="38364"/>
          <a:ext cx="2904082" cy="261460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ngle"/>
          <a:contourClr>
            <a:srgbClr val="FFFFFF"/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SECCIÓN 1ª</a:t>
          </a: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EXPUESTOS AL RIESGO 1990-2025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5</xdr:col>
      <xdr:colOff>818972</xdr:colOff>
      <xdr:row>0</xdr:row>
      <xdr:rowOff>62494</xdr:rowOff>
    </xdr:from>
    <xdr:ext cx="2010897" cy="242478"/>
    <xdr:sp macro="" textlink="">
      <xdr:nvSpPr>
        <xdr:cNvPr id="22" name="21 Rectángulo redondead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SpPr/>
      </xdr:nvSpPr>
      <xdr:spPr bwMode="auto">
        <a:xfrm>
          <a:off x="5215126" y="62494"/>
          <a:ext cx="2010897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indent="0"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II. PÉRDIDAS PECUNIARIAS </a:t>
          </a:r>
        </a:p>
      </xdr:txBody>
    </xdr:sp>
    <xdr:clientData/>
  </xdr:oneCellAnchor>
  <xdr:oneCellAnchor>
    <xdr:from>
      <xdr:col>7</xdr:col>
      <xdr:colOff>396452</xdr:colOff>
      <xdr:row>0</xdr:row>
      <xdr:rowOff>62494</xdr:rowOff>
    </xdr:from>
    <xdr:ext cx="1082629" cy="242478"/>
    <xdr:sp macro="" textlink="">
      <xdr:nvSpPr>
        <xdr:cNvPr id="23" name="22 Rectángulo redondeado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SpPr/>
      </xdr:nvSpPr>
      <xdr:spPr bwMode="auto">
        <a:xfrm>
          <a:off x="7223972" y="62494"/>
          <a:ext cx="108262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III. PERSONAS </a:t>
          </a:r>
        </a:p>
      </xdr:txBody>
    </xdr:sp>
    <xdr:clientData/>
  </xdr:oneCellAnchor>
  <xdr:twoCellAnchor editAs="oneCell">
    <xdr:from>
      <xdr:col>0</xdr:col>
      <xdr:colOff>158838</xdr:colOff>
      <xdr:row>1</xdr:row>
      <xdr:rowOff>19226</xdr:rowOff>
    </xdr:from>
    <xdr:to>
      <xdr:col>0</xdr:col>
      <xdr:colOff>770834</xdr:colOff>
      <xdr:row>4</xdr:row>
      <xdr:rowOff>121003</xdr:rowOff>
    </xdr:to>
    <xdr:pic>
      <xdr:nvPicPr>
        <xdr:cNvPr id="27" name="26 Image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838" y="179086"/>
          <a:ext cx="611996" cy="581358"/>
        </a:xfrm>
        <a:prstGeom prst="rect">
          <a:avLst/>
        </a:prstGeom>
      </xdr:spPr>
    </xdr:pic>
    <xdr:clientData/>
  </xdr:twoCellAnchor>
  <xdr:twoCellAnchor>
    <xdr:from>
      <xdr:col>0</xdr:col>
      <xdr:colOff>12788</xdr:colOff>
      <xdr:row>0</xdr:row>
      <xdr:rowOff>25576</xdr:rowOff>
    </xdr:from>
    <xdr:to>
      <xdr:col>0</xdr:col>
      <xdr:colOff>952588</xdr:colOff>
      <xdr:row>1</xdr:row>
      <xdr:rowOff>19226</xdr:rowOff>
    </xdr:to>
    <xdr:sp macro="" textlink="">
      <xdr:nvSpPr>
        <xdr:cNvPr id="28" name="27 Hexágono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SpPr/>
      </xdr:nvSpPr>
      <xdr:spPr bwMode="auto">
        <a:xfrm>
          <a:off x="12788" y="25576"/>
          <a:ext cx="939800" cy="153510"/>
        </a:xfrm>
        <a:prstGeom prst="hexagon">
          <a:avLst/>
        </a:prstGeom>
        <a:solidFill>
          <a:schemeClr val="accent2">
            <a:lumMod val="20000"/>
            <a:lumOff val="8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200" b="1">
              <a:solidFill>
                <a:sysClr val="windowText" lastClr="000000"/>
              </a:solidFill>
              <a:latin typeface="Aharoni" panose="02010803020104030203" pitchFamily="2" charset="-79"/>
              <a:cs typeface="Aharoni" panose="02010803020104030203" pitchFamily="2" charset="-79"/>
            </a:rPr>
            <a:t>PORTADA</a:t>
          </a:r>
        </a:p>
      </xdr:txBody>
    </xdr:sp>
    <xdr:clientData/>
  </xdr:twoCellAnchor>
  <xdr:oneCellAnchor>
    <xdr:from>
      <xdr:col>4</xdr:col>
      <xdr:colOff>1417320</xdr:colOff>
      <xdr:row>0</xdr:row>
      <xdr:rowOff>68580</xdr:rowOff>
    </xdr:from>
    <xdr:ext cx="727237" cy="242478"/>
    <xdr:sp macro="" textlink="">
      <xdr:nvSpPr>
        <xdr:cNvPr id="3" name="29 Rectángulo redondead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7B64404-0564-4E9D-82BF-7EDA5F125C8E}"/>
            </a:ext>
          </a:extLst>
        </xdr:cNvPr>
        <xdr:cNvSpPr/>
      </xdr:nvSpPr>
      <xdr:spPr bwMode="auto">
        <a:xfrm>
          <a:off x="4267200" y="68580"/>
          <a:ext cx="727237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indent="0"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I. BIENES </a:t>
          </a:r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63500</xdr:rowOff>
    </xdr:from>
    <xdr:to>
      <xdr:col>1</xdr:col>
      <xdr:colOff>254000</xdr:colOff>
      <xdr:row>3</xdr:row>
      <xdr:rowOff>88900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 bwMode="auto">
        <a:xfrm>
          <a:off x="38100" y="63500"/>
          <a:ext cx="2546350" cy="520700"/>
        </a:xfrm>
        <a:prstGeom prst="homePlate">
          <a:avLst/>
        </a:prstGeom>
        <a:solidFill>
          <a:sysClr val="window" lastClr="FFFFFF"/>
        </a:solidFill>
        <a:ln w="9525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indent="0" algn="ctr"/>
          <a:r>
            <a:rPr lang="es-ES" sz="1100" b="0" u="sng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SECCIÓN 1ª</a:t>
          </a:r>
        </a:p>
        <a:p>
          <a:pPr marL="0" indent="0" algn="l"/>
          <a:r>
            <a:rPr lang="es-ES" sz="1050" b="0" u="none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  ESTADÍSTICA DE EXPUESTOS AL RIESGO,</a:t>
          </a:r>
        </a:p>
        <a:p>
          <a:pPr marL="0" indent="0" algn="l"/>
          <a:r>
            <a:rPr lang="es-ES" sz="1050" b="0" u="none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  SERIE: 1990-2025</a:t>
          </a:r>
        </a:p>
      </xdr:txBody>
    </xdr:sp>
    <xdr:clientData/>
  </xdr:twoCellAnchor>
  <xdr:twoCellAnchor>
    <xdr:from>
      <xdr:col>1</xdr:col>
      <xdr:colOff>342900</xdr:colOff>
      <xdr:row>0</xdr:row>
      <xdr:rowOff>50800</xdr:rowOff>
    </xdr:from>
    <xdr:to>
      <xdr:col>1</xdr:col>
      <xdr:colOff>2419350</xdr:colOff>
      <xdr:row>3</xdr:row>
      <xdr:rowOff>88900</xdr:rowOff>
    </xdr:to>
    <xdr:sp macro="" textlink="">
      <xdr:nvSpPr>
        <xdr:cNvPr id="4" name="3 Pentágono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 bwMode="auto">
        <a:xfrm>
          <a:off x="2673350" y="50800"/>
          <a:ext cx="2076450" cy="533400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ngle"/>
          <a:contourClr>
            <a:srgbClr val="FFFFFF"/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marL="0" indent="0" algn="ctr"/>
          <a:r>
            <a:rPr lang="es-ES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SECCIÓN 2ª</a:t>
          </a:r>
        </a:p>
        <a:p>
          <a:pPr marL="0" indent="0" algn="l"/>
          <a:r>
            <a:rPr lang="es-ES" sz="10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ESTADÍSTICA DE SINIESTRALIDAD</a:t>
          </a:r>
        </a:p>
        <a:p>
          <a:pPr marL="0" indent="0" algn="ctr"/>
          <a:endParaRPr lang="es-ES" sz="1100" b="1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2565400</xdr:colOff>
      <xdr:row>0</xdr:row>
      <xdr:rowOff>57150</xdr:rowOff>
    </xdr:from>
    <xdr:to>
      <xdr:col>1</xdr:col>
      <xdr:colOff>5111750</xdr:colOff>
      <xdr:row>3</xdr:row>
      <xdr:rowOff>95250</xdr:rowOff>
    </xdr:to>
    <xdr:sp macro="" textlink="">
      <xdr:nvSpPr>
        <xdr:cNvPr id="5" name="4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 bwMode="auto">
        <a:xfrm>
          <a:off x="4895850" y="57150"/>
          <a:ext cx="2546350" cy="533400"/>
        </a:xfrm>
        <a:prstGeom prst="homePlate">
          <a:avLst/>
        </a:prstGeom>
        <a:solidFill>
          <a:sysClr val="window" lastClr="FFFFFF"/>
        </a:solidFill>
        <a:ln w="9525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indent="0" algn="ctr"/>
          <a:r>
            <a:rPr lang="es-ES" sz="1100" b="0" u="sng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SECCIÓN 3ª</a:t>
          </a:r>
        </a:p>
        <a:p>
          <a:pPr marL="0" indent="0" algn="l"/>
          <a:r>
            <a:rPr lang="es-ES" sz="1000" b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  RESUMEN DE CIFRAS Y </a:t>
          </a:r>
        </a:p>
        <a:p>
          <a:pPr marL="0" indent="0" algn="l"/>
          <a:r>
            <a:rPr lang="es-ES" sz="1000" b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  CONSIDERACIONES COMPLEMENTARIAS</a:t>
          </a:r>
        </a:p>
      </xdr:txBody>
    </xdr:sp>
    <xdr:clientData/>
  </xdr:twoCellAnchor>
  <xdr:twoCellAnchor>
    <xdr:from>
      <xdr:col>5</xdr:col>
      <xdr:colOff>6350</xdr:colOff>
      <xdr:row>0</xdr:row>
      <xdr:rowOff>27267</xdr:rowOff>
    </xdr:from>
    <xdr:to>
      <xdr:col>6</xdr:col>
      <xdr:colOff>234950</xdr:colOff>
      <xdr:row>1</xdr:row>
      <xdr:rowOff>20170</xdr:rowOff>
    </xdr:to>
    <xdr:sp macro="" textlink="">
      <xdr:nvSpPr>
        <xdr:cNvPr id="11" name="10 Hexágon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/>
      </xdr:nvSpPr>
      <xdr:spPr bwMode="auto">
        <a:xfrm>
          <a:off x="10299700" y="27267"/>
          <a:ext cx="939800" cy="158003"/>
        </a:xfrm>
        <a:prstGeom prst="hexagon">
          <a:avLst/>
        </a:prstGeom>
        <a:solidFill>
          <a:schemeClr val="accent2">
            <a:lumMod val="20000"/>
            <a:lumOff val="8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200" b="1">
              <a:solidFill>
                <a:sysClr val="windowText" lastClr="000000"/>
              </a:solidFill>
              <a:latin typeface="Aharoni" panose="02010803020104030203" pitchFamily="2" charset="-79"/>
              <a:cs typeface="Aharoni" panose="02010803020104030203" pitchFamily="2" charset="-79"/>
            </a:rPr>
            <a:t>PORTADA</a:t>
          </a:r>
        </a:p>
      </xdr:txBody>
    </xdr:sp>
    <xdr:clientData/>
  </xdr:twoCellAnchor>
  <xdr:twoCellAnchor editAs="oneCell">
    <xdr:from>
      <xdr:col>5</xdr:col>
      <xdr:colOff>254318</xdr:colOff>
      <xdr:row>1</xdr:row>
      <xdr:rowOff>33617</xdr:rowOff>
    </xdr:from>
    <xdr:to>
      <xdr:col>5</xdr:col>
      <xdr:colOff>698183</xdr:colOff>
      <xdr:row>3</xdr:row>
      <xdr:rowOff>122517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47668" y="198717"/>
          <a:ext cx="443865" cy="419100"/>
        </a:xfrm>
        <a:prstGeom prst="rect">
          <a:avLst/>
        </a:prstGeom>
      </xdr:spPr>
    </xdr:pic>
    <xdr:clientData/>
  </xdr:twoCellAnchor>
  <xdr:twoCellAnchor>
    <xdr:from>
      <xdr:col>1</xdr:col>
      <xdr:colOff>5492750</xdr:colOff>
      <xdr:row>0</xdr:row>
      <xdr:rowOff>76200</xdr:rowOff>
    </xdr:from>
    <xdr:to>
      <xdr:col>4</xdr:col>
      <xdr:colOff>259080</xdr:colOff>
      <xdr:row>3</xdr:row>
      <xdr:rowOff>99093</xdr:rowOff>
    </xdr:to>
    <xdr:sp macro="" textlink="">
      <xdr:nvSpPr>
        <xdr:cNvPr id="8" name="7 Pentágon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/>
      </xdr:nvSpPr>
      <xdr:spPr bwMode="auto">
        <a:xfrm>
          <a:off x="8007350" y="76200"/>
          <a:ext cx="2675890" cy="548673"/>
        </a:xfrm>
        <a:prstGeom prst="homePlate">
          <a:avLst/>
        </a:prstGeom>
        <a:solidFill>
          <a:schemeClr val="accent5">
            <a:lumMod val="20000"/>
            <a:lumOff val="8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es-ES" sz="1100" b="1" i="1" u="sng">
              <a:solidFill>
                <a:srgbClr val="2971E7"/>
              </a:solidFill>
              <a:effectLst/>
              <a:latin typeface="+mn-lt"/>
              <a:ea typeface="+mn-ea"/>
              <a:cs typeface="+mn-cs"/>
            </a:rPr>
            <a:t>ANEXO</a:t>
          </a:r>
          <a:r>
            <a:rPr lang="es-ES" sz="1100" b="1" i="1" u="none">
              <a:solidFill>
                <a:srgbClr val="2971E7"/>
              </a:solidFill>
              <a:effectLst/>
              <a:latin typeface="+mn-lt"/>
              <a:ea typeface="+mn-ea"/>
              <a:cs typeface="+mn-cs"/>
            </a:rPr>
            <a:t>: SINIESTRALIDAD-BIENES </a:t>
          </a:r>
        </a:p>
        <a:p>
          <a:pPr algn="l"/>
          <a:r>
            <a:rPr lang="es-ES" sz="1000" b="1" i="0">
              <a:solidFill>
                <a:srgbClr val="2971E7"/>
              </a:solidFill>
              <a:effectLst/>
              <a:latin typeface="+mn-lt"/>
              <a:ea typeface="+mn-ea"/>
              <a:cs typeface="+mn-cs"/>
            </a:rPr>
            <a:t>TODAS LAS CAUSAS POR PROVINCIA Y AÑO DE OCURRENCIA. SERIE 1994-2025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5</xdr:col>
      <xdr:colOff>0</xdr:colOff>
      <xdr:row>22</xdr:row>
      <xdr:rowOff>22860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22860</xdr:colOff>
      <xdr:row>72</xdr:row>
      <xdr:rowOff>0</xdr:rowOff>
    </xdr:from>
    <xdr:to>
      <xdr:col>10</xdr:col>
      <xdr:colOff>312420</xdr:colOff>
      <xdr:row>72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22860</xdr:colOff>
      <xdr:row>72</xdr:row>
      <xdr:rowOff>0</xdr:rowOff>
    </xdr:from>
    <xdr:to>
      <xdr:col>10</xdr:col>
      <xdr:colOff>312420</xdr:colOff>
      <xdr:row>72</xdr:row>
      <xdr:rowOff>0</xdr:rowOff>
    </xdr:to>
    <xdr:graphicFrame macro="">
      <xdr:nvGraphicFramePr>
        <xdr:cNvPr id="6" name="Gráfico 4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22860</xdr:colOff>
      <xdr:row>72</xdr:row>
      <xdr:rowOff>0</xdr:rowOff>
    </xdr:from>
    <xdr:to>
      <xdr:col>10</xdr:col>
      <xdr:colOff>312420</xdr:colOff>
      <xdr:row>72</xdr:row>
      <xdr:rowOff>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22860</xdr:colOff>
      <xdr:row>72</xdr:row>
      <xdr:rowOff>0</xdr:rowOff>
    </xdr:from>
    <xdr:to>
      <xdr:col>10</xdr:col>
      <xdr:colOff>312420</xdr:colOff>
      <xdr:row>72</xdr:row>
      <xdr:rowOff>0</xdr:rowOff>
    </xdr:to>
    <xdr:graphicFrame macro="">
      <xdr:nvGraphicFramePr>
        <xdr:cNvPr id="8" name="Gráfico 4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22860</xdr:colOff>
      <xdr:row>72</xdr:row>
      <xdr:rowOff>0</xdr:rowOff>
    </xdr:from>
    <xdr:to>
      <xdr:col>10</xdr:col>
      <xdr:colOff>312420</xdr:colOff>
      <xdr:row>72</xdr:row>
      <xdr:rowOff>0</xdr:rowOff>
    </xdr:to>
    <xdr:graphicFrame macro="">
      <xdr:nvGraphicFramePr>
        <xdr:cNvPr id="9" name="Gráfico 4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22860</xdr:colOff>
      <xdr:row>72</xdr:row>
      <xdr:rowOff>0</xdr:rowOff>
    </xdr:from>
    <xdr:to>
      <xdr:col>10</xdr:col>
      <xdr:colOff>312420</xdr:colOff>
      <xdr:row>72</xdr:row>
      <xdr:rowOff>0</xdr:rowOff>
    </xdr:to>
    <xdr:graphicFrame macro="">
      <xdr:nvGraphicFramePr>
        <xdr:cNvPr id="10" name="Gráfico 4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38100</xdr:colOff>
      <xdr:row>0</xdr:row>
      <xdr:rowOff>31750</xdr:rowOff>
    </xdr:from>
    <xdr:to>
      <xdr:col>2</xdr:col>
      <xdr:colOff>971550</xdr:colOff>
      <xdr:row>1</xdr:row>
      <xdr:rowOff>133350</xdr:rowOff>
    </xdr:to>
    <xdr:sp macro="" textlink="">
      <xdr:nvSpPr>
        <xdr:cNvPr id="65" name="64 Pentágono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B00-000041000000}"/>
            </a:ext>
          </a:extLst>
        </xdr:cNvPr>
        <xdr:cNvSpPr/>
      </xdr:nvSpPr>
      <xdr:spPr bwMode="auto">
        <a:xfrm>
          <a:off x="996950" y="31750"/>
          <a:ext cx="1892300" cy="266700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ngle"/>
          <a:contourClr>
            <a:srgbClr val="FFFFFF"/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SECCIÓN 2ª</a:t>
          </a: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SINIESTRALIDAD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4</xdr:col>
      <xdr:colOff>669382</xdr:colOff>
      <xdr:row>0</xdr:row>
      <xdr:rowOff>57150</xdr:rowOff>
    </xdr:from>
    <xdr:ext cx="1082629" cy="242478"/>
    <xdr:sp macro="" textlink="">
      <xdr:nvSpPr>
        <xdr:cNvPr id="82" name="81 Rectángulo redondead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B00-000052000000}"/>
            </a:ext>
          </a:extLst>
        </xdr:cNvPr>
        <xdr:cNvSpPr/>
      </xdr:nvSpPr>
      <xdr:spPr bwMode="auto">
        <a:xfrm>
          <a:off x="6310527" y="57150"/>
          <a:ext cx="108262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III. PERSONAS </a:t>
          </a:r>
        </a:p>
      </xdr:txBody>
    </xdr:sp>
    <xdr:clientData/>
  </xdr:oneCellAnchor>
  <xdr:oneCellAnchor>
    <xdr:from>
      <xdr:col>5</xdr:col>
      <xdr:colOff>292440</xdr:colOff>
      <xdr:row>0</xdr:row>
      <xdr:rowOff>57150</xdr:rowOff>
    </xdr:from>
    <xdr:ext cx="1606012" cy="242478"/>
    <xdr:sp macro="" textlink="">
      <xdr:nvSpPr>
        <xdr:cNvPr id="83" name="82 Rectángulo redondeado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B00-000053000000}"/>
            </a:ext>
          </a:extLst>
        </xdr:cNvPr>
        <xdr:cNvSpPr/>
      </xdr:nvSpPr>
      <xdr:spPr bwMode="auto">
        <a:xfrm>
          <a:off x="7544335" y="57150"/>
          <a:ext cx="1606012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IV.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DATOS GLOBALES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oneCellAnchor>
    <xdr:from>
      <xdr:col>6</xdr:col>
      <xdr:colOff>690340</xdr:colOff>
      <xdr:row>0</xdr:row>
      <xdr:rowOff>57150</xdr:rowOff>
    </xdr:from>
    <xdr:ext cx="1696712" cy="242478"/>
    <xdr:sp macro="" textlink="">
      <xdr:nvSpPr>
        <xdr:cNvPr id="94" name="93 Rectángulo redondeado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B00-00005E000000}"/>
            </a:ext>
          </a:extLst>
        </xdr:cNvPr>
        <xdr:cNvSpPr/>
      </xdr:nvSpPr>
      <xdr:spPr bwMode="auto">
        <a:xfrm>
          <a:off x="9299768" y="57150"/>
          <a:ext cx="1696712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V.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GRANDES EVENTOS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oneCellAnchor>
    <xdr:from>
      <xdr:col>3</xdr:col>
      <xdr:colOff>388468</xdr:colOff>
      <xdr:row>0</xdr:row>
      <xdr:rowOff>57150</xdr:rowOff>
    </xdr:from>
    <xdr:ext cx="2030045" cy="242478"/>
    <xdr:sp macro="" textlink="">
      <xdr:nvSpPr>
        <xdr:cNvPr id="95" name="94 Rectángulo redondeado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B00-00005F000000}"/>
            </a:ext>
          </a:extLst>
        </xdr:cNvPr>
        <xdr:cNvSpPr/>
      </xdr:nvSpPr>
      <xdr:spPr bwMode="auto">
        <a:xfrm>
          <a:off x="4123440" y="57150"/>
          <a:ext cx="2030045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indent="0"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II. PÉRDIDAS PECUNIARIAS</a:t>
          </a:r>
        </a:p>
      </xdr:txBody>
    </xdr:sp>
    <xdr:clientData/>
  </xdr:oneCellAnchor>
  <xdr:twoCellAnchor>
    <xdr:from>
      <xdr:col>29</xdr:col>
      <xdr:colOff>0</xdr:colOff>
      <xdr:row>29</xdr:row>
      <xdr:rowOff>0</xdr:rowOff>
    </xdr:from>
    <xdr:to>
      <xdr:col>29</xdr:col>
      <xdr:colOff>0</xdr:colOff>
      <xdr:row>29</xdr:row>
      <xdr:rowOff>0</xdr:rowOff>
    </xdr:to>
    <xdr:graphicFrame macro="">
      <xdr:nvGraphicFramePr>
        <xdr:cNvPr id="143" name="Gráfico 1025">
          <a:extLst>
            <a:ext uri="{FF2B5EF4-FFF2-40B4-BE49-F238E27FC236}">
              <a16:creationId xmlns:a16="http://schemas.microsoft.com/office/drawing/2014/main" id="{00000000-0008-0000-0B00-00008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29</xdr:col>
      <xdr:colOff>0</xdr:colOff>
      <xdr:row>29</xdr:row>
      <xdr:rowOff>0</xdr:rowOff>
    </xdr:from>
    <xdr:to>
      <xdr:col>29</xdr:col>
      <xdr:colOff>0</xdr:colOff>
      <xdr:row>29</xdr:row>
      <xdr:rowOff>0</xdr:rowOff>
    </xdr:to>
    <xdr:graphicFrame macro="">
      <xdr:nvGraphicFramePr>
        <xdr:cNvPr id="144" name="Gráfico 1026">
          <a:extLst>
            <a:ext uri="{FF2B5EF4-FFF2-40B4-BE49-F238E27FC236}">
              <a16:creationId xmlns:a16="http://schemas.microsoft.com/office/drawing/2014/main" id="{00000000-0008-0000-0B00-00009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85591</xdr:colOff>
      <xdr:row>27</xdr:row>
      <xdr:rowOff>102761</xdr:rowOff>
    </xdr:from>
    <xdr:to>
      <xdr:col>14</xdr:col>
      <xdr:colOff>437681</xdr:colOff>
      <xdr:row>42</xdr:row>
      <xdr:rowOff>94290</xdr:rowOff>
    </xdr:to>
    <xdr:graphicFrame macro="">
      <xdr:nvGraphicFramePr>
        <xdr:cNvPr id="151" name="Gráfico 4">
          <a:extLst>
            <a:ext uri="{FF2B5EF4-FFF2-40B4-BE49-F238E27FC236}">
              <a16:creationId xmlns:a16="http://schemas.microsoft.com/office/drawing/2014/main" id="{00000000-0008-0000-0B00-00009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15</xdr:col>
      <xdr:colOff>112611</xdr:colOff>
      <xdr:row>27</xdr:row>
      <xdr:rowOff>126999</xdr:rowOff>
    </xdr:from>
    <xdr:to>
      <xdr:col>18</xdr:col>
      <xdr:colOff>739588</xdr:colOff>
      <xdr:row>42</xdr:row>
      <xdr:rowOff>118528</xdr:rowOff>
    </xdr:to>
    <xdr:graphicFrame macro="">
      <xdr:nvGraphicFramePr>
        <xdr:cNvPr id="152" name="Gráfico 4">
          <a:extLst>
            <a:ext uri="{FF2B5EF4-FFF2-40B4-BE49-F238E27FC236}">
              <a16:creationId xmlns:a16="http://schemas.microsoft.com/office/drawing/2014/main" id="{00000000-0008-0000-0B00-00009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13</xdr:col>
      <xdr:colOff>74707</xdr:colOff>
      <xdr:row>64</xdr:row>
      <xdr:rowOff>22859</xdr:rowOff>
    </xdr:from>
    <xdr:to>
      <xdr:col>14</xdr:col>
      <xdr:colOff>362741</xdr:colOff>
      <xdr:row>78</xdr:row>
      <xdr:rowOff>121965</xdr:rowOff>
    </xdr:to>
    <xdr:graphicFrame macro="">
      <xdr:nvGraphicFramePr>
        <xdr:cNvPr id="153" name="Gráfico 4">
          <a:extLst>
            <a:ext uri="{FF2B5EF4-FFF2-40B4-BE49-F238E27FC236}">
              <a16:creationId xmlns:a16="http://schemas.microsoft.com/office/drawing/2014/main" id="{00000000-0008-0000-0B00-00009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15</xdr:col>
      <xdr:colOff>135666</xdr:colOff>
      <xdr:row>64</xdr:row>
      <xdr:rowOff>1326</xdr:rowOff>
    </xdr:from>
    <xdr:to>
      <xdr:col>18</xdr:col>
      <xdr:colOff>702236</xdr:colOff>
      <xdr:row>78</xdr:row>
      <xdr:rowOff>100432</xdr:rowOff>
    </xdr:to>
    <xdr:graphicFrame macro="">
      <xdr:nvGraphicFramePr>
        <xdr:cNvPr id="154" name="Gráfico 4">
          <a:extLst>
            <a:ext uri="{FF2B5EF4-FFF2-40B4-BE49-F238E27FC236}">
              <a16:creationId xmlns:a16="http://schemas.microsoft.com/office/drawing/2014/main" id="{00000000-0008-0000-0B00-00009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oneCellAnchor>
    <xdr:from>
      <xdr:col>1</xdr:col>
      <xdr:colOff>0</xdr:colOff>
      <xdr:row>4</xdr:row>
      <xdr:rowOff>50800</xdr:rowOff>
    </xdr:from>
    <xdr:ext cx="839525" cy="172227"/>
    <xdr:sp macro="" textlink="">
      <xdr:nvSpPr>
        <xdr:cNvPr id="249" name="248 Rectángulo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B00-0000F9000000}"/>
            </a:ext>
          </a:extLst>
        </xdr:cNvPr>
        <xdr:cNvSpPr/>
      </xdr:nvSpPr>
      <xdr:spPr bwMode="auto">
        <a:xfrm>
          <a:off x="958850" y="711200"/>
          <a:ext cx="839525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A. Inundación </a:t>
          </a:r>
        </a:p>
      </xdr:txBody>
    </xdr:sp>
    <xdr:clientData/>
  </xdr:oneCellAnchor>
  <xdr:oneCellAnchor>
    <xdr:from>
      <xdr:col>1</xdr:col>
      <xdr:colOff>964746</xdr:colOff>
      <xdr:row>4</xdr:row>
      <xdr:rowOff>50800</xdr:rowOff>
    </xdr:from>
    <xdr:ext cx="810735" cy="172227"/>
    <xdr:sp macro="" textlink="">
      <xdr:nvSpPr>
        <xdr:cNvPr id="250" name="249 Rectángulo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B00-0000FA000000}"/>
            </a:ext>
          </a:extLst>
        </xdr:cNvPr>
        <xdr:cNvSpPr/>
      </xdr:nvSpPr>
      <xdr:spPr bwMode="auto">
        <a:xfrm>
          <a:off x="2001066" y="690880"/>
          <a:ext cx="810735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B. Terremoto </a:t>
          </a:r>
        </a:p>
      </xdr:txBody>
    </xdr:sp>
    <xdr:clientData/>
  </xdr:oneCellAnchor>
  <xdr:oneCellAnchor>
    <xdr:from>
      <xdr:col>3</xdr:col>
      <xdr:colOff>682986</xdr:colOff>
      <xdr:row>4</xdr:row>
      <xdr:rowOff>50800</xdr:rowOff>
    </xdr:from>
    <xdr:ext cx="430182" cy="172227"/>
    <xdr:sp macro="" textlink="">
      <xdr:nvSpPr>
        <xdr:cNvPr id="251" name="250 Rectángulo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B00-0000FB000000}"/>
            </a:ext>
          </a:extLst>
        </xdr:cNvPr>
        <xdr:cNvSpPr/>
      </xdr:nvSpPr>
      <xdr:spPr bwMode="auto">
        <a:xfrm>
          <a:off x="4325346" y="690880"/>
          <a:ext cx="430182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D. TCA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ES" sz="110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1238389</xdr:colOff>
      <xdr:row>4</xdr:row>
      <xdr:rowOff>50800</xdr:rowOff>
    </xdr:from>
    <xdr:ext cx="703591" cy="172227"/>
    <xdr:sp macro="" textlink="">
      <xdr:nvSpPr>
        <xdr:cNvPr id="252" name="251 Rectángulo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B00-0000FC000000}"/>
            </a:ext>
          </a:extLst>
        </xdr:cNvPr>
        <xdr:cNvSpPr/>
      </xdr:nvSpPr>
      <xdr:spPr bwMode="auto">
        <a:xfrm>
          <a:off x="4880749" y="690880"/>
          <a:ext cx="703591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E.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Aerolitos </a:t>
          </a:r>
          <a:endParaRPr lang="es-ES" sz="110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4</xdr:col>
      <xdr:colOff>207921</xdr:colOff>
      <xdr:row>4</xdr:row>
      <xdr:rowOff>50800</xdr:rowOff>
    </xdr:from>
    <xdr:ext cx="822085" cy="172227"/>
    <xdr:sp macro="" textlink="">
      <xdr:nvSpPr>
        <xdr:cNvPr id="253" name="252 Rectángulo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B00-0000FD000000}"/>
            </a:ext>
          </a:extLst>
        </xdr:cNvPr>
        <xdr:cNvSpPr/>
      </xdr:nvSpPr>
      <xdr:spPr bwMode="auto">
        <a:xfrm>
          <a:off x="5300621" y="711200"/>
          <a:ext cx="822085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F. Terrorismo </a:t>
          </a:r>
        </a:p>
      </xdr:txBody>
    </xdr:sp>
    <xdr:clientData/>
  </xdr:oneCellAnchor>
  <xdr:oneCellAnchor>
    <xdr:from>
      <xdr:col>1</xdr:col>
      <xdr:colOff>6539</xdr:colOff>
      <xdr:row>5</xdr:row>
      <xdr:rowOff>95560</xdr:rowOff>
    </xdr:from>
    <xdr:ext cx="555537" cy="172227"/>
    <xdr:sp macro="" textlink="">
      <xdr:nvSpPr>
        <xdr:cNvPr id="254" name="253 Rectángulo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B00-0000FE000000}"/>
            </a:ext>
          </a:extLst>
        </xdr:cNvPr>
        <xdr:cNvSpPr/>
      </xdr:nvSpPr>
      <xdr:spPr bwMode="auto">
        <a:xfrm>
          <a:off x="972094" y="894861"/>
          <a:ext cx="555537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G. Motín </a:t>
          </a:r>
        </a:p>
      </xdr:txBody>
    </xdr:sp>
    <xdr:clientData/>
  </xdr:oneCellAnchor>
  <xdr:oneCellAnchor>
    <xdr:from>
      <xdr:col>1</xdr:col>
      <xdr:colOff>662586</xdr:colOff>
      <xdr:row>5</xdr:row>
      <xdr:rowOff>102347</xdr:rowOff>
    </xdr:from>
    <xdr:ext cx="689356" cy="172227"/>
    <xdr:sp macro="" textlink="">
      <xdr:nvSpPr>
        <xdr:cNvPr id="255" name="254 Rectángulo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B00-0000FF000000}"/>
            </a:ext>
          </a:extLst>
        </xdr:cNvPr>
        <xdr:cNvSpPr/>
      </xdr:nvSpPr>
      <xdr:spPr bwMode="auto">
        <a:xfrm>
          <a:off x="1724697" y="876070"/>
          <a:ext cx="689356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H. Tumulto </a:t>
          </a:r>
        </a:p>
      </xdr:txBody>
    </xdr:sp>
    <xdr:clientData/>
  </xdr:oneCellAnchor>
  <xdr:oneCellAnchor>
    <xdr:from>
      <xdr:col>2</xdr:col>
      <xdr:colOff>390341</xdr:colOff>
      <xdr:row>5</xdr:row>
      <xdr:rowOff>95250</xdr:rowOff>
    </xdr:from>
    <xdr:ext cx="517386" cy="172227"/>
    <xdr:sp macro="" textlink="">
      <xdr:nvSpPr>
        <xdr:cNvPr id="256" name="255 Rectángulo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B00-000000010000}"/>
            </a:ext>
          </a:extLst>
        </xdr:cNvPr>
        <xdr:cNvSpPr/>
      </xdr:nvSpPr>
      <xdr:spPr bwMode="auto">
        <a:xfrm>
          <a:off x="2514563" y="868973"/>
          <a:ext cx="517386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I. FF.AA. </a:t>
          </a:r>
        </a:p>
      </xdr:txBody>
    </xdr:sp>
    <xdr:clientData/>
  </xdr:oneCellAnchor>
  <xdr:oneCellAnchor>
    <xdr:from>
      <xdr:col>2</xdr:col>
      <xdr:colOff>1008237</xdr:colOff>
      <xdr:row>5</xdr:row>
      <xdr:rowOff>95250</xdr:rowOff>
    </xdr:from>
    <xdr:ext cx="521425" cy="172227"/>
    <xdr:sp macro="" textlink="">
      <xdr:nvSpPr>
        <xdr:cNvPr id="257" name="256 Rectángulo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B00-000001010000}"/>
            </a:ext>
          </a:extLst>
        </xdr:cNvPr>
        <xdr:cNvSpPr/>
      </xdr:nvSpPr>
      <xdr:spPr bwMode="auto">
        <a:xfrm>
          <a:off x="2939347" y="894551"/>
          <a:ext cx="521425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J. Varios </a:t>
          </a:r>
        </a:p>
      </xdr:txBody>
    </xdr:sp>
    <xdr:clientData/>
  </xdr:oneCellAnchor>
  <xdr:oneCellAnchor>
    <xdr:from>
      <xdr:col>3</xdr:col>
      <xdr:colOff>161737</xdr:colOff>
      <xdr:row>5</xdr:row>
      <xdr:rowOff>95250</xdr:rowOff>
    </xdr:from>
    <xdr:ext cx="1262974" cy="172227"/>
    <xdr:sp macro="" textlink="">
      <xdr:nvSpPr>
        <xdr:cNvPr id="258" name="257 Rectángulo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B00-000002010000}"/>
            </a:ext>
          </a:extLst>
        </xdr:cNvPr>
        <xdr:cNvSpPr/>
      </xdr:nvSpPr>
      <xdr:spPr bwMode="auto">
        <a:xfrm>
          <a:off x="3557166" y="894551"/>
          <a:ext cx="1262974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K. RESUMEN CAUSAS </a:t>
          </a:r>
        </a:p>
      </xdr:txBody>
    </xdr:sp>
    <xdr:clientData/>
  </xdr:oneCellAnchor>
  <xdr:oneCellAnchor>
    <xdr:from>
      <xdr:col>4</xdr:col>
      <xdr:colOff>1268356</xdr:colOff>
      <xdr:row>4</xdr:row>
      <xdr:rowOff>53340</xdr:rowOff>
    </xdr:from>
    <xdr:ext cx="1154804" cy="172227"/>
    <xdr:sp macro="" textlink="">
      <xdr:nvSpPr>
        <xdr:cNvPr id="259" name="258 Rectángulo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B00-000003010000}"/>
            </a:ext>
          </a:extLst>
        </xdr:cNvPr>
        <xdr:cNvSpPr/>
      </xdr:nvSpPr>
      <xdr:spPr bwMode="auto">
        <a:xfrm>
          <a:off x="6769996" y="693420"/>
          <a:ext cx="1154804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L. RESUMEN  71-25</a:t>
          </a:r>
        </a:p>
      </xdr:txBody>
    </xdr:sp>
    <xdr:clientData/>
  </xdr:oneCellAnchor>
  <xdr:oneCellAnchor>
    <xdr:from>
      <xdr:col>4</xdr:col>
      <xdr:colOff>1274704</xdr:colOff>
      <xdr:row>5</xdr:row>
      <xdr:rowOff>82462</xdr:rowOff>
    </xdr:from>
    <xdr:ext cx="1151405" cy="172227"/>
    <xdr:sp macro="" textlink="">
      <xdr:nvSpPr>
        <xdr:cNvPr id="260" name="259 Rectángulo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0B00-000004010000}"/>
            </a:ext>
          </a:extLst>
        </xdr:cNvPr>
        <xdr:cNvSpPr/>
      </xdr:nvSpPr>
      <xdr:spPr bwMode="auto">
        <a:xfrm>
          <a:off x="6776344" y="882562"/>
          <a:ext cx="1151405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L. RESUMEN  87-25 </a:t>
          </a:r>
        </a:p>
      </xdr:txBody>
    </xdr:sp>
    <xdr:clientData/>
  </xdr:oneCellAnchor>
  <xdr:oneCellAnchor>
    <xdr:from>
      <xdr:col>2</xdr:col>
      <xdr:colOff>864382</xdr:colOff>
      <xdr:row>4</xdr:row>
      <xdr:rowOff>54535</xdr:rowOff>
    </xdr:from>
    <xdr:ext cx="1263103" cy="172227"/>
    <xdr:sp macro="" textlink="">
      <xdr:nvSpPr>
        <xdr:cNvPr id="78" name="77 Rectángulo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B00-00004E000000}"/>
            </a:ext>
          </a:extLst>
        </xdr:cNvPr>
        <xdr:cNvSpPr/>
      </xdr:nvSpPr>
      <xdr:spPr bwMode="auto">
        <a:xfrm>
          <a:off x="2937022" y="694615"/>
          <a:ext cx="1263103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C. Erupción volcánica </a:t>
          </a:r>
        </a:p>
      </xdr:txBody>
    </xdr:sp>
    <xdr:clientData/>
  </xdr:oneCellAnchor>
  <xdr:oneCellAnchor>
    <xdr:from>
      <xdr:col>13</xdr:col>
      <xdr:colOff>10160</xdr:colOff>
      <xdr:row>4</xdr:row>
      <xdr:rowOff>40715</xdr:rowOff>
    </xdr:from>
    <xdr:ext cx="839525" cy="172227"/>
    <xdr:sp macro="" textlink="">
      <xdr:nvSpPr>
        <xdr:cNvPr id="113" name="112 Rectángulo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B00-000071000000}"/>
            </a:ext>
          </a:extLst>
        </xdr:cNvPr>
        <xdr:cNvSpPr/>
      </xdr:nvSpPr>
      <xdr:spPr bwMode="auto">
        <a:xfrm>
          <a:off x="17010380" y="680795"/>
          <a:ext cx="839525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A. Inundación </a:t>
          </a:r>
        </a:p>
      </xdr:txBody>
    </xdr:sp>
    <xdr:clientData/>
  </xdr:oneCellAnchor>
  <xdr:oneCellAnchor>
    <xdr:from>
      <xdr:col>13</xdr:col>
      <xdr:colOff>953630</xdr:colOff>
      <xdr:row>4</xdr:row>
      <xdr:rowOff>40715</xdr:rowOff>
    </xdr:from>
    <xdr:ext cx="810735" cy="172227"/>
    <xdr:sp macro="" textlink="">
      <xdr:nvSpPr>
        <xdr:cNvPr id="114" name="113 Rectángulo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B00-000072000000}"/>
            </a:ext>
          </a:extLst>
        </xdr:cNvPr>
        <xdr:cNvSpPr/>
      </xdr:nvSpPr>
      <xdr:spPr bwMode="auto">
        <a:xfrm>
          <a:off x="17961470" y="680795"/>
          <a:ext cx="810735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B. Terremoto </a:t>
          </a:r>
        </a:p>
      </xdr:txBody>
    </xdr:sp>
    <xdr:clientData/>
  </xdr:oneCellAnchor>
  <xdr:oneCellAnchor>
    <xdr:from>
      <xdr:col>14</xdr:col>
      <xdr:colOff>530258</xdr:colOff>
      <xdr:row>4</xdr:row>
      <xdr:rowOff>40715</xdr:rowOff>
    </xdr:from>
    <xdr:ext cx="430182" cy="172227"/>
    <xdr:sp macro="" textlink="">
      <xdr:nvSpPr>
        <xdr:cNvPr id="115" name="114 Rectángulo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B00-000073000000}"/>
            </a:ext>
          </a:extLst>
        </xdr:cNvPr>
        <xdr:cNvSpPr/>
      </xdr:nvSpPr>
      <xdr:spPr bwMode="auto">
        <a:xfrm>
          <a:off x="20243198" y="680795"/>
          <a:ext cx="430182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D. TCA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ES" sz="110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15</xdr:col>
      <xdr:colOff>165225</xdr:colOff>
      <xdr:row>4</xdr:row>
      <xdr:rowOff>40715</xdr:rowOff>
    </xdr:from>
    <xdr:ext cx="703591" cy="172227"/>
    <xdr:sp macro="" textlink="">
      <xdr:nvSpPr>
        <xdr:cNvPr id="116" name="115 Rectángulo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B00-000074000000}"/>
            </a:ext>
          </a:extLst>
        </xdr:cNvPr>
        <xdr:cNvSpPr/>
      </xdr:nvSpPr>
      <xdr:spPr bwMode="auto">
        <a:xfrm>
          <a:off x="20777325" y="680795"/>
          <a:ext cx="703591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E.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Aerolitos </a:t>
          </a:r>
          <a:endParaRPr lang="es-ES" sz="110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16</xdr:col>
      <xdr:colOff>401261</xdr:colOff>
      <xdr:row>4</xdr:row>
      <xdr:rowOff>40715</xdr:rowOff>
    </xdr:from>
    <xdr:ext cx="822085" cy="172227"/>
    <xdr:sp macro="" textlink="">
      <xdr:nvSpPr>
        <xdr:cNvPr id="117" name="116 Rectángulo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B00-000075000000}"/>
            </a:ext>
          </a:extLst>
        </xdr:cNvPr>
        <xdr:cNvSpPr/>
      </xdr:nvSpPr>
      <xdr:spPr bwMode="auto">
        <a:xfrm>
          <a:off x="21584861" y="680795"/>
          <a:ext cx="822085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F. Terrorismo </a:t>
          </a:r>
        </a:p>
      </xdr:txBody>
    </xdr:sp>
    <xdr:clientData/>
  </xdr:oneCellAnchor>
  <xdr:oneCellAnchor>
    <xdr:from>
      <xdr:col>17</xdr:col>
      <xdr:colOff>62373</xdr:colOff>
      <xdr:row>4</xdr:row>
      <xdr:rowOff>40715</xdr:rowOff>
    </xdr:from>
    <xdr:ext cx="555537" cy="172227"/>
    <xdr:sp macro="" textlink="">
      <xdr:nvSpPr>
        <xdr:cNvPr id="118" name="117 Rectángulo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B00-000076000000}"/>
            </a:ext>
          </a:extLst>
        </xdr:cNvPr>
        <xdr:cNvSpPr/>
      </xdr:nvSpPr>
      <xdr:spPr bwMode="auto">
        <a:xfrm>
          <a:off x="22503273" y="680795"/>
          <a:ext cx="555537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G. Motín </a:t>
          </a:r>
        </a:p>
      </xdr:txBody>
    </xdr:sp>
    <xdr:clientData/>
  </xdr:oneCellAnchor>
  <xdr:oneCellAnchor>
    <xdr:from>
      <xdr:col>13</xdr:col>
      <xdr:colOff>21598</xdr:colOff>
      <xdr:row>5</xdr:row>
      <xdr:rowOff>92262</xdr:rowOff>
    </xdr:from>
    <xdr:ext cx="689356" cy="172227"/>
    <xdr:sp macro="" textlink="">
      <xdr:nvSpPr>
        <xdr:cNvPr id="119" name="118 Rectángulo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B00-000077000000}"/>
            </a:ext>
          </a:extLst>
        </xdr:cNvPr>
        <xdr:cNvSpPr/>
      </xdr:nvSpPr>
      <xdr:spPr bwMode="auto">
        <a:xfrm>
          <a:off x="17021818" y="892362"/>
          <a:ext cx="689356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H. Tumulto </a:t>
          </a:r>
        </a:p>
      </xdr:txBody>
    </xdr:sp>
    <xdr:clientData/>
  </xdr:oneCellAnchor>
  <xdr:oneCellAnchor>
    <xdr:from>
      <xdr:col>13</xdr:col>
      <xdr:colOff>817365</xdr:colOff>
      <xdr:row>5</xdr:row>
      <xdr:rowOff>85165</xdr:rowOff>
    </xdr:from>
    <xdr:ext cx="517386" cy="172227"/>
    <xdr:sp macro="" textlink="">
      <xdr:nvSpPr>
        <xdr:cNvPr id="120" name="119 Rectángulo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B00-000078000000}"/>
            </a:ext>
          </a:extLst>
        </xdr:cNvPr>
        <xdr:cNvSpPr/>
      </xdr:nvSpPr>
      <xdr:spPr bwMode="auto">
        <a:xfrm>
          <a:off x="17817585" y="885265"/>
          <a:ext cx="517386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I. FF.AA. </a:t>
          </a:r>
        </a:p>
      </xdr:txBody>
    </xdr:sp>
    <xdr:clientData/>
  </xdr:oneCellAnchor>
  <xdr:oneCellAnchor>
    <xdr:from>
      <xdr:col>13</xdr:col>
      <xdr:colOff>1441162</xdr:colOff>
      <xdr:row>5</xdr:row>
      <xdr:rowOff>85165</xdr:rowOff>
    </xdr:from>
    <xdr:ext cx="521425" cy="172227"/>
    <xdr:sp macro="" textlink="">
      <xdr:nvSpPr>
        <xdr:cNvPr id="121" name="120 Rectángulo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B00-000079000000}"/>
            </a:ext>
          </a:extLst>
        </xdr:cNvPr>
        <xdr:cNvSpPr/>
      </xdr:nvSpPr>
      <xdr:spPr bwMode="auto">
        <a:xfrm>
          <a:off x="18441382" y="885265"/>
          <a:ext cx="521425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J. Varios </a:t>
          </a:r>
        </a:p>
      </xdr:txBody>
    </xdr:sp>
    <xdr:clientData/>
  </xdr:oneCellAnchor>
  <xdr:oneCellAnchor>
    <xdr:from>
      <xdr:col>13</xdr:col>
      <xdr:colOff>2068998</xdr:colOff>
      <xdr:row>5</xdr:row>
      <xdr:rowOff>85165</xdr:rowOff>
    </xdr:from>
    <xdr:ext cx="1262974" cy="172227"/>
    <xdr:sp macro="" textlink="">
      <xdr:nvSpPr>
        <xdr:cNvPr id="122" name="121 Rectángulo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B00-00007A000000}"/>
            </a:ext>
          </a:extLst>
        </xdr:cNvPr>
        <xdr:cNvSpPr/>
      </xdr:nvSpPr>
      <xdr:spPr bwMode="auto">
        <a:xfrm>
          <a:off x="19069218" y="885265"/>
          <a:ext cx="1262974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K. RESUMEN CAUSAS </a:t>
          </a:r>
        </a:p>
      </xdr:txBody>
    </xdr:sp>
    <xdr:clientData/>
  </xdr:oneCellAnchor>
  <xdr:oneCellAnchor>
    <xdr:from>
      <xdr:col>15</xdr:col>
      <xdr:colOff>229358</xdr:colOff>
      <xdr:row>5</xdr:row>
      <xdr:rowOff>85165</xdr:rowOff>
    </xdr:from>
    <xdr:ext cx="1151405" cy="172227"/>
    <xdr:sp macro="" textlink="">
      <xdr:nvSpPr>
        <xdr:cNvPr id="123" name="122 Rectángulo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B00-00007B000000}"/>
            </a:ext>
          </a:extLst>
        </xdr:cNvPr>
        <xdr:cNvSpPr/>
      </xdr:nvSpPr>
      <xdr:spPr bwMode="auto">
        <a:xfrm>
          <a:off x="20833838" y="885265"/>
          <a:ext cx="1151405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L. RESUMEN  71-25 </a:t>
          </a:r>
        </a:p>
      </xdr:txBody>
    </xdr:sp>
    <xdr:clientData/>
  </xdr:oneCellAnchor>
  <xdr:oneCellAnchor>
    <xdr:from>
      <xdr:col>16</xdr:col>
      <xdr:colOff>885981</xdr:colOff>
      <xdr:row>5</xdr:row>
      <xdr:rowOff>85165</xdr:rowOff>
    </xdr:from>
    <xdr:ext cx="1151405" cy="172227"/>
    <xdr:sp macro="" textlink="">
      <xdr:nvSpPr>
        <xdr:cNvPr id="124" name="123 Rectángulo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0B00-00007C000000}"/>
            </a:ext>
          </a:extLst>
        </xdr:cNvPr>
        <xdr:cNvSpPr/>
      </xdr:nvSpPr>
      <xdr:spPr bwMode="auto">
        <a:xfrm>
          <a:off x="22061961" y="885265"/>
          <a:ext cx="1151405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L. RESUMEN  87-25 </a:t>
          </a:r>
        </a:p>
      </xdr:txBody>
    </xdr:sp>
    <xdr:clientData/>
  </xdr:oneCellAnchor>
  <xdr:oneCellAnchor>
    <xdr:from>
      <xdr:col>13</xdr:col>
      <xdr:colOff>1868310</xdr:colOff>
      <xdr:row>4</xdr:row>
      <xdr:rowOff>44450</xdr:rowOff>
    </xdr:from>
    <xdr:ext cx="1263103" cy="172227"/>
    <xdr:sp macro="" textlink="">
      <xdr:nvSpPr>
        <xdr:cNvPr id="125" name="124 Rectángulo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B00-00007D000000}"/>
            </a:ext>
          </a:extLst>
        </xdr:cNvPr>
        <xdr:cNvSpPr/>
      </xdr:nvSpPr>
      <xdr:spPr bwMode="auto">
        <a:xfrm>
          <a:off x="18876150" y="684530"/>
          <a:ext cx="1263103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C. Erupción volcánica </a:t>
          </a:r>
        </a:p>
      </xdr:txBody>
    </xdr:sp>
    <xdr:clientData/>
  </xdr:oneCellAnchor>
  <xdr:oneCellAnchor>
    <xdr:from>
      <xdr:col>2</xdr:col>
      <xdr:colOff>1104900</xdr:colOff>
      <xdr:row>0</xdr:row>
      <xdr:rowOff>57150</xdr:rowOff>
    </xdr:from>
    <xdr:ext cx="743139" cy="242478"/>
    <xdr:sp macro="" textlink="">
      <xdr:nvSpPr>
        <xdr:cNvPr id="84" name="83 Rectángulo redondeado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B00-000054000000}"/>
            </a:ext>
          </a:extLst>
        </xdr:cNvPr>
        <xdr:cNvSpPr/>
      </xdr:nvSpPr>
      <xdr:spPr bwMode="auto">
        <a:xfrm>
          <a:off x="3022600" y="57150"/>
          <a:ext cx="74313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indent="0" algn="l"/>
          <a:r>
            <a:rPr lang="es-ES" sz="1400" b="1">
              <a:solidFill>
                <a:srgbClr val="9D2235"/>
              </a:solidFill>
              <a:latin typeface="+mn-lt"/>
              <a:ea typeface="+mn-ea"/>
              <a:cs typeface="+mn-cs"/>
            </a:rPr>
            <a:t>I. BIENES </a:t>
          </a:r>
        </a:p>
      </xdr:txBody>
    </xdr:sp>
    <xdr:clientData/>
  </xdr:oneCellAnchor>
  <xdr:oneCellAnchor>
    <xdr:from>
      <xdr:col>6</xdr:col>
      <xdr:colOff>510539</xdr:colOff>
      <xdr:row>2</xdr:row>
      <xdr:rowOff>19182</xdr:rowOff>
    </xdr:from>
    <xdr:ext cx="736690" cy="164404"/>
    <xdr:sp macro="" textlink="">
      <xdr:nvSpPr>
        <xdr:cNvPr id="92" name="91 Rectángulo">
          <a:extLst>
            <a:ext uri="{FF2B5EF4-FFF2-40B4-BE49-F238E27FC236}">
              <a16:creationId xmlns:a16="http://schemas.microsoft.com/office/drawing/2014/main" id="{00000000-0008-0000-0B00-00005C000000}"/>
            </a:ext>
          </a:extLst>
        </xdr:cNvPr>
        <xdr:cNvSpPr/>
      </xdr:nvSpPr>
      <xdr:spPr bwMode="auto">
        <a:xfrm>
          <a:off x="8900159" y="339222"/>
          <a:ext cx="736690" cy="164404"/>
        </a:xfrm>
        <a:prstGeom prst="rect">
          <a:avLst/>
        </a:prstGeom>
        <a:solidFill>
          <a:schemeClr val="accent2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1. POR AÑO                           </a:t>
          </a:r>
          <a:endParaRPr lang="es-ES" sz="1050" b="1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6</xdr:col>
      <xdr:colOff>510540</xdr:colOff>
      <xdr:row>3</xdr:row>
      <xdr:rowOff>44670</xdr:rowOff>
    </xdr:from>
    <xdr:ext cx="2009176" cy="164404"/>
    <xdr:sp macro="" textlink="">
      <xdr:nvSpPr>
        <xdr:cNvPr id="93" name="92 Rectángulo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B00-00005D000000}"/>
            </a:ext>
          </a:extLst>
        </xdr:cNvPr>
        <xdr:cNvSpPr/>
      </xdr:nvSpPr>
      <xdr:spPr bwMode="auto">
        <a:xfrm>
          <a:off x="8900160" y="524730"/>
          <a:ext cx="2009176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2. POR PROVINCIA             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6</xdr:col>
      <xdr:colOff>510540</xdr:colOff>
      <xdr:row>4</xdr:row>
      <xdr:rowOff>76420</xdr:rowOff>
    </xdr:from>
    <xdr:ext cx="2009176" cy="164404"/>
    <xdr:sp macro="" textlink="">
      <xdr:nvSpPr>
        <xdr:cNvPr id="97" name="96 Rectángulo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00000000-0008-0000-0B00-000061000000}"/>
            </a:ext>
          </a:extLst>
        </xdr:cNvPr>
        <xdr:cNvSpPr/>
      </xdr:nvSpPr>
      <xdr:spPr bwMode="auto">
        <a:xfrm>
          <a:off x="8900160" y="716500"/>
          <a:ext cx="2009176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s-ES" sz="1050" baseline="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 POR CLASE  DE RIESGO 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6</xdr:col>
      <xdr:colOff>510540</xdr:colOff>
      <xdr:row>5</xdr:row>
      <xdr:rowOff>108170</xdr:rowOff>
    </xdr:from>
    <xdr:ext cx="2009176" cy="164404"/>
    <xdr:sp macro="" textlink="">
      <xdr:nvSpPr>
        <xdr:cNvPr id="98" name="97 Rectángulo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B00-000062000000}"/>
            </a:ext>
          </a:extLst>
        </xdr:cNvPr>
        <xdr:cNvSpPr/>
      </xdr:nvSpPr>
      <xdr:spPr bwMode="auto">
        <a:xfrm>
          <a:off x="8900160" y="908270"/>
          <a:ext cx="2009176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4. POR MES-INUNDACIÓN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14</xdr:col>
      <xdr:colOff>269382</xdr:colOff>
      <xdr:row>0</xdr:row>
      <xdr:rowOff>44450</xdr:rowOff>
    </xdr:from>
    <xdr:ext cx="1082629" cy="242478"/>
    <xdr:sp macro="" textlink="">
      <xdr:nvSpPr>
        <xdr:cNvPr id="90" name="89 Rectángulo redondead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B00-00005A000000}"/>
            </a:ext>
          </a:extLst>
        </xdr:cNvPr>
        <xdr:cNvSpPr/>
      </xdr:nvSpPr>
      <xdr:spPr bwMode="auto">
        <a:xfrm>
          <a:off x="19982322" y="44450"/>
          <a:ext cx="108262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III. PERSONAS </a:t>
          </a:r>
        </a:p>
      </xdr:txBody>
    </xdr:sp>
    <xdr:clientData/>
  </xdr:oneCellAnchor>
  <xdr:oneCellAnchor>
    <xdr:from>
      <xdr:col>16</xdr:col>
      <xdr:colOff>12065</xdr:colOff>
      <xdr:row>0</xdr:row>
      <xdr:rowOff>44450</xdr:rowOff>
    </xdr:from>
    <xdr:ext cx="1606012" cy="242478"/>
    <xdr:sp macro="" textlink="">
      <xdr:nvSpPr>
        <xdr:cNvPr id="91" name="90 Rectángulo redondeado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B00-00005B000000}"/>
            </a:ext>
          </a:extLst>
        </xdr:cNvPr>
        <xdr:cNvSpPr/>
      </xdr:nvSpPr>
      <xdr:spPr bwMode="auto">
        <a:xfrm>
          <a:off x="21195665" y="44450"/>
          <a:ext cx="1606012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IV.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DATOS GLOBALES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oneCellAnchor>
    <xdr:from>
      <xdr:col>17</xdr:col>
      <xdr:colOff>483870</xdr:colOff>
      <xdr:row>0</xdr:row>
      <xdr:rowOff>44450</xdr:rowOff>
    </xdr:from>
    <xdr:ext cx="1696712" cy="242478"/>
    <xdr:sp macro="" textlink="">
      <xdr:nvSpPr>
        <xdr:cNvPr id="101" name="100 Rectángulo redondeado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B00-000065000000}"/>
            </a:ext>
          </a:extLst>
        </xdr:cNvPr>
        <xdr:cNvSpPr/>
      </xdr:nvSpPr>
      <xdr:spPr bwMode="auto">
        <a:xfrm>
          <a:off x="22924770" y="44450"/>
          <a:ext cx="1696712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V.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GRANDES EVENTOS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oneCellAnchor>
    <xdr:from>
      <xdr:col>13</xdr:col>
      <xdr:colOff>873852</xdr:colOff>
      <xdr:row>0</xdr:row>
      <xdr:rowOff>44450</xdr:rowOff>
    </xdr:from>
    <xdr:ext cx="1969916" cy="242478"/>
    <xdr:sp macro="" textlink="">
      <xdr:nvSpPr>
        <xdr:cNvPr id="102" name="101 Rectángulo redondeado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B00-000066000000}"/>
            </a:ext>
          </a:extLst>
        </xdr:cNvPr>
        <xdr:cNvSpPr/>
      </xdr:nvSpPr>
      <xdr:spPr bwMode="auto">
        <a:xfrm>
          <a:off x="17881692" y="44450"/>
          <a:ext cx="1969916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indent="0"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II. PÉRDIDAS PECUNIARIAS</a:t>
          </a:r>
        </a:p>
      </xdr:txBody>
    </xdr:sp>
    <xdr:clientData/>
  </xdr:oneCellAnchor>
  <xdr:oneCellAnchor>
    <xdr:from>
      <xdr:col>13</xdr:col>
      <xdr:colOff>0</xdr:colOff>
      <xdr:row>0</xdr:row>
      <xdr:rowOff>44450</xdr:rowOff>
    </xdr:from>
    <xdr:ext cx="743139" cy="242478"/>
    <xdr:sp macro="" textlink="">
      <xdr:nvSpPr>
        <xdr:cNvPr id="103" name="102 Rectángulo redondeado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B00-000067000000}"/>
            </a:ext>
          </a:extLst>
        </xdr:cNvPr>
        <xdr:cNvSpPr/>
      </xdr:nvSpPr>
      <xdr:spPr bwMode="auto">
        <a:xfrm>
          <a:off x="15436850" y="44450"/>
          <a:ext cx="74313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indent="0" algn="l"/>
          <a:r>
            <a:rPr lang="es-ES" sz="1400" b="1">
              <a:solidFill>
                <a:srgbClr val="C02A3F"/>
              </a:solidFill>
              <a:latin typeface="+mn-lt"/>
              <a:ea typeface="+mn-ea"/>
              <a:cs typeface="+mn-cs"/>
            </a:rPr>
            <a:t>I. BIENES </a:t>
          </a:r>
        </a:p>
      </xdr:txBody>
    </xdr:sp>
    <xdr:clientData/>
  </xdr:oneCellAnchor>
  <xdr:oneCellAnchor>
    <xdr:from>
      <xdr:col>3</xdr:col>
      <xdr:colOff>1174750</xdr:colOff>
      <xdr:row>2</xdr:row>
      <xdr:rowOff>104775</xdr:rowOff>
    </xdr:from>
    <xdr:ext cx="2216150" cy="172227"/>
    <xdr:sp macro="" textlink="">
      <xdr:nvSpPr>
        <xdr:cNvPr id="112" name="111 Rectángulo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00000000-0008-0000-0B00-000070000000}"/>
            </a:ext>
          </a:extLst>
        </xdr:cNvPr>
        <xdr:cNvSpPr/>
      </xdr:nvSpPr>
      <xdr:spPr bwMode="auto">
        <a:xfrm>
          <a:off x="4546600" y="434975"/>
          <a:ext cx="2216150" cy="172227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 i="1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→ APARTADO 2. SERIE 1987-2025</a:t>
          </a:r>
          <a:endParaRPr lang="es-ES" sz="1100" b="1" i="1">
            <a:solidFill>
              <a:schemeClr val="tx1">
                <a:lumMod val="50000"/>
                <a:lumOff val="50000"/>
              </a:schemeClr>
            </a:solidFill>
            <a:effectLst/>
          </a:endParaRPr>
        </a:p>
      </xdr:txBody>
    </xdr:sp>
    <xdr:clientData/>
  </xdr:oneCellAnchor>
  <xdr:oneCellAnchor>
    <xdr:from>
      <xdr:col>15</xdr:col>
      <xdr:colOff>228600</xdr:colOff>
      <xdr:row>2</xdr:row>
      <xdr:rowOff>88900</xdr:rowOff>
    </xdr:from>
    <xdr:ext cx="2216150" cy="172227"/>
    <xdr:sp macro="" textlink="">
      <xdr:nvSpPr>
        <xdr:cNvPr id="127" name="126 Rectángulo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00000000-0008-0000-0B00-00007F000000}"/>
            </a:ext>
          </a:extLst>
        </xdr:cNvPr>
        <xdr:cNvSpPr/>
      </xdr:nvSpPr>
      <xdr:spPr bwMode="auto">
        <a:xfrm>
          <a:off x="18999200" y="419100"/>
          <a:ext cx="2216150" cy="172227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 i="1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→ APARTADO 2. SERIE 1987-2025</a:t>
          </a:r>
          <a:endParaRPr lang="es-ES" sz="1100" b="1" i="1">
            <a:solidFill>
              <a:schemeClr val="tx1">
                <a:lumMod val="50000"/>
                <a:lumOff val="50000"/>
              </a:schemeClr>
            </a:solidFill>
            <a:effectLst/>
          </a:endParaRPr>
        </a:p>
      </xdr:txBody>
    </xdr:sp>
    <xdr:clientData/>
  </xdr:oneCellAnchor>
  <xdr:twoCellAnchor editAs="oneCell">
    <xdr:from>
      <xdr:col>0</xdr:col>
      <xdr:colOff>158838</xdr:colOff>
      <xdr:row>1</xdr:row>
      <xdr:rowOff>19226</xdr:rowOff>
    </xdr:from>
    <xdr:to>
      <xdr:col>0</xdr:col>
      <xdr:colOff>770834</xdr:colOff>
      <xdr:row>4</xdr:row>
      <xdr:rowOff>120958</xdr:rowOff>
    </xdr:to>
    <xdr:pic>
      <xdr:nvPicPr>
        <xdr:cNvPr id="104" name="103 Imagen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B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838" y="179086"/>
          <a:ext cx="611996" cy="562131"/>
        </a:xfrm>
        <a:prstGeom prst="rect">
          <a:avLst/>
        </a:prstGeom>
      </xdr:spPr>
    </xdr:pic>
    <xdr:clientData/>
  </xdr:twoCellAnchor>
  <xdr:twoCellAnchor>
    <xdr:from>
      <xdr:col>0</xdr:col>
      <xdr:colOff>12788</xdr:colOff>
      <xdr:row>0</xdr:row>
      <xdr:rowOff>25576</xdr:rowOff>
    </xdr:from>
    <xdr:to>
      <xdr:col>0</xdr:col>
      <xdr:colOff>952588</xdr:colOff>
      <xdr:row>1</xdr:row>
      <xdr:rowOff>19226</xdr:rowOff>
    </xdr:to>
    <xdr:sp macro="" textlink="">
      <xdr:nvSpPr>
        <xdr:cNvPr id="105" name="104 Hexágono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B00-000069000000}"/>
            </a:ext>
          </a:extLst>
        </xdr:cNvPr>
        <xdr:cNvSpPr/>
      </xdr:nvSpPr>
      <xdr:spPr bwMode="auto">
        <a:xfrm>
          <a:off x="12788" y="25576"/>
          <a:ext cx="939800" cy="153510"/>
        </a:xfrm>
        <a:prstGeom prst="hexagon">
          <a:avLst/>
        </a:prstGeom>
        <a:solidFill>
          <a:schemeClr val="accent2">
            <a:lumMod val="20000"/>
            <a:lumOff val="8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200" b="1">
              <a:solidFill>
                <a:sysClr val="windowText" lastClr="000000"/>
              </a:solidFill>
              <a:latin typeface="Aharoni" panose="02010803020104030203" pitchFamily="2" charset="-79"/>
              <a:cs typeface="Aharoni" panose="02010803020104030203" pitchFamily="2" charset="-79"/>
            </a:rPr>
            <a:t>PORTADA</a:t>
          </a:r>
        </a:p>
      </xdr:txBody>
    </xdr:sp>
    <xdr:clientData/>
  </xdr:twoCellAnchor>
  <xdr:oneCellAnchor>
    <xdr:from>
      <xdr:col>7</xdr:col>
      <xdr:colOff>159608</xdr:colOff>
      <xdr:row>2</xdr:row>
      <xdr:rowOff>18048</xdr:rowOff>
    </xdr:from>
    <xdr:ext cx="1240468" cy="164404"/>
    <xdr:sp macro="" textlink="">
      <xdr:nvSpPr>
        <xdr:cNvPr id="106" name="105 Rectángulo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B00-00006A000000}"/>
            </a:ext>
          </a:extLst>
        </xdr:cNvPr>
        <xdr:cNvSpPr/>
      </xdr:nvSpPr>
      <xdr:spPr bwMode="auto">
        <a:xfrm>
          <a:off x="9887417" y="327537"/>
          <a:ext cx="1240468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1b. POR CAUSA</a:t>
          </a:r>
          <a:r>
            <a:rPr lang="es-ES" sz="1050" baseline="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 Y AÑO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19</xdr:col>
      <xdr:colOff>96033</xdr:colOff>
      <xdr:row>2</xdr:row>
      <xdr:rowOff>1134</xdr:rowOff>
    </xdr:from>
    <xdr:ext cx="736690" cy="164404"/>
    <xdr:sp macro="" textlink="">
      <xdr:nvSpPr>
        <xdr:cNvPr id="107" name="106 Rectángulo">
          <a:extLst>
            <a:ext uri="{FF2B5EF4-FFF2-40B4-BE49-F238E27FC236}">
              <a16:creationId xmlns:a16="http://schemas.microsoft.com/office/drawing/2014/main" id="{00000000-0008-0000-0B00-00006B000000}"/>
            </a:ext>
          </a:extLst>
        </xdr:cNvPr>
        <xdr:cNvSpPr/>
      </xdr:nvSpPr>
      <xdr:spPr bwMode="auto">
        <a:xfrm>
          <a:off x="21996872" y="320854"/>
          <a:ext cx="736690" cy="164404"/>
        </a:xfrm>
        <a:prstGeom prst="rect">
          <a:avLst/>
        </a:prstGeom>
        <a:solidFill>
          <a:schemeClr val="accent2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1. POR AÑO                           </a:t>
          </a:r>
          <a:endParaRPr lang="es-ES" sz="1050" b="1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19</xdr:col>
      <xdr:colOff>96034</xdr:colOff>
      <xdr:row>3</xdr:row>
      <xdr:rowOff>26622</xdr:rowOff>
    </xdr:from>
    <xdr:ext cx="2009176" cy="164404"/>
    <xdr:sp macro="" textlink="">
      <xdr:nvSpPr>
        <xdr:cNvPr id="126" name="125 Rectángulo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B00-00007E000000}"/>
            </a:ext>
          </a:extLst>
        </xdr:cNvPr>
        <xdr:cNvSpPr/>
      </xdr:nvSpPr>
      <xdr:spPr bwMode="auto">
        <a:xfrm>
          <a:off x="21996873" y="506202"/>
          <a:ext cx="2009176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2. POR PROVINCIA             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19</xdr:col>
      <xdr:colOff>96034</xdr:colOff>
      <xdr:row>4</xdr:row>
      <xdr:rowOff>58372</xdr:rowOff>
    </xdr:from>
    <xdr:ext cx="2009176" cy="164404"/>
    <xdr:sp macro="" textlink="">
      <xdr:nvSpPr>
        <xdr:cNvPr id="131" name="130 Rectángulo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00000000-0008-0000-0B00-000083000000}"/>
            </a:ext>
          </a:extLst>
        </xdr:cNvPr>
        <xdr:cNvSpPr/>
      </xdr:nvSpPr>
      <xdr:spPr bwMode="auto">
        <a:xfrm>
          <a:off x="21996873" y="697813"/>
          <a:ext cx="2009176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s-ES" sz="1050" baseline="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 POR CLASE  DE RIESGO 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19</xdr:col>
      <xdr:colOff>96034</xdr:colOff>
      <xdr:row>5</xdr:row>
      <xdr:rowOff>90122</xdr:rowOff>
    </xdr:from>
    <xdr:ext cx="2009176" cy="164404"/>
    <xdr:sp macro="" textlink="">
      <xdr:nvSpPr>
        <xdr:cNvPr id="132" name="131 Rectángulo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B00-000084000000}"/>
            </a:ext>
          </a:extLst>
        </xdr:cNvPr>
        <xdr:cNvSpPr/>
      </xdr:nvSpPr>
      <xdr:spPr bwMode="auto">
        <a:xfrm>
          <a:off x="21996873" y="889423"/>
          <a:ext cx="2009176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4. POR MES-INUNDACIÓN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20</xdr:col>
      <xdr:colOff>150827</xdr:colOff>
      <xdr:row>2</xdr:row>
      <xdr:rowOff>0</xdr:rowOff>
    </xdr:from>
    <xdr:ext cx="1240468" cy="164404"/>
    <xdr:sp macro="" textlink="">
      <xdr:nvSpPr>
        <xdr:cNvPr id="133" name="132 Rectángulo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B00-000085000000}"/>
            </a:ext>
          </a:extLst>
        </xdr:cNvPr>
        <xdr:cNvSpPr/>
      </xdr:nvSpPr>
      <xdr:spPr bwMode="auto">
        <a:xfrm>
          <a:off x="25296827" y="309489"/>
          <a:ext cx="1240468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1b. POR CAUSA</a:t>
          </a:r>
          <a:r>
            <a:rPr lang="es-ES" sz="1050" baseline="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 Y AÑO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twoCellAnchor>
    <xdr:from>
      <xdr:col>5</xdr:col>
      <xdr:colOff>1308849</xdr:colOff>
      <xdr:row>76</xdr:row>
      <xdr:rowOff>159860</xdr:rowOff>
    </xdr:from>
    <xdr:to>
      <xdr:col>10</xdr:col>
      <xdr:colOff>542402</xdr:colOff>
      <xdr:row>93</xdr:row>
      <xdr:rowOff>157520</xdr:rowOff>
    </xdr:to>
    <xdr:graphicFrame macro="">
      <xdr:nvGraphicFramePr>
        <xdr:cNvPr id="100" name="Gráfico 4">
          <a:extLst>
            <a:ext uri="{FF2B5EF4-FFF2-40B4-BE49-F238E27FC236}">
              <a16:creationId xmlns:a16="http://schemas.microsoft.com/office/drawing/2014/main" id="{00000000-0008-0000-0B00-00006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5</xdr:col>
      <xdr:colOff>1308849</xdr:colOff>
      <xdr:row>94</xdr:row>
      <xdr:rowOff>140454</xdr:rowOff>
    </xdr:from>
    <xdr:to>
      <xdr:col>10</xdr:col>
      <xdr:colOff>542402</xdr:colOff>
      <xdr:row>111</xdr:row>
      <xdr:rowOff>138114</xdr:rowOff>
    </xdr:to>
    <xdr:graphicFrame macro="">
      <xdr:nvGraphicFramePr>
        <xdr:cNvPr id="108" name="Gráfico 4">
          <a:extLst>
            <a:ext uri="{FF2B5EF4-FFF2-40B4-BE49-F238E27FC236}">
              <a16:creationId xmlns:a16="http://schemas.microsoft.com/office/drawing/2014/main" id="{00000000-0008-0000-0B00-00006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5</xdr:col>
      <xdr:colOff>1308849</xdr:colOff>
      <xdr:row>112</xdr:row>
      <xdr:rowOff>121554</xdr:rowOff>
    </xdr:from>
    <xdr:to>
      <xdr:col>10</xdr:col>
      <xdr:colOff>542402</xdr:colOff>
      <xdr:row>129</xdr:row>
      <xdr:rowOff>119214</xdr:rowOff>
    </xdr:to>
    <xdr:graphicFrame macro="">
      <xdr:nvGraphicFramePr>
        <xdr:cNvPr id="109" name="Gráfico 4">
          <a:extLst>
            <a:ext uri="{FF2B5EF4-FFF2-40B4-BE49-F238E27FC236}">
              <a16:creationId xmlns:a16="http://schemas.microsoft.com/office/drawing/2014/main" id="{00000000-0008-0000-0B00-00006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5</xdr:col>
      <xdr:colOff>1308849</xdr:colOff>
      <xdr:row>203</xdr:row>
      <xdr:rowOff>33706</xdr:rowOff>
    </xdr:from>
    <xdr:to>
      <xdr:col>10</xdr:col>
      <xdr:colOff>542402</xdr:colOff>
      <xdr:row>220</xdr:row>
      <xdr:rowOff>31366</xdr:rowOff>
    </xdr:to>
    <xdr:graphicFrame macro="">
      <xdr:nvGraphicFramePr>
        <xdr:cNvPr id="110" name="Gráfico 4">
          <a:extLst>
            <a:ext uri="{FF2B5EF4-FFF2-40B4-BE49-F238E27FC236}">
              <a16:creationId xmlns:a16="http://schemas.microsoft.com/office/drawing/2014/main" id="{00000000-0008-0000-0B00-00006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5</xdr:col>
      <xdr:colOff>1308849</xdr:colOff>
      <xdr:row>220</xdr:row>
      <xdr:rowOff>142146</xdr:rowOff>
    </xdr:from>
    <xdr:to>
      <xdr:col>10</xdr:col>
      <xdr:colOff>542402</xdr:colOff>
      <xdr:row>237</xdr:row>
      <xdr:rowOff>139806</xdr:rowOff>
    </xdr:to>
    <xdr:graphicFrame macro="">
      <xdr:nvGraphicFramePr>
        <xdr:cNvPr id="111" name="Gráfico 4">
          <a:extLst>
            <a:ext uri="{FF2B5EF4-FFF2-40B4-BE49-F238E27FC236}">
              <a16:creationId xmlns:a16="http://schemas.microsoft.com/office/drawing/2014/main" id="{00000000-0008-0000-0B00-00006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5</xdr:col>
      <xdr:colOff>1308849</xdr:colOff>
      <xdr:row>238</xdr:row>
      <xdr:rowOff>118485</xdr:rowOff>
    </xdr:from>
    <xdr:to>
      <xdr:col>10</xdr:col>
      <xdr:colOff>542402</xdr:colOff>
      <xdr:row>255</xdr:row>
      <xdr:rowOff>116145</xdr:rowOff>
    </xdr:to>
    <xdr:graphicFrame macro="">
      <xdr:nvGraphicFramePr>
        <xdr:cNvPr id="134" name="Gráfico 4">
          <a:extLst>
            <a:ext uri="{FF2B5EF4-FFF2-40B4-BE49-F238E27FC236}">
              <a16:creationId xmlns:a16="http://schemas.microsoft.com/office/drawing/2014/main" id="{00000000-0008-0000-0B00-00008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5</xdr:col>
      <xdr:colOff>1308849</xdr:colOff>
      <xdr:row>268</xdr:row>
      <xdr:rowOff>154753</xdr:rowOff>
    </xdr:from>
    <xdr:to>
      <xdr:col>10</xdr:col>
      <xdr:colOff>542402</xdr:colOff>
      <xdr:row>285</xdr:row>
      <xdr:rowOff>152413</xdr:rowOff>
    </xdr:to>
    <xdr:graphicFrame macro="">
      <xdr:nvGraphicFramePr>
        <xdr:cNvPr id="135" name="Gráfico 4">
          <a:extLst>
            <a:ext uri="{FF2B5EF4-FFF2-40B4-BE49-F238E27FC236}">
              <a16:creationId xmlns:a16="http://schemas.microsoft.com/office/drawing/2014/main" id="{00000000-0008-0000-0B00-00008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5</xdr:col>
      <xdr:colOff>1308849</xdr:colOff>
      <xdr:row>286</xdr:row>
      <xdr:rowOff>153641</xdr:rowOff>
    </xdr:from>
    <xdr:to>
      <xdr:col>10</xdr:col>
      <xdr:colOff>542402</xdr:colOff>
      <xdr:row>303</xdr:row>
      <xdr:rowOff>151301</xdr:rowOff>
    </xdr:to>
    <xdr:graphicFrame macro="">
      <xdr:nvGraphicFramePr>
        <xdr:cNvPr id="136" name="Gráfico 4">
          <a:extLst>
            <a:ext uri="{FF2B5EF4-FFF2-40B4-BE49-F238E27FC236}">
              <a16:creationId xmlns:a16="http://schemas.microsoft.com/office/drawing/2014/main" id="{00000000-0008-0000-0B00-00008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5</xdr:col>
      <xdr:colOff>1308849</xdr:colOff>
      <xdr:row>304</xdr:row>
      <xdr:rowOff>103853</xdr:rowOff>
    </xdr:from>
    <xdr:to>
      <xdr:col>10</xdr:col>
      <xdr:colOff>542402</xdr:colOff>
      <xdr:row>321</xdr:row>
      <xdr:rowOff>101513</xdr:rowOff>
    </xdr:to>
    <xdr:graphicFrame macro="">
      <xdr:nvGraphicFramePr>
        <xdr:cNvPr id="137" name="Gráfico 4">
          <a:extLst>
            <a:ext uri="{FF2B5EF4-FFF2-40B4-BE49-F238E27FC236}">
              <a16:creationId xmlns:a16="http://schemas.microsoft.com/office/drawing/2014/main" id="{00000000-0008-0000-0B00-00008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5</xdr:col>
      <xdr:colOff>1308849</xdr:colOff>
      <xdr:row>349</xdr:row>
      <xdr:rowOff>119874</xdr:rowOff>
    </xdr:from>
    <xdr:to>
      <xdr:col>10</xdr:col>
      <xdr:colOff>542402</xdr:colOff>
      <xdr:row>366</xdr:row>
      <xdr:rowOff>117534</xdr:rowOff>
    </xdr:to>
    <xdr:graphicFrame macro="">
      <xdr:nvGraphicFramePr>
        <xdr:cNvPr id="138" name="Gráfico 4">
          <a:extLst>
            <a:ext uri="{FF2B5EF4-FFF2-40B4-BE49-F238E27FC236}">
              <a16:creationId xmlns:a16="http://schemas.microsoft.com/office/drawing/2014/main" id="{00000000-0008-0000-0B00-00008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5</xdr:col>
      <xdr:colOff>1308849</xdr:colOff>
      <xdr:row>367</xdr:row>
      <xdr:rowOff>71435</xdr:rowOff>
    </xdr:from>
    <xdr:to>
      <xdr:col>10</xdr:col>
      <xdr:colOff>542402</xdr:colOff>
      <xdr:row>384</xdr:row>
      <xdr:rowOff>69095</xdr:rowOff>
    </xdr:to>
    <xdr:graphicFrame macro="">
      <xdr:nvGraphicFramePr>
        <xdr:cNvPr id="139" name="Gráfico 4">
          <a:extLst>
            <a:ext uri="{FF2B5EF4-FFF2-40B4-BE49-F238E27FC236}">
              <a16:creationId xmlns:a16="http://schemas.microsoft.com/office/drawing/2014/main" id="{00000000-0008-0000-0B00-00008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5</xdr:col>
      <xdr:colOff>1308849</xdr:colOff>
      <xdr:row>394</xdr:row>
      <xdr:rowOff>139120</xdr:rowOff>
    </xdr:from>
    <xdr:to>
      <xdr:col>10</xdr:col>
      <xdr:colOff>542402</xdr:colOff>
      <xdr:row>411</xdr:row>
      <xdr:rowOff>136780</xdr:rowOff>
    </xdr:to>
    <xdr:graphicFrame macro="">
      <xdr:nvGraphicFramePr>
        <xdr:cNvPr id="140" name="Gráfico 4">
          <a:extLst>
            <a:ext uri="{FF2B5EF4-FFF2-40B4-BE49-F238E27FC236}">
              <a16:creationId xmlns:a16="http://schemas.microsoft.com/office/drawing/2014/main" id="{00000000-0008-0000-0B00-00008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5</xdr:col>
      <xdr:colOff>1308849</xdr:colOff>
      <xdr:row>412</xdr:row>
      <xdr:rowOff>123181</xdr:rowOff>
    </xdr:from>
    <xdr:to>
      <xdr:col>10</xdr:col>
      <xdr:colOff>542402</xdr:colOff>
      <xdr:row>429</xdr:row>
      <xdr:rowOff>120841</xdr:rowOff>
    </xdr:to>
    <xdr:graphicFrame macro="">
      <xdr:nvGraphicFramePr>
        <xdr:cNvPr id="141" name="Gráfico 4">
          <a:extLst>
            <a:ext uri="{FF2B5EF4-FFF2-40B4-BE49-F238E27FC236}">
              <a16:creationId xmlns:a16="http://schemas.microsoft.com/office/drawing/2014/main" id="{00000000-0008-0000-0B00-00008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5</xdr:col>
      <xdr:colOff>1308849</xdr:colOff>
      <xdr:row>430</xdr:row>
      <xdr:rowOff>105896</xdr:rowOff>
    </xdr:from>
    <xdr:to>
      <xdr:col>10</xdr:col>
      <xdr:colOff>542402</xdr:colOff>
      <xdr:row>447</xdr:row>
      <xdr:rowOff>103556</xdr:rowOff>
    </xdr:to>
    <xdr:graphicFrame macro="">
      <xdr:nvGraphicFramePr>
        <xdr:cNvPr id="142" name="Gráfico 4">
          <a:extLst>
            <a:ext uri="{FF2B5EF4-FFF2-40B4-BE49-F238E27FC236}">
              <a16:creationId xmlns:a16="http://schemas.microsoft.com/office/drawing/2014/main" id="{00000000-0008-0000-0B00-00008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5</xdr:col>
      <xdr:colOff>1308849</xdr:colOff>
      <xdr:row>457</xdr:row>
      <xdr:rowOff>151936</xdr:rowOff>
    </xdr:from>
    <xdr:to>
      <xdr:col>10</xdr:col>
      <xdr:colOff>542402</xdr:colOff>
      <xdr:row>474</xdr:row>
      <xdr:rowOff>149596</xdr:rowOff>
    </xdr:to>
    <xdr:graphicFrame macro="">
      <xdr:nvGraphicFramePr>
        <xdr:cNvPr id="145" name="Gráfico 4">
          <a:extLst>
            <a:ext uri="{FF2B5EF4-FFF2-40B4-BE49-F238E27FC236}">
              <a16:creationId xmlns:a16="http://schemas.microsoft.com/office/drawing/2014/main" id="{00000000-0008-0000-0B00-00009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5</xdr:col>
      <xdr:colOff>1308849</xdr:colOff>
      <xdr:row>475</xdr:row>
      <xdr:rowOff>142886</xdr:rowOff>
    </xdr:from>
    <xdr:to>
      <xdr:col>10</xdr:col>
      <xdr:colOff>542402</xdr:colOff>
      <xdr:row>492</xdr:row>
      <xdr:rowOff>140546</xdr:rowOff>
    </xdr:to>
    <xdr:graphicFrame macro="">
      <xdr:nvGraphicFramePr>
        <xdr:cNvPr id="146" name="Gráfico 4">
          <a:extLst>
            <a:ext uri="{FF2B5EF4-FFF2-40B4-BE49-F238E27FC236}">
              <a16:creationId xmlns:a16="http://schemas.microsoft.com/office/drawing/2014/main" id="{00000000-0008-0000-0B00-00009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5</xdr:col>
      <xdr:colOff>1308849</xdr:colOff>
      <xdr:row>493</xdr:row>
      <xdr:rowOff>106376</xdr:rowOff>
    </xdr:from>
    <xdr:to>
      <xdr:col>10</xdr:col>
      <xdr:colOff>542402</xdr:colOff>
      <xdr:row>510</xdr:row>
      <xdr:rowOff>104036</xdr:rowOff>
    </xdr:to>
    <xdr:graphicFrame macro="">
      <xdr:nvGraphicFramePr>
        <xdr:cNvPr id="147" name="Gráfico 4">
          <a:extLst>
            <a:ext uri="{FF2B5EF4-FFF2-40B4-BE49-F238E27FC236}">
              <a16:creationId xmlns:a16="http://schemas.microsoft.com/office/drawing/2014/main" id="{00000000-0008-0000-0B00-00009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5</xdr:col>
      <xdr:colOff>1308849</xdr:colOff>
      <xdr:row>522</xdr:row>
      <xdr:rowOff>29910</xdr:rowOff>
    </xdr:from>
    <xdr:to>
      <xdr:col>10</xdr:col>
      <xdr:colOff>542402</xdr:colOff>
      <xdr:row>539</xdr:row>
      <xdr:rowOff>27570</xdr:rowOff>
    </xdr:to>
    <xdr:graphicFrame macro="">
      <xdr:nvGraphicFramePr>
        <xdr:cNvPr id="148" name="Gráfico 4">
          <a:extLst>
            <a:ext uri="{FF2B5EF4-FFF2-40B4-BE49-F238E27FC236}">
              <a16:creationId xmlns:a16="http://schemas.microsoft.com/office/drawing/2014/main" id="{00000000-0008-0000-0B00-00009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5</xdr:col>
      <xdr:colOff>1308849</xdr:colOff>
      <xdr:row>539</xdr:row>
      <xdr:rowOff>122827</xdr:rowOff>
    </xdr:from>
    <xdr:to>
      <xdr:col>10</xdr:col>
      <xdr:colOff>542402</xdr:colOff>
      <xdr:row>556</xdr:row>
      <xdr:rowOff>120487</xdr:rowOff>
    </xdr:to>
    <xdr:graphicFrame macro="">
      <xdr:nvGraphicFramePr>
        <xdr:cNvPr id="149" name="Gráfico 4">
          <a:extLst>
            <a:ext uri="{FF2B5EF4-FFF2-40B4-BE49-F238E27FC236}">
              <a16:creationId xmlns:a16="http://schemas.microsoft.com/office/drawing/2014/main" id="{00000000-0008-0000-0B00-00009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5</xdr:col>
      <xdr:colOff>1308849</xdr:colOff>
      <xdr:row>557</xdr:row>
      <xdr:rowOff>109949</xdr:rowOff>
    </xdr:from>
    <xdr:to>
      <xdr:col>10</xdr:col>
      <xdr:colOff>542402</xdr:colOff>
      <xdr:row>574</xdr:row>
      <xdr:rowOff>107609</xdr:rowOff>
    </xdr:to>
    <xdr:graphicFrame macro="">
      <xdr:nvGraphicFramePr>
        <xdr:cNvPr id="150" name="Gráfico 4">
          <a:extLst>
            <a:ext uri="{FF2B5EF4-FFF2-40B4-BE49-F238E27FC236}">
              <a16:creationId xmlns:a16="http://schemas.microsoft.com/office/drawing/2014/main" id="{00000000-0008-0000-0B00-00009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5</xdr:col>
      <xdr:colOff>1308849</xdr:colOff>
      <xdr:row>584</xdr:row>
      <xdr:rowOff>136282</xdr:rowOff>
    </xdr:from>
    <xdr:to>
      <xdr:col>10</xdr:col>
      <xdr:colOff>542402</xdr:colOff>
      <xdr:row>601</xdr:row>
      <xdr:rowOff>133942</xdr:rowOff>
    </xdr:to>
    <xdr:graphicFrame macro="">
      <xdr:nvGraphicFramePr>
        <xdr:cNvPr id="155" name="Gráfico 4">
          <a:extLst>
            <a:ext uri="{FF2B5EF4-FFF2-40B4-BE49-F238E27FC236}">
              <a16:creationId xmlns:a16="http://schemas.microsoft.com/office/drawing/2014/main" id="{00000000-0008-0000-0B00-00009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5</xdr:col>
      <xdr:colOff>1308849</xdr:colOff>
      <xdr:row>602</xdr:row>
      <xdr:rowOff>129889</xdr:rowOff>
    </xdr:from>
    <xdr:to>
      <xdr:col>10</xdr:col>
      <xdr:colOff>542402</xdr:colOff>
      <xdr:row>619</xdr:row>
      <xdr:rowOff>127549</xdr:rowOff>
    </xdr:to>
    <xdr:graphicFrame macro="">
      <xdr:nvGraphicFramePr>
        <xdr:cNvPr id="156" name="Gráfico 4">
          <a:extLst>
            <a:ext uri="{FF2B5EF4-FFF2-40B4-BE49-F238E27FC236}">
              <a16:creationId xmlns:a16="http://schemas.microsoft.com/office/drawing/2014/main" id="{00000000-0008-0000-0B00-00009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5</xdr:col>
      <xdr:colOff>1308849</xdr:colOff>
      <xdr:row>620</xdr:row>
      <xdr:rowOff>68673</xdr:rowOff>
    </xdr:from>
    <xdr:to>
      <xdr:col>10</xdr:col>
      <xdr:colOff>542402</xdr:colOff>
      <xdr:row>637</xdr:row>
      <xdr:rowOff>66333</xdr:rowOff>
    </xdr:to>
    <xdr:graphicFrame macro="">
      <xdr:nvGraphicFramePr>
        <xdr:cNvPr id="157" name="Gráfico 4">
          <a:extLst>
            <a:ext uri="{FF2B5EF4-FFF2-40B4-BE49-F238E27FC236}">
              <a16:creationId xmlns:a16="http://schemas.microsoft.com/office/drawing/2014/main" id="{00000000-0008-0000-0B00-00009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5</xdr:col>
      <xdr:colOff>1308849</xdr:colOff>
      <xdr:row>650</xdr:row>
      <xdr:rowOff>17123</xdr:rowOff>
    </xdr:from>
    <xdr:to>
      <xdr:col>10</xdr:col>
      <xdr:colOff>542402</xdr:colOff>
      <xdr:row>667</xdr:row>
      <xdr:rowOff>14783</xdr:rowOff>
    </xdr:to>
    <xdr:graphicFrame macro="">
      <xdr:nvGraphicFramePr>
        <xdr:cNvPr id="158" name="Gráfico 4">
          <a:extLst>
            <a:ext uri="{FF2B5EF4-FFF2-40B4-BE49-F238E27FC236}">
              <a16:creationId xmlns:a16="http://schemas.microsoft.com/office/drawing/2014/main" id="{00000000-0008-0000-0B00-00009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5</xdr:col>
      <xdr:colOff>1308849</xdr:colOff>
      <xdr:row>667</xdr:row>
      <xdr:rowOff>117542</xdr:rowOff>
    </xdr:from>
    <xdr:to>
      <xdr:col>10</xdr:col>
      <xdr:colOff>542402</xdr:colOff>
      <xdr:row>684</xdr:row>
      <xdr:rowOff>115202</xdr:rowOff>
    </xdr:to>
    <xdr:graphicFrame macro="">
      <xdr:nvGraphicFramePr>
        <xdr:cNvPr id="159" name="Gráfico 4">
          <a:extLst>
            <a:ext uri="{FF2B5EF4-FFF2-40B4-BE49-F238E27FC236}">
              <a16:creationId xmlns:a16="http://schemas.microsoft.com/office/drawing/2014/main" id="{00000000-0008-0000-0B00-00009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5</xdr:col>
      <xdr:colOff>1308849</xdr:colOff>
      <xdr:row>685</xdr:row>
      <xdr:rowOff>125736</xdr:rowOff>
    </xdr:from>
    <xdr:to>
      <xdr:col>10</xdr:col>
      <xdr:colOff>542402</xdr:colOff>
      <xdr:row>702</xdr:row>
      <xdr:rowOff>123396</xdr:rowOff>
    </xdr:to>
    <xdr:graphicFrame macro="">
      <xdr:nvGraphicFramePr>
        <xdr:cNvPr id="160" name="Gráfico 4">
          <a:extLst>
            <a:ext uri="{FF2B5EF4-FFF2-40B4-BE49-F238E27FC236}">
              <a16:creationId xmlns:a16="http://schemas.microsoft.com/office/drawing/2014/main" id="{00000000-0008-0000-0B00-0000A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5</xdr:col>
      <xdr:colOff>1308849</xdr:colOff>
      <xdr:row>139</xdr:row>
      <xdr:rowOff>149916</xdr:rowOff>
    </xdr:from>
    <xdr:to>
      <xdr:col>10</xdr:col>
      <xdr:colOff>542402</xdr:colOff>
      <xdr:row>156</xdr:row>
      <xdr:rowOff>147576</xdr:rowOff>
    </xdr:to>
    <xdr:graphicFrame macro="">
      <xdr:nvGraphicFramePr>
        <xdr:cNvPr id="161" name="Gráfico 4">
          <a:extLst>
            <a:ext uri="{FF2B5EF4-FFF2-40B4-BE49-F238E27FC236}">
              <a16:creationId xmlns:a16="http://schemas.microsoft.com/office/drawing/2014/main" id="{00000000-0008-0000-0B00-0000A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5</xdr:col>
      <xdr:colOff>1308849</xdr:colOff>
      <xdr:row>157</xdr:row>
      <xdr:rowOff>125898</xdr:rowOff>
    </xdr:from>
    <xdr:to>
      <xdr:col>10</xdr:col>
      <xdr:colOff>542402</xdr:colOff>
      <xdr:row>174</xdr:row>
      <xdr:rowOff>123558</xdr:rowOff>
    </xdr:to>
    <xdr:graphicFrame macro="">
      <xdr:nvGraphicFramePr>
        <xdr:cNvPr id="162" name="Gráfico 4">
          <a:extLst>
            <a:ext uri="{FF2B5EF4-FFF2-40B4-BE49-F238E27FC236}">
              <a16:creationId xmlns:a16="http://schemas.microsoft.com/office/drawing/2014/main" id="{00000000-0008-0000-0B00-0000A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5</xdr:col>
      <xdr:colOff>1308849</xdr:colOff>
      <xdr:row>175</xdr:row>
      <xdr:rowOff>127818</xdr:rowOff>
    </xdr:from>
    <xdr:to>
      <xdr:col>10</xdr:col>
      <xdr:colOff>542402</xdr:colOff>
      <xdr:row>192</xdr:row>
      <xdr:rowOff>125478</xdr:rowOff>
    </xdr:to>
    <xdr:graphicFrame macro="">
      <xdr:nvGraphicFramePr>
        <xdr:cNvPr id="163" name="Gráfico 4">
          <a:extLst>
            <a:ext uri="{FF2B5EF4-FFF2-40B4-BE49-F238E27FC236}">
              <a16:creationId xmlns:a16="http://schemas.microsoft.com/office/drawing/2014/main" id="{00000000-0008-0000-0B00-0000A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5</xdr:col>
      <xdr:colOff>1308849</xdr:colOff>
      <xdr:row>331</xdr:row>
      <xdr:rowOff>149917</xdr:rowOff>
    </xdr:from>
    <xdr:to>
      <xdr:col>10</xdr:col>
      <xdr:colOff>542402</xdr:colOff>
      <xdr:row>348</xdr:row>
      <xdr:rowOff>147577</xdr:rowOff>
    </xdr:to>
    <xdr:graphicFrame macro="">
      <xdr:nvGraphicFramePr>
        <xdr:cNvPr id="164" name="Gráfico 4">
          <a:extLst>
            <a:ext uri="{FF2B5EF4-FFF2-40B4-BE49-F238E27FC236}">
              <a16:creationId xmlns:a16="http://schemas.microsoft.com/office/drawing/2014/main" id="{00000000-0008-0000-0B00-0000A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5</xdr:col>
      <xdr:colOff>1310104</xdr:colOff>
      <xdr:row>31</xdr:row>
      <xdr:rowOff>144092</xdr:rowOff>
    </xdr:from>
    <xdr:to>
      <xdr:col>10</xdr:col>
      <xdr:colOff>543657</xdr:colOff>
      <xdr:row>48</xdr:row>
      <xdr:rowOff>142529</xdr:rowOff>
    </xdr:to>
    <xdr:graphicFrame macro="">
      <xdr:nvGraphicFramePr>
        <xdr:cNvPr id="168" name="Gráfico 4">
          <a:extLst>
            <a:ext uri="{FF2B5EF4-FFF2-40B4-BE49-F238E27FC236}">
              <a16:creationId xmlns:a16="http://schemas.microsoft.com/office/drawing/2014/main" id="{00000000-0008-0000-0B00-0000A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5</xdr:col>
      <xdr:colOff>1310104</xdr:colOff>
      <xdr:row>49</xdr:row>
      <xdr:rowOff>107331</xdr:rowOff>
    </xdr:from>
    <xdr:to>
      <xdr:col>10</xdr:col>
      <xdr:colOff>543657</xdr:colOff>
      <xdr:row>66</xdr:row>
      <xdr:rowOff>105768</xdr:rowOff>
    </xdr:to>
    <xdr:graphicFrame macro="">
      <xdr:nvGraphicFramePr>
        <xdr:cNvPr id="169" name="Gráfico 4">
          <a:extLst>
            <a:ext uri="{FF2B5EF4-FFF2-40B4-BE49-F238E27FC236}">
              <a16:creationId xmlns:a16="http://schemas.microsoft.com/office/drawing/2014/main" id="{00000000-0008-0000-0B00-0000A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5</xdr:col>
      <xdr:colOff>1310104</xdr:colOff>
      <xdr:row>14</xdr:row>
      <xdr:rowOff>0</xdr:rowOff>
    </xdr:from>
    <xdr:to>
      <xdr:col>10</xdr:col>
      <xdr:colOff>543657</xdr:colOff>
      <xdr:row>30</xdr:row>
      <xdr:rowOff>157680</xdr:rowOff>
    </xdr:to>
    <xdr:graphicFrame macro="">
      <xdr:nvGraphicFramePr>
        <xdr:cNvPr id="170" name="Gráfico 4">
          <a:extLst>
            <a:ext uri="{FF2B5EF4-FFF2-40B4-BE49-F238E27FC236}">
              <a16:creationId xmlns:a16="http://schemas.microsoft.com/office/drawing/2014/main" id="{00000000-0008-0000-0B00-0000A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185953</xdr:colOff>
      <xdr:row>2</xdr:row>
      <xdr:rowOff>156342</xdr:rowOff>
    </xdr:from>
    <xdr:ext cx="736690" cy="164404"/>
    <xdr:sp macro="" textlink="">
      <xdr:nvSpPr>
        <xdr:cNvPr id="79" name="78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SpPr/>
      </xdr:nvSpPr>
      <xdr:spPr bwMode="auto">
        <a:xfrm>
          <a:off x="8887993" y="476382"/>
          <a:ext cx="736690" cy="164404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 b="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1. POR AÑO                           </a:t>
          </a:r>
          <a:endParaRPr lang="es-ES" sz="1050" b="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7</xdr:col>
      <xdr:colOff>185953</xdr:colOff>
      <xdr:row>4</xdr:row>
      <xdr:rowOff>21810</xdr:rowOff>
    </xdr:from>
    <xdr:ext cx="2047559" cy="166346"/>
    <xdr:sp macro="" textlink="">
      <xdr:nvSpPr>
        <xdr:cNvPr id="80" name="79 Rectángul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SpPr/>
      </xdr:nvSpPr>
      <xdr:spPr bwMode="auto">
        <a:xfrm>
          <a:off x="8887993" y="661890"/>
          <a:ext cx="2047559" cy="166346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2. POR PROVINCIA             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7</xdr:col>
      <xdr:colOff>185953</xdr:colOff>
      <xdr:row>5</xdr:row>
      <xdr:rowOff>53560</xdr:rowOff>
    </xdr:from>
    <xdr:ext cx="2047559" cy="166346"/>
    <xdr:sp macro="" textlink="">
      <xdr:nvSpPr>
        <xdr:cNvPr id="81" name="80 Rectángul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SpPr/>
      </xdr:nvSpPr>
      <xdr:spPr bwMode="auto">
        <a:xfrm>
          <a:off x="8887993" y="853660"/>
          <a:ext cx="2047559" cy="166346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s-ES" sz="1050" baseline="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 POR CLASE  DE RIESGO 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7</xdr:col>
      <xdr:colOff>185953</xdr:colOff>
      <xdr:row>6</xdr:row>
      <xdr:rowOff>68580</xdr:rowOff>
    </xdr:from>
    <xdr:ext cx="2047559" cy="166346"/>
    <xdr:sp macro="" textlink="">
      <xdr:nvSpPr>
        <xdr:cNvPr id="82" name="81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SpPr/>
      </xdr:nvSpPr>
      <xdr:spPr bwMode="auto">
        <a:xfrm>
          <a:off x="8887993" y="1051560"/>
          <a:ext cx="2047559" cy="166346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4. POR MES-INUNDACIÓN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3</xdr:col>
      <xdr:colOff>1174750</xdr:colOff>
      <xdr:row>2</xdr:row>
      <xdr:rowOff>104775</xdr:rowOff>
    </xdr:from>
    <xdr:ext cx="2216150" cy="172227"/>
    <xdr:sp macro="" textlink="">
      <xdr:nvSpPr>
        <xdr:cNvPr id="92" name="91 Rectángul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C00-00005C000000}"/>
            </a:ext>
          </a:extLst>
        </xdr:cNvPr>
        <xdr:cNvSpPr/>
      </xdr:nvSpPr>
      <xdr:spPr bwMode="auto">
        <a:xfrm>
          <a:off x="4570179" y="424495"/>
          <a:ext cx="2216150" cy="172227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 i="1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→ APARTADO 2. SERIE 1987-2025</a:t>
          </a:r>
          <a:endParaRPr lang="es-ES" sz="1100" b="1" i="1">
            <a:solidFill>
              <a:schemeClr val="tx1">
                <a:lumMod val="50000"/>
                <a:lumOff val="50000"/>
              </a:schemeClr>
            </a:solidFill>
            <a:effectLst/>
          </a:endParaRPr>
        </a:p>
      </xdr:txBody>
    </xdr:sp>
    <xdr:clientData/>
  </xdr:oneCellAnchor>
  <xdr:twoCellAnchor editAs="oneCell">
    <xdr:from>
      <xdr:col>0</xdr:col>
      <xdr:colOff>158838</xdr:colOff>
      <xdr:row>1</xdr:row>
      <xdr:rowOff>19226</xdr:rowOff>
    </xdr:from>
    <xdr:to>
      <xdr:col>0</xdr:col>
      <xdr:colOff>770834</xdr:colOff>
      <xdr:row>4</xdr:row>
      <xdr:rowOff>120958</xdr:rowOff>
    </xdr:to>
    <xdr:pic>
      <xdr:nvPicPr>
        <xdr:cNvPr id="94" name="93 Imagen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C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838" y="179086"/>
          <a:ext cx="611996" cy="562131"/>
        </a:xfrm>
        <a:prstGeom prst="rect">
          <a:avLst/>
        </a:prstGeom>
      </xdr:spPr>
    </xdr:pic>
    <xdr:clientData/>
  </xdr:twoCellAnchor>
  <xdr:twoCellAnchor>
    <xdr:from>
      <xdr:col>0</xdr:col>
      <xdr:colOff>12788</xdr:colOff>
      <xdr:row>0</xdr:row>
      <xdr:rowOff>25576</xdr:rowOff>
    </xdr:from>
    <xdr:to>
      <xdr:col>0</xdr:col>
      <xdr:colOff>952588</xdr:colOff>
      <xdr:row>1</xdr:row>
      <xdr:rowOff>19226</xdr:rowOff>
    </xdr:to>
    <xdr:sp macro="" textlink="">
      <xdr:nvSpPr>
        <xdr:cNvPr id="95" name="94 Hexágono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C00-00005F000000}"/>
            </a:ext>
          </a:extLst>
        </xdr:cNvPr>
        <xdr:cNvSpPr/>
      </xdr:nvSpPr>
      <xdr:spPr bwMode="auto">
        <a:xfrm>
          <a:off x="12788" y="25576"/>
          <a:ext cx="939800" cy="153510"/>
        </a:xfrm>
        <a:prstGeom prst="hexagon">
          <a:avLst/>
        </a:prstGeom>
        <a:solidFill>
          <a:schemeClr val="accent2">
            <a:lumMod val="20000"/>
            <a:lumOff val="8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200" b="1">
              <a:solidFill>
                <a:sysClr val="windowText" lastClr="000000"/>
              </a:solidFill>
              <a:latin typeface="Aharoni" panose="02010803020104030203" pitchFamily="2" charset="-79"/>
              <a:cs typeface="Aharoni" panose="02010803020104030203" pitchFamily="2" charset="-79"/>
            </a:rPr>
            <a:t>PORTADA</a:t>
          </a:r>
        </a:p>
      </xdr:txBody>
    </xdr:sp>
    <xdr:clientData/>
  </xdr:twoCellAnchor>
  <xdr:oneCellAnchor>
    <xdr:from>
      <xdr:col>7</xdr:col>
      <xdr:colOff>952178</xdr:colOff>
      <xdr:row>2</xdr:row>
      <xdr:rowOff>155208</xdr:rowOff>
    </xdr:from>
    <xdr:ext cx="1272721" cy="164404"/>
    <xdr:sp macro="" textlink="">
      <xdr:nvSpPr>
        <xdr:cNvPr id="97" name="96 Rectángulo">
          <a:extLst>
            <a:ext uri="{FF2B5EF4-FFF2-40B4-BE49-F238E27FC236}">
              <a16:creationId xmlns:a16="http://schemas.microsoft.com/office/drawing/2014/main" id="{00000000-0008-0000-0C00-000061000000}"/>
            </a:ext>
          </a:extLst>
        </xdr:cNvPr>
        <xdr:cNvSpPr/>
      </xdr:nvSpPr>
      <xdr:spPr bwMode="auto">
        <a:xfrm>
          <a:off x="9654218" y="475248"/>
          <a:ext cx="1272721" cy="164404"/>
        </a:xfrm>
        <a:prstGeom prst="rect">
          <a:avLst/>
        </a:prstGeom>
        <a:solidFill>
          <a:schemeClr val="accent2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1b. POR CAUSA</a:t>
          </a:r>
          <a:r>
            <a:rPr lang="es-ES" sz="105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Y AÑO</a:t>
          </a:r>
          <a:endParaRPr lang="es-ES" sz="1050" b="1">
            <a:solidFill>
              <a:schemeClr val="bg1"/>
            </a:solidFill>
            <a:effectLst/>
          </a:endParaRPr>
        </a:p>
      </xdr:txBody>
    </xdr:sp>
    <xdr:clientData/>
  </xdr:oneCellAnchor>
  <xdr:twoCellAnchor>
    <xdr:from>
      <xdr:col>1</xdr:col>
      <xdr:colOff>38100</xdr:colOff>
      <xdr:row>0</xdr:row>
      <xdr:rowOff>30480</xdr:rowOff>
    </xdr:from>
    <xdr:to>
      <xdr:col>2</xdr:col>
      <xdr:colOff>895350</xdr:colOff>
      <xdr:row>1</xdr:row>
      <xdr:rowOff>132080</xdr:rowOff>
    </xdr:to>
    <xdr:sp macro="" textlink="">
      <xdr:nvSpPr>
        <xdr:cNvPr id="8" name="64 Pentágono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1186866-227E-4DA3-A04F-695FB8DFBDF7}"/>
            </a:ext>
          </a:extLst>
        </xdr:cNvPr>
        <xdr:cNvSpPr/>
      </xdr:nvSpPr>
      <xdr:spPr bwMode="auto">
        <a:xfrm>
          <a:off x="1074420" y="30480"/>
          <a:ext cx="1969770" cy="261620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ngle"/>
          <a:contourClr>
            <a:srgbClr val="FFFFFF"/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SECCIÓN 2ª</a:t>
          </a: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SINIESTRALIDAD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4</xdr:col>
      <xdr:colOff>1325286</xdr:colOff>
      <xdr:row>0</xdr:row>
      <xdr:rowOff>55880</xdr:rowOff>
    </xdr:from>
    <xdr:ext cx="1082629" cy="242478"/>
    <xdr:sp macro="" textlink="">
      <xdr:nvSpPr>
        <xdr:cNvPr id="9" name="81 Rectángulo redondead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EFD3348-544C-4BF4-AC05-F1F5569D07DD}"/>
            </a:ext>
          </a:extLst>
        </xdr:cNvPr>
        <xdr:cNvSpPr/>
      </xdr:nvSpPr>
      <xdr:spPr bwMode="auto">
        <a:xfrm>
          <a:off x="6163986" y="55880"/>
          <a:ext cx="108262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III. PERSONAS </a:t>
          </a:r>
        </a:p>
      </xdr:txBody>
    </xdr:sp>
    <xdr:clientData/>
  </xdr:oneCellAnchor>
  <xdr:oneCellAnchor>
    <xdr:from>
      <xdr:col>5</xdr:col>
      <xdr:colOff>941016</xdr:colOff>
      <xdr:row>0</xdr:row>
      <xdr:rowOff>55880</xdr:rowOff>
    </xdr:from>
    <xdr:ext cx="1606012" cy="242478"/>
    <xdr:sp macro="" textlink="">
      <xdr:nvSpPr>
        <xdr:cNvPr id="10" name="82 Rectángulo redondeado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496B51E7-FA69-4505-9D75-94F1D17EE9E5}"/>
            </a:ext>
          </a:extLst>
        </xdr:cNvPr>
        <xdr:cNvSpPr/>
      </xdr:nvSpPr>
      <xdr:spPr bwMode="auto">
        <a:xfrm>
          <a:off x="7349436" y="55880"/>
          <a:ext cx="1606012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IV.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DATOS GLOBALES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oneCellAnchor>
    <xdr:from>
      <xdr:col>7</xdr:col>
      <xdr:colOff>348610</xdr:colOff>
      <xdr:row>0</xdr:row>
      <xdr:rowOff>55880</xdr:rowOff>
    </xdr:from>
    <xdr:ext cx="1696712" cy="242478"/>
    <xdr:sp macro="" textlink="">
      <xdr:nvSpPr>
        <xdr:cNvPr id="11" name="93 Rectángulo redondeado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8034978-36E1-451F-927F-1307B13BFB97}"/>
            </a:ext>
          </a:extLst>
        </xdr:cNvPr>
        <xdr:cNvSpPr/>
      </xdr:nvSpPr>
      <xdr:spPr bwMode="auto">
        <a:xfrm>
          <a:off x="9058270" y="55880"/>
          <a:ext cx="1696712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V.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GRANDES EVENTOS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oneCellAnchor>
    <xdr:from>
      <xdr:col>3</xdr:col>
      <xdr:colOff>876440</xdr:colOff>
      <xdr:row>0</xdr:row>
      <xdr:rowOff>55880</xdr:rowOff>
    </xdr:from>
    <xdr:ext cx="2030045" cy="242478"/>
    <xdr:sp macro="" textlink="">
      <xdr:nvSpPr>
        <xdr:cNvPr id="12" name="94 Rectángulo redondeado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F098AB38-AAEC-41D7-B805-4CE7174683D1}"/>
            </a:ext>
          </a:extLst>
        </xdr:cNvPr>
        <xdr:cNvSpPr/>
      </xdr:nvSpPr>
      <xdr:spPr bwMode="auto">
        <a:xfrm>
          <a:off x="4031120" y="55880"/>
          <a:ext cx="2030045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indent="0"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II. PÉRDIDAS PECUNIARIAS</a:t>
          </a:r>
        </a:p>
      </xdr:txBody>
    </xdr:sp>
    <xdr:clientData/>
  </xdr:oneCellAnchor>
  <xdr:oneCellAnchor>
    <xdr:from>
      <xdr:col>3</xdr:col>
      <xdr:colOff>30480</xdr:colOff>
      <xdr:row>0</xdr:row>
      <xdr:rowOff>55880</xdr:rowOff>
    </xdr:from>
    <xdr:ext cx="743139" cy="242478"/>
    <xdr:sp macro="" textlink="">
      <xdr:nvSpPr>
        <xdr:cNvPr id="13" name="83 Rectángulo redondea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90D2D0-0024-4043-9F96-980C76A07750}"/>
            </a:ext>
          </a:extLst>
        </xdr:cNvPr>
        <xdr:cNvSpPr/>
      </xdr:nvSpPr>
      <xdr:spPr bwMode="auto">
        <a:xfrm>
          <a:off x="3177540" y="55880"/>
          <a:ext cx="74313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indent="0" algn="l"/>
          <a:r>
            <a:rPr lang="es-ES" sz="1400" b="1">
              <a:solidFill>
                <a:srgbClr val="9D2235"/>
              </a:solidFill>
              <a:latin typeface="+mn-lt"/>
              <a:ea typeface="+mn-ea"/>
              <a:cs typeface="+mn-cs"/>
            </a:rPr>
            <a:t>I. BIENES </a:t>
          </a:r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31750</xdr:rowOff>
    </xdr:from>
    <xdr:ext cx="1771960" cy="172227"/>
    <xdr:sp macro="" textlink="">
      <xdr:nvSpPr>
        <xdr:cNvPr id="2" name="3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F8831B-78FF-445E-878E-9F22F4C0D546}"/>
            </a:ext>
          </a:extLst>
        </xdr:cNvPr>
        <xdr:cNvSpPr/>
      </xdr:nvSpPr>
      <xdr:spPr bwMode="auto">
        <a:xfrm>
          <a:off x="1036320" y="671830"/>
          <a:ext cx="1771960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A. EXPTES. O TRAMITACIONES 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2</xdr:col>
      <xdr:colOff>482600</xdr:colOff>
      <xdr:row>4</xdr:row>
      <xdr:rowOff>31750</xdr:rowOff>
    </xdr:from>
    <xdr:ext cx="1300549" cy="172227"/>
    <xdr:sp macro="" textlink="">
      <xdr:nvSpPr>
        <xdr:cNvPr id="3" name="32 Rectángul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56DEDD-6AFA-4BC0-B9FB-F01D7B39C943}"/>
            </a:ext>
          </a:extLst>
        </xdr:cNvPr>
        <xdr:cNvSpPr/>
      </xdr:nvSpPr>
      <xdr:spPr bwMode="auto">
        <a:xfrm>
          <a:off x="3004820" y="671830"/>
          <a:ext cx="1300549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B. INDEMNIZACIONES 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8</xdr:col>
      <xdr:colOff>162811</xdr:colOff>
      <xdr:row>2</xdr:row>
      <xdr:rowOff>38100</xdr:rowOff>
    </xdr:from>
    <xdr:ext cx="706850" cy="164404"/>
    <xdr:sp macro="" textlink="">
      <xdr:nvSpPr>
        <xdr:cNvPr id="10" name="42 Rectángul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67533D-16E8-401E-868D-4D3194A09694}"/>
            </a:ext>
          </a:extLst>
        </xdr:cNvPr>
        <xdr:cNvSpPr/>
      </xdr:nvSpPr>
      <xdr:spPr bwMode="auto">
        <a:xfrm>
          <a:off x="7325611" y="358140"/>
          <a:ext cx="706850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1. POR AÑO                         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8</xdr:col>
      <xdr:colOff>162811</xdr:colOff>
      <xdr:row>3</xdr:row>
      <xdr:rowOff>63500</xdr:rowOff>
    </xdr:from>
    <xdr:ext cx="1972941" cy="164404"/>
    <xdr:sp macro="" textlink="">
      <xdr:nvSpPr>
        <xdr:cNvPr id="11" name="43 Rectángulo">
          <a:extLst>
            <a:ext uri="{FF2B5EF4-FFF2-40B4-BE49-F238E27FC236}">
              <a16:creationId xmlns:a16="http://schemas.microsoft.com/office/drawing/2014/main" id="{052DB015-D0A1-4E6B-85ED-112A36C9E992}"/>
            </a:ext>
          </a:extLst>
        </xdr:cNvPr>
        <xdr:cNvSpPr/>
      </xdr:nvSpPr>
      <xdr:spPr bwMode="auto">
        <a:xfrm>
          <a:off x="7325611" y="543560"/>
          <a:ext cx="1972941" cy="164404"/>
        </a:xfrm>
        <a:prstGeom prst="rect">
          <a:avLst/>
        </a:prstGeom>
        <a:solidFill>
          <a:schemeClr val="accent2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2. POR PROVINCIA               </a:t>
          </a:r>
          <a:endParaRPr lang="es-ES" sz="1050" b="1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8</xdr:col>
      <xdr:colOff>162811</xdr:colOff>
      <xdr:row>4</xdr:row>
      <xdr:rowOff>95250</xdr:rowOff>
    </xdr:from>
    <xdr:ext cx="1972941" cy="164404"/>
    <xdr:sp macro="" textlink="">
      <xdr:nvSpPr>
        <xdr:cNvPr id="12" name="4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088AB4-AADA-4620-B340-D2379313D328}"/>
            </a:ext>
          </a:extLst>
        </xdr:cNvPr>
        <xdr:cNvSpPr/>
      </xdr:nvSpPr>
      <xdr:spPr bwMode="auto">
        <a:xfrm>
          <a:off x="7325611" y="735330"/>
          <a:ext cx="1972941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s-ES" sz="1050" baseline="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 POR CLASE  DE RIESGO 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8</xdr:col>
      <xdr:colOff>162811</xdr:colOff>
      <xdr:row>5</xdr:row>
      <xdr:rowOff>127000</xdr:rowOff>
    </xdr:from>
    <xdr:ext cx="1972941" cy="164404"/>
    <xdr:sp macro="" textlink="">
      <xdr:nvSpPr>
        <xdr:cNvPr id="13" name="45 Rectángul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C3AEFD7-B7F0-40A1-BAD7-DCAAA264B366}"/>
            </a:ext>
          </a:extLst>
        </xdr:cNvPr>
        <xdr:cNvSpPr/>
      </xdr:nvSpPr>
      <xdr:spPr bwMode="auto">
        <a:xfrm>
          <a:off x="7325611" y="927100"/>
          <a:ext cx="1972941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4. POR MES-INUNDACIÓN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twoCellAnchor>
    <xdr:from>
      <xdr:col>11</xdr:col>
      <xdr:colOff>133740</xdr:colOff>
      <xdr:row>2</xdr:row>
      <xdr:rowOff>117808</xdr:rowOff>
    </xdr:from>
    <xdr:to>
      <xdr:col>14</xdr:col>
      <xdr:colOff>414922</xdr:colOff>
      <xdr:row>5</xdr:row>
      <xdr:rowOff>146144</xdr:rowOff>
    </xdr:to>
    <xdr:sp macro="" textlink="">
      <xdr:nvSpPr>
        <xdr:cNvPr id="14" name="27 Pentágono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7A6D9DB-F95F-48FE-8909-B886222B50F9}"/>
            </a:ext>
          </a:extLst>
        </xdr:cNvPr>
        <xdr:cNvSpPr/>
      </xdr:nvSpPr>
      <xdr:spPr bwMode="auto">
        <a:xfrm>
          <a:off x="9704460" y="437848"/>
          <a:ext cx="2742442" cy="508396"/>
        </a:xfrm>
        <a:prstGeom prst="homePlate">
          <a:avLst/>
        </a:prstGeom>
        <a:solidFill>
          <a:schemeClr val="accent5">
            <a:lumMod val="20000"/>
            <a:lumOff val="8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es-ES" sz="1100" b="1" i="1" u="sng">
              <a:solidFill>
                <a:srgbClr val="2971E7"/>
              </a:solidFill>
              <a:effectLst/>
              <a:latin typeface="+mn-lt"/>
              <a:ea typeface="+mn-ea"/>
              <a:cs typeface="+mn-cs"/>
            </a:rPr>
            <a:t>ANEXO - SINIESTRALIDAD-BIENES </a:t>
          </a:r>
        </a:p>
        <a:p>
          <a:pPr algn="l"/>
          <a:r>
            <a:rPr lang="es-ES" sz="1000" b="1" i="1">
              <a:solidFill>
                <a:srgbClr val="2971E7"/>
              </a:solidFill>
              <a:effectLst/>
              <a:latin typeface="+mn-lt"/>
              <a:ea typeface="+mn-ea"/>
              <a:cs typeface="+mn-cs"/>
            </a:rPr>
            <a:t>TODAS LAS CAUSAS POR PROVINCIA Y AÑO DE OCURRENCIA. SERIE 1994-2025</a:t>
          </a:r>
        </a:p>
      </xdr:txBody>
    </xdr:sp>
    <xdr:clientData/>
  </xdr:twoCellAnchor>
  <xdr:oneCellAnchor>
    <xdr:from>
      <xdr:col>24</xdr:col>
      <xdr:colOff>705521</xdr:colOff>
      <xdr:row>0</xdr:row>
      <xdr:rowOff>63500</xdr:rowOff>
    </xdr:from>
    <xdr:ext cx="1082629" cy="242478"/>
    <xdr:sp macro="" textlink="">
      <xdr:nvSpPr>
        <xdr:cNvPr id="15" name="28 Rectángulo redondeado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8140D7F-4C5C-4E9D-B493-AE702F4D9681}"/>
            </a:ext>
          </a:extLst>
        </xdr:cNvPr>
        <xdr:cNvSpPr/>
      </xdr:nvSpPr>
      <xdr:spPr bwMode="auto">
        <a:xfrm>
          <a:off x="23999861" y="63500"/>
          <a:ext cx="108262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III. PERSONAS </a:t>
          </a:r>
        </a:p>
      </xdr:txBody>
    </xdr:sp>
    <xdr:clientData/>
  </xdr:oneCellAnchor>
  <xdr:oneCellAnchor>
    <xdr:from>
      <xdr:col>26</xdr:col>
      <xdr:colOff>83342</xdr:colOff>
      <xdr:row>0</xdr:row>
      <xdr:rowOff>63500</xdr:rowOff>
    </xdr:from>
    <xdr:ext cx="1606012" cy="242478"/>
    <xdr:sp macro="" textlink="">
      <xdr:nvSpPr>
        <xdr:cNvPr id="16" name="33 Rectángulo redondeado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17A2DEA-F116-4B0A-AFA9-476811543A3E}"/>
            </a:ext>
          </a:extLst>
        </xdr:cNvPr>
        <xdr:cNvSpPr/>
      </xdr:nvSpPr>
      <xdr:spPr bwMode="auto">
        <a:xfrm>
          <a:off x="25221722" y="63500"/>
          <a:ext cx="1606012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IV.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DATOS GLOBALES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oneCellAnchor>
    <xdr:from>
      <xdr:col>27</xdr:col>
      <xdr:colOff>876086</xdr:colOff>
      <xdr:row>0</xdr:row>
      <xdr:rowOff>63500</xdr:rowOff>
    </xdr:from>
    <xdr:ext cx="1696712" cy="242478"/>
    <xdr:sp macro="" textlink="">
      <xdr:nvSpPr>
        <xdr:cNvPr id="17" name="34 Rectángulo redondead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418E069-41D8-4596-8B39-2643AE48F6D6}"/>
            </a:ext>
          </a:extLst>
        </xdr:cNvPr>
        <xdr:cNvSpPr/>
      </xdr:nvSpPr>
      <xdr:spPr bwMode="auto">
        <a:xfrm>
          <a:off x="26936486" y="63500"/>
          <a:ext cx="1696712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V.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GRANDES EVENTOS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oneCellAnchor>
    <xdr:from>
      <xdr:col>22</xdr:col>
      <xdr:colOff>859512</xdr:colOff>
      <xdr:row>0</xdr:row>
      <xdr:rowOff>63500</xdr:rowOff>
    </xdr:from>
    <xdr:ext cx="1969916" cy="242478"/>
    <xdr:sp macro="" textlink="">
      <xdr:nvSpPr>
        <xdr:cNvPr id="18" name="35 Rectángulo redondeado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507F807-17EC-4FD6-A098-2395151AB177}"/>
            </a:ext>
          </a:extLst>
        </xdr:cNvPr>
        <xdr:cNvSpPr/>
      </xdr:nvSpPr>
      <xdr:spPr bwMode="auto">
        <a:xfrm>
          <a:off x="21928812" y="63500"/>
          <a:ext cx="1969916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indent="0"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II. PÉRDIDAS PECUNIARIAS</a:t>
          </a:r>
        </a:p>
      </xdr:txBody>
    </xdr:sp>
    <xdr:clientData/>
  </xdr:oneCellAnchor>
  <xdr:oneCellAnchor>
    <xdr:from>
      <xdr:col>22</xdr:col>
      <xdr:colOff>0</xdr:colOff>
      <xdr:row>0</xdr:row>
      <xdr:rowOff>63500</xdr:rowOff>
    </xdr:from>
    <xdr:ext cx="743139" cy="242478"/>
    <xdr:sp macro="" textlink="">
      <xdr:nvSpPr>
        <xdr:cNvPr id="19" name="36 Rectángulo redondead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781171-05CD-4D68-8B7D-208D4D603F2C}"/>
            </a:ext>
          </a:extLst>
        </xdr:cNvPr>
        <xdr:cNvSpPr/>
      </xdr:nvSpPr>
      <xdr:spPr bwMode="auto">
        <a:xfrm>
          <a:off x="19697700" y="63500"/>
          <a:ext cx="74313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indent="0" algn="l"/>
          <a:r>
            <a:rPr lang="es-ES" sz="1400" b="1">
              <a:solidFill>
                <a:srgbClr val="9D2235"/>
              </a:solidFill>
              <a:latin typeface="+mn-lt"/>
              <a:ea typeface="+mn-ea"/>
              <a:cs typeface="+mn-cs"/>
            </a:rPr>
            <a:t>I. BIENES </a:t>
          </a:r>
        </a:p>
      </xdr:txBody>
    </xdr:sp>
    <xdr:clientData/>
  </xdr:oneCellAnchor>
  <xdr:oneCellAnchor>
    <xdr:from>
      <xdr:col>4</xdr:col>
      <xdr:colOff>584200</xdr:colOff>
      <xdr:row>3</xdr:row>
      <xdr:rowOff>0</xdr:rowOff>
    </xdr:from>
    <xdr:ext cx="2216150" cy="172227"/>
    <xdr:sp macro="" textlink="">
      <xdr:nvSpPr>
        <xdr:cNvPr id="20" name="50 Rectángulo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08F4D39-CEDB-4F5A-B6A0-3B88982AC6BC}"/>
            </a:ext>
          </a:extLst>
        </xdr:cNvPr>
        <xdr:cNvSpPr/>
      </xdr:nvSpPr>
      <xdr:spPr bwMode="auto">
        <a:xfrm>
          <a:off x="4699000" y="480060"/>
          <a:ext cx="2216150" cy="172227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 i="1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→ APARTADO 2. SERIE 1987-2025</a:t>
          </a:r>
          <a:endParaRPr lang="es-ES" sz="1100" b="1" i="1">
            <a:solidFill>
              <a:schemeClr val="tx1">
                <a:lumMod val="50000"/>
                <a:lumOff val="50000"/>
              </a:schemeClr>
            </a:solidFill>
            <a:effectLst/>
          </a:endParaRPr>
        </a:p>
      </xdr:txBody>
    </xdr:sp>
    <xdr:clientData/>
  </xdr:oneCellAnchor>
  <xdr:oneCellAnchor>
    <xdr:from>
      <xdr:col>25</xdr:col>
      <xdr:colOff>267012</xdr:colOff>
      <xdr:row>3</xdr:row>
      <xdr:rowOff>0</xdr:rowOff>
    </xdr:from>
    <xdr:ext cx="2216150" cy="172227"/>
    <xdr:sp macro="" textlink="">
      <xdr:nvSpPr>
        <xdr:cNvPr id="21" name="52 Rectángulo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EFD038B5-9BD1-485F-859C-2B7FE958AA3A}"/>
            </a:ext>
          </a:extLst>
        </xdr:cNvPr>
        <xdr:cNvSpPr/>
      </xdr:nvSpPr>
      <xdr:spPr bwMode="auto">
        <a:xfrm>
          <a:off x="23386092" y="480060"/>
          <a:ext cx="2216150" cy="172227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 i="1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→ APARTADO 2. SERIE 1987-2025</a:t>
          </a:r>
          <a:endParaRPr lang="es-ES" sz="1100" b="1" i="1">
            <a:solidFill>
              <a:schemeClr val="tx1">
                <a:lumMod val="50000"/>
                <a:lumOff val="50000"/>
              </a:schemeClr>
            </a:solidFill>
            <a:effectLst/>
          </a:endParaRPr>
        </a:p>
      </xdr:txBody>
    </xdr:sp>
    <xdr:clientData/>
  </xdr:oneCellAnchor>
  <xdr:oneCellAnchor>
    <xdr:from>
      <xdr:col>1</xdr:col>
      <xdr:colOff>660555</xdr:colOff>
      <xdr:row>5</xdr:row>
      <xdr:rowOff>101600</xdr:rowOff>
    </xdr:from>
    <xdr:ext cx="450850" cy="172227"/>
    <xdr:sp macro="" textlink="">
      <xdr:nvSpPr>
        <xdr:cNvPr id="22" name="51 Rectángulo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10ABEF14-DC27-4ABB-B957-C0C8CBA86971}"/>
            </a:ext>
          </a:extLst>
        </xdr:cNvPr>
        <xdr:cNvSpPr/>
      </xdr:nvSpPr>
      <xdr:spPr bwMode="auto">
        <a:xfrm>
          <a:off x="1696875" y="901700"/>
          <a:ext cx="450850" cy="172227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rPr>
            <a:t>MAPA</a:t>
          </a:r>
          <a:endParaRPr lang="es-ES">
            <a:solidFill>
              <a:schemeClr val="tx1">
                <a:lumMod val="65000"/>
                <a:lumOff val="35000"/>
              </a:schemeClr>
            </a:solidFill>
            <a:effectLst/>
          </a:endParaRPr>
        </a:p>
      </xdr:txBody>
    </xdr:sp>
    <xdr:clientData/>
  </xdr:oneCellAnchor>
  <xdr:oneCellAnchor>
    <xdr:from>
      <xdr:col>3</xdr:col>
      <xdr:colOff>76869</xdr:colOff>
      <xdr:row>5</xdr:row>
      <xdr:rowOff>101600</xdr:rowOff>
    </xdr:from>
    <xdr:ext cx="450850" cy="172227"/>
    <xdr:sp macro="" textlink="">
      <xdr:nvSpPr>
        <xdr:cNvPr id="23" name="54 Rectángulo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62908811-57E1-4850-8765-9E3FAE27771B}"/>
            </a:ext>
          </a:extLst>
        </xdr:cNvPr>
        <xdr:cNvSpPr/>
      </xdr:nvSpPr>
      <xdr:spPr bwMode="auto">
        <a:xfrm>
          <a:off x="3429669" y="901700"/>
          <a:ext cx="450850" cy="172227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rPr>
            <a:t>MAPA</a:t>
          </a:r>
          <a:endParaRPr lang="es-ES">
            <a:solidFill>
              <a:schemeClr val="tx1">
                <a:lumMod val="65000"/>
                <a:lumOff val="35000"/>
              </a:schemeClr>
            </a:solidFill>
            <a:effectLst/>
          </a:endParaRPr>
        </a:p>
      </xdr:txBody>
    </xdr:sp>
    <xdr:clientData/>
  </xdr:oneCellAnchor>
  <xdr:oneCellAnchor>
    <xdr:from>
      <xdr:col>22</xdr:col>
      <xdr:colOff>0</xdr:colOff>
      <xdr:row>4</xdr:row>
      <xdr:rowOff>0</xdr:rowOff>
    </xdr:from>
    <xdr:ext cx="1771960" cy="172227"/>
    <xdr:sp macro="" textlink="">
      <xdr:nvSpPr>
        <xdr:cNvPr id="24" name="55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9B553A-D531-4D3D-8C91-6014C1A7CBE3}"/>
            </a:ext>
          </a:extLst>
        </xdr:cNvPr>
        <xdr:cNvSpPr/>
      </xdr:nvSpPr>
      <xdr:spPr bwMode="auto">
        <a:xfrm>
          <a:off x="19697700" y="640080"/>
          <a:ext cx="1771960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A. EXPTES. O TRAMITACIONES 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23</xdr:col>
      <xdr:colOff>756920</xdr:colOff>
      <xdr:row>4</xdr:row>
      <xdr:rowOff>0</xdr:rowOff>
    </xdr:from>
    <xdr:ext cx="1300549" cy="172227"/>
    <xdr:sp macro="" textlink="">
      <xdr:nvSpPr>
        <xdr:cNvPr id="25" name="56 Rectángul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C0111D-257A-4037-AA2A-81E22890D658}"/>
            </a:ext>
          </a:extLst>
        </xdr:cNvPr>
        <xdr:cNvSpPr/>
      </xdr:nvSpPr>
      <xdr:spPr bwMode="auto">
        <a:xfrm>
          <a:off x="23045420" y="640080"/>
          <a:ext cx="1300549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B. INDEMNIZACIONES 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22</xdr:col>
      <xdr:colOff>654050</xdr:colOff>
      <xdr:row>5</xdr:row>
      <xdr:rowOff>69850</xdr:rowOff>
    </xdr:from>
    <xdr:ext cx="450850" cy="172227"/>
    <xdr:sp macro="" textlink="">
      <xdr:nvSpPr>
        <xdr:cNvPr id="26" name="57 Rectángulo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F19B6B74-6D5C-4711-93C1-8A3D605A88E1}"/>
            </a:ext>
          </a:extLst>
        </xdr:cNvPr>
        <xdr:cNvSpPr/>
      </xdr:nvSpPr>
      <xdr:spPr bwMode="auto">
        <a:xfrm>
          <a:off x="20351750" y="869950"/>
          <a:ext cx="450850" cy="172227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rPr>
            <a:t>MAPA</a:t>
          </a:r>
          <a:endParaRPr lang="es-ES">
            <a:solidFill>
              <a:schemeClr val="tx1">
                <a:lumMod val="65000"/>
                <a:lumOff val="35000"/>
              </a:schemeClr>
            </a:solidFill>
            <a:effectLst/>
          </a:endParaRPr>
        </a:p>
      </xdr:txBody>
    </xdr:sp>
    <xdr:clientData/>
  </xdr:oneCellAnchor>
  <xdr:oneCellAnchor>
    <xdr:from>
      <xdr:col>24</xdr:col>
      <xdr:colOff>195580</xdr:colOff>
      <xdr:row>5</xdr:row>
      <xdr:rowOff>69850</xdr:rowOff>
    </xdr:from>
    <xdr:ext cx="450850" cy="172227"/>
    <xdr:sp macro="" textlink="">
      <xdr:nvSpPr>
        <xdr:cNvPr id="27" name="58 Rectángulo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9DEC12DC-C41B-476A-95FC-2AE388E5BA67}"/>
            </a:ext>
          </a:extLst>
        </xdr:cNvPr>
        <xdr:cNvSpPr/>
      </xdr:nvSpPr>
      <xdr:spPr bwMode="auto">
        <a:xfrm>
          <a:off x="23489920" y="869950"/>
          <a:ext cx="450850" cy="172227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rPr>
            <a:t>MAPA</a:t>
          </a:r>
          <a:endParaRPr lang="es-ES">
            <a:solidFill>
              <a:schemeClr val="tx1">
                <a:lumMod val="65000"/>
                <a:lumOff val="35000"/>
              </a:schemeClr>
            </a:solidFill>
            <a:effectLst/>
          </a:endParaRPr>
        </a:p>
      </xdr:txBody>
    </xdr:sp>
    <xdr:clientData/>
  </xdr:oneCellAnchor>
  <xdr:twoCellAnchor>
    <xdr:from>
      <xdr:col>30</xdr:col>
      <xdr:colOff>537128</xdr:colOff>
      <xdr:row>2</xdr:row>
      <xdr:rowOff>140676</xdr:rowOff>
    </xdr:from>
    <xdr:to>
      <xdr:col>33</xdr:col>
      <xdr:colOff>597481</xdr:colOff>
      <xdr:row>6</xdr:row>
      <xdr:rowOff>9152</xdr:rowOff>
    </xdr:to>
    <xdr:sp macro="" textlink="">
      <xdr:nvSpPr>
        <xdr:cNvPr id="28" name="59 Pentágono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42F8CB4-2B8B-4909-9131-23A58F385408}"/>
            </a:ext>
          </a:extLst>
        </xdr:cNvPr>
        <xdr:cNvSpPr/>
      </xdr:nvSpPr>
      <xdr:spPr bwMode="auto">
        <a:xfrm>
          <a:off x="28266308" y="460716"/>
          <a:ext cx="2826413" cy="508556"/>
        </a:xfrm>
        <a:prstGeom prst="homePlate">
          <a:avLst/>
        </a:prstGeom>
        <a:solidFill>
          <a:schemeClr val="accent5">
            <a:lumMod val="20000"/>
            <a:lumOff val="8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es-ES" sz="1100" b="1" i="1" u="sng">
              <a:solidFill>
                <a:srgbClr val="2971E7"/>
              </a:solidFill>
              <a:effectLst/>
              <a:latin typeface="+mn-lt"/>
              <a:ea typeface="+mn-ea"/>
              <a:cs typeface="+mn-cs"/>
            </a:rPr>
            <a:t>ANEXO - SINIESTRALIDAD-BIENES </a:t>
          </a:r>
        </a:p>
        <a:p>
          <a:pPr algn="l"/>
          <a:r>
            <a:rPr lang="es-ES" sz="1000" b="1" i="1">
              <a:solidFill>
                <a:srgbClr val="2971E7"/>
              </a:solidFill>
              <a:effectLst/>
              <a:latin typeface="+mn-lt"/>
              <a:ea typeface="+mn-ea"/>
              <a:cs typeface="+mn-cs"/>
            </a:rPr>
            <a:t>TODAS LAS CAUSAS POR PROVINCIA Y AÑO DE OCURRENCIA. SERIE 1994-2025</a:t>
          </a:r>
        </a:p>
      </xdr:txBody>
    </xdr:sp>
    <xdr:clientData/>
  </xdr:twoCellAnchor>
  <xdr:twoCellAnchor editAs="oneCell">
    <xdr:from>
      <xdr:col>0</xdr:col>
      <xdr:colOff>158838</xdr:colOff>
      <xdr:row>1</xdr:row>
      <xdr:rowOff>19226</xdr:rowOff>
    </xdr:from>
    <xdr:to>
      <xdr:col>0</xdr:col>
      <xdr:colOff>770834</xdr:colOff>
      <xdr:row>4</xdr:row>
      <xdr:rowOff>120958</xdr:rowOff>
    </xdr:to>
    <xdr:pic>
      <xdr:nvPicPr>
        <xdr:cNvPr id="29" name="53 Imagen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A658271-1795-4A26-BE4A-2814BC70D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838" y="179246"/>
          <a:ext cx="611996" cy="581792"/>
        </a:xfrm>
        <a:prstGeom prst="rect">
          <a:avLst/>
        </a:prstGeom>
      </xdr:spPr>
    </xdr:pic>
    <xdr:clientData/>
  </xdr:twoCellAnchor>
  <xdr:twoCellAnchor>
    <xdr:from>
      <xdr:col>0</xdr:col>
      <xdr:colOff>12788</xdr:colOff>
      <xdr:row>0</xdr:row>
      <xdr:rowOff>25576</xdr:rowOff>
    </xdr:from>
    <xdr:to>
      <xdr:col>0</xdr:col>
      <xdr:colOff>952588</xdr:colOff>
      <xdr:row>1</xdr:row>
      <xdr:rowOff>19226</xdr:rowOff>
    </xdr:to>
    <xdr:sp macro="" textlink="">
      <xdr:nvSpPr>
        <xdr:cNvPr id="30" name="62 Hexágono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581A2E8-8C2B-4096-8B47-5FEDC15CC3B5}"/>
            </a:ext>
          </a:extLst>
        </xdr:cNvPr>
        <xdr:cNvSpPr/>
      </xdr:nvSpPr>
      <xdr:spPr bwMode="auto">
        <a:xfrm>
          <a:off x="12788" y="25576"/>
          <a:ext cx="939800" cy="153670"/>
        </a:xfrm>
        <a:prstGeom prst="hexagon">
          <a:avLst/>
        </a:prstGeom>
        <a:solidFill>
          <a:schemeClr val="accent2">
            <a:lumMod val="20000"/>
            <a:lumOff val="8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200" b="1">
              <a:solidFill>
                <a:sysClr val="windowText" lastClr="000000"/>
              </a:solidFill>
              <a:latin typeface="Aharoni" panose="02010803020104030203" pitchFamily="2" charset="-79"/>
              <a:cs typeface="Aharoni" panose="02010803020104030203" pitchFamily="2" charset="-79"/>
            </a:rPr>
            <a:t>PORTADA</a:t>
          </a:r>
        </a:p>
      </xdr:txBody>
    </xdr:sp>
    <xdr:clientData/>
  </xdr:twoCellAnchor>
  <xdr:oneCellAnchor>
    <xdr:from>
      <xdr:col>9</xdr:col>
      <xdr:colOff>116841</xdr:colOff>
      <xdr:row>2</xdr:row>
      <xdr:rowOff>38364</xdr:rowOff>
    </xdr:from>
    <xdr:ext cx="1240468" cy="164404"/>
    <xdr:sp macro="" textlink="">
      <xdr:nvSpPr>
        <xdr:cNvPr id="31" name="63 Rectángulo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6E4B166-F595-4D3A-B62C-E7DC939399C2}"/>
            </a:ext>
          </a:extLst>
        </xdr:cNvPr>
        <xdr:cNvSpPr/>
      </xdr:nvSpPr>
      <xdr:spPr bwMode="auto">
        <a:xfrm>
          <a:off x="8240933" y="347853"/>
          <a:ext cx="1240468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1b. POR CAUSA</a:t>
          </a:r>
          <a:r>
            <a:rPr lang="es-ES" sz="1050" baseline="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 Y AÑO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28</xdr:col>
      <xdr:colOff>32137</xdr:colOff>
      <xdr:row>2</xdr:row>
      <xdr:rowOff>38100</xdr:rowOff>
    </xdr:from>
    <xdr:ext cx="706850" cy="164404"/>
    <xdr:sp macro="" textlink="">
      <xdr:nvSpPr>
        <xdr:cNvPr id="32" name="64 Rectángul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FBC35F-A7C2-451C-9F39-17B8E41A0A3A}"/>
            </a:ext>
          </a:extLst>
        </xdr:cNvPr>
        <xdr:cNvSpPr/>
      </xdr:nvSpPr>
      <xdr:spPr bwMode="auto">
        <a:xfrm>
          <a:off x="25917277" y="358140"/>
          <a:ext cx="706850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1. POR AÑO                         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28</xdr:col>
      <xdr:colOff>32137</xdr:colOff>
      <xdr:row>3</xdr:row>
      <xdr:rowOff>63500</xdr:rowOff>
    </xdr:from>
    <xdr:ext cx="1972941" cy="164404"/>
    <xdr:sp macro="" textlink="">
      <xdr:nvSpPr>
        <xdr:cNvPr id="33" name="65 Rectángulo">
          <a:extLst>
            <a:ext uri="{FF2B5EF4-FFF2-40B4-BE49-F238E27FC236}">
              <a16:creationId xmlns:a16="http://schemas.microsoft.com/office/drawing/2014/main" id="{FCDD58EC-5ADD-4A69-9C06-9CE0F5E57E37}"/>
            </a:ext>
          </a:extLst>
        </xdr:cNvPr>
        <xdr:cNvSpPr/>
      </xdr:nvSpPr>
      <xdr:spPr bwMode="auto">
        <a:xfrm>
          <a:off x="25917277" y="543560"/>
          <a:ext cx="1972941" cy="164404"/>
        </a:xfrm>
        <a:prstGeom prst="rect">
          <a:avLst/>
        </a:prstGeom>
        <a:solidFill>
          <a:schemeClr val="accent2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2. POR PROVINCIA               </a:t>
          </a:r>
          <a:endParaRPr lang="es-ES" sz="1050" b="1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28</xdr:col>
      <xdr:colOff>32137</xdr:colOff>
      <xdr:row>4</xdr:row>
      <xdr:rowOff>95250</xdr:rowOff>
    </xdr:from>
    <xdr:ext cx="1972941" cy="164404"/>
    <xdr:sp macro="" textlink="">
      <xdr:nvSpPr>
        <xdr:cNvPr id="34" name="66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15CEA1-A7BB-4AA5-A8E8-2721CB57CB70}"/>
            </a:ext>
          </a:extLst>
        </xdr:cNvPr>
        <xdr:cNvSpPr/>
      </xdr:nvSpPr>
      <xdr:spPr bwMode="auto">
        <a:xfrm>
          <a:off x="25917277" y="735330"/>
          <a:ext cx="1972941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s-ES" sz="1050" baseline="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 POR CLASE  DE RIESGO 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28</xdr:col>
      <xdr:colOff>32137</xdr:colOff>
      <xdr:row>5</xdr:row>
      <xdr:rowOff>127000</xdr:rowOff>
    </xdr:from>
    <xdr:ext cx="1972941" cy="164404"/>
    <xdr:sp macro="" textlink="">
      <xdr:nvSpPr>
        <xdr:cNvPr id="35" name="67 Rectángul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B0BD00C-C214-46C5-9AE6-184E65B834B2}"/>
            </a:ext>
          </a:extLst>
        </xdr:cNvPr>
        <xdr:cNvSpPr/>
      </xdr:nvSpPr>
      <xdr:spPr bwMode="auto">
        <a:xfrm>
          <a:off x="25917277" y="927100"/>
          <a:ext cx="1972941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4. POR MES-INUNDACIÓN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28</xdr:col>
      <xdr:colOff>764585</xdr:colOff>
      <xdr:row>2</xdr:row>
      <xdr:rowOff>31970</xdr:rowOff>
    </xdr:from>
    <xdr:ext cx="1240468" cy="164404"/>
    <xdr:sp macro="" textlink="">
      <xdr:nvSpPr>
        <xdr:cNvPr id="36" name="68 Rectángulo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ACE373C-B252-4272-9F08-BB17E2123665}"/>
            </a:ext>
          </a:extLst>
        </xdr:cNvPr>
        <xdr:cNvSpPr/>
      </xdr:nvSpPr>
      <xdr:spPr bwMode="auto">
        <a:xfrm>
          <a:off x="26649725" y="352010"/>
          <a:ext cx="1240468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1b. POR CAUSA</a:t>
          </a:r>
          <a:r>
            <a:rPr lang="es-ES" sz="1050" baseline="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 Y AÑO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6</xdr:col>
      <xdr:colOff>618679</xdr:colOff>
      <xdr:row>0</xdr:row>
      <xdr:rowOff>63500</xdr:rowOff>
    </xdr:from>
    <xdr:ext cx="1082629" cy="242478"/>
    <xdr:sp macro="" textlink="">
      <xdr:nvSpPr>
        <xdr:cNvPr id="40" name="81 Rectángulo redondeado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FEE3F19-B956-4CEC-8F5B-B3AF02693103}"/>
            </a:ext>
          </a:extLst>
        </xdr:cNvPr>
        <xdr:cNvSpPr/>
      </xdr:nvSpPr>
      <xdr:spPr bwMode="auto">
        <a:xfrm>
          <a:off x="6257479" y="63500"/>
          <a:ext cx="108262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III. PERSONAS </a:t>
          </a:r>
        </a:p>
      </xdr:txBody>
    </xdr:sp>
    <xdr:clientData/>
  </xdr:oneCellAnchor>
  <xdr:oneCellAnchor>
    <xdr:from>
      <xdr:col>8</xdr:col>
      <xdr:colOff>350616</xdr:colOff>
      <xdr:row>0</xdr:row>
      <xdr:rowOff>63500</xdr:rowOff>
    </xdr:from>
    <xdr:ext cx="1606012" cy="242478"/>
    <xdr:sp macro="" textlink="">
      <xdr:nvSpPr>
        <xdr:cNvPr id="41" name="82 Rectángulo redondeado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F13FAF8-C5A3-4270-A7B4-F01C4B225C2D}"/>
            </a:ext>
          </a:extLst>
        </xdr:cNvPr>
        <xdr:cNvSpPr/>
      </xdr:nvSpPr>
      <xdr:spPr bwMode="auto">
        <a:xfrm>
          <a:off x="7513416" y="63500"/>
          <a:ext cx="1606012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IV.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DATOS GLOBALES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oneCellAnchor>
    <xdr:from>
      <xdr:col>10</xdr:col>
      <xdr:colOff>542630</xdr:colOff>
      <xdr:row>0</xdr:row>
      <xdr:rowOff>63500</xdr:rowOff>
    </xdr:from>
    <xdr:ext cx="1696712" cy="242478"/>
    <xdr:sp macro="" textlink="">
      <xdr:nvSpPr>
        <xdr:cNvPr id="42" name="93 Rectángulo redondead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12A155A-74A6-473E-A7C2-01ABFAE77FE0}"/>
            </a:ext>
          </a:extLst>
        </xdr:cNvPr>
        <xdr:cNvSpPr/>
      </xdr:nvSpPr>
      <xdr:spPr bwMode="auto">
        <a:xfrm>
          <a:off x="9290390" y="63500"/>
          <a:ext cx="1696712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V.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GRANDES EVENTOS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oneCellAnchor>
    <xdr:from>
      <xdr:col>3</xdr:col>
      <xdr:colOff>720084</xdr:colOff>
      <xdr:row>0</xdr:row>
      <xdr:rowOff>63500</xdr:rowOff>
    </xdr:from>
    <xdr:ext cx="2030045" cy="242478"/>
    <xdr:sp macro="" textlink="">
      <xdr:nvSpPr>
        <xdr:cNvPr id="43" name="94 Rectángulo redondeado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EAC49660-DDEE-4770-BAF9-58B5CCC165F9}"/>
            </a:ext>
          </a:extLst>
        </xdr:cNvPr>
        <xdr:cNvSpPr/>
      </xdr:nvSpPr>
      <xdr:spPr bwMode="auto">
        <a:xfrm>
          <a:off x="4072884" y="63500"/>
          <a:ext cx="2030045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indent="0"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II. PÉRDIDAS PECUNIARIAS</a:t>
          </a:r>
        </a:p>
      </xdr:txBody>
    </xdr:sp>
    <xdr:clientData/>
  </xdr:oneCellAnchor>
  <xdr:oneCellAnchor>
    <xdr:from>
      <xdr:col>2</xdr:col>
      <xdr:colOff>655320</xdr:colOff>
      <xdr:row>0</xdr:row>
      <xdr:rowOff>63500</xdr:rowOff>
    </xdr:from>
    <xdr:ext cx="743139" cy="242478"/>
    <xdr:sp macro="" textlink="">
      <xdr:nvSpPr>
        <xdr:cNvPr id="44" name="83 Rectángulo redondead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DDCD2C8-2488-494D-BAAB-D37179DF6F86}"/>
            </a:ext>
          </a:extLst>
        </xdr:cNvPr>
        <xdr:cNvSpPr/>
      </xdr:nvSpPr>
      <xdr:spPr bwMode="auto">
        <a:xfrm>
          <a:off x="3177540" y="63500"/>
          <a:ext cx="74313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indent="0" algn="l"/>
          <a:r>
            <a:rPr lang="es-ES" sz="1400" b="1">
              <a:solidFill>
                <a:srgbClr val="9D2235"/>
              </a:solidFill>
              <a:latin typeface="+mn-lt"/>
              <a:ea typeface="+mn-ea"/>
              <a:cs typeface="+mn-cs"/>
            </a:rPr>
            <a:t>I. BIENES </a:t>
          </a:r>
        </a:p>
      </xdr:txBody>
    </xdr:sp>
    <xdr:clientData/>
  </xdr:oneCellAnchor>
  <xdr:twoCellAnchor editAs="oneCell">
    <xdr:from>
      <xdr:col>1</xdr:col>
      <xdr:colOff>68580</xdr:colOff>
      <xdr:row>74</xdr:row>
      <xdr:rowOff>114299</xdr:rowOff>
    </xdr:from>
    <xdr:to>
      <xdr:col>10</xdr:col>
      <xdr:colOff>88106</xdr:colOff>
      <xdr:row>106</xdr:row>
      <xdr:rowOff>22139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E2CFE02-E020-BAC2-5E2A-314B81EF5D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l="10979"/>
        <a:stretch>
          <a:fillRect/>
        </a:stretch>
      </xdr:blipFill>
      <xdr:spPr>
        <a:xfrm>
          <a:off x="1104900" y="12908279"/>
          <a:ext cx="7692866" cy="5760000"/>
        </a:xfrm>
        <a:prstGeom prst="rect">
          <a:avLst/>
        </a:prstGeom>
      </xdr:spPr>
    </xdr:pic>
    <xdr:clientData/>
  </xdr:twoCellAnchor>
  <xdr:twoCellAnchor>
    <xdr:from>
      <xdr:col>1</xdr:col>
      <xdr:colOff>15240</xdr:colOff>
      <xdr:row>0</xdr:row>
      <xdr:rowOff>30480</xdr:rowOff>
    </xdr:from>
    <xdr:to>
      <xdr:col>2</xdr:col>
      <xdr:colOff>506730</xdr:colOff>
      <xdr:row>1</xdr:row>
      <xdr:rowOff>132080</xdr:rowOff>
    </xdr:to>
    <xdr:sp macro="" textlink="">
      <xdr:nvSpPr>
        <xdr:cNvPr id="5" name="64 Pentágono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86099C1E-6ED5-4B16-AF75-BC8C94EC56F2}"/>
            </a:ext>
          </a:extLst>
        </xdr:cNvPr>
        <xdr:cNvSpPr/>
      </xdr:nvSpPr>
      <xdr:spPr bwMode="auto">
        <a:xfrm>
          <a:off x="1051560" y="30480"/>
          <a:ext cx="1977390" cy="261620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ngle"/>
          <a:contourClr>
            <a:srgbClr val="FFFFFF"/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SECCIÓN 2ª</a:t>
          </a: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SINIESTRALIDAD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22</xdr:col>
      <xdr:colOff>0</xdr:colOff>
      <xdr:row>75</xdr:row>
      <xdr:rowOff>0</xdr:rowOff>
    </xdr:from>
    <xdr:to>
      <xdr:col>29</xdr:col>
      <xdr:colOff>452422</xdr:colOff>
      <xdr:row>101</xdr:row>
      <xdr:rowOff>108113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17498FC-4162-A813-D000-E3801D053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1107400" y="12992100"/>
          <a:ext cx="7287562" cy="486299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39</xdr:row>
      <xdr:rowOff>45720</xdr:rowOff>
    </xdr:from>
    <xdr:to>
      <xdr:col>1</xdr:col>
      <xdr:colOff>0</xdr:colOff>
      <xdr:row>58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734560</xdr:colOff>
      <xdr:row>33</xdr:row>
      <xdr:rowOff>53550</xdr:rowOff>
    </xdr:from>
    <xdr:to>
      <xdr:col>31</xdr:col>
      <xdr:colOff>30074</xdr:colOff>
      <xdr:row>51</xdr:row>
      <xdr:rowOff>146721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633075</xdr:colOff>
      <xdr:row>33</xdr:row>
      <xdr:rowOff>127161</xdr:rowOff>
    </xdr:from>
    <xdr:to>
      <xdr:col>9</xdr:col>
      <xdr:colOff>308672</xdr:colOff>
      <xdr:row>52</xdr:row>
      <xdr:rowOff>48490</xdr:rowOff>
    </xdr:to>
    <xdr:graphicFrame macro="">
      <xdr:nvGraphicFramePr>
        <xdr:cNvPr id="4" name="Gráfico 4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1630679</xdr:colOff>
      <xdr:row>33</xdr:row>
      <xdr:rowOff>104228</xdr:rowOff>
    </xdr:from>
    <xdr:to>
      <xdr:col>20</xdr:col>
      <xdr:colOff>283936</xdr:colOff>
      <xdr:row>52</xdr:row>
      <xdr:rowOff>12342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</xdr:col>
      <xdr:colOff>0</xdr:colOff>
      <xdr:row>5</xdr:row>
      <xdr:rowOff>95250</xdr:rowOff>
    </xdr:from>
    <xdr:ext cx="1771960" cy="172227"/>
    <xdr:sp macro="" textlink="">
      <xdr:nvSpPr>
        <xdr:cNvPr id="14" name="13 Rectángul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/>
      </xdr:nvSpPr>
      <xdr:spPr bwMode="auto">
        <a:xfrm>
          <a:off x="958850" y="920750"/>
          <a:ext cx="1771960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A. EXPTES. O TRAMITACIONES 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1</xdr:col>
      <xdr:colOff>1911143</xdr:colOff>
      <xdr:row>5</xdr:row>
      <xdr:rowOff>95250</xdr:rowOff>
    </xdr:from>
    <xdr:ext cx="1300549" cy="172227"/>
    <xdr:sp macro="" textlink="">
      <xdr:nvSpPr>
        <xdr:cNvPr id="15" name="14 Rectángulo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/>
      </xdr:nvSpPr>
      <xdr:spPr bwMode="auto">
        <a:xfrm>
          <a:off x="2973254" y="868973"/>
          <a:ext cx="1300549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B. INDEMNIZACIONES 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4</xdr:col>
      <xdr:colOff>16246</xdr:colOff>
      <xdr:row>5</xdr:row>
      <xdr:rowOff>95250</xdr:rowOff>
    </xdr:from>
    <xdr:ext cx="1130822" cy="172227"/>
    <xdr:sp macro="" textlink="">
      <xdr:nvSpPr>
        <xdr:cNvPr id="16" name="15 Rectángulo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SpPr/>
      </xdr:nvSpPr>
      <xdr:spPr bwMode="auto">
        <a:xfrm>
          <a:off x="4374886" y="895350"/>
          <a:ext cx="1130822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C. COSTES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MEDIOS 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12</xdr:col>
      <xdr:colOff>0</xdr:colOff>
      <xdr:row>5</xdr:row>
      <xdr:rowOff>69850</xdr:rowOff>
    </xdr:from>
    <xdr:ext cx="1771960" cy="172227"/>
    <xdr:sp macro="" textlink="">
      <xdr:nvSpPr>
        <xdr:cNvPr id="43" name="42 Rectángul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E00-00002B000000}"/>
            </a:ext>
          </a:extLst>
        </xdr:cNvPr>
        <xdr:cNvSpPr/>
      </xdr:nvSpPr>
      <xdr:spPr bwMode="auto">
        <a:xfrm>
          <a:off x="9791700" y="863600"/>
          <a:ext cx="1771960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A. EXPTES. O TRAMITACIONES 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12</xdr:col>
      <xdr:colOff>1944657</xdr:colOff>
      <xdr:row>5</xdr:row>
      <xdr:rowOff>69850</xdr:rowOff>
    </xdr:from>
    <xdr:ext cx="1300549" cy="172227"/>
    <xdr:sp macro="" textlink="">
      <xdr:nvSpPr>
        <xdr:cNvPr id="45" name="44 Rectángulo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E00-00002D000000}"/>
            </a:ext>
          </a:extLst>
        </xdr:cNvPr>
        <xdr:cNvSpPr/>
      </xdr:nvSpPr>
      <xdr:spPr bwMode="auto">
        <a:xfrm>
          <a:off x="11799075" y="843573"/>
          <a:ext cx="1300549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B. INDEMNIZACIONES 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14</xdr:col>
      <xdr:colOff>530508</xdr:colOff>
      <xdr:row>5</xdr:row>
      <xdr:rowOff>69850</xdr:rowOff>
    </xdr:from>
    <xdr:ext cx="1130822" cy="172227"/>
    <xdr:sp macro="" textlink="">
      <xdr:nvSpPr>
        <xdr:cNvPr id="46" name="45 Rectángulo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E00-00002E000000}"/>
            </a:ext>
          </a:extLst>
        </xdr:cNvPr>
        <xdr:cNvSpPr/>
      </xdr:nvSpPr>
      <xdr:spPr bwMode="auto">
        <a:xfrm>
          <a:off x="12996828" y="869950"/>
          <a:ext cx="1130822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C. COSTES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MEDIOS 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23</xdr:col>
      <xdr:colOff>0</xdr:colOff>
      <xdr:row>5</xdr:row>
      <xdr:rowOff>82550</xdr:rowOff>
    </xdr:from>
    <xdr:ext cx="1771960" cy="172227"/>
    <xdr:sp macro="" textlink="">
      <xdr:nvSpPr>
        <xdr:cNvPr id="47" name="46 Rectángul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E00-00002F000000}"/>
            </a:ext>
          </a:extLst>
        </xdr:cNvPr>
        <xdr:cNvSpPr/>
      </xdr:nvSpPr>
      <xdr:spPr bwMode="auto">
        <a:xfrm>
          <a:off x="20085050" y="876300"/>
          <a:ext cx="1771960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A. EXPTES. O TRAMITACIONES 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23</xdr:col>
      <xdr:colOff>1925069</xdr:colOff>
      <xdr:row>5</xdr:row>
      <xdr:rowOff>82550</xdr:rowOff>
    </xdr:from>
    <xdr:ext cx="1300549" cy="172227"/>
    <xdr:sp macro="" textlink="">
      <xdr:nvSpPr>
        <xdr:cNvPr id="57" name="56 Rectángulo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E00-000039000000}"/>
            </a:ext>
          </a:extLst>
        </xdr:cNvPr>
        <xdr:cNvSpPr/>
      </xdr:nvSpPr>
      <xdr:spPr bwMode="auto">
        <a:xfrm>
          <a:off x="25340743" y="856273"/>
          <a:ext cx="1300549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B. INDEMNIZACIONES 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25</xdr:col>
      <xdr:colOff>554638</xdr:colOff>
      <xdr:row>5</xdr:row>
      <xdr:rowOff>82550</xdr:rowOff>
    </xdr:from>
    <xdr:ext cx="1130822" cy="172227"/>
    <xdr:sp macro="" textlink="">
      <xdr:nvSpPr>
        <xdr:cNvPr id="58" name="57 Rectángulo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E00-00003A000000}"/>
            </a:ext>
          </a:extLst>
        </xdr:cNvPr>
        <xdr:cNvSpPr/>
      </xdr:nvSpPr>
      <xdr:spPr bwMode="auto">
        <a:xfrm>
          <a:off x="26165458" y="882650"/>
          <a:ext cx="1130822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C. COSTES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MEDIOS 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7</xdr:col>
      <xdr:colOff>457200</xdr:colOff>
      <xdr:row>3</xdr:row>
      <xdr:rowOff>57150</xdr:rowOff>
    </xdr:from>
    <xdr:ext cx="1982266" cy="164404"/>
    <xdr:sp macro="" textlink="">
      <xdr:nvSpPr>
        <xdr:cNvPr id="71" name="70 Rectángulo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E00-000047000000}"/>
            </a:ext>
          </a:extLst>
        </xdr:cNvPr>
        <xdr:cNvSpPr/>
      </xdr:nvSpPr>
      <xdr:spPr bwMode="auto">
        <a:xfrm>
          <a:off x="6644640" y="537210"/>
          <a:ext cx="1982266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2. POR PROVINCIA             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7</xdr:col>
      <xdr:colOff>457200</xdr:colOff>
      <xdr:row>4</xdr:row>
      <xdr:rowOff>76244</xdr:rowOff>
    </xdr:from>
    <xdr:ext cx="1982266" cy="164404"/>
    <xdr:sp macro="" textlink="">
      <xdr:nvSpPr>
        <xdr:cNvPr id="72" name="71 Rectángulo">
          <a:extLst>
            <a:ext uri="{FF2B5EF4-FFF2-40B4-BE49-F238E27FC236}">
              <a16:creationId xmlns:a16="http://schemas.microsoft.com/office/drawing/2014/main" id="{00000000-0008-0000-0E00-000048000000}"/>
            </a:ext>
          </a:extLst>
        </xdr:cNvPr>
        <xdr:cNvSpPr/>
      </xdr:nvSpPr>
      <xdr:spPr bwMode="auto">
        <a:xfrm>
          <a:off x="6644640" y="716324"/>
          <a:ext cx="1982266" cy="164404"/>
        </a:xfrm>
        <a:prstGeom prst="rect">
          <a:avLst/>
        </a:prstGeom>
        <a:solidFill>
          <a:schemeClr val="accent2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s-ES" sz="105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POR CLASE  DE RIESGO   </a:t>
          </a:r>
          <a:endParaRPr lang="es-ES" sz="1050" b="1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7</xdr:col>
      <xdr:colOff>457200</xdr:colOff>
      <xdr:row>5</xdr:row>
      <xdr:rowOff>107950</xdr:rowOff>
    </xdr:from>
    <xdr:ext cx="1982266" cy="164404"/>
    <xdr:sp macro="" textlink="">
      <xdr:nvSpPr>
        <xdr:cNvPr id="73" name="72 Rectángul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E00-000049000000}"/>
            </a:ext>
          </a:extLst>
        </xdr:cNvPr>
        <xdr:cNvSpPr/>
      </xdr:nvSpPr>
      <xdr:spPr bwMode="auto">
        <a:xfrm>
          <a:off x="6644640" y="908050"/>
          <a:ext cx="1982266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4. POR MES-INUNDACIÓN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25</xdr:col>
      <xdr:colOff>202269</xdr:colOff>
      <xdr:row>0</xdr:row>
      <xdr:rowOff>63500</xdr:rowOff>
    </xdr:from>
    <xdr:ext cx="1082629" cy="242478"/>
    <xdr:sp macro="" textlink="">
      <xdr:nvSpPr>
        <xdr:cNvPr id="54" name="53 Rectángulo redondeado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E00-000036000000}"/>
            </a:ext>
          </a:extLst>
        </xdr:cNvPr>
        <xdr:cNvSpPr/>
      </xdr:nvSpPr>
      <xdr:spPr bwMode="auto">
        <a:xfrm>
          <a:off x="25813089" y="63500"/>
          <a:ext cx="108262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III. PERSONAS </a:t>
          </a:r>
        </a:p>
      </xdr:txBody>
    </xdr:sp>
    <xdr:clientData/>
  </xdr:oneCellAnchor>
  <xdr:oneCellAnchor>
    <xdr:from>
      <xdr:col>27</xdr:col>
      <xdr:colOff>109881</xdr:colOff>
      <xdr:row>0</xdr:row>
      <xdr:rowOff>63500</xdr:rowOff>
    </xdr:from>
    <xdr:ext cx="1606012" cy="242478"/>
    <xdr:sp macro="" textlink="">
      <xdr:nvSpPr>
        <xdr:cNvPr id="55" name="54 Rectángulo redondeado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E00-000037000000}"/>
            </a:ext>
          </a:extLst>
        </xdr:cNvPr>
        <xdr:cNvSpPr/>
      </xdr:nvSpPr>
      <xdr:spPr bwMode="auto">
        <a:xfrm>
          <a:off x="27031341" y="63500"/>
          <a:ext cx="1606012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IV.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DATOS GLOBALES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oneCellAnchor>
    <xdr:from>
      <xdr:col>29</xdr:col>
      <xdr:colOff>540875</xdr:colOff>
      <xdr:row>0</xdr:row>
      <xdr:rowOff>63500</xdr:rowOff>
    </xdr:from>
    <xdr:ext cx="1696712" cy="242478"/>
    <xdr:sp macro="" textlink="">
      <xdr:nvSpPr>
        <xdr:cNvPr id="56" name="55 Rectángulo redondeado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E00-000038000000}"/>
            </a:ext>
          </a:extLst>
        </xdr:cNvPr>
        <xdr:cNvSpPr/>
      </xdr:nvSpPr>
      <xdr:spPr bwMode="auto">
        <a:xfrm>
          <a:off x="28772975" y="63500"/>
          <a:ext cx="1696712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V.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GRANDES EVENTOS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oneCellAnchor>
    <xdr:from>
      <xdr:col>23</xdr:col>
      <xdr:colOff>872901</xdr:colOff>
      <xdr:row>0</xdr:row>
      <xdr:rowOff>63500</xdr:rowOff>
    </xdr:from>
    <xdr:ext cx="2023695" cy="242478"/>
    <xdr:sp macro="" textlink="">
      <xdr:nvSpPr>
        <xdr:cNvPr id="59" name="58 Rectángulo redondeado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E00-00003B000000}"/>
            </a:ext>
          </a:extLst>
        </xdr:cNvPr>
        <xdr:cNvSpPr/>
      </xdr:nvSpPr>
      <xdr:spPr bwMode="auto">
        <a:xfrm>
          <a:off x="23687181" y="63500"/>
          <a:ext cx="2023695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indent="0"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II. PÉRDIDAS PECUNIARIAS</a:t>
          </a:r>
        </a:p>
      </xdr:txBody>
    </xdr:sp>
    <xdr:clientData/>
  </xdr:oneCellAnchor>
  <xdr:oneCellAnchor>
    <xdr:from>
      <xdr:col>23</xdr:col>
      <xdr:colOff>0</xdr:colOff>
      <xdr:row>0</xdr:row>
      <xdr:rowOff>63500</xdr:rowOff>
    </xdr:from>
    <xdr:ext cx="743139" cy="242478"/>
    <xdr:sp macro="" textlink="">
      <xdr:nvSpPr>
        <xdr:cNvPr id="60" name="59 Rectángulo redondeado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E00-00003C000000}"/>
            </a:ext>
          </a:extLst>
        </xdr:cNvPr>
        <xdr:cNvSpPr/>
      </xdr:nvSpPr>
      <xdr:spPr bwMode="auto">
        <a:xfrm>
          <a:off x="19818350" y="63500"/>
          <a:ext cx="74313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indent="0" algn="l"/>
          <a:r>
            <a:rPr lang="es-ES" sz="1400" b="1">
              <a:solidFill>
                <a:srgbClr val="9D2235"/>
              </a:solidFill>
              <a:latin typeface="+mn-lt"/>
              <a:ea typeface="+mn-ea"/>
              <a:cs typeface="+mn-cs"/>
            </a:rPr>
            <a:t>I. BIENES </a:t>
          </a:r>
        </a:p>
      </xdr:txBody>
    </xdr:sp>
    <xdr:clientData/>
  </xdr:oneCellAnchor>
  <xdr:oneCellAnchor>
    <xdr:from>
      <xdr:col>2</xdr:col>
      <xdr:colOff>704850</xdr:colOff>
      <xdr:row>3</xdr:row>
      <xdr:rowOff>6350</xdr:rowOff>
    </xdr:from>
    <xdr:ext cx="2216150" cy="172227"/>
    <xdr:sp macro="" textlink="">
      <xdr:nvSpPr>
        <xdr:cNvPr id="78" name="77 Rectángulo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E00-00004E000000}"/>
            </a:ext>
          </a:extLst>
        </xdr:cNvPr>
        <xdr:cNvSpPr/>
      </xdr:nvSpPr>
      <xdr:spPr bwMode="auto">
        <a:xfrm>
          <a:off x="3448050" y="501650"/>
          <a:ext cx="2216150" cy="172227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 i="1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→ APARTADO 1. SERIE 1971-2025</a:t>
          </a:r>
          <a:endParaRPr lang="es-ES" sz="1100" b="1" i="1">
            <a:solidFill>
              <a:schemeClr val="tx1">
                <a:lumMod val="50000"/>
                <a:lumOff val="50000"/>
              </a:schemeClr>
            </a:solidFill>
            <a:effectLst/>
          </a:endParaRPr>
        </a:p>
      </xdr:txBody>
    </xdr:sp>
    <xdr:clientData/>
  </xdr:oneCellAnchor>
  <xdr:oneCellAnchor>
    <xdr:from>
      <xdr:col>25</xdr:col>
      <xdr:colOff>241300</xdr:colOff>
      <xdr:row>3</xdr:row>
      <xdr:rowOff>12700</xdr:rowOff>
    </xdr:from>
    <xdr:ext cx="2216150" cy="172227"/>
    <xdr:sp macro="" textlink="">
      <xdr:nvSpPr>
        <xdr:cNvPr id="79" name="78 Rectángulo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E00-00004F000000}"/>
            </a:ext>
          </a:extLst>
        </xdr:cNvPr>
        <xdr:cNvSpPr/>
      </xdr:nvSpPr>
      <xdr:spPr bwMode="auto">
        <a:xfrm>
          <a:off x="22917150" y="508000"/>
          <a:ext cx="2216150" cy="172227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 i="1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→ APARTADO 1. SERIE 1971-2025</a:t>
          </a:r>
          <a:endParaRPr lang="es-ES" sz="1100" b="1" i="1">
            <a:solidFill>
              <a:schemeClr val="tx1">
                <a:lumMod val="50000"/>
                <a:lumOff val="50000"/>
              </a:schemeClr>
            </a:solidFill>
            <a:effectLst/>
          </a:endParaRPr>
        </a:p>
      </xdr:txBody>
    </xdr:sp>
    <xdr:clientData/>
  </xdr:oneCellAnchor>
  <xdr:oneCellAnchor>
    <xdr:from>
      <xdr:col>14</xdr:col>
      <xdr:colOff>558800</xdr:colOff>
      <xdr:row>2</xdr:row>
      <xdr:rowOff>127000</xdr:rowOff>
    </xdr:from>
    <xdr:ext cx="2216150" cy="172227"/>
    <xdr:sp macro="" textlink="">
      <xdr:nvSpPr>
        <xdr:cNvPr id="80" name="79 Rectángulo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E00-000050000000}"/>
            </a:ext>
          </a:extLst>
        </xdr:cNvPr>
        <xdr:cNvSpPr/>
      </xdr:nvSpPr>
      <xdr:spPr bwMode="auto">
        <a:xfrm>
          <a:off x="12973050" y="457200"/>
          <a:ext cx="2216150" cy="172227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 i="1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→ APARTADO 1. SERIE 1971-2025</a:t>
          </a:r>
          <a:endParaRPr lang="es-ES" sz="1100" b="1" i="1">
            <a:solidFill>
              <a:schemeClr val="tx1">
                <a:lumMod val="50000"/>
                <a:lumOff val="50000"/>
              </a:schemeClr>
            </a:solidFill>
            <a:effectLst/>
          </a:endParaRPr>
        </a:p>
      </xdr:txBody>
    </xdr:sp>
    <xdr:clientData/>
  </xdr:oneCellAnchor>
  <xdr:twoCellAnchor editAs="oneCell">
    <xdr:from>
      <xdr:col>0</xdr:col>
      <xdr:colOff>158838</xdr:colOff>
      <xdr:row>1</xdr:row>
      <xdr:rowOff>19226</xdr:rowOff>
    </xdr:from>
    <xdr:to>
      <xdr:col>0</xdr:col>
      <xdr:colOff>770834</xdr:colOff>
      <xdr:row>4</xdr:row>
      <xdr:rowOff>120958</xdr:rowOff>
    </xdr:to>
    <xdr:pic>
      <xdr:nvPicPr>
        <xdr:cNvPr id="44" name="43 Imagen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E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838" y="179086"/>
          <a:ext cx="611996" cy="562131"/>
        </a:xfrm>
        <a:prstGeom prst="rect">
          <a:avLst/>
        </a:prstGeom>
      </xdr:spPr>
    </xdr:pic>
    <xdr:clientData/>
  </xdr:twoCellAnchor>
  <xdr:twoCellAnchor>
    <xdr:from>
      <xdr:col>0</xdr:col>
      <xdr:colOff>12788</xdr:colOff>
      <xdr:row>0</xdr:row>
      <xdr:rowOff>25576</xdr:rowOff>
    </xdr:from>
    <xdr:to>
      <xdr:col>0</xdr:col>
      <xdr:colOff>952588</xdr:colOff>
      <xdr:row>1</xdr:row>
      <xdr:rowOff>19226</xdr:rowOff>
    </xdr:to>
    <xdr:sp macro="" textlink="">
      <xdr:nvSpPr>
        <xdr:cNvPr id="48" name="47 Hexágono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E00-000030000000}"/>
            </a:ext>
          </a:extLst>
        </xdr:cNvPr>
        <xdr:cNvSpPr/>
      </xdr:nvSpPr>
      <xdr:spPr bwMode="auto">
        <a:xfrm>
          <a:off x="12788" y="25576"/>
          <a:ext cx="939800" cy="153510"/>
        </a:xfrm>
        <a:prstGeom prst="hexagon">
          <a:avLst/>
        </a:prstGeom>
        <a:solidFill>
          <a:schemeClr val="accent2">
            <a:lumMod val="20000"/>
            <a:lumOff val="8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200" b="1">
              <a:solidFill>
                <a:sysClr val="windowText" lastClr="000000"/>
              </a:solidFill>
              <a:latin typeface="Aharoni" panose="02010803020104030203" pitchFamily="2" charset="-79"/>
              <a:cs typeface="Aharoni" panose="02010803020104030203" pitchFamily="2" charset="-79"/>
            </a:rPr>
            <a:t>PORTADA</a:t>
          </a:r>
        </a:p>
      </xdr:txBody>
    </xdr:sp>
    <xdr:clientData/>
  </xdr:twoCellAnchor>
  <xdr:oneCellAnchor>
    <xdr:from>
      <xdr:col>7</xdr:col>
      <xdr:colOff>457309</xdr:colOff>
      <xdr:row>2</xdr:row>
      <xdr:rowOff>38100</xdr:rowOff>
    </xdr:from>
    <xdr:ext cx="706850" cy="164404"/>
    <xdr:sp macro="" textlink="">
      <xdr:nvSpPr>
        <xdr:cNvPr id="49" name="48 Rectángulo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E00-000031000000}"/>
            </a:ext>
          </a:extLst>
        </xdr:cNvPr>
        <xdr:cNvSpPr/>
      </xdr:nvSpPr>
      <xdr:spPr bwMode="auto">
        <a:xfrm>
          <a:off x="6644749" y="358140"/>
          <a:ext cx="706850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1. POR AÑO                         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8</xdr:col>
      <xdr:colOff>574876</xdr:colOff>
      <xdr:row>2</xdr:row>
      <xdr:rowOff>31970</xdr:rowOff>
    </xdr:from>
    <xdr:ext cx="1240468" cy="164404"/>
    <xdr:sp macro="" textlink="">
      <xdr:nvSpPr>
        <xdr:cNvPr id="50" name="49 Rectángulo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E00-000032000000}"/>
            </a:ext>
          </a:extLst>
        </xdr:cNvPr>
        <xdr:cNvSpPr/>
      </xdr:nvSpPr>
      <xdr:spPr bwMode="auto">
        <a:xfrm>
          <a:off x="7545418" y="341459"/>
          <a:ext cx="1240468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1b. POR CAUSA</a:t>
          </a:r>
          <a:r>
            <a:rPr lang="es-ES" sz="1050" baseline="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 Y AÑO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19</xdr:col>
      <xdr:colOff>236699</xdr:colOff>
      <xdr:row>3</xdr:row>
      <xdr:rowOff>25180</xdr:rowOff>
    </xdr:from>
    <xdr:ext cx="1982266" cy="164404"/>
    <xdr:sp macro="" textlink="">
      <xdr:nvSpPr>
        <xdr:cNvPr id="51" name="50 Rectángulo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E00-000033000000}"/>
            </a:ext>
          </a:extLst>
        </xdr:cNvPr>
        <xdr:cNvSpPr/>
      </xdr:nvSpPr>
      <xdr:spPr bwMode="auto">
        <a:xfrm>
          <a:off x="17366459" y="505240"/>
          <a:ext cx="1982266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2. POR PROVINCIA             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19</xdr:col>
      <xdr:colOff>236699</xdr:colOff>
      <xdr:row>4</xdr:row>
      <xdr:rowOff>44274</xdr:rowOff>
    </xdr:from>
    <xdr:ext cx="1982266" cy="164404"/>
    <xdr:sp macro="" textlink="">
      <xdr:nvSpPr>
        <xdr:cNvPr id="52" name="51 Rectángulo">
          <a:extLst>
            <a:ext uri="{FF2B5EF4-FFF2-40B4-BE49-F238E27FC236}">
              <a16:creationId xmlns:a16="http://schemas.microsoft.com/office/drawing/2014/main" id="{00000000-0008-0000-0E00-000034000000}"/>
            </a:ext>
          </a:extLst>
        </xdr:cNvPr>
        <xdr:cNvSpPr/>
      </xdr:nvSpPr>
      <xdr:spPr bwMode="auto">
        <a:xfrm>
          <a:off x="17366459" y="684354"/>
          <a:ext cx="1982266" cy="164404"/>
        </a:xfrm>
        <a:prstGeom prst="rect">
          <a:avLst/>
        </a:prstGeom>
        <a:solidFill>
          <a:schemeClr val="accent2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s-ES" sz="105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POR CLASE  DE RIESGO   </a:t>
          </a:r>
          <a:endParaRPr lang="es-ES" sz="1050" b="1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19</xdr:col>
      <xdr:colOff>236699</xdr:colOff>
      <xdr:row>5</xdr:row>
      <xdr:rowOff>75980</xdr:rowOff>
    </xdr:from>
    <xdr:ext cx="1982266" cy="164404"/>
    <xdr:sp macro="" textlink="">
      <xdr:nvSpPr>
        <xdr:cNvPr id="53" name="52 Rectángul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E00-000035000000}"/>
            </a:ext>
          </a:extLst>
        </xdr:cNvPr>
        <xdr:cNvSpPr/>
      </xdr:nvSpPr>
      <xdr:spPr bwMode="auto">
        <a:xfrm>
          <a:off x="17366459" y="876080"/>
          <a:ext cx="1982266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4. POR MES-INUNDACIÓN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19</xdr:col>
      <xdr:colOff>236808</xdr:colOff>
      <xdr:row>2</xdr:row>
      <xdr:rowOff>6130</xdr:rowOff>
    </xdr:from>
    <xdr:ext cx="706850" cy="164404"/>
    <xdr:sp macro="" textlink="">
      <xdr:nvSpPr>
        <xdr:cNvPr id="81" name="80 Rectángulo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E00-000051000000}"/>
            </a:ext>
          </a:extLst>
        </xdr:cNvPr>
        <xdr:cNvSpPr/>
      </xdr:nvSpPr>
      <xdr:spPr bwMode="auto">
        <a:xfrm>
          <a:off x="17366568" y="326170"/>
          <a:ext cx="706850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1. POR AÑO                         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20</xdr:col>
      <xdr:colOff>222236</xdr:colOff>
      <xdr:row>2</xdr:row>
      <xdr:rowOff>0</xdr:rowOff>
    </xdr:from>
    <xdr:ext cx="1240468" cy="164404"/>
    <xdr:sp macro="" textlink="">
      <xdr:nvSpPr>
        <xdr:cNvPr id="82" name="81 Rectángulo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E00-000052000000}"/>
            </a:ext>
          </a:extLst>
        </xdr:cNvPr>
        <xdr:cNvSpPr/>
      </xdr:nvSpPr>
      <xdr:spPr bwMode="auto">
        <a:xfrm>
          <a:off x="17631005" y="309489"/>
          <a:ext cx="1240468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1b. POR CAUSA</a:t>
          </a:r>
          <a:r>
            <a:rPr lang="es-ES" sz="1050" baseline="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 Y AÑO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29</xdr:col>
      <xdr:colOff>15901</xdr:colOff>
      <xdr:row>3</xdr:row>
      <xdr:rowOff>57160</xdr:rowOff>
    </xdr:from>
    <xdr:ext cx="1982266" cy="164404"/>
    <xdr:sp macro="" textlink="">
      <xdr:nvSpPr>
        <xdr:cNvPr id="83" name="82 Rectángulo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E00-000053000000}"/>
            </a:ext>
          </a:extLst>
        </xdr:cNvPr>
        <xdr:cNvSpPr/>
      </xdr:nvSpPr>
      <xdr:spPr bwMode="auto">
        <a:xfrm>
          <a:off x="26769721" y="537220"/>
          <a:ext cx="1982266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2. POR PROVINCIA             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29</xdr:col>
      <xdr:colOff>15901</xdr:colOff>
      <xdr:row>4</xdr:row>
      <xdr:rowOff>76254</xdr:rowOff>
    </xdr:from>
    <xdr:ext cx="1982266" cy="164404"/>
    <xdr:sp macro="" textlink="">
      <xdr:nvSpPr>
        <xdr:cNvPr id="84" name="83 Rectángulo">
          <a:extLst>
            <a:ext uri="{FF2B5EF4-FFF2-40B4-BE49-F238E27FC236}">
              <a16:creationId xmlns:a16="http://schemas.microsoft.com/office/drawing/2014/main" id="{00000000-0008-0000-0E00-000054000000}"/>
            </a:ext>
          </a:extLst>
        </xdr:cNvPr>
        <xdr:cNvSpPr/>
      </xdr:nvSpPr>
      <xdr:spPr bwMode="auto">
        <a:xfrm>
          <a:off x="26769721" y="716334"/>
          <a:ext cx="1982266" cy="164404"/>
        </a:xfrm>
        <a:prstGeom prst="rect">
          <a:avLst/>
        </a:prstGeom>
        <a:solidFill>
          <a:schemeClr val="accent2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s-ES" sz="105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POR CLASE  DE RIESGO   </a:t>
          </a:r>
          <a:endParaRPr lang="es-ES" sz="1050" b="1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29</xdr:col>
      <xdr:colOff>15901</xdr:colOff>
      <xdr:row>5</xdr:row>
      <xdr:rowOff>107960</xdr:rowOff>
    </xdr:from>
    <xdr:ext cx="1982266" cy="164404"/>
    <xdr:sp macro="" textlink="">
      <xdr:nvSpPr>
        <xdr:cNvPr id="85" name="84 Rectángul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E00-000055000000}"/>
            </a:ext>
          </a:extLst>
        </xdr:cNvPr>
        <xdr:cNvSpPr/>
      </xdr:nvSpPr>
      <xdr:spPr bwMode="auto">
        <a:xfrm>
          <a:off x="26769721" y="908060"/>
          <a:ext cx="1982266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4. POR MES-INUNDACIÓN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29</xdr:col>
      <xdr:colOff>16010</xdr:colOff>
      <xdr:row>2</xdr:row>
      <xdr:rowOff>38110</xdr:rowOff>
    </xdr:from>
    <xdr:ext cx="706850" cy="164404"/>
    <xdr:sp macro="" textlink="">
      <xdr:nvSpPr>
        <xdr:cNvPr id="86" name="85 Rectángulo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E00-000056000000}"/>
            </a:ext>
          </a:extLst>
        </xdr:cNvPr>
        <xdr:cNvSpPr/>
      </xdr:nvSpPr>
      <xdr:spPr bwMode="auto">
        <a:xfrm>
          <a:off x="26769830" y="358150"/>
          <a:ext cx="706850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1. POR AÑO                         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30</xdr:col>
      <xdr:colOff>81782</xdr:colOff>
      <xdr:row>2</xdr:row>
      <xdr:rowOff>31980</xdr:rowOff>
    </xdr:from>
    <xdr:ext cx="1240468" cy="164404"/>
    <xdr:sp macro="" textlink="">
      <xdr:nvSpPr>
        <xdr:cNvPr id="87" name="86 Rectángulo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E00-000057000000}"/>
            </a:ext>
          </a:extLst>
        </xdr:cNvPr>
        <xdr:cNvSpPr/>
      </xdr:nvSpPr>
      <xdr:spPr bwMode="auto">
        <a:xfrm>
          <a:off x="29743511" y="341469"/>
          <a:ext cx="1240468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1b. POR CAUSA</a:t>
          </a:r>
          <a:r>
            <a:rPr lang="es-ES" sz="1050" baseline="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 Y AÑO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twoCellAnchor>
    <xdr:from>
      <xdr:col>1</xdr:col>
      <xdr:colOff>38100</xdr:colOff>
      <xdr:row>0</xdr:row>
      <xdr:rowOff>38100</xdr:rowOff>
    </xdr:from>
    <xdr:to>
      <xdr:col>2</xdr:col>
      <xdr:colOff>80010</xdr:colOff>
      <xdr:row>1</xdr:row>
      <xdr:rowOff>139700</xdr:rowOff>
    </xdr:to>
    <xdr:sp macro="" textlink="">
      <xdr:nvSpPr>
        <xdr:cNvPr id="6" name="64 Pentágono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9A4BDADB-C890-4C4D-B5D2-7A90D603799B}"/>
            </a:ext>
          </a:extLst>
        </xdr:cNvPr>
        <xdr:cNvSpPr/>
      </xdr:nvSpPr>
      <xdr:spPr bwMode="auto">
        <a:xfrm>
          <a:off x="1074420" y="38100"/>
          <a:ext cx="1969770" cy="261620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ngle"/>
          <a:contourClr>
            <a:srgbClr val="FFFFFF"/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SECCIÓN 2ª</a:t>
          </a: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SINIESTRALIDAD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7</xdr:col>
      <xdr:colOff>5050</xdr:colOff>
      <xdr:row>0</xdr:row>
      <xdr:rowOff>63500</xdr:rowOff>
    </xdr:from>
    <xdr:ext cx="1082629" cy="242478"/>
    <xdr:sp macro="" textlink="">
      <xdr:nvSpPr>
        <xdr:cNvPr id="7" name="81 Rectángulo redondeado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2A679BE9-9D82-49D6-AA7A-90B7CF9AE474}"/>
            </a:ext>
          </a:extLst>
        </xdr:cNvPr>
        <xdr:cNvSpPr/>
      </xdr:nvSpPr>
      <xdr:spPr bwMode="auto">
        <a:xfrm>
          <a:off x="6192490" y="63500"/>
          <a:ext cx="108262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III. PERSONAS </a:t>
          </a:r>
        </a:p>
      </xdr:txBody>
    </xdr:sp>
    <xdr:clientData/>
  </xdr:oneCellAnchor>
  <xdr:oneCellAnchor>
    <xdr:from>
      <xdr:col>8</xdr:col>
      <xdr:colOff>598962</xdr:colOff>
      <xdr:row>0</xdr:row>
      <xdr:rowOff>63500</xdr:rowOff>
    </xdr:from>
    <xdr:ext cx="1606012" cy="242478"/>
    <xdr:sp macro="" textlink="">
      <xdr:nvSpPr>
        <xdr:cNvPr id="8" name="82 Rectángulo redondeado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73701FE-826C-4109-852C-827E8F0F2549}"/>
            </a:ext>
          </a:extLst>
        </xdr:cNvPr>
        <xdr:cNvSpPr/>
      </xdr:nvSpPr>
      <xdr:spPr bwMode="auto">
        <a:xfrm>
          <a:off x="7396002" y="63500"/>
          <a:ext cx="1606012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IV.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DATOS GLOBALES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oneCellAnchor>
    <xdr:from>
      <xdr:col>11</xdr:col>
      <xdr:colOff>481816</xdr:colOff>
      <xdr:row>0</xdr:row>
      <xdr:rowOff>63500</xdr:rowOff>
    </xdr:from>
    <xdr:ext cx="1696712" cy="242478"/>
    <xdr:sp macro="" textlink="">
      <xdr:nvSpPr>
        <xdr:cNvPr id="9" name="93 Rectángulo redondeado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7E5702D3-EAD0-4A7F-9CC0-C0505AAFE5EA}"/>
            </a:ext>
          </a:extLst>
        </xdr:cNvPr>
        <xdr:cNvSpPr/>
      </xdr:nvSpPr>
      <xdr:spPr bwMode="auto">
        <a:xfrm>
          <a:off x="9344462" y="63500"/>
          <a:ext cx="1696712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V.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GRANDES EVENTOS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oneCellAnchor>
    <xdr:from>
      <xdr:col>3</xdr:col>
      <xdr:colOff>292522</xdr:colOff>
      <xdr:row>0</xdr:row>
      <xdr:rowOff>63500</xdr:rowOff>
    </xdr:from>
    <xdr:ext cx="2030045" cy="242478"/>
    <xdr:sp macro="" textlink="">
      <xdr:nvSpPr>
        <xdr:cNvPr id="10" name="94 Rectángulo redondeado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FF6888A-7230-40AB-9E56-52125BEE845D}"/>
            </a:ext>
          </a:extLst>
        </xdr:cNvPr>
        <xdr:cNvSpPr/>
      </xdr:nvSpPr>
      <xdr:spPr bwMode="auto">
        <a:xfrm>
          <a:off x="4041562" y="63500"/>
          <a:ext cx="2030045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indent="0"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II. PÉRDIDAS PECUNIARIAS</a:t>
          </a:r>
        </a:p>
      </xdr:txBody>
    </xdr:sp>
    <xdr:clientData/>
  </xdr:oneCellAnchor>
  <xdr:oneCellAnchor>
    <xdr:from>
      <xdr:col>2</xdr:col>
      <xdr:colOff>213360</xdr:colOff>
      <xdr:row>0</xdr:row>
      <xdr:rowOff>63500</xdr:rowOff>
    </xdr:from>
    <xdr:ext cx="743139" cy="242478"/>
    <xdr:sp macro="" textlink="">
      <xdr:nvSpPr>
        <xdr:cNvPr id="11" name="83 Rectángulo redondeado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D27EB50-4A24-4AAB-8BF8-82571685F064}"/>
            </a:ext>
          </a:extLst>
        </xdr:cNvPr>
        <xdr:cNvSpPr/>
      </xdr:nvSpPr>
      <xdr:spPr bwMode="auto">
        <a:xfrm>
          <a:off x="3177540" y="63500"/>
          <a:ext cx="74313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indent="0" algn="l"/>
          <a:r>
            <a:rPr lang="es-ES" sz="1400" b="1">
              <a:solidFill>
                <a:srgbClr val="9D2235"/>
              </a:solidFill>
              <a:latin typeface="+mn-lt"/>
              <a:ea typeface="+mn-ea"/>
              <a:cs typeface="+mn-cs"/>
            </a:rPr>
            <a:t>I. BIENES </a:t>
          </a:r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29</xdr:row>
      <xdr:rowOff>0</xdr:rowOff>
    </xdr:from>
    <xdr:to>
      <xdr:col>1</xdr:col>
      <xdr:colOff>0</xdr:colOff>
      <xdr:row>36</xdr:row>
      <xdr:rowOff>68580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0</xdr:colOff>
      <xdr:row>5</xdr:row>
      <xdr:rowOff>88900</xdr:rowOff>
    </xdr:from>
    <xdr:ext cx="1337995" cy="172227"/>
    <xdr:sp macro="" textlink="">
      <xdr:nvSpPr>
        <xdr:cNvPr id="47" name="46 Rectángul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F00-00002F000000}"/>
            </a:ext>
          </a:extLst>
        </xdr:cNvPr>
        <xdr:cNvSpPr/>
      </xdr:nvSpPr>
      <xdr:spPr bwMode="auto">
        <a:xfrm>
          <a:off x="958850" y="914400"/>
          <a:ext cx="1337995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A. Nº DE EXPEDIENTES 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2</xdr:col>
      <xdr:colOff>546100</xdr:colOff>
      <xdr:row>5</xdr:row>
      <xdr:rowOff>88900</xdr:rowOff>
    </xdr:from>
    <xdr:ext cx="1300549" cy="172227"/>
    <xdr:sp macro="" textlink="">
      <xdr:nvSpPr>
        <xdr:cNvPr id="48" name="47 Rectángul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30000000}"/>
            </a:ext>
          </a:extLst>
        </xdr:cNvPr>
        <xdr:cNvSpPr/>
      </xdr:nvSpPr>
      <xdr:spPr bwMode="auto">
        <a:xfrm>
          <a:off x="2355850" y="914400"/>
          <a:ext cx="1300549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B. INDEMNIZACIONES 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8</xdr:col>
      <xdr:colOff>109220</xdr:colOff>
      <xdr:row>3</xdr:row>
      <xdr:rowOff>50800</xdr:rowOff>
    </xdr:from>
    <xdr:ext cx="1972852" cy="164404"/>
    <xdr:sp macro="" textlink="">
      <xdr:nvSpPr>
        <xdr:cNvPr id="50" name="49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F00-000032000000}"/>
            </a:ext>
          </a:extLst>
        </xdr:cNvPr>
        <xdr:cNvSpPr/>
      </xdr:nvSpPr>
      <xdr:spPr bwMode="auto">
        <a:xfrm>
          <a:off x="6624320" y="523240"/>
          <a:ext cx="1972852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2. POR PROVINCIA             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8</xdr:col>
      <xdr:colOff>109220</xdr:colOff>
      <xdr:row>4</xdr:row>
      <xdr:rowOff>82550</xdr:rowOff>
    </xdr:from>
    <xdr:ext cx="1972852" cy="164404"/>
    <xdr:sp macro="" textlink="">
      <xdr:nvSpPr>
        <xdr:cNvPr id="51" name="50 Rectángul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F00-000033000000}"/>
            </a:ext>
          </a:extLst>
        </xdr:cNvPr>
        <xdr:cNvSpPr/>
      </xdr:nvSpPr>
      <xdr:spPr bwMode="auto">
        <a:xfrm>
          <a:off x="6624320" y="715010"/>
          <a:ext cx="1972852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s-ES" sz="1050" baseline="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 POR CLASE  DE RIESGO 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8</xdr:col>
      <xdr:colOff>109220</xdr:colOff>
      <xdr:row>5</xdr:row>
      <xdr:rowOff>114300</xdr:rowOff>
    </xdr:from>
    <xdr:ext cx="1972852" cy="164404"/>
    <xdr:sp macro="" textlink="">
      <xdr:nvSpPr>
        <xdr:cNvPr id="52" name="51 Rectángulo">
          <a:extLst>
            <a:ext uri="{FF2B5EF4-FFF2-40B4-BE49-F238E27FC236}">
              <a16:creationId xmlns:a16="http://schemas.microsoft.com/office/drawing/2014/main" id="{00000000-0008-0000-0F00-000034000000}"/>
            </a:ext>
          </a:extLst>
        </xdr:cNvPr>
        <xdr:cNvSpPr/>
      </xdr:nvSpPr>
      <xdr:spPr bwMode="auto">
        <a:xfrm>
          <a:off x="6624320" y="906780"/>
          <a:ext cx="1972852" cy="164404"/>
        </a:xfrm>
        <a:prstGeom prst="rect">
          <a:avLst/>
        </a:prstGeom>
        <a:solidFill>
          <a:schemeClr val="accent2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4. POR MES-INUNDACIÓN  </a:t>
          </a:r>
          <a:endParaRPr lang="es-ES" sz="1050" b="1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15</xdr:col>
      <xdr:colOff>0</xdr:colOff>
      <xdr:row>5</xdr:row>
      <xdr:rowOff>88900</xdr:rowOff>
    </xdr:from>
    <xdr:ext cx="1369862" cy="172227"/>
    <xdr:sp macro="" textlink="">
      <xdr:nvSpPr>
        <xdr:cNvPr id="55" name="54 Rectángul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F00-000037000000}"/>
            </a:ext>
          </a:extLst>
        </xdr:cNvPr>
        <xdr:cNvSpPr/>
      </xdr:nvSpPr>
      <xdr:spPr bwMode="auto">
        <a:xfrm>
          <a:off x="10496550" y="914400"/>
          <a:ext cx="1369862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A. Nº DE EXPEDIENTES 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16</xdr:col>
      <xdr:colOff>571500</xdr:colOff>
      <xdr:row>5</xdr:row>
      <xdr:rowOff>88900</xdr:rowOff>
    </xdr:from>
    <xdr:ext cx="1300549" cy="172227"/>
    <xdr:sp macro="" textlink="">
      <xdr:nvSpPr>
        <xdr:cNvPr id="56" name="55 Rectángul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38000000}"/>
            </a:ext>
          </a:extLst>
        </xdr:cNvPr>
        <xdr:cNvSpPr/>
      </xdr:nvSpPr>
      <xdr:spPr bwMode="auto">
        <a:xfrm>
          <a:off x="11918950" y="914400"/>
          <a:ext cx="1300549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B. INDEMNIZACIONES 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twoCellAnchor>
    <xdr:from>
      <xdr:col>3</xdr:col>
      <xdr:colOff>0</xdr:colOff>
      <xdr:row>31</xdr:row>
      <xdr:rowOff>31750</xdr:rowOff>
    </xdr:from>
    <xdr:to>
      <xdr:col>8</xdr:col>
      <xdr:colOff>173989</xdr:colOff>
      <xdr:row>49</xdr:row>
      <xdr:rowOff>127708</xdr:rowOff>
    </xdr:to>
    <xdr:graphicFrame macro="">
      <xdr:nvGraphicFramePr>
        <xdr:cNvPr id="26" name="Gráfico 4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438727</xdr:colOff>
      <xdr:row>32</xdr:row>
      <xdr:rowOff>0</xdr:rowOff>
    </xdr:from>
    <xdr:to>
      <xdr:col>22</xdr:col>
      <xdr:colOff>584627</xdr:colOff>
      <xdr:row>50</xdr:row>
      <xdr:rowOff>65219</xdr:rowOff>
    </xdr:to>
    <xdr:graphicFrame macro="">
      <xdr:nvGraphicFramePr>
        <xdr:cNvPr id="28" name="Gráfico 4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4</xdr:col>
      <xdr:colOff>323850</xdr:colOff>
      <xdr:row>3</xdr:row>
      <xdr:rowOff>0</xdr:rowOff>
    </xdr:from>
    <xdr:ext cx="2216150" cy="172227"/>
    <xdr:sp macro="" textlink="">
      <xdr:nvSpPr>
        <xdr:cNvPr id="43" name="42 Rectángulo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F00-00002B000000}"/>
            </a:ext>
          </a:extLst>
        </xdr:cNvPr>
        <xdr:cNvSpPr/>
      </xdr:nvSpPr>
      <xdr:spPr bwMode="auto">
        <a:xfrm>
          <a:off x="3556000" y="495300"/>
          <a:ext cx="2216150" cy="172227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 i="1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→ APARTADO 1. SERIE 1971-2025</a:t>
          </a:r>
          <a:endParaRPr lang="es-ES" sz="1100" b="1" i="1">
            <a:solidFill>
              <a:schemeClr val="tx1">
                <a:lumMod val="50000"/>
                <a:lumOff val="50000"/>
              </a:schemeClr>
            </a:solidFill>
            <a:effectLst/>
          </a:endParaRPr>
        </a:p>
      </xdr:txBody>
    </xdr:sp>
    <xdr:clientData/>
  </xdr:oneCellAnchor>
  <xdr:oneCellAnchor>
    <xdr:from>
      <xdr:col>19</xdr:col>
      <xdr:colOff>165100</xdr:colOff>
      <xdr:row>2</xdr:row>
      <xdr:rowOff>152400</xdr:rowOff>
    </xdr:from>
    <xdr:ext cx="2216150" cy="172227"/>
    <xdr:sp macro="" textlink="">
      <xdr:nvSpPr>
        <xdr:cNvPr id="45" name="44 Rectángulo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F00-00002D000000}"/>
            </a:ext>
          </a:extLst>
        </xdr:cNvPr>
        <xdr:cNvSpPr/>
      </xdr:nvSpPr>
      <xdr:spPr bwMode="auto">
        <a:xfrm>
          <a:off x="13963650" y="482600"/>
          <a:ext cx="2216150" cy="172227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 i="1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→ APARTADO 1. SERIE 1971-2025</a:t>
          </a:r>
          <a:endParaRPr lang="es-ES" sz="1100" b="1" i="1">
            <a:solidFill>
              <a:schemeClr val="tx1">
                <a:lumMod val="50000"/>
                <a:lumOff val="50000"/>
              </a:schemeClr>
            </a:solidFill>
            <a:effectLst/>
          </a:endParaRPr>
        </a:p>
      </xdr:txBody>
    </xdr:sp>
    <xdr:clientData/>
  </xdr:oneCellAnchor>
  <xdr:twoCellAnchor editAs="oneCell">
    <xdr:from>
      <xdr:col>0</xdr:col>
      <xdr:colOff>158838</xdr:colOff>
      <xdr:row>1</xdr:row>
      <xdr:rowOff>19226</xdr:rowOff>
    </xdr:from>
    <xdr:to>
      <xdr:col>0</xdr:col>
      <xdr:colOff>770834</xdr:colOff>
      <xdr:row>4</xdr:row>
      <xdr:rowOff>120959</xdr:rowOff>
    </xdr:to>
    <xdr:pic>
      <xdr:nvPicPr>
        <xdr:cNvPr id="31" name="30 Imagen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838" y="179086"/>
          <a:ext cx="611996" cy="562131"/>
        </a:xfrm>
        <a:prstGeom prst="rect">
          <a:avLst/>
        </a:prstGeom>
      </xdr:spPr>
    </xdr:pic>
    <xdr:clientData/>
  </xdr:twoCellAnchor>
  <xdr:twoCellAnchor>
    <xdr:from>
      <xdr:col>0</xdr:col>
      <xdr:colOff>12788</xdr:colOff>
      <xdr:row>0</xdr:row>
      <xdr:rowOff>25576</xdr:rowOff>
    </xdr:from>
    <xdr:to>
      <xdr:col>0</xdr:col>
      <xdr:colOff>952588</xdr:colOff>
      <xdr:row>1</xdr:row>
      <xdr:rowOff>19226</xdr:rowOff>
    </xdr:to>
    <xdr:sp macro="" textlink="">
      <xdr:nvSpPr>
        <xdr:cNvPr id="35" name="34 Hexágon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F00-000023000000}"/>
            </a:ext>
          </a:extLst>
        </xdr:cNvPr>
        <xdr:cNvSpPr/>
      </xdr:nvSpPr>
      <xdr:spPr bwMode="auto">
        <a:xfrm>
          <a:off x="12788" y="25576"/>
          <a:ext cx="939800" cy="153510"/>
        </a:xfrm>
        <a:prstGeom prst="hexagon">
          <a:avLst/>
        </a:prstGeom>
        <a:solidFill>
          <a:schemeClr val="accent2">
            <a:lumMod val="20000"/>
            <a:lumOff val="8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200" b="1">
              <a:solidFill>
                <a:sysClr val="windowText" lastClr="000000"/>
              </a:solidFill>
              <a:latin typeface="Aharoni" panose="02010803020104030203" pitchFamily="2" charset="-79"/>
              <a:cs typeface="Aharoni" panose="02010803020104030203" pitchFamily="2" charset="-79"/>
            </a:rPr>
            <a:t>PORTADA</a:t>
          </a:r>
        </a:p>
      </xdr:txBody>
    </xdr:sp>
    <xdr:clientData/>
  </xdr:twoCellAnchor>
  <xdr:oneCellAnchor>
    <xdr:from>
      <xdr:col>8</xdr:col>
      <xdr:colOff>106932</xdr:colOff>
      <xdr:row>2</xdr:row>
      <xdr:rowOff>25312</xdr:rowOff>
    </xdr:from>
    <xdr:ext cx="706850" cy="164404"/>
    <xdr:sp macro="" textlink="">
      <xdr:nvSpPr>
        <xdr:cNvPr id="38" name="37 Rectángulo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F00-000026000000}"/>
            </a:ext>
          </a:extLst>
        </xdr:cNvPr>
        <xdr:cNvSpPr/>
      </xdr:nvSpPr>
      <xdr:spPr bwMode="auto">
        <a:xfrm>
          <a:off x="6782052" y="334801"/>
          <a:ext cx="706850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1. POR AÑO                         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9</xdr:col>
      <xdr:colOff>84354</xdr:colOff>
      <xdr:row>2</xdr:row>
      <xdr:rowOff>26216</xdr:rowOff>
    </xdr:from>
    <xdr:ext cx="1240468" cy="164404"/>
    <xdr:sp macro="" textlink="">
      <xdr:nvSpPr>
        <xdr:cNvPr id="39" name="38 Rectángulo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F00-000027000000}"/>
            </a:ext>
          </a:extLst>
        </xdr:cNvPr>
        <xdr:cNvSpPr/>
      </xdr:nvSpPr>
      <xdr:spPr bwMode="auto">
        <a:xfrm>
          <a:off x="7353834" y="338636"/>
          <a:ext cx="1240468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1b. POR CAUSA</a:t>
          </a:r>
          <a:r>
            <a:rPr lang="es-ES" sz="1050" baseline="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 Y AÑO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twoCellAnchor>
    <xdr:from>
      <xdr:col>1</xdr:col>
      <xdr:colOff>38100</xdr:colOff>
      <xdr:row>0</xdr:row>
      <xdr:rowOff>38100</xdr:rowOff>
    </xdr:from>
    <xdr:to>
      <xdr:col>3</xdr:col>
      <xdr:colOff>300990</xdr:colOff>
      <xdr:row>1</xdr:row>
      <xdr:rowOff>147320</xdr:rowOff>
    </xdr:to>
    <xdr:sp macro="" textlink="">
      <xdr:nvSpPr>
        <xdr:cNvPr id="3" name="64 Pentágono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63F37DAA-A1AB-4E7D-9458-FBF2D3F21038}"/>
            </a:ext>
          </a:extLst>
        </xdr:cNvPr>
        <xdr:cNvSpPr/>
      </xdr:nvSpPr>
      <xdr:spPr bwMode="auto">
        <a:xfrm>
          <a:off x="1074420" y="38100"/>
          <a:ext cx="1969770" cy="261620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ngle"/>
          <a:contourClr>
            <a:srgbClr val="FFFFFF"/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SECCIÓN 2ª</a:t>
          </a: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SINIESTRALIDAD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7</xdr:col>
      <xdr:colOff>407372</xdr:colOff>
      <xdr:row>0</xdr:row>
      <xdr:rowOff>63500</xdr:rowOff>
    </xdr:from>
    <xdr:ext cx="1082629" cy="242478"/>
    <xdr:sp macro="" textlink="">
      <xdr:nvSpPr>
        <xdr:cNvPr id="4" name="81 Rectángulo redondeado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9DBA2A3-5555-44EE-A272-B6FEF558C1D1}"/>
            </a:ext>
          </a:extLst>
        </xdr:cNvPr>
        <xdr:cNvSpPr/>
      </xdr:nvSpPr>
      <xdr:spPr bwMode="auto">
        <a:xfrm>
          <a:off x="6308769" y="63500"/>
          <a:ext cx="108262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III. PERSONAS </a:t>
          </a:r>
        </a:p>
      </xdr:txBody>
    </xdr:sp>
    <xdr:clientData/>
  </xdr:oneCellAnchor>
  <xdr:oneCellAnchor>
    <xdr:from>
      <xdr:col>9</xdr:col>
      <xdr:colOff>89925</xdr:colOff>
      <xdr:row>0</xdr:row>
      <xdr:rowOff>63500</xdr:rowOff>
    </xdr:from>
    <xdr:ext cx="1606012" cy="242478"/>
    <xdr:sp macro="" textlink="">
      <xdr:nvSpPr>
        <xdr:cNvPr id="5" name="82 Rectángulo redondeado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5D371B6C-986C-45F7-930A-1D988290B123}"/>
            </a:ext>
          </a:extLst>
        </xdr:cNvPr>
        <xdr:cNvSpPr/>
      </xdr:nvSpPr>
      <xdr:spPr bwMode="auto">
        <a:xfrm>
          <a:off x="7538768" y="63500"/>
          <a:ext cx="1606012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IV.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DATOS GLOBALES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oneCellAnchor>
    <xdr:from>
      <xdr:col>12</xdr:col>
      <xdr:colOff>127046</xdr:colOff>
      <xdr:row>0</xdr:row>
      <xdr:rowOff>63500</xdr:rowOff>
    </xdr:from>
    <xdr:ext cx="1696712" cy="242478"/>
    <xdr:sp macro="" textlink="">
      <xdr:nvSpPr>
        <xdr:cNvPr id="6" name="93 Rectángulo redondeado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E8046F6E-AE1C-4F00-BA60-46A12397D88B}"/>
            </a:ext>
          </a:extLst>
        </xdr:cNvPr>
        <xdr:cNvSpPr/>
      </xdr:nvSpPr>
      <xdr:spPr bwMode="auto">
        <a:xfrm>
          <a:off x="9292148" y="63500"/>
          <a:ext cx="1696712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V.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GRANDES EVENTOS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oneCellAnchor>
    <xdr:from>
      <xdr:col>4</xdr:col>
      <xdr:colOff>551126</xdr:colOff>
      <xdr:row>0</xdr:row>
      <xdr:rowOff>63500</xdr:rowOff>
    </xdr:from>
    <xdr:ext cx="2030045" cy="242478"/>
    <xdr:sp macro="" textlink="">
      <xdr:nvSpPr>
        <xdr:cNvPr id="7" name="94 Rectángulo redondeado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628316C8-6367-414E-A763-BD6BEF75C957}"/>
            </a:ext>
          </a:extLst>
        </xdr:cNvPr>
        <xdr:cNvSpPr/>
      </xdr:nvSpPr>
      <xdr:spPr bwMode="auto">
        <a:xfrm>
          <a:off x="4131354" y="63500"/>
          <a:ext cx="2030045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indent="0"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II. PÉRDIDAS PECUNIARIAS</a:t>
          </a:r>
        </a:p>
      </xdr:txBody>
    </xdr:sp>
    <xdr:clientData/>
  </xdr:oneCellAnchor>
  <xdr:oneCellAnchor>
    <xdr:from>
      <xdr:col>3</xdr:col>
      <xdr:colOff>434340</xdr:colOff>
      <xdr:row>0</xdr:row>
      <xdr:rowOff>63500</xdr:rowOff>
    </xdr:from>
    <xdr:ext cx="743139" cy="242478"/>
    <xdr:sp macro="" textlink="">
      <xdr:nvSpPr>
        <xdr:cNvPr id="8" name="83 Rectángulo redondeado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C6011DB-61FE-41B4-85F1-3365B82372FD}"/>
            </a:ext>
          </a:extLst>
        </xdr:cNvPr>
        <xdr:cNvSpPr/>
      </xdr:nvSpPr>
      <xdr:spPr bwMode="auto">
        <a:xfrm>
          <a:off x="3177540" y="63500"/>
          <a:ext cx="74313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indent="0" algn="l"/>
          <a:r>
            <a:rPr lang="es-ES" sz="1400" b="1">
              <a:solidFill>
                <a:srgbClr val="9D2235"/>
              </a:solidFill>
              <a:latin typeface="+mn-lt"/>
              <a:ea typeface="+mn-ea"/>
              <a:cs typeface="+mn-cs"/>
            </a:rPr>
            <a:t>I. BIENES </a:t>
          </a:r>
        </a:p>
      </xdr:txBody>
    </xdr:sp>
    <xdr:clientData/>
  </xdr:oneCellAnchor>
  <xdr:oneCellAnchor>
    <xdr:from>
      <xdr:col>22</xdr:col>
      <xdr:colOff>405562</xdr:colOff>
      <xdr:row>3</xdr:row>
      <xdr:rowOff>54478</xdr:rowOff>
    </xdr:from>
    <xdr:ext cx="1972852" cy="164404"/>
    <xdr:sp macro="" textlink="">
      <xdr:nvSpPr>
        <xdr:cNvPr id="9" name="49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4AC1E0-79A8-4624-833E-6215FF8E407C}"/>
            </a:ext>
          </a:extLst>
        </xdr:cNvPr>
        <xdr:cNvSpPr/>
      </xdr:nvSpPr>
      <xdr:spPr bwMode="auto">
        <a:xfrm>
          <a:off x="18061102" y="526918"/>
          <a:ext cx="1972852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2. POR PROVINCIA             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22</xdr:col>
      <xdr:colOff>405562</xdr:colOff>
      <xdr:row>4</xdr:row>
      <xdr:rowOff>86228</xdr:rowOff>
    </xdr:from>
    <xdr:ext cx="1972852" cy="164404"/>
    <xdr:sp macro="" textlink="">
      <xdr:nvSpPr>
        <xdr:cNvPr id="10" name="50 Rectángul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4731721-404B-4C86-A10E-881E478D074E}"/>
            </a:ext>
          </a:extLst>
        </xdr:cNvPr>
        <xdr:cNvSpPr/>
      </xdr:nvSpPr>
      <xdr:spPr bwMode="auto">
        <a:xfrm>
          <a:off x="18061102" y="718688"/>
          <a:ext cx="1972852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s-ES" sz="1050" baseline="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 POR CLASE  DE RIESGO 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22</xdr:col>
      <xdr:colOff>405562</xdr:colOff>
      <xdr:row>5</xdr:row>
      <xdr:rowOff>117978</xdr:rowOff>
    </xdr:from>
    <xdr:ext cx="1972852" cy="164404"/>
    <xdr:sp macro="" textlink="">
      <xdr:nvSpPr>
        <xdr:cNvPr id="11" name="51 Rectángulo">
          <a:extLst>
            <a:ext uri="{FF2B5EF4-FFF2-40B4-BE49-F238E27FC236}">
              <a16:creationId xmlns:a16="http://schemas.microsoft.com/office/drawing/2014/main" id="{1AFD0041-7108-4613-B608-6A87847E34A6}"/>
            </a:ext>
          </a:extLst>
        </xdr:cNvPr>
        <xdr:cNvSpPr/>
      </xdr:nvSpPr>
      <xdr:spPr bwMode="auto">
        <a:xfrm>
          <a:off x="18061102" y="910458"/>
          <a:ext cx="1972852" cy="164404"/>
        </a:xfrm>
        <a:prstGeom prst="rect">
          <a:avLst/>
        </a:prstGeom>
        <a:solidFill>
          <a:schemeClr val="accent2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4. POR MES-INUNDACIÓN  </a:t>
          </a:r>
          <a:endParaRPr lang="es-ES" sz="1050" b="1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22</xdr:col>
      <xdr:colOff>396240</xdr:colOff>
      <xdr:row>2</xdr:row>
      <xdr:rowOff>28990</xdr:rowOff>
    </xdr:from>
    <xdr:ext cx="706850" cy="164404"/>
    <xdr:sp macro="" textlink="">
      <xdr:nvSpPr>
        <xdr:cNvPr id="12" name="37 Rectángulo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FC435481-B81A-4EE9-A1BA-BF1D5A751E0A}"/>
            </a:ext>
          </a:extLst>
        </xdr:cNvPr>
        <xdr:cNvSpPr/>
      </xdr:nvSpPr>
      <xdr:spPr bwMode="auto">
        <a:xfrm>
          <a:off x="18051780" y="341410"/>
          <a:ext cx="706850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1. POR AÑO                         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23</xdr:col>
      <xdr:colOff>266396</xdr:colOff>
      <xdr:row>2</xdr:row>
      <xdr:rowOff>22860</xdr:rowOff>
    </xdr:from>
    <xdr:ext cx="1240468" cy="164404"/>
    <xdr:sp macro="" textlink="">
      <xdr:nvSpPr>
        <xdr:cNvPr id="13" name="38 Rectángulo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867FD849-2940-4CB1-A322-FEAB3CC2778B}"/>
            </a:ext>
          </a:extLst>
        </xdr:cNvPr>
        <xdr:cNvSpPr/>
      </xdr:nvSpPr>
      <xdr:spPr bwMode="auto">
        <a:xfrm>
          <a:off x="18782996" y="335280"/>
          <a:ext cx="1240468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1b. POR CAUSA</a:t>
          </a:r>
          <a:r>
            <a:rPr lang="es-ES" sz="1050" baseline="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 Y AÑO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74306</xdr:colOff>
      <xdr:row>38</xdr:row>
      <xdr:rowOff>145714</xdr:rowOff>
    </xdr:from>
    <xdr:to>
      <xdr:col>11</xdr:col>
      <xdr:colOff>11375</xdr:colOff>
      <xdr:row>51</xdr:row>
      <xdr:rowOff>9152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100301</xdr:colOff>
      <xdr:row>53</xdr:row>
      <xdr:rowOff>52106</xdr:rowOff>
    </xdr:from>
    <xdr:to>
      <xdr:col>11</xdr:col>
      <xdr:colOff>58991</xdr:colOff>
      <xdr:row>65</xdr:row>
      <xdr:rowOff>168488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120232</xdr:colOff>
      <xdr:row>67</xdr:row>
      <xdr:rowOff>179847</xdr:rowOff>
    </xdr:from>
    <xdr:to>
      <xdr:col>11</xdr:col>
      <xdr:colOff>71370</xdr:colOff>
      <xdr:row>80</xdr:row>
      <xdr:rowOff>75861</xdr:rowOff>
    </xdr:to>
    <xdr:graphicFrame macro="">
      <xdr:nvGraphicFramePr>
        <xdr:cNvPr id="4" name="Gráfico 4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</xdr:col>
      <xdr:colOff>0</xdr:colOff>
      <xdr:row>3</xdr:row>
      <xdr:rowOff>13477</xdr:rowOff>
    </xdr:from>
    <xdr:ext cx="839525" cy="172227"/>
    <xdr:sp macro="" textlink="">
      <xdr:nvSpPr>
        <xdr:cNvPr id="18" name="17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SpPr/>
      </xdr:nvSpPr>
      <xdr:spPr bwMode="auto">
        <a:xfrm>
          <a:off x="958850" y="673877"/>
          <a:ext cx="839525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A. Inundación </a:t>
          </a:r>
        </a:p>
      </xdr:txBody>
    </xdr:sp>
    <xdr:clientData/>
  </xdr:oneCellAnchor>
  <xdr:oneCellAnchor>
    <xdr:from>
      <xdr:col>1</xdr:col>
      <xdr:colOff>958404</xdr:colOff>
      <xdr:row>3</xdr:row>
      <xdr:rowOff>14592</xdr:rowOff>
    </xdr:from>
    <xdr:ext cx="810735" cy="172227"/>
    <xdr:sp macro="" textlink="">
      <xdr:nvSpPr>
        <xdr:cNvPr id="19" name="18 Rectángul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SpPr/>
      </xdr:nvSpPr>
      <xdr:spPr bwMode="auto">
        <a:xfrm>
          <a:off x="1994724" y="494652"/>
          <a:ext cx="810735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B. Terremoto </a:t>
          </a:r>
        </a:p>
      </xdr:txBody>
    </xdr:sp>
    <xdr:clientData/>
  </xdr:oneCellAnchor>
  <xdr:oneCellAnchor>
    <xdr:from>
      <xdr:col>3</xdr:col>
      <xdr:colOff>845451</xdr:colOff>
      <xdr:row>3</xdr:row>
      <xdr:rowOff>15707</xdr:rowOff>
    </xdr:from>
    <xdr:ext cx="430182" cy="172227"/>
    <xdr:sp macro="" textlink="">
      <xdr:nvSpPr>
        <xdr:cNvPr id="20" name="19 Rectángulo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000-000014000000}"/>
            </a:ext>
          </a:extLst>
        </xdr:cNvPr>
        <xdr:cNvSpPr/>
      </xdr:nvSpPr>
      <xdr:spPr bwMode="auto">
        <a:xfrm>
          <a:off x="4274451" y="495767"/>
          <a:ext cx="430182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D. TCA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ES" sz="110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1394512</xdr:colOff>
      <xdr:row>3</xdr:row>
      <xdr:rowOff>16822</xdr:rowOff>
    </xdr:from>
    <xdr:ext cx="822085" cy="172227"/>
    <xdr:sp macro="" textlink="">
      <xdr:nvSpPr>
        <xdr:cNvPr id="21" name="20 Rectángulo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000-000015000000}"/>
            </a:ext>
          </a:extLst>
        </xdr:cNvPr>
        <xdr:cNvSpPr/>
      </xdr:nvSpPr>
      <xdr:spPr bwMode="auto">
        <a:xfrm>
          <a:off x="4823512" y="496882"/>
          <a:ext cx="822085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E.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Terrorismo </a:t>
          </a:r>
          <a:endParaRPr lang="es-ES" sz="110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4</xdr:col>
      <xdr:colOff>506674</xdr:colOff>
      <xdr:row>3</xdr:row>
      <xdr:rowOff>17937</xdr:rowOff>
    </xdr:from>
    <xdr:ext cx="666273" cy="172227"/>
    <xdr:sp macro="" textlink="">
      <xdr:nvSpPr>
        <xdr:cNvPr id="22" name="21 Rectángulo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SpPr/>
      </xdr:nvSpPr>
      <xdr:spPr bwMode="auto">
        <a:xfrm>
          <a:off x="5764474" y="497997"/>
          <a:ext cx="666273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F. Tumulto </a:t>
          </a:r>
        </a:p>
      </xdr:txBody>
    </xdr:sp>
    <xdr:clientData/>
  </xdr:oneCellAnchor>
  <xdr:oneCellAnchor>
    <xdr:from>
      <xdr:col>1</xdr:col>
      <xdr:colOff>595</xdr:colOff>
      <xdr:row>4</xdr:row>
      <xdr:rowOff>102377</xdr:rowOff>
    </xdr:from>
    <xdr:ext cx="570862" cy="172227"/>
    <xdr:sp macro="" textlink="">
      <xdr:nvSpPr>
        <xdr:cNvPr id="23" name="22 Rectángul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000-000017000000}"/>
            </a:ext>
          </a:extLst>
        </xdr:cNvPr>
        <xdr:cNvSpPr/>
      </xdr:nvSpPr>
      <xdr:spPr bwMode="auto">
        <a:xfrm>
          <a:off x="959445" y="927877"/>
          <a:ext cx="570862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G. FF.AA.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ES" sz="110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1</xdr:col>
      <xdr:colOff>983725</xdr:colOff>
      <xdr:row>4</xdr:row>
      <xdr:rowOff>108727</xdr:rowOff>
    </xdr:from>
    <xdr:ext cx="1277594" cy="172227"/>
    <xdr:sp macro="" textlink="">
      <xdr:nvSpPr>
        <xdr:cNvPr id="24" name="23 Rectángulo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000-000018000000}"/>
            </a:ext>
          </a:extLst>
        </xdr:cNvPr>
        <xdr:cNvSpPr/>
      </xdr:nvSpPr>
      <xdr:spPr bwMode="auto">
        <a:xfrm>
          <a:off x="2020045" y="748807"/>
          <a:ext cx="1277594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H. RESUMEN CAUSAS </a:t>
          </a:r>
        </a:p>
      </xdr:txBody>
    </xdr:sp>
    <xdr:clientData/>
  </xdr:oneCellAnchor>
  <xdr:twoCellAnchor>
    <xdr:from>
      <xdr:col>1</xdr:col>
      <xdr:colOff>31750</xdr:colOff>
      <xdr:row>0</xdr:row>
      <xdr:rowOff>31750</xdr:rowOff>
    </xdr:from>
    <xdr:to>
      <xdr:col>2</xdr:col>
      <xdr:colOff>996950</xdr:colOff>
      <xdr:row>1</xdr:row>
      <xdr:rowOff>133350</xdr:rowOff>
    </xdr:to>
    <xdr:sp macro="" textlink="">
      <xdr:nvSpPr>
        <xdr:cNvPr id="31" name="30 Pentágono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SpPr/>
      </xdr:nvSpPr>
      <xdr:spPr bwMode="auto">
        <a:xfrm>
          <a:off x="990600" y="31750"/>
          <a:ext cx="1892300" cy="266700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ngle"/>
          <a:contourClr>
            <a:srgbClr val="FFFFFF"/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SECCIÓN 2ª</a:t>
          </a: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SINIESTRALIDAD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4</xdr:col>
      <xdr:colOff>971844</xdr:colOff>
      <xdr:row>0</xdr:row>
      <xdr:rowOff>63500</xdr:rowOff>
    </xdr:from>
    <xdr:ext cx="1082629" cy="242478"/>
    <xdr:sp macro="" textlink="">
      <xdr:nvSpPr>
        <xdr:cNvPr id="46" name="45 Rectángulo redondeado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1000-00002E000000}"/>
            </a:ext>
          </a:extLst>
        </xdr:cNvPr>
        <xdr:cNvSpPr/>
      </xdr:nvSpPr>
      <xdr:spPr bwMode="auto">
        <a:xfrm>
          <a:off x="6229644" y="63500"/>
          <a:ext cx="108262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III. PERSONAS </a:t>
          </a:r>
        </a:p>
      </xdr:txBody>
    </xdr:sp>
    <xdr:clientData/>
  </xdr:oneCellAnchor>
  <xdr:oneCellAnchor>
    <xdr:from>
      <xdr:col>5</xdr:col>
      <xdr:colOff>691854</xdr:colOff>
      <xdr:row>0</xdr:row>
      <xdr:rowOff>63500</xdr:rowOff>
    </xdr:from>
    <xdr:ext cx="1606012" cy="242478"/>
    <xdr:sp macro="" textlink="">
      <xdr:nvSpPr>
        <xdr:cNvPr id="47" name="46 Rectángulo redondeado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1000-00002F000000}"/>
            </a:ext>
          </a:extLst>
        </xdr:cNvPr>
        <xdr:cNvSpPr/>
      </xdr:nvSpPr>
      <xdr:spPr bwMode="auto">
        <a:xfrm>
          <a:off x="7435554" y="63500"/>
          <a:ext cx="1606012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IV.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DATOS GLOBALES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oneCellAnchor>
    <xdr:from>
      <xdr:col>7</xdr:col>
      <xdr:colOff>249448</xdr:colOff>
      <xdr:row>0</xdr:row>
      <xdr:rowOff>63500</xdr:rowOff>
    </xdr:from>
    <xdr:ext cx="1696712" cy="242478"/>
    <xdr:sp macro="" textlink="">
      <xdr:nvSpPr>
        <xdr:cNvPr id="48" name="47 Rectángulo redondeado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1000-000030000000}"/>
            </a:ext>
          </a:extLst>
        </xdr:cNvPr>
        <xdr:cNvSpPr/>
      </xdr:nvSpPr>
      <xdr:spPr bwMode="auto">
        <a:xfrm>
          <a:off x="9172468" y="63500"/>
          <a:ext cx="1696712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V.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GRANDES EVENTOS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oneCellAnchor>
    <xdr:from>
      <xdr:col>3</xdr:col>
      <xdr:colOff>605408</xdr:colOff>
      <xdr:row>0</xdr:row>
      <xdr:rowOff>63500</xdr:rowOff>
    </xdr:from>
    <xdr:ext cx="2087195" cy="242478"/>
    <xdr:sp macro="" textlink="">
      <xdr:nvSpPr>
        <xdr:cNvPr id="49" name="48 Rectángulo redondeado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1000-000031000000}"/>
            </a:ext>
          </a:extLst>
        </xdr:cNvPr>
        <xdr:cNvSpPr/>
      </xdr:nvSpPr>
      <xdr:spPr bwMode="auto">
        <a:xfrm>
          <a:off x="4034408" y="63500"/>
          <a:ext cx="2087195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indent="0" algn="l"/>
          <a:r>
            <a:rPr lang="es-ES" sz="1400" b="1">
              <a:solidFill>
                <a:srgbClr val="9D2235"/>
              </a:solidFill>
              <a:latin typeface="+mn-lt"/>
              <a:ea typeface="+mn-ea"/>
              <a:cs typeface="+mn-cs"/>
            </a:rPr>
            <a:t>II. PÉRDIDAS PECUNIARIAS</a:t>
          </a:r>
        </a:p>
      </xdr:txBody>
    </xdr:sp>
    <xdr:clientData/>
  </xdr:oneCellAnchor>
  <xdr:oneCellAnchor>
    <xdr:from>
      <xdr:col>2</xdr:col>
      <xdr:colOff>1149350</xdr:colOff>
      <xdr:row>0</xdr:row>
      <xdr:rowOff>63500</xdr:rowOff>
    </xdr:from>
    <xdr:ext cx="727237" cy="242478"/>
    <xdr:sp macro="" textlink="">
      <xdr:nvSpPr>
        <xdr:cNvPr id="50" name="49 Rectángulo redondeado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1000-000032000000}"/>
            </a:ext>
          </a:extLst>
        </xdr:cNvPr>
        <xdr:cNvSpPr/>
      </xdr:nvSpPr>
      <xdr:spPr bwMode="auto">
        <a:xfrm>
          <a:off x="3035300" y="63500"/>
          <a:ext cx="727237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indent="0"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I. BIENES </a:t>
          </a:r>
        </a:p>
      </xdr:txBody>
    </xdr:sp>
    <xdr:clientData/>
  </xdr:oneCellAnchor>
  <xdr:oneCellAnchor>
    <xdr:from>
      <xdr:col>2</xdr:col>
      <xdr:colOff>889798</xdr:colOff>
      <xdr:row>3</xdr:row>
      <xdr:rowOff>19050</xdr:rowOff>
    </xdr:from>
    <xdr:ext cx="1231234" cy="172227"/>
    <xdr:sp macro="" textlink="">
      <xdr:nvSpPr>
        <xdr:cNvPr id="35" name="34 Rectángulo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SpPr/>
      </xdr:nvSpPr>
      <xdr:spPr bwMode="auto">
        <a:xfrm>
          <a:off x="2924338" y="499110"/>
          <a:ext cx="1231234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C. Erupción volcánica</a:t>
          </a:r>
        </a:p>
      </xdr:txBody>
    </xdr:sp>
    <xdr:clientData/>
  </xdr:oneCellAnchor>
  <xdr:oneCellAnchor>
    <xdr:from>
      <xdr:col>3</xdr:col>
      <xdr:colOff>16067</xdr:colOff>
      <xdr:row>4</xdr:row>
      <xdr:rowOff>108727</xdr:rowOff>
    </xdr:from>
    <xdr:ext cx="1097480" cy="172227"/>
    <xdr:sp macro="" textlink="">
      <xdr:nvSpPr>
        <xdr:cNvPr id="54" name="53 Rectángulo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1000-000036000000}"/>
            </a:ext>
          </a:extLst>
        </xdr:cNvPr>
        <xdr:cNvSpPr/>
      </xdr:nvSpPr>
      <xdr:spPr bwMode="auto">
        <a:xfrm>
          <a:off x="3213270" y="908028"/>
          <a:ext cx="1097480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I. RESUMEN AÑOS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ES" sz="110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15</xdr:col>
      <xdr:colOff>811104</xdr:colOff>
      <xdr:row>0</xdr:row>
      <xdr:rowOff>63500</xdr:rowOff>
    </xdr:from>
    <xdr:ext cx="1082629" cy="242478"/>
    <xdr:sp macro="" textlink="">
      <xdr:nvSpPr>
        <xdr:cNvPr id="44" name="43 Rectángulo redondeado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1000-00002C000000}"/>
            </a:ext>
          </a:extLst>
        </xdr:cNvPr>
        <xdr:cNvSpPr/>
      </xdr:nvSpPr>
      <xdr:spPr bwMode="auto">
        <a:xfrm>
          <a:off x="20943144" y="63500"/>
          <a:ext cx="108262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III. PERSONAS </a:t>
          </a:r>
        </a:p>
      </xdr:txBody>
    </xdr:sp>
    <xdr:clientData/>
  </xdr:oneCellAnchor>
  <xdr:oneCellAnchor>
    <xdr:from>
      <xdr:col>17</xdr:col>
      <xdr:colOff>230856</xdr:colOff>
      <xdr:row>0</xdr:row>
      <xdr:rowOff>63500</xdr:rowOff>
    </xdr:from>
    <xdr:ext cx="1606012" cy="242478"/>
    <xdr:sp macro="" textlink="">
      <xdr:nvSpPr>
        <xdr:cNvPr id="45" name="44 Rectángulo redondeado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1000-00002D000000}"/>
            </a:ext>
          </a:extLst>
        </xdr:cNvPr>
        <xdr:cNvSpPr/>
      </xdr:nvSpPr>
      <xdr:spPr bwMode="auto">
        <a:xfrm>
          <a:off x="22168836" y="63500"/>
          <a:ext cx="1606012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IV.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DATOS GLOBALES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oneCellAnchor>
    <xdr:from>
      <xdr:col>19</xdr:col>
      <xdr:colOff>448310</xdr:colOff>
      <xdr:row>0</xdr:row>
      <xdr:rowOff>63500</xdr:rowOff>
    </xdr:from>
    <xdr:ext cx="1696712" cy="242478"/>
    <xdr:sp macro="" textlink="">
      <xdr:nvSpPr>
        <xdr:cNvPr id="51" name="50 Rectángulo redondeado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1000-000033000000}"/>
            </a:ext>
          </a:extLst>
        </xdr:cNvPr>
        <xdr:cNvSpPr/>
      </xdr:nvSpPr>
      <xdr:spPr bwMode="auto">
        <a:xfrm>
          <a:off x="23917910" y="63500"/>
          <a:ext cx="1696712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V.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GRANDES EVENTOS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oneCellAnchor>
    <xdr:from>
      <xdr:col>14</xdr:col>
      <xdr:colOff>870300</xdr:colOff>
      <xdr:row>0</xdr:row>
      <xdr:rowOff>63500</xdr:rowOff>
    </xdr:from>
    <xdr:ext cx="2030401" cy="242478"/>
    <xdr:sp macro="" textlink="">
      <xdr:nvSpPr>
        <xdr:cNvPr id="52" name="51 Rectángulo redondeado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1000-000034000000}"/>
            </a:ext>
          </a:extLst>
        </xdr:cNvPr>
        <xdr:cNvSpPr/>
      </xdr:nvSpPr>
      <xdr:spPr bwMode="auto">
        <a:xfrm>
          <a:off x="18769680" y="63500"/>
          <a:ext cx="2030401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indent="0" algn="l"/>
          <a:r>
            <a:rPr lang="es-ES" sz="1400" b="1">
              <a:solidFill>
                <a:srgbClr val="9D2235"/>
              </a:solidFill>
              <a:latin typeface="+mn-lt"/>
              <a:ea typeface="+mn-ea"/>
              <a:cs typeface="+mn-cs"/>
            </a:rPr>
            <a:t>II. PÉRDIDAS PECUNIARIAS</a:t>
          </a:r>
        </a:p>
      </xdr:txBody>
    </xdr:sp>
    <xdr:clientData/>
  </xdr:oneCellAnchor>
  <xdr:oneCellAnchor>
    <xdr:from>
      <xdr:col>14</xdr:col>
      <xdr:colOff>0</xdr:colOff>
      <xdr:row>0</xdr:row>
      <xdr:rowOff>63500</xdr:rowOff>
    </xdr:from>
    <xdr:ext cx="727237" cy="242478"/>
    <xdr:sp macro="" textlink="">
      <xdr:nvSpPr>
        <xdr:cNvPr id="53" name="52 Rectángulo redondeado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1000-000035000000}"/>
            </a:ext>
          </a:extLst>
        </xdr:cNvPr>
        <xdr:cNvSpPr/>
      </xdr:nvSpPr>
      <xdr:spPr bwMode="auto">
        <a:xfrm>
          <a:off x="15576550" y="63500"/>
          <a:ext cx="727237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indent="0"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I. BIENES </a:t>
          </a:r>
        </a:p>
      </xdr:txBody>
    </xdr:sp>
    <xdr:clientData/>
  </xdr:oneCellAnchor>
  <xdr:oneCellAnchor>
    <xdr:from>
      <xdr:col>14</xdr:col>
      <xdr:colOff>12700</xdr:colOff>
      <xdr:row>3</xdr:row>
      <xdr:rowOff>13477</xdr:rowOff>
    </xdr:from>
    <xdr:ext cx="839525" cy="172227"/>
    <xdr:sp macro="" textlink="">
      <xdr:nvSpPr>
        <xdr:cNvPr id="78" name="77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000-00004E000000}"/>
            </a:ext>
          </a:extLst>
        </xdr:cNvPr>
        <xdr:cNvSpPr/>
      </xdr:nvSpPr>
      <xdr:spPr bwMode="auto">
        <a:xfrm>
          <a:off x="16598900" y="673877"/>
          <a:ext cx="839525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A. Inundación </a:t>
          </a:r>
        </a:p>
      </xdr:txBody>
    </xdr:sp>
    <xdr:clientData/>
  </xdr:oneCellAnchor>
  <xdr:oneCellAnchor>
    <xdr:from>
      <xdr:col>14</xdr:col>
      <xdr:colOff>969876</xdr:colOff>
      <xdr:row>3</xdr:row>
      <xdr:rowOff>13477</xdr:rowOff>
    </xdr:from>
    <xdr:ext cx="810735" cy="172227"/>
    <xdr:sp macro="" textlink="">
      <xdr:nvSpPr>
        <xdr:cNvPr id="79" name="78 Rectángul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000-00004F000000}"/>
            </a:ext>
          </a:extLst>
        </xdr:cNvPr>
        <xdr:cNvSpPr/>
      </xdr:nvSpPr>
      <xdr:spPr bwMode="auto">
        <a:xfrm>
          <a:off x="18869256" y="493537"/>
          <a:ext cx="810735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B. Terremoto </a:t>
          </a:r>
        </a:p>
      </xdr:txBody>
    </xdr:sp>
    <xdr:clientData/>
  </xdr:oneCellAnchor>
  <xdr:oneCellAnchor>
    <xdr:from>
      <xdr:col>15</xdr:col>
      <xdr:colOff>1014487</xdr:colOff>
      <xdr:row>3</xdr:row>
      <xdr:rowOff>13477</xdr:rowOff>
    </xdr:from>
    <xdr:ext cx="430182" cy="172227"/>
    <xdr:sp macro="" textlink="">
      <xdr:nvSpPr>
        <xdr:cNvPr id="80" name="79 Rectángulo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000-000050000000}"/>
            </a:ext>
          </a:extLst>
        </xdr:cNvPr>
        <xdr:cNvSpPr/>
      </xdr:nvSpPr>
      <xdr:spPr bwMode="auto">
        <a:xfrm>
          <a:off x="21146527" y="493537"/>
          <a:ext cx="430182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D. TCA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ES" sz="110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16</xdr:col>
      <xdr:colOff>266920</xdr:colOff>
      <xdr:row>3</xdr:row>
      <xdr:rowOff>13477</xdr:rowOff>
    </xdr:from>
    <xdr:ext cx="822085" cy="172227"/>
    <xdr:sp macro="" textlink="">
      <xdr:nvSpPr>
        <xdr:cNvPr id="81" name="80 Rectángulo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000-000051000000}"/>
            </a:ext>
          </a:extLst>
        </xdr:cNvPr>
        <xdr:cNvSpPr/>
      </xdr:nvSpPr>
      <xdr:spPr bwMode="auto">
        <a:xfrm>
          <a:off x="21694360" y="493537"/>
          <a:ext cx="822085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E.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Terrorismo </a:t>
          </a:r>
          <a:endParaRPr lang="es-ES" sz="110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17</xdr:col>
      <xdr:colOff>696118</xdr:colOff>
      <xdr:row>3</xdr:row>
      <xdr:rowOff>13477</xdr:rowOff>
    </xdr:from>
    <xdr:ext cx="666273" cy="172227"/>
    <xdr:sp macro="" textlink="">
      <xdr:nvSpPr>
        <xdr:cNvPr id="82" name="81 Rectángulo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000-000052000000}"/>
            </a:ext>
          </a:extLst>
        </xdr:cNvPr>
        <xdr:cNvSpPr/>
      </xdr:nvSpPr>
      <xdr:spPr bwMode="auto">
        <a:xfrm>
          <a:off x="21164610" y="493057"/>
          <a:ext cx="666273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F. Tumulto </a:t>
          </a:r>
        </a:p>
      </xdr:txBody>
    </xdr:sp>
    <xdr:clientData/>
  </xdr:oneCellAnchor>
  <xdr:oneCellAnchor>
    <xdr:from>
      <xdr:col>14</xdr:col>
      <xdr:colOff>13295</xdr:colOff>
      <xdr:row>4</xdr:row>
      <xdr:rowOff>102377</xdr:rowOff>
    </xdr:from>
    <xdr:ext cx="570862" cy="172227"/>
    <xdr:sp macro="" textlink="">
      <xdr:nvSpPr>
        <xdr:cNvPr id="83" name="82 Rectángul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000-000053000000}"/>
            </a:ext>
          </a:extLst>
        </xdr:cNvPr>
        <xdr:cNvSpPr/>
      </xdr:nvSpPr>
      <xdr:spPr bwMode="auto">
        <a:xfrm>
          <a:off x="16599495" y="927877"/>
          <a:ext cx="570862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G. FF.AA.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ES" sz="110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14</xdr:col>
      <xdr:colOff>1046439</xdr:colOff>
      <xdr:row>4</xdr:row>
      <xdr:rowOff>108727</xdr:rowOff>
    </xdr:from>
    <xdr:ext cx="1277594" cy="172227"/>
    <xdr:sp macro="" textlink="">
      <xdr:nvSpPr>
        <xdr:cNvPr id="84" name="83 Rectángulo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000-000054000000}"/>
            </a:ext>
          </a:extLst>
        </xdr:cNvPr>
        <xdr:cNvSpPr/>
      </xdr:nvSpPr>
      <xdr:spPr bwMode="auto">
        <a:xfrm>
          <a:off x="18945819" y="748807"/>
          <a:ext cx="1277594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H. RESUMEN CAUSAS </a:t>
          </a:r>
        </a:p>
      </xdr:txBody>
    </xdr:sp>
    <xdr:clientData/>
  </xdr:oneCellAnchor>
  <xdr:oneCellAnchor>
    <xdr:from>
      <xdr:col>14</xdr:col>
      <xdr:colOff>1898262</xdr:colOff>
      <xdr:row>3</xdr:row>
      <xdr:rowOff>19050</xdr:rowOff>
    </xdr:from>
    <xdr:ext cx="1231234" cy="172227"/>
    <xdr:sp macro="" textlink="">
      <xdr:nvSpPr>
        <xdr:cNvPr id="85" name="84 Rectángulo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000-000055000000}"/>
            </a:ext>
          </a:extLst>
        </xdr:cNvPr>
        <xdr:cNvSpPr/>
      </xdr:nvSpPr>
      <xdr:spPr bwMode="auto">
        <a:xfrm>
          <a:off x="19797642" y="499110"/>
          <a:ext cx="1231234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C. Erupción volcánica</a:t>
          </a:r>
        </a:p>
      </xdr:txBody>
    </xdr:sp>
    <xdr:clientData/>
  </xdr:oneCellAnchor>
  <xdr:oneCellAnchor>
    <xdr:from>
      <xdr:col>15</xdr:col>
      <xdr:colOff>251545</xdr:colOff>
      <xdr:row>4</xdr:row>
      <xdr:rowOff>108727</xdr:rowOff>
    </xdr:from>
    <xdr:ext cx="1097480" cy="172227"/>
    <xdr:sp macro="" textlink="">
      <xdr:nvSpPr>
        <xdr:cNvPr id="86" name="85 Rectángulo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1000-000056000000}"/>
            </a:ext>
          </a:extLst>
        </xdr:cNvPr>
        <xdr:cNvSpPr/>
      </xdr:nvSpPr>
      <xdr:spPr bwMode="auto">
        <a:xfrm>
          <a:off x="18907845" y="934227"/>
          <a:ext cx="1097480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I. RESUMEN AÑOS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ES" sz="110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twoCellAnchor>
    <xdr:from>
      <xdr:col>14</xdr:col>
      <xdr:colOff>0</xdr:colOff>
      <xdr:row>24</xdr:row>
      <xdr:rowOff>6448</xdr:rowOff>
    </xdr:from>
    <xdr:to>
      <xdr:col>15</xdr:col>
      <xdr:colOff>636236</xdr:colOff>
      <xdr:row>36</xdr:row>
      <xdr:rowOff>152563</xdr:rowOff>
    </xdr:to>
    <xdr:graphicFrame macro="">
      <xdr:nvGraphicFramePr>
        <xdr:cNvPr id="36" name="Gráfico 4"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15</xdr:col>
      <xdr:colOff>924328</xdr:colOff>
      <xdr:row>24</xdr:row>
      <xdr:rowOff>0</xdr:rowOff>
    </xdr:from>
    <xdr:to>
      <xdr:col>19</xdr:col>
      <xdr:colOff>750391</xdr:colOff>
      <xdr:row>36</xdr:row>
      <xdr:rowOff>134104</xdr:rowOff>
    </xdr:to>
    <xdr:graphicFrame macro="">
      <xdr:nvGraphicFramePr>
        <xdr:cNvPr id="37" name="Gráfico 4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0</xdr:col>
      <xdr:colOff>158838</xdr:colOff>
      <xdr:row>1</xdr:row>
      <xdr:rowOff>19226</xdr:rowOff>
    </xdr:from>
    <xdr:to>
      <xdr:col>0</xdr:col>
      <xdr:colOff>770834</xdr:colOff>
      <xdr:row>4</xdr:row>
      <xdr:rowOff>120958</xdr:rowOff>
    </xdr:to>
    <xdr:pic>
      <xdr:nvPicPr>
        <xdr:cNvPr id="38" name="37 Imagen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1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838" y="179086"/>
          <a:ext cx="611996" cy="562131"/>
        </a:xfrm>
        <a:prstGeom prst="rect">
          <a:avLst/>
        </a:prstGeom>
      </xdr:spPr>
    </xdr:pic>
    <xdr:clientData/>
  </xdr:twoCellAnchor>
  <xdr:twoCellAnchor>
    <xdr:from>
      <xdr:col>0</xdr:col>
      <xdr:colOff>12788</xdr:colOff>
      <xdr:row>0</xdr:row>
      <xdr:rowOff>25576</xdr:rowOff>
    </xdr:from>
    <xdr:to>
      <xdr:col>0</xdr:col>
      <xdr:colOff>952588</xdr:colOff>
      <xdr:row>1</xdr:row>
      <xdr:rowOff>19226</xdr:rowOff>
    </xdr:to>
    <xdr:sp macro="" textlink="">
      <xdr:nvSpPr>
        <xdr:cNvPr id="39" name="38 Hexágono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1000-000027000000}"/>
            </a:ext>
          </a:extLst>
        </xdr:cNvPr>
        <xdr:cNvSpPr/>
      </xdr:nvSpPr>
      <xdr:spPr bwMode="auto">
        <a:xfrm>
          <a:off x="12788" y="25576"/>
          <a:ext cx="939800" cy="153510"/>
        </a:xfrm>
        <a:prstGeom prst="hexagon">
          <a:avLst/>
        </a:prstGeom>
        <a:solidFill>
          <a:schemeClr val="accent2">
            <a:lumMod val="20000"/>
            <a:lumOff val="8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200" b="1">
              <a:solidFill>
                <a:sysClr val="windowText" lastClr="000000"/>
              </a:solidFill>
              <a:latin typeface="Aharoni" panose="02010803020104030203" pitchFamily="2" charset="-79"/>
              <a:cs typeface="Aharoni" panose="02010803020104030203" pitchFamily="2" charset="-79"/>
            </a:rPr>
            <a:t>PORTADA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21</xdr:row>
      <xdr:rowOff>0</xdr:rowOff>
    </xdr:from>
    <xdr:to>
      <xdr:col>17</xdr:col>
      <xdr:colOff>0</xdr:colOff>
      <xdr:row>21</xdr:row>
      <xdr:rowOff>0</xdr:rowOff>
    </xdr:to>
    <xdr:graphicFrame macro="">
      <xdr:nvGraphicFramePr>
        <xdr:cNvPr id="2" name="Gráfico 7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0</xdr:colOff>
      <xdr:row>21</xdr:row>
      <xdr:rowOff>0</xdr:rowOff>
    </xdr:from>
    <xdr:to>
      <xdr:col>17</xdr:col>
      <xdr:colOff>0</xdr:colOff>
      <xdr:row>21</xdr:row>
      <xdr:rowOff>0</xdr:rowOff>
    </xdr:to>
    <xdr:graphicFrame macro="">
      <xdr:nvGraphicFramePr>
        <xdr:cNvPr id="3" name="Gráfico 8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0</xdr:colOff>
      <xdr:row>21</xdr:row>
      <xdr:rowOff>0</xdr:rowOff>
    </xdr:from>
    <xdr:to>
      <xdr:col>17</xdr:col>
      <xdr:colOff>0</xdr:colOff>
      <xdr:row>21</xdr:row>
      <xdr:rowOff>0</xdr:rowOff>
    </xdr:to>
    <xdr:graphicFrame macro="">
      <xdr:nvGraphicFramePr>
        <xdr:cNvPr id="4" name="Gráfico 7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21</xdr:row>
      <xdr:rowOff>0</xdr:rowOff>
    </xdr:from>
    <xdr:to>
      <xdr:col>17</xdr:col>
      <xdr:colOff>0</xdr:colOff>
      <xdr:row>21</xdr:row>
      <xdr:rowOff>0</xdr:rowOff>
    </xdr:to>
    <xdr:graphicFrame macro="">
      <xdr:nvGraphicFramePr>
        <xdr:cNvPr id="5" name="Gráfico 8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183268</xdr:colOff>
      <xdr:row>289</xdr:row>
      <xdr:rowOff>121077</xdr:rowOff>
    </xdr:from>
    <xdr:to>
      <xdr:col>11</xdr:col>
      <xdr:colOff>285208</xdr:colOff>
      <xdr:row>304</xdr:row>
      <xdr:rowOff>146163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1</xdr:col>
      <xdr:colOff>0</xdr:colOff>
      <xdr:row>4</xdr:row>
      <xdr:rowOff>12700</xdr:rowOff>
    </xdr:from>
    <xdr:ext cx="839525" cy="172227"/>
    <xdr:sp macro="" textlink="">
      <xdr:nvSpPr>
        <xdr:cNvPr id="11" name="10 Rectángulo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SpPr/>
      </xdr:nvSpPr>
      <xdr:spPr bwMode="auto">
        <a:xfrm>
          <a:off x="958850" y="673100"/>
          <a:ext cx="839525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A. Inundación </a:t>
          </a:r>
        </a:p>
      </xdr:txBody>
    </xdr:sp>
    <xdr:clientData/>
  </xdr:oneCellAnchor>
  <xdr:oneCellAnchor>
    <xdr:from>
      <xdr:col>1</xdr:col>
      <xdr:colOff>933072</xdr:colOff>
      <xdr:row>4</xdr:row>
      <xdr:rowOff>12700</xdr:rowOff>
    </xdr:from>
    <xdr:ext cx="810735" cy="172227"/>
    <xdr:sp macro="" textlink="">
      <xdr:nvSpPr>
        <xdr:cNvPr id="12" name="11 Rectángulo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SpPr/>
      </xdr:nvSpPr>
      <xdr:spPr bwMode="auto">
        <a:xfrm>
          <a:off x="1969392" y="652780"/>
          <a:ext cx="810735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B. Terremoto </a:t>
          </a:r>
        </a:p>
      </xdr:txBody>
    </xdr:sp>
    <xdr:clientData/>
  </xdr:oneCellAnchor>
  <xdr:oneCellAnchor>
    <xdr:from>
      <xdr:col>2</xdr:col>
      <xdr:colOff>839134</xdr:colOff>
      <xdr:row>4</xdr:row>
      <xdr:rowOff>12700</xdr:rowOff>
    </xdr:from>
    <xdr:ext cx="418576" cy="172227"/>
    <xdr:sp macro="" textlink="">
      <xdr:nvSpPr>
        <xdr:cNvPr id="13" name="12 Rectángulo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SpPr/>
      </xdr:nvSpPr>
      <xdr:spPr bwMode="auto">
        <a:xfrm>
          <a:off x="2873674" y="652780"/>
          <a:ext cx="418576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C. TCA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ES" sz="110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1351257</xdr:colOff>
      <xdr:row>4</xdr:row>
      <xdr:rowOff>12700</xdr:rowOff>
    </xdr:from>
    <xdr:ext cx="840038" cy="172227"/>
    <xdr:sp macro="" textlink="">
      <xdr:nvSpPr>
        <xdr:cNvPr id="14" name="13 Rectángul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SpPr/>
      </xdr:nvSpPr>
      <xdr:spPr bwMode="auto">
        <a:xfrm>
          <a:off x="3385797" y="652780"/>
          <a:ext cx="840038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D.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Terrorismo </a:t>
          </a:r>
          <a:endParaRPr lang="es-ES" sz="110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1654241</xdr:colOff>
      <xdr:row>4</xdr:row>
      <xdr:rowOff>12700</xdr:rowOff>
    </xdr:from>
    <xdr:ext cx="546688" cy="172227"/>
    <xdr:sp macro="" textlink="">
      <xdr:nvSpPr>
        <xdr:cNvPr id="15" name="14 Rectángulo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SpPr/>
      </xdr:nvSpPr>
      <xdr:spPr bwMode="auto">
        <a:xfrm>
          <a:off x="4851444" y="652141"/>
          <a:ext cx="546688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F. FF.AA. </a:t>
          </a:r>
        </a:p>
      </xdr:txBody>
    </xdr:sp>
    <xdr:clientData/>
  </xdr:oneCellAnchor>
  <xdr:oneCellAnchor>
    <xdr:from>
      <xdr:col>3</xdr:col>
      <xdr:colOff>890382</xdr:colOff>
      <xdr:row>4</xdr:row>
      <xdr:rowOff>12700</xdr:rowOff>
    </xdr:from>
    <xdr:ext cx="670312" cy="172227"/>
    <xdr:sp macro="" textlink="">
      <xdr:nvSpPr>
        <xdr:cNvPr id="16" name="15 Rectángulo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SpPr/>
      </xdr:nvSpPr>
      <xdr:spPr bwMode="auto">
        <a:xfrm>
          <a:off x="4319382" y="652780"/>
          <a:ext cx="670312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E. Tumulto </a:t>
          </a:r>
        </a:p>
      </xdr:txBody>
    </xdr:sp>
    <xdr:clientData/>
  </xdr:oneCellAnchor>
  <xdr:oneCellAnchor>
    <xdr:from>
      <xdr:col>1</xdr:col>
      <xdr:colOff>1419</xdr:colOff>
      <xdr:row>5</xdr:row>
      <xdr:rowOff>95250</xdr:rowOff>
    </xdr:from>
    <xdr:ext cx="1355499" cy="172227"/>
    <xdr:sp macro="" textlink="">
      <xdr:nvSpPr>
        <xdr:cNvPr id="17" name="16 Rectángulo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SpPr/>
      </xdr:nvSpPr>
      <xdr:spPr bwMode="auto">
        <a:xfrm>
          <a:off x="960269" y="920750"/>
          <a:ext cx="1355499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G. RESUMEN  CAUSAS </a:t>
          </a:r>
        </a:p>
      </xdr:txBody>
    </xdr:sp>
    <xdr:clientData/>
  </xdr:oneCellAnchor>
  <xdr:oneCellAnchor>
    <xdr:from>
      <xdr:col>2</xdr:col>
      <xdr:colOff>517606</xdr:colOff>
      <xdr:row>5</xdr:row>
      <xdr:rowOff>95250</xdr:rowOff>
    </xdr:from>
    <xdr:ext cx="1181734" cy="172227"/>
    <xdr:sp macro="" textlink="">
      <xdr:nvSpPr>
        <xdr:cNvPr id="18" name="17 Rectángulo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1100-000012000000}"/>
            </a:ext>
          </a:extLst>
        </xdr:cNvPr>
        <xdr:cNvSpPr/>
      </xdr:nvSpPr>
      <xdr:spPr bwMode="auto">
        <a:xfrm>
          <a:off x="2403556" y="920750"/>
          <a:ext cx="1181734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H. RESUMEN  AÑOS </a:t>
          </a:r>
        </a:p>
      </xdr:txBody>
    </xdr:sp>
    <xdr:clientData/>
  </xdr:oneCellAnchor>
  <xdr:twoCellAnchor>
    <xdr:from>
      <xdr:col>1</xdr:col>
      <xdr:colOff>31750</xdr:colOff>
      <xdr:row>0</xdr:row>
      <xdr:rowOff>31750</xdr:rowOff>
    </xdr:from>
    <xdr:to>
      <xdr:col>2</xdr:col>
      <xdr:colOff>996950</xdr:colOff>
      <xdr:row>1</xdr:row>
      <xdr:rowOff>133350</xdr:rowOff>
    </xdr:to>
    <xdr:sp macro="" textlink="">
      <xdr:nvSpPr>
        <xdr:cNvPr id="21" name="20 Pentágono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SpPr/>
      </xdr:nvSpPr>
      <xdr:spPr bwMode="auto">
        <a:xfrm>
          <a:off x="914400" y="31750"/>
          <a:ext cx="1733550" cy="266700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ngle"/>
          <a:contourClr>
            <a:srgbClr val="FFFFFF"/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SECCIÓN 2ª</a:t>
          </a: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SINIESTRALIDAD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191832</xdr:colOff>
      <xdr:row>27</xdr:row>
      <xdr:rowOff>12842</xdr:rowOff>
    </xdr:from>
    <xdr:to>
      <xdr:col>8</xdr:col>
      <xdr:colOff>745518</xdr:colOff>
      <xdr:row>42</xdr:row>
      <xdr:rowOff>22860</xdr:rowOff>
    </xdr:to>
    <xdr:graphicFrame macro="">
      <xdr:nvGraphicFramePr>
        <xdr:cNvPr id="22" name="Gráfico 4">
          <a:extLst>
            <a:ext uri="{FF2B5EF4-FFF2-40B4-BE49-F238E27FC236}">
              <a16:creationId xmlns:a16="http://schemas.microsoft.com/office/drawing/2014/main" id="{00000000-0008-0000-11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</xdr:col>
      <xdr:colOff>157576</xdr:colOff>
      <xdr:row>27</xdr:row>
      <xdr:rowOff>6393</xdr:rowOff>
    </xdr:from>
    <xdr:to>
      <xdr:col>12</xdr:col>
      <xdr:colOff>751723</xdr:colOff>
      <xdr:row>42</xdr:row>
      <xdr:rowOff>18093</xdr:rowOff>
    </xdr:to>
    <xdr:graphicFrame macro="">
      <xdr:nvGraphicFramePr>
        <xdr:cNvPr id="23" name="Gráfico 4">
          <a:extLst>
            <a:ext uri="{FF2B5EF4-FFF2-40B4-BE49-F238E27FC236}">
              <a16:creationId xmlns:a16="http://schemas.microsoft.com/office/drawing/2014/main" id="{00000000-0008-0000-11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oneCellAnchor>
    <xdr:from>
      <xdr:col>4</xdr:col>
      <xdr:colOff>906815</xdr:colOff>
      <xdr:row>0</xdr:row>
      <xdr:rowOff>63500</xdr:rowOff>
    </xdr:from>
    <xdr:ext cx="1114591" cy="242478"/>
    <xdr:sp macro="" textlink="">
      <xdr:nvSpPr>
        <xdr:cNvPr id="24" name="23 Rectángulo redondeado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100-000018000000}"/>
            </a:ext>
          </a:extLst>
        </xdr:cNvPr>
        <xdr:cNvSpPr/>
      </xdr:nvSpPr>
      <xdr:spPr bwMode="auto">
        <a:xfrm>
          <a:off x="6164615" y="63500"/>
          <a:ext cx="1114591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 b="1">
              <a:solidFill>
                <a:srgbClr val="9D2235"/>
              </a:solidFill>
            </a:rPr>
            <a:t>III. PERSONAS </a:t>
          </a:r>
        </a:p>
      </xdr:txBody>
    </xdr:sp>
    <xdr:clientData/>
  </xdr:oneCellAnchor>
  <xdr:oneCellAnchor>
    <xdr:from>
      <xdr:col>5</xdr:col>
      <xdr:colOff>642465</xdr:colOff>
      <xdr:row>0</xdr:row>
      <xdr:rowOff>63500</xdr:rowOff>
    </xdr:from>
    <xdr:ext cx="1606012" cy="242478"/>
    <xdr:sp macro="" textlink="">
      <xdr:nvSpPr>
        <xdr:cNvPr id="25" name="24 Rectángulo redondeado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1100-000019000000}"/>
            </a:ext>
          </a:extLst>
        </xdr:cNvPr>
        <xdr:cNvSpPr/>
      </xdr:nvSpPr>
      <xdr:spPr bwMode="auto">
        <a:xfrm>
          <a:off x="7386165" y="63500"/>
          <a:ext cx="1606012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IV.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DATOS GLOBALES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oneCellAnchor>
    <xdr:from>
      <xdr:col>7</xdr:col>
      <xdr:colOff>419956</xdr:colOff>
      <xdr:row>0</xdr:row>
      <xdr:rowOff>63500</xdr:rowOff>
    </xdr:from>
    <xdr:ext cx="1696712" cy="242478"/>
    <xdr:sp macro="" textlink="">
      <xdr:nvSpPr>
        <xdr:cNvPr id="26" name="25 Rectángulo redondeado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1100-00001A000000}"/>
            </a:ext>
          </a:extLst>
        </xdr:cNvPr>
        <xdr:cNvSpPr/>
      </xdr:nvSpPr>
      <xdr:spPr bwMode="auto">
        <a:xfrm>
          <a:off x="9099136" y="63500"/>
          <a:ext cx="1696712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V.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GRANDES EVENTOS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oneCellAnchor>
    <xdr:from>
      <xdr:col>3</xdr:col>
      <xdr:colOff>595436</xdr:colOff>
      <xdr:row>0</xdr:row>
      <xdr:rowOff>63500</xdr:rowOff>
    </xdr:from>
    <xdr:ext cx="2033220" cy="242478"/>
    <xdr:sp macro="" textlink="">
      <xdr:nvSpPr>
        <xdr:cNvPr id="27" name="26 Rectángulo redondeado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1100-00001B000000}"/>
            </a:ext>
          </a:extLst>
        </xdr:cNvPr>
        <xdr:cNvSpPr/>
      </xdr:nvSpPr>
      <xdr:spPr bwMode="auto">
        <a:xfrm>
          <a:off x="4024436" y="63500"/>
          <a:ext cx="2033220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indent="0"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II. PÉRDIDAS PECUNIARIAS</a:t>
          </a:r>
        </a:p>
      </xdr:txBody>
    </xdr:sp>
    <xdr:clientData/>
  </xdr:oneCellAnchor>
  <xdr:oneCellAnchor>
    <xdr:from>
      <xdr:col>2</xdr:col>
      <xdr:colOff>1155700</xdr:colOff>
      <xdr:row>0</xdr:row>
      <xdr:rowOff>63500</xdr:rowOff>
    </xdr:from>
    <xdr:ext cx="727237" cy="242478"/>
    <xdr:sp macro="" textlink="">
      <xdr:nvSpPr>
        <xdr:cNvPr id="28" name="27 Rectángulo redondeado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1100-00001C000000}"/>
            </a:ext>
          </a:extLst>
        </xdr:cNvPr>
        <xdr:cNvSpPr/>
      </xdr:nvSpPr>
      <xdr:spPr bwMode="auto">
        <a:xfrm>
          <a:off x="2647950" y="63500"/>
          <a:ext cx="727237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indent="0"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I. BIENES </a:t>
          </a:r>
        </a:p>
      </xdr:txBody>
    </xdr:sp>
    <xdr:clientData/>
  </xdr:oneCellAnchor>
  <xdr:oneCellAnchor>
    <xdr:from>
      <xdr:col>5</xdr:col>
      <xdr:colOff>400050</xdr:colOff>
      <xdr:row>2</xdr:row>
      <xdr:rowOff>25400</xdr:rowOff>
    </xdr:from>
    <xdr:ext cx="1224000" cy="164404"/>
    <xdr:sp macro="" textlink="">
      <xdr:nvSpPr>
        <xdr:cNvPr id="29" name="28 Rectángulo">
          <a:extLst>
            <a:ext uri="{FF2B5EF4-FFF2-40B4-BE49-F238E27FC236}">
              <a16:creationId xmlns:a16="http://schemas.microsoft.com/office/drawing/2014/main" id="{00000000-0008-0000-1100-00001D000000}"/>
            </a:ext>
          </a:extLst>
        </xdr:cNvPr>
        <xdr:cNvSpPr/>
      </xdr:nvSpPr>
      <xdr:spPr bwMode="auto">
        <a:xfrm>
          <a:off x="6007100" y="355600"/>
          <a:ext cx="1224000" cy="164404"/>
        </a:xfrm>
        <a:prstGeom prst="rect">
          <a:avLst/>
        </a:prstGeom>
        <a:solidFill>
          <a:schemeClr val="accent2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1. POR AÑO                  </a:t>
          </a:r>
          <a:endParaRPr lang="es-ES" sz="1050" b="1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5</xdr:col>
      <xdr:colOff>400049</xdr:colOff>
      <xdr:row>3</xdr:row>
      <xdr:rowOff>50800</xdr:rowOff>
    </xdr:from>
    <xdr:ext cx="1224000" cy="164404"/>
    <xdr:sp macro="" textlink="">
      <xdr:nvSpPr>
        <xdr:cNvPr id="30" name="29 Rectángulo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1100-00001E000000}"/>
            </a:ext>
          </a:extLst>
        </xdr:cNvPr>
        <xdr:cNvSpPr/>
      </xdr:nvSpPr>
      <xdr:spPr bwMode="auto">
        <a:xfrm>
          <a:off x="6007099" y="546100"/>
          <a:ext cx="1224000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2. POR PROVINCIA    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5</xdr:col>
      <xdr:colOff>400049</xdr:colOff>
      <xdr:row>4</xdr:row>
      <xdr:rowOff>82550</xdr:rowOff>
    </xdr:from>
    <xdr:ext cx="1224000" cy="164404"/>
    <xdr:sp macro="" textlink="">
      <xdr:nvSpPr>
        <xdr:cNvPr id="31" name="30 Rectángulo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1100-00001F000000}"/>
            </a:ext>
          </a:extLst>
        </xdr:cNvPr>
        <xdr:cNvSpPr/>
      </xdr:nvSpPr>
      <xdr:spPr bwMode="auto">
        <a:xfrm>
          <a:off x="6007099" y="742950"/>
          <a:ext cx="1224000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s-ES" sz="1050" baseline="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 POR LESIÓN           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5</xdr:col>
      <xdr:colOff>400050</xdr:colOff>
      <xdr:row>5</xdr:row>
      <xdr:rowOff>114300</xdr:rowOff>
    </xdr:from>
    <xdr:ext cx="1224000" cy="164404"/>
    <xdr:sp macro="" textlink="">
      <xdr:nvSpPr>
        <xdr:cNvPr id="32" name="31 Rectángulo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1100-000020000000}"/>
            </a:ext>
          </a:extLst>
        </xdr:cNvPr>
        <xdr:cNvSpPr/>
      </xdr:nvSpPr>
      <xdr:spPr bwMode="auto">
        <a:xfrm>
          <a:off x="6007100" y="939800"/>
          <a:ext cx="1224000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4. POR CAUSA</a:t>
          </a:r>
          <a:r>
            <a:rPr lang="es-ES" sz="1050" baseline="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            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twoCellAnchor>
    <xdr:from>
      <xdr:col>6</xdr:col>
      <xdr:colOff>174831</xdr:colOff>
      <xdr:row>306</xdr:row>
      <xdr:rowOff>185117</xdr:rowOff>
    </xdr:from>
    <xdr:to>
      <xdr:col>11</xdr:col>
      <xdr:colOff>276771</xdr:colOff>
      <xdr:row>322</xdr:row>
      <xdr:rowOff>19875</xdr:rowOff>
    </xdr:to>
    <xdr:graphicFrame macro="">
      <xdr:nvGraphicFramePr>
        <xdr:cNvPr id="33" name="Gráfico 4">
          <a:extLst>
            <a:ext uri="{FF2B5EF4-FFF2-40B4-BE49-F238E27FC236}">
              <a16:creationId xmlns:a16="http://schemas.microsoft.com/office/drawing/2014/main" id="{00000000-0008-0000-11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</xdr:col>
      <xdr:colOff>159989</xdr:colOff>
      <xdr:row>324</xdr:row>
      <xdr:rowOff>41192</xdr:rowOff>
    </xdr:from>
    <xdr:to>
      <xdr:col>11</xdr:col>
      <xdr:colOff>261929</xdr:colOff>
      <xdr:row>339</xdr:row>
      <xdr:rowOff>157305</xdr:rowOff>
    </xdr:to>
    <xdr:graphicFrame macro="">
      <xdr:nvGraphicFramePr>
        <xdr:cNvPr id="34" name="Gráfico 4">
          <a:extLst>
            <a:ext uri="{FF2B5EF4-FFF2-40B4-BE49-F238E27FC236}">
              <a16:creationId xmlns:a16="http://schemas.microsoft.com/office/drawing/2014/main" id="{00000000-0008-0000-11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158838</xdr:colOff>
      <xdr:row>1</xdr:row>
      <xdr:rowOff>19226</xdr:rowOff>
    </xdr:from>
    <xdr:to>
      <xdr:col>0</xdr:col>
      <xdr:colOff>770834</xdr:colOff>
      <xdr:row>4</xdr:row>
      <xdr:rowOff>120958</xdr:rowOff>
    </xdr:to>
    <xdr:pic>
      <xdr:nvPicPr>
        <xdr:cNvPr id="35" name="34 Imagen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11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838" y="179086"/>
          <a:ext cx="611996" cy="562131"/>
        </a:xfrm>
        <a:prstGeom prst="rect">
          <a:avLst/>
        </a:prstGeom>
      </xdr:spPr>
    </xdr:pic>
    <xdr:clientData/>
  </xdr:twoCellAnchor>
  <xdr:twoCellAnchor>
    <xdr:from>
      <xdr:col>0</xdr:col>
      <xdr:colOff>12788</xdr:colOff>
      <xdr:row>0</xdr:row>
      <xdr:rowOff>25576</xdr:rowOff>
    </xdr:from>
    <xdr:to>
      <xdr:col>0</xdr:col>
      <xdr:colOff>952588</xdr:colOff>
      <xdr:row>1</xdr:row>
      <xdr:rowOff>19226</xdr:rowOff>
    </xdr:to>
    <xdr:sp macro="" textlink="">
      <xdr:nvSpPr>
        <xdr:cNvPr id="36" name="35 Hexágono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1100-000024000000}"/>
            </a:ext>
          </a:extLst>
        </xdr:cNvPr>
        <xdr:cNvSpPr/>
      </xdr:nvSpPr>
      <xdr:spPr bwMode="auto">
        <a:xfrm>
          <a:off x="12788" y="25576"/>
          <a:ext cx="939800" cy="153510"/>
        </a:xfrm>
        <a:prstGeom prst="hexagon">
          <a:avLst/>
        </a:prstGeom>
        <a:solidFill>
          <a:schemeClr val="accent2">
            <a:lumMod val="20000"/>
            <a:lumOff val="8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200" b="1">
              <a:solidFill>
                <a:sysClr val="windowText" lastClr="000000"/>
              </a:solidFill>
              <a:latin typeface="Aharoni" panose="02010803020104030203" pitchFamily="2" charset="-79"/>
              <a:cs typeface="Aharoni" panose="02010803020104030203" pitchFamily="2" charset="-79"/>
            </a:rPr>
            <a:t>PORTADA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81372</xdr:rowOff>
    </xdr:from>
    <xdr:ext cx="1771960" cy="172227"/>
    <xdr:sp macro="" textlink="">
      <xdr:nvSpPr>
        <xdr:cNvPr id="4" name="3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/>
      </xdr:nvSpPr>
      <xdr:spPr bwMode="auto">
        <a:xfrm>
          <a:off x="1036320" y="721452"/>
          <a:ext cx="1771960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A. EXPTES. O TRAMITACIONES 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2</xdr:col>
      <xdr:colOff>482600</xdr:colOff>
      <xdr:row>4</xdr:row>
      <xdr:rowOff>81372</xdr:rowOff>
    </xdr:from>
    <xdr:ext cx="1300549" cy="172227"/>
    <xdr:sp macro="" textlink="">
      <xdr:nvSpPr>
        <xdr:cNvPr id="5" name="4 Rectángul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/>
      </xdr:nvSpPr>
      <xdr:spPr bwMode="auto">
        <a:xfrm>
          <a:off x="3035300" y="721452"/>
          <a:ext cx="1300549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B. INDEMNIZACIONES 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14</xdr:col>
      <xdr:colOff>0</xdr:colOff>
      <xdr:row>4</xdr:row>
      <xdr:rowOff>63500</xdr:rowOff>
    </xdr:from>
    <xdr:ext cx="1771960" cy="172227"/>
    <xdr:sp macro="" textlink="">
      <xdr:nvSpPr>
        <xdr:cNvPr id="13" name="1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SpPr/>
      </xdr:nvSpPr>
      <xdr:spPr bwMode="auto">
        <a:xfrm>
          <a:off x="10904220" y="703580"/>
          <a:ext cx="1771960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A. EXPTES. O TRAMITACIONES 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15</xdr:col>
      <xdr:colOff>482600</xdr:colOff>
      <xdr:row>4</xdr:row>
      <xdr:rowOff>63500</xdr:rowOff>
    </xdr:from>
    <xdr:ext cx="1300549" cy="172227"/>
    <xdr:sp macro="" textlink="">
      <xdr:nvSpPr>
        <xdr:cNvPr id="14" name="13 Rectángul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SpPr/>
      </xdr:nvSpPr>
      <xdr:spPr bwMode="auto">
        <a:xfrm>
          <a:off x="12872720" y="703580"/>
          <a:ext cx="1300549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B. INDEMNIZACIONES 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twoCellAnchor>
    <xdr:from>
      <xdr:col>1</xdr:col>
      <xdr:colOff>31750</xdr:colOff>
      <xdr:row>0</xdr:row>
      <xdr:rowOff>31750</xdr:rowOff>
    </xdr:from>
    <xdr:to>
      <xdr:col>2</xdr:col>
      <xdr:colOff>546100</xdr:colOff>
      <xdr:row>1</xdr:row>
      <xdr:rowOff>133350</xdr:rowOff>
    </xdr:to>
    <xdr:sp macro="" textlink="">
      <xdr:nvSpPr>
        <xdr:cNvPr id="16" name="15 Pentágon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SpPr/>
      </xdr:nvSpPr>
      <xdr:spPr bwMode="auto">
        <a:xfrm>
          <a:off x="800100" y="31750"/>
          <a:ext cx="1282700" cy="266700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ngle"/>
          <a:contourClr>
            <a:srgbClr val="FFFFFF"/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SECCIÓN 2ª</a:t>
          </a: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SINIESTRALIDAD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7</xdr:col>
      <xdr:colOff>511474</xdr:colOff>
      <xdr:row>0</xdr:row>
      <xdr:rowOff>69850</xdr:rowOff>
    </xdr:from>
    <xdr:ext cx="1114591" cy="242478"/>
    <xdr:sp macro="" textlink="">
      <xdr:nvSpPr>
        <xdr:cNvPr id="17" name="16 Rectángulo redondead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SpPr/>
      </xdr:nvSpPr>
      <xdr:spPr bwMode="auto">
        <a:xfrm>
          <a:off x="6241714" y="69850"/>
          <a:ext cx="1114591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 b="1">
              <a:solidFill>
                <a:srgbClr val="9D2235"/>
              </a:solidFill>
            </a:rPr>
            <a:t>III. PERSONAS </a:t>
          </a:r>
        </a:p>
      </xdr:txBody>
    </xdr:sp>
    <xdr:clientData/>
  </xdr:oneCellAnchor>
  <xdr:oneCellAnchor>
    <xdr:from>
      <xdr:col>9</xdr:col>
      <xdr:colOff>574916</xdr:colOff>
      <xdr:row>0</xdr:row>
      <xdr:rowOff>69850</xdr:rowOff>
    </xdr:from>
    <xdr:ext cx="1606012" cy="242478"/>
    <xdr:sp macro="" textlink="">
      <xdr:nvSpPr>
        <xdr:cNvPr id="18" name="17 Rectángulo redondead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SpPr/>
      </xdr:nvSpPr>
      <xdr:spPr bwMode="auto">
        <a:xfrm>
          <a:off x="7463396" y="69850"/>
          <a:ext cx="1606012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IV.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DATOS GLOBALES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oneCellAnchor>
    <xdr:from>
      <xdr:col>11</xdr:col>
      <xdr:colOff>764018</xdr:colOff>
      <xdr:row>0</xdr:row>
      <xdr:rowOff>69850</xdr:rowOff>
    </xdr:from>
    <xdr:ext cx="1696712" cy="242478"/>
    <xdr:sp macro="" textlink="">
      <xdr:nvSpPr>
        <xdr:cNvPr id="19" name="18 Rectángulo redondeado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200-000013000000}"/>
            </a:ext>
          </a:extLst>
        </xdr:cNvPr>
        <xdr:cNvSpPr/>
      </xdr:nvSpPr>
      <xdr:spPr bwMode="auto">
        <a:xfrm>
          <a:off x="9176498" y="69850"/>
          <a:ext cx="1696712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V.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GRANDES EVENTOS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oneCellAnchor>
    <xdr:from>
      <xdr:col>4</xdr:col>
      <xdr:colOff>111698</xdr:colOff>
      <xdr:row>0</xdr:row>
      <xdr:rowOff>69850</xdr:rowOff>
    </xdr:from>
    <xdr:ext cx="2030045" cy="242478"/>
    <xdr:sp macro="" textlink="">
      <xdr:nvSpPr>
        <xdr:cNvPr id="20" name="19 Rectángulo redondeado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SpPr/>
      </xdr:nvSpPr>
      <xdr:spPr bwMode="auto">
        <a:xfrm>
          <a:off x="4104578" y="69850"/>
          <a:ext cx="2030045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indent="0"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II. PÉRDIDAS PECUNIARIAS</a:t>
          </a:r>
        </a:p>
      </xdr:txBody>
    </xdr:sp>
    <xdr:clientData/>
  </xdr:oneCellAnchor>
  <xdr:oneCellAnchor>
    <xdr:from>
      <xdr:col>2</xdr:col>
      <xdr:colOff>717550</xdr:colOff>
      <xdr:row>0</xdr:row>
      <xdr:rowOff>69850</xdr:rowOff>
    </xdr:from>
    <xdr:ext cx="727237" cy="242478"/>
    <xdr:sp macro="" textlink="">
      <xdr:nvSpPr>
        <xdr:cNvPr id="21" name="20 Rectángulo redondeado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200-000015000000}"/>
            </a:ext>
          </a:extLst>
        </xdr:cNvPr>
        <xdr:cNvSpPr/>
      </xdr:nvSpPr>
      <xdr:spPr bwMode="auto">
        <a:xfrm>
          <a:off x="2254250" y="69850"/>
          <a:ext cx="727237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indent="0"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I. BIENES </a:t>
          </a:r>
        </a:p>
      </xdr:txBody>
    </xdr:sp>
    <xdr:clientData/>
  </xdr:oneCellAnchor>
  <xdr:oneCellAnchor>
    <xdr:from>
      <xdr:col>7</xdr:col>
      <xdr:colOff>463549</xdr:colOff>
      <xdr:row>2</xdr:row>
      <xdr:rowOff>38100</xdr:rowOff>
    </xdr:from>
    <xdr:ext cx="1224000" cy="164404"/>
    <xdr:sp macro="" textlink="">
      <xdr:nvSpPr>
        <xdr:cNvPr id="22" name="21 Rectángul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200-000016000000}"/>
            </a:ext>
          </a:extLst>
        </xdr:cNvPr>
        <xdr:cNvSpPr/>
      </xdr:nvSpPr>
      <xdr:spPr bwMode="auto">
        <a:xfrm>
          <a:off x="5759449" y="368300"/>
          <a:ext cx="1224000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1. POR AÑO                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7</xdr:col>
      <xdr:colOff>463551</xdr:colOff>
      <xdr:row>3</xdr:row>
      <xdr:rowOff>63500</xdr:rowOff>
    </xdr:from>
    <xdr:ext cx="1224000" cy="164404"/>
    <xdr:sp macro="" textlink="">
      <xdr:nvSpPr>
        <xdr:cNvPr id="23" name="22 Rectángulo">
          <a:extLst>
            <a:ext uri="{FF2B5EF4-FFF2-40B4-BE49-F238E27FC236}">
              <a16:creationId xmlns:a16="http://schemas.microsoft.com/office/drawing/2014/main" id="{00000000-0008-0000-1200-000017000000}"/>
            </a:ext>
          </a:extLst>
        </xdr:cNvPr>
        <xdr:cNvSpPr/>
      </xdr:nvSpPr>
      <xdr:spPr bwMode="auto">
        <a:xfrm>
          <a:off x="5759451" y="558800"/>
          <a:ext cx="1224000" cy="164404"/>
        </a:xfrm>
        <a:prstGeom prst="rect">
          <a:avLst/>
        </a:prstGeom>
        <a:solidFill>
          <a:schemeClr val="accent2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2. POR PROVINCIA      </a:t>
          </a:r>
          <a:endParaRPr lang="es-ES" sz="1050" b="1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7</xdr:col>
      <xdr:colOff>463549</xdr:colOff>
      <xdr:row>4</xdr:row>
      <xdr:rowOff>95250</xdr:rowOff>
    </xdr:from>
    <xdr:ext cx="1224000" cy="164404"/>
    <xdr:sp macro="" textlink="">
      <xdr:nvSpPr>
        <xdr:cNvPr id="24" name="23 Rectángulo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200-000018000000}"/>
            </a:ext>
          </a:extLst>
        </xdr:cNvPr>
        <xdr:cNvSpPr/>
      </xdr:nvSpPr>
      <xdr:spPr bwMode="auto">
        <a:xfrm>
          <a:off x="5759449" y="755650"/>
          <a:ext cx="1224000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s-ES" sz="1050" baseline="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 POR LESIÓN           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7</xdr:col>
      <xdr:colOff>463550</xdr:colOff>
      <xdr:row>5</xdr:row>
      <xdr:rowOff>127000</xdr:rowOff>
    </xdr:from>
    <xdr:ext cx="1224000" cy="164404"/>
    <xdr:sp macro="" textlink="">
      <xdr:nvSpPr>
        <xdr:cNvPr id="25" name="24 Rectángulo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200-000019000000}"/>
            </a:ext>
          </a:extLst>
        </xdr:cNvPr>
        <xdr:cNvSpPr/>
      </xdr:nvSpPr>
      <xdr:spPr bwMode="auto">
        <a:xfrm>
          <a:off x="5759450" y="952500"/>
          <a:ext cx="1224000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4. POR CAUSA</a:t>
          </a:r>
          <a:r>
            <a:rPr lang="es-ES" sz="1050" baseline="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            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21</xdr:col>
      <xdr:colOff>298449</xdr:colOff>
      <xdr:row>1</xdr:row>
      <xdr:rowOff>57150</xdr:rowOff>
    </xdr:from>
    <xdr:ext cx="1224000" cy="164404"/>
    <xdr:sp macro="" textlink="">
      <xdr:nvSpPr>
        <xdr:cNvPr id="26" name="25 Rectángul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200-00001A000000}"/>
            </a:ext>
          </a:extLst>
        </xdr:cNvPr>
        <xdr:cNvSpPr/>
      </xdr:nvSpPr>
      <xdr:spPr bwMode="auto">
        <a:xfrm>
          <a:off x="16319499" y="222250"/>
          <a:ext cx="1224000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1. POR AÑO                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21</xdr:col>
      <xdr:colOff>298449</xdr:colOff>
      <xdr:row>2</xdr:row>
      <xdr:rowOff>82550</xdr:rowOff>
    </xdr:from>
    <xdr:ext cx="1224000" cy="164404"/>
    <xdr:sp macro="" textlink="">
      <xdr:nvSpPr>
        <xdr:cNvPr id="27" name="26 Rectángulo">
          <a:extLst>
            <a:ext uri="{FF2B5EF4-FFF2-40B4-BE49-F238E27FC236}">
              <a16:creationId xmlns:a16="http://schemas.microsoft.com/office/drawing/2014/main" id="{00000000-0008-0000-1200-00001B000000}"/>
            </a:ext>
          </a:extLst>
        </xdr:cNvPr>
        <xdr:cNvSpPr/>
      </xdr:nvSpPr>
      <xdr:spPr bwMode="auto">
        <a:xfrm>
          <a:off x="16319499" y="412750"/>
          <a:ext cx="1224000" cy="164404"/>
        </a:xfrm>
        <a:prstGeom prst="rect">
          <a:avLst/>
        </a:prstGeom>
        <a:solidFill>
          <a:schemeClr val="accent2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2. POR PROVINCIA      </a:t>
          </a:r>
          <a:endParaRPr lang="es-ES" sz="1050" b="1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21</xdr:col>
      <xdr:colOff>298449</xdr:colOff>
      <xdr:row>3</xdr:row>
      <xdr:rowOff>114300</xdr:rowOff>
    </xdr:from>
    <xdr:ext cx="1224000" cy="164404"/>
    <xdr:sp macro="" textlink="">
      <xdr:nvSpPr>
        <xdr:cNvPr id="28" name="27 Rectángulo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200-00001C000000}"/>
            </a:ext>
          </a:extLst>
        </xdr:cNvPr>
        <xdr:cNvSpPr/>
      </xdr:nvSpPr>
      <xdr:spPr bwMode="auto">
        <a:xfrm>
          <a:off x="16319499" y="609600"/>
          <a:ext cx="1224000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s-ES" sz="1050" baseline="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 POR LESIÓN           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21</xdr:col>
      <xdr:colOff>298450</xdr:colOff>
      <xdr:row>4</xdr:row>
      <xdr:rowOff>146050</xdr:rowOff>
    </xdr:from>
    <xdr:ext cx="1224000" cy="164404"/>
    <xdr:sp macro="" textlink="">
      <xdr:nvSpPr>
        <xdr:cNvPr id="29" name="28 Rectángulo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200-00001D000000}"/>
            </a:ext>
          </a:extLst>
        </xdr:cNvPr>
        <xdr:cNvSpPr/>
      </xdr:nvSpPr>
      <xdr:spPr bwMode="auto">
        <a:xfrm>
          <a:off x="16319500" y="806450"/>
          <a:ext cx="1224000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4. POR CAUSA</a:t>
          </a:r>
          <a:r>
            <a:rPr lang="es-ES" sz="1050" baseline="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            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1</xdr:col>
      <xdr:colOff>660555</xdr:colOff>
      <xdr:row>5</xdr:row>
      <xdr:rowOff>127000</xdr:rowOff>
    </xdr:from>
    <xdr:ext cx="450850" cy="172227"/>
    <xdr:sp macro="" textlink="">
      <xdr:nvSpPr>
        <xdr:cNvPr id="31" name="30 Rectángulo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1200-00001F000000}"/>
            </a:ext>
          </a:extLst>
        </xdr:cNvPr>
        <xdr:cNvSpPr/>
      </xdr:nvSpPr>
      <xdr:spPr bwMode="auto">
        <a:xfrm>
          <a:off x="1696875" y="927100"/>
          <a:ext cx="450850" cy="172227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rPr>
            <a:t>MAPA</a:t>
          </a:r>
          <a:endParaRPr lang="es-ES">
            <a:solidFill>
              <a:schemeClr val="tx1">
                <a:lumMod val="65000"/>
                <a:lumOff val="35000"/>
              </a:schemeClr>
            </a:solidFill>
            <a:effectLst/>
          </a:endParaRPr>
        </a:p>
      </xdr:txBody>
    </xdr:sp>
    <xdr:clientData/>
  </xdr:oneCellAnchor>
  <xdr:oneCellAnchor>
    <xdr:from>
      <xdr:col>3</xdr:col>
      <xdr:colOff>46389</xdr:colOff>
      <xdr:row>5</xdr:row>
      <xdr:rowOff>127000</xdr:rowOff>
    </xdr:from>
    <xdr:ext cx="450850" cy="172227"/>
    <xdr:sp macro="" textlink="">
      <xdr:nvSpPr>
        <xdr:cNvPr id="32" name="31 Rectángulo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1200-000020000000}"/>
            </a:ext>
          </a:extLst>
        </xdr:cNvPr>
        <xdr:cNvSpPr/>
      </xdr:nvSpPr>
      <xdr:spPr bwMode="auto">
        <a:xfrm>
          <a:off x="3460149" y="927100"/>
          <a:ext cx="450850" cy="172227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rPr>
            <a:t>MAPA</a:t>
          </a:r>
          <a:endParaRPr lang="es-ES">
            <a:solidFill>
              <a:schemeClr val="tx1">
                <a:lumMod val="65000"/>
                <a:lumOff val="35000"/>
              </a:schemeClr>
            </a:solidFill>
            <a:effectLst/>
          </a:endParaRPr>
        </a:p>
      </xdr:txBody>
    </xdr:sp>
    <xdr:clientData/>
  </xdr:oneCellAnchor>
  <xdr:oneCellAnchor>
    <xdr:from>
      <xdr:col>14</xdr:col>
      <xdr:colOff>660555</xdr:colOff>
      <xdr:row>5</xdr:row>
      <xdr:rowOff>114300</xdr:rowOff>
    </xdr:from>
    <xdr:ext cx="450850" cy="172227"/>
    <xdr:sp macro="" textlink="">
      <xdr:nvSpPr>
        <xdr:cNvPr id="33" name="32 Rectángulo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1200-000021000000}"/>
            </a:ext>
          </a:extLst>
        </xdr:cNvPr>
        <xdr:cNvSpPr/>
      </xdr:nvSpPr>
      <xdr:spPr bwMode="auto">
        <a:xfrm>
          <a:off x="11564775" y="914400"/>
          <a:ext cx="450850" cy="172227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rPr>
            <a:t>MAPA</a:t>
          </a:r>
          <a:endParaRPr lang="es-ES">
            <a:solidFill>
              <a:schemeClr val="tx1">
                <a:lumMod val="65000"/>
                <a:lumOff val="35000"/>
              </a:schemeClr>
            </a:solidFill>
            <a:effectLst/>
          </a:endParaRPr>
        </a:p>
      </xdr:txBody>
    </xdr:sp>
    <xdr:clientData/>
  </xdr:oneCellAnchor>
  <xdr:oneCellAnchor>
    <xdr:from>
      <xdr:col>15</xdr:col>
      <xdr:colOff>907449</xdr:colOff>
      <xdr:row>5</xdr:row>
      <xdr:rowOff>114300</xdr:rowOff>
    </xdr:from>
    <xdr:ext cx="450850" cy="172227"/>
    <xdr:sp macro="" textlink="">
      <xdr:nvSpPr>
        <xdr:cNvPr id="34" name="33 Rectángulo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1200-000022000000}"/>
            </a:ext>
          </a:extLst>
        </xdr:cNvPr>
        <xdr:cNvSpPr/>
      </xdr:nvSpPr>
      <xdr:spPr bwMode="auto">
        <a:xfrm>
          <a:off x="13297569" y="914400"/>
          <a:ext cx="450850" cy="172227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rPr>
            <a:t>MAPA</a:t>
          </a:r>
          <a:endParaRPr lang="es-ES">
            <a:solidFill>
              <a:schemeClr val="tx1">
                <a:lumMod val="65000"/>
                <a:lumOff val="35000"/>
              </a:schemeClr>
            </a:solidFill>
            <a:effectLst/>
          </a:endParaRPr>
        </a:p>
      </xdr:txBody>
    </xdr:sp>
    <xdr:clientData/>
  </xdr:oneCellAnchor>
  <xdr:twoCellAnchor editAs="oneCell">
    <xdr:from>
      <xdr:col>0</xdr:col>
      <xdr:colOff>158838</xdr:colOff>
      <xdr:row>1</xdr:row>
      <xdr:rowOff>19226</xdr:rowOff>
    </xdr:from>
    <xdr:to>
      <xdr:col>0</xdr:col>
      <xdr:colOff>770834</xdr:colOff>
      <xdr:row>4</xdr:row>
      <xdr:rowOff>120958</xdr:rowOff>
    </xdr:to>
    <xdr:pic>
      <xdr:nvPicPr>
        <xdr:cNvPr id="36" name="35 Imagen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12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838" y="179086"/>
          <a:ext cx="611996" cy="562131"/>
        </a:xfrm>
        <a:prstGeom prst="rect">
          <a:avLst/>
        </a:prstGeom>
      </xdr:spPr>
    </xdr:pic>
    <xdr:clientData/>
  </xdr:twoCellAnchor>
  <xdr:twoCellAnchor>
    <xdr:from>
      <xdr:col>0</xdr:col>
      <xdr:colOff>12788</xdr:colOff>
      <xdr:row>0</xdr:row>
      <xdr:rowOff>25576</xdr:rowOff>
    </xdr:from>
    <xdr:to>
      <xdr:col>0</xdr:col>
      <xdr:colOff>952588</xdr:colOff>
      <xdr:row>1</xdr:row>
      <xdr:rowOff>19226</xdr:rowOff>
    </xdr:to>
    <xdr:sp macro="" textlink="">
      <xdr:nvSpPr>
        <xdr:cNvPr id="37" name="36 Hexágono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1200-000025000000}"/>
            </a:ext>
          </a:extLst>
        </xdr:cNvPr>
        <xdr:cNvSpPr/>
      </xdr:nvSpPr>
      <xdr:spPr bwMode="auto">
        <a:xfrm>
          <a:off x="12788" y="25576"/>
          <a:ext cx="939800" cy="153510"/>
        </a:xfrm>
        <a:prstGeom prst="hexagon">
          <a:avLst/>
        </a:prstGeom>
        <a:solidFill>
          <a:schemeClr val="accent2">
            <a:lumMod val="20000"/>
            <a:lumOff val="8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200" b="1">
              <a:solidFill>
                <a:sysClr val="windowText" lastClr="000000"/>
              </a:solidFill>
              <a:latin typeface="Aharoni" panose="02010803020104030203" pitchFamily="2" charset="-79"/>
              <a:cs typeface="Aharoni" panose="02010803020104030203" pitchFamily="2" charset="-79"/>
            </a:rPr>
            <a:t>PORTADA</a:t>
          </a:r>
        </a:p>
      </xdr:txBody>
    </xdr:sp>
    <xdr:clientData/>
  </xdr:twoCellAnchor>
  <xdr:twoCellAnchor>
    <xdr:from>
      <xdr:col>1</xdr:col>
      <xdr:colOff>83820</xdr:colOff>
      <xdr:row>72</xdr:row>
      <xdr:rowOff>121919</xdr:rowOff>
    </xdr:from>
    <xdr:to>
      <xdr:col>11</xdr:col>
      <xdr:colOff>355356</xdr:colOff>
      <xdr:row>104</xdr:row>
      <xdr:rowOff>182159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DEF90F11-701E-DCA1-10B4-558CEA42C4BC}"/>
            </a:ext>
          </a:extLst>
        </xdr:cNvPr>
        <xdr:cNvGrpSpPr/>
      </xdr:nvGrpSpPr>
      <xdr:grpSpPr>
        <a:xfrm>
          <a:off x="1144270" y="12479019"/>
          <a:ext cx="7802636" cy="5826040"/>
          <a:chOff x="1043940" y="12420599"/>
          <a:chExt cx="7647696" cy="5760000"/>
        </a:xfrm>
      </xdr:grpSpPr>
      <xdr:pic>
        <xdr:nvPicPr>
          <xdr:cNvPr id="2" name="Imagen 1">
            <a:extLst>
              <a:ext uri="{FF2B5EF4-FFF2-40B4-BE49-F238E27FC236}">
                <a16:creationId xmlns:a16="http://schemas.microsoft.com/office/drawing/2014/main" id="{43991FAA-7CEB-70C3-F959-9737F7F4049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6"/>
          <a:srcRect l="11502"/>
          <a:stretch>
            <a:fillRect/>
          </a:stretch>
        </xdr:blipFill>
        <xdr:spPr>
          <a:xfrm>
            <a:off x="1043940" y="12420599"/>
            <a:ext cx="7647696" cy="5760000"/>
          </a:xfrm>
          <a:prstGeom prst="rect">
            <a:avLst/>
          </a:prstGeom>
        </xdr:spPr>
      </xdr:pic>
      <xdr:sp macro="" textlink="">
        <xdr:nvSpPr>
          <xdr:cNvPr id="8" name="Rectángulo: esquinas redondeadas 7">
            <a:extLst>
              <a:ext uri="{FF2B5EF4-FFF2-40B4-BE49-F238E27FC236}">
                <a16:creationId xmlns:a16="http://schemas.microsoft.com/office/drawing/2014/main" id="{943C573B-05DB-4ACE-256A-7D2D83588FA8}"/>
              </a:ext>
            </a:extLst>
          </xdr:cNvPr>
          <xdr:cNvSpPr/>
        </xdr:nvSpPr>
        <xdr:spPr bwMode="auto">
          <a:xfrm>
            <a:off x="6873240" y="16664940"/>
            <a:ext cx="548640" cy="144780"/>
          </a:xfrm>
          <a:prstGeom prst="roundRect">
            <a:avLst/>
          </a:prstGeom>
          <a:solidFill>
            <a:srgbClr val="D53F54"/>
          </a:solidFill>
          <a:ln w="9525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ES" sz="800"/>
              <a:t>Extranjero</a:t>
            </a:r>
          </a:p>
        </xdr:txBody>
      </xdr:sp>
    </xdr:grpSp>
    <xdr:clientData/>
  </xdr:twoCellAnchor>
  <xdr:twoCellAnchor>
    <xdr:from>
      <xdr:col>14</xdr:col>
      <xdr:colOff>403860</xdr:colOff>
      <xdr:row>73</xdr:row>
      <xdr:rowOff>106679</xdr:rowOff>
    </xdr:from>
    <xdr:to>
      <xdr:col>22</xdr:col>
      <xdr:colOff>825842</xdr:colOff>
      <xdr:row>105</xdr:row>
      <xdr:rowOff>151679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6056AA4E-02A9-AD42-3C0D-038A0DD75CDC}"/>
            </a:ext>
          </a:extLst>
        </xdr:cNvPr>
        <xdr:cNvGrpSpPr/>
      </xdr:nvGrpSpPr>
      <xdr:grpSpPr>
        <a:xfrm>
          <a:off x="11548110" y="12635229"/>
          <a:ext cx="7826082" cy="5823500"/>
          <a:chOff x="11308080" y="12572999"/>
          <a:chExt cx="7683842" cy="576000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69034D7E-F371-EB9C-0510-2FE2AFAC99A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7"/>
          <a:srcRect l="11084"/>
          <a:stretch>
            <a:fillRect/>
          </a:stretch>
        </xdr:blipFill>
        <xdr:spPr>
          <a:xfrm>
            <a:off x="11308080" y="12572999"/>
            <a:ext cx="7683842" cy="5760000"/>
          </a:xfrm>
          <a:prstGeom prst="rect">
            <a:avLst/>
          </a:prstGeom>
        </xdr:spPr>
      </xdr:pic>
      <xdr:sp macro="" textlink="">
        <xdr:nvSpPr>
          <xdr:cNvPr id="11" name="Rectángulo: esquinas redondeadas 10">
            <a:extLst>
              <a:ext uri="{FF2B5EF4-FFF2-40B4-BE49-F238E27FC236}">
                <a16:creationId xmlns:a16="http://schemas.microsoft.com/office/drawing/2014/main" id="{024E6438-2BBD-408E-A0BE-7BA082233FCD}"/>
              </a:ext>
            </a:extLst>
          </xdr:cNvPr>
          <xdr:cNvSpPr/>
        </xdr:nvSpPr>
        <xdr:spPr bwMode="auto">
          <a:xfrm>
            <a:off x="17251680" y="16893540"/>
            <a:ext cx="548640" cy="144780"/>
          </a:xfrm>
          <a:prstGeom prst="roundRect">
            <a:avLst/>
          </a:prstGeom>
          <a:solidFill>
            <a:srgbClr val="D53F54"/>
          </a:solidFill>
          <a:ln w="9525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ES" sz="800"/>
              <a:t>Extranjero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25400</xdr:rowOff>
    </xdr:from>
    <xdr:to>
      <xdr:col>1</xdr:col>
      <xdr:colOff>234950</xdr:colOff>
      <xdr:row>3</xdr:row>
      <xdr:rowOff>114300</xdr:rowOff>
    </xdr:to>
    <xdr:sp macro="" textlink="">
      <xdr:nvSpPr>
        <xdr:cNvPr id="6" name="5 Pentágon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 bwMode="auto">
        <a:xfrm>
          <a:off x="19050" y="25400"/>
          <a:ext cx="2546350" cy="584200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ngle"/>
          <a:contourClr>
            <a:srgbClr val="FFFFFF"/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SECCIÓN 1ª</a:t>
          </a:r>
        </a:p>
        <a:p>
          <a:pPr algn="l"/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ESTADÍSTICA DE EXPUESTOS AL RIESGO,</a:t>
          </a:r>
        </a:p>
        <a:p>
          <a:pPr algn="l"/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SERIE: 1990-2025</a:t>
          </a:r>
          <a:endParaRPr lang="es-ES" sz="10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330200</xdr:colOff>
      <xdr:row>0</xdr:row>
      <xdr:rowOff>57150</xdr:rowOff>
    </xdr:from>
    <xdr:to>
      <xdr:col>1</xdr:col>
      <xdr:colOff>2406650</xdr:colOff>
      <xdr:row>3</xdr:row>
      <xdr:rowOff>95250</xdr:rowOff>
    </xdr:to>
    <xdr:sp macro="" textlink="">
      <xdr:nvSpPr>
        <xdr:cNvPr id="7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 bwMode="auto">
        <a:xfrm>
          <a:off x="2660650" y="57150"/>
          <a:ext cx="2076450" cy="533400"/>
        </a:xfrm>
        <a:prstGeom prst="homePlate">
          <a:avLst/>
        </a:prstGeom>
        <a:solidFill>
          <a:sysClr val="window" lastClr="FFFFFF"/>
        </a:solidFill>
        <a:ln w="9525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indent="0" algn="ctr"/>
          <a:r>
            <a:rPr lang="es-ES" sz="1100" b="0" u="sng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SECCIÓN 2ª</a:t>
          </a:r>
        </a:p>
        <a:p>
          <a:pPr marL="0" indent="0" algn="l"/>
          <a:r>
            <a:rPr lang="es-ES" sz="1000" b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  ESTADÍSTICA DE SINIESTRALIDAD</a:t>
          </a:r>
        </a:p>
        <a:p>
          <a:pPr marL="0" indent="0" algn="ctr"/>
          <a:endParaRPr lang="es-ES" sz="1000" b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2667000</xdr:colOff>
      <xdr:row>1</xdr:row>
      <xdr:rowOff>44450</xdr:rowOff>
    </xdr:from>
    <xdr:to>
      <xdr:col>1</xdr:col>
      <xdr:colOff>3422650</xdr:colOff>
      <xdr:row>2</xdr:row>
      <xdr:rowOff>114300</xdr:rowOff>
    </xdr:to>
    <xdr:sp macro="" textlink="">
      <xdr:nvSpPr>
        <xdr:cNvPr id="12" name="11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 bwMode="auto">
        <a:xfrm>
          <a:off x="4997450" y="209550"/>
          <a:ext cx="755650" cy="234950"/>
        </a:xfrm>
        <a:prstGeom prst="homePlate">
          <a:avLst/>
        </a:prstGeom>
        <a:solidFill>
          <a:sysClr val="window" lastClr="FFFFFF"/>
        </a:solidFill>
        <a:ln w="9525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indent="0" algn="ctr"/>
          <a:r>
            <a:rPr lang="es-ES" sz="1100" b="1" u="sng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ANEXO</a:t>
          </a:r>
          <a:endParaRPr lang="es-ES" sz="1000" b="1">
            <a:solidFill>
              <a:schemeClr val="accent2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2565400</xdr:colOff>
      <xdr:row>0</xdr:row>
      <xdr:rowOff>57150</xdr:rowOff>
    </xdr:from>
    <xdr:to>
      <xdr:col>1</xdr:col>
      <xdr:colOff>5111750</xdr:colOff>
      <xdr:row>3</xdr:row>
      <xdr:rowOff>95250</xdr:rowOff>
    </xdr:to>
    <xdr:sp macro="" textlink="">
      <xdr:nvSpPr>
        <xdr:cNvPr id="13" name="12 Pentágon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 bwMode="auto">
        <a:xfrm>
          <a:off x="4895850" y="57150"/>
          <a:ext cx="2546350" cy="533400"/>
        </a:xfrm>
        <a:prstGeom prst="homePlate">
          <a:avLst/>
        </a:prstGeom>
        <a:solidFill>
          <a:sysClr val="window" lastClr="FFFFFF"/>
        </a:solidFill>
        <a:ln w="9525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indent="0" algn="ctr"/>
          <a:r>
            <a:rPr lang="es-ES" sz="1100" b="0" u="sng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SECCIÓN 3ª</a:t>
          </a:r>
        </a:p>
        <a:p>
          <a:pPr marL="0" indent="0" algn="l"/>
          <a:r>
            <a:rPr lang="es-ES" sz="1000" b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  RESUMEN DE CIFRAS Y </a:t>
          </a:r>
        </a:p>
        <a:p>
          <a:pPr marL="0" indent="0" algn="l"/>
          <a:r>
            <a:rPr lang="es-ES" sz="1000" b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  CONSIDERACIONES COMPLEMENTARIAS</a:t>
          </a:r>
        </a:p>
      </xdr:txBody>
    </xdr:sp>
    <xdr:clientData/>
  </xdr:twoCellAnchor>
  <xdr:twoCellAnchor>
    <xdr:from>
      <xdr:col>5</xdr:col>
      <xdr:colOff>2988</xdr:colOff>
      <xdr:row>0</xdr:row>
      <xdr:rowOff>25400</xdr:rowOff>
    </xdr:from>
    <xdr:to>
      <xdr:col>6</xdr:col>
      <xdr:colOff>231588</xdr:colOff>
      <xdr:row>1</xdr:row>
      <xdr:rowOff>18303</xdr:rowOff>
    </xdr:to>
    <xdr:sp macro="" textlink="">
      <xdr:nvSpPr>
        <xdr:cNvPr id="11" name="10 Hexágon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 bwMode="auto">
        <a:xfrm>
          <a:off x="10296338" y="25400"/>
          <a:ext cx="939800" cy="158003"/>
        </a:xfrm>
        <a:prstGeom prst="hexagon">
          <a:avLst/>
        </a:prstGeom>
        <a:solidFill>
          <a:schemeClr val="accent2">
            <a:lumMod val="20000"/>
            <a:lumOff val="8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200" b="1">
              <a:solidFill>
                <a:sysClr val="windowText" lastClr="000000"/>
              </a:solidFill>
              <a:latin typeface="Aharoni" panose="02010803020104030203" pitchFamily="2" charset="-79"/>
              <a:cs typeface="Aharoni" panose="02010803020104030203" pitchFamily="2" charset="-79"/>
            </a:rPr>
            <a:t>PORTADA</a:t>
          </a:r>
        </a:p>
      </xdr:txBody>
    </xdr:sp>
    <xdr:clientData/>
  </xdr:twoCellAnchor>
  <xdr:twoCellAnchor editAs="oneCell">
    <xdr:from>
      <xdr:col>5</xdr:col>
      <xdr:colOff>250956</xdr:colOff>
      <xdr:row>1</xdr:row>
      <xdr:rowOff>31750</xdr:rowOff>
    </xdr:from>
    <xdr:to>
      <xdr:col>5</xdr:col>
      <xdr:colOff>694821</xdr:colOff>
      <xdr:row>3</xdr:row>
      <xdr:rowOff>120650</xdr:rowOff>
    </xdr:to>
    <xdr:pic>
      <xdr:nvPicPr>
        <xdr:cNvPr id="15" name="14 Imagen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44306" y="196850"/>
          <a:ext cx="443865" cy="419100"/>
        </a:xfrm>
        <a:prstGeom prst="rect">
          <a:avLst/>
        </a:prstGeom>
      </xdr:spPr>
    </xdr:pic>
    <xdr:clientData/>
  </xdr:twoCellAnchor>
  <xdr:twoCellAnchor>
    <xdr:from>
      <xdr:col>1</xdr:col>
      <xdr:colOff>5365750</xdr:colOff>
      <xdr:row>0</xdr:row>
      <xdr:rowOff>69850</xdr:rowOff>
    </xdr:from>
    <xdr:to>
      <xdr:col>4</xdr:col>
      <xdr:colOff>665630</xdr:colOff>
      <xdr:row>3</xdr:row>
      <xdr:rowOff>92743</xdr:rowOff>
    </xdr:to>
    <xdr:sp macro="" textlink="">
      <xdr:nvSpPr>
        <xdr:cNvPr id="10" name="9 Pentágono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 bwMode="auto">
        <a:xfrm>
          <a:off x="7696200" y="69850"/>
          <a:ext cx="2545230" cy="518193"/>
        </a:xfrm>
        <a:prstGeom prst="homePlate">
          <a:avLst/>
        </a:prstGeom>
        <a:solidFill>
          <a:schemeClr val="accent5">
            <a:lumMod val="20000"/>
            <a:lumOff val="8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es-ES" sz="1100" b="1" i="1" u="sng">
              <a:solidFill>
                <a:srgbClr val="2971E7"/>
              </a:solidFill>
              <a:effectLst/>
              <a:latin typeface="+mn-lt"/>
              <a:ea typeface="+mn-ea"/>
              <a:cs typeface="+mn-cs"/>
            </a:rPr>
            <a:t>ANEXO</a:t>
          </a:r>
          <a:r>
            <a:rPr lang="es-ES" sz="1100" b="1" i="1" u="none">
              <a:solidFill>
                <a:srgbClr val="2971E7"/>
              </a:solidFill>
              <a:effectLst/>
              <a:latin typeface="+mn-lt"/>
              <a:ea typeface="+mn-ea"/>
              <a:cs typeface="+mn-cs"/>
            </a:rPr>
            <a:t>: SINIESTRALIDAD-BIENES </a:t>
          </a:r>
        </a:p>
        <a:p>
          <a:pPr algn="l"/>
          <a:r>
            <a:rPr lang="es-ES" sz="1000" b="1" i="0">
              <a:solidFill>
                <a:srgbClr val="2971E7"/>
              </a:solidFill>
              <a:effectLst/>
              <a:latin typeface="+mn-lt"/>
              <a:ea typeface="+mn-ea"/>
              <a:cs typeface="+mn-cs"/>
            </a:rPr>
            <a:t>TODAS LAS CAUSAS POR PROVINCIA Y AÑO DE OCURRENCIA. SERIE 1994-2025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146050</xdr:colOff>
      <xdr:row>7</xdr:row>
      <xdr:rowOff>106680</xdr:rowOff>
    </xdr:from>
    <xdr:to>
      <xdr:col>19</xdr:col>
      <xdr:colOff>340784</xdr:colOff>
      <xdr:row>21</xdr:row>
      <xdr:rowOff>98213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144568</xdr:colOff>
      <xdr:row>22</xdr:row>
      <xdr:rowOff>27094</xdr:rowOff>
    </xdr:from>
    <xdr:to>
      <xdr:col>19</xdr:col>
      <xdr:colOff>339302</xdr:colOff>
      <xdr:row>35</xdr:row>
      <xdr:rowOff>10160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132504</xdr:colOff>
      <xdr:row>35</xdr:row>
      <xdr:rowOff>140547</xdr:rowOff>
    </xdr:from>
    <xdr:to>
      <xdr:col>19</xdr:col>
      <xdr:colOff>327238</xdr:colOff>
      <xdr:row>48</xdr:row>
      <xdr:rowOff>123613</xdr:rowOff>
    </xdr:to>
    <xdr:graphicFrame macro="">
      <xdr:nvGraphicFramePr>
        <xdr:cNvPr id="4" name="Gráfico 4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</xdr:col>
      <xdr:colOff>0</xdr:colOff>
      <xdr:row>5</xdr:row>
      <xdr:rowOff>88900</xdr:rowOff>
    </xdr:from>
    <xdr:ext cx="1771960" cy="172227"/>
    <xdr:sp macro="" textlink="">
      <xdr:nvSpPr>
        <xdr:cNvPr id="15" name="1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/>
      </xdr:nvSpPr>
      <xdr:spPr bwMode="auto">
        <a:xfrm>
          <a:off x="958850" y="914400"/>
          <a:ext cx="1771960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A. EXPTES. O TRAMITACIONES 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2</xdr:col>
      <xdr:colOff>682110</xdr:colOff>
      <xdr:row>5</xdr:row>
      <xdr:rowOff>88900</xdr:rowOff>
    </xdr:from>
    <xdr:ext cx="1300549" cy="172227"/>
    <xdr:sp macro="" textlink="">
      <xdr:nvSpPr>
        <xdr:cNvPr id="16" name="15 Rectángul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/>
      </xdr:nvSpPr>
      <xdr:spPr bwMode="auto">
        <a:xfrm>
          <a:off x="2945250" y="889000"/>
          <a:ext cx="1300549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B. INDEMNIZACIONES 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4</xdr:col>
      <xdr:colOff>488950</xdr:colOff>
      <xdr:row>5</xdr:row>
      <xdr:rowOff>88900</xdr:rowOff>
    </xdr:from>
    <xdr:ext cx="1130822" cy="172227"/>
    <xdr:sp macro="" textlink="">
      <xdr:nvSpPr>
        <xdr:cNvPr id="17" name="16 Rectángulo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/>
      </xdr:nvSpPr>
      <xdr:spPr bwMode="auto">
        <a:xfrm>
          <a:off x="4382770" y="889000"/>
          <a:ext cx="1130822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C. COSTES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MEDIOS 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twoCellAnchor>
    <xdr:from>
      <xdr:col>1</xdr:col>
      <xdr:colOff>31750</xdr:colOff>
      <xdr:row>0</xdr:row>
      <xdr:rowOff>31750</xdr:rowOff>
    </xdr:from>
    <xdr:to>
      <xdr:col>3</xdr:col>
      <xdr:colOff>6350</xdr:colOff>
      <xdr:row>1</xdr:row>
      <xdr:rowOff>133350</xdr:rowOff>
    </xdr:to>
    <xdr:sp macro="" textlink="">
      <xdr:nvSpPr>
        <xdr:cNvPr id="30" name="29 Pentágono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1E000000}"/>
            </a:ext>
          </a:extLst>
        </xdr:cNvPr>
        <xdr:cNvSpPr/>
      </xdr:nvSpPr>
      <xdr:spPr bwMode="auto">
        <a:xfrm>
          <a:off x="990600" y="31750"/>
          <a:ext cx="1892300" cy="266700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ngle"/>
          <a:contourClr>
            <a:srgbClr val="FFFFFF"/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SECCIÓN 2ª</a:t>
          </a: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SINIESTRALIDAD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7</xdr:col>
      <xdr:colOff>177152</xdr:colOff>
      <xdr:row>0</xdr:row>
      <xdr:rowOff>76200</xdr:rowOff>
    </xdr:from>
    <xdr:ext cx="1114591" cy="242478"/>
    <xdr:sp macro="" textlink="">
      <xdr:nvSpPr>
        <xdr:cNvPr id="31" name="30 Rectángulo redondeado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300-00001F000000}"/>
            </a:ext>
          </a:extLst>
        </xdr:cNvPr>
        <xdr:cNvSpPr/>
      </xdr:nvSpPr>
      <xdr:spPr bwMode="auto">
        <a:xfrm>
          <a:off x="6349352" y="76200"/>
          <a:ext cx="1114591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 b="1">
              <a:solidFill>
                <a:srgbClr val="9D2235"/>
              </a:solidFill>
            </a:rPr>
            <a:t>III. PERSONAS </a:t>
          </a:r>
        </a:p>
      </xdr:txBody>
    </xdr:sp>
    <xdr:clientData/>
  </xdr:oneCellAnchor>
  <xdr:oneCellAnchor>
    <xdr:from>
      <xdr:col>8</xdr:col>
      <xdr:colOff>600116</xdr:colOff>
      <xdr:row>0</xdr:row>
      <xdr:rowOff>76200</xdr:rowOff>
    </xdr:from>
    <xdr:ext cx="1606012" cy="242478"/>
    <xdr:sp macro="" textlink="">
      <xdr:nvSpPr>
        <xdr:cNvPr id="32" name="31 Rectángulo redondead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20000000}"/>
            </a:ext>
          </a:extLst>
        </xdr:cNvPr>
        <xdr:cNvSpPr/>
      </xdr:nvSpPr>
      <xdr:spPr bwMode="auto">
        <a:xfrm>
          <a:off x="7587656" y="76200"/>
          <a:ext cx="1606012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IV.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DATOS GLOBALES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oneCellAnchor>
    <xdr:from>
      <xdr:col>11</xdr:col>
      <xdr:colOff>142900</xdr:colOff>
      <xdr:row>0</xdr:row>
      <xdr:rowOff>76200</xdr:rowOff>
    </xdr:from>
    <xdr:ext cx="1696712" cy="242478"/>
    <xdr:sp macro="" textlink="">
      <xdr:nvSpPr>
        <xdr:cNvPr id="34" name="33 Rectángulo redondeado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300-000022000000}"/>
            </a:ext>
          </a:extLst>
        </xdr:cNvPr>
        <xdr:cNvSpPr/>
      </xdr:nvSpPr>
      <xdr:spPr bwMode="auto">
        <a:xfrm>
          <a:off x="9286900" y="76200"/>
          <a:ext cx="1696712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V.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GRANDES EVENTOS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oneCellAnchor>
    <xdr:from>
      <xdr:col>4</xdr:col>
      <xdr:colOff>269681</xdr:colOff>
      <xdr:row>0</xdr:row>
      <xdr:rowOff>76200</xdr:rowOff>
    </xdr:from>
    <xdr:ext cx="2058620" cy="242478"/>
    <xdr:sp macro="" textlink="">
      <xdr:nvSpPr>
        <xdr:cNvPr id="35" name="34 Rectángulo redondeado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300-000023000000}"/>
            </a:ext>
          </a:extLst>
        </xdr:cNvPr>
        <xdr:cNvSpPr/>
      </xdr:nvSpPr>
      <xdr:spPr bwMode="auto">
        <a:xfrm>
          <a:off x="4264906" y="76200"/>
          <a:ext cx="2058620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indent="0"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II. PÉRDIDAS PECUNIARIAS</a:t>
          </a:r>
        </a:p>
      </xdr:txBody>
    </xdr:sp>
    <xdr:clientData/>
  </xdr:oneCellAnchor>
  <xdr:oneCellAnchor>
    <xdr:from>
      <xdr:col>3</xdr:col>
      <xdr:colOff>177800</xdr:colOff>
      <xdr:row>0</xdr:row>
      <xdr:rowOff>76200</xdr:rowOff>
    </xdr:from>
    <xdr:ext cx="727237" cy="242478"/>
    <xdr:sp macro="" textlink="">
      <xdr:nvSpPr>
        <xdr:cNvPr id="36" name="35 Rectángulo redondeado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1300-000024000000}"/>
            </a:ext>
          </a:extLst>
        </xdr:cNvPr>
        <xdr:cNvSpPr/>
      </xdr:nvSpPr>
      <xdr:spPr bwMode="auto">
        <a:xfrm>
          <a:off x="3054350" y="76200"/>
          <a:ext cx="727237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indent="0"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I. BIENES </a:t>
          </a:r>
        </a:p>
      </xdr:txBody>
    </xdr:sp>
    <xdr:clientData/>
  </xdr:oneCellAnchor>
  <xdr:oneCellAnchor>
    <xdr:from>
      <xdr:col>9</xdr:col>
      <xdr:colOff>19049</xdr:colOff>
      <xdr:row>2</xdr:row>
      <xdr:rowOff>38100</xdr:rowOff>
    </xdr:from>
    <xdr:ext cx="1224000" cy="164404"/>
    <xdr:sp macro="" textlink="">
      <xdr:nvSpPr>
        <xdr:cNvPr id="39" name="38 Rectángulo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1300-000027000000}"/>
            </a:ext>
          </a:extLst>
        </xdr:cNvPr>
        <xdr:cNvSpPr/>
      </xdr:nvSpPr>
      <xdr:spPr bwMode="auto">
        <a:xfrm>
          <a:off x="7169149" y="368300"/>
          <a:ext cx="1224000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1. POR AÑO                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9</xdr:col>
      <xdr:colOff>19049</xdr:colOff>
      <xdr:row>3</xdr:row>
      <xdr:rowOff>63500</xdr:rowOff>
    </xdr:from>
    <xdr:ext cx="1224000" cy="164404"/>
    <xdr:sp macro="" textlink="">
      <xdr:nvSpPr>
        <xdr:cNvPr id="40" name="39 Rectángulo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1300-000028000000}"/>
            </a:ext>
          </a:extLst>
        </xdr:cNvPr>
        <xdr:cNvSpPr/>
      </xdr:nvSpPr>
      <xdr:spPr bwMode="auto">
        <a:xfrm>
          <a:off x="7169149" y="558800"/>
          <a:ext cx="1224000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2. POR PROVINCIA    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9</xdr:col>
      <xdr:colOff>19051</xdr:colOff>
      <xdr:row>4</xdr:row>
      <xdr:rowOff>95250</xdr:rowOff>
    </xdr:from>
    <xdr:ext cx="1224000" cy="164404"/>
    <xdr:sp macro="" textlink="">
      <xdr:nvSpPr>
        <xdr:cNvPr id="41" name="40 Rectángulo">
          <a:extLst>
            <a:ext uri="{FF2B5EF4-FFF2-40B4-BE49-F238E27FC236}">
              <a16:creationId xmlns:a16="http://schemas.microsoft.com/office/drawing/2014/main" id="{00000000-0008-0000-1300-000029000000}"/>
            </a:ext>
          </a:extLst>
        </xdr:cNvPr>
        <xdr:cNvSpPr/>
      </xdr:nvSpPr>
      <xdr:spPr bwMode="auto">
        <a:xfrm>
          <a:off x="7169151" y="755650"/>
          <a:ext cx="1224000" cy="164404"/>
        </a:xfrm>
        <a:prstGeom prst="rect">
          <a:avLst/>
        </a:prstGeom>
        <a:solidFill>
          <a:schemeClr val="accent2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s-ES" sz="105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POR LESIÓN             </a:t>
          </a:r>
          <a:endParaRPr lang="es-ES" sz="1050" b="1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9</xdr:col>
      <xdr:colOff>19050</xdr:colOff>
      <xdr:row>5</xdr:row>
      <xdr:rowOff>127000</xdr:rowOff>
    </xdr:from>
    <xdr:ext cx="1224000" cy="164404"/>
    <xdr:sp macro="" textlink="">
      <xdr:nvSpPr>
        <xdr:cNvPr id="42" name="41 Rectángulo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1300-00002A000000}"/>
            </a:ext>
          </a:extLst>
        </xdr:cNvPr>
        <xdr:cNvSpPr/>
      </xdr:nvSpPr>
      <xdr:spPr bwMode="auto">
        <a:xfrm>
          <a:off x="7169150" y="952500"/>
          <a:ext cx="1224000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4. POR CAUSA</a:t>
          </a:r>
          <a:r>
            <a:rPr lang="es-ES" sz="1050" baseline="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            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twoCellAnchor editAs="oneCell">
    <xdr:from>
      <xdr:col>0</xdr:col>
      <xdr:colOff>158838</xdr:colOff>
      <xdr:row>1</xdr:row>
      <xdr:rowOff>19226</xdr:rowOff>
    </xdr:from>
    <xdr:to>
      <xdr:col>0</xdr:col>
      <xdr:colOff>770834</xdr:colOff>
      <xdr:row>4</xdr:row>
      <xdr:rowOff>120958</xdr:rowOff>
    </xdr:to>
    <xdr:pic>
      <xdr:nvPicPr>
        <xdr:cNvPr id="20" name="19 Imagen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838" y="179086"/>
          <a:ext cx="611996" cy="562131"/>
        </a:xfrm>
        <a:prstGeom prst="rect">
          <a:avLst/>
        </a:prstGeom>
      </xdr:spPr>
    </xdr:pic>
    <xdr:clientData/>
  </xdr:twoCellAnchor>
  <xdr:twoCellAnchor>
    <xdr:from>
      <xdr:col>0</xdr:col>
      <xdr:colOff>12788</xdr:colOff>
      <xdr:row>0</xdr:row>
      <xdr:rowOff>25576</xdr:rowOff>
    </xdr:from>
    <xdr:to>
      <xdr:col>0</xdr:col>
      <xdr:colOff>952588</xdr:colOff>
      <xdr:row>1</xdr:row>
      <xdr:rowOff>19226</xdr:rowOff>
    </xdr:to>
    <xdr:sp macro="" textlink="">
      <xdr:nvSpPr>
        <xdr:cNvPr id="21" name="20 Hexágono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/>
      </xdr:nvSpPr>
      <xdr:spPr bwMode="auto">
        <a:xfrm>
          <a:off x="12788" y="25576"/>
          <a:ext cx="939800" cy="153510"/>
        </a:xfrm>
        <a:prstGeom prst="hexagon">
          <a:avLst/>
        </a:prstGeom>
        <a:solidFill>
          <a:schemeClr val="accent2">
            <a:lumMod val="20000"/>
            <a:lumOff val="8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200" b="1">
              <a:solidFill>
                <a:sysClr val="windowText" lastClr="000000"/>
              </a:solidFill>
              <a:latin typeface="Aharoni" panose="02010803020104030203" pitchFamily="2" charset="-79"/>
              <a:cs typeface="Aharoni" panose="02010803020104030203" pitchFamily="2" charset="-79"/>
            </a:rPr>
            <a:t>PORTADA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809225</xdr:colOff>
      <xdr:row>5</xdr:row>
      <xdr:rowOff>107950</xdr:rowOff>
    </xdr:from>
    <xdr:ext cx="998478" cy="172227"/>
    <xdr:sp macro="" textlink="">
      <xdr:nvSpPr>
        <xdr:cNvPr id="8" name="7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/>
      </xdr:nvSpPr>
      <xdr:spPr bwMode="auto">
        <a:xfrm>
          <a:off x="1768075" y="933450"/>
          <a:ext cx="998478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B. INCAPACIDAD 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1</xdr:col>
      <xdr:colOff>24583</xdr:colOff>
      <xdr:row>5</xdr:row>
      <xdr:rowOff>106772</xdr:rowOff>
    </xdr:from>
    <xdr:ext cx="693651" cy="172227"/>
    <xdr:sp macro="" textlink="">
      <xdr:nvSpPr>
        <xdr:cNvPr id="14" name="13 Rectángul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SpPr/>
      </xdr:nvSpPr>
      <xdr:spPr bwMode="auto">
        <a:xfrm>
          <a:off x="983433" y="932272"/>
          <a:ext cx="693651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A. MUERTE 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twoCellAnchor>
    <xdr:from>
      <xdr:col>1</xdr:col>
      <xdr:colOff>38100</xdr:colOff>
      <xdr:row>0</xdr:row>
      <xdr:rowOff>31750</xdr:rowOff>
    </xdr:from>
    <xdr:to>
      <xdr:col>2</xdr:col>
      <xdr:colOff>120650</xdr:colOff>
      <xdr:row>1</xdr:row>
      <xdr:rowOff>133350</xdr:rowOff>
    </xdr:to>
    <xdr:sp macro="" textlink="">
      <xdr:nvSpPr>
        <xdr:cNvPr id="19" name="18 Pentágon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400-000013000000}"/>
            </a:ext>
          </a:extLst>
        </xdr:cNvPr>
        <xdr:cNvSpPr/>
      </xdr:nvSpPr>
      <xdr:spPr bwMode="auto">
        <a:xfrm>
          <a:off x="2914650" y="31750"/>
          <a:ext cx="1885950" cy="266700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ngle"/>
          <a:contourClr>
            <a:srgbClr val="FFFFFF"/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SECCIÓN 2ª</a:t>
          </a: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SINIESTRALIDAD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7</xdr:col>
      <xdr:colOff>476249</xdr:colOff>
      <xdr:row>2</xdr:row>
      <xdr:rowOff>31750</xdr:rowOff>
    </xdr:from>
    <xdr:ext cx="1224000" cy="164404"/>
    <xdr:sp macro="" textlink="">
      <xdr:nvSpPr>
        <xdr:cNvPr id="31" name="30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400-00001F000000}"/>
            </a:ext>
          </a:extLst>
        </xdr:cNvPr>
        <xdr:cNvSpPr/>
      </xdr:nvSpPr>
      <xdr:spPr bwMode="auto">
        <a:xfrm>
          <a:off x="6191249" y="361950"/>
          <a:ext cx="1224000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1. POR AÑO                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7</xdr:col>
      <xdr:colOff>476249</xdr:colOff>
      <xdr:row>3</xdr:row>
      <xdr:rowOff>57150</xdr:rowOff>
    </xdr:from>
    <xdr:ext cx="1224000" cy="164404"/>
    <xdr:sp macro="" textlink="">
      <xdr:nvSpPr>
        <xdr:cNvPr id="32" name="31 Rectángul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20000000}"/>
            </a:ext>
          </a:extLst>
        </xdr:cNvPr>
        <xdr:cNvSpPr/>
      </xdr:nvSpPr>
      <xdr:spPr bwMode="auto">
        <a:xfrm>
          <a:off x="6191249" y="552450"/>
          <a:ext cx="1224000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2. POR PROVINCIA    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7</xdr:col>
      <xdr:colOff>476249</xdr:colOff>
      <xdr:row>4</xdr:row>
      <xdr:rowOff>88900</xdr:rowOff>
    </xdr:from>
    <xdr:ext cx="1224000" cy="164404"/>
    <xdr:sp macro="" textlink="">
      <xdr:nvSpPr>
        <xdr:cNvPr id="33" name="32 Rectángulo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400-000021000000}"/>
            </a:ext>
          </a:extLst>
        </xdr:cNvPr>
        <xdr:cNvSpPr/>
      </xdr:nvSpPr>
      <xdr:spPr bwMode="auto">
        <a:xfrm>
          <a:off x="6191249" y="749300"/>
          <a:ext cx="1224000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s-ES" sz="1050" baseline="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 POR LESIÓN            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7</xdr:col>
      <xdr:colOff>476251</xdr:colOff>
      <xdr:row>5</xdr:row>
      <xdr:rowOff>120650</xdr:rowOff>
    </xdr:from>
    <xdr:ext cx="1224000" cy="164404"/>
    <xdr:sp macro="" textlink="">
      <xdr:nvSpPr>
        <xdr:cNvPr id="34" name="33 Rectángulo">
          <a:extLst>
            <a:ext uri="{FF2B5EF4-FFF2-40B4-BE49-F238E27FC236}">
              <a16:creationId xmlns:a16="http://schemas.microsoft.com/office/drawing/2014/main" id="{00000000-0008-0000-1400-000022000000}"/>
            </a:ext>
          </a:extLst>
        </xdr:cNvPr>
        <xdr:cNvSpPr/>
      </xdr:nvSpPr>
      <xdr:spPr bwMode="auto">
        <a:xfrm>
          <a:off x="6191251" y="946150"/>
          <a:ext cx="1224000" cy="164404"/>
        </a:xfrm>
        <a:prstGeom prst="rect">
          <a:avLst/>
        </a:prstGeom>
        <a:solidFill>
          <a:schemeClr val="accent2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4. POR CAUSA</a:t>
          </a:r>
          <a:r>
            <a:rPr lang="es-ES" sz="105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             </a:t>
          </a:r>
          <a:endParaRPr lang="es-ES" sz="1050" b="1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7</xdr:col>
      <xdr:colOff>152588</xdr:colOff>
      <xdr:row>0</xdr:row>
      <xdr:rowOff>69850</xdr:rowOff>
    </xdr:from>
    <xdr:ext cx="1114591" cy="242478"/>
    <xdr:sp macro="" textlink="">
      <xdr:nvSpPr>
        <xdr:cNvPr id="15" name="14 Rectángulo redondeado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SpPr/>
      </xdr:nvSpPr>
      <xdr:spPr bwMode="auto">
        <a:xfrm>
          <a:off x="6340028" y="69850"/>
          <a:ext cx="1114591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 b="1">
              <a:solidFill>
                <a:srgbClr val="9D2235"/>
              </a:solidFill>
            </a:rPr>
            <a:t>III. PERSONAS </a:t>
          </a:r>
        </a:p>
      </xdr:txBody>
    </xdr:sp>
    <xdr:clientData/>
  </xdr:oneCellAnchor>
  <xdr:oneCellAnchor>
    <xdr:from>
      <xdr:col>9</xdr:col>
      <xdr:colOff>238517</xdr:colOff>
      <xdr:row>0</xdr:row>
      <xdr:rowOff>69850</xdr:rowOff>
    </xdr:from>
    <xdr:ext cx="1606012" cy="242478"/>
    <xdr:sp macro="" textlink="">
      <xdr:nvSpPr>
        <xdr:cNvPr id="20" name="19 Rectángulo redondeado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400-000014000000}"/>
            </a:ext>
          </a:extLst>
        </xdr:cNvPr>
        <xdr:cNvSpPr/>
      </xdr:nvSpPr>
      <xdr:spPr bwMode="auto">
        <a:xfrm>
          <a:off x="7584197" y="69850"/>
          <a:ext cx="1606012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IV.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DATOS GLOBALES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oneCellAnchor>
    <xdr:from>
      <xdr:col>11</xdr:col>
      <xdr:colOff>480588</xdr:colOff>
      <xdr:row>0</xdr:row>
      <xdr:rowOff>69850</xdr:rowOff>
    </xdr:from>
    <xdr:ext cx="1696712" cy="242478"/>
    <xdr:sp macro="" textlink="">
      <xdr:nvSpPr>
        <xdr:cNvPr id="21" name="20 Rectángulo redondead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15000000}"/>
            </a:ext>
          </a:extLst>
        </xdr:cNvPr>
        <xdr:cNvSpPr/>
      </xdr:nvSpPr>
      <xdr:spPr bwMode="auto">
        <a:xfrm>
          <a:off x="9319788" y="69850"/>
          <a:ext cx="1696712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V.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GRANDES EVENTOS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oneCellAnchor>
    <xdr:from>
      <xdr:col>3</xdr:col>
      <xdr:colOff>296745</xdr:colOff>
      <xdr:row>0</xdr:row>
      <xdr:rowOff>69850</xdr:rowOff>
    </xdr:from>
    <xdr:ext cx="2042745" cy="242478"/>
    <xdr:sp macro="" textlink="">
      <xdr:nvSpPr>
        <xdr:cNvPr id="22" name="21 Rectángulo redondeado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400-000016000000}"/>
            </a:ext>
          </a:extLst>
        </xdr:cNvPr>
        <xdr:cNvSpPr/>
      </xdr:nvSpPr>
      <xdr:spPr bwMode="auto">
        <a:xfrm>
          <a:off x="4167705" y="69850"/>
          <a:ext cx="2042745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indent="0"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II. PÉRDIDAS PECUNIARIAS</a:t>
          </a:r>
        </a:p>
      </xdr:txBody>
    </xdr:sp>
    <xdr:clientData/>
  </xdr:oneCellAnchor>
  <xdr:oneCellAnchor>
    <xdr:from>
      <xdr:col>2</xdr:col>
      <xdr:colOff>323850</xdr:colOff>
      <xdr:row>0</xdr:row>
      <xdr:rowOff>69850</xdr:rowOff>
    </xdr:from>
    <xdr:ext cx="727237" cy="242478"/>
    <xdr:sp macro="" textlink="">
      <xdr:nvSpPr>
        <xdr:cNvPr id="23" name="22 Rectángulo redondeado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400-000017000000}"/>
            </a:ext>
          </a:extLst>
        </xdr:cNvPr>
        <xdr:cNvSpPr/>
      </xdr:nvSpPr>
      <xdr:spPr bwMode="auto">
        <a:xfrm>
          <a:off x="3086100" y="69850"/>
          <a:ext cx="727237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indent="0"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I. BIENES </a:t>
          </a:r>
        </a:p>
      </xdr:txBody>
    </xdr:sp>
    <xdr:clientData/>
  </xdr:oneCellAnchor>
  <xdr:twoCellAnchor editAs="oneCell">
    <xdr:from>
      <xdr:col>0</xdr:col>
      <xdr:colOff>158838</xdr:colOff>
      <xdr:row>1</xdr:row>
      <xdr:rowOff>19226</xdr:rowOff>
    </xdr:from>
    <xdr:to>
      <xdr:col>0</xdr:col>
      <xdr:colOff>770834</xdr:colOff>
      <xdr:row>4</xdr:row>
      <xdr:rowOff>120958</xdr:rowOff>
    </xdr:to>
    <xdr:pic>
      <xdr:nvPicPr>
        <xdr:cNvPr id="16" name="15 Imagen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14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838" y="179086"/>
          <a:ext cx="611996" cy="562131"/>
        </a:xfrm>
        <a:prstGeom prst="rect">
          <a:avLst/>
        </a:prstGeom>
      </xdr:spPr>
    </xdr:pic>
    <xdr:clientData/>
  </xdr:twoCellAnchor>
  <xdr:twoCellAnchor>
    <xdr:from>
      <xdr:col>0</xdr:col>
      <xdr:colOff>12788</xdr:colOff>
      <xdr:row>0</xdr:row>
      <xdr:rowOff>25576</xdr:rowOff>
    </xdr:from>
    <xdr:to>
      <xdr:col>0</xdr:col>
      <xdr:colOff>952588</xdr:colOff>
      <xdr:row>1</xdr:row>
      <xdr:rowOff>19226</xdr:rowOff>
    </xdr:to>
    <xdr:sp macro="" textlink="">
      <xdr:nvSpPr>
        <xdr:cNvPr id="17" name="16 Hexágono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1400-000011000000}"/>
            </a:ext>
          </a:extLst>
        </xdr:cNvPr>
        <xdr:cNvSpPr/>
      </xdr:nvSpPr>
      <xdr:spPr bwMode="auto">
        <a:xfrm>
          <a:off x="12788" y="25576"/>
          <a:ext cx="939800" cy="153510"/>
        </a:xfrm>
        <a:prstGeom prst="hexagon">
          <a:avLst/>
        </a:prstGeom>
        <a:solidFill>
          <a:schemeClr val="accent2">
            <a:lumMod val="20000"/>
            <a:lumOff val="8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200" b="1">
              <a:solidFill>
                <a:sysClr val="windowText" lastClr="000000"/>
              </a:solidFill>
              <a:latin typeface="Aharoni" panose="02010803020104030203" pitchFamily="2" charset="-79"/>
              <a:cs typeface="Aharoni" panose="02010803020104030203" pitchFamily="2" charset="-79"/>
            </a:rPr>
            <a:t>PORTADA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2194560</xdr:colOff>
      <xdr:row>22</xdr:row>
      <xdr:rowOff>48894</xdr:rowOff>
    </xdr:from>
    <xdr:to>
      <xdr:col>18</xdr:col>
      <xdr:colOff>655320</xdr:colOff>
      <xdr:row>36</xdr:row>
      <xdr:rowOff>18414</xdr:rowOff>
    </xdr:to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0</xdr:colOff>
      <xdr:row>3</xdr:row>
      <xdr:rowOff>87743</xdr:rowOff>
    </xdr:from>
    <xdr:ext cx="901657" cy="172227"/>
    <xdr:sp macro="" textlink="">
      <xdr:nvSpPr>
        <xdr:cNvPr id="19" name="18 Rectángul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500-000013000000}"/>
            </a:ext>
          </a:extLst>
        </xdr:cNvPr>
        <xdr:cNvSpPr/>
      </xdr:nvSpPr>
      <xdr:spPr bwMode="auto">
        <a:xfrm>
          <a:off x="965555" y="567323"/>
          <a:ext cx="901657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A.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SEGÚN AÑO 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2</xdr:col>
      <xdr:colOff>208280</xdr:colOff>
      <xdr:row>3</xdr:row>
      <xdr:rowOff>87743</xdr:rowOff>
    </xdr:from>
    <xdr:ext cx="992644" cy="172227"/>
    <xdr:sp macro="" textlink="">
      <xdr:nvSpPr>
        <xdr:cNvPr id="20" name="19 Rectángul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14000000}"/>
            </a:ext>
          </a:extLst>
        </xdr:cNvPr>
        <xdr:cNvSpPr/>
      </xdr:nvSpPr>
      <xdr:spPr bwMode="auto">
        <a:xfrm>
          <a:off x="2029460" y="567803"/>
          <a:ext cx="992644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B.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SEGÚN CAUSA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twoCellAnchor>
    <xdr:from>
      <xdr:col>1</xdr:col>
      <xdr:colOff>31750</xdr:colOff>
      <xdr:row>0</xdr:row>
      <xdr:rowOff>31750</xdr:rowOff>
    </xdr:from>
    <xdr:to>
      <xdr:col>2</xdr:col>
      <xdr:colOff>1193800</xdr:colOff>
      <xdr:row>1</xdr:row>
      <xdr:rowOff>133350</xdr:rowOff>
    </xdr:to>
    <xdr:sp macro="" textlink="">
      <xdr:nvSpPr>
        <xdr:cNvPr id="30" name="29 Pentágon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500-00001E000000}"/>
            </a:ext>
          </a:extLst>
        </xdr:cNvPr>
        <xdr:cNvSpPr/>
      </xdr:nvSpPr>
      <xdr:spPr bwMode="auto">
        <a:xfrm>
          <a:off x="990600" y="31750"/>
          <a:ext cx="1892300" cy="266700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ngle"/>
          <a:contourClr>
            <a:srgbClr val="FFFFFF"/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SECCIÓN 2ª</a:t>
          </a: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SINIESTRALIDAD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5</xdr:col>
      <xdr:colOff>294780</xdr:colOff>
      <xdr:row>0</xdr:row>
      <xdr:rowOff>82550</xdr:rowOff>
    </xdr:from>
    <xdr:ext cx="1082629" cy="242478"/>
    <xdr:sp macro="" textlink="">
      <xdr:nvSpPr>
        <xdr:cNvPr id="31" name="30 Rectángulo redondead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500-00001F000000}"/>
            </a:ext>
          </a:extLst>
        </xdr:cNvPr>
        <xdr:cNvSpPr/>
      </xdr:nvSpPr>
      <xdr:spPr bwMode="auto">
        <a:xfrm>
          <a:off x="6299340" y="82550"/>
          <a:ext cx="108262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III. PERSONAS </a:t>
          </a:r>
        </a:p>
      </xdr:txBody>
    </xdr:sp>
    <xdr:clientData/>
  </xdr:oneCellAnchor>
  <xdr:oneCellAnchor>
    <xdr:from>
      <xdr:col>6</xdr:col>
      <xdr:colOff>524031</xdr:colOff>
      <xdr:row>0</xdr:row>
      <xdr:rowOff>82550</xdr:rowOff>
    </xdr:from>
    <xdr:ext cx="1644661" cy="242478"/>
    <xdr:sp macro="" textlink="">
      <xdr:nvSpPr>
        <xdr:cNvPr id="32" name="31 Rectángulo redondead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500-000020000000}"/>
            </a:ext>
          </a:extLst>
        </xdr:cNvPr>
        <xdr:cNvSpPr/>
      </xdr:nvSpPr>
      <xdr:spPr bwMode="auto">
        <a:xfrm>
          <a:off x="7488711" y="82550"/>
          <a:ext cx="1644661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 b="1">
              <a:solidFill>
                <a:srgbClr val="9D2235"/>
              </a:solidFill>
            </a:rPr>
            <a:t>IV.</a:t>
          </a:r>
          <a:r>
            <a:rPr lang="es-ES" sz="1400" b="1" baseline="0">
              <a:solidFill>
                <a:srgbClr val="9D2235"/>
              </a:solidFill>
            </a:rPr>
            <a:t> DATOS GLOBALES </a:t>
          </a:r>
          <a:endParaRPr lang="es-ES" sz="1400" b="1">
            <a:solidFill>
              <a:srgbClr val="9D2235"/>
            </a:solidFill>
          </a:endParaRPr>
        </a:p>
      </xdr:txBody>
    </xdr:sp>
    <xdr:clientData/>
  </xdr:oneCellAnchor>
  <xdr:oneCellAnchor>
    <xdr:from>
      <xdr:col>7</xdr:col>
      <xdr:colOff>1315316</xdr:colOff>
      <xdr:row>0</xdr:row>
      <xdr:rowOff>82550</xdr:rowOff>
    </xdr:from>
    <xdr:ext cx="1696712" cy="242478"/>
    <xdr:sp macro="" textlink="">
      <xdr:nvSpPr>
        <xdr:cNvPr id="36" name="35 Rectángulo redondeado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500-000024000000}"/>
            </a:ext>
          </a:extLst>
        </xdr:cNvPr>
        <xdr:cNvSpPr/>
      </xdr:nvSpPr>
      <xdr:spPr bwMode="auto">
        <a:xfrm>
          <a:off x="9240116" y="82550"/>
          <a:ext cx="1696712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V.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GRANDES EVENTOS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oneCellAnchor>
    <xdr:from>
      <xdr:col>3</xdr:col>
      <xdr:colOff>858598</xdr:colOff>
      <xdr:row>0</xdr:row>
      <xdr:rowOff>82550</xdr:rowOff>
    </xdr:from>
    <xdr:ext cx="2042745" cy="242478"/>
    <xdr:sp macro="" textlink="">
      <xdr:nvSpPr>
        <xdr:cNvPr id="37" name="36 Rectángulo redondeado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500-000025000000}"/>
            </a:ext>
          </a:extLst>
        </xdr:cNvPr>
        <xdr:cNvSpPr/>
      </xdr:nvSpPr>
      <xdr:spPr bwMode="auto">
        <a:xfrm>
          <a:off x="4206709" y="82550"/>
          <a:ext cx="2042745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indent="0"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II. PÉRDIDAS PECUNIARIAS</a:t>
          </a:r>
        </a:p>
      </xdr:txBody>
    </xdr:sp>
    <xdr:clientData/>
  </xdr:oneCellAnchor>
  <xdr:oneCellAnchor>
    <xdr:from>
      <xdr:col>3</xdr:col>
      <xdr:colOff>0</xdr:colOff>
      <xdr:row>0</xdr:row>
      <xdr:rowOff>82550</xdr:rowOff>
    </xdr:from>
    <xdr:ext cx="727237" cy="242478"/>
    <xdr:sp macro="" textlink="">
      <xdr:nvSpPr>
        <xdr:cNvPr id="38" name="37 Rectángulo redondeado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500-000026000000}"/>
            </a:ext>
          </a:extLst>
        </xdr:cNvPr>
        <xdr:cNvSpPr/>
      </xdr:nvSpPr>
      <xdr:spPr bwMode="auto">
        <a:xfrm>
          <a:off x="3022600" y="82550"/>
          <a:ext cx="727237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indent="0"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I. BIENES </a:t>
          </a:r>
        </a:p>
      </xdr:txBody>
    </xdr:sp>
    <xdr:clientData/>
  </xdr:oneCellAnchor>
  <xdr:oneCellAnchor>
    <xdr:from>
      <xdr:col>3</xdr:col>
      <xdr:colOff>963930</xdr:colOff>
      <xdr:row>2</xdr:row>
      <xdr:rowOff>69992</xdr:rowOff>
    </xdr:from>
    <xdr:ext cx="1764000" cy="164404"/>
    <xdr:sp macro="" textlink="">
      <xdr:nvSpPr>
        <xdr:cNvPr id="39" name="38 Rectángulo">
          <a:extLst>
            <a:ext uri="{FF2B5EF4-FFF2-40B4-BE49-F238E27FC236}">
              <a16:creationId xmlns:a16="http://schemas.microsoft.com/office/drawing/2014/main" id="{00000000-0008-0000-1500-000027000000}"/>
            </a:ext>
          </a:extLst>
        </xdr:cNvPr>
        <xdr:cNvSpPr/>
      </xdr:nvSpPr>
      <xdr:spPr bwMode="auto">
        <a:xfrm>
          <a:off x="4232910" y="390032"/>
          <a:ext cx="1764000" cy="164404"/>
        </a:xfrm>
        <a:prstGeom prst="rect">
          <a:avLst/>
        </a:prstGeom>
        <a:solidFill>
          <a:schemeClr val="accent2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1. TODAS LAS CAUSAS </a:t>
          </a:r>
          <a:endParaRPr lang="es-ES" sz="1050" b="1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3</xdr:col>
      <xdr:colOff>963930</xdr:colOff>
      <xdr:row>3</xdr:row>
      <xdr:rowOff>95393</xdr:rowOff>
    </xdr:from>
    <xdr:ext cx="1764000" cy="164404"/>
    <xdr:sp macro="" textlink="">
      <xdr:nvSpPr>
        <xdr:cNvPr id="41" name="40 Rectángul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500-000029000000}"/>
            </a:ext>
          </a:extLst>
        </xdr:cNvPr>
        <xdr:cNvSpPr/>
      </xdr:nvSpPr>
      <xdr:spPr bwMode="auto">
        <a:xfrm>
          <a:off x="4232910" y="575453"/>
          <a:ext cx="1764000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2. DISTRIBUCIÓN PORCENTUAL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18</xdr:col>
      <xdr:colOff>312420</xdr:colOff>
      <xdr:row>2</xdr:row>
      <xdr:rowOff>92940</xdr:rowOff>
    </xdr:from>
    <xdr:ext cx="1764000" cy="164404"/>
    <xdr:sp macro="" textlink="">
      <xdr:nvSpPr>
        <xdr:cNvPr id="47" name="46 Rectángulo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500-00002F000000}"/>
            </a:ext>
          </a:extLst>
        </xdr:cNvPr>
        <xdr:cNvSpPr/>
      </xdr:nvSpPr>
      <xdr:spPr bwMode="auto">
        <a:xfrm>
          <a:off x="23492460" y="412980"/>
          <a:ext cx="1764000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1. TODAS LAS CAUSAS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18</xdr:col>
      <xdr:colOff>312420</xdr:colOff>
      <xdr:row>3</xdr:row>
      <xdr:rowOff>118341</xdr:rowOff>
    </xdr:from>
    <xdr:ext cx="1764000" cy="164404"/>
    <xdr:sp macro="" textlink="">
      <xdr:nvSpPr>
        <xdr:cNvPr id="48" name="47 Rectángulo">
          <a:extLst>
            <a:ext uri="{FF2B5EF4-FFF2-40B4-BE49-F238E27FC236}">
              <a16:creationId xmlns:a16="http://schemas.microsoft.com/office/drawing/2014/main" id="{00000000-0008-0000-1500-000030000000}"/>
            </a:ext>
          </a:extLst>
        </xdr:cNvPr>
        <xdr:cNvSpPr/>
      </xdr:nvSpPr>
      <xdr:spPr bwMode="auto">
        <a:xfrm>
          <a:off x="23492460" y="598401"/>
          <a:ext cx="1764000" cy="164404"/>
        </a:xfrm>
        <a:prstGeom prst="rect">
          <a:avLst/>
        </a:prstGeom>
        <a:solidFill>
          <a:schemeClr val="accent2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2. DISTRIBUCIÓN PORCENTUAL </a:t>
          </a:r>
          <a:endParaRPr lang="es-ES" sz="1050" b="1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15</xdr:col>
      <xdr:colOff>25400</xdr:colOff>
      <xdr:row>3</xdr:row>
      <xdr:rowOff>106925</xdr:rowOff>
    </xdr:from>
    <xdr:ext cx="901657" cy="172227"/>
    <xdr:sp macro="" textlink="">
      <xdr:nvSpPr>
        <xdr:cNvPr id="49" name="48 Rectángul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500-000031000000}"/>
            </a:ext>
          </a:extLst>
        </xdr:cNvPr>
        <xdr:cNvSpPr/>
      </xdr:nvSpPr>
      <xdr:spPr bwMode="auto">
        <a:xfrm>
          <a:off x="17085674" y="586505"/>
          <a:ext cx="901657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A.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SEGÚN AÑO 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15</xdr:col>
      <xdr:colOff>1041400</xdr:colOff>
      <xdr:row>3</xdr:row>
      <xdr:rowOff>106925</xdr:rowOff>
    </xdr:from>
    <xdr:ext cx="992644" cy="172227"/>
    <xdr:sp macro="" textlink="">
      <xdr:nvSpPr>
        <xdr:cNvPr id="50" name="49 Rectángul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32000000}"/>
            </a:ext>
          </a:extLst>
        </xdr:cNvPr>
        <xdr:cNvSpPr/>
      </xdr:nvSpPr>
      <xdr:spPr bwMode="auto">
        <a:xfrm>
          <a:off x="18101674" y="586505"/>
          <a:ext cx="992644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B.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SEGÚN CAUSA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16</xdr:col>
      <xdr:colOff>594116</xdr:colOff>
      <xdr:row>0</xdr:row>
      <xdr:rowOff>63500</xdr:rowOff>
    </xdr:from>
    <xdr:ext cx="1082629" cy="242478"/>
    <xdr:sp macro="" textlink="">
      <xdr:nvSpPr>
        <xdr:cNvPr id="27" name="26 Rectángulo redondead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500-00001B000000}"/>
            </a:ext>
          </a:extLst>
        </xdr:cNvPr>
        <xdr:cNvSpPr/>
      </xdr:nvSpPr>
      <xdr:spPr bwMode="auto">
        <a:xfrm>
          <a:off x="21343376" y="63500"/>
          <a:ext cx="108262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III. PERSONAS </a:t>
          </a:r>
        </a:p>
      </xdr:txBody>
    </xdr:sp>
    <xdr:clientData/>
  </xdr:oneCellAnchor>
  <xdr:oneCellAnchor>
    <xdr:from>
      <xdr:col>17</xdr:col>
      <xdr:colOff>449747</xdr:colOff>
      <xdr:row>0</xdr:row>
      <xdr:rowOff>63500</xdr:rowOff>
    </xdr:from>
    <xdr:ext cx="1644661" cy="242478"/>
    <xdr:sp macro="" textlink="">
      <xdr:nvSpPr>
        <xdr:cNvPr id="28" name="27 Rectángulo redondead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500-00001C000000}"/>
            </a:ext>
          </a:extLst>
        </xdr:cNvPr>
        <xdr:cNvSpPr/>
      </xdr:nvSpPr>
      <xdr:spPr bwMode="auto">
        <a:xfrm>
          <a:off x="22570607" y="63500"/>
          <a:ext cx="1644661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 b="1">
              <a:solidFill>
                <a:srgbClr val="9D2235"/>
              </a:solidFill>
            </a:rPr>
            <a:t>IV.</a:t>
          </a:r>
          <a:r>
            <a:rPr lang="es-ES" sz="1400" b="1" baseline="0">
              <a:solidFill>
                <a:srgbClr val="9D2235"/>
              </a:solidFill>
            </a:rPr>
            <a:t> DATOS GLOBALES </a:t>
          </a:r>
          <a:endParaRPr lang="es-ES" sz="1400" b="1">
            <a:solidFill>
              <a:srgbClr val="9D2235"/>
            </a:solidFill>
          </a:endParaRPr>
        </a:p>
      </xdr:txBody>
    </xdr:sp>
    <xdr:clientData/>
  </xdr:oneCellAnchor>
  <xdr:oneCellAnchor>
    <xdr:from>
      <xdr:col>19</xdr:col>
      <xdr:colOff>120650</xdr:colOff>
      <xdr:row>0</xdr:row>
      <xdr:rowOff>63500</xdr:rowOff>
    </xdr:from>
    <xdr:ext cx="1696712" cy="242478"/>
    <xdr:sp macro="" textlink="">
      <xdr:nvSpPr>
        <xdr:cNvPr id="34" name="33 Rectángulo redondeado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500-000022000000}"/>
            </a:ext>
          </a:extLst>
        </xdr:cNvPr>
        <xdr:cNvSpPr/>
      </xdr:nvSpPr>
      <xdr:spPr bwMode="auto">
        <a:xfrm>
          <a:off x="22555200" y="63500"/>
          <a:ext cx="1696712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V.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GRANDES EVENTOS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oneCellAnchor>
    <xdr:from>
      <xdr:col>15</xdr:col>
      <xdr:colOff>871839</xdr:colOff>
      <xdr:row>0</xdr:row>
      <xdr:rowOff>63500</xdr:rowOff>
    </xdr:from>
    <xdr:ext cx="2023695" cy="242478"/>
    <xdr:sp macro="" textlink="">
      <xdr:nvSpPr>
        <xdr:cNvPr id="40" name="39 Rectángulo redondeado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500-000028000000}"/>
            </a:ext>
          </a:extLst>
        </xdr:cNvPr>
        <xdr:cNvSpPr/>
      </xdr:nvSpPr>
      <xdr:spPr bwMode="auto">
        <a:xfrm>
          <a:off x="19175079" y="63500"/>
          <a:ext cx="2023695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indent="0"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II. PÉRDIDAS PECUNIARIAS</a:t>
          </a:r>
        </a:p>
      </xdr:txBody>
    </xdr:sp>
    <xdr:clientData/>
  </xdr:oneCellAnchor>
  <xdr:oneCellAnchor>
    <xdr:from>
      <xdr:col>15</xdr:col>
      <xdr:colOff>0</xdr:colOff>
      <xdr:row>0</xdr:row>
      <xdr:rowOff>63500</xdr:rowOff>
    </xdr:from>
    <xdr:ext cx="727237" cy="242478"/>
    <xdr:sp macro="" textlink="">
      <xdr:nvSpPr>
        <xdr:cNvPr id="42" name="41 Rectángulo redondeado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500-00002A000000}"/>
            </a:ext>
          </a:extLst>
        </xdr:cNvPr>
        <xdr:cNvSpPr/>
      </xdr:nvSpPr>
      <xdr:spPr bwMode="auto">
        <a:xfrm>
          <a:off x="16941800" y="63500"/>
          <a:ext cx="727237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indent="0"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I. BIENES </a:t>
          </a:r>
        </a:p>
      </xdr:txBody>
    </xdr:sp>
    <xdr:clientData/>
  </xdr:oneCellAnchor>
  <xdr:twoCellAnchor editAs="oneCell">
    <xdr:from>
      <xdr:col>0</xdr:col>
      <xdr:colOff>158838</xdr:colOff>
      <xdr:row>1</xdr:row>
      <xdr:rowOff>19226</xdr:rowOff>
    </xdr:from>
    <xdr:to>
      <xdr:col>0</xdr:col>
      <xdr:colOff>770834</xdr:colOff>
      <xdr:row>4</xdr:row>
      <xdr:rowOff>120958</xdr:rowOff>
    </xdr:to>
    <xdr:pic>
      <xdr:nvPicPr>
        <xdr:cNvPr id="24" name="23 Imagen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5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838" y="179086"/>
          <a:ext cx="611996" cy="562131"/>
        </a:xfrm>
        <a:prstGeom prst="rect">
          <a:avLst/>
        </a:prstGeom>
      </xdr:spPr>
    </xdr:pic>
    <xdr:clientData/>
  </xdr:twoCellAnchor>
  <xdr:twoCellAnchor>
    <xdr:from>
      <xdr:col>0</xdr:col>
      <xdr:colOff>12788</xdr:colOff>
      <xdr:row>0</xdr:row>
      <xdr:rowOff>25576</xdr:rowOff>
    </xdr:from>
    <xdr:to>
      <xdr:col>0</xdr:col>
      <xdr:colOff>952588</xdr:colOff>
      <xdr:row>1</xdr:row>
      <xdr:rowOff>19226</xdr:rowOff>
    </xdr:to>
    <xdr:sp macro="" textlink="">
      <xdr:nvSpPr>
        <xdr:cNvPr id="26" name="25 Hexágono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500-00001A000000}"/>
            </a:ext>
          </a:extLst>
        </xdr:cNvPr>
        <xdr:cNvSpPr/>
      </xdr:nvSpPr>
      <xdr:spPr bwMode="auto">
        <a:xfrm>
          <a:off x="12788" y="25576"/>
          <a:ext cx="939800" cy="153510"/>
        </a:xfrm>
        <a:prstGeom prst="hexagon">
          <a:avLst/>
        </a:prstGeom>
        <a:solidFill>
          <a:schemeClr val="accent2">
            <a:lumMod val="20000"/>
            <a:lumOff val="8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200" b="1">
              <a:solidFill>
                <a:sysClr val="windowText" lastClr="000000"/>
              </a:solidFill>
              <a:latin typeface="Aharoni" panose="02010803020104030203" pitchFamily="2" charset="-79"/>
              <a:cs typeface="Aharoni" panose="02010803020104030203" pitchFamily="2" charset="-79"/>
            </a:rPr>
            <a:t>PORTADA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31750</xdr:colOff>
      <xdr:row>0</xdr:row>
      <xdr:rowOff>31750</xdr:rowOff>
    </xdr:from>
    <xdr:to>
      <xdr:col>2</xdr:col>
      <xdr:colOff>1409700</xdr:colOff>
      <xdr:row>1</xdr:row>
      <xdr:rowOff>133350</xdr:rowOff>
    </xdr:to>
    <xdr:sp macro="" textlink="">
      <xdr:nvSpPr>
        <xdr:cNvPr id="12" name="1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C000000}"/>
            </a:ext>
          </a:extLst>
        </xdr:cNvPr>
        <xdr:cNvSpPr/>
      </xdr:nvSpPr>
      <xdr:spPr bwMode="auto">
        <a:xfrm>
          <a:off x="990600" y="31750"/>
          <a:ext cx="1892300" cy="266700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ngle"/>
          <a:contourClr>
            <a:srgbClr val="FFFFFF"/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SECCIÓN 2ª</a:t>
          </a: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SINIESTRALIDAD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4</xdr:col>
      <xdr:colOff>677092</xdr:colOff>
      <xdr:row>0</xdr:row>
      <xdr:rowOff>38100</xdr:rowOff>
    </xdr:from>
    <xdr:ext cx="1082629" cy="242478"/>
    <xdr:sp macro="" textlink="">
      <xdr:nvSpPr>
        <xdr:cNvPr id="13" name="12 Rectángulo redondead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600-00000D000000}"/>
            </a:ext>
          </a:extLst>
        </xdr:cNvPr>
        <xdr:cNvSpPr/>
      </xdr:nvSpPr>
      <xdr:spPr bwMode="auto">
        <a:xfrm>
          <a:off x="6346372" y="38100"/>
          <a:ext cx="108262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III. PERSONAS </a:t>
          </a:r>
        </a:p>
      </xdr:txBody>
    </xdr:sp>
    <xdr:clientData/>
  </xdr:oneCellAnchor>
  <xdr:oneCellAnchor>
    <xdr:from>
      <xdr:col>4</xdr:col>
      <xdr:colOff>1936638</xdr:colOff>
      <xdr:row>0</xdr:row>
      <xdr:rowOff>38100</xdr:rowOff>
    </xdr:from>
    <xdr:ext cx="1606012" cy="242478"/>
    <xdr:sp macro="" textlink="">
      <xdr:nvSpPr>
        <xdr:cNvPr id="17" name="16 Rectángulo redondead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11000000}"/>
            </a:ext>
          </a:extLst>
        </xdr:cNvPr>
        <xdr:cNvSpPr/>
      </xdr:nvSpPr>
      <xdr:spPr bwMode="auto">
        <a:xfrm>
          <a:off x="7605918" y="38100"/>
          <a:ext cx="1606012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IV.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DATOS GLOBALES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oneCellAnchor>
    <xdr:from>
      <xdr:col>6</xdr:col>
      <xdr:colOff>624675</xdr:colOff>
      <xdr:row>0</xdr:row>
      <xdr:rowOff>38100</xdr:rowOff>
    </xdr:from>
    <xdr:ext cx="1733809" cy="242478"/>
    <xdr:sp macro="" textlink="">
      <xdr:nvSpPr>
        <xdr:cNvPr id="18" name="17 Rectángulo redondead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600-000012000000}"/>
            </a:ext>
          </a:extLst>
        </xdr:cNvPr>
        <xdr:cNvSpPr/>
      </xdr:nvSpPr>
      <xdr:spPr bwMode="auto">
        <a:xfrm>
          <a:off x="9166695" y="38100"/>
          <a:ext cx="173380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 b="1">
              <a:solidFill>
                <a:srgbClr val="9D2235"/>
              </a:solidFill>
            </a:rPr>
            <a:t>V.</a:t>
          </a:r>
          <a:r>
            <a:rPr lang="es-ES" sz="1400" b="1" baseline="0">
              <a:solidFill>
                <a:srgbClr val="9D2235"/>
              </a:solidFill>
            </a:rPr>
            <a:t> GRANDES EVENTOS </a:t>
          </a:r>
          <a:endParaRPr lang="es-ES" sz="1400" b="1">
            <a:solidFill>
              <a:srgbClr val="9D2235"/>
            </a:solidFill>
          </a:endParaRPr>
        </a:p>
      </xdr:txBody>
    </xdr:sp>
    <xdr:clientData/>
  </xdr:oneCellAnchor>
  <xdr:oneCellAnchor>
    <xdr:from>
      <xdr:col>3</xdr:col>
      <xdr:colOff>514245</xdr:colOff>
      <xdr:row>0</xdr:row>
      <xdr:rowOff>38100</xdr:rowOff>
    </xdr:from>
    <xdr:ext cx="2004645" cy="242478"/>
    <xdr:sp macro="" textlink="">
      <xdr:nvSpPr>
        <xdr:cNvPr id="19" name="18 Rectángulo redondead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600-000013000000}"/>
            </a:ext>
          </a:extLst>
        </xdr:cNvPr>
        <xdr:cNvSpPr/>
      </xdr:nvSpPr>
      <xdr:spPr bwMode="auto">
        <a:xfrm>
          <a:off x="4164811" y="38100"/>
          <a:ext cx="2004645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indent="0"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II. PÉRDIDAS PECUNIARIAS</a:t>
          </a:r>
        </a:p>
      </xdr:txBody>
    </xdr:sp>
    <xdr:clientData/>
  </xdr:oneCellAnchor>
  <xdr:oneCellAnchor>
    <xdr:from>
      <xdr:col>2</xdr:col>
      <xdr:colOff>1628806</xdr:colOff>
      <xdr:row>0</xdr:row>
      <xdr:rowOff>38100</xdr:rowOff>
    </xdr:from>
    <xdr:ext cx="727237" cy="242478"/>
    <xdr:sp macro="" textlink="">
      <xdr:nvSpPr>
        <xdr:cNvPr id="20" name="19 Rectángulo redondeado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600-000014000000}"/>
            </a:ext>
          </a:extLst>
        </xdr:cNvPr>
        <xdr:cNvSpPr/>
      </xdr:nvSpPr>
      <xdr:spPr bwMode="auto">
        <a:xfrm>
          <a:off x="3221386" y="38100"/>
          <a:ext cx="727237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indent="0"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I. BIENES </a:t>
          </a:r>
        </a:p>
      </xdr:txBody>
    </xdr:sp>
    <xdr:clientData/>
  </xdr:oneCellAnchor>
  <xdr:twoCellAnchor editAs="oneCell">
    <xdr:from>
      <xdr:col>0</xdr:col>
      <xdr:colOff>158838</xdr:colOff>
      <xdr:row>1</xdr:row>
      <xdr:rowOff>19226</xdr:rowOff>
    </xdr:from>
    <xdr:to>
      <xdr:col>0</xdr:col>
      <xdr:colOff>770834</xdr:colOff>
      <xdr:row>4</xdr:row>
      <xdr:rowOff>120958</xdr:rowOff>
    </xdr:to>
    <xdr:pic>
      <xdr:nvPicPr>
        <xdr:cNvPr id="10" name="9 Image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838" y="179086"/>
          <a:ext cx="611996" cy="562131"/>
        </a:xfrm>
        <a:prstGeom prst="rect">
          <a:avLst/>
        </a:prstGeom>
      </xdr:spPr>
    </xdr:pic>
    <xdr:clientData/>
  </xdr:twoCellAnchor>
  <xdr:twoCellAnchor>
    <xdr:from>
      <xdr:col>0</xdr:col>
      <xdr:colOff>12788</xdr:colOff>
      <xdr:row>0</xdr:row>
      <xdr:rowOff>25576</xdr:rowOff>
    </xdr:from>
    <xdr:to>
      <xdr:col>0</xdr:col>
      <xdr:colOff>952588</xdr:colOff>
      <xdr:row>1</xdr:row>
      <xdr:rowOff>19226</xdr:rowOff>
    </xdr:to>
    <xdr:sp macro="" textlink="">
      <xdr:nvSpPr>
        <xdr:cNvPr id="14" name="13 Hexágono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SpPr/>
      </xdr:nvSpPr>
      <xdr:spPr bwMode="auto">
        <a:xfrm>
          <a:off x="12788" y="25576"/>
          <a:ext cx="939800" cy="153510"/>
        </a:xfrm>
        <a:prstGeom prst="hexagon">
          <a:avLst/>
        </a:prstGeom>
        <a:solidFill>
          <a:schemeClr val="accent2">
            <a:lumMod val="20000"/>
            <a:lumOff val="8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200" b="1">
              <a:solidFill>
                <a:sysClr val="windowText" lastClr="000000"/>
              </a:solidFill>
              <a:latin typeface="Aharoni" panose="02010803020104030203" pitchFamily="2" charset="-79"/>
              <a:cs typeface="Aharoni" panose="02010803020104030203" pitchFamily="2" charset="-79"/>
            </a:rPr>
            <a:t>PORTADA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35560</xdr:colOff>
      <xdr:row>0</xdr:row>
      <xdr:rowOff>31750</xdr:rowOff>
    </xdr:from>
    <xdr:to>
      <xdr:col>1</xdr:col>
      <xdr:colOff>1927860</xdr:colOff>
      <xdr:row>1</xdr:row>
      <xdr:rowOff>133350</xdr:rowOff>
    </xdr:to>
    <xdr:sp macro="" textlink="">
      <xdr:nvSpPr>
        <xdr:cNvPr id="14" name="1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E000000}"/>
            </a:ext>
          </a:extLst>
        </xdr:cNvPr>
        <xdr:cNvSpPr/>
      </xdr:nvSpPr>
      <xdr:spPr bwMode="auto">
        <a:xfrm>
          <a:off x="1071880" y="31750"/>
          <a:ext cx="1892300" cy="261620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ngle"/>
          <a:contourClr>
            <a:srgbClr val="FFFFFF"/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SECCIÓN 2ª</a:t>
          </a: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SINIESTRALIDAD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4</xdr:col>
      <xdr:colOff>164457</xdr:colOff>
      <xdr:row>0</xdr:row>
      <xdr:rowOff>69850</xdr:rowOff>
    </xdr:from>
    <xdr:ext cx="1082629" cy="242478"/>
    <xdr:sp macro="" textlink="">
      <xdr:nvSpPr>
        <xdr:cNvPr id="15" name="14 Rectángulo redondead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700-00000F000000}"/>
            </a:ext>
          </a:extLst>
        </xdr:cNvPr>
        <xdr:cNvSpPr/>
      </xdr:nvSpPr>
      <xdr:spPr bwMode="auto">
        <a:xfrm>
          <a:off x="6260457" y="69850"/>
          <a:ext cx="108262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III. PERSONAS </a:t>
          </a:r>
        </a:p>
      </xdr:txBody>
    </xdr:sp>
    <xdr:clientData/>
  </xdr:oneCellAnchor>
  <xdr:oneCellAnchor>
    <xdr:from>
      <xdr:col>5</xdr:col>
      <xdr:colOff>784697</xdr:colOff>
      <xdr:row>0</xdr:row>
      <xdr:rowOff>69850</xdr:rowOff>
    </xdr:from>
    <xdr:ext cx="1606012" cy="242478"/>
    <xdr:sp macro="" textlink="">
      <xdr:nvSpPr>
        <xdr:cNvPr id="16" name="15 Rectángulo redondead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10000000}"/>
            </a:ext>
          </a:extLst>
        </xdr:cNvPr>
        <xdr:cNvSpPr/>
      </xdr:nvSpPr>
      <xdr:spPr bwMode="auto">
        <a:xfrm>
          <a:off x="7459817" y="69850"/>
          <a:ext cx="1606012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IV.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DATOS GLOBALES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oneCellAnchor>
    <xdr:from>
      <xdr:col>7</xdr:col>
      <xdr:colOff>670560</xdr:colOff>
      <xdr:row>0</xdr:row>
      <xdr:rowOff>69850</xdr:rowOff>
    </xdr:from>
    <xdr:ext cx="1733809" cy="242478"/>
    <xdr:sp macro="" textlink="">
      <xdr:nvSpPr>
        <xdr:cNvPr id="17" name="16 Rectángulo redondead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700-000011000000}"/>
            </a:ext>
          </a:extLst>
        </xdr:cNvPr>
        <xdr:cNvSpPr/>
      </xdr:nvSpPr>
      <xdr:spPr bwMode="auto">
        <a:xfrm>
          <a:off x="9227820" y="69850"/>
          <a:ext cx="173380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 b="1">
              <a:solidFill>
                <a:srgbClr val="9D2235"/>
              </a:solidFill>
            </a:rPr>
            <a:t>V.</a:t>
          </a:r>
          <a:r>
            <a:rPr lang="es-ES" sz="1400" b="1" baseline="0">
              <a:solidFill>
                <a:srgbClr val="9D2235"/>
              </a:solidFill>
            </a:rPr>
            <a:t> GRANDES EVENTOS </a:t>
          </a:r>
          <a:endParaRPr lang="es-ES" sz="1400" b="1">
            <a:solidFill>
              <a:srgbClr val="9D2235"/>
            </a:solidFill>
          </a:endParaRPr>
        </a:p>
      </xdr:txBody>
    </xdr:sp>
    <xdr:clientData/>
  </xdr:oneCellAnchor>
  <xdr:oneCellAnchor>
    <xdr:from>
      <xdr:col>2</xdr:col>
      <xdr:colOff>591531</xdr:colOff>
      <xdr:row>0</xdr:row>
      <xdr:rowOff>69850</xdr:rowOff>
    </xdr:from>
    <xdr:ext cx="2014170" cy="242478"/>
    <xdr:sp macro="" textlink="">
      <xdr:nvSpPr>
        <xdr:cNvPr id="18" name="17 Rectángulo redondead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700-000012000000}"/>
            </a:ext>
          </a:extLst>
        </xdr:cNvPr>
        <xdr:cNvSpPr/>
      </xdr:nvSpPr>
      <xdr:spPr bwMode="auto">
        <a:xfrm>
          <a:off x="4127211" y="69850"/>
          <a:ext cx="2014170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indent="0"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II. PÉRDIDAS PECUNIARIAS</a:t>
          </a:r>
        </a:p>
      </xdr:txBody>
    </xdr:sp>
    <xdr:clientData/>
  </xdr:oneCellAnchor>
  <xdr:oneCellAnchor>
    <xdr:from>
      <xdr:col>1</xdr:col>
      <xdr:colOff>2242820</xdr:colOff>
      <xdr:row>0</xdr:row>
      <xdr:rowOff>69850</xdr:rowOff>
    </xdr:from>
    <xdr:ext cx="727237" cy="242478"/>
    <xdr:sp macro="" textlink="">
      <xdr:nvSpPr>
        <xdr:cNvPr id="19" name="18 Rectángulo redondeado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700-000013000000}"/>
            </a:ext>
          </a:extLst>
        </xdr:cNvPr>
        <xdr:cNvSpPr/>
      </xdr:nvSpPr>
      <xdr:spPr bwMode="auto">
        <a:xfrm>
          <a:off x="3279140" y="69850"/>
          <a:ext cx="727237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indent="0"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I. BIENES </a:t>
          </a:r>
        </a:p>
      </xdr:txBody>
    </xdr:sp>
    <xdr:clientData/>
  </xdr:oneCellAnchor>
  <xdr:twoCellAnchor editAs="oneCell">
    <xdr:from>
      <xdr:col>0</xdr:col>
      <xdr:colOff>158838</xdr:colOff>
      <xdr:row>1</xdr:row>
      <xdr:rowOff>19226</xdr:rowOff>
    </xdr:from>
    <xdr:to>
      <xdr:col>0</xdr:col>
      <xdr:colOff>770834</xdr:colOff>
      <xdr:row>4</xdr:row>
      <xdr:rowOff>120958</xdr:rowOff>
    </xdr:to>
    <xdr:pic>
      <xdr:nvPicPr>
        <xdr:cNvPr id="10" name="9 Imagen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838" y="179086"/>
          <a:ext cx="611996" cy="562131"/>
        </a:xfrm>
        <a:prstGeom prst="rect">
          <a:avLst/>
        </a:prstGeom>
      </xdr:spPr>
    </xdr:pic>
    <xdr:clientData/>
  </xdr:twoCellAnchor>
  <xdr:twoCellAnchor>
    <xdr:from>
      <xdr:col>0</xdr:col>
      <xdr:colOff>12788</xdr:colOff>
      <xdr:row>0</xdr:row>
      <xdr:rowOff>25576</xdr:rowOff>
    </xdr:from>
    <xdr:to>
      <xdr:col>0</xdr:col>
      <xdr:colOff>952588</xdr:colOff>
      <xdr:row>1</xdr:row>
      <xdr:rowOff>19226</xdr:rowOff>
    </xdr:to>
    <xdr:sp macro="" textlink="">
      <xdr:nvSpPr>
        <xdr:cNvPr id="11" name="10 Hexágono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700-00000B000000}"/>
            </a:ext>
          </a:extLst>
        </xdr:cNvPr>
        <xdr:cNvSpPr/>
      </xdr:nvSpPr>
      <xdr:spPr bwMode="auto">
        <a:xfrm>
          <a:off x="12788" y="25576"/>
          <a:ext cx="939800" cy="153510"/>
        </a:xfrm>
        <a:prstGeom prst="hexagon">
          <a:avLst/>
        </a:prstGeom>
        <a:solidFill>
          <a:schemeClr val="accent2">
            <a:lumMod val="20000"/>
            <a:lumOff val="8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200" b="1">
              <a:solidFill>
                <a:sysClr val="windowText" lastClr="000000"/>
              </a:solidFill>
              <a:latin typeface="Aharoni" panose="02010803020104030203" pitchFamily="2" charset="-79"/>
              <a:cs typeface="Aharoni" panose="02010803020104030203" pitchFamily="2" charset="-79"/>
            </a:rPr>
            <a:t>PORTADA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2482850</xdr:colOff>
      <xdr:row>0</xdr:row>
      <xdr:rowOff>38100</xdr:rowOff>
    </xdr:from>
    <xdr:to>
      <xdr:col>1</xdr:col>
      <xdr:colOff>5080000</xdr:colOff>
      <xdr:row>3</xdr:row>
      <xdr:rowOff>133350</xdr:rowOff>
    </xdr:to>
    <xdr:sp macro="" textlink="">
      <xdr:nvSpPr>
        <xdr:cNvPr id="5" name="4 Pentágono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SpPr/>
      </xdr:nvSpPr>
      <xdr:spPr bwMode="auto">
        <a:xfrm>
          <a:off x="4813300" y="38100"/>
          <a:ext cx="2597150" cy="590550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ngle"/>
          <a:contourClr>
            <a:srgbClr val="FFFFFF"/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marL="0" indent="0" algn="ctr"/>
          <a:r>
            <a:rPr lang="es-ES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SECCIÓN 3ª</a:t>
          </a:r>
        </a:p>
        <a:p>
          <a:pPr marL="0" indent="0" algn="l"/>
          <a:r>
            <a:rPr lang="es-ES" sz="105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RESUMEN DE CIFRAS Y </a:t>
          </a:r>
        </a:p>
        <a:p>
          <a:pPr marL="0" indent="0" algn="l"/>
          <a:r>
            <a:rPr lang="es-ES" sz="105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CONSIDERACIONES COMPLEMENTARIAS</a:t>
          </a:r>
        </a:p>
      </xdr:txBody>
    </xdr:sp>
    <xdr:clientData/>
  </xdr:twoCellAnchor>
  <xdr:twoCellAnchor>
    <xdr:from>
      <xdr:col>0</xdr:col>
      <xdr:colOff>38100</xdr:colOff>
      <xdr:row>0</xdr:row>
      <xdr:rowOff>63500</xdr:rowOff>
    </xdr:from>
    <xdr:to>
      <xdr:col>1</xdr:col>
      <xdr:colOff>254000</xdr:colOff>
      <xdr:row>3</xdr:row>
      <xdr:rowOff>88900</xdr:rowOff>
    </xdr:to>
    <xdr:sp macro="" textlink="">
      <xdr:nvSpPr>
        <xdr:cNvPr id="10" name="9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SpPr/>
      </xdr:nvSpPr>
      <xdr:spPr bwMode="auto">
        <a:xfrm>
          <a:off x="38100" y="63500"/>
          <a:ext cx="2546350" cy="520700"/>
        </a:xfrm>
        <a:prstGeom prst="homePlate">
          <a:avLst/>
        </a:prstGeom>
        <a:solidFill>
          <a:sysClr val="window" lastClr="FFFFFF"/>
        </a:solidFill>
        <a:ln w="9525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indent="0" algn="ctr"/>
          <a:r>
            <a:rPr lang="es-ES" sz="1100" b="0" u="sng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SECCIÓN 1ª</a:t>
          </a:r>
        </a:p>
        <a:p>
          <a:pPr marL="0" indent="0" algn="l"/>
          <a:r>
            <a:rPr lang="es-ES" sz="1050" b="0" u="none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  ESTADÍSTICA DE EXPUESTOS AL RIESGO,</a:t>
          </a:r>
        </a:p>
        <a:p>
          <a:pPr marL="0" indent="0" algn="l"/>
          <a:r>
            <a:rPr lang="es-ES" sz="1050" b="0" u="none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  SERIE: 1990-2025</a:t>
          </a:r>
        </a:p>
      </xdr:txBody>
    </xdr:sp>
    <xdr:clientData/>
  </xdr:twoCellAnchor>
  <xdr:twoCellAnchor>
    <xdr:from>
      <xdr:col>1</xdr:col>
      <xdr:colOff>311150</xdr:colOff>
      <xdr:row>0</xdr:row>
      <xdr:rowOff>57150</xdr:rowOff>
    </xdr:from>
    <xdr:to>
      <xdr:col>1</xdr:col>
      <xdr:colOff>2387600</xdr:colOff>
      <xdr:row>3</xdr:row>
      <xdr:rowOff>95250</xdr:rowOff>
    </xdr:to>
    <xdr:sp macro="" textlink="">
      <xdr:nvSpPr>
        <xdr:cNvPr id="11" name="10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SpPr/>
      </xdr:nvSpPr>
      <xdr:spPr bwMode="auto">
        <a:xfrm>
          <a:off x="2641600" y="57150"/>
          <a:ext cx="2076450" cy="533400"/>
        </a:xfrm>
        <a:prstGeom prst="homePlate">
          <a:avLst/>
        </a:prstGeom>
        <a:solidFill>
          <a:sysClr val="window" lastClr="FFFFFF"/>
        </a:solidFill>
        <a:ln w="9525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indent="0" algn="ctr"/>
          <a:r>
            <a:rPr lang="es-ES" sz="1100" b="0" u="sng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SECCIÓN 2ª</a:t>
          </a:r>
        </a:p>
        <a:p>
          <a:pPr marL="0" indent="0" algn="l"/>
          <a:r>
            <a:rPr lang="es-ES" sz="1000" b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  ESTADÍSTICA DE SINIESTRALIDAD</a:t>
          </a:r>
        </a:p>
        <a:p>
          <a:pPr marL="0" indent="0" algn="ctr"/>
          <a:endParaRPr lang="es-ES" sz="1000" b="0">
            <a:solidFill>
              <a:schemeClr val="accent2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15688</xdr:colOff>
      <xdr:row>0</xdr:row>
      <xdr:rowOff>31750</xdr:rowOff>
    </xdr:from>
    <xdr:to>
      <xdr:col>6</xdr:col>
      <xdr:colOff>244288</xdr:colOff>
      <xdr:row>1</xdr:row>
      <xdr:rowOff>24653</xdr:rowOff>
    </xdr:to>
    <xdr:sp macro="" textlink="">
      <xdr:nvSpPr>
        <xdr:cNvPr id="12" name="11 Hexágon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SpPr/>
      </xdr:nvSpPr>
      <xdr:spPr bwMode="auto">
        <a:xfrm>
          <a:off x="10309038" y="31750"/>
          <a:ext cx="939800" cy="158003"/>
        </a:xfrm>
        <a:prstGeom prst="hexagon">
          <a:avLst/>
        </a:prstGeom>
        <a:solidFill>
          <a:schemeClr val="accent2">
            <a:lumMod val="20000"/>
            <a:lumOff val="8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200" b="1">
              <a:solidFill>
                <a:sysClr val="windowText" lastClr="000000"/>
              </a:solidFill>
              <a:latin typeface="Aharoni" panose="02010803020104030203" pitchFamily="2" charset="-79"/>
              <a:cs typeface="Aharoni" panose="02010803020104030203" pitchFamily="2" charset="-79"/>
            </a:rPr>
            <a:t>PORTADA</a:t>
          </a:r>
        </a:p>
      </xdr:txBody>
    </xdr:sp>
    <xdr:clientData/>
  </xdr:twoCellAnchor>
  <xdr:twoCellAnchor editAs="oneCell">
    <xdr:from>
      <xdr:col>5</xdr:col>
      <xdr:colOff>263656</xdr:colOff>
      <xdr:row>1</xdr:row>
      <xdr:rowOff>38100</xdr:rowOff>
    </xdr:from>
    <xdr:to>
      <xdr:col>6</xdr:col>
      <xdr:colOff>2671</xdr:colOff>
      <xdr:row>3</xdr:row>
      <xdr:rowOff>127000</xdr:rowOff>
    </xdr:to>
    <xdr:pic>
      <xdr:nvPicPr>
        <xdr:cNvPr id="14" name="13 Imagen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57006" y="203200"/>
          <a:ext cx="443865" cy="419100"/>
        </a:xfrm>
        <a:prstGeom prst="rect">
          <a:avLst/>
        </a:prstGeom>
      </xdr:spPr>
    </xdr:pic>
    <xdr:clientData/>
  </xdr:twoCellAnchor>
  <xdr:twoCellAnchor>
    <xdr:from>
      <xdr:col>1</xdr:col>
      <xdr:colOff>5340350</xdr:colOff>
      <xdr:row>0</xdr:row>
      <xdr:rowOff>69850</xdr:rowOff>
    </xdr:from>
    <xdr:to>
      <xdr:col>4</xdr:col>
      <xdr:colOff>640230</xdr:colOff>
      <xdr:row>3</xdr:row>
      <xdr:rowOff>92743</xdr:rowOff>
    </xdr:to>
    <xdr:sp macro="" textlink="">
      <xdr:nvSpPr>
        <xdr:cNvPr id="8" name="7 Pentágon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/>
      </xdr:nvSpPr>
      <xdr:spPr bwMode="auto">
        <a:xfrm>
          <a:off x="7670800" y="69850"/>
          <a:ext cx="2545230" cy="518193"/>
        </a:xfrm>
        <a:prstGeom prst="homePlate">
          <a:avLst/>
        </a:prstGeom>
        <a:solidFill>
          <a:schemeClr val="accent5">
            <a:lumMod val="20000"/>
            <a:lumOff val="8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es-ES" sz="1100" b="1" i="1" u="sng">
              <a:solidFill>
                <a:srgbClr val="2971E7"/>
              </a:solidFill>
              <a:effectLst/>
              <a:latin typeface="+mn-lt"/>
              <a:ea typeface="+mn-ea"/>
              <a:cs typeface="+mn-cs"/>
            </a:rPr>
            <a:t>ANEXO</a:t>
          </a:r>
          <a:r>
            <a:rPr lang="es-ES" sz="1100" b="1" i="1" u="none">
              <a:solidFill>
                <a:srgbClr val="2971E7"/>
              </a:solidFill>
              <a:effectLst/>
              <a:latin typeface="+mn-lt"/>
              <a:ea typeface="+mn-ea"/>
              <a:cs typeface="+mn-cs"/>
            </a:rPr>
            <a:t>: SINIESTRALIDAD-BIENES </a:t>
          </a:r>
        </a:p>
        <a:p>
          <a:pPr algn="l"/>
          <a:r>
            <a:rPr lang="es-ES" sz="1000" b="1" i="0">
              <a:solidFill>
                <a:srgbClr val="2971E7"/>
              </a:solidFill>
              <a:effectLst/>
              <a:latin typeface="+mn-lt"/>
              <a:ea typeface="+mn-ea"/>
              <a:cs typeface="+mn-cs"/>
            </a:rPr>
            <a:t>TODAS LAS CAUSAS POR PROVINCIA Y AÑO DE OCURRENCIA. SERIE 1994-2025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0</xdr:row>
      <xdr:rowOff>31750</xdr:rowOff>
    </xdr:from>
    <xdr:to>
      <xdr:col>2</xdr:col>
      <xdr:colOff>215900</xdr:colOff>
      <xdr:row>2</xdr:row>
      <xdr:rowOff>152400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/>
      </xdr:nvSpPr>
      <xdr:spPr bwMode="auto">
        <a:xfrm>
          <a:off x="793750" y="31750"/>
          <a:ext cx="2565400" cy="450850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ngle"/>
          <a:contourClr>
            <a:srgbClr val="FFFFFF"/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marL="0" indent="0" algn="ctr"/>
          <a:r>
            <a:rPr lang="es-ES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SECCIÓN 3ª</a:t>
          </a:r>
          <a:r>
            <a:rPr lang="es-ES" sz="105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0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RESUMEN DE CIFRAS Y CONSIDERACIONES COMPLEMENTARIAS</a:t>
          </a:r>
        </a:p>
      </xdr:txBody>
    </xdr:sp>
    <xdr:clientData/>
  </xdr:twoCellAnchor>
  <xdr:oneCellAnchor>
    <xdr:from>
      <xdr:col>1</xdr:col>
      <xdr:colOff>38364</xdr:colOff>
      <xdr:row>4</xdr:row>
      <xdr:rowOff>126096</xdr:rowOff>
    </xdr:from>
    <xdr:ext cx="1533818" cy="172227"/>
    <xdr:sp macro="" textlink="">
      <xdr:nvSpPr>
        <xdr:cNvPr id="10" name="9 Rectángul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SpPr/>
      </xdr:nvSpPr>
      <xdr:spPr bwMode="auto">
        <a:xfrm>
          <a:off x="1074684" y="766176"/>
          <a:ext cx="1533818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A.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EVOLUCIÓN 1990-2025 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1</xdr:col>
      <xdr:colOff>1689364</xdr:colOff>
      <xdr:row>4</xdr:row>
      <xdr:rowOff>126096</xdr:rowOff>
    </xdr:from>
    <xdr:ext cx="1005916" cy="172227"/>
    <xdr:sp macro="" textlink="">
      <xdr:nvSpPr>
        <xdr:cNvPr id="11" name="10 Rectángul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/>
      </xdr:nvSpPr>
      <xdr:spPr bwMode="auto">
        <a:xfrm>
          <a:off x="2725684" y="766176"/>
          <a:ext cx="1005916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B. DETALLE 2025 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3</xdr:col>
      <xdr:colOff>1280928</xdr:colOff>
      <xdr:row>0</xdr:row>
      <xdr:rowOff>82550</xdr:rowOff>
    </xdr:from>
    <xdr:ext cx="1442478" cy="242478"/>
    <xdr:sp macro="" textlink="">
      <xdr:nvSpPr>
        <xdr:cNvPr id="30" name="29 Rectángulo redondead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900-00001E000000}"/>
            </a:ext>
          </a:extLst>
        </xdr:cNvPr>
        <xdr:cNvSpPr/>
      </xdr:nvSpPr>
      <xdr:spPr bwMode="auto">
        <a:xfrm>
          <a:off x="6058668" y="82550"/>
          <a:ext cx="1442478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II. SINIESTRALIDAD </a:t>
          </a:r>
        </a:p>
      </xdr:txBody>
    </xdr:sp>
    <xdr:clientData/>
  </xdr:oneCellAnchor>
  <xdr:oneCellAnchor>
    <xdr:from>
      <xdr:col>2</xdr:col>
      <xdr:colOff>381000</xdr:colOff>
      <xdr:row>0</xdr:row>
      <xdr:rowOff>82550</xdr:rowOff>
    </xdr:from>
    <xdr:ext cx="1903492" cy="242478"/>
    <xdr:sp macro="" textlink="">
      <xdr:nvSpPr>
        <xdr:cNvPr id="31" name="30 Rectángulo redondead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1F000000}"/>
            </a:ext>
          </a:extLst>
        </xdr:cNvPr>
        <xdr:cNvSpPr/>
      </xdr:nvSpPr>
      <xdr:spPr bwMode="auto">
        <a:xfrm>
          <a:off x="3714750" y="82550"/>
          <a:ext cx="1903492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indent="0" algn="l"/>
          <a:r>
            <a:rPr lang="es-ES" sz="1400" b="1">
              <a:solidFill>
                <a:srgbClr val="9D2235"/>
              </a:solidFill>
              <a:latin typeface="+mn-lt"/>
              <a:ea typeface="+mn-ea"/>
              <a:cs typeface="+mn-cs"/>
            </a:rPr>
            <a:t>I. EXPUESTOS AL RIESGO </a:t>
          </a:r>
        </a:p>
      </xdr:txBody>
    </xdr:sp>
    <xdr:clientData/>
  </xdr:oneCellAnchor>
  <xdr:oneCellAnchor>
    <xdr:from>
      <xdr:col>4</xdr:col>
      <xdr:colOff>1323601</xdr:colOff>
      <xdr:row>0</xdr:row>
      <xdr:rowOff>82550</xdr:rowOff>
    </xdr:from>
    <xdr:ext cx="3226076" cy="242478"/>
    <xdr:sp macro="" textlink="">
      <xdr:nvSpPr>
        <xdr:cNvPr id="32" name="31 Rectángulo redondeado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900-000020000000}"/>
            </a:ext>
          </a:extLst>
        </xdr:cNvPr>
        <xdr:cNvSpPr/>
      </xdr:nvSpPr>
      <xdr:spPr bwMode="auto">
        <a:xfrm>
          <a:off x="7238426" y="82550"/>
          <a:ext cx="3226076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III.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CONSIDERACIONES COMPLEMENTARIAS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oneCellAnchor>
    <xdr:from>
      <xdr:col>3</xdr:col>
      <xdr:colOff>1430020</xdr:colOff>
      <xdr:row>2</xdr:row>
      <xdr:rowOff>43790</xdr:rowOff>
    </xdr:from>
    <xdr:ext cx="1584000" cy="164404"/>
    <xdr:sp macro="" textlink="">
      <xdr:nvSpPr>
        <xdr:cNvPr id="40" name="39 Rectángulo">
          <a:extLst>
            <a:ext uri="{FF2B5EF4-FFF2-40B4-BE49-F238E27FC236}">
              <a16:creationId xmlns:a16="http://schemas.microsoft.com/office/drawing/2014/main" id="{00000000-0008-0000-1900-000028000000}"/>
            </a:ext>
          </a:extLst>
        </xdr:cNvPr>
        <xdr:cNvSpPr/>
      </xdr:nvSpPr>
      <xdr:spPr bwMode="auto">
        <a:xfrm>
          <a:off x="6207760" y="363830"/>
          <a:ext cx="1584000" cy="164404"/>
        </a:xfrm>
        <a:prstGeom prst="rect">
          <a:avLst/>
        </a:prstGeom>
        <a:solidFill>
          <a:schemeClr val="accent2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1. BIENES </a:t>
          </a:r>
          <a:endParaRPr lang="es-ES" sz="1050" b="1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3</xdr:col>
      <xdr:colOff>1430020</xdr:colOff>
      <xdr:row>3</xdr:row>
      <xdr:rowOff>76651</xdr:rowOff>
    </xdr:from>
    <xdr:ext cx="1584000" cy="164404"/>
    <xdr:sp macro="" textlink="">
      <xdr:nvSpPr>
        <xdr:cNvPr id="47" name="46 Rectángulo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900-00002F000000}"/>
            </a:ext>
          </a:extLst>
        </xdr:cNvPr>
        <xdr:cNvSpPr/>
      </xdr:nvSpPr>
      <xdr:spPr bwMode="auto">
        <a:xfrm>
          <a:off x="6207760" y="556711"/>
          <a:ext cx="1584000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2. PÉRDIDAS</a:t>
          </a:r>
          <a:r>
            <a:rPr lang="es-ES" sz="1050" baseline="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 PECUNIARIAS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3</xdr:col>
      <xdr:colOff>1436368</xdr:colOff>
      <xdr:row>4</xdr:row>
      <xdr:rowOff>114750</xdr:rowOff>
    </xdr:from>
    <xdr:ext cx="1584000" cy="164404"/>
    <xdr:sp macro="" textlink="">
      <xdr:nvSpPr>
        <xdr:cNvPr id="48" name="47 Rectángulo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900-000030000000}"/>
            </a:ext>
          </a:extLst>
        </xdr:cNvPr>
        <xdr:cNvSpPr/>
      </xdr:nvSpPr>
      <xdr:spPr bwMode="auto">
        <a:xfrm>
          <a:off x="6214108" y="754830"/>
          <a:ext cx="1584000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3. PERSONAS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11</xdr:col>
      <xdr:colOff>1419860</xdr:colOff>
      <xdr:row>2</xdr:row>
      <xdr:rowOff>5382</xdr:rowOff>
    </xdr:from>
    <xdr:ext cx="1584000" cy="164404"/>
    <xdr:sp macro="" textlink="">
      <xdr:nvSpPr>
        <xdr:cNvPr id="53" name="52 Rectángul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900-000035000000}"/>
            </a:ext>
          </a:extLst>
        </xdr:cNvPr>
        <xdr:cNvSpPr/>
      </xdr:nvSpPr>
      <xdr:spPr bwMode="auto">
        <a:xfrm>
          <a:off x="16553180" y="325422"/>
          <a:ext cx="1584000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1. BIENES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11</xdr:col>
      <xdr:colOff>1419860</xdr:colOff>
      <xdr:row>3</xdr:row>
      <xdr:rowOff>38243</xdr:rowOff>
    </xdr:from>
    <xdr:ext cx="1584000" cy="164404"/>
    <xdr:sp macro="" textlink="">
      <xdr:nvSpPr>
        <xdr:cNvPr id="54" name="53 Rectángulo">
          <a:extLst>
            <a:ext uri="{FF2B5EF4-FFF2-40B4-BE49-F238E27FC236}">
              <a16:creationId xmlns:a16="http://schemas.microsoft.com/office/drawing/2014/main" id="{00000000-0008-0000-1900-000036000000}"/>
            </a:ext>
          </a:extLst>
        </xdr:cNvPr>
        <xdr:cNvSpPr/>
      </xdr:nvSpPr>
      <xdr:spPr bwMode="auto">
        <a:xfrm>
          <a:off x="16553180" y="518303"/>
          <a:ext cx="1584000" cy="164404"/>
        </a:xfrm>
        <a:prstGeom prst="rect">
          <a:avLst/>
        </a:prstGeom>
        <a:solidFill>
          <a:schemeClr val="accent2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2. PÉRDIDAS</a:t>
          </a:r>
          <a:r>
            <a:rPr lang="es-ES" sz="105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PECUNIARIAS </a:t>
          </a:r>
          <a:endParaRPr lang="es-ES" sz="1050" b="1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11</xdr:col>
      <xdr:colOff>1426208</xdr:colOff>
      <xdr:row>4</xdr:row>
      <xdr:rowOff>76342</xdr:rowOff>
    </xdr:from>
    <xdr:ext cx="1584000" cy="164404"/>
    <xdr:sp macro="" textlink="">
      <xdr:nvSpPr>
        <xdr:cNvPr id="55" name="54 Rectángulo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900-000037000000}"/>
            </a:ext>
          </a:extLst>
        </xdr:cNvPr>
        <xdr:cNvSpPr/>
      </xdr:nvSpPr>
      <xdr:spPr bwMode="auto">
        <a:xfrm>
          <a:off x="16559528" y="716422"/>
          <a:ext cx="1584000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3. PERSONAS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19</xdr:col>
      <xdr:colOff>1399540</xdr:colOff>
      <xdr:row>1</xdr:row>
      <xdr:rowOff>152630</xdr:rowOff>
    </xdr:from>
    <xdr:ext cx="1584000" cy="164404"/>
    <xdr:sp macro="" textlink="">
      <xdr:nvSpPr>
        <xdr:cNvPr id="56" name="55 Rectángul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900-000038000000}"/>
            </a:ext>
          </a:extLst>
        </xdr:cNvPr>
        <xdr:cNvSpPr/>
      </xdr:nvSpPr>
      <xdr:spPr bwMode="auto">
        <a:xfrm>
          <a:off x="26675080" y="312650"/>
          <a:ext cx="1584000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1. BIENES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19</xdr:col>
      <xdr:colOff>1399540</xdr:colOff>
      <xdr:row>3</xdr:row>
      <xdr:rowOff>30870</xdr:rowOff>
    </xdr:from>
    <xdr:ext cx="1584000" cy="164404"/>
    <xdr:sp macro="" textlink="">
      <xdr:nvSpPr>
        <xdr:cNvPr id="57" name="56 Rectángulo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900-000039000000}"/>
            </a:ext>
          </a:extLst>
        </xdr:cNvPr>
        <xdr:cNvSpPr/>
      </xdr:nvSpPr>
      <xdr:spPr bwMode="auto">
        <a:xfrm>
          <a:off x="26675080" y="510930"/>
          <a:ext cx="1584000" cy="164404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2. PÉRDIDAS</a:t>
          </a:r>
          <a:r>
            <a:rPr lang="es-ES" sz="1050" baseline="0">
              <a:solidFill>
                <a:srgbClr val="9D2235"/>
              </a:solidFill>
              <a:effectLst/>
              <a:latin typeface="+mn-lt"/>
              <a:ea typeface="+mn-ea"/>
              <a:cs typeface="+mn-cs"/>
            </a:rPr>
            <a:t> PECUNIARIAS </a:t>
          </a:r>
          <a:endParaRPr lang="es-ES" sz="1050">
            <a:solidFill>
              <a:srgbClr val="9D2235"/>
            </a:solidFill>
            <a:effectLst/>
          </a:endParaRPr>
        </a:p>
      </xdr:txBody>
    </xdr:sp>
    <xdr:clientData/>
  </xdr:oneCellAnchor>
  <xdr:oneCellAnchor>
    <xdr:from>
      <xdr:col>19</xdr:col>
      <xdr:colOff>1405890</xdr:colOff>
      <xdr:row>4</xdr:row>
      <xdr:rowOff>63730</xdr:rowOff>
    </xdr:from>
    <xdr:ext cx="1584000" cy="164404"/>
    <xdr:sp macro="" textlink="">
      <xdr:nvSpPr>
        <xdr:cNvPr id="58" name="57 Rectángulo">
          <a:extLst>
            <a:ext uri="{FF2B5EF4-FFF2-40B4-BE49-F238E27FC236}">
              <a16:creationId xmlns:a16="http://schemas.microsoft.com/office/drawing/2014/main" id="{00000000-0008-0000-1900-00003A000000}"/>
            </a:ext>
          </a:extLst>
        </xdr:cNvPr>
        <xdr:cNvSpPr/>
      </xdr:nvSpPr>
      <xdr:spPr bwMode="auto">
        <a:xfrm>
          <a:off x="26681430" y="703810"/>
          <a:ext cx="1584000" cy="164404"/>
        </a:xfrm>
        <a:prstGeom prst="rect">
          <a:avLst/>
        </a:prstGeom>
        <a:solidFill>
          <a:srgbClr val="C0504D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5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3. PERSONAS </a:t>
          </a:r>
          <a:endParaRPr lang="es-ES" sz="1050" b="1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17</xdr:col>
      <xdr:colOff>0</xdr:colOff>
      <xdr:row>4</xdr:row>
      <xdr:rowOff>118524</xdr:rowOff>
    </xdr:from>
    <xdr:ext cx="1533818" cy="172227"/>
    <xdr:sp macro="" textlink="">
      <xdr:nvSpPr>
        <xdr:cNvPr id="60" name="59 Rectángulo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900-00003C000000}"/>
            </a:ext>
          </a:extLst>
        </xdr:cNvPr>
        <xdr:cNvSpPr/>
      </xdr:nvSpPr>
      <xdr:spPr bwMode="auto">
        <a:xfrm>
          <a:off x="21861780" y="758604"/>
          <a:ext cx="1533818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A.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EVOLUCIÓN 1990-2025 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17</xdr:col>
      <xdr:colOff>1651000</xdr:colOff>
      <xdr:row>4</xdr:row>
      <xdr:rowOff>118524</xdr:rowOff>
    </xdr:from>
    <xdr:ext cx="1005916" cy="172227"/>
    <xdr:sp macro="" textlink="">
      <xdr:nvSpPr>
        <xdr:cNvPr id="61" name="60 Rectángulo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900-00003D000000}"/>
            </a:ext>
          </a:extLst>
        </xdr:cNvPr>
        <xdr:cNvSpPr/>
      </xdr:nvSpPr>
      <xdr:spPr bwMode="auto">
        <a:xfrm>
          <a:off x="23512780" y="758604"/>
          <a:ext cx="1005916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B. DETALLE 2025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9</xdr:col>
      <xdr:colOff>0</xdr:colOff>
      <xdr:row>4</xdr:row>
      <xdr:rowOff>120792</xdr:rowOff>
    </xdr:from>
    <xdr:ext cx="1533818" cy="172227"/>
    <xdr:sp macro="" textlink="">
      <xdr:nvSpPr>
        <xdr:cNvPr id="35" name="34 Rectángulo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1900-000023000000}"/>
            </a:ext>
          </a:extLst>
        </xdr:cNvPr>
        <xdr:cNvSpPr/>
      </xdr:nvSpPr>
      <xdr:spPr bwMode="auto">
        <a:xfrm>
          <a:off x="11902440" y="760872"/>
          <a:ext cx="1533818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A.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EVOLUCIÓN 2004-2025 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9</xdr:col>
      <xdr:colOff>1651000</xdr:colOff>
      <xdr:row>4</xdr:row>
      <xdr:rowOff>120792</xdr:rowOff>
    </xdr:from>
    <xdr:ext cx="1005916" cy="172227"/>
    <xdr:sp macro="" textlink="">
      <xdr:nvSpPr>
        <xdr:cNvPr id="36" name="35 Rectángulo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1900-000024000000}"/>
            </a:ext>
          </a:extLst>
        </xdr:cNvPr>
        <xdr:cNvSpPr/>
      </xdr:nvSpPr>
      <xdr:spPr bwMode="auto">
        <a:xfrm>
          <a:off x="13553440" y="760872"/>
          <a:ext cx="1005916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B. DETALLE 2025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twoCellAnchor editAs="oneCell">
    <xdr:from>
      <xdr:col>0</xdr:col>
      <xdr:colOff>158838</xdr:colOff>
      <xdr:row>1</xdr:row>
      <xdr:rowOff>19226</xdr:rowOff>
    </xdr:from>
    <xdr:to>
      <xdr:col>0</xdr:col>
      <xdr:colOff>770834</xdr:colOff>
      <xdr:row>4</xdr:row>
      <xdr:rowOff>120958</xdr:rowOff>
    </xdr:to>
    <xdr:pic>
      <xdr:nvPicPr>
        <xdr:cNvPr id="23" name="22 Imagen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19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838" y="179086"/>
          <a:ext cx="611996" cy="562131"/>
        </a:xfrm>
        <a:prstGeom prst="rect">
          <a:avLst/>
        </a:prstGeom>
      </xdr:spPr>
    </xdr:pic>
    <xdr:clientData/>
  </xdr:twoCellAnchor>
  <xdr:twoCellAnchor>
    <xdr:from>
      <xdr:col>0</xdr:col>
      <xdr:colOff>12788</xdr:colOff>
      <xdr:row>0</xdr:row>
      <xdr:rowOff>25576</xdr:rowOff>
    </xdr:from>
    <xdr:to>
      <xdr:col>0</xdr:col>
      <xdr:colOff>952588</xdr:colOff>
      <xdr:row>1</xdr:row>
      <xdr:rowOff>19226</xdr:rowOff>
    </xdr:to>
    <xdr:sp macro="" textlink="">
      <xdr:nvSpPr>
        <xdr:cNvPr id="24" name="23 Hexágono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1900-000018000000}"/>
            </a:ext>
          </a:extLst>
        </xdr:cNvPr>
        <xdr:cNvSpPr/>
      </xdr:nvSpPr>
      <xdr:spPr bwMode="auto">
        <a:xfrm>
          <a:off x="12788" y="25576"/>
          <a:ext cx="939800" cy="153510"/>
        </a:xfrm>
        <a:prstGeom prst="hexagon">
          <a:avLst/>
        </a:prstGeom>
        <a:solidFill>
          <a:schemeClr val="accent2">
            <a:lumMod val="20000"/>
            <a:lumOff val="8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200" b="1">
              <a:solidFill>
                <a:sysClr val="windowText" lastClr="000000"/>
              </a:solidFill>
              <a:latin typeface="Aharoni" panose="02010803020104030203" pitchFamily="2" charset="-79"/>
              <a:cs typeface="Aharoni" panose="02010803020104030203" pitchFamily="2" charset="-79"/>
            </a:rPr>
            <a:t>PORTADA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124644</xdr:rowOff>
    </xdr:from>
    <xdr:ext cx="1600118" cy="172227"/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SpPr/>
      </xdr:nvSpPr>
      <xdr:spPr bwMode="auto">
        <a:xfrm>
          <a:off x="1036320" y="604704"/>
          <a:ext cx="1600118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1. BIENES-SERIE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1971-2025 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5</xdr:col>
      <xdr:colOff>280772</xdr:colOff>
      <xdr:row>3</xdr:row>
      <xdr:rowOff>124644</xdr:rowOff>
    </xdr:from>
    <xdr:ext cx="1569469" cy="172227"/>
    <xdr:sp macro="" textlink="">
      <xdr:nvSpPr>
        <xdr:cNvPr id="4" name="3 Rectángul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SpPr/>
      </xdr:nvSpPr>
      <xdr:spPr bwMode="auto">
        <a:xfrm>
          <a:off x="4448912" y="604704"/>
          <a:ext cx="1569469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2. PÉRDIDAS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PECUNIARIAS 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6</xdr:col>
      <xdr:colOff>386699</xdr:colOff>
      <xdr:row>3</xdr:row>
      <xdr:rowOff>124644</xdr:rowOff>
    </xdr:from>
    <xdr:ext cx="803425" cy="172227"/>
    <xdr:sp macro="" textlink="">
      <xdr:nvSpPr>
        <xdr:cNvPr id="5" name="4 Rectángul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SpPr/>
      </xdr:nvSpPr>
      <xdr:spPr bwMode="auto">
        <a:xfrm>
          <a:off x="6124559" y="604704"/>
          <a:ext cx="803425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3. PERSONAS 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7</xdr:col>
      <xdr:colOff>747661</xdr:colOff>
      <xdr:row>3</xdr:row>
      <xdr:rowOff>124644</xdr:rowOff>
    </xdr:from>
    <xdr:ext cx="725070" cy="172227"/>
    <xdr:sp macro="" textlink="">
      <xdr:nvSpPr>
        <xdr:cNvPr id="6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SpPr/>
      </xdr:nvSpPr>
      <xdr:spPr bwMode="auto">
        <a:xfrm>
          <a:off x="7197698" y="588878"/>
          <a:ext cx="725070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4.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EVENTOS 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6</xdr:col>
      <xdr:colOff>235710</xdr:colOff>
      <xdr:row>0</xdr:row>
      <xdr:rowOff>85725</xdr:rowOff>
    </xdr:from>
    <xdr:ext cx="1486306" cy="242478"/>
    <xdr:sp macro="" textlink="">
      <xdr:nvSpPr>
        <xdr:cNvPr id="9" name="8 Rectángulo redondead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/>
      </xdr:nvSpPr>
      <xdr:spPr bwMode="auto">
        <a:xfrm>
          <a:off x="6057390" y="85725"/>
          <a:ext cx="1486306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 b="1">
              <a:solidFill>
                <a:srgbClr val="9D2235"/>
              </a:solidFill>
            </a:rPr>
            <a:t>II. SINIESTRALIDAD </a:t>
          </a:r>
        </a:p>
      </xdr:txBody>
    </xdr:sp>
    <xdr:clientData/>
  </xdr:oneCellAnchor>
  <xdr:oneCellAnchor>
    <xdr:from>
      <xdr:col>4</xdr:col>
      <xdr:colOff>487674</xdr:colOff>
      <xdr:row>0</xdr:row>
      <xdr:rowOff>85725</xdr:rowOff>
    </xdr:from>
    <xdr:ext cx="1861218" cy="242478"/>
    <xdr:sp macro="" textlink="">
      <xdr:nvSpPr>
        <xdr:cNvPr id="10" name="9 Rectángulo redondeado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/>
      </xdr:nvSpPr>
      <xdr:spPr bwMode="auto">
        <a:xfrm>
          <a:off x="4084314" y="85725"/>
          <a:ext cx="1861218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indent="0"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I. EXPUESTOS AL RIESGO </a:t>
          </a:r>
        </a:p>
      </xdr:txBody>
    </xdr:sp>
    <xdr:clientData/>
  </xdr:oneCellAnchor>
  <xdr:oneCellAnchor>
    <xdr:from>
      <xdr:col>8</xdr:col>
      <xdr:colOff>469894</xdr:colOff>
      <xdr:row>0</xdr:row>
      <xdr:rowOff>85725</xdr:rowOff>
    </xdr:from>
    <xdr:ext cx="3226076" cy="242478"/>
    <xdr:sp macro="" textlink="">
      <xdr:nvSpPr>
        <xdr:cNvPr id="11" name="10 Rectángulo redondeado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/>
      </xdr:nvSpPr>
      <xdr:spPr bwMode="auto">
        <a:xfrm>
          <a:off x="7655554" y="85725"/>
          <a:ext cx="3226076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III.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CONSIDERACIONES COMPLEMENTARIAS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oneCellAnchor>
    <xdr:from>
      <xdr:col>2</xdr:col>
      <xdr:colOff>327076</xdr:colOff>
      <xdr:row>3</xdr:row>
      <xdr:rowOff>124644</xdr:rowOff>
    </xdr:from>
    <xdr:ext cx="1600118" cy="172227"/>
    <xdr:sp macro="" textlink="">
      <xdr:nvSpPr>
        <xdr:cNvPr id="12" name="11 Rectángulo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/>
      </xdr:nvSpPr>
      <xdr:spPr bwMode="auto">
        <a:xfrm>
          <a:off x="2742616" y="604704"/>
          <a:ext cx="1600118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1. BIENES-SERIE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1987-2025 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twoCellAnchor editAs="oneCell">
    <xdr:from>
      <xdr:col>0</xdr:col>
      <xdr:colOff>158838</xdr:colOff>
      <xdr:row>1</xdr:row>
      <xdr:rowOff>19226</xdr:rowOff>
    </xdr:from>
    <xdr:to>
      <xdr:col>0</xdr:col>
      <xdr:colOff>770834</xdr:colOff>
      <xdr:row>4</xdr:row>
      <xdr:rowOff>120958</xdr:rowOff>
    </xdr:to>
    <xdr:pic>
      <xdr:nvPicPr>
        <xdr:cNvPr id="13" name="12 Imagen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838" y="179086"/>
          <a:ext cx="611996" cy="562131"/>
        </a:xfrm>
        <a:prstGeom prst="rect">
          <a:avLst/>
        </a:prstGeom>
      </xdr:spPr>
    </xdr:pic>
    <xdr:clientData/>
  </xdr:twoCellAnchor>
  <xdr:twoCellAnchor>
    <xdr:from>
      <xdr:col>0</xdr:col>
      <xdr:colOff>12788</xdr:colOff>
      <xdr:row>0</xdr:row>
      <xdr:rowOff>25576</xdr:rowOff>
    </xdr:from>
    <xdr:to>
      <xdr:col>0</xdr:col>
      <xdr:colOff>952588</xdr:colOff>
      <xdr:row>1</xdr:row>
      <xdr:rowOff>19226</xdr:rowOff>
    </xdr:to>
    <xdr:sp macro="" textlink="">
      <xdr:nvSpPr>
        <xdr:cNvPr id="14" name="13 Hexágon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SpPr/>
      </xdr:nvSpPr>
      <xdr:spPr bwMode="auto">
        <a:xfrm>
          <a:off x="12788" y="25576"/>
          <a:ext cx="939800" cy="153510"/>
        </a:xfrm>
        <a:prstGeom prst="hexagon">
          <a:avLst/>
        </a:prstGeom>
        <a:solidFill>
          <a:schemeClr val="accent2">
            <a:lumMod val="20000"/>
            <a:lumOff val="8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200" b="1">
              <a:solidFill>
                <a:sysClr val="windowText" lastClr="000000"/>
              </a:solidFill>
              <a:latin typeface="Aharoni" panose="02010803020104030203" pitchFamily="2" charset="-79"/>
              <a:cs typeface="Aharoni" panose="02010803020104030203" pitchFamily="2" charset="-79"/>
            </a:rPr>
            <a:t>PORTADA</a:t>
          </a:r>
        </a:p>
      </xdr:txBody>
    </xdr:sp>
    <xdr:clientData/>
  </xdr:twoCellAnchor>
  <xdr:twoCellAnchor>
    <xdr:from>
      <xdr:col>1</xdr:col>
      <xdr:colOff>38100</xdr:colOff>
      <xdr:row>0</xdr:row>
      <xdr:rowOff>38100</xdr:rowOff>
    </xdr:from>
    <xdr:to>
      <xdr:col>4</xdr:col>
      <xdr:colOff>236220</xdr:colOff>
      <xdr:row>2</xdr:row>
      <xdr:rowOff>158750</xdr:rowOff>
    </xdr:to>
    <xdr:sp macro="" textlink="">
      <xdr:nvSpPr>
        <xdr:cNvPr id="17" name="4 Pentágono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FEAEB611-D039-4DF5-8642-511A8297B26A}"/>
            </a:ext>
          </a:extLst>
        </xdr:cNvPr>
        <xdr:cNvSpPr/>
      </xdr:nvSpPr>
      <xdr:spPr bwMode="auto">
        <a:xfrm>
          <a:off x="1074420" y="38100"/>
          <a:ext cx="2758440" cy="440690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ngle"/>
          <a:contourClr>
            <a:srgbClr val="FFFFFF"/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marL="0" indent="0" algn="ctr"/>
          <a:r>
            <a:rPr lang="es-ES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SECCIÓN 3ª</a:t>
          </a:r>
          <a:r>
            <a:rPr lang="es-ES" sz="105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0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RESUMEN DE CIFRAS Y CONSIDERACIONES COMPLEMENTARIAS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144499</xdr:colOff>
      <xdr:row>8</xdr:row>
      <xdr:rowOff>138919</xdr:rowOff>
    </xdr:from>
    <xdr:to>
      <xdr:col>14</xdr:col>
      <xdr:colOff>728963</xdr:colOff>
      <xdr:row>28</xdr:row>
      <xdr:rowOff>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31750</xdr:colOff>
      <xdr:row>0</xdr:row>
      <xdr:rowOff>31750</xdr:rowOff>
    </xdr:from>
    <xdr:to>
      <xdr:col>3</xdr:col>
      <xdr:colOff>114300</xdr:colOff>
      <xdr:row>2</xdr:row>
      <xdr:rowOff>152400</xdr:rowOff>
    </xdr:to>
    <xdr:sp macro="" textlink="">
      <xdr:nvSpPr>
        <xdr:cNvPr id="14" name="1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/>
      </xdr:nvSpPr>
      <xdr:spPr bwMode="auto">
        <a:xfrm>
          <a:off x="990600" y="31750"/>
          <a:ext cx="2565400" cy="450850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ngle"/>
          <a:contourClr>
            <a:srgbClr val="FFFFFF"/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marL="0" indent="0" algn="ctr"/>
          <a:r>
            <a:rPr lang="es-ES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SECCIÓN 3ª</a:t>
          </a:r>
          <a:r>
            <a:rPr lang="es-ES" sz="105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0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RESUMEN DE CIFRAS Y CONSIDERACIONES COMPLEMENTARIAS</a:t>
          </a:r>
        </a:p>
      </xdr:txBody>
    </xdr:sp>
    <xdr:clientData/>
  </xdr:twoCellAnchor>
  <xdr:oneCellAnchor>
    <xdr:from>
      <xdr:col>4</xdr:col>
      <xdr:colOff>651330</xdr:colOff>
      <xdr:row>0</xdr:row>
      <xdr:rowOff>69850</xdr:rowOff>
    </xdr:from>
    <xdr:ext cx="1442478" cy="242478"/>
    <xdr:sp macro="" textlink="">
      <xdr:nvSpPr>
        <xdr:cNvPr id="15" name="14 Rectángulo redondead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SpPr/>
      </xdr:nvSpPr>
      <xdr:spPr bwMode="auto">
        <a:xfrm>
          <a:off x="6114870" y="69850"/>
          <a:ext cx="1442478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II. SINIESTRALIDAD </a:t>
          </a:r>
        </a:p>
      </xdr:txBody>
    </xdr:sp>
    <xdr:clientData/>
  </xdr:oneCellAnchor>
  <xdr:oneCellAnchor>
    <xdr:from>
      <xdr:col>3</xdr:col>
      <xdr:colOff>387350</xdr:colOff>
      <xdr:row>0</xdr:row>
      <xdr:rowOff>69850</xdr:rowOff>
    </xdr:from>
    <xdr:ext cx="1861218" cy="242478"/>
    <xdr:sp macro="" textlink="">
      <xdr:nvSpPr>
        <xdr:cNvPr id="16" name="15 Rectángulo redondead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SpPr/>
      </xdr:nvSpPr>
      <xdr:spPr bwMode="auto">
        <a:xfrm>
          <a:off x="3829050" y="69850"/>
          <a:ext cx="1861218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indent="0"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I. EXPUESTOS AL RIESGO </a:t>
          </a:r>
        </a:p>
      </xdr:txBody>
    </xdr:sp>
    <xdr:clientData/>
  </xdr:oneCellAnchor>
  <xdr:oneCellAnchor>
    <xdr:from>
      <xdr:col>5</xdr:col>
      <xdr:colOff>290830</xdr:colOff>
      <xdr:row>0</xdr:row>
      <xdr:rowOff>69850</xdr:rowOff>
    </xdr:from>
    <xdr:ext cx="3300006" cy="242478"/>
    <xdr:sp macro="" textlink="">
      <xdr:nvSpPr>
        <xdr:cNvPr id="17" name="16 Rectángulo redondead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SpPr/>
      </xdr:nvSpPr>
      <xdr:spPr bwMode="auto">
        <a:xfrm>
          <a:off x="7705090" y="69850"/>
          <a:ext cx="3300006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 b="1">
              <a:solidFill>
                <a:srgbClr val="9D2235"/>
              </a:solidFill>
            </a:rPr>
            <a:t>III.</a:t>
          </a:r>
          <a:r>
            <a:rPr lang="es-ES" sz="1400" b="1" baseline="0">
              <a:solidFill>
                <a:srgbClr val="9D2235"/>
              </a:solidFill>
            </a:rPr>
            <a:t> CONSIDERACIONES COMPLEMENTARIAS </a:t>
          </a:r>
          <a:endParaRPr lang="es-ES" sz="1400" b="1">
            <a:solidFill>
              <a:srgbClr val="9D2235"/>
            </a:solidFill>
          </a:endParaRPr>
        </a:p>
      </xdr:txBody>
    </xdr:sp>
    <xdr:clientData/>
  </xdr:oneCellAnchor>
  <xdr:twoCellAnchor editAs="oneCell">
    <xdr:from>
      <xdr:col>0</xdr:col>
      <xdr:colOff>158838</xdr:colOff>
      <xdr:row>1</xdr:row>
      <xdr:rowOff>19226</xdr:rowOff>
    </xdr:from>
    <xdr:to>
      <xdr:col>0</xdr:col>
      <xdr:colOff>770834</xdr:colOff>
      <xdr:row>4</xdr:row>
      <xdr:rowOff>120958</xdr:rowOff>
    </xdr:to>
    <xdr:pic>
      <xdr:nvPicPr>
        <xdr:cNvPr id="9" name="8 Imagen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838" y="179086"/>
          <a:ext cx="611996" cy="562131"/>
        </a:xfrm>
        <a:prstGeom prst="rect">
          <a:avLst/>
        </a:prstGeom>
      </xdr:spPr>
    </xdr:pic>
    <xdr:clientData/>
  </xdr:twoCellAnchor>
  <xdr:twoCellAnchor>
    <xdr:from>
      <xdr:col>0</xdr:col>
      <xdr:colOff>12788</xdr:colOff>
      <xdr:row>0</xdr:row>
      <xdr:rowOff>25576</xdr:rowOff>
    </xdr:from>
    <xdr:to>
      <xdr:col>0</xdr:col>
      <xdr:colOff>952588</xdr:colOff>
      <xdr:row>1</xdr:row>
      <xdr:rowOff>19226</xdr:rowOff>
    </xdr:to>
    <xdr:sp macro="" textlink="">
      <xdr:nvSpPr>
        <xdr:cNvPr id="10" name="9 Hexágono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SpPr/>
      </xdr:nvSpPr>
      <xdr:spPr bwMode="auto">
        <a:xfrm>
          <a:off x="12788" y="25576"/>
          <a:ext cx="939800" cy="153510"/>
        </a:xfrm>
        <a:prstGeom prst="hexagon">
          <a:avLst/>
        </a:prstGeom>
        <a:solidFill>
          <a:schemeClr val="accent2">
            <a:lumMod val="20000"/>
            <a:lumOff val="8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200" b="1">
              <a:solidFill>
                <a:sysClr val="windowText" lastClr="000000"/>
              </a:solidFill>
              <a:latin typeface="Aharoni" panose="02010803020104030203" pitchFamily="2" charset="-79"/>
              <a:cs typeface="Aharoni" panose="02010803020104030203" pitchFamily="2" charset="-79"/>
            </a:rPr>
            <a:t>PORTADA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30382</xdr:colOff>
      <xdr:row>3</xdr:row>
      <xdr:rowOff>15579</xdr:rowOff>
    </xdr:from>
    <xdr:ext cx="2993768" cy="242478"/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/>
      </xdr:nvSpPr>
      <xdr:spPr bwMode="auto">
        <a:xfrm>
          <a:off x="1092493" y="479813"/>
          <a:ext cx="2993768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glow rad="63500">
            <a:schemeClr val="accent2">
              <a:lumMod val="20000"/>
              <a:lumOff val="80000"/>
              <a:alpha val="40000"/>
            </a:schemeClr>
          </a:glow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 b="1">
              <a:solidFill>
                <a:srgbClr val="9D2235"/>
              </a:solidFill>
            </a:rPr>
            <a:t>Nº DE EXPEDIENTES O TRAMITACIONES </a:t>
          </a:r>
          <a:endParaRPr lang="es-ES" sz="1400" b="1">
            <a:solidFill>
              <a:srgbClr val="9D2235"/>
            </a:solidFill>
            <a:effectLst>
              <a:glow rad="101600">
                <a:schemeClr val="bg1">
                  <a:alpha val="40000"/>
                </a:schemeClr>
              </a:glow>
            </a:effectLst>
          </a:endParaRPr>
        </a:p>
      </xdr:txBody>
    </xdr:sp>
    <xdr:clientData/>
  </xdr:oneCellAnchor>
  <xdr:twoCellAnchor>
    <xdr:from>
      <xdr:col>1</xdr:col>
      <xdr:colOff>38102</xdr:colOff>
      <xdr:row>0</xdr:row>
      <xdr:rowOff>51484</xdr:rowOff>
    </xdr:from>
    <xdr:to>
      <xdr:col>6</xdr:col>
      <xdr:colOff>182881</xdr:colOff>
      <xdr:row>2</xdr:row>
      <xdr:rowOff>119576</xdr:rowOff>
    </xdr:to>
    <xdr:sp macro="" textlink="">
      <xdr:nvSpPr>
        <xdr:cNvPr id="5" name="4 Pentágono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SpPr/>
      </xdr:nvSpPr>
      <xdr:spPr bwMode="auto">
        <a:xfrm>
          <a:off x="1100213" y="51484"/>
          <a:ext cx="4498730" cy="391649"/>
        </a:xfrm>
        <a:prstGeom prst="homePlate">
          <a:avLst/>
        </a:prstGeom>
        <a:solidFill>
          <a:schemeClr val="accent5">
            <a:lumMod val="20000"/>
            <a:lumOff val="8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ngle"/>
          <a:contourClr>
            <a:srgbClr val="FFFFFF"/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050" b="1" i="1" u="none" strike="noStrike" kern="0" cap="none" spc="0" normalizeH="0" baseline="0" noProof="0">
              <a:ln>
                <a:noFill/>
              </a:ln>
              <a:solidFill>
                <a:srgbClr val="2971E7"/>
              </a:solidFill>
              <a:effectLst/>
              <a:uLnTx/>
              <a:uFillTx/>
              <a:latin typeface="+mn-lt"/>
              <a:ea typeface="+mn-ea"/>
              <a:cs typeface="+mn-cs"/>
            </a:rPr>
            <a:t>   </a:t>
          </a:r>
          <a:r>
            <a:rPr kumimoji="0" lang="es-ES" sz="1050" b="1" i="1" u="sng" strike="noStrike" kern="0" cap="none" spc="0" normalizeH="0" baseline="0" noProof="0">
              <a:ln>
                <a:noFill/>
              </a:ln>
              <a:solidFill>
                <a:srgbClr val="2971E7"/>
              </a:solidFill>
              <a:effectLst/>
              <a:uLnTx/>
              <a:uFillTx/>
              <a:latin typeface="+mn-lt"/>
              <a:ea typeface="+mn-ea"/>
              <a:cs typeface="+mn-cs"/>
            </a:rPr>
            <a:t>ANEXO</a:t>
          </a:r>
          <a:r>
            <a:rPr kumimoji="0" lang="es-ES" sz="1050" b="1" i="1" u="none" strike="noStrike" kern="0" cap="none" spc="0" normalizeH="0" baseline="0" noProof="0">
              <a:ln>
                <a:noFill/>
              </a:ln>
              <a:solidFill>
                <a:srgbClr val="2971E7"/>
              </a:solidFill>
              <a:effectLst/>
              <a:uLnTx/>
              <a:uFillTx/>
              <a:latin typeface="+mn-lt"/>
              <a:ea typeface="+mn-ea"/>
              <a:cs typeface="+mn-cs"/>
            </a:rPr>
            <a:t>: SINIESTRALIDAD-BIENES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000" b="1" i="0" u="none" strike="noStrike" kern="0" cap="none" spc="0" normalizeH="0" baseline="0" noProof="0">
              <a:ln>
                <a:noFill/>
              </a:ln>
              <a:solidFill>
                <a:srgbClr val="2971E7"/>
              </a:solidFill>
              <a:effectLst/>
              <a:uLnTx/>
              <a:uFillTx/>
              <a:latin typeface="+mn-lt"/>
              <a:ea typeface="+mn-ea"/>
              <a:cs typeface="+mn-cs"/>
            </a:rPr>
            <a:t>   TODAS LAS CAUSAS POR PROVINCIA Y AÑO DE OCURRENCIA. SERIE 1994-2025</a:t>
          </a:r>
          <a:endParaRPr lang="es-ES">
            <a:effectLst/>
          </a:endParaRPr>
        </a:p>
      </xdr:txBody>
    </xdr:sp>
    <xdr:clientData/>
  </xdr:twoCellAnchor>
  <xdr:oneCellAnchor>
    <xdr:from>
      <xdr:col>38</xdr:col>
      <xdr:colOff>0</xdr:colOff>
      <xdr:row>2</xdr:row>
      <xdr:rowOff>95921</xdr:rowOff>
    </xdr:from>
    <xdr:ext cx="1512915" cy="242478"/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SpPr/>
      </xdr:nvSpPr>
      <xdr:spPr bwMode="auto">
        <a:xfrm>
          <a:off x="34958215" y="428430"/>
          <a:ext cx="1512915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glow rad="63500">
            <a:schemeClr val="accent2">
              <a:lumMod val="20000"/>
              <a:lumOff val="80000"/>
              <a:alpha val="40000"/>
            </a:schemeClr>
          </a:glow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 b="1">
              <a:solidFill>
                <a:srgbClr val="9D2235"/>
              </a:solidFill>
            </a:rPr>
            <a:t>INDEMNIZACIONES </a:t>
          </a:r>
          <a:endParaRPr lang="es-ES" sz="1400" b="1">
            <a:solidFill>
              <a:srgbClr val="9D2235"/>
            </a:solidFill>
            <a:effectLst>
              <a:glow rad="101600">
                <a:schemeClr val="bg1">
                  <a:alpha val="40000"/>
                </a:schemeClr>
              </a:glow>
            </a:effectLst>
          </a:endParaRPr>
        </a:p>
      </xdr:txBody>
    </xdr:sp>
    <xdr:clientData/>
  </xdr:oneCellAnchor>
  <xdr:oneCellAnchor>
    <xdr:from>
      <xdr:col>7</xdr:col>
      <xdr:colOff>155450</xdr:colOff>
      <xdr:row>4</xdr:row>
      <xdr:rowOff>151593</xdr:rowOff>
    </xdr:from>
    <xdr:ext cx="1200072" cy="172227"/>
    <xdr:sp macro="" textlink="">
      <xdr:nvSpPr>
        <xdr:cNvPr id="7" name="6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SpPr/>
      </xdr:nvSpPr>
      <xdr:spPr bwMode="auto">
        <a:xfrm>
          <a:off x="6225659" y="798707"/>
          <a:ext cx="1200072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G. Tumulto  popular </a:t>
          </a:r>
        </a:p>
      </xdr:txBody>
    </xdr:sp>
    <xdr:clientData/>
  </xdr:oneCellAnchor>
  <xdr:oneCellAnchor>
    <xdr:from>
      <xdr:col>8</xdr:col>
      <xdr:colOff>708795</xdr:colOff>
      <xdr:row>4</xdr:row>
      <xdr:rowOff>151593</xdr:rowOff>
    </xdr:from>
    <xdr:ext cx="569771" cy="172227"/>
    <xdr:sp macro="" textlink="">
      <xdr:nvSpPr>
        <xdr:cNvPr id="8" name="7 Rectángul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SpPr/>
      </xdr:nvSpPr>
      <xdr:spPr bwMode="auto">
        <a:xfrm>
          <a:off x="7503490" y="798707"/>
          <a:ext cx="569771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H. FF.AA. </a:t>
          </a:r>
        </a:p>
      </xdr:txBody>
    </xdr:sp>
    <xdr:clientData/>
  </xdr:oneCellAnchor>
  <xdr:oneCellAnchor>
    <xdr:from>
      <xdr:col>9</xdr:col>
      <xdr:colOff>631835</xdr:colOff>
      <xdr:row>4</xdr:row>
      <xdr:rowOff>151593</xdr:rowOff>
    </xdr:from>
    <xdr:ext cx="1257075" cy="172227"/>
    <xdr:sp macro="" textlink="">
      <xdr:nvSpPr>
        <xdr:cNvPr id="9" name="8 Rectángul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SpPr/>
      </xdr:nvSpPr>
      <xdr:spPr bwMode="auto">
        <a:xfrm>
          <a:off x="8151017" y="798707"/>
          <a:ext cx="1257075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I. RESUMEN  CAUSAS </a:t>
          </a:r>
        </a:p>
      </xdr:txBody>
    </xdr:sp>
    <xdr:clientData/>
  </xdr:oneCellAnchor>
  <xdr:oneCellAnchor>
    <xdr:from>
      <xdr:col>1</xdr:col>
      <xdr:colOff>0</xdr:colOff>
      <xdr:row>4</xdr:row>
      <xdr:rowOff>151593</xdr:rowOff>
    </xdr:from>
    <xdr:ext cx="839525" cy="172227"/>
    <xdr:sp macro="" textlink="">
      <xdr:nvSpPr>
        <xdr:cNvPr id="10" name="9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C00-00000A000000}"/>
            </a:ext>
          </a:extLst>
        </xdr:cNvPr>
        <xdr:cNvSpPr/>
      </xdr:nvSpPr>
      <xdr:spPr bwMode="auto">
        <a:xfrm>
          <a:off x="1062111" y="798707"/>
          <a:ext cx="839525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A. Inundación </a:t>
          </a:r>
        </a:p>
      </xdr:txBody>
    </xdr:sp>
    <xdr:clientData/>
  </xdr:oneCellAnchor>
  <xdr:oneCellAnchor>
    <xdr:from>
      <xdr:col>1</xdr:col>
      <xdr:colOff>917284</xdr:colOff>
      <xdr:row>4</xdr:row>
      <xdr:rowOff>151593</xdr:rowOff>
    </xdr:from>
    <xdr:ext cx="810735" cy="172227"/>
    <xdr:sp macro="" textlink="">
      <xdr:nvSpPr>
        <xdr:cNvPr id="11" name="10 Rectángul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C00-00000B000000}"/>
            </a:ext>
          </a:extLst>
        </xdr:cNvPr>
        <xdr:cNvSpPr/>
      </xdr:nvSpPr>
      <xdr:spPr bwMode="auto">
        <a:xfrm>
          <a:off x="1979395" y="798707"/>
          <a:ext cx="810735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B. Terremoto </a:t>
          </a:r>
        </a:p>
      </xdr:txBody>
    </xdr:sp>
    <xdr:clientData/>
  </xdr:oneCellAnchor>
  <xdr:oneCellAnchor>
    <xdr:from>
      <xdr:col>4</xdr:col>
      <xdr:colOff>241662</xdr:colOff>
      <xdr:row>4</xdr:row>
      <xdr:rowOff>151593</xdr:rowOff>
    </xdr:from>
    <xdr:ext cx="430182" cy="172227"/>
    <xdr:sp macro="" textlink="">
      <xdr:nvSpPr>
        <xdr:cNvPr id="12" name="11 Rectángulo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SpPr/>
      </xdr:nvSpPr>
      <xdr:spPr bwMode="auto">
        <a:xfrm>
          <a:off x="4208751" y="798707"/>
          <a:ext cx="430182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D. TCA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ES" sz="110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5</xdr:col>
      <xdr:colOff>25117</xdr:colOff>
      <xdr:row>4</xdr:row>
      <xdr:rowOff>151593</xdr:rowOff>
    </xdr:from>
    <xdr:ext cx="822085" cy="172227"/>
    <xdr:sp macro="" textlink="">
      <xdr:nvSpPr>
        <xdr:cNvPr id="13" name="12 Rectángulo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SpPr/>
      </xdr:nvSpPr>
      <xdr:spPr bwMode="auto">
        <a:xfrm>
          <a:off x="4716692" y="798707"/>
          <a:ext cx="822085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E.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Terrorismo </a:t>
          </a:r>
        </a:p>
      </xdr:txBody>
    </xdr:sp>
    <xdr:clientData/>
  </xdr:oneCellAnchor>
  <xdr:oneCellAnchor>
    <xdr:from>
      <xdr:col>6</xdr:col>
      <xdr:colOff>200474</xdr:colOff>
      <xdr:row>4</xdr:row>
      <xdr:rowOff>151593</xdr:rowOff>
    </xdr:from>
    <xdr:ext cx="531364" cy="172227"/>
    <xdr:sp macro="" textlink="">
      <xdr:nvSpPr>
        <xdr:cNvPr id="14" name="13 Rectángulo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SpPr/>
      </xdr:nvSpPr>
      <xdr:spPr bwMode="auto">
        <a:xfrm>
          <a:off x="5616536" y="798707"/>
          <a:ext cx="531364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F. Motín </a:t>
          </a:r>
        </a:p>
      </xdr:txBody>
    </xdr:sp>
    <xdr:clientData/>
  </xdr:oneCellAnchor>
  <xdr:oneCellAnchor>
    <xdr:from>
      <xdr:col>2</xdr:col>
      <xdr:colOff>279434</xdr:colOff>
      <xdr:row>4</xdr:row>
      <xdr:rowOff>151593</xdr:rowOff>
    </xdr:from>
    <xdr:ext cx="1263103" cy="172227"/>
    <xdr:sp macro="" textlink="">
      <xdr:nvSpPr>
        <xdr:cNvPr id="15" name="14 Rectángul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C00-00000F000000}"/>
            </a:ext>
          </a:extLst>
        </xdr:cNvPr>
        <xdr:cNvSpPr/>
      </xdr:nvSpPr>
      <xdr:spPr bwMode="auto">
        <a:xfrm>
          <a:off x="2867889" y="798707"/>
          <a:ext cx="1263103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C. Erupción volcánica </a:t>
          </a:r>
        </a:p>
      </xdr:txBody>
    </xdr:sp>
    <xdr:clientData/>
  </xdr:oneCellAnchor>
  <xdr:oneCellAnchor>
    <xdr:from>
      <xdr:col>42</xdr:col>
      <xdr:colOff>819239</xdr:colOff>
      <xdr:row>4</xdr:row>
      <xdr:rowOff>143120</xdr:rowOff>
    </xdr:from>
    <xdr:ext cx="1200072" cy="172227"/>
    <xdr:sp macro="" textlink="">
      <xdr:nvSpPr>
        <xdr:cNvPr id="16" name="15 Rectángulo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C00-000010000000}"/>
            </a:ext>
          </a:extLst>
        </xdr:cNvPr>
        <xdr:cNvSpPr/>
      </xdr:nvSpPr>
      <xdr:spPr bwMode="auto">
        <a:xfrm>
          <a:off x="39793781" y="790234"/>
          <a:ext cx="1200072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G. Tumulto  popular </a:t>
          </a:r>
        </a:p>
      </xdr:txBody>
    </xdr:sp>
    <xdr:clientData/>
  </xdr:oneCellAnchor>
  <xdr:oneCellAnchor>
    <xdr:from>
      <xdr:col>44</xdr:col>
      <xdr:colOff>146785</xdr:colOff>
      <xdr:row>4</xdr:row>
      <xdr:rowOff>143120</xdr:rowOff>
    </xdr:from>
    <xdr:ext cx="569771" cy="172227"/>
    <xdr:sp macro="" textlink="">
      <xdr:nvSpPr>
        <xdr:cNvPr id="17" name="16 Rectángulo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C00-000011000000}"/>
            </a:ext>
          </a:extLst>
        </xdr:cNvPr>
        <xdr:cNvSpPr/>
      </xdr:nvSpPr>
      <xdr:spPr bwMode="auto">
        <a:xfrm>
          <a:off x="41118939" y="790234"/>
          <a:ext cx="569771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H. FF.AA. </a:t>
          </a:r>
        </a:p>
      </xdr:txBody>
    </xdr:sp>
    <xdr:clientData/>
  </xdr:oneCellAnchor>
  <xdr:oneCellAnchor>
    <xdr:from>
      <xdr:col>44</xdr:col>
      <xdr:colOff>841643</xdr:colOff>
      <xdr:row>4</xdr:row>
      <xdr:rowOff>143120</xdr:rowOff>
    </xdr:from>
    <xdr:ext cx="1257075" cy="172227"/>
    <xdr:sp macro="" textlink="">
      <xdr:nvSpPr>
        <xdr:cNvPr id="18" name="17 Rectángulo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1C00-000012000000}"/>
            </a:ext>
          </a:extLst>
        </xdr:cNvPr>
        <xdr:cNvSpPr/>
      </xdr:nvSpPr>
      <xdr:spPr bwMode="auto">
        <a:xfrm>
          <a:off x="41813797" y="790234"/>
          <a:ext cx="1257075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I. RESUMEN  CAUSAS </a:t>
          </a:r>
        </a:p>
      </xdr:txBody>
    </xdr:sp>
    <xdr:clientData/>
  </xdr:oneCellAnchor>
  <xdr:oneCellAnchor>
    <xdr:from>
      <xdr:col>38</xdr:col>
      <xdr:colOff>0</xdr:colOff>
      <xdr:row>4</xdr:row>
      <xdr:rowOff>143120</xdr:rowOff>
    </xdr:from>
    <xdr:ext cx="839525" cy="172227"/>
    <xdr:sp macro="" textlink="">
      <xdr:nvSpPr>
        <xdr:cNvPr id="19" name="18 Rectángulo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1C00-000013000000}"/>
            </a:ext>
          </a:extLst>
        </xdr:cNvPr>
        <xdr:cNvSpPr/>
      </xdr:nvSpPr>
      <xdr:spPr bwMode="auto">
        <a:xfrm>
          <a:off x="34346271" y="790234"/>
          <a:ext cx="839525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A. Inundación </a:t>
          </a:r>
        </a:p>
      </xdr:txBody>
    </xdr:sp>
    <xdr:clientData/>
  </xdr:oneCellAnchor>
  <xdr:oneCellAnchor>
    <xdr:from>
      <xdr:col>38</xdr:col>
      <xdr:colOff>964611</xdr:colOff>
      <xdr:row>4</xdr:row>
      <xdr:rowOff>143120</xdr:rowOff>
    </xdr:from>
    <xdr:ext cx="810735" cy="172227"/>
    <xdr:sp macro="" textlink="">
      <xdr:nvSpPr>
        <xdr:cNvPr id="20" name="19 Rectángulo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1C00-000014000000}"/>
            </a:ext>
          </a:extLst>
        </xdr:cNvPr>
        <xdr:cNvSpPr/>
      </xdr:nvSpPr>
      <xdr:spPr bwMode="auto">
        <a:xfrm>
          <a:off x="35310882" y="790234"/>
          <a:ext cx="810735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B. Terremoto </a:t>
          </a:r>
        </a:p>
      </xdr:txBody>
    </xdr:sp>
    <xdr:clientData/>
  </xdr:oneCellAnchor>
  <xdr:oneCellAnchor>
    <xdr:from>
      <xdr:col>40</xdr:col>
      <xdr:colOff>728301</xdr:colOff>
      <xdr:row>4</xdr:row>
      <xdr:rowOff>143120</xdr:rowOff>
    </xdr:from>
    <xdr:ext cx="430182" cy="172227"/>
    <xdr:sp macro="" textlink="">
      <xdr:nvSpPr>
        <xdr:cNvPr id="21" name="20 Rectángulo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1C00-000015000000}"/>
            </a:ext>
          </a:extLst>
        </xdr:cNvPr>
        <xdr:cNvSpPr/>
      </xdr:nvSpPr>
      <xdr:spPr bwMode="auto">
        <a:xfrm>
          <a:off x="37634892" y="790234"/>
          <a:ext cx="430182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D. TCA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ES" sz="110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41</xdr:col>
      <xdr:colOff>249594</xdr:colOff>
      <xdr:row>4</xdr:row>
      <xdr:rowOff>143120</xdr:rowOff>
    </xdr:from>
    <xdr:ext cx="822085" cy="172227"/>
    <xdr:sp macro="" textlink="">
      <xdr:nvSpPr>
        <xdr:cNvPr id="22" name="21 Rectángulo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1C00-000016000000}"/>
            </a:ext>
          </a:extLst>
        </xdr:cNvPr>
        <xdr:cNvSpPr/>
      </xdr:nvSpPr>
      <xdr:spPr bwMode="auto">
        <a:xfrm>
          <a:off x="38190160" y="790234"/>
          <a:ext cx="822085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E.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Terrorismo </a:t>
          </a:r>
        </a:p>
      </xdr:txBody>
    </xdr:sp>
    <xdr:clientData/>
  </xdr:oneCellAnchor>
  <xdr:oneCellAnchor>
    <xdr:from>
      <xdr:col>42</xdr:col>
      <xdr:colOff>162789</xdr:colOff>
      <xdr:row>4</xdr:row>
      <xdr:rowOff>143120</xdr:rowOff>
    </xdr:from>
    <xdr:ext cx="531364" cy="172227"/>
    <xdr:sp macro="" textlink="">
      <xdr:nvSpPr>
        <xdr:cNvPr id="23" name="22 Rectángulo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1C00-000017000000}"/>
            </a:ext>
          </a:extLst>
        </xdr:cNvPr>
        <xdr:cNvSpPr/>
      </xdr:nvSpPr>
      <xdr:spPr bwMode="auto">
        <a:xfrm>
          <a:off x="39137331" y="790234"/>
          <a:ext cx="531364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F. Motín </a:t>
          </a:r>
        </a:p>
      </xdr:txBody>
    </xdr:sp>
    <xdr:clientData/>
  </xdr:oneCellAnchor>
  <xdr:oneCellAnchor>
    <xdr:from>
      <xdr:col>39</xdr:col>
      <xdr:colOff>374088</xdr:colOff>
      <xdr:row>4</xdr:row>
      <xdr:rowOff>143120</xdr:rowOff>
    </xdr:from>
    <xdr:ext cx="1263103" cy="172227"/>
    <xdr:sp macro="" textlink="">
      <xdr:nvSpPr>
        <xdr:cNvPr id="24" name="23 Rectángulo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1C00-000018000000}"/>
            </a:ext>
          </a:extLst>
        </xdr:cNvPr>
        <xdr:cNvSpPr/>
      </xdr:nvSpPr>
      <xdr:spPr bwMode="auto">
        <a:xfrm>
          <a:off x="36246703" y="790234"/>
          <a:ext cx="1263103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C. Erupción volcánica </a:t>
          </a:r>
        </a:p>
      </xdr:txBody>
    </xdr:sp>
    <xdr:clientData/>
  </xdr:oneCellAnchor>
  <xdr:twoCellAnchor editAs="oneCell">
    <xdr:from>
      <xdr:col>0</xdr:col>
      <xdr:colOff>158838</xdr:colOff>
      <xdr:row>1</xdr:row>
      <xdr:rowOff>19226</xdr:rowOff>
    </xdr:from>
    <xdr:to>
      <xdr:col>0</xdr:col>
      <xdr:colOff>770834</xdr:colOff>
      <xdr:row>4</xdr:row>
      <xdr:rowOff>99855</xdr:rowOff>
    </xdr:to>
    <xdr:pic>
      <xdr:nvPicPr>
        <xdr:cNvPr id="25" name="24 Imagen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1C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838" y="179086"/>
          <a:ext cx="611996" cy="562131"/>
        </a:xfrm>
        <a:prstGeom prst="rect">
          <a:avLst/>
        </a:prstGeom>
      </xdr:spPr>
    </xdr:pic>
    <xdr:clientData/>
  </xdr:twoCellAnchor>
  <xdr:twoCellAnchor>
    <xdr:from>
      <xdr:col>0</xdr:col>
      <xdr:colOff>12788</xdr:colOff>
      <xdr:row>0</xdr:row>
      <xdr:rowOff>25576</xdr:rowOff>
    </xdr:from>
    <xdr:to>
      <xdr:col>0</xdr:col>
      <xdr:colOff>952588</xdr:colOff>
      <xdr:row>1</xdr:row>
      <xdr:rowOff>19226</xdr:rowOff>
    </xdr:to>
    <xdr:sp macro="" textlink="">
      <xdr:nvSpPr>
        <xdr:cNvPr id="26" name="25 Hexágono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1C00-00001A000000}"/>
            </a:ext>
          </a:extLst>
        </xdr:cNvPr>
        <xdr:cNvSpPr/>
      </xdr:nvSpPr>
      <xdr:spPr bwMode="auto">
        <a:xfrm>
          <a:off x="12788" y="25576"/>
          <a:ext cx="939800" cy="153510"/>
        </a:xfrm>
        <a:prstGeom prst="hexagon">
          <a:avLst/>
        </a:prstGeom>
        <a:solidFill>
          <a:schemeClr val="accent2">
            <a:lumMod val="20000"/>
            <a:lumOff val="8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200" b="1">
              <a:solidFill>
                <a:sysClr val="windowText" lastClr="000000"/>
              </a:solidFill>
              <a:latin typeface="Aharoni" panose="02010803020104030203" pitchFamily="2" charset="-79"/>
              <a:cs typeface="Aharoni" panose="02010803020104030203" pitchFamily="2" charset="-79"/>
            </a:rPr>
            <a:t>PORTADA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927475</xdr:colOff>
      <xdr:row>0</xdr:row>
      <xdr:rowOff>18742</xdr:rowOff>
    </xdr:from>
    <xdr:to>
      <xdr:col>7</xdr:col>
      <xdr:colOff>395963</xdr:colOff>
      <xdr:row>4</xdr:row>
      <xdr:rowOff>113992</xdr:rowOff>
    </xdr:to>
    <xdr:sp macro="" textlink="">
      <xdr:nvSpPr>
        <xdr:cNvPr id="12" name="1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 bwMode="auto">
        <a:xfrm>
          <a:off x="6266804" y="18742"/>
          <a:ext cx="2774395" cy="734691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ngle"/>
          <a:contourClr>
            <a:srgbClr val="FFFFFF"/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marL="0" indent="0" algn="ctr"/>
          <a:r>
            <a:rPr lang="es-ES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SECCIÓN 3ª</a:t>
          </a:r>
        </a:p>
        <a:p>
          <a:pPr marL="0" indent="0" algn="l"/>
          <a:r>
            <a:rPr lang="es-ES" sz="105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RESUMEN DE CIFRAS Y </a:t>
          </a:r>
        </a:p>
        <a:p>
          <a:pPr marL="0" indent="0" algn="l"/>
          <a:r>
            <a:rPr lang="es-ES" sz="105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CONSIDERACIONES COMPLEMENTARIAS</a:t>
          </a:r>
        </a:p>
      </xdr:txBody>
    </xdr:sp>
    <xdr:clientData/>
  </xdr:twoCellAnchor>
  <xdr:twoCellAnchor>
    <xdr:from>
      <xdr:col>1</xdr:col>
      <xdr:colOff>18739</xdr:colOff>
      <xdr:row>0</xdr:row>
      <xdr:rowOff>21917</xdr:rowOff>
    </xdr:from>
    <xdr:to>
      <xdr:col>3</xdr:col>
      <xdr:colOff>284373</xdr:colOff>
      <xdr:row>4</xdr:row>
      <xdr:rowOff>110817</xdr:rowOff>
    </xdr:to>
    <xdr:sp macro="" textlink="">
      <xdr:nvSpPr>
        <xdr:cNvPr id="13" name="1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 bwMode="auto">
        <a:xfrm>
          <a:off x="984294" y="21917"/>
          <a:ext cx="2561226" cy="728341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ngle"/>
          <a:contourClr>
            <a:srgbClr val="FFFFFF"/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SECCIÓN 1ª</a:t>
          </a:r>
          <a:endParaRPr lang="es-ES" sz="11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ESTADÍSTICA DE EXPUESTOS AL RIESGO,</a:t>
          </a:r>
        </a:p>
        <a:p>
          <a:pPr algn="l"/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SERIE: 1990-2025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573298</xdr:colOff>
      <xdr:row>0</xdr:row>
      <xdr:rowOff>47317</xdr:rowOff>
    </xdr:from>
    <xdr:to>
      <xdr:col>4</xdr:col>
      <xdr:colOff>644723</xdr:colOff>
      <xdr:row>4</xdr:row>
      <xdr:rowOff>85417</xdr:rowOff>
    </xdr:to>
    <xdr:sp macro="" textlink="">
      <xdr:nvSpPr>
        <xdr:cNvPr id="15" name="14 Pentágon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 bwMode="auto">
        <a:xfrm>
          <a:off x="3834445" y="47317"/>
          <a:ext cx="2149607" cy="677541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ngle"/>
          <a:contourClr>
            <a:srgbClr val="FFFFFF"/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marL="0" indent="0" algn="ctr"/>
          <a:r>
            <a:rPr lang="es-ES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SECCIÓN 2ª</a:t>
          </a:r>
        </a:p>
        <a:p>
          <a:pPr marL="0" indent="0" algn="l"/>
          <a:r>
            <a:rPr lang="es-ES" sz="1000" b="1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ESTADÍSTICA DE SINIESTRALIDAD</a:t>
          </a:r>
        </a:p>
        <a:p>
          <a:pPr marL="0" indent="0" algn="ctr"/>
          <a:endParaRPr lang="es-ES" sz="1100" b="1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158838</xdr:colOff>
      <xdr:row>1</xdr:row>
      <xdr:rowOff>19226</xdr:rowOff>
    </xdr:from>
    <xdr:to>
      <xdr:col>0</xdr:col>
      <xdr:colOff>770834</xdr:colOff>
      <xdr:row>4</xdr:row>
      <xdr:rowOff>121003</xdr:rowOff>
    </xdr:to>
    <xdr:pic>
      <xdr:nvPicPr>
        <xdr:cNvPr id="8" name="7 Imagen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838" y="179086"/>
          <a:ext cx="611996" cy="581358"/>
        </a:xfrm>
        <a:prstGeom prst="rect">
          <a:avLst/>
        </a:prstGeom>
      </xdr:spPr>
    </xdr:pic>
    <xdr:clientData/>
  </xdr:twoCellAnchor>
  <xdr:twoCellAnchor>
    <xdr:from>
      <xdr:col>0</xdr:col>
      <xdr:colOff>12788</xdr:colOff>
      <xdr:row>0</xdr:row>
      <xdr:rowOff>25576</xdr:rowOff>
    </xdr:from>
    <xdr:to>
      <xdr:col>0</xdr:col>
      <xdr:colOff>952588</xdr:colOff>
      <xdr:row>1</xdr:row>
      <xdr:rowOff>19226</xdr:rowOff>
    </xdr:to>
    <xdr:sp macro="" textlink="">
      <xdr:nvSpPr>
        <xdr:cNvPr id="9" name="8 Hexágon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 bwMode="auto">
        <a:xfrm>
          <a:off x="12788" y="25576"/>
          <a:ext cx="939800" cy="153510"/>
        </a:xfrm>
        <a:prstGeom prst="hexagon">
          <a:avLst/>
        </a:prstGeom>
        <a:solidFill>
          <a:schemeClr val="accent2">
            <a:lumMod val="20000"/>
            <a:lumOff val="8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200" b="1">
              <a:solidFill>
                <a:sysClr val="windowText" lastClr="000000"/>
              </a:solidFill>
              <a:latin typeface="Aharoni" panose="02010803020104030203" pitchFamily="2" charset="-79"/>
              <a:cs typeface="Aharoni" panose="02010803020104030203" pitchFamily="2" charset="-79"/>
            </a:rPr>
            <a:t>PORTADA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69</xdr:row>
      <xdr:rowOff>0</xdr:rowOff>
    </xdr:from>
    <xdr:to>
      <xdr:col>1</xdr:col>
      <xdr:colOff>0</xdr:colOff>
      <xdr:row>69</xdr:row>
      <xdr:rowOff>0</xdr:rowOff>
    </xdr:to>
    <xdr:graphicFrame macro="">
      <xdr:nvGraphicFramePr>
        <xdr:cNvPr id="88" name="Gráfico 1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0</xdr:colOff>
      <xdr:row>56</xdr:row>
      <xdr:rowOff>91440</xdr:rowOff>
    </xdr:from>
    <xdr:to>
      <xdr:col>21</xdr:col>
      <xdr:colOff>0</xdr:colOff>
      <xdr:row>69</xdr:row>
      <xdr:rowOff>0</xdr:rowOff>
    </xdr:to>
    <xdr:graphicFrame macro="">
      <xdr:nvGraphicFramePr>
        <xdr:cNvPr id="94" name="Gráfico 4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103888</xdr:colOff>
      <xdr:row>53</xdr:row>
      <xdr:rowOff>13224</xdr:rowOff>
    </xdr:from>
    <xdr:to>
      <xdr:col>31</xdr:col>
      <xdr:colOff>626653</xdr:colOff>
      <xdr:row>66</xdr:row>
      <xdr:rowOff>167294</xdr:rowOff>
    </xdr:to>
    <xdr:graphicFrame macro="">
      <xdr:nvGraphicFramePr>
        <xdr:cNvPr id="95" name="Gráfico 4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34</xdr:col>
      <xdr:colOff>0</xdr:colOff>
      <xdr:row>15</xdr:row>
      <xdr:rowOff>83820</xdr:rowOff>
    </xdr:from>
    <xdr:to>
      <xdr:col>34</xdr:col>
      <xdr:colOff>0</xdr:colOff>
      <xdr:row>46</xdr:row>
      <xdr:rowOff>152400</xdr:rowOff>
    </xdr:to>
    <xdr:graphicFrame macro="">
      <xdr:nvGraphicFramePr>
        <xdr:cNvPr id="101" name="Gráfico 4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96271</xdr:colOff>
      <xdr:row>53</xdr:row>
      <xdr:rowOff>9905</xdr:rowOff>
    </xdr:from>
    <xdr:to>
      <xdr:col>20</xdr:col>
      <xdr:colOff>628014</xdr:colOff>
      <xdr:row>66</xdr:row>
      <xdr:rowOff>163975</xdr:rowOff>
    </xdr:to>
    <xdr:graphicFrame macro="">
      <xdr:nvGraphicFramePr>
        <xdr:cNvPr id="107" name="Gráfico 12"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117898</xdr:colOff>
      <xdr:row>53</xdr:row>
      <xdr:rowOff>29088</xdr:rowOff>
    </xdr:from>
    <xdr:to>
      <xdr:col>9</xdr:col>
      <xdr:colOff>604880</xdr:colOff>
      <xdr:row>66</xdr:row>
      <xdr:rowOff>183158</xdr:rowOff>
    </xdr:to>
    <xdr:graphicFrame macro="">
      <xdr:nvGraphicFramePr>
        <xdr:cNvPr id="108" name="Gráfico 12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26</xdr:col>
      <xdr:colOff>233387</xdr:colOff>
      <xdr:row>0</xdr:row>
      <xdr:rowOff>69850</xdr:rowOff>
    </xdr:from>
    <xdr:ext cx="2010897" cy="242478"/>
    <xdr:sp macro="" textlink="">
      <xdr:nvSpPr>
        <xdr:cNvPr id="49" name="48 Rectángulo redondeado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/>
      </xdr:nvSpPr>
      <xdr:spPr bwMode="auto">
        <a:xfrm>
          <a:off x="20327327" y="69850"/>
          <a:ext cx="2010897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indent="0"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II. PÉRDIDAS PECUNIARIAS </a:t>
          </a:r>
        </a:p>
      </xdr:txBody>
    </xdr:sp>
    <xdr:clientData/>
  </xdr:oneCellAnchor>
  <xdr:oneCellAnchor>
    <xdr:from>
      <xdr:col>28</xdr:col>
      <xdr:colOff>500092</xdr:colOff>
      <xdr:row>0</xdr:row>
      <xdr:rowOff>69850</xdr:rowOff>
    </xdr:from>
    <xdr:ext cx="1082629" cy="242478"/>
    <xdr:sp macro="" textlink="">
      <xdr:nvSpPr>
        <xdr:cNvPr id="51" name="50 Rectángulo redondeado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/>
      </xdr:nvSpPr>
      <xdr:spPr bwMode="auto">
        <a:xfrm>
          <a:off x="22483792" y="69850"/>
          <a:ext cx="108262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III. PERSONAS </a:t>
          </a:r>
        </a:p>
      </xdr:txBody>
    </xdr:sp>
    <xdr:clientData/>
  </xdr:oneCellAnchor>
  <xdr:oneCellAnchor>
    <xdr:from>
      <xdr:col>29</xdr:col>
      <xdr:colOff>570048</xdr:colOff>
      <xdr:row>0</xdr:row>
      <xdr:rowOff>69850</xdr:rowOff>
    </xdr:from>
    <xdr:ext cx="1109949" cy="242478"/>
    <xdr:sp macro="" textlink="">
      <xdr:nvSpPr>
        <xdr:cNvPr id="52" name="51 Rectángulo redondead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/>
      </xdr:nvSpPr>
      <xdr:spPr bwMode="auto">
        <a:xfrm>
          <a:off x="22138378" y="69850"/>
          <a:ext cx="110994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IV.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RECARGOS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oneCellAnchor>
    <xdr:from>
      <xdr:col>24</xdr:col>
      <xdr:colOff>0</xdr:colOff>
      <xdr:row>0</xdr:row>
      <xdr:rowOff>69850</xdr:rowOff>
    </xdr:from>
    <xdr:ext cx="743139" cy="242478"/>
    <xdr:sp macro="" textlink="">
      <xdr:nvSpPr>
        <xdr:cNvPr id="53" name="52 Rectángulo redondeado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/>
      </xdr:nvSpPr>
      <xdr:spPr bwMode="auto">
        <a:xfrm>
          <a:off x="17767300" y="69850"/>
          <a:ext cx="74313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glow rad="63500">
            <a:schemeClr val="accent2">
              <a:lumMod val="20000"/>
              <a:lumOff val="80000"/>
              <a:alpha val="40000"/>
            </a:schemeClr>
          </a:glow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 b="1">
              <a:solidFill>
                <a:srgbClr val="9D2235"/>
              </a:solidFill>
            </a:rPr>
            <a:t>I. </a:t>
          </a:r>
          <a:r>
            <a:rPr lang="es-ES" sz="1400" b="1">
              <a:solidFill>
                <a:srgbClr val="9D2235"/>
              </a:solidFill>
              <a:effectLst>
                <a:glow rad="101600">
                  <a:schemeClr val="bg1">
                    <a:alpha val="40000"/>
                  </a:schemeClr>
                </a:glow>
              </a:effectLst>
            </a:rPr>
            <a:t>BIENES </a:t>
          </a:r>
        </a:p>
      </xdr:txBody>
    </xdr:sp>
    <xdr:clientData/>
  </xdr:oneCellAnchor>
  <xdr:twoCellAnchor>
    <xdr:from>
      <xdr:col>1</xdr:col>
      <xdr:colOff>38364</xdr:colOff>
      <xdr:row>0</xdr:row>
      <xdr:rowOff>38364</xdr:rowOff>
    </xdr:from>
    <xdr:to>
      <xdr:col>5</xdr:col>
      <xdr:colOff>806714</xdr:colOff>
      <xdr:row>1</xdr:row>
      <xdr:rowOff>139964</xdr:rowOff>
    </xdr:to>
    <xdr:sp macro="" textlink="">
      <xdr:nvSpPr>
        <xdr:cNvPr id="56" name="55 Pentágono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/>
      </xdr:nvSpPr>
      <xdr:spPr bwMode="auto">
        <a:xfrm>
          <a:off x="1003919" y="38364"/>
          <a:ext cx="2904082" cy="261460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ngle"/>
          <a:contourClr>
            <a:srgbClr val="FFFFFF"/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SECCIÓN 1ª</a:t>
          </a: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EXPUESTOS AL RIESGO 1990-2025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6</xdr:col>
      <xdr:colOff>749559</xdr:colOff>
      <xdr:row>0</xdr:row>
      <xdr:rowOff>70114</xdr:rowOff>
    </xdr:from>
    <xdr:ext cx="2010897" cy="242478"/>
    <xdr:sp macro="" textlink="">
      <xdr:nvSpPr>
        <xdr:cNvPr id="57" name="56 Rectángulo redondeado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/>
      </xdr:nvSpPr>
      <xdr:spPr bwMode="auto">
        <a:xfrm>
          <a:off x="5321559" y="70114"/>
          <a:ext cx="2010897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indent="0"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II. PÉRDIDAS PECUNIARIAS </a:t>
          </a:r>
        </a:p>
      </xdr:txBody>
    </xdr:sp>
    <xdr:clientData/>
  </xdr:oneCellAnchor>
  <xdr:oneCellAnchor>
    <xdr:from>
      <xdr:col>10</xdr:col>
      <xdr:colOff>27124</xdr:colOff>
      <xdr:row>0</xdr:row>
      <xdr:rowOff>70114</xdr:rowOff>
    </xdr:from>
    <xdr:ext cx="1082629" cy="242478"/>
    <xdr:sp macro="" textlink="">
      <xdr:nvSpPr>
        <xdr:cNvPr id="59" name="58 Rectángulo redondeado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/>
      </xdr:nvSpPr>
      <xdr:spPr bwMode="auto">
        <a:xfrm>
          <a:off x="7365184" y="70114"/>
          <a:ext cx="108262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III. PERSONAS </a:t>
          </a:r>
        </a:p>
      </xdr:txBody>
    </xdr:sp>
    <xdr:clientData/>
  </xdr:oneCellAnchor>
  <xdr:oneCellAnchor>
    <xdr:from>
      <xdr:col>11</xdr:col>
      <xdr:colOff>487160</xdr:colOff>
      <xdr:row>0</xdr:row>
      <xdr:rowOff>70114</xdr:rowOff>
    </xdr:from>
    <xdr:ext cx="1109949" cy="242478"/>
    <xdr:sp macro="" textlink="">
      <xdr:nvSpPr>
        <xdr:cNvPr id="60" name="59 Rectángulo redondead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/>
      </xdr:nvSpPr>
      <xdr:spPr bwMode="auto">
        <a:xfrm>
          <a:off x="8610080" y="70114"/>
          <a:ext cx="110994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IV.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RECARGOS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oneCellAnchor>
    <xdr:from>
      <xdr:col>5</xdr:col>
      <xdr:colOff>965464</xdr:colOff>
      <xdr:row>0</xdr:row>
      <xdr:rowOff>70114</xdr:rowOff>
    </xdr:from>
    <xdr:ext cx="743139" cy="242478"/>
    <xdr:sp macro="" textlink="">
      <xdr:nvSpPr>
        <xdr:cNvPr id="61" name="60 Rectángulo redondeado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/>
      </xdr:nvSpPr>
      <xdr:spPr bwMode="auto">
        <a:xfrm>
          <a:off x="4232539" y="70114"/>
          <a:ext cx="74313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glow rad="63500">
            <a:schemeClr val="accent2">
              <a:lumMod val="20000"/>
              <a:lumOff val="80000"/>
              <a:alpha val="40000"/>
            </a:schemeClr>
          </a:glow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 b="1">
              <a:solidFill>
                <a:srgbClr val="9D2235"/>
              </a:solidFill>
            </a:rPr>
            <a:t>I. </a:t>
          </a:r>
          <a:r>
            <a:rPr lang="es-ES" sz="1400" b="1">
              <a:solidFill>
                <a:srgbClr val="9D2235"/>
              </a:solidFill>
              <a:effectLst>
                <a:glow rad="101600">
                  <a:schemeClr val="bg1">
                    <a:alpha val="40000"/>
                  </a:schemeClr>
                </a:glow>
              </a:effectLst>
            </a:rPr>
            <a:t>BIENES </a:t>
          </a:r>
        </a:p>
      </xdr:txBody>
    </xdr:sp>
    <xdr:clientData/>
  </xdr:oneCellAnchor>
  <xdr:twoCellAnchor editAs="oneCell">
    <xdr:from>
      <xdr:col>0</xdr:col>
      <xdr:colOff>158838</xdr:colOff>
      <xdr:row>1</xdr:row>
      <xdr:rowOff>19226</xdr:rowOff>
    </xdr:from>
    <xdr:to>
      <xdr:col>0</xdr:col>
      <xdr:colOff>770834</xdr:colOff>
      <xdr:row>4</xdr:row>
      <xdr:rowOff>121003</xdr:rowOff>
    </xdr:to>
    <xdr:pic>
      <xdr:nvPicPr>
        <xdr:cNvPr id="62" name="61 Imagen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838" y="179086"/>
          <a:ext cx="611996" cy="581358"/>
        </a:xfrm>
        <a:prstGeom prst="rect">
          <a:avLst/>
        </a:prstGeom>
      </xdr:spPr>
    </xdr:pic>
    <xdr:clientData/>
  </xdr:twoCellAnchor>
  <xdr:twoCellAnchor>
    <xdr:from>
      <xdr:col>0</xdr:col>
      <xdr:colOff>12788</xdr:colOff>
      <xdr:row>0</xdr:row>
      <xdr:rowOff>25576</xdr:rowOff>
    </xdr:from>
    <xdr:to>
      <xdr:col>0</xdr:col>
      <xdr:colOff>952588</xdr:colOff>
      <xdr:row>1</xdr:row>
      <xdr:rowOff>19226</xdr:rowOff>
    </xdr:to>
    <xdr:sp macro="" textlink="">
      <xdr:nvSpPr>
        <xdr:cNvPr id="63" name="62 Hexágono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/>
      </xdr:nvSpPr>
      <xdr:spPr bwMode="auto">
        <a:xfrm>
          <a:off x="12788" y="25576"/>
          <a:ext cx="939800" cy="153510"/>
        </a:xfrm>
        <a:prstGeom prst="hexagon">
          <a:avLst/>
        </a:prstGeom>
        <a:solidFill>
          <a:schemeClr val="accent2">
            <a:lumMod val="20000"/>
            <a:lumOff val="8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200" b="1">
              <a:solidFill>
                <a:sysClr val="windowText" lastClr="000000"/>
              </a:solidFill>
              <a:latin typeface="Aharoni" panose="02010803020104030203" pitchFamily="2" charset="-79"/>
              <a:cs typeface="Aharoni" panose="02010803020104030203" pitchFamily="2" charset="-79"/>
            </a:rPr>
            <a:t>PORTADA</a:t>
          </a:r>
        </a:p>
      </xdr:txBody>
    </xdr:sp>
    <xdr:clientData/>
  </xdr:twoCellAnchor>
  <xdr:oneCellAnchor>
    <xdr:from>
      <xdr:col>1</xdr:col>
      <xdr:colOff>0</xdr:colOff>
      <xdr:row>3</xdr:row>
      <xdr:rowOff>115170</xdr:rowOff>
    </xdr:from>
    <xdr:ext cx="1060450" cy="172227"/>
    <xdr:sp macro="" textlink="">
      <xdr:nvSpPr>
        <xdr:cNvPr id="131" name="130 Rectángulo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SpPr/>
      </xdr:nvSpPr>
      <xdr:spPr bwMode="auto">
        <a:xfrm>
          <a:off x="965555" y="594750"/>
          <a:ext cx="1060450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Pólizas 1990-2025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3</xdr:col>
      <xdr:colOff>662388</xdr:colOff>
      <xdr:row>3</xdr:row>
      <xdr:rowOff>115170</xdr:rowOff>
    </xdr:from>
    <xdr:ext cx="1187376" cy="172227"/>
    <xdr:sp macro="" textlink="">
      <xdr:nvSpPr>
        <xdr:cNvPr id="132" name="131 Rectángulo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SpPr/>
      </xdr:nvSpPr>
      <xdr:spPr bwMode="auto">
        <a:xfrm>
          <a:off x="2186388" y="595230"/>
          <a:ext cx="1187376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Capitales 1990-2025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5</xdr:col>
      <xdr:colOff>110582</xdr:colOff>
      <xdr:row>3</xdr:row>
      <xdr:rowOff>115170</xdr:rowOff>
    </xdr:from>
    <xdr:ext cx="1333185" cy="172227"/>
    <xdr:sp macro="" textlink="">
      <xdr:nvSpPr>
        <xdr:cNvPr id="133" name="132 Rectángulo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300-000085000000}"/>
            </a:ext>
          </a:extLst>
        </xdr:cNvPr>
        <xdr:cNvSpPr/>
      </xdr:nvSpPr>
      <xdr:spPr bwMode="auto">
        <a:xfrm>
          <a:off x="3463382" y="595230"/>
          <a:ext cx="1333185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Cap medios 1990-2025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6</xdr:col>
      <xdr:colOff>520273</xdr:colOff>
      <xdr:row>3</xdr:row>
      <xdr:rowOff>115170</xdr:rowOff>
    </xdr:from>
    <xdr:ext cx="708143" cy="172227"/>
    <xdr:sp macro="" textlink="">
      <xdr:nvSpPr>
        <xdr:cNvPr id="134" name="133 Rectángulo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300-000086000000}"/>
            </a:ext>
          </a:extLst>
        </xdr:cNvPr>
        <xdr:cNvSpPr/>
      </xdr:nvSpPr>
      <xdr:spPr bwMode="auto">
        <a:xfrm>
          <a:off x="4977973" y="595230"/>
          <a:ext cx="708143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TOTAL 2025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8</xdr:col>
      <xdr:colOff>336384</xdr:colOff>
      <xdr:row>3</xdr:row>
      <xdr:rowOff>111907</xdr:rowOff>
    </xdr:from>
    <xdr:ext cx="1193917" cy="172227"/>
    <xdr:sp macro="" textlink="">
      <xdr:nvSpPr>
        <xdr:cNvPr id="135" name="134 Rectángulo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300-000087000000}"/>
            </a:ext>
          </a:extLst>
        </xdr:cNvPr>
        <xdr:cNvSpPr/>
      </xdr:nvSpPr>
      <xdr:spPr bwMode="auto">
        <a:xfrm>
          <a:off x="6119964" y="591967"/>
          <a:ext cx="1193917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Estimación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cap </a:t>
          </a: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2025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8</xdr:col>
      <xdr:colOff>336122</xdr:colOff>
      <xdr:row>2</xdr:row>
      <xdr:rowOff>63940</xdr:rowOff>
    </xdr:from>
    <xdr:ext cx="1195200" cy="172227"/>
    <xdr:sp macro="" textlink="">
      <xdr:nvSpPr>
        <xdr:cNvPr id="136" name="135 Rectángulo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300-000088000000}"/>
            </a:ext>
          </a:extLst>
        </xdr:cNvPr>
        <xdr:cNvSpPr/>
      </xdr:nvSpPr>
      <xdr:spPr bwMode="auto">
        <a:xfrm>
          <a:off x="6119702" y="383980"/>
          <a:ext cx="1195200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Estimación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p</a:t>
          </a: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ól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2025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13</xdr:col>
      <xdr:colOff>0</xdr:colOff>
      <xdr:row>3</xdr:row>
      <xdr:rowOff>104570</xdr:rowOff>
    </xdr:from>
    <xdr:ext cx="1060450" cy="172227"/>
    <xdr:sp macro="" textlink="">
      <xdr:nvSpPr>
        <xdr:cNvPr id="2" name="130 Rectángulo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A43C5549-D33A-4793-8CE9-16ACD4500115}"/>
            </a:ext>
          </a:extLst>
        </xdr:cNvPr>
        <xdr:cNvSpPr/>
      </xdr:nvSpPr>
      <xdr:spPr bwMode="auto">
        <a:xfrm>
          <a:off x="9692640" y="584630"/>
          <a:ext cx="1060450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Pólizas 1990-2025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15</xdr:col>
      <xdr:colOff>636012</xdr:colOff>
      <xdr:row>3</xdr:row>
      <xdr:rowOff>104570</xdr:rowOff>
    </xdr:from>
    <xdr:ext cx="1187376" cy="172227"/>
    <xdr:sp macro="" textlink="">
      <xdr:nvSpPr>
        <xdr:cNvPr id="3" name="131 Rectángulo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1E7C7F5-1C23-4B47-A7C6-A16A65718D48}"/>
            </a:ext>
          </a:extLst>
        </xdr:cNvPr>
        <xdr:cNvSpPr/>
      </xdr:nvSpPr>
      <xdr:spPr bwMode="auto">
        <a:xfrm>
          <a:off x="11102375" y="568804"/>
          <a:ext cx="1187376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Capitales 1990-2025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16</xdr:col>
      <xdr:colOff>674462</xdr:colOff>
      <xdr:row>3</xdr:row>
      <xdr:rowOff>104570</xdr:rowOff>
    </xdr:from>
    <xdr:ext cx="1333185" cy="172227"/>
    <xdr:sp macro="" textlink="">
      <xdr:nvSpPr>
        <xdr:cNvPr id="4" name="132 Rectángulo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2B81DB9-AA39-4C10-9D41-C3B3C0285EA7}"/>
            </a:ext>
          </a:extLst>
        </xdr:cNvPr>
        <xdr:cNvSpPr/>
      </xdr:nvSpPr>
      <xdr:spPr bwMode="auto">
        <a:xfrm>
          <a:off x="12112082" y="584630"/>
          <a:ext cx="1333185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Cap medios 1990-2025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18</xdr:col>
      <xdr:colOff>9733</xdr:colOff>
      <xdr:row>3</xdr:row>
      <xdr:rowOff>104570</xdr:rowOff>
    </xdr:from>
    <xdr:ext cx="708143" cy="172227"/>
    <xdr:sp macro="" textlink="">
      <xdr:nvSpPr>
        <xdr:cNvPr id="5" name="133 Rectángulo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52BC54B-EA9D-4759-8F79-C0D1EA5B045E}"/>
            </a:ext>
          </a:extLst>
        </xdr:cNvPr>
        <xdr:cNvSpPr/>
      </xdr:nvSpPr>
      <xdr:spPr bwMode="auto">
        <a:xfrm>
          <a:off x="13634293" y="584630"/>
          <a:ext cx="708143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TOTAL 2025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19</xdr:col>
      <xdr:colOff>785964</xdr:colOff>
      <xdr:row>3</xdr:row>
      <xdr:rowOff>101307</xdr:rowOff>
    </xdr:from>
    <xdr:ext cx="1193917" cy="172227"/>
    <xdr:sp macro="" textlink="">
      <xdr:nvSpPr>
        <xdr:cNvPr id="6" name="134 Rectángulo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BF2CAD31-398F-49C6-BF33-EACC4D22E4B4}"/>
            </a:ext>
          </a:extLst>
        </xdr:cNvPr>
        <xdr:cNvSpPr/>
      </xdr:nvSpPr>
      <xdr:spPr bwMode="auto">
        <a:xfrm>
          <a:off x="15469704" y="581367"/>
          <a:ext cx="1193917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Estimación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cap </a:t>
          </a: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2025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19</xdr:col>
      <xdr:colOff>785702</xdr:colOff>
      <xdr:row>2</xdr:row>
      <xdr:rowOff>53340</xdr:rowOff>
    </xdr:from>
    <xdr:ext cx="1195200" cy="172227"/>
    <xdr:sp macro="" textlink="">
      <xdr:nvSpPr>
        <xdr:cNvPr id="7" name="135 Rectángulo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D0C83B42-CF84-454B-9E73-55176AC72172}"/>
            </a:ext>
          </a:extLst>
        </xdr:cNvPr>
        <xdr:cNvSpPr/>
      </xdr:nvSpPr>
      <xdr:spPr bwMode="auto">
        <a:xfrm>
          <a:off x="15469442" y="373380"/>
          <a:ext cx="1195200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Estimación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p</a:t>
          </a: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ól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2025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24</xdr:col>
      <xdr:colOff>0</xdr:colOff>
      <xdr:row>3</xdr:row>
      <xdr:rowOff>104570</xdr:rowOff>
    </xdr:from>
    <xdr:ext cx="1060450" cy="172227"/>
    <xdr:sp macro="" textlink="">
      <xdr:nvSpPr>
        <xdr:cNvPr id="8" name="130 Rectángulo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C20DDFA4-5384-4145-818C-CF63504636C9}"/>
            </a:ext>
          </a:extLst>
        </xdr:cNvPr>
        <xdr:cNvSpPr/>
      </xdr:nvSpPr>
      <xdr:spPr bwMode="auto">
        <a:xfrm>
          <a:off x="19438620" y="584630"/>
          <a:ext cx="1060450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Pólizas 1990-2025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26</xdr:col>
      <xdr:colOff>490938</xdr:colOff>
      <xdr:row>3</xdr:row>
      <xdr:rowOff>104570</xdr:rowOff>
    </xdr:from>
    <xdr:ext cx="1187376" cy="172227"/>
    <xdr:sp macro="" textlink="">
      <xdr:nvSpPr>
        <xdr:cNvPr id="9" name="131 Rectángulo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0676BED-BE74-4915-BE4C-3833CC6AB7CC}"/>
            </a:ext>
          </a:extLst>
        </xdr:cNvPr>
        <xdr:cNvSpPr/>
      </xdr:nvSpPr>
      <xdr:spPr bwMode="auto">
        <a:xfrm>
          <a:off x="20584878" y="584630"/>
          <a:ext cx="1187376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Capitales 1990-2025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27</xdr:col>
      <xdr:colOff>552542</xdr:colOff>
      <xdr:row>3</xdr:row>
      <xdr:rowOff>104570</xdr:rowOff>
    </xdr:from>
    <xdr:ext cx="1333185" cy="172227"/>
    <xdr:sp macro="" textlink="">
      <xdr:nvSpPr>
        <xdr:cNvPr id="10" name="132 Rectángulo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DAFBDC09-1720-4275-A370-429A3644DE4F}"/>
            </a:ext>
          </a:extLst>
        </xdr:cNvPr>
        <xdr:cNvSpPr/>
      </xdr:nvSpPr>
      <xdr:spPr bwMode="auto">
        <a:xfrm>
          <a:off x="21858062" y="584630"/>
          <a:ext cx="1333185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Cap medios 1990-2025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29</xdr:col>
      <xdr:colOff>238333</xdr:colOff>
      <xdr:row>3</xdr:row>
      <xdr:rowOff>104570</xdr:rowOff>
    </xdr:from>
    <xdr:ext cx="708143" cy="172227"/>
    <xdr:sp macro="" textlink="">
      <xdr:nvSpPr>
        <xdr:cNvPr id="11" name="133 Rectángulo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2BBDD75F-B700-4F90-B9B8-544DA36134F1}"/>
            </a:ext>
          </a:extLst>
        </xdr:cNvPr>
        <xdr:cNvSpPr/>
      </xdr:nvSpPr>
      <xdr:spPr bwMode="auto">
        <a:xfrm>
          <a:off x="23380273" y="584630"/>
          <a:ext cx="708143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TOTAL 2025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30</xdr:col>
      <xdr:colOff>517606</xdr:colOff>
      <xdr:row>3</xdr:row>
      <xdr:rowOff>101307</xdr:rowOff>
    </xdr:from>
    <xdr:ext cx="1193917" cy="172227"/>
    <xdr:sp macro="" textlink="">
      <xdr:nvSpPr>
        <xdr:cNvPr id="12" name="134 Rectángulo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C3A3F869-0322-47D5-B7DC-AF22F95150AB}"/>
            </a:ext>
          </a:extLst>
        </xdr:cNvPr>
        <xdr:cNvSpPr/>
      </xdr:nvSpPr>
      <xdr:spPr bwMode="auto">
        <a:xfrm>
          <a:off x="24530545" y="578385"/>
          <a:ext cx="1193917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Estimación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cap </a:t>
          </a: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2025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30</xdr:col>
      <xdr:colOff>517344</xdr:colOff>
      <xdr:row>2</xdr:row>
      <xdr:rowOff>53340</xdr:rowOff>
    </xdr:from>
    <xdr:ext cx="1195200" cy="172227"/>
    <xdr:sp macro="" textlink="">
      <xdr:nvSpPr>
        <xdr:cNvPr id="13" name="135 Rectángulo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2E6BA98B-BEAC-45A5-99FB-FEB94F598EFF}"/>
            </a:ext>
          </a:extLst>
        </xdr:cNvPr>
        <xdr:cNvSpPr/>
      </xdr:nvSpPr>
      <xdr:spPr bwMode="auto">
        <a:xfrm>
          <a:off x="24530283" y="371392"/>
          <a:ext cx="1195200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Estimación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p</a:t>
          </a: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ól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2025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137160</xdr:colOff>
      <xdr:row>10</xdr:row>
      <xdr:rowOff>0</xdr:rowOff>
    </xdr:from>
    <xdr:to>
      <xdr:col>6</xdr:col>
      <xdr:colOff>754380</xdr:colOff>
      <xdr:row>10</xdr:row>
      <xdr:rowOff>0</xdr:rowOff>
    </xdr:to>
    <xdr:graphicFrame macro="">
      <xdr:nvGraphicFramePr>
        <xdr:cNvPr id="5" name="Gráfico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175260</xdr:colOff>
      <xdr:row>10</xdr:row>
      <xdr:rowOff>0</xdr:rowOff>
    </xdr:from>
    <xdr:to>
      <xdr:col>6</xdr:col>
      <xdr:colOff>815340</xdr:colOff>
      <xdr:row>10</xdr:row>
      <xdr:rowOff>0</xdr:rowOff>
    </xdr:to>
    <xdr:graphicFrame macro="">
      <xdr:nvGraphicFramePr>
        <xdr:cNvPr id="6" name="Gráfico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73</xdr:row>
      <xdr:rowOff>0</xdr:rowOff>
    </xdr:from>
    <xdr:to>
      <xdr:col>14</xdr:col>
      <xdr:colOff>0</xdr:colOff>
      <xdr:row>73</xdr:row>
      <xdr:rowOff>0</xdr:rowOff>
    </xdr:to>
    <xdr:graphicFrame macro="">
      <xdr:nvGraphicFramePr>
        <xdr:cNvPr id="11" name="Gráfico 19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73</xdr:row>
      <xdr:rowOff>0</xdr:rowOff>
    </xdr:from>
    <xdr:to>
      <xdr:col>14</xdr:col>
      <xdr:colOff>0</xdr:colOff>
      <xdr:row>73</xdr:row>
      <xdr:rowOff>0</xdr:rowOff>
    </xdr:to>
    <xdr:graphicFrame macro="">
      <xdr:nvGraphicFramePr>
        <xdr:cNvPr id="12" name="Gráfico 20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73</xdr:row>
      <xdr:rowOff>0</xdr:rowOff>
    </xdr:from>
    <xdr:to>
      <xdr:col>14</xdr:col>
      <xdr:colOff>0</xdr:colOff>
      <xdr:row>73</xdr:row>
      <xdr:rowOff>0</xdr:rowOff>
    </xdr:to>
    <xdr:graphicFrame macro="">
      <xdr:nvGraphicFramePr>
        <xdr:cNvPr id="13" name="Gráfico 2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0</xdr:colOff>
      <xdr:row>73</xdr:row>
      <xdr:rowOff>0</xdr:rowOff>
    </xdr:from>
    <xdr:to>
      <xdr:col>14</xdr:col>
      <xdr:colOff>0</xdr:colOff>
      <xdr:row>73</xdr:row>
      <xdr:rowOff>0</xdr:rowOff>
    </xdr:to>
    <xdr:graphicFrame macro="">
      <xdr:nvGraphicFramePr>
        <xdr:cNvPr id="15" name="Gráfico 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22860</xdr:colOff>
      <xdr:row>10</xdr:row>
      <xdr:rowOff>0</xdr:rowOff>
    </xdr:from>
    <xdr:to>
      <xdr:col>7</xdr:col>
      <xdr:colOff>0</xdr:colOff>
      <xdr:row>10</xdr:row>
      <xdr:rowOff>0</xdr:rowOff>
    </xdr:to>
    <xdr:graphicFrame macro="">
      <xdr:nvGraphicFramePr>
        <xdr:cNvPr id="16" name="Gráfico 30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137160</xdr:colOff>
      <xdr:row>10</xdr:row>
      <xdr:rowOff>0</xdr:rowOff>
    </xdr:from>
    <xdr:to>
      <xdr:col>6</xdr:col>
      <xdr:colOff>754380</xdr:colOff>
      <xdr:row>10</xdr:row>
      <xdr:rowOff>0</xdr:rowOff>
    </xdr:to>
    <xdr:graphicFrame macro="">
      <xdr:nvGraphicFramePr>
        <xdr:cNvPr id="17" name="Gráfico 31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175260</xdr:colOff>
      <xdr:row>10</xdr:row>
      <xdr:rowOff>0</xdr:rowOff>
    </xdr:from>
    <xdr:to>
      <xdr:col>6</xdr:col>
      <xdr:colOff>815340</xdr:colOff>
      <xdr:row>10</xdr:row>
      <xdr:rowOff>0</xdr:rowOff>
    </xdr:to>
    <xdr:graphicFrame macro="">
      <xdr:nvGraphicFramePr>
        <xdr:cNvPr id="18" name="Gráfico 32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10</xdr:row>
      <xdr:rowOff>0</xdr:rowOff>
    </xdr:from>
    <xdr:to>
      <xdr:col>14</xdr:col>
      <xdr:colOff>0</xdr:colOff>
      <xdr:row>10</xdr:row>
      <xdr:rowOff>0</xdr:rowOff>
    </xdr:to>
    <xdr:graphicFrame macro="">
      <xdr:nvGraphicFramePr>
        <xdr:cNvPr id="19" name="Gráfico 33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38100</xdr:colOff>
      <xdr:row>10</xdr:row>
      <xdr:rowOff>0</xdr:rowOff>
    </xdr:from>
    <xdr:to>
      <xdr:col>6</xdr:col>
      <xdr:colOff>883920</xdr:colOff>
      <xdr:row>10</xdr:row>
      <xdr:rowOff>0</xdr:rowOff>
    </xdr:to>
    <xdr:graphicFrame macro="">
      <xdr:nvGraphicFramePr>
        <xdr:cNvPr id="38" name="Gráfico 33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oneCellAnchor>
    <xdr:from>
      <xdr:col>8</xdr:col>
      <xdr:colOff>0</xdr:colOff>
      <xdr:row>2</xdr:row>
      <xdr:rowOff>69630</xdr:rowOff>
    </xdr:from>
    <xdr:ext cx="1060450" cy="172227"/>
    <xdr:sp macro="" textlink="">
      <xdr:nvSpPr>
        <xdr:cNvPr id="71" name="70 Rectángulo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/>
      </xdr:nvSpPr>
      <xdr:spPr bwMode="auto">
        <a:xfrm>
          <a:off x="8740604" y="389350"/>
          <a:ext cx="1060450" cy="172227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rPr>
            <a:t>Por Código Postal</a:t>
          </a:r>
          <a:endParaRPr lang="es-ES">
            <a:solidFill>
              <a:schemeClr val="tx1">
                <a:lumMod val="65000"/>
                <a:lumOff val="35000"/>
              </a:schemeClr>
            </a:solidFill>
            <a:effectLst/>
          </a:endParaRPr>
        </a:p>
      </xdr:txBody>
    </xdr:sp>
    <xdr:clientData/>
  </xdr:oneCellAnchor>
  <xdr:oneCellAnchor>
    <xdr:from>
      <xdr:col>8</xdr:col>
      <xdr:colOff>0</xdr:colOff>
      <xdr:row>3</xdr:row>
      <xdr:rowOff>109000</xdr:rowOff>
    </xdr:from>
    <xdr:ext cx="804964" cy="172227"/>
    <xdr:sp macro="" textlink="">
      <xdr:nvSpPr>
        <xdr:cNvPr id="72" name="71 Rectángulo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/>
      </xdr:nvSpPr>
      <xdr:spPr bwMode="auto">
        <a:xfrm>
          <a:off x="9357360" y="589060"/>
          <a:ext cx="804964" cy="172227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rPr>
            <a:t>Por Provincia </a:t>
          </a:r>
          <a:endParaRPr lang="es-ES">
            <a:solidFill>
              <a:schemeClr val="tx1">
                <a:lumMod val="65000"/>
                <a:lumOff val="35000"/>
              </a:schemeClr>
            </a:solidFill>
            <a:effectLst/>
          </a:endParaRPr>
        </a:p>
      </xdr:txBody>
    </xdr:sp>
    <xdr:clientData/>
  </xdr:oneCellAnchor>
  <xdr:oneCellAnchor>
    <xdr:from>
      <xdr:col>8</xdr:col>
      <xdr:colOff>852497</xdr:colOff>
      <xdr:row>3</xdr:row>
      <xdr:rowOff>110905</xdr:rowOff>
    </xdr:from>
    <xdr:ext cx="407099" cy="172227"/>
    <xdr:sp macro="" textlink="">
      <xdr:nvSpPr>
        <xdr:cNvPr id="30" name="29 Rectángulo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/>
      </xdr:nvSpPr>
      <xdr:spPr bwMode="auto">
        <a:xfrm>
          <a:off x="10209857" y="590965"/>
          <a:ext cx="407099" cy="172227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rPr>
            <a:t>MAPA</a:t>
          </a:r>
          <a:r>
            <a:rPr lang="es-ES" sz="1100" baseline="0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rPr>
            <a:t> </a:t>
          </a:r>
          <a:endParaRPr lang="es-ES">
            <a:solidFill>
              <a:schemeClr val="tx1">
                <a:lumMod val="65000"/>
                <a:lumOff val="35000"/>
              </a:schemeClr>
            </a:solidFill>
            <a:effectLst/>
          </a:endParaRPr>
        </a:p>
      </xdr:txBody>
    </xdr:sp>
    <xdr:clientData/>
  </xdr:oneCellAnchor>
  <xdr:twoCellAnchor>
    <xdr:from>
      <xdr:col>1</xdr:col>
      <xdr:colOff>38364</xdr:colOff>
      <xdr:row>0</xdr:row>
      <xdr:rowOff>38364</xdr:rowOff>
    </xdr:from>
    <xdr:to>
      <xdr:col>3</xdr:col>
      <xdr:colOff>512572</xdr:colOff>
      <xdr:row>1</xdr:row>
      <xdr:rowOff>139964</xdr:rowOff>
    </xdr:to>
    <xdr:sp macro="" textlink="">
      <xdr:nvSpPr>
        <xdr:cNvPr id="44" name="43 Pentágono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/>
      </xdr:nvSpPr>
      <xdr:spPr bwMode="auto">
        <a:xfrm>
          <a:off x="1003919" y="38364"/>
          <a:ext cx="2904082" cy="261460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ngle"/>
          <a:contourClr>
            <a:srgbClr val="FFFFFF"/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SECCIÓN 1ª</a:t>
          </a: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EXPUESTOS AL RIESGO 1990-2025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4</xdr:col>
      <xdr:colOff>411102</xdr:colOff>
      <xdr:row>0</xdr:row>
      <xdr:rowOff>70114</xdr:rowOff>
    </xdr:from>
    <xdr:ext cx="2010897" cy="242478"/>
    <xdr:sp macro="" textlink="">
      <xdr:nvSpPr>
        <xdr:cNvPr id="45" name="44 Rectángulo redondeado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/>
      </xdr:nvSpPr>
      <xdr:spPr bwMode="auto">
        <a:xfrm>
          <a:off x="5018271" y="70114"/>
          <a:ext cx="2010897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indent="0"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II. PÉRDIDAS PECUNIARIAS </a:t>
          </a:r>
        </a:p>
      </xdr:txBody>
    </xdr:sp>
    <xdr:clientData/>
  </xdr:oneCellAnchor>
  <xdr:oneCellAnchor>
    <xdr:from>
      <xdr:col>6</xdr:col>
      <xdr:colOff>422765</xdr:colOff>
      <xdr:row>0</xdr:row>
      <xdr:rowOff>70114</xdr:rowOff>
    </xdr:from>
    <xdr:ext cx="1082629" cy="242478"/>
    <xdr:sp macro="" textlink="">
      <xdr:nvSpPr>
        <xdr:cNvPr id="46" name="45 Rectángulo redondeado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/>
      </xdr:nvSpPr>
      <xdr:spPr bwMode="auto">
        <a:xfrm>
          <a:off x="7168223" y="70114"/>
          <a:ext cx="108262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III. PERSONAS </a:t>
          </a:r>
        </a:p>
      </xdr:txBody>
    </xdr:sp>
    <xdr:clientData/>
  </xdr:oneCellAnchor>
  <xdr:oneCellAnchor>
    <xdr:from>
      <xdr:col>7</xdr:col>
      <xdr:colOff>772253</xdr:colOff>
      <xdr:row>0</xdr:row>
      <xdr:rowOff>70114</xdr:rowOff>
    </xdr:from>
    <xdr:ext cx="1109949" cy="242478"/>
    <xdr:sp macro="" textlink="">
      <xdr:nvSpPr>
        <xdr:cNvPr id="47" name="46 Rectángulo redondeado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/>
      </xdr:nvSpPr>
      <xdr:spPr bwMode="auto">
        <a:xfrm>
          <a:off x="8389908" y="70114"/>
          <a:ext cx="110994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IV.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RECARGOS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oneCellAnchor>
    <xdr:from>
      <xdr:col>3</xdr:col>
      <xdr:colOff>633222</xdr:colOff>
      <xdr:row>0</xdr:row>
      <xdr:rowOff>70114</xdr:rowOff>
    </xdr:from>
    <xdr:ext cx="743139" cy="242478"/>
    <xdr:sp macro="" textlink="">
      <xdr:nvSpPr>
        <xdr:cNvPr id="48" name="47 Rectángulo redondeado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/>
      </xdr:nvSpPr>
      <xdr:spPr bwMode="auto">
        <a:xfrm>
          <a:off x="4028651" y="70114"/>
          <a:ext cx="74313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glow rad="63500">
            <a:schemeClr val="accent2">
              <a:lumMod val="20000"/>
              <a:lumOff val="80000"/>
              <a:alpha val="40000"/>
            </a:schemeClr>
          </a:glow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 b="1">
              <a:solidFill>
                <a:srgbClr val="9D2235"/>
              </a:solidFill>
            </a:rPr>
            <a:t>I. </a:t>
          </a:r>
          <a:r>
            <a:rPr lang="es-ES" sz="1400" b="1">
              <a:solidFill>
                <a:srgbClr val="9D2235"/>
              </a:solidFill>
              <a:effectLst>
                <a:glow rad="101600">
                  <a:schemeClr val="bg1">
                    <a:alpha val="40000"/>
                  </a:schemeClr>
                </a:glow>
              </a:effectLst>
            </a:rPr>
            <a:t>BIENES </a:t>
          </a:r>
        </a:p>
      </xdr:txBody>
    </xdr:sp>
    <xdr:clientData/>
  </xdr:oneCellAnchor>
  <xdr:twoCellAnchor editAs="oneCell">
    <xdr:from>
      <xdr:col>0</xdr:col>
      <xdr:colOff>158838</xdr:colOff>
      <xdr:row>1</xdr:row>
      <xdr:rowOff>19226</xdr:rowOff>
    </xdr:from>
    <xdr:to>
      <xdr:col>0</xdr:col>
      <xdr:colOff>770834</xdr:colOff>
      <xdr:row>4</xdr:row>
      <xdr:rowOff>121003</xdr:rowOff>
    </xdr:to>
    <xdr:pic>
      <xdr:nvPicPr>
        <xdr:cNvPr id="49" name="48 Imagen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838" y="179086"/>
          <a:ext cx="611996" cy="581358"/>
        </a:xfrm>
        <a:prstGeom prst="rect">
          <a:avLst/>
        </a:prstGeom>
      </xdr:spPr>
    </xdr:pic>
    <xdr:clientData/>
  </xdr:twoCellAnchor>
  <xdr:twoCellAnchor>
    <xdr:from>
      <xdr:col>0</xdr:col>
      <xdr:colOff>12788</xdr:colOff>
      <xdr:row>0</xdr:row>
      <xdr:rowOff>25576</xdr:rowOff>
    </xdr:from>
    <xdr:to>
      <xdr:col>0</xdr:col>
      <xdr:colOff>952588</xdr:colOff>
      <xdr:row>1</xdr:row>
      <xdr:rowOff>19226</xdr:rowOff>
    </xdr:to>
    <xdr:sp macro="" textlink="">
      <xdr:nvSpPr>
        <xdr:cNvPr id="50" name="49 Hexágono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/>
      </xdr:nvSpPr>
      <xdr:spPr bwMode="auto">
        <a:xfrm>
          <a:off x="12788" y="25576"/>
          <a:ext cx="939800" cy="153510"/>
        </a:xfrm>
        <a:prstGeom prst="hexagon">
          <a:avLst/>
        </a:prstGeom>
        <a:solidFill>
          <a:schemeClr val="accent2">
            <a:lumMod val="20000"/>
            <a:lumOff val="8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200" b="1">
              <a:solidFill>
                <a:sysClr val="windowText" lastClr="000000"/>
              </a:solidFill>
              <a:latin typeface="Aharoni" panose="02010803020104030203" pitchFamily="2" charset="-79"/>
              <a:cs typeface="Aharoni" panose="02010803020104030203" pitchFamily="2" charset="-79"/>
            </a:rPr>
            <a:t>PORTADA</a:t>
          </a:r>
        </a:p>
      </xdr:txBody>
    </xdr:sp>
    <xdr:clientData/>
  </xdr:twoCellAnchor>
  <xdr:oneCellAnchor>
    <xdr:from>
      <xdr:col>1</xdr:col>
      <xdr:colOff>0</xdr:colOff>
      <xdr:row>3</xdr:row>
      <xdr:rowOff>115170</xdr:rowOff>
    </xdr:from>
    <xdr:ext cx="1060450" cy="172227"/>
    <xdr:sp macro="" textlink="">
      <xdr:nvSpPr>
        <xdr:cNvPr id="51" name="50 Rectángulo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/>
      </xdr:nvSpPr>
      <xdr:spPr bwMode="auto">
        <a:xfrm>
          <a:off x="965555" y="594750"/>
          <a:ext cx="1060450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Pólizas 1990-2025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1</xdr:col>
      <xdr:colOff>1140210</xdr:colOff>
      <xdr:row>3</xdr:row>
      <xdr:rowOff>115170</xdr:rowOff>
    </xdr:from>
    <xdr:ext cx="1187376" cy="172227"/>
    <xdr:sp macro="" textlink="">
      <xdr:nvSpPr>
        <xdr:cNvPr id="52" name="51 Rectángulo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/>
      </xdr:nvSpPr>
      <xdr:spPr bwMode="auto">
        <a:xfrm>
          <a:off x="2202321" y="579404"/>
          <a:ext cx="1187376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Capitales 1990-2025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2</xdr:col>
      <xdr:colOff>1070915</xdr:colOff>
      <xdr:row>3</xdr:row>
      <xdr:rowOff>115170</xdr:rowOff>
    </xdr:from>
    <xdr:ext cx="1333185" cy="172227"/>
    <xdr:sp macro="" textlink="">
      <xdr:nvSpPr>
        <xdr:cNvPr id="53" name="52 Rectángulo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/>
      </xdr:nvSpPr>
      <xdr:spPr bwMode="auto">
        <a:xfrm>
          <a:off x="3469457" y="579404"/>
          <a:ext cx="1333185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Cap medios 1990-2025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4</xdr:col>
      <xdr:colOff>324472</xdr:colOff>
      <xdr:row>3</xdr:row>
      <xdr:rowOff>115170</xdr:rowOff>
    </xdr:from>
    <xdr:ext cx="708143" cy="172227"/>
    <xdr:sp macro="" textlink="">
      <xdr:nvSpPr>
        <xdr:cNvPr id="54" name="53 Rectángulo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/>
      </xdr:nvSpPr>
      <xdr:spPr bwMode="auto">
        <a:xfrm>
          <a:off x="4931641" y="579404"/>
          <a:ext cx="708143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TOTAL 2025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5</xdr:col>
      <xdr:colOff>168318</xdr:colOff>
      <xdr:row>3</xdr:row>
      <xdr:rowOff>111907</xdr:rowOff>
    </xdr:from>
    <xdr:ext cx="1193917" cy="172227"/>
    <xdr:sp macro="" textlink="">
      <xdr:nvSpPr>
        <xdr:cNvPr id="55" name="54 Rectángulo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/>
      </xdr:nvSpPr>
      <xdr:spPr bwMode="auto">
        <a:xfrm>
          <a:off x="5879801" y="576141"/>
          <a:ext cx="1193917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Estimación</a:t>
          </a:r>
          <a:r>
            <a:rPr lang="es-ES" sz="11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cap </a:t>
          </a: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2025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5</xdr:col>
      <xdr:colOff>168056</xdr:colOff>
      <xdr:row>2</xdr:row>
      <xdr:rowOff>63940</xdr:rowOff>
    </xdr:from>
    <xdr:ext cx="1209600" cy="172227"/>
    <xdr:sp macro="" textlink="">
      <xdr:nvSpPr>
        <xdr:cNvPr id="56" name="55 Rectángulo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/>
      </xdr:nvSpPr>
      <xdr:spPr bwMode="auto">
        <a:xfrm>
          <a:off x="5879539" y="373429"/>
          <a:ext cx="1209600" cy="172227"/>
        </a:xfrm>
        <a:prstGeom prst="rect">
          <a:avLst/>
        </a:prstGeom>
        <a:solidFill>
          <a:schemeClr val="accent2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Estimación pól 2025</a:t>
          </a:r>
        </a:p>
      </xdr:txBody>
    </xdr:sp>
    <xdr:clientData/>
  </xdr:oneCellAnchor>
  <xdr:twoCellAnchor editAs="oneCell">
    <xdr:from>
      <xdr:col>7</xdr:col>
      <xdr:colOff>137160</xdr:colOff>
      <xdr:row>72</xdr:row>
      <xdr:rowOff>121919</xdr:rowOff>
    </xdr:from>
    <xdr:to>
      <xdr:col>14</xdr:col>
      <xdr:colOff>365851</xdr:colOff>
      <xdr:row>107</xdr:row>
      <xdr:rowOff>14519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04450C-337B-FE4D-57EA-B6D4C280BB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/>
        <a:srcRect l="11292"/>
        <a:stretch>
          <a:fillRect/>
        </a:stretch>
      </xdr:blipFill>
      <xdr:spPr>
        <a:xfrm>
          <a:off x="8229600" y="12184379"/>
          <a:ext cx="7657020" cy="576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137160</xdr:colOff>
      <xdr:row>10</xdr:row>
      <xdr:rowOff>0</xdr:rowOff>
    </xdr:from>
    <xdr:to>
      <xdr:col>6</xdr:col>
      <xdr:colOff>754380</xdr:colOff>
      <xdr:row>10</xdr:row>
      <xdr:rowOff>0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175260</xdr:colOff>
      <xdr:row>10</xdr:row>
      <xdr:rowOff>0</xdr:rowOff>
    </xdr:from>
    <xdr:to>
      <xdr:col>6</xdr:col>
      <xdr:colOff>815340</xdr:colOff>
      <xdr:row>10</xdr:row>
      <xdr:rowOff>0</xdr:rowOff>
    </xdr:to>
    <xdr:graphicFrame macro="">
      <xdr:nvGraphicFramePr>
        <xdr:cNvPr id="4" name="Gráfico 6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74</xdr:row>
      <xdr:rowOff>0</xdr:rowOff>
    </xdr:from>
    <xdr:to>
      <xdr:col>14</xdr:col>
      <xdr:colOff>0</xdr:colOff>
      <xdr:row>74</xdr:row>
      <xdr:rowOff>0</xdr:rowOff>
    </xdr:to>
    <xdr:graphicFrame macro="">
      <xdr:nvGraphicFramePr>
        <xdr:cNvPr id="5" name="Gráfico 19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74</xdr:row>
      <xdr:rowOff>0</xdr:rowOff>
    </xdr:from>
    <xdr:to>
      <xdr:col>14</xdr:col>
      <xdr:colOff>0</xdr:colOff>
      <xdr:row>74</xdr:row>
      <xdr:rowOff>0</xdr:rowOff>
    </xdr:to>
    <xdr:graphicFrame macro="">
      <xdr:nvGraphicFramePr>
        <xdr:cNvPr id="6" name="Gráfico 20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74</xdr:row>
      <xdr:rowOff>0</xdr:rowOff>
    </xdr:from>
    <xdr:to>
      <xdr:col>14</xdr:col>
      <xdr:colOff>0</xdr:colOff>
      <xdr:row>74</xdr:row>
      <xdr:rowOff>0</xdr:rowOff>
    </xdr:to>
    <xdr:graphicFrame macro="">
      <xdr:nvGraphicFramePr>
        <xdr:cNvPr id="7" name="Gráfico 2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0</xdr:colOff>
      <xdr:row>74</xdr:row>
      <xdr:rowOff>0</xdr:rowOff>
    </xdr:from>
    <xdr:to>
      <xdr:col>14</xdr:col>
      <xdr:colOff>0</xdr:colOff>
      <xdr:row>74</xdr:row>
      <xdr:rowOff>0</xdr:rowOff>
    </xdr:to>
    <xdr:graphicFrame macro="">
      <xdr:nvGraphicFramePr>
        <xdr:cNvPr id="8" name="Gráfico 4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22860</xdr:colOff>
      <xdr:row>11</xdr:row>
      <xdr:rowOff>0</xdr:rowOff>
    </xdr:from>
    <xdr:to>
      <xdr:col>7</xdr:col>
      <xdr:colOff>0</xdr:colOff>
      <xdr:row>11</xdr:row>
      <xdr:rowOff>0</xdr:rowOff>
    </xdr:to>
    <xdr:graphicFrame macro="">
      <xdr:nvGraphicFramePr>
        <xdr:cNvPr id="9" name="Gráfico 30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137160</xdr:colOff>
      <xdr:row>10</xdr:row>
      <xdr:rowOff>0</xdr:rowOff>
    </xdr:from>
    <xdr:to>
      <xdr:col>6</xdr:col>
      <xdr:colOff>754380</xdr:colOff>
      <xdr:row>10</xdr:row>
      <xdr:rowOff>0</xdr:rowOff>
    </xdr:to>
    <xdr:graphicFrame macro="">
      <xdr:nvGraphicFramePr>
        <xdr:cNvPr id="10" name="Gráfico 31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175260</xdr:colOff>
      <xdr:row>10</xdr:row>
      <xdr:rowOff>0</xdr:rowOff>
    </xdr:from>
    <xdr:to>
      <xdr:col>6</xdr:col>
      <xdr:colOff>815340</xdr:colOff>
      <xdr:row>10</xdr:row>
      <xdr:rowOff>0</xdr:rowOff>
    </xdr:to>
    <xdr:graphicFrame macro="">
      <xdr:nvGraphicFramePr>
        <xdr:cNvPr id="11" name="Gráfico 32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11</xdr:row>
      <xdr:rowOff>0</xdr:rowOff>
    </xdr:from>
    <xdr:to>
      <xdr:col>14</xdr:col>
      <xdr:colOff>0</xdr:colOff>
      <xdr:row>11</xdr:row>
      <xdr:rowOff>0</xdr:rowOff>
    </xdr:to>
    <xdr:graphicFrame macro="">
      <xdr:nvGraphicFramePr>
        <xdr:cNvPr id="12" name="Gráfico 33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38100</xdr:colOff>
      <xdr:row>10</xdr:row>
      <xdr:rowOff>0</xdr:rowOff>
    </xdr:from>
    <xdr:to>
      <xdr:col>6</xdr:col>
      <xdr:colOff>883920</xdr:colOff>
      <xdr:row>10</xdr:row>
      <xdr:rowOff>0</xdr:rowOff>
    </xdr:to>
    <xdr:graphicFrame macro="">
      <xdr:nvGraphicFramePr>
        <xdr:cNvPr id="14" name="Gráfico 3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oneCellAnchor>
    <xdr:from>
      <xdr:col>8</xdr:col>
      <xdr:colOff>0</xdr:colOff>
      <xdr:row>2</xdr:row>
      <xdr:rowOff>72759</xdr:rowOff>
    </xdr:from>
    <xdr:ext cx="1060450" cy="172227"/>
    <xdr:sp macro="" textlink="">
      <xdr:nvSpPr>
        <xdr:cNvPr id="16" name="15 Rectángulo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/>
      </xdr:nvSpPr>
      <xdr:spPr bwMode="auto">
        <a:xfrm>
          <a:off x="9025471" y="392479"/>
          <a:ext cx="1060450" cy="172227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rPr>
            <a:t>Por Código Postal</a:t>
          </a:r>
          <a:endParaRPr lang="es-ES">
            <a:solidFill>
              <a:schemeClr val="tx1">
                <a:lumMod val="65000"/>
                <a:lumOff val="35000"/>
              </a:schemeClr>
            </a:solidFill>
            <a:effectLst/>
          </a:endParaRPr>
        </a:p>
      </xdr:txBody>
    </xdr:sp>
    <xdr:clientData/>
  </xdr:oneCellAnchor>
  <xdr:oneCellAnchor>
    <xdr:from>
      <xdr:col>8</xdr:col>
      <xdr:colOff>0</xdr:colOff>
      <xdr:row>3</xdr:row>
      <xdr:rowOff>104509</xdr:rowOff>
    </xdr:from>
    <xdr:ext cx="804964" cy="172227"/>
    <xdr:sp macro="" textlink="">
      <xdr:nvSpPr>
        <xdr:cNvPr id="17" name="16 Rectángulo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/>
      </xdr:nvSpPr>
      <xdr:spPr bwMode="auto">
        <a:xfrm>
          <a:off x="9028680" y="584089"/>
          <a:ext cx="804964" cy="172227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rPr>
            <a:t>Por Provincia </a:t>
          </a:r>
          <a:endParaRPr lang="es-ES">
            <a:solidFill>
              <a:schemeClr val="tx1">
                <a:lumMod val="65000"/>
                <a:lumOff val="35000"/>
              </a:schemeClr>
            </a:solidFill>
            <a:effectLst/>
          </a:endParaRPr>
        </a:p>
      </xdr:txBody>
    </xdr:sp>
    <xdr:clientData/>
  </xdr:oneCellAnchor>
  <xdr:oneCellAnchor>
    <xdr:from>
      <xdr:col>8</xdr:col>
      <xdr:colOff>865974</xdr:colOff>
      <xdr:row>3</xdr:row>
      <xdr:rowOff>110316</xdr:rowOff>
    </xdr:from>
    <xdr:ext cx="407099" cy="172227"/>
    <xdr:sp macro="" textlink="">
      <xdr:nvSpPr>
        <xdr:cNvPr id="28" name="27 Rectángulo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/>
      </xdr:nvSpPr>
      <xdr:spPr bwMode="auto">
        <a:xfrm>
          <a:off x="10550994" y="590376"/>
          <a:ext cx="407099" cy="172227"/>
        </a:xfrm>
        <a:prstGeom prst="rect">
          <a:avLst/>
        </a:prstGeom>
        <a:solidFill>
          <a:srgbClr val="F3DBDA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rPr>
            <a:t>MAPA</a:t>
          </a:r>
          <a:r>
            <a:rPr lang="es-ES" sz="1100" baseline="0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rPr>
            <a:t> </a:t>
          </a:r>
          <a:endParaRPr lang="es-ES">
            <a:solidFill>
              <a:schemeClr val="tx1">
                <a:lumMod val="65000"/>
                <a:lumOff val="35000"/>
              </a:schemeClr>
            </a:solidFill>
            <a:effectLst/>
          </a:endParaRPr>
        </a:p>
      </xdr:txBody>
    </xdr:sp>
    <xdr:clientData/>
  </xdr:oneCellAnchor>
  <xdr:twoCellAnchor>
    <xdr:from>
      <xdr:col>1</xdr:col>
      <xdr:colOff>38364</xdr:colOff>
      <xdr:row>0</xdr:row>
      <xdr:rowOff>38364</xdr:rowOff>
    </xdr:from>
    <xdr:to>
      <xdr:col>3</xdr:col>
      <xdr:colOff>486994</xdr:colOff>
      <xdr:row>1</xdr:row>
      <xdr:rowOff>139964</xdr:rowOff>
    </xdr:to>
    <xdr:sp macro="" textlink="">
      <xdr:nvSpPr>
        <xdr:cNvPr id="32" name="31 Pentágono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/>
      </xdr:nvSpPr>
      <xdr:spPr bwMode="auto">
        <a:xfrm>
          <a:off x="1003919" y="38364"/>
          <a:ext cx="2904082" cy="261460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ngle"/>
          <a:contourClr>
            <a:srgbClr val="FFFFFF"/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SECCIÓN 1ª</a:t>
          </a: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EXPUESTOS AL RIESGO 1990-2025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4</xdr:col>
      <xdr:colOff>223585</xdr:colOff>
      <xdr:row>0</xdr:row>
      <xdr:rowOff>70114</xdr:rowOff>
    </xdr:from>
    <xdr:ext cx="2010897" cy="242478"/>
    <xdr:sp macro="" textlink="">
      <xdr:nvSpPr>
        <xdr:cNvPr id="33" name="32 Rectángulo redondeado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/>
      </xdr:nvSpPr>
      <xdr:spPr bwMode="auto">
        <a:xfrm>
          <a:off x="5123245" y="70114"/>
          <a:ext cx="2010897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indent="0"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II. PÉRDIDAS PECUNIARIAS </a:t>
          </a:r>
        </a:p>
      </xdr:txBody>
    </xdr:sp>
    <xdr:clientData/>
  </xdr:oneCellAnchor>
  <xdr:oneCellAnchor>
    <xdr:from>
      <xdr:col>5</xdr:col>
      <xdr:colOff>997088</xdr:colOff>
      <xdr:row>0</xdr:row>
      <xdr:rowOff>70114</xdr:rowOff>
    </xdr:from>
    <xdr:ext cx="1082629" cy="242478"/>
    <xdr:sp macro="" textlink="">
      <xdr:nvSpPr>
        <xdr:cNvPr id="34" name="33 Rectángulo redondeado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/>
      </xdr:nvSpPr>
      <xdr:spPr bwMode="auto">
        <a:xfrm>
          <a:off x="7245488" y="70114"/>
          <a:ext cx="108262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III. PERSONAS </a:t>
          </a:r>
        </a:p>
      </xdr:txBody>
    </xdr:sp>
    <xdr:clientData/>
  </xdr:oneCellAnchor>
  <xdr:oneCellAnchor>
    <xdr:from>
      <xdr:col>7</xdr:col>
      <xdr:colOff>71530</xdr:colOff>
      <xdr:row>0</xdr:row>
      <xdr:rowOff>70114</xdr:rowOff>
    </xdr:from>
    <xdr:ext cx="1109949" cy="242478"/>
    <xdr:sp macro="" textlink="">
      <xdr:nvSpPr>
        <xdr:cNvPr id="35" name="34 Rectángulo redondeado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/>
      </xdr:nvSpPr>
      <xdr:spPr bwMode="auto">
        <a:xfrm>
          <a:off x="8445910" y="70114"/>
          <a:ext cx="110994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IV.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RECARGOS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oneCellAnchor>
    <xdr:from>
      <xdr:col>3</xdr:col>
      <xdr:colOff>607644</xdr:colOff>
      <xdr:row>0</xdr:row>
      <xdr:rowOff>70114</xdr:rowOff>
    </xdr:from>
    <xdr:ext cx="743139" cy="242478"/>
    <xdr:sp macro="" textlink="">
      <xdr:nvSpPr>
        <xdr:cNvPr id="36" name="35 Rectángulo redondeado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/>
      </xdr:nvSpPr>
      <xdr:spPr bwMode="auto">
        <a:xfrm>
          <a:off x="4028651" y="70114"/>
          <a:ext cx="74313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glow rad="63500">
            <a:schemeClr val="accent2">
              <a:lumMod val="20000"/>
              <a:lumOff val="80000"/>
              <a:alpha val="40000"/>
            </a:schemeClr>
          </a:glow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 b="1">
              <a:solidFill>
                <a:srgbClr val="9D2235"/>
              </a:solidFill>
            </a:rPr>
            <a:t>I. </a:t>
          </a:r>
          <a:r>
            <a:rPr lang="es-ES" sz="1400" b="1">
              <a:solidFill>
                <a:srgbClr val="9D2235"/>
              </a:solidFill>
              <a:effectLst>
                <a:glow rad="101600">
                  <a:schemeClr val="bg1">
                    <a:alpha val="40000"/>
                  </a:schemeClr>
                </a:glow>
              </a:effectLst>
            </a:rPr>
            <a:t>BIENES </a:t>
          </a:r>
        </a:p>
      </xdr:txBody>
    </xdr:sp>
    <xdr:clientData/>
  </xdr:oneCellAnchor>
  <xdr:twoCellAnchor editAs="oneCell">
    <xdr:from>
      <xdr:col>0</xdr:col>
      <xdr:colOff>158838</xdr:colOff>
      <xdr:row>1</xdr:row>
      <xdr:rowOff>19226</xdr:rowOff>
    </xdr:from>
    <xdr:to>
      <xdr:col>0</xdr:col>
      <xdr:colOff>770834</xdr:colOff>
      <xdr:row>4</xdr:row>
      <xdr:rowOff>121003</xdr:rowOff>
    </xdr:to>
    <xdr:pic>
      <xdr:nvPicPr>
        <xdr:cNvPr id="37" name="36 Imagen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838" y="179086"/>
          <a:ext cx="611996" cy="581358"/>
        </a:xfrm>
        <a:prstGeom prst="rect">
          <a:avLst/>
        </a:prstGeom>
      </xdr:spPr>
    </xdr:pic>
    <xdr:clientData/>
  </xdr:twoCellAnchor>
  <xdr:twoCellAnchor>
    <xdr:from>
      <xdr:col>0</xdr:col>
      <xdr:colOff>12788</xdr:colOff>
      <xdr:row>0</xdr:row>
      <xdr:rowOff>25576</xdr:rowOff>
    </xdr:from>
    <xdr:to>
      <xdr:col>0</xdr:col>
      <xdr:colOff>952588</xdr:colOff>
      <xdr:row>1</xdr:row>
      <xdr:rowOff>19226</xdr:rowOff>
    </xdr:to>
    <xdr:sp macro="" textlink="">
      <xdr:nvSpPr>
        <xdr:cNvPr id="38" name="37 Hexágono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/>
      </xdr:nvSpPr>
      <xdr:spPr bwMode="auto">
        <a:xfrm>
          <a:off x="12788" y="25576"/>
          <a:ext cx="939800" cy="153510"/>
        </a:xfrm>
        <a:prstGeom prst="hexagon">
          <a:avLst/>
        </a:prstGeom>
        <a:solidFill>
          <a:schemeClr val="accent2">
            <a:lumMod val="20000"/>
            <a:lumOff val="8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200" b="1">
              <a:solidFill>
                <a:sysClr val="windowText" lastClr="000000"/>
              </a:solidFill>
              <a:latin typeface="Aharoni" panose="02010803020104030203" pitchFamily="2" charset="-79"/>
              <a:cs typeface="Aharoni" panose="02010803020104030203" pitchFamily="2" charset="-79"/>
            </a:rPr>
            <a:t>PORTADA</a:t>
          </a:r>
        </a:p>
      </xdr:txBody>
    </xdr:sp>
    <xdr:clientData/>
  </xdr:twoCellAnchor>
  <xdr:oneCellAnchor>
    <xdr:from>
      <xdr:col>4</xdr:col>
      <xdr:colOff>179317</xdr:colOff>
      <xdr:row>3</xdr:row>
      <xdr:rowOff>115170</xdr:rowOff>
    </xdr:from>
    <xdr:ext cx="708143" cy="172227"/>
    <xdr:sp macro="" textlink="">
      <xdr:nvSpPr>
        <xdr:cNvPr id="45" name="44 Rectángulo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SpPr/>
      </xdr:nvSpPr>
      <xdr:spPr bwMode="auto">
        <a:xfrm>
          <a:off x="4856825" y="579404"/>
          <a:ext cx="708143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TOTAL 2025</a:t>
          </a:r>
        </a:p>
      </xdr:txBody>
    </xdr:sp>
    <xdr:clientData/>
  </xdr:oneCellAnchor>
  <xdr:oneCellAnchor>
    <xdr:from>
      <xdr:col>1</xdr:col>
      <xdr:colOff>0</xdr:colOff>
      <xdr:row>3</xdr:row>
      <xdr:rowOff>115170</xdr:rowOff>
    </xdr:from>
    <xdr:ext cx="1060450" cy="172227"/>
    <xdr:sp macro="" textlink="">
      <xdr:nvSpPr>
        <xdr:cNvPr id="42" name="41 Rectángulo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SpPr/>
      </xdr:nvSpPr>
      <xdr:spPr bwMode="auto">
        <a:xfrm>
          <a:off x="965555" y="594750"/>
          <a:ext cx="1060450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Pólizas 1990-2025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1</xdr:col>
      <xdr:colOff>1122892</xdr:colOff>
      <xdr:row>3</xdr:row>
      <xdr:rowOff>115170</xdr:rowOff>
    </xdr:from>
    <xdr:ext cx="1187376" cy="172227"/>
    <xdr:sp macro="" textlink="">
      <xdr:nvSpPr>
        <xdr:cNvPr id="43" name="42 Rectángulo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SpPr/>
      </xdr:nvSpPr>
      <xdr:spPr bwMode="auto">
        <a:xfrm>
          <a:off x="2159212" y="595230"/>
          <a:ext cx="1187376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Capitales 1990-2025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2</xdr:col>
      <xdr:colOff>1066759</xdr:colOff>
      <xdr:row>3</xdr:row>
      <xdr:rowOff>115170</xdr:rowOff>
    </xdr:from>
    <xdr:ext cx="1333185" cy="172227"/>
    <xdr:sp macro="" textlink="">
      <xdr:nvSpPr>
        <xdr:cNvPr id="44" name="43 Rectángulo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SpPr/>
      </xdr:nvSpPr>
      <xdr:spPr bwMode="auto">
        <a:xfrm>
          <a:off x="3406099" y="595230"/>
          <a:ext cx="1333185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Cap medios 1990-2025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5</xdr:col>
      <xdr:colOff>191978</xdr:colOff>
      <xdr:row>3</xdr:row>
      <xdr:rowOff>111907</xdr:rowOff>
    </xdr:from>
    <xdr:ext cx="1210909" cy="172227"/>
    <xdr:sp macro="" textlink="">
      <xdr:nvSpPr>
        <xdr:cNvPr id="46" name="45 Rectángulo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SpPr/>
      </xdr:nvSpPr>
      <xdr:spPr bwMode="auto">
        <a:xfrm>
          <a:off x="6114476" y="576141"/>
          <a:ext cx="1210909" cy="172227"/>
        </a:xfrm>
        <a:prstGeom prst="rect">
          <a:avLst/>
        </a:prstGeom>
        <a:solidFill>
          <a:schemeClr val="accent2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Estimación cap 2025</a:t>
          </a:r>
        </a:p>
      </xdr:txBody>
    </xdr:sp>
    <xdr:clientData/>
  </xdr:oneCellAnchor>
  <xdr:oneCellAnchor>
    <xdr:from>
      <xdr:col>5</xdr:col>
      <xdr:colOff>191715</xdr:colOff>
      <xdr:row>2</xdr:row>
      <xdr:rowOff>63940</xdr:rowOff>
    </xdr:from>
    <xdr:ext cx="1208021" cy="172227"/>
    <xdr:sp macro="" textlink="">
      <xdr:nvSpPr>
        <xdr:cNvPr id="47" name="46 Rectángulo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SpPr/>
      </xdr:nvSpPr>
      <xdr:spPr bwMode="auto">
        <a:xfrm>
          <a:off x="6114213" y="373429"/>
          <a:ext cx="1208021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Estimación pól 2025</a:t>
          </a:r>
        </a:p>
      </xdr:txBody>
    </xdr:sp>
    <xdr:clientData/>
  </xdr:oneCellAnchor>
  <xdr:twoCellAnchor editAs="oneCell">
    <xdr:from>
      <xdr:col>7</xdr:col>
      <xdr:colOff>495300</xdr:colOff>
      <xdr:row>72</xdr:row>
      <xdr:rowOff>114299</xdr:rowOff>
    </xdr:from>
    <xdr:to>
      <xdr:col>13</xdr:col>
      <xdr:colOff>349948</xdr:colOff>
      <xdr:row>107</xdr:row>
      <xdr:rowOff>6899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4AE2DA48-A69F-B870-636D-BC82AF84A4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/>
        <a:srcRect l="11564"/>
        <a:stretch>
          <a:fillRect/>
        </a:stretch>
      </xdr:blipFill>
      <xdr:spPr>
        <a:xfrm>
          <a:off x="8915400" y="12199619"/>
          <a:ext cx="7642287" cy="576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</xdr:colOff>
      <xdr:row>0</xdr:row>
      <xdr:rowOff>0</xdr:rowOff>
    </xdr:from>
    <xdr:to>
      <xdr:col>8</xdr:col>
      <xdr:colOff>0</xdr:colOff>
      <xdr:row>0</xdr:row>
      <xdr:rowOff>0</xdr:rowOff>
    </xdr:to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137160</xdr:colOff>
      <xdr:row>0</xdr:row>
      <xdr:rowOff>0</xdr:rowOff>
    </xdr:from>
    <xdr:to>
      <xdr:col>7</xdr:col>
      <xdr:colOff>754380</xdr:colOff>
      <xdr:row>0</xdr:row>
      <xdr:rowOff>0</xdr:rowOff>
    </xdr:to>
    <xdr:graphicFrame macro="">
      <xdr:nvGraphicFramePr>
        <xdr:cNvPr id="4" name="Gráfico 5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175260</xdr:colOff>
      <xdr:row>0</xdr:row>
      <xdr:rowOff>0</xdr:rowOff>
    </xdr:from>
    <xdr:to>
      <xdr:col>7</xdr:col>
      <xdr:colOff>815340</xdr:colOff>
      <xdr:row>0</xdr:row>
      <xdr:rowOff>0</xdr:rowOff>
    </xdr:to>
    <xdr:graphicFrame macro="">
      <xdr:nvGraphicFramePr>
        <xdr:cNvPr id="5" name="Gráfico 6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0</xdr:colOff>
      <xdr:row>0</xdr:row>
      <xdr:rowOff>0</xdr:rowOff>
    </xdr:to>
    <xdr:graphicFrame macro="">
      <xdr:nvGraphicFramePr>
        <xdr:cNvPr id="6" name="Gráfico 1029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0</xdr:colOff>
      <xdr:row>0</xdr:row>
      <xdr:rowOff>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0</xdr:colOff>
      <xdr:row>0</xdr:row>
      <xdr:rowOff>0</xdr:rowOff>
    </xdr:to>
    <xdr:graphicFrame macro="">
      <xdr:nvGraphicFramePr>
        <xdr:cNvPr id="8" name="Gráfico 4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0</xdr:colOff>
      <xdr:row>5</xdr:row>
      <xdr:rowOff>0</xdr:rowOff>
    </xdr:to>
    <xdr:graphicFrame macro="">
      <xdr:nvGraphicFramePr>
        <xdr:cNvPr id="9" name="Gráfico 4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0</xdr:colOff>
      <xdr:row>5</xdr:row>
      <xdr:rowOff>0</xdr:rowOff>
    </xdr:to>
    <xdr:graphicFrame macro="">
      <xdr:nvGraphicFramePr>
        <xdr:cNvPr id="10" name="Gráfico 6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0</xdr:colOff>
      <xdr:row>0</xdr:row>
      <xdr:rowOff>0</xdr:rowOff>
    </xdr:to>
    <xdr:graphicFrame macro="">
      <xdr:nvGraphicFramePr>
        <xdr:cNvPr id="14" name="Gráfico 4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6</xdr:row>
      <xdr:rowOff>0</xdr:rowOff>
    </xdr:from>
    <xdr:to>
      <xdr:col>1</xdr:col>
      <xdr:colOff>0</xdr:colOff>
      <xdr:row>6</xdr:row>
      <xdr:rowOff>0</xdr:rowOff>
    </xdr:to>
    <xdr:graphicFrame macro="">
      <xdr:nvGraphicFramePr>
        <xdr:cNvPr id="35" name="Gráfico 1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29</xdr:col>
      <xdr:colOff>0</xdr:colOff>
      <xdr:row>17</xdr:row>
      <xdr:rowOff>0</xdr:rowOff>
    </xdr:from>
    <xdr:to>
      <xdr:col>29</xdr:col>
      <xdr:colOff>0</xdr:colOff>
      <xdr:row>49</xdr:row>
      <xdr:rowOff>0</xdr:rowOff>
    </xdr:to>
    <xdr:graphicFrame macro="">
      <xdr:nvGraphicFramePr>
        <xdr:cNvPr id="37" name="Gráfico 1035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29</xdr:col>
      <xdr:colOff>0</xdr:colOff>
      <xdr:row>51</xdr:row>
      <xdr:rowOff>0</xdr:rowOff>
    </xdr:from>
    <xdr:to>
      <xdr:col>29</xdr:col>
      <xdr:colOff>0</xdr:colOff>
      <xdr:row>53</xdr:row>
      <xdr:rowOff>0</xdr:rowOff>
    </xdr:to>
    <xdr:graphicFrame macro="">
      <xdr:nvGraphicFramePr>
        <xdr:cNvPr id="38" name="Gráfico 1036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29</xdr:col>
      <xdr:colOff>0</xdr:colOff>
      <xdr:row>17</xdr:row>
      <xdr:rowOff>83820</xdr:rowOff>
    </xdr:from>
    <xdr:to>
      <xdr:col>29</xdr:col>
      <xdr:colOff>0</xdr:colOff>
      <xdr:row>52</xdr:row>
      <xdr:rowOff>152400</xdr:rowOff>
    </xdr:to>
    <xdr:graphicFrame macro="">
      <xdr:nvGraphicFramePr>
        <xdr:cNvPr id="39" name="Gráfico 4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137160</xdr:colOff>
      <xdr:row>6</xdr:row>
      <xdr:rowOff>0</xdr:rowOff>
    </xdr:from>
    <xdr:to>
      <xdr:col>8</xdr:col>
      <xdr:colOff>754380</xdr:colOff>
      <xdr:row>6</xdr:row>
      <xdr:rowOff>0</xdr:rowOff>
    </xdr:to>
    <xdr:graphicFrame macro="">
      <xdr:nvGraphicFramePr>
        <xdr:cNvPr id="40" name="Gráfico 1040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175260</xdr:colOff>
      <xdr:row>6</xdr:row>
      <xdr:rowOff>0</xdr:rowOff>
    </xdr:from>
    <xdr:to>
      <xdr:col>8</xdr:col>
      <xdr:colOff>815340</xdr:colOff>
      <xdr:row>6</xdr:row>
      <xdr:rowOff>0</xdr:rowOff>
    </xdr:to>
    <xdr:graphicFrame macro="">
      <xdr:nvGraphicFramePr>
        <xdr:cNvPr id="41" name="Gráfico 1041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148590</xdr:colOff>
      <xdr:row>37</xdr:row>
      <xdr:rowOff>15240</xdr:rowOff>
    </xdr:from>
    <xdr:to>
      <xdr:col>8</xdr:col>
      <xdr:colOff>637686</xdr:colOff>
      <xdr:row>52</xdr:row>
      <xdr:rowOff>41422</xdr:rowOff>
    </xdr:to>
    <xdr:graphicFrame macro="">
      <xdr:nvGraphicFramePr>
        <xdr:cNvPr id="42" name="Gráfico 12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11</xdr:col>
      <xdr:colOff>119380</xdr:colOff>
      <xdr:row>37</xdr:row>
      <xdr:rowOff>55880</xdr:rowOff>
    </xdr:from>
    <xdr:to>
      <xdr:col>17</xdr:col>
      <xdr:colOff>1024113</xdr:colOff>
      <xdr:row>52</xdr:row>
      <xdr:rowOff>82062</xdr:rowOff>
    </xdr:to>
    <xdr:graphicFrame macro="">
      <xdr:nvGraphicFramePr>
        <xdr:cNvPr id="43" name="Gráfico 12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20</xdr:col>
      <xdr:colOff>52071</xdr:colOff>
      <xdr:row>37</xdr:row>
      <xdr:rowOff>63500</xdr:rowOff>
    </xdr:from>
    <xdr:to>
      <xdr:col>27</xdr:col>
      <xdr:colOff>44761</xdr:colOff>
      <xdr:row>52</xdr:row>
      <xdr:rowOff>89682</xdr:rowOff>
    </xdr:to>
    <xdr:graphicFrame macro="">
      <xdr:nvGraphicFramePr>
        <xdr:cNvPr id="44" name="Gráfico 12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oneCellAnchor>
    <xdr:from>
      <xdr:col>6</xdr:col>
      <xdr:colOff>599478</xdr:colOff>
      <xdr:row>0</xdr:row>
      <xdr:rowOff>57150</xdr:rowOff>
    </xdr:from>
    <xdr:ext cx="2068450" cy="242478"/>
    <xdr:sp macro="" textlink="">
      <xdr:nvSpPr>
        <xdr:cNvPr id="48" name="47 Rectángulo redondeado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SpPr/>
      </xdr:nvSpPr>
      <xdr:spPr bwMode="auto">
        <a:xfrm>
          <a:off x="5133378" y="57150"/>
          <a:ext cx="2068450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glow rad="63500">
            <a:schemeClr val="accent2">
              <a:lumMod val="20000"/>
              <a:lumOff val="80000"/>
              <a:alpha val="40000"/>
            </a:schemeClr>
          </a:glow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indent="0" algn="l"/>
          <a:r>
            <a:rPr lang="es-ES" sz="1400" b="1">
              <a:solidFill>
                <a:srgbClr val="9D2235"/>
              </a:solidFill>
              <a:latin typeface="+mn-lt"/>
              <a:ea typeface="+mn-ea"/>
              <a:cs typeface="+mn-cs"/>
            </a:rPr>
            <a:t>II. PÉRDIDAS PECUNIARIAS </a:t>
          </a:r>
        </a:p>
      </xdr:txBody>
    </xdr:sp>
    <xdr:clientData/>
  </xdr:oneCellAnchor>
  <xdr:oneCellAnchor>
    <xdr:from>
      <xdr:col>5</xdr:col>
      <xdr:colOff>781050</xdr:colOff>
      <xdr:row>0</xdr:row>
      <xdr:rowOff>57150</xdr:rowOff>
    </xdr:from>
    <xdr:ext cx="727237" cy="242478"/>
    <xdr:sp macro="" textlink="">
      <xdr:nvSpPr>
        <xdr:cNvPr id="51" name="50 Rectángulo redondeado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/>
      </xdr:nvSpPr>
      <xdr:spPr bwMode="auto">
        <a:xfrm>
          <a:off x="3917950" y="57150"/>
          <a:ext cx="727237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indent="0"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I. BIENES </a:t>
          </a:r>
        </a:p>
      </xdr:txBody>
    </xdr:sp>
    <xdr:clientData/>
  </xdr:oneCellAnchor>
  <xdr:oneCellAnchor>
    <xdr:from>
      <xdr:col>1</xdr:col>
      <xdr:colOff>0</xdr:colOff>
      <xdr:row>3</xdr:row>
      <xdr:rowOff>101600</xdr:rowOff>
    </xdr:from>
    <xdr:ext cx="1074260" cy="172227"/>
    <xdr:sp macro="" textlink="">
      <xdr:nvSpPr>
        <xdr:cNvPr id="83" name="82 Rectángulo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SpPr/>
      </xdr:nvSpPr>
      <xdr:spPr bwMode="auto">
        <a:xfrm>
          <a:off x="965555" y="581180"/>
          <a:ext cx="1074260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Pólizas 2004-2025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3</xdr:col>
      <xdr:colOff>692377</xdr:colOff>
      <xdr:row>3</xdr:row>
      <xdr:rowOff>101600</xdr:rowOff>
    </xdr:from>
    <xdr:ext cx="1207344" cy="172227"/>
    <xdr:sp macro="" textlink="">
      <xdr:nvSpPr>
        <xdr:cNvPr id="84" name="83 Rectángulo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SpPr/>
      </xdr:nvSpPr>
      <xdr:spPr bwMode="auto">
        <a:xfrm>
          <a:off x="2253891" y="565834"/>
          <a:ext cx="1207344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Capitales 2004-2025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5</xdr:col>
      <xdr:colOff>43074</xdr:colOff>
      <xdr:row>3</xdr:row>
      <xdr:rowOff>101600</xdr:rowOff>
    </xdr:from>
    <xdr:ext cx="1657838" cy="172227"/>
    <xdr:sp macro="" textlink="">
      <xdr:nvSpPr>
        <xdr:cNvPr id="85" name="84 Rectángulo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SpPr/>
      </xdr:nvSpPr>
      <xdr:spPr bwMode="auto">
        <a:xfrm>
          <a:off x="3574065" y="565834"/>
          <a:ext cx="1657838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Capitales medios 2004-2025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7</xdr:col>
      <xdr:colOff>183797</xdr:colOff>
      <xdr:row>3</xdr:row>
      <xdr:rowOff>101600</xdr:rowOff>
    </xdr:from>
    <xdr:ext cx="736999" cy="172227"/>
    <xdr:sp macro="" textlink="">
      <xdr:nvSpPr>
        <xdr:cNvPr id="86" name="85 Rectángulo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SpPr/>
      </xdr:nvSpPr>
      <xdr:spPr bwMode="auto">
        <a:xfrm>
          <a:off x="5190617" y="581180"/>
          <a:ext cx="736999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TOTAL 2025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twoCellAnchor>
    <xdr:from>
      <xdr:col>1</xdr:col>
      <xdr:colOff>38100</xdr:colOff>
      <xdr:row>0</xdr:row>
      <xdr:rowOff>31750</xdr:rowOff>
    </xdr:from>
    <xdr:to>
      <xdr:col>5</xdr:col>
      <xdr:colOff>666750</xdr:colOff>
      <xdr:row>1</xdr:row>
      <xdr:rowOff>133350</xdr:rowOff>
    </xdr:to>
    <xdr:sp macro="" textlink="">
      <xdr:nvSpPr>
        <xdr:cNvPr id="60" name="59 Pentágono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SpPr/>
      </xdr:nvSpPr>
      <xdr:spPr bwMode="auto">
        <a:xfrm>
          <a:off x="996950" y="31750"/>
          <a:ext cx="2806700" cy="266700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ngle"/>
          <a:contourClr>
            <a:srgbClr val="FFFFFF"/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SECCIÓN 1ª</a:t>
          </a: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EXPUESTOS AL RIESGO 1990-2025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227499</xdr:colOff>
      <xdr:row>0</xdr:row>
      <xdr:rowOff>57150</xdr:rowOff>
    </xdr:from>
    <xdr:ext cx="1082629" cy="242478"/>
    <xdr:sp macro="" textlink="">
      <xdr:nvSpPr>
        <xdr:cNvPr id="45" name="44 Rectángulo redondeado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/>
      </xdr:nvSpPr>
      <xdr:spPr bwMode="auto">
        <a:xfrm>
          <a:off x="7382679" y="57150"/>
          <a:ext cx="108262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III. PERSONAS </a:t>
          </a:r>
        </a:p>
      </xdr:txBody>
    </xdr:sp>
    <xdr:clientData/>
  </xdr:oneCellAnchor>
  <xdr:oneCellAnchor>
    <xdr:from>
      <xdr:col>10</xdr:col>
      <xdr:colOff>698500</xdr:colOff>
      <xdr:row>0</xdr:row>
      <xdr:rowOff>57150</xdr:rowOff>
    </xdr:from>
    <xdr:ext cx="1109949" cy="242478"/>
    <xdr:sp macro="" textlink="">
      <xdr:nvSpPr>
        <xdr:cNvPr id="46" name="45 Rectángulo redondeado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SpPr/>
      </xdr:nvSpPr>
      <xdr:spPr bwMode="auto">
        <a:xfrm>
          <a:off x="8013700" y="57150"/>
          <a:ext cx="110994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IV.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RECARGOS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oneCellAnchor>
    <xdr:from>
      <xdr:col>22</xdr:col>
      <xdr:colOff>314020</xdr:colOff>
      <xdr:row>0</xdr:row>
      <xdr:rowOff>63500</xdr:rowOff>
    </xdr:from>
    <xdr:ext cx="2068450" cy="242478"/>
    <xdr:sp macro="" textlink="">
      <xdr:nvSpPr>
        <xdr:cNvPr id="49" name="48 Rectángulo redondeado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/>
      </xdr:nvSpPr>
      <xdr:spPr bwMode="auto">
        <a:xfrm>
          <a:off x="18095583" y="63500"/>
          <a:ext cx="2068450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glow rad="63500">
            <a:schemeClr val="accent2">
              <a:lumMod val="20000"/>
              <a:lumOff val="80000"/>
              <a:alpha val="40000"/>
            </a:schemeClr>
          </a:glow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indent="0" algn="l"/>
          <a:r>
            <a:rPr lang="es-ES" sz="1400" b="1">
              <a:solidFill>
                <a:srgbClr val="9D2235"/>
              </a:solidFill>
              <a:latin typeface="+mn-lt"/>
              <a:ea typeface="+mn-ea"/>
              <a:cs typeface="+mn-cs"/>
            </a:rPr>
            <a:t>II. PÉRDIDAS PECUNIARIAS </a:t>
          </a:r>
        </a:p>
      </xdr:txBody>
    </xdr:sp>
    <xdr:clientData/>
  </xdr:oneCellAnchor>
  <xdr:oneCellAnchor>
    <xdr:from>
      <xdr:col>20</xdr:col>
      <xdr:colOff>0</xdr:colOff>
      <xdr:row>0</xdr:row>
      <xdr:rowOff>63500</xdr:rowOff>
    </xdr:from>
    <xdr:ext cx="727237" cy="242478"/>
    <xdr:sp macro="" textlink="">
      <xdr:nvSpPr>
        <xdr:cNvPr id="50" name="49 Rectángulo redondeado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/>
      </xdr:nvSpPr>
      <xdr:spPr bwMode="auto">
        <a:xfrm>
          <a:off x="15462250" y="63500"/>
          <a:ext cx="727237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indent="0"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I. BIENES </a:t>
          </a:r>
        </a:p>
      </xdr:txBody>
    </xdr:sp>
    <xdr:clientData/>
  </xdr:oneCellAnchor>
  <xdr:oneCellAnchor>
    <xdr:from>
      <xdr:col>24</xdr:col>
      <xdr:colOff>544899</xdr:colOff>
      <xdr:row>0</xdr:row>
      <xdr:rowOff>63500</xdr:rowOff>
    </xdr:from>
    <xdr:ext cx="1082629" cy="242478"/>
    <xdr:sp macro="" textlink="">
      <xdr:nvSpPr>
        <xdr:cNvPr id="52" name="51 Rectángulo redondeado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/>
      </xdr:nvSpPr>
      <xdr:spPr bwMode="auto">
        <a:xfrm>
          <a:off x="20352210" y="63500"/>
          <a:ext cx="108262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III. PERSONAS </a:t>
          </a:r>
        </a:p>
      </xdr:txBody>
    </xdr:sp>
    <xdr:clientData/>
  </xdr:oneCellAnchor>
  <xdr:oneCellAnchor>
    <xdr:from>
      <xdr:col>25</xdr:col>
      <xdr:colOff>539648</xdr:colOff>
      <xdr:row>0</xdr:row>
      <xdr:rowOff>63500</xdr:rowOff>
    </xdr:from>
    <xdr:ext cx="1109949" cy="242478"/>
    <xdr:sp macro="" textlink="">
      <xdr:nvSpPr>
        <xdr:cNvPr id="53" name="52 Rectángulo redondeado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/>
      </xdr:nvSpPr>
      <xdr:spPr bwMode="auto">
        <a:xfrm>
          <a:off x="21563814" y="63500"/>
          <a:ext cx="110994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IV.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RECARGOS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twoCellAnchor editAs="oneCell">
    <xdr:from>
      <xdr:col>0</xdr:col>
      <xdr:colOff>158838</xdr:colOff>
      <xdr:row>1</xdr:row>
      <xdr:rowOff>19226</xdr:rowOff>
    </xdr:from>
    <xdr:to>
      <xdr:col>0</xdr:col>
      <xdr:colOff>770834</xdr:colOff>
      <xdr:row>4</xdr:row>
      <xdr:rowOff>121003</xdr:rowOff>
    </xdr:to>
    <xdr:pic>
      <xdr:nvPicPr>
        <xdr:cNvPr id="64" name="63 Imagen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838" y="179086"/>
          <a:ext cx="611996" cy="581358"/>
        </a:xfrm>
        <a:prstGeom prst="rect">
          <a:avLst/>
        </a:prstGeom>
      </xdr:spPr>
    </xdr:pic>
    <xdr:clientData/>
  </xdr:twoCellAnchor>
  <xdr:twoCellAnchor>
    <xdr:from>
      <xdr:col>0</xdr:col>
      <xdr:colOff>12788</xdr:colOff>
      <xdr:row>0</xdr:row>
      <xdr:rowOff>25576</xdr:rowOff>
    </xdr:from>
    <xdr:to>
      <xdr:col>0</xdr:col>
      <xdr:colOff>952588</xdr:colOff>
      <xdr:row>1</xdr:row>
      <xdr:rowOff>19226</xdr:rowOff>
    </xdr:to>
    <xdr:sp macro="" textlink="">
      <xdr:nvSpPr>
        <xdr:cNvPr id="65" name="64 Hexágono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SpPr/>
      </xdr:nvSpPr>
      <xdr:spPr bwMode="auto">
        <a:xfrm>
          <a:off x="12788" y="25576"/>
          <a:ext cx="939800" cy="153510"/>
        </a:xfrm>
        <a:prstGeom prst="hexagon">
          <a:avLst/>
        </a:prstGeom>
        <a:solidFill>
          <a:schemeClr val="accent2">
            <a:lumMod val="20000"/>
            <a:lumOff val="8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200" b="1">
              <a:solidFill>
                <a:sysClr val="windowText" lastClr="000000"/>
              </a:solidFill>
              <a:latin typeface="Aharoni" panose="02010803020104030203" pitchFamily="2" charset="-79"/>
              <a:cs typeface="Aharoni" panose="02010803020104030203" pitchFamily="2" charset="-79"/>
            </a:rPr>
            <a:t>PORTADA</a:t>
          </a:r>
        </a:p>
      </xdr:txBody>
    </xdr:sp>
    <xdr:clientData/>
  </xdr:twoCellAnchor>
  <xdr:oneCellAnchor>
    <xdr:from>
      <xdr:col>11</xdr:col>
      <xdr:colOff>0</xdr:colOff>
      <xdr:row>3</xdr:row>
      <xdr:rowOff>106680</xdr:rowOff>
    </xdr:from>
    <xdr:ext cx="1074260" cy="172227"/>
    <xdr:sp macro="" textlink="">
      <xdr:nvSpPr>
        <xdr:cNvPr id="11" name="82 Rectángulo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56C4007-BB25-4DA7-827F-F6603FA6C27D}"/>
            </a:ext>
          </a:extLst>
        </xdr:cNvPr>
        <xdr:cNvSpPr/>
      </xdr:nvSpPr>
      <xdr:spPr bwMode="auto">
        <a:xfrm>
          <a:off x="8770620" y="586740"/>
          <a:ext cx="1074260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Pólizas 2004-2025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13</xdr:col>
      <xdr:colOff>720513</xdr:colOff>
      <xdr:row>3</xdr:row>
      <xdr:rowOff>106680</xdr:rowOff>
    </xdr:from>
    <xdr:ext cx="1207344" cy="172227"/>
    <xdr:sp macro="" textlink="">
      <xdr:nvSpPr>
        <xdr:cNvPr id="12" name="83 Rectángulo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6E2E39EE-3375-42D9-9669-74CE327C2922}"/>
            </a:ext>
          </a:extLst>
        </xdr:cNvPr>
        <xdr:cNvSpPr/>
      </xdr:nvSpPr>
      <xdr:spPr bwMode="auto">
        <a:xfrm>
          <a:off x="10223239" y="570914"/>
          <a:ext cx="1207344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Capitales 2004-2025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14</xdr:col>
      <xdr:colOff>1050088</xdr:colOff>
      <xdr:row>3</xdr:row>
      <xdr:rowOff>106680</xdr:rowOff>
    </xdr:from>
    <xdr:ext cx="1657838" cy="172227"/>
    <xdr:sp macro="" textlink="">
      <xdr:nvSpPr>
        <xdr:cNvPr id="13" name="84 Rectángulo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8AD7876-55D1-4C2E-91FE-6549C4E27FA7}"/>
            </a:ext>
          </a:extLst>
        </xdr:cNvPr>
        <xdr:cNvSpPr/>
      </xdr:nvSpPr>
      <xdr:spPr bwMode="auto">
        <a:xfrm>
          <a:off x="11565688" y="570914"/>
          <a:ext cx="1657838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Capitales medios 2004-2025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16</xdr:col>
      <xdr:colOff>789295</xdr:colOff>
      <xdr:row>3</xdr:row>
      <xdr:rowOff>106680</xdr:rowOff>
    </xdr:from>
    <xdr:ext cx="736999" cy="172227"/>
    <xdr:sp macro="" textlink="">
      <xdr:nvSpPr>
        <xdr:cNvPr id="15" name="85 Rectángulo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8EA29C1D-ADCC-4B5C-9A7E-A3BC4DB5FA0E}"/>
            </a:ext>
          </a:extLst>
        </xdr:cNvPr>
        <xdr:cNvSpPr/>
      </xdr:nvSpPr>
      <xdr:spPr bwMode="auto">
        <a:xfrm>
          <a:off x="13654200" y="570914"/>
          <a:ext cx="736999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TOTAL 2025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20</xdr:col>
      <xdr:colOff>0</xdr:colOff>
      <xdr:row>3</xdr:row>
      <xdr:rowOff>99060</xdr:rowOff>
    </xdr:from>
    <xdr:ext cx="1074260" cy="172227"/>
    <xdr:sp macro="" textlink="">
      <xdr:nvSpPr>
        <xdr:cNvPr id="16" name="82 Rectángulo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D5B957C7-B456-4C93-9DF2-E5280A94AEF9}"/>
            </a:ext>
          </a:extLst>
        </xdr:cNvPr>
        <xdr:cNvSpPr/>
      </xdr:nvSpPr>
      <xdr:spPr bwMode="auto">
        <a:xfrm>
          <a:off x="16786860" y="579120"/>
          <a:ext cx="1074260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Pólizas 2004-2025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22</xdr:col>
      <xdr:colOff>673035</xdr:colOff>
      <xdr:row>3</xdr:row>
      <xdr:rowOff>99060</xdr:rowOff>
    </xdr:from>
    <xdr:ext cx="1207344" cy="172227"/>
    <xdr:sp macro="" textlink="">
      <xdr:nvSpPr>
        <xdr:cNvPr id="17" name="83 Rectángulo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B187129D-2CDF-4278-A7C6-9A94202C9A57}"/>
            </a:ext>
          </a:extLst>
        </xdr:cNvPr>
        <xdr:cNvSpPr/>
      </xdr:nvSpPr>
      <xdr:spPr bwMode="auto">
        <a:xfrm>
          <a:off x="18016155" y="579120"/>
          <a:ext cx="1207344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Capitales 2004-2025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24</xdr:col>
      <xdr:colOff>61834</xdr:colOff>
      <xdr:row>3</xdr:row>
      <xdr:rowOff>99060</xdr:rowOff>
    </xdr:from>
    <xdr:ext cx="1657838" cy="172227"/>
    <xdr:sp macro="" textlink="">
      <xdr:nvSpPr>
        <xdr:cNvPr id="18" name="84 Rectángulo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A5844A5C-836C-4142-AAE8-056195F5FEB9}"/>
            </a:ext>
          </a:extLst>
        </xdr:cNvPr>
        <xdr:cNvSpPr/>
      </xdr:nvSpPr>
      <xdr:spPr bwMode="auto">
        <a:xfrm>
          <a:off x="19378534" y="579120"/>
          <a:ext cx="1657838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Capitales medios 2004-2025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  <xdr:oneCellAnchor>
    <xdr:from>
      <xdr:col>25</xdr:col>
      <xdr:colOff>793397</xdr:colOff>
      <xdr:row>3</xdr:row>
      <xdr:rowOff>99060</xdr:rowOff>
    </xdr:from>
    <xdr:ext cx="736999" cy="172227"/>
    <xdr:sp macro="" textlink="">
      <xdr:nvSpPr>
        <xdr:cNvPr id="19" name="85 Rectángulo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7CBC2C8F-A3D4-4EC3-AD70-16E17A7662E6}"/>
            </a:ext>
          </a:extLst>
        </xdr:cNvPr>
        <xdr:cNvSpPr/>
      </xdr:nvSpPr>
      <xdr:spPr bwMode="auto">
        <a:xfrm>
          <a:off x="21298817" y="579120"/>
          <a:ext cx="736999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TOTAL 2025</a:t>
          </a:r>
          <a:endParaRPr lang="es-ES">
            <a:solidFill>
              <a:schemeClr val="bg1"/>
            </a:solidFill>
            <a:effectLst/>
          </a:endParaRP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8</xdr:row>
      <xdr:rowOff>76200</xdr:rowOff>
    </xdr:from>
    <xdr:to>
      <xdr:col>1</xdr:col>
      <xdr:colOff>0</xdr:colOff>
      <xdr:row>23</xdr:row>
      <xdr:rowOff>83820</xdr:rowOff>
    </xdr:to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graphicFrame macro="">
      <xdr:nvGraphicFramePr>
        <xdr:cNvPr id="4" name="Gráfico 5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graphicFrame macro="">
      <xdr:nvGraphicFramePr>
        <xdr:cNvPr id="5" name="Gráfico 6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8</xdr:row>
      <xdr:rowOff>99060</xdr:rowOff>
    </xdr:from>
    <xdr:to>
      <xdr:col>1</xdr:col>
      <xdr:colOff>0</xdr:colOff>
      <xdr:row>23</xdr:row>
      <xdr:rowOff>114300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8</xdr:row>
      <xdr:rowOff>83820</xdr:rowOff>
    </xdr:from>
    <xdr:to>
      <xdr:col>1</xdr:col>
      <xdr:colOff>0</xdr:colOff>
      <xdr:row>26</xdr:row>
      <xdr:rowOff>144780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8</xdr:row>
      <xdr:rowOff>83820</xdr:rowOff>
    </xdr:from>
    <xdr:to>
      <xdr:col>1</xdr:col>
      <xdr:colOff>0</xdr:colOff>
      <xdr:row>23</xdr:row>
      <xdr:rowOff>114300</xdr:rowOff>
    </xdr:to>
    <xdr:graphicFrame macro="">
      <xdr:nvGraphicFramePr>
        <xdr:cNvPr id="8" name="Gráfico 4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0</xdr:colOff>
      <xdr:row>25</xdr:row>
      <xdr:rowOff>0</xdr:rowOff>
    </xdr:from>
    <xdr:to>
      <xdr:col>5</xdr:col>
      <xdr:colOff>0</xdr:colOff>
      <xdr:row>52</xdr:row>
      <xdr:rowOff>30480</xdr:rowOff>
    </xdr:to>
    <xdr:graphicFrame macro="">
      <xdr:nvGraphicFramePr>
        <xdr:cNvPr id="9" name="Gráfico 4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0</xdr:colOff>
      <xdr:row>25</xdr:row>
      <xdr:rowOff>7620</xdr:rowOff>
    </xdr:from>
    <xdr:to>
      <xdr:col>5</xdr:col>
      <xdr:colOff>0</xdr:colOff>
      <xdr:row>52</xdr:row>
      <xdr:rowOff>30480</xdr:rowOff>
    </xdr:to>
    <xdr:graphicFrame macro="">
      <xdr:nvGraphicFramePr>
        <xdr:cNvPr id="10" name="Gráfico 6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8</xdr:row>
      <xdr:rowOff>83820</xdr:rowOff>
    </xdr:from>
    <xdr:to>
      <xdr:col>1</xdr:col>
      <xdr:colOff>0</xdr:colOff>
      <xdr:row>26</xdr:row>
      <xdr:rowOff>144780</xdr:rowOff>
    </xdr:to>
    <xdr:graphicFrame macro="">
      <xdr:nvGraphicFramePr>
        <xdr:cNvPr id="11" name="Gráfico 4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0</xdr:colOff>
      <xdr:row>52</xdr:row>
      <xdr:rowOff>91440</xdr:rowOff>
    </xdr:from>
    <xdr:to>
      <xdr:col>8</xdr:col>
      <xdr:colOff>0</xdr:colOff>
      <xdr:row>71</xdr:row>
      <xdr:rowOff>152400</xdr:rowOff>
    </xdr:to>
    <xdr:graphicFrame macro="">
      <xdr:nvGraphicFramePr>
        <xdr:cNvPr id="12" name="Gráfico 4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224047</xdr:colOff>
      <xdr:row>5</xdr:row>
      <xdr:rowOff>81642</xdr:rowOff>
    </xdr:from>
    <xdr:to>
      <xdr:col>11</xdr:col>
      <xdr:colOff>789876</xdr:colOff>
      <xdr:row>20</xdr:row>
      <xdr:rowOff>24697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</xdr:col>
      <xdr:colOff>240737</xdr:colOff>
      <xdr:row>23</xdr:row>
      <xdr:rowOff>137300</xdr:rowOff>
    </xdr:from>
    <xdr:to>
      <xdr:col>11</xdr:col>
      <xdr:colOff>806566</xdr:colOff>
      <xdr:row>38</xdr:row>
      <xdr:rowOff>163482</xdr:rowOff>
    </xdr:to>
    <xdr:graphicFrame macro="">
      <xdr:nvGraphicFramePr>
        <xdr:cNvPr id="14" name="Gráfico 12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6</xdr:col>
      <xdr:colOff>256655</xdr:colOff>
      <xdr:row>42</xdr:row>
      <xdr:rowOff>162101</xdr:rowOff>
    </xdr:from>
    <xdr:to>
      <xdr:col>11</xdr:col>
      <xdr:colOff>822484</xdr:colOff>
      <xdr:row>58</xdr:row>
      <xdr:rowOff>28423</xdr:rowOff>
    </xdr:to>
    <xdr:graphicFrame macro="">
      <xdr:nvGraphicFramePr>
        <xdr:cNvPr id="15" name="Gráfico 12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68751</xdr:colOff>
      <xdr:row>47</xdr:row>
      <xdr:rowOff>140897</xdr:rowOff>
    </xdr:from>
    <xdr:to>
      <xdr:col>4</xdr:col>
      <xdr:colOff>1359011</xdr:colOff>
      <xdr:row>62</xdr:row>
      <xdr:rowOff>101473</xdr:rowOff>
    </xdr:to>
    <xdr:graphicFrame macro="">
      <xdr:nvGraphicFramePr>
        <xdr:cNvPr id="16" name="Gráfico 3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</xdr:col>
      <xdr:colOff>0</xdr:colOff>
      <xdr:row>0</xdr:row>
      <xdr:rowOff>0</xdr:rowOff>
    </xdr:from>
    <xdr:to>
      <xdr:col>9</xdr:col>
      <xdr:colOff>0</xdr:colOff>
      <xdr:row>5</xdr:row>
      <xdr:rowOff>0</xdr:rowOff>
    </xdr:to>
    <xdr:graphicFrame macro="">
      <xdr:nvGraphicFramePr>
        <xdr:cNvPr id="28" name="Gráfico 4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9</xdr:col>
      <xdr:colOff>0</xdr:colOff>
      <xdr:row>0</xdr:row>
      <xdr:rowOff>0</xdr:rowOff>
    </xdr:from>
    <xdr:to>
      <xdr:col>9</xdr:col>
      <xdr:colOff>0</xdr:colOff>
      <xdr:row>5</xdr:row>
      <xdr:rowOff>0</xdr:rowOff>
    </xdr:to>
    <xdr:graphicFrame macro="">
      <xdr:nvGraphicFramePr>
        <xdr:cNvPr id="29" name="Gráfico 6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oneCellAnchor>
    <xdr:from>
      <xdr:col>6</xdr:col>
      <xdr:colOff>354648</xdr:colOff>
      <xdr:row>0</xdr:row>
      <xdr:rowOff>69850</xdr:rowOff>
    </xdr:from>
    <xdr:ext cx="1114591" cy="242478"/>
    <xdr:sp macro="" textlink="">
      <xdr:nvSpPr>
        <xdr:cNvPr id="43" name="42 Rectángulo redondeado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SpPr/>
      </xdr:nvSpPr>
      <xdr:spPr bwMode="auto">
        <a:xfrm>
          <a:off x="7159308" y="69850"/>
          <a:ext cx="1114591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glow rad="63500">
            <a:schemeClr val="accent2">
              <a:lumMod val="20000"/>
              <a:lumOff val="80000"/>
              <a:alpha val="40000"/>
            </a:schemeClr>
          </a:glow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indent="0" algn="l"/>
          <a:r>
            <a:rPr lang="es-ES" sz="1400" b="1">
              <a:solidFill>
                <a:srgbClr val="9D2235"/>
              </a:solidFill>
              <a:latin typeface="+mn-lt"/>
              <a:ea typeface="+mn-ea"/>
              <a:cs typeface="+mn-cs"/>
            </a:rPr>
            <a:t>III. PERSONAS </a:t>
          </a:r>
        </a:p>
      </xdr:txBody>
    </xdr:sp>
    <xdr:clientData/>
  </xdr:oneCellAnchor>
  <xdr:twoCellAnchor>
    <xdr:from>
      <xdr:col>1</xdr:col>
      <xdr:colOff>31750</xdr:colOff>
      <xdr:row>0</xdr:row>
      <xdr:rowOff>31750</xdr:rowOff>
    </xdr:from>
    <xdr:to>
      <xdr:col>3</xdr:col>
      <xdr:colOff>755650</xdr:colOff>
      <xdr:row>1</xdr:row>
      <xdr:rowOff>133350</xdr:rowOff>
    </xdr:to>
    <xdr:sp macro="" textlink="">
      <xdr:nvSpPr>
        <xdr:cNvPr id="33" name="32 Pentágono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SpPr/>
      </xdr:nvSpPr>
      <xdr:spPr bwMode="auto">
        <a:xfrm>
          <a:off x="997305" y="31750"/>
          <a:ext cx="2821265" cy="261460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ngle"/>
          <a:contourClr>
            <a:srgbClr val="FFFFFF"/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SECCIÓN 1ª</a:t>
          </a: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EXPUESTOS AL RIESGO 1990-2025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0</xdr:colOff>
      <xdr:row>3</xdr:row>
      <xdr:rowOff>101600</xdr:rowOff>
    </xdr:from>
    <xdr:ext cx="1067866" cy="172227"/>
    <xdr:sp macro="" textlink="">
      <xdr:nvSpPr>
        <xdr:cNvPr id="35" name="34 Rectángulo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SpPr/>
      </xdr:nvSpPr>
      <xdr:spPr bwMode="auto">
        <a:xfrm>
          <a:off x="965555" y="581180"/>
          <a:ext cx="1067866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TOTAL 1990-2025</a:t>
          </a:r>
        </a:p>
      </xdr:txBody>
    </xdr:sp>
    <xdr:clientData/>
  </xdr:oneCellAnchor>
  <xdr:oneCellAnchor>
    <xdr:from>
      <xdr:col>2</xdr:col>
      <xdr:colOff>381352</xdr:colOff>
      <xdr:row>3</xdr:row>
      <xdr:rowOff>101600</xdr:rowOff>
    </xdr:from>
    <xdr:ext cx="776036" cy="172227"/>
    <xdr:sp macro="" textlink="">
      <xdr:nvSpPr>
        <xdr:cNvPr id="36" name="35 Rectángulo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SpPr/>
      </xdr:nvSpPr>
      <xdr:spPr bwMode="auto">
        <a:xfrm>
          <a:off x="2120630" y="581180"/>
          <a:ext cx="776036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pAutoFit/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TOTAL 2025</a:t>
          </a:r>
        </a:p>
      </xdr:txBody>
    </xdr:sp>
    <xdr:clientData/>
  </xdr:oneCellAnchor>
  <xdr:oneCellAnchor>
    <xdr:from>
      <xdr:col>3</xdr:col>
      <xdr:colOff>882650</xdr:colOff>
      <xdr:row>0</xdr:row>
      <xdr:rowOff>76200</xdr:rowOff>
    </xdr:from>
    <xdr:ext cx="727237" cy="242478"/>
    <xdr:sp macro="" textlink="">
      <xdr:nvSpPr>
        <xdr:cNvPr id="30" name="29 Rectángulo redondeado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/>
      </xdr:nvSpPr>
      <xdr:spPr bwMode="auto">
        <a:xfrm>
          <a:off x="3924300" y="76200"/>
          <a:ext cx="727237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indent="0"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I. BIENES </a:t>
          </a:r>
        </a:p>
      </xdr:txBody>
    </xdr:sp>
    <xdr:clientData/>
  </xdr:oneCellAnchor>
  <xdr:oneCellAnchor>
    <xdr:from>
      <xdr:col>4</xdr:col>
      <xdr:colOff>235899</xdr:colOff>
      <xdr:row>0</xdr:row>
      <xdr:rowOff>76200</xdr:rowOff>
    </xdr:from>
    <xdr:ext cx="2010897" cy="242478"/>
    <xdr:sp macro="" textlink="">
      <xdr:nvSpPr>
        <xdr:cNvPr id="37" name="36 Rectángulo redondeado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SpPr/>
      </xdr:nvSpPr>
      <xdr:spPr bwMode="auto">
        <a:xfrm>
          <a:off x="5021259" y="76200"/>
          <a:ext cx="2010897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indent="0"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rPr>
            <a:t>II. PÉRDIDAS PECUNIARIAS </a:t>
          </a:r>
        </a:p>
      </xdr:txBody>
    </xdr:sp>
    <xdr:clientData/>
  </xdr:oneCellAnchor>
  <xdr:oneCellAnchor>
    <xdr:from>
      <xdr:col>7</xdr:col>
      <xdr:colOff>1017270</xdr:colOff>
      <xdr:row>0</xdr:row>
      <xdr:rowOff>69850</xdr:rowOff>
    </xdr:from>
    <xdr:ext cx="1109949" cy="242478"/>
    <xdr:sp macro="" textlink="">
      <xdr:nvSpPr>
        <xdr:cNvPr id="38" name="37 Rectángulo redondeado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SpPr/>
      </xdr:nvSpPr>
      <xdr:spPr bwMode="auto">
        <a:xfrm>
          <a:off x="8401050" y="69850"/>
          <a:ext cx="110994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IV.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RECARGOS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twoCellAnchor editAs="oneCell">
    <xdr:from>
      <xdr:col>0</xdr:col>
      <xdr:colOff>158838</xdr:colOff>
      <xdr:row>1</xdr:row>
      <xdr:rowOff>19226</xdr:rowOff>
    </xdr:from>
    <xdr:to>
      <xdr:col>0</xdr:col>
      <xdr:colOff>770834</xdr:colOff>
      <xdr:row>4</xdr:row>
      <xdr:rowOff>121003</xdr:rowOff>
    </xdr:to>
    <xdr:pic>
      <xdr:nvPicPr>
        <xdr:cNvPr id="34" name="33 Imagen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838" y="179086"/>
          <a:ext cx="611996" cy="581358"/>
        </a:xfrm>
        <a:prstGeom prst="rect">
          <a:avLst/>
        </a:prstGeom>
      </xdr:spPr>
    </xdr:pic>
    <xdr:clientData/>
  </xdr:twoCellAnchor>
  <xdr:twoCellAnchor>
    <xdr:from>
      <xdr:col>0</xdr:col>
      <xdr:colOff>12788</xdr:colOff>
      <xdr:row>0</xdr:row>
      <xdr:rowOff>25576</xdr:rowOff>
    </xdr:from>
    <xdr:to>
      <xdr:col>0</xdr:col>
      <xdr:colOff>952588</xdr:colOff>
      <xdr:row>1</xdr:row>
      <xdr:rowOff>19226</xdr:rowOff>
    </xdr:to>
    <xdr:sp macro="" textlink="">
      <xdr:nvSpPr>
        <xdr:cNvPr id="39" name="38 Hexágono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SpPr/>
      </xdr:nvSpPr>
      <xdr:spPr bwMode="auto">
        <a:xfrm>
          <a:off x="12788" y="25576"/>
          <a:ext cx="939800" cy="153510"/>
        </a:xfrm>
        <a:prstGeom prst="hexagon">
          <a:avLst/>
        </a:prstGeom>
        <a:solidFill>
          <a:schemeClr val="accent2">
            <a:lumMod val="20000"/>
            <a:lumOff val="8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200" b="1">
              <a:solidFill>
                <a:sysClr val="windowText" lastClr="000000"/>
              </a:solidFill>
              <a:latin typeface="Aharoni" panose="02010803020104030203" pitchFamily="2" charset="-79"/>
              <a:cs typeface="Aharoni" panose="02010803020104030203" pitchFamily="2" charset="-79"/>
            </a:rPr>
            <a:t>PORTADA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36</xdr:row>
      <xdr:rowOff>0</xdr:rowOff>
    </xdr:from>
    <xdr:to>
      <xdr:col>7</xdr:col>
      <xdr:colOff>0</xdr:colOff>
      <xdr:row>60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36</xdr:row>
      <xdr:rowOff>0</xdr:rowOff>
    </xdr:from>
    <xdr:to>
      <xdr:col>7</xdr:col>
      <xdr:colOff>0</xdr:colOff>
      <xdr:row>60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36</xdr:row>
      <xdr:rowOff>0</xdr:rowOff>
    </xdr:from>
    <xdr:to>
      <xdr:col>7</xdr:col>
      <xdr:colOff>0</xdr:colOff>
      <xdr:row>60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40</xdr:row>
      <xdr:rowOff>7620</xdr:rowOff>
    </xdr:from>
    <xdr:to>
      <xdr:col>7</xdr:col>
      <xdr:colOff>0</xdr:colOff>
      <xdr:row>60</xdr:row>
      <xdr:rowOff>0</xdr:rowOff>
    </xdr:to>
    <xdr:graphicFrame macro="">
      <xdr:nvGraphicFramePr>
        <xdr:cNvPr id="5" name="Gráfico 8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0</xdr:colOff>
      <xdr:row>40</xdr:row>
      <xdr:rowOff>0</xdr:rowOff>
    </xdr:from>
    <xdr:to>
      <xdr:col>7</xdr:col>
      <xdr:colOff>0</xdr:colOff>
      <xdr:row>60</xdr:row>
      <xdr:rowOff>0</xdr:rowOff>
    </xdr:to>
    <xdr:graphicFrame macro="">
      <xdr:nvGraphicFramePr>
        <xdr:cNvPr id="6" name="Gráfico 9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0</xdr:colOff>
      <xdr:row>40</xdr:row>
      <xdr:rowOff>7620</xdr:rowOff>
    </xdr:from>
    <xdr:to>
      <xdr:col>7</xdr:col>
      <xdr:colOff>0</xdr:colOff>
      <xdr:row>60</xdr:row>
      <xdr:rowOff>0</xdr:rowOff>
    </xdr:to>
    <xdr:graphicFrame macro="">
      <xdr:nvGraphicFramePr>
        <xdr:cNvPr id="7" name="Gráfico 10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253341</xdr:colOff>
      <xdr:row>22</xdr:row>
      <xdr:rowOff>136040</xdr:rowOff>
    </xdr:from>
    <xdr:to>
      <xdr:col>6</xdr:col>
      <xdr:colOff>778394</xdr:colOff>
      <xdr:row>35</xdr:row>
      <xdr:rowOff>43149</xdr:rowOff>
    </xdr:to>
    <xdr:graphicFrame macro="">
      <xdr:nvGraphicFramePr>
        <xdr:cNvPr id="8" name="Gráfico 4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227362</xdr:colOff>
      <xdr:row>22</xdr:row>
      <xdr:rowOff>142175</xdr:rowOff>
    </xdr:from>
    <xdr:to>
      <xdr:col>3</xdr:col>
      <xdr:colOff>13507</xdr:colOff>
      <xdr:row>35</xdr:row>
      <xdr:rowOff>49284</xdr:rowOff>
    </xdr:to>
    <xdr:graphicFrame macro="">
      <xdr:nvGraphicFramePr>
        <xdr:cNvPr id="9" name="Gráfico 4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17610</xdr:colOff>
      <xdr:row>55</xdr:row>
      <xdr:rowOff>119783</xdr:rowOff>
    </xdr:from>
    <xdr:to>
      <xdr:col>6</xdr:col>
      <xdr:colOff>969844</xdr:colOff>
      <xdr:row>68</xdr:row>
      <xdr:rowOff>41613</xdr:rowOff>
    </xdr:to>
    <xdr:graphicFrame macro="">
      <xdr:nvGraphicFramePr>
        <xdr:cNvPr id="10" name="Gráfico 4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418813</xdr:colOff>
      <xdr:row>55</xdr:row>
      <xdr:rowOff>125918</xdr:rowOff>
    </xdr:from>
    <xdr:to>
      <xdr:col>3</xdr:col>
      <xdr:colOff>204957</xdr:colOff>
      <xdr:row>68</xdr:row>
      <xdr:rowOff>47748</xdr:rowOff>
    </xdr:to>
    <xdr:graphicFrame macro="">
      <xdr:nvGraphicFramePr>
        <xdr:cNvPr id="11" name="Gráfico 4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332221</xdr:colOff>
      <xdr:row>88</xdr:row>
      <xdr:rowOff>152977</xdr:rowOff>
    </xdr:from>
    <xdr:to>
      <xdr:col>3</xdr:col>
      <xdr:colOff>67426</xdr:colOff>
      <xdr:row>102</xdr:row>
      <xdr:rowOff>4657</xdr:rowOff>
    </xdr:to>
    <xdr:graphicFrame macro="">
      <xdr:nvGraphicFramePr>
        <xdr:cNvPr id="12" name="Gráfico 4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13624</xdr:colOff>
      <xdr:row>88</xdr:row>
      <xdr:rowOff>160597</xdr:rowOff>
    </xdr:from>
    <xdr:to>
      <xdr:col>6</xdr:col>
      <xdr:colOff>918730</xdr:colOff>
      <xdr:row>102</xdr:row>
      <xdr:rowOff>12277</xdr:rowOff>
    </xdr:to>
    <xdr:graphicFrame macro="">
      <xdr:nvGraphicFramePr>
        <xdr:cNvPr id="13" name="Gráfico 4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oneCellAnchor>
    <xdr:from>
      <xdr:col>1</xdr:col>
      <xdr:colOff>978535</xdr:colOff>
      <xdr:row>2</xdr:row>
      <xdr:rowOff>82242</xdr:rowOff>
    </xdr:from>
    <xdr:ext cx="2068450" cy="242478"/>
    <xdr:sp macro="" textlink="">
      <xdr:nvSpPr>
        <xdr:cNvPr id="38" name="37 Rectángulo redondeado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/>
      </xdr:nvSpPr>
      <xdr:spPr bwMode="auto">
        <a:xfrm>
          <a:off x="2014855" y="402282"/>
          <a:ext cx="2068450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glow rad="63500">
            <a:schemeClr val="accent2">
              <a:lumMod val="20000"/>
              <a:lumOff val="80000"/>
              <a:alpha val="40000"/>
            </a:schemeClr>
          </a:glow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indent="0" algn="l"/>
          <a:r>
            <a:rPr lang="es-ES" sz="1400" b="1">
              <a:solidFill>
                <a:srgbClr val="9D2235"/>
              </a:solidFill>
              <a:latin typeface="+mn-lt"/>
              <a:ea typeface="+mn-ea"/>
              <a:cs typeface="+mn-cs"/>
            </a:rPr>
            <a:t>II. PÉRDIDAS PECUNIARIAS </a:t>
          </a:r>
        </a:p>
      </xdr:txBody>
    </xdr:sp>
    <xdr:clientData/>
  </xdr:oneCellAnchor>
  <xdr:oneCellAnchor>
    <xdr:from>
      <xdr:col>3</xdr:col>
      <xdr:colOff>145754</xdr:colOff>
      <xdr:row>2</xdr:row>
      <xdr:rowOff>82242</xdr:rowOff>
    </xdr:from>
    <xdr:ext cx="1114591" cy="242478"/>
    <xdr:sp macro="" textlink="">
      <xdr:nvSpPr>
        <xdr:cNvPr id="39" name="38 Rectángulo redondeado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/>
      </xdr:nvSpPr>
      <xdr:spPr bwMode="auto">
        <a:xfrm>
          <a:off x="4283414" y="417522"/>
          <a:ext cx="1114591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glow rad="63500">
            <a:schemeClr val="accent2">
              <a:lumMod val="20000"/>
              <a:lumOff val="80000"/>
              <a:alpha val="40000"/>
            </a:schemeClr>
          </a:glow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indent="0" algn="l"/>
          <a:r>
            <a:rPr lang="es-ES" sz="1400" b="1">
              <a:solidFill>
                <a:srgbClr val="9D2235"/>
              </a:solidFill>
              <a:latin typeface="+mn-lt"/>
              <a:ea typeface="+mn-ea"/>
              <a:cs typeface="+mn-cs"/>
            </a:rPr>
            <a:t>III. PERSONAS </a:t>
          </a:r>
        </a:p>
      </xdr:txBody>
    </xdr:sp>
    <xdr:clientData/>
  </xdr:oneCellAnchor>
  <xdr:oneCellAnchor>
    <xdr:from>
      <xdr:col>4</xdr:col>
      <xdr:colOff>987764</xdr:colOff>
      <xdr:row>2</xdr:row>
      <xdr:rowOff>82242</xdr:rowOff>
    </xdr:from>
    <xdr:ext cx="1109949" cy="242478"/>
    <xdr:sp macro="" textlink="">
      <xdr:nvSpPr>
        <xdr:cNvPr id="40" name="39 Rectángulo redondeado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SpPr/>
      </xdr:nvSpPr>
      <xdr:spPr bwMode="auto">
        <a:xfrm>
          <a:off x="5582624" y="417522"/>
          <a:ext cx="110994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chemeClr val="bg1">
              <a:lumMod val="50000"/>
            </a:schemeClr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algn="l"/>
          <a:r>
            <a:rPr lang="es-ES" sz="1400">
              <a:solidFill>
                <a:schemeClr val="tx1">
                  <a:lumMod val="65000"/>
                  <a:lumOff val="35000"/>
                </a:schemeClr>
              </a:solidFill>
            </a:rPr>
            <a:t>IV.</a:t>
          </a:r>
          <a:r>
            <a:rPr lang="es-ES" sz="1400" baseline="0">
              <a:solidFill>
                <a:schemeClr val="tx1">
                  <a:lumMod val="65000"/>
                  <a:lumOff val="35000"/>
                </a:schemeClr>
              </a:solidFill>
            </a:rPr>
            <a:t> RECARGOS </a:t>
          </a:r>
          <a:endParaRPr lang="es-E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oneCellAnchor>
    <xdr:from>
      <xdr:col>1</xdr:col>
      <xdr:colOff>50800</xdr:colOff>
      <xdr:row>2</xdr:row>
      <xdr:rowOff>82242</xdr:rowOff>
    </xdr:from>
    <xdr:ext cx="743139" cy="242478"/>
    <xdr:sp macro="" textlink="">
      <xdr:nvSpPr>
        <xdr:cNvPr id="41" name="40 Rectángulo redondeado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800-000029000000}"/>
            </a:ext>
          </a:extLst>
        </xdr:cNvPr>
        <xdr:cNvSpPr/>
      </xdr:nvSpPr>
      <xdr:spPr bwMode="auto">
        <a:xfrm>
          <a:off x="1016355" y="414751"/>
          <a:ext cx="743139" cy="242478"/>
        </a:xfrm>
        <a:prstGeom prst="round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glow rad="63500">
            <a:schemeClr val="accent2">
              <a:lumMod val="20000"/>
              <a:lumOff val="80000"/>
              <a:alpha val="40000"/>
            </a:schemeClr>
          </a:glow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indent="0" algn="l"/>
          <a:r>
            <a:rPr lang="es-ES" sz="1400" b="1">
              <a:solidFill>
                <a:srgbClr val="9D2235"/>
              </a:solidFill>
              <a:latin typeface="+mn-lt"/>
              <a:ea typeface="+mn-ea"/>
              <a:cs typeface="+mn-cs"/>
            </a:rPr>
            <a:t>I. BIENES </a:t>
          </a:r>
        </a:p>
      </xdr:txBody>
    </xdr:sp>
    <xdr:clientData/>
  </xdr:oneCellAnchor>
  <xdr:twoCellAnchor>
    <xdr:from>
      <xdr:col>4</xdr:col>
      <xdr:colOff>245080</xdr:colOff>
      <xdr:row>4</xdr:row>
      <xdr:rowOff>869</xdr:rowOff>
    </xdr:from>
    <xdr:to>
      <xdr:col>4</xdr:col>
      <xdr:colOff>246618</xdr:colOff>
      <xdr:row>4</xdr:row>
      <xdr:rowOff>134197</xdr:rowOff>
    </xdr:to>
    <xdr:cxnSp macro="">
      <xdr:nvCxnSpPr>
        <xdr:cNvPr id="46" name="45 Conector angular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CxnSpPr/>
      </xdr:nvCxnSpPr>
      <xdr:spPr bwMode="auto">
        <a:xfrm rot="16200000" flipH="1">
          <a:off x="4774045" y="737324"/>
          <a:ext cx="133328" cy="1538"/>
        </a:xfrm>
        <a:prstGeom prst="bentConnector3">
          <a:avLst>
            <a:gd name="adj1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1905668</xdr:colOff>
      <xdr:row>4</xdr:row>
      <xdr:rowOff>756</xdr:rowOff>
    </xdr:from>
    <xdr:to>
      <xdr:col>1</xdr:col>
      <xdr:colOff>1905669</xdr:colOff>
      <xdr:row>4</xdr:row>
      <xdr:rowOff>134199</xdr:rowOff>
    </xdr:to>
    <xdr:cxnSp macro="">
      <xdr:nvCxnSpPr>
        <xdr:cNvPr id="60" name="59 Conector angular">
          <a:extLst>
            <a:ext uri="{FF2B5EF4-FFF2-40B4-BE49-F238E27FC236}">
              <a16:creationId xmlns:a16="http://schemas.microsoft.com/office/drawing/2014/main" id="{00000000-0008-0000-0800-00003C000000}"/>
            </a:ext>
          </a:extLst>
        </xdr:cNvPr>
        <xdr:cNvCxnSpPr/>
      </xdr:nvCxnSpPr>
      <xdr:spPr bwMode="auto">
        <a:xfrm rot="5400000">
          <a:off x="2875267" y="707557"/>
          <a:ext cx="133443" cy="1"/>
        </a:xfrm>
        <a:prstGeom prst="bentConnector3">
          <a:avLst>
            <a:gd name="adj1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409608</xdr:colOff>
      <xdr:row>3</xdr:row>
      <xdr:rowOff>156387</xdr:rowOff>
    </xdr:from>
    <xdr:to>
      <xdr:col>1</xdr:col>
      <xdr:colOff>409609</xdr:colOff>
      <xdr:row>4</xdr:row>
      <xdr:rowOff>129810</xdr:rowOff>
    </xdr:to>
    <xdr:cxnSp macro="">
      <xdr:nvCxnSpPr>
        <xdr:cNvPr id="61" name="60 Conector angular">
          <a:extLst>
            <a:ext uri="{FF2B5EF4-FFF2-40B4-BE49-F238E27FC236}">
              <a16:creationId xmlns:a16="http://schemas.microsoft.com/office/drawing/2014/main" id="{00000000-0008-0000-0800-00003D000000}"/>
            </a:ext>
          </a:extLst>
        </xdr:cNvPr>
        <xdr:cNvCxnSpPr/>
      </xdr:nvCxnSpPr>
      <xdr:spPr bwMode="auto">
        <a:xfrm rot="5400000">
          <a:off x="1379207" y="703168"/>
          <a:ext cx="133443" cy="1"/>
        </a:xfrm>
        <a:prstGeom prst="bentConnector3">
          <a:avLst>
            <a:gd name="adj1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oneCellAnchor>
    <xdr:from>
      <xdr:col>1</xdr:col>
      <xdr:colOff>95250</xdr:colOff>
      <xdr:row>4</xdr:row>
      <xdr:rowOff>121497</xdr:rowOff>
    </xdr:from>
    <xdr:ext cx="626646" cy="172227"/>
    <xdr:sp macro="" textlink="">
      <xdr:nvSpPr>
        <xdr:cNvPr id="62" name="61 Rectángulo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800-00003E000000}"/>
            </a:ext>
          </a:extLst>
        </xdr:cNvPr>
        <xdr:cNvSpPr/>
      </xdr:nvSpPr>
      <xdr:spPr bwMode="auto">
        <a:xfrm>
          <a:off x="1131570" y="761577"/>
          <a:ext cx="626646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Total 2025</a:t>
          </a:r>
        </a:p>
      </xdr:txBody>
    </xdr:sp>
    <xdr:clientData/>
  </xdr:oneCellAnchor>
  <xdr:oneCellAnchor>
    <xdr:from>
      <xdr:col>3</xdr:col>
      <xdr:colOff>389726</xdr:colOff>
      <xdr:row>4</xdr:row>
      <xdr:rowOff>121497</xdr:rowOff>
    </xdr:from>
    <xdr:ext cx="626646" cy="172227"/>
    <xdr:sp macro="" textlink="">
      <xdr:nvSpPr>
        <xdr:cNvPr id="64" name="63 Rectángulo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800-000040000000}"/>
            </a:ext>
          </a:extLst>
        </xdr:cNvPr>
        <xdr:cNvSpPr/>
      </xdr:nvSpPr>
      <xdr:spPr bwMode="auto">
        <a:xfrm>
          <a:off x="4527386" y="792057"/>
          <a:ext cx="626646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Total 2025</a:t>
          </a:r>
        </a:p>
      </xdr:txBody>
    </xdr:sp>
    <xdr:clientData/>
  </xdr:oneCellAnchor>
  <xdr:oneCellAnchor>
    <xdr:from>
      <xdr:col>1</xdr:col>
      <xdr:colOff>1591310</xdr:colOff>
      <xdr:row>4</xdr:row>
      <xdr:rowOff>121497</xdr:rowOff>
    </xdr:from>
    <xdr:ext cx="626646" cy="172227"/>
    <xdr:sp macro="" textlink="">
      <xdr:nvSpPr>
        <xdr:cNvPr id="65" name="64 Rectángulo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800-000041000000}"/>
            </a:ext>
          </a:extLst>
        </xdr:cNvPr>
        <xdr:cNvSpPr/>
      </xdr:nvSpPr>
      <xdr:spPr bwMode="auto">
        <a:xfrm>
          <a:off x="2627630" y="761577"/>
          <a:ext cx="626646" cy="17222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none" lIns="18288" tIns="0" rIns="0" bIns="0" rtlCol="0" anchor="t" upright="1">
          <a:sp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Total 2025</a:t>
          </a:r>
        </a:p>
      </xdr:txBody>
    </xdr:sp>
    <xdr:clientData/>
  </xdr:oneCellAnchor>
  <xdr:twoCellAnchor>
    <xdr:from>
      <xdr:col>1</xdr:col>
      <xdr:colOff>31750</xdr:colOff>
      <xdr:row>0</xdr:row>
      <xdr:rowOff>31750</xdr:rowOff>
    </xdr:from>
    <xdr:to>
      <xdr:col>2</xdr:col>
      <xdr:colOff>876300</xdr:colOff>
      <xdr:row>1</xdr:row>
      <xdr:rowOff>133350</xdr:rowOff>
    </xdr:to>
    <xdr:sp macro="" textlink="">
      <xdr:nvSpPr>
        <xdr:cNvPr id="30" name="29 Pentágono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SpPr/>
      </xdr:nvSpPr>
      <xdr:spPr bwMode="auto">
        <a:xfrm>
          <a:off x="990600" y="31750"/>
          <a:ext cx="2806700" cy="266700"/>
        </a:xfrm>
        <a:prstGeom prst="homePlate">
          <a:avLst/>
        </a:prstGeom>
        <a:solidFill>
          <a:schemeClr val="accent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ngle"/>
          <a:contourClr>
            <a:srgbClr val="FFFFFF"/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SECCIÓN 1ª</a:t>
          </a:r>
          <a:r>
            <a:rPr lang="es-E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EXPUESTOS AL RIESGO 1990-2025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158838</xdr:colOff>
      <xdr:row>1</xdr:row>
      <xdr:rowOff>19226</xdr:rowOff>
    </xdr:from>
    <xdr:to>
      <xdr:col>0</xdr:col>
      <xdr:colOff>770834</xdr:colOff>
      <xdr:row>4</xdr:row>
      <xdr:rowOff>121003</xdr:rowOff>
    </xdr:to>
    <xdr:pic>
      <xdr:nvPicPr>
        <xdr:cNvPr id="27" name="26 Imagen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838" y="179086"/>
          <a:ext cx="611996" cy="581358"/>
        </a:xfrm>
        <a:prstGeom prst="rect">
          <a:avLst/>
        </a:prstGeom>
      </xdr:spPr>
    </xdr:pic>
    <xdr:clientData/>
  </xdr:twoCellAnchor>
  <xdr:twoCellAnchor>
    <xdr:from>
      <xdr:col>0</xdr:col>
      <xdr:colOff>12788</xdr:colOff>
      <xdr:row>0</xdr:row>
      <xdr:rowOff>25576</xdr:rowOff>
    </xdr:from>
    <xdr:to>
      <xdr:col>0</xdr:col>
      <xdr:colOff>952588</xdr:colOff>
      <xdr:row>1</xdr:row>
      <xdr:rowOff>19226</xdr:rowOff>
    </xdr:to>
    <xdr:sp macro="" textlink="">
      <xdr:nvSpPr>
        <xdr:cNvPr id="31" name="30 Hexágono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SpPr/>
      </xdr:nvSpPr>
      <xdr:spPr bwMode="auto">
        <a:xfrm>
          <a:off x="12788" y="25576"/>
          <a:ext cx="939800" cy="153510"/>
        </a:xfrm>
        <a:prstGeom prst="hexagon">
          <a:avLst/>
        </a:prstGeom>
        <a:solidFill>
          <a:schemeClr val="accent2">
            <a:lumMod val="20000"/>
            <a:lumOff val="8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200" b="1">
              <a:solidFill>
                <a:sysClr val="windowText" lastClr="000000"/>
              </a:solidFill>
              <a:latin typeface="Aharoni" panose="02010803020104030203" pitchFamily="2" charset="-79"/>
              <a:cs typeface="Aharoni" panose="02010803020104030203" pitchFamily="2" charset="-79"/>
            </a:rPr>
            <a:t>PORTADA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XLCubedFormat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LCubedFormats"/>
      <sheetName val="I.1.K.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Personalizado 4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Personalizado 1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image" Target="../media/image9.png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image" Target="../media/image2.jpeg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Relationship Id="rId4" Type="http://schemas.openxmlformats.org/officeDocument/2006/relationships/image" Target="../media/image9.png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29"/>
  <sheetViews>
    <sheetView showGridLines="0" tabSelected="1" zoomScaleNormal="100" workbookViewId="0">
      <selection activeCell="H23" sqref="H23"/>
    </sheetView>
  </sheetViews>
  <sheetFormatPr baseColWidth="10" defaultColWidth="11.1796875" defaultRowHeight="13" x14ac:dyDescent="0.3"/>
  <cols>
    <col min="1" max="10" width="11.1796875" style="121"/>
    <col min="11" max="11" width="11.1796875" style="121" customWidth="1"/>
    <col min="12" max="16384" width="11.1796875" style="121"/>
  </cols>
  <sheetData>
    <row r="1" spans="1:1" ht="13.75" customHeight="1" x14ac:dyDescent="0.45">
      <c r="A1" s="120"/>
    </row>
    <row r="29" spans="1:1" x14ac:dyDescent="0.3">
      <c r="A29" s="123" t="s">
        <v>12465</v>
      </c>
    </row>
  </sheetData>
  <pageMargins left="0.7" right="0.7" top="0.75" bottom="0.75" header="0.3" footer="0.3"/>
  <pageSetup paperSize="9" scale="70" orientation="landscape" horizontalDpi="1200" verticalDpi="1200" r:id="rId1"/>
  <drawing r:id="rId2"/>
  <picture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39997558519241921"/>
  </sheetPr>
  <dimension ref="B1:AE118"/>
  <sheetViews>
    <sheetView showGridLines="0" zoomScaleNormal="100" workbookViewId="0">
      <pane xSplit="1" ySplit="5" topLeftCell="B6" activePane="bottomRight" state="frozen"/>
      <selection activeCell="A11" sqref="A11"/>
      <selection pane="topRight" activeCell="A11" sqref="A11"/>
      <selection pane="bottomLeft" activeCell="A11" sqref="A11"/>
      <selection pane="bottomRight" activeCell="B6" sqref="B6:H6"/>
    </sheetView>
  </sheetViews>
  <sheetFormatPr baseColWidth="10" defaultColWidth="11" defaultRowHeight="14.5" x14ac:dyDescent="0.35"/>
  <cols>
    <col min="1" max="1" width="15.1796875" style="52" customWidth="1"/>
    <col min="2" max="2" width="5.7265625" style="52" customWidth="1"/>
    <col min="3" max="3" width="1.453125" style="52" customWidth="1"/>
    <col min="4" max="4" width="19.54296875" style="52" customWidth="1"/>
    <col min="5" max="5" width="20.81640625" style="52" customWidth="1"/>
    <col min="6" max="6" width="19.54296875" style="52" customWidth="1"/>
    <col min="7" max="7" width="17.54296875" style="55" customWidth="1"/>
    <col min="8" max="8" width="14.453125" style="54" customWidth="1"/>
    <col min="9" max="9" width="9.54296875" style="54" customWidth="1"/>
    <col min="10" max="10" width="11.453125" style="54" customWidth="1"/>
    <col min="11" max="11" width="14" style="53" bestFit="1" customWidth="1"/>
    <col min="12" max="18" width="14" style="53" customWidth="1"/>
    <col min="19" max="19" width="13.1796875" style="52" customWidth="1"/>
    <col min="20" max="20" width="4.81640625" style="53" bestFit="1" customWidth="1"/>
    <col min="21" max="21" width="12.81640625" style="53" bestFit="1" customWidth="1"/>
    <col min="22" max="22" width="11" style="52"/>
    <col min="23" max="23" width="12.1796875" style="52" customWidth="1"/>
    <col min="24" max="24" width="17.7265625" style="52" customWidth="1"/>
    <col min="25" max="25" width="16.7265625" style="52" customWidth="1"/>
    <col min="26" max="27" width="17.7265625" style="52" customWidth="1"/>
    <col min="28" max="28" width="18.81640625" style="52" customWidth="1"/>
    <col min="29" max="29" width="7.7265625" style="52" customWidth="1"/>
    <col min="30" max="30" width="7" style="53" bestFit="1" customWidth="1"/>
    <col min="31" max="31" width="12.81640625" style="52" bestFit="1" customWidth="1"/>
    <col min="32" max="36" width="11" style="52"/>
    <col min="37" max="37" width="7.453125" style="52" customWidth="1"/>
    <col min="38" max="38" width="13.1796875" style="52" bestFit="1" customWidth="1"/>
    <col min="39" max="16384" width="11" style="52"/>
  </cols>
  <sheetData>
    <row r="1" spans="2:30" s="123" customFormat="1" ht="12.65" customHeight="1" x14ac:dyDescent="0.3">
      <c r="B1" s="1"/>
      <c r="C1" s="1"/>
      <c r="D1" s="1"/>
      <c r="E1" s="1"/>
      <c r="F1" s="1"/>
      <c r="G1" s="1"/>
      <c r="H1" s="1"/>
      <c r="I1" s="1"/>
      <c r="J1" s="1"/>
    </row>
    <row r="2" spans="2:30" s="123" customFormat="1" ht="12.65" customHeight="1" x14ac:dyDescent="0.3">
      <c r="B2" s="1"/>
      <c r="C2" s="1"/>
      <c r="D2" s="125"/>
      <c r="E2" s="1"/>
      <c r="F2" s="125"/>
      <c r="G2" s="1"/>
      <c r="H2" s="125"/>
      <c r="I2" s="1"/>
      <c r="J2" s="1"/>
    </row>
    <row r="3" spans="2:30" s="123" customFormat="1" ht="12.65" customHeight="1" x14ac:dyDescent="0.3">
      <c r="B3" s="199"/>
      <c r="C3" s="199"/>
      <c r="D3" s="125"/>
      <c r="E3" s="208"/>
      <c r="F3" s="125"/>
      <c r="G3" s="198"/>
      <c r="H3" s="217"/>
      <c r="J3" s="207"/>
    </row>
    <row r="4" spans="2:30" s="123" customFormat="1" ht="12.65" customHeight="1" x14ac:dyDescent="0.3">
      <c r="B4" s="134"/>
      <c r="C4" s="134"/>
      <c r="D4" s="134"/>
      <c r="E4" s="134"/>
      <c r="F4" s="134"/>
      <c r="G4" s="134"/>
      <c r="I4" s="1"/>
      <c r="J4" s="200"/>
    </row>
    <row r="5" spans="2:30" s="123" customFormat="1" ht="12.65" customHeight="1" x14ac:dyDescent="0.3">
      <c r="B5" s="131"/>
      <c r="C5" s="131"/>
      <c r="D5" s="132"/>
      <c r="E5" s="133"/>
      <c r="F5" s="132"/>
      <c r="G5" s="134"/>
      <c r="H5" s="135"/>
      <c r="I5" s="135"/>
      <c r="J5" s="135"/>
    </row>
    <row r="6" spans="2:30" s="53" customFormat="1" x14ac:dyDescent="0.35">
      <c r="B6" s="1371" t="s">
        <v>12518</v>
      </c>
      <c r="C6" s="1371"/>
      <c r="D6" s="1371"/>
      <c r="E6" s="1371"/>
      <c r="F6" s="1371"/>
      <c r="G6" s="1371"/>
      <c r="H6" s="1371"/>
      <c r="I6" s="74"/>
      <c r="J6" s="74"/>
      <c r="K6" s="110"/>
      <c r="L6" s="110"/>
      <c r="M6" s="110"/>
      <c r="N6" s="110"/>
      <c r="O6" s="110"/>
      <c r="P6" s="110"/>
      <c r="Q6" s="110"/>
      <c r="R6" s="110"/>
      <c r="S6" s="73"/>
      <c r="T6" s="73"/>
      <c r="U6" s="73"/>
      <c r="V6" s="73"/>
    </row>
    <row r="7" spans="2:30" ht="12.4" customHeight="1" x14ac:dyDescent="0.35">
      <c r="B7" s="82" t="s">
        <v>12546</v>
      </c>
      <c r="C7" s="82"/>
      <c r="D7" s="83"/>
      <c r="E7" s="83"/>
      <c r="F7" s="83"/>
      <c r="G7" s="83"/>
      <c r="H7" s="83"/>
      <c r="I7" s="74"/>
      <c r="J7" s="74"/>
      <c r="V7" s="72"/>
    </row>
    <row r="8" spans="2:30" ht="15" customHeight="1" x14ac:dyDescent="0.35">
      <c r="B8" s="1376" t="s">
        <v>0</v>
      </c>
      <c r="C8" s="108"/>
      <c r="D8" s="1372" t="s">
        <v>30</v>
      </c>
      <c r="E8" s="1372"/>
      <c r="F8" s="1372"/>
      <c r="G8" s="108" t="s">
        <v>30</v>
      </c>
      <c r="H8" s="108" t="s">
        <v>775</v>
      </c>
      <c r="I8" s="74"/>
      <c r="J8" s="74"/>
      <c r="V8" s="72"/>
    </row>
    <row r="9" spans="2:30" x14ac:dyDescent="0.35">
      <c r="B9" s="1376"/>
      <c r="C9" s="108"/>
      <c r="D9" s="108" t="s">
        <v>36</v>
      </c>
      <c r="E9" s="108" t="s">
        <v>35</v>
      </c>
      <c r="F9" s="108" t="s">
        <v>34</v>
      </c>
      <c r="G9" s="108" t="s">
        <v>33</v>
      </c>
      <c r="H9" s="108" t="s">
        <v>776</v>
      </c>
      <c r="I9" s="74"/>
      <c r="J9" s="74"/>
      <c r="V9" s="72"/>
    </row>
    <row r="10" spans="2:30" ht="13.75" customHeight="1" x14ac:dyDescent="0.35">
      <c r="B10" s="1332">
        <v>1971</v>
      </c>
      <c r="C10" s="76"/>
      <c r="D10" s="214">
        <v>106587961.71755998</v>
      </c>
      <c r="E10" s="91">
        <v>0</v>
      </c>
      <c r="F10" s="90">
        <v>2949074.039616284</v>
      </c>
      <c r="G10" s="769">
        <v>109537035.75717627</v>
      </c>
      <c r="H10" s="118">
        <v>0</v>
      </c>
      <c r="I10" s="74"/>
      <c r="J10" s="74"/>
      <c r="K10" s="52"/>
      <c r="L10" s="52"/>
      <c r="T10" s="52"/>
      <c r="U10" s="52"/>
      <c r="V10" s="72"/>
      <c r="AD10" s="52"/>
    </row>
    <row r="11" spans="2:30" ht="13.75" customHeight="1" x14ac:dyDescent="0.35">
      <c r="B11" s="1331">
        <f t="shared" ref="B11:B45" si="0">B10+1</f>
        <v>1972</v>
      </c>
      <c r="C11" s="77"/>
      <c r="D11" s="215">
        <v>112947716.51306322</v>
      </c>
      <c r="E11" s="93">
        <v>0</v>
      </c>
      <c r="F11" s="92">
        <v>2748438.0611521755</v>
      </c>
      <c r="G11" s="770">
        <v>115696154.5742154</v>
      </c>
      <c r="H11" s="119">
        <v>5.6228642435539156</v>
      </c>
      <c r="I11" s="74"/>
      <c r="J11" s="74"/>
      <c r="V11" s="72"/>
    </row>
    <row r="12" spans="2:30" ht="13.75" customHeight="1" x14ac:dyDescent="0.35">
      <c r="B12" s="1330">
        <f t="shared" si="0"/>
        <v>1973</v>
      </c>
      <c r="C12" s="76"/>
      <c r="D12" s="214">
        <v>119875999.16458911</v>
      </c>
      <c r="E12" s="91">
        <v>0</v>
      </c>
      <c r="F12" s="90">
        <v>2750500.936854817</v>
      </c>
      <c r="G12" s="769">
        <v>122626500.10144392</v>
      </c>
      <c r="H12" s="118">
        <v>5.9901260787219357</v>
      </c>
      <c r="I12" s="74"/>
      <c r="J12" s="74"/>
      <c r="K12" s="52"/>
      <c r="L12" s="52"/>
      <c r="T12" s="52"/>
      <c r="U12" s="52"/>
      <c r="V12" s="72"/>
      <c r="AD12" s="52"/>
    </row>
    <row r="13" spans="2:30" ht="13.75" customHeight="1" x14ac:dyDescent="0.35">
      <c r="B13" s="1331">
        <f t="shared" si="0"/>
        <v>1974</v>
      </c>
      <c r="C13" s="77"/>
      <c r="D13" s="215">
        <v>124810687.12615158</v>
      </c>
      <c r="E13" s="93">
        <v>0</v>
      </c>
      <c r="F13" s="92">
        <v>9137230.9889861736</v>
      </c>
      <c r="G13" s="770">
        <v>133947918.11513776</v>
      </c>
      <c r="H13" s="119">
        <v>9.2324399736827711</v>
      </c>
      <c r="I13" s="74"/>
      <c r="J13" s="74"/>
      <c r="V13" s="72"/>
    </row>
    <row r="14" spans="2:30" ht="13.75" customHeight="1" x14ac:dyDescent="0.35">
      <c r="B14" s="1330">
        <f t="shared" si="0"/>
        <v>1975</v>
      </c>
      <c r="C14" s="76"/>
      <c r="D14" s="214">
        <v>140397156.934466</v>
      </c>
      <c r="E14" s="91">
        <v>0</v>
      </c>
      <c r="F14" s="90">
        <v>9797131.7035580035</v>
      </c>
      <c r="G14" s="769">
        <v>150194288.638024</v>
      </c>
      <c r="H14" s="118">
        <v>12.128871244509632</v>
      </c>
      <c r="I14" s="74"/>
      <c r="J14" s="74"/>
      <c r="K14" s="52"/>
      <c r="L14" s="52"/>
      <c r="T14" s="52"/>
      <c r="U14" s="52"/>
      <c r="V14" s="72"/>
      <c r="AD14" s="52"/>
    </row>
    <row r="15" spans="2:30" ht="13.75" customHeight="1" x14ac:dyDescent="0.35">
      <c r="B15" s="1331">
        <f t="shared" si="0"/>
        <v>1976</v>
      </c>
      <c r="C15" s="77"/>
      <c r="D15" s="215">
        <v>141157773.32919097</v>
      </c>
      <c r="E15" s="93">
        <v>0</v>
      </c>
      <c r="F15" s="92">
        <v>10311273.114726795</v>
      </c>
      <c r="G15" s="770">
        <v>151469046.44391775</v>
      </c>
      <c r="H15" s="119">
        <v>0.84873920137269465</v>
      </c>
      <c r="I15" s="74"/>
      <c r="J15" s="74"/>
      <c r="K15" s="52"/>
      <c r="L15" s="52"/>
      <c r="T15" s="52"/>
      <c r="U15" s="52"/>
      <c r="V15" s="72"/>
      <c r="AD15" s="52"/>
    </row>
    <row r="16" spans="2:30" ht="13.75" customHeight="1" x14ac:dyDescent="0.35">
      <c r="B16" s="1330">
        <f t="shared" si="0"/>
        <v>1977</v>
      </c>
      <c r="C16" s="76"/>
      <c r="D16" s="214">
        <v>137892461.82996169</v>
      </c>
      <c r="E16" s="91">
        <v>0</v>
      </c>
      <c r="F16" s="90">
        <v>9395365.6163213383</v>
      </c>
      <c r="G16" s="769">
        <v>147287827.44628301</v>
      </c>
      <c r="H16" s="118">
        <v>-2.7604445236821706</v>
      </c>
      <c r="I16" s="74"/>
      <c r="J16" s="74"/>
      <c r="K16" s="52"/>
      <c r="L16" s="52"/>
      <c r="T16" s="52"/>
      <c r="U16" s="52"/>
      <c r="V16" s="72"/>
      <c r="AD16" s="52"/>
    </row>
    <row r="17" spans="2:30" ht="13.75" customHeight="1" x14ac:dyDescent="0.35">
      <c r="B17" s="1331">
        <f t="shared" si="0"/>
        <v>1978</v>
      </c>
      <c r="C17" s="77"/>
      <c r="D17" s="215">
        <v>142943035.25641161</v>
      </c>
      <c r="E17" s="93">
        <v>0</v>
      </c>
      <c r="F17" s="92">
        <v>12748973.414761035</v>
      </c>
      <c r="G17" s="770">
        <v>155692008.67117265</v>
      </c>
      <c r="H17" s="119">
        <v>5.7059577635189873</v>
      </c>
      <c r="I17" s="74"/>
      <c r="J17" s="74"/>
      <c r="K17" s="52"/>
      <c r="L17" s="52"/>
      <c r="T17" s="52"/>
      <c r="U17" s="52"/>
      <c r="V17" s="72"/>
      <c r="AD17" s="52"/>
    </row>
    <row r="18" spans="2:30" ht="13.75" customHeight="1" x14ac:dyDescent="0.35">
      <c r="B18" s="1330">
        <f t="shared" si="0"/>
        <v>1979</v>
      </c>
      <c r="C18" s="76"/>
      <c r="D18" s="214">
        <v>154566430.85684645</v>
      </c>
      <c r="E18" s="91">
        <v>0</v>
      </c>
      <c r="F18" s="90">
        <v>12156440.913335763</v>
      </c>
      <c r="G18" s="769">
        <v>166722871.77018222</v>
      </c>
      <c r="H18" s="118">
        <v>7.0850541355061969</v>
      </c>
      <c r="I18" s="74"/>
      <c r="J18" s="74"/>
      <c r="K18" s="52"/>
      <c r="L18" s="52"/>
      <c r="T18" s="52"/>
      <c r="U18" s="52"/>
      <c r="V18" s="72"/>
      <c r="AD18" s="52"/>
    </row>
    <row r="19" spans="2:30" ht="13.75" customHeight="1" x14ac:dyDescent="0.35">
      <c r="B19" s="1331">
        <f t="shared" si="0"/>
        <v>1980</v>
      </c>
      <c r="C19" s="77"/>
      <c r="D19" s="215">
        <v>161405589.27923793</v>
      </c>
      <c r="E19" s="93">
        <v>0</v>
      </c>
      <c r="F19" s="92">
        <v>12365604.570707735</v>
      </c>
      <c r="G19" s="770">
        <v>173771193.84994566</v>
      </c>
      <c r="H19" s="119">
        <v>4.2275675826164649</v>
      </c>
      <c r="I19" s="74"/>
      <c r="J19" s="74"/>
      <c r="K19" s="52"/>
      <c r="L19" s="52"/>
      <c r="T19" s="52"/>
      <c r="U19" s="52"/>
      <c r="V19" s="72"/>
      <c r="AD19" s="52"/>
    </row>
    <row r="20" spans="2:30" ht="13.75" customHeight="1" x14ac:dyDescent="0.35">
      <c r="B20" s="1330">
        <f t="shared" si="0"/>
        <v>1981</v>
      </c>
      <c r="C20" s="76"/>
      <c r="D20" s="214">
        <v>163657938.39223394</v>
      </c>
      <c r="E20" s="91">
        <v>0</v>
      </c>
      <c r="F20" s="90">
        <v>9509467.6578869224</v>
      </c>
      <c r="G20" s="769">
        <v>173167406.05012086</v>
      </c>
      <c r="H20" s="118">
        <v>-0.3474613866934595</v>
      </c>
      <c r="I20" s="74"/>
      <c r="J20" s="74"/>
      <c r="K20" s="52"/>
      <c r="L20" s="52"/>
      <c r="T20" s="52"/>
      <c r="U20" s="52"/>
      <c r="V20" s="72"/>
      <c r="AD20" s="52"/>
    </row>
    <row r="21" spans="2:30" ht="13.75" customHeight="1" x14ac:dyDescent="0.35">
      <c r="B21" s="1331">
        <f t="shared" si="0"/>
        <v>1982</v>
      </c>
      <c r="C21" s="77"/>
      <c r="D21" s="215">
        <v>172616301.8133392</v>
      </c>
      <c r="E21" s="93">
        <v>0</v>
      </c>
      <c r="F21" s="92">
        <v>10732907.941357754</v>
      </c>
      <c r="G21" s="770">
        <v>183349209.75469697</v>
      </c>
      <c r="H21" s="119">
        <v>5.8797460427565174</v>
      </c>
      <c r="I21" s="74"/>
      <c r="J21" s="74"/>
      <c r="K21" s="52"/>
      <c r="L21" s="52"/>
      <c r="T21" s="52"/>
      <c r="U21" s="52"/>
      <c r="V21" s="72"/>
      <c r="AD21" s="52"/>
    </row>
    <row r="22" spans="2:30" ht="13.75" customHeight="1" x14ac:dyDescent="0.35">
      <c r="B22" s="1330">
        <f t="shared" si="0"/>
        <v>1983</v>
      </c>
      <c r="C22" s="76"/>
      <c r="D22" s="214">
        <v>173870868.35260406</v>
      </c>
      <c r="E22" s="91">
        <v>0</v>
      </c>
      <c r="F22" s="90">
        <v>11275833.110096186</v>
      </c>
      <c r="G22" s="769">
        <v>185146701.46270025</v>
      </c>
      <c r="H22" s="118">
        <v>0.98036512423922417</v>
      </c>
      <c r="I22" s="74"/>
      <c r="J22" s="74"/>
      <c r="K22" s="52"/>
      <c r="L22" s="52"/>
      <c r="M22" s="73"/>
      <c r="N22" s="73"/>
      <c r="O22" s="73"/>
      <c r="P22" s="73"/>
      <c r="Q22" s="73"/>
      <c r="R22" s="73"/>
      <c r="T22" s="52"/>
      <c r="U22" s="52"/>
      <c r="V22" s="72"/>
      <c r="AD22" s="52"/>
    </row>
    <row r="23" spans="2:30" ht="13.75" customHeight="1" x14ac:dyDescent="0.35">
      <c r="B23" s="1331">
        <f t="shared" si="0"/>
        <v>1984</v>
      </c>
      <c r="C23" s="77"/>
      <c r="D23" s="215">
        <v>180408782.59625617</v>
      </c>
      <c r="E23" s="93">
        <v>0</v>
      </c>
      <c r="F23" s="92">
        <v>9480839.6146992836</v>
      </c>
      <c r="G23" s="770">
        <v>189889622.21095544</v>
      </c>
      <c r="H23" s="119">
        <v>2.5617095583043481</v>
      </c>
      <c r="I23" s="74"/>
      <c r="J23" s="74"/>
      <c r="K23" s="52"/>
      <c r="L23" s="52"/>
      <c r="M23" s="73"/>
      <c r="N23" s="73"/>
      <c r="O23" s="73"/>
      <c r="P23" s="73"/>
      <c r="Q23" s="73"/>
      <c r="R23" s="73"/>
      <c r="T23" s="52"/>
      <c r="U23" s="52"/>
      <c r="V23" s="72"/>
      <c r="AD23" s="52"/>
    </row>
    <row r="24" spans="2:30" ht="13.75" customHeight="1" x14ac:dyDescent="0.35">
      <c r="B24" s="1330">
        <f t="shared" si="0"/>
        <v>1985</v>
      </c>
      <c r="C24" s="76"/>
      <c r="D24" s="214">
        <v>192771230.61310926</v>
      </c>
      <c r="E24" s="91">
        <v>0</v>
      </c>
      <c r="F24" s="90">
        <v>28535353.299825855</v>
      </c>
      <c r="G24" s="769">
        <v>221306583.91293511</v>
      </c>
      <c r="H24" s="118">
        <v>16.54485449819758</v>
      </c>
      <c r="I24" s="74"/>
      <c r="J24" s="74"/>
      <c r="K24" s="52"/>
      <c r="L24" s="52"/>
      <c r="M24" s="73"/>
      <c r="N24" s="73"/>
      <c r="O24" s="73"/>
      <c r="P24" s="73"/>
      <c r="Q24" s="73"/>
      <c r="R24" s="73"/>
      <c r="T24" s="52"/>
      <c r="U24" s="52"/>
      <c r="V24" s="72"/>
      <c r="AD24" s="52"/>
    </row>
    <row r="25" spans="2:30" ht="13.75" customHeight="1" x14ac:dyDescent="0.35">
      <c r="B25" s="1331">
        <f t="shared" si="0"/>
        <v>1986</v>
      </c>
      <c r="C25" s="77"/>
      <c r="D25" s="215">
        <v>198952014.28450012</v>
      </c>
      <c r="E25" s="93">
        <v>0</v>
      </c>
      <c r="F25" s="92">
        <v>14027921.428485818</v>
      </c>
      <c r="G25" s="770">
        <v>212979935.71298593</v>
      </c>
      <c r="H25" s="119">
        <v>-3.7624945687223632</v>
      </c>
      <c r="I25" s="74"/>
      <c r="J25" s="74"/>
      <c r="K25" s="52"/>
      <c r="L25" s="52"/>
      <c r="M25" s="73"/>
      <c r="N25" s="73"/>
      <c r="O25" s="73"/>
      <c r="P25" s="73"/>
      <c r="Q25" s="73"/>
      <c r="R25" s="73"/>
      <c r="T25" s="52"/>
      <c r="U25" s="52"/>
      <c r="V25" s="72"/>
      <c r="AD25" s="52"/>
    </row>
    <row r="26" spans="2:30" ht="13.75" customHeight="1" x14ac:dyDescent="0.35">
      <c r="B26" s="1330">
        <f t="shared" si="0"/>
        <v>1987</v>
      </c>
      <c r="C26" s="76"/>
      <c r="D26" s="214">
        <v>192261642.99254423</v>
      </c>
      <c r="E26" s="91">
        <v>0</v>
      </c>
      <c r="F26" s="90">
        <v>9868132.5684547536</v>
      </c>
      <c r="G26" s="769">
        <v>202129775.56099898</v>
      </c>
      <c r="H26" s="118">
        <v>-5.0944517922142385</v>
      </c>
      <c r="I26" s="74"/>
      <c r="J26" s="74"/>
      <c r="K26" s="52"/>
      <c r="L26" s="52"/>
      <c r="T26" s="52"/>
      <c r="U26" s="52"/>
      <c r="V26" s="72"/>
      <c r="AD26" s="52"/>
    </row>
    <row r="27" spans="2:30" ht="13.75" customHeight="1" x14ac:dyDescent="0.35">
      <c r="B27" s="1331">
        <f t="shared" si="0"/>
        <v>1988</v>
      </c>
      <c r="C27" s="77"/>
      <c r="D27" s="215">
        <v>200989723.41907221</v>
      </c>
      <c r="E27" s="93">
        <v>0</v>
      </c>
      <c r="F27" s="92">
        <v>10905060.011048755</v>
      </c>
      <c r="G27" s="770">
        <v>211894783.43012097</v>
      </c>
      <c r="H27" s="119">
        <v>4.8310585820519503</v>
      </c>
      <c r="I27" s="74"/>
      <c r="J27" s="74"/>
      <c r="K27" s="52"/>
      <c r="L27" s="52"/>
      <c r="T27" s="52"/>
      <c r="U27" s="52"/>
      <c r="V27" s="72"/>
      <c r="AD27" s="52"/>
    </row>
    <row r="28" spans="2:30" ht="13.75" customHeight="1" x14ac:dyDescent="0.35">
      <c r="B28" s="1330">
        <f t="shared" si="0"/>
        <v>1989</v>
      </c>
      <c r="C28" s="76"/>
      <c r="D28" s="214">
        <v>286731843.8862617</v>
      </c>
      <c r="E28" s="91">
        <v>0</v>
      </c>
      <c r="F28" s="90">
        <v>14678544.88807437</v>
      </c>
      <c r="G28" s="769">
        <v>301410388.7743361</v>
      </c>
      <c r="H28" s="118">
        <v>42.24530868346541</v>
      </c>
      <c r="I28" s="74"/>
      <c r="J28" s="74"/>
      <c r="K28" s="52"/>
      <c r="L28" s="52"/>
      <c r="T28" s="52"/>
      <c r="U28" s="52"/>
      <c r="V28" s="72"/>
      <c r="AD28" s="52"/>
    </row>
    <row r="29" spans="2:30" ht="13.75" customHeight="1" x14ac:dyDescent="0.35">
      <c r="B29" s="1331">
        <f t="shared" si="0"/>
        <v>1990</v>
      </c>
      <c r="C29" s="77"/>
      <c r="D29" s="215">
        <v>310471994.63736188</v>
      </c>
      <c r="E29" s="93">
        <v>0</v>
      </c>
      <c r="F29" s="92">
        <v>15907820.567451755</v>
      </c>
      <c r="G29" s="770">
        <v>326379815.20481366</v>
      </c>
      <c r="H29" s="119">
        <v>8.2841956881492873</v>
      </c>
      <c r="I29" s="74"/>
      <c r="J29" s="74"/>
      <c r="K29" s="52"/>
      <c r="L29" s="52"/>
      <c r="T29" s="52"/>
      <c r="U29" s="52"/>
      <c r="V29" s="72"/>
      <c r="AD29" s="52"/>
    </row>
    <row r="30" spans="2:30" ht="13.75" customHeight="1" x14ac:dyDescent="0.35">
      <c r="B30" s="1330">
        <f t="shared" si="0"/>
        <v>1991</v>
      </c>
      <c r="C30" s="76"/>
      <c r="D30" s="214">
        <v>335843363.88830215</v>
      </c>
      <c r="E30" s="91">
        <v>0</v>
      </c>
      <c r="F30" s="90">
        <v>17997864.554688655</v>
      </c>
      <c r="G30" s="769">
        <v>353841228.44299078</v>
      </c>
      <c r="H30" s="118">
        <v>8.4139434973771863</v>
      </c>
      <c r="I30" s="74"/>
      <c r="J30" s="74"/>
      <c r="K30" s="52"/>
      <c r="L30" s="52"/>
      <c r="T30" s="52"/>
      <c r="U30" s="52"/>
      <c r="V30" s="72"/>
      <c r="AD30" s="52"/>
    </row>
    <row r="31" spans="2:30" ht="13.75" customHeight="1" x14ac:dyDescent="0.35">
      <c r="B31" s="1331">
        <f t="shared" si="0"/>
        <v>1992</v>
      </c>
      <c r="C31" s="77"/>
      <c r="D31" s="215">
        <v>359111979.25501096</v>
      </c>
      <c r="E31" s="93">
        <v>0</v>
      </c>
      <c r="F31" s="92">
        <v>20571380.267676841</v>
      </c>
      <c r="G31" s="770">
        <v>379683359.52268779</v>
      </c>
      <c r="H31" s="119">
        <v>7.3033126166247575</v>
      </c>
      <c r="I31" s="74"/>
      <c r="J31" s="74"/>
      <c r="K31" s="52"/>
      <c r="L31" s="52"/>
      <c r="T31" s="52"/>
      <c r="U31" s="52"/>
      <c r="V31" s="72"/>
      <c r="AD31" s="52"/>
    </row>
    <row r="32" spans="2:30" ht="13.75" customHeight="1" x14ac:dyDescent="0.35">
      <c r="B32" s="1330">
        <f t="shared" si="0"/>
        <v>1993</v>
      </c>
      <c r="C32" s="76"/>
      <c r="D32" s="214">
        <v>376536830.96157813</v>
      </c>
      <c r="E32" s="91">
        <v>0</v>
      </c>
      <c r="F32" s="90">
        <v>21368009.253347088</v>
      </c>
      <c r="G32" s="769">
        <v>397904840.21492523</v>
      </c>
      <c r="H32" s="118">
        <v>4.7991254384032622</v>
      </c>
      <c r="I32" s="74"/>
      <c r="J32" s="74"/>
      <c r="K32" s="52"/>
      <c r="L32" s="52"/>
      <c r="T32" s="52"/>
      <c r="U32" s="52"/>
      <c r="V32" s="72"/>
      <c r="AD32" s="52"/>
    </row>
    <row r="33" spans="2:31" ht="13.75" customHeight="1" x14ac:dyDescent="0.35">
      <c r="B33" s="1331">
        <f t="shared" si="0"/>
        <v>1994</v>
      </c>
      <c r="C33" s="77"/>
      <c r="D33" s="215">
        <v>388798130.57540125</v>
      </c>
      <c r="E33" s="93">
        <v>0</v>
      </c>
      <c r="F33" s="92">
        <v>22691610.514567852</v>
      </c>
      <c r="G33" s="770">
        <v>411489741.0899691</v>
      </c>
      <c r="H33" s="119">
        <v>3.4141079730787061</v>
      </c>
      <c r="I33" s="74"/>
      <c r="J33" s="74"/>
      <c r="K33" s="52"/>
      <c r="L33" s="52"/>
      <c r="T33" s="52"/>
      <c r="U33" s="52"/>
      <c r="V33" s="72"/>
      <c r="AD33" s="52"/>
    </row>
    <row r="34" spans="2:31" ht="13.75" customHeight="1" x14ac:dyDescent="0.35">
      <c r="B34" s="1330">
        <f t="shared" si="0"/>
        <v>1995</v>
      </c>
      <c r="C34" s="76"/>
      <c r="D34" s="214">
        <v>403356361.61858922</v>
      </c>
      <c r="E34" s="91">
        <v>0</v>
      </c>
      <c r="F34" s="90">
        <v>23869756.078317352</v>
      </c>
      <c r="G34" s="769">
        <v>427226117.69690657</v>
      </c>
      <c r="H34" s="118">
        <v>3.8242451841580261</v>
      </c>
      <c r="I34" s="74"/>
      <c r="J34" s="74"/>
      <c r="K34" s="52"/>
      <c r="L34" s="52"/>
      <c r="T34" s="52"/>
      <c r="U34" s="52"/>
      <c r="V34" s="72"/>
      <c r="AD34" s="52"/>
    </row>
    <row r="35" spans="2:31" ht="13.75" customHeight="1" x14ac:dyDescent="0.35">
      <c r="B35" s="1331">
        <f t="shared" si="0"/>
        <v>1996</v>
      </c>
      <c r="C35" s="77"/>
      <c r="D35" s="215">
        <v>424619593.25464046</v>
      </c>
      <c r="E35" s="93">
        <v>0</v>
      </c>
      <c r="F35" s="92">
        <v>23871168.573499218</v>
      </c>
      <c r="G35" s="770">
        <v>448490761.82813966</v>
      </c>
      <c r="H35" s="119">
        <v>4.9773745682653248</v>
      </c>
      <c r="I35" s="74"/>
      <c r="J35" s="74"/>
      <c r="K35" s="52"/>
      <c r="L35" s="52"/>
      <c r="T35" s="52"/>
      <c r="U35" s="52"/>
      <c r="V35" s="72"/>
      <c r="AD35" s="52"/>
    </row>
    <row r="36" spans="2:31" ht="13.75" customHeight="1" x14ac:dyDescent="0.35">
      <c r="B36" s="1330">
        <f t="shared" si="0"/>
        <v>1997</v>
      </c>
      <c r="C36" s="76"/>
      <c r="D36" s="214">
        <v>466781189.63407868</v>
      </c>
      <c r="E36" s="91">
        <v>0</v>
      </c>
      <c r="F36" s="90">
        <v>28965383.222861815</v>
      </c>
      <c r="G36" s="769">
        <v>495746572.85694051</v>
      </c>
      <c r="H36" s="118">
        <v>10.536629748219672</v>
      </c>
      <c r="I36" s="74"/>
      <c r="J36" s="74"/>
      <c r="K36" s="52"/>
      <c r="L36" s="52"/>
      <c r="T36" s="52"/>
      <c r="U36" s="52"/>
      <c r="V36" s="72"/>
      <c r="AD36" s="52"/>
    </row>
    <row r="37" spans="2:31" ht="13.75" customHeight="1" x14ac:dyDescent="0.35">
      <c r="B37" s="1331">
        <f t="shared" si="0"/>
        <v>1998</v>
      </c>
      <c r="C37" s="77"/>
      <c r="D37" s="215">
        <v>495969337.97446036</v>
      </c>
      <c r="E37" s="93">
        <v>0</v>
      </c>
      <c r="F37" s="92">
        <v>28838602.625683401</v>
      </c>
      <c r="G37" s="770">
        <v>524807940.60014379</v>
      </c>
      <c r="H37" s="119">
        <v>5.8621419358938498</v>
      </c>
      <c r="I37" s="74"/>
      <c r="J37" s="74"/>
      <c r="K37" s="52"/>
      <c r="L37" s="52"/>
      <c r="T37" s="52"/>
      <c r="U37" s="52"/>
      <c r="V37" s="72"/>
      <c r="AD37" s="52"/>
    </row>
    <row r="38" spans="2:31" ht="13.75" customHeight="1" x14ac:dyDescent="0.35">
      <c r="B38" s="1330">
        <f t="shared" si="0"/>
        <v>1999</v>
      </c>
      <c r="C38" s="76"/>
      <c r="D38" s="214">
        <v>525269073.16149795</v>
      </c>
      <c r="E38" s="91">
        <v>0</v>
      </c>
      <c r="F38" s="90">
        <v>30713414.948928893</v>
      </c>
      <c r="G38" s="769">
        <v>555982488.1104269</v>
      </c>
      <c r="H38" s="118">
        <v>5.9401821311303893</v>
      </c>
      <c r="I38" s="74"/>
      <c r="J38" s="74"/>
      <c r="K38" s="52"/>
      <c r="L38" s="52"/>
      <c r="T38" s="52"/>
      <c r="U38" s="52"/>
      <c r="AD38" s="52"/>
    </row>
    <row r="39" spans="2:31" ht="13.75" customHeight="1" x14ac:dyDescent="0.35">
      <c r="B39" s="1331">
        <f t="shared" si="0"/>
        <v>2000</v>
      </c>
      <c r="C39" s="77"/>
      <c r="D39" s="215">
        <v>565576974.05504179</v>
      </c>
      <c r="E39" s="93">
        <v>0</v>
      </c>
      <c r="F39" s="92">
        <v>30138298.78856004</v>
      </c>
      <c r="G39" s="770">
        <v>595715272.84360182</v>
      </c>
      <c r="H39" s="119">
        <v>7.1464093892977809</v>
      </c>
      <c r="I39" s="74"/>
      <c r="J39" s="74"/>
      <c r="K39" s="52"/>
      <c r="L39" s="52"/>
      <c r="T39" s="52"/>
      <c r="U39" s="52"/>
      <c r="V39" s="72"/>
      <c r="AD39" s="52"/>
    </row>
    <row r="40" spans="2:31" ht="13.75" customHeight="1" x14ac:dyDescent="0.35">
      <c r="B40" s="1330">
        <f t="shared" si="0"/>
        <v>2001</v>
      </c>
      <c r="C40" s="76"/>
      <c r="D40" s="214">
        <v>594898690.94638884</v>
      </c>
      <c r="E40" s="91">
        <v>0</v>
      </c>
      <c r="F40" s="90">
        <v>32231885.793762758</v>
      </c>
      <c r="G40" s="769">
        <v>627130576.74015164</v>
      </c>
      <c r="H40" s="118">
        <v>5.2735434743163889</v>
      </c>
      <c r="I40" s="74"/>
      <c r="J40" s="74"/>
      <c r="K40" s="52"/>
      <c r="L40" s="52"/>
      <c r="T40" s="52"/>
      <c r="U40" s="52"/>
      <c r="V40" s="72"/>
      <c r="AD40" s="52"/>
    </row>
    <row r="41" spans="2:31" ht="13.75" customHeight="1" x14ac:dyDescent="0.35">
      <c r="B41" s="1331">
        <f t="shared" si="0"/>
        <v>2002</v>
      </c>
      <c r="C41" s="77"/>
      <c r="D41" s="215">
        <v>600435580.09427214</v>
      </c>
      <c r="E41" s="93">
        <v>0</v>
      </c>
      <c r="F41" s="92">
        <v>37080198.584828816</v>
      </c>
      <c r="G41" s="770">
        <v>637515778.67910099</v>
      </c>
      <c r="H41" s="119">
        <v>1.6559871778110358</v>
      </c>
      <c r="I41" s="74"/>
      <c r="J41" s="74"/>
      <c r="K41" s="52"/>
      <c r="L41" s="52"/>
      <c r="T41" s="52"/>
      <c r="U41" s="52"/>
      <c r="V41" s="72"/>
      <c r="AD41" s="52"/>
    </row>
    <row r="42" spans="2:31" ht="13.75" customHeight="1" x14ac:dyDescent="0.35">
      <c r="B42" s="1330">
        <f t="shared" si="0"/>
        <v>2003</v>
      </c>
      <c r="C42" s="76"/>
      <c r="D42" s="214">
        <v>663208111.95745873</v>
      </c>
      <c r="E42" s="91">
        <v>0</v>
      </c>
      <c r="F42" s="90">
        <v>38623849.817545071</v>
      </c>
      <c r="G42" s="769">
        <v>701831961.77500379</v>
      </c>
      <c r="H42" s="118">
        <v>10.088563333940147</v>
      </c>
      <c r="I42" s="74"/>
      <c r="J42" s="74"/>
      <c r="K42" s="52"/>
      <c r="L42" s="52"/>
      <c r="T42" s="52"/>
      <c r="U42" s="52"/>
      <c r="V42" s="72"/>
      <c r="AD42" s="52"/>
    </row>
    <row r="43" spans="2:31" ht="13.75" customHeight="1" x14ac:dyDescent="0.35">
      <c r="B43" s="1331">
        <f t="shared" si="0"/>
        <v>2004</v>
      </c>
      <c r="C43" s="77"/>
      <c r="D43" s="215">
        <v>702637885.2043376</v>
      </c>
      <c r="E43" s="93">
        <v>162570.32545432952</v>
      </c>
      <c r="F43" s="92">
        <v>36901359.483852103</v>
      </c>
      <c r="G43" s="770">
        <v>739701815.0136441</v>
      </c>
      <c r="H43" s="119">
        <v>5.3958575985715518</v>
      </c>
      <c r="I43" s="74"/>
      <c r="J43" s="74"/>
      <c r="K43" s="52"/>
      <c r="L43" s="52"/>
      <c r="T43" s="52"/>
      <c r="U43" s="52"/>
      <c r="V43" s="72"/>
      <c r="AC43" s="72"/>
      <c r="AD43" s="73"/>
      <c r="AE43" s="72"/>
    </row>
    <row r="44" spans="2:31" ht="13.75" customHeight="1" x14ac:dyDescent="0.35">
      <c r="B44" s="1330">
        <f t="shared" si="0"/>
        <v>2005</v>
      </c>
      <c r="C44" s="76"/>
      <c r="D44" s="214">
        <v>747724050.34739685</v>
      </c>
      <c r="E44" s="91">
        <v>43724207.892242998</v>
      </c>
      <c r="F44" s="90">
        <v>33122055.364858214</v>
      </c>
      <c r="G44" s="769">
        <v>824570313.60449815</v>
      </c>
      <c r="H44" s="118">
        <v>11.473339238634782</v>
      </c>
      <c r="I44" s="74"/>
      <c r="J44" s="74"/>
      <c r="K44" s="52"/>
      <c r="L44" s="52"/>
      <c r="T44" s="52"/>
      <c r="U44" s="52"/>
      <c r="V44" s="72"/>
      <c r="W44" s="33"/>
      <c r="X44" s="33"/>
      <c r="Y44" s="33"/>
      <c r="Z44" s="33"/>
      <c r="AA44" s="33"/>
      <c r="AB44" s="33"/>
      <c r="AC44" s="72"/>
      <c r="AD44" s="73"/>
      <c r="AE44" s="72"/>
    </row>
    <row r="45" spans="2:31" ht="13.75" customHeight="1" x14ac:dyDescent="0.35">
      <c r="B45" s="1331">
        <f t="shared" si="0"/>
        <v>2006</v>
      </c>
      <c r="C45" s="77"/>
      <c r="D45" s="215">
        <v>798614353.70506215</v>
      </c>
      <c r="E45" s="93">
        <v>55819804.813018166</v>
      </c>
      <c r="F45" s="92">
        <v>36757077.732456423</v>
      </c>
      <c r="G45" s="770">
        <v>891191236.2505368</v>
      </c>
      <c r="H45" s="119">
        <v>8.0794713982382138</v>
      </c>
      <c r="I45" s="74"/>
      <c r="J45" s="74"/>
      <c r="K45" s="52"/>
      <c r="L45" s="52"/>
      <c r="T45" s="52"/>
      <c r="U45" s="52"/>
      <c r="V45" s="72"/>
      <c r="X45" s="100"/>
      <c r="Y45" s="100"/>
      <c r="Z45" s="100"/>
      <c r="AA45" s="100"/>
      <c r="AB45" s="100"/>
      <c r="AC45" s="72"/>
      <c r="AD45" s="73"/>
      <c r="AE45" s="72"/>
    </row>
    <row r="46" spans="2:31" ht="13.75" customHeight="1" x14ac:dyDescent="0.35">
      <c r="B46" s="1330">
        <v>2007</v>
      </c>
      <c r="C46" s="76"/>
      <c r="D46" s="214">
        <v>829230449.28735185</v>
      </c>
      <c r="E46" s="91">
        <v>59122430.922269136</v>
      </c>
      <c r="F46" s="90">
        <v>35381793.916187942</v>
      </c>
      <c r="G46" s="769">
        <v>923734674.12580895</v>
      </c>
      <c r="H46" s="118">
        <v>3.6516783998225222</v>
      </c>
      <c r="I46" s="74"/>
      <c r="J46" s="74"/>
      <c r="K46" s="52"/>
      <c r="L46" s="52"/>
      <c r="T46" s="52"/>
      <c r="U46" s="52"/>
      <c r="W46" s="70"/>
      <c r="X46" s="69"/>
      <c r="Y46" s="69"/>
      <c r="Z46" s="69"/>
      <c r="AA46" s="69"/>
      <c r="AB46" s="69"/>
      <c r="AC46" s="72"/>
      <c r="AD46" s="73"/>
      <c r="AE46" s="72"/>
    </row>
    <row r="47" spans="2:31" ht="13.75" customHeight="1" x14ac:dyDescent="0.35">
      <c r="B47" s="1331">
        <v>2008</v>
      </c>
      <c r="C47" s="77"/>
      <c r="D47" s="215">
        <v>876163213.09742761</v>
      </c>
      <c r="E47" s="93">
        <v>63729834.640566774</v>
      </c>
      <c r="F47" s="92">
        <v>33333860.962987386</v>
      </c>
      <c r="G47" s="770">
        <v>973226908.70098186</v>
      </c>
      <c r="H47" s="119">
        <v>5.3578409430186991</v>
      </c>
      <c r="I47" s="74"/>
      <c r="J47" s="74"/>
      <c r="K47" s="52"/>
      <c r="L47" s="52"/>
      <c r="M47" s="52"/>
      <c r="N47" s="52"/>
      <c r="O47" s="52"/>
      <c r="P47" s="52"/>
      <c r="Q47" s="52"/>
      <c r="R47" s="52"/>
      <c r="T47" s="52"/>
      <c r="U47" s="52"/>
      <c r="V47" s="72"/>
      <c r="W47" s="70"/>
      <c r="X47" s="69"/>
      <c r="Y47" s="69"/>
      <c r="Z47" s="69"/>
      <c r="AA47" s="69"/>
      <c r="AB47" s="69"/>
      <c r="AC47" s="72"/>
      <c r="AD47" s="73"/>
      <c r="AE47" s="72"/>
    </row>
    <row r="48" spans="2:31" ht="13.75" customHeight="1" x14ac:dyDescent="0.35">
      <c r="B48" s="1330">
        <v>2009</v>
      </c>
      <c r="C48" s="76"/>
      <c r="D48" s="214">
        <v>828048960.26264346</v>
      </c>
      <c r="E48" s="91">
        <v>57688788.940758437</v>
      </c>
      <c r="F48" s="90">
        <v>32153058.327482577</v>
      </c>
      <c r="G48" s="769">
        <v>917890807.5308845</v>
      </c>
      <c r="H48" s="118">
        <v>-5.6858375652557136</v>
      </c>
      <c r="I48" s="74"/>
      <c r="J48" s="74"/>
      <c r="K48" s="52"/>
      <c r="L48" s="52"/>
      <c r="M48" s="52"/>
      <c r="N48" s="52"/>
      <c r="O48" s="52"/>
      <c r="P48" s="52"/>
      <c r="Q48" s="52"/>
      <c r="R48" s="52"/>
      <c r="T48" s="52"/>
      <c r="U48" s="52"/>
      <c r="V48" s="72"/>
      <c r="W48" s="70"/>
      <c r="X48" s="69"/>
      <c r="Y48" s="69"/>
      <c r="Z48" s="69"/>
      <c r="AA48" s="69"/>
      <c r="AB48" s="69"/>
      <c r="AC48" s="72"/>
      <c r="AD48" s="73"/>
      <c r="AE48" s="72"/>
    </row>
    <row r="49" spans="2:31" ht="13.75" customHeight="1" x14ac:dyDescent="0.35">
      <c r="B49" s="1331">
        <v>2010</v>
      </c>
      <c r="C49" s="77"/>
      <c r="D49" s="215">
        <v>796431040.76369536</v>
      </c>
      <c r="E49" s="93">
        <v>55235190.184272319</v>
      </c>
      <c r="F49" s="92">
        <v>31839847.40873833</v>
      </c>
      <c r="G49" s="770">
        <v>883506078.35670602</v>
      </c>
      <c r="H49" s="119">
        <v>-3.7460587786768418</v>
      </c>
      <c r="I49" s="74"/>
      <c r="J49" s="74"/>
      <c r="K49" s="52"/>
      <c r="L49" s="52"/>
      <c r="M49" s="52"/>
      <c r="N49" s="52"/>
      <c r="O49" s="52"/>
      <c r="P49" s="52"/>
      <c r="Q49" s="52"/>
      <c r="R49" s="52"/>
      <c r="T49" s="52"/>
      <c r="U49" s="52"/>
      <c r="V49" s="72"/>
      <c r="W49" s="70"/>
      <c r="X49" s="69"/>
      <c r="Y49" s="69"/>
      <c r="Z49" s="69"/>
      <c r="AA49" s="69"/>
      <c r="AB49" s="69"/>
      <c r="AC49" s="72"/>
      <c r="AD49" s="73"/>
      <c r="AE49" s="72"/>
    </row>
    <row r="50" spans="2:31" ht="13.75" customHeight="1" x14ac:dyDescent="0.35">
      <c r="B50" s="1330">
        <v>2011</v>
      </c>
      <c r="C50" s="76"/>
      <c r="D50" s="214">
        <v>803565738.23552203</v>
      </c>
      <c r="E50" s="91">
        <v>58609019.491658114</v>
      </c>
      <c r="F50" s="90">
        <v>30519874.515260302</v>
      </c>
      <c r="G50" s="769">
        <v>892694632.24244046</v>
      </c>
      <c r="H50" s="118">
        <v>1.0400102626147101</v>
      </c>
      <c r="I50" s="74"/>
      <c r="J50" s="74"/>
      <c r="K50" s="52"/>
      <c r="L50" s="52"/>
      <c r="M50" s="52"/>
      <c r="N50" s="52"/>
      <c r="O50" s="52"/>
      <c r="P50" s="52"/>
      <c r="Q50" s="52"/>
      <c r="R50" s="52"/>
      <c r="T50" s="52"/>
      <c r="U50" s="52"/>
      <c r="V50" s="72"/>
      <c r="W50" s="70"/>
      <c r="X50" s="69"/>
      <c r="Y50" s="69"/>
      <c r="Z50" s="69"/>
      <c r="AA50" s="69"/>
      <c r="AB50" s="69"/>
      <c r="AC50" s="72"/>
      <c r="AD50" s="73"/>
      <c r="AE50" s="72"/>
    </row>
    <row r="51" spans="2:31" ht="13.75" customHeight="1" x14ac:dyDescent="0.35">
      <c r="B51" s="1331">
        <v>2012</v>
      </c>
      <c r="C51" s="77"/>
      <c r="D51" s="215">
        <v>795071582.06677151</v>
      </c>
      <c r="E51" s="93">
        <v>59153808.441234015</v>
      </c>
      <c r="F51" s="92">
        <v>28779518.914473452</v>
      </c>
      <c r="G51" s="770">
        <v>883004909.42247891</v>
      </c>
      <c r="H51" s="119">
        <v>-1.0854465200066277</v>
      </c>
      <c r="I51" s="74"/>
      <c r="J51" s="74"/>
      <c r="K51" s="52"/>
      <c r="L51" s="52"/>
      <c r="M51" s="52"/>
      <c r="N51" s="52"/>
      <c r="O51" s="52"/>
      <c r="P51" s="52"/>
      <c r="Q51" s="52"/>
      <c r="R51" s="52"/>
      <c r="T51" s="52"/>
      <c r="U51" s="52"/>
      <c r="V51" s="72"/>
      <c r="W51" s="70"/>
      <c r="X51" s="69"/>
      <c r="Y51" s="69"/>
      <c r="Z51" s="69"/>
      <c r="AA51" s="69"/>
      <c r="AB51" s="69"/>
      <c r="AC51" s="72"/>
      <c r="AD51" s="73"/>
      <c r="AE51" s="72"/>
    </row>
    <row r="52" spans="2:31" ht="13.75" customHeight="1" x14ac:dyDescent="0.35">
      <c r="B52" s="1330">
        <v>2013</v>
      </c>
      <c r="C52" s="76"/>
      <c r="D52" s="214">
        <v>814535036.54360008</v>
      </c>
      <c r="E52" s="91">
        <v>53993068.868242137</v>
      </c>
      <c r="F52" s="90">
        <v>27130277.600777581</v>
      </c>
      <c r="G52" s="769">
        <v>895658383.01261985</v>
      </c>
      <c r="H52" s="118">
        <v>1.4330014992121498</v>
      </c>
      <c r="I52" s="74"/>
      <c r="J52" s="74"/>
      <c r="K52" s="52"/>
      <c r="L52" s="52"/>
      <c r="M52" s="52"/>
      <c r="N52" s="52"/>
      <c r="O52" s="52"/>
      <c r="P52" s="52"/>
      <c r="Q52" s="52"/>
      <c r="R52" s="52"/>
      <c r="T52" s="52"/>
      <c r="U52" s="52"/>
      <c r="V52" s="72"/>
      <c r="W52" s="70"/>
      <c r="X52" s="69"/>
      <c r="Y52" s="69"/>
      <c r="Z52" s="69"/>
      <c r="AA52" s="69"/>
      <c r="AB52" s="69"/>
      <c r="AC52" s="72"/>
      <c r="AD52" s="73"/>
      <c r="AE52" s="72"/>
    </row>
    <row r="53" spans="2:31" ht="13.75" customHeight="1" x14ac:dyDescent="0.35">
      <c r="B53" s="1331">
        <v>2014</v>
      </c>
      <c r="C53" s="77"/>
      <c r="D53" s="215">
        <v>837601217.85738242</v>
      </c>
      <c r="E53" s="93">
        <v>58164825.756222755</v>
      </c>
      <c r="F53" s="92">
        <v>19889411.356541328</v>
      </c>
      <c r="G53" s="770">
        <v>915655454.97014642</v>
      </c>
      <c r="H53" s="119">
        <v>2.2326673134309027</v>
      </c>
      <c r="I53" s="74"/>
      <c r="J53" s="74"/>
      <c r="K53" s="52"/>
      <c r="L53" s="52"/>
      <c r="M53" s="52"/>
      <c r="N53" s="52"/>
      <c r="O53" s="52"/>
      <c r="P53" s="52"/>
      <c r="Q53" s="52"/>
      <c r="R53" s="52"/>
      <c r="T53" s="52"/>
      <c r="U53" s="52"/>
      <c r="V53" s="72"/>
      <c r="W53" s="70"/>
      <c r="X53" s="69"/>
      <c r="Y53" s="69"/>
      <c r="Z53" s="69"/>
      <c r="AA53" s="69"/>
      <c r="AB53" s="69"/>
      <c r="AC53" s="72"/>
      <c r="AD53" s="73"/>
      <c r="AE53" s="72"/>
    </row>
    <row r="54" spans="2:31" ht="13.75" customHeight="1" x14ac:dyDescent="0.35">
      <c r="B54" s="1330">
        <v>2015</v>
      </c>
      <c r="C54" s="76"/>
      <c r="D54" s="214">
        <v>855948006.88602829</v>
      </c>
      <c r="E54" s="91">
        <v>61258503.25677105</v>
      </c>
      <c r="F54" s="90">
        <v>22545252.275438704</v>
      </c>
      <c r="G54" s="769">
        <v>939751762.41823804</v>
      </c>
      <c r="H54" s="118">
        <v>2.6315910987367186</v>
      </c>
      <c r="I54" s="74"/>
      <c r="J54" s="74"/>
      <c r="K54" s="52"/>
      <c r="L54" s="52"/>
      <c r="M54" s="73"/>
      <c r="N54" s="73"/>
      <c r="O54" s="73"/>
      <c r="P54" s="73"/>
      <c r="Q54" s="73"/>
      <c r="R54" s="73"/>
      <c r="T54" s="52"/>
      <c r="U54" s="52"/>
      <c r="V54" s="72"/>
      <c r="W54" s="70"/>
      <c r="X54" s="69"/>
      <c r="Y54" s="69"/>
      <c r="Z54" s="69"/>
      <c r="AA54" s="69"/>
      <c r="AB54" s="69"/>
      <c r="AC54" s="72"/>
      <c r="AD54" s="73"/>
      <c r="AE54" s="72"/>
    </row>
    <row r="55" spans="2:31" ht="13.75" customHeight="1" x14ac:dyDescent="0.35">
      <c r="B55" s="1331">
        <v>2016</v>
      </c>
      <c r="C55" s="77"/>
      <c r="D55" s="215">
        <v>849606348.2890352</v>
      </c>
      <c r="E55" s="93">
        <v>71300744.638571128</v>
      </c>
      <c r="F55" s="92">
        <v>23786412.207884245</v>
      </c>
      <c r="G55" s="770">
        <v>944693505.13549054</v>
      </c>
      <c r="H55" s="119">
        <v>0.52585617977838339</v>
      </c>
      <c r="I55" s="74"/>
      <c r="J55" s="74"/>
      <c r="K55" s="52"/>
      <c r="L55" s="52"/>
      <c r="M55" s="73"/>
      <c r="N55" s="73"/>
      <c r="O55" s="73"/>
      <c r="P55" s="73"/>
      <c r="Q55" s="73"/>
      <c r="R55" s="73"/>
      <c r="T55" s="52"/>
      <c r="U55" s="52"/>
      <c r="V55" s="72"/>
      <c r="W55" s="70"/>
      <c r="X55" s="69"/>
      <c r="Y55" s="69"/>
      <c r="Z55" s="69"/>
      <c r="AA55" s="69"/>
      <c r="AB55" s="69"/>
      <c r="AC55" s="72"/>
      <c r="AD55" s="73"/>
      <c r="AE55" s="79"/>
    </row>
    <row r="56" spans="2:31" ht="13.75" customHeight="1" x14ac:dyDescent="0.35">
      <c r="B56" s="1330">
        <v>2017</v>
      </c>
      <c r="C56" s="76"/>
      <c r="D56" s="214">
        <v>852181911.50084233</v>
      </c>
      <c r="E56" s="91">
        <v>71758748.609174281</v>
      </c>
      <c r="F56" s="90">
        <v>25352320.43855219</v>
      </c>
      <c r="G56" s="769">
        <v>949292980.54856873</v>
      </c>
      <c r="H56" s="118">
        <v>0.48687488461334194</v>
      </c>
      <c r="I56" s="74"/>
      <c r="J56" s="74"/>
      <c r="K56" s="52"/>
      <c r="L56" s="52"/>
      <c r="M56" s="73"/>
      <c r="N56" s="73"/>
      <c r="O56" s="73"/>
      <c r="P56" s="73"/>
      <c r="Q56" s="73"/>
      <c r="R56" s="73"/>
      <c r="T56" s="52"/>
      <c r="U56" s="52"/>
      <c r="V56" s="72"/>
      <c r="W56" s="70"/>
      <c r="X56" s="69"/>
      <c r="Y56" s="69"/>
      <c r="Z56" s="69"/>
      <c r="AA56" s="69"/>
      <c r="AB56" s="69"/>
      <c r="AC56" s="72"/>
      <c r="AD56" s="73"/>
      <c r="AE56" s="79"/>
    </row>
    <row r="57" spans="2:31" ht="13.75" customHeight="1" x14ac:dyDescent="0.35">
      <c r="B57" s="1331">
        <v>2018</v>
      </c>
      <c r="C57" s="77"/>
      <c r="D57" s="215">
        <v>839786318.48933518</v>
      </c>
      <c r="E57" s="93">
        <v>65385749.852426387</v>
      </c>
      <c r="F57" s="92">
        <v>23763999.255877942</v>
      </c>
      <c r="G57" s="770">
        <v>928936067.59763956</v>
      </c>
      <c r="H57" s="119">
        <v>-2.1444288926655175</v>
      </c>
      <c r="I57" s="74"/>
      <c r="J57" s="74"/>
      <c r="K57" s="73"/>
      <c r="L57" s="73"/>
      <c r="M57" s="73"/>
      <c r="N57" s="73"/>
      <c r="O57" s="73"/>
      <c r="P57" s="73"/>
      <c r="Q57" s="73"/>
      <c r="R57" s="73"/>
      <c r="S57" s="72"/>
      <c r="T57" s="52"/>
      <c r="U57" s="52"/>
      <c r="V57" s="72"/>
      <c r="W57" s="70"/>
      <c r="X57" s="69"/>
      <c r="Y57" s="69"/>
      <c r="Z57" s="69"/>
      <c r="AA57" s="69"/>
      <c r="AB57" s="69"/>
      <c r="AC57" s="72"/>
      <c r="AD57" s="73"/>
      <c r="AE57" s="79"/>
    </row>
    <row r="58" spans="2:31" ht="13.75" customHeight="1" x14ac:dyDescent="0.35">
      <c r="B58" s="1330">
        <v>2019</v>
      </c>
      <c r="C58" s="76"/>
      <c r="D58" s="214">
        <v>801493601.33807504</v>
      </c>
      <c r="E58" s="91">
        <v>59841572.273070939</v>
      </c>
      <c r="F58" s="90">
        <v>18366479.929204717</v>
      </c>
      <c r="G58" s="769">
        <v>879701653.54035068</v>
      </c>
      <c r="H58" s="118">
        <v>-5.300086386420122</v>
      </c>
      <c r="I58" s="74"/>
      <c r="J58" s="74"/>
      <c r="K58" s="73"/>
      <c r="L58" s="73"/>
      <c r="M58" s="73"/>
      <c r="N58" s="73"/>
      <c r="O58" s="73"/>
      <c r="P58" s="73"/>
      <c r="Q58" s="73"/>
      <c r="R58" s="73"/>
      <c r="S58" s="72"/>
      <c r="T58" s="52"/>
      <c r="U58" s="52"/>
      <c r="V58" s="72"/>
      <c r="W58" s="70"/>
      <c r="X58" s="69"/>
      <c r="Y58" s="69"/>
      <c r="Z58" s="69"/>
      <c r="AA58" s="69"/>
      <c r="AB58" s="69"/>
      <c r="AC58" s="72"/>
      <c r="AD58" s="73"/>
      <c r="AE58" s="79"/>
    </row>
    <row r="59" spans="2:31" ht="13.75" customHeight="1" x14ac:dyDescent="0.35">
      <c r="B59" s="1331">
        <v>2020</v>
      </c>
      <c r="C59" s="77"/>
      <c r="D59" s="215">
        <v>804397650.36236405</v>
      </c>
      <c r="E59" s="93">
        <v>60625341.017650738</v>
      </c>
      <c r="F59" s="92">
        <v>18077514.008604381</v>
      </c>
      <c r="G59" s="770">
        <v>883100505.38861918</v>
      </c>
      <c r="H59" s="119">
        <v>0.38636415364117216</v>
      </c>
      <c r="I59" s="74"/>
      <c r="J59" s="74"/>
      <c r="K59" s="73"/>
      <c r="L59" s="73"/>
      <c r="M59" s="73"/>
      <c r="N59" s="73"/>
      <c r="O59" s="73"/>
      <c r="P59" s="73"/>
      <c r="Q59" s="73"/>
      <c r="R59" s="73"/>
      <c r="S59" s="72"/>
      <c r="T59" s="52"/>
      <c r="U59" s="52"/>
      <c r="V59" s="72"/>
      <c r="W59" s="70"/>
      <c r="X59" s="69"/>
      <c r="Y59" s="69"/>
      <c r="Z59" s="69"/>
      <c r="AA59" s="69"/>
      <c r="AB59" s="69"/>
      <c r="AC59" s="72"/>
      <c r="AD59" s="73"/>
      <c r="AE59" s="72"/>
    </row>
    <row r="60" spans="2:31" ht="13.75" customHeight="1" x14ac:dyDescent="0.35">
      <c r="B60" s="1330">
        <v>2021</v>
      </c>
      <c r="C60" s="76"/>
      <c r="D60" s="214">
        <v>776955708.43730891</v>
      </c>
      <c r="E60" s="91">
        <v>54324710.663672656</v>
      </c>
      <c r="F60" s="90">
        <v>17344271.769264359</v>
      </c>
      <c r="G60" s="769">
        <v>848624690.87024593</v>
      </c>
      <c r="H60" s="118">
        <v>-3.9039513971517614</v>
      </c>
      <c r="I60" s="74"/>
      <c r="J60" s="74"/>
      <c r="K60" s="73"/>
      <c r="L60" s="73"/>
      <c r="M60" s="73"/>
      <c r="N60" s="73"/>
      <c r="O60" s="73"/>
      <c r="P60" s="73"/>
      <c r="Q60" s="73"/>
      <c r="R60" s="73"/>
      <c r="S60" s="72"/>
      <c r="T60" s="52"/>
      <c r="U60" s="52"/>
      <c r="V60" s="72"/>
      <c r="W60" s="70"/>
      <c r="X60" s="69"/>
      <c r="Y60" s="69"/>
      <c r="Z60" s="69"/>
      <c r="AA60" s="69"/>
      <c r="AB60" s="69"/>
      <c r="AC60" s="72"/>
      <c r="AD60" s="73"/>
      <c r="AE60" s="72"/>
    </row>
    <row r="61" spans="2:31" ht="13.75" customHeight="1" x14ac:dyDescent="0.35">
      <c r="B61" s="1331">
        <v>2022</v>
      </c>
      <c r="C61" s="77"/>
      <c r="D61" s="215">
        <v>771484869.2917999</v>
      </c>
      <c r="E61" s="93">
        <v>56151743.966825552</v>
      </c>
      <c r="F61" s="92">
        <v>16980000.91180509</v>
      </c>
      <c r="G61" s="770">
        <v>844616614.17043054</v>
      </c>
      <c r="H61" s="119">
        <v>-0.47230262599420314</v>
      </c>
      <c r="I61" s="74"/>
      <c r="J61" s="74"/>
      <c r="K61" s="73"/>
      <c r="L61" s="73"/>
      <c r="M61" s="73"/>
      <c r="N61" s="73"/>
      <c r="O61" s="73"/>
      <c r="P61" s="73"/>
      <c r="Q61" s="73"/>
      <c r="R61" s="73"/>
      <c r="S61" s="72"/>
      <c r="T61" s="52"/>
      <c r="U61" s="52"/>
      <c r="V61" s="72"/>
      <c r="W61" s="70"/>
      <c r="X61" s="69"/>
      <c r="Y61" s="69"/>
      <c r="Z61" s="69"/>
      <c r="AA61" s="69"/>
      <c r="AB61" s="69"/>
      <c r="AC61" s="72"/>
      <c r="AD61" s="73"/>
      <c r="AE61" s="72"/>
    </row>
    <row r="62" spans="2:31" ht="13.75" customHeight="1" x14ac:dyDescent="0.35">
      <c r="B62" s="1330">
        <v>2023</v>
      </c>
      <c r="C62" s="76"/>
      <c r="D62" s="214">
        <v>785349884.33882403</v>
      </c>
      <c r="E62" s="91">
        <v>58450505.357915998</v>
      </c>
      <c r="F62" s="90">
        <v>16236719.217515999</v>
      </c>
      <c r="G62" s="769">
        <v>860037108.91425598</v>
      </c>
      <c r="H62" s="118">
        <v>1.8257389785034217</v>
      </c>
      <c r="I62" s="74"/>
      <c r="J62" s="74"/>
      <c r="K62" s="73"/>
      <c r="L62" s="73"/>
      <c r="M62" s="73"/>
      <c r="N62" s="73"/>
      <c r="O62" s="73"/>
      <c r="P62" s="73"/>
      <c r="Q62" s="73"/>
      <c r="R62" s="73"/>
      <c r="S62" s="72"/>
      <c r="T62" s="52"/>
      <c r="U62" s="52"/>
      <c r="V62" s="72"/>
      <c r="W62" s="70"/>
      <c r="X62" s="69"/>
      <c r="Y62" s="69"/>
      <c r="Z62" s="69"/>
      <c r="AA62" s="69"/>
      <c r="AB62" s="69"/>
      <c r="AC62" s="72"/>
      <c r="AD62" s="73"/>
      <c r="AE62" s="72"/>
    </row>
    <row r="63" spans="2:31" ht="13.75" customHeight="1" x14ac:dyDescent="0.35">
      <c r="B63" s="1331">
        <v>2024</v>
      </c>
      <c r="C63" s="77"/>
      <c r="D63" s="215">
        <v>793653507.0029999</v>
      </c>
      <c r="E63" s="93">
        <v>59272876.802999996</v>
      </c>
      <c r="F63" s="92">
        <v>16636467.602999998</v>
      </c>
      <c r="G63" s="770">
        <v>869562851.40899992</v>
      </c>
      <c r="H63" s="119">
        <v>1.1075966834465545</v>
      </c>
      <c r="I63" s="74"/>
      <c r="J63" s="74"/>
      <c r="K63" s="73"/>
      <c r="L63" s="73"/>
      <c r="M63" s="73"/>
      <c r="N63" s="73"/>
      <c r="O63" s="73"/>
      <c r="P63" s="73"/>
      <c r="Q63" s="73"/>
      <c r="R63" s="73"/>
      <c r="S63" s="72"/>
      <c r="T63" s="52"/>
      <c r="U63" s="52"/>
      <c r="V63" s="72"/>
      <c r="W63" s="70"/>
      <c r="X63" s="69"/>
      <c r="Y63" s="69"/>
      <c r="Z63" s="69"/>
      <c r="AA63" s="69"/>
      <c r="AB63" s="69"/>
      <c r="AC63" s="72"/>
      <c r="AD63" s="73"/>
      <c r="AE63" s="72"/>
    </row>
    <row r="64" spans="2:31" ht="13.75" customHeight="1" x14ac:dyDescent="0.35">
      <c r="B64" s="1330">
        <v>2025</v>
      </c>
      <c r="C64" s="76"/>
      <c r="D64" s="214">
        <v>792326201</v>
      </c>
      <c r="E64" s="91">
        <v>60204491</v>
      </c>
      <c r="F64" s="90">
        <v>15903150</v>
      </c>
      <c r="G64" s="769">
        <v>868433842</v>
      </c>
      <c r="H64" s="118">
        <v>-0.12983643530430911</v>
      </c>
      <c r="I64" s="74"/>
      <c r="J64" s="74"/>
      <c r="K64" s="73"/>
      <c r="L64" s="73"/>
      <c r="M64" s="73"/>
      <c r="N64" s="73"/>
      <c r="O64" s="73"/>
      <c r="P64" s="73"/>
      <c r="Q64" s="73"/>
      <c r="R64" s="73"/>
      <c r="S64" s="72"/>
      <c r="T64" s="52"/>
      <c r="U64" s="52"/>
      <c r="V64" s="72"/>
      <c r="W64" s="70"/>
      <c r="X64" s="69"/>
      <c r="Y64" s="69"/>
      <c r="Z64" s="69"/>
      <c r="AA64" s="69"/>
      <c r="AB64" s="69"/>
      <c r="AC64" s="72"/>
      <c r="AD64" s="73"/>
      <c r="AE64" s="72"/>
    </row>
    <row r="65" spans="2:31" ht="13.75" customHeight="1" x14ac:dyDescent="0.35">
      <c r="B65" s="1370" t="s">
        <v>4</v>
      </c>
      <c r="C65" s="1370"/>
      <c r="D65" s="216">
        <v>27368529904.679291</v>
      </c>
      <c r="E65" s="950">
        <v>1243978537.7150178</v>
      </c>
      <c r="F65" s="94">
        <v>1137044060.6724327</v>
      </c>
      <c r="G65" s="216">
        <v>29749552504.066734</v>
      </c>
      <c r="H65" s="95"/>
      <c r="I65" s="74"/>
      <c r="J65" s="74"/>
      <c r="K65" s="73"/>
      <c r="L65" s="73"/>
      <c r="M65" s="73"/>
      <c r="N65" s="73"/>
      <c r="O65" s="73"/>
      <c r="P65" s="73"/>
      <c r="Q65" s="73"/>
      <c r="R65" s="73"/>
      <c r="S65" s="72"/>
      <c r="V65" s="72"/>
      <c r="W65" s="70"/>
      <c r="X65" s="69"/>
      <c r="Y65" s="69"/>
      <c r="Z65" s="69"/>
      <c r="AA65" s="69"/>
      <c r="AB65" s="69"/>
      <c r="AC65" s="72"/>
      <c r="AD65" s="73"/>
      <c r="AE65" s="72"/>
    </row>
    <row r="66" spans="2:31" ht="13.75" customHeight="1" x14ac:dyDescent="0.35">
      <c r="B66" s="74" t="s">
        <v>24</v>
      </c>
      <c r="C66" s="74"/>
      <c r="D66" s="74"/>
      <c r="E66" s="74"/>
      <c r="F66" s="74"/>
      <c r="G66" s="74"/>
      <c r="H66" s="74"/>
      <c r="I66" s="74"/>
      <c r="J66" s="74"/>
      <c r="K66" s="73"/>
      <c r="L66" s="73"/>
      <c r="M66" s="73"/>
      <c r="N66" s="73"/>
      <c r="O66" s="73"/>
      <c r="P66" s="73"/>
      <c r="Q66" s="73"/>
      <c r="R66" s="73"/>
      <c r="S66" s="72"/>
      <c r="V66" s="72"/>
      <c r="W66" s="70"/>
      <c r="X66" s="69"/>
      <c r="Y66" s="69"/>
      <c r="Z66" s="69"/>
      <c r="AA66" s="69"/>
      <c r="AB66" s="69"/>
      <c r="AC66" s="72"/>
      <c r="AD66" s="73"/>
      <c r="AE66" s="72"/>
    </row>
    <row r="67" spans="2:31" ht="13.75" customHeight="1" x14ac:dyDescent="0.35">
      <c r="B67" s="74" t="s">
        <v>23</v>
      </c>
      <c r="C67" s="74"/>
      <c r="D67" s="74"/>
      <c r="E67" s="74"/>
      <c r="F67" s="74"/>
      <c r="G67" s="74"/>
      <c r="H67" s="74" t="s">
        <v>602</v>
      </c>
      <c r="I67" s="74"/>
      <c r="J67" s="74"/>
      <c r="K67" s="73"/>
      <c r="L67" s="73"/>
      <c r="M67" s="73"/>
      <c r="N67" s="73"/>
      <c r="O67" s="73"/>
      <c r="P67" s="73"/>
      <c r="Q67" s="73"/>
      <c r="R67" s="73"/>
      <c r="S67" s="72"/>
      <c r="V67" s="72"/>
      <c r="W67" s="70"/>
      <c r="X67" s="69"/>
      <c r="Y67" s="69"/>
      <c r="Z67" s="69"/>
      <c r="AA67" s="69"/>
      <c r="AB67" s="69"/>
      <c r="AC67" s="72"/>
      <c r="AD67" s="73"/>
      <c r="AE67" s="72"/>
    </row>
    <row r="68" spans="2:31" s="71" customFormat="1" x14ac:dyDescent="0.3">
      <c r="B68" s="74"/>
      <c r="C68" s="74"/>
      <c r="D68" s="74"/>
      <c r="E68" s="74"/>
      <c r="F68" s="74"/>
      <c r="G68" s="90"/>
      <c r="H68" s="74"/>
      <c r="I68" s="74"/>
      <c r="J68" s="74"/>
      <c r="K68" s="73"/>
      <c r="L68" s="73"/>
      <c r="M68" s="73"/>
      <c r="N68" s="73"/>
      <c r="O68" s="73"/>
      <c r="P68" s="73"/>
      <c r="Q68" s="73"/>
      <c r="R68" s="73"/>
      <c r="S68" s="72"/>
      <c r="T68" s="73"/>
      <c r="U68" s="73"/>
      <c r="V68" s="72"/>
      <c r="W68" s="70"/>
      <c r="X68" s="69"/>
      <c r="Y68" s="69"/>
      <c r="Z68" s="69"/>
      <c r="AA68" s="69"/>
      <c r="AB68" s="69"/>
      <c r="AC68" s="72"/>
      <c r="AD68" s="73"/>
      <c r="AE68" s="72"/>
    </row>
    <row r="69" spans="2:31" s="71" customFormat="1" x14ac:dyDescent="0.3">
      <c r="B69" s="74"/>
      <c r="C69" s="74"/>
      <c r="D69" s="214"/>
      <c r="E69" s="91"/>
      <c r="F69" s="90"/>
      <c r="G69" s="1151"/>
      <c r="H69" s="74"/>
      <c r="I69" s="74"/>
      <c r="J69" s="74"/>
      <c r="K69" s="73"/>
      <c r="L69" s="73"/>
      <c r="M69" s="73"/>
      <c r="N69" s="73"/>
      <c r="O69" s="73"/>
      <c r="P69" s="73"/>
      <c r="Q69" s="73"/>
      <c r="R69" s="73"/>
      <c r="S69" s="72"/>
      <c r="T69" s="73"/>
      <c r="U69" s="73"/>
      <c r="V69" s="72"/>
      <c r="W69" s="70"/>
      <c r="X69" s="69"/>
      <c r="Y69" s="69"/>
      <c r="Z69" s="69"/>
      <c r="AA69" s="69"/>
      <c r="AB69" s="69"/>
      <c r="AC69" s="72"/>
      <c r="AD69" s="73"/>
      <c r="AE69" s="72"/>
    </row>
    <row r="70" spans="2:31" x14ac:dyDescent="0.35">
      <c r="B70" s="74"/>
      <c r="C70" s="74"/>
      <c r="D70" s="74"/>
      <c r="E70" s="74"/>
      <c r="F70" s="74"/>
      <c r="G70" s="74"/>
      <c r="H70" s="74"/>
      <c r="W70" s="70"/>
      <c r="X70" s="69"/>
      <c r="Y70" s="69"/>
      <c r="Z70" s="69"/>
      <c r="AA70" s="69"/>
      <c r="AB70" s="69"/>
    </row>
    <row r="71" spans="2:31" x14ac:dyDescent="0.35">
      <c r="B71" s="74"/>
      <c r="C71" s="74"/>
      <c r="D71" s="75"/>
      <c r="E71" s="74"/>
      <c r="F71" s="74"/>
      <c r="G71" s="71"/>
      <c r="H71" s="74"/>
      <c r="I71" s="109"/>
      <c r="J71" s="109"/>
      <c r="K71" s="52"/>
      <c r="L71" s="52"/>
      <c r="M71" s="52"/>
      <c r="N71" s="52"/>
      <c r="O71" s="52"/>
      <c r="W71" s="70"/>
      <c r="X71" s="69"/>
      <c r="Y71" s="69"/>
      <c r="Z71" s="69"/>
      <c r="AA71" s="69"/>
      <c r="AB71" s="69"/>
    </row>
    <row r="72" spans="2:31" x14ac:dyDescent="0.35">
      <c r="I72" s="109"/>
      <c r="J72" s="109"/>
      <c r="K72" s="52"/>
      <c r="L72" s="52"/>
      <c r="M72" s="52"/>
      <c r="N72" s="52"/>
      <c r="O72" s="52"/>
    </row>
    <row r="73" spans="2:31" x14ac:dyDescent="0.35">
      <c r="B73" s="1371" t="s">
        <v>12517</v>
      </c>
      <c r="C73" s="1371"/>
      <c r="D73" s="1371"/>
      <c r="E73" s="1371"/>
      <c r="F73" s="1371"/>
      <c r="G73" s="1371"/>
      <c r="H73" s="1371"/>
      <c r="I73" s="109"/>
      <c r="J73" s="109"/>
      <c r="K73" s="52"/>
      <c r="L73" s="52"/>
      <c r="M73" s="52"/>
      <c r="N73" s="52"/>
      <c r="O73" s="52"/>
      <c r="W73" s="68"/>
      <c r="X73" s="68"/>
      <c r="Y73" s="68"/>
      <c r="Z73" s="68"/>
      <c r="AA73" s="68"/>
      <c r="AB73" s="68"/>
    </row>
    <row r="74" spans="2:31" x14ac:dyDescent="0.35">
      <c r="B74" s="35" t="s">
        <v>12546</v>
      </c>
      <c r="C74" s="35"/>
      <c r="D74" s="81"/>
      <c r="E74" s="81"/>
      <c r="F74" s="81"/>
      <c r="G74" s="81"/>
      <c r="H74" s="81"/>
      <c r="I74" s="109"/>
      <c r="J74" s="109"/>
      <c r="K74" s="52"/>
      <c r="L74" s="52"/>
      <c r="M74" s="52"/>
      <c r="N74" s="52"/>
      <c r="O74" s="52"/>
      <c r="W74" s="67"/>
      <c r="X74" s="66"/>
      <c r="Y74" s="66"/>
      <c r="Z74" s="66"/>
      <c r="AA74" s="66"/>
      <c r="AB74" s="66"/>
    </row>
    <row r="75" spans="2:31" x14ac:dyDescent="0.35">
      <c r="B75" s="1373" t="s">
        <v>0</v>
      </c>
      <c r="C75" s="1328"/>
      <c r="D75" s="1375" t="s">
        <v>7</v>
      </c>
      <c r="E75" s="1375"/>
      <c r="F75" s="1375"/>
      <c r="G75" s="1375"/>
      <c r="H75" s="1374" t="s">
        <v>22</v>
      </c>
      <c r="I75" s="109"/>
      <c r="J75" s="109"/>
      <c r="K75" s="52"/>
      <c r="L75" s="52"/>
      <c r="M75" s="52"/>
      <c r="N75" s="52"/>
      <c r="O75" s="52"/>
      <c r="W75" s="65"/>
      <c r="X75" s="64"/>
      <c r="AD75" s="52"/>
    </row>
    <row r="76" spans="2:31" x14ac:dyDescent="0.35">
      <c r="B76" s="1373"/>
      <c r="C76" s="1328"/>
      <c r="D76" s="80" t="s">
        <v>50</v>
      </c>
      <c r="E76" s="80" t="s">
        <v>790</v>
      </c>
      <c r="F76" s="80" t="s">
        <v>52</v>
      </c>
      <c r="G76" s="80" t="s">
        <v>51</v>
      </c>
      <c r="H76" s="1374"/>
      <c r="I76" s="109"/>
      <c r="J76" s="109"/>
      <c r="K76" s="52"/>
      <c r="L76" s="52"/>
      <c r="M76" s="52"/>
      <c r="N76" s="52"/>
      <c r="O76" s="52"/>
      <c r="W76" s="65"/>
      <c r="X76" s="64"/>
      <c r="AD76" s="52"/>
    </row>
    <row r="77" spans="2:31" x14ac:dyDescent="0.35">
      <c r="B77" s="865" t="s">
        <v>705</v>
      </c>
      <c r="C77" s="865"/>
      <c r="D77" s="1286">
        <v>118546372.43779632</v>
      </c>
      <c r="E77" s="1287">
        <v>33725195.588305272</v>
      </c>
      <c r="F77" s="1286">
        <v>91951206.784370214</v>
      </c>
      <c r="G77" s="1286">
        <v>66249219.826890074</v>
      </c>
      <c r="H77" s="1288">
        <v>310471994.63736188</v>
      </c>
      <c r="I77" s="109"/>
      <c r="J77" s="109"/>
      <c r="K77" s="52"/>
      <c r="L77" s="52"/>
      <c r="M77" s="52"/>
      <c r="N77" s="52"/>
      <c r="O77" s="52"/>
      <c r="W77" s="63"/>
      <c r="X77" s="62"/>
      <c r="AD77" s="52"/>
    </row>
    <row r="78" spans="2:31" x14ac:dyDescent="0.35">
      <c r="B78" s="866" t="s">
        <v>706</v>
      </c>
      <c r="C78" s="866"/>
      <c r="D78" s="1289">
        <v>134626362.35838884</v>
      </c>
      <c r="E78" s="1290">
        <v>38331218.42709846</v>
      </c>
      <c r="F78" s="1289">
        <v>96995790.726606727</v>
      </c>
      <c r="G78" s="1289">
        <v>65889992.376208089</v>
      </c>
      <c r="H78" s="1291">
        <v>335843363.88830209</v>
      </c>
      <c r="I78" s="109"/>
      <c r="J78" s="109"/>
      <c r="K78" s="52"/>
      <c r="L78" s="52"/>
      <c r="M78" s="52"/>
      <c r="N78" s="52"/>
      <c r="O78" s="52"/>
      <c r="W78" s="59"/>
      <c r="X78" s="58"/>
      <c r="AD78" s="52"/>
    </row>
    <row r="79" spans="2:31" x14ac:dyDescent="0.35">
      <c r="B79" s="865" t="s">
        <v>707</v>
      </c>
      <c r="C79" s="865"/>
      <c r="D79" s="1286">
        <v>145760150.6163221</v>
      </c>
      <c r="E79" s="1287">
        <v>41406140.740937158</v>
      </c>
      <c r="F79" s="1286">
        <v>102635107.48105077</v>
      </c>
      <c r="G79" s="1286">
        <v>69310580.416700959</v>
      </c>
      <c r="H79" s="1288">
        <v>359111979.25501102</v>
      </c>
      <c r="I79" s="109"/>
      <c r="J79" s="109"/>
      <c r="K79" s="52"/>
      <c r="L79" s="52"/>
      <c r="M79" s="52"/>
      <c r="N79" s="52"/>
      <c r="O79" s="52"/>
      <c r="W79" s="61"/>
      <c r="X79" s="60"/>
      <c r="AD79" s="52"/>
    </row>
    <row r="80" spans="2:31" x14ac:dyDescent="0.35">
      <c r="B80" s="866" t="s">
        <v>708</v>
      </c>
      <c r="C80" s="866"/>
      <c r="D80" s="1289">
        <v>151412894.26397705</v>
      </c>
      <c r="E80" s="1290">
        <v>43185314.92884247</v>
      </c>
      <c r="F80" s="1289">
        <v>109258318.18594541</v>
      </c>
      <c r="G80" s="1289">
        <v>72680303.582813218</v>
      </c>
      <c r="H80" s="1291">
        <v>376536830.96157813</v>
      </c>
      <c r="I80" s="109"/>
      <c r="J80" s="109"/>
      <c r="K80" s="52"/>
      <c r="L80" s="52"/>
      <c r="M80" s="52"/>
      <c r="N80" s="52"/>
      <c r="O80" s="52"/>
      <c r="W80" s="59"/>
      <c r="X80" s="58"/>
      <c r="AD80" s="52"/>
    </row>
    <row r="81" spans="2:30" x14ac:dyDescent="0.35">
      <c r="B81" s="865" t="s">
        <v>709</v>
      </c>
      <c r="C81" s="865"/>
      <c r="D81" s="1286">
        <v>163313712.74862066</v>
      </c>
      <c r="E81" s="1287">
        <v>46903596.943009593</v>
      </c>
      <c r="F81" s="1286">
        <v>106286946.1790674</v>
      </c>
      <c r="G81" s="1286">
        <v>72293874.704703599</v>
      </c>
      <c r="H81" s="1288">
        <v>388798130.57540119</v>
      </c>
      <c r="I81" s="109"/>
      <c r="J81" s="109"/>
      <c r="K81" s="52"/>
      <c r="L81" s="52"/>
      <c r="M81" s="52"/>
      <c r="N81" s="52"/>
      <c r="O81" s="52"/>
      <c r="W81" s="57"/>
      <c r="X81" s="56"/>
      <c r="AD81" s="52"/>
    </row>
    <row r="82" spans="2:30" x14ac:dyDescent="0.35">
      <c r="B82" s="866" t="s">
        <v>710</v>
      </c>
      <c r="C82" s="866"/>
      <c r="D82" s="1289">
        <v>180948542.76977879</v>
      </c>
      <c r="E82" s="1290">
        <v>43755145.747633137</v>
      </c>
      <c r="F82" s="1289">
        <v>109448601.66190298</v>
      </c>
      <c r="G82" s="1289">
        <v>69204071.439274281</v>
      </c>
      <c r="H82" s="1291">
        <v>403356361.61858916</v>
      </c>
      <c r="I82" s="109"/>
      <c r="J82" s="109"/>
      <c r="K82" s="52"/>
      <c r="L82" s="52"/>
      <c r="M82" s="52"/>
      <c r="N82" s="52"/>
      <c r="O82" s="52"/>
      <c r="AD82" s="52"/>
    </row>
    <row r="83" spans="2:30" x14ac:dyDescent="0.35">
      <c r="B83" s="865" t="s">
        <v>711</v>
      </c>
      <c r="C83" s="865"/>
      <c r="D83" s="1286">
        <v>190663307.96525657</v>
      </c>
      <c r="E83" s="1287">
        <v>46023801.342397407</v>
      </c>
      <c r="F83" s="1286">
        <v>114882941.45826054</v>
      </c>
      <c r="G83" s="1286">
        <v>73049542.488725916</v>
      </c>
      <c r="H83" s="1288">
        <v>424619593.2546404</v>
      </c>
      <c r="I83" s="109"/>
      <c r="J83" s="109"/>
      <c r="K83" s="52"/>
      <c r="L83" s="52"/>
      <c r="M83" s="52"/>
      <c r="N83" s="52"/>
      <c r="O83" s="52"/>
      <c r="AD83" s="52"/>
    </row>
    <row r="84" spans="2:30" x14ac:dyDescent="0.35">
      <c r="B84" s="866" t="s">
        <v>712</v>
      </c>
      <c r="C84" s="866"/>
      <c r="D84" s="1289">
        <v>192637108.42200488</v>
      </c>
      <c r="E84" s="1290">
        <v>59154005.73720704</v>
      </c>
      <c r="F84" s="1289">
        <v>118007971.64820117</v>
      </c>
      <c r="G84" s="1289">
        <v>96982103.82666561</v>
      </c>
      <c r="H84" s="1291">
        <v>466781189.63407874</v>
      </c>
      <c r="I84" s="109"/>
      <c r="J84" s="109"/>
      <c r="K84" s="52"/>
      <c r="L84" s="52"/>
      <c r="M84" s="52"/>
      <c r="N84" s="52"/>
      <c r="O84" s="52"/>
      <c r="AD84" s="52"/>
    </row>
    <row r="85" spans="2:30" x14ac:dyDescent="0.35">
      <c r="B85" s="865" t="s">
        <v>713</v>
      </c>
      <c r="C85" s="865"/>
      <c r="D85" s="1286">
        <v>204840571.68890116</v>
      </c>
      <c r="E85" s="1287">
        <v>59020123.605680384</v>
      </c>
      <c r="F85" s="1286">
        <v>124982452.26332086</v>
      </c>
      <c r="G85" s="1286">
        <v>107126190.41655794</v>
      </c>
      <c r="H85" s="1288">
        <v>495969337.97446036</v>
      </c>
      <c r="I85" s="109"/>
      <c r="J85" s="109"/>
      <c r="K85" s="52"/>
      <c r="L85" s="52"/>
      <c r="M85" s="52"/>
      <c r="N85" s="52"/>
      <c r="O85" s="52"/>
      <c r="AD85" s="52"/>
    </row>
    <row r="86" spans="2:30" x14ac:dyDescent="0.35">
      <c r="B86" s="866" t="s">
        <v>714</v>
      </c>
      <c r="C86" s="866"/>
      <c r="D86" s="1289">
        <v>212737679.7056706</v>
      </c>
      <c r="E86" s="1290">
        <v>61460009.676340602</v>
      </c>
      <c r="F86" s="1289">
        <v>133415889.27941275</v>
      </c>
      <c r="G86" s="1289">
        <v>117655494.50007401</v>
      </c>
      <c r="H86" s="1291">
        <v>525269073.16149795</v>
      </c>
      <c r="I86" s="109"/>
      <c r="J86" s="109"/>
      <c r="K86" s="52"/>
      <c r="L86" s="52"/>
      <c r="M86" s="52"/>
      <c r="N86" s="52"/>
      <c r="O86" s="52"/>
      <c r="AD86" s="52"/>
    </row>
    <row r="87" spans="2:30" x14ac:dyDescent="0.35">
      <c r="B87" s="865" t="s">
        <v>715</v>
      </c>
      <c r="C87" s="865"/>
      <c r="D87" s="1286">
        <v>227361943.57012683</v>
      </c>
      <c r="E87" s="1287">
        <v>67869236.886605009</v>
      </c>
      <c r="F87" s="1286">
        <v>147050013.25431088</v>
      </c>
      <c r="G87" s="1286">
        <v>123295780.34399912</v>
      </c>
      <c r="H87" s="1288">
        <v>565576974.05504191</v>
      </c>
      <c r="I87" s="109"/>
      <c r="J87" s="109"/>
      <c r="K87" s="52"/>
      <c r="L87" s="52"/>
      <c r="M87" s="52"/>
      <c r="N87" s="52"/>
      <c r="O87" s="52"/>
      <c r="AD87" s="52"/>
    </row>
    <row r="88" spans="2:30" x14ac:dyDescent="0.35">
      <c r="B88" s="866" t="s">
        <v>716</v>
      </c>
      <c r="C88" s="866"/>
      <c r="D88" s="1289">
        <v>239149273.55369785</v>
      </c>
      <c r="E88" s="1290">
        <v>71982741.15655373</v>
      </c>
      <c r="F88" s="1289">
        <v>154673660.33522928</v>
      </c>
      <c r="G88" s="1289">
        <v>129093015.90090796</v>
      </c>
      <c r="H88" s="1291">
        <v>594898690.94638884</v>
      </c>
      <c r="I88" s="109"/>
      <c r="J88" s="109"/>
      <c r="K88" s="52"/>
      <c r="L88" s="52"/>
      <c r="M88" s="52"/>
      <c r="N88" s="52"/>
      <c r="O88" s="52"/>
      <c r="AD88" s="52"/>
    </row>
    <row r="89" spans="2:30" x14ac:dyDescent="0.35">
      <c r="B89" s="865" t="s">
        <v>717</v>
      </c>
      <c r="C89" s="865"/>
      <c r="D89" s="1286">
        <v>254704929.61192772</v>
      </c>
      <c r="E89" s="1287">
        <v>55405092.688133702</v>
      </c>
      <c r="F89" s="1286">
        <v>161481825.81938422</v>
      </c>
      <c r="G89" s="1286">
        <v>128843731.97482647</v>
      </c>
      <c r="H89" s="1288">
        <v>600435580.09427214</v>
      </c>
      <c r="I89" s="109"/>
      <c r="J89" s="109"/>
      <c r="K89" s="52"/>
      <c r="L89" s="52"/>
      <c r="M89" s="52"/>
      <c r="N89" s="52"/>
      <c r="O89" s="52"/>
      <c r="AD89" s="52"/>
    </row>
    <row r="90" spans="2:30" x14ac:dyDescent="0.35">
      <c r="B90" s="866" t="s">
        <v>718</v>
      </c>
      <c r="C90" s="866"/>
      <c r="D90" s="1289">
        <v>273904950.23843044</v>
      </c>
      <c r="E90" s="1290">
        <v>79584973.434895054</v>
      </c>
      <c r="F90" s="1289">
        <v>176413357.78068405</v>
      </c>
      <c r="G90" s="1289">
        <v>133304830.50344922</v>
      </c>
      <c r="H90" s="1291">
        <v>663208111.95745873</v>
      </c>
      <c r="I90" s="109"/>
      <c r="J90" s="109"/>
      <c r="K90" s="52"/>
      <c r="L90" s="52"/>
      <c r="M90" s="52"/>
      <c r="N90" s="52"/>
      <c r="O90" s="52"/>
      <c r="AD90" s="52"/>
    </row>
    <row r="91" spans="2:30" x14ac:dyDescent="0.35">
      <c r="B91" s="865" t="s">
        <v>719</v>
      </c>
      <c r="C91" s="865"/>
      <c r="D91" s="1286">
        <v>287035811.02245343</v>
      </c>
      <c r="E91" s="1287">
        <v>84751696.22213912</v>
      </c>
      <c r="F91" s="1286">
        <v>186305485.0128881</v>
      </c>
      <c r="G91" s="1286">
        <v>144544892.94685689</v>
      </c>
      <c r="H91" s="1288">
        <v>702637885.20433748</v>
      </c>
      <c r="I91" s="109"/>
      <c r="J91" s="109"/>
      <c r="K91" s="52"/>
      <c r="L91" s="52"/>
      <c r="M91" s="52"/>
      <c r="N91" s="52"/>
      <c r="O91" s="52"/>
      <c r="P91" s="52"/>
      <c r="Q91" s="52"/>
      <c r="R91" s="52"/>
      <c r="T91" s="52"/>
      <c r="U91" s="52"/>
      <c r="AD91" s="52"/>
    </row>
    <row r="92" spans="2:30" x14ac:dyDescent="0.35">
      <c r="B92" s="866" t="s">
        <v>720</v>
      </c>
      <c r="C92" s="866"/>
      <c r="D92" s="1289">
        <v>312723098.9415077</v>
      </c>
      <c r="E92" s="1290">
        <v>96590255.844303682</v>
      </c>
      <c r="F92" s="1289">
        <v>189218748.22004315</v>
      </c>
      <c r="G92" s="1289">
        <v>149191947.34154227</v>
      </c>
      <c r="H92" s="1291">
        <v>747724050.34739673</v>
      </c>
      <c r="I92" s="109"/>
      <c r="J92" s="109"/>
      <c r="K92" s="52"/>
      <c r="L92" s="52"/>
      <c r="M92" s="52"/>
      <c r="N92" s="52"/>
      <c r="O92" s="52"/>
      <c r="P92" s="52"/>
      <c r="Q92" s="52"/>
      <c r="R92" s="52"/>
      <c r="T92" s="52"/>
      <c r="U92" s="52"/>
      <c r="AD92" s="52"/>
    </row>
    <row r="93" spans="2:30" x14ac:dyDescent="0.35">
      <c r="B93" s="865" t="s">
        <v>721</v>
      </c>
      <c r="C93" s="865"/>
      <c r="D93" s="1286">
        <v>335418028.55612612</v>
      </c>
      <c r="E93" s="1287">
        <v>102222637.27424794</v>
      </c>
      <c r="F93" s="1286">
        <v>206042503.25590602</v>
      </c>
      <c r="G93" s="1286">
        <v>154931184.61878204</v>
      </c>
      <c r="H93" s="1288">
        <v>798614353.70506215</v>
      </c>
      <c r="I93" s="109"/>
      <c r="J93" s="109"/>
      <c r="K93" s="52"/>
      <c r="L93" s="52"/>
      <c r="M93" s="52"/>
      <c r="N93" s="52"/>
      <c r="O93" s="52"/>
      <c r="P93" s="52"/>
      <c r="Q93" s="52"/>
      <c r="R93" s="52"/>
      <c r="T93" s="52"/>
      <c r="U93" s="52"/>
      <c r="AD93" s="52"/>
    </row>
    <row r="94" spans="2:30" x14ac:dyDescent="0.35">
      <c r="B94" s="866" t="s">
        <v>722</v>
      </c>
      <c r="C94" s="866"/>
      <c r="D94" s="1289">
        <v>350046257.97901201</v>
      </c>
      <c r="E94" s="1290">
        <v>106200983.5005523</v>
      </c>
      <c r="F94" s="1289">
        <v>214475378.67541945</v>
      </c>
      <c r="G94" s="1289">
        <v>158507829.13236809</v>
      </c>
      <c r="H94" s="1291">
        <v>829230449.28735185</v>
      </c>
      <c r="I94" s="109"/>
      <c r="J94" s="109"/>
      <c r="K94" s="52"/>
      <c r="L94" s="52"/>
      <c r="M94" s="52"/>
      <c r="N94" s="52"/>
      <c r="O94" s="52"/>
      <c r="P94" s="52"/>
      <c r="Q94" s="52"/>
      <c r="R94" s="52"/>
      <c r="T94" s="52"/>
      <c r="U94" s="52"/>
      <c r="AD94" s="52"/>
    </row>
    <row r="95" spans="2:30" x14ac:dyDescent="0.35">
      <c r="B95" s="865" t="s">
        <v>723</v>
      </c>
      <c r="C95" s="865"/>
      <c r="D95" s="1286">
        <v>365816805.77040648</v>
      </c>
      <c r="E95" s="1287">
        <v>108020942.42652912</v>
      </c>
      <c r="F95" s="1286">
        <v>245160450.62718588</v>
      </c>
      <c r="G95" s="1286">
        <v>157165014.39844501</v>
      </c>
      <c r="H95" s="1288">
        <v>876163213.22256649</v>
      </c>
      <c r="I95" s="109"/>
      <c r="J95" s="109"/>
      <c r="K95" s="52"/>
      <c r="L95" s="52"/>
      <c r="M95" s="52"/>
      <c r="N95" s="52"/>
      <c r="O95" s="52"/>
      <c r="P95" s="52"/>
      <c r="Q95" s="52"/>
      <c r="R95" s="52"/>
      <c r="T95" s="52"/>
      <c r="U95" s="52"/>
      <c r="AD95" s="52"/>
    </row>
    <row r="96" spans="2:30" x14ac:dyDescent="0.35">
      <c r="B96" s="866" t="s">
        <v>724</v>
      </c>
      <c r="C96" s="866"/>
      <c r="D96" s="1289">
        <v>355218804.7495153</v>
      </c>
      <c r="E96" s="1290">
        <v>99242127.072407559</v>
      </c>
      <c r="F96" s="1289">
        <v>248199240.8196848</v>
      </c>
      <c r="G96" s="1289">
        <v>125388787.62103583</v>
      </c>
      <c r="H96" s="1291">
        <v>828048960.26264346</v>
      </c>
      <c r="I96" s="109"/>
      <c r="J96" s="109"/>
      <c r="K96" s="52"/>
      <c r="L96" s="52"/>
      <c r="M96" s="52"/>
      <c r="N96" s="52"/>
      <c r="O96" s="52"/>
      <c r="P96" s="52"/>
      <c r="Q96" s="52"/>
      <c r="R96" s="52"/>
      <c r="T96" s="52"/>
      <c r="U96" s="52"/>
      <c r="AD96" s="52"/>
    </row>
    <row r="97" spans="2:30" x14ac:dyDescent="0.35">
      <c r="B97" s="865" t="s">
        <v>725</v>
      </c>
      <c r="C97" s="865"/>
      <c r="D97" s="1286">
        <v>367095309.58821076</v>
      </c>
      <c r="E97" s="1287">
        <v>100980996.957992</v>
      </c>
      <c r="F97" s="1286">
        <v>219547826.7955198</v>
      </c>
      <c r="G97" s="1286">
        <v>108806907.42197233</v>
      </c>
      <c r="H97" s="1288">
        <v>796431040.763695</v>
      </c>
      <c r="I97" s="109"/>
      <c r="J97" s="109"/>
      <c r="K97" s="52"/>
      <c r="L97" s="52"/>
      <c r="M97" s="52"/>
      <c r="N97" s="52"/>
      <c r="O97" s="52"/>
      <c r="P97" s="52"/>
      <c r="Q97" s="52"/>
      <c r="R97" s="52"/>
      <c r="T97" s="52"/>
      <c r="U97" s="52"/>
      <c r="AD97" s="52"/>
    </row>
    <row r="98" spans="2:30" x14ac:dyDescent="0.35">
      <c r="B98" s="866" t="s">
        <v>726</v>
      </c>
      <c r="C98" s="866"/>
      <c r="D98" s="1289">
        <v>376936061.53328985</v>
      </c>
      <c r="E98" s="1290">
        <v>96299094.00455229</v>
      </c>
      <c r="F98" s="1289">
        <v>224153906.97053584</v>
      </c>
      <c r="G98" s="1289">
        <v>106176675.727144</v>
      </c>
      <c r="H98" s="1291">
        <v>803565738.23552203</v>
      </c>
      <c r="I98" s="109"/>
      <c r="J98" s="109"/>
      <c r="K98" s="52"/>
      <c r="L98" s="52"/>
      <c r="M98" s="52"/>
      <c r="N98" s="52"/>
      <c r="O98" s="52"/>
    </row>
    <row r="99" spans="2:30" x14ac:dyDescent="0.35">
      <c r="B99" s="865" t="s">
        <v>727</v>
      </c>
      <c r="C99" s="865"/>
      <c r="D99" s="1286">
        <v>380043580.70757896</v>
      </c>
      <c r="E99" s="1287">
        <v>95394209.990718335</v>
      </c>
      <c r="F99" s="1286">
        <v>216683163.39611056</v>
      </c>
      <c r="G99" s="1286">
        <v>102950627.9723637</v>
      </c>
      <c r="H99" s="1288">
        <v>795071582.06677151</v>
      </c>
      <c r="I99" s="109"/>
      <c r="J99" s="109"/>
      <c r="K99" s="52"/>
      <c r="L99" s="52"/>
      <c r="M99" s="52"/>
      <c r="N99" s="52"/>
      <c r="O99" s="52"/>
    </row>
    <row r="100" spans="2:30" x14ac:dyDescent="0.35">
      <c r="B100" s="866" t="s">
        <v>728</v>
      </c>
      <c r="C100" s="866"/>
      <c r="D100" s="1289">
        <v>388879360.09469199</v>
      </c>
      <c r="E100" s="1290">
        <v>97640744.546019971</v>
      </c>
      <c r="F100" s="1289">
        <v>225385969.25060192</v>
      </c>
      <c r="G100" s="1289">
        <v>102628962.44953856</v>
      </c>
      <c r="H100" s="1291">
        <v>814535036.3408525</v>
      </c>
      <c r="I100" s="109"/>
      <c r="J100" s="109"/>
      <c r="K100" s="52"/>
      <c r="L100" s="52"/>
      <c r="M100" s="52"/>
      <c r="N100" s="52"/>
      <c r="O100" s="52"/>
    </row>
    <row r="101" spans="2:30" x14ac:dyDescent="0.35">
      <c r="B101" s="865" t="s">
        <v>729</v>
      </c>
      <c r="C101" s="865"/>
      <c r="D101" s="1286">
        <v>404238334.63807654</v>
      </c>
      <c r="E101" s="1287">
        <v>104039548.53163598</v>
      </c>
      <c r="F101" s="1286">
        <v>224464685.64025375</v>
      </c>
      <c r="G101" s="1286">
        <v>104858649.04741624</v>
      </c>
      <c r="H101" s="1288">
        <v>837601217.85738254</v>
      </c>
      <c r="I101" s="109"/>
      <c r="J101" s="109"/>
      <c r="K101" s="52"/>
      <c r="L101" s="52"/>
      <c r="M101" s="52"/>
      <c r="N101" s="52"/>
      <c r="O101" s="52"/>
    </row>
    <row r="102" spans="2:30" x14ac:dyDescent="0.35">
      <c r="B102" s="866" t="s">
        <v>730</v>
      </c>
      <c r="C102" s="866"/>
      <c r="D102" s="1289">
        <v>411829524.83879364</v>
      </c>
      <c r="E102" s="1290">
        <v>110747649.22519372</v>
      </c>
      <c r="F102" s="1289">
        <v>226319970.30052689</v>
      </c>
      <c r="G102" s="1289">
        <v>107050862.52151407</v>
      </c>
      <c r="H102" s="1291">
        <v>855948006.88602829</v>
      </c>
      <c r="I102" s="109"/>
      <c r="J102" s="109"/>
      <c r="K102" s="52"/>
      <c r="L102" s="52"/>
      <c r="M102" s="52"/>
      <c r="N102" s="52"/>
      <c r="O102" s="52"/>
    </row>
    <row r="103" spans="2:30" x14ac:dyDescent="0.35">
      <c r="B103" s="865" t="s">
        <v>731</v>
      </c>
      <c r="C103" s="865"/>
      <c r="D103" s="1286">
        <v>414025994.08288366</v>
      </c>
      <c r="E103" s="1287">
        <v>113836634.22615023</v>
      </c>
      <c r="F103" s="1286">
        <v>221412233.65847439</v>
      </c>
      <c r="G103" s="1286">
        <v>100331485.06171113</v>
      </c>
      <c r="H103" s="1288">
        <v>849606347.02921939</v>
      </c>
      <c r="I103" s="109"/>
      <c r="J103" s="109"/>
      <c r="K103" s="52"/>
      <c r="L103" s="52"/>
      <c r="M103" s="52"/>
      <c r="N103" s="52"/>
      <c r="O103" s="52"/>
    </row>
    <row r="104" spans="2:30" ht="14.65" customHeight="1" x14ac:dyDescent="0.35">
      <c r="B104" s="866" t="s">
        <v>732</v>
      </c>
      <c r="C104" s="866"/>
      <c r="D104" s="1289">
        <v>416037744.63820881</v>
      </c>
      <c r="E104" s="1290">
        <v>122302316.35782917</v>
      </c>
      <c r="F104" s="1289">
        <v>233577519.73984081</v>
      </c>
      <c r="G104" s="1289">
        <v>80264330.764963508</v>
      </c>
      <c r="H104" s="1291">
        <v>852181911.50084221</v>
      </c>
      <c r="I104" s="109"/>
      <c r="J104" s="109"/>
      <c r="K104" s="52"/>
      <c r="L104" s="52"/>
      <c r="M104" s="52"/>
      <c r="N104" s="52"/>
      <c r="O104" s="52"/>
    </row>
    <row r="105" spans="2:30" ht="14.65" customHeight="1" x14ac:dyDescent="0.35">
      <c r="B105" s="865" t="s">
        <v>733</v>
      </c>
      <c r="C105" s="865"/>
      <c r="D105" s="1286">
        <v>400631956.13263243</v>
      </c>
      <c r="E105" s="1287">
        <v>130732798.11863373</v>
      </c>
      <c r="F105" s="1286">
        <v>230386776.22198465</v>
      </c>
      <c r="G105" s="1286">
        <v>78034788.016084388</v>
      </c>
      <c r="H105" s="1288">
        <v>839786318.4893353</v>
      </c>
      <c r="I105" s="109"/>
      <c r="J105" s="109"/>
      <c r="K105" s="52"/>
      <c r="L105" s="52"/>
      <c r="M105" s="52"/>
      <c r="N105" s="52"/>
      <c r="O105" s="52"/>
    </row>
    <row r="106" spans="2:30" ht="14.65" customHeight="1" x14ac:dyDescent="0.35">
      <c r="B106" s="866" t="s">
        <v>12683</v>
      </c>
      <c r="C106" s="866" t="s">
        <v>808</v>
      </c>
      <c r="D106" s="1289">
        <v>391242678.15259701</v>
      </c>
      <c r="E106" s="1290">
        <v>117756596.78088132</v>
      </c>
      <c r="F106" s="1289">
        <v>207519177.29627883</v>
      </c>
      <c r="G106" s="1289">
        <v>84975149.108317897</v>
      </c>
      <c r="H106" s="1291">
        <v>801493601.33807504</v>
      </c>
      <c r="I106" s="109"/>
      <c r="J106" s="109"/>
      <c r="K106" s="52"/>
      <c r="L106" s="52"/>
      <c r="M106" s="52"/>
      <c r="N106" s="52"/>
      <c r="O106" s="52"/>
    </row>
    <row r="107" spans="2:30" ht="14.65" customHeight="1" x14ac:dyDescent="0.35">
      <c r="B107" s="865" t="s">
        <v>734</v>
      </c>
      <c r="C107" s="865"/>
      <c r="D107" s="1286">
        <v>393477320.05508292</v>
      </c>
      <c r="E107" s="1287">
        <v>114516797.84177707</v>
      </c>
      <c r="F107" s="1286">
        <v>201809769.68067572</v>
      </c>
      <c r="G107" s="1286">
        <v>94593762.78482832</v>
      </c>
      <c r="H107" s="1288">
        <v>804397650.36236405</v>
      </c>
      <c r="I107" s="109"/>
      <c r="J107" s="109"/>
      <c r="K107" s="52"/>
      <c r="L107" s="52"/>
      <c r="M107" s="52"/>
      <c r="N107" s="52"/>
      <c r="O107" s="52"/>
    </row>
    <row r="108" spans="2:30" ht="14.65" customHeight="1" x14ac:dyDescent="0.35">
      <c r="B108" s="866" t="s">
        <v>782</v>
      </c>
      <c r="C108" s="866"/>
      <c r="D108" s="1289">
        <v>383711724.20764792</v>
      </c>
      <c r="E108" s="1290">
        <v>110232229.49483901</v>
      </c>
      <c r="F108" s="1289">
        <v>194259193.97848609</v>
      </c>
      <c r="G108" s="1289">
        <v>88752560.756335884</v>
      </c>
      <c r="H108" s="1291">
        <v>776955708.43730891</v>
      </c>
      <c r="I108" s="109"/>
      <c r="J108" s="109"/>
      <c r="K108" s="52"/>
      <c r="L108" s="52"/>
      <c r="M108" s="52"/>
      <c r="N108" s="52"/>
      <c r="O108" s="52"/>
    </row>
    <row r="109" spans="2:30" ht="14.65" customHeight="1" x14ac:dyDescent="0.35">
      <c r="B109" s="865" t="s">
        <v>739</v>
      </c>
      <c r="C109" s="865"/>
      <c r="D109" s="1286">
        <v>384073363.37151873</v>
      </c>
      <c r="E109" s="1287">
        <v>109159858.8336511</v>
      </c>
      <c r="F109" s="1286">
        <v>192369384.97032908</v>
      </c>
      <c r="G109" s="1286">
        <v>85882262.116300598</v>
      </c>
      <c r="H109" s="1288">
        <v>771484869.29179943</v>
      </c>
      <c r="I109" s="109"/>
      <c r="J109" s="109"/>
      <c r="K109" s="52"/>
      <c r="L109" s="52"/>
      <c r="M109" s="52"/>
      <c r="N109" s="52"/>
      <c r="O109" s="52"/>
    </row>
    <row r="110" spans="2:30" ht="14.65" customHeight="1" x14ac:dyDescent="0.35">
      <c r="B110" s="866" t="s">
        <v>792</v>
      </c>
      <c r="C110" s="866"/>
      <c r="D110" s="1289">
        <v>385646742.98052001</v>
      </c>
      <c r="E110" s="1290">
        <v>114327965.28987907</v>
      </c>
      <c r="F110" s="1289">
        <v>201476995.32333297</v>
      </c>
      <c r="G110" s="1289">
        <v>83898180.745092005</v>
      </c>
      <c r="H110" s="1291">
        <v>785349884.33882415</v>
      </c>
      <c r="I110" s="109"/>
      <c r="J110" s="109"/>
      <c r="K110" s="52"/>
      <c r="L110" s="52"/>
      <c r="M110" s="52"/>
      <c r="N110" s="52"/>
      <c r="O110" s="52"/>
    </row>
    <row r="111" spans="2:30" ht="14.65" customHeight="1" x14ac:dyDescent="0.35">
      <c r="B111" s="865" t="s">
        <v>12392</v>
      </c>
      <c r="C111" s="865"/>
      <c r="D111" s="1286">
        <v>386036604.44999999</v>
      </c>
      <c r="E111" s="1287">
        <v>116999653.0008864</v>
      </c>
      <c r="F111" s="1286">
        <v>206185236.3131136</v>
      </c>
      <c r="G111" s="1286">
        <v>84432013.238999993</v>
      </c>
      <c r="H111" s="1288">
        <v>793653507.0029999</v>
      </c>
      <c r="I111" s="109"/>
      <c r="J111" s="109"/>
      <c r="K111" s="52"/>
      <c r="L111" s="52"/>
      <c r="M111" s="52"/>
      <c r="N111" s="52"/>
      <c r="O111" s="52"/>
    </row>
    <row r="112" spans="2:30" x14ac:dyDescent="0.35">
      <c r="B112" s="1292" t="s">
        <v>12670</v>
      </c>
      <c r="C112" s="1292"/>
      <c r="D112" s="1293">
        <v>380153075</v>
      </c>
      <c r="E112" s="1294">
        <v>118674277.49299417</v>
      </c>
      <c r="F112" s="1293">
        <v>209136380.50700584</v>
      </c>
      <c r="G112" s="1293">
        <v>84362468</v>
      </c>
      <c r="H112" s="1295">
        <v>792326201</v>
      </c>
      <c r="I112" s="109"/>
      <c r="J112" s="109"/>
      <c r="K112" s="52"/>
      <c r="L112" s="52"/>
      <c r="M112" s="52"/>
      <c r="N112" s="52"/>
      <c r="O112" s="52"/>
    </row>
    <row r="113" spans="2:15" x14ac:dyDescent="0.35">
      <c r="B113" s="1369" t="s">
        <v>12671</v>
      </c>
      <c r="C113" s="1369"/>
      <c r="D113" s="1153">
        <v>0.47979364372932054</v>
      </c>
      <c r="E113" s="1153">
        <v>0.14977956975702003</v>
      </c>
      <c r="F113" s="1153">
        <v>0.26395237244843534</v>
      </c>
      <c r="G113" s="1152">
        <v>0.10647441406522413</v>
      </c>
      <c r="H113" s="78">
        <v>1</v>
      </c>
      <c r="K113" s="52"/>
      <c r="L113" s="52"/>
      <c r="M113" s="52"/>
      <c r="N113" s="52"/>
      <c r="O113" s="52"/>
    </row>
    <row r="114" spans="2:15" ht="14.5" customHeight="1" x14ac:dyDescent="0.35">
      <c r="B114" s="1190" t="s">
        <v>49</v>
      </c>
      <c r="C114" s="1190"/>
      <c r="D114" s="1188"/>
      <c r="E114" s="1188"/>
      <c r="F114" s="1188"/>
      <c r="G114" s="1188"/>
      <c r="H114" s="1188"/>
      <c r="I114" s="52"/>
    </row>
    <row r="115" spans="2:15" x14ac:dyDescent="0.35">
      <c r="B115" s="1189"/>
      <c r="C115" s="1189"/>
      <c r="D115" s="1189"/>
      <c r="E115" s="1189"/>
      <c r="F115" s="1189"/>
      <c r="G115" s="1189"/>
      <c r="H115" s="1189"/>
      <c r="I115" s="52"/>
    </row>
    <row r="116" spans="2:15" x14ac:dyDescent="0.35">
      <c r="G116" s="52"/>
      <c r="H116" s="52"/>
      <c r="I116" s="52"/>
    </row>
    <row r="117" spans="2:15" x14ac:dyDescent="0.35">
      <c r="G117" s="52"/>
      <c r="H117" s="52"/>
    </row>
    <row r="118" spans="2:15" x14ac:dyDescent="0.35">
      <c r="G118" s="52"/>
      <c r="H118" s="52"/>
    </row>
  </sheetData>
  <mergeCells count="9">
    <mergeCell ref="B113:C113"/>
    <mergeCell ref="B65:C65"/>
    <mergeCell ref="B6:H6"/>
    <mergeCell ref="D8:F8"/>
    <mergeCell ref="B75:B76"/>
    <mergeCell ref="H75:H76"/>
    <mergeCell ref="D75:G75"/>
    <mergeCell ref="B73:H73"/>
    <mergeCell ref="B8:B9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5" orientation="portrait" r:id="rId1"/>
  <ignoredErrors>
    <ignoredError sqref="B77:B105 B107:B110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D2235"/>
    <pageSetUpPr fitToPage="1"/>
  </sheetPr>
  <dimension ref="A5:D92"/>
  <sheetViews>
    <sheetView showGridLines="0" zoomScaleNormal="100" workbookViewId="0">
      <pane ySplit="4" topLeftCell="A5" activePane="bottomLeft" state="frozen"/>
      <selection activeCell="C13" sqref="C13"/>
      <selection pane="bottomLeft" activeCell="B20" sqref="B20"/>
    </sheetView>
  </sheetViews>
  <sheetFormatPr baseColWidth="10" defaultColWidth="11.1796875" defaultRowHeight="13" x14ac:dyDescent="0.3"/>
  <cols>
    <col min="1" max="1" width="36.7265625" style="123" customWidth="1"/>
    <col min="2" max="2" width="93.1796875" style="123" customWidth="1"/>
    <col min="3" max="16384" width="11.1796875" style="123"/>
  </cols>
  <sheetData>
    <row r="5" spans="1:4" ht="14.5" x14ac:dyDescent="0.35">
      <c r="C5" s="186"/>
      <c r="D5" s="186"/>
    </row>
    <row r="6" spans="1:4" ht="18.5" x14ac:dyDescent="0.35">
      <c r="A6" s="122" t="s">
        <v>53</v>
      </c>
      <c r="B6" s="195" t="s">
        <v>12525</v>
      </c>
      <c r="C6" s="186"/>
      <c r="D6" s="186"/>
    </row>
    <row r="7" spans="1:4" x14ac:dyDescent="0.3">
      <c r="A7" s="128"/>
      <c r="B7" s="1378" t="s">
        <v>85</v>
      </c>
    </row>
    <row r="8" spans="1:4" x14ac:dyDescent="0.3">
      <c r="A8" s="128"/>
      <c r="B8" s="1378"/>
    </row>
    <row r="9" spans="1:4" x14ac:dyDescent="0.3">
      <c r="A9" s="124"/>
      <c r="B9" s="193" t="s">
        <v>69</v>
      </c>
    </row>
    <row r="10" spans="1:4" x14ac:dyDescent="0.3">
      <c r="A10" s="124"/>
      <c r="B10" s="193" t="s">
        <v>70</v>
      </c>
    </row>
    <row r="11" spans="1:4" x14ac:dyDescent="0.3">
      <c r="A11" s="124"/>
      <c r="B11" s="193" t="s">
        <v>623</v>
      </c>
    </row>
    <row r="12" spans="1:4" x14ac:dyDescent="0.3">
      <c r="A12" s="124"/>
      <c r="B12" s="193" t="s">
        <v>624</v>
      </c>
    </row>
    <row r="13" spans="1:4" x14ac:dyDescent="0.3">
      <c r="A13" s="124"/>
      <c r="B13" s="193" t="s">
        <v>625</v>
      </c>
    </row>
    <row r="14" spans="1:4" x14ac:dyDescent="0.3">
      <c r="A14" s="124"/>
      <c r="B14" s="193" t="s">
        <v>626</v>
      </c>
    </row>
    <row r="15" spans="1:4" x14ac:dyDescent="0.3">
      <c r="A15" s="124"/>
      <c r="B15" s="193" t="s">
        <v>627</v>
      </c>
    </row>
    <row r="16" spans="1:4" x14ac:dyDescent="0.3">
      <c r="A16" s="124"/>
      <c r="B16" s="193" t="s">
        <v>628</v>
      </c>
    </row>
    <row r="17" spans="1:2" x14ac:dyDescent="0.3">
      <c r="A17" s="124"/>
      <c r="B17" s="193" t="s">
        <v>629</v>
      </c>
    </row>
    <row r="18" spans="1:2" x14ac:dyDescent="0.3">
      <c r="A18" s="124"/>
      <c r="B18" s="193" t="s">
        <v>630</v>
      </c>
    </row>
    <row r="19" spans="1:2" x14ac:dyDescent="0.3">
      <c r="A19" s="124"/>
      <c r="B19" s="193" t="s">
        <v>631</v>
      </c>
    </row>
    <row r="20" spans="1:2" x14ac:dyDescent="0.3">
      <c r="A20" s="124"/>
      <c r="B20" s="193" t="s">
        <v>632</v>
      </c>
    </row>
    <row r="21" spans="1:2" x14ac:dyDescent="0.3">
      <c r="A21" s="124"/>
      <c r="B21" s="194" t="s">
        <v>12519</v>
      </c>
    </row>
    <row r="22" spans="1:2" x14ac:dyDescent="0.3">
      <c r="A22" s="124"/>
      <c r="B22" s="194" t="s">
        <v>12520</v>
      </c>
    </row>
    <row r="23" spans="1:2" x14ac:dyDescent="0.3">
      <c r="A23" s="124"/>
      <c r="B23" s="194"/>
    </row>
    <row r="24" spans="1:2" ht="13.15" customHeight="1" x14ac:dyDescent="0.3">
      <c r="A24" s="124"/>
      <c r="B24" s="125" t="s">
        <v>12476</v>
      </c>
    </row>
    <row r="25" spans="1:2" x14ac:dyDescent="0.3">
      <c r="A25" s="124"/>
      <c r="B25" s="1063"/>
    </row>
    <row r="26" spans="1:2" x14ac:dyDescent="0.3">
      <c r="A26" s="124"/>
      <c r="B26" s="125" t="s">
        <v>86</v>
      </c>
    </row>
    <row r="27" spans="1:2" x14ac:dyDescent="0.3">
      <c r="A27" s="124"/>
      <c r="B27" s="193" t="s">
        <v>12675</v>
      </c>
    </row>
    <row r="28" spans="1:2" x14ac:dyDescent="0.3">
      <c r="A28" s="124"/>
      <c r="B28" s="193" t="s">
        <v>73</v>
      </c>
    </row>
    <row r="29" spans="1:2" x14ac:dyDescent="0.3">
      <c r="A29" s="124"/>
      <c r="B29" s="193"/>
    </row>
    <row r="30" spans="1:2" ht="14.5" x14ac:dyDescent="0.3">
      <c r="A30" s="124"/>
      <c r="B30" s="195" t="s">
        <v>12521</v>
      </c>
    </row>
    <row r="31" spans="1:2" x14ac:dyDescent="0.3">
      <c r="A31" s="124"/>
      <c r="B31" s="125" t="s">
        <v>87</v>
      </c>
    </row>
    <row r="32" spans="1:2" x14ac:dyDescent="0.3">
      <c r="A32" s="124"/>
      <c r="B32" s="193" t="s">
        <v>72</v>
      </c>
    </row>
    <row r="33" spans="1:2" x14ac:dyDescent="0.3">
      <c r="A33" s="124"/>
      <c r="B33" s="193" t="s">
        <v>73</v>
      </c>
    </row>
    <row r="34" spans="1:2" x14ac:dyDescent="0.3">
      <c r="A34" s="124"/>
      <c r="B34" s="193" t="s">
        <v>74</v>
      </c>
    </row>
    <row r="35" spans="1:2" ht="14.5" x14ac:dyDescent="0.3">
      <c r="A35" s="124"/>
      <c r="B35" s="189" t="s">
        <v>75</v>
      </c>
    </row>
    <row r="36" spans="1:2" x14ac:dyDescent="0.3">
      <c r="A36" s="124"/>
      <c r="B36" s="125" t="s">
        <v>88</v>
      </c>
    </row>
    <row r="37" spans="1:2" x14ac:dyDescent="0.3">
      <c r="A37" s="124"/>
      <c r="B37" s="193" t="s">
        <v>72</v>
      </c>
    </row>
    <row r="38" spans="1:2" x14ac:dyDescent="0.3">
      <c r="A38" s="124"/>
      <c r="B38" s="193" t="s">
        <v>73</v>
      </c>
    </row>
    <row r="39" spans="1:2" x14ac:dyDescent="0.3">
      <c r="A39" s="127"/>
      <c r="B39" s="193"/>
    </row>
    <row r="40" spans="1:2" ht="14.5" x14ac:dyDescent="0.3">
      <c r="A40" s="127"/>
      <c r="B40" s="188"/>
    </row>
    <row r="41" spans="1:2" ht="18.5" x14ac:dyDescent="0.3">
      <c r="A41" s="122" t="s">
        <v>54</v>
      </c>
      <c r="B41" s="1378" t="s">
        <v>12522</v>
      </c>
    </row>
    <row r="42" spans="1:2" ht="13.15" customHeight="1" x14ac:dyDescent="0.3">
      <c r="A42" s="122"/>
      <c r="B42" s="1378"/>
    </row>
    <row r="43" spans="1:2" x14ac:dyDescent="0.3">
      <c r="A43" s="124"/>
      <c r="B43" s="193" t="s">
        <v>69</v>
      </c>
    </row>
    <row r="44" spans="1:2" x14ac:dyDescent="0.3">
      <c r="A44" s="124"/>
      <c r="B44" s="193" t="s">
        <v>70</v>
      </c>
    </row>
    <row r="45" spans="1:2" x14ac:dyDescent="0.3">
      <c r="A45" s="124"/>
      <c r="B45" s="193" t="s">
        <v>647</v>
      </c>
    </row>
    <row r="46" spans="1:2" x14ac:dyDescent="0.3">
      <c r="A46" s="124"/>
      <c r="B46" s="193" t="s">
        <v>624</v>
      </c>
    </row>
    <row r="47" spans="1:2" x14ac:dyDescent="0.3">
      <c r="A47" s="124"/>
      <c r="B47" s="193" t="s">
        <v>648</v>
      </c>
    </row>
    <row r="48" spans="1:2" x14ac:dyDescent="0.3">
      <c r="A48" s="124"/>
      <c r="B48" s="193" t="s">
        <v>649</v>
      </c>
    </row>
    <row r="49" spans="1:2" x14ac:dyDescent="0.3">
      <c r="A49" s="124"/>
      <c r="B49" s="193" t="s">
        <v>650</v>
      </c>
    </row>
    <row r="50" spans="1:2" x14ac:dyDescent="0.3">
      <c r="A50" s="124"/>
      <c r="B50" s="193" t="s">
        <v>651</v>
      </c>
    </row>
    <row r="51" spans="1:2" x14ac:dyDescent="0.3">
      <c r="A51" s="124"/>
      <c r="B51" s="193" t="s">
        <v>761</v>
      </c>
    </row>
    <row r="52" spans="1:2" x14ac:dyDescent="0.3">
      <c r="A52" s="127"/>
      <c r="B52" s="125"/>
    </row>
    <row r="53" spans="1:2" x14ac:dyDescent="0.3">
      <c r="A53" s="127"/>
      <c r="B53" s="126"/>
    </row>
    <row r="54" spans="1:2" ht="18.5" x14ac:dyDescent="0.3">
      <c r="A54" s="122" t="s">
        <v>55</v>
      </c>
      <c r="B54" s="1378" t="s">
        <v>12523</v>
      </c>
    </row>
    <row r="55" spans="1:2" x14ac:dyDescent="0.3">
      <c r="A55" s="124"/>
      <c r="B55" s="1378"/>
    </row>
    <row r="56" spans="1:2" x14ac:dyDescent="0.3">
      <c r="A56" s="124"/>
      <c r="B56" s="193" t="s">
        <v>69</v>
      </c>
    </row>
    <row r="57" spans="1:2" x14ac:dyDescent="0.3">
      <c r="A57" s="128"/>
      <c r="B57" s="193" t="s">
        <v>70</v>
      </c>
    </row>
    <row r="58" spans="1:2" x14ac:dyDescent="0.3">
      <c r="A58" s="128"/>
      <c r="B58" s="193" t="s">
        <v>71</v>
      </c>
    </row>
    <row r="59" spans="1:2" x14ac:dyDescent="0.3">
      <c r="A59" s="128"/>
      <c r="B59" s="193" t="s">
        <v>76</v>
      </c>
    </row>
    <row r="60" spans="1:2" x14ac:dyDescent="0.3">
      <c r="A60" s="128"/>
      <c r="B60" s="193" t="s">
        <v>77</v>
      </c>
    </row>
    <row r="61" spans="1:2" ht="13.15" customHeight="1" x14ac:dyDescent="0.3">
      <c r="A61" s="128"/>
      <c r="B61" s="193" t="s">
        <v>89</v>
      </c>
    </row>
    <row r="62" spans="1:2" ht="13.15" customHeight="1" x14ac:dyDescent="0.3">
      <c r="A62" s="128"/>
      <c r="B62" s="193" t="s">
        <v>78</v>
      </c>
    </row>
    <row r="63" spans="1:2" ht="13.15" customHeight="1" x14ac:dyDescent="0.3">
      <c r="A63" s="128"/>
      <c r="B63" s="193" t="s">
        <v>762</v>
      </c>
    </row>
    <row r="64" spans="1:2" ht="13.15" customHeight="1" x14ac:dyDescent="0.3">
      <c r="A64" s="128"/>
      <c r="B64" s="188"/>
    </row>
    <row r="65" spans="1:4" ht="13.15" customHeight="1" x14ac:dyDescent="0.3">
      <c r="A65" s="128"/>
      <c r="B65" s="125" t="s">
        <v>90</v>
      </c>
    </row>
    <row r="66" spans="1:4" ht="13.15" customHeight="1" x14ac:dyDescent="0.3">
      <c r="A66" s="128"/>
      <c r="B66" s="193" t="s">
        <v>72</v>
      </c>
    </row>
    <row r="67" spans="1:4" ht="13.15" customHeight="1" x14ac:dyDescent="0.3">
      <c r="A67" s="128"/>
      <c r="B67" s="193" t="s">
        <v>73</v>
      </c>
    </row>
    <row r="68" spans="1:4" ht="13.15" customHeight="1" x14ac:dyDescent="0.3">
      <c r="A68" s="128"/>
      <c r="B68" s="188"/>
    </row>
    <row r="69" spans="1:4" ht="13.15" customHeight="1" x14ac:dyDescent="0.3">
      <c r="A69" s="128"/>
      <c r="B69" s="125" t="s">
        <v>79</v>
      </c>
    </row>
    <row r="70" spans="1:4" ht="13.15" customHeight="1" x14ac:dyDescent="0.3">
      <c r="A70" s="128"/>
      <c r="B70" s="193" t="s">
        <v>72</v>
      </c>
    </row>
    <row r="71" spans="1:4" ht="13.15" customHeight="1" x14ac:dyDescent="0.3">
      <c r="A71" s="128"/>
      <c r="B71" s="193" t="s">
        <v>73</v>
      </c>
    </row>
    <row r="72" spans="1:4" ht="13.15" customHeight="1" x14ac:dyDescent="0.3">
      <c r="A72" s="128"/>
      <c r="B72" s="193" t="s">
        <v>74</v>
      </c>
    </row>
    <row r="73" spans="1:4" ht="13.15" customHeight="1" x14ac:dyDescent="0.3">
      <c r="A73" s="128"/>
    </row>
    <row r="74" spans="1:4" ht="13.15" customHeight="1" x14ac:dyDescent="0.3">
      <c r="A74" s="128"/>
      <c r="B74" s="125" t="s">
        <v>91</v>
      </c>
      <c r="C74"/>
    </row>
    <row r="75" spans="1:4" ht="13.15" customHeight="1" x14ac:dyDescent="0.3">
      <c r="A75" s="128"/>
      <c r="B75" s="193" t="s">
        <v>80</v>
      </c>
      <c r="C75" s="188"/>
    </row>
    <row r="76" spans="1:4" ht="13.15" customHeight="1" x14ac:dyDescent="0.3">
      <c r="A76" s="128"/>
      <c r="B76" s="193" t="s">
        <v>81</v>
      </c>
      <c r="C76" s="188"/>
    </row>
    <row r="77" spans="1:4" ht="13.15" customHeight="1" x14ac:dyDescent="0.3">
      <c r="B77" s="193"/>
      <c r="C77" s="188"/>
    </row>
    <row r="79" spans="1:4" ht="18.649999999999999" customHeight="1" x14ac:dyDescent="0.3">
      <c r="A79" s="1377" t="s">
        <v>12524</v>
      </c>
      <c r="B79" s="125" t="s">
        <v>93</v>
      </c>
      <c r="D79" s="191"/>
    </row>
    <row r="80" spans="1:4" ht="14.65" customHeight="1" x14ac:dyDescent="0.3">
      <c r="A80" s="1377"/>
      <c r="B80" s="193" t="s">
        <v>82</v>
      </c>
      <c r="C80"/>
      <c r="D80"/>
    </row>
    <row r="81" spans="1:4" ht="14.65" customHeight="1" x14ac:dyDescent="0.3">
      <c r="A81" s="1377"/>
      <c r="B81" s="193" t="s">
        <v>83</v>
      </c>
      <c r="C81" s="188"/>
      <c r="D81"/>
    </row>
    <row r="82" spans="1:4" ht="14.65" customHeight="1" x14ac:dyDescent="0.3">
      <c r="A82" s="1377"/>
      <c r="B82" s="188"/>
      <c r="C82" s="188"/>
      <c r="D82"/>
    </row>
    <row r="83" spans="1:4" ht="14.65" customHeight="1" x14ac:dyDescent="0.3">
      <c r="A83" s="1377"/>
      <c r="B83" s="125" t="s">
        <v>84</v>
      </c>
      <c r="C83"/>
      <c r="D83"/>
    </row>
    <row r="84" spans="1:4" ht="14.65" customHeight="1" x14ac:dyDescent="0.3">
      <c r="A84" s="1377"/>
      <c r="C84" s="188"/>
      <c r="D84"/>
    </row>
    <row r="85" spans="1:4" ht="14.65" customHeight="1" x14ac:dyDescent="0.3">
      <c r="A85" s="196"/>
      <c r="B85" s="189"/>
      <c r="C85"/>
      <c r="D85"/>
    </row>
    <row r="86" spans="1:4" ht="14.65" customHeight="1" x14ac:dyDescent="0.3">
      <c r="A86" s="196"/>
      <c r="B86" s="189"/>
      <c r="C86"/>
      <c r="D86"/>
    </row>
    <row r="87" spans="1:4" ht="14.65" customHeight="1" x14ac:dyDescent="0.3">
      <c r="A87" s="122" t="s">
        <v>92</v>
      </c>
      <c r="B87" s="125" t="s">
        <v>12495</v>
      </c>
      <c r="D87" s="187"/>
    </row>
    <row r="88" spans="1:4" ht="13.15" customHeight="1" x14ac:dyDescent="0.35">
      <c r="A88" s="196"/>
      <c r="B88" s="1080"/>
    </row>
    <row r="89" spans="1:4" ht="13.15" customHeight="1" x14ac:dyDescent="0.3">
      <c r="A89" s="196"/>
    </row>
    <row r="90" spans="1:4" ht="13.15" customHeight="1" x14ac:dyDescent="0.3">
      <c r="A90" s="196"/>
    </row>
    <row r="91" spans="1:4" ht="13.15" customHeight="1" x14ac:dyDescent="0.3">
      <c r="A91" s="196"/>
    </row>
    <row r="92" spans="1:4" ht="13.15" customHeight="1" x14ac:dyDescent="0.3">
      <c r="A92" s="196"/>
    </row>
  </sheetData>
  <mergeCells count="4">
    <mergeCell ref="A79:A84"/>
    <mergeCell ref="B41:B42"/>
    <mergeCell ref="B7:B8"/>
    <mergeCell ref="B54:B55"/>
  </mergeCells>
  <hyperlinks>
    <hyperlink ref="B58" location="S2_III_P1_C_TCA" display="C. Tempestad ciclónica atípica" xr:uid="{00000000-0004-0000-0A00-000000000000}"/>
    <hyperlink ref="B10" location="S2_I_B1_B_TERREMOTO" display="B. Terremoto" xr:uid="{00000000-0004-0000-0A00-000001000000}"/>
    <hyperlink ref="B7" location="'S2-I-B1'!A1" display="1. NÚMERO DE EXPEDIENTES, INDEMNIZACIONES Y COSTES MEDIOS POR AÑO DE OCURRENCIA SEGÚN CAUSA DEL SINIESTRO" xr:uid="{00000000-0004-0000-0A00-000002000000}"/>
    <hyperlink ref="B6" location="'S2-I-B1'!A1" display="Apartado 1. Serie 1971‑2021" xr:uid="{00000000-0004-0000-0A00-000003000000}"/>
    <hyperlink ref="B12" location="S2_I_B1_D_TCA" display="D. Tempestad ciclónica atípica" xr:uid="{00000000-0004-0000-0A00-000004000000}"/>
    <hyperlink ref="B13" location="S2_I_B1_E_AEROLITOS" display="E. Caída de cuerpos siderales y aerolitos" xr:uid="{00000000-0004-0000-0A00-000005000000}"/>
    <hyperlink ref="B14" location="S2_I_B1_F_TERRORISMO" display="F. Terrorismo" xr:uid="{00000000-0004-0000-0A00-000006000000}"/>
    <hyperlink ref="B15" location="S2_I_B1_G_MOTÍN" display="G. Motín" xr:uid="{00000000-0004-0000-0A00-000007000000}"/>
    <hyperlink ref="B16" location="S2_I_B1_H_TUMULTO_POPULAR" display="H. Tumulto popular" xr:uid="{00000000-0004-0000-0A00-000008000000}"/>
    <hyperlink ref="B17" location="S2_I_B1_I_FFAA" display="I. Hechos o actuaciones de las Fuerzas Armadas o de las Fuerzas y Cuerpos de Seguridad en tiempos de paz" xr:uid="{00000000-0004-0000-0A00-000009000000}"/>
    <hyperlink ref="B18" location="S2_I_B1_J_VARIOS" display="J. Varios" xr:uid="{00000000-0004-0000-0A00-00000A000000}"/>
    <hyperlink ref="B19" location="S2_I_B1_K_RESUMEN1" display="K. Resumen de todas las causas" xr:uid="{00000000-0004-0000-0A00-00000B000000}"/>
    <hyperlink ref="B20" location="S2_I_B1_L_RESUMEN2" display="L. Resumen de todos los años:" xr:uid="{00000000-0004-0000-0A00-00000C000000}"/>
    <hyperlink ref="B21" location="S2_I_B1_L_RESUMEN2" display="Serie 1971-2021" xr:uid="{00000000-0004-0000-0A00-00000D000000}"/>
    <hyperlink ref="B22" location="S2_I_B1_L_RESUMEN3" display="Serie 1987-2021" xr:uid="{00000000-0004-0000-0A00-00000E000000}"/>
    <hyperlink ref="B26" location="S2_I_B2_mapa" display="2. RESUMEN DE TODAS LAS CAUSAS POR PROVINCIA Y AÑO DE OCURRENCIA DEL SINIESTRO" xr:uid="{00000000-0004-0000-0A00-00000F000000}"/>
    <hyperlink ref="B28" location="S2_I_B2_mapa1_B_INDEMN_PROV" display="B. Indemnizaciones" xr:uid="{00000000-0004-0000-0A00-000010000000}"/>
    <hyperlink ref="B27" location="S2_I_B2_mapa1_A_EXPTES_PROV" display="A. Número de expedientes o tramitaciones" xr:uid="{00000000-0004-0000-0A00-000011000000}"/>
    <hyperlink ref="B30" location="S2_I_B3_APARTADO_2" display="Apartado 2. Serie 1987‑2021" xr:uid="{00000000-0004-0000-0A00-000012000000}"/>
    <hyperlink ref="B31" location="S2_I_B3" display="3. DISTRIBUCIÓN SEGÚN LA CLASE DE RIESGO DE LOS BIENES SINIESTRADOS" xr:uid="{00000000-0004-0000-0A00-000013000000}"/>
    <hyperlink ref="B32" location="S2_I_B3_A_EXPTES_O_TRAMITACIONES" display="A. Número de expedientes o tramitaciones" xr:uid="{00000000-0004-0000-0A00-000014000000}"/>
    <hyperlink ref="B33" location="S2_I_B3_B_INDEMNIZACIONES" display="B. Indemnizaciones" xr:uid="{00000000-0004-0000-0A00-000015000000}"/>
    <hyperlink ref="B34" location="S2_I_B3_C_COSTES_MEDIOS" display="C. Costes medios" xr:uid="{00000000-0004-0000-0A00-000016000000}"/>
    <hyperlink ref="B36" location="S2_I_B4" display="4. DISTRIBUCIÓN SEGÚN EL MES DE OCURRENCIA DEL SINIESTRO. INUNDACIÓN" xr:uid="{00000000-0004-0000-0A00-000017000000}"/>
    <hyperlink ref="B37" location="S2_I_B4_A_NÚMERO_DE_EXPEDIENTES" display="A. Número de expedientes" xr:uid="{00000000-0004-0000-0A00-000018000000}"/>
    <hyperlink ref="B38" location="S2_I_B4_B_INDEMNIZAC" display="B. Indemnizaciones" xr:uid="{00000000-0004-0000-0A00-000019000000}"/>
    <hyperlink ref="A6" location="S2_I_B1" display="I. BIENES" xr:uid="{00000000-0004-0000-0A00-00001A000000}"/>
    <hyperlink ref="B51" location="S2_II_PP_2_SEGÚN_CAUSA" display="2. Según causa del siniestro" xr:uid="{00000000-0004-0000-0A00-00001B000000}"/>
    <hyperlink ref="A41" location="S2_II_PP" display="II. PÉRDIDAS PECUNIARIAS" xr:uid="{00000000-0004-0000-0A00-00001C000000}"/>
    <hyperlink ref="B56" location="S2_III_P1_A_INUNDACIÓN" display="A. Inundación" xr:uid="{00000000-0004-0000-0A00-00001D000000}"/>
    <hyperlink ref="B57" location="S2_III_P1_B_TERREMOTO" display="B. Terremoto" xr:uid="{00000000-0004-0000-0A00-00001E000000}"/>
    <hyperlink ref="B59" location="S2_III_P1_D_TERRORISMO" display="D. Terrorismo" xr:uid="{00000000-0004-0000-0A00-00001F000000}"/>
    <hyperlink ref="B60" location="S2_III_P1_E_TUMULTO_POPULAR" display="E. Tumulto popular" xr:uid="{00000000-0004-0000-0A00-000020000000}"/>
    <hyperlink ref="B61" location="S2_III_P1_F_FF.AA." display="F. Hechos o actuaciones de las Fuerzas Armadas o de las Fuerzas y Cuerpos de Seguridad en tiempos de paz" xr:uid="{00000000-0004-0000-0A00-000021000000}"/>
    <hyperlink ref="B62" location="S2_III_P1_G_RESUMEN1" display="G. Resumen de todas las causas" xr:uid="{00000000-0004-0000-0A00-000022000000}"/>
    <hyperlink ref="B63" location="S2_III_P1_H_RESUMEN2" display="H. Resumen de todos los años. Serie 1987-2021" xr:uid="{00000000-0004-0000-0A00-000023000000}"/>
    <hyperlink ref="B65" location="S2_III_P2_mapa" display="2. RESUMEN DE TODAS LAS CAUSAS POR PROVINCIA Y AÑO DE OCURRENCIA DEL SINIESTRO " xr:uid="{00000000-0004-0000-0A00-000024000000}"/>
    <hyperlink ref="B66" location="S2_III_P2_mapa1" display="A. Número de expedientes o tramitaciones" xr:uid="{00000000-0004-0000-0A00-000025000000}"/>
    <hyperlink ref="B67" location="S2_III_P2_mapa2" display="B. Indemnizaciones" xr:uid="{00000000-0004-0000-0A00-000026000000}"/>
    <hyperlink ref="B69" location="S2_III_P3" display="3. DISTRIBUCIÓN SEGÚN TIPO DE LESIÓN" xr:uid="{00000000-0004-0000-0A00-000027000000}"/>
    <hyperlink ref="B70" location="S2_III_P3_A_EXPTES" display="A. Número de expedientes o tramitaciones" xr:uid="{00000000-0004-0000-0A00-000028000000}"/>
    <hyperlink ref="B71" location="S2_III_P3_B_INDEM" display="B. Indemnizaciones" xr:uid="{00000000-0004-0000-0A00-000029000000}"/>
    <hyperlink ref="B72" location="S2_III_P3_C_COSTES" display="C. Costes medios" xr:uid="{00000000-0004-0000-0A00-00002A000000}"/>
    <hyperlink ref="B74" location="S2_III_P4" display="4. NÚMERO DE EXPEDIENTES O TRAMITACIONES SEGÚN TIPO DE LESIÓN Y CAUSA DEL SINIESTRO" xr:uid="{00000000-0004-0000-0A00-00002B000000}"/>
    <hyperlink ref="B75" location="S2_III_P4_A_MUERTE" display="A. Muerte" xr:uid="{00000000-0004-0000-0A00-00002C000000}"/>
    <hyperlink ref="B76" location="S2_III_P4_B_INCAPACIDAD" display="B. Incapacidad" xr:uid="{00000000-0004-0000-0A00-00002D000000}"/>
    <hyperlink ref="A54" location="'S3-I'!S2_III_P1" display="III. PERSONAS" xr:uid="{00000000-0004-0000-0A00-00002E000000}"/>
    <hyperlink ref="A87" location="S3_V_Ev" display="V. GRANDES EVENTOS" xr:uid="{00000000-0004-0000-0A00-00002F000000}"/>
    <hyperlink ref="B79" location="S2_IV_1_TODAS_CAUSAS" display="1. NÚMERO DE EXPEDIENTES, INDEMNIZACIONES Y COSTES MEDIOS INCLUIDAS TODAS LAS CAUSAS" xr:uid="{00000000-0004-0000-0A00-000030000000}"/>
    <hyperlink ref="B80" location="S2_IV_A_SEGÚN_AÑO" display="A. Según año de ocurrencia" xr:uid="{00000000-0004-0000-0A00-000031000000}"/>
    <hyperlink ref="B81" location="S2_IV_B_SEGÚN_CAUSA" display="B. Según causa del siniestro" xr:uid="{00000000-0004-0000-0A00-000032000000}"/>
    <hyperlink ref="B9" location="S2_I_B1_A_INUNDACIÓN" display="A. Inundación" xr:uid="{00000000-0004-0000-0A00-000033000000}"/>
    <hyperlink ref="B11" location="S2_I_B1_C_ERUPCIÓN" display="C. Erupción volcánica" xr:uid="{00000000-0004-0000-0A00-000034000000}"/>
    <hyperlink ref="A79:A84" location="S2_IV_G" display="IV. DATOS GLOBALES DE DAÑOS EN LOS BIENES, PÉRDIDAS PECUNIARIAS Y DAÑOS EN LAS PERSONAS EN LA SERIE 1987-2020" xr:uid="{00000000-0004-0000-0A00-000035000000}"/>
    <hyperlink ref="B46" location="S2_II_PP_D_TCA" display="D. Tempestad ciclónica atípica" xr:uid="{00000000-0004-0000-0A00-000036000000}"/>
    <hyperlink ref="B43" location="S2_II_PP_A_INUNDACIÓN" display="A. Inundación" xr:uid="{00000000-0004-0000-0A00-000037000000}"/>
    <hyperlink ref="B44" location="S2_II_PP_B_TERREMOTO" display="B. Terremoto" xr:uid="{00000000-0004-0000-0A00-000038000000}"/>
    <hyperlink ref="B47" location="S2_II_PP_E_TERRORISMO" display="E. Terrorismo" xr:uid="{00000000-0004-0000-0A00-000039000000}"/>
    <hyperlink ref="B48" location="S2_II_PP_F_TUMULTO_POPULAR" display="F. Tumulto popular" xr:uid="{00000000-0004-0000-0A00-00003A000000}"/>
    <hyperlink ref="B49" location="S2_II_PP_G_FF.AA." display="G. Hechos o actuaciones de las Fuerzas Armadas o de las Fuerzas y Cuerpos de Seguridad en tiempos de paz" xr:uid="{00000000-0004-0000-0A00-00003B000000}"/>
    <hyperlink ref="B50" location="S2_II_PP_H_RESUMEN1" display="H. Resumen de todas las causas" xr:uid="{00000000-0004-0000-0A00-00003C000000}"/>
    <hyperlink ref="B54" location="'S3-I'!S2_III_P1" display="1. NÚMERO DE EXPEDIENTES, INDEMNIZACIONES Y COSTES MEDIOS POR AÑO DE OCURRENCIA SEGÚN CAUSA DEL SINIESTRO" xr:uid="{00000000-0004-0000-0A00-00003D000000}"/>
    <hyperlink ref="B83" location="S2_IV_2_DISTRIBUCIÓN_PORCENTUAL" display="2. DISTRIBUCIÓN PORCENTUAL DE LAS INDEMNIZACIONES SEGÚN CAUSA DEL SINIESTRO" xr:uid="{00000000-0004-0000-0A00-00003E000000}"/>
    <hyperlink ref="B45" location="S2_II_PP_C_ERUPCION" display="C. Erupción Volcánica" xr:uid="{00000000-0004-0000-0A00-00003F000000}"/>
    <hyperlink ref="B41" location="S2_II_PP" display="NÚMERO DE EXPEDIENTES, INDEMNIZACIONES Y COSTES MEDIOS" xr:uid="{00000000-0004-0000-0A00-000040000000}"/>
    <hyperlink ref="B24" location="S2_I_B1b" display="1b. NÚMERO DE EXPEDIENTES, INDEMNIZACIONES Y COSTES MEDIOS POR CAUSA Y AÑO DE OCURRENCIA" xr:uid="{00000000-0004-0000-0A00-000041000000}"/>
    <hyperlink ref="B87" location="V_EV_87º" display="Información detallada de la DANA de octubre y noviembre de 2024 en la Comunidad Valenciana" xr:uid="{00000000-0004-0000-0A00-000042000000}"/>
  </hyperlinks>
  <pageMargins left="0.39370078740157483" right="0.39370078740157483" top="0.74803149606299213" bottom="0.74803149606299213" header="0.31496062992125984" footer="0.31496062992125984"/>
  <pageSetup paperSize="9" scale="52" orientation="portrait" horizontalDpi="1200" verticalDpi="1200" r:id="rId1"/>
  <drawing r:id="rId2"/>
  <legacyDrawingHF r:id="rId3"/>
  <picture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 tint="0.59999389629810485"/>
    <pageSetUpPr fitToPage="1"/>
  </sheetPr>
  <dimension ref="A1:AJ1048"/>
  <sheetViews>
    <sheetView showGridLines="0" zoomScaleNormal="100" zoomScaleSheetLayoutView="75" workbookViewId="0">
      <pane xSplit="1" ySplit="7" topLeftCell="B8" activePane="bottomRight" state="frozen"/>
      <selection pane="topRight" activeCell="B1" sqref="B1"/>
      <selection pane="bottomLeft" activeCell="A10" sqref="A10"/>
      <selection pane="bottomRight" activeCell="B8" sqref="B8"/>
    </sheetView>
  </sheetViews>
  <sheetFormatPr baseColWidth="10" defaultColWidth="10.1796875" defaultRowHeight="14.65" customHeight="1" x14ac:dyDescent="0.3"/>
  <cols>
    <col min="1" max="1" width="15.1796875" style="224" customWidth="1"/>
    <col min="2" max="2" width="15.1796875" style="257" customWidth="1"/>
    <col min="3" max="3" width="22.81640625" style="257" customWidth="1"/>
    <col min="4" max="4" width="27.1796875" style="257" customWidth="1"/>
    <col min="5" max="5" width="22.81640625" style="257" customWidth="1"/>
    <col min="6" max="6" width="19.26953125" style="224" bestFit="1" customWidth="1"/>
    <col min="7" max="7" width="15.81640625" style="224" customWidth="1"/>
    <col min="8" max="8" width="23.7265625" style="224" customWidth="1"/>
    <col min="9" max="9" width="28" style="224" customWidth="1"/>
    <col min="10" max="10" width="21.1796875" style="224" customWidth="1"/>
    <col min="11" max="11" width="9.54296875" style="224" customWidth="1"/>
    <col min="12" max="12" width="12.81640625" style="224" customWidth="1"/>
    <col min="13" max="13" width="14.453125" style="224" customWidth="1"/>
    <col min="14" max="14" width="39.453125" style="224" customWidth="1"/>
    <col min="15" max="15" width="13.1796875" style="224" customWidth="1"/>
    <col min="16" max="16" width="8.26953125" style="224" customWidth="1"/>
    <col min="17" max="17" width="18.453125" style="224" customWidth="1"/>
    <col min="18" max="18" width="8.26953125" style="224" customWidth="1"/>
    <col min="19" max="19" width="11.81640625" style="224" customWidth="1"/>
    <col min="20" max="20" width="10.1796875" style="224"/>
    <col min="21" max="21" width="14.26953125" style="224" bestFit="1" customWidth="1"/>
    <col min="22" max="29" width="14.26953125" style="224" customWidth="1"/>
    <col min="30" max="33" width="10.1796875" style="224"/>
    <col min="34" max="34" width="10.453125" style="224" bestFit="1" customWidth="1"/>
    <col min="35" max="16384" width="10.1796875" style="224"/>
  </cols>
  <sheetData>
    <row r="1" spans="2:35" ht="12.65" customHeight="1" x14ac:dyDescent="0.3"/>
    <row r="2" spans="2:35" ht="12.65" customHeight="1" x14ac:dyDescent="0.3"/>
    <row r="3" spans="2:35" ht="12.65" customHeight="1" x14ac:dyDescent="0.3">
      <c r="D3" s="224"/>
      <c r="E3" s="224"/>
    </row>
    <row r="4" spans="2:35" ht="12.65" customHeight="1" x14ac:dyDescent="0.3"/>
    <row r="5" spans="2:35" ht="12.65" customHeight="1" x14ac:dyDescent="0.3"/>
    <row r="6" spans="2:35" ht="12.65" customHeight="1" x14ac:dyDescent="0.3"/>
    <row r="7" spans="2:35" ht="12.65" customHeight="1" x14ac:dyDescent="0.3"/>
    <row r="8" spans="2:35" ht="13.15" customHeight="1" x14ac:dyDescent="0.3">
      <c r="B8" s="685" t="s">
        <v>12526</v>
      </c>
      <c r="C8" s="687"/>
      <c r="N8" s="1386" t="s">
        <v>622</v>
      </c>
      <c r="O8" s="1387"/>
      <c r="P8" s="1387"/>
      <c r="Q8" s="1387"/>
      <c r="R8" s="1387"/>
      <c r="S8" s="1387"/>
      <c r="T8" s="260"/>
      <c r="U8" s="260"/>
      <c r="V8" s="260"/>
      <c r="W8" s="260"/>
      <c r="X8" s="260"/>
      <c r="Y8" s="260"/>
      <c r="Z8" s="260"/>
      <c r="AA8" s="260"/>
      <c r="AB8" s="260"/>
      <c r="AC8" s="260"/>
      <c r="AD8" s="260"/>
      <c r="AE8" s="260"/>
      <c r="AF8" s="260"/>
      <c r="AG8" s="260"/>
      <c r="AH8" s="260"/>
      <c r="AI8" s="260"/>
    </row>
    <row r="9" spans="2:35" ht="13.15" customHeight="1" x14ac:dyDescent="0.3">
      <c r="B9" s="640"/>
      <c r="N9" s="258"/>
      <c r="O9" s="259"/>
      <c r="P9" s="259"/>
      <c r="Q9" s="259"/>
      <c r="R9" s="259"/>
      <c r="S9" s="259"/>
      <c r="T9" s="260"/>
      <c r="U9" s="260"/>
      <c r="V9" s="260"/>
      <c r="W9" s="260"/>
      <c r="X9" s="260"/>
      <c r="Y9" s="260"/>
      <c r="Z9" s="260"/>
      <c r="AA9" s="260"/>
      <c r="AB9" s="260"/>
      <c r="AC9" s="260"/>
      <c r="AD9" s="260"/>
      <c r="AE9" s="260"/>
      <c r="AF9" s="260"/>
      <c r="AG9" s="260"/>
      <c r="AH9" s="260"/>
      <c r="AI9" s="260"/>
    </row>
    <row r="10" spans="2:35" ht="13.15" customHeight="1" x14ac:dyDescent="0.3">
      <c r="B10" s="1391" t="s">
        <v>763</v>
      </c>
      <c r="C10" s="1391"/>
      <c r="D10" s="1391"/>
      <c r="E10" s="1391"/>
      <c r="N10" s="1386" t="s">
        <v>12527</v>
      </c>
      <c r="O10" s="1387"/>
      <c r="P10" s="1387"/>
      <c r="Q10" s="1387"/>
      <c r="R10" s="1387"/>
      <c r="S10" s="1387"/>
      <c r="T10" s="260"/>
      <c r="U10" s="260"/>
      <c r="V10" s="260"/>
      <c r="W10" s="260"/>
      <c r="X10" s="260"/>
      <c r="Y10" s="260"/>
      <c r="Z10" s="260"/>
      <c r="AA10" s="260"/>
      <c r="AB10" s="260"/>
      <c r="AC10" s="260"/>
      <c r="AD10" s="260"/>
      <c r="AE10" s="260"/>
      <c r="AF10" s="260"/>
      <c r="AG10" s="260"/>
      <c r="AH10" s="260"/>
      <c r="AI10" s="260"/>
    </row>
    <row r="11" spans="2:35" ht="13.15" customHeight="1" x14ac:dyDescent="0.3">
      <c r="B11" s="1392" t="s">
        <v>349</v>
      </c>
      <c r="C11" s="1392"/>
      <c r="D11" s="1392"/>
      <c r="E11" s="1392"/>
      <c r="N11" s="261" t="s">
        <v>12546</v>
      </c>
      <c r="O11" s="262"/>
      <c r="P11" s="262"/>
      <c r="Q11" s="262"/>
      <c r="R11" s="262"/>
      <c r="S11" s="262"/>
      <c r="T11" s="260"/>
      <c r="U11" s="260"/>
      <c r="V11" s="260"/>
      <c r="W11" s="260"/>
      <c r="X11" s="260"/>
      <c r="Y11" s="260"/>
      <c r="Z11" s="260"/>
      <c r="AA11" s="260"/>
      <c r="AB11" s="260"/>
      <c r="AC11" s="260"/>
      <c r="AD11" s="260"/>
      <c r="AE11" s="260"/>
      <c r="AF11" s="260"/>
      <c r="AG11" s="260"/>
      <c r="AH11" s="260"/>
      <c r="AI11" s="260"/>
    </row>
    <row r="12" spans="2:35" ht="13.15" customHeight="1" x14ac:dyDescent="0.3">
      <c r="B12" s="641"/>
      <c r="C12" s="641"/>
      <c r="D12" s="641"/>
      <c r="E12" s="641"/>
      <c r="N12" s="1388" t="s">
        <v>273</v>
      </c>
      <c r="O12" s="1389" t="s">
        <v>12477</v>
      </c>
      <c r="P12" s="1389" t="s">
        <v>8</v>
      </c>
      <c r="Q12" s="1389" t="s">
        <v>109</v>
      </c>
      <c r="R12" s="1389" t="s">
        <v>8</v>
      </c>
      <c r="S12" s="1389" t="s">
        <v>110</v>
      </c>
      <c r="T12" s="260"/>
      <c r="U12" s="260"/>
      <c r="V12" s="260"/>
      <c r="W12" s="260"/>
      <c r="X12" s="260"/>
      <c r="Y12" s="260"/>
      <c r="Z12" s="260"/>
      <c r="AA12" s="260"/>
      <c r="AB12" s="260"/>
      <c r="AC12" s="260"/>
      <c r="AD12" s="260"/>
      <c r="AE12" s="260"/>
      <c r="AF12" s="260"/>
      <c r="AG12" s="260"/>
      <c r="AH12" s="260"/>
      <c r="AI12" s="260"/>
    </row>
    <row r="13" spans="2:35" s="221" customFormat="1" ht="13.15" customHeight="1" x14ac:dyDescent="0.3">
      <c r="B13" s="1381" t="s">
        <v>107</v>
      </c>
      <c r="C13" s="1381"/>
      <c r="D13" s="1381"/>
      <c r="E13" s="1381"/>
      <c r="F13" s="222"/>
      <c r="G13" s="223"/>
      <c r="H13" s="223"/>
      <c r="I13" s="223"/>
      <c r="J13" s="223"/>
      <c r="K13" s="223"/>
      <c r="L13" s="1393"/>
      <c r="M13" s="224"/>
      <c r="N13" s="1356"/>
      <c r="O13" s="1390"/>
      <c r="P13" s="1390"/>
      <c r="Q13" s="1390"/>
      <c r="R13" s="1390"/>
      <c r="S13" s="1390"/>
      <c r="T13" s="260"/>
      <c r="U13" s="260"/>
      <c r="V13" s="260"/>
      <c r="W13" s="260"/>
      <c r="X13" s="260"/>
      <c r="Y13" s="260"/>
      <c r="Z13" s="260"/>
      <c r="AA13" s="260"/>
      <c r="AB13" s="260"/>
      <c r="AC13" s="260"/>
      <c r="AD13" s="260"/>
      <c r="AE13" s="260"/>
      <c r="AF13" s="260"/>
      <c r="AG13" s="260"/>
      <c r="AH13" s="260"/>
      <c r="AI13" s="260"/>
    </row>
    <row r="14" spans="2:35" s="221" customFormat="1" ht="13.15" customHeight="1" x14ac:dyDescent="0.3">
      <c r="B14" s="225" t="s">
        <v>12546</v>
      </c>
      <c r="C14" s="226"/>
      <c r="D14" s="226"/>
      <c r="E14" s="226"/>
      <c r="F14" s="222"/>
      <c r="G14" s="223"/>
      <c r="H14" s="223"/>
      <c r="I14" s="223"/>
      <c r="J14" s="223"/>
      <c r="K14" s="223"/>
      <c r="L14" s="1393"/>
      <c r="N14" s="271" t="s">
        <v>152</v>
      </c>
      <c r="O14" s="272">
        <v>1130783</v>
      </c>
      <c r="P14" s="273">
        <v>50.928141959600957</v>
      </c>
      <c r="Q14" s="272">
        <v>14785198334.330769</v>
      </c>
      <c r="R14" s="273">
        <v>73.35098513980995</v>
      </c>
      <c r="S14" s="274">
        <v>13075.186250881707</v>
      </c>
      <c r="T14" s="260"/>
      <c r="U14" s="1058"/>
      <c r="V14" s="1058"/>
      <c r="W14" s="1058"/>
      <c r="X14" s="1058"/>
      <c r="Y14" s="1058"/>
      <c r="Z14" s="1058"/>
      <c r="AA14" s="1058"/>
      <c r="AB14" s="1058"/>
      <c r="AC14" s="1058"/>
      <c r="AD14" s="1058"/>
      <c r="AE14" s="263"/>
      <c r="AF14" s="263"/>
      <c r="AG14" s="1102"/>
      <c r="AH14" s="260"/>
      <c r="AI14" s="260"/>
    </row>
    <row r="15" spans="2:35" s="221" customFormat="1" ht="13.15" customHeight="1" x14ac:dyDescent="0.3">
      <c r="B15" s="227" t="s">
        <v>0</v>
      </c>
      <c r="C15" s="228" t="s">
        <v>12477</v>
      </c>
      <c r="D15" s="228" t="s">
        <v>109</v>
      </c>
      <c r="E15" s="228" t="s">
        <v>110</v>
      </c>
      <c r="F15" s="222"/>
      <c r="G15" s="223"/>
      <c r="H15" s="223"/>
      <c r="I15" s="223"/>
      <c r="J15" s="223"/>
      <c r="K15" s="223"/>
      <c r="N15" s="267" t="s">
        <v>153</v>
      </c>
      <c r="O15" s="268">
        <v>52265</v>
      </c>
      <c r="P15" s="269">
        <v>2.3539081676312295</v>
      </c>
      <c r="Q15" s="268">
        <v>690865732.23689294</v>
      </c>
      <c r="R15" s="269">
        <v>3.4274604177101167</v>
      </c>
      <c r="S15" s="270">
        <v>13218.515875574341</v>
      </c>
      <c r="T15" s="260"/>
      <c r="U15" s="1058"/>
      <c r="V15" s="1058"/>
      <c r="W15" s="1058"/>
      <c r="X15" s="1058"/>
      <c r="Y15" s="1058"/>
      <c r="Z15" s="1058"/>
      <c r="AA15" s="1058"/>
      <c r="AB15" s="1058"/>
      <c r="AC15" s="1058"/>
      <c r="AD15" s="1058"/>
      <c r="AE15" s="263"/>
      <c r="AF15" s="266"/>
      <c r="AG15" s="1102"/>
      <c r="AH15" s="260"/>
      <c r="AI15" s="260"/>
    </row>
    <row r="16" spans="2:35" s="222" customFormat="1" ht="13.15" customHeight="1" x14ac:dyDescent="0.3">
      <c r="B16" s="935" t="s">
        <v>111</v>
      </c>
      <c r="C16" s="229">
        <v>31</v>
      </c>
      <c r="D16" s="230">
        <v>23873.443018463498</v>
      </c>
      <c r="E16" s="230">
        <v>770.11106511172579</v>
      </c>
      <c r="G16" s="223"/>
      <c r="H16" s="223"/>
      <c r="I16" s="223"/>
      <c r="J16" s="223"/>
      <c r="K16" s="223"/>
      <c r="N16" s="271" t="s">
        <v>615</v>
      </c>
      <c r="O16" s="272">
        <v>9868</v>
      </c>
      <c r="P16" s="273">
        <v>0.44443443601234034</v>
      </c>
      <c r="Q16" s="272">
        <v>270283849.87178099</v>
      </c>
      <c r="R16" s="273">
        <v>1.340907724547816</v>
      </c>
      <c r="S16" s="274">
        <v>27389.932090776347</v>
      </c>
      <c r="T16" s="260"/>
      <c r="U16" s="1058"/>
      <c r="V16" s="1058"/>
      <c r="W16" s="1058"/>
      <c r="X16" s="1058"/>
      <c r="Y16" s="1058"/>
      <c r="Z16" s="1058"/>
      <c r="AA16" s="1058"/>
      <c r="AB16" s="1058"/>
      <c r="AC16" s="1058"/>
      <c r="AD16" s="1058"/>
      <c r="AE16" s="263"/>
      <c r="AF16" s="263"/>
      <c r="AG16" s="1102"/>
      <c r="AH16" s="260"/>
      <c r="AI16" s="260"/>
    </row>
    <row r="17" spans="2:35" s="221" customFormat="1" ht="13.15" customHeight="1" x14ac:dyDescent="0.3">
      <c r="B17" s="987" t="s">
        <v>112</v>
      </c>
      <c r="C17" s="231">
        <v>6</v>
      </c>
      <c r="D17" s="232">
        <v>57586.250306142698</v>
      </c>
      <c r="E17" s="232">
        <v>9597.7083843571163</v>
      </c>
      <c r="F17" s="222"/>
      <c r="G17" s="223"/>
      <c r="H17" s="223"/>
      <c r="I17" s="223"/>
      <c r="J17" s="223"/>
      <c r="K17" s="223"/>
      <c r="N17" s="267" t="s">
        <v>154</v>
      </c>
      <c r="O17" s="268">
        <v>967490</v>
      </c>
      <c r="P17" s="269">
        <v>43.573760893552823</v>
      </c>
      <c r="Q17" s="268">
        <v>2864805182.4678893</v>
      </c>
      <c r="R17" s="269">
        <v>14.212611668503817</v>
      </c>
      <c r="S17" s="270">
        <v>2961.0695536572875</v>
      </c>
      <c r="T17" s="260"/>
      <c r="U17" s="1058"/>
      <c r="V17" s="1058"/>
      <c r="W17" s="1058"/>
      <c r="X17" s="1058"/>
      <c r="Y17" s="1058"/>
      <c r="Z17" s="1058"/>
      <c r="AA17" s="1058"/>
      <c r="AB17" s="1058"/>
      <c r="AC17" s="1058"/>
      <c r="AD17" s="1058"/>
      <c r="AE17" s="263"/>
      <c r="AF17" s="263"/>
      <c r="AG17" s="1102"/>
      <c r="AH17" s="260"/>
      <c r="AI17" s="260"/>
    </row>
    <row r="18" spans="2:35" s="222" customFormat="1" ht="13.15" customHeight="1" x14ac:dyDescent="0.3">
      <c r="B18" s="935" t="s">
        <v>113</v>
      </c>
      <c r="C18" s="229">
        <v>4</v>
      </c>
      <c r="D18" s="230">
        <v>85953.139348369194</v>
      </c>
      <c r="E18" s="230">
        <v>21488.284837092298</v>
      </c>
      <c r="G18" s="223"/>
      <c r="H18" s="223"/>
      <c r="I18" s="223"/>
      <c r="J18" s="223"/>
      <c r="K18" s="223"/>
      <c r="N18" s="271" t="s">
        <v>155</v>
      </c>
      <c r="O18" s="272">
        <v>3</v>
      </c>
      <c r="P18" s="273">
        <v>1.3511383340464341E-4</v>
      </c>
      <c r="Q18" s="272">
        <v>127258.42753540393</v>
      </c>
      <c r="R18" s="273">
        <v>6.3134296990730965E-4</v>
      </c>
      <c r="S18" s="274">
        <v>42419.475845134642</v>
      </c>
      <c r="T18" s="260"/>
      <c r="U18" s="1058"/>
      <c r="V18" s="1058"/>
      <c r="W18" s="1058"/>
      <c r="X18" s="1058"/>
      <c r="Y18" s="1058"/>
      <c r="Z18" s="1058"/>
      <c r="AA18" s="1058"/>
      <c r="AB18" s="1058"/>
      <c r="AC18" s="1058"/>
      <c r="AD18" s="1058"/>
      <c r="AE18" s="263"/>
      <c r="AF18" s="263"/>
      <c r="AG18" s="1102"/>
      <c r="AH18" s="260"/>
      <c r="AI18" s="260"/>
    </row>
    <row r="19" spans="2:35" s="221" customFormat="1" ht="13.15" customHeight="1" x14ac:dyDescent="0.3">
      <c r="B19" s="987" t="s">
        <v>114</v>
      </c>
      <c r="C19" s="231">
        <v>4</v>
      </c>
      <c r="D19" s="232">
        <v>48602.284053361203</v>
      </c>
      <c r="E19" s="232">
        <v>12150.571013340301</v>
      </c>
      <c r="F19" s="222"/>
      <c r="G19" s="223"/>
      <c r="H19" s="223"/>
      <c r="I19" s="223"/>
      <c r="J19" s="223"/>
      <c r="K19" s="223"/>
      <c r="N19" s="267" t="s">
        <v>156</v>
      </c>
      <c r="O19" s="268">
        <v>30167</v>
      </c>
      <c r="P19" s="269">
        <v>1.3586596707726259</v>
      </c>
      <c r="Q19" s="268">
        <v>660624636.84260833</v>
      </c>
      <c r="R19" s="269">
        <v>3.2774310377370983</v>
      </c>
      <c r="S19" s="270">
        <v>21898.91725536541</v>
      </c>
      <c r="T19" s="260"/>
      <c r="U19" s="1058"/>
      <c r="V19" s="1058"/>
      <c r="W19" s="1058"/>
      <c r="X19" s="1058"/>
      <c r="Y19" s="1058"/>
      <c r="Z19" s="1058"/>
      <c r="AA19" s="1058"/>
      <c r="AB19" s="1058"/>
      <c r="AC19" s="1058"/>
      <c r="AD19" s="1058"/>
      <c r="AE19" s="263"/>
      <c r="AF19" s="263"/>
      <c r="AG19" s="1102"/>
      <c r="AH19" s="275"/>
      <c r="AI19" s="276"/>
    </row>
    <row r="20" spans="2:35" s="222" customFormat="1" ht="13.15" customHeight="1" x14ac:dyDescent="0.3">
      <c r="B20" s="935" t="s">
        <v>115</v>
      </c>
      <c r="C20" s="229">
        <v>41</v>
      </c>
      <c r="D20" s="230">
        <v>639795.16833769204</v>
      </c>
      <c r="E20" s="230">
        <v>15604.760203358343</v>
      </c>
      <c r="G20" s="223"/>
      <c r="H20" s="223"/>
      <c r="I20" s="223"/>
      <c r="J20" s="223"/>
      <c r="K20" s="223"/>
      <c r="N20" s="271" t="s">
        <v>157</v>
      </c>
      <c r="O20" s="272">
        <v>153</v>
      </c>
      <c r="P20" s="273">
        <v>6.8908055036368135E-3</v>
      </c>
      <c r="Q20" s="272">
        <v>1430996.1428433259</v>
      </c>
      <c r="R20" s="273">
        <v>7.0993282900440203E-3</v>
      </c>
      <c r="S20" s="274">
        <v>9352.9159662962466</v>
      </c>
      <c r="T20" s="260"/>
      <c r="U20" s="1058"/>
      <c r="V20" s="1058"/>
      <c r="W20" s="1058"/>
      <c r="X20" s="1058"/>
      <c r="Y20" s="1058"/>
      <c r="Z20" s="1058"/>
      <c r="AA20" s="1058"/>
      <c r="AB20" s="1058"/>
      <c r="AC20" s="1058"/>
      <c r="AD20" s="1058"/>
      <c r="AE20" s="263"/>
      <c r="AF20" s="263"/>
      <c r="AG20" s="1102"/>
      <c r="AH20" s="275"/>
      <c r="AI20" s="276"/>
    </row>
    <row r="21" spans="2:35" s="221" customFormat="1" ht="13.15" customHeight="1" x14ac:dyDescent="0.3">
      <c r="B21" s="987" t="s">
        <v>116</v>
      </c>
      <c r="C21" s="231">
        <v>96</v>
      </c>
      <c r="D21" s="232">
        <v>2179589.7998434901</v>
      </c>
      <c r="E21" s="232">
        <v>22704.060415036354</v>
      </c>
      <c r="F21" s="222"/>
      <c r="G21" s="223"/>
      <c r="H21" s="223"/>
      <c r="I21" s="223"/>
      <c r="J21" s="223"/>
      <c r="K21" s="223"/>
      <c r="N21" s="267" t="s">
        <v>158</v>
      </c>
      <c r="O21" s="268">
        <v>7192</v>
      </c>
      <c r="P21" s="269">
        <v>0.32391289661539852</v>
      </c>
      <c r="Q21" s="268">
        <v>108135993.27534957</v>
      </c>
      <c r="R21" s="269">
        <v>0.53647448322699698</v>
      </c>
      <c r="S21" s="270">
        <v>15035.594170654835</v>
      </c>
      <c r="T21" s="260"/>
      <c r="U21" s="1058"/>
      <c r="V21" s="1058"/>
      <c r="W21" s="1058"/>
      <c r="X21" s="1058"/>
      <c r="Y21" s="1058"/>
      <c r="Z21" s="1058"/>
      <c r="AA21" s="1058"/>
      <c r="AB21" s="1058"/>
      <c r="AC21" s="1058"/>
      <c r="AD21" s="1058"/>
      <c r="AE21" s="263"/>
      <c r="AF21" s="263"/>
      <c r="AG21" s="1102"/>
      <c r="AH21" s="275"/>
      <c r="AI21" s="276"/>
    </row>
    <row r="22" spans="2:35" s="222" customFormat="1" ht="13.15" customHeight="1" x14ac:dyDescent="0.3">
      <c r="B22" s="935" t="s">
        <v>117</v>
      </c>
      <c r="C22" s="229">
        <v>3715</v>
      </c>
      <c r="D22" s="230">
        <v>83693579.273097306</v>
      </c>
      <c r="E22" s="230">
        <v>22528.554313081375</v>
      </c>
      <c r="G22" s="223"/>
      <c r="H22" s="223"/>
      <c r="I22" s="223"/>
      <c r="J22" s="223"/>
      <c r="K22" s="223"/>
      <c r="N22" s="271" t="s">
        <v>159</v>
      </c>
      <c r="O22" s="272">
        <v>3483</v>
      </c>
      <c r="P22" s="273">
        <v>0.15686716058279099</v>
      </c>
      <c r="Q22" s="272">
        <v>7584601.6187272323</v>
      </c>
      <c r="R22" s="273">
        <v>3.7628037720321972E-2</v>
      </c>
      <c r="S22" s="274">
        <v>2177.6059772400895</v>
      </c>
      <c r="T22" s="260"/>
      <c r="U22" s="1058"/>
      <c r="V22" s="1058"/>
      <c r="W22" s="1058"/>
      <c r="X22" s="1058"/>
      <c r="Y22" s="1058"/>
      <c r="Z22" s="1058"/>
      <c r="AA22" s="1058"/>
      <c r="AB22" s="1058"/>
      <c r="AC22" s="1058"/>
      <c r="AD22" s="1058"/>
      <c r="AE22" s="263"/>
      <c r="AF22" s="263"/>
      <c r="AG22" s="1102"/>
      <c r="AH22" s="275"/>
      <c r="AI22" s="276"/>
    </row>
    <row r="23" spans="2:35" s="221" customFormat="1" ht="13.15" customHeight="1" x14ac:dyDescent="0.3">
      <c r="B23" s="987" t="s">
        <v>118</v>
      </c>
      <c r="C23" s="231">
        <v>480</v>
      </c>
      <c r="D23" s="232">
        <v>11768171.652377799</v>
      </c>
      <c r="E23" s="232">
        <v>24517.02427578708</v>
      </c>
      <c r="F23" s="222"/>
      <c r="G23" s="223"/>
      <c r="H23" s="223"/>
      <c r="I23" s="223"/>
      <c r="J23" s="223"/>
      <c r="K23" s="223"/>
      <c r="N23" s="267" t="s">
        <v>161</v>
      </c>
      <c r="O23" s="268">
        <v>18946</v>
      </c>
      <c r="P23" s="269">
        <v>0.75328889589479131</v>
      </c>
      <c r="Q23" s="268">
        <v>767725639.52271044</v>
      </c>
      <c r="R23" s="269">
        <v>3.9087708194839288</v>
      </c>
      <c r="S23" s="270">
        <v>40521.779770015331</v>
      </c>
      <c r="T23" s="260"/>
      <c r="U23" s="1058"/>
      <c r="V23" s="1058"/>
      <c r="W23" s="1058"/>
      <c r="X23" s="1058"/>
      <c r="Y23" s="1058"/>
      <c r="Z23" s="1058"/>
      <c r="AA23" s="1058"/>
      <c r="AB23" s="1058"/>
      <c r="AC23" s="1058"/>
      <c r="AD23" s="1058"/>
      <c r="AE23" s="263"/>
      <c r="AF23" s="263"/>
      <c r="AG23" s="1102"/>
      <c r="AH23" s="275"/>
      <c r="AI23" s="277"/>
    </row>
    <row r="24" spans="2:35" s="222" customFormat="1" ht="13.15" customHeight="1" x14ac:dyDescent="0.3">
      <c r="B24" s="935" t="s">
        <v>119</v>
      </c>
      <c r="C24" s="229">
        <v>222</v>
      </c>
      <c r="D24" s="230">
        <v>13474015.289329501</v>
      </c>
      <c r="E24" s="230">
        <v>60693.762564547302</v>
      </c>
      <c r="G24" s="223"/>
      <c r="H24" s="223"/>
      <c r="I24" s="223"/>
      <c r="J24" s="223"/>
      <c r="K24" s="223"/>
      <c r="N24" s="279" t="s">
        <v>162</v>
      </c>
      <c r="O24" s="280">
        <v>2220350</v>
      </c>
      <c r="P24" s="281">
        <v>99.9</v>
      </c>
      <c r="Q24" s="280">
        <v>20156782224.737106</v>
      </c>
      <c r="R24" s="281">
        <v>100.10000000000001</v>
      </c>
      <c r="S24" s="280">
        <v>9078.2003849560224</v>
      </c>
      <c r="T24" s="260"/>
      <c r="AE24" s="263"/>
      <c r="AF24" s="263"/>
      <c r="AG24" s="1102"/>
      <c r="AH24" s="260"/>
      <c r="AI24" s="278"/>
    </row>
    <row r="25" spans="2:35" s="221" customFormat="1" ht="13.15" customHeight="1" x14ac:dyDescent="0.3">
      <c r="B25" s="987" t="s">
        <v>120</v>
      </c>
      <c r="C25" s="231">
        <v>1503</v>
      </c>
      <c r="D25" s="232">
        <v>18012805.706292301</v>
      </c>
      <c r="E25" s="232">
        <v>11984.568001525151</v>
      </c>
      <c r="F25" s="222"/>
      <c r="G25" s="1379"/>
      <c r="H25" s="1379"/>
      <c r="I25" s="1379"/>
      <c r="J25" s="1379"/>
      <c r="K25" s="1379"/>
      <c r="N25" s="1067" t="s">
        <v>12478</v>
      </c>
      <c r="O25" s="286"/>
      <c r="P25" s="259"/>
      <c r="Q25" s="286"/>
      <c r="R25" s="287"/>
      <c r="S25" s="286"/>
      <c r="T25" s="282"/>
      <c r="AE25" s="263"/>
      <c r="AF25" s="263"/>
      <c r="AG25" s="263"/>
      <c r="AH25" s="260"/>
      <c r="AI25" s="277"/>
    </row>
    <row r="26" spans="2:35" s="222" customFormat="1" ht="13.15" customHeight="1" x14ac:dyDescent="0.3">
      <c r="B26" s="935" t="s">
        <v>121</v>
      </c>
      <c r="C26" s="229">
        <v>751</v>
      </c>
      <c r="D26" s="230">
        <v>19586650.512809701</v>
      </c>
      <c r="E26" s="230">
        <v>26080.759670851799</v>
      </c>
      <c r="G26" s="223"/>
      <c r="H26" s="223"/>
      <c r="I26" s="223"/>
      <c r="J26" s="223"/>
      <c r="K26" s="223"/>
      <c r="N26" s="242"/>
      <c r="O26" s="286"/>
      <c r="P26" s="1204"/>
      <c r="Q26" s="286"/>
      <c r="R26" s="287"/>
      <c r="S26" s="286"/>
      <c r="T26" s="282"/>
      <c r="AE26" s="263"/>
      <c r="AF26" s="263"/>
      <c r="AG26" s="263"/>
      <c r="AH26" s="275"/>
      <c r="AI26" s="277"/>
    </row>
    <row r="27" spans="2:35" s="221" customFormat="1" ht="13.15" customHeight="1" x14ac:dyDescent="0.3">
      <c r="B27" s="987" t="s">
        <v>122</v>
      </c>
      <c r="C27" s="231">
        <v>7106</v>
      </c>
      <c r="D27" s="232">
        <v>246638887.84537101</v>
      </c>
      <c r="E27" s="232">
        <v>34708.540366643821</v>
      </c>
      <c r="F27" s="222"/>
      <c r="G27" s="223"/>
      <c r="H27" s="223"/>
      <c r="I27" s="223"/>
      <c r="J27" s="223"/>
      <c r="K27" s="223"/>
      <c r="N27" s="289"/>
      <c r="O27" s="290"/>
      <c r="P27" s="290"/>
      <c r="Q27" s="290"/>
      <c r="R27" s="290"/>
      <c r="S27" s="290"/>
      <c r="T27" s="288"/>
      <c r="U27" s="263"/>
      <c r="V27" s="263"/>
      <c r="W27" s="263"/>
      <c r="X27" s="263"/>
      <c r="Y27" s="263"/>
      <c r="Z27" s="263"/>
      <c r="AA27" s="263"/>
      <c r="AB27" s="263"/>
      <c r="AC27" s="263"/>
      <c r="AD27" s="263"/>
      <c r="AE27" s="263"/>
      <c r="AF27" s="263"/>
      <c r="AG27" s="263"/>
      <c r="AH27" s="275"/>
      <c r="AI27" s="277"/>
    </row>
    <row r="28" spans="2:35" s="222" customFormat="1" ht="13.15" customHeight="1" x14ac:dyDescent="0.3">
      <c r="B28" s="935" t="s">
        <v>123</v>
      </c>
      <c r="C28" s="229">
        <v>15471</v>
      </c>
      <c r="D28" s="230">
        <v>868656034.67360497</v>
      </c>
      <c r="E28" s="230">
        <v>56147.374744593428</v>
      </c>
      <c r="G28" s="223"/>
      <c r="H28" s="223"/>
      <c r="I28" s="223"/>
      <c r="J28" s="223"/>
      <c r="K28" s="223"/>
      <c r="N28" s="289"/>
      <c r="O28" s="1106"/>
      <c r="P28" s="1106"/>
      <c r="Q28" s="1106"/>
      <c r="R28" s="289"/>
      <c r="S28" s="289"/>
      <c r="T28" s="288"/>
      <c r="U28" s="263"/>
      <c r="V28" s="263"/>
      <c r="W28" s="263"/>
      <c r="X28" s="263"/>
      <c r="Y28" s="263"/>
      <c r="Z28" s="263"/>
      <c r="AA28" s="263"/>
      <c r="AB28" s="263"/>
      <c r="AC28" s="263"/>
      <c r="AD28" s="263"/>
      <c r="AE28" s="263"/>
      <c r="AF28" s="263"/>
      <c r="AG28" s="263"/>
      <c r="AH28" s="275"/>
      <c r="AI28" s="277"/>
    </row>
    <row r="29" spans="2:35" s="221" customFormat="1" ht="13.15" customHeight="1" x14ac:dyDescent="0.3">
      <c r="B29" s="987" t="s">
        <v>124</v>
      </c>
      <c r="C29" s="231">
        <v>87</v>
      </c>
      <c r="D29" s="232">
        <v>1373016.5199363299</v>
      </c>
      <c r="E29" s="232">
        <v>15781.799079727931</v>
      </c>
      <c r="F29" s="222"/>
      <c r="G29" s="223"/>
      <c r="H29" s="223"/>
      <c r="I29" s="223"/>
      <c r="J29" s="223"/>
      <c r="K29" s="223"/>
      <c r="N29" s="289"/>
      <c r="O29" s="289"/>
      <c r="P29" s="289"/>
      <c r="Q29" s="289"/>
      <c r="R29" s="289"/>
      <c r="S29" s="289"/>
      <c r="T29" s="288"/>
      <c r="U29" s="263"/>
      <c r="V29" s="263"/>
      <c r="W29" s="263"/>
      <c r="X29" s="263"/>
      <c r="Y29" s="263"/>
      <c r="Z29" s="263"/>
      <c r="AA29" s="263"/>
      <c r="AB29" s="263"/>
      <c r="AC29" s="263"/>
      <c r="AD29" s="263"/>
      <c r="AE29" s="263"/>
      <c r="AF29" s="263"/>
      <c r="AG29" s="263"/>
      <c r="AH29" s="275"/>
      <c r="AI29" s="277"/>
    </row>
    <row r="30" spans="2:35" s="222" customFormat="1" ht="13.15" customHeight="1" x14ac:dyDescent="0.3">
      <c r="B30" s="935" t="s">
        <v>125</v>
      </c>
      <c r="C30" s="229">
        <v>163</v>
      </c>
      <c r="D30" s="230">
        <v>1310146.71915576</v>
      </c>
      <c r="E30" s="230">
        <v>8037.7099334709201</v>
      </c>
      <c r="G30" s="223"/>
      <c r="H30" s="223"/>
      <c r="I30" s="223"/>
      <c r="J30" s="223"/>
      <c r="K30" s="223"/>
      <c r="N30" s="289"/>
      <c r="O30" s="289"/>
      <c r="P30" s="289"/>
      <c r="Q30" s="289"/>
      <c r="R30" s="289"/>
      <c r="S30" s="289"/>
      <c r="T30" s="260"/>
      <c r="U30" s="263"/>
      <c r="V30" s="263"/>
      <c r="W30" s="263"/>
      <c r="X30" s="263"/>
      <c r="Y30" s="263"/>
      <c r="Z30" s="263"/>
      <c r="AA30" s="263"/>
      <c r="AB30" s="263"/>
      <c r="AC30" s="263"/>
      <c r="AD30" s="263"/>
      <c r="AE30" s="263"/>
      <c r="AF30" s="263"/>
      <c r="AG30" s="263"/>
      <c r="AH30" s="275"/>
      <c r="AI30" s="277"/>
    </row>
    <row r="31" spans="2:35" s="221" customFormat="1" ht="13.15" customHeight="1" x14ac:dyDescent="0.35">
      <c r="B31" s="987" t="s">
        <v>126</v>
      </c>
      <c r="C31" s="231">
        <v>586</v>
      </c>
      <c r="D31" s="232">
        <v>12306154.132243101</v>
      </c>
      <c r="E31" s="232">
        <v>21000.263024305634</v>
      </c>
      <c r="F31" s="222"/>
      <c r="G31" s="223"/>
      <c r="H31" s="223"/>
      <c r="I31" s="223"/>
      <c r="J31" s="223"/>
      <c r="K31" s="223"/>
      <c r="N31" s="291"/>
      <c r="O31" s="291"/>
      <c r="P31" s="291"/>
      <c r="Q31" s="291"/>
      <c r="R31" s="291"/>
      <c r="S31" s="291"/>
      <c r="T31" s="260"/>
      <c r="U31" s="263"/>
      <c r="V31" s="263"/>
      <c r="W31" s="263"/>
      <c r="X31" s="263"/>
      <c r="Y31" s="263"/>
      <c r="Z31" s="263"/>
      <c r="AA31" s="263"/>
      <c r="AB31" s="263"/>
      <c r="AC31" s="263"/>
      <c r="AD31" s="263"/>
      <c r="AE31" s="263"/>
      <c r="AF31" s="263"/>
      <c r="AG31" s="263"/>
      <c r="AH31" s="260"/>
      <c r="AI31" s="278"/>
    </row>
    <row r="32" spans="2:35" s="222" customFormat="1" ht="13.15" customHeight="1" x14ac:dyDescent="0.3">
      <c r="B32" s="935" t="s">
        <v>127</v>
      </c>
      <c r="C32" s="229">
        <v>23691</v>
      </c>
      <c r="D32" s="230">
        <v>430505999.24768198</v>
      </c>
      <c r="E32" s="230">
        <v>18171.710744488708</v>
      </c>
      <c r="G32" s="223"/>
      <c r="H32" s="223"/>
      <c r="I32" s="223"/>
      <c r="J32" s="223"/>
      <c r="K32" s="223"/>
      <c r="N32" s="292"/>
      <c r="O32" s="292"/>
      <c r="P32" s="292"/>
      <c r="Q32" s="292"/>
      <c r="R32" s="292"/>
      <c r="S32" s="293"/>
      <c r="T32" s="260"/>
      <c r="U32" s="260"/>
      <c r="V32" s="260"/>
      <c r="W32" s="260"/>
      <c r="X32" s="260"/>
      <c r="Y32" s="260"/>
      <c r="Z32" s="260"/>
      <c r="AA32" s="260"/>
      <c r="AB32" s="260"/>
      <c r="AC32" s="260"/>
      <c r="AD32" s="260"/>
      <c r="AE32" s="260"/>
      <c r="AF32" s="260"/>
      <c r="AG32" s="260"/>
      <c r="AH32" s="260"/>
      <c r="AI32" s="277"/>
    </row>
    <row r="33" spans="2:36" s="221" customFormat="1" ht="13.15" customHeight="1" x14ac:dyDescent="0.3">
      <c r="B33" s="987" t="s">
        <v>128</v>
      </c>
      <c r="C33" s="231">
        <v>4756</v>
      </c>
      <c r="D33" s="232">
        <v>130205013.85219</v>
      </c>
      <c r="E33" s="232">
        <v>27377.000389442808</v>
      </c>
      <c r="F33" s="222"/>
      <c r="G33" s="223"/>
      <c r="H33" s="223"/>
      <c r="I33" s="223"/>
      <c r="J33" s="223"/>
      <c r="K33" s="223"/>
      <c r="N33" s="292"/>
      <c r="O33" s="292"/>
      <c r="P33" s="292"/>
      <c r="Q33" s="292"/>
      <c r="R33" s="292"/>
      <c r="S33" s="293"/>
      <c r="T33" s="260"/>
      <c r="U33" s="260"/>
      <c r="V33" s="260"/>
      <c r="W33" s="260"/>
      <c r="X33" s="260"/>
      <c r="Y33" s="260"/>
      <c r="Z33" s="260"/>
      <c r="AA33" s="260"/>
      <c r="AB33" s="260"/>
      <c r="AC33" s="260"/>
      <c r="AD33" s="260"/>
      <c r="AE33" s="260"/>
      <c r="AF33" s="260"/>
      <c r="AG33" s="260"/>
      <c r="AH33" s="260"/>
      <c r="AI33" s="260"/>
    </row>
    <row r="34" spans="2:36" s="222" customFormat="1" ht="13.15" customHeight="1" x14ac:dyDescent="0.3">
      <c r="B34" s="935" t="s">
        <v>129</v>
      </c>
      <c r="C34" s="229">
        <v>16641</v>
      </c>
      <c r="D34" s="230">
        <v>364165514.56528097</v>
      </c>
      <c r="E34" s="230">
        <v>21883.631666683552</v>
      </c>
      <c r="G34" s="223"/>
      <c r="H34" s="223"/>
      <c r="I34" s="223"/>
      <c r="J34" s="223"/>
      <c r="K34" s="223"/>
      <c r="T34" s="260"/>
      <c r="U34" s="221"/>
      <c r="V34" s="221"/>
      <c r="W34" s="221"/>
      <c r="X34" s="221"/>
      <c r="Y34" s="221"/>
      <c r="Z34" s="221"/>
      <c r="AA34" s="221"/>
      <c r="AB34" s="221"/>
      <c r="AC34" s="221"/>
      <c r="AD34" s="276">
        <f>+P14</f>
        <v>50.928141959600957</v>
      </c>
      <c r="AE34" s="275" t="s">
        <v>152</v>
      </c>
      <c r="AF34" s="276">
        <f>+R14</f>
        <v>73.35098513980995</v>
      </c>
      <c r="AG34" s="221"/>
      <c r="AH34" s="221"/>
      <c r="AI34" s="260"/>
    </row>
    <row r="35" spans="2:36" s="221" customFormat="1" ht="13.15" customHeight="1" x14ac:dyDescent="0.3">
      <c r="B35" s="987" t="s">
        <v>29</v>
      </c>
      <c r="C35" s="231">
        <v>2454</v>
      </c>
      <c r="D35" s="232">
        <v>38718988.865814</v>
      </c>
      <c r="E35" s="232">
        <v>15777.909073273839</v>
      </c>
      <c r="F35" s="222"/>
      <c r="G35" s="223"/>
      <c r="H35" s="223"/>
      <c r="I35" s="223"/>
      <c r="J35" s="223"/>
      <c r="K35" s="223"/>
      <c r="T35" s="260"/>
      <c r="U35" s="222"/>
      <c r="V35" s="222"/>
      <c r="W35" s="222"/>
      <c r="X35" s="222"/>
      <c r="Y35" s="222"/>
      <c r="Z35" s="222"/>
      <c r="AA35" s="222"/>
      <c r="AB35" s="222"/>
      <c r="AC35" s="222"/>
      <c r="AD35" s="276">
        <f>+P17</f>
        <v>43.573760893552823</v>
      </c>
      <c r="AE35" s="275" t="s">
        <v>348</v>
      </c>
      <c r="AF35" s="276">
        <f>+R17</f>
        <v>14.212611668503817</v>
      </c>
      <c r="AG35" s="222"/>
      <c r="AH35" s="222"/>
      <c r="AI35" s="260"/>
    </row>
    <row r="36" spans="2:36" s="222" customFormat="1" ht="13.15" customHeight="1" x14ac:dyDescent="0.3">
      <c r="B36" s="935" t="s">
        <v>28</v>
      </c>
      <c r="C36" s="229">
        <v>6895</v>
      </c>
      <c r="D36" s="230">
        <v>60737612.788232401</v>
      </c>
      <c r="E36" s="230">
        <v>8808.9358648632915</v>
      </c>
      <c r="G36" s="223"/>
      <c r="H36" s="223"/>
      <c r="I36" s="223"/>
      <c r="J36" s="223"/>
      <c r="K36" s="223"/>
      <c r="U36" s="221"/>
      <c r="V36" s="221"/>
      <c r="W36" s="221"/>
      <c r="X36" s="221"/>
      <c r="Y36" s="221"/>
      <c r="Z36" s="221"/>
      <c r="AA36" s="221"/>
      <c r="AB36" s="221"/>
      <c r="AC36" s="221"/>
      <c r="AD36" s="276">
        <f>+P19</f>
        <v>1.3586596707726259</v>
      </c>
      <c r="AE36" s="275" t="s">
        <v>156</v>
      </c>
      <c r="AF36" s="276">
        <f>+R19</f>
        <v>3.2774310377370983</v>
      </c>
      <c r="AG36" s="221"/>
      <c r="AH36" s="221"/>
    </row>
    <row r="37" spans="2:36" s="221" customFormat="1" ht="13.15" customHeight="1" x14ac:dyDescent="0.3">
      <c r="B37" s="987" t="s">
        <v>27</v>
      </c>
      <c r="C37" s="231">
        <v>6221</v>
      </c>
      <c r="D37" s="232">
        <v>89220737.598543197</v>
      </c>
      <c r="E37" s="232">
        <v>14341.86426596097</v>
      </c>
      <c r="F37" s="222"/>
      <c r="G37" s="223"/>
      <c r="H37" s="223"/>
      <c r="I37" s="223"/>
      <c r="J37" s="223"/>
      <c r="K37" s="223"/>
      <c r="U37" s="222"/>
      <c r="V37" s="222"/>
      <c r="W37" s="222"/>
      <c r="X37" s="222"/>
      <c r="Y37" s="222"/>
      <c r="Z37" s="222"/>
      <c r="AA37" s="222"/>
      <c r="AB37" s="222"/>
      <c r="AC37" s="222"/>
      <c r="AD37" s="276">
        <f>+P15</f>
        <v>2.3539081676312295</v>
      </c>
      <c r="AE37" s="275" t="s">
        <v>153</v>
      </c>
      <c r="AF37" s="276">
        <f>+R15</f>
        <v>3.4274604177101167</v>
      </c>
      <c r="AG37" s="222"/>
      <c r="AH37" s="222"/>
    </row>
    <row r="38" spans="2:36" s="222" customFormat="1" ht="13.15" customHeight="1" x14ac:dyDescent="0.3">
      <c r="B38" s="935" t="s">
        <v>26</v>
      </c>
      <c r="C38" s="229">
        <v>4768</v>
      </c>
      <c r="D38" s="230">
        <v>50768116.527956299</v>
      </c>
      <c r="E38" s="230">
        <v>10647.67544629956</v>
      </c>
      <c r="G38" s="223"/>
      <c r="H38" s="223"/>
      <c r="I38" s="223"/>
      <c r="J38" s="223"/>
      <c r="K38" s="223"/>
      <c r="U38" s="221"/>
      <c r="V38" s="221"/>
      <c r="W38" s="221"/>
      <c r="X38" s="221"/>
      <c r="Y38" s="221"/>
      <c r="Z38" s="221"/>
      <c r="AA38" s="221"/>
      <c r="AB38" s="221"/>
      <c r="AC38" s="221"/>
      <c r="AD38" s="277">
        <f>100-SUM(AD34:AD37)-0.1</f>
        <v>1.6855293084423635</v>
      </c>
      <c r="AE38" s="275" t="s">
        <v>160</v>
      </c>
      <c r="AF38" s="277">
        <f>100-SUM(AF34:AF37)</f>
        <v>5.731511736239014</v>
      </c>
      <c r="AG38" s="221"/>
      <c r="AH38" s="221"/>
    </row>
    <row r="39" spans="2:36" s="221" customFormat="1" ht="13.15" customHeight="1" x14ac:dyDescent="0.25">
      <c r="B39" s="987" t="s">
        <v>25</v>
      </c>
      <c r="C39" s="231">
        <v>6867</v>
      </c>
      <c r="D39" s="232">
        <v>143571214.60400099</v>
      </c>
      <c r="E39" s="232">
        <v>20907.414388233723</v>
      </c>
      <c r="F39" s="233"/>
      <c r="G39" s="223"/>
      <c r="H39" s="223"/>
      <c r="I39" s="223"/>
      <c r="J39" s="223"/>
      <c r="K39" s="223"/>
      <c r="U39" s="222"/>
      <c r="V39" s="222"/>
      <c r="W39" s="222"/>
      <c r="X39" s="222"/>
      <c r="Y39" s="222"/>
      <c r="Z39" s="222"/>
      <c r="AA39" s="222"/>
      <c r="AB39" s="222"/>
      <c r="AC39" s="222"/>
      <c r="AD39" s="278">
        <f>SUM(AD34:AD38)</f>
        <v>99.9</v>
      </c>
      <c r="AE39" s="260"/>
      <c r="AF39" s="278">
        <f>SUM(AF34:AF38)</f>
        <v>100</v>
      </c>
      <c r="AG39" s="222"/>
      <c r="AH39" s="222"/>
    </row>
    <row r="40" spans="2:36" s="222" customFormat="1" ht="13.15" customHeight="1" x14ac:dyDescent="0.25">
      <c r="B40" s="935" t="s">
        <v>130</v>
      </c>
      <c r="C40" s="229">
        <v>12897</v>
      </c>
      <c r="D40" s="230">
        <v>144297891.78165999</v>
      </c>
      <c r="E40" s="230">
        <v>11188.485057118709</v>
      </c>
      <c r="F40" s="233"/>
      <c r="G40" s="223"/>
      <c r="H40" s="223"/>
      <c r="I40" s="223"/>
      <c r="J40" s="223"/>
      <c r="K40" s="223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</row>
    <row r="41" spans="2:36" s="221" customFormat="1" ht="13.15" customHeight="1" x14ac:dyDescent="0.25">
      <c r="B41" s="987" t="s">
        <v>131</v>
      </c>
      <c r="C41" s="231">
        <v>14038</v>
      </c>
      <c r="D41" s="232">
        <v>184670422.663192</v>
      </c>
      <c r="E41" s="232">
        <v>13155.037944378972</v>
      </c>
      <c r="F41" s="233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</row>
    <row r="42" spans="2:36" s="222" customFormat="1" ht="13.15" customHeight="1" x14ac:dyDescent="0.25">
      <c r="B42" s="935" t="s">
        <v>132</v>
      </c>
      <c r="C42" s="229">
        <v>28205</v>
      </c>
      <c r="D42" s="230">
        <v>381016645.81218302</v>
      </c>
      <c r="E42" s="230">
        <v>13508.833391674632</v>
      </c>
      <c r="F42" s="233"/>
      <c r="G42" s="1379"/>
      <c r="H42" s="1380"/>
      <c r="I42" s="1380"/>
      <c r="J42" s="1380"/>
      <c r="K42" s="1380"/>
      <c r="U42" s="221"/>
      <c r="V42" s="221"/>
      <c r="W42" s="221"/>
      <c r="X42" s="221"/>
      <c r="Y42" s="221"/>
      <c r="Z42" s="221"/>
      <c r="AA42" s="221"/>
      <c r="AB42" s="221"/>
      <c r="AC42" s="221"/>
      <c r="AD42" s="221"/>
      <c r="AE42" s="221"/>
      <c r="AF42" s="221"/>
      <c r="AG42" s="221"/>
      <c r="AH42" s="221"/>
    </row>
    <row r="43" spans="2:36" s="221" customFormat="1" ht="13.15" customHeight="1" x14ac:dyDescent="0.25">
      <c r="B43" s="987" t="s">
        <v>133</v>
      </c>
      <c r="C43" s="231">
        <v>4750</v>
      </c>
      <c r="D43" s="232">
        <v>70188672.004579201</v>
      </c>
      <c r="E43" s="232">
        <v>14776.562527279832</v>
      </c>
      <c r="F43" s="233"/>
      <c r="G43" s="223"/>
      <c r="H43" s="223"/>
      <c r="I43" s="223"/>
      <c r="J43" s="223"/>
      <c r="K43" s="223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</row>
    <row r="44" spans="2:36" s="222" customFormat="1" ht="13.15" customHeight="1" x14ac:dyDescent="0.25">
      <c r="B44" s="935" t="s">
        <v>134</v>
      </c>
      <c r="C44" s="229">
        <v>14092</v>
      </c>
      <c r="D44" s="230">
        <v>150406251.26921499</v>
      </c>
      <c r="E44" s="230">
        <v>10673.165715953377</v>
      </c>
      <c r="F44" s="233"/>
      <c r="G44" s="223"/>
      <c r="H44" s="223"/>
      <c r="I44" s="223"/>
      <c r="J44" s="223"/>
      <c r="K44" s="223"/>
      <c r="N44" s="221"/>
      <c r="O44" s="221"/>
      <c r="P44" s="221"/>
      <c r="Q44" s="221"/>
      <c r="R44" s="221"/>
      <c r="S44" s="221"/>
      <c r="U44" s="260"/>
      <c r="V44" s="260"/>
      <c r="W44" s="260"/>
      <c r="X44" s="260"/>
      <c r="Y44" s="260"/>
      <c r="Z44" s="260"/>
      <c r="AA44" s="260"/>
      <c r="AB44" s="260"/>
      <c r="AC44" s="260"/>
      <c r="AD44" s="260"/>
      <c r="AE44" s="260"/>
      <c r="AF44" s="260"/>
      <c r="AG44" s="260"/>
      <c r="AH44" s="260"/>
    </row>
    <row r="45" spans="2:36" s="221" customFormat="1" ht="13.15" customHeight="1" x14ac:dyDescent="0.25">
      <c r="B45" s="987" t="s">
        <v>135</v>
      </c>
      <c r="C45" s="231">
        <v>17967</v>
      </c>
      <c r="D45" s="232">
        <v>241448545.92657799</v>
      </c>
      <c r="E45" s="232">
        <v>13438.445256669338</v>
      </c>
      <c r="F45" s="233"/>
      <c r="G45" s="223"/>
      <c r="H45" s="223"/>
      <c r="I45" s="223"/>
      <c r="J45" s="223"/>
      <c r="K45" s="223"/>
      <c r="U45" s="260"/>
      <c r="V45" s="260"/>
      <c r="W45" s="260"/>
      <c r="X45" s="260"/>
      <c r="Y45" s="260"/>
      <c r="Z45" s="260"/>
      <c r="AA45" s="260"/>
      <c r="AB45" s="260"/>
      <c r="AC45" s="260"/>
      <c r="AD45" s="260"/>
      <c r="AE45" s="260"/>
      <c r="AF45" s="260"/>
      <c r="AG45" s="260"/>
      <c r="AH45" s="260"/>
    </row>
    <row r="46" spans="2:36" s="222" customFormat="1" ht="13.15" customHeight="1" x14ac:dyDescent="0.3">
      <c r="B46" s="935" t="s">
        <v>136</v>
      </c>
      <c r="C46" s="229">
        <v>15681</v>
      </c>
      <c r="D46" s="230">
        <v>180815051.80025399</v>
      </c>
      <c r="E46" s="230">
        <v>11530.836796138894</v>
      </c>
      <c r="F46" s="233"/>
      <c r="G46" s="223"/>
      <c r="H46" s="223"/>
      <c r="I46" s="223"/>
      <c r="J46" s="223"/>
      <c r="K46" s="223"/>
      <c r="N46" s="1386" t="s">
        <v>12528</v>
      </c>
      <c r="O46" s="1387"/>
      <c r="P46" s="1387"/>
      <c r="Q46" s="1387"/>
      <c r="R46" s="1387"/>
      <c r="S46" s="1387"/>
      <c r="U46" s="867"/>
      <c r="V46" s="867"/>
      <c r="W46" s="867"/>
      <c r="X46" s="867"/>
      <c r="Y46" s="867"/>
      <c r="Z46" s="867"/>
      <c r="AA46" s="867"/>
      <c r="AB46" s="867"/>
      <c r="AC46" s="867"/>
      <c r="AD46" s="867"/>
      <c r="AE46" s="867"/>
      <c r="AF46" s="867"/>
      <c r="AG46" s="867"/>
      <c r="AH46" s="260"/>
    </row>
    <row r="47" spans="2:36" s="221" customFormat="1" ht="13.15" customHeight="1" x14ac:dyDescent="0.3">
      <c r="B47" s="987" t="s">
        <v>137</v>
      </c>
      <c r="C47" s="231">
        <v>18810</v>
      </c>
      <c r="D47" s="232">
        <v>187352798.25340801</v>
      </c>
      <c r="E47" s="232">
        <v>9960.2763558430634</v>
      </c>
      <c r="F47" s="233"/>
      <c r="G47" s="223"/>
      <c r="H47" s="223"/>
      <c r="I47" s="223"/>
      <c r="J47" s="223"/>
      <c r="K47" s="223"/>
      <c r="N47" s="261" t="s">
        <v>12546</v>
      </c>
      <c r="O47" s="262"/>
      <c r="P47" s="262"/>
      <c r="Q47" s="262"/>
      <c r="R47" s="262"/>
      <c r="S47" s="262"/>
      <c r="T47" s="260"/>
      <c r="U47" s="867"/>
      <c r="V47" s="867"/>
      <c r="W47" s="867"/>
      <c r="X47" s="867"/>
      <c r="Y47" s="867"/>
      <c r="Z47" s="867"/>
      <c r="AA47" s="867"/>
      <c r="AB47" s="867"/>
      <c r="AC47" s="867"/>
      <c r="AD47" s="867"/>
      <c r="AE47" s="867"/>
      <c r="AF47" s="867"/>
      <c r="AG47" s="867"/>
      <c r="AH47" s="260"/>
      <c r="AI47" s="294"/>
      <c r="AJ47" s="222"/>
    </row>
    <row r="48" spans="2:36" s="222" customFormat="1" ht="13.15" customHeight="1" x14ac:dyDescent="0.3">
      <c r="B48" s="935" t="s">
        <v>138</v>
      </c>
      <c r="C48" s="229">
        <v>12313</v>
      </c>
      <c r="D48" s="230">
        <v>126165126.975757</v>
      </c>
      <c r="E48" s="230">
        <v>10246.497764619264</v>
      </c>
      <c r="F48" s="233"/>
      <c r="G48" s="223"/>
      <c r="H48" s="223"/>
      <c r="I48" s="223"/>
      <c r="J48" s="223"/>
      <c r="K48" s="223"/>
      <c r="N48" s="1388" t="s">
        <v>273</v>
      </c>
      <c r="O48" s="1389" t="s">
        <v>12477</v>
      </c>
      <c r="P48" s="1389" t="s">
        <v>8</v>
      </c>
      <c r="Q48" s="1389" t="s">
        <v>109</v>
      </c>
      <c r="R48" s="1389" t="s">
        <v>8</v>
      </c>
      <c r="S48" s="1389" t="s">
        <v>110</v>
      </c>
      <c r="T48" s="260"/>
      <c r="U48" s="1103"/>
      <c r="V48" s="1103"/>
      <c r="W48" s="1103"/>
      <c r="X48" s="1103"/>
      <c r="Y48" s="1103"/>
      <c r="Z48" s="1103"/>
      <c r="AA48" s="1103"/>
      <c r="AB48" s="1103"/>
      <c r="AC48" s="1103"/>
      <c r="AD48" s="1104"/>
      <c r="AE48" s="867"/>
      <c r="AF48" s="867"/>
      <c r="AG48" s="867"/>
      <c r="AH48" s="260"/>
      <c r="AI48" s="260"/>
      <c r="AJ48" s="221"/>
    </row>
    <row r="49" spans="2:36" s="221" customFormat="1" ht="13.15" customHeight="1" x14ac:dyDescent="0.3">
      <c r="B49" s="987" t="s">
        <v>139</v>
      </c>
      <c r="C49" s="231">
        <v>18482</v>
      </c>
      <c r="D49" s="232">
        <v>147500722.775327</v>
      </c>
      <c r="E49" s="232">
        <v>7980.777122352938</v>
      </c>
      <c r="F49" s="233"/>
      <c r="G49" s="223"/>
      <c r="H49" s="223"/>
      <c r="I49" s="223"/>
      <c r="J49" s="223"/>
      <c r="K49" s="223"/>
      <c r="N49" s="1356"/>
      <c r="O49" s="1390"/>
      <c r="P49" s="1390"/>
      <c r="Q49" s="1390"/>
      <c r="R49" s="1390"/>
      <c r="S49" s="1390"/>
      <c r="T49" s="260"/>
      <c r="U49" s="1103"/>
      <c r="V49" s="1103"/>
      <c r="W49" s="1103"/>
      <c r="X49" s="1103"/>
      <c r="Y49" s="1103"/>
      <c r="Z49" s="1103"/>
      <c r="AA49" s="1103"/>
      <c r="AB49" s="1103"/>
      <c r="AC49" s="1103"/>
      <c r="AD49" s="1104"/>
      <c r="AE49" s="867"/>
      <c r="AF49" s="867"/>
      <c r="AG49" s="867"/>
      <c r="AH49" s="260"/>
      <c r="AI49" s="260"/>
      <c r="AJ49" s="222"/>
    </row>
    <row r="50" spans="2:36" s="222" customFormat="1" ht="13.15" customHeight="1" x14ac:dyDescent="0.3">
      <c r="B50" s="935" t="s">
        <v>140</v>
      </c>
      <c r="C50" s="229">
        <v>12111</v>
      </c>
      <c r="D50" s="230">
        <v>123886043.18257099</v>
      </c>
      <c r="E50" s="230">
        <v>10229.216677612996</v>
      </c>
      <c r="F50" s="233"/>
      <c r="G50" s="223"/>
      <c r="H50" s="223"/>
      <c r="I50" s="223"/>
      <c r="J50" s="223"/>
      <c r="K50" s="223"/>
      <c r="N50" s="271" t="s">
        <v>152</v>
      </c>
      <c r="O50" s="272">
        <v>1100517</v>
      </c>
      <c r="P50" s="273">
        <v>53.728884020478624</v>
      </c>
      <c r="Q50" s="272">
        <v>13505343471.921642</v>
      </c>
      <c r="R50" s="273">
        <v>79.621771103060865</v>
      </c>
      <c r="S50" s="274">
        <v>12271.817220380641</v>
      </c>
      <c r="T50" s="260"/>
      <c r="U50" s="1103"/>
      <c r="V50" s="1103"/>
      <c r="W50" s="1103"/>
      <c r="X50" s="1103"/>
      <c r="Y50" s="1103"/>
      <c r="Z50" s="1103"/>
      <c r="AA50" s="1103"/>
      <c r="AB50" s="1103"/>
      <c r="AC50" s="1103"/>
      <c r="AD50" s="1104"/>
      <c r="AE50" s="867"/>
      <c r="AF50" s="867"/>
      <c r="AG50" s="867"/>
      <c r="AH50" s="260"/>
      <c r="AI50" s="260"/>
      <c r="AJ50" s="221"/>
    </row>
    <row r="51" spans="2:36" s="221" customFormat="1" ht="13.15" customHeight="1" x14ac:dyDescent="0.3">
      <c r="B51" s="987" t="s">
        <v>141</v>
      </c>
      <c r="C51" s="231">
        <v>19670</v>
      </c>
      <c r="D51" s="232">
        <v>218530058.224767</v>
      </c>
      <c r="E51" s="232">
        <v>11109.81485636843</v>
      </c>
      <c r="F51" s="233"/>
      <c r="G51" s="223"/>
      <c r="H51" s="223"/>
      <c r="I51" s="223"/>
      <c r="J51" s="223"/>
      <c r="K51" s="223"/>
      <c r="N51" s="267" t="s">
        <v>153</v>
      </c>
      <c r="O51" s="268">
        <v>52260</v>
      </c>
      <c r="P51" s="269">
        <v>2.556159949287665</v>
      </c>
      <c r="Q51" s="268">
        <v>690837343.55967259</v>
      </c>
      <c r="R51" s="269">
        <v>4.067768377621432</v>
      </c>
      <c r="S51" s="270">
        <v>13219.237343277317</v>
      </c>
      <c r="T51" s="260"/>
      <c r="U51" s="1103"/>
      <c r="V51" s="1103"/>
      <c r="W51" s="1103"/>
      <c r="X51" s="1103"/>
      <c r="Y51" s="1103"/>
      <c r="Z51" s="1103"/>
      <c r="AA51" s="1103"/>
      <c r="AB51" s="1103"/>
      <c r="AC51" s="1103"/>
      <c r="AD51" s="1104"/>
      <c r="AE51" s="867"/>
      <c r="AF51" s="867"/>
      <c r="AG51" s="867"/>
      <c r="AH51" s="260"/>
      <c r="AI51" s="260"/>
      <c r="AJ51" s="222"/>
    </row>
    <row r="52" spans="2:36" s="222" customFormat="1" ht="13.15" customHeight="1" x14ac:dyDescent="0.3">
      <c r="B52" s="935" t="s">
        <v>142</v>
      </c>
      <c r="C52" s="229">
        <v>33953</v>
      </c>
      <c r="D52" s="230">
        <v>317895859.12169898</v>
      </c>
      <c r="E52" s="230">
        <v>9362.8209325155058</v>
      </c>
      <c r="F52" s="233"/>
      <c r="G52" s="223"/>
      <c r="H52" s="223"/>
      <c r="I52" s="223"/>
      <c r="J52" s="223"/>
      <c r="K52" s="223"/>
      <c r="N52" s="271" t="s">
        <v>615</v>
      </c>
      <c r="O52" s="272">
        <v>9868</v>
      </c>
      <c r="P52" s="273">
        <v>0.48266717144222498</v>
      </c>
      <c r="Q52" s="272">
        <v>270283849.87178099</v>
      </c>
      <c r="R52" s="273">
        <v>1.5914775131076013</v>
      </c>
      <c r="S52" s="274">
        <v>27389.932090776347</v>
      </c>
      <c r="T52" s="260"/>
      <c r="U52" s="1103"/>
      <c r="V52" s="1103"/>
      <c r="W52" s="1103"/>
      <c r="X52" s="1103"/>
      <c r="Y52" s="1103"/>
      <c r="Z52" s="1103"/>
      <c r="AA52" s="1103"/>
      <c r="AB52" s="1103"/>
      <c r="AC52" s="1103"/>
      <c r="AD52" s="1104"/>
      <c r="AE52" s="260"/>
      <c r="AF52" s="260"/>
      <c r="AG52" s="260"/>
      <c r="AH52" s="260"/>
      <c r="AI52" s="260"/>
      <c r="AJ52" s="221"/>
    </row>
    <row r="53" spans="2:36" s="221" customFormat="1" ht="13.15" customHeight="1" x14ac:dyDescent="0.3">
      <c r="B53" s="987" t="s">
        <v>143</v>
      </c>
      <c r="C53" s="231">
        <v>33325</v>
      </c>
      <c r="D53" s="232">
        <v>332642061.76147902</v>
      </c>
      <c r="E53" s="232">
        <v>9981.7572921674127</v>
      </c>
      <c r="F53" s="233"/>
      <c r="G53" s="223"/>
      <c r="H53" s="223"/>
      <c r="I53" s="223"/>
      <c r="J53" s="223"/>
      <c r="K53" s="223"/>
      <c r="N53" s="267" t="s">
        <v>154</v>
      </c>
      <c r="O53" s="268">
        <v>850872</v>
      </c>
      <c r="P53" s="269">
        <v>41.618157833338962</v>
      </c>
      <c r="Q53" s="268">
        <v>1959569801.297204</v>
      </c>
      <c r="R53" s="269">
        <v>11.538281978774011</v>
      </c>
      <c r="S53" s="270">
        <v>2303.0136157932143</v>
      </c>
      <c r="T53" s="260"/>
      <c r="U53" s="1103"/>
      <c r="V53" s="1103"/>
      <c r="W53" s="1103"/>
      <c r="X53" s="1103"/>
      <c r="Y53" s="1103"/>
      <c r="Z53" s="1103"/>
      <c r="AA53" s="1103"/>
      <c r="AB53" s="1103"/>
      <c r="AC53" s="1103"/>
      <c r="AD53" s="1104"/>
      <c r="AE53" s="222"/>
      <c r="AF53" s="222"/>
      <c r="AG53" s="260"/>
      <c r="AH53" s="260"/>
      <c r="AI53" s="260"/>
      <c r="AJ53" s="222"/>
    </row>
    <row r="54" spans="2:36" s="222" customFormat="1" ht="13.15" customHeight="1" x14ac:dyDescent="0.3">
      <c r="B54" s="935" t="s">
        <v>144</v>
      </c>
      <c r="C54" s="229">
        <v>27870</v>
      </c>
      <c r="D54" s="230">
        <v>241223292.89799401</v>
      </c>
      <c r="E54" s="230">
        <v>8655.3029385717255</v>
      </c>
      <c r="F54" s="233"/>
      <c r="G54" s="223"/>
      <c r="H54" s="223"/>
      <c r="I54" s="223"/>
      <c r="J54" s="223"/>
      <c r="K54" s="223"/>
      <c r="N54" s="271" t="s">
        <v>155</v>
      </c>
      <c r="O54" s="272">
        <v>3</v>
      </c>
      <c r="P54" s="273">
        <v>1.4673708090055481E-4</v>
      </c>
      <c r="Q54" s="272">
        <v>127258.42753540393</v>
      </c>
      <c r="R54" s="273">
        <v>7.4931937617473462E-4</v>
      </c>
      <c r="S54" s="274">
        <v>42419.475845134642</v>
      </c>
      <c r="T54" s="260"/>
      <c r="U54" s="1103"/>
      <c r="V54" s="1103"/>
      <c r="W54" s="1103"/>
      <c r="X54" s="1103"/>
      <c r="Y54" s="1103"/>
      <c r="Z54" s="1103"/>
      <c r="AA54" s="1103"/>
      <c r="AB54" s="1103"/>
      <c r="AC54" s="1103"/>
      <c r="AD54" s="1104"/>
      <c r="AE54" s="221"/>
      <c r="AF54" s="221"/>
      <c r="AG54" s="260"/>
      <c r="AH54" s="260"/>
      <c r="AI54" s="260"/>
      <c r="AJ54" s="221"/>
    </row>
    <row r="55" spans="2:36" s="221" customFormat="1" ht="13.15" customHeight="1" x14ac:dyDescent="0.3">
      <c r="B55" s="987" t="s">
        <v>145</v>
      </c>
      <c r="C55" s="231">
        <v>34945</v>
      </c>
      <c r="D55" s="232">
        <v>413153119.79721802</v>
      </c>
      <c r="E55" s="232">
        <v>11822.953778715639</v>
      </c>
      <c r="F55" s="233"/>
      <c r="G55" s="223"/>
      <c r="H55" s="223"/>
      <c r="I55" s="223"/>
      <c r="J55" s="223"/>
      <c r="K55" s="223"/>
      <c r="N55" s="267" t="s">
        <v>156</v>
      </c>
      <c r="O55" s="268">
        <v>20158</v>
      </c>
      <c r="P55" s="269">
        <v>0.98597535893112798</v>
      </c>
      <c r="Q55" s="268">
        <v>442277610.50330198</v>
      </c>
      <c r="R55" s="269">
        <v>2.6042061780638246</v>
      </c>
      <c r="S55" s="270">
        <v>21940.55017875295</v>
      </c>
      <c r="T55" s="260"/>
      <c r="U55" s="1103"/>
      <c r="V55" s="1103"/>
      <c r="W55" s="1103"/>
      <c r="X55" s="1103"/>
      <c r="Y55" s="1103"/>
      <c r="Z55" s="1103"/>
      <c r="AA55" s="1103"/>
      <c r="AB55" s="1103"/>
      <c r="AC55" s="1103"/>
      <c r="AD55" s="1104"/>
      <c r="AE55" s="222"/>
      <c r="AF55" s="222"/>
      <c r="AG55" s="260"/>
      <c r="AH55" s="260"/>
      <c r="AI55" s="260"/>
      <c r="AJ55" s="222"/>
    </row>
    <row r="56" spans="2:36" s="222" customFormat="1" ht="13.15" customHeight="1" x14ac:dyDescent="0.3">
      <c r="B56" s="935" t="s">
        <v>146</v>
      </c>
      <c r="C56" s="229">
        <v>22910</v>
      </c>
      <c r="D56" s="230">
        <v>221659633.10317001</v>
      </c>
      <c r="E56" s="230">
        <v>9675.2349674015713</v>
      </c>
      <c r="F56" s="233"/>
      <c r="G56" s="223"/>
      <c r="H56" s="223"/>
      <c r="I56" s="223"/>
      <c r="J56" s="223"/>
      <c r="K56" s="223"/>
      <c r="N56" s="271" t="s">
        <v>157</v>
      </c>
      <c r="O56" s="272">
        <v>153</v>
      </c>
      <c r="P56" s="273">
        <v>7.4835911259282951E-3</v>
      </c>
      <c r="Q56" s="272">
        <v>1430996.1428433259</v>
      </c>
      <c r="R56" s="273">
        <v>8.4259499180555295E-3</v>
      </c>
      <c r="S56" s="274">
        <v>9352.9159662962466</v>
      </c>
      <c r="T56" s="260"/>
      <c r="U56" s="1103"/>
      <c r="V56" s="1103"/>
      <c r="W56" s="1103"/>
      <c r="X56" s="1103"/>
      <c r="Y56" s="1103"/>
      <c r="Z56" s="1103"/>
      <c r="AA56" s="1103"/>
      <c r="AB56" s="1103"/>
      <c r="AC56" s="1103"/>
      <c r="AD56" s="1104"/>
      <c r="AG56" s="260"/>
      <c r="AH56" s="260"/>
      <c r="AI56" s="260"/>
      <c r="AJ56" s="221"/>
    </row>
    <row r="57" spans="2:36" s="221" customFormat="1" ht="13.15" customHeight="1" x14ac:dyDescent="0.3">
      <c r="B57" s="987" t="s">
        <v>147</v>
      </c>
      <c r="C57" s="231">
        <v>33735</v>
      </c>
      <c r="D57" s="232">
        <v>321685906.84452897</v>
      </c>
      <c r="E57" s="232">
        <v>9535.6723534764769</v>
      </c>
      <c r="F57" s="233"/>
      <c r="G57" s="223"/>
      <c r="H57" s="223"/>
      <c r="I57" s="223"/>
      <c r="J57" s="223"/>
      <c r="K57" s="223"/>
      <c r="N57" s="267" t="s">
        <v>158</v>
      </c>
      <c r="O57" s="268">
        <v>7159</v>
      </c>
      <c r="P57" s="269">
        <v>0.35016358738902398</v>
      </c>
      <c r="Q57" s="268">
        <v>105747634.44040628</v>
      </c>
      <c r="R57" s="269">
        <v>0.62266014915825119</v>
      </c>
      <c r="S57" s="270">
        <v>14771.285715938857</v>
      </c>
      <c r="T57" s="260"/>
      <c r="U57" s="1103"/>
      <c r="V57" s="1103"/>
      <c r="W57" s="1103"/>
      <c r="X57" s="1103"/>
      <c r="Y57" s="1103"/>
      <c r="Z57" s="1103"/>
      <c r="AA57" s="1103"/>
      <c r="AB57" s="1103"/>
      <c r="AC57" s="1103"/>
      <c r="AD57" s="1104"/>
      <c r="AE57" s="222"/>
      <c r="AF57" s="222"/>
      <c r="AG57" s="260"/>
      <c r="AH57" s="260"/>
      <c r="AI57" s="260"/>
      <c r="AJ57" s="222"/>
    </row>
    <row r="58" spans="2:36" s="222" customFormat="1" ht="13.15" customHeight="1" x14ac:dyDescent="0.3">
      <c r="B58" s="935" t="s">
        <v>148</v>
      </c>
      <c r="C58" s="229">
        <v>18784</v>
      </c>
      <c r="D58" s="230">
        <v>151138243.342058</v>
      </c>
      <c r="E58" s="230">
        <v>8046.1160211913329</v>
      </c>
      <c r="F58" s="233"/>
      <c r="G58" s="223"/>
      <c r="H58" s="223"/>
      <c r="I58" s="223"/>
      <c r="J58" s="223"/>
      <c r="K58" s="223"/>
      <c r="N58" s="271" t="s">
        <v>159</v>
      </c>
      <c r="O58" s="272">
        <v>3483</v>
      </c>
      <c r="P58" s="273">
        <v>0.17036175092554415</v>
      </c>
      <c r="Q58" s="272">
        <v>7584601.6187272323</v>
      </c>
      <c r="R58" s="273">
        <v>4.4659430919790778E-2</v>
      </c>
      <c r="S58" s="274">
        <v>2177.6059772400895</v>
      </c>
      <c r="T58" s="260"/>
      <c r="U58" s="1103"/>
      <c r="V58" s="1103"/>
      <c r="W58" s="1103"/>
      <c r="X58" s="1103"/>
      <c r="Y58" s="1103"/>
      <c r="Z58" s="1103"/>
      <c r="AA58" s="1103"/>
      <c r="AB58" s="1103"/>
      <c r="AC58" s="1103"/>
      <c r="AD58" s="1104"/>
      <c r="AG58" s="260"/>
      <c r="AH58" s="260"/>
      <c r="AI58" s="260"/>
      <c r="AJ58" s="221"/>
    </row>
    <row r="59" spans="2:36" s="222" customFormat="1" ht="13.15" customHeight="1" x14ac:dyDescent="0.25">
      <c r="B59" s="987" t="s">
        <v>149</v>
      </c>
      <c r="C59" s="231">
        <v>22299</v>
      </c>
      <c r="D59" s="232">
        <v>146221782.827746</v>
      </c>
      <c r="E59" s="232">
        <v>6557.3246705119518</v>
      </c>
      <c r="F59" s="233"/>
      <c r="G59" s="223"/>
      <c r="H59" s="223"/>
      <c r="I59" s="223"/>
      <c r="J59" s="223"/>
      <c r="K59" s="223"/>
      <c r="N59" s="267" t="s">
        <v>161</v>
      </c>
      <c r="O59" s="270">
        <v>0</v>
      </c>
      <c r="P59" s="270">
        <v>0</v>
      </c>
      <c r="Q59" s="270">
        <v>0</v>
      </c>
      <c r="R59" s="270">
        <v>0</v>
      </c>
      <c r="S59" s="270">
        <v>0</v>
      </c>
      <c r="T59" s="260"/>
      <c r="U59" s="260"/>
      <c r="V59" s="260"/>
      <c r="W59" s="260"/>
      <c r="X59" s="260"/>
      <c r="Y59" s="260"/>
      <c r="Z59" s="260"/>
      <c r="AA59" s="260"/>
      <c r="AB59" s="260"/>
      <c r="AC59" s="260"/>
      <c r="AD59" s="277"/>
      <c r="AE59" s="260"/>
      <c r="AF59" s="277"/>
      <c r="AG59" s="260"/>
      <c r="AH59" s="260"/>
      <c r="AI59" s="260"/>
    </row>
    <row r="60" spans="2:36" s="222" customFormat="1" ht="13.15" customHeight="1" x14ac:dyDescent="0.25">
      <c r="B60" s="935">
        <v>2015</v>
      </c>
      <c r="C60" s="229">
        <v>32154</v>
      </c>
      <c r="D60" s="230">
        <v>204451313.35904899</v>
      </c>
      <c r="E60" s="230">
        <v>6358.5032456008266</v>
      </c>
      <c r="F60" s="233"/>
      <c r="G60" s="223"/>
      <c r="H60" s="223"/>
      <c r="I60" s="223"/>
      <c r="J60" s="223"/>
      <c r="K60" s="223"/>
      <c r="N60" s="279" t="s">
        <v>162</v>
      </c>
      <c r="O60" s="280">
        <v>2044473</v>
      </c>
      <c r="P60" s="281">
        <v>99.9</v>
      </c>
      <c r="Q60" s="280">
        <v>16983202567.783113</v>
      </c>
      <c r="R60" s="281">
        <v>100.1</v>
      </c>
      <c r="S60" s="280">
        <v>8306.8852304643369</v>
      </c>
      <c r="T60" s="260"/>
      <c r="U60" s="256"/>
      <c r="V60" s="256"/>
      <c r="W60" s="256"/>
      <c r="X60" s="256"/>
      <c r="Y60" s="256"/>
      <c r="Z60" s="256"/>
      <c r="AA60" s="256"/>
      <c r="AB60" s="256"/>
      <c r="AC60" s="256"/>
      <c r="AD60" s="256"/>
      <c r="AG60" s="260"/>
      <c r="AH60" s="260"/>
      <c r="AI60" s="260"/>
      <c r="AJ60" s="221"/>
    </row>
    <row r="61" spans="2:36" s="222" customFormat="1" ht="13.15" customHeight="1" x14ac:dyDescent="0.25">
      <c r="B61" s="987">
        <v>2016</v>
      </c>
      <c r="C61" s="231">
        <v>32440</v>
      </c>
      <c r="D61" s="232">
        <v>217672743.78183401</v>
      </c>
      <c r="E61" s="232">
        <v>6710.0105974671396</v>
      </c>
      <c r="F61" s="233"/>
      <c r="G61" s="223"/>
      <c r="H61" s="223"/>
      <c r="I61" s="223"/>
      <c r="J61" s="223"/>
      <c r="K61" s="223"/>
      <c r="N61" s="1067" t="s">
        <v>12478</v>
      </c>
      <c r="O61" s="283"/>
      <c r="P61" s="283"/>
      <c r="Q61" s="283"/>
      <c r="R61" s="283"/>
      <c r="S61" s="284"/>
      <c r="T61" s="260"/>
      <c r="U61" s="260"/>
      <c r="V61" s="260"/>
      <c r="W61" s="260"/>
      <c r="X61" s="260"/>
      <c r="Y61" s="260"/>
      <c r="Z61" s="260"/>
      <c r="AA61" s="260"/>
      <c r="AB61" s="260"/>
      <c r="AC61" s="260"/>
      <c r="AD61" s="221"/>
      <c r="AE61" s="221"/>
      <c r="AF61" s="221"/>
      <c r="AG61" s="260"/>
      <c r="AH61" s="260"/>
      <c r="AI61" s="260"/>
    </row>
    <row r="62" spans="2:36" s="222" customFormat="1" ht="13.15" customHeight="1" x14ac:dyDescent="0.25">
      <c r="B62" s="935">
        <v>2017</v>
      </c>
      <c r="C62" s="229">
        <v>18641</v>
      </c>
      <c r="D62" s="230">
        <v>102158443.185167</v>
      </c>
      <c r="E62" s="230">
        <v>5480.3091671673728</v>
      </c>
      <c r="F62" s="233"/>
      <c r="G62" s="223"/>
      <c r="H62" s="223"/>
      <c r="I62" s="223"/>
      <c r="J62" s="223"/>
      <c r="K62" s="223"/>
      <c r="N62" s="242"/>
      <c r="O62" s="283"/>
      <c r="P62" s="283"/>
      <c r="Q62" s="283"/>
      <c r="R62" s="283"/>
      <c r="S62" s="284"/>
      <c r="T62" s="260"/>
      <c r="U62" s="260"/>
      <c r="V62" s="260"/>
      <c r="W62" s="260"/>
      <c r="X62" s="260"/>
      <c r="Y62" s="260"/>
      <c r="Z62" s="260"/>
      <c r="AA62" s="260"/>
      <c r="AB62" s="260"/>
      <c r="AC62" s="260"/>
      <c r="AG62" s="260"/>
      <c r="AH62" s="260"/>
      <c r="AI62" s="260"/>
      <c r="AJ62" s="221"/>
    </row>
    <row r="63" spans="2:36" s="222" customFormat="1" ht="13.15" customHeight="1" x14ac:dyDescent="0.25">
      <c r="B63" s="987">
        <v>2018</v>
      </c>
      <c r="C63" s="231">
        <v>40055</v>
      </c>
      <c r="D63" s="232">
        <v>263191864.08045599</v>
      </c>
      <c r="E63" s="232">
        <v>6570.7618045301706</v>
      </c>
      <c r="F63" s="233"/>
      <c r="G63" s="223"/>
      <c r="H63" s="223"/>
      <c r="I63" s="223"/>
      <c r="J63" s="223"/>
      <c r="K63" s="223"/>
      <c r="N63" s="285"/>
      <c r="O63" s="268"/>
      <c r="P63" s="268"/>
      <c r="Q63" s="268"/>
      <c r="R63" s="285"/>
      <c r="S63" s="285"/>
      <c r="T63" s="260"/>
      <c r="U63" s="260"/>
      <c r="V63" s="260"/>
      <c r="W63" s="260"/>
      <c r="X63" s="260"/>
      <c r="Y63" s="260"/>
      <c r="Z63" s="260"/>
      <c r="AA63" s="260"/>
      <c r="AB63" s="260"/>
      <c r="AC63" s="260"/>
      <c r="AG63" s="260"/>
      <c r="AH63" s="260"/>
      <c r="AI63" s="260"/>
    </row>
    <row r="64" spans="2:36" s="221" customFormat="1" ht="13.15" customHeight="1" x14ac:dyDescent="0.3">
      <c r="B64" s="935">
        <v>2019</v>
      </c>
      <c r="C64" s="229">
        <v>87570</v>
      </c>
      <c r="D64" s="230">
        <v>778907423.24498796</v>
      </c>
      <c r="E64" s="230">
        <v>8894.683376098983</v>
      </c>
      <c r="F64" s="222"/>
      <c r="N64" s="285"/>
      <c r="O64" s="1105"/>
      <c r="P64" s="1105"/>
      <c r="Q64" s="1105"/>
      <c r="R64" s="285"/>
      <c r="S64" s="285"/>
      <c r="T64" s="260"/>
      <c r="U64" s="260"/>
      <c r="V64" s="260"/>
      <c r="W64" s="260"/>
      <c r="X64" s="260"/>
      <c r="Y64" s="260"/>
      <c r="Z64" s="260"/>
      <c r="AA64" s="260"/>
      <c r="AB64" s="260"/>
      <c r="AC64" s="260"/>
      <c r="AD64" s="222"/>
      <c r="AE64" s="222"/>
      <c r="AF64" s="222"/>
      <c r="AG64" s="260"/>
      <c r="AH64" s="260"/>
      <c r="AI64" s="260"/>
    </row>
    <row r="65" spans="1:36" s="222" customFormat="1" ht="13.15" customHeight="1" x14ac:dyDescent="0.3">
      <c r="B65" s="987">
        <v>2020</v>
      </c>
      <c r="C65" s="231">
        <v>35527</v>
      </c>
      <c r="D65" s="232">
        <v>314044755.717251</v>
      </c>
      <c r="E65" s="232">
        <v>8839.6080647747058</v>
      </c>
      <c r="F65" s="233"/>
      <c r="G65" s="223"/>
      <c r="H65" s="223"/>
      <c r="I65" s="223"/>
      <c r="J65" s="223"/>
      <c r="K65" s="223"/>
      <c r="N65" s="289"/>
      <c r="O65" s="292"/>
      <c r="P65" s="292"/>
      <c r="Q65" s="292"/>
      <c r="R65" s="290"/>
      <c r="S65" s="290"/>
      <c r="T65" s="260"/>
      <c r="U65" s="260"/>
      <c r="V65" s="260"/>
      <c r="W65" s="260"/>
      <c r="X65" s="260"/>
      <c r="Y65" s="260"/>
      <c r="Z65" s="260"/>
      <c r="AA65" s="260"/>
      <c r="AB65" s="260"/>
      <c r="AC65" s="260"/>
      <c r="AG65" s="260"/>
      <c r="AH65" s="260"/>
      <c r="AI65" s="260"/>
    </row>
    <row r="66" spans="1:36" s="222" customFormat="1" ht="13.15" customHeight="1" x14ac:dyDescent="0.3">
      <c r="A66" s="221"/>
      <c r="B66" s="935">
        <v>2021</v>
      </c>
      <c r="C66" s="229">
        <v>42613</v>
      </c>
      <c r="D66" s="230">
        <v>297164697.391478</v>
      </c>
      <c r="E66" s="230">
        <v>6973.5690374176429</v>
      </c>
      <c r="F66" s="233"/>
      <c r="G66" s="223"/>
      <c r="H66" s="223"/>
      <c r="I66" s="223"/>
      <c r="J66" s="223"/>
      <c r="K66" s="223"/>
      <c r="N66" s="289"/>
      <c r="O66" s="295"/>
      <c r="P66" s="296"/>
      <c r="Q66" s="297"/>
      <c r="R66" s="289"/>
      <c r="S66" s="289"/>
      <c r="T66" s="260"/>
      <c r="U66" s="260"/>
      <c r="V66" s="260"/>
      <c r="W66" s="260"/>
      <c r="X66" s="260"/>
      <c r="Y66" s="260"/>
      <c r="Z66" s="260"/>
      <c r="AA66" s="260"/>
      <c r="AB66" s="260"/>
      <c r="AC66" s="260"/>
      <c r="AD66" s="221"/>
      <c r="AE66" s="221"/>
      <c r="AF66" s="221"/>
      <c r="AG66" s="260"/>
      <c r="AH66" s="260"/>
      <c r="AI66" s="260"/>
    </row>
    <row r="67" spans="1:36" s="222" customFormat="1" ht="13.15" customHeight="1" x14ac:dyDescent="0.3">
      <c r="A67" s="221"/>
      <c r="B67" s="987">
        <v>2022</v>
      </c>
      <c r="C67" s="231">
        <v>21933</v>
      </c>
      <c r="D67" s="232">
        <v>120988715.746494</v>
      </c>
      <c r="E67" s="232">
        <v>5516.2866797289016</v>
      </c>
      <c r="F67" s="233"/>
      <c r="G67" s="223"/>
      <c r="H67" s="223"/>
      <c r="I67" s="223"/>
      <c r="J67" s="223"/>
      <c r="K67" s="223"/>
      <c r="N67" s="292"/>
      <c r="O67" s="295"/>
      <c r="P67" s="296"/>
      <c r="Q67" s="297"/>
      <c r="R67" s="292"/>
      <c r="S67" s="292"/>
      <c r="T67" s="260"/>
      <c r="U67" s="260"/>
      <c r="V67" s="260"/>
      <c r="W67" s="260"/>
      <c r="X67" s="260"/>
      <c r="Y67" s="260"/>
      <c r="Z67" s="260"/>
      <c r="AA67" s="260"/>
      <c r="AB67" s="260"/>
      <c r="AC67" s="260"/>
      <c r="AD67" s="221"/>
      <c r="AE67" s="221"/>
      <c r="AF67" s="221"/>
      <c r="AG67" s="260"/>
      <c r="AH67" s="260"/>
      <c r="AI67" s="260"/>
    </row>
    <row r="68" spans="1:36" s="222" customFormat="1" ht="13.15" customHeight="1" x14ac:dyDescent="0.3">
      <c r="A68" s="221"/>
      <c r="B68" s="935">
        <v>2023</v>
      </c>
      <c r="C68" s="229">
        <v>43880</v>
      </c>
      <c r="D68" s="230">
        <v>362313948.004399</v>
      </c>
      <c r="E68" s="230">
        <v>8256.926800464882</v>
      </c>
      <c r="F68" s="233"/>
      <c r="G68" s="224"/>
      <c r="H68" s="223"/>
      <c r="I68" s="223"/>
      <c r="J68" s="223"/>
      <c r="K68" s="223"/>
      <c r="N68" s="292"/>
      <c r="O68" s="295"/>
      <c r="P68" s="296"/>
      <c r="Q68" s="297"/>
      <c r="R68" s="292"/>
      <c r="S68" s="292"/>
      <c r="T68" s="260"/>
      <c r="U68" s="260"/>
      <c r="V68" s="260"/>
      <c r="W68" s="260"/>
      <c r="X68" s="260"/>
      <c r="Y68" s="260"/>
      <c r="Z68" s="260"/>
      <c r="AA68" s="260"/>
      <c r="AB68" s="260"/>
      <c r="AC68" s="260"/>
      <c r="AD68" s="277">
        <f>+P50</f>
        <v>53.728884020478624</v>
      </c>
      <c r="AE68" s="275" t="s">
        <v>152</v>
      </c>
      <c r="AF68" s="277">
        <f>+'S2-I-B1'!R50</f>
        <v>79.621771103060865</v>
      </c>
      <c r="AG68" s="260"/>
      <c r="AH68" s="260"/>
      <c r="AI68" s="260"/>
    </row>
    <row r="69" spans="1:36" s="221" customFormat="1" ht="13.15" customHeight="1" x14ac:dyDescent="0.3">
      <c r="B69" s="987">
        <v>2024</v>
      </c>
      <c r="C69" s="231">
        <v>225434</v>
      </c>
      <c r="D69" s="232">
        <v>4955369073.97544</v>
      </c>
      <c r="E69" s="232">
        <v>21981.462751738603</v>
      </c>
      <c r="F69" s="992"/>
      <c r="G69" s="224"/>
      <c r="H69" s="224"/>
      <c r="I69" s="224"/>
      <c r="J69" s="224"/>
      <c r="K69" s="224"/>
      <c r="L69" s="224"/>
      <c r="M69" s="224"/>
      <c r="N69" s="292"/>
      <c r="O69" s="295"/>
      <c r="P69" s="296"/>
      <c r="Q69" s="297"/>
      <c r="R69" s="292"/>
      <c r="S69" s="292"/>
      <c r="T69" s="260"/>
      <c r="U69" s="260"/>
      <c r="V69" s="260"/>
      <c r="W69" s="260"/>
      <c r="X69" s="260"/>
      <c r="Y69" s="260"/>
      <c r="Z69" s="260"/>
      <c r="AA69" s="260"/>
      <c r="AB69" s="260"/>
      <c r="AC69" s="260"/>
      <c r="AD69" s="277">
        <f>+P53</f>
        <v>41.618157833338962</v>
      </c>
      <c r="AE69" s="275" t="s">
        <v>348</v>
      </c>
      <c r="AF69" s="277">
        <f>+'S2-I-B1'!R53</f>
        <v>11.538281978774011</v>
      </c>
      <c r="AG69" s="260"/>
      <c r="AH69" s="260"/>
      <c r="AI69" s="260"/>
    </row>
    <row r="70" spans="1:36" s="222" customFormat="1" ht="13.15" customHeight="1" x14ac:dyDescent="0.3">
      <c r="B70" s="1088">
        <v>2025</v>
      </c>
      <c r="C70" s="229">
        <v>31140</v>
      </c>
      <c r="D70" s="230">
        <v>279289165.01999998</v>
      </c>
      <c r="E70" s="230">
        <v>8968.8235394990352</v>
      </c>
      <c r="G70" s="224"/>
      <c r="H70" s="224"/>
      <c r="I70" s="224"/>
      <c r="J70" s="224"/>
      <c r="K70" s="224"/>
      <c r="L70" s="224"/>
      <c r="M70" s="224"/>
      <c r="N70" s="292"/>
      <c r="O70" s="295"/>
      <c r="P70" s="296"/>
      <c r="Q70" s="297"/>
      <c r="R70" s="292"/>
      <c r="S70" s="292"/>
      <c r="T70" s="260"/>
      <c r="U70" s="260"/>
      <c r="V70" s="260"/>
      <c r="W70" s="260"/>
      <c r="X70" s="260"/>
      <c r="Y70" s="260"/>
      <c r="Z70" s="260"/>
      <c r="AA70" s="260"/>
      <c r="AB70" s="260"/>
      <c r="AC70" s="260"/>
      <c r="AD70" s="277">
        <f>+P55</f>
        <v>0.98597535893112798</v>
      </c>
      <c r="AE70" s="275" t="s">
        <v>156</v>
      </c>
      <c r="AF70" s="277">
        <f>+'S2-I-B1'!R55</f>
        <v>2.6042061780638246</v>
      </c>
      <c r="AG70" s="260"/>
      <c r="AH70" s="260"/>
      <c r="AI70" s="260"/>
    </row>
    <row r="71" spans="1:36" s="221" customFormat="1" ht="13.15" customHeight="1" x14ac:dyDescent="0.3">
      <c r="B71" s="988" t="s">
        <v>4</v>
      </c>
      <c r="C71" s="235">
        <v>1130783</v>
      </c>
      <c r="D71" s="236">
        <v>14785198334.330769</v>
      </c>
      <c r="E71" s="236">
        <v>13075.186250881707</v>
      </c>
      <c r="F71" s="1156"/>
      <c r="H71" s="224"/>
      <c r="I71" s="224"/>
      <c r="J71" s="224"/>
      <c r="K71" s="224"/>
      <c r="L71" s="224"/>
      <c r="M71" s="224"/>
      <c r="N71" s="292"/>
      <c r="O71" s="295"/>
      <c r="P71" s="296"/>
      <c r="Q71" s="297"/>
      <c r="R71" s="292"/>
      <c r="S71" s="292"/>
      <c r="T71" s="260"/>
      <c r="U71" s="222"/>
      <c r="V71" s="222"/>
      <c r="W71" s="222"/>
      <c r="X71" s="222"/>
      <c r="Y71" s="222"/>
      <c r="Z71" s="222"/>
      <c r="AA71" s="222"/>
      <c r="AB71" s="222"/>
      <c r="AC71" s="222"/>
      <c r="AD71" s="277">
        <f>+P51</f>
        <v>2.556159949287665</v>
      </c>
      <c r="AE71" s="275" t="s">
        <v>153</v>
      </c>
      <c r="AF71" s="277">
        <f>+'S2-I-B1'!R51</f>
        <v>4.067768377621432</v>
      </c>
      <c r="AG71" s="222"/>
      <c r="AH71" s="260"/>
      <c r="AI71" s="260"/>
      <c r="AJ71" s="222"/>
    </row>
    <row r="72" spans="1:36" s="221" customFormat="1" ht="13.15" customHeight="1" x14ac:dyDescent="0.3">
      <c r="B72" s="1067" t="s">
        <v>12478</v>
      </c>
      <c r="C72" s="238"/>
      <c r="D72" s="238"/>
      <c r="E72" s="238"/>
      <c r="F72" s="222"/>
      <c r="H72" s="224"/>
      <c r="I72" s="224"/>
      <c r="J72" s="224"/>
      <c r="K72" s="224"/>
      <c r="L72" s="224"/>
      <c r="M72" s="239"/>
      <c r="N72" s="292"/>
      <c r="O72" s="295"/>
      <c r="P72" s="296"/>
      <c r="Q72" s="297"/>
      <c r="R72" s="292"/>
      <c r="S72" s="292"/>
      <c r="T72" s="260"/>
      <c r="U72" s="222"/>
      <c r="V72" s="222"/>
      <c r="W72" s="222"/>
      <c r="X72" s="222"/>
      <c r="Y72" s="222"/>
      <c r="Z72" s="222"/>
      <c r="AA72" s="222"/>
      <c r="AB72" s="222"/>
      <c r="AC72" s="222"/>
      <c r="AD72" s="277">
        <f>100-SUM(AD68:AD71)</f>
        <v>1.1108228379636245</v>
      </c>
      <c r="AE72" s="275" t="s">
        <v>160</v>
      </c>
      <c r="AF72" s="277">
        <f>100-SUM(AF68:AF71)</f>
        <v>2.1679723624798726</v>
      </c>
      <c r="AG72" s="222"/>
      <c r="AH72" s="260"/>
      <c r="AI72" s="260"/>
    </row>
    <row r="73" spans="1:36" s="221" customFormat="1" ht="14.65" customHeight="1" x14ac:dyDescent="0.3">
      <c r="C73" s="682"/>
      <c r="D73" s="682"/>
      <c r="E73" s="240"/>
      <c r="G73" s="224"/>
      <c r="H73" s="224"/>
      <c r="I73" s="224"/>
      <c r="J73" s="224"/>
      <c r="K73" s="224"/>
      <c r="L73" s="224"/>
      <c r="M73" s="239"/>
      <c r="N73" s="292"/>
      <c r="O73" s="295"/>
      <c r="P73" s="296"/>
      <c r="Q73" s="297"/>
      <c r="R73" s="292"/>
      <c r="S73" s="292"/>
      <c r="T73" s="260"/>
      <c r="U73" s="222"/>
      <c r="V73" s="222"/>
      <c r="W73" s="222"/>
      <c r="X73" s="222"/>
      <c r="Y73" s="222"/>
      <c r="Z73" s="222"/>
      <c r="AA73" s="222"/>
      <c r="AB73" s="222"/>
      <c r="AC73" s="222"/>
      <c r="AD73" s="278">
        <f>SUM(AD68:AD72)</f>
        <v>100</v>
      </c>
      <c r="AE73" s="260"/>
      <c r="AF73" s="278">
        <f>SUM(AF68:AF72)</f>
        <v>100</v>
      </c>
      <c r="AG73" s="222"/>
      <c r="AH73" s="260"/>
      <c r="AI73" s="260"/>
      <c r="AJ73" s="222"/>
    </row>
    <row r="74" spans="1:36" s="221" customFormat="1" ht="14.65" customHeight="1" x14ac:dyDescent="0.3">
      <c r="E74" s="240"/>
      <c r="F74" s="1154"/>
      <c r="G74" s="1089"/>
      <c r="H74" s="869"/>
      <c r="I74" s="869"/>
      <c r="J74" s="869"/>
      <c r="K74" s="869"/>
      <c r="L74" s="224"/>
      <c r="M74" s="239"/>
      <c r="N74" s="292"/>
      <c r="O74" s="295"/>
      <c r="P74" s="296"/>
      <c r="Q74" s="297"/>
      <c r="R74" s="292"/>
      <c r="S74" s="292"/>
      <c r="T74" s="222"/>
      <c r="U74" s="222"/>
      <c r="V74" s="222"/>
      <c r="W74" s="222"/>
      <c r="X74" s="222"/>
      <c r="Y74" s="222"/>
      <c r="Z74" s="222"/>
      <c r="AA74" s="222"/>
      <c r="AB74" s="222"/>
      <c r="AC74" s="222"/>
      <c r="AG74" s="222"/>
      <c r="AH74" s="260"/>
      <c r="AI74" s="222"/>
      <c r="AJ74" s="222"/>
    </row>
    <row r="75" spans="1:36" s="221" customFormat="1" ht="14.65" customHeight="1" x14ac:dyDescent="0.3">
      <c r="B75" s="239"/>
      <c r="C75" s="241"/>
      <c r="D75" s="241"/>
      <c r="E75" s="241"/>
      <c r="F75" s="222"/>
      <c r="G75" s="223"/>
      <c r="H75" s="223"/>
      <c r="I75" s="223"/>
      <c r="J75" s="223"/>
      <c r="K75" s="223"/>
      <c r="L75" s="224"/>
      <c r="M75" s="224"/>
      <c r="N75" s="292"/>
      <c r="O75" s="295"/>
      <c r="P75" s="296"/>
      <c r="Q75" s="297"/>
      <c r="R75" s="292"/>
      <c r="S75" s="292"/>
      <c r="T75" s="222"/>
      <c r="U75" s="222"/>
      <c r="V75" s="222"/>
      <c r="W75" s="222"/>
      <c r="X75" s="222"/>
      <c r="Y75" s="222"/>
      <c r="Z75" s="222"/>
      <c r="AA75" s="222"/>
      <c r="AB75" s="222"/>
      <c r="AC75" s="222"/>
      <c r="AD75" s="260"/>
      <c r="AE75" s="222"/>
      <c r="AF75" s="222"/>
      <c r="AG75" s="222"/>
      <c r="AH75" s="260"/>
      <c r="AI75" s="222"/>
      <c r="AJ75" s="222"/>
    </row>
    <row r="76" spans="1:36" s="221" customFormat="1" ht="13.15" customHeight="1" x14ac:dyDescent="0.3">
      <c r="B76" s="1381" t="s">
        <v>150</v>
      </c>
      <c r="C76" s="1381"/>
      <c r="D76" s="1381"/>
      <c r="E76" s="1381"/>
      <c r="F76" s="222"/>
      <c r="G76" s="223"/>
      <c r="H76" s="223"/>
      <c r="I76" s="223"/>
      <c r="J76" s="223"/>
      <c r="K76" s="223"/>
      <c r="L76" s="224"/>
      <c r="M76" s="224"/>
      <c r="N76" s="222"/>
      <c r="O76" s="222"/>
      <c r="P76" s="222"/>
      <c r="Q76" s="222"/>
      <c r="R76" s="222"/>
      <c r="S76" s="222"/>
      <c r="T76" s="222"/>
      <c r="AD76" s="260"/>
      <c r="AH76" s="260"/>
      <c r="AI76" s="222"/>
      <c r="AJ76" s="222"/>
    </row>
    <row r="77" spans="1:36" s="222" customFormat="1" ht="13.15" customHeight="1" x14ac:dyDescent="0.3">
      <c r="B77" s="225" t="s">
        <v>12546</v>
      </c>
      <c r="C77" s="226"/>
      <c r="D77" s="226"/>
      <c r="E77" s="226"/>
      <c r="G77" s="223"/>
      <c r="H77" s="223"/>
      <c r="I77" s="223"/>
      <c r="J77" s="223"/>
      <c r="K77" s="223"/>
      <c r="L77" s="224"/>
      <c r="M77" s="224"/>
    </row>
    <row r="78" spans="1:36" s="221" customFormat="1" ht="13.15" customHeight="1" x14ac:dyDescent="0.3">
      <c r="B78" s="227" t="s">
        <v>0</v>
      </c>
      <c r="C78" s="228" t="s">
        <v>12477</v>
      </c>
      <c r="D78" s="228" t="s">
        <v>109</v>
      </c>
      <c r="E78" s="228" t="s">
        <v>110</v>
      </c>
      <c r="F78" s="222"/>
      <c r="G78" s="223"/>
      <c r="H78" s="223"/>
      <c r="I78" s="223"/>
      <c r="J78" s="223"/>
      <c r="K78" s="223"/>
      <c r="L78" s="224"/>
      <c r="M78" s="224"/>
      <c r="N78" s="222"/>
      <c r="O78" s="222"/>
      <c r="P78" s="222"/>
      <c r="Q78" s="222"/>
      <c r="R78" s="222"/>
      <c r="S78" s="222"/>
      <c r="T78" s="222"/>
      <c r="AI78" s="222"/>
      <c r="AJ78" s="222"/>
    </row>
    <row r="79" spans="1:36" s="222" customFormat="1" ht="13.15" customHeight="1" x14ac:dyDescent="0.3">
      <c r="B79" s="935" t="s">
        <v>111</v>
      </c>
      <c r="C79" s="229">
        <v>0</v>
      </c>
      <c r="D79" s="230">
        <v>0</v>
      </c>
      <c r="E79" s="230">
        <v>0</v>
      </c>
      <c r="G79" s="223"/>
      <c r="H79" s="223"/>
      <c r="I79" s="223"/>
      <c r="J79" s="223"/>
      <c r="K79" s="223"/>
      <c r="L79" s="224"/>
      <c r="M79" s="224"/>
      <c r="T79" s="221"/>
      <c r="AI79" s="221"/>
      <c r="AJ79" s="221"/>
    </row>
    <row r="80" spans="1:36" s="221" customFormat="1" ht="13.15" customHeight="1" x14ac:dyDescent="0.3">
      <c r="B80" s="987" t="s">
        <v>112</v>
      </c>
      <c r="C80" s="231">
        <v>0</v>
      </c>
      <c r="D80" s="232">
        <v>0</v>
      </c>
      <c r="E80" s="232">
        <v>0</v>
      </c>
      <c r="F80" s="222"/>
      <c r="G80" s="223"/>
      <c r="H80" s="223"/>
      <c r="I80" s="223"/>
      <c r="J80" s="223"/>
      <c r="K80" s="223"/>
      <c r="L80" s="224"/>
      <c r="M80" s="224"/>
      <c r="N80" s="222"/>
      <c r="O80" s="222"/>
      <c r="P80" s="222"/>
      <c r="Q80" s="222"/>
      <c r="R80" s="222"/>
      <c r="S80" s="222"/>
      <c r="T80" s="222"/>
      <c r="U80" s="222"/>
      <c r="V80" s="222"/>
      <c r="W80" s="222"/>
      <c r="X80" s="222"/>
      <c r="Y80" s="222"/>
      <c r="Z80" s="222"/>
      <c r="AA80" s="222"/>
      <c r="AB80" s="222"/>
      <c r="AC80" s="222"/>
      <c r="AD80" s="260"/>
      <c r="AE80" s="222"/>
      <c r="AF80" s="222"/>
      <c r="AG80" s="222"/>
      <c r="AH80" s="260"/>
      <c r="AI80" s="222"/>
      <c r="AJ80" s="222"/>
    </row>
    <row r="81" spans="2:36" s="222" customFormat="1" ht="13.15" customHeight="1" x14ac:dyDescent="0.3">
      <c r="B81" s="935" t="s">
        <v>113</v>
      </c>
      <c r="C81" s="229">
        <v>0</v>
      </c>
      <c r="D81" s="230">
        <v>0</v>
      </c>
      <c r="E81" s="230">
        <v>0</v>
      </c>
      <c r="G81" s="223"/>
      <c r="H81" s="223"/>
      <c r="I81" s="223"/>
      <c r="J81" s="223"/>
      <c r="K81" s="223"/>
      <c r="L81" s="224"/>
      <c r="M81" s="224"/>
      <c r="N81" s="221"/>
      <c r="O81" s="221"/>
      <c r="P81" s="221"/>
      <c r="Q81" s="221"/>
      <c r="R81" s="221"/>
      <c r="S81" s="221"/>
      <c r="T81" s="221"/>
      <c r="U81" s="221"/>
      <c r="V81" s="221"/>
      <c r="W81" s="221"/>
      <c r="X81" s="221"/>
      <c r="Y81" s="221"/>
      <c r="Z81" s="221"/>
      <c r="AA81" s="221"/>
      <c r="AB81" s="221"/>
      <c r="AC81" s="221"/>
      <c r="AD81" s="260"/>
      <c r="AE81" s="221"/>
      <c r="AF81" s="221"/>
      <c r="AG81" s="221"/>
      <c r="AH81" s="221"/>
      <c r="AI81" s="221"/>
      <c r="AJ81" s="221"/>
    </row>
    <row r="82" spans="2:36" s="221" customFormat="1" ht="13.15" customHeight="1" x14ac:dyDescent="0.3">
      <c r="B82" s="987" t="s">
        <v>114</v>
      </c>
      <c r="C82" s="231">
        <v>0</v>
      </c>
      <c r="D82" s="232">
        <v>0</v>
      </c>
      <c r="E82" s="232">
        <v>0</v>
      </c>
      <c r="F82" s="222"/>
      <c r="G82" s="223"/>
      <c r="H82" s="223"/>
      <c r="I82" s="223"/>
      <c r="J82" s="223"/>
      <c r="K82" s="223"/>
      <c r="L82" s="224"/>
      <c r="M82" s="224"/>
      <c r="N82" s="222"/>
      <c r="O82" s="222"/>
      <c r="P82" s="222"/>
      <c r="Q82" s="222"/>
      <c r="R82" s="222"/>
      <c r="S82" s="222"/>
      <c r="AD82" s="260"/>
    </row>
    <row r="83" spans="2:36" s="222" customFormat="1" ht="13.15" customHeight="1" x14ac:dyDescent="0.3">
      <c r="B83" s="935" t="s">
        <v>115</v>
      </c>
      <c r="C83" s="229">
        <v>2</v>
      </c>
      <c r="D83" s="230">
        <v>170.38146764044299</v>
      </c>
      <c r="E83" s="230">
        <v>85.190733820221496</v>
      </c>
      <c r="G83" s="223"/>
      <c r="H83" s="223"/>
      <c r="I83" s="223"/>
      <c r="J83" s="223"/>
      <c r="K83" s="223"/>
      <c r="L83" s="224"/>
      <c r="M83" s="224"/>
      <c r="N83" s="221"/>
      <c r="O83" s="221"/>
      <c r="P83" s="221"/>
      <c r="Q83" s="221"/>
      <c r="R83" s="221"/>
      <c r="S83" s="221"/>
      <c r="T83" s="221"/>
      <c r="U83" s="221"/>
      <c r="V83" s="221"/>
      <c r="W83" s="221"/>
      <c r="X83" s="221"/>
      <c r="Y83" s="221"/>
      <c r="Z83" s="221"/>
      <c r="AA83" s="221"/>
      <c r="AB83" s="221"/>
      <c r="AC83" s="221"/>
      <c r="AD83" s="260"/>
      <c r="AE83" s="221"/>
      <c r="AF83" s="221"/>
      <c r="AG83" s="221"/>
      <c r="AH83" s="221"/>
      <c r="AI83" s="221"/>
      <c r="AJ83" s="221"/>
    </row>
    <row r="84" spans="2:36" s="221" customFormat="1" ht="13.15" customHeight="1" x14ac:dyDescent="0.3">
      <c r="B84" s="987" t="s">
        <v>116</v>
      </c>
      <c r="C84" s="231">
        <v>0</v>
      </c>
      <c r="D84" s="232">
        <v>0</v>
      </c>
      <c r="E84" s="232">
        <v>0</v>
      </c>
      <c r="F84" s="222"/>
      <c r="G84" s="223"/>
      <c r="H84" s="223"/>
      <c r="I84" s="223"/>
      <c r="J84" s="223"/>
      <c r="K84" s="223"/>
      <c r="L84" s="224"/>
      <c r="M84" s="224"/>
    </row>
    <row r="85" spans="2:36" s="222" customFormat="1" ht="13.15" customHeight="1" x14ac:dyDescent="0.3">
      <c r="B85" s="935" t="s">
        <v>117</v>
      </c>
      <c r="C85" s="229">
        <v>1</v>
      </c>
      <c r="D85" s="230">
        <v>3375.5124767632901</v>
      </c>
      <c r="E85" s="230">
        <v>3375.5124767632901</v>
      </c>
      <c r="G85" s="223"/>
      <c r="H85" s="223"/>
      <c r="I85" s="223"/>
      <c r="J85" s="223"/>
      <c r="K85" s="223"/>
      <c r="L85" s="224"/>
      <c r="M85" s="224"/>
      <c r="N85" s="240"/>
      <c r="O85" s="221"/>
      <c r="P85" s="221"/>
      <c r="Q85" s="221"/>
      <c r="R85" s="221"/>
      <c r="S85" s="221"/>
    </row>
    <row r="86" spans="2:36" s="221" customFormat="1" ht="13.15" customHeight="1" x14ac:dyDescent="0.3">
      <c r="B86" s="987" t="s">
        <v>118</v>
      </c>
      <c r="C86" s="231">
        <v>0</v>
      </c>
      <c r="D86" s="232">
        <v>0</v>
      </c>
      <c r="E86" s="232">
        <v>0</v>
      </c>
      <c r="F86" s="222"/>
      <c r="G86" s="223"/>
      <c r="H86" s="223"/>
      <c r="I86" s="223"/>
      <c r="J86" s="223"/>
      <c r="K86" s="223"/>
      <c r="L86" s="224"/>
      <c r="M86" s="224"/>
    </row>
    <row r="87" spans="2:36" s="222" customFormat="1" ht="13.15" customHeight="1" x14ac:dyDescent="0.3">
      <c r="B87" s="935" t="s">
        <v>119</v>
      </c>
      <c r="C87" s="229">
        <v>0</v>
      </c>
      <c r="D87" s="230">
        <v>0</v>
      </c>
      <c r="E87" s="230">
        <v>0</v>
      </c>
      <c r="G87" s="223"/>
      <c r="H87" s="223"/>
      <c r="I87" s="223"/>
      <c r="J87" s="223"/>
      <c r="K87" s="223"/>
      <c r="L87" s="224"/>
      <c r="M87" s="224"/>
    </row>
    <row r="88" spans="2:36" s="221" customFormat="1" ht="13.15" customHeight="1" x14ac:dyDescent="0.3">
      <c r="B88" s="987" t="s">
        <v>120</v>
      </c>
      <c r="C88" s="231">
        <v>1</v>
      </c>
      <c r="D88" s="232">
        <v>23933.368535333298</v>
      </c>
      <c r="E88" s="232">
        <v>23933.368535333298</v>
      </c>
      <c r="F88" s="222"/>
      <c r="G88" s="223"/>
      <c r="H88" s="223"/>
      <c r="I88" s="223"/>
      <c r="J88" s="223"/>
      <c r="K88" s="223"/>
      <c r="L88" s="224"/>
      <c r="M88" s="224"/>
    </row>
    <row r="89" spans="2:36" s="222" customFormat="1" ht="13.15" customHeight="1" x14ac:dyDescent="0.3">
      <c r="B89" s="935" t="s">
        <v>121</v>
      </c>
      <c r="C89" s="229">
        <v>0</v>
      </c>
      <c r="D89" s="230">
        <v>0</v>
      </c>
      <c r="E89" s="230">
        <v>0</v>
      </c>
      <c r="G89" s="223"/>
      <c r="H89" s="223"/>
      <c r="I89" s="223"/>
      <c r="J89" s="223"/>
      <c r="K89" s="223"/>
      <c r="L89" s="224"/>
      <c r="M89" s="224"/>
    </row>
    <row r="90" spans="2:36" s="221" customFormat="1" ht="13.15" customHeight="1" x14ac:dyDescent="0.3">
      <c r="B90" s="987" t="s">
        <v>122</v>
      </c>
      <c r="C90" s="231">
        <v>0</v>
      </c>
      <c r="D90" s="232">
        <v>0</v>
      </c>
      <c r="E90" s="232">
        <v>0</v>
      </c>
      <c r="F90" s="222"/>
      <c r="G90" s="223"/>
      <c r="H90" s="223"/>
      <c r="I90" s="223"/>
      <c r="J90" s="223"/>
      <c r="K90" s="223"/>
      <c r="L90" s="224"/>
      <c r="M90" s="224"/>
    </row>
    <row r="91" spans="2:36" s="222" customFormat="1" ht="13.15" customHeight="1" x14ac:dyDescent="0.3">
      <c r="B91" s="935" t="s">
        <v>123</v>
      </c>
      <c r="C91" s="229">
        <v>0</v>
      </c>
      <c r="D91" s="230">
        <v>0</v>
      </c>
      <c r="E91" s="230">
        <v>0</v>
      </c>
      <c r="G91" s="1379"/>
      <c r="H91" s="1379"/>
      <c r="I91" s="1379"/>
      <c r="J91" s="1379"/>
      <c r="K91" s="1379"/>
      <c r="L91" s="224"/>
      <c r="M91" s="224"/>
    </row>
    <row r="92" spans="2:36" s="221" customFormat="1" ht="13.15" customHeight="1" x14ac:dyDescent="0.3">
      <c r="B92" s="987" t="s">
        <v>124</v>
      </c>
      <c r="C92" s="231">
        <v>1</v>
      </c>
      <c r="D92" s="232">
        <v>909.41474058411904</v>
      </c>
      <c r="E92" s="232">
        <v>909.41474058411904</v>
      </c>
      <c r="F92" s="222"/>
      <c r="G92" s="223"/>
      <c r="H92" s="223"/>
      <c r="I92" s="223"/>
      <c r="J92" s="223"/>
      <c r="K92" s="223"/>
      <c r="L92" s="224"/>
      <c r="M92" s="224"/>
    </row>
    <row r="93" spans="2:36" s="222" customFormat="1" ht="13.15" customHeight="1" x14ac:dyDescent="0.3">
      <c r="B93" s="935" t="s">
        <v>125</v>
      </c>
      <c r="C93" s="229">
        <v>0</v>
      </c>
      <c r="D93" s="230">
        <v>0</v>
      </c>
      <c r="E93" s="230">
        <v>0</v>
      </c>
      <c r="G93" s="223"/>
      <c r="H93" s="223"/>
      <c r="I93" s="223"/>
      <c r="J93" s="223"/>
      <c r="K93" s="223"/>
      <c r="L93" s="224"/>
      <c r="M93" s="224"/>
    </row>
    <row r="94" spans="2:36" s="221" customFormat="1" ht="13.15" customHeight="1" x14ac:dyDescent="0.3">
      <c r="B94" s="987" t="s">
        <v>126</v>
      </c>
      <c r="C94" s="231">
        <v>0</v>
      </c>
      <c r="D94" s="232">
        <v>0</v>
      </c>
      <c r="E94" s="232">
        <v>0</v>
      </c>
      <c r="F94" s="222"/>
      <c r="G94" s="223"/>
      <c r="H94" s="223"/>
      <c r="I94" s="223"/>
      <c r="J94" s="223"/>
      <c r="K94" s="223"/>
      <c r="L94" s="224"/>
      <c r="M94" s="224"/>
    </row>
    <row r="95" spans="2:36" s="222" customFormat="1" ht="13.15" customHeight="1" x14ac:dyDescent="0.3">
      <c r="B95" s="935" t="s">
        <v>127</v>
      </c>
      <c r="C95" s="229">
        <v>9</v>
      </c>
      <c r="D95" s="230">
        <v>112778.63957232601</v>
      </c>
      <c r="E95" s="230">
        <v>12530.959952480667</v>
      </c>
      <c r="G95" s="223"/>
      <c r="H95" s="223"/>
      <c r="I95" s="223"/>
      <c r="J95" s="223"/>
      <c r="K95" s="223"/>
      <c r="L95" s="224"/>
      <c r="M95" s="224"/>
    </row>
    <row r="96" spans="2:36" s="221" customFormat="1" ht="13.15" customHeight="1" x14ac:dyDescent="0.3">
      <c r="B96" s="987" t="s">
        <v>128</v>
      </c>
      <c r="C96" s="231">
        <v>2</v>
      </c>
      <c r="D96" s="232">
        <v>5610.2947847014302</v>
      </c>
      <c r="E96" s="232">
        <v>2805.1473923507151</v>
      </c>
      <c r="F96" s="222"/>
      <c r="G96" s="223"/>
      <c r="H96" s="223"/>
      <c r="I96" s="223"/>
      <c r="J96" s="223"/>
      <c r="K96" s="223"/>
      <c r="L96" s="224"/>
      <c r="M96" s="224"/>
    </row>
    <row r="97" spans="2:13" s="222" customFormat="1" ht="13.15" customHeight="1" x14ac:dyDescent="0.3">
      <c r="B97" s="935" t="s">
        <v>129</v>
      </c>
      <c r="C97" s="229">
        <v>113</v>
      </c>
      <c r="D97" s="230">
        <v>714246.50984578999</v>
      </c>
      <c r="E97" s="230">
        <v>6320.7655738565481</v>
      </c>
      <c r="G97" s="223"/>
      <c r="H97" s="223"/>
      <c r="I97" s="223"/>
      <c r="J97" s="223"/>
      <c r="K97" s="223"/>
      <c r="L97" s="224"/>
      <c r="M97" s="224"/>
    </row>
    <row r="98" spans="2:13" s="221" customFormat="1" ht="13.15" customHeight="1" x14ac:dyDescent="0.3">
      <c r="B98" s="987" t="s">
        <v>29</v>
      </c>
      <c r="C98" s="231">
        <v>11</v>
      </c>
      <c r="D98" s="232">
        <v>75458.192193733295</v>
      </c>
      <c r="E98" s="232">
        <v>6859.8356539757542</v>
      </c>
      <c r="F98" s="222"/>
      <c r="G98" s="223"/>
      <c r="H98" s="223"/>
      <c r="I98" s="223"/>
      <c r="J98" s="223"/>
      <c r="K98" s="223"/>
      <c r="L98" s="224"/>
      <c r="M98" s="224"/>
    </row>
    <row r="99" spans="2:13" s="222" customFormat="1" ht="13.15" customHeight="1" x14ac:dyDescent="0.3">
      <c r="B99" s="935" t="s">
        <v>28</v>
      </c>
      <c r="C99" s="229">
        <v>141</v>
      </c>
      <c r="D99" s="230">
        <v>374554.08479402901</v>
      </c>
      <c r="E99" s="230">
        <v>2656.4119488938227</v>
      </c>
      <c r="G99" s="223"/>
      <c r="H99" s="223"/>
      <c r="I99" s="223"/>
      <c r="J99" s="223"/>
      <c r="K99" s="223"/>
      <c r="L99" s="224"/>
      <c r="M99" s="224"/>
    </row>
    <row r="100" spans="2:13" s="221" customFormat="1" ht="13.15" customHeight="1" x14ac:dyDescent="0.3">
      <c r="B100" s="987" t="s">
        <v>27</v>
      </c>
      <c r="C100" s="231">
        <v>52</v>
      </c>
      <c r="D100" s="232">
        <v>117689.347875024</v>
      </c>
      <c r="E100" s="232">
        <v>2263.2566899043077</v>
      </c>
      <c r="F100" s="233"/>
      <c r="G100" s="223"/>
      <c r="H100" s="223"/>
      <c r="I100" s="223"/>
      <c r="J100" s="223"/>
      <c r="K100" s="223"/>
      <c r="L100" s="224"/>
      <c r="M100" s="224"/>
    </row>
    <row r="101" spans="2:13" s="222" customFormat="1" ht="13.15" customHeight="1" x14ac:dyDescent="0.3">
      <c r="B101" s="935" t="s">
        <v>26</v>
      </c>
      <c r="C101" s="229">
        <v>222</v>
      </c>
      <c r="D101" s="230">
        <v>575231.54648369295</v>
      </c>
      <c r="E101" s="230">
        <v>2591.1330922688871</v>
      </c>
      <c r="F101" s="233"/>
      <c r="G101" s="223"/>
      <c r="H101" s="223"/>
      <c r="I101" s="223"/>
      <c r="J101" s="223"/>
      <c r="K101" s="223"/>
      <c r="L101" s="224"/>
      <c r="M101" s="224"/>
    </row>
    <row r="102" spans="2:13" s="221" customFormat="1" ht="13.15" customHeight="1" x14ac:dyDescent="0.3">
      <c r="B102" s="987" t="s">
        <v>25</v>
      </c>
      <c r="C102" s="231">
        <v>409</v>
      </c>
      <c r="D102" s="232">
        <v>1293933.20410343</v>
      </c>
      <c r="E102" s="232">
        <v>3163.6508657785575</v>
      </c>
      <c r="F102" s="233"/>
      <c r="G102" s="223"/>
      <c r="H102" s="223"/>
      <c r="I102" s="223"/>
      <c r="J102" s="223"/>
      <c r="K102" s="223"/>
      <c r="L102" s="224"/>
      <c r="M102" s="224"/>
    </row>
    <row r="103" spans="2:13" s="222" customFormat="1" ht="13.15" customHeight="1" x14ac:dyDescent="0.3">
      <c r="B103" s="935" t="s">
        <v>130</v>
      </c>
      <c r="C103" s="229">
        <v>407</v>
      </c>
      <c r="D103" s="230">
        <v>1315313.0964067599</v>
      </c>
      <c r="E103" s="230">
        <v>3231.7275095989189</v>
      </c>
      <c r="F103" s="233"/>
      <c r="G103" s="223"/>
      <c r="H103" s="223"/>
      <c r="I103" s="223"/>
      <c r="J103" s="223"/>
      <c r="K103" s="223"/>
      <c r="L103" s="224"/>
      <c r="M103" s="224"/>
    </row>
    <row r="104" spans="2:13" s="221" customFormat="1" ht="13.15" customHeight="1" x14ac:dyDescent="0.3">
      <c r="B104" s="987" t="s">
        <v>131</v>
      </c>
      <c r="C104" s="231">
        <v>236</v>
      </c>
      <c r="D104" s="232">
        <v>563072.59757600306</v>
      </c>
      <c r="E104" s="232">
        <v>2385.9008371864538</v>
      </c>
      <c r="F104" s="233"/>
      <c r="G104" s="223"/>
      <c r="H104" s="223"/>
      <c r="I104" s="223"/>
      <c r="J104" s="223"/>
      <c r="K104" s="223"/>
      <c r="L104" s="224"/>
      <c r="M104" s="224"/>
    </row>
    <row r="105" spans="2:13" s="222" customFormat="1" ht="13.15" customHeight="1" x14ac:dyDescent="0.3">
      <c r="B105" s="935" t="s">
        <v>132</v>
      </c>
      <c r="C105" s="229">
        <v>1146</v>
      </c>
      <c r="D105" s="230">
        <v>2268726.8238995899</v>
      </c>
      <c r="E105" s="230">
        <v>1979.6918184115095</v>
      </c>
      <c r="F105" s="233"/>
      <c r="G105" s="223"/>
      <c r="H105" s="223"/>
      <c r="I105" s="223"/>
      <c r="J105" s="223"/>
      <c r="K105" s="223"/>
      <c r="L105" s="224"/>
      <c r="M105" s="224"/>
    </row>
    <row r="106" spans="2:13" s="221" customFormat="1" ht="13.15" customHeight="1" x14ac:dyDescent="0.3">
      <c r="B106" s="987" t="s">
        <v>133</v>
      </c>
      <c r="C106" s="231">
        <v>99</v>
      </c>
      <c r="D106" s="232">
        <v>223791.137923759</v>
      </c>
      <c r="E106" s="232">
        <v>2260.5165446844344</v>
      </c>
      <c r="F106" s="233"/>
      <c r="G106" s="223"/>
      <c r="H106" s="223"/>
      <c r="I106" s="223"/>
      <c r="J106" s="223"/>
      <c r="K106" s="223"/>
      <c r="L106" s="224"/>
      <c r="M106" s="224"/>
    </row>
    <row r="107" spans="2:13" s="222" customFormat="1" ht="13.15" customHeight="1" x14ac:dyDescent="0.3">
      <c r="B107" s="935" t="s">
        <v>134</v>
      </c>
      <c r="C107" s="229">
        <v>6929</v>
      </c>
      <c r="D107" s="230">
        <v>20831649.1353513</v>
      </c>
      <c r="E107" s="230">
        <v>3006.4438065162794</v>
      </c>
      <c r="F107" s="233"/>
      <c r="L107" s="224"/>
      <c r="M107" s="224"/>
    </row>
    <row r="108" spans="2:13" s="221" customFormat="1" ht="13.15" customHeight="1" x14ac:dyDescent="0.3">
      <c r="B108" s="987" t="s">
        <v>135</v>
      </c>
      <c r="C108" s="231">
        <v>10</v>
      </c>
      <c r="D108" s="232">
        <v>16291.263043487001</v>
      </c>
      <c r="E108" s="232">
        <v>1629.1263043487002</v>
      </c>
      <c r="F108" s="233"/>
      <c r="G108" s="1379"/>
      <c r="H108" s="1380"/>
      <c r="I108" s="1380"/>
      <c r="J108" s="1380"/>
      <c r="K108" s="1380"/>
      <c r="L108" s="224"/>
      <c r="M108" s="224"/>
    </row>
    <row r="109" spans="2:13" s="222" customFormat="1" ht="13.15" customHeight="1" x14ac:dyDescent="0.3">
      <c r="B109" s="935" t="s">
        <v>136</v>
      </c>
      <c r="C109" s="229">
        <v>19</v>
      </c>
      <c r="D109" s="230">
        <v>30304.964670823902</v>
      </c>
      <c r="E109" s="230">
        <v>1594.998140569679</v>
      </c>
      <c r="F109" s="233"/>
      <c r="G109" s="223"/>
      <c r="H109" s="223"/>
      <c r="I109" s="223"/>
      <c r="J109" s="223"/>
      <c r="K109" s="223"/>
      <c r="L109" s="224"/>
      <c r="M109" s="224"/>
    </row>
    <row r="110" spans="2:13" s="221" customFormat="1" ht="13.15" customHeight="1" x14ac:dyDescent="0.3">
      <c r="B110" s="987" t="s">
        <v>137</v>
      </c>
      <c r="C110" s="231">
        <v>943</v>
      </c>
      <c r="D110" s="232">
        <v>2227847.7340556802</v>
      </c>
      <c r="E110" s="232">
        <v>2362.5108526571371</v>
      </c>
      <c r="F110" s="233"/>
      <c r="G110" s="223"/>
      <c r="H110" s="223"/>
      <c r="I110" s="223"/>
      <c r="J110" s="223"/>
      <c r="K110" s="223"/>
      <c r="L110" s="224"/>
      <c r="M110" s="224"/>
    </row>
    <row r="111" spans="2:13" s="222" customFormat="1" ht="13.15" customHeight="1" x14ac:dyDescent="0.3">
      <c r="B111" s="935" t="s">
        <v>138</v>
      </c>
      <c r="C111" s="229">
        <v>149</v>
      </c>
      <c r="D111" s="230">
        <v>755748.033627055</v>
      </c>
      <c r="E111" s="230">
        <v>5072.1344538728526</v>
      </c>
      <c r="F111" s="233"/>
      <c r="G111" s="223"/>
      <c r="H111" s="223"/>
      <c r="I111" s="223"/>
      <c r="J111" s="223"/>
      <c r="K111" s="223"/>
      <c r="L111" s="224"/>
      <c r="M111" s="224"/>
    </row>
    <row r="112" spans="2:13" s="221" customFormat="1" ht="13.15" customHeight="1" x14ac:dyDescent="0.3">
      <c r="B112" s="987" t="s">
        <v>139</v>
      </c>
      <c r="C112" s="231">
        <v>487</v>
      </c>
      <c r="D112" s="232">
        <v>1255093.80912151</v>
      </c>
      <c r="E112" s="232">
        <v>2577.194679920965</v>
      </c>
      <c r="F112" s="233"/>
      <c r="G112" s="223"/>
      <c r="H112" s="223"/>
      <c r="I112" s="223"/>
      <c r="J112" s="223"/>
      <c r="K112" s="223"/>
      <c r="L112" s="224"/>
      <c r="M112" s="224"/>
    </row>
    <row r="113" spans="2:19" s="222" customFormat="1" ht="13.15" customHeight="1" x14ac:dyDescent="0.3">
      <c r="B113" s="935" t="s">
        <v>140</v>
      </c>
      <c r="C113" s="229">
        <v>1975</v>
      </c>
      <c r="D113" s="230">
        <v>10920793.291404201</v>
      </c>
      <c r="E113" s="230">
        <v>5529.5155905844058</v>
      </c>
      <c r="F113" s="233"/>
      <c r="G113" s="223"/>
      <c r="H113" s="223"/>
      <c r="I113" s="223"/>
      <c r="J113" s="223"/>
      <c r="K113" s="223"/>
      <c r="L113" s="224"/>
      <c r="M113" s="224"/>
    </row>
    <row r="114" spans="2:19" s="221" customFormat="1" ht="13.15" customHeight="1" x14ac:dyDescent="0.3">
      <c r="B114" s="987" t="s">
        <v>141</v>
      </c>
      <c r="C114" s="231">
        <v>127</v>
      </c>
      <c r="D114" s="232">
        <v>292085.54333139298</v>
      </c>
      <c r="E114" s="232">
        <v>2299.8861679637243</v>
      </c>
      <c r="F114" s="233"/>
      <c r="G114" s="223"/>
      <c r="H114" s="223"/>
      <c r="I114" s="223"/>
      <c r="J114" s="223"/>
      <c r="K114" s="223"/>
      <c r="L114" s="224"/>
      <c r="M114" s="224"/>
    </row>
    <row r="115" spans="2:19" s="222" customFormat="1" ht="13.15" customHeight="1" x14ac:dyDescent="0.3">
      <c r="B115" s="935" t="s">
        <v>142</v>
      </c>
      <c r="C115" s="229">
        <v>581</v>
      </c>
      <c r="D115" s="230">
        <v>1828915.134904</v>
      </c>
      <c r="E115" s="230">
        <v>3147.8745867538728</v>
      </c>
      <c r="F115" s="233"/>
      <c r="G115" s="223"/>
      <c r="H115" s="223"/>
      <c r="I115" s="223"/>
      <c r="J115" s="223"/>
      <c r="K115" s="223"/>
      <c r="L115" s="224"/>
      <c r="M115" s="224"/>
    </row>
    <row r="116" spans="2:19" s="221" customFormat="1" ht="13.15" customHeight="1" x14ac:dyDescent="0.3">
      <c r="B116" s="987" t="s">
        <v>143</v>
      </c>
      <c r="C116" s="231">
        <v>317</v>
      </c>
      <c r="D116" s="232">
        <v>748902.20404897304</v>
      </c>
      <c r="E116" s="232">
        <v>2362.467520659221</v>
      </c>
      <c r="F116" s="233"/>
      <c r="G116" s="223"/>
      <c r="H116" s="223"/>
      <c r="I116" s="223"/>
      <c r="J116" s="223"/>
      <c r="K116" s="223"/>
      <c r="L116" s="224"/>
      <c r="M116" s="224"/>
    </row>
    <row r="117" spans="2:19" s="222" customFormat="1" ht="13.15" customHeight="1" x14ac:dyDescent="0.3">
      <c r="B117" s="935" t="s">
        <v>144</v>
      </c>
      <c r="C117" s="229">
        <v>99</v>
      </c>
      <c r="D117" s="230">
        <v>194286.13232038301</v>
      </c>
      <c r="E117" s="230">
        <v>1962.4861850543739</v>
      </c>
      <c r="F117" s="233"/>
      <c r="G117" s="223"/>
      <c r="H117" s="223"/>
      <c r="I117" s="223"/>
      <c r="J117" s="223"/>
      <c r="K117" s="223"/>
      <c r="L117" s="224"/>
      <c r="M117" s="224"/>
    </row>
    <row r="118" spans="2:19" s="221" customFormat="1" ht="13.15" customHeight="1" x14ac:dyDescent="0.3">
      <c r="B118" s="987" t="s">
        <v>145</v>
      </c>
      <c r="C118" s="231">
        <v>52</v>
      </c>
      <c r="D118" s="232">
        <v>146811.74938178199</v>
      </c>
      <c r="E118" s="232">
        <v>2823.3028727265769</v>
      </c>
      <c r="F118" s="233"/>
      <c r="G118" s="223"/>
      <c r="H118" s="223"/>
      <c r="I118" s="223"/>
      <c r="J118" s="223"/>
      <c r="K118" s="223"/>
      <c r="L118" s="224"/>
      <c r="M118" s="224"/>
    </row>
    <row r="119" spans="2:19" s="222" customFormat="1" ht="13.15" customHeight="1" x14ac:dyDescent="0.3">
      <c r="B119" s="935" t="s">
        <v>146</v>
      </c>
      <c r="C119" s="229">
        <v>25482</v>
      </c>
      <c r="D119" s="230">
        <v>613452887.52807105</v>
      </c>
      <c r="E119" s="230">
        <v>24073.969371637668</v>
      </c>
      <c r="F119" s="233"/>
      <c r="G119" s="223"/>
      <c r="H119" s="223"/>
      <c r="I119" s="223"/>
      <c r="J119" s="223"/>
      <c r="K119" s="223"/>
      <c r="L119" s="224"/>
      <c r="M119" s="224"/>
    </row>
    <row r="120" spans="2:19" s="222" customFormat="1" ht="13.15" customHeight="1" x14ac:dyDescent="0.3">
      <c r="B120" s="987" t="s">
        <v>147</v>
      </c>
      <c r="C120" s="231">
        <v>53</v>
      </c>
      <c r="D120" s="232">
        <v>56654.569101089102</v>
      </c>
      <c r="E120" s="232">
        <v>1068.9541339828133</v>
      </c>
      <c r="F120" s="233"/>
      <c r="G120" s="223"/>
      <c r="H120" s="223"/>
      <c r="I120" s="223"/>
      <c r="J120" s="223"/>
      <c r="K120" s="223"/>
      <c r="L120" s="224"/>
      <c r="M120" s="224"/>
      <c r="N120" s="221"/>
      <c r="O120" s="221"/>
      <c r="P120" s="221"/>
      <c r="Q120" s="221"/>
      <c r="R120" s="221"/>
      <c r="S120" s="221"/>
    </row>
    <row r="121" spans="2:19" s="222" customFormat="1" ht="13.15" customHeight="1" x14ac:dyDescent="0.3">
      <c r="B121" s="935">
        <v>2013</v>
      </c>
      <c r="C121" s="229">
        <v>14</v>
      </c>
      <c r="D121" s="230">
        <v>15763.620267479801</v>
      </c>
      <c r="E121" s="230">
        <v>1125.9728762485572</v>
      </c>
      <c r="F121" s="233"/>
      <c r="G121" s="223"/>
      <c r="H121" s="223"/>
      <c r="I121" s="223"/>
      <c r="J121" s="223"/>
      <c r="K121" s="223"/>
      <c r="L121" s="224"/>
      <c r="M121" s="224"/>
    </row>
    <row r="122" spans="2:19" s="222" customFormat="1" ht="13.15" customHeight="1" x14ac:dyDescent="0.3">
      <c r="B122" s="987" t="s">
        <v>149</v>
      </c>
      <c r="C122" s="231">
        <v>18</v>
      </c>
      <c r="D122" s="232">
        <v>31533.6529426618</v>
      </c>
      <c r="E122" s="232">
        <v>1751.8696079256556</v>
      </c>
      <c r="F122" s="233"/>
      <c r="G122" s="223"/>
      <c r="H122" s="223"/>
      <c r="I122" s="223"/>
      <c r="J122" s="223"/>
      <c r="K122" s="223"/>
      <c r="L122" s="224"/>
      <c r="M122" s="224"/>
    </row>
    <row r="123" spans="2:19" s="222" customFormat="1" ht="13.15" customHeight="1" x14ac:dyDescent="0.3">
      <c r="B123" s="935">
        <v>2015</v>
      </c>
      <c r="C123" s="229">
        <v>113</v>
      </c>
      <c r="D123" s="230">
        <v>163666.665215491</v>
      </c>
      <c r="E123" s="230">
        <v>1448.3775682786813</v>
      </c>
      <c r="F123" s="233"/>
      <c r="G123" s="223"/>
      <c r="H123" s="223"/>
      <c r="I123" s="223"/>
      <c r="J123" s="223"/>
      <c r="K123" s="223"/>
      <c r="L123" s="224"/>
      <c r="M123" s="224"/>
    </row>
    <row r="124" spans="2:19" s="222" customFormat="1" ht="13.15" customHeight="1" x14ac:dyDescent="0.3">
      <c r="B124" s="987">
        <v>2016</v>
      </c>
      <c r="C124" s="231">
        <v>3175</v>
      </c>
      <c r="D124" s="232">
        <v>9618606.1362922993</v>
      </c>
      <c r="E124" s="232">
        <v>3029.4822476511181</v>
      </c>
      <c r="F124" s="233"/>
      <c r="G124" s="223"/>
      <c r="H124" s="223"/>
      <c r="I124" s="223"/>
      <c r="J124" s="223"/>
      <c r="K124" s="223"/>
      <c r="L124" s="224"/>
      <c r="M124" s="224"/>
    </row>
    <row r="125" spans="2:19" s="221" customFormat="1" ht="13.15" customHeight="1" x14ac:dyDescent="0.3">
      <c r="B125" s="935">
        <v>2017</v>
      </c>
      <c r="C125" s="229">
        <v>102</v>
      </c>
      <c r="D125" s="230">
        <v>158507.462125866</v>
      </c>
      <c r="E125" s="230">
        <v>1553.9947267241764</v>
      </c>
      <c r="F125" s="222"/>
      <c r="G125" s="223"/>
      <c r="H125" s="223"/>
      <c r="I125" s="223"/>
      <c r="J125" s="223"/>
      <c r="K125" s="223"/>
      <c r="L125" s="224"/>
      <c r="M125" s="224"/>
      <c r="N125" s="222"/>
      <c r="O125" s="222"/>
      <c r="P125" s="222"/>
      <c r="Q125" s="222"/>
      <c r="R125" s="222"/>
      <c r="S125" s="222"/>
    </row>
    <row r="126" spans="2:19" s="221" customFormat="1" ht="13.15" customHeight="1" x14ac:dyDescent="0.3">
      <c r="B126" s="987">
        <v>2018</v>
      </c>
      <c r="C126" s="231">
        <v>7</v>
      </c>
      <c r="D126" s="232">
        <v>11295.419887001901</v>
      </c>
      <c r="E126" s="232">
        <v>1613.6314124288431</v>
      </c>
      <c r="F126" s="222"/>
      <c r="G126" s="223"/>
      <c r="H126" s="223"/>
      <c r="I126" s="223"/>
      <c r="J126" s="223"/>
      <c r="K126" s="223"/>
      <c r="L126" s="224"/>
      <c r="M126" s="224"/>
      <c r="N126" s="222"/>
      <c r="O126" s="222"/>
      <c r="P126" s="222"/>
      <c r="Q126" s="222"/>
      <c r="R126" s="222"/>
      <c r="S126" s="222"/>
    </row>
    <row r="127" spans="2:19" s="221" customFormat="1" ht="13.15" customHeight="1" x14ac:dyDescent="0.3">
      <c r="B127" s="935">
        <v>2019</v>
      </c>
      <c r="C127" s="229">
        <v>3</v>
      </c>
      <c r="D127" s="230">
        <v>8433.8584340183697</v>
      </c>
      <c r="E127" s="230">
        <v>2811.2861446727898</v>
      </c>
      <c r="F127" s="222"/>
      <c r="G127" s="223"/>
      <c r="H127" s="223"/>
      <c r="I127" s="223"/>
      <c r="J127" s="223"/>
      <c r="K127" s="223"/>
      <c r="L127" s="224"/>
      <c r="M127" s="224"/>
    </row>
    <row r="128" spans="2:19" s="221" customFormat="1" ht="13.15" customHeight="1" x14ac:dyDescent="0.3">
      <c r="B128" s="987">
        <v>2020</v>
      </c>
      <c r="C128" s="231">
        <v>55</v>
      </c>
      <c r="D128" s="232">
        <v>100065.695820835</v>
      </c>
      <c r="E128" s="232">
        <v>1819.3762876515455</v>
      </c>
      <c r="F128" s="222"/>
      <c r="G128" s="223"/>
      <c r="H128" s="223"/>
      <c r="I128" s="223"/>
      <c r="J128" s="223"/>
      <c r="K128" s="223"/>
      <c r="L128" s="224"/>
      <c r="M128" s="224"/>
    </row>
    <row r="129" spans="2:19" s="221" customFormat="1" ht="13.15" customHeight="1" x14ac:dyDescent="0.3">
      <c r="B129" s="935">
        <v>2021</v>
      </c>
      <c r="C129" s="229">
        <v>8632</v>
      </c>
      <c r="D129" s="230">
        <v>20175699.607850902</v>
      </c>
      <c r="E129" s="230">
        <v>2337.3145977584454</v>
      </c>
      <c r="F129" s="222"/>
      <c r="G129" s="223"/>
      <c r="H129" s="223"/>
      <c r="I129" s="223"/>
      <c r="J129" s="223"/>
      <c r="K129" s="223"/>
      <c r="L129" s="224"/>
      <c r="M129" s="224"/>
    </row>
    <row r="130" spans="2:19" s="221" customFormat="1" ht="13.15" customHeight="1" x14ac:dyDescent="0.3">
      <c r="B130" s="987">
        <v>2022</v>
      </c>
      <c r="C130" s="231">
        <v>61</v>
      </c>
      <c r="D130" s="232">
        <v>101421.48749201901</v>
      </c>
      <c r="E130" s="232">
        <v>1662.6473359347378</v>
      </c>
      <c r="F130" s="222"/>
      <c r="G130" s="223"/>
      <c r="H130" s="223"/>
      <c r="I130" s="223"/>
      <c r="J130" s="223"/>
      <c r="K130" s="223"/>
      <c r="L130" s="224"/>
      <c r="M130" s="224"/>
    </row>
    <row r="131" spans="2:19" s="221" customFormat="1" ht="13.15" customHeight="1" x14ac:dyDescent="0.3">
      <c r="B131" s="935">
        <v>2023</v>
      </c>
      <c r="C131" s="229">
        <v>1</v>
      </c>
      <c r="D131" s="230">
        <v>10182.72045252</v>
      </c>
      <c r="E131" s="230">
        <v>10182.72045252</v>
      </c>
      <c r="F131" s="222"/>
      <c r="G131" s="223"/>
      <c r="H131" s="223"/>
      <c r="I131" s="223"/>
      <c r="J131" s="223"/>
      <c r="K131" s="223"/>
      <c r="L131" s="224"/>
      <c r="M131" s="224"/>
    </row>
    <row r="132" spans="2:19" s="221" customFormat="1" ht="13.15" customHeight="1" x14ac:dyDescent="0.3">
      <c r="B132" s="987">
        <v>2024</v>
      </c>
      <c r="C132" s="231">
        <v>1</v>
      </c>
      <c r="D132" s="232">
        <v>1867.635</v>
      </c>
      <c r="E132" s="232">
        <v>1867.635</v>
      </c>
      <c r="F132" s="222"/>
      <c r="G132" s="223"/>
      <c r="H132" s="223"/>
      <c r="I132" s="223"/>
      <c r="J132" s="223"/>
      <c r="K132" s="223"/>
      <c r="L132" s="224"/>
      <c r="M132" s="224"/>
    </row>
    <row r="133" spans="2:19" s="222" customFormat="1" ht="13.15" customHeight="1" x14ac:dyDescent="0.3">
      <c r="B133" s="1088">
        <v>2025</v>
      </c>
      <c r="C133" s="229">
        <v>8</v>
      </c>
      <c r="D133" s="230">
        <v>41623.03</v>
      </c>
      <c r="E133" s="230">
        <v>5202.8787499999999</v>
      </c>
      <c r="G133" s="223"/>
      <c r="H133" s="223"/>
      <c r="I133" s="223"/>
      <c r="J133" s="223"/>
      <c r="K133" s="223"/>
      <c r="L133" s="224"/>
      <c r="M133" s="224"/>
      <c r="N133" s="221"/>
      <c r="O133" s="221"/>
      <c r="P133" s="221"/>
      <c r="Q133" s="221"/>
      <c r="R133" s="221"/>
      <c r="S133" s="221"/>
    </row>
    <row r="134" spans="2:19" s="221" customFormat="1" ht="13.15" customHeight="1" x14ac:dyDescent="0.3">
      <c r="B134" s="234" t="s">
        <v>4</v>
      </c>
      <c r="C134" s="235">
        <v>52265</v>
      </c>
      <c r="D134" s="236">
        <v>690865732.23689294</v>
      </c>
      <c r="E134" s="236">
        <v>13218.515875574341</v>
      </c>
      <c r="F134" s="222"/>
      <c r="G134" s="223"/>
      <c r="H134" s="223"/>
      <c r="I134" s="223"/>
      <c r="J134" s="223"/>
      <c r="K134" s="223"/>
      <c r="L134" s="224"/>
      <c r="M134" s="224"/>
    </row>
    <row r="135" spans="2:19" s="221" customFormat="1" ht="13.15" customHeight="1" x14ac:dyDescent="0.3">
      <c r="B135" s="1067" t="s">
        <v>12478</v>
      </c>
      <c r="C135" s="240"/>
      <c r="D135" s="240"/>
      <c r="E135" s="240"/>
      <c r="F135" s="222"/>
      <c r="G135" s="223"/>
      <c r="H135" s="223"/>
      <c r="I135" s="223"/>
      <c r="J135" s="223"/>
      <c r="K135" s="223"/>
      <c r="L135" s="224"/>
      <c r="M135" s="224"/>
      <c r="N135" s="222"/>
      <c r="O135" s="222"/>
      <c r="P135" s="222"/>
      <c r="Q135" s="222"/>
      <c r="R135" s="222"/>
      <c r="S135" s="222"/>
    </row>
    <row r="136" spans="2:19" s="221" customFormat="1" ht="13.15" customHeight="1" x14ac:dyDescent="0.3">
      <c r="B136" s="237"/>
      <c r="C136" s="226"/>
      <c r="D136" s="226"/>
      <c r="E136" s="226"/>
      <c r="F136" s="222"/>
      <c r="G136" s="224"/>
      <c r="H136" s="224"/>
      <c r="I136" s="224"/>
      <c r="J136" s="224"/>
      <c r="K136" s="224"/>
      <c r="L136" s="224"/>
      <c r="M136" s="224"/>
    </row>
    <row r="137" spans="2:19" s="221" customFormat="1" ht="13.15" customHeight="1" x14ac:dyDescent="0.3">
      <c r="B137" s="239"/>
      <c r="C137" s="226"/>
      <c r="D137" s="226"/>
      <c r="E137" s="226"/>
      <c r="F137" s="222"/>
      <c r="G137" s="224"/>
      <c r="H137" s="224"/>
      <c r="I137" s="224"/>
      <c r="J137" s="224"/>
      <c r="K137" s="224"/>
      <c r="L137" s="224"/>
      <c r="M137" s="224"/>
    </row>
    <row r="138" spans="2:19" s="221" customFormat="1" ht="13.15" customHeight="1" x14ac:dyDescent="0.3">
      <c r="B138" s="239"/>
      <c r="C138" s="241"/>
      <c r="D138" s="241"/>
      <c r="E138" s="241"/>
      <c r="F138" s="222"/>
      <c r="G138" s="224"/>
      <c r="H138" s="224"/>
      <c r="I138" s="224"/>
      <c r="J138" s="224"/>
      <c r="K138" s="224"/>
      <c r="L138" s="224"/>
      <c r="M138" s="224"/>
    </row>
    <row r="139" spans="2:19" s="221" customFormat="1" ht="13.15" customHeight="1" x14ac:dyDescent="0.3">
      <c r="B139" s="1381" t="s">
        <v>616</v>
      </c>
      <c r="C139" s="1381"/>
      <c r="D139" s="1381"/>
      <c r="E139" s="1381"/>
      <c r="F139" s="222"/>
      <c r="G139" s="224"/>
      <c r="H139" s="224"/>
      <c r="I139" s="224"/>
      <c r="J139" s="224"/>
      <c r="K139" s="224"/>
      <c r="L139" s="224"/>
      <c r="M139" s="224"/>
    </row>
    <row r="140" spans="2:19" s="221" customFormat="1" ht="13.15" customHeight="1" x14ac:dyDescent="0.3">
      <c r="B140" s="225" t="s">
        <v>12546</v>
      </c>
      <c r="C140" s="226"/>
      <c r="D140" s="226"/>
      <c r="E140" s="226"/>
      <c r="F140" s="222"/>
      <c r="G140" s="224"/>
      <c r="H140" s="224"/>
      <c r="I140" s="224"/>
      <c r="J140" s="224"/>
      <c r="K140" s="224"/>
      <c r="L140" s="224"/>
      <c r="M140" s="224"/>
    </row>
    <row r="141" spans="2:19" s="221" customFormat="1" ht="13.15" customHeight="1" x14ac:dyDescent="0.3">
      <c r="B141" s="227" t="s">
        <v>0</v>
      </c>
      <c r="C141" s="228" t="s">
        <v>12477</v>
      </c>
      <c r="D141" s="228" t="s">
        <v>109</v>
      </c>
      <c r="E141" s="228" t="s">
        <v>110</v>
      </c>
      <c r="F141" s="222"/>
      <c r="G141" s="224"/>
      <c r="H141" s="224"/>
      <c r="I141" s="224"/>
      <c r="J141" s="224"/>
      <c r="K141" s="224"/>
      <c r="L141" s="224"/>
      <c r="M141" s="224"/>
    </row>
    <row r="142" spans="2:19" s="221" customFormat="1" ht="13.15" customHeight="1" x14ac:dyDescent="0.3">
      <c r="B142" s="935" t="s">
        <v>111</v>
      </c>
      <c r="C142" s="229">
        <v>0</v>
      </c>
      <c r="D142" s="230">
        <v>0</v>
      </c>
      <c r="E142" s="230">
        <v>0</v>
      </c>
      <c r="F142" s="222"/>
      <c r="G142" s="224"/>
      <c r="H142" s="224"/>
      <c r="I142" s="224"/>
      <c r="J142" s="224"/>
      <c r="K142" s="224"/>
      <c r="L142" s="224"/>
      <c r="M142" s="224"/>
    </row>
    <row r="143" spans="2:19" s="221" customFormat="1" ht="13.15" customHeight="1" x14ac:dyDescent="0.3">
      <c r="B143" s="987" t="s">
        <v>112</v>
      </c>
      <c r="C143" s="231">
        <v>0</v>
      </c>
      <c r="D143" s="232">
        <v>0</v>
      </c>
      <c r="E143" s="232">
        <v>0</v>
      </c>
      <c r="F143" s="222"/>
      <c r="G143" s="224"/>
      <c r="H143" s="224"/>
      <c r="I143" s="224"/>
      <c r="J143" s="224"/>
      <c r="K143" s="224"/>
      <c r="L143" s="224"/>
      <c r="M143" s="224"/>
    </row>
    <row r="144" spans="2:19" s="221" customFormat="1" ht="13.15" customHeight="1" x14ac:dyDescent="0.3">
      <c r="B144" s="935" t="s">
        <v>113</v>
      </c>
      <c r="C144" s="229">
        <v>0</v>
      </c>
      <c r="D144" s="230">
        <v>0</v>
      </c>
      <c r="E144" s="230">
        <v>0</v>
      </c>
      <c r="F144" s="222"/>
      <c r="G144" s="224"/>
      <c r="H144" s="224"/>
      <c r="I144" s="224"/>
      <c r="J144" s="224"/>
      <c r="K144" s="224"/>
      <c r="L144" s="224"/>
      <c r="M144" s="224"/>
    </row>
    <row r="145" spans="2:13" s="221" customFormat="1" ht="13.15" customHeight="1" x14ac:dyDescent="0.3">
      <c r="B145" s="987" t="s">
        <v>114</v>
      </c>
      <c r="C145" s="231">
        <v>0</v>
      </c>
      <c r="D145" s="232">
        <v>0</v>
      </c>
      <c r="E145" s="232">
        <v>0</v>
      </c>
      <c r="F145" s="222"/>
      <c r="G145" s="224"/>
      <c r="H145" s="224"/>
      <c r="I145" s="224"/>
      <c r="J145" s="224"/>
      <c r="K145" s="224"/>
      <c r="L145" s="224"/>
      <c r="M145" s="224"/>
    </row>
    <row r="146" spans="2:13" s="221" customFormat="1" ht="13.15" customHeight="1" x14ac:dyDescent="0.3">
      <c r="B146" s="935" t="s">
        <v>115</v>
      </c>
      <c r="C146" s="229">
        <v>0</v>
      </c>
      <c r="D146" s="230">
        <v>0</v>
      </c>
      <c r="E146" s="230">
        <v>0</v>
      </c>
      <c r="F146" s="222"/>
      <c r="G146" s="224"/>
      <c r="H146" s="224"/>
      <c r="I146" s="224"/>
      <c r="J146" s="224"/>
      <c r="K146" s="224"/>
      <c r="L146" s="224"/>
      <c r="M146" s="224"/>
    </row>
    <row r="147" spans="2:13" s="221" customFormat="1" ht="13.15" customHeight="1" x14ac:dyDescent="0.3">
      <c r="B147" s="987" t="s">
        <v>116</v>
      </c>
      <c r="C147" s="231">
        <v>0</v>
      </c>
      <c r="D147" s="232">
        <v>0</v>
      </c>
      <c r="E147" s="232">
        <v>0</v>
      </c>
      <c r="F147" s="222"/>
      <c r="G147" s="224"/>
      <c r="H147" s="224"/>
      <c r="I147" s="224"/>
      <c r="J147" s="224"/>
      <c r="K147" s="224"/>
      <c r="L147" s="224"/>
      <c r="M147" s="224"/>
    </row>
    <row r="148" spans="2:13" s="221" customFormat="1" ht="13.15" customHeight="1" x14ac:dyDescent="0.3">
      <c r="B148" s="935" t="s">
        <v>117</v>
      </c>
      <c r="C148" s="229">
        <v>0</v>
      </c>
      <c r="D148" s="230">
        <v>0</v>
      </c>
      <c r="E148" s="230">
        <v>0</v>
      </c>
      <c r="F148" s="222"/>
      <c r="G148" s="224"/>
      <c r="H148" s="224"/>
      <c r="I148" s="224"/>
      <c r="J148" s="224"/>
      <c r="K148" s="224"/>
      <c r="L148" s="224"/>
      <c r="M148" s="224"/>
    </row>
    <row r="149" spans="2:13" s="221" customFormat="1" ht="13.15" customHeight="1" x14ac:dyDescent="0.3">
      <c r="B149" s="987" t="s">
        <v>118</v>
      </c>
      <c r="C149" s="231">
        <v>0</v>
      </c>
      <c r="D149" s="232">
        <v>0</v>
      </c>
      <c r="E149" s="232">
        <v>0</v>
      </c>
      <c r="F149" s="222"/>
      <c r="G149" s="224"/>
      <c r="H149" s="224"/>
      <c r="I149" s="224"/>
      <c r="J149" s="224"/>
      <c r="K149" s="224"/>
      <c r="L149" s="224"/>
      <c r="M149" s="224"/>
    </row>
    <row r="150" spans="2:13" s="221" customFormat="1" ht="13.15" customHeight="1" x14ac:dyDescent="0.3">
      <c r="B150" s="935" t="s">
        <v>119</v>
      </c>
      <c r="C150" s="229">
        <v>0</v>
      </c>
      <c r="D150" s="230">
        <v>0</v>
      </c>
      <c r="E150" s="230">
        <v>0</v>
      </c>
      <c r="F150" s="222"/>
      <c r="G150" s="224"/>
      <c r="H150" s="224"/>
      <c r="I150" s="224"/>
      <c r="J150" s="224"/>
      <c r="K150" s="224"/>
      <c r="L150" s="224"/>
      <c r="M150" s="224"/>
    </row>
    <row r="151" spans="2:13" s="221" customFormat="1" ht="13.15" customHeight="1" x14ac:dyDescent="0.3">
      <c r="B151" s="987" t="s">
        <v>120</v>
      </c>
      <c r="C151" s="231">
        <v>0</v>
      </c>
      <c r="D151" s="232">
        <v>0</v>
      </c>
      <c r="E151" s="232">
        <v>0</v>
      </c>
      <c r="F151" s="222"/>
      <c r="G151" s="224"/>
      <c r="H151" s="224"/>
      <c r="I151" s="224"/>
      <c r="J151" s="224"/>
      <c r="K151" s="224"/>
      <c r="L151" s="224"/>
      <c r="M151" s="224"/>
    </row>
    <row r="152" spans="2:13" s="221" customFormat="1" ht="13.15" customHeight="1" x14ac:dyDescent="0.3">
      <c r="B152" s="935" t="s">
        <v>121</v>
      </c>
      <c r="C152" s="229">
        <v>0</v>
      </c>
      <c r="D152" s="230">
        <v>0</v>
      </c>
      <c r="E152" s="230">
        <v>0</v>
      </c>
      <c r="F152" s="222"/>
      <c r="G152" s="224"/>
      <c r="H152" s="224"/>
      <c r="I152" s="224"/>
      <c r="J152" s="224"/>
      <c r="K152" s="224"/>
      <c r="L152" s="224"/>
      <c r="M152" s="224"/>
    </row>
    <row r="153" spans="2:13" s="221" customFormat="1" ht="13.15" customHeight="1" x14ac:dyDescent="0.3">
      <c r="B153" s="987" t="s">
        <v>122</v>
      </c>
      <c r="C153" s="231">
        <v>0</v>
      </c>
      <c r="D153" s="232">
        <v>0</v>
      </c>
      <c r="E153" s="232">
        <v>0</v>
      </c>
      <c r="F153" s="222"/>
      <c r="G153" s="224"/>
      <c r="H153" s="224"/>
      <c r="I153" s="224"/>
      <c r="J153" s="224"/>
      <c r="K153" s="224"/>
      <c r="L153" s="224"/>
      <c r="M153" s="224"/>
    </row>
    <row r="154" spans="2:13" s="221" customFormat="1" ht="13.15" customHeight="1" x14ac:dyDescent="0.3">
      <c r="B154" s="935" t="s">
        <v>123</v>
      </c>
      <c r="C154" s="229">
        <v>0</v>
      </c>
      <c r="D154" s="230">
        <v>0</v>
      </c>
      <c r="E154" s="230">
        <v>0</v>
      </c>
      <c r="F154" s="222"/>
      <c r="G154" s="224"/>
      <c r="H154" s="224"/>
      <c r="I154" s="224"/>
      <c r="J154" s="224"/>
      <c r="K154" s="224"/>
      <c r="L154" s="224"/>
      <c r="M154" s="224"/>
    </row>
    <row r="155" spans="2:13" s="221" customFormat="1" ht="13.15" customHeight="1" x14ac:dyDescent="0.3">
      <c r="B155" s="987" t="s">
        <v>124</v>
      </c>
      <c r="C155" s="231">
        <v>0</v>
      </c>
      <c r="D155" s="232">
        <v>0</v>
      </c>
      <c r="E155" s="232">
        <v>0</v>
      </c>
      <c r="F155" s="222"/>
      <c r="G155" s="224"/>
      <c r="H155" s="224"/>
      <c r="I155" s="224"/>
      <c r="J155" s="224"/>
      <c r="K155" s="224"/>
      <c r="L155" s="224"/>
      <c r="M155" s="224"/>
    </row>
    <row r="156" spans="2:13" s="221" customFormat="1" ht="13.15" customHeight="1" x14ac:dyDescent="0.3">
      <c r="B156" s="935" t="s">
        <v>125</v>
      </c>
      <c r="C156" s="229">
        <v>0</v>
      </c>
      <c r="D156" s="230">
        <v>0</v>
      </c>
      <c r="E156" s="230">
        <v>0</v>
      </c>
      <c r="F156" s="222"/>
      <c r="G156" s="224"/>
      <c r="H156" s="224"/>
      <c r="I156" s="224"/>
      <c r="J156" s="224"/>
      <c r="K156" s="224"/>
      <c r="L156" s="224"/>
      <c r="M156" s="224"/>
    </row>
    <row r="157" spans="2:13" s="221" customFormat="1" ht="13.15" customHeight="1" x14ac:dyDescent="0.3">
      <c r="B157" s="987" t="s">
        <v>126</v>
      </c>
      <c r="C157" s="231">
        <v>0</v>
      </c>
      <c r="D157" s="232">
        <v>0</v>
      </c>
      <c r="E157" s="232">
        <v>0</v>
      </c>
      <c r="F157" s="222"/>
      <c r="G157" s="224"/>
      <c r="H157" s="224"/>
      <c r="I157" s="224"/>
      <c r="J157" s="224"/>
      <c r="K157" s="224"/>
      <c r="L157" s="224"/>
      <c r="M157" s="224"/>
    </row>
    <row r="158" spans="2:13" s="221" customFormat="1" ht="13.15" customHeight="1" x14ac:dyDescent="0.3">
      <c r="B158" s="935" t="s">
        <v>127</v>
      </c>
      <c r="C158" s="229">
        <v>0</v>
      </c>
      <c r="D158" s="230">
        <v>0</v>
      </c>
      <c r="E158" s="230">
        <v>0</v>
      </c>
      <c r="F158" s="222"/>
      <c r="G158" s="224"/>
      <c r="H158" s="224"/>
      <c r="I158" s="224"/>
      <c r="J158" s="224"/>
      <c r="K158" s="224"/>
      <c r="L158" s="224"/>
      <c r="M158" s="224"/>
    </row>
    <row r="159" spans="2:13" s="221" customFormat="1" ht="13.15" customHeight="1" x14ac:dyDescent="0.3">
      <c r="B159" s="987" t="s">
        <v>128</v>
      </c>
      <c r="C159" s="231">
        <v>0</v>
      </c>
      <c r="D159" s="232">
        <v>0</v>
      </c>
      <c r="E159" s="232">
        <v>0</v>
      </c>
      <c r="F159" s="222"/>
      <c r="G159" s="224"/>
      <c r="H159" s="224"/>
      <c r="I159" s="224"/>
      <c r="J159" s="224"/>
      <c r="K159" s="224"/>
      <c r="L159" s="224"/>
      <c r="M159" s="224"/>
    </row>
    <row r="160" spans="2:13" s="221" customFormat="1" ht="13.15" customHeight="1" x14ac:dyDescent="0.3">
      <c r="B160" s="935" t="s">
        <v>129</v>
      </c>
      <c r="C160" s="229">
        <v>0</v>
      </c>
      <c r="D160" s="230">
        <v>0</v>
      </c>
      <c r="E160" s="230">
        <v>0</v>
      </c>
      <c r="F160" s="222"/>
      <c r="G160" s="224"/>
      <c r="H160" s="224"/>
      <c r="I160" s="224"/>
      <c r="J160" s="224"/>
      <c r="K160" s="224"/>
      <c r="L160" s="224"/>
      <c r="M160" s="224"/>
    </row>
    <row r="161" spans="2:13" s="221" customFormat="1" ht="13.15" customHeight="1" x14ac:dyDescent="0.3">
      <c r="B161" s="987" t="s">
        <v>29</v>
      </c>
      <c r="C161" s="231">
        <v>0</v>
      </c>
      <c r="D161" s="232">
        <v>0</v>
      </c>
      <c r="E161" s="232">
        <v>0</v>
      </c>
      <c r="F161" s="222"/>
      <c r="G161" s="224"/>
      <c r="H161" s="224"/>
      <c r="I161" s="224"/>
      <c r="J161" s="224"/>
      <c r="K161" s="224"/>
      <c r="L161" s="224"/>
      <c r="M161" s="224"/>
    </row>
    <row r="162" spans="2:13" s="221" customFormat="1" ht="13.15" customHeight="1" x14ac:dyDescent="0.3">
      <c r="B162" s="935" t="s">
        <v>28</v>
      </c>
      <c r="C162" s="229">
        <v>0</v>
      </c>
      <c r="D162" s="230">
        <v>0</v>
      </c>
      <c r="E162" s="230">
        <v>0</v>
      </c>
      <c r="F162" s="222"/>
      <c r="G162" s="224"/>
      <c r="H162" s="224"/>
      <c r="I162" s="224"/>
      <c r="J162" s="224"/>
      <c r="K162" s="224"/>
      <c r="L162" s="224"/>
      <c r="M162" s="224"/>
    </row>
    <row r="163" spans="2:13" s="221" customFormat="1" ht="13.15" customHeight="1" x14ac:dyDescent="0.3">
      <c r="B163" s="987" t="s">
        <v>27</v>
      </c>
      <c r="C163" s="231">
        <v>0</v>
      </c>
      <c r="D163" s="232">
        <v>0</v>
      </c>
      <c r="E163" s="232">
        <v>0</v>
      </c>
      <c r="F163" s="222"/>
      <c r="G163" s="224"/>
      <c r="H163" s="224"/>
      <c r="I163" s="224"/>
      <c r="J163" s="224"/>
      <c r="K163" s="224"/>
      <c r="L163" s="224"/>
      <c r="M163" s="224"/>
    </row>
    <row r="164" spans="2:13" s="221" customFormat="1" ht="13.15" customHeight="1" x14ac:dyDescent="0.3">
      <c r="B164" s="935" t="s">
        <v>26</v>
      </c>
      <c r="C164" s="229">
        <v>0</v>
      </c>
      <c r="D164" s="230">
        <v>0</v>
      </c>
      <c r="E164" s="230">
        <v>0</v>
      </c>
      <c r="F164" s="222"/>
      <c r="G164" s="224"/>
      <c r="H164" s="224"/>
      <c r="I164" s="224"/>
      <c r="J164" s="224"/>
      <c r="K164" s="224"/>
      <c r="L164" s="224"/>
      <c r="M164" s="224"/>
    </row>
    <row r="165" spans="2:13" s="221" customFormat="1" ht="13.15" customHeight="1" x14ac:dyDescent="0.3">
      <c r="B165" s="987" t="s">
        <v>25</v>
      </c>
      <c r="C165" s="231">
        <v>0</v>
      </c>
      <c r="D165" s="232">
        <v>0</v>
      </c>
      <c r="E165" s="232">
        <v>0</v>
      </c>
      <c r="F165" s="222"/>
      <c r="G165" s="224"/>
      <c r="H165" s="224"/>
      <c r="I165" s="224"/>
      <c r="J165" s="224"/>
      <c r="K165" s="224"/>
      <c r="L165" s="224"/>
      <c r="M165" s="224"/>
    </row>
    <row r="166" spans="2:13" s="221" customFormat="1" ht="13.15" customHeight="1" x14ac:dyDescent="0.3">
      <c r="B166" s="935" t="s">
        <v>130</v>
      </c>
      <c r="C166" s="229">
        <v>0</v>
      </c>
      <c r="D166" s="230">
        <v>0</v>
      </c>
      <c r="E166" s="230">
        <v>0</v>
      </c>
      <c r="F166" s="222"/>
      <c r="G166" s="224"/>
      <c r="H166" s="224"/>
      <c r="I166" s="224"/>
      <c r="J166" s="224"/>
      <c r="K166" s="224"/>
      <c r="L166" s="224"/>
      <c r="M166" s="224"/>
    </row>
    <row r="167" spans="2:13" s="221" customFormat="1" ht="13.15" customHeight="1" x14ac:dyDescent="0.3">
      <c r="B167" s="987" t="s">
        <v>131</v>
      </c>
      <c r="C167" s="231">
        <v>0</v>
      </c>
      <c r="D167" s="232">
        <v>0</v>
      </c>
      <c r="E167" s="232">
        <v>0</v>
      </c>
      <c r="F167" s="222"/>
      <c r="G167" s="224"/>
      <c r="H167" s="224"/>
      <c r="I167" s="224"/>
      <c r="J167" s="224"/>
      <c r="K167" s="224"/>
      <c r="L167" s="224"/>
      <c r="M167" s="224"/>
    </row>
    <row r="168" spans="2:13" s="221" customFormat="1" ht="13.15" customHeight="1" x14ac:dyDescent="0.3">
      <c r="B168" s="935" t="s">
        <v>132</v>
      </c>
      <c r="C168" s="229">
        <v>0</v>
      </c>
      <c r="D168" s="230">
        <v>0</v>
      </c>
      <c r="E168" s="230">
        <v>0</v>
      </c>
      <c r="F168" s="222"/>
      <c r="G168" s="224"/>
      <c r="H168" s="224"/>
      <c r="I168" s="224"/>
      <c r="J168" s="224"/>
      <c r="K168" s="224"/>
      <c r="L168" s="224"/>
      <c r="M168" s="224"/>
    </row>
    <row r="169" spans="2:13" s="221" customFormat="1" ht="13.15" customHeight="1" x14ac:dyDescent="0.3">
      <c r="B169" s="987" t="s">
        <v>133</v>
      </c>
      <c r="C169" s="231">
        <v>0</v>
      </c>
      <c r="D169" s="232">
        <v>0</v>
      </c>
      <c r="E169" s="232">
        <v>0</v>
      </c>
      <c r="F169" s="222"/>
      <c r="G169" s="224"/>
      <c r="H169" s="224"/>
      <c r="I169" s="224"/>
      <c r="J169" s="224"/>
      <c r="K169" s="224"/>
      <c r="L169" s="224"/>
      <c r="M169" s="224"/>
    </row>
    <row r="170" spans="2:13" s="221" customFormat="1" ht="13.15" customHeight="1" x14ac:dyDescent="0.3">
      <c r="B170" s="935" t="s">
        <v>134</v>
      </c>
      <c r="C170" s="229">
        <v>0</v>
      </c>
      <c r="D170" s="230">
        <v>0</v>
      </c>
      <c r="E170" s="230">
        <v>0</v>
      </c>
      <c r="F170" s="222"/>
      <c r="G170" s="224"/>
      <c r="H170" s="224"/>
      <c r="I170" s="224"/>
      <c r="J170" s="224"/>
      <c r="K170" s="224"/>
      <c r="L170" s="224"/>
      <c r="M170" s="224"/>
    </row>
    <row r="171" spans="2:13" s="221" customFormat="1" ht="13.15" customHeight="1" x14ac:dyDescent="0.3">
      <c r="B171" s="987" t="s">
        <v>135</v>
      </c>
      <c r="C171" s="231">
        <v>0</v>
      </c>
      <c r="D171" s="232">
        <v>0</v>
      </c>
      <c r="E171" s="232">
        <v>0</v>
      </c>
      <c r="F171" s="222"/>
      <c r="G171" s="224"/>
      <c r="H171" s="224"/>
      <c r="I171" s="224"/>
      <c r="J171" s="224"/>
      <c r="K171" s="224"/>
      <c r="L171" s="224"/>
      <c r="M171" s="224"/>
    </row>
    <row r="172" spans="2:13" s="221" customFormat="1" ht="13.15" customHeight="1" x14ac:dyDescent="0.3">
      <c r="B172" s="935" t="s">
        <v>136</v>
      </c>
      <c r="C172" s="229">
        <v>0</v>
      </c>
      <c r="D172" s="230">
        <v>0</v>
      </c>
      <c r="E172" s="230">
        <v>0</v>
      </c>
      <c r="F172" s="222"/>
      <c r="G172" s="224"/>
      <c r="H172" s="224"/>
      <c r="I172" s="224"/>
      <c r="J172" s="224"/>
      <c r="K172" s="224"/>
      <c r="L172" s="224"/>
      <c r="M172" s="224"/>
    </row>
    <row r="173" spans="2:13" s="221" customFormat="1" ht="13.15" customHeight="1" x14ac:dyDescent="0.3">
      <c r="B173" s="987" t="s">
        <v>137</v>
      </c>
      <c r="C173" s="231">
        <v>0</v>
      </c>
      <c r="D173" s="232">
        <v>0</v>
      </c>
      <c r="E173" s="232">
        <v>0</v>
      </c>
      <c r="F173" s="222"/>
      <c r="G173" s="224"/>
      <c r="H173" s="224"/>
      <c r="I173" s="224"/>
      <c r="J173" s="224"/>
      <c r="K173" s="224"/>
      <c r="L173" s="224"/>
      <c r="M173" s="224"/>
    </row>
    <row r="174" spans="2:13" s="221" customFormat="1" ht="13.15" customHeight="1" x14ac:dyDescent="0.3">
      <c r="B174" s="935" t="s">
        <v>138</v>
      </c>
      <c r="C174" s="229">
        <v>0</v>
      </c>
      <c r="D174" s="230">
        <v>0</v>
      </c>
      <c r="E174" s="230">
        <v>0</v>
      </c>
      <c r="F174" s="222"/>
      <c r="G174" s="224"/>
      <c r="H174" s="224"/>
      <c r="I174" s="224"/>
      <c r="J174" s="224"/>
      <c r="K174" s="224"/>
      <c r="L174" s="224"/>
      <c r="M174" s="224"/>
    </row>
    <row r="175" spans="2:13" s="221" customFormat="1" ht="13.15" customHeight="1" x14ac:dyDescent="0.3">
      <c r="B175" s="987" t="s">
        <v>139</v>
      </c>
      <c r="C175" s="231">
        <v>0</v>
      </c>
      <c r="D175" s="232">
        <v>0</v>
      </c>
      <c r="E175" s="232">
        <v>0</v>
      </c>
      <c r="F175" s="222"/>
      <c r="G175" s="224"/>
      <c r="H175" s="224"/>
      <c r="I175" s="224"/>
      <c r="J175" s="224"/>
      <c r="K175" s="224"/>
      <c r="L175" s="224"/>
      <c r="M175" s="224"/>
    </row>
    <row r="176" spans="2:13" s="221" customFormat="1" ht="13.15" customHeight="1" x14ac:dyDescent="0.3">
      <c r="B176" s="935" t="s">
        <v>140</v>
      </c>
      <c r="C176" s="229">
        <v>0</v>
      </c>
      <c r="D176" s="230">
        <v>0</v>
      </c>
      <c r="E176" s="230">
        <v>0</v>
      </c>
      <c r="F176" s="222"/>
      <c r="G176" s="224"/>
      <c r="H176" s="224"/>
      <c r="I176" s="224"/>
      <c r="J176" s="224"/>
      <c r="K176" s="224"/>
      <c r="L176" s="224"/>
      <c r="M176" s="224"/>
    </row>
    <row r="177" spans="2:13" s="221" customFormat="1" ht="13.15" customHeight="1" x14ac:dyDescent="0.3">
      <c r="B177" s="987" t="s">
        <v>141</v>
      </c>
      <c r="C177" s="231">
        <v>0</v>
      </c>
      <c r="D177" s="232">
        <v>0</v>
      </c>
      <c r="E177" s="232">
        <v>0</v>
      </c>
      <c r="F177" s="222"/>
      <c r="G177" s="224"/>
      <c r="H177" s="224"/>
      <c r="I177" s="224"/>
      <c r="J177" s="224"/>
      <c r="K177" s="224"/>
      <c r="L177" s="224"/>
      <c r="M177" s="224"/>
    </row>
    <row r="178" spans="2:13" s="221" customFormat="1" ht="13.15" customHeight="1" x14ac:dyDescent="0.3">
      <c r="B178" s="935" t="s">
        <v>142</v>
      </c>
      <c r="C178" s="229">
        <v>0</v>
      </c>
      <c r="D178" s="230">
        <v>0</v>
      </c>
      <c r="E178" s="230">
        <v>0</v>
      </c>
      <c r="F178" s="222"/>
      <c r="G178" s="224"/>
      <c r="H178" s="224"/>
      <c r="I178" s="224"/>
      <c r="J178" s="224"/>
      <c r="K178" s="224"/>
      <c r="L178" s="224"/>
      <c r="M178" s="224"/>
    </row>
    <row r="179" spans="2:13" s="221" customFormat="1" ht="13.15" customHeight="1" x14ac:dyDescent="0.3">
      <c r="B179" s="987" t="s">
        <v>143</v>
      </c>
      <c r="C179" s="231">
        <v>0</v>
      </c>
      <c r="D179" s="232">
        <v>0</v>
      </c>
      <c r="E179" s="232">
        <v>0</v>
      </c>
      <c r="F179" s="222"/>
      <c r="G179" s="224"/>
      <c r="H179" s="224"/>
      <c r="I179" s="224"/>
      <c r="J179" s="224"/>
      <c r="K179" s="224"/>
      <c r="L179" s="224"/>
      <c r="M179" s="224"/>
    </row>
    <row r="180" spans="2:13" s="221" customFormat="1" ht="13.15" customHeight="1" x14ac:dyDescent="0.3">
      <c r="B180" s="935" t="s">
        <v>144</v>
      </c>
      <c r="C180" s="229">
        <v>0</v>
      </c>
      <c r="D180" s="230">
        <v>0</v>
      </c>
      <c r="E180" s="230">
        <v>0</v>
      </c>
      <c r="F180" s="222"/>
      <c r="G180" s="224"/>
      <c r="H180" s="224"/>
      <c r="I180" s="224"/>
      <c r="J180" s="224"/>
      <c r="K180" s="224"/>
      <c r="L180" s="224"/>
      <c r="M180" s="224"/>
    </row>
    <row r="181" spans="2:13" s="221" customFormat="1" ht="13.15" customHeight="1" x14ac:dyDescent="0.3">
      <c r="B181" s="987" t="s">
        <v>145</v>
      </c>
      <c r="C181" s="231">
        <v>0</v>
      </c>
      <c r="D181" s="232">
        <v>0</v>
      </c>
      <c r="E181" s="232">
        <v>0</v>
      </c>
      <c r="F181" s="222"/>
      <c r="G181" s="224"/>
      <c r="H181" s="224"/>
      <c r="I181" s="224"/>
      <c r="J181" s="224"/>
      <c r="K181" s="224"/>
      <c r="L181" s="224"/>
      <c r="M181" s="224"/>
    </row>
    <row r="182" spans="2:13" s="221" customFormat="1" ht="13.15" customHeight="1" x14ac:dyDescent="0.3">
      <c r="B182" s="935" t="s">
        <v>146</v>
      </c>
      <c r="C182" s="229">
        <v>0</v>
      </c>
      <c r="D182" s="230">
        <v>0</v>
      </c>
      <c r="E182" s="230">
        <v>0</v>
      </c>
      <c r="F182" s="222"/>
      <c r="G182" s="224"/>
      <c r="H182" s="224"/>
      <c r="I182" s="224"/>
      <c r="J182" s="224"/>
      <c r="K182" s="224"/>
      <c r="L182" s="224"/>
      <c r="M182" s="224"/>
    </row>
    <row r="183" spans="2:13" s="221" customFormat="1" ht="13.15" customHeight="1" x14ac:dyDescent="0.3">
      <c r="B183" s="987" t="s">
        <v>147</v>
      </c>
      <c r="C183" s="231">
        <v>0</v>
      </c>
      <c r="D183" s="232">
        <v>0</v>
      </c>
      <c r="E183" s="232">
        <v>0</v>
      </c>
      <c r="F183" s="222"/>
      <c r="G183" s="224"/>
      <c r="H183" s="224"/>
      <c r="I183" s="224"/>
      <c r="J183" s="224"/>
      <c r="K183" s="224"/>
      <c r="L183" s="224"/>
      <c r="M183" s="224"/>
    </row>
    <row r="184" spans="2:13" s="221" customFormat="1" ht="13.15" customHeight="1" x14ac:dyDescent="0.3">
      <c r="B184" s="935">
        <v>2013</v>
      </c>
      <c r="C184" s="229">
        <v>0</v>
      </c>
      <c r="D184" s="230">
        <v>0</v>
      </c>
      <c r="E184" s="230">
        <v>0</v>
      </c>
      <c r="F184" s="222"/>
      <c r="G184" s="224"/>
      <c r="H184" s="224"/>
      <c r="I184" s="224"/>
      <c r="J184" s="224"/>
      <c r="K184" s="224"/>
      <c r="L184" s="224"/>
      <c r="M184" s="224"/>
    </row>
    <row r="185" spans="2:13" s="221" customFormat="1" ht="13.15" customHeight="1" x14ac:dyDescent="0.3">
      <c r="B185" s="987" t="s">
        <v>149</v>
      </c>
      <c r="C185" s="231">
        <v>0</v>
      </c>
      <c r="D185" s="232">
        <v>0</v>
      </c>
      <c r="E185" s="232">
        <v>0</v>
      </c>
      <c r="F185" s="222"/>
      <c r="G185" s="224"/>
      <c r="H185" s="224"/>
      <c r="I185" s="224"/>
      <c r="J185" s="224"/>
      <c r="K185" s="224"/>
      <c r="L185" s="224"/>
      <c r="M185" s="224"/>
    </row>
    <row r="186" spans="2:13" s="221" customFormat="1" ht="13.15" customHeight="1" x14ac:dyDescent="0.3">
      <c r="B186" s="935">
        <v>2015</v>
      </c>
      <c r="C186" s="229">
        <v>0</v>
      </c>
      <c r="D186" s="230">
        <v>0</v>
      </c>
      <c r="E186" s="230">
        <v>0</v>
      </c>
      <c r="F186" s="222"/>
      <c r="G186" s="224"/>
      <c r="H186" s="224"/>
      <c r="I186" s="224"/>
      <c r="J186" s="224"/>
      <c r="K186" s="224"/>
      <c r="L186" s="224"/>
      <c r="M186" s="224"/>
    </row>
    <row r="187" spans="2:13" s="221" customFormat="1" ht="13.15" customHeight="1" x14ac:dyDescent="0.3">
      <c r="B187" s="987">
        <v>2016</v>
      </c>
      <c r="C187" s="231">
        <v>0</v>
      </c>
      <c r="D187" s="232">
        <v>0</v>
      </c>
      <c r="E187" s="232">
        <v>0</v>
      </c>
      <c r="F187" s="222"/>
      <c r="G187" s="224"/>
      <c r="H187" s="224"/>
      <c r="I187" s="224"/>
      <c r="J187" s="224"/>
      <c r="K187" s="224"/>
      <c r="L187" s="224"/>
      <c r="M187" s="224"/>
    </row>
    <row r="188" spans="2:13" s="221" customFormat="1" ht="13.15" customHeight="1" x14ac:dyDescent="0.3">
      <c r="B188" s="935">
        <v>2017</v>
      </c>
      <c r="C188" s="229">
        <v>0</v>
      </c>
      <c r="D188" s="230">
        <v>0</v>
      </c>
      <c r="E188" s="230">
        <v>0</v>
      </c>
      <c r="F188" s="222"/>
      <c r="G188" s="224"/>
      <c r="H188" s="224"/>
      <c r="I188" s="224"/>
      <c r="J188" s="224"/>
      <c r="K188" s="224"/>
      <c r="L188" s="224"/>
      <c r="M188" s="224"/>
    </row>
    <row r="189" spans="2:13" s="221" customFormat="1" ht="13.15" customHeight="1" x14ac:dyDescent="0.3">
      <c r="B189" s="987">
        <v>2018</v>
      </c>
      <c r="C189" s="231">
        <v>0</v>
      </c>
      <c r="D189" s="232">
        <v>0</v>
      </c>
      <c r="E189" s="232">
        <v>0</v>
      </c>
      <c r="G189" s="224"/>
      <c r="H189" s="224"/>
      <c r="I189" s="224"/>
      <c r="J189" s="224"/>
      <c r="K189" s="224"/>
      <c r="L189" s="224"/>
    </row>
    <row r="190" spans="2:13" s="221" customFormat="1" ht="13.15" customHeight="1" x14ac:dyDescent="0.3">
      <c r="B190" s="935">
        <v>2019</v>
      </c>
      <c r="C190" s="229">
        <v>0</v>
      </c>
      <c r="D190" s="230">
        <v>0</v>
      </c>
      <c r="E190" s="230">
        <v>0</v>
      </c>
      <c r="G190" s="224"/>
      <c r="H190" s="224"/>
      <c r="I190" s="224"/>
      <c r="J190" s="224"/>
      <c r="K190" s="224"/>
      <c r="L190" s="224"/>
    </row>
    <row r="191" spans="2:13" s="221" customFormat="1" ht="13.15" customHeight="1" x14ac:dyDescent="0.3">
      <c r="B191" s="987">
        <v>2020</v>
      </c>
      <c r="C191" s="231">
        <v>0</v>
      </c>
      <c r="D191" s="232">
        <v>0</v>
      </c>
      <c r="E191" s="232">
        <v>0</v>
      </c>
      <c r="G191" s="224"/>
      <c r="H191" s="224"/>
      <c r="I191" s="224"/>
      <c r="J191" s="224"/>
      <c r="K191" s="224"/>
      <c r="L191" s="224"/>
    </row>
    <row r="192" spans="2:13" s="221" customFormat="1" ht="13.15" customHeight="1" x14ac:dyDescent="0.3">
      <c r="B192" s="935">
        <v>2021</v>
      </c>
      <c r="C192" s="229">
        <v>9868</v>
      </c>
      <c r="D192" s="230">
        <v>270283849.87178099</v>
      </c>
      <c r="E192" s="230">
        <v>27389.932090776347</v>
      </c>
      <c r="G192" s="224"/>
      <c r="H192" s="224"/>
      <c r="I192" s="224"/>
      <c r="J192" s="224"/>
      <c r="K192" s="224"/>
      <c r="L192" s="224"/>
    </row>
    <row r="193" spans="2:19" s="221" customFormat="1" ht="13.15" customHeight="1" x14ac:dyDescent="0.3">
      <c r="B193" s="987">
        <v>2022</v>
      </c>
      <c r="C193" s="231">
        <v>0</v>
      </c>
      <c r="D193" s="232">
        <v>0</v>
      </c>
      <c r="E193" s="232">
        <v>0</v>
      </c>
      <c r="G193" s="224"/>
      <c r="H193" s="224"/>
      <c r="I193" s="224"/>
      <c r="J193" s="224"/>
      <c r="K193" s="224"/>
      <c r="L193" s="224"/>
    </row>
    <row r="194" spans="2:19" s="221" customFormat="1" ht="13.15" customHeight="1" x14ac:dyDescent="0.3">
      <c r="B194" s="935">
        <v>2023</v>
      </c>
      <c r="C194" s="229">
        <v>0</v>
      </c>
      <c r="D194" s="230">
        <v>0</v>
      </c>
      <c r="E194" s="230">
        <v>0</v>
      </c>
      <c r="F194" s="222"/>
      <c r="G194" s="224"/>
      <c r="H194" s="224"/>
      <c r="I194" s="224"/>
      <c r="J194" s="224"/>
      <c r="K194" s="224"/>
      <c r="L194" s="224"/>
      <c r="M194" s="224"/>
    </row>
    <row r="195" spans="2:19" s="221" customFormat="1" ht="13.15" customHeight="1" x14ac:dyDescent="0.3">
      <c r="B195" s="987">
        <v>2024</v>
      </c>
      <c r="C195" s="231">
        <v>0</v>
      </c>
      <c r="D195" s="232">
        <v>0</v>
      </c>
      <c r="E195" s="232">
        <v>0</v>
      </c>
      <c r="F195" s="222"/>
      <c r="G195" s="224"/>
      <c r="H195" s="224"/>
      <c r="I195" s="224"/>
      <c r="J195" s="224"/>
      <c r="K195" s="224"/>
      <c r="L195" s="224"/>
      <c r="M195" s="224"/>
    </row>
    <row r="196" spans="2:19" s="222" customFormat="1" ht="13.15" customHeight="1" x14ac:dyDescent="0.3">
      <c r="B196" s="1088">
        <v>2025</v>
      </c>
      <c r="C196" s="229">
        <v>0</v>
      </c>
      <c r="D196" s="230">
        <v>0</v>
      </c>
      <c r="E196" s="230">
        <v>0</v>
      </c>
      <c r="G196" s="224"/>
      <c r="H196" s="224"/>
      <c r="I196" s="224"/>
      <c r="J196" s="224"/>
      <c r="K196" s="224"/>
      <c r="L196" s="224"/>
      <c r="M196" s="224"/>
      <c r="N196" s="221"/>
      <c r="O196" s="221"/>
      <c r="P196" s="221"/>
      <c r="Q196" s="221"/>
      <c r="R196" s="221"/>
      <c r="S196" s="221"/>
    </row>
    <row r="197" spans="2:19" s="221" customFormat="1" ht="13.15" customHeight="1" x14ac:dyDescent="0.3">
      <c r="B197" s="234" t="s">
        <v>4</v>
      </c>
      <c r="C197" s="235">
        <v>9868</v>
      </c>
      <c r="D197" s="236">
        <v>270283849.87178099</v>
      </c>
      <c r="E197" s="236">
        <v>27389.932090776347</v>
      </c>
      <c r="F197" s="222"/>
      <c r="G197" s="224"/>
      <c r="H197" s="224"/>
      <c r="I197" s="224"/>
      <c r="J197" s="224"/>
      <c r="K197" s="224"/>
      <c r="L197" s="224"/>
      <c r="M197" s="224"/>
    </row>
    <row r="198" spans="2:19" s="221" customFormat="1" ht="13.15" customHeight="1" x14ac:dyDescent="0.3">
      <c r="B198" s="1067" t="s">
        <v>12478</v>
      </c>
      <c r="C198" s="241"/>
      <c r="D198" s="241"/>
      <c r="E198" s="241"/>
      <c r="F198" s="222"/>
      <c r="G198" s="224"/>
      <c r="H198" s="224"/>
      <c r="I198" s="224"/>
      <c r="J198" s="224"/>
      <c r="K198" s="224"/>
      <c r="L198" s="224"/>
      <c r="M198" s="224"/>
      <c r="N198" s="222"/>
      <c r="O198" s="222"/>
      <c r="P198" s="222"/>
      <c r="Q198" s="222"/>
      <c r="R198" s="222"/>
      <c r="S198" s="222"/>
    </row>
    <row r="199" spans="2:19" s="221" customFormat="1" ht="13.15" customHeight="1" x14ac:dyDescent="0.3">
      <c r="B199" s="239"/>
      <c r="C199" s="241"/>
      <c r="D199" s="241"/>
      <c r="E199" s="241"/>
      <c r="F199" s="222"/>
      <c r="G199" s="224"/>
      <c r="H199" s="224"/>
      <c r="I199" s="224"/>
      <c r="J199" s="224"/>
      <c r="K199" s="224"/>
      <c r="L199" s="224"/>
      <c r="M199" s="224"/>
    </row>
    <row r="200" spans="2:19" s="222" customFormat="1" ht="13.15" customHeight="1" x14ac:dyDescent="0.3">
      <c r="B200" s="239"/>
      <c r="C200" s="939"/>
      <c r="D200" s="241"/>
      <c r="E200" s="241"/>
      <c r="G200" s="224"/>
      <c r="H200" s="224"/>
      <c r="I200" s="224"/>
      <c r="J200" s="224"/>
      <c r="K200" s="224"/>
      <c r="L200" s="224"/>
      <c r="M200" s="224"/>
      <c r="N200" s="221"/>
      <c r="O200" s="221"/>
      <c r="P200" s="221"/>
      <c r="Q200" s="221"/>
      <c r="R200" s="221"/>
      <c r="S200" s="221"/>
    </row>
    <row r="201" spans="2:19" s="221" customFormat="1" ht="13.15" customHeight="1" x14ac:dyDescent="0.3">
      <c r="B201" s="239"/>
      <c r="C201" s="241"/>
      <c r="D201" s="241"/>
      <c r="E201" s="241"/>
      <c r="F201" s="222"/>
      <c r="G201" s="1379"/>
      <c r="H201" s="1380"/>
      <c r="I201" s="1380"/>
      <c r="J201" s="1380"/>
      <c r="K201" s="1380"/>
      <c r="L201" s="224"/>
      <c r="M201" s="224"/>
    </row>
    <row r="202" spans="2:19" s="222" customFormat="1" ht="13.15" customHeight="1" x14ac:dyDescent="0.3">
      <c r="B202" s="1381" t="s">
        <v>12479</v>
      </c>
      <c r="C202" s="1381"/>
      <c r="D202" s="1381"/>
      <c r="E202" s="1381"/>
      <c r="G202" s="223"/>
      <c r="H202" s="223"/>
      <c r="I202" s="223"/>
      <c r="J202" s="223"/>
      <c r="K202" s="223"/>
      <c r="L202" s="224"/>
      <c r="M202" s="224"/>
    </row>
    <row r="203" spans="2:19" s="221" customFormat="1" ht="13.15" customHeight="1" x14ac:dyDescent="0.3">
      <c r="B203" s="225" t="s">
        <v>12546</v>
      </c>
      <c r="C203" s="226"/>
      <c r="D203" s="226"/>
      <c r="E203" s="226"/>
      <c r="F203" s="222"/>
      <c r="G203" s="223"/>
      <c r="H203" s="223"/>
      <c r="I203" s="223"/>
      <c r="J203" s="223"/>
      <c r="K203" s="223"/>
      <c r="L203" s="224"/>
      <c r="M203" s="224"/>
    </row>
    <row r="204" spans="2:19" s="222" customFormat="1" ht="13.15" customHeight="1" x14ac:dyDescent="0.3">
      <c r="B204" s="227" t="s">
        <v>0</v>
      </c>
      <c r="C204" s="228" t="s">
        <v>12477</v>
      </c>
      <c r="D204" s="228" t="s">
        <v>109</v>
      </c>
      <c r="E204" s="228" t="s">
        <v>110</v>
      </c>
      <c r="G204" s="223"/>
      <c r="H204" s="223"/>
      <c r="I204" s="223"/>
      <c r="J204" s="223"/>
      <c r="K204" s="223"/>
      <c r="L204" s="224"/>
      <c r="M204" s="224"/>
    </row>
    <row r="205" spans="2:19" s="221" customFormat="1" ht="13.15" customHeight="1" x14ac:dyDescent="0.3">
      <c r="B205" s="935" t="s">
        <v>111</v>
      </c>
      <c r="C205" s="229">
        <v>28</v>
      </c>
      <c r="D205" s="230">
        <v>961959.65149834799</v>
      </c>
      <c r="E205" s="230">
        <v>34355.701839226713</v>
      </c>
      <c r="F205" s="222"/>
      <c r="G205" s="223"/>
      <c r="H205" s="223"/>
      <c r="I205" s="223"/>
      <c r="J205" s="223"/>
      <c r="K205" s="223"/>
      <c r="L205" s="224"/>
      <c r="M205" s="224"/>
    </row>
    <row r="206" spans="2:19" s="222" customFormat="1" ht="13.15" customHeight="1" x14ac:dyDescent="0.3">
      <c r="B206" s="987" t="s">
        <v>112</v>
      </c>
      <c r="C206" s="231">
        <v>11</v>
      </c>
      <c r="D206" s="232">
        <v>188464.23048726001</v>
      </c>
      <c r="E206" s="232">
        <v>17133.111862478181</v>
      </c>
      <c r="G206" s="223"/>
      <c r="H206" s="223"/>
      <c r="I206" s="223"/>
      <c r="J206" s="223"/>
      <c r="K206" s="223"/>
      <c r="L206" s="224"/>
      <c r="M206" s="224"/>
    </row>
    <row r="207" spans="2:19" s="221" customFormat="1" ht="13.15" customHeight="1" x14ac:dyDescent="0.3">
      <c r="B207" s="935" t="s">
        <v>113</v>
      </c>
      <c r="C207" s="229">
        <v>12</v>
      </c>
      <c r="D207" s="230">
        <v>263589.512923787</v>
      </c>
      <c r="E207" s="230">
        <v>21965.792743648915</v>
      </c>
      <c r="F207" s="222"/>
      <c r="G207" s="223"/>
      <c r="H207" s="223"/>
      <c r="I207" s="223"/>
      <c r="J207" s="223"/>
      <c r="K207" s="223"/>
      <c r="L207" s="224"/>
      <c r="M207" s="224"/>
    </row>
    <row r="208" spans="2:19" s="222" customFormat="1" ht="13.15" customHeight="1" x14ac:dyDescent="0.3">
      <c r="B208" s="987" t="s">
        <v>114</v>
      </c>
      <c r="C208" s="231">
        <v>41</v>
      </c>
      <c r="D208" s="232">
        <v>318830.925165514</v>
      </c>
      <c r="E208" s="232">
        <v>7776.3640284271705</v>
      </c>
      <c r="G208" s="223"/>
      <c r="H208" s="223"/>
      <c r="I208" s="223"/>
      <c r="J208" s="223"/>
      <c r="K208" s="223"/>
      <c r="L208" s="224"/>
      <c r="M208" s="224"/>
    </row>
    <row r="209" spans="2:13" s="221" customFormat="1" ht="13.15" customHeight="1" x14ac:dyDescent="0.3">
      <c r="B209" s="935" t="s">
        <v>115</v>
      </c>
      <c r="C209" s="229">
        <v>274</v>
      </c>
      <c r="D209" s="230">
        <v>1592246.8502178199</v>
      </c>
      <c r="E209" s="230">
        <v>5811.1198913059125</v>
      </c>
      <c r="F209" s="222"/>
      <c r="G209" s="223"/>
      <c r="H209" s="223"/>
      <c r="I209" s="223"/>
      <c r="J209" s="223"/>
      <c r="K209" s="223"/>
      <c r="L209" s="224"/>
      <c r="M209" s="224"/>
    </row>
    <row r="210" spans="2:13" s="222" customFormat="1" ht="13.15" customHeight="1" x14ac:dyDescent="0.3">
      <c r="B210" s="987" t="s">
        <v>116</v>
      </c>
      <c r="C210" s="231">
        <v>8213</v>
      </c>
      <c r="D210" s="232">
        <v>19249369.036107399</v>
      </c>
      <c r="E210" s="232">
        <v>2343.7682985641541</v>
      </c>
      <c r="G210" s="223"/>
      <c r="H210" s="223"/>
      <c r="I210" s="223"/>
      <c r="J210" s="223"/>
      <c r="K210" s="223"/>
      <c r="L210" s="224"/>
      <c r="M210" s="224"/>
    </row>
    <row r="211" spans="2:13" s="221" customFormat="1" ht="13.15" customHeight="1" x14ac:dyDescent="0.3">
      <c r="B211" s="935" t="s">
        <v>117</v>
      </c>
      <c r="C211" s="229">
        <v>3091</v>
      </c>
      <c r="D211" s="230">
        <v>34262704.210762799</v>
      </c>
      <c r="E211" s="230">
        <v>11084.666519172695</v>
      </c>
      <c r="F211" s="222"/>
      <c r="G211" s="223"/>
      <c r="H211" s="223"/>
      <c r="I211" s="223"/>
      <c r="J211" s="223"/>
      <c r="K211" s="223"/>
      <c r="L211" s="224"/>
      <c r="M211" s="224"/>
    </row>
    <row r="212" spans="2:13" s="222" customFormat="1" ht="13.15" customHeight="1" x14ac:dyDescent="0.3">
      <c r="B212" s="987" t="s">
        <v>118</v>
      </c>
      <c r="C212" s="231">
        <v>8076</v>
      </c>
      <c r="D212" s="232">
        <v>34862647.269577399</v>
      </c>
      <c r="E212" s="232">
        <v>4316.8211081695636</v>
      </c>
      <c r="G212" s="223"/>
      <c r="H212" s="223"/>
      <c r="I212" s="223"/>
      <c r="J212" s="223"/>
      <c r="K212" s="223"/>
      <c r="L212" s="224"/>
      <c r="M212" s="224"/>
    </row>
    <row r="213" spans="2:13" s="221" customFormat="1" ht="13.15" customHeight="1" x14ac:dyDescent="0.3">
      <c r="B213" s="935" t="s">
        <v>119</v>
      </c>
      <c r="C213" s="229">
        <v>1559</v>
      </c>
      <c r="D213" s="230">
        <v>25498448.1070254</v>
      </c>
      <c r="E213" s="230">
        <v>16355.64342977896</v>
      </c>
      <c r="F213" s="222"/>
      <c r="G213" s="223"/>
      <c r="H213" s="223"/>
      <c r="I213" s="223"/>
      <c r="J213" s="223"/>
      <c r="K213" s="223"/>
      <c r="L213" s="224"/>
      <c r="M213" s="224"/>
    </row>
    <row r="214" spans="2:13" s="222" customFormat="1" ht="13.15" customHeight="1" x14ac:dyDescent="0.3">
      <c r="B214" s="987" t="s">
        <v>120</v>
      </c>
      <c r="C214" s="231">
        <v>8898</v>
      </c>
      <c r="D214" s="232">
        <v>83280352.350329697</v>
      </c>
      <c r="E214" s="232">
        <v>9359.4462070498648</v>
      </c>
      <c r="G214" s="223"/>
      <c r="H214" s="223"/>
      <c r="I214" s="223"/>
      <c r="J214" s="223"/>
      <c r="K214" s="223"/>
      <c r="L214" s="224"/>
      <c r="M214" s="224"/>
    </row>
    <row r="215" spans="2:13" s="221" customFormat="1" ht="13.15" customHeight="1" x14ac:dyDescent="0.3">
      <c r="B215" s="935" t="s">
        <v>121</v>
      </c>
      <c r="C215" s="229">
        <v>10545</v>
      </c>
      <c r="D215" s="230">
        <v>53289471.8285015</v>
      </c>
      <c r="E215" s="230">
        <v>5053.5298082979134</v>
      </c>
      <c r="F215" s="222"/>
      <c r="G215" s="223"/>
      <c r="H215" s="223"/>
      <c r="I215" s="223"/>
      <c r="J215" s="223"/>
      <c r="K215" s="223"/>
      <c r="L215" s="224"/>
      <c r="M215" s="224"/>
    </row>
    <row r="216" spans="2:13" s="222" customFormat="1" ht="13.15" customHeight="1" x14ac:dyDescent="0.3">
      <c r="B216" s="987" t="s">
        <v>122</v>
      </c>
      <c r="C216" s="231">
        <v>17093</v>
      </c>
      <c r="D216" s="232">
        <v>180341771.089773</v>
      </c>
      <c r="E216" s="232">
        <v>10550.621370723278</v>
      </c>
      <c r="G216" s="223"/>
      <c r="H216" s="223"/>
      <c r="I216" s="223"/>
      <c r="J216" s="223"/>
      <c r="K216" s="223"/>
      <c r="L216" s="224"/>
      <c r="M216" s="224"/>
    </row>
    <row r="217" spans="2:13" s="221" customFormat="1" ht="13.15" customHeight="1" x14ac:dyDescent="0.3">
      <c r="B217" s="935" t="s">
        <v>123</v>
      </c>
      <c r="C217" s="229">
        <v>21452</v>
      </c>
      <c r="D217" s="230">
        <v>279028544.48044199</v>
      </c>
      <c r="E217" s="230">
        <v>13007.110967762539</v>
      </c>
      <c r="F217" s="222"/>
      <c r="G217" s="223"/>
      <c r="H217" s="223"/>
      <c r="I217" s="223"/>
      <c r="J217" s="223"/>
      <c r="K217" s="223"/>
      <c r="L217" s="224"/>
      <c r="M217" s="224"/>
    </row>
    <row r="218" spans="2:13" s="222" customFormat="1" ht="13.15" customHeight="1" x14ac:dyDescent="0.3">
      <c r="B218" s="987" t="s">
        <v>124</v>
      </c>
      <c r="C218" s="231">
        <v>13121</v>
      </c>
      <c r="D218" s="232">
        <v>76666343.475435093</v>
      </c>
      <c r="E218" s="232">
        <v>5843.0259488937654</v>
      </c>
      <c r="G218" s="1379"/>
      <c r="H218" s="1379"/>
      <c r="I218" s="1379"/>
      <c r="J218" s="1379"/>
      <c r="K218" s="1379"/>
      <c r="L218" s="224"/>
      <c r="M218" s="224"/>
    </row>
    <row r="219" spans="2:13" s="221" customFormat="1" ht="13.15" customHeight="1" x14ac:dyDescent="0.3">
      <c r="B219" s="935" t="s">
        <v>125</v>
      </c>
      <c r="C219" s="229">
        <v>11703</v>
      </c>
      <c r="D219" s="230">
        <v>34183167.9182956</v>
      </c>
      <c r="E219" s="230">
        <v>2920.8893376310007</v>
      </c>
      <c r="F219" s="222"/>
      <c r="G219" s="223"/>
      <c r="H219" s="223"/>
      <c r="I219" s="223"/>
      <c r="J219" s="223"/>
      <c r="K219" s="223"/>
      <c r="L219" s="224"/>
      <c r="M219" s="224"/>
    </row>
    <row r="220" spans="2:13" s="222" customFormat="1" ht="13.15" customHeight="1" x14ac:dyDescent="0.3">
      <c r="B220" s="987" t="s">
        <v>126</v>
      </c>
      <c r="C220" s="231">
        <v>12501</v>
      </c>
      <c r="D220" s="232">
        <v>81247470.234142303</v>
      </c>
      <c r="E220" s="232">
        <v>6499.277676517263</v>
      </c>
      <c r="G220" s="223"/>
      <c r="H220" s="223"/>
      <c r="I220" s="223"/>
      <c r="J220" s="223"/>
      <c r="K220" s="223"/>
      <c r="L220" s="224"/>
      <c r="M220" s="224"/>
    </row>
    <row r="221" spans="2:13" s="221" customFormat="1" ht="13.15" customHeight="1" x14ac:dyDescent="0.3">
      <c r="B221" s="935" t="s">
        <v>127</v>
      </c>
      <c r="C221" s="229">
        <v>0</v>
      </c>
      <c r="D221" s="230">
        <v>0</v>
      </c>
      <c r="E221" s="230">
        <v>0</v>
      </c>
      <c r="F221" s="222"/>
      <c r="G221" s="223"/>
      <c r="H221" s="223"/>
      <c r="I221" s="223"/>
      <c r="J221" s="223"/>
      <c r="K221" s="223"/>
      <c r="L221" s="224"/>
      <c r="M221" s="224"/>
    </row>
    <row r="222" spans="2:13" s="222" customFormat="1" ht="13.15" customHeight="1" x14ac:dyDescent="0.3">
      <c r="B222" s="987" t="s">
        <v>128</v>
      </c>
      <c r="C222" s="231">
        <v>0</v>
      </c>
      <c r="D222" s="232">
        <v>0</v>
      </c>
      <c r="E222" s="232">
        <v>0</v>
      </c>
      <c r="G222" s="223"/>
      <c r="H222" s="223"/>
      <c r="I222" s="223"/>
      <c r="J222" s="223"/>
      <c r="K222" s="223"/>
      <c r="L222" s="224"/>
      <c r="M222" s="224"/>
    </row>
    <row r="223" spans="2:13" s="221" customFormat="1" ht="13.15" customHeight="1" x14ac:dyDescent="0.3">
      <c r="B223" s="935" t="s">
        <v>129</v>
      </c>
      <c r="C223" s="229">
        <v>0</v>
      </c>
      <c r="D223" s="230">
        <v>0</v>
      </c>
      <c r="E223" s="230">
        <v>0</v>
      </c>
      <c r="F223" s="233"/>
      <c r="G223" s="223"/>
      <c r="H223" s="223"/>
      <c r="I223" s="223"/>
      <c r="J223" s="223"/>
      <c r="K223" s="223"/>
      <c r="L223" s="224"/>
      <c r="M223" s="224"/>
    </row>
    <row r="224" spans="2:13" s="222" customFormat="1" ht="13.15" customHeight="1" x14ac:dyDescent="0.3">
      <c r="B224" s="987" t="s">
        <v>29</v>
      </c>
      <c r="C224" s="231">
        <v>0</v>
      </c>
      <c r="D224" s="232">
        <v>0</v>
      </c>
      <c r="E224" s="232">
        <v>0</v>
      </c>
      <c r="F224" s="233"/>
      <c r="G224" s="223"/>
      <c r="H224" s="223"/>
      <c r="I224" s="223"/>
      <c r="J224" s="223"/>
      <c r="K224" s="223"/>
      <c r="L224" s="224"/>
      <c r="M224" s="224"/>
    </row>
    <row r="225" spans="2:13" s="221" customFormat="1" ht="13.15" customHeight="1" x14ac:dyDescent="0.3">
      <c r="B225" s="935" t="s">
        <v>28</v>
      </c>
      <c r="C225" s="229">
        <v>0</v>
      </c>
      <c r="D225" s="230">
        <v>0</v>
      </c>
      <c r="E225" s="230">
        <v>0</v>
      </c>
      <c r="F225" s="233"/>
      <c r="G225" s="223"/>
      <c r="H225" s="223"/>
      <c r="I225" s="223"/>
      <c r="J225" s="223"/>
      <c r="K225" s="223"/>
      <c r="L225" s="224"/>
      <c r="M225" s="224"/>
    </row>
    <row r="226" spans="2:13" s="222" customFormat="1" ht="13.15" customHeight="1" x14ac:dyDescent="0.3">
      <c r="B226" s="987" t="s">
        <v>27</v>
      </c>
      <c r="C226" s="231">
        <v>904</v>
      </c>
      <c r="D226" s="232">
        <v>3445013.08484645</v>
      </c>
      <c r="E226" s="232">
        <v>3810.8551823522675</v>
      </c>
      <c r="F226" s="233"/>
      <c r="G226" s="223"/>
      <c r="H226" s="223"/>
      <c r="I226" s="223"/>
      <c r="J226" s="223"/>
      <c r="K226" s="223"/>
      <c r="L226" s="224"/>
      <c r="M226" s="224"/>
    </row>
    <row r="227" spans="2:13" s="221" customFormat="1" ht="13.15" customHeight="1" x14ac:dyDescent="0.3">
      <c r="B227" s="935" t="s">
        <v>26</v>
      </c>
      <c r="C227" s="229">
        <v>0</v>
      </c>
      <c r="D227" s="230">
        <v>0</v>
      </c>
      <c r="E227" s="230">
        <v>0</v>
      </c>
      <c r="F227" s="233"/>
      <c r="G227" s="223"/>
      <c r="H227" s="223"/>
      <c r="I227" s="223"/>
      <c r="J227" s="223"/>
      <c r="K227" s="223"/>
      <c r="L227" s="224"/>
      <c r="M227" s="224"/>
    </row>
    <row r="228" spans="2:13" s="222" customFormat="1" ht="13.15" customHeight="1" x14ac:dyDescent="0.3">
      <c r="B228" s="987" t="s">
        <v>25</v>
      </c>
      <c r="C228" s="231">
        <v>1</v>
      </c>
      <c r="D228" s="232">
        <v>24995.155426055</v>
      </c>
      <c r="E228" s="232">
        <v>24995.155426055</v>
      </c>
      <c r="F228" s="233"/>
      <c r="G228" s="223"/>
      <c r="H228" s="223"/>
      <c r="I228" s="223"/>
      <c r="J228" s="223"/>
      <c r="K228" s="223"/>
      <c r="L228" s="224"/>
      <c r="M228" s="224"/>
    </row>
    <row r="229" spans="2:13" s="221" customFormat="1" ht="13.15" customHeight="1" x14ac:dyDescent="0.3">
      <c r="B229" s="935" t="s">
        <v>130</v>
      </c>
      <c r="C229" s="229">
        <v>0</v>
      </c>
      <c r="D229" s="230">
        <v>0</v>
      </c>
      <c r="E229" s="230">
        <v>0</v>
      </c>
      <c r="F229" s="233"/>
      <c r="G229" s="223"/>
      <c r="H229" s="223"/>
      <c r="I229" s="223"/>
      <c r="J229" s="223"/>
      <c r="K229" s="223"/>
      <c r="L229" s="224"/>
      <c r="M229" s="224"/>
    </row>
    <row r="230" spans="2:13" s="222" customFormat="1" ht="13.15" customHeight="1" x14ac:dyDescent="0.3">
      <c r="B230" s="987" t="s">
        <v>131</v>
      </c>
      <c r="C230" s="231">
        <v>0</v>
      </c>
      <c r="D230" s="232">
        <v>0</v>
      </c>
      <c r="E230" s="232">
        <v>0</v>
      </c>
      <c r="F230" s="233"/>
      <c r="G230" s="223"/>
      <c r="H230" s="223"/>
      <c r="I230" s="223"/>
      <c r="J230" s="223"/>
      <c r="K230" s="223"/>
      <c r="L230" s="224"/>
      <c r="M230" s="224"/>
    </row>
    <row r="231" spans="2:13" s="221" customFormat="1" ht="13.15" customHeight="1" x14ac:dyDescent="0.3">
      <c r="B231" s="935" t="s">
        <v>132</v>
      </c>
      <c r="C231" s="229">
        <v>930</v>
      </c>
      <c r="D231" s="230">
        <v>3690960.2472291598</v>
      </c>
      <c r="E231" s="230">
        <v>3968.7744593861935</v>
      </c>
      <c r="F231" s="233"/>
      <c r="G231" s="223"/>
      <c r="H231" s="223"/>
      <c r="I231" s="223"/>
      <c r="J231" s="223"/>
      <c r="K231" s="223"/>
      <c r="L231" s="224"/>
      <c r="M231" s="224"/>
    </row>
    <row r="232" spans="2:13" s="222" customFormat="1" ht="13.15" customHeight="1" x14ac:dyDescent="0.3">
      <c r="B232" s="987" t="s">
        <v>133</v>
      </c>
      <c r="C232" s="231">
        <v>0</v>
      </c>
      <c r="D232" s="232">
        <v>0</v>
      </c>
      <c r="E232" s="232">
        <v>0</v>
      </c>
      <c r="F232" s="233"/>
      <c r="G232" s="223"/>
      <c r="H232" s="223"/>
      <c r="I232" s="223"/>
      <c r="J232" s="223"/>
      <c r="K232" s="223"/>
      <c r="L232" s="224"/>
      <c r="M232" s="224"/>
    </row>
    <row r="233" spans="2:13" s="221" customFormat="1" ht="13.15" customHeight="1" x14ac:dyDescent="0.3">
      <c r="B233" s="935" t="s">
        <v>134</v>
      </c>
      <c r="C233" s="229">
        <v>20</v>
      </c>
      <c r="D233" s="230">
        <v>2531876.5928616999</v>
      </c>
      <c r="E233" s="230">
        <v>126593.82964308499</v>
      </c>
      <c r="F233" s="233"/>
      <c r="G233" s="223"/>
      <c r="H233" s="223"/>
      <c r="I233" s="223"/>
      <c r="J233" s="223"/>
      <c r="K233" s="223"/>
      <c r="L233" s="224"/>
      <c r="M233" s="224"/>
    </row>
    <row r="234" spans="2:13" s="222" customFormat="1" ht="13.15" customHeight="1" x14ac:dyDescent="0.3">
      <c r="B234" s="987" t="s">
        <v>135</v>
      </c>
      <c r="C234" s="231">
        <v>0</v>
      </c>
      <c r="D234" s="232">
        <v>0</v>
      </c>
      <c r="E234" s="232">
        <v>0</v>
      </c>
      <c r="F234" s="233"/>
      <c r="L234" s="224"/>
      <c r="M234" s="224"/>
    </row>
    <row r="235" spans="2:13" s="221" customFormat="1" ht="13.15" customHeight="1" x14ac:dyDescent="0.3">
      <c r="B235" s="935" t="s">
        <v>136</v>
      </c>
      <c r="C235" s="229">
        <v>6891</v>
      </c>
      <c r="D235" s="230">
        <v>42528775.826915503</v>
      </c>
      <c r="E235" s="230">
        <v>6171.6406656385871</v>
      </c>
      <c r="F235" s="233"/>
      <c r="G235" s="1379"/>
      <c r="H235" s="1380"/>
      <c r="I235" s="1380"/>
      <c r="J235" s="1380"/>
      <c r="K235" s="1380"/>
      <c r="L235" s="224"/>
      <c r="M235" s="224"/>
    </row>
    <row r="236" spans="2:13" s="222" customFormat="1" ht="13.15" customHeight="1" x14ac:dyDescent="0.3">
      <c r="B236" s="987" t="s">
        <v>137</v>
      </c>
      <c r="C236" s="231">
        <v>0</v>
      </c>
      <c r="D236" s="232">
        <v>0</v>
      </c>
      <c r="E236" s="232">
        <v>0</v>
      </c>
      <c r="F236" s="233"/>
      <c r="G236" s="223"/>
      <c r="H236" s="223"/>
      <c r="I236" s="223"/>
      <c r="J236" s="223"/>
      <c r="K236" s="223"/>
      <c r="L236" s="224"/>
      <c r="M236" s="224"/>
    </row>
    <row r="237" spans="2:13" s="221" customFormat="1" ht="13.15" customHeight="1" x14ac:dyDescent="0.3">
      <c r="B237" s="935" t="s">
        <v>138</v>
      </c>
      <c r="C237" s="229">
        <v>3829</v>
      </c>
      <c r="D237" s="230">
        <v>21040971.346569899</v>
      </c>
      <c r="E237" s="230">
        <v>5495.1609680255679</v>
      </c>
      <c r="F237" s="233"/>
      <c r="G237" s="223"/>
      <c r="H237" s="223"/>
      <c r="I237" s="223"/>
      <c r="J237" s="223"/>
      <c r="K237" s="223"/>
      <c r="L237" s="224"/>
      <c r="M237" s="224"/>
    </row>
    <row r="238" spans="2:13" s="222" customFormat="1" ht="13.15" customHeight="1" x14ac:dyDescent="0.3">
      <c r="B238" s="987" t="s">
        <v>139</v>
      </c>
      <c r="C238" s="231">
        <v>6196</v>
      </c>
      <c r="D238" s="232">
        <v>24843129.108493499</v>
      </c>
      <c r="E238" s="232">
        <v>4009.5431098278727</v>
      </c>
      <c r="F238" s="233"/>
      <c r="G238" s="223"/>
      <c r="H238" s="223"/>
      <c r="I238" s="223"/>
      <c r="J238" s="223"/>
      <c r="K238" s="223"/>
      <c r="L238" s="224"/>
      <c r="M238" s="224"/>
    </row>
    <row r="239" spans="2:13" s="221" customFormat="1" ht="13.15" customHeight="1" x14ac:dyDescent="0.3">
      <c r="B239" s="935" t="s">
        <v>140</v>
      </c>
      <c r="C239" s="229">
        <v>16024</v>
      </c>
      <c r="D239" s="230">
        <v>114449855.158663</v>
      </c>
      <c r="E239" s="230">
        <v>7142.4023439005869</v>
      </c>
      <c r="F239" s="233"/>
      <c r="G239" s="223"/>
      <c r="H239" s="223"/>
      <c r="I239" s="223"/>
      <c r="J239" s="223"/>
      <c r="K239" s="223"/>
      <c r="L239" s="224"/>
      <c r="M239" s="224"/>
    </row>
    <row r="240" spans="2:13" s="222" customFormat="1" ht="13.15" customHeight="1" x14ac:dyDescent="0.3">
      <c r="B240" s="987" t="s">
        <v>141</v>
      </c>
      <c r="C240" s="231">
        <v>3327</v>
      </c>
      <c r="D240" s="232">
        <v>19608979.339132398</v>
      </c>
      <c r="E240" s="232">
        <v>5893.8921969138555</v>
      </c>
      <c r="F240" s="233"/>
      <c r="G240" s="223"/>
      <c r="H240" s="223"/>
      <c r="I240" s="223"/>
      <c r="J240" s="223"/>
      <c r="K240" s="223"/>
      <c r="L240" s="224"/>
      <c r="M240" s="224"/>
    </row>
    <row r="241" spans="2:19" s="221" customFormat="1" ht="13.15" customHeight="1" x14ac:dyDescent="0.3">
      <c r="B241" s="935" t="s">
        <v>142</v>
      </c>
      <c r="C241" s="229">
        <v>10129</v>
      </c>
      <c r="D241" s="230">
        <v>72743027.728206396</v>
      </c>
      <c r="E241" s="230">
        <v>7181.6593669865133</v>
      </c>
      <c r="F241" s="233"/>
      <c r="G241" s="223"/>
      <c r="H241" s="223"/>
      <c r="I241" s="223"/>
      <c r="J241" s="223"/>
      <c r="K241" s="223"/>
      <c r="L241" s="224"/>
      <c r="M241" s="224"/>
    </row>
    <row r="242" spans="2:19" s="222" customFormat="1" ht="13.15" customHeight="1" x14ac:dyDescent="0.3">
      <c r="B242" s="987" t="s">
        <v>143</v>
      </c>
      <c r="C242" s="231">
        <v>3302</v>
      </c>
      <c r="D242" s="232">
        <v>19591128.992310401</v>
      </c>
      <c r="E242" s="232">
        <v>5933.1099310449426</v>
      </c>
      <c r="F242" s="233"/>
      <c r="G242" s="223"/>
      <c r="H242" s="223"/>
      <c r="I242" s="223"/>
      <c r="J242" s="223"/>
      <c r="K242" s="223"/>
      <c r="L242" s="224"/>
      <c r="M242" s="224"/>
    </row>
    <row r="243" spans="2:19" s="222" customFormat="1" ht="13.15" customHeight="1" x14ac:dyDescent="0.3">
      <c r="B243" s="935" t="s">
        <v>144</v>
      </c>
      <c r="C243" s="229">
        <v>270161</v>
      </c>
      <c r="D243" s="230">
        <v>715210443.06798601</v>
      </c>
      <c r="E243" s="230">
        <v>2647.3489625371021</v>
      </c>
      <c r="F243" s="233"/>
      <c r="G243" s="223"/>
      <c r="H243" s="223"/>
      <c r="I243" s="223"/>
      <c r="J243" s="223"/>
      <c r="K243" s="223"/>
      <c r="L243" s="224"/>
      <c r="M243" s="224"/>
      <c r="N243" s="221"/>
      <c r="O243" s="221"/>
      <c r="P243" s="221"/>
      <c r="Q243" s="221"/>
      <c r="R243" s="221"/>
      <c r="S243" s="221"/>
    </row>
    <row r="244" spans="2:19" s="222" customFormat="1" ht="13.15" customHeight="1" x14ac:dyDescent="0.3">
      <c r="B244" s="987" t="s">
        <v>145</v>
      </c>
      <c r="C244" s="231">
        <v>89190</v>
      </c>
      <c r="D244" s="232">
        <v>167913435.17422301</v>
      </c>
      <c r="E244" s="232">
        <v>1882.6486733291065</v>
      </c>
      <c r="F244" s="233"/>
      <c r="G244" s="223"/>
      <c r="H244" s="223"/>
      <c r="I244" s="223"/>
      <c r="J244" s="223"/>
      <c r="K244" s="223"/>
      <c r="L244" s="224"/>
      <c r="M244" s="224"/>
    </row>
    <row r="245" spans="2:19" s="221" customFormat="1" ht="13.15" customHeight="1" x14ac:dyDescent="0.3">
      <c r="B245" s="935" t="s">
        <v>146</v>
      </c>
      <c r="C245" s="229">
        <v>2793</v>
      </c>
      <c r="D245" s="230">
        <v>5284664.7763749398</v>
      </c>
      <c r="E245" s="230">
        <v>1892.1105536609166</v>
      </c>
      <c r="F245" s="222"/>
      <c r="G245" s="223"/>
      <c r="H245" s="223"/>
      <c r="I245" s="223"/>
      <c r="J245" s="223"/>
      <c r="K245" s="223"/>
      <c r="L245" s="224"/>
      <c r="M245" s="224"/>
      <c r="N245" s="222"/>
      <c r="O245" s="222"/>
      <c r="P245" s="222"/>
      <c r="Q245" s="222"/>
      <c r="R245" s="222"/>
      <c r="S245" s="222"/>
    </row>
    <row r="246" spans="2:19" s="221" customFormat="1" ht="13.15" customHeight="1" x14ac:dyDescent="0.3">
      <c r="B246" s="987" t="s">
        <v>147</v>
      </c>
      <c r="C246" s="231">
        <v>7706</v>
      </c>
      <c r="D246" s="232">
        <v>22995345.6318877</v>
      </c>
      <c r="E246" s="232">
        <v>2984.0832639355958</v>
      </c>
      <c r="F246" s="222"/>
      <c r="G246" s="223"/>
      <c r="H246" s="223"/>
      <c r="I246" s="223"/>
      <c r="J246" s="223"/>
      <c r="K246" s="223"/>
      <c r="L246" s="224"/>
      <c r="M246" s="224"/>
      <c r="N246" s="222"/>
      <c r="O246" s="222"/>
      <c r="P246" s="222"/>
      <c r="Q246" s="222"/>
      <c r="R246" s="222"/>
      <c r="S246" s="222"/>
    </row>
    <row r="247" spans="2:19" s="221" customFormat="1" ht="13.15" customHeight="1" x14ac:dyDescent="0.3">
      <c r="B247" s="935">
        <v>2013</v>
      </c>
      <c r="C247" s="229">
        <v>43466</v>
      </c>
      <c r="D247" s="230">
        <v>71274595.290471107</v>
      </c>
      <c r="E247" s="230">
        <v>1639.7781091076038</v>
      </c>
      <c r="F247" s="222"/>
      <c r="G247" s="223"/>
      <c r="H247" s="223"/>
      <c r="I247" s="223"/>
      <c r="J247" s="223"/>
      <c r="K247" s="223"/>
      <c r="L247" s="224"/>
      <c r="M247" s="224"/>
    </row>
    <row r="248" spans="2:19" s="221" customFormat="1" ht="13.15" customHeight="1" x14ac:dyDescent="0.3">
      <c r="B248" s="987" t="s">
        <v>149</v>
      </c>
      <c r="C248" s="231">
        <v>30779</v>
      </c>
      <c r="D248" s="232">
        <v>58881532.007214502</v>
      </c>
      <c r="E248" s="232">
        <v>1913.0423992727021</v>
      </c>
      <c r="F248" s="222"/>
      <c r="G248" s="223"/>
      <c r="H248" s="223"/>
      <c r="I248" s="223"/>
      <c r="J248" s="223"/>
      <c r="K248" s="223"/>
      <c r="L248" s="224"/>
      <c r="M248" s="224"/>
    </row>
    <row r="249" spans="2:19" s="221" customFormat="1" ht="13.15" customHeight="1" x14ac:dyDescent="0.3">
      <c r="B249" s="935">
        <v>2015</v>
      </c>
      <c r="C249" s="229">
        <v>13326</v>
      </c>
      <c r="D249" s="230">
        <v>20567947.295654599</v>
      </c>
      <c r="E249" s="230">
        <v>1543.4449418921356</v>
      </c>
      <c r="F249" s="222"/>
      <c r="G249" s="223"/>
      <c r="H249" s="223"/>
      <c r="I249" s="223"/>
      <c r="J249" s="223"/>
      <c r="K249" s="223"/>
      <c r="L249" s="224"/>
      <c r="M249" s="224"/>
    </row>
    <row r="250" spans="2:19" s="221" customFormat="1" ht="13.15" customHeight="1" x14ac:dyDescent="0.3">
      <c r="B250" s="987">
        <v>2016</v>
      </c>
      <c r="C250" s="231">
        <v>2418</v>
      </c>
      <c r="D250" s="232">
        <v>3016413.8820603001</v>
      </c>
      <c r="E250" s="232">
        <v>1247.4829950621588</v>
      </c>
      <c r="F250" s="222"/>
      <c r="G250" s="223"/>
      <c r="H250" s="223"/>
      <c r="I250" s="223"/>
      <c r="J250" s="223"/>
      <c r="K250" s="223"/>
      <c r="L250" s="224"/>
      <c r="M250" s="224"/>
    </row>
    <row r="251" spans="2:19" s="221" customFormat="1" ht="13.15" customHeight="1" x14ac:dyDescent="0.3">
      <c r="B251" s="935">
        <v>2017</v>
      </c>
      <c r="C251" s="229">
        <v>80983</v>
      </c>
      <c r="D251" s="230">
        <v>129029168.434544</v>
      </c>
      <c r="E251" s="230">
        <v>1593.2870903096205</v>
      </c>
      <c r="F251" s="222"/>
      <c r="G251" s="223"/>
      <c r="H251" s="223"/>
      <c r="I251" s="223"/>
      <c r="J251" s="223"/>
      <c r="K251" s="223"/>
      <c r="L251" s="224"/>
      <c r="M251" s="224"/>
    </row>
    <row r="252" spans="2:19" s="221" customFormat="1" ht="13.15" customHeight="1" x14ac:dyDescent="0.3">
      <c r="B252" s="987">
        <v>2018</v>
      </c>
      <c r="C252" s="231">
        <v>6878</v>
      </c>
      <c r="D252" s="232">
        <v>21950802.3827019</v>
      </c>
      <c r="E252" s="232">
        <v>3191.4513496222594</v>
      </c>
      <c r="F252" s="222"/>
      <c r="G252" s="223"/>
      <c r="H252" s="223"/>
      <c r="I252" s="223"/>
      <c r="J252" s="223"/>
      <c r="K252" s="223"/>
      <c r="L252" s="224"/>
      <c r="M252" s="224"/>
    </row>
    <row r="253" spans="2:19" s="221" customFormat="1" ht="13.15" customHeight="1" x14ac:dyDescent="0.3">
      <c r="B253" s="935">
        <v>2019</v>
      </c>
      <c r="C253" s="229">
        <v>48589</v>
      </c>
      <c r="D253" s="230">
        <v>80988921.537688002</v>
      </c>
      <c r="E253" s="230">
        <v>1666.8159776428411</v>
      </c>
      <c r="F253" s="222"/>
      <c r="G253" s="223"/>
      <c r="H253" s="223"/>
      <c r="I253" s="223"/>
      <c r="J253" s="223"/>
      <c r="K253" s="223"/>
      <c r="L253" s="224"/>
      <c r="M253" s="224"/>
    </row>
    <row r="254" spans="2:19" s="221" customFormat="1" ht="13.15" customHeight="1" x14ac:dyDescent="0.3">
      <c r="B254" s="987">
        <v>2020</v>
      </c>
      <c r="C254" s="231">
        <v>56713</v>
      </c>
      <c r="D254" s="232">
        <v>94690636.2060868</v>
      </c>
      <c r="E254" s="232">
        <v>1669.6460459874597</v>
      </c>
      <c r="F254" s="222"/>
      <c r="G254" s="223"/>
      <c r="H254" s="223"/>
      <c r="I254" s="223"/>
      <c r="J254" s="223"/>
      <c r="K254" s="223"/>
      <c r="L254" s="224"/>
      <c r="M254" s="224"/>
    </row>
    <row r="255" spans="2:19" s="221" customFormat="1" ht="13.15" customHeight="1" x14ac:dyDescent="0.3">
      <c r="B255" s="935">
        <v>2021</v>
      </c>
      <c r="C255" s="229">
        <v>24550</v>
      </c>
      <c r="D255" s="230">
        <v>36098255.037781499</v>
      </c>
      <c r="E255" s="230">
        <v>1470.3973538811201</v>
      </c>
      <c r="F255" s="222"/>
      <c r="G255" s="223"/>
      <c r="H255" s="223"/>
      <c r="I255" s="223"/>
      <c r="J255" s="223"/>
      <c r="K255" s="223"/>
      <c r="L255" s="224"/>
      <c r="M255" s="224"/>
    </row>
    <row r="256" spans="2:19" s="221" customFormat="1" ht="13.15" customHeight="1" x14ac:dyDescent="0.3">
      <c r="B256" s="987">
        <v>2022</v>
      </c>
      <c r="C256" s="231">
        <v>6133</v>
      </c>
      <c r="D256" s="232">
        <v>11648452.209751001</v>
      </c>
      <c r="E256" s="232">
        <v>1899.3073878609164</v>
      </c>
      <c r="F256" s="222"/>
      <c r="G256" s="223"/>
      <c r="H256" s="223"/>
      <c r="I256" s="223"/>
      <c r="J256" s="223"/>
      <c r="K256" s="223"/>
      <c r="L256" s="224"/>
      <c r="M256" s="224"/>
    </row>
    <row r="257" spans="2:19" s="221" customFormat="1" ht="13.15" customHeight="1" x14ac:dyDescent="0.3">
      <c r="B257" s="935">
        <v>2023</v>
      </c>
      <c r="C257" s="229">
        <v>76591</v>
      </c>
      <c r="D257" s="230">
        <v>111728618.53612401</v>
      </c>
      <c r="E257" s="230">
        <v>1458.7695491131335</v>
      </c>
      <c r="F257" s="222"/>
      <c r="G257" s="223"/>
      <c r="H257" s="223"/>
      <c r="I257" s="223"/>
      <c r="J257" s="223"/>
      <c r="K257" s="223"/>
      <c r="L257" s="224"/>
      <c r="M257" s="224"/>
    </row>
    <row r="258" spans="2:19" s="221" customFormat="1" ht="13.15" customHeight="1" x14ac:dyDescent="0.3">
      <c r="B258" s="987">
        <v>2024</v>
      </c>
      <c r="C258" s="231">
        <v>31093</v>
      </c>
      <c r="D258" s="232">
        <v>67743786.936000004</v>
      </c>
      <c r="E258" s="232">
        <v>2178.7472079246136</v>
      </c>
      <c r="F258" s="222"/>
      <c r="G258" s="223"/>
      <c r="H258" s="223"/>
      <c r="I258" s="223"/>
      <c r="J258" s="223"/>
      <c r="K258" s="223"/>
      <c r="L258" s="224"/>
      <c r="M258" s="224"/>
    </row>
    <row r="259" spans="2:19" s="222" customFormat="1" ht="13.15" customHeight="1" x14ac:dyDescent="0.3">
      <c r="B259" s="1088">
        <v>2025</v>
      </c>
      <c r="C259" s="229">
        <v>7950</v>
      </c>
      <c r="D259" s="230">
        <v>16048070.310000001</v>
      </c>
      <c r="E259" s="230">
        <v>2018.6251962264153</v>
      </c>
      <c r="G259" s="223"/>
      <c r="H259" s="223"/>
      <c r="I259" s="223"/>
      <c r="J259" s="223"/>
      <c r="K259" s="223"/>
      <c r="L259" s="224"/>
      <c r="M259" s="224"/>
      <c r="N259" s="221"/>
      <c r="O259" s="221"/>
      <c r="P259" s="221"/>
      <c r="Q259" s="221"/>
      <c r="R259" s="221"/>
      <c r="S259" s="221"/>
    </row>
    <row r="260" spans="2:19" s="221" customFormat="1" ht="13.15" customHeight="1" x14ac:dyDescent="0.3">
      <c r="B260" s="234" t="s">
        <v>4</v>
      </c>
      <c r="C260" s="235">
        <v>967490</v>
      </c>
      <c r="D260" s="236">
        <v>2864805182.4678893</v>
      </c>
      <c r="E260" s="236">
        <v>2961.0695536572875</v>
      </c>
      <c r="F260" s="222"/>
      <c r="G260" s="223"/>
      <c r="H260" s="223"/>
      <c r="I260" s="223"/>
      <c r="J260" s="223"/>
      <c r="K260" s="223"/>
      <c r="L260" s="224"/>
      <c r="M260" s="224"/>
    </row>
    <row r="261" spans="2:19" s="221" customFormat="1" ht="13.15" customHeight="1" x14ac:dyDescent="0.3">
      <c r="B261" s="1067" t="s">
        <v>12478</v>
      </c>
      <c r="C261" s="1068"/>
      <c r="D261" s="1069"/>
      <c r="E261" s="1069"/>
      <c r="F261" s="222"/>
      <c r="G261" s="224"/>
      <c r="H261" s="224"/>
      <c r="I261" s="224"/>
      <c r="J261" s="224"/>
      <c r="K261" s="224"/>
      <c r="L261" s="224"/>
      <c r="M261" s="224"/>
      <c r="N261" s="222"/>
      <c r="O261" s="222"/>
      <c r="P261" s="222"/>
      <c r="Q261" s="222"/>
      <c r="R261" s="222"/>
      <c r="S261" s="222"/>
    </row>
    <row r="262" spans="2:19" s="221" customFormat="1" ht="13.15" customHeight="1" x14ac:dyDescent="0.3">
      <c r="B262" s="1385" t="s">
        <v>12480</v>
      </c>
      <c r="C262" s="1385"/>
      <c r="D262" s="1385"/>
      <c r="E262" s="1385"/>
      <c r="F262" s="222"/>
      <c r="G262" s="224"/>
      <c r="H262" s="224"/>
      <c r="I262" s="224"/>
      <c r="J262" s="224"/>
      <c r="K262" s="224"/>
      <c r="L262" s="224"/>
      <c r="M262" s="224"/>
    </row>
    <row r="263" spans="2:19" s="221" customFormat="1" ht="13.15" customHeight="1" x14ac:dyDescent="0.3">
      <c r="B263" s="1385"/>
      <c r="C263" s="1385"/>
      <c r="D263" s="1385"/>
      <c r="E263" s="1385"/>
      <c r="F263" s="222"/>
      <c r="G263" s="224"/>
      <c r="H263" s="224"/>
      <c r="I263" s="224"/>
      <c r="J263" s="224"/>
      <c r="K263" s="224"/>
      <c r="L263" s="224"/>
      <c r="M263" s="224"/>
    </row>
    <row r="264" spans="2:19" s="222" customFormat="1" ht="13.15" customHeight="1" x14ac:dyDescent="0.3">
      <c r="B264" s="1385"/>
      <c r="C264" s="1385"/>
      <c r="D264" s="1385"/>
      <c r="E264" s="1385"/>
      <c r="G264" s="224"/>
      <c r="H264" s="224"/>
      <c r="I264" s="224"/>
      <c r="J264" s="224"/>
      <c r="K264" s="224"/>
      <c r="L264" s="224"/>
      <c r="M264" s="224"/>
      <c r="N264" s="221"/>
      <c r="O264" s="221"/>
      <c r="P264" s="221"/>
      <c r="Q264" s="221"/>
      <c r="R264" s="221"/>
      <c r="S264" s="221"/>
    </row>
    <row r="265" spans="2:19" s="221" customFormat="1" ht="13.15" customHeight="1" x14ac:dyDescent="0.3">
      <c r="B265" s="242"/>
      <c r="C265" s="242"/>
      <c r="D265" s="1005"/>
      <c r="E265" s="242"/>
      <c r="F265" s="222"/>
      <c r="G265" s="224"/>
      <c r="H265" s="224"/>
      <c r="I265" s="224"/>
      <c r="J265" s="224"/>
      <c r="K265" s="224"/>
      <c r="L265" s="224"/>
      <c r="M265" s="224"/>
    </row>
    <row r="266" spans="2:19" s="222" customFormat="1" ht="13.15" customHeight="1" x14ac:dyDescent="0.3">
      <c r="B266" s="242"/>
      <c r="C266" s="240"/>
      <c r="D266" s="240"/>
      <c r="E266" s="240"/>
      <c r="G266" s="1379"/>
      <c r="H266" s="1380"/>
      <c r="I266" s="1380"/>
      <c r="J266" s="1380"/>
      <c r="K266" s="1380"/>
      <c r="L266" s="224"/>
      <c r="M266" s="224"/>
    </row>
    <row r="267" spans="2:19" s="221" customFormat="1" ht="13.15" customHeight="1" x14ac:dyDescent="0.3">
      <c r="B267" s="237"/>
      <c r="C267" s="241"/>
      <c r="D267" s="241"/>
      <c r="E267" s="241"/>
      <c r="F267" s="222"/>
      <c r="G267" s="223"/>
      <c r="H267" s="223"/>
      <c r="I267" s="223"/>
      <c r="J267" s="223"/>
      <c r="K267" s="223"/>
      <c r="L267" s="224"/>
      <c r="M267" s="224"/>
    </row>
    <row r="268" spans="2:19" s="222" customFormat="1" ht="13.15" customHeight="1" x14ac:dyDescent="0.3">
      <c r="B268" s="1381" t="s">
        <v>617</v>
      </c>
      <c r="C268" s="1381"/>
      <c r="D268" s="1381"/>
      <c r="E268" s="1381"/>
      <c r="G268" s="223"/>
      <c r="H268" s="223"/>
      <c r="I268" s="223"/>
      <c r="J268" s="223"/>
      <c r="K268" s="223"/>
      <c r="L268" s="224"/>
      <c r="M268" s="224"/>
    </row>
    <row r="269" spans="2:19" s="221" customFormat="1" ht="13.15" customHeight="1" x14ac:dyDescent="0.3">
      <c r="B269" s="225" t="s">
        <v>12546</v>
      </c>
      <c r="C269" s="226"/>
      <c r="D269" s="226"/>
      <c r="E269" s="226"/>
      <c r="F269" s="222"/>
      <c r="G269" s="223"/>
      <c r="H269" s="223"/>
      <c r="I269" s="223"/>
      <c r="J269" s="223"/>
      <c r="K269" s="223"/>
      <c r="L269" s="224"/>
      <c r="M269" s="224"/>
    </row>
    <row r="270" spans="2:19" s="222" customFormat="1" ht="13.15" customHeight="1" x14ac:dyDescent="0.3">
      <c r="B270" s="227" t="s">
        <v>0</v>
      </c>
      <c r="C270" s="228" t="s">
        <v>12477</v>
      </c>
      <c r="D270" s="228" t="s">
        <v>109</v>
      </c>
      <c r="E270" s="228" t="s">
        <v>110</v>
      </c>
      <c r="G270" s="223"/>
      <c r="H270" s="223"/>
      <c r="I270" s="223"/>
      <c r="J270" s="223"/>
      <c r="K270" s="223"/>
      <c r="L270" s="224"/>
      <c r="M270" s="224"/>
    </row>
    <row r="271" spans="2:19" s="221" customFormat="1" ht="13.15" customHeight="1" x14ac:dyDescent="0.3">
      <c r="B271" s="935" t="s">
        <v>111</v>
      </c>
      <c r="C271" s="229">
        <v>0</v>
      </c>
      <c r="D271" s="230">
        <v>0</v>
      </c>
      <c r="E271" s="230">
        <v>0</v>
      </c>
      <c r="F271" s="222"/>
      <c r="G271" s="223"/>
      <c r="H271" s="223"/>
      <c r="I271" s="223"/>
      <c r="J271" s="223"/>
      <c r="K271" s="223"/>
      <c r="L271" s="224"/>
      <c r="M271" s="224"/>
    </row>
    <row r="272" spans="2:19" s="222" customFormat="1" ht="13.15" customHeight="1" x14ac:dyDescent="0.3">
      <c r="B272" s="987" t="s">
        <v>112</v>
      </c>
      <c r="C272" s="231">
        <v>0</v>
      </c>
      <c r="D272" s="232">
        <v>0</v>
      </c>
      <c r="E272" s="232">
        <v>0</v>
      </c>
      <c r="G272" s="223"/>
      <c r="H272" s="223"/>
      <c r="I272" s="223"/>
      <c r="J272" s="223"/>
      <c r="K272" s="223"/>
      <c r="L272" s="224"/>
      <c r="M272" s="224"/>
    </row>
    <row r="273" spans="2:13" s="221" customFormat="1" ht="13.15" customHeight="1" x14ac:dyDescent="0.3">
      <c r="B273" s="935" t="s">
        <v>113</v>
      </c>
      <c r="C273" s="229">
        <v>0</v>
      </c>
      <c r="D273" s="230">
        <v>0</v>
      </c>
      <c r="E273" s="230">
        <v>0</v>
      </c>
      <c r="F273" s="222"/>
      <c r="G273" s="223"/>
      <c r="H273" s="223"/>
      <c r="I273" s="223"/>
      <c r="J273" s="223"/>
      <c r="K273" s="223"/>
      <c r="L273" s="224"/>
      <c r="M273" s="224"/>
    </row>
    <row r="274" spans="2:13" s="222" customFormat="1" ht="13.15" customHeight="1" x14ac:dyDescent="0.3">
      <c r="B274" s="987" t="s">
        <v>114</v>
      </c>
      <c r="C274" s="231">
        <v>0</v>
      </c>
      <c r="D274" s="232">
        <v>0</v>
      </c>
      <c r="E274" s="232">
        <v>0</v>
      </c>
      <c r="G274" s="223"/>
      <c r="H274" s="223"/>
      <c r="I274" s="223"/>
      <c r="J274" s="223"/>
      <c r="K274" s="223"/>
      <c r="L274" s="224"/>
      <c r="M274" s="224"/>
    </row>
    <row r="275" spans="2:13" s="221" customFormat="1" ht="13.15" customHeight="1" x14ac:dyDescent="0.3">
      <c r="B275" s="935" t="s">
        <v>115</v>
      </c>
      <c r="C275" s="229">
        <v>0</v>
      </c>
      <c r="D275" s="230">
        <v>0</v>
      </c>
      <c r="E275" s="230">
        <v>0</v>
      </c>
      <c r="F275" s="222"/>
      <c r="G275" s="223"/>
      <c r="H275" s="223"/>
      <c r="I275" s="223"/>
      <c r="J275" s="223"/>
      <c r="K275" s="223"/>
      <c r="L275" s="224"/>
      <c r="M275" s="224"/>
    </row>
    <row r="276" spans="2:13" s="222" customFormat="1" ht="13.15" customHeight="1" x14ac:dyDescent="0.3">
      <c r="B276" s="987" t="s">
        <v>116</v>
      </c>
      <c r="C276" s="231">
        <v>0</v>
      </c>
      <c r="D276" s="232">
        <v>0</v>
      </c>
      <c r="E276" s="232">
        <v>0</v>
      </c>
      <c r="G276" s="223"/>
      <c r="H276" s="223"/>
      <c r="I276" s="223"/>
      <c r="J276" s="223"/>
      <c r="K276" s="223"/>
      <c r="L276" s="224"/>
      <c r="M276" s="224"/>
    </row>
    <row r="277" spans="2:13" s="221" customFormat="1" ht="13.15" customHeight="1" x14ac:dyDescent="0.3">
      <c r="B277" s="935" t="s">
        <v>117</v>
      </c>
      <c r="C277" s="229">
        <v>0</v>
      </c>
      <c r="D277" s="230">
        <v>0</v>
      </c>
      <c r="E277" s="230">
        <v>0</v>
      </c>
      <c r="F277" s="222"/>
      <c r="G277" s="223"/>
      <c r="H277" s="223"/>
      <c r="I277" s="223"/>
      <c r="J277" s="223"/>
      <c r="K277" s="223"/>
      <c r="L277" s="224"/>
      <c r="M277" s="224"/>
    </row>
    <row r="278" spans="2:13" s="222" customFormat="1" ht="13.15" customHeight="1" x14ac:dyDescent="0.3">
      <c r="B278" s="987" t="s">
        <v>118</v>
      </c>
      <c r="C278" s="231">
        <v>0</v>
      </c>
      <c r="D278" s="232">
        <v>0</v>
      </c>
      <c r="E278" s="232">
        <v>0</v>
      </c>
      <c r="G278" s="223"/>
      <c r="H278" s="223"/>
      <c r="I278" s="223"/>
      <c r="J278" s="223"/>
      <c r="K278" s="223"/>
      <c r="L278" s="224"/>
      <c r="M278" s="224"/>
    </row>
    <row r="279" spans="2:13" s="221" customFormat="1" ht="13.15" customHeight="1" x14ac:dyDescent="0.3">
      <c r="B279" s="935" t="s">
        <v>119</v>
      </c>
      <c r="C279" s="229">
        <v>0</v>
      </c>
      <c r="D279" s="230">
        <v>0</v>
      </c>
      <c r="E279" s="230">
        <v>0</v>
      </c>
      <c r="F279" s="222"/>
      <c r="G279" s="223"/>
      <c r="H279" s="223"/>
      <c r="I279" s="223"/>
      <c r="J279" s="223"/>
      <c r="K279" s="223"/>
      <c r="L279" s="224"/>
      <c r="M279" s="224"/>
    </row>
    <row r="280" spans="2:13" s="222" customFormat="1" ht="13.15" customHeight="1" x14ac:dyDescent="0.3">
      <c r="B280" s="987" t="s">
        <v>120</v>
      </c>
      <c r="C280" s="231">
        <v>0</v>
      </c>
      <c r="D280" s="232">
        <v>0</v>
      </c>
      <c r="E280" s="232">
        <v>0</v>
      </c>
      <c r="G280" s="223"/>
      <c r="H280" s="223"/>
      <c r="I280" s="223"/>
      <c r="J280" s="223"/>
      <c r="K280" s="223"/>
      <c r="L280" s="224"/>
      <c r="M280" s="224"/>
    </row>
    <row r="281" spans="2:13" s="221" customFormat="1" ht="13.15" customHeight="1" x14ac:dyDescent="0.3">
      <c r="B281" s="935" t="s">
        <v>121</v>
      </c>
      <c r="C281" s="229">
        <v>0</v>
      </c>
      <c r="D281" s="230">
        <v>0</v>
      </c>
      <c r="E281" s="230">
        <v>0</v>
      </c>
      <c r="F281" s="222"/>
      <c r="G281" s="223"/>
      <c r="H281" s="223"/>
      <c r="I281" s="223"/>
      <c r="J281" s="223"/>
      <c r="K281" s="223"/>
      <c r="L281" s="224"/>
      <c r="M281" s="224"/>
    </row>
    <row r="282" spans="2:13" s="222" customFormat="1" ht="13.15" customHeight="1" x14ac:dyDescent="0.3">
      <c r="B282" s="987" t="s">
        <v>122</v>
      </c>
      <c r="C282" s="231">
        <v>0</v>
      </c>
      <c r="D282" s="232">
        <v>0</v>
      </c>
      <c r="E282" s="232">
        <v>0</v>
      </c>
      <c r="G282" s="223"/>
      <c r="H282" s="223"/>
      <c r="I282" s="223"/>
      <c r="J282" s="223"/>
      <c r="K282" s="223"/>
      <c r="L282" s="224"/>
      <c r="M282" s="224"/>
    </row>
    <row r="283" spans="2:13" s="221" customFormat="1" ht="13.15" customHeight="1" x14ac:dyDescent="0.3">
      <c r="B283" s="935" t="s">
        <v>123</v>
      </c>
      <c r="C283" s="229">
        <v>0</v>
      </c>
      <c r="D283" s="230">
        <v>0</v>
      </c>
      <c r="E283" s="230">
        <v>0</v>
      </c>
      <c r="F283" s="222"/>
      <c r="G283" s="1379"/>
      <c r="H283" s="1379"/>
      <c r="I283" s="1379"/>
      <c r="J283" s="1379"/>
      <c r="K283" s="1379"/>
      <c r="L283" s="224"/>
      <c r="M283" s="224"/>
    </row>
    <row r="284" spans="2:13" s="222" customFormat="1" ht="13.15" customHeight="1" x14ac:dyDescent="0.3">
      <c r="B284" s="987" t="s">
        <v>124</v>
      </c>
      <c r="C284" s="231">
        <v>0</v>
      </c>
      <c r="D284" s="232">
        <v>0</v>
      </c>
      <c r="E284" s="232">
        <v>0</v>
      </c>
      <c r="G284" s="223"/>
      <c r="H284" s="223"/>
      <c r="I284" s="223"/>
      <c r="J284" s="223"/>
      <c r="K284" s="223"/>
      <c r="L284" s="224"/>
      <c r="M284" s="224"/>
    </row>
    <row r="285" spans="2:13" s="221" customFormat="1" ht="13.15" customHeight="1" x14ac:dyDescent="0.3">
      <c r="B285" s="935" t="s">
        <v>125</v>
      </c>
      <c r="C285" s="229">
        <v>0</v>
      </c>
      <c r="D285" s="230">
        <v>0</v>
      </c>
      <c r="E285" s="230">
        <v>0</v>
      </c>
      <c r="F285" s="222"/>
      <c r="G285" s="223"/>
      <c r="H285" s="223"/>
      <c r="I285" s="223"/>
      <c r="J285" s="223"/>
      <c r="K285" s="223"/>
      <c r="L285" s="224"/>
      <c r="M285" s="224"/>
    </row>
    <row r="286" spans="2:13" s="222" customFormat="1" ht="13.15" customHeight="1" x14ac:dyDescent="0.3">
      <c r="B286" s="987" t="s">
        <v>126</v>
      </c>
      <c r="C286" s="231">
        <v>0</v>
      </c>
      <c r="D286" s="232">
        <v>0</v>
      </c>
      <c r="E286" s="232">
        <v>0</v>
      </c>
      <c r="G286" s="223"/>
      <c r="H286" s="223"/>
      <c r="I286" s="223"/>
      <c r="J286" s="223"/>
      <c r="K286" s="223"/>
      <c r="L286" s="224"/>
      <c r="M286" s="224"/>
    </row>
    <row r="287" spans="2:13" s="221" customFormat="1" ht="13.15" customHeight="1" x14ac:dyDescent="0.3">
      <c r="B287" s="935" t="s">
        <v>127</v>
      </c>
      <c r="C287" s="229">
        <v>2</v>
      </c>
      <c r="D287" s="230">
        <v>121682.22369035801</v>
      </c>
      <c r="E287" s="230">
        <v>60841.111845179003</v>
      </c>
      <c r="F287" s="222"/>
      <c r="G287" s="223"/>
      <c r="H287" s="223"/>
      <c r="I287" s="223"/>
      <c r="J287" s="223"/>
      <c r="K287" s="223"/>
      <c r="L287" s="224"/>
      <c r="M287" s="224"/>
    </row>
    <row r="288" spans="2:13" s="222" customFormat="1" ht="13.15" customHeight="1" x14ac:dyDescent="0.3">
      <c r="B288" s="987" t="s">
        <v>128</v>
      </c>
      <c r="C288" s="231">
        <v>0</v>
      </c>
      <c r="D288" s="232">
        <v>0</v>
      </c>
      <c r="E288" s="232">
        <v>0</v>
      </c>
      <c r="G288" s="223"/>
      <c r="H288" s="223"/>
      <c r="I288" s="223"/>
      <c r="J288" s="223"/>
      <c r="K288" s="223"/>
      <c r="L288" s="224"/>
      <c r="M288" s="224"/>
    </row>
    <row r="289" spans="2:13" s="221" customFormat="1" ht="13.15" customHeight="1" x14ac:dyDescent="0.3">
      <c r="B289" s="935" t="s">
        <v>129</v>
      </c>
      <c r="C289" s="229">
        <v>1</v>
      </c>
      <c r="D289" s="230">
        <v>5576.2038450459204</v>
      </c>
      <c r="E289" s="230">
        <v>5576.2038450459204</v>
      </c>
      <c r="F289" s="222"/>
      <c r="G289" s="223"/>
      <c r="H289" s="223"/>
      <c r="I289" s="223"/>
      <c r="J289" s="223"/>
      <c r="K289" s="223"/>
      <c r="L289" s="224"/>
      <c r="M289" s="224"/>
    </row>
    <row r="290" spans="2:13" s="222" customFormat="1" ht="13.15" customHeight="1" x14ac:dyDescent="0.3">
      <c r="B290" s="987" t="s">
        <v>29</v>
      </c>
      <c r="C290" s="231">
        <v>0</v>
      </c>
      <c r="D290" s="232">
        <v>0</v>
      </c>
      <c r="E290" s="232">
        <v>0</v>
      </c>
      <c r="G290" s="223"/>
      <c r="H290" s="223"/>
      <c r="I290" s="223"/>
      <c r="J290" s="223"/>
      <c r="K290" s="223"/>
      <c r="L290" s="224"/>
      <c r="M290" s="224"/>
    </row>
    <row r="291" spans="2:13" s="221" customFormat="1" ht="13.15" customHeight="1" x14ac:dyDescent="0.3">
      <c r="B291" s="935" t="s">
        <v>28</v>
      </c>
      <c r="C291" s="229">
        <v>0</v>
      </c>
      <c r="D291" s="230">
        <v>0</v>
      </c>
      <c r="E291" s="230">
        <v>0</v>
      </c>
      <c r="F291" s="222"/>
      <c r="G291" s="223"/>
      <c r="H291" s="223"/>
      <c r="I291" s="223"/>
      <c r="J291" s="223"/>
      <c r="K291" s="223"/>
      <c r="L291" s="224"/>
      <c r="M291" s="224"/>
    </row>
    <row r="292" spans="2:13" s="222" customFormat="1" ht="13.15" customHeight="1" x14ac:dyDescent="0.3">
      <c r="B292" s="987" t="s">
        <v>27</v>
      </c>
      <c r="C292" s="231">
        <v>0</v>
      </c>
      <c r="D292" s="232">
        <v>0</v>
      </c>
      <c r="E292" s="232">
        <v>0</v>
      </c>
      <c r="G292" s="223"/>
      <c r="H292" s="223"/>
      <c r="I292" s="223"/>
      <c r="J292" s="223"/>
      <c r="K292" s="223"/>
      <c r="L292" s="224"/>
      <c r="M292" s="224"/>
    </row>
    <row r="293" spans="2:13" s="221" customFormat="1" ht="13.15" customHeight="1" x14ac:dyDescent="0.3">
      <c r="B293" s="935" t="s">
        <v>26</v>
      </c>
      <c r="C293" s="229">
        <v>0</v>
      </c>
      <c r="D293" s="230">
        <v>0</v>
      </c>
      <c r="E293" s="230">
        <v>0</v>
      </c>
      <c r="F293" s="222"/>
      <c r="G293" s="223"/>
      <c r="H293" s="223"/>
      <c r="I293" s="223"/>
      <c r="J293" s="223"/>
      <c r="K293" s="223"/>
      <c r="L293" s="224"/>
      <c r="M293" s="224"/>
    </row>
    <row r="294" spans="2:13" s="222" customFormat="1" ht="13.15" customHeight="1" x14ac:dyDescent="0.3">
      <c r="B294" s="987" t="s">
        <v>25</v>
      </c>
      <c r="C294" s="231">
        <v>0</v>
      </c>
      <c r="D294" s="232">
        <v>0</v>
      </c>
      <c r="E294" s="232">
        <v>0</v>
      </c>
      <c r="G294" s="223"/>
      <c r="H294" s="223"/>
      <c r="I294" s="223"/>
      <c r="J294" s="223"/>
      <c r="K294" s="223"/>
      <c r="L294" s="224"/>
      <c r="M294" s="224"/>
    </row>
    <row r="295" spans="2:13" s="221" customFormat="1" ht="13.15" customHeight="1" x14ac:dyDescent="0.3">
      <c r="B295" s="935" t="s">
        <v>130</v>
      </c>
      <c r="C295" s="229">
        <v>0</v>
      </c>
      <c r="D295" s="230">
        <v>0</v>
      </c>
      <c r="E295" s="230">
        <v>0</v>
      </c>
      <c r="F295" s="222"/>
      <c r="G295" s="223"/>
      <c r="H295" s="223"/>
      <c r="I295" s="223"/>
      <c r="J295" s="223"/>
      <c r="K295" s="223"/>
      <c r="L295" s="224"/>
      <c r="M295" s="224"/>
    </row>
    <row r="296" spans="2:13" s="222" customFormat="1" ht="13.15" customHeight="1" x14ac:dyDescent="0.3">
      <c r="B296" s="987" t="s">
        <v>131</v>
      </c>
      <c r="C296" s="231">
        <v>0</v>
      </c>
      <c r="D296" s="232">
        <v>0</v>
      </c>
      <c r="E296" s="232">
        <v>0</v>
      </c>
      <c r="G296" s="223"/>
      <c r="H296" s="223"/>
      <c r="I296" s="223"/>
      <c r="J296" s="223"/>
      <c r="K296" s="223"/>
      <c r="L296" s="224"/>
      <c r="M296" s="224"/>
    </row>
    <row r="297" spans="2:13" s="221" customFormat="1" ht="13.15" customHeight="1" x14ac:dyDescent="0.3">
      <c r="B297" s="935" t="s">
        <v>132</v>
      </c>
      <c r="C297" s="229">
        <v>0</v>
      </c>
      <c r="D297" s="230">
        <v>0</v>
      </c>
      <c r="E297" s="230">
        <v>0</v>
      </c>
      <c r="F297" s="222"/>
      <c r="G297" s="223"/>
      <c r="H297" s="223"/>
      <c r="I297" s="223"/>
      <c r="J297" s="223"/>
      <c r="K297" s="223"/>
      <c r="L297" s="224"/>
      <c r="M297" s="224"/>
    </row>
    <row r="298" spans="2:13" s="222" customFormat="1" ht="13.15" customHeight="1" x14ac:dyDescent="0.3">
      <c r="B298" s="987" t="s">
        <v>133</v>
      </c>
      <c r="C298" s="231">
        <v>0</v>
      </c>
      <c r="D298" s="232">
        <v>0</v>
      </c>
      <c r="E298" s="232">
        <v>0</v>
      </c>
      <c r="G298" s="223"/>
      <c r="H298" s="223"/>
      <c r="I298" s="223"/>
      <c r="J298" s="223"/>
      <c r="K298" s="223"/>
      <c r="L298" s="224"/>
      <c r="M298" s="224"/>
    </row>
    <row r="299" spans="2:13" s="221" customFormat="1" ht="13.15" customHeight="1" x14ac:dyDescent="0.3">
      <c r="B299" s="935" t="s">
        <v>134</v>
      </c>
      <c r="C299" s="229">
        <v>0</v>
      </c>
      <c r="D299" s="230">
        <v>0</v>
      </c>
      <c r="E299" s="230">
        <v>0</v>
      </c>
      <c r="F299" s="222"/>
      <c r="L299" s="224"/>
      <c r="M299" s="224"/>
    </row>
    <row r="300" spans="2:13" s="222" customFormat="1" ht="13.15" customHeight="1" x14ac:dyDescent="0.3">
      <c r="B300" s="987" t="s">
        <v>135</v>
      </c>
      <c r="C300" s="231">
        <v>0</v>
      </c>
      <c r="D300" s="232">
        <v>0</v>
      </c>
      <c r="E300" s="232">
        <v>0</v>
      </c>
      <c r="G300" s="1379"/>
      <c r="H300" s="1380"/>
      <c r="I300" s="1380"/>
      <c r="J300" s="1380"/>
      <c r="K300" s="1380"/>
      <c r="L300" s="224"/>
      <c r="M300" s="224"/>
    </row>
    <row r="301" spans="2:13" s="221" customFormat="1" ht="13.15" customHeight="1" x14ac:dyDescent="0.3">
      <c r="B301" s="935" t="s">
        <v>136</v>
      </c>
      <c r="C301" s="229">
        <v>0</v>
      </c>
      <c r="D301" s="230">
        <v>0</v>
      </c>
      <c r="E301" s="230">
        <v>0</v>
      </c>
      <c r="F301" s="222"/>
      <c r="G301" s="223"/>
      <c r="H301" s="223"/>
      <c r="I301" s="223"/>
      <c r="J301" s="223"/>
      <c r="K301" s="223"/>
      <c r="L301" s="224"/>
      <c r="M301" s="224"/>
    </row>
    <row r="302" spans="2:13" s="222" customFormat="1" ht="13.15" customHeight="1" x14ac:dyDescent="0.3">
      <c r="B302" s="987" t="s">
        <v>137</v>
      </c>
      <c r="C302" s="231">
        <v>0</v>
      </c>
      <c r="D302" s="232">
        <v>0</v>
      </c>
      <c r="E302" s="232">
        <v>0</v>
      </c>
      <c r="G302" s="223"/>
      <c r="H302" s="223"/>
      <c r="I302" s="223"/>
      <c r="J302" s="223"/>
      <c r="K302" s="223"/>
      <c r="L302" s="224"/>
      <c r="M302" s="224"/>
    </row>
    <row r="303" spans="2:13" s="221" customFormat="1" ht="13.15" customHeight="1" x14ac:dyDescent="0.3">
      <c r="B303" s="935" t="s">
        <v>138</v>
      </c>
      <c r="C303" s="229">
        <v>0</v>
      </c>
      <c r="D303" s="230">
        <v>0</v>
      </c>
      <c r="E303" s="230">
        <v>0</v>
      </c>
      <c r="F303" s="222"/>
      <c r="G303" s="223"/>
      <c r="H303" s="223"/>
      <c r="I303" s="223"/>
      <c r="J303" s="223"/>
      <c r="K303" s="223"/>
      <c r="L303" s="224"/>
      <c r="M303" s="224"/>
    </row>
    <row r="304" spans="2:13" s="222" customFormat="1" ht="13.15" customHeight="1" x14ac:dyDescent="0.3">
      <c r="B304" s="987" t="s">
        <v>139</v>
      </c>
      <c r="C304" s="231">
        <v>0</v>
      </c>
      <c r="D304" s="232">
        <v>0</v>
      </c>
      <c r="E304" s="232">
        <v>0</v>
      </c>
      <c r="G304" s="223"/>
      <c r="H304" s="223"/>
      <c r="I304" s="223"/>
      <c r="J304" s="223"/>
      <c r="K304" s="223"/>
      <c r="L304" s="224"/>
      <c r="M304" s="224"/>
    </row>
    <row r="305" spans="2:19" s="221" customFormat="1" ht="13.15" customHeight="1" x14ac:dyDescent="0.3">
      <c r="B305" s="935" t="s">
        <v>140</v>
      </c>
      <c r="C305" s="229">
        <v>0</v>
      </c>
      <c r="D305" s="230">
        <v>0</v>
      </c>
      <c r="E305" s="230">
        <v>0</v>
      </c>
      <c r="F305" s="222"/>
      <c r="G305" s="223"/>
      <c r="H305" s="223"/>
      <c r="I305" s="223"/>
      <c r="J305" s="223"/>
      <c r="K305" s="223"/>
      <c r="L305" s="224"/>
      <c r="M305" s="224"/>
    </row>
    <row r="306" spans="2:19" s="222" customFormat="1" ht="13.15" customHeight="1" x14ac:dyDescent="0.3">
      <c r="B306" s="987" t="s">
        <v>141</v>
      </c>
      <c r="C306" s="231">
        <v>0</v>
      </c>
      <c r="D306" s="232">
        <v>0</v>
      </c>
      <c r="E306" s="232">
        <v>0</v>
      </c>
      <c r="G306" s="223"/>
      <c r="H306" s="223"/>
      <c r="I306" s="223"/>
      <c r="J306" s="223"/>
      <c r="K306" s="223"/>
      <c r="L306" s="224"/>
      <c r="M306" s="224"/>
    </row>
    <row r="307" spans="2:19" s="222" customFormat="1" ht="13.15" customHeight="1" x14ac:dyDescent="0.3">
      <c r="B307" s="935" t="s">
        <v>142</v>
      </c>
      <c r="C307" s="229">
        <v>0</v>
      </c>
      <c r="D307" s="230">
        <v>0</v>
      </c>
      <c r="E307" s="230">
        <v>0</v>
      </c>
      <c r="G307" s="223"/>
      <c r="H307" s="223"/>
      <c r="I307" s="223"/>
      <c r="J307" s="223"/>
      <c r="K307" s="223"/>
      <c r="L307" s="224"/>
      <c r="M307" s="224"/>
      <c r="N307" s="221"/>
      <c r="O307" s="221"/>
      <c r="P307" s="221"/>
      <c r="Q307" s="221"/>
      <c r="R307" s="221"/>
      <c r="S307" s="221"/>
    </row>
    <row r="308" spans="2:19" s="222" customFormat="1" ht="13.15" customHeight="1" x14ac:dyDescent="0.3">
      <c r="B308" s="987" t="s">
        <v>143</v>
      </c>
      <c r="C308" s="231">
        <v>0</v>
      </c>
      <c r="D308" s="232">
        <v>0</v>
      </c>
      <c r="E308" s="232">
        <v>0</v>
      </c>
      <c r="G308" s="223"/>
      <c r="H308" s="223"/>
      <c r="I308" s="223"/>
      <c r="J308" s="223"/>
      <c r="K308" s="223"/>
      <c r="L308" s="224"/>
      <c r="M308" s="224"/>
    </row>
    <row r="309" spans="2:19" s="222" customFormat="1" ht="13.15" customHeight="1" x14ac:dyDescent="0.3">
      <c r="B309" s="935" t="s">
        <v>144</v>
      </c>
      <c r="C309" s="229">
        <v>0</v>
      </c>
      <c r="D309" s="230">
        <v>0</v>
      </c>
      <c r="E309" s="230">
        <v>0</v>
      </c>
      <c r="G309" s="223"/>
      <c r="H309" s="223"/>
      <c r="I309" s="223"/>
      <c r="J309" s="223"/>
      <c r="K309" s="223"/>
      <c r="L309" s="224"/>
      <c r="M309" s="224"/>
    </row>
    <row r="310" spans="2:19" s="222" customFormat="1" ht="13.15" customHeight="1" x14ac:dyDescent="0.3">
      <c r="B310" s="987" t="s">
        <v>145</v>
      </c>
      <c r="C310" s="231">
        <v>0</v>
      </c>
      <c r="D310" s="232">
        <v>0</v>
      </c>
      <c r="E310" s="232">
        <v>0</v>
      </c>
      <c r="G310" s="223"/>
      <c r="H310" s="223"/>
      <c r="I310" s="223"/>
      <c r="J310" s="223"/>
      <c r="K310" s="223"/>
      <c r="L310" s="224"/>
      <c r="M310" s="224"/>
    </row>
    <row r="311" spans="2:19" s="222" customFormat="1" ht="13.15" customHeight="1" x14ac:dyDescent="0.3">
      <c r="B311" s="935" t="s">
        <v>146</v>
      </c>
      <c r="C311" s="229">
        <v>0</v>
      </c>
      <c r="D311" s="230">
        <v>0</v>
      </c>
      <c r="E311" s="230">
        <v>0</v>
      </c>
      <c r="G311" s="223"/>
      <c r="H311" s="223"/>
      <c r="I311" s="223"/>
      <c r="J311" s="223"/>
      <c r="K311" s="223"/>
      <c r="L311" s="224"/>
      <c r="M311" s="224"/>
    </row>
    <row r="312" spans="2:19" s="221" customFormat="1" ht="13.15" customHeight="1" x14ac:dyDescent="0.3">
      <c r="B312" s="987" t="s">
        <v>147</v>
      </c>
      <c r="C312" s="231">
        <v>0</v>
      </c>
      <c r="D312" s="232">
        <v>0</v>
      </c>
      <c r="E312" s="232">
        <v>0</v>
      </c>
      <c r="F312" s="222"/>
      <c r="G312" s="223"/>
      <c r="H312" s="223"/>
      <c r="I312" s="223"/>
      <c r="J312" s="223"/>
      <c r="K312" s="223"/>
      <c r="L312" s="224"/>
      <c r="M312" s="224"/>
      <c r="N312" s="222"/>
      <c r="O312" s="222"/>
      <c r="P312" s="222"/>
      <c r="Q312" s="222"/>
      <c r="R312" s="222"/>
      <c r="S312" s="222"/>
    </row>
    <row r="313" spans="2:19" s="221" customFormat="1" ht="13.15" customHeight="1" x14ac:dyDescent="0.3">
      <c r="B313" s="935">
        <v>2013</v>
      </c>
      <c r="C313" s="229">
        <v>0</v>
      </c>
      <c r="D313" s="230">
        <v>0</v>
      </c>
      <c r="E313" s="230">
        <v>0</v>
      </c>
      <c r="F313" s="222"/>
      <c r="G313" s="223"/>
      <c r="H313" s="223"/>
      <c r="I313" s="223"/>
      <c r="J313" s="223"/>
      <c r="K313" s="223"/>
      <c r="L313" s="224"/>
      <c r="M313" s="224"/>
      <c r="N313" s="222"/>
      <c r="O313" s="222"/>
      <c r="P313" s="222"/>
      <c r="Q313" s="222"/>
      <c r="R313" s="222"/>
      <c r="S313" s="222"/>
    </row>
    <row r="314" spans="2:19" s="221" customFormat="1" ht="13.15" customHeight="1" x14ac:dyDescent="0.3">
      <c r="B314" s="987" t="s">
        <v>149</v>
      </c>
      <c r="C314" s="231">
        <v>0</v>
      </c>
      <c r="D314" s="232">
        <v>0</v>
      </c>
      <c r="E314" s="232">
        <v>0</v>
      </c>
      <c r="F314" s="222"/>
      <c r="G314" s="223"/>
      <c r="H314" s="223"/>
      <c r="I314" s="223"/>
      <c r="J314" s="223"/>
      <c r="K314" s="223"/>
      <c r="L314" s="224"/>
      <c r="M314" s="224"/>
    </row>
    <row r="315" spans="2:19" s="221" customFormat="1" ht="13.15" customHeight="1" x14ac:dyDescent="0.3">
      <c r="B315" s="935">
        <v>2015</v>
      </c>
      <c r="C315" s="229">
        <v>0</v>
      </c>
      <c r="D315" s="230">
        <v>0</v>
      </c>
      <c r="E315" s="230">
        <v>0</v>
      </c>
      <c r="F315" s="222"/>
      <c r="G315" s="223"/>
      <c r="H315" s="223"/>
      <c r="I315" s="223"/>
      <c r="J315" s="223"/>
      <c r="K315" s="223"/>
      <c r="L315" s="224"/>
      <c r="M315" s="224"/>
    </row>
    <row r="316" spans="2:19" s="221" customFormat="1" ht="13.15" customHeight="1" x14ac:dyDescent="0.3">
      <c r="B316" s="987">
        <v>2016</v>
      </c>
      <c r="C316" s="231">
        <v>0</v>
      </c>
      <c r="D316" s="232">
        <v>0</v>
      </c>
      <c r="E316" s="232">
        <v>0</v>
      </c>
      <c r="F316" s="222"/>
      <c r="G316" s="223"/>
      <c r="H316" s="223"/>
      <c r="I316" s="223"/>
      <c r="J316" s="223"/>
      <c r="K316" s="223"/>
      <c r="L316" s="224"/>
      <c r="M316" s="224"/>
    </row>
    <row r="317" spans="2:19" s="221" customFormat="1" ht="13.15" customHeight="1" x14ac:dyDescent="0.3">
      <c r="B317" s="935">
        <v>2017</v>
      </c>
      <c r="C317" s="229">
        <v>0</v>
      </c>
      <c r="D317" s="230">
        <v>0</v>
      </c>
      <c r="E317" s="230">
        <v>0</v>
      </c>
      <c r="F317" s="222"/>
      <c r="G317" s="223"/>
      <c r="H317" s="223"/>
      <c r="I317" s="223"/>
      <c r="J317" s="223"/>
      <c r="K317" s="223"/>
      <c r="L317" s="224"/>
      <c r="M317" s="224"/>
    </row>
    <row r="318" spans="2:19" s="221" customFormat="1" ht="13.15" customHeight="1" x14ac:dyDescent="0.3">
      <c r="B318" s="987">
        <v>2018</v>
      </c>
      <c r="C318" s="231">
        <v>0</v>
      </c>
      <c r="D318" s="232">
        <v>0</v>
      </c>
      <c r="E318" s="232">
        <v>0</v>
      </c>
      <c r="F318" s="222"/>
      <c r="G318" s="223"/>
      <c r="H318" s="223"/>
      <c r="I318" s="223"/>
      <c r="J318" s="223"/>
      <c r="K318" s="223"/>
      <c r="L318" s="224"/>
      <c r="M318" s="224"/>
    </row>
    <row r="319" spans="2:19" s="221" customFormat="1" ht="13.15" customHeight="1" x14ac:dyDescent="0.3">
      <c r="B319" s="935">
        <v>2019</v>
      </c>
      <c r="C319" s="229">
        <v>0</v>
      </c>
      <c r="D319" s="230">
        <v>0</v>
      </c>
      <c r="E319" s="230">
        <v>0</v>
      </c>
      <c r="F319" s="222"/>
      <c r="G319" s="223"/>
      <c r="H319" s="223"/>
      <c r="I319" s="223"/>
      <c r="J319" s="223"/>
      <c r="K319" s="223"/>
      <c r="L319" s="224"/>
      <c r="M319" s="224"/>
    </row>
    <row r="320" spans="2:19" s="221" customFormat="1" ht="13.15" customHeight="1" x14ac:dyDescent="0.3">
      <c r="B320" s="987">
        <v>2020</v>
      </c>
      <c r="C320" s="231">
        <v>0</v>
      </c>
      <c r="D320" s="232">
        <v>0</v>
      </c>
      <c r="E320" s="232">
        <v>0</v>
      </c>
      <c r="F320" s="222"/>
      <c r="G320" s="223"/>
      <c r="H320" s="223"/>
      <c r="I320" s="223"/>
      <c r="J320" s="223"/>
      <c r="K320" s="223"/>
      <c r="L320" s="224"/>
      <c r="M320" s="224"/>
    </row>
    <row r="321" spans="2:19" s="221" customFormat="1" ht="13.15" customHeight="1" x14ac:dyDescent="0.3">
      <c r="B321" s="935">
        <v>2021</v>
      </c>
      <c r="C321" s="229">
        <v>0</v>
      </c>
      <c r="D321" s="230">
        <v>0</v>
      </c>
      <c r="E321" s="230">
        <v>0</v>
      </c>
      <c r="F321" s="222"/>
      <c r="G321" s="223"/>
      <c r="H321" s="223"/>
      <c r="I321" s="223"/>
      <c r="J321" s="223"/>
      <c r="K321" s="223"/>
      <c r="L321" s="224"/>
      <c r="M321" s="224"/>
    </row>
    <row r="322" spans="2:19" s="221" customFormat="1" ht="13.15" customHeight="1" x14ac:dyDescent="0.3">
      <c r="B322" s="987">
        <v>2022</v>
      </c>
      <c r="C322" s="231">
        <v>0</v>
      </c>
      <c r="D322" s="232">
        <v>0</v>
      </c>
      <c r="E322" s="232">
        <v>0</v>
      </c>
      <c r="F322" s="222"/>
      <c r="G322" s="223"/>
      <c r="H322" s="223"/>
      <c r="I322" s="223"/>
      <c r="J322" s="223"/>
      <c r="K322" s="223"/>
      <c r="L322" s="224"/>
      <c r="M322" s="224"/>
    </row>
    <row r="323" spans="2:19" s="221" customFormat="1" ht="13.15" customHeight="1" x14ac:dyDescent="0.3">
      <c r="B323" s="935">
        <v>2023</v>
      </c>
      <c r="C323" s="229">
        <v>0</v>
      </c>
      <c r="D323" s="230">
        <v>0</v>
      </c>
      <c r="E323" s="230">
        <v>0</v>
      </c>
      <c r="F323" s="222"/>
      <c r="G323" s="223"/>
      <c r="H323" s="223"/>
      <c r="I323" s="223"/>
      <c r="J323" s="223"/>
      <c r="K323" s="223"/>
      <c r="L323" s="224"/>
      <c r="M323" s="224"/>
    </row>
    <row r="324" spans="2:19" s="221" customFormat="1" ht="13.15" customHeight="1" x14ac:dyDescent="0.3">
      <c r="B324" s="987">
        <v>2024</v>
      </c>
      <c r="C324" s="231">
        <v>0</v>
      </c>
      <c r="D324" s="232">
        <v>0</v>
      </c>
      <c r="E324" s="232">
        <v>0</v>
      </c>
      <c r="F324" s="222"/>
      <c r="G324" s="223"/>
      <c r="H324" s="223"/>
      <c r="I324" s="223"/>
      <c r="J324" s="223"/>
      <c r="K324" s="223"/>
      <c r="L324" s="224"/>
      <c r="M324" s="224"/>
    </row>
    <row r="325" spans="2:19" s="222" customFormat="1" ht="13.15" customHeight="1" x14ac:dyDescent="0.3">
      <c r="B325" s="1088">
        <v>2025</v>
      </c>
      <c r="C325" s="229">
        <v>0</v>
      </c>
      <c r="D325" s="230">
        <v>0</v>
      </c>
      <c r="E325" s="230">
        <v>0</v>
      </c>
      <c r="G325" s="223"/>
      <c r="H325" s="223"/>
      <c r="I325" s="223"/>
      <c r="J325" s="223"/>
      <c r="K325" s="223"/>
      <c r="L325" s="224"/>
      <c r="M325" s="224"/>
      <c r="N325" s="221"/>
      <c r="O325" s="221"/>
      <c r="P325" s="221"/>
      <c r="Q325" s="221"/>
      <c r="R325" s="221"/>
      <c r="S325" s="221"/>
    </row>
    <row r="326" spans="2:19" s="222" customFormat="1" ht="13.15" customHeight="1" x14ac:dyDescent="0.3">
      <c r="B326" s="234" t="s">
        <v>4</v>
      </c>
      <c r="C326" s="235">
        <v>3</v>
      </c>
      <c r="D326" s="236">
        <v>127258.42753540393</v>
      </c>
      <c r="E326" s="236">
        <v>42419.475845134642</v>
      </c>
      <c r="G326" s="223"/>
      <c r="H326" s="223"/>
      <c r="I326" s="223"/>
      <c r="J326" s="223"/>
      <c r="K326" s="223"/>
      <c r="L326" s="224"/>
      <c r="M326" s="224"/>
      <c r="N326" s="221"/>
      <c r="O326" s="221"/>
      <c r="P326" s="221"/>
      <c r="Q326" s="221"/>
      <c r="R326" s="221"/>
      <c r="S326" s="221"/>
    </row>
    <row r="327" spans="2:19" s="221" customFormat="1" ht="13.15" customHeight="1" x14ac:dyDescent="0.3">
      <c r="B327" s="1067" t="s">
        <v>12478</v>
      </c>
      <c r="C327" s="226"/>
      <c r="D327" s="226"/>
      <c r="E327" s="226"/>
      <c r="F327" s="222"/>
      <c r="G327" s="223"/>
      <c r="H327" s="223"/>
      <c r="I327" s="223"/>
      <c r="J327" s="223"/>
      <c r="K327" s="223"/>
      <c r="L327" s="224"/>
      <c r="M327" s="224"/>
      <c r="N327" s="222"/>
      <c r="O327" s="222"/>
      <c r="P327" s="222"/>
      <c r="Q327" s="222"/>
      <c r="R327" s="222"/>
      <c r="S327" s="222"/>
    </row>
    <row r="328" spans="2:19" s="222" customFormat="1" ht="13.15" customHeight="1" x14ac:dyDescent="0.3">
      <c r="B328" s="237"/>
      <c r="C328" s="240"/>
      <c r="D328" s="240"/>
      <c r="E328" s="240"/>
      <c r="G328" s="223"/>
      <c r="H328" s="223"/>
      <c r="I328" s="223"/>
      <c r="J328" s="223"/>
      <c r="K328" s="223"/>
      <c r="L328" s="224"/>
      <c r="M328" s="224"/>
    </row>
    <row r="329" spans="2:19" s="221" customFormat="1" ht="13.15" customHeight="1" x14ac:dyDescent="0.3">
      <c r="B329" s="239"/>
      <c r="C329" s="226"/>
      <c r="D329" s="226"/>
      <c r="E329" s="226"/>
      <c r="F329" s="222"/>
      <c r="G329" s="224"/>
      <c r="H329" s="224"/>
      <c r="I329" s="224"/>
      <c r="J329" s="224"/>
      <c r="K329" s="224"/>
      <c r="L329" s="224"/>
      <c r="M329" s="224"/>
    </row>
    <row r="330" spans="2:19" s="222" customFormat="1" ht="13.15" customHeight="1" x14ac:dyDescent="0.3">
      <c r="B330" s="239"/>
      <c r="C330" s="241"/>
      <c r="D330" s="241"/>
      <c r="E330" s="241"/>
      <c r="G330" s="224"/>
      <c r="H330" s="224"/>
      <c r="I330" s="224"/>
      <c r="J330" s="224"/>
      <c r="K330" s="224"/>
      <c r="L330" s="224"/>
      <c r="M330" s="224"/>
    </row>
    <row r="331" spans="2:19" s="221" customFormat="1" ht="13.15" customHeight="1" x14ac:dyDescent="0.3">
      <c r="B331" s="1381" t="s">
        <v>618</v>
      </c>
      <c r="C331" s="1381"/>
      <c r="D331" s="1381"/>
      <c r="E331" s="1381"/>
      <c r="F331" s="222"/>
      <c r="G331" s="224"/>
      <c r="H331" s="224"/>
      <c r="I331" s="224"/>
      <c r="J331" s="224"/>
      <c r="K331" s="224"/>
      <c r="L331" s="224"/>
      <c r="M331" s="224"/>
    </row>
    <row r="332" spans="2:19" s="222" customFormat="1" ht="13.15" customHeight="1" x14ac:dyDescent="0.3">
      <c r="B332" s="225" t="s">
        <v>12546</v>
      </c>
      <c r="C332" s="226"/>
      <c r="D332" s="226"/>
      <c r="E332" s="226"/>
      <c r="G332" s="1379"/>
      <c r="H332" s="1380"/>
      <c r="I332" s="1380"/>
      <c r="J332" s="1380"/>
      <c r="K332" s="1380"/>
      <c r="L332" s="224"/>
      <c r="M332" s="224"/>
    </row>
    <row r="333" spans="2:19" s="221" customFormat="1" ht="13.15" customHeight="1" x14ac:dyDescent="0.3">
      <c r="B333" s="227" t="s">
        <v>0</v>
      </c>
      <c r="C333" s="228" t="s">
        <v>12477</v>
      </c>
      <c r="D333" s="228" t="s">
        <v>109</v>
      </c>
      <c r="E333" s="228" t="s">
        <v>110</v>
      </c>
      <c r="F333" s="222"/>
      <c r="G333" s="223"/>
      <c r="H333" s="223"/>
      <c r="I333" s="223"/>
      <c r="J333" s="223"/>
      <c r="K333" s="223"/>
      <c r="L333" s="224"/>
      <c r="M333" s="224"/>
    </row>
    <row r="334" spans="2:19" s="222" customFormat="1" ht="13.15" customHeight="1" x14ac:dyDescent="0.3">
      <c r="B334" s="935" t="s">
        <v>111</v>
      </c>
      <c r="C334" s="229">
        <v>0</v>
      </c>
      <c r="D334" s="230">
        <v>0</v>
      </c>
      <c r="E334" s="230">
        <v>0</v>
      </c>
      <c r="G334" s="223"/>
      <c r="H334" s="223"/>
      <c r="I334" s="223"/>
      <c r="J334" s="223"/>
      <c r="K334" s="223"/>
      <c r="L334" s="224"/>
      <c r="M334" s="224"/>
    </row>
    <row r="335" spans="2:19" s="221" customFormat="1" ht="13.15" customHeight="1" x14ac:dyDescent="0.3">
      <c r="B335" s="987" t="s">
        <v>112</v>
      </c>
      <c r="C335" s="231">
        <v>5</v>
      </c>
      <c r="D335" s="232">
        <v>36645.756056150101</v>
      </c>
      <c r="E335" s="232">
        <v>7329.1512112300206</v>
      </c>
      <c r="F335" s="222"/>
      <c r="G335" s="223"/>
      <c r="H335" s="223"/>
      <c r="I335" s="223"/>
      <c r="J335" s="223"/>
      <c r="K335" s="223"/>
      <c r="L335" s="224"/>
      <c r="M335" s="224"/>
    </row>
    <row r="336" spans="2:19" s="222" customFormat="1" ht="13.15" customHeight="1" x14ac:dyDescent="0.3">
      <c r="B336" s="935" t="s">
        <v>113</v>
      </c>
      <c r="C336" s="229">
        <v>6</v>
      </c>
      <c r="D336" s="230">
        <v>288802.50244603597</v>
      </c>
      <c r="E336" s="230">
        <v>48133.750407672662</v>
      </c>
      <c r="G336" s="223"/>
      <c r="H336" s="223"/>
      <c r="I336" s="223"/>
      <c r="J336" s="223"/>
      <c r="K336" s="223"/>
      <c r="L336" s="224"/>
      <c r="M336" s="224"/>
    </row>
    <row r="337" spans="2:13" s="221" customFormat="1" ht="13.15" customHeight="1" x14ac:dyDescent="0.3">
      <c r="B337" s="987" t="s">
        <v>114</v>
      </c>
      <c r="C337" s="231">
        <v>28</v>
      </c>
      <c r="D337" s="232">
        <v>307166.448156028</v>
      </c>
      <c r="E337" s="232">
        <v>10970.230291286714</v>
      </c>
      <c r="F337" s="222"/>
      <c r="G337" s="223"/>
      <c r="H337" s="223"/>
      <c r="I337" s="223"/>
      <c r="J337" s="223"/>
      <c r="K337" s="223"/>
      <c r="L337" s="224"/>
      <c r="M337" s="224"/>
    </row>
    <row r="338" spans="2:13" s="222" customFormat="1" ht="13.15" customHeight="1" x14ac:dyDescent="0.3">
      <c r="B338" s="935" t="s">
        <v>115</v>
      </c>
      <c r="C338" s="229">
        <v>43</v>
      </c>
      <c r="D338" s="230">
        <v>1864862.5848782801</v>
      </c>
      <c r="E338" s="230">
        <v>43368.897322750701</v>
      </c>
      <c r="G338" s="223"/>
      <c r="H338" s="223"/>
      <c r="I338" s="223"/>
      <c r="J338" s="223"/>
      <c r="K338" s="223"/>
      <c r="L338" s="224"/>
      <c r="M338" s="224"/>
    </row>
    <row r="339" spans="2:13" s="221" customFormat="1" ht="13.15" customHeight="1" x14ac:dyDescent="0.3">
      <c r="B339" s="987" t="s">
        <v>116</v>
      </c>
      <c r="C339" s="231">
        <v>193</v>
      </c>
      <c r="D339" s="232">
        <v>4268866.9954093304</v>
      </c>
      <c r="E339" s="232">
        <v>22118.48184149912</v>
      </c>
      <c r="F339" s="222"/>
      <c r="G339" s="223"/>
      <c r="H339" s="223"/>
      <c r="I339" s="223"/>
      <c r="J339" s="223"/>
      <c r="K339" s="223"/>
      <c r="L339" s="224"/>
      <c r="M339" s="224"/>
    </row>
    <row r="340" spans="2:13" s="222" customFormat="1" ht="13.15" customHeight="1" x14ac:dyDescent="0.3">
      <c r="B340" s="935" t="s">
        <v>117</v>
      </c>
      <c r="C340" s="229">
        <v>607</v>
      </c>
      <c r="D340" s="230">
        <v>21880512.488279499</v>
      </c>
      <c r="E340" s="230">
        <v>36046.972797824543</v>
      </c>
      <c r="G340" s="223"/>
      <c r="H340" s="223"/>
      <c r="I340" s="223"/>
      <c r="J340" s="223"/>
      <c r="K340" s="223"/>
      <c r="L340" s="224"/>
      <c r="M340" s="224"/>
    </row>
    <row r="341" spans="2:13" s="221" customFormat="1" ht="13.15" customHeight="1" x14ac:dyDescent="0.3">
      <c r="B341" s="987" t="s">
        <v>118</v>
      </c>
      <c r="C341" s="231">
        <v>754</v>
      </c>
      <c r="D341" s="232">
        <v>17174412.4552687</v>
      </c>
      <c r="E341" s="232">
        <v>22777.735351815252</v>
      </c>
      <c r="F341" s="222"/>
      <c r="G341" s="223"/>
      <c r="H341" s="223"/>
      <c r="I341" s="223"/>
      <c r="J341" s="223"/>
      <c r="K341" s="223"/>
      <c r="L341" s="224"/>
      <c r="M341" s="224"/>
    </row>
    <row r="342" spans="2:13" s="222" customFormat="1" ht="13.15" customHeight="1" x14ac:dyDescent="0.3">
      <c r="B342" s="935" t="s">
        <v>119</v>
      </c>
      <c r="C342" s="229">
        <v>783</v>
      </c>
      <c r="D342" s="230">
        <v>14358803.643430701</v>
      </c>
      <c r="E342" s="230">
        <v>18338.191115492595</v>
      </c>
      <c r="G342" s="223"/>
      <c r="H342" s="223"/>
      <c r="I342" s="223"/>
      <c r="J342" s="223"/>
      <c r="K342" s="223"/>
      <c r="L342" s="224"/>
      <c r="M342" s="224"/>
    </row>
    <row r="343" spans="2:13" s="221" customFormat="1" ht="13.15" customHeight="1" x14ac:dyDescent="0.3">
      <c r="B343" s="987" t="s">
        <v>120</v>
      </c>
      <c r="C343" s="231">
        <v>704</v>
      </c>
      <c r="D343" s="232">
        <v>12675288.628558399</v>
      </c>
      <c r="E343" s="232">
        <v>18004.67134738409</v>
      </c>
      <c r="F343" s="222"/>
      <c r="G343" s="223"/>
      <c r="H343" s="223"/>
      <c r="I343" s="223"/>
      <c r="J343" s="223"/>
      <c r="K343" s="223"/>
      <c r="L343" s="224"/>
      <c r="M343" s="224"/>
    </row>
    <row r="344" spans="2:13" s="222" customFormat="1" ht="13.15" customHeight="1" x14ac:dyDescent="0.3">
      <c r="B344" s="935" t="s">
        <v>121</v>
      </c>
      <c r="C344" s="229">
        <v>576</v>
      </c>
      <c r="D344" s="230">
        <v>5673665.3572227396</v>
      </c>
      <c r="E344" s="230">
        <v>9850.1134674005898</v>
      </c>
      <c r="G344" s="223"/>
      <c r="H344" s="223"/>
      <c r="I344" s="223"/>
      <c r="J344" s="223"/>
      <c r="K344" s="223"/>
      <c r="L344" s="224"/>
      <c r="M344" s="224"/>
    </row>
    <row r="345" spans="2:13" s="221" customFormat="1" ht="13.15" customHeight="1" x14ac:dyDescent="0.3">
      <c r="B345" s="987" t="s">
        <v>122</v>
      </c>
      <c r="C345" s="231">
        <v>840</v>
      </c>
      <c r="D345" s="232">
        <v>77471297.344851598</v>
      </c>
      <c r="E345" s="232">
        <v>92227.734934347143</v>
      </c>
      <c r="F345" s="222"/>
      <c r="G345" s="223"/>
      <c r="H345" s="223"/>
      <c r="I345" s="223"/>
      <c r="J345" s="223"/>
      <c r="K345" s="223"/>
      <c r="L345" s="224"/>
      <c r="M345" s="224"/>
    </row>
    <row r="346" spans="2:13" s="222" customFormat="1" ht="13.15" customHeight="1" x14ac:dyDescent="0.3">
      <c r="B346" s="935" t="s">
        <v>123</v>
      </c>
      <c r="C346" s="229">
        <v>1495</v>
      </c>
      <c r="D346" s="230">
        <v>19106961.140397001</v>
      </c>
      <c r="E346" s="230">
        <v>12780.576013643478</v>
      </c>
      <c r="G346" s="223"/>
      <c r="H346" s="223"/>
      <c r="I346" s="223"/>
      <c r="J346" s="223"/>
      <c r="K346" s="223"/>
      <c r="L346" s="224"/>
      <c r="M346" s="224"/>
    </row>
    <row r="347" spans="2:13" s="221" customFormat="1" ht="13.15" customHeight="1" x14ac:dyDescent="0.3">
      <c r="B347" s="987" t="s">
        <v>124</v>
      </c>
      <c r="C347" s="231">
        <v>1796</v>
      </c>
      <c r="D347" s="232">
        <v>15970326.5298442</v>
      </c>
      <c r="E347" s="232">
        <v>8892.1639921181522</v>
      </c>
      <c r="F347" s="222"/>
      <c r="G347" s="223"/>
      <c r="H347" s="223"/>
      <c r="I347" s="223"/>
      <c r="J347" s="223"/>
      <c r="K347" s="223"/>
      <c r="L347" s="224"/>
      <c r="M347" s="224"/>
    </row>
    <row r="348" spans="2:13" s="222" customFormat="1" ht="13.15" customHeight="1" x14ac:dyDescent="0.3">
      <c r="B348" s="935" t="s">
        <v>125</v>
      </c>
      <c r="C348" s="229">
        <v>946</v>
      </c>
      <c r="D348" s="230">
        <v>10300674.159313999</v>
      </c>
      <c r="E348" s="230">
        <v>10888.661902023256</v>
      </c>
      <c r="G348" s="223"/>
      <c r="H348" s="223"/>
      <c r="I348" s="223"/>
      <c r="J348" s="223"/>
      <c r="K348" s="223"/>
      <c r="L348" s="224"/>
      <c r="M348" s="224"/>
    </row>
    <row r="349" spans="2:13" s="221" customFormat="1" ht="13.15" customHeight="1" x14ac:dyDescent="0.3">
      <c r="B349" s="987" t="s">
        <v>126</v>
      </c>
      <c r="C349" s="231">
        <v>1233</v>
      </c>
      <c r="D349" s="232">
        <v>16968740.305193599</v>
      </c>
      <c r="E349" s="232">
        <v>13762.157587342741</v>
      </c>
      <c r="F349" s="233"/>
      <c r="G349" s="1379"/>
      <c r="H349" s="1379"/>
      <c r="I349" s="1379"/>
      <c r="J349" s="1379"/>
      <c r="K349" s="1379"/>
      <c r="L349" s="224"/>
      <c r="M349" s="224"/>
    </row>
    <row r="350" spans="2:13" s="222" customFormat="1" ht="13.15" customHeight="1" x14ac:dyDescent="0.3">
      <c r="B350" s="935" t="s">
        <v>127</v>
      </c>
      <c r="C350" s="229">
        <v>1506</v>
      </c>
      <c r="D350" s="230">
        <v>37249603.583142497</v>
      </c>
      <c r="E350" s="230">
        <v>24734.132525327022</v>
      </c>
      <c r="F350" s="233"/>
      <c r="G350" s="223"/>
      <c r="H350" s="223"/>
      <c r="I350" s="223"/>
      <c r="J350" s="223"/>
      <c r="K350" s="223"/>
      <c r="L350" s="224"/>
      <c r="M350" s="224"/>
    </row>
    <row r="351" spans="2:13" s="221" customFormat="1" ht="13.15" customHeight="1" x14ac:dyDescent="0.3">
      <c r="B351" s="987" t="s">
        <v>128</v>
      </c>
      <c r="C351" s="231">
        <v>915</v>
      </c>
      <c r="D351" s="232">
        <v>11633875.674613001</v>
      </c>
      <c r="E351" s="232">
        <v>12714.618223620766</v>
      </c>
      <c r="F351" s="233"/>
      <c r="G351" s="223"/>
      <c r="H351" s="223"/>
      <c r="I351" s="223"/>
      <c r="J351" s="223"/>
      <c r="K351" s="223"/>
      <c r="L351" s="224"/>
      <c r="M351" s="224"/>
    </row>
    <row r="352" spans="2:13" s="222" customFormat="1" ht="13.15" customHeight="1" x14ac:dyDescent="0.3">
      <c r="B352" s="935" t="s">
        <v>129</v>
      </c>
      <c r="C352" s="229">
        <v>487</v>
      </c>
      <c r="D352" s="230">
        <v>4754044.4577268204</v>
      </c>
      <c r="E352" s="230">
        <v>9761.8982704862847</v>
      </c>
      <c r="F352" s="233"/>
      <c r="G352" s="223"/>
      <c r="H352" s="223"/>
      <c r="I352" s="223"/>
      <c r="J352" s="223"/>
      <c r="K352" s="223"/>
      <c r="L352" s="224"/>
      <c r="M352" s="224"/>
    </row>
    <row r="353" spans="2:13" s="221" customFormat="1" ht="13.15" customHeight="1" x14ac:dyDescent="0.3">
      <c r="B353" s="987" t="s">
        <v>29</v>
      </c>
      <c r="C353" s="231">
        <v>1035</v>
      </c>
      <c r="D353" s="232">
        <v>21284910.305273298</v>
      </c>
      <c r="E353" s="232">
        <v>20565.130729732657</v>
      </c>
      <c r="F353" s="233"/>
      <c r="G353" s="223"/>
      <c r="H353" s="223"/>
      <c r="I353" s="223"/>
      <c r="J353" s="223"/>
      <c r="K353" s="223"/>
      <c r="L353" s="224"/>
      <c r="M353" s="224"/>
    </row>
    <row r="354" spans="2:13" s="222" customFormat="1" ht="13.15" customHeight="1" x14ac:dyDescent="0.3">
      <c r="B354" s="935" t="s">
        <v>28</v>
      </c>
      <c r="C354" s="229">
        <v>1249</v>
      </c>
      <c r="D354" s="230">
        <v>16753924.5527179</v>
      </c>
      <c r="E354" s="230">
        <v>13413.870738765332</v>
      </c>
      <c r="F354" s="233"/>
      <c r="G354" s="223"/>
      <c r="H354" s="223"/>
      <c r="I354" s="223"/>
      <c r="J354" s="223"/>
      <c r="K354" s="223"/>
      <c r="L354" s="224"/>
      <c r="M354" s="224"/>
    </row>
    <row r="355" spans="2:13" s="221" customFormat="1" ht="13.15" customHeight="1" x14ac:dyDescent="0.3">
      <c r="B355" s="987" t="s">
        <v>27</v>
      </c>
      <c r="C355" s="231">
        <v>699</v>
      </c>
      <c r="D355" s="232">
        <v>14326496.9518205</v>
      </c>
      <c r="E355" s="232">
        <v>20495.703793734621</v>
      </c>
      <c r="F355" s="233"/>
      <c r="G355" s="223"/>
      <c r="H355" s="223"/>
      <c r="I355" s="223"/>
      <c r="J355" s="223"/>
      <c r="K355" s="223"/>
      <c r="L355" s="224"/>
      <c r="M355" s="224"/>
    </row>
    <row r="356" spans="2:13" s="222" customFormat="1" ht="13.15" customHeight="1" x14ac:dyDescent="0.3">
      <c r="B356" s="935" t="s">
        <v>26</v>
      </c>
      <c r="C356" s="229">
        <v>484</v>
      </c>
      <c r="D356" s="230">
        <v>9800476.4250266291</v>
      </c>
      <c r="E356" s="230">
        <v>20248.918233526092</v>
      </c>
      <c r="F356" s="233"/>
      <c r="G356" s="223"/>
      <c r="H356" s="223"/>
      <c r="I356" s="223"/>
      <c r="J356" s="223"/>
      <c r="K356" s="223"/>
      <c r="L356" s="224"/>
      <c r="M356" s="224"/>
    </row>
    <row r="357" spans="2:13" s="221" customFormat="1" ht="13.15" customHeight="1" x14ac:dyDescent="0.3">
      <c r="B357" s="987" t="s">
        <v>25</v>
      </c>
      <c r="C357" s="231">
        <v>441</v>
      </c>
      <c r="D357" s="232">
        <v>4837948.2457217397</v>
      </c>
      <c r="E357" s="232">
        <v>10970.404185310068</v>
      </c>
      <c r="F357" s="233"/>
      <c r="G357" s="223"/>
      <c r="H357" s="223"/>
      <c r="I357" s="223"/>
      <c r="J357" s="223"/>
      <c r="K357" s="223"/>
      <c r="L357" s="224"/>
      <c r="M357" s="224"/>
    </row>
    <row r="358" spans="2:13" s="222" customFormat="1" ht="13.15" customHeight="1" x14ac:dyDescent="0.3">
      <c r="B358" s="935" t="s">
        <v>130</v>
      </c>
      <c r="C358" s="229">
        <v>647</v>
      </c>
      <c r="D358" s="230">
        <v>12567150.8605095</v>
      </c>
      <c r="E358" s="230">
        <v>19423.726214079597</v>
      </c>
      <c r="F358" s="233"/>
      <c r="G358" s="223"/>
      <c r="H358" s="223"/>
      <c r="I358" s="223"/>
      <c r="J358" s="223"/>
      <c r="K358" s="223"/>
      <c r="L358" s="224"/>
      <c r="M358" s="224"/>
    </row>
    <row r="359" spans="2:13" s="221" customFormat="1" ht="13.15" customHeight="1" x14ac:dyDescent="0.3">
      <c r="B359" s="987" t="s">
        <v>131</v>
      </c>
      <c r="C359" s="231">
        <v>585</v>
      </c>
      <c r="D359" s="232">
        <v>19795071.4708452</v>
      </c>
      <c r="E359" s="232">
        <v>33837.729009991795</v>
      </c>
      <c r="F359" s="233"/>
      <c r="G359" s="223"/>
      <c r="H359" s="223"/>
      <c r="I359" s="223"/>
      <c r="J359" s="223"/>
      <c r="K359" s="223"/>
      <c r="L359" s="224"/>
      <c r="M359" s="224"/>
    </row>
    <row r="360" spans="2:13" s="222" customFormat="1" ht="13.15" customHeight="1" x14ac:dyDescent="0.3">
      <c r="B360" s="935" t="s">
        <v>132</v>
      </c>
      <c r="C360" s="229">
        <v>868</v>
      </c>
      <c r="D360" s="230">
        <v>25166997.248445701</v>
      </c>
      <c r="E360" s="230">
        <v>28994.236461342975</v>
      </c>
      <c r="F360" s="233"/>
      <c r="G360" s="223"/>
      <c r="H360" s="223"/>
      <c r="I360" s="223"/>
      <c r="J360" s="223"/>
      <c r="K360" s="223"/>
      <c r="L360" s="224"/>
      <c r="M360" s="224"/>
    </row>
    <row r="361" spans="2:13" s="221" customFormat="1" ht="13.15" customHeight="1" x14ac:dyDescent="0.3">
      <c r="B361" s="987" t="s">
        <v>133</v>
      </c>
      <c r="C361" s="231">
        <v>500</v>
      </c>
      <c r="D361" s="232">
        <v>8648187.8890140206</v>
      </c>
      <c r="E361" s="232">
        <v>17296.375778028039</v>
      </c>
      <c r="F361" s="233"/>
      <c r="G361" s="223"/>
      <c r="H361" s="223"/>
      <c r="I361" s="223"/>
      <c r="J361" s="223"/>
      <c r="K361" s="223"/>
      <c r="L361" s="224"/>
      <c r="M361" s="224"/>
    </row>
    <row r="362" spans="2:13" s="222" customFormat="1" ht="13.15" customHeight="1" x14ac:dyDescent="0.3">
      <c r="B362" s="935" t="s">
        <v>134</v>
      </c>
      <c r="C362" s="229">
        <v>630</v>
      </c>
      <c r="D362" s="230">
        <v>10065921.2502845</v>
      </c>
      <c r="E362" s="230">
        <v>15977.652778229365</v>
      </c>
      <c r="F362" s="233"/>
      <c r="G362" s="223"/>
      <c r="H362" s="223"/>
      <c r="I362" s="223"/>
      <c r="J362" s="223"/>
      <c r="K362" s="223"/>
      <c r="L362" s="224"/>
      <c r="M362" s="224"/>
    </row>
    <row r="363" spans="2:13" s="221" customFormat="1" ht="13.15" customHeight="1" x14ac:dyDescent="0.3">
      <c r="B363" s="987" t="s">
        <v>135</v>
      </c>
      <c r="C363" s="231">
        <v>1952</v>
      </c>
      <c r="D363" s="232">
        <v>29484253.935455099</v>
      </c>
      <c r="E363" s="232">
        <v>15104.638286606096</v>
      </c>
      <c r="F363" s="233"/>
      <c r="G363" s="223"/>
      <c r="H363" s="223"/>
      <c r="I363" s="223"/>
      <c r="J363" s="223"/>
      <c r="K363" s="223"/>
      <c r="L363" s="224"/>
      <c r="M363" s="224"/>
    </row>
    <row r="364" spans="2:13" s="222" customFormat="1" ht="13.15" customHeight="1" x14ac:dyDescent="0.3">
      <c r="B364" s="935" t="s">
        <v>136</v>
      </c>
      <c r="C364" s="229">
        <v>1926</v>
      </c>
      <c r="D364" s="230">
        <v>39717686.215164103</v>
      </c>
      <c r="E364" s="230">
        <v>20621.851617426844</v>
      </c>
      <c r="F364" s="233"/>
      <c r="G364" s="223"/>
      <c r="H364" s="223"/>
      <c r="I364" s="223"/>
      <c r="J364" s="223"/>
      <c r="K364" s="223"/>
      <c r="L364" s="224"/>
      <c r="M364" s="224"/>
    </row>
    <row r="365" spans="2:13" s="221" customFormat="1" ht="13.15" customHeight="1" x14ac:dyDescent="0.3">
      <c r="B365" s="987" t="s">
        <v>137</v>
      </c>
      <c r="C365" s="231">
        <v>846</v>
      </c>
      <c r="D365" s="232">
        <v>29883003.5110581</v>
      </c>
      <c r="E365" s="232">
        <v>35322.699185647871</v>
      </c>
      <c r="F365" s="233"/>
      <c r="L365" s="224"/>
      <c r="M365" s="224"/>
    </row>
    <row r="366" spans="2:13" s="222" customFormat="1" ht="13.15" customHeight="1" x14ac:dyDescent="0.3">
      <c r="B366" s="935" t="s">
        <v>138</v>
      </c>
      <c r="C366" s="229">
        <v>167</v>
      </c>
      <c r="D366" s="230">
        <v>4553581.7397547401</v>
      </c>
      <c r="E366" s="230">
        <v>27266.956525477486</v>
      </c>
      <c r="F366" s="233"/>
      <c r="G366" s="1379"/>
      <c r="H366" s="1380"/>
      <c r="I366" s="1380"/>
      <c r="J366" s="1380"/>
      <c r="K366" s="1380"/>
      <c r="L366" s="224"/>
      <c r="M366" s="224"/>
    </row>
    <row r="367" spans="2:13" s="221" customFormat="1" ht="13.15" customHeight="1" x14ac:dyDescent="0.3">
      <c r="B367" s="987" t="s">
        <v>139</v>
      </c>
      <c r="C367" s="231">
        <v>138</v>
      </c>
      <c r="D367" s="232">
        <v>5143286.8201066498</v>
      </c>
      <c r="E367" s="232">
        <v>37270.19434859891</v>
      </c>
      <c r="F367" s="233"/>
      <c r="G367" s="223"/>
      <c r="H367" s="223"/>
      <c r="I367" s="223"/>
      <c r="J367" s="223"/>
      <c r="K367" s="223"/>
      <c r="L367" s="224"/>
      <c r="M367" s="224"/>
    </row>
    <row r="368" spans="2:13" s="222" customFormat="1" ht="13.15" customHeight="1" x14ac:dyDescent="0.3">
      <c r="B368" s="935" t="s">
        <v>140</v>
      </c>
      <c r="C368" s="229">
        <v>332</v>
      </c>
      <c r="D368" s="230">
        <v>9990853.6636485308</v>
      </c>
      <c r="E368" s="230">
        <v>30092.932721832924</v>
      </c>
      <c r="F368" s="233"/>
      <c r="G368" s="223"/>
      <c r="H368" s="223"/>
      <c r="I368" s="223"/>
      <c r="J368" s="223"/>
      <c r="K368" s="223"/>
      <c r="L368" s="224"/>
      <c r="M368" s="224"/>
    </row>
    <row r="369" spans="2:19" s="222" customFormat="1" ht="13.15" customHeight="1" x14ac:dyDescent="0.3">
      <c r="B369" s="987" t="s">
        <v>141</v>
      </c>
      <c r="C369" s="231">
        <v>1114</v>
      </c>
      <c r="D369" s="232">
        <v>65357437.564128101</v>
      </c>
      <c r="E369" s="232">
        <v>58669.154007296318</v>
      </c>
      <c r="F369" s="233"/>
      <c r="G369" s="223"/>
      <c r="H369" s="223"/>
      <c r="I369" s="223"/>
      <c r="J369" s="223"/>
      <c r="K369" s="223"/>
      <c r="L369" s="224"/>
      <c r="M369" s="224"/>
      <c r="N369" s="221"/>
      <c r="O369" s="221"/>
      <c r="P369" s="221"/>
      <c r="Q369" s="221"/>
      <c r="R369" s="221"/>
      <c r="S369" s="221"/>
    </row>
    <row r="370" spans="2:19" s="222" customFormat="1" ht="13.15" customHeight="1" x14ac:dyDescent="0.3">
      <c r="B370" s="935" t="s">
        <v>142</v>
      </c>
      <c r="C370" s="229">
        <v>540</v>
      </c>
      <c r="D370" s="230">
        <v>5121195.8795140004</v>
      </c>
      <c r="E370" s="230">
        <v>9483.6960731740746</v>
      </c>
      <c r="F370" s="233"/>
      <c r="G370" s="223"/>
      <c r="H370" s="223"/>
      <c r="I370" s="223"/>
      <c r="J370" s="223"/>
      <c r="K370" s="223"/>
      <c r="L370" s="224"/>
      <c r="M370" s="224"/>
    </row>
    <row r="371" spans="2:19" s="222" customFormat="1" ht="13.15" customHeight="1" x14ac:dyDescent="0.3">
      <c r="B371" s="987" t="s">
        <v>143</v>
      </c>
      <c r="C371" s="231">
        <v>2052</v>
      </c>
      <c r="D371" s="232">
        <v>34933717.467885002</v>
      </c>
      <c r="E371" s="232">
        <v>17024.228785519008</v>
      </c>
      <c r="F371" s="233"/>
      <c r="G371" s="223"/>
      <c r="H371" s="223"/>
      <c r="I371" s="223"/>
      <c r="J371" s="223"/>
      <c r="K371" s="223"/>
      <c r="L371" s="224"/>
      <c r="M371" s="224"/>
    </row>
    <row r="372" spans="2:19" s="221" customFormat="1" ht="13.15" customHeight="1" x14ac:dyDescent="0.3">
      <c r="B372" s="935" t="s">
        <v>144</v>
      </c>
      <c r="C372" s="229">
        <v>873</v>
      </c>
      <c r="D372" s="230">
        <v>16663288.3380927</v>
      </c>
      <c r="E372" s="230">
        <v>19087.386412477321</v>
      </c>
      <c r="F372" s="222"/>
      <c r="G372" s="223"/>
      <c r="H372" s="223"/>
      <c r="I372" s="223"/>
      <c r="J372" s="223"/>
      <c r="K372" s="223"/>
      <c r="L372" s="224"/>
      <c r="M372" s="224"/>
      <c r="N372" s="222"/>
      <c r="O372" s="222"/>
      <c r="P372" s="222"/>
      <c r="Q372" s="222"/>
      <c r="R372" s="222"/>
      <c r="S372" s="222"/>
    </row>
    <row r="373" spans="2:19" s="221" customFormat="1" ht="13.15" customHeight="1" x14ac:dyDescent="0.3">
      <c r="B373" s="987" t="s">
        <v>145</v>
      </c>
      <c r="C373" s="231">
        <v>51</v>
      </c>
      <c r="D373" s="232">
        <v>856489.016725583</v>
      </c>
      <c r="E373" s="232">
        <v>16793.902288736921</v>
      </c>
      <c r="F373" s="222"/>
      <c r="G373" s="223"/>
      <c r="H373" s="223"/>
      <c r="I373" s="223"/>
      <c r="J373" s="223"/>
      <c r="K373" s="223"/>
      <c r="L373" s="224"/>
      <c r="M373" s="224"/>
      <c r="N373" s="222"/>
      <c r="O373" s="222"/>
      <c r="P373" s="222"/>
      <c r="Q373" s="222"/>
      <c r="R373" s="222"/>
      <c r="S373" s="222"/>
    </row>
    <row r="374" spans="2:19" s="221" customFormat="1" ht="13.15" customHeight="1" x14ac:dyDescent="0.3">
      <c r="B374" s="935">
        <v>2011</v>
      </c>
      <c r="C374" s="229">
        <v>25</v>
      </c>
      <c r="D374" s="230">
        <v>80242.699071518495</v>
      </c>
      <c r="E374" s="230">
        <v>3209.7079628607398</v>
      </c>
      <c r="F374" s="222"/>
      <c r="G374" s="223"/>
      <c r="H374" s="223"/>
      <c r="I374" s="223"/>
      <c r="J374" s="223"/>
      <c r="K374" s="223"/>
      <c r="L374" s="224"/>
      <c r="M374" s="224"/>
    </row>
    <row r="375" spans="2:19" s="221" customFormat="1" ht="13.15" customHeight="1" x14ac:dyDescent="0.3">
      <c r="B375" s="987" t="s">
        <v>147</v>
      </c>
      <c r="C375" s="231">
        <v>6</v>
      </c>
      <c r="D375" s="232">
        <v>66550.364510546293</v>
      </c>
      <c r="E375" s="232">
        <v>11091.727418424382</v>
      </c>
      <c r="F375" s="222"/>
      <c r="G375" s="223"/>
      <c r="H375" s="223"/>
      <c r="I375" s="223"/>
      <c r="J375" s="223"/>
      <c r="K375" s="223"/>
      <c r="L375" s="224"/>
      <c r="M375" s="224"/>
    </row>
    <row r="376" spans="2:19" s="221" customFormat="1" ht="13.15" customHeight="1" x14ac:dyDescent="0.3">
      <c r="B376" s="935">
        <v>2013</v>
      </c>
      <c r="C376" s="229">
        <v>18</v>
      </c>
      <c r="D376" s="230">
        <v>754116.57556792395</v>
      </c>
      <c r="E376" s="230">
        <v>41895.365309329107</v>
      </c>
      <c r="F376" s="222"/>
      <c r="G376" s="223"/>
      <c r="H376" s="223"/>
      <c r="I376" s="223"/>
      <c r="J376" s="223"/>
      <c r="K376" s="223"/>
      <c r="L376" s="224"/>
      <c r="M376" s="224"/>
    </row>
    <row r="377" spans="2:19" s="221" customFormat="1" ht="13.15" customHeight="1" x14ac:dyDescent="0.3">
      <c r="B377" s="987" t="s">
        <v>149</v>
      </c>
      <c r="C377" s="231">
        <v>30</v>
      </c>
      <c r="D377" s="232">
        <v>1101906.8570362199</v>
      </c>
      <c r="E377" s="232">
        <v>36730.228567873994</v>
      </c>
      <c r="F377" s="222"/>
      <c r="G377" s="223"/>
      <c r="H377" s="223"/>
      <c r="I377" s="223"/>
      <c r="J377" s="223"/>
      <c r="K377" s="223"/>
      <c r="L377" s="224"/>
      <c r="M377" s="224"/>
    </row>
    <row r="378" spans="2:19" s="221" customFormat="1" ht="13.15" customHeight="1" x14ac:dyDescent="0.3">
      <c r="B378" s="935">
        <v>2015</v>
      </c>
      <c r="C378" s="229">
        <v>7</v>
      </c>
      <c r="D378" s="230">
        <v>1224931.9797</v>
      </c>
      <c r="E378" s="230">
        <v>174990.28281428572</v>
      </c>
      <c r="F378" s="222"/>
      <c r="G378" s="223"/>
      <c r="H378" s="223"/>
      <c r="I378" s="223"/>
      <c r="J378" s="223"/>
      <c r="K378" s="223"/>
      <c r="L378" s="224"/>
      <c r="M378" s="224"/>
    </row>
    <row r="379" spans="2:19" s="221" customFormat="1" ht="13.15" customHeight="1" x14ac:dyDescent="0.3">
      <c r="B379" s="987">
        <v>2016</v>
      </c>
      <c r="C379" s="231">
        <v>9</v>
      </c>
      <c r="D379" s="232">
        <v>84930.642017590901</v>
      </c>
      <c r="E379" s="232">
        <v>9436.7380019545453</v>
      </c>
      <c r="F379" s="222"/>
      <c r="G379" s="223"/>
      <c r="H379" s="223"/>
      <c r="I379" s="223"/>
      <c r="J379" s="223"/>
      <c r="K379" s="223"/>
      <c r="L379" s="224"/>
      <c r="M379" s="224"/>
    </row>
    <row r="380" spans="2:19" s="221" customFormat="1" ht="13.15" customHeight="1" x14ac:dyDescent="0.3">
      <c r="B380" s="935">
        <v>2017</v>
      </c>
      <c r="C380" s="229">
        <v>26</v>
      </c>
      <c r="D380" s="230">
        <v>375528.318724301</v>
      </c>
      <c r="E380" s="230">
        <v>14443.396874011578</v>
      </c>
      <c r="F380" s="222"/>
      <c r="G380" s="223"/>
      <c r="H380" s="223"/>
      <c r="I380" s="223"/>
      <c r="J380" s="223"/>
      <c r="K380" s="223"/>
      <c r="L380" s="224"/>
      <c r="M380" s="224"/>
    </row>
    <row r="381" spans="2:19" s="221" customFormat="1" ht="13.15" customHeight="1" x14ac:dyDescent="0.3">
      <c r="B381" s="987">
        <v>2018</v>
      </c>
      <c r="C381" s="231">
        <v>0</v>
      </c>
      <c r="D381" s="232">
        <v>0</v>
      </c>
      <c r="E381" s="232">
        <v>0</v>
      </c>
      <c r="F381" s="222"/>
      <c r="G381" s="223"/>
      <c r="H381" s="223"/>
      <c r="I381" s="223"/>
      <c r="J381" s="223"/>
      <c r="K381" s="223"/>
      <c r="L381" s="224"/>
      <c r="M381" s="224"/>
    </row>
    <row r="382" spans="2:19" s="221" customFormat="1" ht="13.15" customHeight="1" x14ac:dyDescent="0.3">
      <c r="B382" s="935">
        <v>2019</v>
      </c>
      <c r="C382" s="229">
        <v>0</v>
      </c>
      <c r="D382" s="230">
        <v>0</v>
      </c>
      <c r="E382" s="230">
        <v>0</v>
      </c>
      <c r="F382" s="222"/>
      <c r="G382" s="223"/>
      <c r="H382" s="223"/>
      <c r="I382" s="223"/>
      <c r="J382" s="223"/>
      <c r="K382" s="223"/>
      <c r="L382" s="224"/>
      <c r="M382" s="224"/>
    </row>
    <row r="383" spans="2:19" s="221" customFormat="1" ht="13.15" customHeight="1" x14ac:dyDescent="0.3">
      <c r="B383" s="987">
        <v>2020</v>
      </c>
      <c r="C383" s="231">
        <v>0</v>
      </c>
      <c r="D383" s="232">
        <v>0</v>
      </c>
      <c r="E383" s="232">
        <v>0</v>
      </c>
      <c r="F383" s="222"/>
      <c r="G383" s="223"/>
      <c r="H383" s="223"/>
      <c r="I383" s="223"/>
      <c r="J383" s="223"/>
      <c r="K383" s="223"/>
      <c r="L383" s="224"/>
      <c r="M383" s="224"/>
    </row>
    <row r="384" spans="2:19" s="221" customFormat="1" ht="13.15" customHeight="1" x14ac:dyDescent="0.3">
      <c r="B384" s="935">
        <v>2021</v>
      </c>
      <c r="C384" s="229">
        <v>0</v>
      </c>
      <c r="D384" s="230">
        <v>0</v>
      </c>
      <c r="E384" s="230">
        <v>0</v>
      </c>
      <c r="F384" s="222"/>
      <c r="G384" s="223"/>
      <c r="H384" s="223"/>
      <c r="I384" s="223"/>
      <c r="J384" s="223"/>
      <c r="K384" s="223"/>
      <c r="L384" s="224"/>
      <c r="M384" s="224"/>
    </row>
    <row r="385" spans="2:19" s="243" customFormat="1" ht="13.15" customHeight="1" x14ac:dyDescent="0.3">
      <c r="B385" s="987">
        <v>2022</v>
      </c>
      <c r="C385" s="231">
        <v>0</v>
      </c>
      <c r="D385" s="232">
        <v>0</v>
      </c>
      <c r="E385" s="232">
        <v>0</v>
      </c>
      <c r="F385" s="1090"/>
      <c r="G385" s="223"/>
      <c r="H385" s="223"/>
      <c r="I385" s="223"/>
      <c r="J385" s="223"/>
      <c r="K385" s="223"/>
      <c r="L385" s="224"/>
      <c r="M385" s="224"/>
      <c r="N385" s="221"/>
      <c r="O385" s="221"/>
      <c r="P385" s="221"/>
      <c r="Q385" s="221"/>
      <c r="R385" s="221"/>
      <c r="S385" s="221"/>
    </row>
    <row r="386" spans="2:19" s="222" customFormat="1" ht="13.15" customHeight="1" x14ac:dyDescent="0.3">
      <c r="B386" s="935">
        <v>2023</v>
      </c>
      <c r="C386" s="229">
        <v>0</v>
      </c>
      <c r="D386" s="230">
        <v>0</v>
      </c>
      <c r="E386" s="230">
        <v>0</v>
      </c>
      <c r="G386" s="223"/>
      <c r="H386" s="223"/>
      <c r="I386" s="223"/>
      <c r="J386" s="223"/>
      <c r="K386" s="223"/>
      <c r="L386" s="224"/>
      <c r="M386" s="224"/>
      <c r="N386" s="221"/>
      <c r="O386" s="221"/>
      <c r="P386" s="221"/>
      <c r="Q386" s="221"/>
      <c r="R386" s="221"/>
      <c r="S386" s="221"/>
    </row>
    <row r="387" spans="2:19" s="222" customFormat="1" ht="13.15" customHeight="1" x14ac:dyDescent="0.3">
      <c r="B387" s="987">
        <v>2024</v>
      </c>
      <c r="C387" s="231">
        <v>0</v>
      </c>
      <c r="D387" s="232">
        <v>0</v>
      </c>
      <c r="E387" s="232">
        <v>0</v>
      </c>
      <c r="G387" s="223"/>
      <c r="H387" s="223"/>
      <c r="I387" s="223"/>
      <c r="J387" s="223"/>
      <c r="K387" s="223"/>
      <c r="L387" s="224"/>
      <c r="M387" s="224"/>
      <c r="N387" s="243"/>
      <c r="O387" s="243"/>
      <c r="P387" s="243"/>
      <c r="Q387" s="243"/>
      <c r="R387" s="243"/>
      <c r="S387" s="243"/>
    </row>
    <row r="388" spans="2:19" s="222" customFormat="1" ht="13.15" customHeight="1" x14ac:dyDescent="0.3">
      <c r="B388" s="1088">
        <v>2025</v>
      </c>
      <c r="C388" s="229">
        <v>0</v>
      </c>
      <c r="D388" s="230">
        <v>0</v>
      </c>
      <c r="E388" s="230">
        <v>0</v>
      </c>
      <c r="G388" s="223"/>
      <c r="H388" s="223"/>
      <c r="I388" s="223"/>
      <c r="J388" s="223"/>
      <c r="K388" s="223"/>
      <c r="L388" s="224"/>
      <c r="M388" s="224"/>
      <c r="N388" s="243"/>
      <c r="O388" s="243"/>
      <c r="P388" s="243"/>
      <c r="Q388" s="243"/>
      <c r="R388" s="243"/>
      <c r="S388" s="243"/>
    </row>
    <row r="389" spans="2:19" s="221" customFormat="1" ht="13.15" customHeight="1" x14ac:dyDescent="0.3">
      <c r="B389" s="234" t="s">
        <v>4</v>
      </c>
      <c r="C389" s="235">
        <v>30167</v>
      </c>
      <c r="D389" s="236">
        <v>660624636.84260833</v>
      </c>
      <c r="E389" s="236">
        <v>21898.91725536541</v>
      </c>
      <c r="F389" s="222"/>
      <c r="G389" s="223"/>
      <c r="H389" s="223"/>
      <c r="I389" s="223"/>
      <c r="J389" s="223"/>
      <c r="K389" s="223"/>
      <c r="L389" s="224"/>
      <c r="M389" s="224"/>
      <c r="N389" s="222"/>
      <c r="O389" s="222"/>
      <c r="P389" s="222"/>
      <c r="Q389" s="222"/>
      <c r="R389" s="222"/>
      <c r="S389" s="222"/>
    </row>
    <row r="390" spans="2:19" s="222" customFormat="1" ht="13.15" customHeight="1" x14ac:dyDescent="0.3">
      <c r="B390" s="1067" t="s">
        <v>12478</v>
      </c>
      <c r="C390" s="244"/>
      <c r="D390" s="244"/>
      <c r="E390" s="244"/>
      <c r="G390" s="223"/>
      <c r="H390" s="223"/>
      <c r="I390" s="223"/>
      <c r="J390" s="223"/>
      <c r="K390" s="223"/>
      <c r="L390" s="224"/>
      <c r="M390" s="224"/>
    </row>
    <row r="391" spans="2:19" s="221" customFormat="1" ht="13.15" customHeight="1" x14ac:dyDescent="0.3">
      <c r="B391" s="237"/>
      <c r="C391" s="240"/>
      <c r="D391" s="240"/>
      <c r="E391" s="240"/>
      <c r="F391" s="222"/>
      <c r="G391" s="223"/>
      <c r="H391" s="223"/>
      <c r="I391" s="223"/>
      <c r="J391" s="223"/>
      <c r="K391" s="223"/>
      <c r="L391" s="224"/>
      <c r="M391" s="224"/>
    </row>
    <row r="392" spans="2:19" s="222" customFormat="1" ht="13.15" customHeight="1" x14ac:dyDescent="0.3">
      <c r="B392" s="245"/>
      <c r="C392" s="246"/>
      <c r="D392" s="246"/>
      <c r="E392" s="246"/>
      <c r="G392" s="223"/>
      <c r="H392" s="223"/>
      <c r="I392" s="223"/>
      <c r="J392" s="223"/>
      <c r="K392" s="223"/>
      <c r="L392" s="224"/>
      <c r="M392" s="224"/>
    </row>
    <row r="393" spans="2:19" s="221" customFormat="1" ht="13.15" customHeight="1" x14ac:dyDescent="0.3">
      <c r="B393" s="239"/>
      <c r="C393" s="241"/>
      <c r="D393" s="241"/>
      <c r="E393" s="241"/>
      <c r="F393" s="222"/>
      <c r="G393" s="223"/>
      <c r="H393" s="223"/>
      <c r="I393" s="223"/>
      <c r="J393" s="223"/>
      <c r="K393" s="223"/>
      <c r="L393" s="224"/>
      <c r="M393" s="224"/>
    </row>
    <row r="394" spans="2:19" s="222" customFormat="1" ht="13.15" customHeight="1" x14ac:dyDescent="0.3">
      <c r="B394" s="1381" t="s">
        <v>619</v>
      </c>
      <c r="C394" s="1381"/>
      <c r="D394" s="1381"/>
      <c r="E394" s="1381"/>
      <c r="G394" s="223"/>
      <c r="H394" s="223"/>
      <c r="I394" s="223"/>
      <c r="J394" s="223"/>
      <c r="K394" s="223"/>
      <c r="L394" s="224"/>
      <c r="M394" s="224"/>
    </row>
    <row r="395" spans="2:19" s="221" customFormat="1" ht="13.15" customHeight="1" x14ac:dyDescent="0.3">
      <c r="B395" s="225" t="s">
        <v>12546</v>
      </c>
      <c r="C395" s="226"/>
      <c r="D395" s="226"/>
      <c r="E395" s="226"/>
      <c r="F395" s="222"/>
      <c r="G395" s="224"/>
      <c r="H395" s="224"/>
      <c r="I395" s="224"/>
      <c r="J395" s="224"/>
      <c r="K395" s="224"/>
      <c r="L395" s="224"/>
      <c r="M395" s="224"/>
    </row>
    <row r="396" spans="2:19" s="222" customFormat="1" ht="13.15" customHeight="1" x14ac:dyDescent="0.3">
      <c r="B396" s="227" t="s">
        <v>0</v>
      </c>
      <c r="C396" s="228" t="s">
        <v>12477</v>
      </c>
      <c r="D396" s="228" t="s">
        <v>109</v>
      </c>
      <c r="E396" s="228" t="s">
        <v>110</v>
      </c>
      <c r="G396" s="224"/>
      <c r="H396" s="224"/>
      <c r="I396" s="224"/>
      <c r="J396" s="224"/>
      <c r="K396" s="224"/>
      <c r="L396" s="224"/>
      <c r="M396" s="224"/>
    </row>
    <row r="397" spans="2:19" s="221" customFormat="1" ht="13.15" customHeight="1" x14ac:dyDescent="0.3">
      <c r="B397" s="935" t="s">
        <v>111</v>
      </c>
      <c r="C397" s="229">
        <v>0</v>
      </c>
      <c r="D397" s="230">
        <v>0</v>
      </c>
      <c r="E397" s="230">
        <v>0</v>
      </c>
      <c r="F397" s="222"/>
      <c r="G397" s="224"/>
      <c r="H397" s="224"/>
      <c r="I397" s="224"/>
      <c r="J397" s="224"/>
      <c r="K397" s="224"/>
      <c r="L397" s="224"/>
      <c r="M397" s="224"/>
    </row>
    <row r="398" spans="2:19" s="222" customFormat="1" ht="13.15" customHeight="1" x14ac:dyDescent="0.3">
      <c r="B398" s="987" t="s">
        <v>112</v>
      </c>
      <c r="C398" s="231">
        <v>0</v>
      </c>
      <c r="D398" s="232">
        <v>0</v>
      </c>
      <c r="E398" s="232">
        <v>0</v>
      </c>
      <c r="G398" s="1379"/>
      <c r="H398" s="1380"/>
      <c r="I398" s="1380"/>
      <c r="J398" s="1380"/>
      <c r="K398" s="1380"/>
      <c r="L398" s="224"/>
      <c r="M398" s="224"/>
    </row>
    <row r="399" spans="2:19" s="221" customFormat="1" ht="13.15" customHeight="1" x14ac:dyDescent="0.3">
      <c r="B399" s="935" t="s">
        <v>113</v>
      </c>
      <c r="C399" s="229">
        <v>0</v>
      </c>
      <c r="D399" s="230">
        <v>0</v>
      </c>
      <c r="E399" s="230">
        <v>0</v>
      </c>
      <c r="F399" s="222"/>
      <c r="G399" s="223"/>
      <c r="H399" s="223"/>
      <c r="I399" s="223"/>
      <c r="J399" s="223"/>
      <c r="K399" s="223"/>
      <c r="L399" s="224"/>
      <c r="M399" s="224"/>
    </row>
    <row r="400" spans="2:19" s="222" customFormat="1" ht="13.15" customHeight="1" x14ac:dyDescent="0.3">
      <c r="B400" s="987" t="s">
        <v>114</v>
      </c>
      <c r="C400" s="231">
        <v>0</v>
      </c>
      <c r="D400" s="232">
        <v>0</v>
      </c>
      <c r="E400" s="232">
        <v>0</v>
      </c>
      <c r="G400" s="223"/>
      <c r="H400" s="223"/>
      <c r="I400" s="223"/>
      <c r="J400" s="223"/>
      <c r="K400" s="223"/>
      <c r="L400" s="224"/>
      <c r="M400" s="224"/>
    </row>
    <row r="401" spans="2:13" s="221" customFormat="1" ht="13.15" customHeight="1" x14ac:dyDescent="0.3">
      <c r="B401" s="935" t="s">
        <v>115</v>
      </c>
      <c r="C401" s="229">
        <v>0</v>
      </c>
      <c r="D401" s="230">
        <v>0</v>
      </c>
      <c r="E401" s="230">
        <v>0</v>
      </c>
      <c r="F401" s="222"/>
      <c r="G401" s="223"/>
      <c r="H401" s="223"/>
      <c r="I401" s="223"/>
      <c r="J401" s="223"/>
      <c r="K401" s="223"/>
      <c r="L401" s="224"/>
      <c r="M401" s="224"/>
    </row>
    <row r="402" spans="2:13" s="222" customFormat="1" ht="13.15" customHeight="1" x14ac:dyDescent="0.3">
      <c r="B402" s="987" t="s">
        <v>116</v>
      </c>
      <c r="C402" s="231">
        <v>0</v>
      </c>
      <c r="D402" s="232">
        <v>0</v>
      </c>
      <c r="E402" s="232">
        <v>0</v>
      </c>
      <c r="G402" s="223"/>
      <c r="H402" s="223"/>
      <c r="I402" s="223"/>
      <c r="J402" s="223"/>
      <c r="K402" s="223"/>
      <c r="L402" s="224"/>
      <c r="M402" s="224"/>
    </row>
    <row r="403" spans="2:13" s="221" customFormat="1" ht="13.15" customHeight="1" x14ac:dyDescent="0.3">
      <c r="B403" s="935" t="s">
        <v>117</v>
      </c>
      <c r="C403" s="229">
        <v>0</v>
      </c>
      <c r="D403" s="230">
        <v>0</v>
      </c>
      <c r="E403" s="230">
        <v>0</v>
      </c>
      <c r="F403" s="222"/>
      <c r="G403" s="223"/>
      <c r="H403" s="223"/>
      <c r="I403" s="223"/>
      <c r="J403" s="223"/>
      <c r="K403" s="223"/>
      <c r="L403" s="224"/>
      <c r="M403" s="224"/>
    </row>
    <row r="404" spans="2:13" s="222" customFormat="1" ht="13.15" customHeight="1" x14ac:dyDescent="0.3">
      <c r="B404" s="987" t="s">
        <v>118</v>
      </c>
      <c r="C404" s="231">
        <v>0</v>
      </c>
      <c r="D404" s="232">
        <v>0</v>
      </c>
      <c r="E404" s="232">
        <v>0</v>
      </c>
      <c r="G404" s="223"/>
      <c r="H404" s="223"/>
      <c r="I404" s="223"/>
      <c r="J404" s="223"/>
      <c r="K404" s="223"/>
      <c r="L404" s="224"/>
      <c r="M404" s="224"/>
    </row>
    <row r="405" spans="2:13" s="221" customFormat="1" ht="13.15" customHeight="1" x14ac:dyDescent="0.3">
      <c r="B405" s="935" t="s">
        <v>119</v>
      </c>
      <c r="C405" s="229">
        <v>0</v>
      </c>
      <c r="D405" s="230">
        <v>0</v>
      </c>
      <c r="E405" s="230">
        <v>0</v>
      </c>
      <c r="F405" s="222"/>
      <c r="G405" s="223"/>
      <c r="H405" s="223"/>
      <c r="I405" s="223"/>
      <c r="J405" s="223"/>
      <c r="K405" s="223"/>
      <c r="L405" s="224"/>
      <c r="M405" s="224"/>
    </row>
    <row r="406" spans="2:13" s="222" customFormat="1" ht="13.15" customHeight="1" x14ac:dyDescent="0.3">
      <c r="B406" s="987" t="s">
        <v>120</v>
      </c>
      <c r="C406" s="231">
        <v>0</v>
      </c>
      <c r="D406" s="232">
        <v>0</v>
      </c>
      <c r="E406" s="232">
        <v>0</v>
      </c>
      <c r="G406" s="223"/>
      <c r="H406" s="223"/>
      <c r="I406" s="223"/>
      <c r="J406" s="223"/>
      <c r="K406" s="223"/>
      <c r="L406" s="224"/>
      <c r="M406" s="224"/>
    </row>
    <row r="407" spans="2:13" s="221" customFormat="1" ht="13.15" customHeight="1" x14ac:dyDescent="0.3">
      <c r="B407" s="935" t="s">
        <v>121</v>
      </c>
      <c r="C407" s="229">
        <v>0</v>
      </c>
      <c r="D407" s="230">
        <v>0</v>
      </c>
      <c r="E407" s="230">
        <v>0</v>
      </c>
      <c r="F407" s="222"/>
      <c r="G407" s="223"/>
      <c r="H407" s="223"/>
      <c r="I407" s="223"/>
      <c r="J407" s="223"/>
      <c r="K407" s="223"/>
      <c r="L407" s="224"/>
      <c r="M407" s="224"/>
    </row>
    <row r="408" spans="2:13" s="222" customFormat="1" ht="13.15" customHeight="1" x14ac:dyDescent="0.3">
      <c r="B408" s="987" t="s">
        <v>122</v>
      </c>
      <c r="C408" s="231">
        <v>0</v>
      </c>
      <c r="D408" s="232">
        <v>0</v>
      </c>
      <c r="E408" s="232">
        <v>0</v>
      </c>
      <c r="G408" s="223"/>
      <c r="H408" s="223"/>
      <c r="I408" s="223"/>
      <c r="J408" s="223"/>
      <c r="K408" s="223"/>
      <c r="L408" s="224"/>
      <c r="M408" s="224"/>
    </row>
    <row r="409" spans="2:13" s="221" customFormat="1" ht="13.15" customHeight="1" x14ac:dyDescent="0.3">
      <c r="B409" s="935" t="s">
        <v>123</v>
      </c>
      <c r="C409" s="229">
        <v>0</v>
      </c>
      <c r="D409" s="230">
        <v>0</v>
      </c>
      <c r="E409" s="230">
        <v>0</v>
      </c>
      <c r="F409" s="222"/>
      <c r="G409" s="223"/>
      <c r="H409" s="223"/>
      <c r="I409" s="223"/>
      <c r="J409" s="223"/>
      <c r="K409" s="223"/>
      <c r="L409" s="224"/>
      <c r="M409" s="224"/>
    </row>
    <row r="410" spans="2:13" s="222" customFormat="1" ht="13.15" customHeight="1" x14ac:dyDescent="0.3">
      <c r="B410" s="987" t="s">
        <v>124</v>
      </c>
      <c r="C410" s="231">
        <v>0</v>
      </c>
      <c r="D410" s="232">
        <v>0</v>
      </c>
      <c r="E410" s="232">
        <v>0</v>
      </c>
      <c r="G410" s="223"/>
      <c r="H410" s="223"/>
      <c r="I410" s="223"/>
      <c r="J410" s="223"/>
      <c r="K410" s="223"/>
      <c r="L410" s="224"/>
      <c r="M410" s="224"/>
    </row>
    <row r="411" spans="2:13" s="221" customFormat="1" ht="13.15" customHeight="1" x14ac:dyDescent="0.3">
      <c r="B411" s="935" t="s">
        <v>125</v>
      </c>
      <c r="C411" s="229">
        <v>0</v>
      </c>
      <c r="D411" s="230">
        <v>0</v>
      </c>
      <c r="E411" s="230">
        <v>0</v>
      </c>
      <c r="F411" s="233"/>
      <c r="G411" s="223"/>
      <c r="H411" s="223"/>
      <c r="I411" s="223"/>
      <c r="J411" s="223"/>
      <c r="K411" s="223"/>
      <c r="L411" s="224"/>
      <c r="M411" s="224"/>
    </row>
    <row r="412" spans="2:13" s="222" customFormat="1" ht="13.15" customHeight="1" x14ac:dyDescent="0.3">
      <c r="B412" s="987" t="s">
        <v>126</v>
      </c>
      <c r="C412" s="231">
        <v>0</v>
      </c>
      <c r="D412" s="232">
        <v>0</v>
      </c>
      <c r="E412" s="232">
        <v>0</v>
      </c>
      <c r="F412" s="233"/>
      <c r="G412" s="223"/>
      <c r="H412" s="223"/>
      <c r="I412" s="223"/>
      <c r="J412" s="223"/>
      <c r="K412" s="223"/>
      <c r="L412" s="224"/>
      <c r="M412" s="224"/>
    </row>
    <row r="413" spans="2:13" s="221" customFormat="1" ht="13.15" customHeight="1" x14ac:dyDescent="0.3">
      <c r="B413" s="935" t="s">
        <v>127</v>
      </c>
      <c r="C413" s="229">
        <v>1</v>
      </c>
      <c r="D413" s="230">
        <v>2782.3430316367999</v>
      </c>
      <c r="E413" s="230">
        <v>2782.3430316367999</v>
      </c>
      <c r="F413" s="233"/>
      <c r="G413" s="223"/>
      <c r="H413" s="223"/>
      <c r="I413" s="223"/>
      <c r="J413" s="223"/>
      <c r="K413" s="223"/>
      <c r="L413" s="224"/>
      <c r="M413" s="224"/>
    </row>
    <row r="414" spans="2:13" s="222" customFormat="1" ht="13.15" customHeight="1" x14ac:dyDescent="0.3">
      <c r="B414" s="987" t="s">
        <v>128</v>
      </c>
      <c r="C414" s="231">
        <v>2</v>
      </c>
      <c r="D414" s="232">
        <v>2279.1758750825802</v>
      </c>
      <c r="E414" s="232">
        <v>1139.5879375412901</v>
      </c>
      <c r="F414" s="233"/>
      <c r="G414" s="223"/>
      <c r="H414" s="223"/>
      <c r="I414" s="223"/>
      <c r="J414" s="223"/>
      <c r="K414" s="223"/>
      <c r="L414" s="224"/>
      <c r="M414" s="224"/>
    </row>
    <row r="415" spans="2:13" s="221" customFormat="1" ht="13.15" customHeight="1" x14ac:dyDescent="0.3">
      <c r="B415" s="935" t="s">
        <v>129</v>
      </c>
      <c r="C415" s="229">
        <v>0</v>
      </c>
      <c r="D415" s="230">
        <v>0</v>
      </c>
      <c r="E415" s="230">
        <v>0</v>
      </c>
      <c r="F415" s="233"/>
      <c r="G415" s="1379"/>
      <c r="H415" s="1379"/>
      <c r="I415" s="1379"/>
      <c r="J415" s="1379"/>
      <c r="K415" s="1379"/>
      <c r="L415" s="224"/>
      <c r="M415" s="224"/>
    </row>
    <row r="416" spans="2:13" s="222" customFormat="1" ht="13.15" customHeight="1" x14ac:dyDescent="0.3">
      <c r="B416" s="987" t="s">
        <v>29</v>
      </c>
      <c r="C416" s="231">
        <v>2</v>
      </c>
      <c r="D416" s="232">
        <v>12165.695412191601</v>
      </c>
      <c r="E416" s="232">
        <v>6082.8477060958003</v>
      </c>
      <c r="F416" s="233"/>
      <c r="G416" s="223"/>
      <c r="H416" s="223"/>
      <c r="I416" s="223"/>
      <c r="J416" s="223"/>
      <c r="K416" s="223"/>
      <c r="L416" s="224"/>
      <c r="M416" s="224"/>
    </row>
    <row r="417" spans="2:19" s="221" customFormat="1" ht="13.15" customHeight="1" x14ac:dyDescent="0.3">
      <c r="B417" s="935" t="s">
        <v>28</v>
      </c>
      <c r="C417" s="229">
        <v>4</v>
      </c>
      <c r="D417" s="230">
        <v>2773.3862827381799</v>
      </c>
      <c r="E417" s="230">
        <v>693.34657068454499</v>
      </c>
      <c r="F417" s="233"/>
      <c r="G417" s="223"/>
      <c r="H417" s="223"/>
      <c r="I417" s="223"/>
      <c r="J417" s="223"/>
      <c r="K417" s="223"/>
      <c r="L417" s="224"/>
      <c r="M417" s="224"/>
    </row>
    <row r="418" spans="2:19" s="222" customFormat="1" ht="13.15" customHeight="1" x14ac:dyDescent="0.3">
      <c r="B418" s="987" t="s">
        <v>27</v>
      </c>
      <c r="C418" s="231">
        <v>10</v>
      </c>
      <c r="D418" s="232">
        <v>290411.31841072999</v>
      </c>
      <c r="E418" s="232">
        <v>29041.131841072998</v>
      </c>
      <c r="F418" s="233"/>
      <c r="G418" s="223"/>
      <c r="H418" s="223"/>
      <c r="I418" s="223"/>
      <c r="J418" s="223"/>
      <c r="K418" s="223"/>
      <c r="L418" s="224"/>
      <c r="M418" s="224"/>
    </row>
    <row r="419" spans="2:19" s="221" customFormat="1" ht="13.15" customHeight="1" x14ac:dyDescent="0.3">
      <c r="B419" s="935" t="s">
        <v>26</v>
      </c>
      <c r="C419" s="229">
        <v>3</v>
      </c>
      <c r="D419" s="230">
        <v>9514.4967447052095</v>
      </c>
      <c r="E419" s="230">
        <v>3171.4989149017365</v>
      </c>
      <c r="F419" s="233"/>
      <c r="G419" s="223"/>
      <c r="H419" s="223"/>
      <c r="I419" s="223"/>
      <c r="J419" s="223"/>
      <c r="K419" s="223"/>
      <c r="L419" s="224"/>
      <c r="M419" s="224"/>
    </row>
    <row r="420" spans="2:19" s="222" customFormat="1" ht="13.15" customHeight="1" x14ac:dyDescent="0.3">
      <c r="B420" s="987" t="s">
        <v>25</v>
      </c>
      <c r="C420" s="231">
        <v>61</v>
      </c>
      <c r="D420" s="232">
        <v>239450.778914669</v>
      </c>
      <c r="E420" s="232">
        <v>3925.4226051585083</v>
      </c>
      <c r="F420" s="233"/>
      <c r="G420" s="223"/>
      <c r="H420" s="223"/>
      <c r="I420" s="223"/>
      <c r="J420" s="223"/>
      <c r="K420" s="223"/>
      <c r="L420" s="224"/>
      <c r="M420" s="224"/>
    </row>
    <row r="421" spans="2:19" s="221" customFormat="1" ht="13.15" customHeight="1" x14ac:dyDescent="0.3">
      <c r="B421" s="935" t="s">
        <v>130</v>
      </c>
      <c r="C421" s="229">
        <v>54</v>
      </c>
      <c r="D421" s="230">
        <v>314794.19969669101</v>
      </c>
      <c r="E421" s="230">
        <v>5829.5222166053891</v>
      </c>
      <c r="F421" s="233"/>
      <c r="G421" s="223"/>
      <c r="H421" s="223"/>
      <c r="I421" s="223"/>
      <c r="J421" s="223"/>
      <c r="K421" s="223"/>
      <c r="L421" s="224"/>
      <c r="M421" s="224"/>
    </row>
    <row r="422" spans="2:19" s="222" customFormat="1" ht="13.15" customHeight="1" x14ac:dyDescent="0.3">
      <c r="B422" s="987" t="s">
        <v>131</v>
      </c>
      <c r="C422" s="231">
        <v>6</v>
      </c>
      <c r="D422" s="232">
        <v>497323.07408151502</v>
      </c>
      <c r="E422" s="232">
        <v>82887.179013585832</v>
      </c>
      <c r="F422" s="233"/>
      <c r="G422" s="223"/>
      <c r="H422" s="223"/>
      <c r="I422" s="223"/>
      <c r="J422" s="223"/>
      <c r="K422" s="223"/>
      <c r="L422" s="224"/>
      <c r="M422" s="224"/>
    </row>
    <row r="423" spans="2:19" s="221" customFormat="1" ht="13.15" customHeight="1" x14ac:dyDescent="0.3">
      <c r="B423" s="935" t="s">
        <v>132</v>
      </c>
      <c r="C423" s="229">
        <v>0</v>
      </c>
      <c r="D423" s="230">
        <v>0</v>
      </c>
      <c r="E423" s="230">
        <v>0</v>
      </c>
      <c r="F423" s="233"/>
      <c r="G423" s="223"/>
      <c r="H423" s="223"/>
      <c r="I423" s="223"/>
      <c r="J423" s="223"/>
      <c r="K423" s="223"/>
      <c r="L423" s="224"/>
      <c r="M423" s="224"/>
    </row>
    <row r="424" spans="2:19" s="222" customFormat="1" ht="13.15" customHeight="1" x14ac:dyDescent="0.3">
      <c r="B424" s="987" t="s">
        <v>133</v>
      </c>
      <c r="C424" s="231">
        <v>0</v>
      </c>
      <c r="D424" s="232">
        <v>0</v>
      </c>
      <c r="E424" s="232">
        <v>0</v>
      </c>
      <c r="F424" s="233"/>
      <c r="G424" s="223"/>
      <c r="H424" s="223"/>
      <c r="I424" s="223"/>
      <c r="J424" s="223"/>
      <c r="K424" s="223"/>
      <c r="L424" s="224"/>
      <c r="M424" s="224"/>
    </row>
    <row r="425" spans="2:19" s="221" customFormat="1" ht="13.15" customHeight="1" x14ac:dyDescent="0.3">
      <c r="B425" s="935" t="s">
        <v>134</v>
      </c>
      <c r="C425" s="229">
        <v>0</v>
      </c>
      <c r="D425" s="230">
        <v>0</v>
      </c>
      <c r="E425" s="230">
        <v>0</v>
      </c>
      <c r="F425" s="233"/>
      <c r="G425" s="223"/>
      <c r="H425" s="223"/>
      <c r="I425" s="223"/>
      <c r="J425" s="223"/>
      <c r="K425" s="223"/>
      <c r="L425" s="224"/>
      <c r="M425" s="224"/>
    </row>
    <row r="426" spans="2:19" s="222" customFormat="1" ht="13.15" customHeight="1" x14ac:dyDescent="0.3">
      <c r="B426" s="987" t="s">
        <v>135</v>
      </c>
      <c r="C426" s="231">
        <v>0</v>
      </c>
      <c r="D426" s="232">
        <v>0</v>
      </c>
      <c r="E426" s="232">
        <v>0</v>
      </c>
      <c r="F426" s="233"/>
      <c r="G426" s="223"/>
      <c r="H426" s="223"/>
      <c r="I426" s="223"/>
      <c r="J426" s="223"/>
      <c r="K426" s="223"/>
      <c r="L426" s="224"/>
      <c r="M426" s="224"/>
    </row>
    <row r="427" spans="2:19" s="221" customFormat="1" ht="13.15" customHeight="1" x14ac:dyDescent="0.3">
      <c r="B427" s="935" t="s">
        <v>136</v>
      </c>
      <c r="C427" s="229">
        <v>2</v>
      </c>
      <c r="D427" s="230">
        <v>6349.3753590823499</v>
      </c>
      <c r="E427" s="230">
        <v>3174.6876795411749</v>
      </c>
      <c r="F427" s="233"/>
      <c r="G427" s="223"/>
      <c r="H427" s="223"/>
      <c r="I427" s="223"/>
      <c r="J427" s="223"/>
      <c r="K427" s="223"/>
      <c r="L427" s="224"/>
      <c r="M427" s="224"/>
    </row>
    <row r="428" spans="2:19" s="222" customFormat="1" ht="13.15" customHeight="1" x14ac:dyDescent="0.3">
      <c r="B428" s="987" t="s">
        <v>137</v>
      </c>
      <c r="C428" s="231">
        <v>1</v>
      </c>
      <c r="D428" s="232">
        <v>6961.6920097410903</v>
      </c>
      <c r="E428" s="232">
        <v>6961.6920097410903</v>
      </c>
      <c r="F428" s="233"/>
      <c r="G428" s="223"/>
      <c r="H428" s="223"/>
      <c r="I428" s="223"/>
      <c r="J428" s="223"/>
      <c r="K428" s="223"/>
      <c r="L428" s="224"/>
      <c r="M428" s="224"/>
    </row>
    <row r="429" spans="2:19" s="221" customFormat="1" ht="13.15" customHeight="1" x14ac:dyDescent="0.3">
      <c r="B429" s="935" t="s">
        <v>138</v>
      </c>
      <c r="C429" s="229">
        <v>1</v>
      </c>
      <c r="D429" s="230">
        <v>20670.766516869699</v>
      </c>
      <c r="E429" s="230">
        <v>20670.766516869699</v>
      </c>
      <c r="F429" s="233"/>
      <c r="G429" s="223"/>
      <c r="H429" s="223"/>
      <c r="I429" s="223"/>
      <c r="J429" s="223"/>
      <c r="K429" s="223"/>
      <c r="L429" s="224"/>
      <c r="M429" s="224"/>
    </row>
    <row r="430" spans="2:19" s="222" customFormat="1" ht="13.15" customHeight="1" x14ac:dyDescent="0.3">
      <c r="B430" s="987" t="s">
        <v>139</v>
      </c>
      <c r="C430" s="231">
        <v>0</v>
      </c>
      <c r="D430" s="232">
        <v>0</v>
      </c>
      <c r="E430" s="232">
        <v>0</v>
      </c>
      <c r="F430" s="233"/>
      <c r="G430" s="223"/>
      <c r="H430" s="223"/>
      <c r="I430" s="223"/>
      <c r="J430" s="223"/>
      <c r="K430" s="223"/>
      <c r="L430" s="224"/>
      <c r="M430" s="224"/>
    </row>
    <row r="431" spans="2:19" s="222" customFormat="1" ht="13.15" customHeight="1" x14ac:dyDescent="0.3">
      <c r="B431" s="935" t="s">
        <v>140</v>
      </c>
      <c r="C431" s="229">
        <v>1</v>
      </c>
      <c r="D431" s="230">
        <v>3291.6461385471398</v>
      </c>
      <c r="E431" s="230">
        <v>3291.6461385471398</v>
      </c>
      <c r="F431" s="233"/>
      <c r="G431" s="223"/>
      <c r="H431" s="223"/>
      <c r="I431" s="223"/>
      <c r="J431" s="223"/>
      <c r="K431" s="223"/>
      <c r="L431" s="224"/>
      <c r="M431" s="224"/>
      <c r="N431" s="221"/>
      <c r="O431" s="221"/>
      <c r="P431" s="221"/>
      <c r="Q431" s="221"/>
      <c r="R431" s="221"/>
      <c r="S431" s="221"/>
    </row>
    <row r="432" spans="2:19" s="222" customFormat="1" ht="13.15" customHeight="1" x14ac:dyDescent="0.3">
      <c r="B432" s="987" t="s">
        <v>141</v>
      </c>
      <c r="C432" s="231">
        <v>1</v>
      </c>
      <c r="D432" s="232">
        <v>8566.5826134880499</v>
      </c>
      <c r="E432" s="232">
        <v>8566.5826134880499</v>
      </c>
      <c r="F432" s="233"/>
      <c r="G432" s="223"/>
      <c r="H432" s="223"/>
      <c r="I432" s="223"/>
      <c r="J432" s="223"/>
      <c r="K432" s="223"/>
      <c r="L432" s="224"/>
      <c r="M432" s="224"/>
    </row>
    <row r="433" spans="2:19" s="222" customFormat="1" ht="13.15" customHeight="1" x14ac:dyDescent="0.3">
      <c r="B433" s="935" t="s">
        <v>142</v>
      </c>
      <c r="C433" s="229">
        <v>0</v>
      </c>
      <c r="D433" s="230">
        <v>0</v>
      </c>
      <c r="E433" s="230">
        <v>0</v>
      </c>
      <c r="F433" s="233"/>
      <c r="G433" s="223"/>
      <c r="H433" s="223"/>
      <c r="I433" s="223"/>
      <c r="J433" s="223"/>
      <c r="K433" s="223"/>
      <c r="L433" s="224"/>
      <c r="M433" s="224"/>
    </row>
    <row r="434" spans="2:19" s="222" customFormat="1" ht="13.15" customHeight="1" x14ac:dyDescent="0.3">
      <c r="B434" s="987" t="s">
        <v>143</v>
      </c>
      <c r="C434" s="231">
        <v>1</v>
      </c>
      <c r="D434" s="232">
        <v>1372.4543471020199</v>
      </c>
      <c r="E434" s="232">
        <v>1372.4543471020199</v>
      </c>
      <c r="F434" s="233"/>
      <c r="G434" s="223"/>
      <c r="H434" s="223"/>
      <c r="I434" s="223"/>
      <c r="J434" s="223"/>
      <c r="K434" s="223"/>
      <c r="L434" s="224"/>
      <c r="M434" s="224"/>
    </row>
    <row r="435" spans="2:19" s="222" customFormat="1" ht="13.15" customHeight="1" x14ac:dyDescent="0.3">
      <c r="B435" s="935" t="s">
        <v>144</v>
      </c>
      <c r="C435" s="229">
        <v>0</v>
      </c>
      <c r="D435" s="230">
        <v>0</v>
      </c>
      <c r="E435" s="230">
        <v>0</v>
      </c>
      <c r="F435" s="233"/>
      <c r="G435" s="223"/>
      <c r="H435" s="223"/>
      <c r="I435" s="223"/>
      <c r="J435" s="223"/>
      <c r="K435" s="223"/>
      <c r="L435" s="224"/>
      <c r="M435" s="224"/>
    </row>
    <row r="436" spans="2:19" s="221" customFormat="1" ht="13.15" customHeight="1" x14ac:dyDescent="0.3">
      <c r="B436" s="987" t="s">
        <v>145</v>
      </c>
      <c r="C436" s="231">
        <v>1</v>
      </c>
      <c r="D436" s="232">
        <v>347.90278887203101</v>
      </c>
      <c r="E436" s="232">
        <v>347.90278887203101</v>
      </c>
      <c r="F436" s="222"/>
      <c r="G436" s="223"/>
      <c r="H436" s="223"/>
      <c r="I436" s="223"/>
      <c r="J436" s="223"/>
      <c r="K436" s="223"/>
      <c r="L436" s="224"/>
      <c r="M436" s="224"/>
      <c r="N436" s="222"/>
      <c r="O436" s="222"/>
      <c r="P436" s="222"/>
      <c r="Q436" s="222"/>
      <c r="R436" s="222"/>
      <c r="S436" s="222"/>
    </row>
    <row r="437" spans="2:19" s="221" customFormat="1" ht="13.15" customHeight="1" x14ac:dyDescent="0.3">
      <c r="B437" s="935" t="s">
        <v>146</v>
      </c>
      <c r="C437" s="229">
        <v>0</v>
      </c>
      <c r="D437" s="230">
        <v>0</v>
      </c>
      <c r="E437" s="230">
        <v>0</v>
      </c>
      <c r="F437" s="222"/>
      <c r="L437" s="224"/>
      <c r="M437" s="224"/>
      <c r="N437" s="222"/>
      <c r="O437" s="222"/>
      <c r="P437" s="222"/>
      <c r="Q437" s="222"/>
      <c r="R437" s="222"/>
      <c r="S437" s="222"/>
    </row>
    <row r="438" spans="2:19" s="221" customFormat="1" ht="13.15" customHeight="1" x14ac:dyDescent="0.3">
      <c r="B438" s="987" t="s">
        <v>147</v>
      </c>
      <c r="C438" s="231">
        <v>0</v>
      </c>
      <c r="D438" s="232">
        <v>0</v>
      </c>
      <c r="E438" s="232">
        <v>0</v>
      </c>
      <c r="F438" s="222"/>
      <c r="L438" s="224"/>
      <c r="M438" s="224"/>
    </row>
    <row r="439" spans="2:19" s="221" customFormat="1" ht="13.15" customHeight="1" x14ac:dyDescent="0.3">
      <c r="B439" s="935">
        <v>2013</v>
      </c>
      <c r="C439" s="229">
        <v>0</v>
      </c>
      <c r="D439" s="230">
        <v>0</v>
      </c>
      <c r="E439" s="230">
        <v>0</v>
      </c>
      <c r="F439" s="222"/>
      <c r="G439" s="1379"/>
      <c r="H439" s="1380"/>
      <c r="I439" s="1380"/>
      <c r="J439" s="1380"/>
      <c r="K439" s="1380"/>
      <c r="L439" s="224"/>
      <c r="M439" s="224"/>
    </row>
    <row r="440" spans="2:19" s="221" customFormat="1" ht="13.15" customHeight="1" x14ac:dyDescent="0.3">
      <c r="B440" s="987" t="s">
        <v>149</v>
      </c>
      <c r="C440" s="231">
        <v>0</v>
      </c>
      <c r="D440" s="232">
        <v>0</v>
      </c>
      <c r="E440" s="232">
        <v>0</v>
      </c>
      <c r="F440" s="222"/>
      <c r="G440" s="223"/>
      <c r="H440" s="223"/>
      <c r="I440" s="223"/>
      <c r="J440" s="223"/>
      <c r="K440" s="223"/>
      <c r="L440" s="224"/>
      <c r="M440" s="224"/>
    </row>
    <row r="441" spans="2:19" s="221" customFormat="1" ht="13.15" customHeight="1" x14ac:dyDescent="0.3">
      <c r="B441" s="935">
        <v>2015</v>
      </c>
      <c r="C441" s="229">
        <v>1</v>
      </c>
      <c r="D441" s="230">
        <v>8543.2040116128101</v>
      </c>
      <c r="E441" s="230">
        <v>8543.2040116128101</v>
      </c>
      <c r="F441" s="222"/>
      <c r="G441" s="223"/>
      <c r="H441" s="223"/>
      <c r="I441" s="223"/>
      <c r="J441" s="223"/>
      <c r="K441" s="223"/>
      <c r="L441" s="224"/>
      <c r="M441" s="224"/>
    </row>
    <row r="442" spans="2:19" s="221" customFormat="1" ht="13.15" customHeight="1" x14ac:dyDescent="0.3">
      <c r="B442" s="987">
        <v>2016</v>
      </c>
      <c r="C442" s="231">
        <v>1</v>
      </c>
      <c r="D442" s="232">
        <v>3398.0506080514501</v>
      </c>
      <c r="E442" s="232">
        <v>3398.0506080514501</v>
      </c>
      <c r="F442" s="222"/>
      <c r="G442" s="223"/>
      <c r="H442" s="223"/>
      <c r="I442" s="223"/>
      <c r="J442" s="223"/>
      <c r="K442" s="223"/>
      <c r="L442" s="224"/>
      <c r="M442" s="224"/>
    </row>
    <row r="443" spans="2:19" s="221" customFormat="1" ht="13.15" customHeight="1" x14ac:dyDescent="0.3">
      <c r="B443" s="935">
        <v>2017</v>
      </c>
      <c r="C443" s="229">
        <v>0</v>
      </c>
      <c r="D443" s="230">
        <v>0</v>
      </c>
      <c r="E443" s="230">
        <v>0</v>
      </c>
      <c r="F443" s="222"/>
      <c r="G443" s="223"/>
      <c r="H443" s="223"/>
      <c r="I443" s="223"/>
      <c r="J443" s="223"/>
      <c r="K443" s="223"/>
      <c r="L443" s="224"/>
      <c r="M443" s="224"/>
    </row>
    <row r="444" spans="2:19" s="221" customFormat="1" ht="13.15" customHeight="1" x14ac:dyDescent="0.3">
      <c r="B444" s="987">
        <v>2018</v>
      </c>
      <c r="C444" s="231">
        <v>0</v>
      </c>
      <c r="D444" s="232">
        <v>0</v>
      </c>
      <c r="E444" s="232">
        <v>0</v>
      </c>
      <c r="F444" s="222"/>
      <c r="G444" s="223"/>
      <c r="H444" s="223"/>
      <c r="I444" s="223"/>
      <c r="J444" s="223"/>
      <c r="K444" s="223"/>
      <c r="L444" s="224"/>
      <c r="M444" s="224"/>
    </row>
    <row r="445" spans="2:19" s="221" customFormat="1" ht="13.15" customHeight="1" x14ac:dyDescent="0.3">
      <c r="B445" s="935">
        <v>2019</v>
      </c>
      <c r="C445" s="229">
        <v>0</v>
      </c>
      <c r="D445" s="230">
        <v>0</v>
      </c>
      <c r="E445" s="230">
        <v>0</v>
      </c>
      <c r="F445" s="222"/>
      <c r="G445" s="223"/>
      <c r="H445" s="223"/>
      <c r="I445" s="223"/>
      <c r="J445" s="223"/>
      <c r="K445" s="223"/>
      <c r="L445" s="224"/>
      <c r="M445" s="224"/>
    </row>
    <row r="446" spans="2:19" s="221" customFormat="1" ht="13.15" customHeight="1" x14ac:dyDescent="0.3">
      <c r="B446" s="987">
        <v>2020</v>
      </c>
      <c r="C446" s="231">
        <v>0</v>
      </c>
      <c r="D446" s="232">
        <v>0</v>
      </c>
      <c r="E446" s="232">
        <v>0</v>
      </c>
      <c r="F446" s="222"/>
      <c r="G446" s="223"/>
      <c r="H446" s="223"/>
      <c r="I446" s="223"/>
      <c r="J446" s="223"/>
      <c r="K446" s="223"/>
      <c r="L446" s="224"/>
      <c r="M446" s="224"/>
    </row>
    <row r="447" spans="2:19" s="243" customFormat="1" ht="13.15" customHeight="1" x14ac:dyDescent="0.3">
      <c r="B447" s="935">
        <v>2021</v>
      </c>
      <c r="C447" s="229">
        <v>0</v>
      </c>
      <c r="D447" s="230">
        <v>0</v>
      </c>
      <c r="E447" s="230">
        <v>0</v>
      </c>
      <c r="F447" s="1090"/>
      <c r="G447" s="223"/>
      <c r="H447" s="223"/>
      <c r="I447" s="223"/>
      <c r="J447" s="223"/>
      <c r="K447" s="223"/>
      <c r="L447" s="224"/>
      <c r="M447" s="224"/>
      <c r="N447" s="221"/>
      <c r="O447" s="221"/>
      <c r="P447" s="221"/>
      <c r="Q447" s="221"/>
      <c r="R447" s="221"/>
      <c r="S447" s="221"/>
    </row>
    <row r="448" spans="2:19" s="222" customFormat="1" ht="13.15" customHeight="1" x14ac:dyDescent="0.3">
      <c r="B448" s="987">
        <v>2022</v>
      </c>
      <c r="C448" s="231">
        <v>0</v>
      </c>
      <c r="D448" s="232">
        <v>0</v>
      </c>
      <c r="E448" s="232">
        <v>0</v>
      </c>
      <c r="G448" s="223"/>
      <c r="H448" s="223"/>
      <c r="I448" s="223"/>
      <c r="J448" s="223"/>
      <c r="K448" s="223"/>
      <c r="L448" s="224"/>
      <c r="M448" s="224"/>
      <c r="N448" s="221"/>
      <c r="O448" s="221"/>
      <c r="P448" s="221"/>
      <c r="Q448" s="221"/>
      <c r="R448" s="221"/>
      <c r="S448" s="221"/>
    </row>
    <row r="449" spans="2:19" s="221" customFormat="1" ht="13.15" customHeight="1" x14ac:dyDescent="0.3">
      <c r="B449" s="935">
        <v>2023</v>
      </c>
      <c r="C449" s="229">
        <v>0</v>
      </c>
      <c r="D449" s="230">
        <v>0</v>
      </c>
      <c r="E449" s="230">
        <v>0</v>
      </c>
      <c r="F449" s="222"/>
      <c r="G449" s="223"/>
      <c r="H449" s="223"/>
      <c r="I449" s="223"/>
      <c r="J449" s="223"/>
      <c r="K449" s="223"/>
      <c r="L449" s="224"/>
      <c r="M449" s="224"/>
      <c r="N449" s="243"/>
      <c r="O449" s="243"/>
      <c r="P449" s="243"/>
      <c r="Q449" s="243"/>
      <c r="R449" s="243"/>
      <c r="S449" s="243"/>
    </row>
    <row r="450" spans="2:19" s="221" customFormat="1" ht="13.15" customHeight="1" x14ac:dyDescent="0.3">
      <c r="B450" s="987">
        <v>2024</v>
      </c>
      <c r="C450" s="231">
        <v>0</v>
      </c>
      <c r="D450" s="232">
        <v>0</v>
      </c>
      <c r="E450" s="232">
        <v>0</v>
      </c>
      <c r="F450" s="222"/>
      <c r="G450" s="223"/>
      <c r="H450" s="223"/>
      <c r="I450" s="223"/>
      <c r="J450" s="223"/>
      <c r="K450" s="223"/>
      <c r="L450" s="224"/>
      <c r="M450" s="224"/>
      <c r="N450" s="222"/>
      <c r="O450" s="222"/>
      <c r="P450" s="222"/>
      <c r="Q450" s="222"/>
      <c r="R450" s="222"/>
      <c r="S450" s="222"/>
    </row>
    <row r="451" spans="2:19" s="221" customFormat="1" ht="13.15" customHeight="1" x14ac:dyDescent="0.3">
      <c r="B451" s="1088">
        <v>2025</v>
      </c>
      <c r="C451" s="229">
        <v>0</v>
      </c>
      <c r="D451" s="230">
        <v>0</v>
      </c>
      <c r="E451" s="230">
        <v>0</v>
      </c>
      <c r="F451" s="222"/>
      <c r="G451" s="223"/>
      <c r="H451" s="223"/>
      <c r="I451" s="223"/>
      <c r="J451" s="223"/>
      <c r="K451" s="223"/>
      <c r="L451" s="224"/>
      <c r="M451" s="224"/>
      <c r="N451" s="222"/>
      <c r="O451" s="222"/>
      <c r="P451" s="222"/>
      <c r="Q451" s="222"/>
      <c r="R451" s="222"/>
      <c r="S451" s="222"/>
    </row>
    <row r="452" spans="2:19" s="222" customFormat="1" ht="13.15" customHeight="1" x14ac:dyDescent="0.3">
      <c r="B452" s="234" t="s">
        <v>4</v>
      </c>
      <c r="C452" s="235">
        <v>153</v>
      </c>
      <c r="D452" s="236">
        <v>1430996.1428433259</v>
      </c>
      <c r="E452" s="236">
        <v>9352.9159662962466</v>
      </c>
      <c r="G452" s="223"/>
      <c r="H452" s="223"/>
      <c r="I452" s="223"/>
      <c r="J452" s="223"/>
      <c r="K452" s="223"/>
      <c r="L452" s="224"/>
      <c r="M452" s="224"/>
      <c r="N452" s="221"/>
      <c r="O452" s="221"/>
      <c r="P452" s="221"/>
      <c r="Q452" s="221"/>
      <c r="R452" s="221"/>
      <c r="S452" s="221"/>
    </row>
    <row r="453" spans="2:19" s="221" customFormat="1" ht="13.15" customHeight="1" x14ac:dyDescent="0.3">
      <c r="B453" s="1067" t="s">
        <v>12478</v>
      </c>
      <c r="C453" s="226"/>
      <c r="D453" s="226"/>
      <c r="E453" s="226"/>
      <c r="F453" s="222"/>
      <c r="G453" s="223"/>
      <c r="H453" s="223"/>
      <c r="I453" s="223"/>
      <c r="J453" s="223"/>
      <c r="K453" s="223"/>
      <c r="L453" s="224"/>
      <c r="M453" s="224"/>
    </row>
    <row r="454" spans="2:19" s="222" customFormat="1" ht="13.15" customHeight="1" x14ac:dyDescent="0.3">
      <c r="B454" s="237"/>
      <c r="C454" s="226"/>
      <c r="D454" s="240"/>
      <c r="E454" s="240"/>
      <c r="G454" s="223"/>
      <c r="H454" s="223"/>
      <c r="I454" s="223"/>
      <c r="J454" s="223"/>
      <c r="K454" s="223"/>
      <c r="L454" s="224"/>
      <c r="M454" s="224"/>
    </row>
    <row r="455" spans="2:19" s="221" customFormat="1" ht="13.15" customHeight="1" x14ac:dyDescent="0.3">
      <c r="B455" s="239"/>
      <c r="C455" s="226"/>
      <c r="D455" s="226"/>
      <c r="E455" s="226"/>
      <c r="F455" s="222"/>
      <c r="G455" s="223"/>
      <c r="H455" s="223"/>
      <c r="I455" s="223"/>
      <c r="J455" s="223"/>
      <c r="K455" s="223"/>
      <c r="L455" s="224"/>
      <c r="M455" s="224"/>
    </row>
    <row r="456" spans="2:19" s="222" customFormat="1" ht="13.15" customHeight="1" x14ac:dyDescent="0.3">
      <c r="B456" s="239"/>
      <c r="C456" s="241"/>
      <c r="D456" s="241"/>
      <c r="E456" s="241"/>
      <c r="G456" s="223"/>
      <c r="H456" s="223"/>
      <c r="I456" s="223"/>
      <c r="J456" s="223"/>
      <c r="K456" s="223"/>
      <c r="L456" s="224"/>
      <c r="M456" s="224"/>
    </row>
    <row r="457" spans="2:19" s="221" customFormat="1" ht="13.15" customHeight="1" x14ac:dyDescent="0.3">
      <c r="B457" s="1381" t="s">
        <v>620</v>
      </c>
      <c r="C457" s="1381"/>
      <c r="D457" s="1381"/>
      <c r="E457" s="1381"/>
      <c r="F457" s="222"/>
      <c r="G457" s="223"/>
      <c r="H457" s="223"/>
      <c r="I457" s="223"/>
      <c r="J457" s="223"/>
      <c r="K457" s="223"/>
      <c r="L457" s="224"/>
      <c r="M457" s="224"/>
    </row>
    <row r="458" spans="2:19" s="222" customFormat="1" ht="13.15" customHeight="1" x14ac:dyDescent="0.3">
      <c r="B458" s="225" t="s">
        <v>12546</v>
      </c>
      <c r="C458" s="226"/>
      <c r="D458" s="226"/>
      <c r="E458" s="226"/>
      <c r="G458" s="223"/>
      <c r="H458" s="223"/>
      <c r="I458" s="223"/>
      <c r="J458" s="223"/>
      <c r="K458" s="223"/>
      <c r="L458" s="224"/>
      <c r="M458" s="224"/>
    </row>
    <row r="459" spans="2:19" s="221" customFormat="1" ht="13.15" customHeight="1" x14ac:dyDescent="0.3">
      <c r="B459" s="227" t="s">
        <v>0</v>
      </c>
      <c r="C459" s="228" t="s">
        <v>12477</v>
      </c>
      <c r="D459" s="228" t="s">
        <v>109</v>
      </c>
      <c r="E459" s="228" t="s">
        <v>110</v>
      </c>
      <c r="F459" s="222"/>
      <c r="G459" s="223"/>
      <c r="H459" s="223"/>
      <c r="I459" s="223"/>
      <c r="J459" s="223"/>
      <c r="K459" s="223"/>
      <c r="L459" s="224"/>
      <c r="M459" s="224"/>
    </row>
    <row r="460" spans="2:19" s="222" customFormat="1" ht="13.15" customHeight="1" x14ac:dyDescent="0.3">
      <c r="B460" s="935" t="s">
        <v>111</v>
      </c>
      <c r="C460" s="229">
        <v>0</v>
      </c>
      <c r="D460" s="230">
        <v>0</v>
      </c>
      <c r="E460" s="230">
        <v>0</v>
      </c>
      <c r="G460" s="223"/>
      <c r="H460" s="223"/>
      <c r="I460" s="223"/>
      <c r="J460" s="223"/>
      <c r="K460" s="223"/>
      <c r="L460" s="224"/>
      <c r="M460" s="224"/>
    </row>
    <row r="461" spans="2:19" s="221" customFormat="1" ht="13.15" customHeight="1" x14ac:dyDescent="0.3">
      <c r="B461" s="987" t="s">
        <v>112</v>
      </c>
      <c r="C461" s="231">
        <v>0</v>
      </c>
      <c r="D461" s="232">
        <v>0</v>
      </c>
      <c r="E461" s="232">
        <v>0</v>
      </c>
      <c r="F461" s="222"/>
      <c r="G461" s="224"/>
      <c r="H461" s="224"/>
      <c r="I461" s="224"/>
      <c r="J461" s="224"/>
      <c r="K461" s="224"/>
      <c r="L461" s="224"/>
      <c r="M461" s="224"/>
    </row>
    <row r="462" spans="2:19" s="222" customFormat="1" ht="13.15" customHeight="1" x14ac:dyDescent="0.3">
      <c r="B462" s="935" t="s">
        <v>113</v>
      </c>
      <c r="C462" s="229">
        <v>0</v>
      </c>
      <c r="D462" s="230">
        <v>0</v>
      </c>
      <c r="E462" s="230">
        <v>0</v>
      </c>
      <c r="G462" s="224"/>
      <c r="H462" s="224"/>
      <c r="I462" s="224"/>
      <c r="J462" s="224"/>
      <c r="K462" s="224"/>
      <c r="L462" s="224"/>
      <c r="M462" s="224"/>
    </row>
    <row r="463" spans="2:19" s="221" customFormat="1" ht="13.15" customHeight="1" x14ac:dyDescent="0.3">
      <c r="B463" s="987" t="s">
        <v>114</v>
      </c>
      <c r="C463" s="231">
        <v>0</v>
      </c>
      <c r="D463" s="232">
        <v>0</v>
      </c>
      <c r="E463" s="232">
        <v>0</v>
      </c>
      <c r="F463" s="222"/>
      <c r="G463" s="224"/>
      <c r="H463" s="224"/>
      <c r="I463" s="224"/>
      <c r="J463" s="224"/>
      <c r="K463" s="224"/>
      <c r="L463" s="224"/>
      <c r="M463" s="224"/>
    </row>
    <row r="464" spans="2:19" s="222" customFormat="1" ht="13.15" customHeight="1" x14ac:dyDescent="0.3">
      <c r="B464" s="935" t="s">
        <v>115</v>
      </c>
      <c r="C464" s="229">
        <v>0</v>
      </c>
      <c r="D464" s="230">
        <v>0</v>
      </c>
      <c r="E464" s="230">
        <v>0</v>
      </c>
      <c r="G464" s="1379"/>
      <c r="H464" s="1380"/>
      <c r="I464" s="1380"/>
      <c r="J464" s="1380"/>
      <c r="K464" s="1380"/>
      <c r="L464" s="224"/>
      <c r="M464" s="224"/>
    </row>
    <row r="465" spans="2:13" s="221" customFormat="1" ht="13.15" customHeight="1" x14ac:dyDescent="0.3">
      <c r="B465" s="987" t="s">
        <v>116</v>
      </c>
      <c r="C465" s="231">
        <v>0</v>
      </c>
      <c r="D465" s="232">
        <v>0</v>
      </c>
      <c r="E465" s="232">
        <v>0</v>
      </c>
      <c r="F465" s="222"/>
      <c r="G465" s="223"/>
      <c r="H465" s="223"/>
      <c r="I465" s="223"/>
      <c r="J465" s="223"/>
      <c r="K465" s="223"/>
      <c r="L465" s="224"/>
      <c r="M465" s="224"/>
    </row>
    <row r="466" spans="2:13" s="222" customFormat="1" ht="13.15" customHeight="1" x14ac:dyDescent="0.3">
      <c r="B466" s="935" t="s">
        <v>117</v>
      </c>
      <c r="C466" s="229">
        <v>1</v>
      </c>
      <c r="D466" s="230">
        <v>1125.17082558776</v>
      </c>
      <c r="E466" s="230">
        <v>1125.17082558776</v>
      </c>
      <c r="G466" s="223"/>
      <c r="H466" s="223"/>
      <c r="I466" s="223"/>
      <c r="J466" s="223"/>
      <c r="K466" s="223"/>
      <c r="L466" s="224"/>
      <c r="M466" s="224"/>
    </row>
    <row r="467" spans="2:13" s="221" customFormat="1" ht="13.15" customHeight="1" x14ac:dyDescent="0.3">
      <c r="B467" s="987" t="s">
        <v>118</v>
      </c>
      <c r="C467" s="231">
        <v>1</v>
      </c>
      <c r="D467" s="232">
        <v>2897.4356023719201</v>
      </c>
      <c r="E467" s="232">
        <v>2897.4356023719201</v>
      </c>
      <c r="F467" s="222"/>
      <c r="G467" s="223"/>
      <c r="H467" s="223"/>
      <c r="I467" s="223"/>
      <c r="J467" s="223"/>
      <c r="K467" s="223"/>
      <c r="L467" s="224"/>
      <c r="M467" s="224"/>
    </row>
    <row r="468" spans="2:13" s="222" customFormat="1" ht="13.15" customHeight="1" x14ac:dyDescent="0.3">
      <c r="B468" s="935" t="s">
        <v>119</v>
      </c>
      <c r="C468" s="229">
        <v>0</v>
      </c>
      <c r="D468" s="230">
        <v>0</v>
      </c>
      <c r="E468" s="230">
        <v>0</v>
      </c>
      <c r="G468" s="223"/>
      <c r="H468" s="223"/>
      <c r="I468" s="223"/>
      <c r="J468" s="223"/>
      <c r="K468" s="223"/>
      <c r="L468" s="224"/>
      <c r="M468" s="224"/>
    </row>
    <row r="469" spans="2:13" s="221" customFormat="1" ht="13.15" customHeight="1" x14ac:dyDescent="0.3">
      <c r="B469" s="987" t="s">
        <v>120</v>
      </c>
      <c r="C469" s="231">
        <v>1</v>
      </c>
      <c r="D469" s="232">
        <v>29372.7951581614</v>
      </c>
      <c r="E469" s="232">
        <v>29372.7951581614</v>
      </c>
      <c r="F469" s="222"/>
      <c r="G469" s="223"/>
      <c r="H469" s="223"/>
      <c r="I469" s="223"/>
      <c r="J469" s="223"/>
      <c r="K469" s="223"/>
      <c r="L469" s="224"/>
      <c r="M469" s="224"/>
    </row>
    <row r="470" spans="2:13" s="222" customFormat="1" ht="13.15" customHeight="1" x14ac:dyDescent="0.3">
      <c r="B470" s="935" t="s">
        <v>121</v>
      </c>
      <c r="C470" s="229">
        <v>1</v>
      </c>
      <c r="D470" s="230">
        <v>53569.977067797197</v>
      </c>
      <c r="E470" s="230">
        <v>53569.977067797197</v>
      </c>
      <c r="G470" s="223"/>
      <c r="H470" s="223"/>
      <c r="I470" s="223"/>
      <c r="J470" s="223"/>
      <c r="K470" s="223"/>
      <c r="L470" s="224"/>
      <c r="M470" s="224"/>
    </row>
    <row r="471" spans="2:13" s="221" customFormat="1" ht="13.15" customHeight="1" x14ac:dyDescent="0.3">
      <c r="B471" s="987" t="s">
        <v>122</v>
      </c>
      <c r="C471" s="231">
        <v>1</v>
      </c>
      <c r="D471" s="232">
        <v>3892.7324024328</v>
      </c>
      <c r="E471" s="232">
        <v>3892.7324024328</v>
      </c>
      <c r="F471" s="222"/>
      <c r="G471" s="223"/>
      <c r="H471" s="223"/>
      <c r="I471" s="223"/>
      <c r="J471" s="223"/>
      <c r="K471" s="223"/>
      <c r="L471" s="224"/>
      <c r="M471" s="224"/>
    </row>
    <row r="472" spans="2:13" s="222" customFormat="1" ht="13.15" customHeight="1" x14ac:dyDescent="0.3">
      <c r="B472" s="935" t="s">
        <v>123</v>
      </c>
      <c r="C472" s="229">
        <v>1</v>
      </c>
      <c r="D472" s="230">
        <v>991.26206723668997</v>
      </c>
      <c r="E472" s="230">
        <v>991.26206723668997</v>
      </c>
      <c r="G472" s="223"/>
      <c r="H472" s="223"/>
      <c r="I472" s="223"/>
      <c r="J472" s="223"/>
      <c r="K472" s="223"/>
      <c r="L472" s="224"/>
      <c r="M472" s="224"/>
    </row>
    <row r="473" spans="2:13" s="221" customFormat="1" ht="13.15" customHeight="1" x14ac:dyDescent="0.3">
      <c r="B473" s="987" t="s">
        <v>124</v>
      </c>
      <c r="C473" s="231">
        <v>4</v>
      </c>
      <c r="D473" s="232">
        <v>16142.414279225201</v>
      </c>
      <c r="E473" s="232">
        <v>4035.6035698063001</v>
      </c>
      <c r="F473" s="233"/>
      <c r="G473" s="223"/>
      <c r="H473" s="223"/>
      <c r="I473" s="223"/>
      <c r="J473" s="223"/>
      <c r="K473" s="223"/>
      <c r="L473" s="224"/>
      <c r="M473" s="224"/>
    </row>
    <row r="474" spans="2:13" s="222" customFormat="1" ht="13.15" customHeight="1" x14ac:dyDescent="0.3">
      <c r="B474" s="935" t="s">
        <v>125</v>
      </c>
      <c r="C474" s="229">
        <v>5</v>
      </c>
      <c r="D474" s="230">
        <v>1086150.50073005</v>
      </c>
      <c r="E474" s="230">
        <v>217230.10014600999</v>
      </c>
      <c r="F474" s="233"/>
      <c r="G474" s="223"/>
      <c r="H474" s="223"/>
      <c r="I474" s="223"/>
      <c r="J474" s="223"/>
      <c r="K474" s="223"/>
      <c r="L474" s="224"/>
      <c r="M474" s="224"/>
    </row>
    <row r="475" spans="2:13" s="221" customFormat="1" ht="13.15" customHeight="1" x14ac:dyDescent="0.3">
      <c r="B475" s="987" t="s">
        <v>126</v>
      </c>
      <c r="C475" s="231">
        <v>18</v>
      </c>
      <c r="D475" s="232">
        <v>1194216.54681044</v>
      </c>
      <c r="E475" s="232">
        <v>66345.363711691112</v>
      </c>
      <c r="F475" s="233"/>
      <c r="G475" s="223"/>
      <c r="H475" s="223"/>
      <c r="I475" s="223"/>
      <c r="J475" s="223"/>
      <c r="K475" s="223"/>
      <c r="L475" s="224"/>
      <c r="M475" s="224"/>
    </row>
    <row r="476" spans="2:13" s="222" customFormat="1" ht="13.15" customHeight="1" x14ac:dyDescent="0.3">
      <c r="B476" s="935" t="s">
        <v>127</v>
      </c>
      <c r="C476" s="229">
        <v>64</v>
      </c>
      <c r="D476" s="230">
        <v>368200.05078479298</v>
      </c>
      <c r="E476" s="230">
        <v>5753.1257935123904</v>
      </c>
      <c r="F476" s="233"/>
      <c r="G476" s="223"/>
      <c r="H476" s="223"/>
      <c r="I476" s="223"/>
      <c r="J476" s="223"/>
      <c r="K476" s="223"/>
      <c r="L476" s="224"/>
      <c r="M476" s="224"/>
    </row>
    <row r="477" spans="2:13" s="221" customFormat="1" ht="13.15" customHeight="1" x14ac:dyDescent="0.3">
      <c r="B477" s="987" t="s">
        <v>128</v>
      </c>
      <c r="C477" s="231">
        <v>123</v>
      </c>
      <c r="D477" s="232">
        <v>1456228.7418637199</v>
      </c>
      <c r="E477" s="232">
        <v>11839.258063932682</v>
      </c>
      <c r="F477" s="233"/>
      <c r="G477" s="223"/>
      <c r="H477" s="223"/>
      <c r="I477" s="223"/>
      <c r="J477" s="223"/>
      <c r="K477" s="223"/>
      <c r="L477" s="224"/>
      <c r="M477" s="224"/>
    </row>
    <row r="478" spans="2:13" s="222" customFormat="1" ht="13.15" customHeight="1" x14ac:dyDescent="0.3">
      <c r="B478" s="935" t="s">
        <v>129</v>
      </c>
      <c r="C478" s="229">
        <v>614</v>
      </c>
      <c r="D478" s="230">
        <v>9057728.2352671102</v>
      </c>
      <c r="E478" s="230">
        <v>14752.000383171189</v>
      </c>
      <c r="F478" s="233"/>
      <c r="G478" s="223"/>
      <c r="H478" s="223"/>
      <c r="I478" s="223"/>
      <c r="J478" s="223"/>
      <c r="K478" s="223"/>
      <c r="L478" s="224"/>
      <c r="M478" s="224"/>
    </row>
    <row r="479" spans="2:13" s="221" customFormat="1" ht="13.15" customHeight="1" x14ac:dyDescent="0.3">
      <c r="B479" s="987" t="s">
        <v>29</v>
      </c>
      <c r="C479" s="231">
        <v>207</v>
      </c>
      <c r="D479" s="232">
        <v>3047125.3176985099</v>
      </c>
      <c r="E479" s="232">
        <v>14720.412162794733</v>
      </c>
      <c r="F479" s="233"/>
      <c r="G479" s="223"/>
      <c r="H479" s="223"/>
      <c r="I479" s="223"/>
      <c r="J479" s="223"/>
      <c r="K479" s="223"/>
      <c r="L479" s="224"/>
      <c r="M479" s="224"/>
    </row>
    <row r="480" spans="2:13" s="222" customFormat="1" ht="13.15" customHeight="1" x14ac:dyDescent="0.3">
      <c r="B480" s="935" t="s">
        <v>28</v>
      </c>
      <c r="C480" s="229">
        <v>411</v>
      </c>
      <c r="D480" s="230">
        <v>5772891.6852070997</v>
      </c>
      <c r="E480" s="230">
        <v>14045.965170820195</v>
      </c>
      <c r="F480" s="233"/>
      <c r="G480" s="223"/>
      <c r="H480" s="223"/>
      <c r="I480" s="223"/>
      <c r="J480" s="223"/>
      <c r="K480" s="223"/>
      <c r="L480" s="224"/>
      <c r="M480" s="224"/>
    </row>
    <row r="481" spans="2:19" s="221" customFormat="1" ht="13.15" customHeight="1" x14ac:dyDescent="0.3">
      <c r="B481" s="987" t="s">
        <v>27</v>
      </c>
      <c r="C481" s="231">
        <v>222</v>
      </c>
      <c r="D481" s="232">
        <v>3735285.78488818</v>
      </c>
      <c r="E481" s="232">
        <v>16825.611643640452</v>
      </c>
      <c r="F481" s="233"/>
      <c r="G481" s="1379"/>
      <c r="H481" s="1379"/>
      <c r="I481" s="1379"/>
      <c r="J481" s="1379"/>
      <c r="K481" s="1379"/>
      <c r="L481" s="224"/>
      <c r="M481" s="224"/>
    </row>
    <row r="482" spans="2:19" s="222" customFormat="1" ht="13.15" customHeight="1" x14ac:dyDescent="0.3">
      <c r="B482" s="935" t="s">
        <v>26</v>
      </c>
      <c r="C482" s="229">
        <v>134</v>
      </c>
      <c r="D482" s="230">
        <v>2091606.9717170701</v>
      </c>
      <c r="E482" s="230">
        <v>15609.007251619925</v>
      </c>
      <c r="F482" s="233"/>
      <c r="G482" s="223"/>
      <c r="H482" s="223"/>
      <c r="I482" s="223"/>
      <c r="J482" s="223"/>
      <c r="K482" s="223"/>
      <c r="L482" s="224"/>
      <c r="M482" s="224"/>
    </row>
    <row r="483" spans="2:19" s="221" customFormat="1" ht="13.15" customHeight="1" x14ac:dyDescent="0.3">
      <c r="B483" s="987" t="s">
        <v>25</v>
      </c>
      <c r="C483" s="231">
        <v>173</v>
      </c>
      <c r="D483" s="232">
        <v>4099456.4143049298</v>
      </c>
      <c r="E483" s="232">
        <v>23696.279851473584</v>
      </c>
      <c r="F483" s="233"/>
      <c r="G483" s="223"/>
      <c r="H483" s="223"/>
      <c r="I483" s="223"/>
      <c r="J483" s="223"/>
      <c r="K483" s="223"/>
      <c r="L483" s="224"/>
      <c r="M483" s="224"/>
    </row>
    <row r="484" spans="2:19" s="222" customFormat="1" ht="13.15" customHeight="1" x14ac:dyDescent="0.3">
      <c r="B484" s="935" t="s">
        <v>130</v>
      </c>
      <c r="C484" s="229">
        <v>583</v>
      </c>
      <c r="D484" s="230">
        <v>7957311.5370389903</v>
      </c>
      <c r="E484" s="230">
        <v>13648.904866276142</v>
      </c>
      <c r="F484" s="233"/>
      <c r="G484" s="223"/>
      <c r="H484" s="223"/>
      <c r="I484" s="223"/>
      <c r="J484" s="223"/>
      <c r="K484" s="223"/>
      <c r="L484" s="224"/>
      <c r="M484" s="224"/>
    </row>
    <row r="485" spans="2:19" s="221" customFormat="1" ht="13.15" customHeight="1" x14ac:dyDescent="0.3">
      <c r="B485" s="987" t="s">
        <v>131</v>
      </c>
      <c r="C485" s="231">
        <v>657</v>
      </c>
      <c r="D485" s="232">
        <v>12105908.0558815</v>
      </c>
      <c r="E485" s="232">
        <v>18426.03965887595</v>
      </c>
      <c r="F485" s="233"/>
      <c r="G485" s="223"/>
      <c r="H485" s="223"/>
      <c r="I485" s="223"/>
      <c r="J485" s="223"/>
      <c r="K485" s="223"/>
      <c r="L485" s="224"/>
      <c r="M485" s="224"/>
    </row>
    <row r="486" spans="2:19" s="222" customFormat="1" ht="13.15" customHeight="1" x14ac:dyDescent="0.3">
      <c r="B486" s="935" t="s">
        <v>132</v>
      </c>
      <c r="C486" s="229">
        <v>478</v>
      </c>
      <c r="D486" s="230">
        <v>10018397.839601399</v>
      </c>
      <c r="E486" s="230">
        <v>20958.991296237236</v>
      </c>
      <c r="F486" s="233"/>
      <c r="G486" s="223"/>
      <c r="H486" s="223"/>
      <c r="I486" s="223"/>
      <c r="J486" s="223"/>
      <c r="K486" s="223"/>
      <c r="L486" s="224"/>
      <c r="M486" s="224"/>
    </row>
    <row r="487" spans="2:19" s="221" customFormat="1" ht="13.15" customHeight="1" x14ac:dyDescent="0.3">
      <c r="B487" s="987" t="s">
        <v>133</v>
      </c>
      <c r="C487" s="231">
        <v>250</v>
      </c>
      <c r="D487" s="232">
        <v>5897107.1217482099</v>
      </c>
      <c r="E487" s="232">
        <v>23588.428486992841</v>
      </c>
      <c r="F487" s="233"/>
      <c r="G487" s="223"/>
      <c r="H487" s="223"/>
      <c r="I487" s="223"/>
      <c r="J487" s="223"/>
      <c r="K487" s="223"/>
      <c r="L487" s="224"/>
      <c r="M487" s="224"/>
    </row>
    <row r="488" spans="2:19" s="222" customFormat="1" ht="13.15" customHeight="1" x14ac:dyDescent="0.3">
      <c r="B488" s="935" t="s">
        <v>134</v>
      </c>
      <c r="C488" s="229">
        <v>236</v>
      </c>
      <c r="D488" s="230">
        <v>1902161.59215579</v>
      </c>
      <c r="E488" s="230">
        <v>8060.0067464228387</v>
      </c>
      <c r="F488" s="233"/>
      <c r="G488" s="223"/>
      <c r="H488" s="223"/>
      <c r="I488" s="223"/>
      <c r="J488" s="223"/>
      <c r="K488" s="223"/>
      <c r="L488" s="224"/>
      <c r="M488" s="224"/>
    </row>
    <row r="489" spans="2:19" s="221" customFormat="1" ht="13.15" customHeight="1" x14ac:dyDescent="0.3">
      <c r="B489" s="987" t="s">
        <v>135</v>
      </c>
      <c r="C489" s="231">
        <v>417</v>
      </c>
      <c r="D489" s="232">
        <v>10041126.033643899</v>
      </c>
      <c r="E489" s="232">
        <v>24079.438929601678</v>
      </c>
      <c r="F489" s="233"/>
      <c r="G489" s="223"/>
      <c r="H489" s="223"/>
      <c r="I489" s="223"/>
      <c r="J489" s="223"/>
      <c r="K489" s="223"/>
      <c r="L489" s="224"/>
      <c r="M489" s="224"/>
    </row>
    <row r="490" spans="2:19" s="222" customFormat="1" ht="13.15" customHeight="1" x14ac:dyDescent="0.3">
      <c r="B490" s="935" t="s">
        <v>136</v>
      </c>
      <c r="C490" s="229">
        <v>243</v>
      </c>
      <c r="D490" s="230">
        <v>4657680.6713789897</v>
      </c>
      <c r="E490" s="230">
        <v>19167.410170283907</v>
      </c>
      <c r="F490" s="233"/>
      <c r="G490" s="223"/>
      <c r="H490" s="223"/>
      <c r="I490" s="223"/>
      <c r="J490" s="223"/>
      <c r="K490" s="223"/>
      <c r="L490" s="224"/>
      <c r="M490" s="224"/>
    </row>
    <row r="491" spans="2:19" s="221" customFormat="1" ht="13.15" customHeight="1" x14ac:dyDescent="0.3">
      <c r="B491" s="987" t="s">
        <v>137</v>
      </c>
      <c r="C491" s="231">
        <v>159</v>
      </c>
      <c r="D491" s="232">
        <v>2877265.8365169899</v>
      </c>
      <c r="E491" s="232">
        <v>18096.011550421321</v>
      </c>
      <c r="F491" s="233"/>
      <c r="G491" s="223"/>
      <c r="H491" s="223"/>
      <c r="I491" s="223"/>
      <c r="J491" s="223"/>
      <c r="K491" s="223"/>
      <c r="L491" s="224"/>
      <c r="M491" s="224"/>
    </row>
    <row r="492" spans="2:19" s="222" customFormat="1" ht="13.15" customHeight="1" x14ac:dyDescent="0.3">
      <c r="B492" s="935" t="s">
        <v>138</v>
      </c>
      <c r="C492" s="229">
        <v>34</v>
      </c>
      <c r="D492" s="230">
        <v>351168.677178571</v>
      </c>
      <c r="E492" s="230">
        <v>10328.490505252088</v>
      </c>
      <c r="F492" s="233"/>
      <c r="G492" s="223"/>
      <c r="H492" s="223"/>
      <c r="I492" s="223"/>
      <c r="J492" s="223"/>
      <c r="K492" s="223"/>
      <c r="L492" s="224"/>
      <c r="M492" s="224"/>
    </row>
    <row r="493" spans="2:19" s="222" customFormat="1" ht="13.15" customHeight="1" x14ac:dyDescent="0.3">
      <c r="B493" s="987" t="s">
        <v>139</v>
      </c>
      <c r="C493" s="231">
        <v>97</v>
      </c>
      <c r="D493" s="232">
        <v>1082442.5745296599</v>
      </c>
      <c r="E493" s="232">
        <v>11159.201799274844</v>
      </c>
      <c r="F493" s="233"/>
      <c r="G493" s="223"/>
      <c r="H493" s="223"/>
      <c r="I493" s="223"/>
      <c r="J493" s="223"/>
      <c r="K493" s="223"/>
      <c r="L493" s="224"/>
      <c r="M493" s="224"/>
      <c r="N493" s="221"/>
      <c r="O493" s="221"/>
      <c r="P493" s="221"/>
      <c r="Q493" s="221"/>
      <c r="R493" s="221"/>
      <c r="S493" s="221"/>
    </row>
    <row r="494" spans="2:19" s="222" customFormat="1" ht="13.15" customHeight="1" x14ac:dyDescent="0.3">
      <c r="B494" s="935" t="s">
        <v>140</v>
      </c>
      <c r="C494" s="229">
        <v>122</v>
      </c>
      <c r="D494" s="230">
        <v>1043495.73143296</v>
      </c>
      <c r="E494" s="230">
        <v>8553.2437002701645</v>
      </c>
      <c r="F494" s="233"/>
      <c r="G494" s="223"/>
      <c r="H494" s="223"/>
      <c r="I494" s="223"/>
      <c r="J494" s="223"/>
      <c r="K494" s="223"/>
      <c r="L494" s="224"/>
      <c r="M494" s="224"/>
    </row>
    <row r="495" spans="2:19" s="221" customFormat="1" ht="13.15" customHeight="1" x14ac:dyDescent="0.3">
      <c r="B495" s="987" t="s">
        <v>141</v>
      </c>
      <c r="C495" s="231">
        <v>119</v>
      </c>
      <c r="D495" s="232">
        <v>1434100.3190528201</v>
      </c>
      <c r="E495" s="232">
        <v>12051.263185317815</v>
      </c>
      <c r="F495" s="222"/>
      <c r="G495" s="223"/>
      <c r="H495" s="223"/>
      <c r="I495" s="223"/>
      <c r="J495" s="223"/>
      <c r="K495" s="223"/>
      <c r="L495" s="224"/>
      <c r="M495" s="224"/>
      <c r="N495" s="222"/>
      <c r="O495" s="222"/>
      <c r="P495" s="222"/>
      <c r="Q495" s="222"/>
      <c r="R495" s="222"/>
      <c r="S495" s="222"/>
    </row>
    <row r="496" spans="2:19" s="221" customFormat="1" ht="13.15" customHeight="1" x14ac:dyDescent="0.3">
      <c r="B496" s="935" t="s">
        <v>142</v>
      </c>
      <c r="C496" s="229">
        <v>304</v>
      </c>
      <c r="D496" s="230">
        <v>3359593.24207601</v>
      </c>
      <c r="E496" s="230">
        <v>11051.293559460559</v>
      </c>
      <c r="F496" s="222"/>
      <c r="G496" s="223"/>
      <c r="H496" s="223"/>
      <c r="I496" s="223"/>
      <c r="J496" s="223"/>
      <c r="K496" s="223"/>
      <c r="L496" s="224"/>
      <c r="M496" s="224"/>
      <c r="N496" s="222"/>
      <c r="O496" s="222"/>
      <c r="P496" s="222"/>
      <c r="Q496" s="222"/>
      <c r="R496" s="222"/>
      <c r="S496" s="222"/>
    </row>
    <row r="497" spans="2:19" s="221" customFormat="1" ht="13.15" customHeight="1" x14ac:dyDescent="0.3">
      <c r="B497" s="987" t="s">
        <v>143</v>
      </c>
      <c r="C497" s="231">
        <v>129</v>
      </c>
      <c r="D497" s="232">
        <v>1192313.1616310601</v>
      </c>
      <c r="E497" s="232">
        <v>9242.7376870624812</v>
      </c>
      <c r="F497" s="222"/>
      <c r="G497" s="223"/>
      <c r="H497" s="223"/>
      <c r="I497" s="223"/>
      <c r="J497" s="223"/>
      <c r="K497" s="223"/>
      <c r="L497" s="224"/>
      <c r="M497" s="224"/>
    </row>
    <row r="498" spans="2:19" s="221" customFormat="1" ht="13.15" customHeight="1" x14ac:dyDescent="0.3">
      <c r="B498" s="935" t="s">
        <v>144</v>
      </c>
      <c r="C498" s="229">
        <v>65</v>
      </c>
      <c r="D498" s="230">
        <v>653107.23356646404</v>
      </c>
      <c r="E498" s="230">
        <v>10047.803593330216</v>
      </c>
      <c r="F498" s="222"/>
      <c r="G498" s="223"/>
      <c r="H498" s="223"/>
      <c r="I498" s="223"/>
      <c r="J498" s="223"/>
      <c r="K498" s="223"/>
      <c r="L498" s="224"/>
      <c r="M498" s="224"/>
    </row>
    <row r="499" spans="2:19" s="221" customFormat="1" ht="13.15" customHeight="1" x14ac:dyDescent="0.3">
      <c r="B499" s="987" t="s">
        <v>145</v>
      </c>
      <c r="C499" s="231">
        <v>21</v>
      </c>
      <c r="D499" s="232">
        <v>121720.188144816</v>
      </c>
      <c r="E499" s="232">
        <v>5796.1994354674289</v>
      </c>
      <c r="F499" s="222"/>
      <c r="G499" s="223"/>
      <c r="H499" s="223"/>
      <c r="I499" s="223"/>
      <c r="J499" s="223"/>
      <c r="K499" s="223"/>
      <c r="L499" s="224"/>
      <c r="M499" s="224"/>
    </row>
    <row r="500" spans="2:19" s="221" customFormat="1" ht="13.15" customHeight="1" x14ac:dyDescent="0.3">
      <c r="B500" s="935" t="s">
        <v>146</v>
      </c>
      <c r="C500" s="229">
        <v>78</v>
      </c>
      <c r="D500" s="230">
        <v>213483.88569279099</v>
      </c>
      <c r="E500" s="230">
        <v>2736.9728934973205</v>
      </c>
      <c r="F500" s="222"/>
      <c r="G500" s="223"/>
      <c r="H500" s="223"/>
      <c r="I500" s="223"/>
      <c r="J500" s="223"/>
      <c r="K500" s="223"/>
      <c r="L500" s="224"/>
      <c r="M500" s="224"/>
    </row>
    <row r="501" spans="2:19" s="221" customFormat="1" ht="13.15" customHeight="1" x14ac:dyDescent="0.3">
      <c r="B501" s="987" t="s">
        <v>147</v>
      </c>
      <c r="C501" s="231">
        <v>56</v>
      </c>
      <c r="D501" s="232">
        <v>399673.85816118401</v>
      </c>
      <c r="E501" s="232">
        <v>7137.033181449714</v>
      </c>
      <c r="F501" s="222"/>
      <c r="G501" s="223"/>
      <c r="H501" s="223"/>
      <c r="I501" s="223"/>
      <c r="J501" s="223"/>
      <c r="K501" s="223"/>
      <c r="L501" s="224"/>
      <c r="M501" s="224"/>
    </row>
    <row r="502" spans="2:19" s="221" customFormat="1" ht="13.15" customHeight="1" x14ac:dyDescent="0.3">
      <c r="B502" s="935">
        <v>2013</v>
      </c>
      <c r="C502" s="229">
        <v>9</v>
      </c>
      <c r="D502" s="230">
        <v>16120.329485517401</v>
      </c>
      <c r="E502" s="230">
        <v>1791.1477206130446</v>
      </c>
      <c r="F502" s="222"/>
      <c r="G502" s="223"/>
      <c r="H502" s="223"/>
      <c r="I502" s="223"/>
      <c r="J502" s="223"/>
      <c r="K502" s="223"/>
      <c r="L502" s="224"/>
      <c r="M502" s="224"/>
    </row>
    <row r="503" spans="2:19" s="221" customFormat="1" ht="13.15" customHeight="1" x14ac:dyDescent="0.3">
      <c r="B503" s="987" t="s">
        <v>149</v>
      </c>
      <c r="C503" s="231">
        <v>90</v>
      </c>
      <c r="D503" s="232">
        <v>1289677.1251223399</v>
      </c>
      <c r="E503" s="232">
        <v>14329.745834692665</v>
      </c>
      <c r="F503" s="222"/>
      <c r="L503" s="224"/>
      <c r="M503" s="224"/>
    </row>
    <row r="504" spans="2:19" s="221" customFormat="1" ht="13.15" customHeight="1" x14ac:dyDescent="0.3">
      <c r="B504" s="935">
        <v>2015</v>
      </c>
      <c r="C504" s="229">
        <v>25</v>
      </c>
      <c r="D504" s="230">
        <v>127687.794757273</v>
      </c>
      <c r="E504" s="230">
        <v>5107.5117902909205</v>
      </c>
      <c r="G504" s="222"/>
      <c r="H504" s="869"/>
      <c r="I504" s="869"/>
      <c r="J504" s="869"/>
      <c r="K504" s="869"/>
      <c r="L504" s="224"/>
      <c r="M504" s="224"/>
    </row>
    <row r="505" spans="2:19" s="221" customFormat="1" ht="13.15" customHeight="1" x14ac:dyDescent="0.3">
      <c r="B505" s="987">
        <v>2016</v>
      </c>
      <c r="C505" s="231">
        <v>20</v>
      </c>
      <c r="D505" s="232">
        <v>110432.840118131</v>
      </c>
      <c r="E505" s="232">
        <v>5521.6420059065504</v>
      </c>
      <c r="F505" s="222"/>
      <c r="G505" s="223"/>
      <c r="H505" s="223"/>
      <c r="I505" s="223"/>
      <c r="J505" s="223"/>
      <c r="K505" s="223"/>
      <c r="L505" s="224"/>
      <c r="M505" s="224"/>
    </row>
    <row r="506" spans="2:19" s="221" customFormat="1" ht="13.15" customHeight="1" x14ac:dyDescent="0.3">
      <c r="B506" s="935">
        <v>2017</v>
      </c>
      <c r="C506" s="229">
        <v>20</v>
      </c>
      <c r="D506" s="230">
        <v>82357.893374961495</v>
      </c>
      <c r="E506" s="230">
        <v>4117.8946687480748</v>
      </c>
      <c r="F506" s="222"/>
      <c r="G506" s="223"/>
      <c r="H506" s="223"/>
      <c r="I506" s="223"/>
      <c r="J506" s="223"/>
      <c r="K506" s="223"/>
      <c r="L506" s="224"/>
      <c r="M506" s="224"/>
    </row>
    <row r="507" spans="2:19" s="221" customFormat="1" ht="13.15" customHeight="1" x14ac:dyDescent="0.3">
      <c r="B507" s="987">
        <v>2018</v>
      </c>
      <c r="C507" s="231">
        <v>41</v>
      </c>
      <c r="D507" s="232">
        <v>281331.95672577602</v>
      </c>
      <c r="E507" s="232">
        <v>6861.7550420920979</v>
      </c>
      <c r="F507" s="222"/>
      <c r="G507" s="223"/>
      <c r="H507" s="223"/>
      <c r="I507" s="223"/>
      <c r="J507" s="223"/>
      <c r="K507" s="223"/>
      <c r="L507" s="224"/>
      <c r="M507" s="224"/>
    </row>
    <row r="508" spans="2:19" s="221" customFormat="1" ht="13.15" customHeight="1" x14ac:dyDescent="0.3">
      <c r="B508" s="935">
        <v>2019</v>
      </c>
      <c r="C508" s="229">
        <v>459</v>
      </c>
      <c r="D508" s="230">
        <v>4617754.5088804597</v>
      </c>
      <c r="E508" s="230">
        <v>10060.467339608846</v>
      </c>
      <c r="F508" s="222"/>
      <c r="G508" s="223"/>
      <c r="H508" s="223"/>
      <c r="I508" s="223"/>
      <c r="J508" s="223"/>
      <c r="K508" s="223"/>
      <c r="L508" s="224"/>
      <c r="M508" s="224"/>
    </row>
    <row r="509" spans="2:19" s="221" customFormat="1" ht="13.15" customHeight="1" x14ac:dyDescent="0.3">
      <c r="B509" s="987">
        <v>2020</v>
      </c>
      <c r="C509" s="231">
        <v>42</v>
      </c>
      <c r="D509" s="232">
        <v>251957.48360603501</v>
      </c>
      <c r="E509" s="232">
        <v>5998.9877049055958</v>
      </c>
      <c r="F509" s="222"/>
      <c r="G509" s="223"/>
      <c r="H509" s="223"/>
      <c r="I509" s="223"/>
      <c r="J509" s="223"/>
      <c r="K509" s="223"/>
      <c r="L509" s="224"/>
      <c r="M509" s="224"/>
    </row>
    <row r="510" spans="2:19" s="222" customFormat="1" ht="13.15" customHeight="1" x14ac:dyDescent="0.3">
      <c r="B510" s="935">
        <v>2021</v>
      </c>
      <c r="C510" s="229">
        <v>365</v>
      </c>
      <c r="D510" s="230">
        <v>3561110.0222264701</v>
      </c>
      <c r="E510" s="230">
        <v>9756.4658143190954</v>
      </c>
      <c r="G510" s="223"/>
      <c r="H510" s="223"/>
      <c r="I510" s="223"/>
      <c r="J510" s="223"/>
      <c r="K510" s="223"/>
      <c r="L510" s="224"/>
      <c r="M510" s="224"/>
      <c r="N510" s="221"/>
      <c r="O510" s="221"/>
      <c r="P510" s="221"/>
      <c r="Q510" s="221"/>
      <c r="R510" s="221"/>
      <c r="S510" s="221"/>
    </row>
    <row r="511" spans="2:19" s="221" customFormat="1" ht="13.15" customHeight="1" x14ac:dyDescent="0.3">
      <c r="B511" s="987">
        <v>2022</v>
      </c>
      <c r="C511" s="231">
        <v>38</v>
      </c>
      <c r="D511" s="232">
        <v>151436.322168896</v>
      </c>
      <c r="E511" s="232">
        <v>3985.1663728656845</v>
      </c>
      <c r="F511" s="222"/>
      <c r="G511" s="223"/>
      <c r="H511" s="223"/>
      <c r="I511" s="223"/>
      <c r="J511" s="223"/>
      <c r="K511" s="223"/>
      <c r="L511" s="224"/>
      <c r="M511" s="224"/>
    </row>
    <row r="512" spans="2:19" s="222" customFormat="1" ht="13.15" customHeight="1" x14ac:dyDescent="0.3">
      <c r="B512" s="935">
        <v>2023</v>
      </c>
      <c r="C512" s="229">
        <v>27</v>
      </c>
      <c r="D512" s="230">
        <v>239117.06975688</v>
      </c>
      <c r="E512" s="230">
        <v>8856.187768773334</v>
      </c>
      <c r="G512" s="223"/>
      <c r="H512" s="223"/>
      <c r="I512" s="223"/>
      <c r="J512" s="223"/>
      <c r="K512" s="223"/>
      <c r="L512" s="224"/>
      <c r="M512" s="224"/>
    </row>
    <row r="513" spans="2:19" s="222" customFormat="1" ht="13.15" customHeight="1" x14ac:dyDescent="0.3">
      <c r="B513" s="987">
        <v>2024</v>
      </c>
      <c r="C513" s="231">
        <v>11</v>
      </c>
      <c r="D513" s="232">
        <v>22420.243020000002</v>
      </c>
      <c r="E513" s="232">
        <v>2038.2039109090911</v>
      </c>
      <c r="G513" s="223"/>
      <c r="H513" s="223"/>
      <c r="I513" s="223"/>
      <c r="J513" s="223"/>
      <c r="K513" s="223"/>
      <c r="L513" s="224"/>
      <c r="M513" s="224"/>
      <c r="N513" s="221"/>
      <c r="O513" s="221"/>
      <c r="P513" s="221"/>
      <c r="Q513" s="221"/>
      <c r="R513" s="221"/>
      <c r="S513" s="221"/>
    </row>
    <row r="514" spans="2:19" s="222" customFormat="1" ht="13.15" customHeight="1" x14ac:dyDescent="0.3">
      <c r="B514" s="1088">
        <v>2025</v>
      </c>
      <c r="C514" s="229">
        <v>16</v>
      </c>
      <c r="D514" s="230">
        <v>59650.09</v>
      </c>
      <c r="E514" s="230">
        <v>3728.1306249999998</v>
      </c>
      <c r="G514" s="223"/>
      <c r="H514" s="223"/>
      <c r="I514" s="223"/>
      <c r="J514" s="223"/>
      <c r="K514" s="223"/>
      <c r="L514" s="224"/>
      <c r="M514" s="224"/>
      <c r="N514" s="221"/>
      <c r="O514" s="221"/>
      <c r="P514" s="221"/>
      <c r="Q514" s="221"/>
      <c r="R514" s="221"/>
      <c r="S514" s="221"/>
    </row>
    <row r="515" spans="2:19" s="221" customFormat="1" ht="13.15" customHeight="1" x14ac:dyDescent="0.3">
      <c r="B515" s="234" t="s">
        <v>4</v>
      </c>
      <c r="C515" s="235">
        <v>7192</v>
      </c>
      <c r="D515" s="236">
        <v>108135993.27534957</v>
      </c>
      <c r="E515" s="236">
        <v>15035.594170654835</v>
      </c>
      <c r="F515" s="222"/>
      <c r="G515" s="223"/>
      <c r="H515" s="223"/>
      <c r="I515" s="223"/>
      <c r="J515" s="223"/>
      <c r="K515" s="223"/>
      <c r="L515" s="224"/>
      <c r="M515" s="224"/>
      <c r="N515" s="222"/>
      <c r="O515" s="222"/>
      <c r="P515" s="222"/>
      <c r="Q515" s="222"/>
      <c r="R515" s="222"/>
      <c r="S515" s="222"/>
    </row>
    <row r="516" spans="2:19" s="222" customFormat="1" ht="13.15" customHeight="1" x14ac:dyDescent="0.3">
      <c r="B516" s="1067" t="s">
        <v>12478</v>
      </c>
      <c r="C516" s="226"/>
      <c r="D516" s="240"/>
      <c r="E516" s="226"/>
      <c r="G516" s="223"/>
      <c r="H516" s="223"/>
      <c r="I516" s="223"/>
      <c r="J516" s="223"/>
      <c r="K516" s="223"/>
      <c r="L516" s="224"/>
      <c r="M516" s="224"/>
    </row>
    <row r="517" spans="2:19" s="221" customFormat="1" ht="13.15" customHeight="1" x14ac:dyDescent="0.3">
      <c r="B517" s="237"/>
      <c r="C517" s="240"/>
      <c r="D517" s="240"/>
      <c r="E517" s="240"/>
      <c r="F517" s="222"/>
      <c r="G517" s="223"/>
      <c r="H517" s="223"/>
      <c r="I517" s="223"/>
      <c r="J517" s="223"/>
      <c r="K517" s="223"/>
      <c r="L517" s="224"/>
      <c r="M517" s="224"/>
    </row>
    <row r="518" spans="2:19" s="221" customFormat="1" ht="13.15" customHeight="1" x14ac:dyDescent="0.3">
      <c r="B518" s="237"/>
      <c r="C518" s="240"/>
      <c r="D518" s="240"/>
      <c r="E518" s="240"/>
      <c r="F518" s="222"/>
      <c r="G518" s="223"/>
      <c r="H518" s="223"/>
      <c r="I518" s="223"/>
      <c r="J518" s="223"/>
      <c r="K518" s="223"/>
      <c r="L518" s="224"/>
      <c r="M518" s="224"/>
      <c r="N518" s="222"/>
      <c r="O518" s="222"/>
      <c r="P518" s="222"/>
      <c r="Q518" s="222"/>
      <c r="R518" s="222"/>
      <c r="S518" s="222"/>
    </row>
    <row r="519" spans="2:19" s="222" customFormat="1" ht="13.15" customHeight="1" x14ac:dyDescent="0.3">
      <c r="B519" s="239"/>
      <c r="C519" s="247"/>
      <c r="D519" s="247"/>
      <c r="E519" s="247"/>
      <c r="G519" s="223"/>
      <c r="H519" s="223"/>
      <c r="I519" s="223"/>
      <c r="J519" s="223"/>
      <c r="K519" s="223"/>
      <c r="L519" s="224"/>
      <c r="M519" s="224"/>
      <c r="N519" s="221"/>
      <c r="O519" s="221"/>
      <c r="P519" s="221"/>
      <c r="Q519" s="221"/>
      <c r="R519" s="221"/>
      <c r="S519" s="221"/>
    </row>
    <row r="520" spans="2:19" s="221" customFormat="1" ht="13.15" customHeight="1" x14ac:dyDescent="0.3">
      <c r="B520" s="1382" t="s">
        <v>621</v>
      </c>
      <c r="C520" s="1382"/>
      <c r="D520" s="1382"/>
      <c r="E520" s="1382"/>
      <c r="F520" s="222"/>
      <c r="G520" s="223"/>
      <c r="H520" s="223"/>
      <c r="I520" s="223"/>
      <c r="J520" s="223"/>
      <c r="K520" s="223"/>
      <c r="L520" s="224"/>
      <c r="M520" s="224"/>
      <c r="N520" s="222"/>
      <c r="O520" s="222"/>
      <c r="P520" s="222"/>
      <c r="Q520" s="222"/>
      <c r="R520" s="222"/>
      <c r="S520" s="222"/>
    </row>
    <row r="521" spans="2:19" s="222" customFormat="1" ht="13.15" customHeight="1" x14ac:dyDescent="0.3">
      <c r="B521" s="1382"/>
      <c r="C521" s="1382"/>
      <c r="D521" s="1382"/>
      <c r="E521" s="1382"/>
      <c r="G521" s="223"/>
      <c r="H521" s="223"/>
      <c r="I521" s="223"/>
      <c r="J521" s="223"/>
      <c r="K521" s="223"/>
      <c r="L521" s="224"/>
      <c r="M521" s="224"/>
      <c r="N521" s="221"/>
      <c r="O521" s="221"/>
      <c r="P521" s="221"/>
      <c r="Q521" s="221"/>
      <c r="R521" s="221"/>
      <c r="S521" s="221"/>
    </row>
    <row r="522" spans="2:19" s="221" customFormat="1" ht="13.15" customHeight="1" x14ac:dyDescent="0.3">
      <c r="B522" s="225" t="s">
        <v>12546</v>
      </c>
      <c r="C522" s="226"/>
      <c r="D522" s="226"/>
      <c r="E522" s="226"/>
      <c r="F522" s="222"/>
      <c r="G522" s="223"/>
      <c r="H522" s="223"/>
      <c r="I522" s="223"/>
      <c r="J522" s="223"/>
      <c r="K522" s="223"/>
      <c r="L522" s="224"/>
      <c r="M522" s="224"/>
    </row>
    <row r="523" spans="2:19" s="222" customFormat="1" ht="13.15" customHeight="1" x14ac:dyDescent="0.3">
      <c r="B523" s="227" t="s">
        <v>0</v>
      </c>
      <c r="C523" s="228" t="s">
        <v>12477</v>
      </c>
      <c r="D523" s="228" t="s">
        <v>109</v>
      </c>
      <c r="E523" s="228" t="s">
        <v>110</v>
      </c>
      <c r="G523" s="223"/>
      <c r="H523" s="223"/>
      <c r="I523" s="223"/>
      <c r="J523" s="223"/>
      <c r="K523" s="223"/>
      <c r="L523" s="224"/>
      <c r="M523" s="224"/>
    </row>
    <row r="524" spans="2:19" s="221" customFormat="1" ht="13.15" customHeight="1" x14ac:dyDescent="0.3">
      <c r="B524" s="935" t="s">
        <v>111</v>
      </c>
      <c r="C524" s="229">
        <v>0</v>
      </c>
      <c r="D524" s="230">
        <v>0</v>
      </c>
      <c r="E524" s="230">
        <v>0</v>
      </c>
      <c r="F524" s="222"/>
      <c r="G524" s="223"/>
      <c r="H524" s="223"/>
      <c r="I524" s="223"/>
      <c r="J524" s="223"/>
      <c r="K524" s="223"/>
      <c r="L524" s="224"/>
      <c r="M524" s="224"/>
    </row>
    <row r="525" spans="2:19" s="222" customFormat="1" ht="13.15" customHeight="1" x14ac:dyDescent="0.3">
      <c r="B525" s="987" t="s">
        <v>112</v>
      </c>
      <c r="C525" s="231">
        <v>0</v>
      </c>
      <c r="D525" s="232">
        <v>0</v>
      </c>
      <c r="E525" s="232">
        <v>0</v>
      </c>
      <c r="G525" s="223"/>
      <c r="H525" s="223"/>
      <c r="I525" s="223"/>
      <c r="J525" s="223"/>
      <c r="K525" s="223"/>
      <c r="L525" s="224"/>
      <c r="M525" s="224"/>
    </row>
    <row r="526" spans="2:19" s="221" customFormat="1" ht="13.15" customHeight="1" x14ac:dyDescent="0.3">
      <c r="B526" s="935" t="s">
        <v>113</v>
      </c>
      <c r="C526" s="229">
        <v>0</v>
      </c>
      <c r="D526" s="230">
        <v>0</v>
      </c>
      <c r="E526" s="230">
        <v>0</v>
      </c>
      <c r="F526" s="222"/>
      <c r="G526" s="223"/>
      <c r="H526" s="223"/>
      <c r="I526" s="223"/>
      <c r="J526" s="223"/>
      <c r="K526" s="223"/>
      <c r="L526" s="224"/>
      <c r="M526" s="224"/>
    </row>
    <row r="527" spans="2:19" s="222" customFormat="1" ht="13.15" customHeight="1" x14ac:dyDescent="0.3">
      <c r="B527" s="987" t="s">
        <v>114</v>
      </c>
      <c r="C527" s="231">
        <v>0</v>
      </c>
      <c r="D527" s="232">
        <v>0</v>
      </c>
      <c r="E527" s="232">
        <v>0</v>
      </c>
      <c r="G527" s="224"/>
      <c r="H527" s="224"/>
      <c r="I527" s="224"/>
      <c r="J527" s="224"/>
      <c r="K527" s="224"/>
      <c r="L527" s="224"/>
      <c r="M527" s="224"/>
    </row>
    <row r="528" spans="2:19" s="221" customFormat="1" ht="13.15" customHeight="1" x14ac:dyDescent="0.3">
      <c r="B528" s="935" t="s">
        <v>115</v>
      </c>
      <c r="C528" s="229">
        <v>0</v>
      </c>
      <c r="D528" s="230">
        <v>0</v>
      </c>
      <c r="E528" s="230">
        <v>0</v>
      </c>
      <c r="F528" s="222"/>
      <c r="G528" s="224"/>
      <c r="H528" s="224"/>
      <c r="I528" s="224"/>
      <c r="J528" s="224"/>
      <c r="K528" s="224"/>
      <c r="L528" s="224"/>
      <c r="M528" s="224"/>
    </row>
    <row r="529" spans="2:13" s="222" customFormat="1" ht="13.15" customHeight="1" x14ac:dyDescent="0.3">
      <c r="B529" s="987" t="s">
        <v>116</v>
      </c>
      <c r="C529" s="231">
        <v>0</v>
      </c>
      <c r="D529" s="232">
        <v>0</v>
      </c>
      <c r="E529" s="232">
        <v>0</v>
      </c>
      <c r="G529" s="224"/>
      <c r="H529" s="224"/>
      <c r="I529" s="224"/>
      <c r="J529" s="224"/>
      <c r="K529" s="224"/>
      <c r="L529" s="224"/>
      <c r="M529" s="224"/>
    </row>
    <row r="530" spans="2:13" s="221" customFormat="1" ht="13.15" customHeight="1" x14ac:dyDescent="0.3">
      <c r="B530" s="935" t="s">
        <v>117</v>
      </c>
      <c r="C530" s="229">
        <v>0</v>
      </c>
      <c r="D530" s="230">
        <v>0</v>
      </c>
      <c r="E530" s="230">
        <v>0</v>
      </c>
      <c r="F530" s="222"/>
      <c r="G530" s="1379"/>
      <c r="H530" s="1380"/>
      <c r="I530" s="1380"/>
      <c r="J530" s="1380"/>
      <c r="K530" s="1380"/>
      <c r="L530" s="224"/>
      <c r="M530" s="224"/>
    </row>
    <row r="531" spans="2:13" s="222" customFormat="1" ht="13.15" customHeight="1" x14ac:dyDescent="0.3">
      <c r="B531" s="987" t="s">
        <v>118</v>
      </c>
      <c r="C531" s="231">
        <v>0</v>
      </c>
      <c r="D531" s="232">
        <v>0</v>
      </c>
      <c r="E531" s="232">
        <v>0</v>
      </c>
      <c r="G531" s="223"/>
      <c r="H531" s="223"/>
      <c r="I531" s="223"/>
      <c r="J531" s="223"/>
      <c r="K531" s="223"/>
      <c r="L531" s="224"/>
      <c r="M531" s="224"/>
    </row>
    <row r="532" spans="2:13" s="221" customFormat="1" ht="13.15" customHeight="1" x14ac:dyDescent="0.3">
      <c r="B532" s="935" t="s">
        <v>119</v>
      </c>
      <c r="C532" s="229">
        <v>0</v>
      </c>
      <c r="D532" s="230">
        <v>0</v>
      </c>
      <c r="E532" s="230">
        <v>0</v>
      </c>
      <c r="F532" s="222"/>
      <c r="G532" s="223"/>
      <c r="H532" s="223"/>
      <c r="I532" s="223"/>
      <c r="J532" s="223"/>
      <c r="K532" s="223"/>
      <c r="L532" s="224"/>
      <c r="M532" s="224"/>
    </row>
    <row r="533" spans="2:13" s="222" customFormat="1" ht="13.15" customHeight="1" x14ac:dyDescent="0.3">
      <c r="B533" s="987" t="s">
        <v>120</v>
      </c>
      <c r="C533" s="231">
        <v>0</v>
      </c>
      <c r="D533" s="232">
        <v>0</v>
      </c>
      <c r="E533" s="232">
        <v>0</v>
      </c>
      <c r="G533" s="223"/>
      <c r="H533" s="223"/>
      <c r="I533" s="223"/>
      <c r="J533" s="223"/>
      <c r="K533" s="223"/>
      <c r="L533" s="224"/>
      <c r="M533" s="224"/>
    </row>
    <row r="534" spans="2:13" s="221" customFormat="1" ht="13.15" customHeight="1" x14ac:dyDescent="0.3">
      <c r="B534" s="935" t="s">
        <v>121</v>
      </c>
      <c r="C534" s="229">
        <v>0</v>
      </c>
      <c r="D534" s="230">
        <v>0</v>
      </c>
      <c r="E534" s="230">
        <v>0</v>
      </c>
      <c r="F534" s="222"/>
      <c r="G534" s="223"/>
      <c r="H534" s="223"/>
      <c r="I534" s="223"/>
      <c r="J534" s="223"/>
      <c r="K534" s="223"/>
      <c r="L534" s="224"/>
      <c r="M534" s="224"/>
    </row>
    <row r="535" spans="2:13" s="222" customFormat="1" ht="13.15" customHeight="1" x14ac:dyDescent="0.3">
      <c r="B535" s="987" t="s">
        <v>122</v>
      </c>
      <c r="C535" s="231">
        <v>0</v>
      </c>
      <c r="D535" s="232">
        <v>0</v>
      </c>
      <c r="E535" s="232">
        <v>0</v>
      </c>
      <c r="G535" s="223"/>
      <c r="H535" s="223"/>
      <c r="I535" s="223"/>
      <c r="J535" s="223"/>
      <c r="K535" s="223"/>
      <c r="L535" s="224"/>
      <c r="M535" s="224"/>
    </row>
    <row r="536" spans="2:13" s="221" customFormat="1" ht="13.15" customHeight="1" x14ac:dyDescent="0.3">
      <c r="B536" s="935" t="s">
        <v>123</v>
      </c>
      <c r="C536" s="229">
        <v>0</v>
      </c>
      <c r="D536" s="230">
        <v>0</v>
      </c>
      <c r="E536" s="230">
        <v>0</v>
      </c>
      <c r="F536" s="233"/>
      <c r="G536" s="223"/>
      <c r="H536" s="223"/>
      <c r="I536" s="223"/>
      <c r="J536" s="223"/>
      <c r="K536" s="223"/>
      <c r="L536" s="224"/>
      <c r="M536" s="224"/>
    </row>
    <row r="537" spans="2:13" s="222" customFormat="1" ht="13.15" customHeight="1" x14ac:dyDescent="0.3">
      <c r="B537" s="987" t="s">
        <v>124</v>
      </c>
      <c r="C537" s="231">
        <v>0</v>
      </c>
      <c r="D537" s="232">
        <v>0</v>
      </c>
      <c r="E537" s="232">
        <v>0</v>
      </c>
      <c r="F537" s="233"/>
      <c r="G537" s="223"/>
      <c r="H537" s="223"/>
      <c r="I537" s="223"/>
      <c r="J537" s="223"/>
      <c r="K537" s="223"/>
      <c r="L537" s="224"/>
      <c r="M537" s="224"/>
    </row>
    <row r="538" spans="2:13" s="221" customFormat="1" ht="13.15" customHeight="1" x14ac:dyDescent="0.3">
      <c r="B538" s="935" t="s">
        <v>125</v>
      </c>
      <c r="C538" s="229">
        <v>0</v>
      </c>
      <c r="D538" s="230">
        <v>0</v>
      </c>
      <c r="E538" s="230">
        <v>0</v>
      </c>
      <c r="F538" s="233"/>
      <c r="G538" s="223"/>
      <c r="H538" s="223"/>
      <c r="I538" s="223"/>
      <c r="J538" s="223"/>
      <c r="K538" s="223"/>
      <c r="L538" s="224"/>
      <c r="M538" s="224"/>
    </row>
    <row r="539" spans="2:13" s="222" customFormat="1" ht="13.15" customHeight="1" x14ac:dyDescent="0.3">
      <c r="B539" s="987" t="s">
        <v>126</v>
      </c>
      <c r="C539" s="231">
        <v>0</v>
      </c>
      <c r="D539" s="232">
        <v>0</v>
      </c>
      <c r="E539" s="232">
        <v>0</v>
      </c>
      <c r="F539" s="233"/>
      <c r="G539" s="223"/>
      <c r="H539" s="223"/>
      <c r="I539" s="223"/>
      <c r="J539" s="223"/>
      <c r="K539" s="223"/>
      <c r="L539" s="224"/>
      <c r="M539" s="224"/>
    </row>
    <row r="540" spans="2:13" s="221" customFormat="1" ht="13.15" customHeight="1" x14ac:dyDescent="0.3">
      <c r="B540" s="935" t="s">
        <v>127</v>
      </c>
      <c r="C540" s="229">
        <v>5</v>
      </c>
      <c r="D540" s="230">
        <v>17250.674939225399</v>
      </c>
      <c r="E540" s="230">
        <v>3450.1349878450796</v>
      </c>
      <c r="F540" s="233"/>
      <c r="G540" s="223"/>
      <c r="H540" s="223"/>
      <c r="I540" s="223"/>
      <c r="J540" s="223"/>
      <c r="K540" s="223"/>
      <c r="L540" s="224"/>
      <c r="M540" s="224"/>
    </row>
    <row r="541" spans="2:13" s="222" customFormat="1" ht="13.15" customHeight="1" x14ac:dyDescent="0.3">
      <c r="B541" s="987" t="s">
        <v>128</v>
      </c>
      <c r="C541" s="231">
        <v>4</v>
      </c>
      <c r="D541" s="232">
        <v>15954.347810421499</v>
      </c>
      <c r="E541" s="232">
        <v>3988.5869526053748</v>
      </c>
      <c r="F541" s="233"/>
      <c r="G541" s="223"/>
      <c r="H541" s="223"/>
      <c r="I541" s="223"/>
      <c r="J541" s="223"/>
      <c r="K541" s="223"/>
      <c r="L541" s="224"/>
      <c r="M541" s="224"/>
    </row>
    <row r="542" spans="2:13" s="221" customFormat="1" ht="13.15" customHeight="1" x14ac:dyDescent="0.3">
      <c r="B542" s="935" t="s">
        <v>129</v>
      </c>
      <c r="C542" s="229">
        <v>11</v>
      </c>
      <c r="D542" s="230">
        <v>21156.7685965007</v>
      </c>
      <c r="E542" s="230">
        <v>1923.3425996818819</v>
      </c>
      <c r="F542" s="233"/>
      <c r="G542" s="223"/>
      <c r="H542" s="223"/>
      <c r="I542" s="223"/>
      <c r="J542" s="223"/>
      <c r="K542" s="223"/>
      <c r="L542" s="224"/>
      <c r="M542" s="224"/>
    </row>
    <row r="543" spans="2:13" s="222" customFormat="1" ht="13.15" customHeight="1" x14ac:dyDescent="0.3">
      <c r="B543" s="987" t="s">
        <v>29</v>
      </c>
      <c r="C543" s="231">
        <v>13</v>
      </c>
      <c r="D543" s="232">
        <v>125045.01006340601</v>
      </c>
      <c r="E543" s="232">
        <v>9618.8469279543078</v>
      </c>
      <c r="F543" s="233"/>
      <c r="G543" s="223"/>
      <c r="H543" s="223"/>
      <c r="I543" s="223"/>
      <c r="J543" s="223"/>
      <c r="K543" s="223"/>
      <c r="L543" s="224"/>
      <c r="M543" s="224"/>
    </row>
    <row r="544" spans="2:13" s="221" customFormat="1" ht="13.15" customHeight="1" x14ac:dyDescent="0.3">
      <c r="B544" s="935" t="s">
        <v>28</v>
      </c>
      <c r="C544" s="229">
        <v>12</v>
      </c>
      <c r="D544" s="230">
        <v>55029.951662309199</v>
      </c>
      <c r="E544" s="230">
        <v>4585.8293051924329</v>
      </c>
      <c r="F544" s="233"/>
      <c r="G544" s="223"/>
      <c r="H544" s="223"/>
      <c r="I544" s="223"/>
      <c r="J544" s="223"/>
      <c r="K544" s="223"/>
      <c r="L544" s="224"/>
      <c r="M544" s="224"/>
    </row>
    <row r="545" spans="2:19" s="222" customFormat="1" ht="13.15" customHeight="1" x14ac:dyDescent="0.3">
      <c r="B545" s="987" t="s">
        <v>27</v>
      </c>
      <c r="C545" s="231">
        <v>20</v>
      </c>
      <c r="D545" s="232">
        <v>66260.895066907106</v>
      </c>
      <c r="E545" s="232">
        <v>3313.0447533453553</v>
      </c>
      <c r="F545" s="233"/>
      <c r="G545" s="223"/>
      <c r="H545" s="223"/>
      <c r="I545" s="223"/>
      <c r="J545" s="223"/>
      <c r="K545" s="223"/>
      <c r="L545" s="224"/>
      <c r="M545" s="224"/>
    </row>
    <row r="546" spans="2:19" s="221" customFormat="1" ht="13.15" customHeight="1" x14ac:dyDescent="0.3">
      <c r="B546" s="935" t="s">
        <v>26</v>
      </c>
      <c r="C546" s="229">
        <v>12</v>
      </c>
      <c r="D546" s="230">
        <v>14800.340484677799</v>
      </c>
      <c r="E546" s="230">
        <v>1233.3617070564833</v>
      </c>
      <c r="F546" s="233"/>
      <c r="G546" s="223"/>
      <c r="H546" s="223"/>
      <c r="I546" s="223"/>
      <c r="J546" s="223"/>
      <c r="K546" s="223"/>
      <c r="L546" s="224"/>
      <c r="M546" s="224"/>
    </row>
    <row r="547" spans="2:19" s="222" customFormat="1" ht="13.15" customHeight="1" x14ac:dyDescent="0.3">
      <c r="B547" s="987" t="s">
        <v>25</v>
      </c>
      <c r="C547" s="231">
        <v>11</v>
      </c>
      <c r="D547" s="232">
        <v>80053.810942480894</v>
      </c>
      <c r="E547" s="232">
        <v>7277.6191765891717</v>
      </c>
      <c r="F547" s="233"/>
      <c r="G547" s="1379"/>
      <c r="H547" s="1379"/>
      <c r="I547" s="1379"/>
      <c r="J547" s="1379"/>
      <c r="K547" s="1379"/>
      <c r="L547" s="224"/>
      <c r="M547" s="224"/>
    </row>
    <row r="548" spans="2:19" s="221" customFormat="1" ht="13.15" customHeight="1" x14ac:dyDescent="0.3">
      <c r="B548" s="935" t="s">
        <v>130</v>
      </c>
      <c r="C548" s="229">
        <v>8</v>
      </c>
      <c r="D548" s="230">
        <v>28314.650342272002</v>
      </c>
      <c r="E548" s="230">
        <v>3539.3312927840002</v>
      </c>
      <c r="F548" s="233"/>
      <c r="G548" s="223"/>
      <c r="H548" s="223"/>
      <c r="I548" s="223"/>
      <c r="J548" s="223"/>
      <c r="K548" s="223"/>
      <c r="L548" s="224"/>
      <c r="M548" s="224"/>
    </row>
    <row r="549" spans="2:19" s="222" customFormat="1" ht="13.15" customHeight="1" x14ac:dyDescent="0.3">
      <c r="B549" s="987" t="s">
        <v>131</v>
      </c>
      <c r="C549" s="231">
        <v>246</v>
      </c>
      <c r="D549" s="232">
        <v>995473.08358896698</v>
      </c>
      <c r="E549" s="232">
        <v>4046.6385511746626</v>
      </c>
      <c r="F549" s="233"/>
      <c r="G549" s="223"/>
      <c r="H549" s="223"/>
      <c r="I549" s="223"/>
      <c r="J549" s="223"/>
      <c r="K549" s="223"/>
      <c r="L549" s="224"/>
      <c r="M549" s="224"/>
    </row>
    <row r="550" spans="2:19" s="221" customFormat="1" ht="13.15" customHeight="1" x14ac:dyDescent="0.3">
      <c r="B550" s="935" t="s">
        <v>132</v>
      </c>
      <c r="C550" s="229">
        <v>14</v>
      </c>
      <c r="D550" s="230">
        <v>25449.0897758057</v>
      </c>
      <c r="E550" s="230">
        <v>1817.7921268432642</v>
      </c>
      <c r="F550" s="233"/>
      <c r="G550" s="223"/>
      <c r="H550" s="223"/>
      <c r="I550" s="223"/>
      <c r="J550" s="223"/>
      <c r="K550" s="223"/>
      <c r="L550" s="224"/>
      <c r="M550" s="224"/>
    </row>
    <row r="551" spans="2:19" s="222" customFormat="1" ht="13.15" customHeight="1" x14ac:dyDescent="0.3">
      <c r="B551" s="987" t="s">
        <v>133</v>
      </c>
      <c r="C551" s="231">
        <v>50</v>
      </c>
      <c r="D551" s="232">
        <v>150302.72808394601</v>
      </c>
      <c r="E551" s="232">
        <v>3006.0545616789204</v>
      </c>
      <c r="F551" s="233"/>
      <c r="G551" s="223"/>
      <c r="H551" s="223"/>
      <c r="I551" s="223"/>
      <c r="J551" s="223"/>
      <c r="K551" s="223"/>
      <c r="L551" s="224"/>
      <c r="M551" s="224"/>
    </row>
    <row r="552" spans="2:19" s="221" customFormat="1" ht="13.15" customHeight="1" x14ac:dyDescent="0.3">
      <c r="B552" s="935" t="s">
        <v>134</v>
      </c>
      <c r="C552" s="229">
        <v>6</v>
      </c>
      <c r="D552" s="230">
        <v>16134.1934555156</v>
      </c>
      <c r="E552" s="230">
        <v>2689.0322425859335</v>
      </c>
      <c r="F552" s="233"/>
      <c r="G552" s="223"/>
      <c r="H552" s="223"/>
      <c r="I552" s="223"/>
      <c r="J552" s="223"/>
      <c r="K552" s="223"/>
      <c r="L552" s="224"/>
      <c r="M552" s="224"/>
    </row>
    <row r="553" spans="2:19" s="222" customFormat="1" ht="13.15" customHeight="1" x14ac:dyDescent="0.3">
      <c r="B553" s="987" t="s">
        <v>135</v>
      </c>
      <c r="C553" s="231">
        <v>99</v>
      </c>
      <c r="D553" s="232">
        <v>158596.08325732601</v>
      </c>
      <c r="E553" s="232">
        <v>1601.9806389628891</v>
      </c>
      <c r="F553" s="233"/>
      <c r="G553" s="223"/>
      <c r="H553" s="223"/>
      <c r="I553" s="223"/>
      <c r="J553" s="223"/>
      <c r="K553" s="223"/>
      <c r="L553" s="224"/>
      <c r="M553" s="224"/>
    </row>
    <row r="554" spans="2:19" s="221" customFormat="1" ht="13.15" customHeight="1" x14ac:dyDescent="0.3">
      <c r="B554" s="935" t="s">
        <v>136</v>
      </c>
      <c r="C554" s="229">
        <v>22</v>
      </c>
      <c r="D554" s="230">
        <v>35522.4502110877</v>
      </c>
      <c r="E554" s="230">
        <v>1614.6568277767137</v>
      </c>
      <c r="F554" s="233"/>
      <c r="G554" s="223"/>
      <c r="H554" s="223"/>
      <c r="I554" s="223"/>
      <c r="J554" s="223"/>
      <c r="K554" s="223"/>
      <c r="L554" s="224"/>
      <c r="M554" s="224"/>
    </row>
    <row r="555" spans="2:19" s="222" customFormat="1" ht="13.15" customHeight="1" x14ac:dyDescent="0.3">
      <c r="B555" s="987" t="s">
        <v>137</v>
      </c>
      <c r="C555" s="231">
        <v>123</v>
      </c>
      <c r="D555" s="232">
        <v>610693.361397092</v>
      </c>
      <c r="E555" s="232">
        <v>4964.9866780251386</v>
      </c>
      <c r="F555" s="233"/>
      <c r="G555" s="223"/>
      <c r="H555" s="223"/>
      <c r="I555" s="223"/>
      <c r="J555" s="223"/>
      <c r="K555" s="223"/>
      <c r="L555" s="224"/>
      <c r="M555" s="224"/>
    </row>
    <row r="556" spans="2:19" s="222" customFormat="1" ht="13.15" customHeight="1" x14ac:dyDescent="0.3">
      <c r="B556" s="935" t="s">
        <v>138</v>
      </c>
      <c r="C556" s="229">
        <v>11</v>
      </c>
      <c r="D556" s="230">
        <v>14033.831642459099</v>
      </c>
      <c r="E556" s="230">
        <v>1275.8028765871909</v>
      </c>
      <c r="F556" s="233"/>
      <c r="G556" s="223"/>
      <c r="H556" s="223"/>
      <c r="I556" s="223"/>
      <c r="J556" s="223"/>
      <c r="K556" s="223"/>
      <c r="L556" s="224"/>
      <c r="M556" s="224"/>
      <c r="N556" s="221"/>
      <c r="O556" s="221"/>
      <c r="P556" s="221"/>
      <c r="Q556" s="221"/>
      <c r="R556" s="221"/>
      <c r="S556" s="221"/>
    </row>
    <row r="557" spans="2:19" s="222" customFormat="1" ht="13.15" customHeight="1" x14ac:dyDescent="0.3">
      <c r="B557" s="987" t="s">
        <v>139</v>
      </c>
      <c r="C557" s="231">
        <v>19</v>
      </c>
      <c r="D557" s="232">
        <v>50875.178995915601</v>
      </c>
      <c r="E557" s="232">
        <v>2677.6409997850315</v>
      </c>
      <c r="F557" s="233"/>
      <c r="G557" s="223"/>
      <c r="H557" s="223"/>
      <c r="I557" s="223"/>
      <c r="J557" s="223"/>
      <c r="K557" s="223"/>
      <c r="L557" s="224"/>
      <c r="M557" s="224"/>
    </row>
    <row r="558" spans="2:19" s="221" customFormat="1" ht="13.15" customHeight="1" x14ac:dyDescent="0.3">
      <c r="B558" s="935" t="s">
        <v>140</v>
      </c>
      <c r="C558" s="229">
        <v>49</v>
      </c>
      <c r="D558" s="230">
        <v>73570.085136582697</v>
      </c>
      <c r="E558" s="230">
        <v>1501.430308909851</v>
      </c>
      <c r="F558" s="222"/>
      <c r="G558" s="223"/>
      <c r="H558" s="223"/>
      <c r="I558" s="223"/>
      <c r="J558" s="223"/>
      <c r="K558" s="223"/>
      <c r="L558" s="224"/>
      <c r="M558" s="224"/>
      <c r="N558" s="222"/>
      <c r="O558" s="222"/>
      <c r="P558" s="222"/>
      <c r="Q558" s="222"/>
      <c r="R558" s="222"/>
      <c r="S558" s="222"/>
    </row>
    <row r="559" spans="2:19" s="221" customFormat="1" ht="13.15" customHeight="1" x14ac:dyDescent="0.3">
      <c r="B559" s="987" t="s">
        <v>141</v>
      </c>
      <c r="C559" s="231">
        <v>44</v>
      </c>
      <c r="D559" s="232">
        <v>81292.639715341793</v>
      </c>
      <c r="E559" s="232">
        <v>1847.5599935304954</v>
      </c>
      <c r="F559" s="222"/>
      <c r="G559" s="223"/>
      <c r="H559" s="223"/>
      <c r="I559" s="223"/>
      <c r="J559" s="223"/>
      <c r="K559" s="223"/>
      <c r="L559" s="224"/>
      <c r="M559" s="224"/>
      <c r="N559" s="222"/>
      <c r="O559" s="222"/>
      <c r="P559" s="222"/>
      <c r="Q559" s="222"/>
      <c r="R559" s="222"/>
      <c r="S559" s="222"/>
    </row>
    <row r="560" spans="2:19" s="221" customFormat="1" ht="13.15" customHeight="1" x14ac:dyDescent="0.3">
      <c r="B560" s="935" t="s">
        <v>142</v>
      </c>
      <c r="C560" s="229">
        <v>36</v>
      </c>
      <c r="D560" s="230">
        <v>59231.578483766498</v>
      </c>
      <c r="E560" s="230">
        <v>1645.3216245490694</v>
      </c>
      <c r="F560" s="222"/>
      <c r="G560" s="223"/>
      <c r="H560" s="223"/>
      <c r="I560" s="223"/>
      <c r="J560" s="223"/>
      <c r="K560" s="223"/>
      <c r="L560" s="224"/>
      <c r="M560" s="224"/>
    </row>
    <row r="561" spans="2:19" s="221" customFormat="1" ht="13.15" customHeight="1" x14ac:dyDescent="0.3">
      <c r="B561" s="987" t="s">
        <v>143</v>
      </c>
      <c r="C561" s="231">
        <v>58</v>
      </c>
      <c r="D561" s="232">
        <v>90636.797763447801</v>
      </c>
      <c r="E561" s="232">
        <v>1562.7034097146172</v>
      </c>
      <c r="F561" s="222"/>
      <c r="G561" s="223"/>
      <c r="H561" s="223"/>
      <c r="I561" s="223"/>
      <c r="J561" s="223"/>
      <c r="K561" s="223"/>
      <c r="L561" s="224"/>
      <c r="M561" s="224"/>
    </row>
    <row r="562" spans="2:19" s="221" customFormat="1" ht="13.15" customHeight="1" x14ac:dyDescent="0.3">
      <c r="B562" s="935" t="s">
        <v>144</v>
      </c>
      <c r="C562" s="229">
        <v>64</v>
      </c>
      <c r="D562" s="230">
        <v>111164.11028791399</v>
      </c>
      <c r="E562" s="230">
        <v>1736.9392232486562</v>
      </c>
      <c r="F562" s="222"/>
      <c r="G562" s="223"/>
      <c r="H562" s="223"/>
      <c r="I562" s="223"/>
      <c r="J562" s="223"/>
      <c r="K562" s="223"/>
      <c r="L562" s="224"/>
      <c r="M562" s="224"/>
    </row>
    <row r="563" spans="2:19" s="221" customFormat="1" ht="13.15" customHeight="1" x14ac:dyDescent="0.3">
      <c r="B563" s="987" t="s">
        <v>145</v>
      </c>
      <c r="C563" s="231">
        <v>78</v>
      </c>
      <c r="D563" s="232">
        <v>117221.99980741</v>
      </c>
      <c r="E563" s="232">
        <v>1502.8461513770512</v>
      </c>
      <c r="F563" s="222"/>
      <c r="G563" s="223"/>
      <c r="H563" s="223"/>
      <c r="I563" s="223"/>
      <c r="J563" s="223"/>
      <c r="K563" s="223"/>
      <c r="L563" s="224"/>
      <c r="M563" s="224"/>
    </row>
    <row r="564" spans="2:19" s="221" customFormat="1" ht="13.15" customHeight="1" x14ac:dyDescent="0.3">
      <c r="B564" s="935" t="s">
        <v>146</v>
      </c>
      <c r="C564" s="229">
        <v>70</v>
      </c>
      <c r="D564" s="230">
        <v>137530.79989279699</v>
      </c>
      <c r="E564" s="230">
        <v>1964.7257127542427</v>
      </c>
      <c r="F564" s="222"/>
      <c r="G564" s="223"/>
      <c r="H564" s="223"/>
      <c r="I564" s="223"/>
      <c r="J564" s="223"/>
      <c r="K564" s="223"/>
      <c r="L564" s="224"/>
      <c r="M564" s="224"/>
    </row>
    <row r="565" spans="2:19" s="221" customFormat="1" ht="13.15" customHeight="1" x14ac:dyDescent="0.3">
      <c r="B565" s="987" t="s">
        <v>147</v>
      </c>
      <c r="C565" s="231">
        <v>92</v>
      </c>
      <c r="D565" s="232">
        <v>155057.28523843599</v>
      </c>
      <c r="E565" s="232">
        <v>1685.4052743308259</v>
      </c>
      <c r="F565" s="222"/>
      <c r="G565" s="223"/>
      <c r="H565" s="223"/>
      <c r="I565" s="223"/>
      <c r="J565" s="223"/>
      <c r="K565" s="223"/>
      <c r="L565" s="224"/>
      <c r="M565" s="224"/>
    </row>
    <row r="566" spans="2:19" s="221" customFormat="1" ht="13.15" customHeight="1" x14ac:dyDescent="0.3">
      <c r="B566" s="935">
        <v>2013</v>
      </c>
      <c r="C566" s="229">
        <v>112</v>
      </c>
      <c r="D566" s="230">
        <v>191482.28121815299</v>
      </c>
      <c r="E566" s="230">
        <v>1709.6632251620802</v>
      </c>
      <c r="F566" s="222"/>
      <c r="G566" s="223"/>
      <c r="H566" s="223"/>
      <c r="I566" s="223"/>
      <c r="J566" s="223"/>
      <c r="K566" s="223"/>
      <c r="L566" s="224"/>
      <c r="M566" s="224"/>
    </row>
    <row r="567" spans="2:19" s="221" customFormat="1" ht="13.15" customHeight="1" x14ac:dyDescent="0.3">
      <c r="B567" s="987" t="s">
        <v>149</v>
      </c>
      <c r="C567" s="231">
        <v>98</v>
      </c>
      <c r="D567" s="232">
        <v>133558.837966472</v>
      </c>
      <c r="E567" s="232">
        <v>1362.8452853721633</v>
      </c>
      <c r="F567" s="222"/>
      <c r="G567" s="223"/>
      <c r="H567" s="223"/>
      <c r="I567" s="223"/>
      <c r="J567" s="223"/>
      <c r="K567" s="223"/>
      <c r="L567" s="224"/>
      <c r="M567" s="224"/>
    </row>
    <row r="568" spans="2:19" s="222" customFormat="1" ht="13.15" customHeight="1" x14ac:dyDescent="0.3">
      <c r="B568" s="935">
        <v>2015</v>
      </c>
      <c r="C568" s="229">
        <v>112</v>
      </c>
      <c r="D568" s="230">
        <v>168252.51334190101</v>
      </c>
      <c r="E568" s="230">
        <v>1502.2545834098305</v>
      </c>
      <c r="G568" s="223"/>
      <c r="H568" s="223"/>
      <c r="I568" s="223"/>
      <c r="J568" s="223"/>
      <c r="K568" s="223"/>
      <c r="L568" s="224"/>
      <c r="M568" s="224"/>
      <c r="N568" s="221"/>
      <c r="O568" s="221"/>
      <c r="P568" s="221"/>
      <c r="Q568" s="221"/>
      <c r="R568" s="221"/>
      <c r="S568" s="221"/>
    </row>
    <row r="569" spans="2:19" s="221" customFormat="1" ht="13.15" customHeight="1" x14ac:dyDescent="0.3">
      <c r="B569" s="987">
        <v>2016</v>
      </c>
      <c r="C569" s="231">
        <v>151</v>
      </c>
      <c r="D569" s="232">
        <v>244685.19284295</v>
      </c>
      <c r="E569" s="232">
        <v>1620.4317406817881</v>
      </c>
      <c r="F569" s="222"/>
      <c r="L569" s="224"/>
      <c r="M569" s="224"/>
    </row>
    <row r="570" spans="2:19" s="221" customFormat="1" ht="13.15" customHeight="1" x14ac:dyDescent="0.3">
      <c r="B570" s="935">
        <v>2017</v>
      </c>
      <c r="C570" s="229">
        <v>105</v>
      </c>
      <c r="D570" s="230">
        <v>179058.28429772201</v>
      </c>
      <c r="E570" s="230">
        <v>1705.3169933116383</v>
      </c>
      <c r="F570" s="222"/>
      <c r="L570" s="224"/>
      <c r="M570" s="224"/>
      <c r="N570" s="222"/>
      <c r="O570" s="222"/>
      <c r="P570" s="222"/>
      <c r="Q570" s="222"/>
      <c r="R570" s="222"/>
      <c r="S570" s="222"/>
    </row>
    <row r="571" spans="2:19" s="221" customFormat="1" ht="13.15" customHeight="1" x14ac:dyDescent="0.3">
      <c r="B571" s="987">
        <v>2018</v>
      </c>
      <c r="C571" s="231">
        <v>103</v>
      </c>
      <c r="D571" s="232">
        <v>213453.21034405401</v>
      </c>
      <c r="E571" s="232">
        <v>2072.3612654762524</v>
      </c>
      <c r="F571" s="222"/>
      <c r="L571" s="224"/>
      <c r="M571" s="224"/>
    </row>
    <row r="572" spans="2:19" s="221" customFormat="1" ht="13.15" customHeight="1" x14ac:dyDescent="0.3">
      <c r="B572" s="935">
        <v>2019</v>
      </c>
      <c r="C572" s="229">
        <v>144</v>
      </c>
      <c r="D572" s="230">
        <v>259557.83022635101</v>
      </c>
      <c r="E572" s="230">
        <v>1802.4849321274376</v>
      </c>
      <c r="F572" s="222"/>
      <c r="L572" s="224"/>
      <c r="M572" s="224"/>
    </row>
    <row r="573" spans="2:19" s="221" customFormat="1" ht="13.15" customHeight="1" x14ac:dyDescent="0.3">
      <c r="B573" s="987">
        <v>2020</v>
      </c>
      <c r="C573" s="231">
        <v>190</v>
      </c>
      <c r="D573" s="232">
        <v>389962.93247309799</v>
      </c>
      <c r="E573" s="232">
        <v>2052.4364867005156</v>
      </c>
      <c r="F573" s="222"/>
      <c r="L573" s="224"/>
      <c r="M573" s="224"/>
    </row>
    <row r="574" spans="2:19" s="222" customFormat="1" ht="13.15" customHeight="1" x14ac:dyDescent="0.3">
      <c r="B574" s="935">
        <v>2021</v>
      </c>
      <c r="C574" s="229">
        <v>293</v>
      </c>
      <c r="D574" s="230">
        <v>487070.22535615298</v>
      </c>
      <c r="E574" s="230">
        <v>1662.3557179390887</v>
      </c>
      <c r="G574" s="1379"/>
      <c r="H574" s="1380"/>
      <c r="I574" s="1380"/>
      <c r="J574" s="1380"/>
      <c r="K574" s="1380"/>
      <c r="L574" s="224"/>
      <c r="M574" s="224"/>
      <c r="N574" s="221"/>
      <c r="O574" s="221"/>
      <c r="P574" s="221"/>
      <c r="Q574" s="221"/>
      <c r="R574" s="221"/>
      <c r="S574" s="221"/>
    </row>
    <row r="575" spans="2:19" s="221" customFormat="1" ht="13.15" customHeight="1" x14ac:dyDescent="0.3">
      <c r="B575" s="987">
        <v>2022</v>
      </c>
      <c r="C575" s="231">
        <v>237</v>
      </c>
      <c r="D575" s="232">
        <v>519085.79392012901</v>
      </c>
      <c r="E575" s="232">
        <v>2190.2354173845106</v>
      </c>
      <c r="F575" s="222"/>
      <c r="G575" s="223"/>
      <c r="H575" s="223"/>
      <c r="I575" s="223"/>
      <c r="J575" s="223"/>
      <c r="K575" s="223"/>
      <c r="L575" s="224"/>
      <c r="M575" s="224"/>
    </row>
    <row r="576" spans="2:19" s="222" customFormat="1" ht="13.15" customHeight="1" x14ac:dyDescent="0.3">
      <c r="B576" s="935">
        <v>2023</v>
      </c>
      <c r="C576" s="229">
        <v>312</v>
      </c>
      <c r="D576" s="230">
        <v>572269.43737824005</v>
      </c>
      <c r="E576" s="230">
        <v>1834.1969146738463</v>
      </c>
      <c r="G576" s="223"/>
      <c r="H576" s="223"/>
      <c r="I576" s="223"/>
      <c r="J576" s="223"/>
      <c r="K576" s="223"/>
      <c r="L576" s="224"/>
      <c r="M576" s="224"/>
    </row>
    <row r="577" spans="2:19" s="222" customFormat="1" ht="13.15" customHeight="1" x14ac:dyDescent="0.3">
      <c r="B577" s="987">
        <v>2024</v>
      </c>
      <c r="C577" s="231">
        <v>254</v>
      </c>
      <c r="D577" s="232">
        <v>506039.23272000003</v>
      </c>
      <c r="E577" s="232">
        <v>1992.2804437795278</v>
      </c>
      <c r="G577" s="223"/>
      <c r="H577" s="223"/>
      <c r="I577" s="223"/>
      <c r="J577" s="223"/>
      <c r="K577" s="223"/>
      <c r="L577" s="224"/>
      <c r="M577" s="224"/>
      <c r="N577" s="221"/>
      <c r="O577" s="221"/>
      <c r="P577" s="221"/>
      <c r="Q577" s="221"/>
      <c r="R577" s="221"/>
      <c r="S577" s="221"/>
    </row>
    <row r="578" spans="2:19" s="222" customFormat="1" ht="13.15" customHeight="1" x14ac:dyDescent="0.3">
      <c r="B578" s="1088">
        <v>2025</v>
      </c>
      <c r="C578" s="229">
        <v>195</v>
      </c>
      <c r="D578" s="230">
        <v>413474.1</v>
      </c>
      <c r="E578" s="230">
        <v>2120.3799999999997</v>
      </c>
      <c r="G578" s="223"/>
      <c r="H578" s="223"/>
      <c r="I578" s="223"/>
      <c r="J578" s="223"/>
      <c r="K578" s="223"/>
      <c r="L578" s="224"/>
      <c r="M578" s="224"/>
      <c r="N578" s="221"/>
      <c r="O578" s="221"/>
      <c r="P578" s="221"/>
      <c r="Q578" s="221"/>
      <c r="R578" s="221"/>
      <c r="S578" s="221"/>
    </row>
    <row r="579" spans="2:19" s="221" customFormat="1" ht="13.15" customHeight="1" x14ac:dyDescent="0.3">
      <c r="B579" s="234" t="s">
        <v>4</v>
      </c>
      <c r="C579" s="235">
        <v>3483</v>
      </c>
      <c r="D579" s="236">
        <v>7584601.6187272323</v>
      </c>
      <c r="E579" s="236">
        <v>2177.6059772400895</v>
      </c>
      <c r="F579" s="222"/>
      <c r="G579" s="223"/>
      <c r="H579" s="223"/>
      <c r="I579" s="223"/>
      <c r="J579" s="223"/>
      <c r="K579" s="223"/>
      <c r="L579" s="224"/>
      <c r="M579" s="224"/>
      <c r="N579" s="222"/>
      <c r="O579" s="222"/>
      <c r="P579" s="222"/>
      <c r="Q579" s="222"/>
      <c r="R579" s="222"/>
      <c r="S579" s="222"/>
    </row>
    <row r="580" spans="2:19" s="222" customFormat="1" ht="13.15" customHeight="1" x14ac:dyDescent="0.3">
      <c r="B580" s="1067" t="s">
        <v>12478</v>
      </c>
      <c r="C580" s="226"/>
      <c r="D580" s="226"/>
      <c r="E580" s="226"/>
      <c r="G580" s="223"/>
      <c r="H580" s="223"/>
      <c r="I580" s="223"/>
      <c r="J580" s="223"/>
      <c r="K580" s="223"/>
      <c r="L580" s="224"/>
      <c r="M580" s="224"/>
    </row>
    <row r="581" spans="2:19" s="222" customFormat="1" ht="13.15" customHeight="1" x14ac:dyDescent="0.3">
      <c r="B581" s="242"/>
      <c r="C581" s="226"/>
      <c r="D581" s="226"/>
      <c r="E581" s="226"/>
      <c r="G581" s="223"/>
      <c r="H581" s="223"/>
      <c r="I581" s="223"/>
      <c r="J581" s="223"/>
      <c r="K581" s="223"/>
      <c r="L581" s="224"/>
      <c r="M581" s="224"/>
      <c r="N581" s="221"/>
      <c r="O581" s="221"/>
      <c r="P581" s="221"/>
      <c r="Q581" s="221"/>
      <c r="R581" s="221"/>
      <c r="S581" s="221"/>
    </row>
    <row r="582" spans="2:19" s="221" customFormat="1" ht="13.15" customHeight="1" x14ac:dyDescent="0.3">
      <c r="B582" s="237"/>
      <c r="C582" s="248"/>
      <c r="D582" s="240"/>
      <c r="E582" s="240"/>
      <c r="F582" s="222"/>
      <c r="G582" s="223"/>
      <c r="H582" s="223"/>
      <c r="I582" s="223"/>
      <c r="J582" s="223"/>
      <c r="K582" s="223"/>
      <c r="L582" s="224"/>
      <c r="M582" s="224"/>
      <c r="N582" s="222"/>
      <c r="O582" s="222"/>
      <c r="P582" s="222"/>
      <c r="Q582" s="222"/>
      <c r="R582" s="222"/>
      <c r="S582" s="222"/>
    </row>
    <row r="583" spans="2:19" s="222" customFormat="1" ht="13.15" customHeight="1" x14ac:dyDescent="0.3">
      <c r="B583" s="239"/>
      <c r="C583" s="241"/>
      <c r="D583" s="241"/>
      <c r="E583" s="241"/>
      <c r="G583" s="223"/>
      <c r="H583" s="223"/>
      <c r="I583" s="223"/>
      <c r="J583" s="223"/>
      <c r="K583" s="223"/>
      <c r="L583" s="224"/>
      <c r="M583" s="224"/>
      <c r="N583" s="221"/>
      <c r="O583" s="221"/>
      <c r="P583" s="221"/>
      <c r="Q583" s="221"/>
      <c r="R583" s="221"/>
      <c r="S583" s="221"/>
    </row>
    <row r="584" spans="2:19" s="221" customFormat="1" ht="13.15" customHeight="1" x14ac:dyDescent="0.3">
      <c r="B584" s="1381" t="s">
        <v>12481</v>
      </c>
      <c r="C584" s="1381"/>
      <c r="D584" s="1381"/>
      <c r="E584" s="1381"/>
      <c r="F584" s="222"/>
      <c r="G584" s="223"/>
      <c r="H584" s="223"/>
      <c r="I584" s="223"/>
      <c r="J584" s="223"/>
      <c r="K584" s="223"/>
      <c r="L584" s="224"/>
      <c r="M584" s="224"/>
      <c r="N584" s="222"/>
      <c r="O584" s="222"/>
      <c r="P584" s="222"/>
      <c r="Q584" s="222"/>
      <c r="R584" s="222"/>
      <c r="S584" s="222"/>
    </row>
    <row r="585" spans="2:19" s="222" customFormat="1" ht="13.15" customHeight="1" x14ac:dyDescent="0.3">
      <c r="B585" s="225" t="s">
        <v>12546</v>
      </c>
      <c r="C585" s="226"/>
      <c r="D585" s="226"/>
      <c r="E585" s="226"/>
      <c r="G585" s="223"/>
      <c r="H585" s="223"/>
      <c r="I585" s="223"/>
      <c r="J585" s="223"/>
      <c r="K585" s="223"/>
      <c r="L585" s="224"/>
      <c r="M585" s="224"/>
    </row>
    <row r="586" spans="2:19" s="221" customFormat="1" ht="13.15" customHeight="1" x14ac:dyDescent="0.3">
      <c r="B586" s="227" t="s">
        <v>0</v>
      </c>
      <c r="C586" s="228" t="s">
        <v>12477</v>
      </c>
      <c r="D586" s="228" t="s">
        <v>109</v>
      </c>
      <c r="E586" s="228" t="s">
        <v>110</v>
      </c>
      <c r="F586" s="222"/>
      <c r="G586" s="223"/>
      <c r="H586" s="223"/>
      <c r="I586" s="223"/>
      <c r="J586" s="223"/>
      <c r="K586" s="223"/>
      <c r="L586" s="224"/>
      <c r="M586" s="224"/>
    </row>
    <row r="587" spans="2:19" s="222" customFormat="1" ht="13.15" customHeight="1" x14ac:dyDescent="0.3">
      <c r="B587" s="935" t="s">
        <v>111</v>
      </c>
      <c r="C587" s="229">
        <v>8534</v>
      </c>
      <c r="D587" s="230">
        <v>726747337.15141499</v>
      </c>
      <c r="E587" s="230">
        <v>85159.050521609446</v>
      </c>
      <c r="G587" s="223"/>
      <c r="H587" s="223"/>
      <c r="I587" s="223"/>
      <c r="J587" s="223"/>
      <c r="K587" s="223"/>
      <c r="L587" s="224"/>
      <c r="M587" s="224"/>
    </row>
    <row r="588" spans="2:19" s="221" customFormat="1" ht="13.15" customHeight="1" x14ac:dyDescent="0.3">
      <c r="B588" s="987" t="s">
        <v>112</v>
      </c>
      <c r="C588" s="231">
        <v>8960</v>
      </c>
      <c r="D588" s="232">
        <v>28831115.158113599</v>
      </c>
      <c r="E588" s="232">
        <v>3217.7583881823211</v>
      </c>
      <c r="F588" s="222"/>
      <c r="G588" s="223"/>
      <c r="H588" s="223"/>
      <c r="I588" s="223"/>
      <c r="J588" s="223"/>
      <c r="K588" s="223"/>
      <c r="L588" s="224"/>
      <c r="M588" s="224"/>
    </row>
    <row r="589" spans="2:19" s="222" customFormat="1" ht="13.15" customHeight="1" x14ac:dyDescent="0.3">
      <c r="B589" s="935" t="s">
        <v>113</v>
      </c>
      <c r="C589" s="229">
        <v>496</v>
      </c>
      <c r="D589" s="230">
        <v>2876565.40675906</v>
      </c>
      <c r="E589" s="230">
        <v>5799.5270297561692</v>
      </c>
      <c r="G589" s="223"/>
      <c r="H589" s="223"/>
      <c r="I589" s="223"/>
      <c r="J589" s="223"/>
      <c r="K589" s="223"/>
      <c r="L589" s="224"/>
      <c r="M589" s="224"/>
    </row>
    <row r="590" spans="2:19" s="221" customFormat="1" ht="13.15" customHeight="1" x14ac:dyDescent="0.3">
      <c r="B590" s="987" t="s">
        <v>114</v>
      </c>
      <c r="C590" s="231">
        <v>1</v>
      </c>
      <c r="D590" s="232">
        <v>972.02627288872895</v>
      </c>
      <c r="E590" s="232">
        <v>972.02627288872895</v>
      </c>
      <c r="F590" s="222"/>
      <c r="G590" s="223"/>
      <c r="H590" s="223"/>
      <c r="I590" s="223"/>
      <c r="J590" s="223"/>
      <c r="K590" s="223"/>
      <c r="L590" s="224"/>
      <c r="M590" s="224"/>
    </row>
    <row r="591" spans="2:19" s="222" customFormat="1" ht="13.15" customHeight="1" x14ac:dyDescent="0.3">
      <c r="B591" s="935" t="s">
        <v>115</v>
      </c>
      <c r="C591" s="229">
        <v>1</v>
      </c>
      <c r="D591" s="230">
        <v>340.76293528088701</v>
      </c>
      <c r="E591" s="230">
        <v>340.76293528088701</v>
      </c>
      <c r="G591" s="223"/>
      <c r="H591" s="223"/>
      <c r="I591" s="223"/>
      <c r="J591" s="223"/>
      <c r="K591" s="223"/>
      <c r="L591" s="224"/>
      <c r="M591" s="224"/>
    </row>
    <row r="592" spans="2:19" s="221" customFormat="1" ht="13.15" customHeight="1" x14ac:dyDescent="0.3">
      <c r="B592" s="987" t="s">
        <v>116</v>
      </c>
      <c r="C592" s="231">
        <v>28</v>
      </c>
      <c r="D592" s="232">
        <v>28444.791754027901</v>
      </c>
      <c r="E592" s="232">
        <v>1015.8854197867107</v>
      </c>
      <c r="F592" s="222"/>
      <c r="G592" s="223"/>
      <c r="H592" s="223"/>
      <c r="I592" s="223"/>
      <c r="J592" s="223"/>
      <c r="K592" s="223"/>
      <c r="L592" s="224"/>
      <c r="M592" s="224"/>
    </row>
    <row r="593" spans="2:13" s="222" customFormat="1" ht="13.15" customHeight="1" x14ac:dyDescent="0.3">
      <c r="B593" s="935" t="s">
        <v>117</v>
      </c>
      <c r="C593" s="229">
        <v>4</v>
      </c>
      <c r="D593" s="230">
        <v>10689.310059527301</v>
      </c>
      <c r="E593" s="230">
        <v>2672.3275148818252</v>
      </c>
      <c r="G593" s="224"/>
      <c r="H593" s="224"/>
      <c r="I593" s="224"/>
      <c r="J593" s="224"/>
      <c r="K593" s="224"/>
      <c r="L593" s="224"/>
      <c r="M593" s="224"/>
    </row>
    <row r="594" spans="2:13" s="221" customFormat="1" ht="13.15" customHeight="1" x14ac:dyDescent="0.3">
      <c r="B594" s="987" t="s">
        <v>118</v>
      </c>
      <c r="C594" s="231">
        <v>3</v>
      </c>
      <c r="D594" s="232">
        <v>2897.4356023719201</v>
      </c>
      <c r="E594" s="232">
        <v>965.81186745730668</v>
      </c>
      <c r="F594" s="222"/>
      <c r="G594" s="224"/>
      <c r="H594" s="224"/>
      <c r="I594" s="224"/>
      <c r="J594" s="224"/>
      <c r="K594" s="224"/>
      <c r="L594" s="224"/>
      <c r="M594" s="224"/>
    </row>
    <row r="595" spans="2:13" s="222" customFormat="1" ht="13.15" customHeight="1" x14ac:dyDescent="0.3">
      <c r="B595" s="935" t="s">
        <v>119</v>
      </c>
      <c r="C595" s="229">
        <v>2</v>
      </c>
      <c r="D595" s="230">
        <v>1253.21609099132</v>
      </c>
      <c r="E595" s="230">
        <v>626.60804549566001</v>
      </c>
      <c r="G595" s="224"/>
      <c r="H595" s="224"/>
      <c r="I595" s="224"/>
      <c r="J595" s="224"/>
      <c r="K595" s="224"/>
      <c r="L595" s="224"/>
      <c r="M595" s="224"/>
    </row>
    <row r="596" spans="2:13" s="221" customFormat="1" ht="13.15" customHeight="1" x14ac:dyDescent="0.3">
      <c r="B596" s="987" t="s">
        <v>120</v>
      </c>
      <c r="C596" s="231">
        <v>8</v>
      </c>
      <c r="D596" s="232">
        <v>52580.983236269502</v>
      </c>
      <c r="E596" s="232">
        <v>6572.6229045336877</v>
      </c>
      <c r="F596" s="222"/>
      <c r="G596" s="1379"/>
      <c r="H596" s="1380"/>
      <c r="I596" s="1380"/>
      <c r="J596" s="1380"/>
      <c r="K596" s="1380"/>
      <c r="L596" s="224"/>
      <c r="M596" s="224"/>
    </row>
    <row r="597" spans="2:13" s="222" customFormat="1" ht="13.15" customHeight="1" x14ac:dyDescent="0.3">
      <c r="B597" s="935" t="s">
        <v>121</v>
      </c>
      <c r="C597" s="229">
        <v>52</v>
      </c>
      <c r="D597" s="230">
        <v>355020.09587939503</v>
      </c>
      <c r="E597" s="230">
        <v>6827.309536142212</v>
      </c>
      <c r="G597" s="223"/>
      <c r="H597" s="223"/>
      <c r="I597" s="223"/>
      <c r="J597" s="223"/>
      <c r="K597" s="223"/>
      <c r="L597" s="224"/>
      <c r="M597" s="224"/>
    </row>
    <row r="598" spans="2:13" s="221" customFormat="1" ht="13.15" customHeight="1" x14ac:dyDescent="0.3">
      <c r="B598" s="987" t="s">
        <v>122</v>
      </c>
      <c r="C598" s="231">
        <v>92</v>
      </c>
      <c r="D598" s="232">
        <v>338114.39685559302</v>
      </c>
      <c r="E598" s="232">
        <v>3675.1564875607937</v>
      </c>
      <c r="F598" s="222"/>
      <c r="G598" s="223"/>
      <c r="H598" s="223"/>
      <c r="I598" s="223"/>
      <c r="J598" s="223"/>
      <c r="K598" s="223"/>
      <c r="L598" s="224"/>
      <c r="M598" s="224"/>
    </row>
    <row r="599" spans="2:13" s="222" customFormat="1" ht="13.15" customHeight="1" x14ac:dyDescent="0.3">
      <c r="B599" s="935" t="s">
        <v>123</v>
      </c>
      <c r="C599" s="229">
        <v>330</v>
      </c>
      <c r="D599" s="230">
        <v>5791565.2371950103</v>
      </c>
      <c r="E599" s="230">
        <v>17550.197688469729</v>
      </c>
      <c r="G599" s="223"/>
      <c r="H599" s="223"/>
      <c r="I599" s="223"/>
      <c r="J599" s="223"/>
      <c r="K599" s="223"/>
      <c r="L599" s="224"/>
      <c r="M599" s="224"/>
    </row>
    <row r="600" spans="2:13" s="221" customFormat="1" ht="13.15" customHeight="1" x14ac:dyDescent="0.3">
      <c r="B600" s="987" t="s">
        <v>124</v>
      </c>
      <c r="C600" s="231">
        <v>115</v>
      </c>
      <c r="D600" s="232">
        <v>502461.74457770702</v>
      </c>
      <c r="E600" s="232">
        <v>4369.2325615452783</v>
      </c>
      <c r="F600" s="222"/>
      <c r="G600" s="223"/>
      <c r="H600" s="223"/>
      <c r="I600" s="223"/>
      <c r="J600" s="223"/>
      <c r="K600" s="223"/>
      <c r="L600" s="224"/>
      <c r="M600" s="224"/>
    </row>
    <row r="601" spans="2:13" s="222" customFormat="1" ht="13.15" customHeight="1" x14ac:dyDescent="0.3">
      <c r="B601" s="935" t="s">
        <v>125</v>
      </c>
      <c r="C601" s="229">
        <v>136</v>
      </c>
      <c r="D601" s="230">
        <v>1243326.1004983999</v>
      </c>
      <c r="E601" s="230">
        <v>9142.103680135293</v>
      </c>
      <c r="G601" s="223"/>
      <c r="H601" s="223"/>
      <c r="I601" s="223"/>
      <c r="J601" s="223"/>
      <c r="K601" s="223"/>
      <c r="L601" s="224"/>
      <c r="M601" s="224"/>
    </row>
    <row r="602" spans="2:13" s="221" customFormat="1" ht="13.15" customHeight="1" x14ac:dyDescent="0.3">
      <c r="B602" s="987" t="s">
        <v>126</v>
      </c>
      <c r="C602" s="231">
        <v>184</v>
      </c>
      <c r="D602" s="232">
        <v>942955.70546506997</v>
      </c>
      <c r="E602" s="232">
        <v>5124.7592688319019</v>
      </c>
      <c r="F602" s="222"/>
      <c r="G602" s="223"/>
      <c r="H602" s="223"/>
      <c r="I602" s="223"/>
      <c r="J602" s="223"/>
      <c r="K602" s="223"/>
      <c r="L602" s="224"/>
      <c r="M602" s="224"/>
    </row>
    <row r="603" spans="2:13" s="222" customFormat="1" ht="13.15" customHeight="1" x14ac:dyDescent="0.3">
      <c r="B603" s="935" t="s">
        <v>127</v>
      </c>
      <c r="C603" s="229">
        <v>0</v>
      </c>
      <c r="D603" s="230">
        <v>0</v>
      </c>
      <c r="E603" s="230">
        <v>0</v>
      </c>
      <c r="G603" s="223"/>
      <c r="H603" s="223"/>
      <c r="I603" s="223"/>
      <c r="J603" s="223"/>
      <c r="K603" s="223"/>
      <c r="L603" s="224"/>
      <c r="M603" s="224"/>
    </row>
    <row r="604" spans="2:13" s="221" customFormat="1" ht="13.15" customHeight="1" x14ac:dyDescent="0.3">
      <c r="B604" s="987" t="s">
        <v>128</v>
      </c>
      <c r="C604" s="231">
        <v>0</v>
      </c>
      <c r="D604" s="232">
        <v>0</v>
      </c>
      <c r="E604" s="232">
        <v>0</v>
      </c>
      <c r="F604" s="222"/>
      <c r="G604" s="223"/>
      <c r="H604" s="223"/>
      <c r="I604" s="223"/>
      <c r="J604" s="223"/>
      <c r="K604" s="223"/>
      <c r="L604" s="224"/>
      <c r="M604" s="224"/>
    </row>
    <row r="605" spans="2:13" s="222" customFormat="1" ht="13.15" customHeight="1" x14ac:dyDescent="0.3">
      <c r="B605" s="935" t="s">
        <v>129</v>
      </c>
      <c r="C605" s="229">
        <v>0</v>
      </c>
      <c r="D605" s="230">
        <v>0</v>
      </c>
      <c r="E605" s="230">
        <v>0</v>
      </c>
      <c r="G605" s="223"/>
      <c r="H605" s="223"/>
      <c r="I605" s="223"/>
      <c r="J605" s="223"/>
      <c r="K605" s="223"/>
      <c r="L605" s="224"/>
      <c r="M605" s="224"/>
    </row>
    <row r="606" spans="2:13" s="221" customFormat="1" ht="13.15" customHeight="1" x14ac:dyDescent="0.3">
      <c r="B606" s="987" t="s">
        <v>29</v>
      </c>
      <c r="C606" s="231">
        <v>0</v>
      </c>
      <c r="D606" s="232">
        <v>0</v>
      </c>
      <c r="E606" s="232">
        <v>0</v>
      </c>
      <c r="F606" s="222"/>
      <c r="G606" s="223"/>
      <c r="H606" s="223"/>
      <c r="I606" s="223"/>
      <c r="J606" s="223"/>
      <c r="K606" s="223"/>
      <c r="L606" s="224"/>
      <c r="M606" s="224"/>
    </row>
    <row r="607" spans="2:13" s="222" customFormat="1" ht="13.15" customHeight="1" x14ac:dyDescent="0.3">
      <c r="B607" s="935" t="s">
        <v>28</v>
      </c>
      <c r="C607" s="229">
        <v>0</v>
      </c>
      <c r="D607" s="230">
        <v>0</v>
      </c>
      <c r="E607" s="230">
        <v>0</v>
      </c>
      <c r="G607" s="223"/>
      <c r="H607" s="223"/>
      <c r="I607" s="223"/>
      <c r="J607" s="223"/>
      <c r="K607" s="223"/>
      <c r="L607" s="224"/>
      <c r="M607" s="224"/>
    </row>
    <row r="608" spans="2:13" s="221" customFormat="1" ht="13.15" customHeight="1" x14ac:dyDescent="0.3">
      <c r="B608" s="987" t="s">
        <v>27</v>
      </c>
      <c r="C608" s="231">
        <v>0</v>
      </c>
      <c r="D608" s="232">
        <v>0</v>
      </c>
      <c r="E608" s="232">
        <v>0</v>
      </c>
      <c r="F608" s="222"/>
      <c r="G608" s="223"/>
      <c r="H608" s="223"/>
      <c r="I608" s="223"/>
      <c r="J608" s="223"/>
      <c r="K608" s="223"/>
      <c r="L608" s="224"/>
      <c r="M608" s="224"/>
    </row>
    <row r="609" spans="2:19" s="222" customFormat="1" ht="13.15" customHeight="1" x14ac:dyDescent="0.3">
      <c r="B609" s="935" t="s">
        <v>26</v>
      </c>
      <c r="C609" s="229">
        <v>0</v>
      </c>
      <c r="D609" s="230">
        <v>0</v>
      </c>
      <c r="E609" s="230">
        <v>0</v>
      </c>
      <c r="G609" s="223"/>
      <c r="H609" s="223"/>
      <c r="I609" s="223"/>
      <c r="J609" s="223"/>
      <c r="K609" s="223"/>
      <c r="L609" s="224"/>
      <c r="M609" s="224"/>
    </row>
    <row r="610" spans="2:19" s="221" customFormat="1" ht="13.15" customHeight="1" x14ac:dyDescent="0.3">
      <c r="B610" s="987" t="s">
        <v>25</v>
      </c>
      <c r="C610" s="231">
        <v>0</v>
      </c>
      <c r="D610" s="232">
        <v>0</v>
      </c>
      <c r="E610" s="232">
        <v>0</v>
      </c>
      <c r="F610" s="222"/>
      <c r="G610" s="223"/>
      <c r="H610" s="223"/>
      <c r="I610" s="223"/>
      <c r="J610" s="223"/>
      <c r="K610" s="223"/>
      <c r="L610" s="224"/>
      <c r="M610" s="224"/>
    </row>
    <row r="611" spans="2:19" s="222" customFormat="1" ht="13.15" customHeight="1" x14ac:dyDescent="0.3">
      <c r="B611" s="935" t="s">
        <v>130</v>
      </c>
      <c r="C611" s="229">
        <v>0</v>
      </c>
      <c r="D611" s="230">
        <v>0</v>
      </c>
      <c r="E611" s="230">
        <v>0</v>
      </c>
      <c r="G611" s="223"/>
      <c r="H611" s="223"/>
      <c r="I611" s="223"/>
      <c r="J611" s="223"/>
      <c r="K611" s="223"/>
      <c r="L611" s="224"/>
      <c r="M611" s="224"/>
    </row>
    <row r="612" spans="2:19" s="221" customFormat="1" ht="13.15" customHeight="1" x14ac:dyDescent="0.3">
      <c r="B612" s="987" t="s">
        <v>131</v>
      </c>
      <c r="C612" s="231">
        <v>0</v>
      </c>
      <c r="D612" s="232">
        <v>0</v>
      </c>
      <c r="E612" s="232">
        <v>0</v>
      </c>
      <c r="F612" s="222"/>
      <c r="G612" s="223"/>
      <c r="H612" s="223"/>
      <c r="I612" s="223"/>
      <c r="J612" s="223"/>
      <c r="K612" s="223"/>
      <c r="L612" s="224"/>
      <c r="M612" s="224"/>
    </row>
    <row r="613" spans="2:19" s="222" customFormat="1" ht="13.15" customHeight="1" x14ac:dyDescent="0.3">
      <c r="B613" s="935" t="s">
        <v>132</v>
      </c>
      <c r="C613" s="229">
        <v>0</v>
      </c>
      <c r="D613" s="230">
        <v>0</v>
      </c>
      <c r="E613" s="230">
        <v>0</v>
      </c>
      <c r="G613" s="1379"/>
      <c r="H613" s="1379"/>
      <c r="I613" s="1379"/>
      <c r="J613" s="1379"/>
      <c r="K613" s="1379"/>
      <c r="L613" s="224"/>
      <c r="M613" s="224"/>
    </row>
    <row r="614" spans="2:19" s="221" customFormat="1" ht="13.15" customHeight="1" x14ac:dyDescent="0.3">
      <c r="B614" s="987" t="s">
        <v>133</v>
      </c>
      <c r="C614" s="231">
        <v>0</v>
      </c>
      <c r="D614" s="232">
        <v>0</v>
      </c>
      <c r="E614" s="232">
        <v>0</v>
      </c>
      <c r="F614" s="222"/>
      <c r="G614" s="223"/>
      <c r="H614" s="223"/>
      <c r="I614" s="223"/>
      <c r="J614" s="223"/>
      <c r="K614" s="223"/>
      <c r="L614" s="224"/>
      <c r="M614" s="224"/>
    </row>
    <row r="615" spans="2:19" s="222" customFormat="1" ht="13.15" customHeight="1" x14ac:dyDescent="0.3">
      <c r="B615" s="935" t="s">
        <v>134</v>
      </c>
      <c r="C615" s="229">
        <v>0</v>
      </c>
      <c r="D615" s="230">
        <v>0</v>
      </c>
      <c r="E615" s="230">
        <v>0</v>
      </c>
      <c r="G615" s="223"/>
      <c r="H615" s="223"/>
      <c r="I615" s="223"/>
      <c r="J615" s="223"/>
      <c r="K615" s="223"/>
      <c r="L615" s="224"/>
      <c r="M615" s="224"/>
    </row>
    <row r="616" spans="2:19" s="221" customFormat="1" ht="13.15" customHeight="1" x14ac:dyDescent="0.3">
      <c r="B616" s="987" t="s">
        <v>135</v>
      </c>
      <c r="C616" s="231">
        <v>0</v>
      </c>
      <c r="D616" s="232">
        <v>0</v>
      </c>
      <c r="E616" s="232">
        <v>0</v>
      </c>
      <c r="F616" s="222"/>
      <c r="G616" s="223"/>
      <c r="H616" s="223"/>
      <c r="I616" s="223"/>
      <c r="J616" s="223"/>
      <c r="K616" s="223"/>
      <c r="L616" s="224"/>
      <c r="M616" s="224"/>
    </row>
    <row r="617" spans="2:19" s="222" customFormat="1" ht="13.15" customHeight="1" x14ac:dyDescent="0.3">
      <c r="B617" s="935" t="s">
        <v>136</v>
      </c>
      <c r="C617" s="229">
        <v>0</v>
      </c>
      <c r="D617" s="230">
        <v>0</v>
      </c>
      <c r="E617" s="230">
        <v>0</v>
      </c>
      <c r="G617" s="223"/>
      <c r="H617" s="223"/>
      <c r="I617" s="223"/>
      <c r="J617" s="223"/>
      <c r="K617" s="223"/>
      <c r="L617" s="224"/>
      <c r="M617" s="224"/>
    </row>
    <row r="618" spans="2:19" s="222" customFormat="1" ht="13.15" customHeight="1" x14ac:dyDescent="0.3">
      <c r="B618" s="987" t="s">
        <v>137</v>
      </c>
      <c r="C618" s="231">
        <v>0</v>
      </c>
      <c r="D618" s="232">
        <v>0</v>
      </c>
      <c r="E618" s="232">
        <v>0</v>
      </c>
      <c r="G618" s="223"/>
      <c r="H618" s="223"/>
      <c r="I618" s="223"/>
      <c r="J618" s="223"/>
      <c r="K618" s="223"/>
      <c r="L618" s="224"/>
      <c r="M618" s="224"/>
      <c r="N618" s="221"/>
      <c r="O618" s="221"/>
      <c r="P618" s="221"/>
      <c r="Q618" s="221"/>
      <c r="R618" s="221"/>
      <c r="S618" s="221"/>
    </row>
    <row r="619" spans="2:19" s="222" customFormat="1" ht="13.15" customHeight="1" x14ac:dyDescent="0.3">
      <c r="B619" s="935" t="s">
        <v>138</v>
      </c>
      <c r="C619" s="229">
        <v>0</v>
      </c>
      <c r="D619" s="230">
        <v>0</v>
      </c>
      <c r="E619" s="230">
        <v>0</v>
      </c>
      <c r="G619" s="223"/>
      <c r="H619" s="223"/>
      <c r="I619" s="223"/>
      <c r="J619" s="223"/>
      <c r="K619" s="223"/>
      <c r="L619" s="224"/>
      <c r="M619" s="224"/>
    </row>
    <row r="620" spans="2:19" s="222" customFormat="1" ht="13.15" customHeight="1" x14ac:dyDescent="0.3">
      <c r="B620" s="987" t="s">
        <v>139</v>
      </c>
      <c r="C620" s="231">
        <v>0</v>
      </c>
      <c r="D620" s="232">
        <v>0</v>
      </c>
      <c r="E620" s="232">
        <v>0</v>
      </c>
      <c r="G620" s="223"/>
      <c r="H620" s="223"/>
      <c r="I620" s="223"/>
      <c r="J620" s="223"/>
      <c r="K620" s="223"/>
      <c r="L620" s="224"/>
      <c r="M620" s="224"/>
    </row>
    <row r="621" spans="2:19" s="222" customFormat="1" ht="13.15" customHeight="1" x14ac:dyDescent="0.3">
      <c r="B621" s="935" t="s">
        <v>140</v>
      </c>
      <c r="C621" s="229">
        <v>0</v>
      </c>
      <c r="D621" s="230">
        <v>0</v>
      </c>
      <c r="E621" s="230">
        <v>0</v>
      </c>
      <c r="G621" s="223"/>
      <c r="H621" s="223"/>
      <c r="I621" s="223"/>
      <c r="J621" s="223"/>
      <c r="K621" s="223"/>
      <c r="L621" s="224"/>
      <c r="M621" s="224"/>
    </row>
    <row r="622" spans="2:19" s="222" customFormat="1" ht="13.15" customHeight="1" x14ac:dyDescent="0.3">
      <c r="B622" s="987" t="s">
        <v>141</v>
      </c>
      <c r="C622" s="231">
        <v>0</v>
      </c>
      <c r="D622" s="232">
        <v>0</v>
      </c>
      <c r="E622" s="232">
        <v>0</v>
      </c>
      <c r="G622" s="223"/>
      <c r="H622" s="223"/>
      <c r="I622" s="223"/>
      <c r="J622" s="223"/>
      <c r="K622" s="223"/>
      <c r="L622" s="224"/>
      <c r="M622" s="224"/>
    </row>
    <row r="623" spans="2:19" s="221" customFormat="1" ht="13.15" customHeight="1" x14ac:dyDescent="0.3">
      <c r="B623" s="935" t="s">
        <v>142</v>
      </c>
      <c r="C623" s="229">
        <v>0</v>
      </c>
      <c r="D623" s="230">
        <v>0</v>
      </c>
      <c r="E623" s="230">
        <v>0</v>
      </c>
      <c r="F623" s="222"/>
      <c r="G623" s="223"/>
      <c r="H623" s="223"/>
      <c r="I623" s="223"/>
      <c r="J623" s="223"/>
      <c r="K623" s="223"/>
      <c r="L623" s="224"/>
      <c r="M623" s="224"/>
      <c r="N623" s="222"/>
      <c r="O623" s="222"/>
      <c r="P623" s="222"/>
      <c r="Q623" s="222"/>
      <c r="R623" s="222"/>
      <c r="S623" s="222"/>
    </row>
    <row r="624" spans="2:19" s="221" customFormat="1" ht="13.15" customHeight="1" x14ac:dyDescent="0.3">
      <c r="B624" s="987" t="s">
        <v>143</v>
      </c>
      <c r="C624" s="231">
        <v>0</v>
      </c>
      <c r="D624" s="232">
        <v>0</v>
      </c>
      <c r="E624" s="232">
        <v>0</v>
      </c>
      <c r="F624" s="222"/>
      <c r="G624" s="223"/>
      <c r="H624" s="223"/>
      <c r="I624" s="223"/>
      <c r="J624" s="223"/>
      <c r="K624" s="223"/>
      <c r="L624" s="224"/>
      <c r="M624" s="224"/>
      <c r="N624" s="222"/>
      <c r="O624" s="222"/>
      <c r="P624" s="222"/>
      <c r="Q624" s="222"/>
      <c r="R624" s="222"/>
      <c r="S624" s="222"/>
    </row>
    <row r="625" spans="2:19" ht="13.15" customHeight="1" x14ac:dyDescent="0.3">
      <c r="B625" s="935" t="s">
        <v>144</v>
      </c>
      <c r="C625" s="229">
        <v>0</v>
      </c>
      <c r="D625" s="230">
        <v>0</v>
      </c>
      <c r="E625" s="230">
        <v>0</v>
      </c>
      <c r="G625" s="223"/>
      <c r="H625" s="223"/>
      <c r="I625" s="223"/>
      <c r="J625" s="223"/>
      <c r="K625" s="223"/>
      <c r="N625" s="221"/>
      <c r="O625" s="221"/>
      <c r="P625" s="221"/>
      <c r="Q625" s="221"/>
      <c r="R625" s="221"/>
      <c r="S625" s="221"/>
    </row>
    <row r="626" spans="2:19" ht="13.15" customHeight="1" x14ac:dyDescent="0.3">
      <c r="B626" s="987" t="s">
        <v>145</v>
      </c>
      <c r="C626" s="231">
        <v>0</v>
      </c>
      <c r="D626" s="232">
        <v>0</v>
      </c>
      <c r="E626" s="232">
        <v>0</v>
      </c>
      <c r="G626" s="223"/>
      <c r="H626" s="223"/>
      <c r="I626" s="223"/>
      <c r="J626" s="223"/>
      <c r="K626" s="223"/>
      <c r="N626" s="221"/>
      <c r="O626" s="221"/>
      <c r="P626" s="221"/>
      <c r="Q626" s="221"/>
      <c r="R626" s="221"/>
      <c r="S626" s="221"/>
    </row>
    <row r="627" spans="2:19" ht="13.15" customHeight="1" x14ac:dyDescent="0.3">
      <c r="B627" s="935" t="s">
        <v>146</v>
      </c>
      <c r="C627" s="229">
        <v>0</v>
      </c>
      <c r="D627" s="230">
        <v>0</v>
      </c>
      <c r="E627" s="230">
        <v>0</v>
      </c>
      <c r="G627" s="223"/>
      <c r="H627" s="223"/>
      <c r="I627" s="223"/>
      <c r="J627" s="223"/>
      <c r="K627" s="223"/>
    </row>
    <row r="628" spans="2:19" ht="13.15" customHeight="1" x14ac:dyDescent="0.3">
      <c r="B628" s="987" t="s">
        <v>147</v>
      </c>
      <c r="C628" s="231">
        <v>0</v>
      </c>
      <c r="D628" s="232">
        <v>0</v>
      </c>
      <c r="E628" s="232">
        <v>0</v>
      </c>
      <c r="G628" s="223"/>
      <c r="H628" s="223"/>
      <c r="I628" s="223"/>
      <c r="J628" s="223"/>
      <c r="K628" s="223"/>
    </row>
    <row r="629" spans="2:19" ht="13.15" customHeight="1" x14ac:dyDescent="0.3">
      <c r="B629" s="935">
        <v>2013</v>
      </c>
      <c r="C629" s="229">
        <v>0</v>
      </c>
      <c r="D629" s="230">
        <v>0</v>
      </c>
      <c r="E629" s="230">
        <v>0</v>
      </c>
      <c r="G629" s="223"/>
      <c r="H629" s="223"/>
      <c r="I629" s="223"/>
      <c r="J629" s="223"/>
      <c r="K629" s="223"/>
    </row>
    <row r="630" spans="2:19" ht="13.15" customHeight="1" x14ac:dyDescent="0.3">
      <c r="B630" s="987" t="s">
        <v>149</v>
      </c>
      <c r="C630" s="231">
        <v>0</v>
      </c>
      <c r="D630" s="232">
        <v>0</v>
      </c>
      <c r="E630" s="232">
        <v>0</v>
      </c>
      <c r="G630" s="223"/>
      <c r="H630" s="223"/>
      <c r="I630" s="223"/>
      <c r="J630" s="223"/>
      <c r="K630" s="223"/>
    </row>
    <row r="631" spans="2:19" ht="13.15" customHeight="1" x14ac:dyDescent="0.3">
      <c r="B631" s="935">
        <v>2015</v>
      </c>
      <c r="C631" s="229">
        <v>0</v>
      </c>
      <c r="D631" s="230">
        <v>0</v>
      </c>
      <c r="E631" s="230">
        <v>0</v>
      </c>
      <c r="G631" s="223"/>
      <c r="H631" s="223"/>
      <c r="I631" s="223"/>
      <c r="J631" s="223"/>
      <c r="K631" s="223"/>
    </row>
    <row r="632" spans="2:19" ht="13.15" customHeight="1" x14ac:dyDescent="0.3">
      <c r="B632" s="987">
        <v>2016</v>
      </c>
      <c r="C632" s="231">
        <v>0</v>
      </c>
      <c r="D632" s="232">
        <v>0</v>
      </c>
      <c r="E632" s="232">
        <v>0</v>
      </c>
      <c r="G632" s="223"/>
      <c r="H632" s="223"/>
      <c r="I632" s="223"/>
      <c r="J632" s="223"/>
      <c r="K632" s="223"/>
    </row>
    <row r="633" spans="2:19" ht="13.15" customHeight="1" x14ac:dyDescent="0.3">
      <c r="B633" s="935">
        <v>2017</v>
      </c>
      <c r="C633" s="229">
        <v>0</v>
      </c>
      <c r="D633" s="230">
        <v>0</v>
      </c>
      <c r="E633" s="230">
        <v>0</v>
      </c>
      <c r="G633" s="223"/>
      <c r="H633" s="223"/>
      <c r="I633" s="223"/>
      <c r="J633" s="223"/>
      <c r="K633" s="223"/>
    </row>
    <row r="634" spans="2:19" ht="13.15" customHeight="1" x14ac:dyDescent="0.3">
      <c r="B634" s="987">
        <v>2018</v>
      </c>
      <c r="C634" s="231">
        <v>0</v>
      </c>
      <c r="D634" s="232">
        <v>0</v>
      </c>
      <c r="E634" s="232">
        <v>0</v>
      </c>
      <c r="G634" s="223"/>
      <c r="H634" s="223"/>
      <c r="I634" s="223"/>
      <c r="J634" s="223"/>
      <c r="K634" s="223"/>
    </row>
    <row r="635" spans="2:19" ht="13.15" customHeight="1" x14ac:dyDescent="0.3">
      <c r="B635" s="935">
        <v>2019</v>
      </c>
      <c r="C635" s="229">
        <v>0</v>
      </c>
      <c r="D635" s="230">
        <v>0</v>
      </c>
      <c r="E635" s="230">
        <v>0</v>
      </c>
      <c r="G635" s="223"/>
      <c r="H635" s="223"/>
      <c r="I635" s="223"/>
      <c r="J635" s="223"/>
      <c r="K635" s="223"/>
    </row>
    <row r="636" spans="2:19" ht="13.15" customHeight="1" x14ac:dyDescent="0.3">
      <c r="B636" s="987">
        <v>2020</v>
      </c>
      <c r="C636" s="231">
        <v>0</v>
      </c>
      <c r="D636" s="232">
        <v>0</v>
      </c>
      <c r="E636" s="232">
        <v>0</v>
      </c>
      <c r="G636" s="223"/>
      <c r="H636" s="223"/>
      <c r="I636" s="223"/>
      <c r="J636" s="223"/>
      <c r="K636" s="223"/>
    </row>
    <row r="637" spans="2:19" ht="13.15" customHeight="1" x14ac:dyDescent="0.3">
      <c r="B637" s="935">
        <v>2021</v>
      </c>
      <c r="C637" s="229">
        <v>0</v>
      </c>
      <c r="D637" s="230">
        <v>0</v>
      </c>
      <c r="E637" s="230">
        <v>0</v>
      </c>
      <c r="G637" s="223"/>
      <c r="H637" s="223"/>
      <c r="I637" s="223"/>
      <c r="J637" s="223"/>
      <c r="K637" s="223"/>
    </row>
    <row r="638" spans="2:19" ht="13.15" customHeight="1" x14ac:dyDescent="0.3">
      <c r="B638" s="987">
        <v>2022</v>
      </c>
      <c r="C638" s="231">
        <v>0</v>
      </c>
      <c r="D638" s="232">
        <v>0</v>
      </c>
      <c r="E638" s="232">
        <v>0</v>
      </c>
      <c r="G638" s="223"/>
      <c r="H638" s="223"/>
      <c r="I638" s="223"/>
      <c r="J638" s="223"/>
      <c r="K638" s="223"/>
    </row>
    <row r="639" spans="2:19" ht="13.15" customHeight="1" x14ac:dyDescent="0.3">
      <c r="B639" s="935">
        <v>2023</v>
      </c>
      <c r="C639" s="229">
        <v>0</v>
      </c>
      <c r="D639" s="230">
        <v>0</v>
      </c>
      <c r="E639" s="230">
        <v>0</v>
      </c>
      <c r="G639" s="223"/>
      <c r="H639" s="223"/>
      <c r="I639" s="223"/>
      <c r="J639" s="223"/>
      <c r="K639" s="223"/>
    </row>
    <row r="640" spans="2:19" ht="13.15" customHeight="1" x14ac:dyDescent="0.3">
      <c r="B640" s="987">
        <v>2024</v>
      </c>
      <c r="C640" s="231">
        <v>0</v>
      </c>
      <c r="D640" s="232">
        <v>0</v>
      </c>
      <c r="E640" s="232">
        <v>0</v>
      </c>
      <c r="G640" s="223"/>
      <c r="H640" s="223"/>
      <c r="I640" s="223"/>
      <c r="J640" s="223"/>
      <c r="K640" s="223"/>
    </row>
    <row r="641" spans="2:11" ht="13.15" customHeight="1" x14ac:dyDescent="0.3">
      <c r="B641" s="1088">
        <v>2025</v>
      </c>
      <c r="C641" s="229">
        <v>0</v>
      </c>
      <c r="D641" s="230">
        <v>0</v>
      </c>
      <c r="E641" s="230">
        <v>0</v>
      </c>
      <c r="G641" s="223"/>
      <c r="H641" s="223"/>
      <c r="I641" s="223"/>
      <c r="J641" s="223"/>
      <c r="K641" s="223"/>
    </row>
    <row r="642" spans="2:11" ht="13.15" customHeight="1" x14ac:dyDescent="0.3">
      <c r="B642" s="234" t="s">
        <v>4</v>
      </c>
      <c r="C642" s="235">
        <v>18946</v>
      </c>
      <c r="D642" s="236">
        <v>767725639.52271044</v>
      </c>
      <c r="E642" s="236">
        <v>40521.779770015331</v>
      </c>
      <c r="G642" s="221"/>
      <c r="H642" s="221"/>
      <c r="I642" s="221"/>
      <c r="J642" s="221"/>
      <c r="K642" s="221"/>
    </row>
    <row r="643" spans="2:11" ht="13.15" customHeight="1" x14ac:dyDescent="0.3">
      <c r="B643" s="1067" t="s">
        <v>12478</v>
      </c>
      <c r="C643" s="1068"/>
      <c r="D643" s="1069"/>
      <c r="E643" s="1069"/>
      <c r="G643" s="1379"/>
      <c r="H643" s="1380"/>
      <c r="I643" s="1380"/>
      <c r="J643" s="1380"/>
      <c r="K643" s="1380"/>
    </row>
    <row r="644" spans="2:11" ht="13.15" customHeight="1" x14ac:dyDescent="0.3">
      <c r="B644" s="1384" t="s">
        <v>12678</v>
      </c>
      <c r="C644" s="1384"/>
      <c r="D644" s="1384"/>
      <c r="E644" s="1384"/>
      <c r="G644" s="223"/>
      <c r="H644" s="223"/>
      <c r="I644" s="223"/>
      <c r="J644" s="223"/>
      <c r="K644" s="223"/>
    </row>
    <row r="645" spans="2:11" ht="13.15" customHeight="1" x14ac:dyDescent="0.3">
      <c r="B645" s="1384"/>
      <c r="C645" s="1384"/>
      <c r="D645" s="1384"/>
      <c r="E645" s="1384"/>
      <c r="G645" s="223"/>
      <c r="H645" s="223"/>
      <c r="I645" s="223"/>
      <c r="J645" s="223"/>
      <c r="K645" s="223"/>
    </row>
    <row r="646" spans="2:11" ht="13.15" customHeight="1" x14ac:dyDescent="0.3">
      <c r="B646" s="237"/>
      <c r="C646" s="249"/>
      <c r="D646" s="249"/>
      <c r="E646" s="249"/>
      <c r="G646" s="223"/>
      <c r="H646" s="223"/>
      <c r="I646" s="223"/>
      <c r="J646" s="223"/>
      <c r="K646" s="223"/>
    </row>
    <row r="647" spans="2:11" ht="13.15" customHeight="1" x14ac:dyDescent="0.3">
      <c r="B647" s="250"/>
      <c r="C647" s="251"/>
      <c r="D647" s="251"/>
      <c r="E647" s="251"/>
      <c r="G647" s="223"/>
      <c r="H647" s="223"/>
      <c r="I647" s="223"/>
      <c r="J647" s="223"/>
      <c r="K647" s="223"/>
    </row>
    <row r="648" spans="2:11" ht="13.15" customHeight="1" x14ac:dyDescent="0.3">
      <c r="B648" s="252"/>
      <c r="C648" s="253"/>
      <c r="D648" s="253"/>
      <c r="E648" s="253"/>
      <c r="G648" s="223"/>
      <c r="H648" s="223"/>
      <c r="I648" s="223"/>
      <c r="J648" s="223"/>
      <c r="K648" s="223"/>
    </row>
    <row r="649" spans="2:11" ht="13.15" customHeight="1" x14ac:dyDescent="0.3">
      <c r="B649" s="1383" t="s">
        <v>12661</v>
      </c>
      <c r="C649" s="1383"/>
      <c r="D649" s="1383"/>
      <c r="E649" s="1383"/>
      <c r="G649" s="223"/>
      <c r="H649" s="223"/>
      <c r="I649" s="223"/>
      <c r="J649" s="223"/>
      <c r="K649" s="223"/>
    </row>
    <row r="650" spans="2:11" ht="13.15" customHeight="1" x14ac:dyDescent="0.3">
      <c r="B650" s="225" t="s">
        <v>12546</v>
      </c>
      <c r="C650" s="226"/>
      <c r="D650" s="226"/>
      <c r="E650" s="226"/>
      <c r="G650" s="223"/>
      <c r="H650" s="223"/>
      <c r="I650" s="223"/>
      <c r="J650" s="223"/>
      <c r="K650" s="223"/>
    </row>
    <row r="651" spans="2:11" ht="13.15" customHeight="1" x14ac:dyDescent="0.3">
      <c r="B651" s="254" t="s">
        <v>0</v>
      </c>
      <c r="C651" s="228" t="s">
        <v>12477</v>
      </c>
      <c r="D651" s="255" t="s">
        <v>109</v>
      </c>
      <c r="E651" s="255" t="s">
        <v>110</v>
      </c>
      <c r="G651" s="223"/>
      <c r="H651" s="223"/>
      <c r="I651" s="223"/>
      <c r="J651" s="223"/>
      <c r="K651" s="223"/>
    </row>
    <row r="652" spans="2:11" ht="13.15" customHeight="1" x14ac:dyDescent="0.3">
      <c r="B652" s="935" t="s">
        <v>111</v>
      </c>
      <c r="C652" s="229">
        <v>8593</v>
      </c>
      <c r="D652" s="230">
        <v>727733170.24593174</v>
      </c>
      <c r="E652" s="230">
        <v>84689.069038279034</v>
      </c>
      <c r="G652" s="223"/>
      <c r="H652" s="223"/>
      <c r="I652" s="223"/>
      <c r="J652" s="223"/>
      <c r="K652" s="223"/>
    </row>
    <row r="653" spans="2:11" ht="13.15" customHeight="1" x14ac:dyDescent="0.3">
      <c r="B653" s="987" t="s">
        <v>112</v>
      </c>
      <c r="C653" s="231">
        <v>8982</v>
      </c>
      <c r="D653" s="232">
        <v>29113811.394963153</v>
      </c>
      <c r="E653" s="232">
        <v>3241.3506340417671</v>
      </c>
      <c r="G653" s="223"/>
      <c r="H653" s="223"/>
      <c r="I653" s="223"/>
      <c r="J653" s="223"/>
      <c r="K653" s="223"/>
    </row>
    <row r="654" spans="2:11" ht="13.15" customHeight="1" x14ac:dyDescent="0.3">
      <c r="B654" s="935" t="s">
        <v>113</v>
      </c>
      <c r="C654" s="229">
        <v>518</v>
      </c>
      <c r="D654" s="230">
        <v>3514910.5614772523</v>
      </c>
      <c r="E654" s="230">
        <v>6785.5416244734597</v>
      </c>
      <c r="G654" s="223"/>
      <c r="H654" s="223"/>
      <c r="I654" s="223"/>
      <c r="J654" s="223"/>
      <c r="K654" s="223"/>
    </row>
    <row r="655" spans="2:11" ht="13.15" customHeight="1" x14ac:dyDescent="0.3">
      <c r="B655" s="987" t="s">
        <v>114</v>
      </c>
      <c r="C655" s="231">
        <v>74</v>
      </c>
      <c r="D655" s="232">
        <v>675571.68364779197</v>
      </c>
      <c r="E655" s="232">
        <v>9129.3470763215137</v>
      </c>
      <c r="G655" s="223"/>
      <c r="H655" s="223"/>
      <c r="I655" s="223"/>
      <c r="J655" s="223"/>
      <c r="K655" s="223"/>
    </row>
    <row r="656" spans="2:11" ht="13.15" customHeight="1" x14ac:dyDescent="0.3">
      <c r="B656" s="935" t="s">
        <v>115</v>
      </c>
      <c r="C656" s="229">
        <v>361</v>
      </c>
      <c r="D656" s="230">
        <v>4097415.7478367127</v>
      </c>
      <c r="E656" s="230">
        <v>11350.182126971504</v>
      </c>
      <c r="G656" s="223"/>
      <c r="H656" s="223"/>
      <c r="I656" s="223"/>
      <c r="J656" s="223"/>
      <c r="K656" s="223"/>
    </row>
    <row r="657" spans="2:11" ht="13.15" customHeight="1" x14ac:dyDescent="0.3">
      <c r="B657" s="987" t="s">
        <v>116</v>
      </c>
      <c r="C657" s="231">
        <v>8530</v>
      </c>
      <c r="D657" s="232">
        <v>25726270.623114251</v>
      </c>
      <c r="E657" s="232">
        <v>3015.9754540579424</v>
      </c>
      <c r="G657" s="223"/>
      <c r="H657" s="223"/>
      <c r="I657" s="223"/>
      <c r="J657" s="223"/>
      <c r="K657" s="223"/>
    </row>
    <row r="658" spans="2:11" ht="13.15" customHeight="1" x14ac:dyDescent="0.3">
      <c r="B658" s="935" t="s">
        <v>117</v>
      </c>
      <c r="C658" s="229">
        <v>7419</v>
      </c>
      <c r="D658" s="230">
        <v>139851985.96550149</v>
      </c>
      <c r="E658" s="230">
        <v>18850.517046165452</v>
      </c>
      <c r="G658" s="223"/>
      <c r="H658" s="223"/>
      <c r="I658" s="223"/>
      <c r="J658" s="223"/>
      <c r="K658" s="223"/>
    </row>
    <row r="659" spans="2:11" ht="13.15" customHeight="1" x14ac:dyDescent="0.3">
      <c r="B659" s="987" t="s">
        <v>118</v>
      </c>
      <c r="C659" s="231">
        <v>9314</v>
      </c>
      <c r="D659" s="232">
        <v>63811026.248428643</v>
      </c>
      <c r="E659" s="232">
        <v>6851.0872072609664</v>
      </c>
    </row>
    <row r="660" spans="2:11" ht="13.15" customHeight="1" x14ac:dyDescent="0.3">
      <c r="B660" s="935" t="s">
        <v>119</v>
      </c>
      <c r="C660" s="229">
        <v>2566</v>
      </c>
      <c r="D660" s="230">
        <v>53332520.255876593</v>
      </c>
      <c r="E660" s="230">
        <v>20784.302515930081</v>
      </c>
    </row>
    <row r="661" spans="2:11" ht="13.15" customHeight="1" x14ac:dyDescent="0.3">
      <c r="B661" s="987" t="s">
        <v>120</v>
      </c>
      <c r="C661" s="231">
        <v>11115</v>
      </c>
      <c r="D661" s="232">
        <v>114074333.83211017</v>
      </c>
      <c r="E661" s="232">
        <v>10263.097960603704</v>
      </c>
    </row>
    <row r="662" spans="2:11" ht="13.15" customHeight="1" x14ac:dyDescent="0.3">
      <c r="B662" s="935" t="s">
        <v>121</v>
      </c>
      <c r="C662" s="229">
        <v>11925</v>
      </c>
      <c r="D662" s="230">
        <v>78958377.771481127</v>
      </c>
      <c r="E662" s="230">
        <v>6621.2476118642453</v>
      </c>
      <c r="G662" s="1379"/>
      <c r="H662" s="1380"/>
      <c r="I662" s="1380"/>
      <c r="J662" s="1380"/>
      <c r="K662" s="1380"/>
    </row>
    <row r="663" spans="2:11" ht="13.15" customHeight="1" x14ac:dyDescent="0.3">
      <c r="B663" s="987" t="s">
        <v>122</v>
      </c>
      <c r="C663" s="231">
        <v>25132</v>
      </c>
      <c r="D663" s="232">
        <v>504793963.40925366</v>
      </c>
      <c r="E663" s="232">
        <v>20085.706008644502</v>
      </c>
      <c r="G663" s="223"/>
      <c r="H663" s="223"/>
      <c r="I663" s="223"/>
      <c r="J663" s="223"/>
      <c r="K663" s="223"/>
    </row>
    <row r="664" spans="2:11" ht="13.15" customHeight="1" x14ac:dyDescent="0.3">
      <c r="B664" s="935" t="s">
        <v>123</v>
      </c>
      <c r="C664" s="229">
        <v>38749</v>
      </c>
      <c r="D664" s="230">
        <v>1172584096.7937064</v>
      </c>
      <c r="E664" s="230">
        <v>30261.015685403661</v>
      </c>
      <c r="G664" s="223"/>
      <c r="H664" s="223"/>
      <c r="I664" s="223"/>
      <c r="J664" s="223"/>
      <c r="K664" s="223"/>
    </row>
    <row r="665" spans="2:11" ht="13.15" customHeight="1" x14ac:dyDescent="0.3">
      <c r="B665" s="987" t="s">
        <v>124</v>
      </c>
      <c r="C665" s="231">
        <v>15124</v>
      </c>
      <c r="D665" s="232">
        <v>94529200.098813131</v>
      </c>
      <c r="E665" s="232">
        <v>6250.2777108445607</v>
      </c>
      <c r="G665" s="223"/>
      <c r="H665" s="223"/>
      <c r="I665" s="223"/>
      <c r="J665" s="223"/>
      <c r="K665" s="223"/>
    </row>
    <row r="666" spans="2:11" ht="13.15" customHeight="1" x14ac:dyDescent="0.3">
      <c r="B666" s="935" t="s">
        <v>125</v>
      </c>
      <c r="C666" s="229">
        <v>12953</v>
      </c>
      <c r="D666" s="230">
        <v>48123465.39799381</v>
      </c>
      <c r="E666" s="230">
        <v>3715.2370414570996</v>
      </c>
      <c r="G666" s="223"/>
      <c r="H666" s="223"/>
      <c r="I666" s="223"/>
      <c r="J666" s="223"/>
      <c r="K666" s="223"/>
    </row>
    <row r="667" spans="2:11" ht="13.15" customHeight="1" x14ac:dyDescent="0.3">
      <c r="B667" s="987" t="s">
        <v>126</v>
      </c>
      <c r="C667" s="231">
        <v>14522</v>
      </c>
      <c r="D667" s="232">
        <v>112659536.9238545</v>
      </c>
      <c r="E667" s="232">
        <v>7757.8527009953523</v>
      </c>
      <c r="G667" s="223"/>
      <c r="H667" s="223"/>
      <c r="I667" s="223"/>
      <c r="J667" s="223"/>
      <c r="K667" s="223"/>
    </row>
    <row r="668" spans="2:11" ht="13.15" customHeight="1" x14ac:dyDescent="0.3">
      <c r="B668" s="935" t="s">
        <v>127</v>
      </c>
      <c r="C668" s="229">
        <v>25278</v>
      </c>
      <c r="D668" s="230">
        <v>468378296.76284277</v>
      </c>
      <c r="E668" s="230">
        <v>18529.088407423165</v>
      </c>
      <c r="G668" s="223"/>
      <c r="H668" s="223"/>
      <c r="I668" s="223"/>
      <c r="J668" s="223"/>
      <c r="K668" s="223"/>
    </row>
    <row r="669" spans="2:11" ht="13.15" customHeight="1" x14ac:dyDescent="0.3">
      <c r="B669" s="987" t="s">
        <v>128</v>
      </c>
      <c r="C669" s="231">
        <v>5802</v>
      </c>
      <c r="D669" s="232">
        <v>143318962.08713692</v>
      </c>
      <c r="E669" s="232">
        <v>24701.648067414153</v>
      </c>
      <c r="G669" s="223"/>
      <c r="H669" s="223"/>
      <c r="I669" s="223"/>
      <c r="J669" s="223"/>
      <c r="K669" s="223"/>
    </row>
    <row r="670" spans="2:11" ht="13.15" customHeight="1" x14ac:dyDescent="0.3">
      <c r="B670" s="935" t="s">
        <v>129</v>
      </c>
      <c r="C670" s="229">
        <v>17867</v>
      </c>
      <c r="D670" s="230">
        <v>378718266.74056226</v>
      </c>
      <c r="E670" s="230">
        <v>21196.522457075182</v>
      </c>
      <c r="G670" s="223"/>
      <c r="H670" s="223"/>
      <c r="I670" s="223"/>
      <c r="J670" s="223"/>
      <c r="K670" s="223"/>
    </row>
    <row r="671" spans="2:11" ht="13.15" customHeight="1" x14ac:dyDescent="0.3">
      <c r="B671" s="987" t="s">
        <v>29</v>
      </c>
      <c r="C671" s="231">
        <v>3722</v>
      </c>
      <c r="D671" s="232">
        <v>63263693.386455126</v>
      </c>
      <c r="E671" s="232">
        <v>16997.230893727869</v>
      </c>
      <c r="G671" s="223"/>
      <c r="H671" s="223"/>
      <c r="I671" s="223"/>
      <c r="J671" s="223"/>
      <c r="K671" s="223"/>
    </row>
    <row r="672" spans="2:11" ht="13.15" customHeight="1" x14ac:dyDescent="0.3">
      <c r="B672" s="935" t="s">
        <v>28</v>
      </c>
      <c r="C672" s="229">
        <v>8712</v>
      </c>
      <c r="D672" s="230">
        <v>83696786.448896468</v>
      </c>
      <c r="E672" s="230">
        <v>9607.0691516180523</v>
      </c>
      <c r="G672" s="223"/>
      <c r="H672" s="223"/>
      <c r="I672" s="223"/>
      <c r="J672" s="223"/>
      <c r="K672" s="223"/>
    </row>
    <row r="673" spans="2:11" ht="13.15" customHeight="1" x14ac:dyDescent="0.3">
      <c r="B673" s="987" t="s">
        <v>27</v>
      </c>
      <c r="C673" s="231">
        <v>8128</v>
      </c>
      <c r="D673" s="232">
        <v>111201894.98145099</v>
      </c>
      <c r="E673" s="232">
        <v>13681.335504607652</v>
      </c>
      <c r="G673" s="223"/>
      <c r="H673" s="223"/>
      <c r="I673" s="223"/>
      <c r="J673" s="223"/>
      <c r="K673" s="223"/>
    </row>
    <row r="674" spans="2:11" ht="13.15" customHeight="1" x14ac:dyDescent="0.3">
      <c r="B674" s="935" t="s">
        <v>26</v>
      </c>
      <c r="C674" s="229">
        <v>5623</v>
      </c>
      <c r="D674" s="230">
        <v>63259746.308413081</v>
      </c>
      <c r="E674" s="230">
        <v>11250.177184494591</v>
      </c>
      <c r="G674" s="223"/>
      <c r="H674" s="223"/>
      <c r="I674" s="223"/>
      <c r="J674" s="223"/>
      <c r="K674" s="223"/>
    </row>
    <row r="675" spans="2:11" ht="13.15" customHeight="1" x14ac:dyDescent="0.3">
      <c r="B675" s="987" t="s">
        <v>25</v>
      </c>
      <c r="C675" s="231">
        <v>7963</v>
      </c>
      <c r="D675" s="232">
        <v>154147052.21341428</v>
      </c>
      <c r="E675" s="232">
        <v>19357.911869071238</v>
      </c>
      <c r="G675" s="223"/>
      <c r="H675" s="223"/>
      <c r="I675" s="223"/>
      <c r="J675" s="223"/>
      <c r="K675" s="223"/>
    </row>
    <row r="676" spans="2:11" ht="13.15" customHeight="1" x14ac:dyDescent="0.3">
      <c r="B676" s="935" t="s">
        <v>130</v>
      </c>
      <c r="C676" s="229">
        <v>14596</v>
      </c>
      <c r="D676" s="230">
        <v>166480776.12565419</v>
      </c>
      <c r="E676" s="230">
        <v>11405.917794303521</v>
      </c>
      <c r="G676" s="223"/>
      <c r="H676" s="223"/>
      <c r="I676" s="223"/>
      <c r="J676" s="223"/>
      <c r="K676" s="223"/>
    </row>
    <row r="677" spans="2:11" ht="13.15" customHeight="1" x14ac:dyDescent="0.3">
      <c r="B677" s="987" t="s">
        <v>131</v>
      </c>
      <c r="C677" s="231">
        <v>15768</v>
      </c>
      <c r="D677" s="232">
        <v>218627270.94516516</v>
      </c>
      <c r="E677" s="232">
        <v>13865.250567298654</v>
      </c>
      <c r="G677" s="223"/>
      <c r="H677" s="223"/>
      <c r="I677" s="223"/>
      <c r="J677" s="223"/>
      <c r="K677" s="223"/>
    </row>
    <row r="678" spans="2:11" ht="13.15" customHeight="1" x14ac:dyDescent="0.3">
      <c r="B678" s="935" t="s">
        <v>132</v>
      </c>
      <c r="C678" s="229">
        <v>31641</v>
      </c>
      <c r="D678" s="230">
        <v>422187177.06113464</v>
      </c>
      <c r="E678" s="230">
        <v>13343.041530328834</v>
      </c>
      <c r="G678" s="223"/>
      <c r="H678" s="223"/>
      <c r="I678" s="223"/>
      <c r="J678" s="223"/>
      <c r="K678" s="223"/>
    </row>
    <row r="679" spans="2:11" ht="13.15" customHeight="1" x14ac:dyDescent="0.3">
      <c r="B679" s="987" t="s">
        <v>133</v>
      </c>
      <c r="C679" s="231">
        <v>5649</v>
      </c>
      <c r="D679" s="232">
        <v>85108060.881349146</v>
      </c>
      <c r="E679" s="232">
        <v>15066.040163099513</v>
      </c>
      <c r="G679" s="1379"/>
      <c r="H679" s="1379"/>
      <c r="I679" s="1379"/>
      <c r="J679" s="1379"/>
      <c r="K679" s="1379"/>
    </row>
    <row r="680" spans="2:11" ht="13.15" customHeight="1" x14ac:dyDescent="0.3">
      <c r="B680" s="935" t="s">
        <v>134</v>
      </c>
      <c r="C680" s="229">
        <v>21913</v>
      </c>
      <c r="D680" s="230">
        <v>185753994.03332379</v>
      </c>
      <c r="E680" s="230">
        <v>8476.8855945477026</v>
      </c>
      <c r="G680" s="223"/>
      <c r="H680" s="223"/>
      <c r="I680" s="223"/>
      <c r="J680" s="223"/>
      <c r="K680" s="223"/>
    </row>
    <row r="681" spans="2:11" ht="13.15" customHeight="1" x14ac:dyDescent="0.3">
      <c r="B681" s="987" t="s">
        <v>135</v>
      </c>
      <c r="C681" s="231">
        <v>20445</v>
      </c>
      <c r="D681" s="232">
        <v>281148813.24197781</v>
      </c>
      <c r="E681" s="232">
        <v>13751.470444704222</v>
      </c>
      <c r="G681" s="223"/>
      <c r="H681" s="223"/>
      <c r="I681" s="223"/>
      <c r="J681" s="223"/>
      <c r="K681" s="223"/>
    </row>
    <row r="682" spans="2:11" ht="13.15" customHeight="1" x14ac:dyDescent="0.3">
      <c r="B682" s="935" t="s">
        <v>136</v>
      </c>
      <c r="C682" s="229">
        <v>24784</v>
      </c>
      <c r="D682" s="230">
        <v>267791371.30395359</v>
      </c>
      <c r="E682" s="230">
        <v>10805.01013976572</v>
      </c>
      <c r="G682" s="223"/>
      <c r="H682" s="223"/>
      <c r="I682" s="223"/>
      <c r="J682" s="223"/>
      <c r="K682" s="223"/>
    </row>
    <row r="683" spans="2:11" ht="13.15" customHeight="1" x14ac:dyDescent="0.3">
      <c r="B683" s="987" t="s">
        <v>137</v>
      </c>
      <c r="C683" s="231">
        <v>20882</v>
      </c>
      <c r="D683" s="232">
        <v>222958570.38844559</v>
      </c>
      <c r="E683" s="232">
        <v>10677.069743724049</v>
      </c>
      <c r="G683" s="223"/>
      <c r="H683" s="223"/>
      <c r="I683" s="223"/>
      <c r="J683" s="223"/>
      <c r="K683" s="223"/>
    </row>
    <row r="684" spans="2:11" ht="13.15" customHeight="1" x14ac:dyDescent="0.3">
      <c r="B684" s="935" t="s">
        <v>138</v>
      </c>
      <c r="C684" s="229">
        <v>16504</v>
      </c>
      <c r="D684" s="230">
        <v>152901301.37104657</v>
      </c>
      <c r="E684" s="230">
        <v>9264.4995983426179</v>
      </c>
      <c r="G684" s="223"/>
      <c r="H684" s="223"/>
      <c r="I684" s="223"/>
      <c r="J684" s="223"/>
      <c r="K684" s="223"/>
    </row>
    <row r="685" spans="2:11" ht="13.15" customHeight="1" x14ac:dyDescent="0.3">
      <c r="B685" s="987" t="s">
        <v>139</v>
      </c>
      <c r="C685" s="231">
        <v>25419</v>
      </c>
      <c r="D685" s="232">
        <v>179875550.26657423</v>
      </c>
      <c r="E685" s="232">
        <v>7076.4211914935377</v>
      </c>
      <c r="G685" s="223"/>
      <c r="H685" s="223"/>
      <c r="I685" s="223"/>
      <c r="J685" s="223"/>
      <c r="K685" s="223"/>
    </row>
    <row r="686" spans="2:11" ht="13.15" customHeight="1" x14ac:dyDescent="0.3">
      <c r="B686" s="935" t="s">
        <v>140</v>
      </c>
      <c r="C686" s="229">
        <v>30614</v>
      </c>
      <c r="D686" s="230">
        <v>260367902.75899482</v>
      </c>
      <c r="E686" s="230">
        <v>8504.8638779314952</v>
      </c>
      <c r="G686" s="223"/>
      <c r="H686" s="223"/>
      <c r="I686" s="223"/>
      <c r="J686" s="223"/>
      <c r="K686" s="223"/>
    </row>
    <row r="687" spans="2:11" ht="13.15" customHeight="1" x14ac:dyDescent="0.3">
      <c r="B687" s="987" t="s">
        <v>141</v>
      </c>
      <c r="C687" s="231">
        <v>24402</v>
      </c>
      <c r="D687" s="232">
        <v>305312520.21274048</v>
      </c>
      <c r="E687" s="232">
        <v>12511.782649485307</v>
      </c>
      <c r="G687" s="223"/>
      <c r="H687" s="223"/>
      <c r="I687" s="223"/>
      <c r="J687" s="223"/>
      <c r="K687" s="223"/>
    </row>
    <row r="688" spans="2:11" ht="13.15" customHeight="1" x14ac:dyDescent="0.3">
      <c r="B688" s="935" t="s">
        <v>142</v>
      </c>
      <c r="C688" s="229">
        <v>45543</v>
      </c>
      <c r="D688" s="230">
        <v>401007822.68488318</v>
      </c>
      <c r="E688" s="230">
        <v>8805.0374961000198</v>
      </c>
      <c r="G688" s="223"/>
      <c r="H688" s="223"/>
      <c r="I688" s="223"/>
      <c r="J688" s="223"/>
      <c r="K688" s="223"/>
    </row>
    <row r="689" spans="2:11" ht="13.15" customHeight="1" x14ac:dyDescent="0.3">
      <c r="B689" s="987" t="s">
        <v>143</v>
      </c>
      <c r="C689" s="231">
        <v>39184</v>
      </c>
      <c r="D689" s="232">
        <v>389200132.83946502</v>
      </c>
      <c r="E689" s="232">
        <v>9932.6289515992503</v>
      </c>
      <c r="G689" s="223"/>
      <c r="H689" s="223"/>
      <c r="I689" s="223"/>
      <c r="J689" s="223"/>
      <c r="K689" s="223"/>
    </row>
    <row r="690" spans="2:11" ht="13.15" customHeight="1" x14ac:dyDescent="0.3">
      <c r="B690" s="935" t="s">
        <v>144</v>
      </c>
      <c r="C690" s="229">
        <v>299132</v>
      </c>
      <c r="D690" s="230">
        <v>974055581.78024757</v>
      </c>
      <c r="E690" s="230">
        <v>3256.2734237067502</v>
      </c>
      <c r="G690" s="223"/>
      <c r="H690" s="223"/>
      <c r="I690" s="223"/>
      <c r="J690" s="223"/>
      <c r="K690" s="223"/>
    </row>
    <row r="691" spans="2:11" ht="13.15" customHeight="1" x14ac:dyDescent="0.3">
      <c r="B691" s="987" t="s">
        <v>145</v>
      </c>
      <c r="C691" s="231">
        <v>124338</v>
      </c>
      <c r="D691" s="232">
        <v>582309145.82828939</v>
      </c>
      <c r="E691" s="232">
        <v>4683.2757952378952</v>
      </c>
      <c r="G691" s="223"/>
      <c r="H691" s="223"/>
      <c r="I691" s="223"/>
      <c r="J691" s="223"/>
      <c r="K691" s="223"/>
    </row>
    <row r="692" spans="2:11" ht="13.15" customHeight="1" x14ac:dyDescent="0.3">
      <c r="B692" s="935" t="s">
        <v>146</v>
      </c>
      <c r="C692" s="229">
        <v>51358</v>
      </c>
      <c r="D692" s="230">
        <v>840828442.79227316</v>
      </c>
      <c r="E692" s="230">
        <v>16371.907838939856</v>
      </c>
      <c r="G692" s="223"/>
      <c r="H692" s="223"/>
      <c r="I692" s="223"/>
      <c r="J692" s="223"/>
      <c r="K692" s="223"/>
    </row>
    <row r="693" spans="2:11" ht="13.15" customHeight="1" x14ac:dyDescent="0.3">
      <c r="B693" s="987" t="s">
        <v>147</v>
      </c>
      <c r="C693" s="231">
        <v>41648</v>
      </c>
      <c r="D693" s="232">
        <v>345359188.55342793</v>
      </c>
      <c r="E693" s="232">
        <v>8292.3354915825003</v>
      </c>
      <c r="G693" s="223"/>
      <c r="H693" s="223"/>
      <c r="I693" s="223"/>
      <c r="J693" s="223"/>
      <c r="K693" s="223"/>
    </row>
    <row r="694" spans="2:11" ht="13.15" customHeight="1" x14ac:dyDescent="0.3">
      <c r="B694" s="935">
        <v>2013</v>
      </c>
      <c r="C694" s="229">
        <v>62403</v>
      </c>
      <c r="D694" s="230">
        <v>223390321.43906817</v>
      </c>
      <c r="E694" s="230">
        <v>3579.8009941680393</v>
      </c>
      <c r="G694" s="223"/>
      <c r="H694" s="223"/>
      <c r="I694" s="223"/>
      <c r="J694" s="223"/>
      <c r="K694" s="223"/>
    </row>
    <row r="695" spans="2:11" ht="13.15" customHeight="1" x14ac:dyDescent="0.3">
      <c r="B695" s="987" t="s">
        <v>149</v>
      </c>
      <c r="C695" s="231">
        <v>53314</v>
      </c>
      <c r="D695" s="232">
        <v>207659991.30802822</v>
      </c>
      <c r="E695" s="232">
        <v>3895.0367878611287</v>
      </c>
      <c r="G695" s="223"/>
      <c r="H695" s="223"/>
      <c r="I695" s="223"/>
      <c r="J695" s="223"/>
      <c r="K695" s="223"/>
    </row>
    <row r="696" spans="2:11" ht="13.15" customHeight="1" x14ac:dyDescent="0.3">
      <c r="B696" s="935">
        <v>2015</v>
      </c>
      <c r="C696" s="229">
        <v>45738</v>
      </c>
      <c r="D696" s="230">
        <v>226712342.81172988</v>
      </c>
      <c r="E696" s="230">
        <v>4956.7611791449099</v>
      </c>
      <c r="G696" s="223"/>
      <c r="H696" s="223"/>
      <c r="I696" s="223"/>
      <c r="J696" s="223"/>
      <c r="K696" s="223"/>
    </row>
    <row r="697" spans="2:11" ht="13.15" customHeight="1" x14ac:dyDescent="0.3">
      <c r="B697" s="987">
        <v>2016</v>
      </c>
      <c r="C697" s="231">
        <v>38214</v>
      </c>
      <c r="D697" s="232">
        <v>230751210.52577335</v>
      </c>
      <c r="E697" s="232">
        <v>6038.394581194676</v>
      </c>
      <c r="G697" s="223"/>
      <c r="H697" s="223"/>
      <c r="I697" s="223"/>
      <c r="J697" s="223"/>
      <c r="K697" s="223"/>
    </row>
    <row r="698" spans="2:11" ht="13.15" customHeight="1" x14ac:dyDescent="0.3">
      <c r="B698" s="935">
        <v>2017</v>
      </c>
      <c r="C698" s="229">
        <v>99877</v>
      </c>
      <c r="D698" s="230">
        <v>231983063.57823387</v>
      </c>
      <c r="E698" s="230">
        <v>2322.6875414583324</v>
      </c>
      <c r="G698" s="223"/>
      <c r="H698" s="223"/>
      <c r="I698" s="223"/>
      <c r="J698" s="223"/>
      <c r="K698" s="223"/>
    </row>
    <row r="699" spans="2:11" ht="13.15" customHeight="1" x14ac:dyDescent="0.3">
      <c r="B699" s="987">
        <v>2018</v>
      </c>
      <c r="C699" s="231">
        <v>47084</v>
      </c>
      <c r="D699" s="232">
        <v>285648747.05011475</v>
      </c>
      <c r="E699" s="232">
        <v>6066.7901420889211</v>
      </c>
      <c r="G699" s="223"/>
      <c r="H699" s="223"/>
      <c r="I699" s="223"/>
      <c r="J699" s="223"/>
      <c r="K699" s="223"/>
    </row>
    <row r="700" spans="2:11" ht="13.15" customHeight="1" x14ac:dyDescent="0.3">
      <c r="B700" s="935">
        <v>2019</v>
      </c>
      <c r="C700" s="229">
        <v>136765</v>
      </c>
      <c r="D700" s="230">
        <v>864782090.98021674</v>
      </c>
      <c r="E700" s="230">
        <v>6323.1242714160544</v>
      </c>
      <c r="G700" s="223"/>
      <c r="H700" s="223"/>
      <c r="I700" s="223"/>
      <c r="J700" s="223"/>
      <c r="K700" s="223"/>
    </row>
    <row r="701" spans="2:11" ht="13.15" customHeight="1" x14ac:dyDescent="0.3">
      <c r="B701" s="987">
        <v>2020</v>
      </c>
      <c r="C701" s="231">
        <v>92527</v>
      </c>
      <c r="D701" s="232">
        <v>409477378.03523779</v>
      </c>
      <c r="E701" s="232">
        <v>4425.4907003927265</v>
      </c>
      <c r="G701" s="223"/>
      <c r="H701" s="223"/>
      <c r="I701" s="223"/>
      <c r="J701" s="223"/>
      <c r="K701" s="223"/>
    </row>
    <row r="702" spans="2:11" ht="13.15" customHeight="1" x14ac:dyDescent="0.3">
      <c r="B702" s="935">
        <v>2021</v>
      </c>
      <c r="C702" s="229">
        <v>86321</v>
      </c>
      <c r="D702" s="230">
        <v>627770682.15647399</v>
      </c>
      <c r="E702" s="230">
        <v>7272.5140134668736</v>
      </c>
      <c r="G702" s="223"/>
      <c r="H702" s="223"/>
      <c r="I702" s="223"/>
      <c r="J702" s="223"/>
      <c r="K702" s="223"/>
    </row>
    <row r="703" spans="2:11" ht="13.15" customHeight="1" x14ac:dyDescent="0.3">
      <c r="B703" s="987">
        <v>2022</v>
      </c>
      <c r="C703" s="231">
        <v>28402</v>
      </c>
      <c r="D703" s="232">
        <v>133409111.55982605</v>
      </c>
      <c r="E703" s="232">
        <v>4697.1731413219504</v>
      </c>
      <c r="G703" s="223"/>
      <c r="H703" s="223"/>
      <c r="I703" s="223"/>
      <c r="J703" s="223"/>
      <c r="K703" s="223"/>
    </row>
    <row r="704" spans="2:11" ht="13.15" customHeight="1" x14ac:dyDescent="0.3">
      <c r="B704" s="935">
        <v>2023</v>
      </c>
      <c r="C704" s="229">
        <v>120811</v>
      </c>
      <c r="D704" s="230">
        <v>474864135.76811063</v>
      </c>
      <c r="E704" s="230">
        <v>3930.636579186586</v>
      </c>
      <c r="G704" s="223"/>
      <c r="H704" s="223"/>
      <c r="I704" s="223"/>
      <c r="J704" s="223"/>
      <c r="K704" s="223"/>
    </row>
    <row r="705" spans="2:11" ht="13.15" customHeight="1" x14ac:dyDescent="0.3">
      <c r="B705" s="987">
        <v>2024</v>
      </c>
      <c r="C705" s="231">
        <v>256793</v>
      </c>
      <c r="D705" s="232">
        <v>5023643188.0221806</v>
      </c>
      <c r="E705" s="232">
        <v>19563.006733135953</v>
      </c>
      <c r="G705" s="1157"/>
      <c r="H705" s="1155"/>
      <c r="I705" s="223"/>
      <c r="J705" s="223"/>
      <c r="K705" s="223"/>
    </row>
    <row r="706" spans="2:11" ht="13.15" customHeight="1" x14ac:dyDescent="0.3">
      <c r="B706" s="1088">
        <v>2025</v>
      </c>
      <c r="C706" s="229">
        <v>39309</v>
      </c>
      <c r="D706" s="230">
        <v>295851982.54999995</v>
      </c>
      <c r="E706" s="230">
        <v>7526.3166844742918</v>
      </c>
      <c r="G706" s="223"/>
      <c r="H706" s="223"/>
      <c r="I706" s="223"/>
      <c r="J706" s="223"/>
      <c r="K706" s="223"/>
    </row>
    <row r="707" spans="2:11" ht="13.15" customHeight="1" x14ac:dyDescent="0.3">
      <c r="B707" s="234" t="s">
        <v>4</v>
      </c>
      <c r="C707" s="235">
        <v>2220350</v>
      </c>
      <c r="D707" s="236">
        <v>20156782224.737106</v>
      </c>
      <c r="E707" s="236">
        <v>9078.2003849560224</v>
      </c>
      <c r="G707" s="223"/>
      <c r="H707" s="223"/>
      <c r="I707" s="223"/>
      <c r="J707" s="223"/>
      <c r="K707" s="223"/>
    </row>
    <row r="708" spans="2:11" ht="13.15" customHeight="1" x14ac:dyDescent="0.3">
      <c r="B708" s="1067" t="s">
        <v>12478</v>
      </c>
      <c r="C708" s="1068"/>
      <c r="D708" s="1069"/>
      <c r="E708" s="1069"/>
      <c r="G708" s="223"/>
      <c r="H708" s="223"/>
      <c r="I708" s="223"/>
      <c r="J708" s="223"/>
      <c r="K708" s="223"/>
    </row>
    <row r="709" spans="2:11" ht="13.15" customHeight="1" x14ac:dyDescent="0.3">
      <c r="B709" s="1031"/>
      <c r="C709" s="1031"/>
      <c r="D709" s="1031"/>
      <c r="E709" s="1031"/>
      <c r="G709" s="223"/>
      <c r="H709" s="223"/>
      <c r="I709" s="223"/>
      <c r="J709" s="223"/>
      <c r="K709" s="223"/>
    </row>
    <row r="710" spans="2:11" ht="13.15" customHeight="1" x14ac:dyDescent="0.3">
      <c r="B710" s="1031"/>
      <c r="C710" s="1031"/>
      <c r="D710" s="1031"/>
      <c r="E710" s="1031"/>
      <c r="G710" s="223"/>
      <c r="H710" s="223"/>
      <c r="I710" s="223"/>
      <c r="J710" s="223"/>
      <c r="K710" s="223"/>
    </row>
    <row r="711" spans="2:11" ht="13.15" customHeight="1" x14ac:dyDescent="0.3">
      <c r="B711" s="1059"/>
      <c r="C711" s="1059"/>
      <c r="D711" s="1059"/>
      <c r="E711" s="1059"/>
      <c r="G711" s="223"/>
      <c r="H711" s="223"/>
      <c r="I711" s="223"/>
      <c r="J711" s="223"/>
      <c r="K711" s="223"/>
    </row>
    <row r="714" spans="2:11" ht="14.65" customHeight="1" x14ac:dyDescent="0.3">
      <c r="B714" s="250"/>
      <c r="C714" s="251"/>
      <c r="D714" s="251"/>
      <c r="E714" s="251"/>
    </row>
    <row r="715" spans="2:11" ht="14.65" customHeight="1" x14ac:dyDescent="0.3">
      <c r="B715" s="250"/>
      <c r="C715" s="251"/>
      <c r="D715" s="251"/>
      <c r="E715" s="251"/>
    </row>
    <row r="716" spans="2:11" ht="14.65" customHeight="1" x14ac:dyDescent="0.3">
      <c r="B716" s="250"/>
      <c r="C716" s="251"/>
      <c r="D716" s="251"/>
      <c r="E716" s="251"/>
    </row>
    <row r="717" spans="2:11" ht="14.65" customHeight="1" x14ac:dyDescent="0.3">
      <c r="B717" s="250"/>
      <c r="C717" s="251"/>
      <c r="D717" s="251"/>
      <c r="E717" s="251"/>
    </row>
    <row r="718" spans="2:11" ht="14.65" customHeight="1" x14ac:dyDescent="0.3">
      <c r="B718" s="250"/>
      <c r="C718" s="251"/>
      <c r="D718" s="251"/>
      <c r="E718" s="251"/>
    </row>
    <row r="719" spans="2:11" ht="14.65" customHeight="1" x14ac:dyDescent="0.3">
      <c r="B719" s="250"/>
      <c r="C719" s="251"/>
      <c r="D719" s="251"/>
      <c r="E719" s="251"/>
    </row>
    <row r="720" spans="2:11" ht="14.65" customHeight="1" x14ac:dyDescent="0.3">
      <c r="B720" s="250"/>
      <c r="C720" s="251"/>
      <c r="D720" s="251"/>
      <c r="E720" s="251"/>
    </row>
    <row r="721" spans="2:5" ht="14.65" customHeight="1" x14ac:dyDescent="0.3">
      <c r="B721" s="250"/>
      <c r="C721" s="251"/>
      <c r="D721" s="251"/>
      <c r="E721" s="251"/>
    </row>
    <row r="722" spans="2:5" ht="14.65" customHeight="1" x14ac:dyDescent="0.3">
      <c r="B722" s="250"/>
      <c r="C722" s="251"/>
      <c r="D722" s="251"/>
      <c r="E722" s="251"/>
    </row>
    <row r="723" spans="2:5" ht="14.65" customHeight="1" x14ac:dyDescent="0.3">
      <c r="B723" s="250"/>
      <c r="C723" s="251"/>
      <c r="D723" s="251"/>
      <c r="E723" s="251"/>
    </row>
    <row r="724" spans="2:5" ht="14.65" customHeight="1" x14ac:dyDescent="0.3">
      <c r="B724" s="250"/>
      <c r="C724" s="251"/>
      <c r="D724" s="251"/>
      <c r="E724" s="251"/>
    </row>
    <row r="725" spans="2:5" ht="14.65" customHeight="1" x14ac:dyDescent="0.3">
      <c r="B725" s="250"/>
      <c r="C725" s="251"/>
      <c r="D725" s="251"/>
      <c r="E725" s="251"/>
    </row>
    <row r="726" spans="2:5" ht="14.65" customHeight="1" x14ac:dyDescent="0.3">
      <c r="B726" s="250"/>
      <c r="C726" s="251"/>
      <c r="D726" s="251"/>
      <c r="E726" s="251"/>
    </row>
    <row r="727" spans="2:5" ht="14.65" customHeight="1" x14ac:dyDescent="0.3">
      <c r="B727" s="250"/>
      <c r="C727" s="251"/>
      <c r="D727" s="251"/>
      <c r="E727" s="251"/>
    </row>
    <row r="728" spans="2:5" ht="14.65" customHeight="1" x14ac:dyDescent="0.3">
      <c r="B728" s="250"/>
      <c r="C728" s="251"/>
      <c r="D728" s="251"/>
      <c r="E728" s="251"/>
    </row>
    <row r="729" spans="2:5" ht="14.65" customHeight="1" x14ac:dyDescent="0.3">
      <c r="B729" s="250"/>
      <c r="C729" s="251"/>
      <c r="D729" s="251"/>
      <c r="E729" s="251"/>
    </row>
    <row r="730" spans="2:5" ht="14.65" customHeight="1" x14ac:dyDescent="0.3">
      <c r="B730" s="250"/>
      <c r="C730" s="251"/>
      <c r="D730" s="251"/>
      <c r="E730" s="251"/>
    </row>
    <row r="731" spans="2:5" ht="14.65" customHeight="1" x14ac:dyDescent="0.3">
      <c r="B731" s="250"/>
      <c r="C731" s="251"/>
      <c r="D731" s="251"/>
      <c r="E731" s="251"/>
    </row>
    <row r="732" spans="2:5" ht="14.65" customHeight="1" x14ac:dyDescent="0.3">
      <c r="B732" s="250"/>
      <c r="C732" s="251"/>
      <c r="D732" s="251"/>
      <c r="E732" s="251"/>
    </row>
    <row r="733" spans="2:5" ht="14.65" customHeight="1" x14ac:dyDescent="0.3">
      <c r="B733" s="250"/>
      <c r="C733" s="251"/>
      <c r="D733" s="251"/>
      <c r="E733" s="251"/>
    </row>
    <row r="734" spans="2:5" ht="14.65" customHeight="1" x14ac:dyDescent="0.3">
      <c r="B734" s="250"/>
      <c r="C734" s="251"/>
      <c r="D734" s="251"/>
      <c r="E734" s="251"/>
    </row>
    <row r="735" spans="2:5" ht="14.65" customHeight="1" x14ac:dyDescent="0.3">
      <c r="B735" s="250"/>
      <c r="C735" s="251"/>
      <c r="D735" s="251"/>
      <c r="E735" s="251"/>
    </row>
    <row r="736" spans="2:5" ht="14.65" customHeight="1" x14ac:dyDescent="0.3">
      <c r="B736" s="250"/>
      <c r="C736" s="251"/>
      <c r="D736" s="251"/>
      <c r="E736" s="251"/>
    </row>
    <row r="737" spans="2:5" ht="14.65" customHeight="1" x14ac:dyDescent="0.3">
      <c r="B737" s="250"/>
      <c r="C737" s="251"/>
      <c r="D737" s="251"/>
      <c r="E737" s="251"/>
    </row>
    <row r="738" spans="2:5" ht="14.65" customHeight="1" x14ac:dyDescent="0.3">
      <c r="B738" s="250"/>
      <c r="C738" s="251"/>
      <c r="D738" s="251"/>
      <c r="E738" s="251"/>
    </row>
    <row r="739" spans="2:5" ht="14.65" customHeight="1" x14ac:dyDescent="0.3">
      <c r="B739" s="250"/>
      <c r="C739" s="251"/>
      <c r="D739" s="251"/>
      <c r="E739" s="251"/>
    </row>
    <row r="740" spans="2:5" ht="14.65" customHeight="1" x14ac:dyDescent="0.3">
      <c r="B740" s="250"/>
      <c r="C740" s="251"/>
      <c r="D740" s="251"/>
      <c r="E740" s="251"/>
    </row>
    <row r="741" spans="2:5" ht="14.65" customHeight="1" x14ac:dyDescent="0.3">
      <c r="B741" s="250"/>
      <c r="C741" s="251"/>
      <c r="D741" s="251"/>
      <c r="E741" s="251"/>
    </row>
    <row r="742" spans="2:5" ht="14.65" customHeight="1" x14ac:dyDescent="0.3">
      <c r="B742" s="250"/>
      <c r="C742" s="251"/>
      <c r="D742" s="251"/>
      <c r="E742" s="251"/>
    </row>
    <row r="743" spans="2:5" ht="14.65" customHeight="1" x14ac:dyDescent="0.3">
      <c r="B743" s="250"/>
      <c r="C743" s="251"/>
      <c r="D743" s="251"/>
      <c r="E743" s="251"/>
    </row>
    <row r="744" spans="2:5" ht="14.65" customHeight="1" x14ac:dyDescent="0.3">
      <c r="B744" s="250"/>
      <c r="C744" s="251"/>
      <c r="D744" s="251"/>
      <c r="E744" s="251"/>
    </row>
    <row r="745" spans="2:5" ht="14.65" customHeight="1" x14ac:dyDescent="0.3">
      <c r="B745" s="250"/>
      <c r="C745" s="251"/>
      <c r="D745" s="251"/>
      <c r="E745" s="251"/>
    </row>
    <row r="746" spans="2:5" ht="14.65" customHeight="1" x14ac:dyDescent="0.3">
      <c r="B746" s="250"/>
      <c r="C746" s="251"/>
      <c r="D746" s="251"/>
      <c r="E746" s="251"/>
    </row>
    <row r="747" spans="2:5" ht="14.65" customHeight="1" x14ac:dyDescent="0.3">
      <c r="B747" s="250"/>
      <c r="C747" s="251"/>
      <c r="D747" s="251"/>
      <c r="E747" s="251"/>
    </row>
    <row r="748" spans="2:5" ht="14.65" customHeight="1" x14ac:dyDescent="0.3">
      <c r="B748" s="250"/>
      <c r="C748" s="251"/>
      <c r="D748" s="251"/>
      <c r="E748" s="251"/>
    </row>
    <row r="749" spans="2:5" ht="14.65" customHeight="1" x14ac:dyDescent="0.3">
      <c r="B749" s="250"/>
      <c r="C749" s="251"/>
      <c r="D749" s="251"/>
      <c r="E749" s="251"/>
    </row>
    <row r="750" spans="2:5" ht="14.65" customHeight="1" x14ac:dyDescent="0.3">
      <c r="B750" s="250"/>
      <c r="C750" s="251"/>
      <c r="D750" s="251"/>
      <c r="E750" s="251"/>
    </row>
    <row r="751" spans="2:5" ht="14.65" customHeight="1" x14ac:dyDescent="0.3">
      <c r="B751" s="250"/>
      <c r="C751" s="251"/>
      <c r="D751" s="251"/>
      <c r="E751" s="251"/>
    </row>
    <row r="752" spans="2:5" ht="14.65" customHeight="1" x14ac:dyDescent="0.3">
      <c r="B752" s="250"/>
      <c r="C752" s="251"/>
      <c r="D752" s="251"/>
      <c r="E752" s="251"/>
    </row>
    <row r="753" spans="2:5" ht="14.65" customHeight="1" x14ac:dyDescent="0.3">
      <c r="B753" s="250"/>
      <c r="C753" s="251"/>
      <c r="D753" s="251"/>
      <c r="E753" s="251"/>
    </row>
    <row r="754" spans="2:5" ht="14.65" customHeight="1" x14ac:dyDescent="0.3">
      <c r="B754" s="250"/>
      <c r="C754" s="251"/>
      <c r="D754" s="251"/>
      <c r="E754" s="251"/>
    </row>
    <row r="755" spans="2:5" ht="14.65" customHeight="1" x14ac:dyDescent="0.3">
      <c r="B755" s="250"/>
      <c r="C755" s="251"/>
      <c r="D755" s="251"/>
      <c r="E755" s="251"/>
    </row>
    <row r="756" spans="2:5" ht="14.65" customHeight="1" x14ac:dyDescent="0.3">
      <c r="B756" s="250"/>
      <c r="C756" s="251"/>
      <c r="D756" s="251"/>
      <c r="E756" s="251"/>
    </row>
    <row r="757" spans="2:5" ht="14.65" customHeight="1" x14ac:dyDescent="0.3">
      <c r="B757" s="250"/>
      <c r="C757" s="251"/>
      <c r="D757" s="251"/>
      <c r="E757" s="251"/>
    </row>
    <row r="758" spans="2:5" ht="14.65" customHeight="1" x14ac:dyDescent="0.3">
      <c r="B758" s="250"/>
      <c r="C758" s="251"/>
      <c r="D758" s="251"/>
      <c r="E758" s="251"/>
    </row>
    <row r="759" spans="2:5" ht="14.65" customHeight="1" x14ac:dyDescent="0.3">
      <c r="B759" s="250"/>
      <c r="C759" s="251"/>
      <c r="D759" s="251"/>
      <c r="E759" s="251"/>
    </row>
    <row r="760" spans="2:5" ht="14.65" customHeight="1" x14ac:dyDescent="0.3">
      <c r="B760" s="250"/>
      <c r="C760" s="251"/>
      <c r="D760" s="251"/>
      <c r="E760" s="251"/>
    </row>
    <row r="761" spans="2:5" ht="14.65" customHeight="1" x14ac:dyDescent="0.3">
      <c r="B761" s="250"/>
      <c r="C761" s="251"/>
      <c r="D761" s="251"/>
      <c r="E761" s="251"/>
    </row>
    <row r="762" spans="2:5" ht="14.65" customHeight="1" x14ac:dyDescent="0.3">
      <c r="B762" s="250"/>
      <c r="C762" s="251"/>
      <c r="D762" s="251"/>
      <c r="E762" s="251"/>
    </row>
    <row r="763" spans="2:5" ht="14.65" customHeight="1" x14ac:dyDescent="0.3">
      <c r="B763" s="250"/>
      <c r="C763" s="251"/>
      <c r="D763" s="251"/>
      <c r="E763" s="251"/>
    </row>
    <row r="764" spans="2:5" ht="14.65" customHeight="1" x14ac:dyDescent="0.3">
      <c r="B764" s="250"/>
      <c r="C764" s="251"/>
      <c r="D764" s="251"/>
      <c r="E764" s="251"/>
    </row>
    <row r="765" spans="2:5" ht="14.65" customHeight="1" x14ac:dyDescent="0.3">
      <c r="B765" s="250"/>
      <c r="C765" s="251"/>
      <c r="D765" s="251"/>
      <c r="E765" s="251"/>
    </row>
    <row r="766" spans="2:5" ht="14.65" customHeight="1" x14ac:dyDescent="0.3">
      <c r="B766" s="250"/>
      <c r="C766" s="251"/>
      <c r="D766" s="251"/>
      <c r="E766" s="251"/>
    </row>
    <row r="767" spans="2:5" ht="14.65" customHeight="1" x14ac:dyDescent="0.3">
      <c r="B767" s="250"/>
      <c r="C767" s="251"/>
      <c r="D767" s="251"/>
      <c r="E767" s="251"/>
    </row>
    <row r="768" spans="2:5" ht="14.65" customHeight="1" x14ac:dyDescent="0.3">
      <c r="B768" s="250"/>
      <c r="C768" s="251"/>
      <c r="D768" s="251"/>
      <c r="E768" s="251"/>
    </row>
    <row r="769" spans="2:5" ht="14.65" customHeight="1" x14ac:dyDescent="0.3">
      <c r="B769" s="250"/>
      <c r="C769" s="251"/>
      <c r="D769" s="251"/>
      <c r="E769" s="251"/>
    </row>
    <row r="770" spans="2:5" ht="14.65" customHeight="1" x14ac:dyDescent="0.3">
      <c r="B770" s="250"/>
      <c r="C770" s="251"/>
      <c r="D770" s="251"/>
      <c r="E770" s="251"/>
    </row>
    <row r="771" spans="2:5" ht="14.65" customHeight="1" x14ac:dyDescent="0.3">
      <c r="B771" s="250"/>
      <c r="C771" s="251"/>
      <c r="D771" s="251"/>
      <c r="E771" s="251"/>
    </row>
    <row r="772" spans="2:5" ht="14.65" customHeight="1" x14ac:dyDescent="0.3">
      <c r="B772" s="250"/>
      <c r="C772" s="251"/>
      <c r="D772" s="251"/>
      <c r="E772" s="251"/>
    </row>
    <row r="773" spans="2:5" ht="14.65" customHeight="1" x14ac:dyDescent="0.3">
      <c r="B773" s="250"/>
      <c r="C773" s="251"/>
      <c r="D773" s="251"/>
      <c r="E773" s="251"/>
    </row>
    <row r="774" spans="2:5" ht="14.65" customHeight="1" x14ac:dyDescent="0.3">
      <c r="B774" s="250"/>
      <c r="C774" s="251"/>
      <c r="D774" s="251"/>
      <c r="E774" s="251"/>
    </row>
    <row r="775" spans="2:5" ht="14.65" customHeight="1" x14ac:dyDescent="0.3">
      <c r="B775" s="250"/>
      <c r="C775" s="251"/>
      <c r="D775" s="251"/>
      <c r="E775" s="251"/>
    </row>
    <row r="776" spans="2:5" ht="14.65" customHeight="1" x14ac:dyDescent="0.3">
      <c r="B776" s="250"/>
      <c r="C776" s="251"/>
      <c r="D776" s="251"/>
      <c r="E776" s="251"/>
    </row>
    <row r="777" spans="2:5" ht="14.65" customHeight="1" x14ac:dyDescent="0.3">
      <c r="B777" s="250"/>
      <c r="C777" s="251"/>
      <c r="D777" s="251"/>
      <c r="E777" s="251"/>
    </row>
    <row r="778" spans="2:5" ht="14.65" customHeight="1" x14ac:dyDescent="0.3">
      <c r="B778" s="250"/>
      <c r="C778" s="251"/>
      <c r="D778" s="251"/>
      <c r="E778" s="251"/>
    </row>
    <row r="779" spans="2:5" ht="14.65" customHeight="1" x14ac:dyDescent="0.3">
      <c r="B779" s="250"/>
      <c r="C779" s="251"/>
      <c r="D779" s="251"/>
      <c r="E779" s="251"/>
    </row>
    <row r="780" spans="2:5" ht="14.65" customHeight="1" x14ac:dyDescent="0.3">
      <c r="B780" s="250"/>
      <c r="C780" s="251"/>
      <c r="D780" s="251"/>
      <c r="E780" s="251"/>
    </row>
    <row r="781" spans="2:5" ht="14.65" customHeight="1" x14ac:dyDescent="0.3">
      <c r="B781" s="250"/>
      <c r="C781" s="251"/>
      <c r="D781" s="251"/>
      <c r="E781" s="251"/>
    </row>
    <row r="782" spans="2:5" ht="14.65" customHeight="1" x14ac:dyDescent="0.3">
      <c r="B782" s="250"/>
      <c r="C782" s="251"/>
      <c r="D782" s="251"/>
      <c r="E782" s="251"/>
    </row>
    <row r="783" spans="2:5" ht="14.65" customHeight="1" x14ac:dyDescent="0.3">
      <c r="B783" s="250"/>
      <c r="C783" s="251"/>
      <c r="D783" s="251"/>
      <c r="E783" s="251"/>
    </row>
    <row r="784" spans="2:5" ht="14.65" customHeight="1" x14ac:dyDescent="0.3">
      <c r="B784" s="250"/>
      <c r="C784" s="251"/>
      <c r="D784" s="251"/>
      <c r="E784" s="251"/>
    </row>
    <row r="785" spans="2:5" ht="14.65" customHeight="1" x14ac:dyDescent="0.3">
      <c r="B785" s="250"/>
      <c r="C785" s="251"/>
      <c r="D785" s="251"/>
      <c r="E785" s="251"/>
    </row>
    <row r="786" spans="2:5" ht="14.65" customHeight="1" x14ac:dyDescent="0.3">
      <c r="B786" s="250"/>
      <c r="C786" s="251"/>
      <c r="D786" s="251"/>
      <c r="E786" s="251"/>
    </row>
    <row r="787" spans="2:5" ht="14.65" customHeight="1" x14ac:dyDescent="0.3">
      <c r="B787" s="250"/>
      <c r="C787" s="251"/>
      <c r="D787" s="251"/>
      <c r="E787" s="251"/>
    </row>
    <row r="788" spans="2:5" ht="14.65" customHeight="1" x14ac:dyDescent="0.3">
      <c r="B788" s="250"/>
      <c r="C788" s="251"/>
      <c r="D788" s="251"/>
      <c r="E788" s="251"/>
    </row>
    <row r="789" spans="2:5" ht="14.65" customHeight="1" x14ac:dyDescent="0.3">
      <c r="B789" s="250"/>
      <c r="C789" s="251"/>
      <c r="D789" s="251"/>
      <c r="E789" s="251"/>
    </row>
    <row r="790" spans="2:5" ht="14.65" customHeight="1" x14ac:dyDescent="0.3">
      <c r="B790" s="250"/>
      <c r="C790" s="251"/>
      <c r="D790" s="251"/>
      <c r="E790" s="251"/>
    </row>
    <row r="791" spans="2:5" ht="14.65" customHeight="1" x14ac:dyDescent="0.3">
      <c r="B791" s="250"/>
      <c r="C791" s="251"/>
      <c r="D791" s="251"/>
      <c r="E791" s="251"/>
    </row>
    <row r="792" spans="2:5" ht="14.65" customHeight="1" x14ac:dyDescent="0.3">
      <c r="B792" s="250"/>
      <c r="C792" s="251"/>
      <c r="D792" s="251"/>
      <c r="E792" s="251"/>
    </row>
    <row r="793" spans="2:5" ht="14.65" customHeight="1" x14ac:dyDescent="0.3">
      <c r="B793" s="250"/>
      <c r="C793" s="251"/>
      <c r="D793" s="251"/>
      <c r="E793" s="251"/>
    </row>
    <row r="794" spans="2:5" ht="14.65" customHeight="1" x14ac:dyDescent="0.3">
      <c r="B794" s="250"/>
      <c r="C794" s="251"/>
      <c r="D794" s="251"/>
      <c r="E794" s="251"/>
    </row>
    <row r="795" spans="2:5" ht="14.65" customHeight="1" x14ac:dyDescent="0.3">
      <c r="B795" s="250"/>
      <c r="C795" s="251"/>
      <c r="D795" s="251"/>
      <c r="E795" s="251"/>
    </row>
    <row r="796" spans="2:5" ht="14.65" customHeight="1" x14ac:dyDescent="0.3">
      <c r="B796" s="250"/>
      <c r="C796" s="251"/>
      <c r="D796" s="251"/>
      <c r="E796" s="251"/>
    </row>
    <row r="797" spans="2:5" ht="14.65" customHeight="1" x14ac:dyDescent="0.3">
      <c r="B797" s="250"/>
      <c r="C797" s="251"/>
      <c r="D797" s="251"/>
      <c r="E797" s="251"/>
    </row>
    <row r="798" spans="2:5" ht="14.65" customHeight="1" x14ac:dyDescent="0.3">
      <c r="B798" s="250"/>
      <c r="C798" s="251"/>
      <c r="D798" s="251"/>
      <c r="E798" s="251"/>
    </row>
    <row r="799" spans="2:5" ht="14.65" customHeight="1" x14ac:dyDescent="0.3">
      <c r="B799" s="250"/>
      <c r="C799" s="251"/>
      <c r="D799" s="251"/>
      <c r="E799" s="251"/>
    </row>
    <row r="800" spans="2:5" ht="14.65" customHeight="1" x14ac:dyDescent="0.3">
      <c r="B800" s="250"/>
      <c r="C800" s="251"/>
      <c r="D800" s="251"/>
      <c r="E800" s="251"/>
    </row>
    <row r="801" spans="2:5" ht="14.65" customHeight="1" x14ac:dyDescent="0.3">
      <c r="B801" s="250"/>
      <c r="C801" s="251"/>
      <c r="D801" s="251"/>
      <c r="E801" s="251"/>
    </row>
    <row r="802" spans="2:5" ht="14.65" customHeight="1" x14ac:dyDescent="0.3">
      <c r="B802" s="250"/>
      <c r="C802" s="251"/>
      <c r="D802" s="251"/>
      <c r="E802" s="251"/>
    </row>
    <row r="803" spans="2:5" ht="14.65" customHeight="1" x14ac:dyDescent="0.3">
      <c r="B803" s="250"/>
      <c r="C803" s="251"/>
      <c r="D803" s="251"/>
      <c r="E803" s="251"/>
    </row>
    <row r="804" spans="2:5" ht="14.65" customHeight="1" x14ac:dyDescent="0.3">
      <c r="B804" s="250"/>
      <c r="C804" s="251"/>
      <c r="D804" s="251"/>
      <c r="E804" s="251"/>
    </row>
    <row r="805" spans="2:5" ht="14.65" customHeight="1" x14ac:dyDescent="0.3">
      <c r="B805" s="250"/>
      <c r="C805" s="251"/>
      <c r="D805" s="251"/>
      <c r="E805" s="251"/>
    </row>
    <row r="806" spans="2:5" ht="14.65" customHeight="1" x14ac:dyDescent="0.3">
      <c r="B806" s="250"/>
      <c r="C806" s="251"/>
      <c r="D806" s="251"/>
      <c r="E806" s="251"/>
    </row>
    <row r="807" spans="2:5" ht="14.65" customHeight="1" x14ac:dyDescent="0.3">
      <c r="B807" s="250"/>
      <c r="C807" s="251"/>
      <c r="D807" s="251"/>
      <c r="E807" s="251"/>
    </row>
    <row r="808" spans="2:5" ht="14.65" customHeight="1" x14ac:dyDescent="0.3">
      <c r="B808" s="250"/>
      <c r="C808" s="251"/>
      <c r="D808" s="251"/>
      <c r="E808" s="251"/>
    </row>
    <row r="809" spans="2:5" ht="14.65" customHeight="1" x14ac:dyDescent="0.3">
      <c r="B809" s="250"/>
      <c r="C809" s="251"/>
      <c r="D809" s="251"/>
      <c r="E809" s="251"/>
    </row>
    <row r="810" spans="2:5" ht="14.65" customHeight="1" x14ac:dyDescent="0.3">
      <c r="B810" s="250"/>
      <c r="C810" s="251"/>
      <c r="D810" s="251"/>
      <c r="E810" s="251"/>
    </row>
    <row r="811" spans="2:5" ht="14.65" customHeight="1" x14ac:dyDescent="0.3">
      <c r="B811" s="250"/>
      <c r="C811" s="251"/>
      <c r="D811" s="251"/>
      <c r="E811" s="251"/>
    </row>
    <row r="812" spans="2:5" ht="14.65" customHeight="1" x14ac:dyDescent="0.3">
      <c r="B812" s="250"/>
      <c r="C812" s="251"/>
      <c r="D812" s="251"/>
      <c r="E812" s="251"/>
    </row>
    <row r="813" spans="2:5" ht="14.65" customHeight="1" x14ac:dyDescent="0.3">
      <c r="B813" s="250"/>
      <c r="C813" s="251"/>
      <c r="D813" s="251"/>
      <c r="E813" s="251"/>
    </row>
    <row r="814" spans="2:5" ht="14.65" customHeight="1" x14ac:dyDescent="0.3">
      <c r="B814" s="250"/>
      <c r="C814" s="251"/>
      <c r="D814" s="251"/>
      <c r="E814" s="251"/>
    </row>
    <row r="815" spans="2:5" ht="14.65" customHeight="1" x14ac:dyDescent="0.3">
      <c r="B815" s="250"/>
      <c r="C815" s="251"/>
      <c r="D815" s="251"/>
      <c r="E815" s="251"/>
    </row>
    <row r="816" spans="2:5" ht="14.65" customHeight="1" x14ac:dyDescent="0.3">
      <c r="B816" s="250"/>
      <c r="C816" s="251"/>
      <c r="D816" s="251"/>
      <c r="E816" s="251"/>
    </row>
    <row r="817" spans="2:5" ht="14.65" customHeight="1" x14ac:dyDescent="0.3">
      <c r="B817" s="250"/>
      <c r="C817" s="251"/>
      <c r="D817" s="251"/>
      <c r="E817" s="251"/>
    </row>
    <row r="818" spans="2:5" ht="14.65" customHeight="1" x14ac:dyDescent="0.3">
      <c r="B818" s="250"/>
      <c r="C818" s="251"/>
      <c r="D818" s="251"/>
      <c r="E818" s="251"/>
    </row>
    <row r="819" spans="2:5" ht="14.65" customHeight="1" x14ac:dyDescent="0.3">
      <c r="B819" s="250"/>
      <c r="C819" s="251"/>
      <c r="D819" s="251"/>
      <c r="E819" s="251"/>
    </row>
    <row r="820" spans="2:5" ht="14.65" customHeight="1" x14ac:dyDescent="0.3">
      <c r="B820" s="250"/>
      <c r="C820" s="251"/>
      <c r="D820" s="251"/>
      <c r="E820" s="251"/>
    </row>
    <row r="821" spans="2:5" ht="14.65" customHeight="1" x14ac:dyDescent="0.3">
      <c r="B821" s="250"/>
      <c r="C821" s="251"/>
      <c r="D821" s="251"/>
      <c r="E821" s="251"/>
    </row>
    <row r="822" spans="2:5" ht="14.65" customHeight="1" x14ac:dyDescent="0.3">
      <c r="B822" s="250"/>
      <c r="C822" s="251"/>
      <c r="D822" s="251"/>
      <c r="E822" s="251"/>
    </row>
    <row r="823" spans="2:5" ht="14.65" customHeight="1" x14ac:dyDescent="0.3">
      <c r="B823" s="250"/>
      <c r="C823" s="251"/>
      <c r="D823" s="251"/>
      <c r="E823" s="251"/>
    </row>
    <row r="824" spans="2:5" ht="14.65" customHeight="1" x14ac:dyDescent="0.3">
      <c r="B824" s="250"/>
      <c r="C824" s="251"/>
      <c r="D824" s="251"/>
      <c r="E824" s="251"/>
    </row>
    <row r="825" spans="2:5" ht="14.65" customHeight="1" x14ac:dyDescent="0.3">
      <c r="B825" s="250"/>
      <c r="C825" s="251"/>
      <c r="D825" s="251"/>
      <c r="E825" s="251"/>
    </row>
    <row r="826" spans="2:5" ht="14.65" customHeight="1" x14ac:dyDescent="0.3">
      <c r="B826" s="250"/>
      <c r="C826" s="251"/>
      <c r="D826" s="251"/>
      <c r="E826" s="251"/>
    </row>
    <row r="827" spans="2:5" ht="14.65" customHeight="1" x14ac:dyDescent="0.3">
      <c r="B827" s="250"/>
      <c r="C827" s="251"/>
      <c r="D827" s="251"/>
      <c r="E827" s="251"/>
    </row>
    <row r="828" spans="2:5" ht="14.65" customHeight="1" x14ac:dyDescent="0.3">
      <c r="B828" s="250"/>
      <c r="C828" s="251"/>
      <c r="D828" s="251"/>
      <c r="E828" s="251"/>
    </row>
    <row r="829" spans="2:5" ht="14.65" customHeight="1" x14ac:dyDescent="0.3">
      <c r="B829" s="250"/>
      <c r="C829" s="251"/>
      <c r="D829" s="251"/>
      <c r="E829" s="251"/>
    </row>
    <row r="830" spans="2:5" ht="14.65" customHeight="1" x14ac:dyDescent="0.3">
      <c r="B830" s="250"/>
      <c r="C830" s="251"/>
      <c r="D830" s="251"/>
      <c r="E830" s="251"/>
    </row>
    <row r="831" spans="2:5" ht="14.65" customHeight="1" x14ac:dyDescent="0.3">
      <c r="B831" s="250"/>
      <c r="C831" s="251"/>
      <c r="D831" s="251"/>
      <c r="E831" s="251"/>
    </row>
    <row r="832" spans="2:5" ht="14.65" customHeight="1" x14ac:dyDescent="0.3">
      <c r="B832" s="250"/>
      <c r="C832" s="251"/>
      <c r="D832" s="251"/>
      <c r="E832" s="251"/>
    </row>
    <row r="833" spans="2:5" ht="14.65" customHeight="1" x14ac:dyDescent="0.3">
      <c r="B833" s="250"/>
      <c r="C833" s="251"/>
      <c r="D833" s="251"/>
      <c r="E833" s="251"/>
    </row>
    <row r="834" spans="2:5" ht="14.65" customHeight="1" x14ac:dyDescent="0.3">
      <c r="B834" s="250"/>
      <c r="C834" s="251"/>
      <c r="D834" s="251"/>
      <c r="E834" s="251"/>
    </row>
    <row r="835" spans="2:5" ht="14.65" customHeight="1" x14ac:dyDescent="0.3">
      <c r="B835" s="250"/>
      <c r="C835" s="251"/>
      <c r="D835" s="251"/>
      <c r="E835" s="251"/>
    </row>
    <row r="836" spans="2:5" ht="14.65" customHeight="1" x14ac:dyDescent="0.3">
      <c r="B836" s="250"/>
      <c r="C836" s="251"/>
      <c r="D836" s="251"/>
      <c r="E836" s="251"/>
    </row>
    <row r="837" spans="2:5" ht="14.65" customHeight="1" x14ac:dyDescent="0.3">
      <c r="B837" s="250"/>
      <c r="C837" s="251"/>
      <c r="D837" s="251"/>
      <c r="E837" s="251"/>
    </row>
    <row r="838" spans="2:5" ht="14.65" customHeight="1" x14ac:dyDescent="0.3">
      <c r="B838" s="250"/>
      <c r="C838" s="251"/>
      <c r="D838" s="251"/>
      <c r="E838" s="251"/>
    </row>
    <row r="839" spans="2:5" ht="14.65" customHeight="1" x14ac:dyDescent="0.3">
      <c r="B839" s="250"/>
      <c r="C839" s="251"/>
      <c r="D839" s="251"/>
      <c r="E839" s="251"/>
    </row>
    <row r="840" spans="2:5" ht="14.65" customHeight="1" x14ac:dyDescent="0.3">
      <c r="B840" s="250"/>
      <c r="C840" s="251"/>
      <c r="D840" s="251"/>
      <c r="E840" s="251"/>
    </row>
    <row r="841" spans="2:5" ht="14.65" customHeight="1" x14ac:dyDescent="0.3">
      <c r="B841" s="250"/>
      <c r="C841" s="251"/>
      <c r="D841" s="251"/>
      <c r="E841" s="251"/>
    </row>
    <row r="842" spans="2:5" ht="14.65" customHeight="1" x14ac:dyDescent="0.3">
      <c r="B842" s="250"/>
      <c r="C842" s="251"/>
      <c r="D842" s="251"/>
      <c r="E842" s="251"/>
    </row>
    <row r="843" spans="2:5" ht="14.65" customHeight="1" x14ac:dyDescent="0.3">
      <c r="B843" s="250"/>
      <c r="C843" s="251"/>
      <c r="D843" s="251"/>
      <c r="E843" s="251"/>
    </row>
    <row r="844" spans="2:5" ht="14.65" customHeight="1" x14ac:dyDescent="0.3">
      <c r="B844" s="250"/>
      <c r="C844" s="251"/>
      <c r="D844" s="251"/>
      <c r="E844" s="251"/>
    </row>
    <row r="845" spans="2:5" ht="14.65" customHeight="1" x14ac:dyDescent="0.3">
      <c r="B845" s="250"/>
      <c r="C845" s="251"/>
      <c r="D845" s="251"/>
      <c r="E845" s="251"/>
    </row>
    <row r="846" spans="2:5" ht="14.65" customHeight="1" x14ac:dyDescent="0.3">
      <c r="B846" s="250"/>
      <c r="C846" s="251"/>
      <c r="D846" s="251"/>
      <c r="E846" s="251"/>
    </row>
    <row r="847" spans="2:5" ht="14.65" customHeight="1" x14ac:dyDescent="0.3">
      <c r="B847" s="250"/>
      <c r="C847" s="251"/>
      <c r="D847" s="251"/>
      <c r="E847" s="251"/>
    </row>
    <row r="848" spans="2:5" ht="14.65" customHeight="1" x14ac:dyDescent="0.3">
      <c r="B848" s="250"/>
      <c r="C848" s="251"/>
      <c r="D848" s="251"/>
      <c r="E848" s="251"/>
    </row>
    <row r="849" spans="2:5" ht="14.65" customHeight="1" x14ac:dyDescent="0.3">
      <c r="B849" s="250"/>
      <c r="C849" s="251"/>
      <c r="D849" s="251"/>
      <c r="E849" s="251"/>
    </row>
    <row r="850" spans="2:5" ht="14.65" customHeight="1" x14ac:dyDescent="0.3">
      <c r="B850" s="250"/>
      <c r="C850" s="251"/>
      <c r="D850" s="251"/>
      <c r="E850" s="251"/>
    </row>
    <row r="851" spans="2:5" ht="14.65" customHeight="1" x14ac:dyDescent="0.3">
      <c r="B851" s="250"/>
      <c r="C851" s="251"/>
      <c r="D851" s="251"/>
      <c r="E851" s="251"/>
    </row>
    <row r="852" spans="2:5" ht="14.65" customHeight="1" x14ac:dyDescent="0.3">
      <c r="B852" s="250"/>
      <c r="C852" s="251"/>
      <c r="D852" s="251"/>
      <c r="E852" s="251"/>
    </row>
    <row r="853" spans="2:5" ht="14.65" customHeight="1" x14ac:dyDescent="0.3">
      <c r="B853" s="250"/>
      <c r="C853" s="251"/>
      <c r="D853" s="251"/>
      <c r="E853" s="251"/>
    </row>
    <row r="854" spans="2:5" ht="14.65" customHeight="1" x14ac:dyDescent="0.3">
      <c r="B854" s="250"/>
      <c r="C854" s="251"/>
      <c r="D854" s="251"/>
      <c r="E854" s="251"/>
    </row>
    <row r="855" spans="2:5" ht="14.65" customHeight="1" x14ac:dyDescent="0.3">
      <c r="B855" s="250"/>
      <c r="C855" s="251"/>
      <c r="D855" s="251"/>
      <c r="E855" s="251"/>
    </row>
    <row r="856" spans="2:5" ht="14.65" customHeight="1" x14ac:dyDescent="0.3">
      <c r="B856" s="250"/>
      <c r="C856" s="251"/>
      <c r="D856" s="251"/>
      <c r="E856" s="251"/>
    </row>
    <row r="857" spans="2:5" ht="14.65" customHeight="1" x14ac:dyDescent="0.3">
      <c r="B857" s="250"/>
      <c r="C857" s="251"/>
      <c r="D857" s="251"/>
      <c r="E857" s="251"/>
    </row>
    <row r="858" spans="2:5" ht="14.65" customHeight="1" x14ac:dyDescent="0.3">
      <c r="B858" s="250"/>
      <c r="C858" s="251"/>
      <c r="D858" s="251"/>
      <c r="E858" s="251"/>
    </row>
    <row r="859" spans="2:5" ht="14.65" customHeight="1" x14ac:dyDescent="0.3">
      <c r="B859" s="250"/>
      <c r="C859" s="251"/>
      <c r="D859" s="251"/>
      <c r="E859" s="251"/>
    </row>
    <row r="860" spans="2:5" ht="14.65" customHeight="1" x14ac:dyDescent="0.3">
      <c r="B860" s="250"/>
      <c r="C860" s="251"/>
      <c r="D860" s="251"/>
      <c r="E860" s="251"/>
    </row>
    <row r="861" spans="2:5" ht="14.65" customHeight="1" x14ac:dyDescent="0.3">
      <c r="B861" s="250"/>
      <c r="C861" s="251"/>
      <c r="D861" s="251"/>
      <c r="E861" s="251"/>
    </row>
    <row r="862" spans="2:5" ht="14.65" customHeight="1" x14ac:dyDescent="0.3">
      <c r="B862" s="250"/>
      <c r="C862" s="251"/>
      <c r="D862" s="251"/>
      <c r="E862" s="251"/>
    </row>
    <row r="863" spans="2:5" ht="14.65" customHeight="1" x14ac:dyDescent="0.3">
      <c r="B863" s="250"/>
      <c r="C863" s="251"/>
      <c r="D863" s="251"/>
      <c r="E863" s="251"/>
    </row>
    <row r="864" spans="2:5" ht="14.65" customHeight="1" x14ac:dyDescent="0.3">
      <c r="B864" s="250"/>
      <c r="C864" s="251"/>
      <c r="D864" s="251"/>
      <c r="E864" s="251"/>
    </row>
    <row r="865" spans="2:5" ht="14.65" customHeight="1" x14ac:dyDescent="0.3">
      <c r="B865" s="250"/>
      <c r="C865" s="251"/>
      <c r="D865" s="251"/>
      <c r="E865" s="251"/>
    </row>
    <row r="866" spans="2:5" ht="14.65" customHeight="1" x14ac:dyDescent="0.3">
      <c r="B866" s="250"/>
      <c r="C866" s="251"/>
      <c r="D866" s="251"/>
      <c r="E866" s="251"/>
    </row>
    <row r="867" spans="2:5" ht="14.65" customHeight="1" x14ac:dyDescent="0.3">
      <c r="B867" s="250"/>
      <c r="C867" s="251"/>
      <c r="D867" s="251"/>
      <c r="E867" s="251"/>
    </row>
    <row r="868" spans="2:5" ht="14.65" customHeight="1" x14ac:dyDescent="0.3">
      <c r="B868" s="250"/>
      <c r="C868" s="251"/>
      <c r="D868" s="251"/>
      <c r="E868" s="251"/>
    </row>
    <row r="869" spans="2:5" ht="14.65" customHeight="1" x14ac:dyDescent="0.3">
      <c r="B869" s="250"/>
      <c r="C869" s="251"/>
      <c r="D869" s="251"/>
      <c r="E869" s="251"/>
    </row>
    <row r="870" spans="2:5" ht="14.65" customHeight="1" x14ac:dyDescent="0.3">
      <c r="B870" s="250"/>
      <c r="C870" s="251"/>
      <c r="D870" s="251"/>
      <c r="E870" s="251"/>
    </row>
    <row r="871" spans="2:5" ht="14.65" customHeight="1" x14ac:dyDescent="0.3">
      <c r="B871" s="250"/>
      <c r="C871" s="251"/>
      <c r="D871" s="251"/>
      <c r="E871" s="251"/>
    </row>
    <row r="872" spans="2:5" ht="14.65" customHeight="1" x14ac:dyDescent="0.3">
      <c r="B872" s="250"/>
      <c r="C872" s="251"/>
      <c r="D872" s="251"/>
      <c r="E872" s="251"/>
    </row>
    <row r="873" spans="2:5" ht="14.65" customHeight="1" x14ac:dyDescent="0.3">
      <c r="B873" s="250"/>
      <c r="C873" s="251"/>
      <c r="D873" s="251"/>
      <c r="E873" s="251"/>
    </row>
    <row r="874" spans="2:5" ht="14.65" customHeight="1" x14ac:dyDescent="0.3">
      <c r="B874" s="250"/>
      <c r="C874" s="251"/>
      <c r="D874" s="251"/>
      <c r="E874" s="251"/>
    </row>
    <row r="875" spans="2:5" ht="14.65" customHeight="1" x14ac:dyDescent="0.3">
      <c r="B875" s="250"/>
      <c r="C875" s="251"/>
      <c r="D875" s="251"/>
      <c r="E875" s="251"/>
    </row>
    <row r="876" spans="2:5" ht="14.65" customHeight="1" x14ac:dyDescent="0.3">
      <c r="B876" s="250"/>
      <c r="C876" s="251"/>
      <c r="D876" s="251"/>
      <c r="E876" s="251"/>
    </row>
    <row r="877" spans="2:5" ht="14.65" customHeight="1" x14ac:dyDescent="0.3">
      <c r="B877" s="250"/>
      <c r="C877" s="251"/>
      <c r="D877" s="251"/>
      <c r="E877" s="251"/>
    </row>
    <row r="878" spans="2:5" ht="14.65" customHeight="1" x14ac:dyDescent="0.3">
      <c r="B878" s="250"/>
      <c r="C878" s="251"/>
      <c r="D878" s="251"/>
      <c r="E878" s="251"/>
    </row>
    <row r="879" spans="2:5" ht="14.65" customHeight="1" x14ac:dyDescent="0.3">
      <c r="B879" s="250"/>
      <c r="C879" s="251"/>
      <c r="D879" s="251"/>
      <c r="E879" s="251"/>
    </row>
    <row r="880" spans="2:5" ht="14.65" customHeight="1" x14ac:dyDescent="0.3">
      <c r="B880" s="250"/>
      <c r="C880" s="251"/>
      <c r="D880" s="251"/>
      <c r="E880" s="251"/>
    </row>
    <row r="881" spans="2:5" ht="14.65" customHeight="1" x14ac:dyDescent="0.3">
      <c r="B881" s="250"/>
      <c r="C881" s="251"/>
      <c r="D881" s="251"/>
      <c r="E881" s="251"/>
    </row>
    <row r="882" spans="2:5" ht="14.65" customHeight="1" x14ac:dyDescent="0.3">
      <c r="B882" s="250"/>
      <c r="C882" s="251"/>
      <c r="D882" s="251"/>
      <c r="E882" s="251"/>
    </row>
    <row r="883" spans="2:5" ht="14.65" customHeight="1" x14ac:dyDescent="0.3">
      <c r="B883" s="250"/>
      <c r="C883" s="251"/>
      <c r="D883" s="251"/>
      <c r="E883" s="251"/>
    </row>
    <row r="884" spans="2:5" ht="14.65" customHeight="1" x14ac:dyDescent="0.3">
      <c r="B884" s="250"/>
      <c r="C884" s="251"/>
      <c r="D884" s="251"/>
      <c r="E884" s="251"/>
    </row>
    <row r="885" spans="2:5" ht="14.65" customHeight="1" x14ac:dyDescent="0.3">
      <c r="B885" s="250"/>
      <c r="C885" s="251"/>
      <c r="D885" s="251"/>
      <c r="E885" s="251"/>
    </row>
    <row r="886" spans="2:5" ht="14.65" customHeight="1" x14ac:dyDescent="0.3">
      <c r="B886" s="250"/>
      <c r="C886" s="251"/>
      <c r="D886" s="251"/>
      <c r="E886" s="251"/>
    </row>
    <row r="887" spans="2:5" ht="14.65" customHeight="1" x14ac:dyDescent="0.3">
      <c r="B887" s="250"/>
      <c r="C887" s="251"/>
      <c r="D887" s="251"/>
      <c r="E887" s="251"/>
    </row>
    <row r="888" spans="2:5" ht="14.65" customHeight="1" x14ac:dyDescent="0.3">
      <c r="B888" s="250"/>
      <c r="C888" s="251"/>
      <c r="D888" s="251"/>
      <c r="E888" s="251"/>
    </row>
    <row r="889" spans="2:5" ht="14.65" customHeight="1" x14ac:dyDescent="0.3">
      <c r="B889" s="250"/>
      <c r="C889" s="251"/>
      <c r="D889" s="251"/>
      <c r="E889" s="251"/>
    </row>
    <row r="890" spans="2:5" ht="14.65" customHeight="1" x14ac:dyDescent="0.3">
      <c r="B890" s="250"/>
      <c r="C890" s="251"/>
      <c r="D890" s="251"/>
      <c r="E890" s="251"/>
    </row>
    <row r="891" spans="2:5" ht="14.65" customHeight="1" x14ac:dyDescent="0.3">
      <c r="B891" s="250"/>
      <c r="C891" s="251"/>
      <c r="D891" s="251"/>
      <c r="E891" s="251"/>
    </row>
    <row r="892" spans="2:5" ht="14.65" customHeight="1" x14ac:dyDescent="0.3">
      <c r="B892" s="250"/>
      <c r="C892" s="251"/>
      <c r="D892" s="251"/>
      <c r="E892" s="251"/>
    </row>
    <row r="893" spans="2:5" ht="14.65" customHeight="1" x14ac:dyDescent="0.3">
      <c r="B893" s="250"/>
      <c r="C893" s="251"/>
      <c r="D893" s="251"/>
      <c r="E893" s="251"/>
    </row>
    <row r="894" spans="2:5" ht="14.65" customHeight="1" x14ac:dyDescent="0.3">
      <c r="B894" s="250"/>
      <c r="C894" s="251"/>
      <c r="D894" s="251"/>
      <c r="E894" s="251"/>
    </row>
    <row r="895" spans="2:5" ht="14.65" customHeight="1" x14ac:dyDescent="0.3">
      <c r="B895" s="250"/>
      <c r="C895" s="251"/>
      <c r="D895" s="251"/>
      <c r="E895" s="251"/>
    </row>
    <row r="896" spans="2:5" ht="14.65" customHeight="1" x14ac:dyDescent="0.3">
      <c r="B896" s="250"/>
      <c r="C896" s="251"/>
      <c r="D896" s="251"/>
      <c r="E896" s="251"/>
    </row>
    <row r="897" spans="2:5" ht="14.65" customHeight="1" x14ac:dyDescent="0.3">
      <c r="B897" s="250"/>
      <c r="C897" s="251"/>
      <c r="D897" s="251"/>
      <c r="E897" s="251"/>
    </row>
    <row r="898" spans="2:5" ht="14.65" customHeight="1" x14ac:dyDescent="0.3">
      <c r="B898" s="250"/>
      <c r="C898" s="251"/>
      <c r="D898" s="251"/>
      <c r="E898" s="251"/>
    </row>
    <row r="899" spans="2:5" ht="14.65" customHeight="1" x14ac:dyDescent="0.3">
      <c r="B899" s="250"/>
      <c r="C899" s="251"/>
      <c r="D899" s="251"/>
      <c r="E899" s="251"/>
    </row>
    <row r="900" spans="2:5" ht="14.65" customHeight="1" x14ac:dyDescent="0.3">
      <c r="B900" s="250"/>
      <c r="C900" s="251"/>
      <c r="D900" s="251"/>
      <c r="E900" s="251"/>
    </row>
    <row r="901" spans="2:5" ht="14.65" customHeight="1" x14ac:dyDescent="0.3">
      <c r="B901" s="250"/>
      <c r="C901" s="251"/>
      <c r="D901" s="251"/>
      <c r="E901" s="251"/>
    </row>
    <row r="902" spans="2:5" ht="14.65" customHeight="1" x14ac:dyDescent="0.3">
      <c r="B902" s="250"/>
      <c r="C902" s="251"/>
      <c r="D902" s="251"/>
      <c r="E902" s="251"/>
    </row>
    <row r="903" spans="2:5" ht="14.65" customHeight="1" x14ac:dyDescent="0.3">
      <c r="B903" s="250"/>
      <c r="C903" s="251"/>
      <c r="D903" s="251"/>
      <c r="E903" s="251"/>
    </row>
    <row r="904" spans="2:5" ht="14.65" customHeight="1" x14ac:dyDescent="0.3">
      <c r="B904" s="250"/>
      <c r="C904" s="251"/>
      <c r="D904" s="251"/>
      <c r="E904" s="251"/>
    </row>
    <row r="905" spans="2:5" ht="14.65" customHeight="1" x14ac:dyDescent="0.3">
      <c r="B905" s="250"/>
      <c r="C905" s="251"/>
      <c r="D905" s="251"/>
      <c r="E905" s="251"/>
    </row>
    <row r="906" spans="2:5" ht="14.65" customHeight="1" x14ac:dyDescent="0.3">
      <c r="B906" s="250"/>
      <c r="C906" s="251"/>
      <c r="D906" s="251"/>
      <c r="E906" s="251"/>
    </row>
    <row r="907" spans="2:5" ht="14.65" customHeight="1" x14ac:dyDescent="0.3">
      <c r="B907" s="250"/>
      <c r="C907" s="251"/>
      <c r="D907" s="251"/>
      <c r="E907" s="251"/>
    </row>
    <row r="908" spans="2:5" ht="14.65" customHeight="1" x14ac:dyDescent="0.3">
      <c r="B908" s="250"/>
      <c r="C908" s="251"/>
      <c r="D908" s="251"/>
      <c r="E908" s="251"/>
    </row>
    <row r="909" spans="2:5" ht="14.65" customHeight="1" x14ac:dyDescent="0.3">
      <c r="B909" s="250"/>
      <c r="C909" s="251"/>
      <c r="D909" s="251"/>
      <c r="E909" s="251"/>
    </row>
    <row r="910" spans="2:5" ht="14.65" customHeight="1" x14ac:dyDescent="0.3">
      <c r="B910" s="250"/>
      <c r="C910" s="251"/>
      <c r="D910" s="251"/>
      <c r="E910" s="251"/>
    </row>
    <row r="911" spans="2:5" ht="14.65" customHeight="1" x14ac:dyDescent="0.3">
      <c r="B911" s="250"/>
      <c r="C911" s="251"/>
      <c r="D911" s="251"/>
      <c r="E911" s="251"/>
    </row>
    <row r="912" spans="2:5" ht="14.65" customHeight="1" x14ac:dyDescent="0.3">
      <c r="B912" s="250"/>
      <c r="C912" s="251"/>
      <c r="D912" s="251"/>
      <c r="E912" s="251"/>
    </row>
    <row r="913" spans="2:5" ht="14.65" customHeight="1" x14ac:dyDescent="0.3">
      <c r="B913" s="250"/>
      <c r="C913" s="251"/>
      <c r="D913" s="251"/>
      <c r="E913" s="251"/>
    </row>
    <row r="914" spans="2:5" ht="14.65" customHeight="1" x14ac:dyDescent="0.3">
      <c r="B914" s="250"/>
      <c r="C914" s="251"/>
      <c r="D914" s="251"/>
      <c r="E914" s="251"/>
    </row>
    <row r="915" spans="2:5" ht="14.65" customHeight="1" x14ac:dyDescent="0.3">
      <c r="B915" s="250"/>
      <c r="C915" s="251"/>
      <c r="D915" s="251"/>
      <c r="E915" s="251"/>
    </row>
    <row r="916" spans="2:5" ht="14.65" customHeight="1" x14ac:dyDescent="0.3">
      <c r="B916" s="250"/>
      <c r="C916" s="251"/>
      <c r="D916" s="251"/>
      <c r="E916" s="251"/>
    </row>
    <row r="917" spans="2:5" ht="14.65" customHeight="1" x14ac:dyDescent="0.3">
      <c r="B917" s="250"/>
      <c r="C917" s="251"/>
      <c r="D917" s="251"/>
      <c r="E917" s="251"/>
    </row>
    <row r="918" spans="2:5" ht="14.65" customHeight="1" x14ac:dyDescent="0.3">
      <c r="B918" s="250"/>
      <c r="C918" s="251"/>
      <c r="D918" s="251"/>
      <c r="E918" s="251"/>
    </row>
    <row r="919" spans="2:5" ht="14.65" customHeight="1" x14ac:dyDescent="0.3">
      <c r="B919" s="250"/>
      <c r="C919" s="251"/>
      <c r="D919" s="251"/>
      <c r="E919" s="251"/>
    </row>
    <row r="920" spans="2:5" ht="14.65" customHeight="1" x14ac:dyDescent="0.3">
      <c r="B920" s="250"/>
      <c r="C920" s="251"/>
      <c r="D920" s="251"/>
      <c r="E920" s="251"/>
    </row>
    <row r="921" spans="2:5" ht="14.65" customHeight="1" x14ac:dyDescent="0.3">
      <c r="B921" s="250"/>
      <c r="C921" s="251"/>
      <c r="D921" s="251"/>
      <c r="E921" s="251"/>
    </row>
    <row r="922" spans="2:5" ht="14.65" customHeight="1" x14ac:dyDescent="0.3">
      <c r="B922" s="250"/>
      <c r="C922" s="251"/>
      <c r="D922" s="251"/>
      <c r="E922" s="251"/>
    </row>
    <row r="923" spans="2:5" ht="14.65" customHeight="1" x14ac:dyDescent="0.3">
      <c r="B923" s="250"/>
      <c r="C923" s="251"/>
      <c r="D923" s="251"/>
      <c r="E923" s="251"/>
    </row>
    <row r="924" spans="2:5" ht="14.65" customHeight="1" x14ac:dyDescent="0.3">
      <c r="B924" s="250"/>
      <c r="C924" s="251"/>
      <c r="D924" s="251"/>
      <c r="E924" s="251"/>
    </row>
    <row r="925" spans="2:5" ht="14.65" customHeight="1" x14ac:dyDescent="0.3">
      <c r="B925" s="250"/>
      <c r="C925" s="251"/>
      <c r="D925" s="251"/>
      <c r="E925" s="251"/>
    </row>
    <row r="926" spans="2:5" ht="14.65" customHeight="1" x14ac:dyDescent="0.3">
      <c r="B926" s="250"/>
      <c r="C926" s="251"/>
      <c r="D926" s="251"/>
      <c r="E926" s="251"/>
    </row>
    <row r="927" spans="2:5" ht="14.65" customHeight="1" x14ac:dyDescent="0.3">
      <c r="B927" s="250"/>
      <c r="C927" s="251"/>
      <c r="D927" s="251"/>
      <c r="E927" s="251"/>
    </row>
    <row r="928" spans="2:5" ht="14.65" customHeight="1" x14ac:dyDescent="0.3">
      <c r="B928" s="250"/>
      <c r="C928" s="251"/>
      <c r="D928" s="251"/>
      <c r="E928" s="251"/>
    </row>
    <row r="929" spans="2:5" ht="14.65" customHeight="1" x14ac:dyDescent="0.3">
      <c r="B929" s="250"/>
      <c r="C929" s="251"/>
      <c r="D929" s="251"/>
      <c r="E929" s="251"/>
    </row>
    <row r="930" spans="2:5" ht="14.65" customHeight="1" x14ac:dyDescent="0.3">
      <c r="B930" s="250"/>
      <c r="C930" s="251"/>
      <c r="D930" s="251"/>
      <c r="E930" s="251"/>
    </row>
    <row r="931" spans="2:5" ht="14.65" customHeight="1" x14ac:dyDescent="0.3">
      <c r="B931" s="250"/>
      <c r="C931" s="251"/>
      <c r="D931" s="251"/>
      <c r="E931" s="251"/>
    </row>
    <row r="932" spans="2:5" ht="14.65" customHeight="1" x14ac:dyDescent="0.3">
      <c r="B932" s="250"/>
      <c r="C932" s="251"/>
      <c r="D932" s="251"/>
      <c r="E932" s="251"/>
    </row>
    <row r="933" spans="2:5" ht="14.65" customHeight="1" x14ac:dyDescent="0.3">
      <c r="B933" s="250"/>
      <c r="C933" s="251"/>
      <c r="D933" s="251"/>
      <c r="E933" s="251"/>
    </row>
    <row r="934" spans="2:5" ht="14.65" customHeight="1" x14ac:dyDescent="0.3">
      <c r="B934" s="250"/>
      <c r="C934" s="251"/>
      <c r="D934" s="251"/>
      <c r="E934" s="251"/>
    </row>
    <row r="935" spans="2:5" ht="14.65" customHeight="1" x14ac:dyDescent="0.3">
      <c r="B935" s="250"/>
      <c r="C935" s="251"/>
      <c r="D935" s="251"/>
      <c r="E935" s="251"/>
    </row>
    <row r="936" spans="2:5" ht="14.65" customHeight="1" x14ac:dyDescent="0.3">
      <c r="B936" s="250"/>
      <c r="C936" s="251"/>
      <c r="D936" s="251"/>
      <c r="E936" s="251"/>
    </row>
    <row r="937" spans="2:5" ht="14.65" customHeight="1" x14ac:dyDescent="0.3">
      <c r="B937" s="250"/>
      <c r="C937" s="251"/>
      <c r="D937" s="251"/>
      <c r="E937" s="251"/>
    </row>
    <row r="938" spans="2:5" ht="14.65" customHeight="1" x14ac:dyDescent="0.3">
      <c r="B938" s="250"/>
      <c r="C938" s="251"/>
      <c r="D938" s="251"/>
      <c r="E938" s="251"/>
    </row>
    <row r="939" spans="2:5" ht="14.65" customHeight="1" x14ac:dyDescent="0.3">
      <c r="B939" s="250"/>
      <c r="C939" s="251"/>
      <c r="D939" s="251"/>
      <c r="E939" s="251"/>
    </row>
    <row r="940" spans="2:5" ht="14.65" customHeight="1" x14ac:dyDescent="0.3">
      <c r="B940" s="250"/>
      <c r="C940" s="251"/>
      <c r="D940" s="251"/>
      <c r="E940" s="251"/>
    </row>
    <row r="941" spans="2:5" ht="14.65" customHeight="1" x14ac:dyDescent="0.3">
      <c r="B941" s="250"/>
      <c r="C941" s="251"/>
      <c r="D941" s="251"/>
      <c r="E941" s="251"/>
    </row>
    <row r="942" spans="2:5" ht="14.65" customHeight="1" x14ac:dyDescent="0.3">
      <c r="B942" s="250"/>
      <c r="C942" s="251"/>
      <c r="D942" s="251"/>
      <c r="E942" s="251"/>
    </row>
    <row r="943" spans="2:5" ht="14.65" customHeight="1" x14ac:dyDescent="0.3">
      <c r="B943" s="250"/>
      <c r="C943" s="251"/>
      <c r="D943" s="251"/>
      <c r="E943" s="251"/>
    </row>
    <row r="944" spans="2:5" ht="14.65" customHeight="1" x14ac:dyDescent="0.3">
      <c r="B944" s="250"/>
      <c r="C944" s="251"/>
      <c r="D944" s="251"/>
      <c r="E944" s="251"/>
    </row>
    <row r="945" spans="2:5" ht="14.65" customHeight="1" x14ac:dyDescent="0.3">
      <c r="B945" s="250"/>
      <c r="C945" s="251"/>
      <c r="D945" s="251"/>
      <c r="E945" s="251"/>
    </row>
    <row r="946" spans="2:5" ht="14.65" customHeight="1" x14ac:dyDescent="0.3">
      <c r="B946" s="250"/>
      <c r="C946" s="251"/>
      <c r="D946" s="251"/>
      <c r="E946" s="251"/>
    </row>
    <row r="947" spans="2:5" ht="14.65" customHeight="1" x14ac:dyDescent="0.3">
      <c r="B947" s="250"/>
      <c r="C947" s="251"/>
      <c r="D947" s="251"/>
      <c r="E947" s="251"/>
    </row>
    <row r="948" spans="2:5" ht="14.65" customHeight="1" x14ac:dyDescent="0.3">
      <c r="B948" s="250"/>
      <c r="C948" s="251"/>
      <c r="D948" s="251"/>
      <c r="E948" s="251"/>
    </row>
    <row r="949" spans="2:5" ht="14.65" customHeight="1" x14ac:dyDescent="0.3">
      <c r="B949" s="250"/>
      <c r="C949" s="251"/>
      <c r="D949" s="251"/>
      <c r="E949" s="251"/>
    </row>
    <row r="950" spans="2:5" ht="14.65" customHeight="1" x14ac:dyDescent="0.3">
      <c r="B950" s="250"/>
      <c r="C950" s="251"/>
      <c r="D950" s="251"/>
      <c r="E950" s="251"/>
    </row>
    <row r="951" spans="2:5" ht="14.65" customHeight="1" x14ac:dyDescent="0.3">
      <c r="B951" s="250"/>
      <c r="C951" s="251"/>
      <c r="D951" s="251"/>
      <c r="E951" s="251"/>
    </row>
    <row r="952" spans="2:5" ht="14.65" customHeight="1" x14ac:dyDescent="0.3">
      <c r="B952" s="250"/>
      <c r="C952" s="251"/>
      <c r="D952" s="251"/>
      <c r="E952" s="251"/>
    </row>
    <row r="953" spans="2:5" ht="14.65" customHeight="1" x14ac:dyDescent="0.3">
      <c r="B953" s="250"/>
      <c r="C953" s="251"/>
      <c r="D953" s="251"/>
      <c r="E953" s="251"/>
    </row>
    <row r="954" spans="2:5" ht="14.65" customHeight="1" x14ac:dyDescent="0.3">
      <c r="B954" s="250"/>
      <c r="C954" s="251"/>
      <c r="D954" s="251"/>
      <c r="E954" s="251"/>
    </row>
    <row r="955" spans="2:5" ht="14.65" customHeight="1" x14ac:dyDescent="0.3">
      <c r="B955" s="250"/>
      <c r="C955" s="251"/>
      <c r="D955" s="251"/>
      <c r="E955" s="251"/>
    </row>
    <row r="956" spans="2:5" ht="14.65" customHeight="1" x14ac:dyDescent="0.3">
      <c r="B956" s="250"/>
      <c r="C956" s="251"/>
      <c r="D956" s="251"/>
      <c r="E956" s="251"/>
    </row>
    <row r="957" spans="2:5" ht="14.65" customHeight="1" x14ac:dyDescent="0.3">
      <c r="B957" s="250"/>
      <c r="C957" s="251"/>
      <c r="D957" s="251"/>
      <c r="E957" s="251"/>
    </row>
    <row r="958" spans="2:5" ht="14.65" customHeight="1" x14ac:dyDescent="0.3">
      <c r="B958" s="250"/>
      <c r="C958" s="251"/>
      <c r="D958" s="251"/>
      <c r="E958" s="251"/>
    </row>
    <row r="959" spans="2:5" ht="14.65" customHeight="1" x14ac:dyDescent="0.3">
      <c r="B959" s="250"/>
      <c r="C959" s="251"/>
      <c r="D959" s="251"/>
      <c r="E959" s="251"/>
    </row>
    <row r="960" spans="2:5" ht="14.65" customHeight="1" x14ac:dyDescent="0.3">
      <c r="B960" s="250"/>
      <c r="C960" s="251"/>
      <c r="D960" s="251"/>
      <c r="E960" s="251"/>
    </row>
    <row r="961" spans="2:5" ht="14.65" customHeight="1" x14ac:dyDescent="0.3">
      <c r="B961" s="250"/>
      <c r="C961" s="251"/>
      <c r="D961" s="251"/>
      <c r="E961" s="251"/>
    </row>
    <row r="962" spans="2:5" ht="14.65" customHeight="1" x14ac:dyDescent="0.3">
      <c r="B962" s="250"/>
      <c r="C962" s="251"/>
      <c r="D962" s="251"/>
      <c r="E962" s="251"/>
    </row>
    <row r="963" spans="2:5" ht="14.65" customHeight="1" x14ac:dyDescent="0.3">
      <c r="B963" s="250"/>
      <c r="C963" s="251"/>
      <c r="D963" s="251"/>
      <c r="E963" s="251"/>
    </row>
    <row r="964" spans="2:5" ht="14.65" customHeight="1" x14ac:dyDescent="0.3">
      <c r="B964" s="250"/>
      <c r="C964" s="251"/>
      <c r="D964" s="251"/>
      <c r="E964" s="251"/>
    </row>
    <row r="965" spans="2:5" ht="14.65" customHeight="1" x14ac:dyDescent="0.3">
      <c r="B965" s="250"/>
      <c r="C965" s="251"/>
      <c r="D965" s="251"/>
      <c r="E965" s="251"/>
    </row>
    <row r="966" spans="2:5" ht="14.65" customHeight="1" x14ac:dyDescent="0.3">
      <c r="B966" s="250"/>
      <c r="C966" s="251"/>
      <c r="D966" s="251"/>
      <c r="E966" s="251"/>
    </row>
    <row r="967" spans="2:5" ht="14.65" customHeight="1" x14ac:dyDescent="0.3">
      <c r="B967" s="250"/>
      <c r="C967" s="251"/>
      <c r="D967" s="251"/>
      <c r="E967" s="251"/>
    </row>
    <row r="968" spans="2:5" ht="14.65" customHeight="1" x14ac:dyDescent="0.3">
      <c r="B968" s="250"/>
      <c r="C968" s="251"/>
      <c r="D968" s="251"/>
      <c r="E968" s="251"/>
    </row>
    <row r="969" spans="2:5" ht="14.65" customHeight="1" x14ac:dyDescent="0.3">
      <c r="B969" s="250"/>
      <c r="C969" s="251"/>
      <c r="D969" s="251"/>
      <c r="E969" s="251"/>
    </row>
    <row r="970" spans="2:5" ht="14.65" customHeight="1" x14ac:dyDescent="0.3">
      <c r="B970" s="250"/>
      <c r="C970" s="251"/>
      <c r="D970" s="251"/>
      <c r="E970" s="251"/>
    </row>
    <row r="971" spans="2:5" ht="14.65" customHeight="1" x14ac:dyDescent="0.3">
      <c r="B971" s="250"/>
      <c r="C971" s="251"/>
      <c r="D971" s="251"/>
      <c r="E971" s="251"/>
    </row>
    <row r="972" spans="2:5" ht="14.65" customHeight="1" x14ac:dyDescent="0.3">
      <c r="B972" s="250"/>
      <c r="C972" s="251"/>
      <c r="D972" s="251"/>
      <c r="E972" s="251"/>
    </row>
    <row r="973" spans="2:5" ht="14.65" customHeight="1" x14ac:dyDescent="0.3">
      <c r="B973" s="250"/>
      <c r="C973" s="251"/>
      <c r="D973" s="251"/>
      <c r="E973" s="251"/>
    </row>
    <row r="974" spans="2:5" ht="14.65" customHeight="1" x14ac:dyDescent="0.3">
      <c r="B974" s="250"/>
      <c r="C974" s="251"/>
      <c r="D974" s="251"/>
      <c r="E974" s="251"/>
    </row>
    <row r="975" spans="2:5" ht="14.65" customHeight="1" x14ac:dyDescent="0.3">
      <c r="B975" s="250"/>
      <c r="C975" s="251"/>
      <c r="D975" s="251"/>
      <c r="E975" s="251"/>
    </row>
    <row r="976" spans="2:5" ht="14.65" customHeight="1" x14ac:dyDescent="0.3">
      <c r="B976" s="250"/>
      <c r="C976" s="251"/>
      <c r="D976" s="251"/>
      <c r="E976" s="251"/>
    </row>
    <row r="977" spans="2:5" ht="14.65" customHeight="1" x14ac:dyDescent="0.3">
      <c r="B977" s="250"/>
      <c r="C977" s="251"/>
      <c r="D977" s="251"/>
      <c r="E977" s="251"/>
    </row>
    <row r="978" spans="2:5" ht="14.65" customHeight="1" x14ac:dyDescent="0.3">
      <c r="B978" s="250"/>
      <c r="C978" s="251"/>
      <c r="D978" s="251"/>
      <c r="E978" s="251"/>
    </row>
    <row r="979" spans="2:5" ht="14.65" customHeight="1" x14ac:dyDescent="0.3">
      <c r="B979" s="250"/>
      <c r="C979" s="251"/>
      <c r="D979" s="251"/>
      <c r="E979" s="251"/>
    </row>
    <row r="980" spans="2:5" ht="14.65" customHeight="1" x14ac:dyDescent="0.3">
      <c r="B980" s="250"/>
      <c r="C980" s="251"/>
      <c r="D980" s="251"/>
      <c r="E980" s="251"/>
    </row>
    <row r="981" spans="2:5" ht="14.65" customHeight="1" x14ac:dyDescent="0.3">
      <c r="B981" s="250"/>
      <c r="C981" s="251"/>
      <c r="D981" s="251"/>
      <c r="E981" s="251"/>
    </row>
    <row r="982" spans="2:5" ht="14.65" customHeight="1" x14ac:dyDescent="0.3">
      <c r="B982" s="250"/>
      <c r="C982" s="251"/>
      <c r="D982" s="251"/>
      <c r="E982" s="251"/>
    </row>
    <row r="983" spans="2:5" ht="14.65" customHeight="1" x14ac:dyDescent="0.3">
      <c r="B983" s="250"/>
      <c r="C983" s="251"/>
      <c r="D983" s="251"/>
      <c r="E983" s="251"/>
    </row>
    <row r="984" spans="2:5" ht="14.65" customHeight="1" x14ac:dyDescent="0.3">
      <c r="B984" s="250"/>
      <c r="C984" s="251"/>
      <c r="D984" s="251"/>
      <c r="E984" s="251"/>
    </row>
    <row r="985" spans="2:5" ht="14.65" customHeight="1" x14ac:dyDescent="0.3">
      <c r="B985" s="250"/>
      <c r="C985" s="251"/>
      <c r="D985" s="251"/>
      <c r="E985" s="251"/>
    </row>
    <row r="986" spans="2:5" ht="14.65" customHeight="1" x14ac:dyDescent="0.3">
      <c r="B986" s="250"/>
      <c r="C986" s="251"/>
      <c r="D986" s="251"/>
      <c r="E986" s="251"/>
    </row>
    <row r="987" spans="2:5" ht="14.65" customHeight="1" x14ac:dyDescent="0.3">
      <c r="B987" s="250"/>
      <c r="C987" s="251"/>
      <c r="D987" s="251"/>
      <c r="E987" s="251"/>
    </row>
    <row r="988" spans="2:5" ht="14.65" customHeight="1" x14ac:dyDescent="0.3">
      <c r="B988" s="250"/>
      <c r="C988" s="251"/>
      <c r="D988" s="251"/>
      <c r="E988" s="251"/>
    </row>
    <row r="989" spans="2:5" ht="14.65" customHeight="1" x14ac:dyDescent="0.3">
      <c r="B989" s="250"/>
      <c r="C989" s="251"/>
      <c r="D989" s="251"/>
      <c r="E989" s="251"/>
    </row>
    <row r="990" spans="2:5" ht="14.65" customHeight="1" x14ac:dyDescent="0.3">
      <c r="B990" s="250"/>
      <c r="C990" s="251"/>
      <c r="D990" s="251"/>
      <c r="E990" s="251"/>
    </row>
    <row r="991" spans="2:5" ht="14.65" customHeight="1" x14ac:dyDescent="0.3">
      <c r="B991" s="250"/>
      <c r="C991" s="251"/>
      <c r="D991" s="251"/>
      <c r="E991" s="251"/>
    </row>
    <row r="992" spans="2:5" ht="14.65" customHeight="1" x14ac:dyDescent="0.3">
      <c r="B992" s="250"/>
      <c r="C992" s="251"/>
      <c r="D992" s="251"/>
      <c r="E992" s="251"/>
    </row>
    <row r="993" spans="2:5" ht="14.65" customHeight="1" x14ac:dyDescent="0.3">
      <c r="B993" s="250"/>
      <c r="C993" s="251"/>
      <c r="D993" s="251"/>
      <c r="E993" s="251"/>
    </row>
    <row r="994" spans="2:5" ht="14.65" customHeight="1" x14ac:dyDescent="0.3">
      <c r="B994" s="250"/>
      <c r="C994" s="251"/>
      <c r="D994" s="251"/>
      <c r="E994" s="251"/>
    </row>
    <row r="995" spans="2:5" ht="14.65" customHeight="1" x14ac:dyDescent="0.3">
      <c r="B995" s="250"/>
      <c r="C995" s="251"/>
      <c r="D995" s="251"/>
      <c r="E995" s="251"/>
    </row>
    <row r="996" spans="2:5" ht="14.65" customHeight="1" x14ac:dyDescent="0.3">
      <c r="B996" s="250"/>
      <c r="C996" s="251"/>
      <c r="D996" s="251"/>
      <c r="E996" s="251"/>
    </row>
    <row r="997" spans="2:5" ht="14.65" customHeight="1" x14ac:dyDescent="0.3">
      <c r="B997" s="250"/>
      <c r="C997" s="251"/>
      <c r="D997" s="251"/>
      <c r="E997" s="251"/>
    </row>
    <row r="998" spans="2:5" ht="14.65" customHeight="1" x14ac:dyDescent="0.3">
      <c r="B998" s="250"/>
      <c r="C998" s="251"/>
      <c r="D998" s="251"/>
      <c r="E998" s="251"/>
    </row>
    <row r="999" spans="2:5" ht="14.65" customHeight="1" x14ac:dyDescent="0.3">
      <c r="B999" s="250"/>
      <c r="C999" s="251"/>
      <c r="D999" s="251"/>
      <c r="E999" s="251"/>
    </row>
    <row r="1000" spans="2:5" ht="14.65" customHeight="1" x14ac:dyDescent="0.3">
      <c r="B1000" s="250"/>
      <c r="C1000" s="251"/>
      <c r="D1000" s="251"/>
      <c r="E1000" s="251"/>
    </row>
    <row r="1001" spans="2:5" ht="14.65" customHeight="1" x14ac:dyDescent="0.3">
      <c r="B1001" s="250"/>
      <c r="C1001" s="251"/>
      <c r="D1001" s="251"/>
      <c r="E1001" s="251"/>
    </row>
    <row r="1002" spans="2:5" ht="14.65" customHeight="1" x14ac:dyDescent="0.3">
      <c r="B1002" s="250"/>
      <c r="C1002" s="251"/>
      <c r="D1002" s="251"/>
      <c r="E1002" s="251"/>
    </row>
    <row r="1003" spans="2:5" ht="14.65" customHeight="1" x14ac:dyDescent="0.3">
      <c r="B1003" s="250"/>
      <c r="C1003" s="251"/>
      <c r="D1003" s="251"/>
      <c r="E1003" s="251"/>
    </row>
    <row r="1004" spans="2:5" ht="14.65" customHeight="1" x14ac:dyDescent="0.3">
      <c r="B1004" s="250"/>
      <c r="C1004" s="251"/>
      <c r="D1004" s="251"/>
      <c r="E1004" s="251"/>
    </row>
    <row r="1005" spans="2:5" ht="14.65" customHeight="1" x14ac:dyDescent="0.3">
      <c r="B1005" s="250"/>
      <c r="C1005" s="251"/>
      <c r="D1005" s="251"/>
      <c r="E1005" s="251"/>
    </row>
    <row r="1006" spans="2:5" ht="14.65" customHeight="1" x14ac:dyDescent="0.3">
      <c r="B1006" s="250"/>
      <c r="C1006" s="251"/>
      <c r="D1006" s="251"/>
      <c r="E1006" s="251"/>
    </row>
    <row r="1007" spans="2:5" ht="14.65" customHeight="1" x14ac:dyDescent="0.3">
      <c r="B1007" s="250"/>
      <c r="C1007" s="251"/>
      <c r="D1007" s="251"/>
      <c r="E1007" s="251"/>
    </row>
    <row r="1008" spans="2:5" ht="14.65" customHeight="1" x14ac:dyDescent="0.3">
      <c r="B1008" s="250"/>
      <c r="C1008" s="251"/>
      <c r="D1008" s="251"/>
      <c r="E1008" s="251"/>
    </row>
    <row r="1009" spans="2:5" ht="14.65" customHeight="1" x14ac:dyDescent="0.3">
      <c r="B1009" s="250"/>
      <c r="C1009" s="251"/>
      <c r="D1009" s="251"/>
      <c r="E1009" s="251"/>
    </row>
    <row r="1010" spans="2:5" ht="14.65" customHeight="1" x14ac:dyDescent="0.3">
      <c r="B1010" s="250"/>
      <c r="C1010" s="251"/>
      <c r="D1010" s="251"/>
      <c r="E1010" s="251"/>
    </row>
    <row r="1011" spans="2:5" ht="14.65" customHeight="1" x14ac:dyDescent="0.3">
      <c r="B1011" s="250"/>
      <c r="C1011" s="251"/>
      <c r="D1011" s="251"/>
      <c r="E1011" s="251"/>
    </row>
    <row r="1012" spans="2:5" ht="14.65" customHeight="1" x14ac:dyDescent="0.3">
      <c r="B1012" s="250"/>
      <c r="C1012" s="251"/>
      <c r="D1012" s="251"/>
      <c r="E1012" s="251"/>
    </row>
    <row r="1013" spans="2:5" ht="14.65" customHeight="1" x14ac:dyDescent="0.3">
      <c r="B1013" s="250"/>
      <c r="C1013" s="251"/>
      <c r="D1013" s="251"/>
      <c r="E1013" s="251"/>
    </row>
    <row r="1014" spans="2:5" ht="14.65" customHeight="1" x14ac:dyDescent="0.3">
      <c r="B1014" s="250"/>
      <c r="C1014" s="251"/>
      <c r="D1014" s="251"/>
      <c r="E1014" s="251"/>
    </row>
    <row r="1015" spans="2:5" ht="14.65" customHeight="1" x14ac:dyDescent="0.3">
      <c r="B1015" s="250"/>
      <c r="C1015" s="251"/>
      <c r="D1015" s="251"/>
      <c r="E1015" s="251"/>
    </row>
    <row r="1016" spans="2:5" ht="14.65" customHeight="1" x14ac:dyDescent="0.3">
      <c r="B1016" s="250"/>
      <c r="C1016" s="251"/>
      <c r="D1016" s="251"/>
      <c r="E1016" s="251"/>
    </row>
    <row r="1017" spans="2:5" ht="14.65" customHeight="1" x14ac:dyDescent="0.3">
      <c r="B1017" s="250"/>
      <c r="C1017" s="251"/>
      <c r="D1017" s="251"/>
      <c r="E1017" s="251"/>
    </row>
    <row r="1018" spans="2:5" ht="14.65" customHeight="1" x14ac:dyDescent="0.3">
      <c r="B1018" s="250"/>
      <c r="C1018" s="251"/>
      <c r="D1018" s="251"/>
      <c r="E1018" s="251"/>
    </row>
    <row r="1019" spans="2:5" ht="14.65" customHeight="1" x14ac:dyDescent="0.3">
      <c r="B1019" s="250"/>
      <c r="C1019" s="251"/>
      <c r="D1019" s="251"/>
      <c r="E1019" s="251"/>
    </row>
    <row r="1020" spans="2:5" ht="14.65" customHeight="1" x14ac:dyDescent="0.3">
      <c r="B1020" s="250"/>
      <c r="C1020" s="251"/>
      <c r="D1020" s="251"/>
      <c r="E1020" s="251"/>
    </row>
    <row r="1021" spans="2:5" ht="14.65" customHeight="1" x14ac:dyDescent="0.3">
      <c r="B1021" s="250"/>
      <c r="C1021" s="251"/>
      <c r="D1021" s="251"/>
      <c r="E1021" s="251"/>
    </row>
    <row r="1022" spans="2:5" ht="14.65" customHeight="1" x14ac:dyDescent="0.3">
      <c r="B1022" s="250"/>
      <c r="C1022" s="251"/>
      <c r="D1022" s="251"/>
      <c r="E1022" s="251"/>
    </row>
    <row r="1023" spans="2:5" ht="14.65" customHeight="1" x14ac:dyDescent="0.3">
      <c r="B1023" s="250"/>
      <c r="C1023" s="251"/>
      <c r="D1023" s="251"/>
      <c r="E1023" s="251"/>
    </row>
    <row r="1024" spans="2:5" ht="14.65" customHeight="1" x14ac:dyDescent="0.3">
      <c r="B1024" s="250"/>
      <c r="C1024" s="251"/>
      <c r="D1024" s="251"/>
      <c r="E1024" s="251"/>
    </row>
    <row r="1025" spans="2:5" ht="14.65" customHeight="1" x14ac:dyDescent="0.3">
      <c r="B1025" s="250"/>
      <c r="C1025" s="251"/>
      <c r="D1025" s="251"/>
      <c r="E1025" s="251"/>
    </row>
    <row r="1026" spans="2:5" ht="14.65" customHeight="1" x14ac:dyDescent="0.3">
      <c r="B1026" s="250"/>
      <c r="C1026" s="251"/>
      <c r="D1026" s="251"/>
      <c r="E1026" s="251"/>
    </row>
    <row r="1027" spans="2:5" ht="14.65" customHeight="1" x14ac:dyDescent="0.3">
      <c r="B1027" s="250"/>
      <c r="C1027" s="251"/>
      <c r="D1027" s="251"/>
      <c r="E1027" s="251"/>
    </row>
    <row r="1028" spans="2:5" ht="14.65" customHeight="1" x14ac:dyDescent="0.3">
      <c r="B1028" s="250"/>
      <c r="C1028" s="251"/>
      <c r="D1028" s="251"/>
      <c r="E1028" s="251"/>
    </row>
    <row r="1029" spans="2:5" ht="14.65" customHeight="1" x14ac:dyDescent="0.3">
      <c r="B1029" s="250"/>
      <c r="C1029" s="251"/>
      <c r="D1029" s="251"/>
      <c r="E1029" s="251"/>
    </row>
    <row r="1030" spans="2:5" ht="14.65" customHeight="1" x14ac:dyDescent="0.3">
      <c r="B1030" s="250"/>
      <c r="C1030" s="251"/>
      <c r="D1030" s="251"/>
      <c r="E1030" s="251"/>
    </row>
    <row r="1031" spans="2:5" ht="14.65" customHeight="1" x14ac:dyDescent="0.3">
      <c r="B1031" s="250"/>
      <c r="C1031" s="251"/>
      <c r="D1031" s="251"/>
      <c r="E1031" s="251"/>
    </row>
    <row r="1032" spans="2:5" ht="14.65" customHeight="1" x14ac:dyDescent="0.3">
      <c r="B1032" s="250"/>
      <c r="C1032" s="251"/>
      <c r="D1032" s="251"/>
      <c r="E1032" s="251"/>
    </row>
    <row r="1033" spans="2:5" ht="14.65" customHeight="1" x14ac:dyDescent="0.3">
      <c r="B1033" s="250"/>
      <c r="C1033" s="251"/>
      <c r="D1033" s="251"/>
      <c r="E1033" s="251"/>
    </row>
    <row r="1034" spans="2:5" ht="14.65" customHeight="1" x14ac:dyDescent="0.3">
      <c r="B1034" s="250"/>
      <c r="C1034" s="251"/>
      <c r="D1034" s="251"/>
      <c r="E1034" s="251"/>
    </row>
    <row r="1035" spans="2:5" ht="14.65" customHeight="1" x14ac:dyDescent="0.3">
      <c r="B1035" s="250"/>
      <c r="C1035" s="251"/>
      <c r="D1035" s="251"/>
      <c r="E1035" s="251"/>
    </row>
    <row r="1036" spans="2:5" ht="14.65" customHeight="1" x14ac:dyDescent="0.3">
      <c r="B1036" s="250"/>
      <c r="C1036" s="251"/>
      <c r="D1036" s="251"/>
      <c r="E1036" s="251"/>
    </row>
    <row r="1037" spans="2:5" ht="14.65" customHeight="1" x14ac:dyDescent="0.3">
      <c r="B1037" s="250"/>
      <c r="C1037" s="251"/>
      <c r="D1037" s="251"/>
      <c r="E1037" s="251"/>
    </row>
    <row r="1038" spans="2:5" ht="14.65" customHeight="1" x14ac:dyDescent="0.3">
      <c r="B1038" s="250"/>
      <c r="C1038" s="251"/>
      <c r="D1038" s="251"/>
      <c r="E1038" s="251"/>
    </row>
    <row r="1039" spans="2:5" ht="14.65" customHeight="1" x14ac:dyDescent="0.3">
      <c r="B1039" s="250"/>
      <c r="C1039" s="251"/>
      <c r="D1039" s="251"/>
      <c r="E1039" s="251"/>
    </row>
    <row r="1040" spans="2:5" ht="14.65" customHeight="1" x14ac:dyDescent="0.3">
      <c r="B1040" s="250"/>
      <c r="C1040" s="251"/>
      <c r="D1040" s="251"/>
      <c r="E1040" s="251"/>
    </row>
    <row r="1041" spans="2:5" ht="14.65" customHeight="1" x14ac:dyDescent="0.3">
      <c r="B1041" s="250"/>
      <c r="C1041" s="251"/>
      <c r="D1041" s="251"/>
      <c r="E1041" s="251"/>
    </row>
    <row r="1042" spans="2:5" ht="14.65" customHeight="1" x14ac:dyDescent="0.3">
      <c r="B1042" s="250"/>
      <c r="C1042" s="251"/>
      <c r="D1042" s="251"/>
      <c r="E1042" s="251"/>
    </row>
    <row r="1043" spans="2:5" ht="14.65" customHeight="1" x14ac:dyDescent="0.3">
      <c r="B1043" s="250"/>
      <c r="C1043" s="251"/>
      <c r="D1043" s="251"/>
      <c r="E1043" s="251"/>
    </row>
    <row r="1044" spans="2:5" ht="14.65" customHeight="1" x14ac:dyDescent="0.3">
      <c r="B1044" s="250"/>
      <c r="C1044" s="251"/>
      <c r="D1044" s="251"/>
      <c r="E1044" s="251"/>
    </row>
    <row r="1045" spans="2:5" ht="14.65" customHeight="1" x14ac:dyDescent="0.3">
      <c r="B1045" s="250"/>
      <c r="C1045" s="251"/>
      <c r="D1045" s="251"/>
      <c r="E1045" s="251"/>
    </row>
    <row r="1046" spans="2:5" ht="14.65" customHeight="1" x14ac:dyDescent="0.3">
      <c r="B1046" s="250"/>
      <c r="C1046" s="251"/>
      <c r="D1046" s="251"/>
      <c r="E1046" s="251"/>
    </row>
    <row r="1047" spans="2:5" ht="14.65" customHeight="1" x14ac:dyDescent="0.3">
      <c r="B1047" s="250"/>
      <c r="C1047" s="251"/>
      <c r="D1047" s="251"/>
      <c r="E1047" s="251"/>
    </row>
    <row r="1048" spans="2:5" ht="14.65" customHeight="1" x14ac:dyDescent="0.3">
      <c r="B1048" s="250"/>
      <c r="C1048" s="251"/>
      <c r="D1048" s="251"/>
      <c r="E1048" s="251"/>
    </row>
  </sheetData>
  <mergeCells count="57">
    <mergeCell ref="B10:E10"/>
    <mergeCell ref="B11:E11"/>
    <mergeCell ref="N10:S10"/>
    <mergeCell ref="N8:S8"/>
    <mergeCell ref="S12:S13"/>
    <mergeCell ref="N12:N13"/>
    <mergeCell ref="O12:O13"/>
    <mergeCell ref="P12:P13"/>
    <mergeCell ref="Q12:Q13"/>
    <mergeCell ref="R12:R13"/>
    <mergeCell ref="B13:E13"/>
    <mergeCell ref="L13:L14"/>
    <mergeCell ref="G415:K415"/>
    <mergeCell ref="B268:E268"/>
    <mergeCell ref="G349:K349"/>
    <mergeCell ref="N46:S46"/>
    <mergeCell ref="N48:N49"/>
    <mergeCell ref="O48:O49"/>
    <mergeCell ref="S48:S49"/>
    <mergeCell ref="P48:P49"/>
    <mergeCell ref="Q48:Q49"/>
    <mergeCell ref="R48:R49"/>
    <mergeCell ref="G235:K235"/>
    <mergeCell ref="B202:E202"/>
    <mergeCell ref="G201:K201"/>
    <mergeCell ref="G218:K218"/>
    <mergeCell ref="B139:E139"/>
    <mergeCell ref="G366:K366"/>
    <mergeCell ref="G25:K25"/>
    <mergeCell ref="G42:K42"/>
    <mergeCell ref="B76:E76"/>
    <mergeCell ref="G91:K91"/>
    <mergeCell ref="G108:K108"/>
    <mergeCell ref="B394:E394"/>
    <mergeCell ref="G398:K398"/>
    <mergeCell ref="B262:E264"/>
    <mergeCell ref="G266:K266"/>
    <mergeCell ref="G283:K283"/>
    <mergeCell ref="G300:K300"/>
    <mergeCell ref="B331:E331"/>
    <mergeCell ref="G332:K332"/>
    <mergeCell ref="G679:K679"/>
    <mergeCell ref="G613:K613"/>
    <mergeCell ref="G439:K439"/>
    <mergeCell ref="B457:E457"/>
    <mergeCell ref="G464:K464"/>
    <mergeCell ref="G481:K481"/>
    <mergeCell ref="B520:E521"/>
    <mergeCell ref="G530:K530"/>
    <mergeCell ref="G547:K547"/>
    <mergeCell ref="G574:K574"/>
    <mergeCell ref="B584:E584"/>
    <mergeCell ref="G596:K596"/>
    <mergeCell ref="G643:K643"/>
    <mergeCell ref="B649:E649"/>
    <mergeCell ref="G662:K662"/>
    <mergeCell ref="B644:E645"/>
  </mergeCells>
  <printOptions horizontalCentered="1"/>
  <pageMargins left="0.39370078740157483" right="0.39370078740157483" top="0.78740157480314965" bottom="0.39370078740157483" header="0.51181102362204722" footer="0.39370078740157483"/>
  <pageSetup paperSize="9" scale="10" orientation="portrait" r:id="rId1"/>
  <headerFooter alignWithMargins="0"/>
  <rowBreaks count="9" manualBreakCount="9">
    <brk id="71" min="1" max="4" man="1"/>
    <brk id="134" min="1" max="4" man="1"/>
    <brk id="259" min="1" max="4" man="1"/>
    <brk id="318" min="1" max="4" man="1"/>
    <brk id="380" min="1" max="4" man="1"/>
    <brk id="442" min="1" max="4" man="1"/>
    <brk id="503" min="1" max="4" man="1"/>
    <brk id="566" min="1" max="4" man="1"/>
    <brk id="631" min="1" max="4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59999389629810485"/>
    <pageSetUpPr fitToPage="1"/>
  </sheetPr>
  <dimension ref="B1:G616"/>
  <sheetViews>
    <sheetView showGridLines="0" zoomScaleNormal="100" zoomScaleSheetLayoutView="75" workbookViewId="0">
      <pane xSplit="1" ySplit="8" topLeftCell="B9" activePane="bottomRight" state="frozen"/>
      <selection pane="topRight" activeCell="B1" sqref="B1"/>
      <selection pane="bottomLeft" activeCell="A11" sqref="A11"/>
      <selection pane="bottomRight" activeCell="A9" sqref="A9"/>
    </sheetView>
  </sheetViews>
  <sheetFormatPr baseColWidth="10" defaultColWidth="10.1796875" defaultRowHeight="14.65" customHeight="1" x14ac:dyDescent="0.3"/>
  <cols>
    <col min="1" max="1" width="15.1796875" style="224" customWidth="1"/>
    <col min="2" max="2" width="16.26953125" style="257" customWidth="1"/>
    <col min="3" max="3" width="14.54296875" style="257" customWidth="1"/>
    <col min="4" max="4" width="24.54296875" style="257" customWidth="1"/>
    <col min="5" max="5" width="22.81640625" style="1000" customWidth="1"/>
    <col min="6" max="6" width="17.7265625" style="224" customWidth="1"/>
    <col min="7" max="7" width="15.81640625" style="224" customWidth="1"/>
    <col min="8" max="8" width="23.7265625" style="224" customWidth="1"/>
    <col min="9" max="9" width="28" style="224" customWidth="1"/>
    <col min="10" max="10" width="21.1796875" style="224" customWidth="1"/>
    <col min="11" max="11" width="9.54296875" style="224" customWidth="1"/>
    <col min="12" max="12" width="12.81640625" style="224" customWidth="1"/>
    <col min="13" max="16384" width="10.1796875" style="224"/>
  </cols>
  <sheetData>
    <row r="1" spans="2:7" ht="12.65" customHeight="1" x14ac:dyDescent="0.3"/>
    <row r="2" spans="2:7" ht="12.65" customHeight="1" x14ac:dyDescent="0.3"/>
    <row r="3" spans="2:7" ht="12.65" customHeight="1" x14ac:dyDescent="0.3">
      <c r="D3" s="224"/>
      <c r="E3" s="1001"/>
    </row>
    <row r="4" spans="2:7" ht="12.65" customHeight="1" x14ac:dyDescent="0.3"/>
    <row r="5" spans="2:7" ht="12.65" customHeight="1" x14ac:dyDescent="0.3"/>
    <row r="6" spans="2:7" ht="14.65" customHeight="1" x14ac:dyDescent="0.3">
      <c r="B6" s="934" t="s">
        <v>12444</v>
      </c>
      <c r="C6" s="926"/>
      <c r="D6" s="934"/>
      <c r="E6" s="1002"/>
      <c r="F6" s="934"/>
    </row>
    <row r="7" spans="2:7" ht="14.65" customHeight="1" x14ac:dyDescent="0.3">
      <c r="B7" s="225" t="s">
        <v>12546</v>
      </c>
      <c r="C7" s="926"/>
      <c r="D7" s="226"/>
      <c r="E7" s="1004"/>
      <c r="F7" s="240"/>
    </row>
    <row r="8" spans="2:7" ht="14.65" customHeight="1" x14ac:dyDescent="0.3">
      <c r="B8" s="227" t="s">
        <v>151</v>
      </c>
      <c r="C8" s="227" t="s">
        <v>0</v>
      </c>
      <c r="D8" s="228" t="s">
        <v>108</v>
      </c>
      <c r="E8" s="228" t="s">
        <v>109</v>
      </c>
      <c r="F8" s="228" t="s">
        <v>110</v>
      </c>
    </row>
    <row r="9" spans="2:7" ht="14.65" customHeight="1" x14ac:dyDescent="0.3">
      <c r="B9" s="935" t="s">
        <v>12440</v>
      </c>
      <c r="C9" s="986" t="s">
        <v>111</v>
      </c>
      <c r="D9" s="1029">
        <v>31</v>
      </c>
      <c r="E9" s="1030">
        <v>23873.443018463498</v>
      </c>
      <c r="F9" s="1030">
        <f>+IF(E9=0,0,E9/D9)</f>
        <v>770.11106511172579</v>
      </c>
      <c r="G9" s="1009"/>
    </row>
    <row r="10" spans="2:7" ht="14.65" customHeight="1" x14ac:dyDescent="0.3">
      <c r="B10" s="989" t="s">
        <v>12440</v>
      </c>
      <c r="C10" s="990" t="s">
        <v>112</v>
      </c>
      <c r="D10" s="1029">
        <v>6</v>
      </c>
      <c r="E10" s="1030">
        <v>57586.250306142698</v>
      </c>
      <c r="F10" s="1030">
        <f t="shared" ref="F10:F73" si="0">+IF(E10=0,0,E10/D10)</f>
        <v>9597.7083843571163</v>
      </c>
    </row>
    <row r="11" spans="2:7" ht="14.65" customHeight="1" x14ac:dyDescent="0.3">
      <c r="B11" s="935" t="s">
        <v>12440</v>
      </c>
      <c r="C11" s="986" t="s">
        <v>113</v>
      </c>
      <c r="D11" s="1029">
        <v>4</v>
      </c>
      <c r="E11" s="1030">
        <v>85953.139348369194</v>
      </c>
      <c r="F11" s="1030">
        <f t="shared" si="0"/>
        <v>21488.284837092298</v>
      </c>
      <c r="G11" s="1009"/>
    </row>
    <row r="12" spans="2:7" ht="14.65" customHeight="1" x14ac:dyDescent="0.3">
      <c r="B12" s="989" t="s">
        <v>12440</v>
      </c>
      <c r="C12" s="990" t="s">
        <v>114</v>
      </c>
      <c r="D12" s="1029">
        <v>4</v>
      </c>
      <c r="E12" s="1030">
        <v>48602.284053361203</v>
      </c>
      <c r="F12" s="1030">
        <f t="shared" si="0"/>
        <v>12150.571013340301</v>
      </c>
      <c r="G12" s="1009"/>
    </row>
    <row r="13" spans="2:7" ht="14.65" customHeight="1" x14ac:dyDescent="0.3">
      <c r="B13" s="935" t="s">
        <v>12440</v>
      </c>
      <c r="C13" s="986" t="s">
        <v>115</v>
      </c>
      <c r="D13" s="1029">
        <v>41</v>
      </c>
      <c r="E13" s="1030">
        <v>639795.16833769204</v>
      </c>
      <c r="F13" s="1030">
        <f t="shared" si="0"/>
        <v>15604.760203358343</v>
      </c>
    </row>
    <row r="14" spans="2:7" ht="14.65" customHeight="1" x14ac:dyDescent="0.3">
      <c r="B14" s="989" t="s">
        <v>12440</v>
      </c>
      <c r="C14" s="990" t="s">
        <v>116</v>
      </c>
      <c r="D14" s="1029">
        <v>96</v>
      </c>
      <c r="E14" s="1030">
        <v>2179589.7998434901</v>
      </c>
      <c r="F14" s="1030">
        <f t="shared" si="0"/>
        <v>22704.060415036354</v>
      </c>
      <c r="G14" s="1009"/>
    </row>
    <row r="15" spans="2:7" ht="14.65" customHeight="1" x14ac:dyDescent="0.3">
      <c r="B15" s="935" t="s">
        <v>12440</v>
      </c>
      <c r="C15" s="986" t="s">
        <v>117</v>
      </c>
      <c r="D15" s="1029">
        <v>3715</v>
      </c>
      <c r="E15" s="1030">
        <v>83693579.273097306</v>
      </c>
      <c r="F15" s="1030">
        <f t="shared" si="0"/>
        <v>22528.554313081375</v>
      </c>
      <c r="G15" s="1009"/>
    </row>
    <row r="16" spans="2:7" ht="14.65" customHeight="1" x14ac:dyDescent="0.3">
      <c r="B16" s="989" t="s">
        <v>12440</v>
      </c>
      <c r="C16" s="990" t="s">
        <v>118</v>
      </c>
      <c r="D16" s="1029">
        <v>480</v>
      </c>
      <c r="E16" s="1030">
        <v>11768171.652377799</v>
      </c>
      <c r="F16" s="1030">
        <f t="shared" si="0"/>
        <v>24517.02427578708</v>
      </c>
    </row>
    <row r="17" spans="2:7" ht="14.65" customHeight="1" x14ac:dyDescent="0.3">
      <c r="B17" s="935" t="s">
        <v>12440</v>
      </c>
      <c r="C17" s="986" t="s">
        <v>119</v>
      </c>
      <c r="D17" s="1029">
        <v>222</v>
      </c>
      <c r="E17" s="1030">
        <v>13474015.289329501</v>
      </c>
      <c r="F17" s="1030">
        <f t="shared" si="0"/>
        <v>60693.762564547302</v>
      </c>
      <c r="G17" s="1009"/>
    </row>
    <row r="18" spans="2:7" ht="14.65" customHeight="1" x14ac:dyDescent="0.3">
      <c r="B18" s="989" t="s">
        <v>12440</v>
      </c>
      <c r="C18" s="990" t="s">
        <v>120</v>
      </c>
      <c r="D18" s="1029">
        <v>1503</v>
      </c>
      <c r="E18" s="1030">
        <v>18012805.706292301</v>
      </c>
      <c r="F18" s="1030">
        <f t="shared" si="0"/>
        <v>11984.568001525151</v>
      </c>
    </row>
    <row r="19" spans="2:7" ht="14.65" customHeight="1" x14ac:dyDescent="0.3">
      <c r="B19" s="935" t="s">
        <v>12440</v>
      </c>
      <c r="C19" s="986" t="s">
        <v>121</v>
      </c>
      <c r="D19" s="1029">
        <v>751</v>
      </c>
      <c r="E19" s="1030">
        <v>19586650.512809701</v>
      </c>
      <c r="F19" s="1030">
        <f t="shared" si="0"/>
        <v>26080.759670851799</v>
      </c>
    </row>
    <row r="20" spans="2:7" ht="14.65" customHeight="1" x14ac:dyDescent="0.3">
      <c r="B20" s="989" t="s">
        <v>12440</v>
      </c>
      <c r="C20" s="990" t="s">
        <v>122</v>
      </c>
      <c r="D20" s="1029">
        <v>7106</v>
      </c>
      <c r="E20" s="1030">
        <v>246638887.84537101</v>
      </c>
      <c r="F20" s="1030">
        <f t="shared" si="0"/>
        <v>34708.540366643821</v>
      </c>
      <c r="G20" s="1009"/>
    </row>
    <row r="21" spans="2:7" ht="14.65" customHeight="1" x14ac:dyDescent="0.3">
      <c r="B21" s="935" t="s">
        <v>12440</v>
      </c>
      <c r="C21" s="986" t="s">
        <v>123</v>
      </c>
      <c r="D21" s="1029">
        <v>15471</v>
      </c>
      <c r="E21" s="1030">
        <v>868656034.67360497</v>
      </c>
      <c r="F21" s="1030">
        <f t="shared" si="0"/>
        <v>56147.374744593428</v>
      </c>
    </row>
    <row r="22" spans="2:7" ht="14.65" customHeight="1" x14ac:dyDescent="0.3">
      <c r="B22" s="989" t="s">
        <v>12440</v>
      </c>
      <c r="C22" s="990" t="s">
        <v>124</v>
      </c>
      <c r="D22" s="1029">
        <v>87</v>
      </c>
      <c r="E22" s="1030">
        <v>1373016.5199363299</v>
      </c>
      <c r="F22" s="1030">
        <f t="shared" si="0"/>
        <v>15781.799079727931</v>
      </c>
      <c r="G22" s="1009"/>
    </row>
    <row r="23" spans="2:7" ht="14.65" customHeight="1" x14ac:dyDescent="0.3">
      <c r="B23" s="935" t="s">
        <v>12440</v>
      </c>
      <c r="C23" s="986" t="s">
        <v>125</v>
      </c>
      <c r="D23" s="1029">
        <v>163</v>
      </c>
      <c r="E23" s="1030">
        <v>1310146.71915576</v>
      </c>
      <c r="F23" s="1030">
        <f t="shared" si="0"/>
        <v>8037.7099334709201</v>
      </c>
      <c r="G23" s="1009"/>
    </row>
    <row r="24" spans="2:7" ht="14.65" customHeight="1" x14ac:dyDescent="0.3">
      <c r="B24" s="989" t="s">
        <v>12440</v>
      </c>
      <c r="C24" s="990" t="s">
        <v>126</v>
      </c>
      <c r="D24" s="1029">
        <v>586</v>
      </c>
      <c r="E24" s="1030">
        <v>12306154.132243101</v>
      </c>
      <c r="F24" s="1030">
        <f t="shared" si="0"/>
        <v>21000.263024305634</v>
      </c>
      <c r="G24" s="1009"/>
    </row>
    <row r="25" spans="2:7" ht="14.65" customHeight="1" x14ac:dyDescent="0.3">
      <c r="B25" s="935" t="s">
        <v>12440</v>
      </c>
      <c r="C25" s="986" t="s">
        <v>127</v>
      </c>
      <c r="D25" s="1029">
        <v>23691</v>
      </c>
      <c r="E25" s="1030">
        <v>430505999.24768198</v>
      </c>
      <c r="F25" s="1030">
        <f t="shared" si="0"/>
        <v>18171.710744488708</v>
      </c>
      <c r="G25" s="1009"/>
    </row>
    <row r="26" spans="2:7" ht="14.65" customHeight="1" x14ac:dyDescent="0.3">
      <c r="B26" s="989" t="s">
        <v>12440</v>
      </c>
      <c r="C26" s="990" t="s">
        <v>128</v>
      </c>
      <c r="D26" s="1029">
        <v>4756</v>
      </c>
      <c r="E26" s="1030">
        <v>130205013.85219</v>
      </c>
      <c r="F26" s="1030">
        <f t="shared" si="0"/>
        <v>27377.000389442808</v>
      </c>
    </row>
    <row r="27" spans="2:7" ht="14.65" customHeight="1" x14ac:dyDescent="0.3">
      <c r="B27" s="935" t="s">
        <v>12440</v>
      </c>
      <c r="C27" s="986" t="s">
        <v>129</v>
      </c>
      <c r="D27" s="1029">
        <v>16641</v>
      </c>
      <c r="E27" s="1030">
        <v>364165514.56528097</v>
      </c>
      <c r="F27" s="1030">
        <f t="shared" si="0"/>
        <v>21883.631666683552</v>
      </c>
      <c r="G27" s="1009"/>
    </row>
    <row r="28" spans="2:7" ht="14.65" customHeight="1" x14ac:dyDescent="0.3">
      <c r="B28" s="989" t="s">
        <v>12440</v>
      </c>
      <c r="C28" s="990" t="s">
        <v>29</v>
      </c>
      <c r="D28" s="1029">
        <v>2454</v>
      </c>
      <c r="E28" s="1030">
        <v>38718988.865814</v>
      </c>
      <c r="F28" s="1030">
        <f t="shared" si="0"/>
        <v>15777.909073273839</v>
      </c>
    </row>
    <row r="29" spans="2:7" ht="14.65" customHeight="1" x14ac:dyDescent="0.3">
      <c r="B29" s="935" t="s">
        <v>12440</v>
      </c>
      <c r="C29" s="986" t="s">
        <v>28</v>
      </c>
      <c r="D29" s="1029">
        <v>6895</v>
      </c>
      <c r="E29" s="1030">
        <v>60737612.788232401</v>
      </c>
      <c r="F29" s="1030">
        <f t="shared" si="0"/>
        <v>8808.9358648632915</v>
      </c>
      <c r="G29" s="1009"/>
    </row>
    <row r="30" spans="2:7" ht="14.65" customHeight="1" x14ac:dyDescent="0.3">
      <c r="B30" s="989" t="s">
        <v>12440</v>
      </c>
      <c r="C30" s="990" t="s">
        <v>27</v>
      </c>
      <c r="D30" s="1029">
        <v>6221</v>
      </c>
      <c r="E30" s="1030">
        <v>89220737.598543197</v>
      </c>
      <c r="F30" s="1030">
        <f t="shared" si="0"/>
        <v>14341.86426596097</v>
      </c>
      <c r="G30" s="1009"/>
    </row>
    <row r="31" spans="2:7" ht="14.65" customHeight="1" x14ac:dyDescent="0.3">
      <c r="B31" s="935" t="s">
        <v>12440</v>
      </c>
      <c r="C31" s="986" t="s">
        <v>26</v>
      </c>
      <c r="D31" s="1029">
        <v>4768</v>
      </c>
      <c r="E31" s="1030">
        <v>50768116.527956299</v>
      </c>
      <c r="F31" s="1030">
        <f t="shared" si="0"/>
        <v>10647.67544629956</v>
      </c>
      <c r="G31" s="1009"/>
    </row>
    <row r="32" spans="2:7" ht="14.65" customHeight="1" x14ac:dyDescent="0.3">
      <c r="B32" s="989" t="s">
        <v>12440</v>
      </c>
      <c r="C32" s="990" t="s">
        <v>25</v>
      </c>
      <c r="D32" s="1029">
        <v>6867</v>
      </c>
      <c r="E32" s="1030">
        <v>143571214.60400099</v>
      </c>
      <c r="F32" s="1030">
        <f t="shared" si="0"/>
        <v>20907.414388233723</v>
      </c>
    </row>
    <row r="33" spans="2:7" ht="14.65" customHeight="1" x14ac:dyDescent="0.3">
      <c r="B33" s="935" t="s">
        <v>12440</v>
      </c>
      <c r="C33" s="986" t="s">
        <v>130</v>
      </c>
      <c r="D33" s="1029">
        <v>12897</v>
      </c>
      <c r="E33" s="1030">
        <v>144297891.78165999</v>
      </c>
      <c r="F33" s="1030">
        <f t="shared" si="0"/>
        <v>11188.485057118709</v>
      </c>
      <c r="G33" s="1009"/>
    </row>
    <row r="34" spans="2:7" ht="14.65" customHeight="1" x14ac:dyDescent="0.3">
      <c r="B34" s="989" t="s">
        <v>12440</v>
      </c>
      <c r="C34" s="990" t="s">
        <v>131</v>
      </c>
      <c r="D34" s="1029">
        <v>14038</v>
      </c>
      <c r="E34" s="1030">
        <v>184670422.663192</v>
      </c>
      <c r="F34" s="1030">
        <f t="shared" si="0"/>
        <v>13155.037944378972</v>
      </c>
    </row>
    <row r="35" spans="2:7" ht="14.65" customHeight="1" x14ac:dyDescent="0.3">
      <c r="B35" s="935" t="s">
        <v>12440</v>
      </c>
      <c r="C35" s="986" t="s">
        <v>132</v>
      </c>
      <c r="D35" s="1029">
        <v>28205</v>
      </c>
      <c r="E35" s="1030">
        <v>381016645.81218302</v>
      </c>
      <c r="F35" s="1030">
        <f t="shared" si="0"/>
        <v>13508.833391674632</v>
      </c>
    </row>
    <row r="36" spans="2:7" ht="14.65" customHeight="1" x14ac:dyDescent="0.3">
      <c r="B36" s="989" t="s">
        <v>12440</v>
      </c>
      <c r="C36" s="990" t="s">
        <v>133</v>
      </c>
      <c r="D36" s="1029">
        <v>4750</v>
      </c>
      <c r="E36" s="1030">
        <v>70188672.004579201</v>
      </c>
      <c r="F36" s="1030">
        <f t="shared" si="0"/>
        <v>14776.562527279832</v>
      </c>
      <c r="G36" s="1009"/>
    </row>
    <row r="37" spans="2:7" ht="14.65" customHeight="1" x14ac:dyDescent="0.3">
      <c r="B37" s="935" t="s">
        <v>12440</v>
      </c>
      <c r="C37" s="986" t="s">
        <v>134</v>
      </c>
      <c r="D37" s="1029">
        <v>14092</v>
      </c>
      <c r="E37" s="1030">
        <v>150406251.26921499</v>
      </c>
      <c r="F37" s="1030">
        <f t="shared" si="0"/>
        <v>10673.165715953377</v>
      </c>
    </row>
    <row r="38" spans="2:7" ht="14.65" customHeight="1" x14ac:dyDescent="0.3">
      <c r="B38" s="989" t="s">
        <v>12440</v>
      </c>
      <c r="C38" s="990" t="s">
        <v>135</v>
      </c>
      <c r="D38" s="1029">
        <v>17967</v>
      </c>
      <c r="E38" s="1030">
        <v>241448545.92657799</v>
      </c>
      <c r="F38" s="1030">
        <f t="shared" si="0"/>
        <v>13438.445256669338</v>
      </c>
    </row>
    <row r="39" spans="2:7" ht="14.65" customHeight="1" x14ac:dyDescent="0.3">
      <c r="B39" s="935" t="s">
        <v>12440</v>
      </c>
      <c r="C39" s="986" t="s">
        <v>136</v>
      </c>
      <c r="D39" s="1029">
        <v>15681</v>
      </c>
      <c r="E39" s="1030">
        <v>180815051.80025399</v>
      </c>
      <c r="F39" s="1030">
        <f t="shared" si="0"/>
        <v>11530.836796138894</v>
      </c>
    </row>
    <row r="40" spans="2:7" ht="14.65" customHeight="1" x14ac:dyDescent="0.3">
      <c r="B40" s="989" t="s">
        <v>12440</v>
      </c>
      <c r="C40" s="990" t="s">
        <v>137</v>
      </c>
      <c r="D40" s="1029">
        <v>18810</v>
      </c>
      <c r="E40" s="1030">
        <v>187352798.25340801</v>
      </c>
      <c r="F40" s="1030">
        <f t="shared" si="0"/>
        <v>9960.2763558430634</v>
      </c>
    </row>
    <row r="41" spans="2:7" ht="14.65" customHeight="1" x14ac:dyDescent="0.3">
      <c r="B41" s="935" t="s">
        <v>12440</v>
      </c>
      <c r="C41" s="986" t="s">
        <v>138</v>
      </c>
      <c r="D41" s="1029">
        <v>12313</v>
      </c>
      <c r="E41" s="1030">
        <v>126165126.975757</v>
      </c>
      <c r="F41" s="1030">
        <f t="shared" si="0"/>
        <v>10246.497764619264</v>
      </c>
      <c r="G41" s="1009"/>
    </row>
    <row r="42" spans="2:7" ht="14.65" customHeight="1" x14ac:dyDescent="0.3">
      <c r="B42" s="989" t="s">
        <v>12440</v>
      </c>
      <c r="C42" s="990" t="s">
        <v>139</v>
      </c>
      <c r="D42" s="1029">
        <v>18482</v>
      </c>
      <c r="E42" s="1030">
        <v>147500722.775327</v>
      </c>
      <c r="F42" s="1030">
        <f t="shared" si="0"/>
        <v>7980.777122352938</v>
      </c>
    </row>
    <row r="43" spans="2:7" ht="14.65" customHeight="1" x14ac:dyDescent="0.3">
      <c r="B43" s="935" t="s">
        <v>12440</v>
      </c>
      <c r="C43" s="986" t="s">
        <v>140</v>
      </c>
      <c r="D43" s="1029">
        <v>12111</v>
      </c>
      <c r="E43" s="1030">
        <v>123886043.18257099</v>
      </c>
      <c r="F43" s="1030">
        <f t="shared" si="0"/>
        <v>10229.216677612996</v>
      </c>
      <c r="G43" s="1009"/>
    </row>
    <row r="44" spans="2:7" ht="14.65" customHeight="1" x14ac:dyDescent="0.3">
      <c r="B44" s="989" t="s">
        <v>12440</v>
      </c>
      <c r="C44" s="990" t="s">
        <v>141</v>
      </c>
      <c r="D44" s="1029">
        <v>19670</v>
      </c>
      <c r="E44" s="1030">
        <v>218530058.224767</v>
      </c>
      <c r="F44" s="1030">
        <f t="shared" si="0"/>
        <v>11109.81485636843</v>
      </c>
      <c r="G44" s="1009"/>
    </row>
    <row r="45" spans="2:7" ht="14.65" customHeight="1" x14ac:dyDescent="0.3">
      <c r="B45" s="935" t="s">
        <v>12440</v>
      </c>
      <c r="C45" s="986" t="s">
        <v>142</v>
      </c>
      <c r="D45" s="1029">
        <v>33953</v>
      </c>
      <c r="E45" s="1030">
        <v>317895859.12169898</v>
      </c>
      <c r="F45" s="1030">
        <f t="shared" si="0"/>
        <v>9362.8209325155058</v>
      </c>
    </row>
    <row r="46" spans="2:7" ht="14.65" customHeight="1" x14ac:dyDescent="0.3">
      <c r="B46" s="989" t="s">
        <v>12440</v>
      </c>
      <c r="C46" s="990" t="s">
        <v>143</v>
      </c>
      <c r="D46" s="1029">
        <v>33325</v>
      </c>
      <c r="E46" s="1030">
        <v>332642061.76147902</v>
      </c>
      <c r="F46" s="1030">
        <f t="shared" si="0"/>
        <v>9981.7572921674127</v>
      </c>
    </row>
    <row r="47" spans="2:7" ht="14.65" customHeight="1" x14ac:dyDescent="0.3">
      <c r="B47" s="935" t="s">
        <v>12440</v>
      </c>
      <c r="C47" s="986" t="s">
        <v>144</v>
      </c>
      <c r="D47" s="1029">
        <v>27870</v>
      </c>
      <c r="E47" s="1030">
        <v>241223292.89799401</v>
      </c>
      <c r="F47" s="1030">
        <f t="shared" si="0"/>
        <v>8655.3029385717255</v>
      </c>
      <c r="G47" s="1009"/>
    </row>
    <row r="48" spans="2:7" ht="14.65" customHeight="1" x14ac:dyDescent="0.3">
      <c r="B48" s="989" t="s">
        <v>12440</v>
      </c>
      <c r="C48" s="990" t="s">
        <v>145</v>
      </c>
      <c r="D48" s="1029">
        <v>34945</v>
      </c>
      <c r="E48" s="1030">
        <v>413153119.79721802</v>
      </c>
      <c r="F48" s="1030">
        <f t="shared" si="0"/>
        <v>11822.953778715639</v>
      </c>
    </row>
    <row r="49" spans="2:7" ht="14.65" customHeight="1" x14ac:dyDescent="0.3">
      <c r="B49" s="935" t="s">
        <v>12440</v>
      </c>
      <c r="C49" s="986" t="s">
        <v>146</v>
      </c>
      <c r="D49" s="1029">
        <v>22910</v>
      </c>
      <c r="E49" s="1030">
        <v>221659633.10317001</v>
      </c>
      <c r="F49" s="1030">
        <f t="shared" si="0"/>
        <v>9675.2349674015713</v>
      </c>
      <c r="G49" s="1009"/>
    </row>
    <row r="50" spans="2:7" ht="14.65" customHeight="1" x14ac:dyDescent="0.3">
      <c r="B50" s="989" t="s">
        <v>12440</v>
      </c>
      <c r="C50" s="990" t="s">
        <v>147</v>
      </c>
      <c r="D50" s="1029">
        <v>33735</v>
      </c>
      <c r="E50" s="1030">
        <v>321685906.84452897</v>
      </c>
      <c r="F50" s="1030">
        <f t="shared" si="0"/>
        <v>9535.6723534764769</v>
      </c>
    </row>
    <row r="51" spans="2:7" ht="14.65" customHeight="1" x14ac:dyDescent="0.3">
      <c r="B51" s="935" t="s">
        <v>12440</v>
      </c>
      <c r="C51" s="986" t="s">
        <v>148</v>
      </c>
      <c r="D51" s="1029">
        <v>18784</v>
      </c>
      <c r="E51" s="1030">
        <v>151138243.342058</v>
      </c>
      <c r="F51" s="1030">
        <f t="shared" si="0"/>
        <v>8046.1160211913329</v>
      </c>
    </row>
    <row r="52" spans="2:7" ht="14.65" customHeight="1" x14ac:dyDescent="0.3">
      <c r="B52" s="989" t="s">
        <v>12440</v>
      </c>
      <c r="C52" s="990" t="s">
        <v>149</v>
      </c>
      <c r="D52" s="1029">
        <v>22299</v>
      </c>
      <c r="E52" s="1030">
        <v>146221782.827746</v>
      </c>
      <c r="F52" s="1030">
        <f t="shared" si="0"/>
        <v>6557.3246705119518</v>
      </c>
    </row>
    <row r="53" spans="2:7" ht="14.65" customHeight="1" x14ac:dyDescent="0.3">
      <c r="B53" s="935" t="s">
        <v>12440</v>
      </c>
      <c r="C53" s="986" t="s">
        <v>12447</v>
      </c>
      <c r="D53" s="1029">
        <v>32154</v>
      </c>
      <c r="E53" s="1030">
        <v>204451313.35904899</v>
      </c>
      <c r="F53" s="1030">
        <f t="shared" si="0"/>
        <v>6358.5032456008266</v>
      </c>
      <c r="G53" s="1009"/>
    </row>
    <row r="54" spans="2:7" ht="14.65" customHeight="1" x14ac:dyDescent="0.3">
      <c r="B54" s="989" t="s">
        <v>12440</v>
      </c>
      <c r="C54" s="990" t="s">
        <v>12448</v>
      </c>
      <c r="D54" s="1029">
        <v>32440</v>
      </c>
      <c r="E54" s="1030">
        <v>217672743.78183401</v>
      </c>
      <c r="F54" s="1030">
        <f t="shared" si="0"/>
        <v>6710.0105974671396</v>
      </c>
      <c r="G54" s="1009"/>
    </row>
    <row r="55" spans="2:7" ht="14.65" customHeight="1" x14ac:dyDescent="0.3">
      <c r="B55" s="935" t="s">
        <v>12440</v>
      </c>
      <c r="C55" s="986" t="s">
        <v>12449</v>
      </c>
      <c r="D55" s="1029">
        <v>18641</v>
      </c>
      <c r="E55" s="1030">
        <v>102158443.185167</v>
      </c>
      <c r="F55" s="1030">
        <f t="shared" si="0"/>
        <v>5480.3091671673728</v>
      </c>
      <c r="G55" s="1009"/>
    </row>
    <row r="56" spans="2:7" ht="14.65" customHeight="1" x14ac:dyDescent="0.3">
      <c r="B56" s="989" t="s">
        <v>12440</v>
      </c>
      <c r="C56" s="990" t="s">
        <v>12450</v>
      </c>
      <c r="D56" s="1029">
        <v>40055</v>
      </c>
      <c r="E56" s="1030">
        <v>263191864.08045599</v>
      </c>
      <c r="F56" s="1030">
        <f t="shared" si="0"/>
        <v>6570.7618045301706</v>
      </c>
      <c r="G56" s="1009"/>
    </row>
    <row r="57" spans="2:7" ht="14.65" customHeight="1" x14ac:dyDescent="0.3">
      <c r="B57" s="935" t="s">
        <v>12440</v>
      </c>
      <c r="C57" s="986" t="s">
        <v>48</v>
      </c>
      <c r="D57" s="1029">
        <v>87570</v>
      </c>
      <c r="E57" s="1030">
        <v>778907423.24498796</v>
      </c>
      <c r="F57" s="1030">
        <f t="shared" si="0"/>
        <v>8894.683376098983</v>
      </c>
      <c r="G57" s="1009"/>
    </row>
    <row r="58" spans="2:7" ht="14.65" customHeight="1" x14ac:dyDescent="0.3">
      <c r="B58" s="989" t="s">
        <v>12440</v>
      </c>
      <c r="C58" s="990" t="s">
        <v>12451</v>
      </c>
      <c r="D58" s="1029">
        <v>35527</v>
      </c>
      <c r="E58" s="1030">
        <v>314044755.717251</v>
      </c>
      <c r="F58" s="1030">
        <f t="shared" si="0"/>
        <v>8839.6080647747058</v>
      </c>
    </row>
    <row r="59" spans="2:7" ht="14.65" customHeight="1" x14ac:dyDescent="0.3">
      <c r="B59" s="935" t="s">
        <v>12440</v>
      </c>
      <c r="C59" s="986" t="s">
        <v>12452</v>
      </c>
      <c r="D59" s="1029">
        <v>42613</v>
      </c>
      <c r="E59" s="1030">
        <v>297164697.391478</v>
      </c>
      <c r="F59" s="1030">
        <f t="shared" si="0"/>
        <v>6973.5690374176429</v>
      </c>
      <c r="G59" s="1009"/>
    </row>
    <row r="60" spans="2:7" ht="14.65" customHeight="1" x14ac:dyDescent="0.3">
      <c r="B60" s="989" t="s">
        <v>12440</v>
      </c>
      <c r="C60" s="990" t="s">
        <v>12453</v>
      </c>
      <c r="D60" s="1029">
        <v>21933</v>
      </c>
      <c r="E60" s="1030">
        <v>120988715.746494</v>
      </c>
      <c r="F60" s="1030">
        <f t="shared" si="0"/>
        <v>5516.2866797289016</v>
      </c>
    </row>
    <row r="61" spans="2:7" ht="14.65" customHeight="1" x14ac:dyDescent="0.3">
      <c r="B61" s="935" t="s">
        <v>12440</v>
      </c>
      <c r="C61" s="986" t="s">
        <v>12454</v>
      </c>
      <c r="D61" s="1029">
        <v>43880</v>
      </c>
      <c r="E61" s="1030">
        <v>362313948.004399</v>
      </c>
      <c r="F61" s="1030">
        <f t="shared" si="0"/>
        <v>8256.926800464882</v>
      </c>
    </row>
    <row r="62" spans="2:7" ht="14.65" customHeight="1" x14ac:dyDescent="0.3">
      <c r="B62" s="989" t="s">
        <v>12440</v>
      </c>
      <c r="C62" s="990" t="s">
        <v>12455</v>
      </c>
      <c r="D62" s="1029">
        <v>225434</v>
      </c>
      <c r="E62" s="1030">
        <v>4942735077.4737597</v>
      </c>
      <c r="F62" s="1030">
        <f t="shared" si="0"/>
        <v>21925.419756885651</v>
      </c>
      <c r="G62" s="1009"/>
    </row>
    <row r="63" spans="2:7" ht="14.65" customHeight="1" x14ac:dyDescent="0.3">
      <c r="B63" s="989" t="s">
        <v>12440</v>
      </c>
      <c r="C63" s="986" t="s">
        <v>12564</v>
      </c>
      <c r="D63" s="1029">
        <v>31140</v>
      </c>
      <c r="E63" s="1030">
        <v>279289165.01999998</v>
      </c>
      <c r="F63" s="1030">
        <f t="shared" si="0"/>
        <v>8968.8235394990352</v>
      </c>
      <c r="G63" s="1009"/>
    </row>
    <row r="64" spans="2:7" ht="14.65" customHeight="1" x14ac:dyDescent="0.3">
      <c r="B64" s="935" t="s">
        <v>12441</v>
      </c>
      <c r="C64" s="986" t="s">
        <v>111</v>
      </c>
      <c r="D64" s="1029">
        <v>0</v>
      </c>
      <c r="E64" s="1030">
        <v>0</v>
      </c>
      <c r="F64" s="1030">
        <f t="shared" si="0"/>
        <v>0</v>
      </c>
    </row>
    <row r="65" spans="2:6" ht="14.65" customHeight="1" x14ac:dyDescent="0.3">
      <c r="B65" s="935" t="s">
        <v>12441</v>
      </c>
      <c r="C65" s="990" t="s">
        <v>112</v>
      </c>
      <c r="D65" s="1029">
        <v>0</v>
      </c>
      <c r="E65" s="1030">
        <v>0</v>
      </c>
      <c r="F65" s="1030">
        <f t="shared" si="0"/>
        <v>0</v>
      </c>
    </row>
    <row r="66" spans="2:6" ht="14.65" customHeight="1" x14ac:dyDescent="0.3">
      <c r="B66" s="935" t="s">
        <v>12441</v>
      </c>
      <c r="C66" s="986" t="s">
        <v>113</v>
      </c>
      <c r="D66" s="1029">
        <v>0</v>
      </c>
      <c r="E66" s="1030">
        <v>0</v>
      </c>
      <c r="F66" s="1030">
        <f t="shared" si="0"/>
        <v>0</v>
      </c>
    </row>
    <row r="67" spans="2:6" ht="14.65" customHeight="1" x14ac:dyDescent="0.3">
      <c r="B67" s="935" t="s">
        <v>12441</v>
      </c>
      <c r="C67" s="990" t="s">
        <v>114</v>
      </c>
      <c r="D67" s="1029">
        <v>0</v>
      </c>
      <c r="E67" s="1030">
        <v>0</v>
      </c>
      <c r="F67" s="1030">
        <f t="shared" si="0"/>
        <v>0</v>
      </c>
    </row>
    <row r="68" spans="2:6" ht="14.65" customHeight="1" x14ac:dyDescent="0.3">
      <c r="B68" s="935" t="s">
        <v>12441</v>
      </c>
      <c r="C68" s="986" t="s">
        <v>115</v>
      </c>
      <c r="D68" s="1029">
        <v>2</v>
      </c>
      <c r="E68" s="1030">
        <v>170.38146764044299</v>
      </c>
      <c r="F68" s="1030">
        <f t="shared" si="0"/>
        <v>85.190733820221496</v>
      </c>
    </row>
    <row r="69" spans="2:6" ht="14.65" customHeight="1" x14ac:dyDescent="0.3">
      <c r="B69" s="935" t="s">
        <v>12441</v>
      </c>
      <c r="C69" s="990" t="s">
        <v>116</v>
      </c>
      <c r="D69" s="1029">
        <v>0</v>
      </c>
      <c r="E69" s="1030">
        <v>0</v>
      </c>
      <c r="F69" s="1030">
        <f t="shared" si="0"/>
        <v>0</v>
      </c>
    </row>
    <row r="70" spans="2:6" ht="14.65" customHeight="1" x14ac:dyDescent="0.3">
      <c r="B70" s="935" t="s">
        <v>12441</v>
      </c>
      <c r="C70" s="986" t="s">
        <v>117</v>
      </c>
      <c r="D70" s="1029">
        <v>1</v>
      </c>
      <c r="E70" s="1030">
        <v>3375.5124767632901</v>
      </c>
      <c r="F70" s="1030">
        <f t="shared" si="0"/>
        <v>3375.5124767632901</v>
      </c>
    </row>
    <row r="71" spans="2:6" ht="14.65" customHeight="1" x14ac:dyDescent="0.3">
      <c r="B71" s="935" t="s">
        <v>12441</v>
      </c>
      <c r="C71" s="990" t="s">
        <v>118</v>
      </c>
      <c r="D71" s="1029">
        <v>0</v>
      </c>
      <c r="E71" s="1030">
        <v>0</v>
      </c>
      <c r="F71" s="1030">
        <f t="shared" si="0"/>
        <v>0</v>
      </c>
    </row>
    <row r="72" spans="2:6" ht="14.65" customHeight="1" x14ac:dyDescent="0.3">
      <c r="B72" s="935" t="s">
        <v>12441</v>
      </c>
      <c r="C72" s="986" t="s">
        <v>119</v>
      </c>
      <c r="D72" s="1029">
        <v>0</v>
      </c>
      <c r="E72" s="1030">
        <v>0</v>
      </c>
      <c r="F72" s="1030">
        <f t="shared" si="0"/>
        <v>0</v>
      </c>
    </row>
    <row r="73" spans="2:6" ht="14.65" customHeight="1" x14ac:dyDescent="0.3">
      <c r="B73" s="935" t="s">
        <v>12441</v>
      </c>
      <c r="C73" s="990" t="s">
        <v>120</v>
      </c>
      <c r="D73" s="1029">
        <v>1</v>
      </c>
      <c r="E73" s="1030">
        <v>23933.368535333298</v>
      </c>
      <c r="F73" s="1030">
        <f t="shared" si="0"/>
        <v>23933.368535333298</v>
      </c>
    </row>
    <row r="74" spans="2:6" ht="14.65" customHeight="1" x14ac:dyDescent="0.3">
      <c r="B74" s="935" t="s">
        <v>12441</v>
      </c>
      <c r="C74" s="986" t="s">
        <v>121</v>
      </c>
      <c r="D74" s="1029">
        <v>0</v>
      </c>
      <c r="E74" s="1030">
        <v>0</v>
      </c>
      <c r="F74" s="1030">
        <f t="shared" ref="F74:F137" si="1">+IF(E74=0,0,E74/D74)</f>
        <v>0</v>
      </c>
    </row>
    <row r="75" spans="2:6" ht="14.65" customHeight="1" x14ac:dyDescent="0.3">
      <c r="B75" s="935" t="s">
        <v>12441</v>
      </c>
      <c r="C75" s="990" t="s">
        <v>122</v>
      </c>
      <c r="D75" s="1029">
        <v>0</v>
      </c>
      <c r="E75" s="1030">
        <v>0</v>
      </c>
      <c r="F75" s="1030">
        <f t="shared" si="1"/>
        <v>0</v>
      </c>
    </row>
    <row r="76" spans="2:6" ht="14.65" customHeight="1" x14ac:dyDescent="0.3">
      <c r="B76" s="935" t="s">
        <v>12441</v>
      </c>
      <c r="C76" s="986" t="s">
        <v>123</v>
      </c>
      <c r="D76" s="1029">
        <v>0</v>
      </c>
      <c r="E76" s="1030">
        <v>0</v>
      </c>
      <c r="F76" s="1030">
        <f t="shared" si="1"/>
        <v>0</v>
      </c>
    </row>
    <row r="77" spans="2:6" ht="14.65" customHeight="1" x14ac:dyDescent="0.3">
      <c r="B77" s="935" t="s">
        <v>12441</v>
      </c>
      <c r="C77" s="990" t="s">
        <v>124</v>
      </c>
      <c r="D77" s="1029">
        <v>1</v>
      </c>
      <c r="E77" s="1030">
        <v>909.41474058411904</v>
      </c>
      <c r="F77" s="1030">
        <f t="shared" si="1"/>
        <v>909.41474058411904</v>
      </c>
    </row>
    <row r="78" spans="2:6" ht="14.65" customHeight="1" x14ac:dyDescent="0.3">
      <c r="B78" s="935" t="s">
        <v>12441</v>
      </c>
      <c r="C78" s="986" t="s">
        <v>125</v>
      </c>
      <c r="D78" s="1029">
        <v>0</v>
      </c>
      <c r="E78" s="1030">
        <v>0</v>
      </c>
      <c r="F78" s="1030">
        <f t="shared" si="1"/>
        <v>0</v>
      </c>
    </row>
    <row r="79" spans="2:6" ht="14.65" customHeight="1" x14ac:dyDescent="0.3">
      <c r="B79" s="935" t="s">
        <v>12441</v>
      </c>
      <c r="C79" s="990" t="s">
        <v>126</v>
      </c>
      <c r="D79" s="1029">
        <v>0</v>
      </c>
      <c r="E79" s="1030">
        <v>0</v>
      </c>
      <c r="F79" s="1030">
        <f t="shared" si="1"/>
        <v>0</v>
      </c>
    </row>
    <row r="80" spans="2:6" ht="14.65" customHeight="1" x14ac:dyDescent="0.3">
      <c r="B80" s="935" t="s">
        <v>12441</v>
      </c>
      <c r="C80" s="986" t="s">
        <v>127</v>
      </c>
      <c r="D80" s="1029">
        <v>9</v>
      </c>
      <c r="E80" s="1030">
        <v>112778.63957232601</v>
      </c>
      <c r="F80" s="1030">
        <f t="shared" si="1"/>
        <v>12530.959952480667</v>
      </c>
    </row>
    <row r="81" spans="2:6" ht="14.65" customHeight="1" x14ac:dyDescent="0.3">
      <c r="B81" s="935" t="s">
        <v>12441</v>
      </c>
      <c r="C81" s="990" t="s">
        <v>128</v>
      </c>
      <c r="D81" s="1029">
        <v>2</v>
      </c>
      <c r="E81" s="1030">
        <v>5610.2947847014302</v>
      </c>
      <c r="F81" s="1030">
        <f t="shared" si="1"/>
        <v>2805.1473923507151</v>
      </c>
    </row>
    <row r="82" spans="2:6" ht="14.65" customHeight="1" x14ac:dyDescent="0.3">
      <c r="B82" s="935" t="s">
        <v>12441</v>
      </c>
      <c r="C82" s="986" t="s">
        <v>129</v>
      </c>
      <c r="D82" s="1029">
        <v>113</v>
      </c>
      <c r="E82" s="1030">
        <v>714246.50984578999</v>
      </c>
      <c r="F82" s="1030">
        <f t="shared" si="1"/>
        <v>6320.7655738565481</v>
      </c>
    </row>
    <row r="83" spans="2:6" ht="14.65" customHeight="1" x14ac:dyDescent="0.3">
      <c r="B83" s="935" t="s">
        <v>12441</v>
      </c>
      <c r="C83" s="990" t="s">
        <v>29</v>
      </c>
      <c r="D83" s="1029">
        <v>11</v>
      </c>
      <c r="E83" s="1030">
        <v>75458.192193733295</v>
      </c>
      <c r="F83" s="1030">
        <f t="shared" si="1"/>
        <v>6859.8356539757542</v>
      </c>
    </row>
    <row r="84" spans="2:6" ht="14.65" customHeight="1" x14ac:dyDescent="0.3">
      <c r="B84" s="935" t="s">
        <v>12441</v>
      </c>
      <c r="C84" s="986" t="s">
        <v>28</v>
      </c>
      <c r="D84" s="1029">
        <v>141</v>
      </c>
      <c r="E84" s="1030">
        <v>374554.08479402901</v>
      </c>
      <c r="F84" s="1030">
        <f t="shared" si="1"/>
        <v>2656.4119488938227</v>
      </c>
    </row>
    <row r="85" spans="2:6" ht="14.65" customHeight="1" x14ac:dyDescent="0.3">
      <c r="B85" s="935" t="s">
        <v>12441</v>
      </c>
      <c r="C85" s="990" t="s">
        <v>27</v>
      </c>
      <c r="D85" s="1029">
        <v>52</v>
      </c>
      <c r="E85" s="1030">
        <v>117689.347875024</v>
      </c>
      <c r="F85" s="1030">
        <f t="shared" si="1"/>
        <v>2263.2566899043077</v>
      </c>
    </row>
    <row r="86" spans="2:6" ht="14.65" customHeight="1" x14ac:dyDescent="0.3">
      <c r="B86" s="935" t="s">
        <v>12441</v>
      </c>
      <c r="C86" s="986" t="s">
        <v>26</v>
      </c>
      <c r="D86" s="1029">
        <v>222</v>
      </c>
      <c r="E86" s="1030">
        <v>575231.54648369295</v>
      </c>
      <c r="F86" s="1030">
        <f t="shared" si="1"/>
        <v>2591.1330922688871</v>
      </c>
    </row>
    <row r="87" spans="2:6" ht="14.65" customHeight="1" x14ac:dyDescent="0.3">
      <c r="B87" s="935" t="s">
        <v>12441</v>
      </c>
      <c r="C87" s="990" t="s">
        <v>25</v>
      </c>
      <c r="D87" s="1029">
        <v>409</v>
      </c>
      <c r="E87" s="1030">
        <v>1293933.20410343</v>
      </c>
      <c r="F87" s="1030">
        <f t="shared" si="1"/>
        <v>3163.6508657785575</v>
      </c>
    </row>
    <row r="88" spans="2:6" ht="14.65" customHeight="1" x14ac:dyDescent="0.3">
      <c r="B88" s="935" t="s">
        <v>12441</v>
      </c>
      <c r="C88" s="986" t="s">
        <v>130</v>
      </c>
      <c r="D88" s="1029">
        <v>407</v>
      </c>
      <c r="E88" s="1030">
        <v>1315313.0964067599</v>
      </c>
      <c r="F88" s="1030">
        <f t="shared" si="1"/>
        <v>3231.7275095989189</v>
      </c>
    </row>
    <row r="89" spans="2:6" ht="14.65" customHeight="1" x14ac:dyDescent="0.3">
      <c r="B89" s="935" t="s">
        <v>12441</v>
      </c>
      <c r="C89" s="990" t="s">
        <v>131</v>
      </c>
      <c r="D89" s="1029">
        <v>236</v>
      </c>
      <c r="E89" s="1030">
        <v>563072.59757600306</v>
      </c>
      <c r="F89" s="1030">
        <f t="shared" si="1"/>
        <v>2385.9008371864538</v>
      </c>
    </row>
    <row r="90" spans="2:6" ht="14.65" customHeight="1" x14ac:dyDescent="0.3">
      <c r="B90" s="935" t="s">
        <v>12441</v>
      </c>
      <c r="C90" s="986" t="s">
        <v>132</v>
      </c>
      <c r="D90" s="1029">
        <v>1146</v>
      </c>
      <c r="E90" s="1030">
        <v>2268726.8238995899</v>
      </c>
      <c r="F90" s="1030">
        <f t="shared" si="1"/>
        <v>1979.6918184115095</v>
      </c>
    </row>
    <row r="91" spans="2:6" ht="14.65" customHeight="1" x14ac:dyDescent="0.3">
      <c r="B91" s="935" t="s">
        <v>12441</v>
      </c>
      <c r="C91" s="990" t="s">
        <v>133</v>
      </c>
      <c r="D91" s="1029">
        <v>99</v>
      </c>
      <c r="E91" s="1030">
        <v>223791.137923759</v>
      </c>
      <c r="F91" s="1030">
        <f t="shared" si="1"/>
        <v>2260.5165446844344</v>
      </c>
    </row>
    <row r="92" spans="2:6" ht="14.65" customHeight="1" x14ac:dyDescent="0.3">
      <c r="B92" s="935" t="s">
        <v>12441</v>
      </c>
      <c r="C92" s="986" t="s">
        <v>134</v>
      </c>
      <c r="D92" s="1029">
        <v>6929</v>
      </c>
      <c r="E92" s="1030">
        <v>20831649.1353513</v>
      </c>
      <c r="F92" s="1030">
        <f t="shared" si="1"/>
        <v>3006.4438065162794</v>
      </c>
    </row>
    <row r="93" spans="2:6" ht="14.65" customHeight="1" x14ac:dyDescent="0.3">
      <c r="B93" s="935" t="s">
        <v>12441</v>
      </c>
      <c r="C93" s="990" t="s">
        <v>135</v>
      </c>
      <c r="D93" s="1029">
        <v>10</v>
      </c>
      <c r="E93" s="1030">
        <v>16291.263043487001</v>
      </c>
      <c r="F93" s="1030">
        <f t="shared" si="1"/>
        <v>1629.1263043487002</v>
      </c>
    </row>
    <row r="94" spans="2:6" ht="14.65" customHeight="1" x14ac:dyDescent="0.3">
      <c r="B94" s="935" t="s">
        <v>12441</v>
      </c>
      <c r="C94" s="986" t="s">
        <v>136</v>
      </c>
      <c r="D94" s="1029">
        <v>19</v>
      </c>
      <c r="E94" s="1030">
        <v>30304.964670823902</v>
      </c>
      <c r="F94" s="1030">
        <f t="shared" si="1"/>
        <v>1594.998140569679</v>
      </c>
    </row>
    <row r="95" spans="2:6" ht="14.65" customHeight="1" x14ac:dyDescent="0.3">
      <c r="B95" s="935" t="s">
        <v>12441</v>
      </c>
      <c r="C95" s="990" t="s">
        <v>137</v>
      </c>
      <c r="D95" s="1029">
        <v>943</v>
      </c>
      <c r="E95" s="1030">
        <v>2227847.7340556802</v>
      </c>
      <c r="F95" s="1030">
        <f t="shared" si="1"/>
        <v>2362.5108526571371</v>
      </c>
    </row>
    <row r="96" spans="2:6" ht="14.65" customHeight="1" x14ac:dyDescent="0.3">
      <c r="B96" s="935" t="s">
        <v>12441</v>
      </c>
      <c r="C96" s="986" t="s">
        <v>138</v>
      </c>
      <c r="D96" s="1029">
        <v>149</v>
      </c>
      <c r="E96" s="1030">
        <v>755748.033627055</v>
      </c>
      <c r="F96" s="1030">
        <f t="shared" si="1"/>
        <v>5072.1344538728526</v>
      </c>
    </row>
    <row r="97" spans="2:6" ht="14.65" customHeight="1" x14ac:dyDescent="0.3">
      <c r="B97" s="935" t="s">
        <v>12441</v>
      </c>
      <c r="C97" s="990" t="s">
        <v>139</v>
      </c>
      <c r="D97" s="1029">
        <v>487</v>
      </c>
      <c r="E97" s="1030">
        <v>1255093.80912151</v>
      </c>
      <c r="F97" s="1030">
        <f t="shared" si="1"/>
        <v>2577.194679920965</v>
      </c>
    </row>
    <row r="98" spans="2:6" ht="14.65" customHeight="1" x14ac:dyDescent="0.3">
      <c r="B98" s="935" t="s">
        <v>12441</v>
      </c>
      <c r="C98" s="986" t="s">
        <v>140</v>
      </c>
      <c r="D98" s="1029">
        <v>1975</v>
      </c>
      <c r="E98" s="1030">
        <v>10920793.291404201</v>
      </c>
      <c r="F98" s="1030">
        <f t="shared" si="1"/>
        <v>5529.5155905844058</v>
      </c>
    </row>
    <row r="99" spans="2:6" ht="14.65" customHeight="1" x14ac:dyDescent="0.3">
      <c r="B99" s="935" t="s">
        <v>12441</v>
      </c>
      <c r="C99" s="990" t="s">
        <v>141</v>
      </c>
      <c r="D99" s="1029">
        <v>127</v>
      </c>
      <c r="E99" s="1030">
        <v>292085.54333139298</v>
      </c>
      <c r="F99" s="1030">
        <f t="shared" si="1"/>
        <v>2299.8861679637243</v>
      </c>
    </row>
    <row r="100" spans="2:6" ht="14.65" customHeight="1" x14ac:dyDescent="0.3">
      <c r="B100" s="935" t="s">
        <v>12441</v>
      </c>
      <c r="C100" s="986" t="s">
        <v>142</v>
      </c>
      <c r="D100" s="1029">
        <v>581</v>
      </c>
      <c r="E100" s="1030">
        <v>1828915.134904</v>
      </c>
      <c r="F100" s="1030">
        <f t="shared" si="1"/>
        <v>3147.8745867538728</v>
      </c>
    </row>
    <row r="101" spans="2:6" ht="14.65" customHeight="1" x14ac:dyDescent="0.3">
      <c r="B101" s="935" t="s">
        <v>12441</v>
      </c>
      <c r="C101" s="990" t="s">
        <v>143</v>
      </c>
      <c r="D101" s="1029">
        <v>317</v>
      </c>
      <c r="E101" s="1030">
        <v>748902.20404897304</v>
      </c>
      <c r="F101" s="1030">
        <f t="shared" si="1"/>
        <v>2362.467520659221</v>
      </c>
    </row>
    <row r="102" spans="2:6" ht="14.65" customHeight="1" x14ac:dyDescent="0.3">
      <c r="B102" s="935" t="s">
        <v>12441</v>
      </c>
      <c r="C102" s="986" t="s">
        <v>144</v>
      </c>
      <c r="D102" s="1029">
        <v>99</v>
      </c>
      <c r="E102" s="1030">
        <v>194286.13232038301</v>
      </c>
      <c r="F102" s="1030">
        <f t="shared" si="1"/>
        <v>1962.4861850543739</v>
      </c>
    </row>
    <row r="103" spans="2:6" ht="14.65" customHeight="1" x14ac:dyDescent="0.3">
      <c r="B103" s="935" t="s">
        <v>12441</v>
      </c>
      <c r="C103" s="990" t="s">
        <v>145</v>
      </c>
      <c r="D103" s="1029">
        <v>52</v>
      </c>
      <c r="E103" s="1030">
        <v>146811.74938178199</v>
      </c>
      <c r="F103" s="1030">
        <f t="shared" si="1"/>
        <v>2823.3028727265769</v>
      </c>
    </row>
    <row r="104" spans="2:6" ht="14.65" customHeight="1" x14ac:dyDescent="0.3">
      <c r="B104" s="935" t="s">
        <v>12441</v>
      </c>
      <c r="C104" s="986" t="s">
        <v>146</v>
      </c>
      <c r="D104" s="1029">
        <v>25482</v>
      </c>
      <c r="E104" s="1030">
        <v>613452887.52807105</v>
      </c>
      <c r="F104" s="1030">
        <f t="shared" si="1"/>
        <v>24073.969371637668</v>
      </c>
    </row>
    <row r="105" spans="2:6" ht="14.65" customHeight="1" x14ac:dyDescent="0.3">
      <c r="B105" s="935" t="s">
        <v>12441</v>
      </c>
      <c r="C105" s="990" t="s">
        <v>147</v>
      </c>
      <c r="D105" s="1029">
        <v>53</v>
      </c>
      <c r="E105" s="1030">
        <v>56654.569101089102</v>
      </c>
      <c r="F105" s="1030">
        <f t="shared" si="1"/>
        <v>1068.9541339828133</v>
      </c>
    </row>
    <row r="106" spans="2:6" ht="14.65" customHeight="1" x14ac:dyDescent="0.3">
      <c r="B106" s="935" t="s">
        <v>12441</v>
      </c>
      <c r="C106" s="986" t="s">
        <v>148</v>
      </c>
      <c r="D106" s="1029">
        <v>14</v>
      </c>
      <c r="E106" s="1030">
        <v>15763.620267479801</v>
      </c>
      <c r="F106" s="1030">
        <f t="shared" si="1"/>
        <v>1125.9728762485572</v>
      </c>
    </row>
    <row r="107" spans="2:6" ht="14.65" customHeight="1" x14ac:dyDescent="0.3">
      <c r="B107" s="935" t="s">
        <v>12441</v>
      </c>
      <c r="C107" s="990" t="s">
        <v>149</v>
      </c>
      <c r="D107" s="1029">
        <v>18</v>
      </c>
      <c r="E107" s="1030">
        <v>31533.6529426618</v>
      </c>
      <c r="F107" s="1030">
        <f t="shared" si="1"/>
        <v>1751.8696079256556</v>
      </c>
    </row>
    <row r="108" spans="2:6" ht="14.65" customHeight="1" x14ac:dyDescent="0.3">
      <c r="B108" s="935" t="s">
        <v>12441</v>
      </c>
      <c r="C108" s="986" t="s">
        <v>12447</v>
      </c>
      <c r="D108" s="1029">
        <v>113</v>
      </c>
      <c r="E108" s="1030">
        <v>163666.665215491</v>
      </c>
      <c r="F108" s="1030">
        <f t="shared" si="1"/>
        <v>1448.3775682786813</v>
      </c>
    </row>
    <row r="109" spans="2:6" ht="14.65" customHeight="1" x14ac:dyDescent="0.3">
      <c r="B109" s="935" t="s">
        <v>12441</v>
      </c>
      <c r="C109" s="990" t="s">
        <v>12448</v>
      </c>
      <c r="D109" s="1029">
        <v>3175</v>
      </c>
      <c r="E109" s="1030">
        <v>9618606.1362922993</v>
      </c>
      <c r="F109" s="1030">
        <f t="shared" si="1"/>
        <v>3029.4822476511181</v>
      </c>
    </row>
    <row r="110" spans="2:6" ht="14.65" customHeight="1" x14ac:dyDescent="0.3">
      <c r="B110" s="935" t="s">
        <v>12441</v>
      </c>
      <c r="C110" s="986" t="s">
        <v>12449</v>
      </c>
      <c r="D110" s="1029">
        <v>102</v>
      </c>
      <c r="E110" s="1030">
        <v>158507.462125866</v>
      </c>
      <c r="F110" s="1030">
        <f t="shared" si="1"/>
        <v>1553.9947267241764</v>
      </c>
    </row>
    <row r="111" spans="2:6" ht="14.65" customHeight="1" x14ac:dyDescent="0.3">
      <c r="B111" s="935" t="s">
        <v>12441</v>
      </c>
      <c r="C111" s="990" t="s">
        <v>12450</v>
      </c>
      <c r="D111" s="1029">
        <v>7</v>
      </c>
      <c r="E111" s="1030">
        <v>11295.419887001901</v>
      </c>
      <c r="F111" s="1030">
        <f t="shared" si="1"/>
        <v>1613.6314124288431</v>
      </c>
    </row>
    <row r="112" spans="2:6" ht="14.65" customHeight="1" x14ac:dyDescent="0.3">
      <c r="B112" s="935" t="s">
        <v>12441</v>
      </c>
      <c r="C112" s="986" t="s">
        <v>48</v>
      </c>
      <c r="D112" s="1029">
        <v>3</v>
      </c>
      <c r="E112" s="1030">
        <v>8433.8584340183697</v>
      </c>
      <c r="F112" s="1030">
        <f t="shared" si="1"/>
        <v>2811.2861446727898</v>
      </c>
    </row>
    <row r="113" spans="2:6" ht="14.65" customHeight="1" x14ac:dyDescent="0.3">
      <c r="B113" s="935" t="s">
        <v>12441</v>
      </c>
      <c r="C113" s="990" t="s">
        <v>12451</v>
      </c>
      <c r="D113" s="1029">
        <v>55</v>
      </c>
      <c r="E113" s="1030">
        <v>100065.695820835</v>
      </c>
      <c r="F113" s="1030">
        <f t="shared" si="1"/>
        <v>1819.3762876515455</v>
      </c>
    </row>
    <row r="114" spans="2:6" ht="14.65" customHeight="1" x14ac:dyDescent="0.3">
      <c r="B114" s="935" t="s">
        <v>12441</v>
      </c>
      <c r="C114" s="986" t="s">
        <v>12452</v>
      </c>
      <c r="D114" s="1029">
        <v>8632</v>
      </c>
      <c r="E114" s="1030">
        <v>20175699.607850902</v>
      </c>
      <c r="F114" s="1030">
        <f t="shared" si="1"/>
        <v>2337.3145977584454</v>
      </c>
    </row>
    <row r="115" spans="2:6" ht="14.65" customHeight="1" x14ac:dyDescent="0.3">
      <c r="B115" s="935" t="s">
        <v>12441</v>
      </c>
      <c r="C115" s="990" t="s">
        <v>12453</v>
      </c>
      <c r="D115" s="1029">
        <v>61</v>
      </c>
      <c r="E115" s="1030">
        <v>101421.48749201901</v>
      </c>
      <c r="F115" s="1030">
        <f t="shared" si="1"/>
        <v>1662.6473359347378</v>
      </c>
    </row>
    <row r="116" spans="2:6" ht="14.65" customHeight="1" x14ac:dyDescent="0.3">
      <c r="B116" s="935" t="s">
        <v>12441</v>
      </c>
      <c r="C116" s="986" t="s">
        <v>12454</v>
      </c>
      <c r="D116" s="1029">
        <v>1</v>
      </c>
      <c r="E116" s="1030">
        <v>10182.72045252</v>
      </c>
      <c r="F116" s="1030">
        <f t="shared" si="1"/>
        <v>10182.72045252</v>
      </c>
    </row>
    <row r="117" spans="2:6" ht="14.65" customHeight="1" x14ac:dyDescent="0.3">
      <c r="B117" s="935" t="s">
        <v>12441</v>
      </c>
      <c r="C117" s="990" t="s">
        <v>12455</v>
      </c>
      <c r="D117" s="1029">
        <v>1</v>
      </c>
      <c r="E117" s="1030">
        <v>1867.635</v>
      </c>
      <c r="F117" s="1030">
        <f t="shared" si="1"/>
        <v>1867.635</v>
      </c>
    </row>
    <row r="118" spans="2:6" ht="14.65" customHeight="1" x14ac:dyDescent="0.3">
      <c r="B118" s="935" t="s">
        <v>12441</v>
      </c>
      <c r="C118" s="990" t="s">
        <v>12564</v>
      </c>
      <c r="D118" s="1029">
        <v>8</v>
      </c>
      <c r="E118" s="1030">
        <v>41623.03</v>
      </c>
      <c r="F118" s="1030">
        <f t="shared" si="1"/>
        <v>5202.8787499999999</v>
      </c>
    </row>
    <row r="119" spans="2:6" ht="14.65" customHeight="1" x14ac:dyDescent="0.3">
      <c r="B119" s="935" t="s">
        <v>12464</v>
      </c>
      <c r="C119" s="986" t="s">
        <v>111</v>
      </c>
      <c r="D119" s="1029">
        <v>0</v>
      </c>
      <c r="E119" s="1030">
        <v>0</v>
      </c>
      <c r="F119" s="1030">
        <f t="shared" si="1"/>
        <v>0</v>
      </c>
    </row>
    <row r="120" spans="2:6" ht="14.65" customHeight="1" x14ac:dyDescent="0.3">
      <c r="B120" s="935" t="s">
        <v>12464</v>
      </c>
      <c r="C120" s="990" t="s">
        <v>112</v>
      </c>
      <c r="D120" s="1029">
        <v>0</v>
      </c>
      <c r="E120" s="1030">
        <v>0</v>
      </c>
      <c r="F120" s="1030">
        <f t="shared" si="1"/>
        <v>0</v>
      </c>
    </row>
    <row r="121" spans="2:6" ht="14.65" customHeight="1" x14ac:dyDescent="0.3">
      <c r="B121" s="935" t="s">
        <v>12464</v>
      </c>
      <c r="C121" s="986" t="s">
        <v>113</v>
      </c>
      <c r="D121" s="1029">
        <v>0</v>
      </c>
      <c r="E121" s="1030">
        <v>0</v>
      </c>
      <c r="F121" s="1030">
        <f t="shared" si="1"/>
        <v>0</v>
      </c>
    </row>
    <row r="122" spans="2:6" ht="14.65" customHeight="1" x14ac:dyDescent="0.3">
      <c r="B122" s="935" t="s">
        <v>12464</v>
      </c>
      <c r="C122" s="990" t="s">
        <v>114</v>
      </c>
      <c r="D122" s="1029">
        <v>0</v>
      </c>
      <c r="E122" s="1030">
        <v>0</v>
      </c>
      <c r="F122" s="1030">
        <f t="shared" si="1"/>
        <v>0</v>
      </c>
    </row>
    <row r="123" spans="2:6" ht="14.65" customHeight="1" x14ac:dyDescent="0.3">
      <c r="B123" s="935" t="s">
        <v>12464</v>
      </c>
      <c r="C123" s="986" t="s">
        <v>115</v>
      </c>
      <c r="D123" s="1029">
        <v>0</v>
      </c>
      <c r="E123" s="1030">
        <v>0</v>
      </c>
      <c r="F123" s="1030">
        <f t="shared" si="1"/>
        <v>0</v>
      </c>
    </row>
    <row r="124" spans="2:6" ht="14.65" customHeight="1" x14ac:dyDescent="0.3">
      <c r="B124" s="935" t="s">
        <v>12464</v>
      </c>
      <c r="C124" s="990" t="s">
        <v>116</v>
      </c>
      <c r="D124" s="1029">
        <v>0</v>
      </c>
      <c r="E124" s="1030">
        <v>0</v>
      </c>
      <c r="F124" s="1030">
        <f t="shared" si="1"/>
        <v>0</v>
      </c>
    </row>
    <row r="125" spans="2:6" ht="14.65" customHeight="1" x14ac:dyDescent="0.3">
      <c r="B125" s="935" t="s">
        <v>12464</v>
      </c>
      <c r="C125" s="986" t="s">
        <v>117</v>
      </c>
      <c r="D125" s="1029">
        <v>0</v>
      </c>
      <c r="E125" s="1030">
        <v>0</v>
      </c>
      <c r="F125" s="1030">
        <f t="shared" si="1"/>
        <v>0</v>
      </c>
    </row>
    <row r="126" spans="2:6" ht="14.65" customHeight="1" x14ac:dyDescent="0.3">
      <c r="B126" s="935" t="s">
        <v>12464</v>
      </c>
      <c r="C126" s="990" t="s">
        <v>118</v>
      </c>
      <c r="D126" s="1029">
        <v>0</v>
      </c>
      <c r="E126" s="1030">
        <v>0</v>
      </c>
      <c r="F126" s="1030">
        <f t="shared" si="1"/>
        <v>0</v>
      </c>
    </row>
    <row r="127" spans="2:6" ht="14.65" customHeight="1" x14ac:dyDescent="0.3">
      <c r="B127" s="935" t="s">
        <v>12464</v>
      </c>
      <c r="C127" s="986" t="s">
        <v>119</v>
      </c>
      <c r="D127" s="1029">
        <v>0</v>
      </c>
      <c r="E127" s="1030">
        <v>0</v>
      </c>
      <c r="F127" s="1030">
        <f t="shared" si="1"/>
        <v>0</v>
      </c>
    </row>
    <row r="128" spans="2:6" ht="14.65" customHeight="1" x14ac:dyDescent="0.3">
      <c r="B128" s="935" t="s">
        <v>12464</v>
      </c>
      <c r="C128" s="990" t="s">
        <v>120</v>
      </c>
      <c r="D128" s="1029">
        <v>0</v>
      </c>
      <c r="E128" s="1030">
        <v>0</v>
      </c>
      <c r="F128" s="1030">
        <f t="shared" si="1"/>
        <v>0</v>
      </c>
    </row>
    <row r="129" spans="2:6" ht="14.65" customHeight="1" x14ac:dyDescent="0.3">
      <c r="B129" s="935" t="s">
        <v>12464</v>
      </c>
      <c r="C129" s="986" t="s">
        <v>121</v>
      </c>
      <c r="D129" s="1029">
        <v>0</v>
      </c>
      <c r="E129" s="1030">
        <v>0</v>
      </c>
      <c r="F129" s="1030">
        <f t="shared" si="1"/>
        <v>0</v>
      </c>
    </row>
    <row r="130" spans="2:6" ht="14.65" customHeight="1" x14ac:dyDescent="0.3">
      <c r="B130" s="935" t="s">
        <v>12464</v>
      </c>
      <c r="C130" s="990" t="s">
        <v>122</v>
      </c>
      <c r="D130" s="1029">
        <v>0</v>
      </c>
      <c r="E130" s="1030">
        <v>0</v>
      </c>
      <c r="F130" s="1030">
        <f t="shared" si="1"/>
        <v>0</v>
      </c>
    </row>
    <row r="131" spans="2:6" ht="14.65" customHeight="1" x14ac:dyDescent="0.3">
      <c r="B131" s="935" t="s">
        <v>12464</v>
      </c>
      <c r="C131" s="986" t="s">
        <v>123</v>
      </c>
      <c r="D131" s="1029">
        <v>0</v>
      </c>
      <c r="E131" s="1030">
        <v>0</v>
      </c>
      <c r="F131" s="1030">
        <f t="shared" si="1"/>
        <v>0</v>
      </c>
    </row>
    <row r="132" spans="2:6" ht="14.65" customHeight="1" x14ac:dyDescent="0.3">
      <c r="B132" s="935" t="s">
        <v>12464</v>
      </c>
      <c r="C132" s="990" t="s">
        <v>124</v>
      </c>
      <c r="D132" s="1029">
        <v>0</v>
      </c>
      <c r="E132" s="1030">
        <v>0</v>
      </c>
      <c r="F132" s="1030">
        <f t="shared" si="1"/>
        <v>0</v>
      </c>
    </row>
    <row r="133" spans="2:6" ht="14.65" customHeight="1" x14ac:dyDescent="0.3">
      <c r="B133" s="935" t="s">
        <v>12464</v>
      </c>
      <c r="C133" s="986" t="s">
        <v>125</v>
      </c>
      <c r="D133" s="1029">
        <v>0</v>
      </c>
      <c r="E133" s="1030">
        <v>0</v>
      </c>
      <c r="F133" s="1030">
        <f t="shared" si="1"/>
        <v>0</v>
      </c>
    </row>
    <row r="134" spans="2:6" ht="14.65" customHeight="1" x14ac:dyDescent="0.3">
      <c r="B134" s="935" t="s">
        <v>12464</v>
      </c>
      <c r="C134" s="990" t="s">
        <v>126</v>
      </c>
      <c r="D134" s="1029">
        <v>0</v>
      </c>
      <c r="E134" s="1030">
        <v>0</v>
      </c>
      <c r="F134" s="1030">
        <f t="shared" si="1"/>
        <v>0</v>
      </c>
    </row>
    <row r="135" spans="2:6" ht="14.65" customHeight="1" x14ac:dyDescent="0.3">
      <c r="B135" s="935" t="s">
        <v>12464</v>
      </c>
      <c r="C135" s="986" t="s">
        <v>127</v>
      </c>
      <c r="D135" s="1029">
        <v>0</v>
      </c>
      <c r="E135" s="1030">
        <v>0</v>
      </c>
      <c r="F135" s="1030">
        <f t="shared" si="1"/>
        <v>0</v>
      </c>
    </row>
    <row r="136" spans="2:6" ht="14.65" customHeight="1" x14ac:dyDescent="0.3">
      <c r="B136" s="935" t="s">
        <v>12464</v>
      </c>
      <c r="C136" s="990" t="s">
        <v>128</v>
      </c>
      <c r="D136" s="1029">
        <v>0</v>
      </c>
      <c r="E136" s="1030">
        <v>0</v>
      </c>
      <c r="F136" s="1030">
        <f t="shared" si="1"/>
        <v>0</v>
      </c>
    </row>
    <row r="137" spans="2:6" ht="14.65" customHeight="1" x14ac:dyDescent="0.3">
      <c r="B137" s="935" t="s">
        <v>12464</v>
      </c>
      <c r="C137" s="986" t="s">
        <v>129</v>
      </c>
      <c r="D137" s="1029">
        <v>0</v>
      </c>
      <c r="E137" s="1030">
        <v>0</v>
      </c>
      <c r="F137" s="1030">
        <f t="shared" si="1"/>
        <v>0</v>
      </c>
    </row>
    <row r="138" spans="2:6" ht="14.65" customHeight="1" x14ac:dyDescent="0.3">
      <c r="B138" s="935" t="s">
        <v>12464</v>
      </c>
      <c r="C138" s="990" t="s">
        <v>29</v>
      </c>
      <c r="D138" s="1029">
        <v>0</v>
      </c>
      <c r="E138" s="1030">
        <v>0</v>
      </c>
      <c r="F138" s="1030">
        <f t="shared" ref="F138:F201" si="2">+IF(E138=0,0,E138/D138)</f>
        <v>0</v>
      </c>
    </row>
    <row r="139" spans="2:6" ht="14.65" customHeight="1" x14ac:dyDescent="0.3">
      <c r="B139" s="935" t="s">
        <v>12464</v>
      </c>
      <c r="C139" s="986" t="s">
        <v>28</v>
      </c>
      <c r="D139" s="1029">
        <v>0</v>
      </c>
      <c r="E139" s="1030">
        <v>0</v>
      </c>
      <c r="F139" s="1030">
        <f t="shared" si="2"/>
        <v>0</v>
      </c>
    </row>
    <row r="140" spans="2:6" ht="14.65" customHeight="1" x14ac:dyDescent="0.3">
      <c r="B140" s="935" t="s">
        <v>12464</v>
      </c>
      <c r="C140" s="990" t="s">
        <v>27</v>
      </c>
      <c r="D140" s="1029">
        <v>0</v>
      </c>
      <c r="E140" s="1030">
        <v>0</v>
      </c>
      <c r="F140" s="1030">
        <f t="shared" si="2"/>
        <v>0</v>
      </c>
    </row>
    <row r="141" spans="2:6" ht="14.65" customHeight="1" x14ac:dyDescent="0.3">
      <c r="B141" s="935" t="s">
        <v>12464</v>
      </c>
      <c r="C141" s="986" t="s">
        <v>26</v>
      </c>
      <c r="D141" s="1029">
        <v>0</v>
      </c>
      <c r="E141" s="1030">
        <v>0</v>
      </c>
      <c r="F141" s="1030">
        <f t="shared" si="2"/>
        <v>0</v>
      </c>
    </row>
    <row r="142" spans="2:6" ht="14.65" customHeight="1" x14ac:dyDescent="0.3">
      <c r="B142" s="935" t="s">
        <v>12464</v>
      </c>
      <c r="C142" s="990" t="s">
        <v>25</v>
      </c>
      <c r="D142" s="1029">
        <v>0</v>
      </c>
      <c r="E142" s="1030">
        <v>0</v>
      </c>
      <c r="F142" s="1030">
        <f t="shared" si="2"/>
        <v>0</v>
      </c>
    </row>
    <row r="143" spans="2:6" ht="14.65" customHeight="1" x14ac:dyDescent="0.3">
      <c r="B143" s="935" t="s">
        <v>12464</v>
      </c>
      <c r="C143" s="986" t="s">
        <v>130</v>
      </c>
      <c r="D143" s="1029">
        <v>0</v>
      </c>
      <c r="E143" s="1030">
        <v>0</v>
      </c>
      <c r="F143" s="1030">
        <f t="shared" si="2"/>
        <v>0</v>
      </c>
    </row>
    <row r="144" spans="2:6" ht="14.65" customHeight="1" x14ac:dyDescent="0.3">
      <c r="B144" s="935" t="s">
        <v>12464</v>
      </c>
      <c r="C144" s="990" t="s">
        <v>131</v>
      </c>
      <c r="D144" s="1029">
        <v>0</v>
      </c>
      <c r="E144" s="1030">
        <v>0</v>
      </c>
      <c r="F144" s="1030">
        <f t="shared" si="2"/>
        <v>0</v>
      </c>
    </row>
    <row r="145" spans="2:6" ht="14.65" customHeight="1" x14ac:dyDescent="0.3">
      <c r="B145" s="935" t="s">
        <v>12464</v>
      </c>
      <c r="C145" s="986" t="s">
        <v>132</v>
      </c>
      <c r="D145" s="1029">
        <v>0</v>
      </c>
      <c r="E145" s="1030">
        <v>0</v>
      </c>
      <c r="F145" s="1030">
        <f t="shared" si="2"/>
        <v>0</v>
      </c>
    </row>
    <row r="146" spans="2:6" ht="14.65" customHeight="1" x14ac:dyDescent="0.3">
      <c r="B146" s="935" t="s">
        <v>12464</v>
      </c>
      <c r="C146" s="990" t="s">
        <v>133</v>
      </c>
      <c r="D146" s="1029">
        <v>0</v>
      </c>
      <c r="E146" s="1030">
        <v>0</v>
      </c>
      <c r="F146" s="1030">
        <f t="shared" si="2"/>
        <v>0</v>
      </c>
    </row>
    <row r="147" spans="2:6" ht="14.65" customHeight="1" x14ac:dyDescent="0.3">
      <c r="B147" s="935" t="s">
        <v>12464</v>
      </c>
      <c r="C147" s="986" t="s">
        <v>134</v>
      </c>
      <c r="D147" s="1029">
        <v>0</v>
      </c>
      <c r="E147" s="1030">
        <v>0</v>
      </c>
      <c r="F147" s="1030">
        <f t="shared" si="2"/>
        <v>0</v>
      </c>
    </row>
    <row r="148" spans="2:6" ht="14.65" customHeight="1" x14ac:dyDescent="0.3">
      <c r="B148" s="935" t="s">
        <v>12464</v>
      </c>
      <c r="C148" s="990" t="s">
        <v>135</v>
      </c>
      <c r="D148" s="1029">
        <v>0</v>
      </c>
      <c r="E148" s="1030">
        <v>0</v>
      </c>
      <c r="F148" s="1030">
        <f t="shared" si="2"/>
        <v>0</v>
      </c>
    </row>
    <row r="149" spans="2:6" ht="14.65" customHeight="1" x14ac:dyDescent="0.3">
      <c r="B149" s="935" t="s">
        <v>12464</v>
      </c>
      <c r="C149" s="986" t="s">
        <v>136</v>
      </c>
      <c r="D149" s="1029">
        <v>0</v>
      </c>
      <c r="E149" s="1030">
        <v>0</v>
      </c>
      <c r="F149" s="1030">
        <f t="shared" si="2"/>
        <v>0</v>
      </c>
    </row>
    <row r="150" spans="2:6" ht="14.65" customHeight="1" x14ac:dyDescent="0.3">
      <c r="B150" s="935" t="s">
        <v>12464</v>
      </c>
      <c r="C150" s="990" t="s">
        <v>137</v>
      </c>
      <c r="D150" s="1029">
        <v>0</v>
      </c>
      <c r="E150" s="1030">
        <v>0</v>
      </c>
      <c r="F150" s="1030">
        <f t="shared" si="2"/>
        <v>0</v>
      </c>
    </row>
    <row r="151" spans="2:6" ht="14.65" customHeight="1" x14ac:dyDescent="0.3">
      <c r="B151" s="935" t="s">
        <v>12464</v>
      </c>
      <c r="C151" s="986" t="s">
        <v>138</v>
      </c>
      <c r="D151" s="1029">
        <v>0</v>
      </c>
      <c r="E151" s="1030">
        <v>0</v>
      </c>
      <c r="F151" s="1030">
        <f t="shared" si="2"/>
        <v>0</v>
      </c>
    </row>
    <row r="152" spans="2:6" ht="14.65" customHeight="1" x14ac:dyDescent="0.3">
      <c r="B152" s="935" t="s">
        <v>12464</v>
      </c>
      <c r="C152" s="990" t="s">
        <v>139</v>
      </c>
      <c r="D152" s="1029">
        <v>0</v>
      </c>
      <c r="E152" s="1030">
        <v>0</v>
      </c>
      <c r="F152" s="1030">
        <f t="shared" si="2"/>
        <v>0</v>
      </c>
    </row>
    <row r="153" spans="2:6" ht="14.65" customHeight="1" x14ac:dyDescent="0.3">
      <c r="B153" s="935" t="s">
        <v>12464</v>
      </c>
      <c r="C153" s="986" t="s">
        <v>140</v>
      </c>
      <c r="D153" s="1029">
        <v>0</v>
      </c>
      <c r="E153" s="1030">
        <v>0</v>
      </c>
      <c r="F153" s="1030">
        <f t="shared" si="2"/>
        <v>0</v>
      </c>
    </row>
    <row r="154" spans="2:6" ht="14.65" customHeight="1" x14ac:dyDescent="0.3">
      <c r="B154" s="935" t="s">
        <v>12464</v>
      </c>
      <c r="C154" s="990" t="s">
        <v>141</v>
      </c>
      <c r="D154" s="1029">
        <v>0</v>
      </c>
      <c r="E154" s="1030">
        <v>0</v>
      </c>
      <c r="F154" s="1030">
        <f t="shared" si="2"/>
        <v>0</v>
      </c>
    </row>
    <row r="155" spans="2:6" ht="14.65" customHeight="1" x14ac:dyDescent="0.3">
      <c r="B155" s="935" t="s">
        <v>12464</v>
      </c>
      <c r="C155" s="986" t="s">
        <v>142</v>
      </c>
      <c r="D155" s="1029">
        <v>0</v>
      </c>
      <c r="E155" s="1030">
        <v>0</v>
      </c>
      <c r="F155" s="1030">
        <f t="shared" si="2"/>
        <v>0</v>
      </c>
    </row>
    <row r="156" spans="2:6" ht="14.65" customHeight="1" x14ac:dyDescent="0.3">
      <c r="B156" s="935" t="s">
        <v>12464</v>
      </c>
      <c r="C156" s="990" t="s">
        <v>143</v>
      </c>
      <c r="D156" s="1029">
        <v>0</v>
      </c>
      <c r="E156" s="1030">
        <v>0</v>
      </c>
      <c r="F156" s="1030">
        <f t="shared" si="2"/>
        <v>0</v>
      </c>
    </row>
    <row r="157" spans="2:6" ht="14.65" customHeight="1" x14ac:dyDescent="0.3">
      <c r="B157" s="935" t="s">
        <v>12464</v>
      </c>
      <c r="C157" s="986" t="s">
        <v>144</v>
      </c>
      <c r="D157" s="1029">
        <v>0</v>
      </c>
      <c r="E157" s="1030">
        <v>0</v>
      </c>
      <c r="F157" s="1030">
        <f t="shared" si="2"/>
        <v>0</v>
      </c>
    </row>
    <row r="158" spans="2:6" ht="14.65" customHeight="1" x14ac:dyDescent="0.3">
      <c r="B158" s="935" t="s">
        <v>12464</v>
      </c>
      <c r="C158" s="990" t="s">
        <v>145</v>
      </c>
      <c r="D158" s="1029">
        <v>0</v>
      </c>
      <c r="E158" s="1030">
        <v>0</v>
      </c>
      <c r="F158" s="1030">
        <f t="shared" si="2"/>
        <v>0</v>
      </c>
    </row>
    <row r="159" spans="2:6" ht="14.65" customHeight="1" x14ac:dyDescent="0.3">
      <c r="B159" s="935" t="s">
        <v>12464</v>
      </c>
      <c r="C159" s="986" t="s">
        <v>146</v>
      </c>
      <c r="D159" s="1029">
        <v>0</v>
      </c>
      <c r="E159" s="1030">
        <v>0</v>
      </c>
      <c r="F159" s="1030">
        <f t="shared" si="2"/>
        <v>0</v>
      </c>
    </row>
    <row r="160" spans="2:6" ht="14.65" customHeight="1" x14ac:dyDescent="0.3">
      <c r="B160" s="935" t="s">
        <v>12464</v>
      </c>
      <c r="C160" s="990" t="s">
        <v>147</v>
      </c>
      <c r="D160" s="1029">
        <v>0</v>
      </c>
      <c r="E160" s="1030">
        <v>0</v>
      </c>
      <c r="F160" s="1030">
        <f t="shared" si="2"/>
        <v>0</v>
      </c>
    </row>
    <row r="161" spans="2:6" ht="14.65" customHeight="1" x14ac:dyDescent="0.3">
      <c r="B161" s="935" t="s">
        <v>12464</v>
      </c>
      <c r="C161" s="986" t="s">
        <v>148</v>
      </c>
      <c r="D161" s="1029">
        <v>0</v>
      </c>
      <c r="E161" s="1030">
        <v>0</v>
      </c>
      <c r="F161" s="1030">
        <f t="shared" si="2"/>
        <v>0</v>
      </c>
    </row>
    <row r="162" spans="2:6" ht="14.65" customHeight="1" x14ac:dyDescent="0.3">
      <c r="B162" s="935" t="s">
        <v>12464</v>
      </c>
      <c r="C162" s="990" t="s">
        <v>149</v>
      </c>
      <c r="D162" s="1029">
        <v>0</v>
      </c>
      <c r="E162" s="1030">
        <v>0</v>
      </c>
      <c r="F162" s="1030">
        <f t="shared" si="2"/>
        <v>0</v>
      </c>
    </row>
    <row r="163" spans="2:6" ht="14.65" customHeight="1" x14ac:dyDescent="0.3">
      <c r="B163" s="935" t="s">
        <v>12464</v>
      </c>
      <c r="C163" s="986" t="s">
        <v>12447</v>
      </c>
      <c r="D163" s="1029">
        <v>0</v>
      </c>
      <c r="E163" s="1030">
        <v>0</v>
      </c>
      <c r="F163" s="1030">
        <f t="shared" si="2"/>
        <v>0</v>
      </c>
    </row>
    <row r="164" spans="2:6" ht="14.65" customHeight="1" x14ac:dyDescent="0.3">
      <c r="B164" s="935" t="s">
        <v>12464</v>
      </c>
      <c r="C164" s="990" t="s">
        <v>12448</v>
      </c>
      <c r="D164" s="1029">
        <v>0</v>
      </c>
      <c r="E164" s="1030">
        <v>0</v>
      </c>
      <c r="F164" s="1030">
        <f t="shared" si="2"/>
        <v>0</v>
      </c>
    </row>
    <row r="165" spans="2:6" ht="14.65" customHeight="1" x14ac:dyDescent="0.3">
      <c r="B165" s="935" t="s">
        <v>12464</v>
      </c>
      <c r="C165" s="986" t="s">
        <v>12449</v>
      </c>
      <c r="D165" s="1029">
        <v>0</v>
      </c>
      <c r="E165" s="1030">
        <v>0</v>
      </c>
      <c r="F165" s="1030">
        <f t="shared" si="2"/>
        <v>0</v>
      </c>
    </row>
    <row r="166" spans="2:6" ht="14.65" customHeight="1" x14ac:dyDescent="0.3">
      <c r="B166" s="935" t="s">
        <v>12464</v>
      </c>
      <c r="C166" s="990" t="s">
        <v>12450</v>
      </c>
      <c r="D166" s="1029">
        <v>0</v>
      </c>
      <c r="E166" s="1030">
        <v>0</v>
      </c>
      <c r="F166" s="1030">
        <f t="shared" si="2"/>
        <v>0</v>
      </c>
    </row>
    <row r="167" spans="2:6" ht="14.65" customHeight="1" x14ac:dyDescent="0.3">
      <c r="B167" s="935" t="s">
        <v>12464</v>
      </c>
      <c r="C167" s="986" t="s">
        <v>48</v>
      </c>
      <c r="D167" s="1029">
        <v>0</v>
      </c>
      <c r="E167" s="1030">
        <v>0</v>
      </c>
      <c r="F167" s="1030">
        <f t="shared" si="2"/>
        <v>0</v>
      </c>
    </row>
    <row r="168" spans="2:6" ht="14.65" customHeight="1" x14ac:dyDescent="0.3">
      <c r="B168" s="935" t="s">
        <v>12464</v>
      </c>
      <c r="C168" s="990" t="s">
        <v>12451</v>
      </c>
      <c r="D168" s="1029">
        <v>0</v>
      </c>
      <c r="E168" s="1030">
        <v>0</v>
      </c>
      <c r="F168" s="1030">
        <f t="shared" si="2"/>
        <v>0</v>
      </c>
    </row>
    <row r="169" spans="2:6" ht="14.65" customHeight="1" x14ac:dyDescent="0.3">
      <c r="B169" s="935" t="s">
        <v>12464</v>
      </c>
      <c r="C169" s="986" t="s">
        <v>12452</v>
      </c>
      <c r="D169" s="1029">
        <v>9868</v>
      </c>
      <c r="E169" s="1030">
        <v>270283849.87178099</v>
      </c>
      <c r="F169" s="1030">
        <f t="shared" si="2"/>
        <v>27389.932090776347</v>
      </c>
    </row>
    <row r="170" spans="2:6" ht="14.65" customHeight="1" x14ac:dyDescent="0.3">
      <c r="B170" s="935" t="s">
        <v>12464</v>
      </c>
      <c r="C170" s="990" t="s">
        <v>12453</v>
      </c>
      <c r="D170" s="1029">
        <v>0</v>
      </c>
      <c r="E170" s="1030">
        <v>0</v>
      </c>
      <c r="F170" s="1030">
        <f t="shared" si="2"/>
        <v>0</v>
      </c>
    </row>
    <row r="171" spans="2:6" ht="14.65" customHeight="1" x14ac:dyDescent="0.3">
      <c r="B171" s="935" t="s">
        <v>12464</v>
      </c>
      <c r="C171" s="986" t="s">
        <v>12454</v>
      </c>
      <c r="D171" s="1029">
        <v>0</v>
      </c>
      <c r="E171" s="1030">
        <v>0</v>
      </c>
      <c r="F171" s="1030">
        <f t="shared" si="2"/>
        <v>0</v>
      </c>
    </row>
    <row r="172" spans="2:6" ht="14.65" customHeight="1" x14ac:dyDescent="0.3">
      <c r="B172" s="935" t="s">
        <v>12464</v>
      </c>
      <c r="C172" s="990" t="s">
        <v>12455</v>
      </c>
      <c r="D172" s="1029">
        <v>0</v>
      </c>
      <c r="E172" s="1030">
        <v>0</v>
      </c>
      <c r="F172" s="1030">
        <f t="shared" si="2"/>
        <v>0</v>
      </c>
    </row>
    <row r="173" spans="2:6" ht="14.65" customHeight="1" x14ac:dyDescent="0.3">
      <c r="B173" s="935" t="s">
        <v>12464</v>
      </c>
      <c r="C173" s="990" t="s">
        <v>12564</v>
      </c>
      <c r="D173" s="1029">
        <v>0</v>
      </c>
      <c r="E173" s="1030">
        <v>0</v>
      </c>
      <c r="F173" s="1030">
        <f t="shared" si="2"/>
        <v>0</v>
      </c>
    </row>
    <row r="174" spans="2:6" ht="14.65" customHeight="1" x14ac:dyDescent="0.3">
      <c r="B174" s="935" t="s">
        <v>348</v>
      </c>
      <c r="C174" s="986" t="s">
        <v>111</v>
      </c>
      <c r="D174" s="1029">
        <v>28</v>
      </c>
      <c r="E174" s="1030">
        <v>961959.65149834799</v>
      </c>
      <c r="F174" s="1030">
        <f t="shared" si="2"/>
        <v>34355.701839226713</v>
      </c>
    </row>
    <row r="175" spans="2:6" ht="14.65" customHeight="1" x14ac:dyDescent="0.3">
      <c r="B175" s="935" t="s">
        <v>348</v>
      </c>
      <c r="C175" s="990" t="s">
        <v>112</v>
      </c>
      <c r="D175" s="1029">
        <v>11</v>
      </c>
      <c r="E175" s="1030">
        <v>188464.23048726001</v>
      </c>
      <c r="F175" s="1030">
        <f t="shared" si="2"/>
        <v>17133.111862478181</v>
      </c>
    </row>
    <row r="176" spans="2:6" ht="14.65" customHeight="1" x14ac:dyDescent="0.3">
      <c r="B176" s="935" t="s">
        <v>348</v>
      </c>
      <c r="C176" s="986" t="s">
        <v>113</v>
      </c>
      <c r="D176" s="1029">
        <v>12</v>
      </c>
      <c r="E176" s="1030">
        <v>263589.512923787</v>
      </c>
      <c r="F176" s="1030">
        <f t="shared" si="2"/>
        <v>21965.792743648915</v>
      </c>
    </row>
    <row r="177" spans="2:6" ht="14.65" customHeight="1" x14ac:dyDescent="0.3">
      <c r="B177" s="935" t="s">
        <v>348</v>
      </c>
      <c r="C177" s="990" t="s">
        <v>114</v>
      </c>
      <c r="D177" s="1029">
        <v>41</v>
      </c>
      <c r="E177" s="1030">
        <v>318830.925165514</v>
      </c>
      <c r="F177" s="1030">
        <f t="shared" si="2"/>
        <v>7776.3640284271705</v>
      </c>
    </row>
    <row r="178" spans="2:6" ht="14.65" customHeight="1" x14ac:dyDescent="0.3">
      <c r="B178" s="935" t="s">
        <v>348</v>
      </c>
      <c r="C178" s="986" t="s">
        <v>115</v>
      </c>
      <c r="D178" s="1029">
        <v>274</v>
      </c>
      <c r="E178" s="1030">
        <v>1592246.8502178199</v>
      </c>
      <c r="F178" s="1030">
        <f t="shared" si="2"/>
        <v>5811.1198913059125</v>
      </c>
    </row>
    <row r="179" spans="2:6" ht="14.65" customHeight="1" x14ac:dyDescent="0.3">
      <c r="B179" s="935" t="s">
        <v>348</v>
      </c>
      <c r="C179" s="990" t="s">
        <v>116</v>
      </c>
      <c r="D179" s="1029">
        <v>8213</v>
      </c>
      <c r="E179" s="1030">
        <v>19249369.036107399</v>
      </c>
      <c r="F179" s="1030">
        <f t="shared" si="2"/>
        <v>2343.7682985641541</v>
      </c>
    </row>
    <row r="180" spans="2:6" ht="14.65" customHeight="1" x14ac:dyDescent="0.3">
      <c r="B180" s="935" t="s">
        <v>348</v>
      </c>
      <c r="C180" s="986" t="s">
        <v>117</v>
      </c>
      <c r="D180" s="1029">
        <v>3091</v>
      </c>
      <c r="E180" s="1030">
        <v>34262704.210762799</v>
      </c>
      <c r="F180" s="1030">
        <f t="shared" si="2"/>
        <v>11084.666519172695</v>
      </c>
    </row>
    <row r="181" spans="2:6" ht="14.65" customHeight="1" x14ac:dyDescent="0.3">
      <c r="B181" s="935" t="s">
        <v>348</v>
      </c>
      <c r="C181" s="990" t="s">
        <v>118</v>
      </c>
      <c r="D181" s="1029">
        <v>8076</v>
      </c>
      <c r="E181" s="1030">
        <v>34862647.269577399</v>
      </c>
      <c r="F181" s="1030">
        <f t="shared" si="2"/>
        <v>4316.8211081695636</v>
      </c>
    </row>
    <row r="182" spans="2:6" ht="14.65" customHeight="1" x14ac:dyDescent="0.3">
      <c r="B182" s="935" t="s">
        <v>348</v>
      </c>
      <c r="C182" s="986" t="s">
        <v>119</v>
      </c>
      <c r="D182" s="1029">
        <v>1559</v>
      </c>
      <c r="E182" s="1030">
        <v>25498448.1070254</v>
      </c>
      <c r="F182" s="1030">
        <f t="shared" si="2"/>
        <v>16355.64342977896</v>
      </c>
    </row>
    <row r="183" spans="2:6" ht="14.65" customHeight="1" x14ac:dyDescent="0.3">
      <c r="B183" s="935" t="s">
        <v>348</v>
      </c>
      <c r="C183" s="990" t="s">
        <v>120</v>
      </c>
      <c r="D183" s="1029">
        <v>8898</v>
      </c>
      <c r="E183" s="1030">
        <v>83280352.350329697</v>
      </c>
      <c r="F183" s="1030">
        <f t="shared" si="2"/>
        <v>9359.4462070498648</v>
      </c>
    </row>
    <row r="184" spans="2:6" ht="14.65" customHeight="1" x14ac:dyDescent="0.3">
      <c r="B184" s="935" t="s">
        <v>348</v>
      </c>
      <c r="C184" s="986" t="s">
        <v>121</v>
      </c>
      <c r="D184" s="1029">
        <v>10545</v>
      </c>
      <c r="E184" s="1030">
        <v>53289471.8285015</v>
      </c>
      <c r="F184" s="1030">
        <f t="shared" si="2"/>
        <v>5053.5298082979134</v>
      </c>
    </row>
    <row r="185" spans="2:6" ht="14.65" customHeight="1" x14ac:dyDescent="0.3">
      <c r="B185" s="935" t="s">
        <v>348</v>
      </c>
      <c r="C185" s="990" t="s">
        <v>122</v>
      </c>
      <c r="D185" s="1029">
        <v>17093</v>
      </c>
      <c r="E185" s="1030">
        <v>180341771.089773</v>
      </c>
      <c r="F185" s="1030">
        <f t="shared" si="2"/>
        <v>10550.621370723278</v>
      </c>
    </row>
    <row r="186" spans="2:6" ht="14.65" customHeight="1" x14ac:dyDescent="0.3">
      <c r="B186" s="935" t="s">
        <v>348</v>
      </c>
      <c r="C186" s="986" t="s">
        <v>123</v>
      </c>
      <c r="D186" s="1029">
        <v>21452</v>
      </c>
      <c r="E186" s="1030">
        <v>279028544.48044199</v>
      </c>
      <c r="F186" s="1030">
        <f t="shared" si="2"/>
        <v>13007.110967762539</v>
      </c>
    </row>
    <row r="187" spans="2:6" ht="14.65" customHeight="1" x14ac:dyDescent="0.3">
      <c r="B187" s="935" t="s">
        <v>348</v>
      </c>
      <c r="C187" s="990" t="s">
        <v>124</v>
      </c>
      <c r="D187" s="1029">
        <v>13121</v>
      </c>
      <c r="E187" s="1030">
        <v>76666343.475435093</v>
      </c>
      <c r="F187" s="1030">
        <f t="shared" si="2"/>
        <v>5843.0259488937654</v>
      </c>
    </row>
    <row r="188" spans="2:6" ht="14.65" customHeight="1" x14ac:dyDescent="0.3">
      <c r="B188" s="935" t="s">
        <v>348</v>
      </c>
      <c r="C188" s="986" t="s">
        <v>125</v>
      </c>
      <c r="D188" s="1029">
        <v>11703</v>
      </c>
      <c r="E188" s="1030">
        <v>34183167.9182956</v>
      </c>
      <c r="F188" s="1030">
        <f t="shared" si="2"/>
        <v>2920.8893376310007</v>
      </c>
    </row>
    <row r="189" spans="2:6" ht="14.65" customHeight="1" x14ac:dyDescent="0.3">
      <c r="B189" s="935" t="s">
        <v>348</v>
      </c>
      <c r="C189" s="990" t="s">
        <v>126</v>
      </c>
      <c r="D189" s="1029">
        <v>12501</v>
      </c>
      <c r="E189" s="1030">
        <v>81247470.234142303</v>
      </c>
      <c r="F189" s="1030">
        <f t="shared" si="2"/>
        <v>6499.277676517263</v>
      </c>
    </row>
    <row r="190" spans="2:6" ht="14.65" customHeight="1" x14ac:dyDescent="0.3">
      <c r="B190" s="935" t="s">
        <v>348</v>
      </c>
      <c r="C190" s="986" t="s">
        <v>127</v>
      </c>
      <c r="D190" s="1029">
        <v>0</v>
      </c>
      <c r="E190" s="1030">
        <v>0</v>
      </c>
      <c r="F190" s="1030">
        <f t="shared" si="2"/>
        <v>0</v>
      </c>
    </row>
    <row r="191" spans="2:6" ht="14.65" customHeight="1" x14ac:dyDescent="0.3">
      <c r="B191" s="935" t="s">
        <v>348</v>
      </c>
      <c r="C191" s="990" t="s">
        <v>128</v>
      </c>
      <c r="D191" s="1029">
        <v>0</v>
      </c>
      <c r="E191" s="1030">
        <v>0</v>
      </c>
      <c r="F191" s="1030">
        <f t="shared" si="2"/>
        <v>0</v>
      </c>
    </row>
    <row r="192" spans="2:6" ht="14.65" customHeight="1" x14ac:dyDescent="0.3">
      <c r="B192" s="935" t="s">
        <v>348</v>
      </c>
      <c r="C192" s="986" t="s">
        <v>129</v>
      </c>
      <c r="D192" s="1029">
        <v>0</v>
      </c>
      <c r="E192" s="1030">
        <v>0</v>
      </c>
      <c r="F192" s="1030">
        <f t="shared" si="2"/>
        <v>0</v>
      </c>
    </row>
    <row r="193" spans="2:6" ht="14.65" customHeight="1" x14ac:dyDescent="0.3">
      <c r="B193" s="935" t="s">
        <v>348</v>
      </c>
      <c r="C193" s="990" t="s">
        <v>29</v>
      </c>
      <c r="D193" s="1029">
        <v>0</v>
      </c>
      <c r="E193" s="1030">
        <v>0</v>
      </c>
      <c r="F193" s="1030">
        <f t="shared" si="2"/>
        <v>0</v>
      </c>
    </row>
    <row r="194" spans="2:6" ht="14.65" customHeight="1" x14ac:dyDescent="0.3">
      <c r="B194" s="935" t="s">
        <v>348</v>
      </c>
      <c r="C194" s="986" t="s">
        <v>28</v>
      </c>
      <c r="D194" s="1029">
        <v>0</v>
      </c>
      <c r="E194" s="1030">
        <v>0</v>
      </c>
      <c r="F194" s="1030">
        <f t="shared" si="2"/>
        <v>0</v>
      </c>
    </row>
    <row r="195" spans="2:6" ht="14.65" customHeight="1" x14ac:dyDescent="0.3">
      <c r="B195" s="935" t="s">
        <v>348</v>
      </c>
      <c r="C195" s="990" t="s">
        <v>27</v>
      </c>
      <c r="D195" s="1029">
        <v>904</v>
      </c>
      <c r="E195" s="1030">
        <v>3445013.08484645</v>
      </c>
      <c r="F195" s="1030">
        <f t="shared" si="2"/>
        <v>3810.8551823522675</v>
      </c>
    </row>
    <row r="196" spans="2:6" ht="14.65" customHeight="1" x14ac:dyDescent="0.3">
      <c r="B196" s="935" t="s">
        <v>348</v>
      </c>
      <c r="C196" s="986" t="s">
        <v>26</v>
      </c>
      <c r="D196" s="1029">
        <v>0</v>
      </c>
      <c r="E196" s="1030">
        <v>0</v>
      </c>
      <c r="F196" s="1030">
        <f t="shared" si="2"/>
        <v>0</v>
      </c>
    </row>
    <row r="197" spans="2:6" ht="14.65" customHeight="1" x14ac:dyDescent="0.3">
      <c r="B197" s="935" t="s">
        <v>348</v>
      </c>
      <c r="C197" s="990" t="s">
        <v>25</v>
      </c>
      <c r="D197" s="1029">
        <v>1</v>
      </c>
      <c r="E197" s="1030">
        <v>24995.155426055</v>
      </c>
      <c r="F197" s="1030">
        <f t="shared" si="2"/>
        <v>24995.155426055</v>
      </c>
    </row>
    <row r="198" spans="2:6" ht="14.65" customHeight="1" x14ac:dyDescent="0.3">
      <c r="B198" s="935" t="s">
        <v>348</v>
      </c>
      <c r="C198" s="986" t="s">
        <v>130</v>
      </c>
      <c r="D198" s="1029">
        <v>0</v>
      </c>
      <c r="E198" s="1030">
        <v>0</v>
      </c>
      <c r="F198" s="1030">
        <f t="shared" si="2"/>
        <v>0</v>
      </c>
    </row>
    <row r="199" spans="2:6" ht="14.65" customHeight="1" x14ac:dyDescent="0.3">
      <c r="B199" s="935" t="s">
        <v>348</v>
      </c>
      <c r="C199" s="990" t="s">
        <v>131</v>
      </c>
      <c r="D199" s="1029">
        <v>0</v>
      </c>
      <c r="E199" s="1030">
        <v>0</v>
      </c>
      <c r="F199" s="1030">
        <f t="shared" si="2"/>
        <v>0</v>
      </c>
    </row>
    <row r="200" spans="2:6" ht="14.65" customHeight="1" x14ac:dyDescent="0.3">
      <c r="B200" s="935" t="s">
        <v>348</v>
      </c>
      <c r="C200" s="986" t="s">
        <v>132</v>
      </c>
      <c r="D200" s="1029">
        <v>930</v>
      </c>
      <c r="E200" s="1030">
        <v>3690960.2472291598</v>
      </c>
      <c r="F200" s="1030">
        <f t="shared" si="2"/>
        <v>3968.7744593861935</v>
      </c>
    </row>
    <row r="201" spans="2:6" ht="14.65" customHeight="1" x14ac:dyDescent="0.3">
      <c r="B201" s="935" t="s">
        <v>348</v>
      </c>
      <c r="C201" s="990" t="s">
        <v>133</v>
      </c>
      <c r="D201" s="1029">
        <v>0</v>
      </c>
      <c r="E201" s="1030">
        <v>0</v>
      </c>
      <c r="F201" s="1030">
        <f t="shared" si="2"/>
        <v>0</v>
      </c>
    </row>
    <row r="202" spans="2:6" ht="14.65" customHeight="1" x14ac:dyDescent="0.3">
      <c r="B202" s="935" t="s">
        <v>348</v>
      </c>
      <c r="C202" s="986" t="s">
        <v>134</v>
      </c>
      <c r="D202" s="1029">
        <v>20</v>
      </c>
      <c r="E202" s="1030">
        <v>2531876.5928616999</v>
      </c>
      <c r="F202" s="1030">
        <f t="shared" ref="F202:F265" si="3">+IF(E202=0,0,E202/D202)</f>
        <v>126593.82964308499</v>
      </c>
    </row>
    <row r="203" spans="2:6" ht="14.65" customHeight="1" x14ac:dyDescent="0.3">
      <c r="B203" s="935" t="s">
        <v>348</v>
      </c>
      <c r="C203" s="990" t="s">
        <v>135</v>
      </c>
      <c r="D203" s="1029">
        <v>0</v>
      </c>
      <c r="E203" s="1030">
        <v>0</v>
      </c>
      <c r="F203" s="1030">
        <f t="shared" si="3"/>
        <v>0</v>
      </c>
    </row>
    <row r="204" spans="2:6" ht="14.65" customHeight="1" x14ac:dyDescent="0.3">
      <c r="B204" s="935" t="s">
        <v>348</v>
      </c>
      <c r="C204" s="986" t="s">
        <v>136</v>
      </c>
      <c r="D204" s="1029">
        <v>6891</v>
      </c>
      <c r="E204" s="1030">
        <v>42528775.826915503</v>
      </c>
      <c r="F204" s="1030">
        <f t="shared" si="3"/>
        <v>6171.6406656385871</v>
      </c>
    </row>
    <row r="205" spans="2:6" ht="14.65" customHeight="1" x14ac:dyDescent="0.3">
      <c r="B205" s="935" t="s">
        <v>348</v>
      </c>
      <c r="C205" s="990" t="s">
        <v>137</v>
      </c>
      <c r="D205" s="1029">
        <v>0</v>
      </c>
      <c r="E205" s="1030">
        <v>0</v>
      </c>
      <c r="F205" s="1030">
        <f t="shared" si="3"/>
        <v>0</v>
      </c>
    </row>
    <row r="206" spans="2:6" ht="14.65" customHeight="1" x14ac:dyDescent="0.3">
      <c r="B206" s="935" t="s">
        <v>348</v>
      </c>
      <c r="C206" s="986" t="s">
        <v>138</v>
      </c>
      <c r="D206" s="1029">
        <v>3829</v>
      </c>
      <c r="E206" s="1030">
        <v>21040971.346569899</v>
      </c>
      <c r="F206" s="1030">
        <f t="shared" si="3"/>
        <v>5495.1609680255679</v>
      </c>
    </row>
    <row r="207" spans="2:6" ht="14.65" customHeight="1" x14ac:dyDescent="0.3">
      <c r="B207" s="935" t="s">
        <v>348</v>
      </c>
      <c r="C207" s="990" t="s">
        <v>139</v>
      </c>
      <c r="D207" s="1029">
        <v>6196</v>
      </c>
      <c r="E207" s="1030">
        <v>24843129.108493499</v>
      </c>
      <c r="F207" s="1030">
        <f t="shared" si="3"/>
        <v>4009.5431098278727</v>
      </c>
    </row>
    <row r="208" spans="2:6" ht="14.65" customHeight="1" x14ac:dyDescent="0.3">
      <c r="B208" s="935" t="s">
        <v>348</v>
      </c>
      <c r="C208" s="986" t="s">
        <v>140</v>
      </c>
      <c r="D208" s="1029">
        <v>16024</v>
      </c>
      <c r="E208" s="1030">
        <v>114449855.158663</v>
      </c>
      <c r="F208" s="1030">
        <f t="shared" si="3"/>
        <v>7142.4023439005869</v>
      </c>
    </row>
    <row r="209" spans="2:6" ht="14.65" customHeight="1" x14ac:dyDescent="0.3">
      <c r="B209" s="935" t="s">
        <v>348</v>
      </c>
      <c r="C209" s="990" t="s">
        <v>141</v>
      </c>
      <c r="D209" s="1029">
        <v>3327</v>
      </c>
      <c r="E209" s="1030">
        <v>19608979.339132398</v>
      </c>
      <c r="F209" s="1030">
        <f t="shared" si="3"/>
        <v>5893.8921969138555</v>
      </c>
    </row>
    <row r="210" spans="2:6" ht="14.65" customHeight="1" x14ac:dyDescent="0.3">
      <c r="B210" s="935" t="s">
        <v>348</v>
      </c>
      <c r="C210" s="986" t="s">
        <v>142</v>
      </c>
      <c r="D210" s="1029">
        <v>10129</v>
      </c>
      <c r="E210" s="1030">
        <v>72743027.728206396</v>
      </c>
      <c r="F210" s="1030">
        <f t="shared" si="3"/>
        <v>7181.6593669865133</v>
      </c>
    </row>
    <row r="211" spans="2:6" ht="14.65" customHeight="1" x14ac:dyDescent="0.3">
      <c r="B211" s="935" t="s">
        <v>348</v>
      </c>
      <c r="C211" s="990" t="s">
        <v>143</v>
      </c>
      <c r="D211" s="1029">
        <v>3302</v>
      </c>
      <c r="E211" s="1030">
        <v>19591128.992310401</v>
      </c>
      <c r="F211" s="1030">
        <f t="shared" si="3"/>
        <v>5933.1099310449426</v>
      </c>
    </row>
    <row r="212" spans="2:6" ht="14.65" customHeight="1" x14ac:dyDescent="0.3">
      <c r="B212" s="935" t="s">
        <v>348</v>
      </c>
      <c r="C212" s="986" t="s">
        <v>144</v>
      </c>
      <c r="D212" s="1029">
        <v>270161</v>
      </c>
      <c r="E212" s="1030">
        <v>715210443.06798601</v>
      </c>
      <c r="F212" s="1030">
        <f t="shared" si="3"/>
        <v>2647.3489625371021</v>
      </c>
    </row>
    <row r="213" spans="2:6" ht="14.65" customHeight="1" x14ac:dyDescent="0.3">
      <c r="B213" s="935" t="s">
        <v>348</v>
      </c>
      <c r="C213" s="990" t="s">
        <v>145</v>
      </c>
      <c r="D213" s="1029">
        <v>89190</v>
      </c>
      <c r="E213" s="1030">
        <v>167913435.17422301</v>
      </c>
      <c r="F213" s="1030">
        <f t="shared" si="3"/>
        <v>1882.6486733291065</v>
      </c>
    </row>
    <row r="214" spans="2:6" ht="14.65" customHeight="1" x14ac:dyDescent="0.3">
      <c r="B214" s="935" t="s">
        <v>348</v>
      </c>
      <c r="C214" s="986" t="s">
        <v>146</v>
      </c>
      <c r="D214" s="1029">
        <v>2793</v>
      </c>
      <c r="E214" s="1030">
        <v>5284664.7763749398</v>
      </c>
      <c r="F214" s="1030">
        <f t="shared" si="3"/>
        <v>1892.1105536609166</v>
      </c>
    </row>
    <row r="215" spans="2:6" ht="14.65" customHeight="1" x14ac:dyDescent="0.3">
      <c r="B215" s="935" t="s">
        <v>348</v>
      </c>
      <c r="C215" s="990" t="s">
        <v>147</v>
      </c>
      <c r="D215" s="1029">
        <v>7706</v>
      </c>
      <c r="E215" s="1030">
        <v>22995345.6318877</v>
      </c>
      <c r="F215" s="1030">
        <f t="shared" si="3"/>
        <v>2984.0832639355958</v>
      </c>
    </row>
    <row r="216" spans="2:6" ht="14.65" customHeight="1" x14ac:dyDescent="0.3">
      <c r="B216" s="935" t="s">
        <v>348</v>
      </c>
      <c r="C216" s="986" t="s">
        <v>148</v>
      </c>
      <c r="D216" s="1029">
        <v>43466</v>
      </c>
      <c r="E216" s="1030">
        <v>71274595.290471107</v>
      </c>
      <c r="F216" s="1030">
        <f t="shared" si="3"/>
        <v>1639.7781091076038</v>
      </c>
    </row>
    <row r="217" spans="2:6" ht="14.65" customHeight="1" x14ac:dyDescent="0.3">
      <c r="B217" s="935" t="s">
        <v>348</v>
      </c>
      <c r="C217" s="990" t="s">
        <v>149</v>
      </c>
      <c r="D217" s="1029">
        <v>30779</v>
      </c>
      <c r="E217" s="1030">
        <v>58881532.007214502</v>
      </c>
      <c r="F217" s="1030">
        <f t="shared" si="3"/>
        <v>1913.0423992727021</v>
      </c>
    </row>
    <row r="218" spans="2:6" ht="14.65" customHeight="1" x14ac:dyDescent="0.3">
      <c r="B218" s="935" t="s">
        <v>348</v>
      </c>
      <c r="C218" s="986" t="s">
        <v>12447</v>
      </c>
      <c r="D218" s="1029">
        <v>13326</v>
      </c>
      <c r="E218" s="1030">
        <v>20567947.295654599</v>
      </c>
      <c r="F218" s="1030">
        <f t="shared" si="3"/>
        <v>1543.4449418921356</v>
      </c>
    </row>
    <row r="219" spans="2:6" ht="14.65" customHeight="1" x14ac:dyDescent="0.3">
      <c r="B219" s="935" t="s">
        <v>348</v>
      </c>
      <c r="C219" s="990" t="s">
        <v>12448</v>
      </c>
      <c r="D219" s="1029">
        <v>2418</v>
      </c>
      <c r="E219" s="1030">
        <v>3016413.8820603001</v>
      </c>
      <c r="F219" s="1030">
        <f t="shared" si="3"/>
        <v>1247.4829950621588</v>
      </c>
    </row>
    <row r="220" spans="2:6" ht="14.65" customHeight="1" x14ac:dyDescent="0.3">
      <c r="B220" s="935" t="s">
        <v>348</v>
      </c>
      <c r="C220" s="986" t="s">
        <v>12449</v>
      </c>
      <c r="D220" s="1029">
        <v>80983</v>
      </c>
      <c r="E220" s="1030">
        <v>129029168.434544</v>
      </c>
      <c r="F220" s="1030">
        <f t="shared" si="3"/>
        <v>1593.2870903096205</v>
      </c>
    </row>
    <row r="221" spans="2:6" ht="14.65" customHeight="1" x14ac:dyDescent="0.3">
      <c r="B221" s="935" t="s">
        <v>348</v>
      </c>
      <c r="C221" s="990" t="s">
        <v>12450</v>
      </c>
      <c r="D221" s="1029">
        <v>6878</v>
      </c>
      <c r="E221" s="1030">
        <v>21950802.3827019</v>
      </c>
      <c r="F221" s="1030">
        <f t="shared" si="3"/>
        <v>3191.4513496222594</v>
      </c>
    </row>
    <row r="222" spans="2:6" ht="14.65" customHeight="1" x14ac:dyDescent="0.3">
      <c r="B222" s="935" t="s">
        <v>348</v>
      </c>
      <c r="C222" s="986" t="s">
        <v>48</v>
      </c>
      <c r="D222" s="1029">
        <v>48589</v>
      </c>
      <c r="E222" s="1030">
        <v>80988921.537688002</v>
      </c>
      <c r="F222" s="1030">
        <f t="shared" si="3"/>
        <v>1666.8159776428411</v>
      </c>
    </row>
    <row r="223" spans="2:6" ht="14.65" customHeight="1" x14ac:dyDescent="0.3">
      <c r="B223" s="935" t="s">
        <v>348</v>
      </c>
      <c r="C223" s="990" t="s">
        <v>12451</v>
      </c>
      <c r="D223" s="1029">
        <v>56713</v>
      </c>
      <c r="E223" s="1030">
        <v>94690636.2060868</v>
      </c>
      <c r="F223" s="1030">
        <f t="shared" si="3"/>
        <v>1669.6460459874597</v>
      </c>
    </row>
    <row r="224" spans="2:6" ht="14.65" customHeight="1" x14ac:dyDescent="0.3">
      <c r="B224" s="935" t="s">
        <v>348</v>
      </c>
      <c r="C224" s="986" t="s">
        <v>12452</v>
      </c>
      <c r="D224" s="1029">
        <v>24550</v>
      </c>
      <c r="E224" s="1030">
        <v>36098255.037781499</v>
      </c>
      <c r="F224" s="1030">
        <f t="shared" si="3"/>
        <v>1470.3973538811201</v>
      </c>
    </row>
    <row r="225" spans="2:6" ht="14.65" customHeight="1" x14ac:dyDescent="0.3">
      <c r="B225" s="935" t="s">
        <v>348</v>
      </c>
      <c r="C225" s="990" t="s">
        <v>12453</v>
      </c>
      <c r="D225" s="1029">
        <v>6133</v>
      </c>
      <c r="E225" s="1030">
        <v>11648452.209751001</v>
      </c>
      <c r="F225" s="1030">
        <f t="shared" si="3"/>
        <v>1899.3073878609164</v>
      </c>
    </row>
    <row r="226" spans="2:6" ht="14.65" customHeight="1" x14ac:dyDescent="0.3">
      <c r="B226" s="935" t="s">
        <v>348</v>
      </c>
      <c r="C226" s="986" t="s">
        <v>12454</v>
      </c>
      <c r="D226" s="1029">
        <v>76591</v>
      </c>
      <c r="E226" s="1030">
        <v>111728618.53612401</v>
      </c>
      <c r="F226" s="1030">
        <f t="shared" si="3"/>
        <v>1458.7695491131335</v>
      </c>
    </row>
    <row r="227" spans="2:6" ht="14.65" customHeight="1" x14ac:dyDescent="0.3">
      <c r="B227" s="935" t="s">
        <v>348</v>
      </c>
      <c r="C227" s="990" t="s">
        <v>12455</v>
      </c>
      <c r="D227" s="1029">
        <v>31093</v>
      </c>
      <c r="E227" s="1030">
        <v>67743786.936000004</v>
      </c>
      <c r="F227" s="1030">
        <f t="shared" si="3"/>
        <v>2178.7472079246136</v>
      </c>
    </row>
    <row r="228" spans="2:6" ht="14.65" customHeight="1" x14ac:dyDescent="0.3">
      <c r="B228" s="935" t="s">
        <v>348</v>
      </c>
      <c r="C228" s="990" t="s">
        <v>12564</v>
      </c>
      <c r="D228" s="1029">
        <v>7950</v>
      </c>
      <c r="E228" s="1030">
        <v>16048070.310000001</v>
      </c>
      <c r="F228" s="1030">
        <f t="shared" si="3"/>
        <v>2018.6251962264153</v>
      </c>
    </row>
    <row r="229" spans="2:6" ht="14.65" customHeight="1" x14ac:dyDescent="0.3">
      <c r="B229" s="935" t="s">
        <v>12458</v>
      </c>
      <c r="C229" s="986" t="s">
        <v>111</v>
      </c>
      <c r="D229" s="1029">
        <v>0</v>
      </c>
      <c r="E229" s="1030">
        <v>0</v>
      </c>
      <c r="F229" s="1030">
        <f t="shared" si="3"/>
        <v>0</v>
      </c>
    </row>
    <row r="230" spans="2:6" ht="14.65" customHeight="1" x14ac:dyDescent="0.3">
      <c r="B230" s="935" t="s">
        <v>12458</v>
      </c>
      <c r="C230" s="990" t="s">
        <v>112</v>
      </c>
      <c r="D230" s="1029">
        <v>0</v>
      </c>
      <c r="E230" s="1030">
        <v>0</v>
      </c>
      <c r="F230" s="1030">
        <f t="shared" si="3"/>
        <v>0</v>
      </c>
    </row>
    <row r="231" spans="2:6" ht="14.65" customHeight="1" x14ac:dyDescent="0.3">
      <c r="B231" s="935" t="s">
        <v>12458</v>
      </c>
      <c r="C231" s="986" t="s">
        <v>113</v>
      </c>
      <c r="D231" s="1029">
        <v>0</v>
      </c>
      <c r="E231" s="1030">
        <v>0</v>
      </c>
      <c r="F231" s="1030">
        <f t="shared" si="3"/>
        <v>0</v>
      </c>
    </row>
    <row r="232" spans="2:6" ht="14.65" customHeight="1" x14ac:dyDescent="0.3">
      <c r="B232" s="935" t="s">
        <v>12458</v>
      </c>
      <c r="C232" s="990" t="s">
        <v>114</v>
      </c>
      <c r="D232" s="1029">
        <v>0</v>
      </c>
      <c r="E232" s="1030">
        <v>0</v>
      </c>
      <c r="F232" s="1030">
        <f t="shared" si="3"/>
        <v>0</v>
      </c>
    </row>
    <row r="233" spans="2:6" ht="14.65" customHeight="1" x14ac:dyDescent="0.3">
      <c r="B233" s="935" t="s">
        <v>12458</v>
      </c>
      <c r="C233" s="986" t="s">
        <v>115</v>
      </c>
      <c r="D233" s="1029">
        <v>0</v>
      </c>
      <c r="E233" s="1030">
        <v>0</v>
      </c>
      <c r="F233" s="1030">
        <f t="shared" si="3"/>
        <v>0</v>
      </c>
    </row>
    <row r="234" spans="2:6" ht="14.65" customHeight="1" x14ac:dyDescent="0.3">
      <c r="B234" s="935" t="s">
        <v>12458</v>
      </c>
      <c r="C234" s="990" t="s">
        <v>116</v>
      </c>
      <c r="D234" s="1029">
        <v>0</v>
      </c>
      <c r="E234" s="1030">
        <v>0</v>
      </c>
      <c r="F234" s="1030">
        <f t="shared" si="3"/>
        <v>0</v>
      </c>
    </row>
    <row r="235" spans="2:6" ht="14.65" customHeight="1" x14ac:dyDescent="0.3">
      <c r="B235" s="935" t="s">
        <v>12458</v>
      </c>
      <c r="C235" s="986" t="s">
        <v>117</v>
      </c>
      <c r="D235" s="1029">
        <v>0</v>
      </c>
      <c r="E235" s="1030">
        <v>0</v>
      </c>
      <c r="F235" s="1030">
        <f t="shared" si="3"/>
        <v>0</v>
      </c>
    </row>
    <row r="236" spans="2:6" ht="14.65" customHeight="1" x14ac:dyDescent="0.3">
      <c r="B236" s="935" t="s">
        <v>12458</v>
      </c>
      <c r="C236" s="990" t="s">
        <v>118</v>
      </c>
      <c r="D236" s="1029">
        <v>0</v>
      </c>
      <c r="E236" s="1030">
        <v>0</v>
      </c>
      <c r="F236" s="1030">
        <f t="shared" si="3"/>
        <v>0</v>
      </c>
    </row>
    <row r="237" spans="2:6" ht="14.65" customHeight="1" x14ac:dyDescent="0.3">
      <c r="B237" s="935" t="s">
        <v>12458</v>
      </c>
      <c r="C237" s="986" t="s">
        <v>119</v>
      </c>
      <c r="D237" s="1029">
        <v>0</v>
      </c>
      <c r="E237" s="1030">
        <v>0</v>
      </c>
      <c r="F237" s="1030">
        <f t="shared" si="3"/>
        <v>0</v>
      </c>
    </row>
    <row r="238" spans="2:6" ht="14.65" customHeight="1" x14ac:dyDescent="0.3">
      <c r="B238" s="935" t="s">
        <v>12458</v>
      </c>
      <c r="C238" s="990" t="s">
        <v>120</v>
      </c>
      <c r="D238" s="1029">
        <v>0</v>
      </c>
      <c r="E238" s="1030">
        <v>0</v>
      </c>
      <c r="F238" s="1030">
        <f t="shared" si="3"/>
        <v>0</v>
      </c>
    </row>
    <row r="239" spans="2:6" ht="14.65" customHeight="1" x14ac:dyDescent="0.3">
      <c r="B239" s="935" t="s">
        <v>12458</v>
      </c>
      <c r="C239" s="986" t="s">
        <v>121</v>
      </c>
      <c r="D239" s="1029">
        <v>0</v>
      </c>
      <c r="E239" s="1030">
        <v>0</v>
      </c>
      <c r="F239" s="1030">
        <f t="shared" si="3"/>
        <v>0</v>
      </c>
    </row>
    <row r="240" spans="2:6" ht="14.65" customHeight="1" x14ac:dyDescent="0.3">
      <c r="B240" s="935" t="s">
        <v>12458</v>
      </c>
      <c r="C240" s="990" t="s">
        <v>122</v>
      </c>
      <c r="D240" s="1029">
        <v>0</v>
      </c>
      <c r="E240" s="1030">
        <v>0</v>
      </c>
      <c r="F240" s="1030">
        <f t="shared" si="3"/>
        <v>0</v>
      </c>
    </row>
    <row r="241" spans="2:6" ht="14.65" customHeight="1" x14ac:dyDescent="0.3">
      <c r="B241" s="935" t="s">
        <v>12458</v>
      </c>
      <c r="C241" s="986" t="s">
        <v>123</v>
      </c>
      <c r="D241" s="1029">
        <v>0</v>
      </c>
      <c r="E241" s="1030">
        <v>0</v>
      </c>
      <c r="F241" s="1030">
        <f t="shared" si="3"/>
        <v>0</v>
      </c>
    </row>
    <row r="242" spans="2:6" ht="14.65" customHeight="1" x14ac:dyDescent="0.3">
      <c r="B242" s="935" t="s">
        <v>12458</v>
      </c>
      <c r="C242" s="990" t="s">
        <v>124</v>
      </c>
      <c r="D242" s="1029">
        <v>0</v>
      </c>
      <c r="E242" s="1030">
        <v>0</v>
      </c>
      <c r="F242" s="1030">
        <f t="shared" si="3"/>
        <v>0</v>
      </c>
    </row>
    <row r="243" spans="2:6" ht="14.65" customHeight="1" x14ac:dyDescent="0.3">
      <c r="B243" s="935" t="s">
        <v>12458</v>
      </c>
      <c r="C243" s="986" t="s">
        <v>125</v>
      </c>
      <c r="D243" s="1029">
        <v>0</v>
      </c>
      <c r="E243" s="1030">
        <v>0</v>
      </c>
      <c r="F243" s="1030">
        <f t="shared" si="3"/>
        <v>0</v>
      </c>
    </row>
    <row r="244" spans="2:6" ht="14.65" customHeight="1" x14ac:dyDescent="0.3">
      <c r="B244" s="935" t="s">
        <v>12458</v>
      </c>
      <c r="C244" s="990" t="s">
        <v>126</v>
      </c>
      <c r="D244" s="1029">
        <v>0</v>
      </c>
      <c r="E244" s="1030">
        <v>0</v>
      </c>
      <c r="F244" s="1030">
        <f t="shared" si="3"/>
        <v>0</v>
      </c>
    </row>
    <row r="245" spans="2:6" ht="14.65" customHeight="1" x14ac:dyDescent="0.3">
      <c r="B245" s="935" t="s">
        <v>12458</v>
      </c>
      <c r="C245" s="986" t="s">
        <v>127</v>
      </c>
      <c r="D245" s="1029">
        <v>2</v>
      </c>
      <c r="E245" s="1030">
        <v>121682.22369035801</v>
      </c>
      <c r="F245" s="1030">
        <f t="shared" si="3"/>
        <v>60841.111845179003</v>
      </c>
    </row>
    <row r="246" spans="2:6" ht="14.65" customHeight="1" x14ac:dyDescent="0.3">
      <c r="B246" s="935" t="s">
        <v>12458</v>
      </c>
      <c r="C246" s="990" t="s">
        <v>128</v>
      </c>
      <c r="D246" s="1029">
        <v>0</v>
      </c>
      <c r="E246" s="1030">
        <v>0</v>
      </c>
      <c r="F246" s="1030">
        <f t="shared" si="3"/>
        <v>0</v>
      </c>
    </row>
    <row r="247" spans="2:6" ht="14.65" customHeight="1" x14ac:dyDescent="0.3">
      <c r="B247" s="935" t="s">
        <v>12458</v>
      </c>
      <c r="C247" s="986" t="s">
        <v>129</v>
      </c>
      <c r="D247" s="1029">
        <v>1</v>
      </c>
      <c r="E247" s="1030">
        <v>5576.2038450459204</v>
      </c>
      <c r="F247" s="1030">
        <f t="shared" si="3"/>
        <v>5576.2038450459204</v>
      </c>
    </row>
    <row r="248" spans="2:6" ht="14.65" customHeight="1" x14ac:dyDescent="0.3">
      <c r="B248" s="935" t="s">
        <v>12458</v>
      </c>
      <c r="C248" s="990" t="s">
        <v>29</v>
      </c>
      <c r="D248" s="1029">
        <v>0</v>
      </c>
      <c r="E248" s="1030">
        <v>0</v>
      </c>
      <c r="F248" s="1030">
        <f t="shared" si="3"/>
        <v>0</v>
      </c>
    </row>
    <row r="249" spans="2:6" ht="14.65" customHeight="1" x14ac:dyDescent="0.3">
      <c r="B249" s="935" t="s">
        <v>12458</v>
      </c>
      <c r="C249" s="986" t="s">
        <v>28</v>
      </c>
      <c r="D249" s="1029">
        <v>0</v>
      </c>
      <c r="E249" s="1030">
        <v>0</v>
      </c>
      <c r="F249" s="1030">
        <f t="shared" si="3"/>
        <v>0</v>
      </c>
    </row>
    <row r="250" spans="2:6" ht="14.65" customHeight="1" x14ac:dyDescent="0.3">
      <c r="B250" s="935" t="s">
        <v>12458</v>
      </c>
      <c r="C250" s="990" t="s">
        <v>27</v>
      </c>
      <c r="D250" s="1029">
        <v>0</v>
      </c>
      <c r="E250" s="1030">
        <v>0</v>
      </c>
      <c r="F250" s="1030">
        <f t="shared" si="3"/>
        <v>0</v>
      </c>
    </row>
    <row r="251" spans="2:6" ht="14.65" customHeight="1" x14ac:dyDescent="0.3">
      <c r="B251" s="935" t="s">
        <v>12458</v>
      </c>
      <c r="C251" s="986" t="s">
        <v>26</v>
      </c>
      <c r="D251" s="1029">
        <v>0</v>
      </c>
      <c r="E251" s="1030">
        <v>0</v>
      </c>
      <c r="F251" s="1030">
        <f t="shared" si="3"/>
        <v>0</v>
      </c>
    </row>
    <row r="252" spans="2:6" ht="14.65" customHeight="1" x14ac:dyDescent="0.3">
      <c r="B252" s="935" t="s">
        <v>12458</v>
      </c>
      <c r="C252" s="990" t="s">
        <v>25</v>
      </c>
      <c r="D252" s="1029">
        <v>0</v>
      </c>
      <c r="E252" s="1030">
        <v>0</v>
      </c>
      <c r="F252" s="1030">
        <f t="shared" si="3"/>
        <v>0</v>
      </c>
    </row>
    <row r="253" spans="2:6" ht="14.65" customHeight="1" x14ac:dyDescent="0.3">
      <c r="B253" s="935" t="s">
        <v>12458</v>
      </c>
      <c r="C253" s="986" t="s">
        <v>130</v>
      </c>
      <c r="D253" s="1029">
        <v>0</v>
      </c>
      <c r="E253" s="1030">
        <v>0</v>
      </c>
      <c r="F253" s="1030">
        <f t="shared" si="3"/>
        <v>0</v>
      </c>
    </row>
    <row r="254" spans="2:6" ht="14.65" customHeight="1" x14ac:dyDescent="0.3">
      <c r="B254" s="935" t="s">
        <v>12458</v>
      </c>
      <c r="C254" s="990" t="s">
        <v>131</v>
      </c>
      <c r="D254" s="1029">
        <v>0</v>
      </c>
      <c r="E254" s="1030">
        <v>0</v>
      </c>
      <c r="F254" s="1030">
        <f t="shared" si="3"/>
        <v>0</v>
      </c>
    </row>
    <row r="255" spans="2:6" ht="14.65" customHeight="1" x14ac:dyDescent="0.3">
      <c r="B255" s="935" t="s">
        <v>12458</v>
      </c>
      <c r="C255" s="986" t="s">
        <v>132</v>
      </c>
      <c r="D255" s="1029">
        <v>0</v>
      </c>
      <c r="E255" s="1030">
        <v>0</v>
      </c>
      <c r="F255" s="1030">
        <f t="shared" si="3"/>
        <v>0</v>
      </c>
    </row>
    <row r="256" spans="2:6" ht="14.65" customHeight="1" x14ac:dyDescent="0.3">
      <c r="B256" s="935" t="s">
        <v>12458</v>
      </c>
      <c r="C256" s="990" t="s">
        <v>133</v>
      </c>
      <c r="D256" s="1029">
        <v>0</v>
      </c>
      <c r="E256" s="1030">
        <v>0</v>
      </c>
      <c r="F256" s="1030">
        <f t="shared" si="3"/>
        <v>0</v>
      </c>
    </row>
    <row r="257" spans="2:6" ht="14.65" customHeight="1" x14ac:dyDescent="0.3">
      <c r="B257" s="935" t="s">
        <v>12458</v>
      </c>
      <c r="C257" s="986" t="s">
        <v>134</v>
      </c>
      <c r="D257" s="1029">
        <v>0</v>
      </c>
      <c r="E257" s="1030">
        <v>0</v>
      </c>
      <c r="F257" s="1030">
        <f t="shared" si="3"/>
        <v>0</v>
      </c>
    </row>
    <row r="258" spans="2:6" ht="14.65" customHeight="1" x14ac:dyDescent="0.3">
      <c r="B258" s="935" t="s">
        <v>12458</v>
      </c>
      <c r="C258" s="990" t="s">
        <v>135</v>
      </c>
      <c r="D258" s="1029">
        <v>0</v>
      </c>
      <c r="E258" s="1030">
        <v>0</v>
      </c>
      <c r="F258" s="1030">
        <f t="shared" si="3"/>
        <v>0</v>
      </c>
    </row>
    <row r="259" spans="2:6" ht="14.65" customHeight="1" x14ac:dyDescent="0.3">
      <c r="B259" s="935" t="s">
        <v>12458</v>
      </c>
      <c r="C259" s="986" t="s">
        <v>136</v>
      </c>
      <c r="D259" s="1029">
        <v>0</v>
      </c>
      <c r="E259" s="1030">
        <v>0</v>
      </c>
      <c r="F259" s="1030">
        <f t="shared" si="3"/>
        <v>0</v>
      </c>
    </row>
    <row r="260" spans="2:6" ht="14.65" customHeight="1" x14ac:dyDescent="0.3">
      <c r="B260" s="935" t="s">
        <v>12458</v>
      </c>
      <c r="C260" s="990" t="s">
        <v>137</v>
      </c>
      <c r="D260" s="1029">
        <v>0</v>
      </c>
      <c r="E260" s="1030">
        <v>0</v>
      </c>
      <c r="F260" s="1030">
        <f t="shared" si="3"/>
        <v>0</v>
      </c>
    </row>
    <row r="261" spans="2:6" ht="14.65" customHeight="1" x14ac:dyDescent="0.3">
      <c r="B261" s="935" t="s">
        <v>12458</v>
      </c>
      <c r="C261" s="986" t="s">
        <v>138</v>
      </c>
      <c r="D261" s="1029">
        <v>0</v>
      </c>
      <c r="E261" s="1030">
        <v>0</v>
      </c>
      <c r="F261" s="1030">
        <f t="shared" si="3"/>
        <v>0</v>
      </c>
    </row>
    <row r="262" spans="2:6" ht="14.65" customHeight="1" x14ac:dyDescent="0.3">
      <c r="B262" s="935" t="s">
        <v>12458</v>
      </c>
      <c r="C262" s="990" t="s">
        <v>139</v>
      </c>
      <c r="D262" s="1029">
        <v>0</v>
      </c>
      <c r="E262" s="1030">
        <v>0</v>
      </c>
      <c r="F262" s="1030">
        <f t="shared" si="3"/>
        <v>0</v>
      </c>
    </row>
    <row r="263" spans="2:6" ht="14.65" customHeight="1" x14ac:dyDescent="0.3">
      <c r="B263" s="935" t="s">
        <v>12458</v>
      </c>
      <c r="C263" s="986" t="s">
        <v>140</v>
      </c>
      <c r="D263" s="1029">
        <v>0</v>
      </c>
      <c r="E263" s="1030">
        <v>0</v>
      </c>
      <c r="F263" s="1030">
        <f t="shared" si="3"/>
        <v>0</v>
      </c>
    </row>
    <row r="264" spans="2:6" ht="14.65" customHeight="1" x14ac:dyDescent="0.3">
      <c r="B264" s="935" t="s">
        <v>12458</v>
      </c>
      <c r="C264" s="990" t="s">
        <v>141</v>
      </c>
      <c r="D264" s="1029">
        <v>0</v>
      </c>
      <c r="E264" s="1030">
        <v>0</v>
      </c>
      <c r="F264" s="1030">
        <f t="shared" si="3"/>
        <v>0</v>
      </c>
    </row>
    <row r="265" spans="2:6" ht="14.65" customHeight="1" x14ac:dyDescent="0.3">
      <c r="B265" s="935" t="s">
        <v>12458</v>
      </c>
      <c r="C265" s="986" t="s">
        <v>142</v>
      </c>
      <c r="D265" s="1029">
        <v>0</v>
      </c>
      <c r="E265" s="1030">
        <v>0</v>
      </c>
      <c r="F265" s="1030">
        <f t="shared" si="3"/>
        <v>0</v>
      </c>
    </row>
    <row r="266" spans="2:6" ht="14.65" customHeight="1" x14ac:dyDescent="0.3">
      <c r="B266" s="935" t="s">
        <v>12458</v>
      </c>
      <c r="C266" s="990" t="s">
        <v>143</v>
      </c>
      <c r="D266" s="1029">
        <v>0</v>
      </c>
      <c r="E266" s="1030">
        <v>0</v>
      </c>
      <c r="F266" s="1030">
        <f t="shared" ref="F266:F329" si="4">+IF(E266=0,0,E266/D266)</f>
        <v>0</v>
      </c>
    </row>
    <row r="267" spans="2:6" ht="14.65" customHeight="1" x14ac:dyDescent="0.3">
      <c r="B267" s="935" t="s">
        <v>12458</v>
      </c>
      <c r="C267" s="986" t="s">
        <v>144</v>
      </c>
      <c r="D267" s="1029">
        <v>0</v>
      </c>
      <c r="E267" s="1030">
        <v>0</v>
      </c>
      <c r="F267" s="1030">
        <f t="shared" si="4"/>
        <v>0</v>
      </c>
    </row>
    <row r="268" spans="2:6" ht="14.65" customHeight="1" x14ac:dyDescent="0.3">
      <c r="B268" s="935" t="s">
        <v>12458</v>
      </c>
      <c r="C268" s="990" t="s">
        <v>145</v>
      </c>
      <c r="D268" s="1029">
        <v>0</v>
      </c>
      <c r="E268" s="1030">
        <v>0</v>
      </c>
      <c r="F268" s="1030">
        <f t="shared" si="4"/>
        <v>0</v>
      </c>
    </row>
    <row r="269" spans="2:6" ht="14.65" customHeight="1" x14ac:dyDescent="0.3">
      <c r="B269" s="935" t="s">
        <v>12458</v>
      </c>
      <c r="C269" s="986" t="s">
        <v>146</v>
      </c>
      <c r="D269" s="1029">
        <v>0</v>
      </c>
      <c r="E269" s="1030">
        <v>0</v>
      </c>
      <c r="F269" s="1030">
        <f t="shared" si="4"/>
        <v>0</v>
      </c>
    </row>
    <row r="270" spans="2:6" ht="14.65" customHeight="1" x14ac:dyDescent="0.3">
      <c r="B270" s="935" t="s">
        <v>12458</v>
      </c>
      <c r="C270" s="990" t="s">
        <v>147</v>
      </c>
      <c r="D270" s="1029">
        <v>0</v>
      </c>
      <c r="E270" s="1030">
        <v>0</v>
      </c>
      <c r="F270" s="1030">
        <f t="shared" si="4"/>
        <v>0</v>
      </c>
    </row>
    <row r="271" spans="2:6" ht="14.65" customHeight="1" x14ac:dyDescent="0.3">
      <c r="B271" s="935" t="s">
        <v>12458</v>
      </c>
      <c r="C271" s="986" t="s">
        <v>148</v>
      </c>
      <c r="D271" s="1029">
        <v>0</v>
      </c>
      <c r="E271" s="1030">
        <v>0</v>
      </c>
      <c r="F271" s="1030">
        <f t="shared" si="4"/>
        <v>0</v>
      </c>
    </row>
    <row r="272" spans="2:6" ht="14.65" customHeight="1" x14ac:dyDescent="0.3">
      <c r="B272" s="935" t="s">
        <v>12458</v>
      </c>
      <c r="C272" s="990" t="s">
        <v>149</v>
      </c>
      <c r="D272" s="1029">
        <v>0</v>
      </c>
      <c r="E272" s="1030">
        <v>0</v>
      </c>
      <c r="F272" s="1030">
        <f t="shared" si="4"/>
        <v>0</v>
      </c>
    </row>
    <row r="273" spans="2:6" ht="14.65" customHeight="1" x14ac:dyDescent="0.3">
      <c r="B273" s="935" t="s">
        <v>12458</v>
      </c>
      <c r="C273" s="986" t="s">
        <v>12447</v>
      </c>
      <c r="D273" s="1029">
        <v>0</v>
      </c>
      <c r="E273" s="1030">
        <v>0</v>
      </c>
      <c r="F273" s="1030">
        <f t="shared" si="4"/>
        <v>0</v>
      </c>
    </row>
    <row r="274" spans="2:6" ht="14.65" customHeight="1" x14ac:dyDescent="0.3">
      <c r="B274" s="935" t="s">
        <v>12458</v>
      </c>
      <c r="C274" s="990" t="s">
        <v>12448</v>
      </c>
      <c r="D274" s="1029">
        <v>0</v>
      </c>
      <c r="E274" s="1030">
        <v>0</v>
      </c>
      <c r="F274" s="1030">
        <f t="shared" si="4"/>
        <v>0</v>
      </c>
    </row>
    <row r="275" spans="2:6" ht="14.65" customHeight="1" x14ac:dyDescent="0.3">
      <c r="B275" s="935" t="s">
        <v>12458</v>
      </c>
      <c r="C275" s="986" t="s">
        <v>12449</v>
      </c>
      <c r="D275" s="1029">
        <v>0</v>
      </c>
      <c r="E275" s="1030">
        <v>0</v>
      </c>
      <c r="F275" s="1030">
        <f t="shared" si="4"/>
        <v>0</v>
      </c>
    </row>
    <row r="276" spans="2:6" ht="14.65" customHeight="1" x14ac:dyDescent="0.3">
      <c r="B276" s="935" t="s">
        <v>12458</v>
      </c>
      <c r="C276" s="990" t="s">
        <v>12450</v>
      </c>
      <c r="D276" s="1029">
        <v>0</v>
      </c>
      <c r="E276" s="1030">
        <v>0</v>
      </c>
      <c r="F276" s="1030">
        <f t="shared" si="4"/>
        <v>0</v>
      </c>
    </row>
    <row r="277" spans="2:6" ht="14.65" customHeight="1" x14ac:dyDescent="0.3">
      <c r="B277" s="935" t="s">
        <v>12458</v>
      </c>
      <c r="C277" s="986" t="s">
        <v>48</v>
      </c>
      <c r="D277" s="1029">
        <v>0</v>
      </c>
      <c r="E277" s="1030">
        <v>0</v>
      </c>
      <c r="F277" s="1030">
        <f t="shared" si="4"/>
        <v>0</v>
      </c>
    </row>
    <row r="278" spans="2:6" ht="14.65" customHeight="1" x14ac:dyDescent="0.3">
      <c r="B278" s="935" t="s">
        <v>12458</v>
      </c>
      <c r="C278" s="990" t="s">
        <v>12451</v>
      </c>
      <c r="D278" s="1029">
        <v>0</v>
      </c>
      <c r="E278" s="1030">
        <v>0</v>
      </c>
      <c r="F278" s="1030">
        <f t="shared" si="4"/>
        <v>0</v>
      </c>
    </row>
    <row r="279" spans="2:6" ht="14.65" customHeight="1" x14ac:dyDescent="0.3">
      <c r="B279" s="935" t="s">
        <v>12458</v>
      </c>
      <c r="C279" s="986" t="s">
        <v>12452</v>
      </c>
      <c r="D279" s="1029">
        <v>0</v>
      </c>
      <c r="E279" s="1030">
        <v>0</v>
      </c>
      <c r="F279" s="1030">
        <f t="shared" si="4"/>
        <v>0</v>
      </c>
    </row>
    <row r="280" spans="2:6" ht="14.65" customHeight="1" x14ac:dyDescent="0.3">
      <c r="B280" s="935" t="s">
        <v>12458</v>
      </c>
      <c r="C280" s="990" t="s">
        <v>12453</v>
      </c>
      <c r="D280" s="1029">
        <v>0</v>
      </c>
      <c r="E280" s="1030">
        <v>0</v>
      </c>
      <c r="F280" s="1030">
        <f t="shared" si="4"/>
        <v>0</v>
      </c>
    </row>
    <row r="281" spans="2:6" ht="14.65" customHeight="1" x14ac:dyDescent="0.3">
      <c r="B281" s="935" t="s">
        <v>12458</v>
      </c>
      <c r="C281" s="986" t="s">
        <v>12454</v>
      </c>
      <c r="D281" s="1029">
        <v>0</v>
      </c>
      <c r="E281" s="1030">
        <v>0</v>
      </c>
      <c r="F281" s="1030">
        <f t="shared" si="4"/>
        <v>0</v>
      </c>
    </row>
    <row r="282" spans="2:6" ht="14.65" customHeight="1" x14ac:dyDescent="0.3">
      <c r="B282" s="935" t="s">
        <v>12458</v>
      </c>
      <c r="C282" s="990" t="s">
        <v>12455</v>
      </c>
      <c r="D282" s="1029">
        <v>0</v>
      </c>
      <c r="E282" s="1030">
        <v>0</v>
      </c>
      <c r="F282" s="1030">
        <f t="shared" si="4"/>
        <v>0</v>
      </c>
    </row>
    <row r="283" spans="2:6" ht="14.65" customHeight="1" x14ac:dyDescent="0.3">
      <c r="B283" s="935" t="s">
        <v>12458</v>
      </c>
      <c r="C283" s="990" t="s">
        <v>12564</v>
      </c>
      <c r="D283" s="1029">
        <v>0</v>
      </c>
      <c r="E283" s="1030">
        <v>0</v>
      </c>
      <c r="F283" s="1030">
        <f t="shared" si="4"/>
        <v>0</v>
      </c>
    </row>
    <row r="284" spans="2:6" ht="14.65" customHeight="1" x14ac:dyDescent="0.3">
      <c r="B284" s="935" t="s">
        <v>12442</v>
      </c>
      <c r="C284" s="986" t="s">
        <v>111</v>
      </c>
      <c r="D284" s="1029">
        <v>0</v>
      </c>
      <c r="E284" s="1030">
        <v>0</v>
      </c>
      <c r="F284" s="1030">
        <f t="shared" si="4"/>
        <v>0</v>
      </c>
    </row>
    <row r="285" spans="2:6" ht="14.65" customHeight="1" x14ac:dyDescent="0.3">
      <c r="B285" s="935" t="s">
        <v>12442</v>
      </c>
      <c r="C285" s="990" t="s">
        <v>112</v>
      </c>
      <c r="D285" s="1029">
        <v>5</v>
      </c>
      <c r="E285" s="1030">
        <v>36645.756056150101</v>
      </c>
      <c r="F285" s="1030">
        <f t="shared" si="4"/>
        <v>7329.1512112300206</v>
      </c>
    </row>
    <row r="286" spans="2:6" ht="14.65" customHeight="1" x14ac:dyDescent="0.3">
      <c r="B286" s="935" t="s">
        <v>12442</v>
      </c>
      <c r="C286" s="986" t="s">
        <v>113</v>
      </c>
      <c r="D286" s="1029">
        <v>6</v>
      </c>
      <c r="E286" s="1030">
        <v>288802.50244603597</v>
      </c>
      <c r="F286" s="1030">
        <f t="shared" si="4"/>
        <v>48133.750407672662</v>
      </c>
    </row>
    <row r="287" spans="2:6" ht="14.65" customHeight="1" x14ac:dyDescent="0.3">
      <c r="B287" s="935" t="s">
        <v>12442</v>
      </c>
      <c r="C287" s="990" t="s">
        <v>114</v>
      </c>
      <c r="D287" s="1029">
        <v>28</v>
      </c>
      <c r="E287" s="1030">
        <v>307166.448156028</v>
      </c>
      <c r="F287" s="1030">
        <f t="shared" si="4"/>
        <v>10970.230291286714</v>
      </c>
    </row>
    <row r="288" spans="2:6" ht="14.65" customHeight="1" x14ac:dyDescent="0.3">
      <c r="B288" s="935" t="s">
        <v>12442</v>
      </c>
      <c r="C288" s="986" t="s">
        <v>115</v>
      </c>
      <c r="D288" s="1029">
        <v>43</v>
      </c>
      <c r="E288" s="1030">
        <v>1864862.5848782801</v>
      </c>
      <c r="F288" s="1030">
        <f t="shared" si="4"/>
        <v>43368.897322750701</v>
      </c>
    </row>
    <row r="289" spans="2:6" ht="14.65" customHeight="1" x14ac:dyDescent="0.3">
      <c r="B289" s="935" t="s">
        <v>12442</v>
      </c>
      <c r="C289" s="990" t="s">
        <v>116</v>
      </c>
      <c r="D289" s="1029">
        <v>193</v>
      </c>
      <c r="E289" s="1030">
        <v>4268866.9954093304</v>
      </c>
      <c r="F289" s="1030">
        <f t="shared" si="4"/>
        <v>22118.48184149912</v>
      </c>
    </row>
    <row r="290" spans="2:6" ht="14.65" customHeight="1" x14ac:dyDescent="0.3">
      <c r="B290" s="935" t="s">
        <v>12442</v>
      </c>
      <c r="C290" s="986" t="s">
        <v>117</v>
      </c>
      <c r="D290" s="1029">
        <v>607</v>
      </c>
      <c r="E290" s="1030">
        <v>21880512.488279499</v>
      </c>
      <c r="F290" s="1030">
        <f t="shared" si="4"/>
        <v>36046.972797824543</v>
      </c>
    </row>
    <row r="291" spans="2:6" ht="14.65" customHeight="1" x14ac:dyDescent="0.3">
      <c r="B291" s="935" t="s">
        <v>12442</v>
      </c>
      <c r="C291" s="990" t="s">
        <v>118</v>
      </c>
      <c r="D291" s="1029">
        <v>754</v>
      </c>
      <c r="E291" s="1030">
        <v>17174412.4552687</v>
      </c>
      <c r="F291" s="1030">
        <f t="shared" si="4"/>
        <v>22777.735351815252</v>
      </c>
    </row>
    <row r="292" spans="2:6" ht="14.65" customHeight="1" x14ac:dyDescent="0.3">
      <c r="B292" s="935" t="s">
        <v>12442</v>
      </c>
      <c r="C292" s="986" t="s">
        <v>119</v>
      </c>
      <c r="D292" s="1029">
        <v>783</v>
      </c>
      <c r="E292" s="1030">
        <v>14358803.643430701</v>
      </c>
      <c r="F292" s="1030">
        <f t="shared" si="4"/>
        <v>18338.191115492595</v>
      </c>
    </row>
    <row r="293" spans="2:6" ht="14.65" customHeight="1" x14ac:dyDescent="0.3">
      <c r="B293" s="935" t="s">
        <v>12442</v>
      </c>
      <c r="C293" s="990" t="s">
        <v>120</v>
      </c>
      <c r="D293" s="1029">
        <v>704</v>
      </c>
      <c r="E293" s="1030">
        <v>12675288.628558399</v>
      </c>
      <c r="F293" s="1030">
        <f t="shared" si="4"/>
        <v>18004.67134738409</v>
      </c>
    </row>
    <row r="294" spans="2:6" ht="14.65" customHeight="1" x14ac:dyDescent="0.3">
      <c r="B294" s="935" t="s">
        <v>12442</v>
      </c>
      <c r="C294" s="986" t="s">
        <v>121</v>
      </c>
      <c r="D294" s="1029">
        <v>576</v>
      </c>
      <c r="E294" s="1030">
        <v>5673665.3572227396</v>
      </c>
      <c r="F294" s="1030">
        <f t="shared" si="4"/>
        <v>9850.1134674005898</v>
      </c>
    </row>
    <row r="295" spans="2:6" ht="14.65" customHeight="1" x14ac:dyDescent="0.3">
      <c r="B295" s="935" t="s">
        <v>12442</v>
      </c>
      <c r="C295" s="990" t="s">
        <v>122</v>
      </c>
      <c r="D295" s="1029">
        <v>840</v>
      </c>
      <c r="E295" s="1030">
        <v>77471297.344851598</v>
      </c>
      <c r="F295" s="1030">
        <f t="shared" si="4"/>
        <v>92227.734934347143</v>
      </c>
    </row>
    <row r="296" spans="2:6" ht="14.65" customHeight="1" x14ac:dyDescent="0.3">
      <c r="B296" s="935" t="s">
        <v>12442</v>
      </c>
      <c r="C296" s="986" t="s">
        <v>123</v>
      </c>
      <c r="D296" s="1029">
        <v>1495</v>
      </c>
      <c r="E296" s="1030">
        <v>19106961.140397001</v>
      </c>
      <c r="F296" s="1030">
        <f t="shared" si="4"/>
        <v>12780.576013643478</v>
      </c>
    </row>
    <row r="297" spans="2:6" ht="14.65" customHeight="1" x14ac:dyDescent="0.3">
      <c r="B297" s="935" t="s">
        <v>12442</v>
      </c>
      <c r="C297" s="990" t="s">
        <v>124</v>
      </c>
      <c r="D297" s="1029">
        <v>1796</v>
      </c>
      <c r="E297" s="1030">
        <v>15970326.5298442</v>
      </c>
      <c r="F297" s="1030">
        <f t="shared" si="4"/>
        <v>8892.1639921181522</v>
      </c>
    </row>
    <row r="298" spans="2:6" ht="14.65" customHeight="1" x14ac:dyDescent="0.3">
      <c r="B298" s="935" t="s">
        <v>12442</v>
      </c>
      <c r="C298" s="986" t="s">
        <v>125</v>
      </c>
      <c r="D298" s="1029">
        <v>946</v>
      </c>
      <c r="E298" s="1030">
        <v>10300674.159313999</v>
      </c>
      <c r="F298" s="1030">
        <f t="shared" si="4"/>
        <v>10888.661902023256</v>
      </c>
    </row>
    <row r="299" spans="2:6" ht="14.65" customHeight="1" x14ac:dyDescent="0.3">
      <c r="B299" s="935" t="s">
        <v>12442</v>
      </c>
      <c r="C299" s="990" t="s">
        <v>126</v>
      </c>
      <c r="D299" s="1029">
        <v>1233</v>
      </c>
      <c r="E299" s="1030">
        <v>16968740.305193599</v>
      </c>
      <c r="F299" s="1030">
        <f t="shared" si="4"/>
        <v>13762.157587342741</v>
      </c>
    </row>
    <row r="300" spans="2:6" ht="14.65" customHeight="1" x14ac:dyDescent="0.3">
      <c r="B300" s="935" t="s">
        <v>12442</v>
      </c>
      <c r="C300" s="986" t="s">
        <v>127</v>
      </c>
      <c r="D300" s="1029">
        <v>1506</v>
      </c>
      <c r="E300" s="1030">
        <v>37249603.583142497</v>
      </c>
      <c r="F300" s="1030">
        <f t="shared" si="4"/>
        <v>24734.132525327022</v>
      </c>
    </row>
    <row r="301" spans="2:6" ht="14.65" customHeight="1" x14ac:dyDescent="0.3">
      <c r="B301" s="935" t="s">
        <v>12442</v>
      </c>
      <c r="C301" s="990" t="s">
        <v>128</v>
      </c>
      <c r="D301" s="1029">
        <v>915</v>
      </c>
      <c r="E301" s="1030">
        <v>11633875.674613001</v>
      </c>
      <c r="F301" s="1030">
        <f t="shared" si="4"/>
        <v>12714.618223620766</v>
      </c>
    </row>
    <row r="302" spans="2:6" ht="14.65" customHeight="1" x14ac:dyDescent="0.3">
      <c r="B302" s="935" t="s">
        <v>12442</v>
      </c>
      <c r="C302" s="986" t="s">
        <v>129</v>
      </c>
      <c r="D302" s="1029">
        <v>487</v>
      </c>
      <c r="E302" s="1030">
        <v>4754044.4577268204</v>
      </c>
      <c r="F302" s="1030">
        <f t="shared" si="4"/>
        <v>9761.8982704862847</v>
      </c>
    </row>
    <row r="303" spans="2:6" ht="14.65" customHeight="1" x14ac:dyDescent="0.3">
      <c r="B303" s="935" t="s">
        <v>12442</v>
      </c>
      <c r="C303" s="990" t="s">
        <v>29</v>
      </c>
      <c r="D303" s="1029">
        <v>1035</v>
      </c>
      <c r="E303" s="1030">
        <v>21284910.305273298</v>
      </c>
      <c r="F303" s="1030">
        <f t="shared" si="4"/>
        <v>20565.130729732657</v>
      </c>
    </row>
    <row r="304" spans="2:6" ht="14.65" customHeight="1" x14ac:dyDescent="0.3">
      <c r="B304" s="935" t="s">
        <v>12442</v>
      </c>
      <c r="C304" s="986" t="s">
        <v>28</v>
      </c>
      <c r="D304" s="1029">
        <v>1249</v>
      </c>
      <c r="E304" s="1030">
        <v>16753924.5527179</v>
      </c>
      <c r="F304" s="1030">
        <f t="shared" si="4"/>
        <v>13413.870738765332</v>
      </c>
    </row>
    <row r="305" spans="2:6" ht="14.65" customHeight="1" x14ac:dyDescent="0.3">
      <c r="B305" s="935" t="s">
        <v>12442</v>
      </c>
      <c r="C305" s="990" t="s">
        <v>27</v>
      </c>
      <c r="D305" s="1029">
        <v>699</v>
      </c>
      <c r="E305" s="1030">
        <v>14326496.9518205</v>
      </c>
      <c r="F305" s="1030">
        <f t="shared" si="4"/>
        <v>20495.703793734621</v>
      </c>
    </row>
    <row r="306" spans="2:6" ht="14.65" customHeight="1" x14ac:dyDescent="0.3">
      <c r="B306" s="935" t="s">
        <v>12442</v>
      </c>
      <c r="C306" s="986" t="s">
        <v>26</v>
      </c>
      <c r="D306" s="1029">
        <v>484</v>
      </c>
      <c r="E306" s="1030">
        <v>9800476.4250266291</v>
      </c>
      <c r="F306" s="1030">
        <f t="shared" si="4"/>
        <v>20248.918233526092</v>
      </c>
    </row>
    <row r="307" spans="2:6" ht="14.65" customHeight="1" x14ac:dyDescent="0.3">
      <c r="B307" s="935" t="s">
        <v>12442</v>
      </c>
      <c r="C307" s="990" t="s">
        <v>25</v>
      </c>
      <c r="D307" s="1029">
        <v>441</v>
      </c>
      <c r="E307" s="1030">
        <v>4837948.2457217397</v>
      </c>
      <c r="F307" s="1030">
        <f t="shared" si="4"/>
        <v>10970.404185310068</v>
      </c>
    </row>
    <row r="308" spans="2:6" ht="14.65" customHeight="1" x14ac:dyDescent="0.3">
      <c r="B308" s="935" t="s">
        <v>12442</v>
      </c>
      <c r="C308" s="986" t="s">
        <v>130</v>
      </c>
      <c r="D308" s="1029">
        <v>647</v>
      </c>
      <c r="E308" s="1030">
        <v>12567150.8605095</v>
      </c>
      <c r="F308" s="1030">
        <f t="shared" si="4"/>
        <v>19423.726214079597</v>
      </c>
    </row>
    <row r="309" spans="2:6" ht="14.65" customHeight="1" x14ac:dyDescent="0.3">
      <c r="B309" s="935" t="s">
        <v>12442</v>
      </c>
      <c r="C309" s="990" t="s">
        <v>131</v>
      </c>
      <c r="D309" s="1029">
        <v>585</v>
      </c>
      <c r="E309" s="1030">
        <v>19795071.4708452</v>
      </c>
      <c r="F309" s="1030">
        <f t="shared" si="4"/>
        <v>33837.729009991795</v>
      </c>
    </row>
    <row r="310" spans="2:6" ht="14.65" customHeight="1" x14ac:dyDescent="0.3">
      <c r="B310" s="935" t="s">
        <v>12442</v>
      </c>
      <c r="C310" s="986" t="s">
        <v>132</v>
      </c>
      <c r="D310" s="1029">
        <v>868</v>
      </c>
      <c r="E310" s="1030">
        <v>25166997.248445701</v>
      </c>
      <c r="F310" s="1030">
        <f t="shared" si="4"/>
        <v>28994.236461342975</v>
      </c>
    </row>
    <row r="311" spans="2:6" ht="14.65" customHeight="1" x14ac:dyDescent="0.3">
      <c r="B311" s="935" t="s">
        <v>12442</v>
      </c>
      <c r="C311" s="990" t="s">
        <v>133</v>
      </c>
      <c r="D311" s="1029">
        <v>500</v>
      </c>
      <c r="E311" s="1030">
        <v>8648187.8890140206</v>
      </c>
      <c r="F311" s="1030">
        <f t="shared" si="4"/>
        <v>17296.375778028039</v>
      </c>
    </row>
    <row r="312" spans="2:6" ht="14.65" customHeight="1" x14ac:dyDescent="0.3">
      <c r="B312" s="935" t="s">
        <v>12442</v>
      </c>
      <c r="C312" s="986" t="s">
        <v>134</v>
      </c>
      <c r="D312" s="1029">
        <v>630</v>
      </c>
      <c r="E312" s="1030">
        <v>10065921.2502845</v>
      </c>
      <c r="F312" s="1030">
        <f t="shared" si="4"/>
        <v>15977.652778229365</v>
      </c>
    </row>
    <row r="313" spans="2:6" ht="14.65" customHeight="1" x14ac:dyDescent="0.3">
      <c r="B313" s="935" t="s">
        <v>12442</v>
      </c>
      <c r="C313" s="990" t="s">
        <v>135</v>
      </c>
      <c r="D313" s="1029">
        <v>1952</v>
      </c>
      <c r="E313" s="1030">
        <v>29484253.935455099</v>
      </c>
      <c r="F313" s="1030">
        <f t="shared" si="4"/>
        <v>15104.638286606096</v>
      </c>
    </row>
    <row r="314" spans="2:6" ht="14.65" customHeight="1" x14ac:dyDescent="0.3">
      <c r="B314" s="935" t="s">
        <v>12442</v>
      </c>
      <c r="C314" s="986" t="s">
        <v>136</v>
      </c>
      <c r="D314" s="1029">
        <v>1926</v>
      </c>
      <c r="E314" s="1030">
        <v>39717686.215164103</v>
      </c>
      <c r="F314" s="1030">
        <f t="shared" si="4"/>
        <v>20621.851617426844</v>
      </c>
    </row>
    <row r="315" spans="2:6" ht="14.65" customHeight="1" x14ac:dyDescent="0.3">
      <c r="B315" s="935" t="s">
        <v>12442</v>
      </c>
      <c r="C315" s="990" t="s">
        <v>137</v>
      </c>
      <c r="D315" s="1029">
        <v>846</v>
      </c>
      <c r="E315" s="1030">
        <v>29883003.5110581</v>
      </c>
      <c r="F315" s="1030">
        <f t="shared" si="4"/>
        <v>35322.699185647871</v>
      </c>
    </row>
    <row r="316" spans="2:6" ht="14.65" customHeight="1" x14ac:dyDescent="0.3">
      <c r="B316" s="935" t="s">
        <v>12442</v>
      </c>
      <c r="C316" s="986" t="s">
        <v>138</v>
      </c>
      <c r="D316" s="1029">
        <v>167</v>
      </c>
      <c r="E316" s="1030">
        <v>4553581.7397547401</v>
      </c>
      <c r="F316" s="1030">
        <f t="shared" si="4"/>
        <v>27266.956525477486</v>
      </c>
    </row>
    <row r="317" spans="2:6" ht="14.65" customHeight="1" x14ac:dyDescent="0.3">
      <c r="B317" s="935" t="s">
        <v>12442</v>
      </c>
      <c r="C317" s="990" t="s">
        <v>139</v>
      </c>
      <c r="D317" s="1029">
        <v>138</v>
      </c>
      <c r="E317" s="1030">
        <v>5143286.8201066498</v>
      </c>
      <c r="F317" s="1030">
        <f t="shared" si="4"/>
        <v>37270.19434859891</v>
      </c>
    </row>
    <row r="318" spans="2:6" ht="14.65" customHeight="1" x14ac:dyDescent="0.3">
      <c r="B318" s="935" t="s">
        <v>12442</v>
      </c>
      <c r="C318" s="986" t="s">
        <v>140</v>
      </c>
      <c r="D318" s="1029">
        <v>332</v>
      </c>
      <c r="E318" s="1030">
        <v>9990853.6636485308</v>
      </c>
      <c r="F318" s="1030">
        <f t="shared" si="4"/>
        <v>30092.932721832924</v>
      </c>
    </row>
    <row r="319" spans="2:6" ht="14.65" customHeight="1" x14ac:dyDescent="0.3">
      <c r="B319" s="935" t="s">
        <v>12442</v>
      </c>
      <c r="C319" s="990" t="s">
        <v>141</v>
      </c>
      <c r="D319" s="1029">
        <v>1114</v>
      </c>
      <c r="E319" s="1030">
        <v>65357437.564128101</v>
      </c>
      <c r="F319" s="1030">
        <f t="shared" si="4"/>
        <v>58669.154007296318</v>
      </c>
    </row>
    <row r="320" spans="2:6" ht="14.65" customHeight="1" x14ac:dyDescent="0.3">
      <c r="B320" s="935" t="s">
        <v>12442</v>
      </c>
      <c r="C320" s="986" t="s">
        <v>142</v>
      </c>
      <c r="D320" s="1029">
        <v>540</v>
      </c>
      <c r="E320" s="1030">
        <v>5121195.8795140004</v>
      </c>
      <c r="F320" s="1030">
        <f t="shared" si="4"/>
        <v>9483.6960731740746</v>
      </c>
    </row>
    <row r="321" spans="2:6" ht="14.65" customHeight="1" x14ac:dyDescent="0.3">
      <c r="B321" s="935" t="s">
        <v>12442</v>
      </c>
      <c r="C321" s="990" t="s">
        <v>143</v>
      </c>
      <c r="D321" s="1029">
        <v>2052</v>
      </c>
      <c r="E321" s="1030">
        <v>34933717.467885002</v>
      </c>
      <c r="F321" s="1030">
        <f t="shared" si="4"/>
        <v>17024.228785519008</v>
      </c>
    </row>
    <row r="322" spans="2:6" ht="14.65" customHeight="1" x14ac:dyDescent="0.3">
      <c r="B322" s="935" t="s">
        <v>12442</v>
      </c>
      <c r="C322" s="986" t="s">
        <v>144</v>
      </c>
      <c r="D322" s="1029">
        <v>873</v>
      </c>
      <c r="E322" s="1030">
        <v>16663288.3380927</v>
      </c>
      <c r="F322" s="1030">
        <f t="shared" si="4"/>
        <v>19087.386412477321</v>
      </c>
    </row>
    <row r="323" spans="2:6" ht="14.65" customHeight="1" x14ac:dyDescent="0.3">
      <c r="B323" s="935" t="s">
        <v>12442</v>
      </c>
      <c r="C323" s="990" t="s">
        <v>145</v>
      </c>
      <c r="D323" s="1029">
        <v>51</v>
      </c>
      <c r="E323" s="1030">
        <v>856489.016725583</v>
      </c>
      <c r="F323" s="1030">
        <f t="shared" si="4"/>
        <v>16793.902288736921</v>
      </c>
    </row>
    <row r="324" spans="2:6" ht="14.65" customHeight="1" x14ac:dyDescent="0.3">
      <c r="B324" s="935" t="s">
        <v>12442</v>
      </c>
      <c r="C324" s="986" t="s">
        <v>146</v>
      </c>
      <c r="D324" s="1029">
        <v>25</v>
      </c>
      <c r="E324" s="1030">
        <v>80242.699071518495</v>
      </c>
      <c r="F324" s="1030">
        <f t="shared" si="4"/>
        <v>3209.7079628607398</v>
      </c>
    </row>
    <row r="325" spans="2:6" ht="14.65" customHeight="1" x14ac:dyDescent="0.3">
      <c r="B325" s="935" t="s">
        <v>12442</v>
      </c>
      <c r="C325" s="990" t="s">
        <v>147</v>
      </c>
      <c r="D325" s="1029">
        <v>6</v>
      </c>
      <c r="E325" s="1030">
        <v>66550.364510546293</v>
      </c>
      <c r="F325" s="1030">
        <f t="shared" si="4"/>
        <v>11091.727418424382</v>
      </c>
    </row>
    <row r="326" spans="2:6" ht="14.65" customHeight="1" x14ac:dyDescent="0.3">
      <c r="B326" s="935" t="s">
        <v>12442</v>
      </c>
      <c r="C326" s="986" t="s">
        <v>148</v>
      </c>
      <c r="D326" s="1029">
        <v>18</v>
      </c>
      <c r="E326" s="1030">
        <v>754116.57556792395</v>
      </c>
      <c r="F326" s="1030">
        <f t="shared" si="4"/>
        <v>41895.365309329107</v>
      </c>
    </row>
    <row r="327" spans="2:6" ht="14.65" customHeight="1" x14ac:dyDescent="0.3">
      <c r="B327" s="935" t="s">
        <v>12442</v>
      </c>
      <c r="C327" s="990" t="s">
        <v>149</v>
      </c>
      <c r="D327" s="1029">
        <v>30</v>
      </c>
      <c r="E327" s="1030">
        <v>1101906.8570362199</v>
      </c>
      <c r="F327" s="1030">
        <f t="shared" si="4"/>
        <v>36730.228567873994</v>
      </c>
    </row>
    <row r="328" spans="2:6" ht="14.65" customHeight="1" x14ac:dyDescent="0.3">
      <c r="B328" s="935" t="s">
        <v>12442</v>
      </c>
      <c r="C328" s="986" t="s">
        <v>12447</v>
      </c>
      <c r="D328" s="1029">
        <v>7</v>
      </c>
      <c r="E328" s="1030">
        <v>1224931.9797</v>
      </c>
      <c r="F328" s="1030">
        <f t="shared" si="4"/>
        <v>174990.28281428572</v>
      </c>
    </row>
    <row r="329" spans="2:6" ht="14.65" customHeight="1" x14ac:dyDescent="0.3">
      <c r="B329" s="935" t="s">
        <v>12442</v>
      </c>
      <c r="C329" s="990" t="s">
        <v>12448</v>
      </c>
      <c r="D329" s="1029">
        <v>9</v>
      </c>
      <c r="E329" s="1030">
        <v>84930.642017590901</v>
      </c>
      <c r="F329" s="1030">
        <f t="shared" si="4"/>
        <v>9436.7380019545453</v>
      </c>
    </row>
    <row r="330" spans="2:6" ht="14.65" customHeight="1" x14ac:dyDescent="0.3">
      <c r="B330" s="935" t="s">
        <v>12442</v>
      </c>
      <c r="C330" s="986" t="s">
        <v>12449</v>
      </c>
      <c r="D330" s="1029">
        <v>26</v>
      </c>
      <c r="E330" s="1030">
        <v>375528.318724301</v>
      </c>
      <c r="F330" s="1030">
        <f t="shared" ref="F330:F393" si="5">+IF(E330=0,0,E330/D330)</f>
        <v>14443.396874011578</v>
      </c>
    </row>
    <row r="331" spans="2:6" ht="14.65" customHeight="1" x14ac:dyDescent="0.3">
      <c r="B331" s="935" t="s">
        <v>12442</v>
      </c>
      <c r="C331" s="990" t="s">
        <v>12450</v>
      </c>
      <c r="D331" s="1029">
        <v>0</v>
      </c>
      <c r="E331" s="1030">
        <v>0</v>
      </c>
      <c r="F331" s="1030">
        <f t="shared" si="5"/>
        <v>0</v>
      </c>
    </row>
    <row r="332" spans="2:6" ht="14.65" customHeight="1" x14ac:dyDescent="0.3">
      <c r="B332" s="935" t="s">
        <v>12442</v>
      </c>
      <c r="C332" s="986" t="s">
        <v>48</v>
      </c>
      <c r="D332" s="1029">
        <v>0</v>
      </c>
      <c r="E332" s="1030">
        <v>0</v>
      </c>
      <c r="F332" s="1030">
        <f t="shared" si="5"/>
        <v>0</v>
      </c>
    </row>
    <row r="333" spans="2:6" ht="14.65" customHeight="1" x14ac:dyDescent="0.3">
      <c r="B333" s="935" t="s">
        <v>12442</v>
      </c>
      <c r="C333" s="990" t="s">
        <v>12451</v>
      </c>
      <c r="D333" s="1029">
        <v>0</v>
      </c>
      <c r="E333" s="1030">
        <v>0</v>
      </c>
      <c r="F333" s="1030">
        <f t="shared" si="5"/>
        <v>0</v>
      </c>
    </row>
    <row r="334" spans="2:6" ht="14.65" customHeight="1" x14ac:dyDescent="0.3">
      <c r="B334" s="935" t="s">
        <v>12442</v>
      </c>
      <c r="C334" s="986" t="s">
        <v>12452</v>
      </c>
      <c r="D334" s="1029">
        <v>0</v>
      </c>
      <c r="E334" s="1030">
        <v>0</v>
      </c>
      <c r="F334" s="1030">
        <f t="shared" si="5"/>
        <v>0</v>
      </c>
    </row>
    <row r="335" spans="2:6" ht="14.65" customHeight="1" x14ac:dyDescent="0.3">
      <c r="B335" s="935" t="s">
        <v>12442</v>
      </c>
      <c r="C335" s="990" t="s">
        <v>12453</v>
      </c>
      <c r="D335" s="1029">
        <v>0</v>
      </c>
      <c r="E335" s="1030">
        <v>0</v>
      </c>
      <c r="F335" s="1030">
        <f t="shared" si="5"/>
        <v>0</v>
      </c>
    </row>
    <row r="336" spans="2:6" ht="14.65" customHeight="1" x14ac:dyDescent="0.3">
      <c r="B336" s="935" t="s">
        <v>12442</v>
      </c>
      <c r="C336" s="986" t="s">
        <v>12454</v>
      </c>
      <c r="D336" s="1029">
        <v>0</v>
      </c>
      <c r="E336" s="1030">
        <v>0</v>
      </c>
      <c r="F336" s="1030">
        <f t="shared" si="5"/>
        <v>0</v>
      </c>
    </row>
    <row r="337" spans="2:6" ht="14.65" customHeight="1" x14ac:dyDescent="0.3">
      <c r="B337" s="935" t="s">
        <v>12442</v>
      </c>
      <c r="C337" s="990" t="s">
        <v>12455</v>
      </c>
      <c r="D337" s="1029">
        <v>0</v>
      </c>
      <c r="E337" s="1030">
        <v>0</v>
      </c>
      <c r="F337" s="1030">
        <f t="shared" si="5"/>
        <v>0</v>
      </c>
    </row>
    <row r="338" spans="2:6" ht="14.65" customHeight="1" x14ac:dyDescent="0.3">
      <c r="B338" s="935" t="s">
        <v>12442</v>
      </c>
      <c r="C338" s="990" t="s">
        <v>12564</v>
      </c>
      <c r="D338" s="1029">
        <v>0</v>
      </c>
      <c r="E338" s="1030">
        <v>0</v>
      </c>
      <c r="F338" s="1030">
        <f t="shared" si="5"/>
        <v>0</v>
      </c>
    </row>
    <row r="339" spans="2:6" ht="14.65" customHeight="1" x14ac:dyDescent="0.3">
      <c r="B339" s="935" t="s">
        <v>12459</v>
      </c>
      <c r="C339" s="986" t="s">
        <v>111</v>
      </c>
      <c r="D339" s="1029">
        <v>0</v>
      </c>
      <c r="E339" s="1030">
        <v>0</v>
      </c>
      <c r="F339" s="1030">
        <f t="shared" si="5"/>
        <v>0</v>
      </c>
    </row>
    <row r="340" spans="2:6" ht="14.65" customHeight="1" x14ac:dyDescent="0.3">
      <c r="B340" s="935" t="s">
        <v>12459</v>
      </c>
      <c r="C340" s="990" t="s">
        <v>112</v>
      </c>
      <c r="D340" s="1029">
        <v>0</v>
      </c>
      <c r="E340" s="1030">
        <v>0</v>
      </c>
      <c r="F340" s="1030">
        <f t="shared" si="5"/>
        <v>0</v>
      </c>
    </row>
    <row r="341" spans="2:6" ht="14.65" customHeight="1" x14ac:dyDescent="0.3">
      <c r="B341" s="935" t="s">
        <v>12459</v>
      </c>
      <c r="C341" s="986" t="s">
        <v>113</v>
      </c>
      <c r="D341" s="1029">
        <v>0</v>
      </c>
      <c r="E341" s="1030">
        <v>0</v>
      </c>
      <c r="F341" s="1030">
        <f t="shared" si="5"/>
        <v>0</v>
      </c>
    </row>
    <row r="342" spans="2:6" ht="14.65" customHeight="1" x14ac:dyDescent="0.3">
      <c r="B342" s="935" t="s">
        <v>12459</v>
      </c>
      <c r="C342" s="990" t="s">
        <v>114</v>
      </c>
      <c r="D342" s="1029">
        <v>0</v>
      </c>
      <c r="E342" s="1030">
        <v>0</v>
      </c>
      <c r="F342" s="1030">
        <f t="shared" si="5"/>
        <v>0</v>
      </c>
    </row>
    <row r="343" spans="2:6" ht="14.65" customHeight="1" x14ac:dyDescent="0.3">
      <c r="B343" s="935" t="s">
        <v>12459</v>
      </c>
      <c r="C343" s="986" t="s">
        <v>115</v>
      </c>
      <c r="D343" s="1029">
        <v>0</v>
      </c>
      <c r="E343" s="1030">
        <v>0</v>
      </c>
      <c r="F343" s="1030">
        <f t="shared" si="5"/>
        <v>0</v>
      </c>
    </row>
    <row r="344" spans="2:6" ht="14.65" customHeight="1" x14ac:dyDescent="0.3">
      <c r="B344" s="935" t="s">
        <v>12459</v>
      </c>
      <c r="C344" s="990" t="s">
        <v>116</v>
      </c>
      <c r="D344" s="1029">
        <v>0</v>
      </c>
      <c r="E344" s="1030">
        <v>0</v>
      </c>
      <c r="F344" s="1030">
        <f t="shared" si="5"/>
        <v>0</v>
      </c>
    </row>
    <row r="345" spans="2:6" ht="14.65" customHeight="1" x14ac:dyDescent="0.3">
      <c r="B345" s="935" t="s">
        <v>12459</v>
      </c>
      <c r="C345" s="986" t="s">
        <v>117</v>
      </c>
      <c r="D345" s="1029">
        <v>0</v>
      </c>
      <c r="E345" s="1030">
        <v>0</v>
      </c>
      <c r="F345" s="1030">
        <f t="shared" si="5"/>
        <v>0</v>
      </c>
    </row>
    <row r="346" spans="2:6" ht="14.65" customHeight="1" x14ac:dyDescent="0.3">
      <c r="B346" s="935" t="s">
        <v>12459</v>
      </c>
      <c r="C346" s="990" t="s">
        <v>118</v>
      </c>
      <c r="D346" s="1029">
        <v>0</v>
      </c>
      <c r="E346" s="1030">
        <v>0</v>
      </c>
      <c r="F346" s="1030">
        <f t="shared" si="5"/>
        <v>0</v>
      </c>
    </row>
    <row r="347" spans="2:6" ht="14.65" customHeight="1" x14ac:dyDescent="0.3">
      <c r="B347" s="935" t="s">
        <v>12459</v>
      </c>
      <c r="C347" s="986" t="s">
        <v>119</v>
      </c>
      <c r="D347" s="1029">
        <v>0</v>
      </c>
      <c r="E347" s="1030">
        <v>0</v>
      </c>
      <c r="F347" s="1030">
        <f t="shared" si="5"/>
        <v>0</v>
      </c>
    </row>
    <row r="348" spans="2:6" ht="14.65" customHeight="1" x14ac:dyDescent="0.3">
      <c r="B348" s="935" t="s">
        <v>12459</v>
      </c>
      <c r="C348" s="990" t="s">
        <v>120</v>
      </c>
      <c r="D348" s="1029">
        <v>0</v>
      </c>
      <c r="E348" s="1030">
        <v>0</v>
      </c>
      <c r="F348" s="1030">
        <f t="shared" si="5"/>
        <v>0</v>
      </c>
    </row>
    <row r="349" spans="2:6" ht="14.65" customHeight="1" x14ac:dyDescent="0.3">
      <c r="B349" s="935" t="s">
        <v>12459</v>
      </c>
      <c r="C349" s="986" t="s">
        <v>121</v>
      </c>
      <c r="D349" s="1029">
        <v>0</v>
      </c>
      <c r="E349" s="1030">
        <v>0</v>
      </c>
      <c r="F349" s="1030">
        <f t="shared" si="5"/>
        <v>0</v>
      </c>
    </row>
    <row r="350" spans="2:6" ht="14.65" customHeight="1" x14ac:dyDescent="0.3">
      <c r="B350" s="935" t="s">
        <v>12459</v>
      </c>
      <c r="C350" s="990" t="s">
        <v>122</v>
      </c>
      <c r="D350" s="1029">
        <v>0</v>
      </c>
      <c r="E350" s="1030">
        <v>0</v>
      </c>
      <c r="F350" s="1030">
        <f t="shared" si="5"/>
        <v>0</v>
      </c>
    </row>
    <row r="351" spans="2:6" ht="14.65" customHeight="1" x14ac:dyDescent="0.3">
      <c r="B351" s="935" t="s">
        <v>12459</v>
      </c>
      <c r="C351" s="986" t="s">
        <v>123</v>
      </c>
      <c r="D351" s="1029">
        <v>0</v>
      </c>
      <c r="E351" s="1030">
        <v>0</v>
      </c>
      <c r="F351" s="1030">
        <f t="shared" si="5"/>
        <v>0</v>
      </c>
    </row>
    <row r="352" spans="2:6" ht="14.65" customHeight="1" x14ac:dyDescent="0.3">
      <c r="B352" s="935" t="s">
        <v>12459</v>
      </c>
      <c r="C352" s="990" t="s">
        <v>124</v>
      </c>
      <c r="D352" s="1029">
        <v>0</v>
      </c>
      <c r="E352" s="1030">
        <v>0</v>
      </c>
      <c r="F352" s="1030">
        <f t="shared" si="5"/>
        <v>0</v>
      </c>
    </row>
    <row r="353" spans="2:6" ht="14.65" customHeight="1" x14ac:dyDescent="0.3">
      <c r="B353" s="935" t="s">
        <v>12459</v>
      </c>
      <c r="C353" s="986" t="s">
        <v>125</v>
      </c>
      <c r="D353" s="1029">
        <v>0</v>
      </c>
      <c r="E353" s="1030">
        <v>0</v>
      </c>
      <c r="F353" s="1030">
        <f t="shared" si="5"/>
        <v>0</v>
      </c>
    </row>
    <row r="354" spans="2:6" ht="14.65" customHeight="1" x14ac:dyDescent="0.3">
      <c r="B354" s="935" t="s">
        <v>12459</v>
      </c>
      <c r="C354" s="990" t="s">
        <v>126</v>
      </c>
      <c r="D354" s="1029">
        <v>0</v>
      </c>
      <c r="E354" s="1030">
        <v>0</v>
      </c>
      <c r="F354" s="1030">
        <f t="shared" si="5"/>
        <v>0</v>
      </c>
    </row>
    <row r="355" spans="2:6" ht="14.65" customHeight="1" x14ac:dyDescent="0.3">
      <c r="B355" s="935" t="s">
        <v>12459</v>
      </c>
      <c r="C355" s="986" t="s">
        <v>127</v>
      </c>
      <c r="D355" s="1029">
        <v>1</v>
      </c>
      <c r="E355" s="1030">
        <v>2782.3430316367999</v>
      </c>
      <c r="F355" s="1030">
        <f t="shared" si="5"/>
        <v>2782.3430316367999</v>
      </c>
    </row>
    <row r="356" spans="2:6" ht="14.65" customHeight="1" x14ac:dyDescent="0.3">
      <c r="B356" s="935" t="s">
        <v>12459</v>
      </c>
      <c r="C356" s="990" t="s">
        <v>128</v>
      </c>
      <c r="D356" s="1029">
        <v>2</v>
      </c>
      <c r="E356" s="1030">
        <v>2279.1758750825802</v>
      </c>
      <c r="F356" s="1030">
        <f t="shared" si="5"/>
        <v>1139.5879375412901</v>
      </c>
    </row>
    <row r="357" spans="2:6" ht="14.65" customHeight="1" x14ac:dyDescent="0.3">
      <c r="B357" s="935" t="s">
        <v>12459</v>
      </c>
      <c r="C357" s="986" t="s">
        <v>129</v>
      </c>
      <c r="D357" s="1029">
        <v>0</v>
      </c>
      <c r="E357" s="1030">
        <v>0</v>
      </c>
      <c r="F357" s="1030">
        <f t="shared" si="5"/>
        <v>0</v>
      </c>
    </row>
    <row r="358" spans="2:6" ht="14.65" customHeight="1" x14ac:dyDescent="0.3">
      <c r="B358" s="935" t="s">
        <v>12459</v>
      </c>
      <c r="C358" s="990" t="s">
        <v>29</v>
      </c>
      <c r="D358" s="1029">
        <v>2</v>
      </c>
      <c r="E358" s="1030">
        <v>12165.695412191601</v>
      </c>
      <c r="F358" s="1030">
        <f t="shared" si="5"/>
        <v>6082.8477060958003</v>
      </c>
    </row>
    <row r="359" spans="2:6" ht="14.65" customHeight="1" x14ac:dyDescent="0.3">
      <c r="B359" s="935" t="s">
        <v>12459</v>
      </c>
      <c r="C359" s="986" t="s">
        <v>28</v>
      </c>
      <c r="D359" s="1029">
        <v>4</v>
      </c>
      <c r="E359" s="1030">
        <v>2773.3862827381799</v>
      </c>
      <c r="F359" s="1030">
        <f t="shared" si="5"/>
        <v>693.34657068454499</v>
      </c>
    </row>
    <row r="360" spans="2:6" ht="14.65" customHeight="1" x14ac:dyDescent="0.3">
      <c r="B360" s="935" t="s">
        <v>12459</v>
      </c>
      <c r="C360" s="990" t="s">
        <v>27</v>
      </c>
      <c r="D360" s="1029">
        <v>10</v>
      </c>
      <c r="E360" s="1030">
        <v>290411.31841072999</v>
      </c>
      <c r="F360" s="1030">
        <f t="shared" si="5"/>
        <v>29041.131841072998</v>
      </c>
    </row>
    <row r="361" spans="2:6" ht="14.65" customHeight="1" x14ac:dyDescent="0.3">
      <c r="B361" s="935" t="s">
        <v>12459</v>
      </c>
      <c r="C361" s="986" t="s">
        <v>26</v>
      </c>
      <c r="D361" s="1029">
        <v>3</v>
      </c>
      <c r="E361" s="1030">
        <v>9514.4967447052095</v>
      </c>
      <c r="F361" s="1030">
        <f t="shared" si="5"/>
        <v>3171.4989149017365</v>
      </c>
    </row>
    <row r="362" spans="2:6" ht="14.65" customHeight="1" x14ac:dyDescent="0.3">
      <c r="B362" s="935" t="s">
        <v>12459</v>
      </c>
      <c r="C362" s="990" t="s">
        <v>25</v>
      </c>
      <c r="D362" s="1029">
        <v>61</v>
      </c>
      <c r="E362" s="1030">
        <v>239450.778914669</v>
      </c>
      <c r="F362" s="1030">
        <f t="shared" si="5"/>
        <v>3925.4226051585083</v>
      </c>
    </row>
    <row r="363" spans="2:6" ht="14.65" customHeight="1" x14ac:dyDescent="0.3">
      <c r="B363" s="935" t="s">
        <v>12459</v>
      </c>
      <c r="C363" s="986" t="s">
        <v>130</v>
      </c>
      <c r="D363" s="1029">
        <v>54</v>
      </c>
      <c r="E363" s="1030">
        <v>314794.19969669101</v>
      </c>
      <c r="F363" s="1030">
        <f t="shared" si="5"/>
        <v>5829.5222166053891</v>
      </c>
    </row>
    <row r="364" spans="2:6" ht="14.65" customHeight="1" x14ac:dyDescent="0.3">
      <c r="B364" s="935" t="s">
        <v>12459</v>
      </c>
      <c r="C364" s="990" t="s">
        <v>131</v>
      </c>
      <c r="D364" s="1029">
        <v>6</v>
      </c>
      <c r="E364" s="1030">
        <v>497323.07408151502</v>
      </c>
      <c r="F364" s="1030">
        <f t="shared" si="5"/>
        <v>82887.179013585832</v>
      </c>
    </row>
    <row r="365" spans="2:6" ht="14.65" customHeight="1" x14ac:dyDescent="0.3">
      <c r="B365" s="935" t="s">
        <v>12459</v>
      </c>
      <c r="C365" s="986" t="s">
        <v>132</v>
      </c>
      <c r="D365" s="1029">
        <v>0</v>
      </c>
      <c r="E365" s="1030">
        <v>0</v>
      </c>
      <c r="F365" s="1030">
        <f t="shared" si="5"/>
        <v>0</v>
      </c>
    </row>
    <row r="366" spans="2:6" ht="14.65" customHeight="1" x14ac:dyDescent="0.3">
      <c r="B366" s="935" t="s">
        <v>12459</v>
      </c>
      <c r="C366" s="990" t="s">
        <v>133</v>
      </c>
      <c r="D366" s="1029">
        <v>0</v>
      </c>
      <c r="E366" s="1030">
        <v>0</v>
      </c>
      <c r="F366" s="1030">
        <f t="shared" si="5"/>
        <v>0</v>
      </c>
    </row>
    <row r="367" spans="2:6" ht="14.65" customHeight="1" x14ac:dyDescent="0.3">
      <c r="B367" s="935" t="s">
        <v>12459</v>
      </c>
      <c r="C367" s="986" t="s">
        <v>134</v>
      </c>
      <c r="D367" s="1029">
        <v>0</v>
      </c>
      <c r="E367" s="1030">
        <v>0</v>
      </c>
      <c r="F367" s="1030">
        <f t="shared" si="5"/>
        <v>0</v>
      </c>
    </row>
    <row r="368" spans="2:6" ht="14.65" customHeight="1" x14ac:dyDescent="0.3">
      <c r="B368" s="935" t="s">
        <v>12459</v>
      </c>
      <c r="C368" s="990" t="s">
        <v>135</v>
      </c>
      <c r="D368" s="1029">
        <v>0</v>
      </c>
      <c r="E368" s="1030">
        <v>0</v>
      </c>
      <c r="F368" s="1030">
        <f t="shared" si="5"/>
        <v>0</v>
      </c>
    </row>
    <row r="369" spans="2:6" ht="14.65" customHeight="1" x14ac:dyDescent="0.3">
      <c r="B369" s="935" t="s">
        <v>12459</v>
      </c>
      <c r="C369" s="986" t="s">
        <v>136</v>
      </c>
      <c r="D369" s="1029">
        <v>2</v>
      </c>
      <c r="E369" s="1030">
        <v>6349.3753590823499</v>
      </c>
      <c r="F369" s="1030">
        <f t="shared" si="5"/>
        <v>3174.6876795411749</v>
      </c>
    </row>
    <row r="370" spans="2:6" ht="14.65" customHeight="1" x14ac:dyDescent="0.3">
      <c r="B370" s="935" t="s">
        <v>12459</v>
      </c>
      <c r="C370" s="990" t="s">
        <v>137</v>
      </c>
      <c r="D370" s="1029">
        <v>1</v>
      </c>
      <c r="E370" s="1030">
        <v>6961.6920097410903</v>
      </c>
      <c r="F370" s="1030">
        <f t="shared" si="5"/>
        <v>6961.6920097410903</v>
      </c>
    </row>
    <row r="371" spans="2:6" ht="14.65" customHeight="1" x14ac:dyDescent="0.3">
      <c r="B371" s="935" t="s">
        <v>12459</v>
      </c>
      <c r="C371" s="986" t="s">
        <v>138</v>
      </c>
      <c r="D371" s="1029">
        <v>1</v>
      </c>
      <c r="E371" s="1030">
        <v>20670.766516869699</v>
      </c>
      <c r="F371" s="1030">
        <f t="shared" si="5"/>
        <v>20670.766516869699</v>
      </c>
    </row>
    <row r="372" spans="2:6" ht="14.65" customHeight="1" x14ac:dyDescent="0.3">
      <c r="B372" s="935" t="s">
        <v>12459</v>
      </c>
      <c r="C372" s="990" t="s">
        <v>139</v>
      </c>
      <c r="D372" s="1029">
        <v>0</v>
      </c>
      <c r="E372" s="1030">
        <v>0</v>
      </c>
      <c r="F372" s="1030">
        <f t="shared" si="5"/>
        <v>0</v>
      </c>
    </row>
    <row r="373" spans="2:6" ht="14.65" customHeight="1" x14ac:dyDescent="0.3">
      <c r="B373" s="935" t="s">
        <v>12459</v>
      </c>
      <c r="C373" s="986" t="s">
        <v>140</v>
      </c>
      <c r="D373" s="1029">
        <v>1</v>
      </c>
      <c r="E373" s="1030">
        <v>3291.6461385471398</v>
      </c>
      <c r="F373" s="1030">
        <f t="shared" si="5"/>
        <v>3291.6461385471398</v>
      </c>
    </row>
    <row r="374" spans="2:6" ht="14.65" customHeight="1" x14ac:dyDescent="0.3">
      <c r="B374" s="935" t="s">
        <v>12459</v>
      </c>
      <c r="C374" s="990" t="s">
        <v>141</v>
      </c>
      <c r="D374" s="1029">
        <v>1</v>
      </c>
      <c r="E374" s="1030">
        <v>8566.5826134880499</v>
      </c>
      <c r="F374" s="1030">
        <f t="shared" si="5"/>
        <v>8566.5826134880499</v>
      </c>
    </row>
    <row r="375" spans="2:6" ht="14.65" customHeight="1" x14ac:dyDescent="0.3">
      <c r="B375" s="935" t="s">
        <v>12459</v>
      </c>
      <c r="C375" s="986" t="s">
        <v>142</v>
      </c>
      <c r="D375" s="1029">
        <v>0</v>
      </c>
      <c r="E375" s="1030">
        <v>0</v>
      </c>
      <c r="F375" s="1030">
        <f t="shared" si="5"/>
        <v>0</v>
      </c>
    </row>
    <row r="376" spans="2:6" ht="14.65" customHeight="1" x14ac:dyDescent="0.3">
      <c r="B376" s="935" t="s">
        <v>12459</v>
      </c>
      <c r="C376" s="990" t="s">
        <v>143</v>
      </c>
      <c r="D376" s="1029">
        <v>1</v>
      </c>
      <c r="E376" s="1030">
        <v>1372.4543471020199</v>
      </c>
      <c r="F376" s="1030">
        <f t="shared" si="5"/>
        <v>1372.4543471020199</v>
      </c>
    </row>
    <row r="377" spans="2:6" ht="14.65" customHeight="1" x14ac:dyDescent="0.3">
      <c r="B377" s="935" t="s">
        <v>12459</v>
      </c>
      <c r="C377" s="986" t="s">
        <v>144</v>
      </c>
      <c r="D377" s="1029">
        <v>0</v>
      </c>
      <c r="E377" s="1030">
        <v>0</v>
      </c>
      <c r="F377" s="1030">
        <f t="shared" si="5"/>
        <v>0</v>
      </c>
    </row>
    <row r="378" spans="2:6" ht="14.65" customHeight="1" x14ac:dyDescent="0.3">
      <c r="B378" s="935" t="s">
        <v>12459</v>
      </c>
      <c r="C378" s="990" t="s">
        <v>145</v>
      </c>
      <c r="D378" s="1029">
        <v>1</v>
      </c>
      <c r="E378" s="1030">
        <v>347.90278887203101</v>
      </c>
      <c r="F378" s="1030">
        <f t="shared" si="5"/>
        <v>347.90278887203101</v>
      </c>
    </row>
    <row r="379" spans="2:6" ht="14.65" customHeight="1" x14ac:dyDescent="0.3">
      <c r="B379" s="935" t="s">
        <v>12459</v>
      </c>
      <c r="C379" s="986" t="s">
        <v>146</v>
      </c>
      <c r="D379" s="1029">
        <v>0</v>
      </c>
      <c r="E379" s="1030">
        <v>0</v>
      </c>
      <c r="F379" s="1030">
        <f t="shared" si="5"/>
        <v>0</v>
      </c>
    </row>
    <row r="380" spans="2:6" ht="14.65" customHeight="1" x14ac:dyDescent="0.3">
      <c r="B380" s="935" t="s">
        <v>12459</v>
      </c>
      <c r="C380" s="990" t="s">
        <v>147</v>
      </c>
      <c r="D380" s="1029">
        <v>0</v>
      </c>
      <c r="E380" s="1030">
        <v>0</v>
      </c>
      <c r="F380" s="1030">
        <f t="shared" si="5"/>
        <v>0</v>
      </c>
    </row>
    <row r="381" spans="2:6" ht="14.65" customHeight="1" x14ac:dyDescent="0.3">
      <c r="B381" s="935" t="s">
        <v>12459</v>
      </c>
      <c r="C381" s="986" t="s">
        <v>148</v>
      </c>
      <c r="D381" s="1029">
        <v>0</v>
      </c>
      <c r="E381" s="1030">
        <v>0</v>
      </c>
      <c r="F381" s="1030">
        <f t="shared" si="5"/>
        <v>0</v>
      </c>
    </row>
    <row r="382" spans="2:6" ht="14.65" customHeight="1" x14ac:dyDescent="0.3">
      <c r="B382" s="935" t="s">
        <v>12459</v>
      </c>
      <c r="C382" s="990" t="s">
        <v>149</v>
      </c>
      <c r="D382" s="1029">
        <v>0</v>
      </c>
      <c r="E382" s="1030">
        <v>0</v>
      </c>
      <c r="F382" s="1030">
        <f t="shared" si="5"/>
        <v>0</v>
      </c>
    </row>
    <row r="383" spans="2:6" ht="14.65" customHeight="1" x14ac:dyDescent="0.3">
      <c r="B383" s="935" t="s">
        <v>12459</v>
      </c>
      <c r="C383" s="986" t="s">
        <v>12447</v>
      </c>
      <c r="D383" s="1029">
        <v>1</v>
      </c>
      <c r="E383" s="1030">
        <v>8543.2040116128101</v>
      </c>
      <c r="F383" s="1030">
        <f t="shared" si="5"/>
        <v>8543.2040116128101</v>
      </c>
    </row>
    <row r="384" spans="2:6" ht="14.65" customHeight="1" x14ac:dyDescent="0.3">
      <c r="B384" s="935" t="s">
        <v>12459</v>
      </c>
      <c r="C384" s="990" t="s">
        <v>12448</v>
      </c>
      <c r="D384" s="1029">
        <v>1</v>
      </c>
      <c r="E384" s="1030">
        <v>3398.0506080514501</v>
      </c>
      <c r="F384" s="1030">
        <f t="shared" si="5"/>
        <v>3398.0506080514501</v>
      </c>
    </row>
    <row r="385" spans="2:6" ht="14.65" customHeight="1" x14ac:dyDescent="0.3">
      <c r="B385" s="935" t="s">
        <v>12459</v>
      </c>
      <c r="C385" s="986" t="s">
        <v>12449</v>
      </c>
      <c r="D385" s="1029">
        <v>0</v>
      </c>
      <c r="E385" s="1030">
        <v>0</v>
      </c>
      <c r="F385" s="1030">
        <f t="shared" si="5"/>
        <v>0</v>
      </c>
    </row>
    <row r="386" spans="2:6" ht="14.65" customHeight="1" x14ac:dyDescent="0.3">
      <c r="B386" s="935" t="s">
        <v>12459</v>
      </c>
      <c r="C386" s="990" t="s">
        <v>12450</v>
      </c>
      <c r="D386" s="1029">
        <v>0</v>
      </c>
      <c r="E386" s="1030">
        <v>0</v>
      </c>
      <c r="F386" s="1030">
        <f t="shared" si="5"/>
        <v>0</v>
      </c>
    </row>
    <row r="387" spans="2:6" ht="14.65" customHeight="1" x14ac:dyDescent="0.3">
      <c r="B387" s="935" t="s">
        <v>12459</v>
      </c>
      <c r="C387" s="986" t="s">
        <v>48</v>
      </c>
      <c r="D387" s="1029">
        <v>0</v>
      </c>
      <c r="E387" s="1030">
        <v>0</v>
      </c>
      <c r="F387" s="1030">
        <f t="shared" si="5"/>
        <v>0</v>
      </c>
    </row>
    <row r="388" spans="2:6" ht="14.65" customHeight="1" x14ac:dyDescent="0.3">
      <c r="B388" s="935" t="s">
        <v>12459</v>
      </c>
      <c r="C388" s="990" t="s">
        <v>12451</v>
      </c>
      <c r="D388" s="1029">
        <v>0</v>
      </c>
      <c r="E388" s="1030">
        <v>0</v>
      </c>
      <c r="F388" s="1030">
        <f t="shared" si="5"/>
        <v>0</v>
      </c>
    </row>
    <row r="389" spans="2:6" ht="14.65" customHeight="1" x14ac:dyDescent="0.3">
      <c r="B389" s="935" t="s">
        <v>12459</v>
      </c>
      <c r="C389" s="986" t="s">
        <v>12452</v>
      </c>
      <c r="D389" s="1029">
        <v>0</v>
      </c>
      <c r="E389" s="1030">
        <v>0</v>
      </c>
      <c r="F389" s="1030">
        <f t="shared" si="5"/>
        <v>0</v>
      </c>
    </row>
    <row r="390" spans="2:6" ht="14.65" customHeight="1" x14ac:dyDescent="0.3">
      <c r="B390" s="935" t="s">
        <v>12459</v>
      </c>
      <c r="C390" s="990" t="s">
        <v>12453</v>
      </c>
      <c r="D390" s="1029">
        <v>0</v>
      </c>
      <c r="E390" s="1030">
        <v>0</v>
      </c>
      <c r="F390" s="1030">
        <f t="shared" si="5"/>
        <v>0</v>
      </c>
    </row>
    <row r="391" spans="2:6" ht="14.65" customHeight="1" x14ac:dyDescent="0.3">
      <c r="B391" s="935" t="s">
        <v>12459</v>
      </c>
      <c r="C391" s="986" t="s">
        <v>12454</v>
      </c>
      <c r="D391" s="1029">
        <v>0</v>
      </c>
      <c r="E391" s="1030">
        <v>0</v>
      </c>
      <c r="F391" s="1030">
        <f t="shared" si="5"/>
        <v>0</v>
      </c>
    </row>
    <row r="392" spans="2:6" ht="14.65" customHeight="1" x14ac:dyDescent="0.3">
      <c r="B392" s="935" t="s">
        <v>12459</v>
      </c>
      <c r="C392" s="990" t="s">
        <v>12455</v>
      </c>
      <c r="D392" s="1029">
        <v>0</v>
      </c>
      <c r="E392" s="1030">
        <v>0</v>
      </c>
      <c r="F392" s="1030">
        <f t="shared" si="5"/>
        <v>0</v>
      </c>
    </row>
    <row r="393" spans="2:6" ht="14.65" customHeight="1" x14ac:dyDescent="0.3">
      <c r="B393" s="935" t="s">
        <v>12459</v>
      </c>
      <c r="C393" s="990" t="s">
        <v>12564</v>
      </c>
      <c r="D393" s="1029">
        <v>0</v>
      </c>
      <c r="E393" s="1030">
        <v>0</v>
      </c>
      <c r="F393" s="1030">
        <f t="shared" si="5"/>
        <v>0</v>
      </c>
    </row>
    <row r="394" spans="2:6" ht="14.65" customHeight="1" x14ac:dyDescent="0.3">
      <c r="B394" s="935" t="s">
        <v>12443</v>
      </c>
      <c r="C394" s="986" t="s">
        <v>111</v>
      </c>
      <c r="D394" s="1029">
        <v>0</v>
      </c>
      <c r="E394" s="1030">
        <v>0</v>
      </c>
      <c r="F394" s="1030">
        <f t="shared" ref="F394:F457" si="6">+IF(E394=0,0,E394/D394)</f>
        <v>0</v>
      </c>
    </row>
    <row r="395" spans="2:6" ht="14.65" customHeight="1" x14ac:dyDescent="0.3">
      <c r="B395" s="935" t="s">
        <v>12443</v>
      </c>
      <c r="C395" s="990" t="s">
        <v>112</v>
      </c>
      <c r="D395" s="1029">
        <v>0</v>
      </c>
      <c r="E395" s="1030">
        <v>0</v>
      </c>
      <c r="F395" s="1030">
        <f t="shared" si="6"/>
        <v>0</v>
      </c>
    </row>
    <row r="396" spans="2:6" ht="14.65" customHeight="1" x14ac:dyDescent="0.3">
      <c r="B396" s="935" t="s">
        <v>12443</v>
      </c>
      <c r="C396" s="986" t="s">
        <v>113</v>
      </c>
      <c r="D396" s="1029">
        <v>0</v>
      </c>
      <c r="E396" s="1030">
        <v>0</v>
      </c>
      <c r="F396" s="1030">
        <f t="shared" si="6"/>
        <v>0</v>
      </c>
    </row>
    <row r="397" spans="2:6" ht="14.65" customHeight="1" x14ac:dyDescent="0.3">
      <c r="B397" s="935" t="s">
        <v>12443</v>
      </c>
      <c r="C397" s="990" t="s">
        <v>114</v>
      </c>
      <c r="D397" s="1029">
        <v>0</v>
      </c>
      <c r="E397" s="1030">
        <v>0</v>
      </c>
      <c r="F397" s="1030">
        <f t="shared" si="6"/>
        <v>0</v>
      </c>
    </row>
    <row r="398" spans="2:6" ht="14.65" customHeight="1" x14ac:dyDescent="0.3">
      <c r="B398" s="935" t="s">
        <v>12443</v>
      </c>
      <c r="C398" s="986" t="s">
        <v>115</v>
      </c>
      <c r="D398" s="1029">
        <v>0</v>
      </c>
      <c r="E398" s="1030">
        <v>0</v>
      </c>
      <c r="F398" s="1030">
        <f t="shared" si="6"/>
        <v>0</v>
      </c>
    </row>
    <row r="399" spans="2:6" ht="14.65" customHeight="1" x14ac:dyDescent="0.3">
      <c r="B399" s="935" t="s">
        <v>12443</v>
      </c>
      <c r="C399" s="990" t="s">
        <v>116</v>
      </c>
      <c r="D399" s="1029">
        <v>0</v>
      </c>
      <c r="E399" s="1030">
        <v>0</v>
      </c>
      <c r="F399" s="1030">
        <f t="shared" si="6"/>
        <v>0</v>
      </c>
    </row>
    <row r="400" spans="2:6" ht="14.65" customHeight="1" x14ac:dyDescent="0.3">
      <c r="B400" s="935" t="s">
        <v>12443</v>
      </c>
      <c r="C400" s="986" t="s">
        <v>117</v>
      </c>
      <c r="D400" s="1029">
        <v>1</v>
      </c>
      <c r="E400" s="1030">
        <v>1125.17082558776</v>
      </c>
      <c r="F400" s="1030">
        <f t="shared" si="6"/>
        <v>1125.17082558776</v>
      </c>
    </row>
    <row r="401" spans="2:6" ht="14.65" customHeight="1" x14ac:dyDescent="0.3">
      <c r="B401" s="935" t="s">
        <v>12443</v>
      </c>
      <c r="C401" s="990" t="s">
        <v>118</v>
      </c>
      <c r="D401" s="1029">
        <v>1</v>
      </c>
      <c r="E401" s="1030">
        <v>2897.4356023719201</v>
      </c>
      <c r="F401" s="1030">
        <f t="shared" si="6"/>
        <v>2897.4356023719201</v>
      </c>
    </row>
    <row r="402" spans="2:6" ht="14.65" customHeight="1" x14ac:dyDescent="0.3">
      <c r="B402" s="935" t="s">
        <v>12443</v>
      </c>
      <c r="C402" s="986" t="s">
        <v>119</v>
      </c>
      <c r="D402" s="1029">
        <v>0</v>
      </c>
      <c r="E402" s="1030">
        <v>0</v>
      </c>
      <c r="F402" s="1030">
        <f t="shared" si="6"/>
        <v>0</v>
      </c>
    </row>
    <row r="403" spans="2:6" ht="14.65" customHeight="1" x14ac:dyDescent="0.3">
      <c r="B403" s="935" t="s">
        <v>12443</v>
      </c>
      <c r="C403" s="990" t="s">
        <v>120</v>
      </c>
      <c r="D403" s="1029">
        <v>1</v>
      </c>
      <c r="E403" s="1030">
        <v>29372.7951581614</v>
      </c>
      <c r="F403" s="1030">
        <f t="shared" si="6"/>
        <v>29372.7951581614</v>
      </c>
    </row>
    <row r="404" spans="2:6" ht="14.65" customHeight="1" x14ac:dyDescent="0.3">
      <c r="B404" s="935" t="s">
        <v>12443</v>
      </c>
      <c r="C404" s="986" t="s">
        <v>121</v>
      </c>
      <c r="D404" s="1029">
        <v>1</v>
      </c>
      <c r="E404" s="1030">
        <v>53569.977067797197</v>
      </c>
      <c r="F404" s="1030">
        <f t="shared" si="6"/>
        <v>53569.977067797197</v>
      </c>
    </row>
    <row r="405" spans="2:6" ht="14.65" customHeight="1" x14ac:dyDescent="0.3">
      <c r="B405" s="935" t="s">
        <v>12443</v>
      </c>
      <c r="C405" s="990" t="s">
        <v>122</v>
      </c>
      <c r="D405" s="1029">
        <v>1</v>
      </c>
      <c r="E405" s="1030">
        <v>3892.7324024328</v>
      </c>
      <c r="F405" s="1030">
        <f t="shared" si="6"/>
        <v>3892.7324024328</v>
      </c>
    </row>
    <row r="406" spans="2:6" ht="14.65" customHeight="1" x14ac:dyDescent="0.3">
      <c r="B406" s="935" t="s">
        <v>12443</v>
      </c>
      <c r="C406" s="986" t="s">
        <v>123</v>
      </c>
      <c r="D406" s="1029">
        <v>1</v>
      </c>
      <c r="E406" s="1030">
        <v>991.26206723668997</v>
      </c>
      <c r="F406" s="1030">
        <f t="shared" si="6"/>
        <v>991.26206723668997</v>
      </c>
    </row>
    <row r="407" spans="2:6" ht="14.65" customHeight="1" x14ac:dyDescent="0.3">
      <c r="B407" s="935" t="s">
        <v>12443</v>
      </c>
      <c r="C407" s="990" t="s">
        <v>124</v>
      </c>
      <c r="D407" s="1029">
        <v>4</v>
      </c>
      <c r="E407" s="1030">
        <v>16142.414279225201</v>
      </c>
      <c r="F407" s="1030">
        <f t="shared" si="6"/>
        <v>4035.6035698063001</v>
      </c>
    </row>
    <row r="408" spans="2:6" ht="14.65" customHeight="1" x14ac:dyDescent="0.3">
      <c r="B408" s="935" t="s">
        <v>12443</v>
      </c>
      <c r="C408" s="986" t="s">
        <v>125</v>
      </c>
      <c r="D408" s="1029">
        <v>5</v>
      </c>
      <c r="E408" s="1030">
        <v>1086150.50073005</v>
      </c>
      <c r="F408" s="1030">
        <f t="shared" si="6"/>
        <v>217230.10014600999</v>
      </c>
    </row>
    <row r="409" spans="2:6" ht="14.65" customHeight="1" x14ac:dyDescent="0.3">
      <c r="B409" s="935" t="s">
        <v>12443</v>
      </c>
      <c r="C409" s="990" t="s">
        <v>126</v>
      </c>
      <c r="D409" s="1029">
        <v>18</v>
      </c>
      <c r="E409" s="1030">
        <v>1194216.54681044</v>
      </c>
      <c r="F409" s="1030">
        <f t="shared" si="6"/>
        <v>66345.363711691112</v>
      </c>
    </row>
    <row r="410" spans="2:6" ht="14.65" customHeight="1" x14ac:dyDescent="0.3">
      <c r="B410" s="935" t="s">
        <v>12443</v>
      </c>
      <c r="C410" s="986" t="s">
        <v>127</v>
      </c>
      <c r="D410" s="1029">
        <v>64</v>
      </c>
      <c r="E410" s="1030">
        <v>368200.05078479298</v>
      </c>
      <c r="F410" s="1030">
        <f t="shared" si="6"/>
        <v>5753.1257935123904</v>
      </c>
    </row>
    <row r="411" spans="2:6" ht="14.65" customHeight="1" x14ac:dyDescent="0.3">
      <c r="B411" s="935" t="s">
        <v>12443</v>
      </c>
      <c r="C411" s="990" t="s">
        <v>128</v>
      </c>
      <c r="D411" s="1029">
        <v>123</v>
      </c>
      <c r="E411" s="1030">
        <v>1456228.7418637199</v>
      </c>
      <c r="F411" s="1030">
        <f t="shared" si="6"/>
        <v>11839.258063932682</v>
      </c>
    </row>
    <row r="412" spans="2:6" ht="14.65" customHeight="1" x14ac:dyDescent="0.3">
      <c r="B412" s="935" t="s">
        <v>12443</v>
      </c>
      <c r="C412" s="986" t="s">
        <v>129</v>
      </c>
      <c r="D412" s="1029">
        <v>614</v>
      </c>
      <c r="E412" s="1030">
        <v>9057728.2352671102</v>
      </c>
      <c r="F412" s="1030">
        <f t="shared" si="6"/>
        <v>14752.000383171189</v>
      </c>
    </row>
    <row r="413" spans="2:6" ht="14.65" customHeight="1" x14ac:dyDescent="0.3">
      <c r="B413" s="935" t="s">
        <v>12443</v>
      </c>
      <c r="C413" s="990" t="s">
        <v>29</v>
      </c>
      <c r="D413" s="1029">
        <v>207</v>
      </c>
      <c r="E413" s="1030">
        <v>3047125.3176985099</v>
      </c>
      <c r="F413" s="1030">
        <f t="shared" si="6"/>
        <v>14720.412162794733</v>
      </c>
    </row>
    <row r="414" spans="2:6" ht="14.65" customHeight="1" x14ac:dyDescent="0.3">
      <c r="B414" s="935" t="s">
        <v>12443</v>
      </c>
      <c r="C414" s="986" t="s">
        <v>28</v>
      </c>
      <c r="D414" s="1029">
        <v>411</v>
      </c>
      <c r="E414" s="1030">
        <v>5772891.6852070997</v>
      </c>
      <c r="F414" s="1030">
        <f t="shared" si="6"/>
        <v>14045.965170820195</v>
      </c>
    </row>
    <row r="415" spans="2:6" ht="14.65" customHeight="1" x14ac:dyDescent="0.3">
      <c r="B415" s="935" t="s">
        <v>12443</v>
      </c>
      <c r="C415" s="990" t="s">
        <v>27</v>
      </c>
      <c r="D415" s="1029">
        <v>222</v>
      </c>
      <c r="E415" s="1030">
        <v>3735285.78488818</v>
      </c>
      <c r="F415" s="1030">
        <f t="shared" si="6"/>
        <v>16825.611643640452</v>
      </c>
    </row>
    <row r="416" spans="2:6" ht="14.65" customHeight="1" x14ac:dyDescent="0.3">
      <c r="B416" s="935" t="s">
        <v>12443</v>
      </c>
      <c r="C416" s="986" t="s">
        <v>26</v>
      </c>
      <c r="D416" s="1029">
        <v>134</v>
      </c>
      <c r="E416" s="1030">
        <v>2091606.9717170701</v>
      </c>
      <c r="F416" s="1030">
        <f t="shared" si="6"/>
        <v>15609.007251619925</v>
      </c>
    </row>
    <row r="417" spans="2:6" ht="14.65" customHeight="1" x14ac:dyDescent="0.3">
      <c r="B417" s="935" t="s">
        <v>12443</v>
      </c>
      <c r="C417" s="990" t="s">
        <v>25</v>
      </c>
      <c r="D417" s="1029">
        <v>173</v>
      </c>
      <c r="E417" s="1030">
        <v>4099456.4143049298</v>
      </c>
      <c r="F417" s="1030">
        <f t="shared" si="6"/>
        <v>23696.279851473584</v>
      </c>
    </row>
    <row r="418" spans="2:6" ht="14.65" customHeight="1" x14ac:dyDescent="0.3">
      <c r="B418" s="935" t="s">
        <v>12443</v>
      </c>
      <c r="C418" s="986" t="s">
        <v>130</v>
      </c>
      <c r="D418" s="1029">
        <v>583</v>
      </c>
      <c r="E418" s="1030">
        <v>7957311.5370389903</v>
      </c>
      <c r="F418" s="1030">
        <f t="shared" si="6"/>
        <v>13648.904866276142</v>
      </c>
    </row>
    <row r="419" spans="2:6" ht="14.65" customHeight="1" x14ac:dyDescent="0.3">
      <c r="B419" s="935" t="s">
        <v>12443</v>
      </c>
      <c r="C419" s="990" t="s">
        <v>131</v>
      </c>
      <c r="D419" s="1029">
        <v>657</v>
      </c>
      <c r="E419" s="1030">
        <v>12105908.0558815</v>
      </c>
      <c r="F419" s="1030">
        <f t="shared" si="6"/>
        <v>18426.03965887595</v>
      </c>
    </row>
    <row r="420" spans="2:6" ht="14.65" customHeight="1" x14ac:dyDescent="0.3">
      <c r="B420" s="935" t="s">
        <v>12443</v>
      </c>
      <c r="C420" s="986" t="s">
        <v>132</v>
      </c>
      <c r="D420" s="1029">
        <v>478</v>
      </c>
      <c r="E420" s="1030">
        <v>10018397.839601399</v>
      </c>
      <c r="F420" s="1030">
        <f t="shared" si="6"/>
        <v>20958.991296237236</v>
      </c>
    </row>
    <row r="421" spans="2:6" ht="14.65" customHeight="1" x14ac:dyDescent="0.3">
      <c r="B421" s="935" t="s">
        <v>12443</v>
      </c>
      <c r="C421" s="990" t="s">
        <v>133</v>
      </c>
      <c r="D421" s="1029">
        <v>250</v>
      </c>
      <c r="E421" s="1030">
        <v>5897107.1217482099</v>
      </c>
      <c r="F421" s="1030">
        <f t="shared" si="6"/>
        <v>23588.428486992841</v>
      </c>
    </row>
    <row r="422" spans="2:6" ht="14.65" customHeight="1" x14ac:dyDescent="0.3">
      <c r="B422" s="935" t="s">
        <v>12443</v>
      </c>
      <c r="C422" s="986" t="s">
        <v>134</v>
      </c>
      <c r="D422" s="1029">
        <v>236</v>
      </c>
      <c r="E422" s="1030">
        <v>1902161.59215579</v>
      </c>
      <c r="F422" s="1030">
        <f t="shared" si="6"/>
        <v>8060.0067464228387</v>
      </c>
    </row>
    <row r="423" spans="2:6" ht="14.65" customHeight="1" x14ac:dyDescent="0.3">
      <c r="B423" s="935" t="s">
        <v>12443</v>
      </c>
      <c r="C423" s="990" t="s">
        <v>135</v>
      </c>
      <c r="D423" s="1029">
        <v>417</v>
      </c>
      <c r="E423" s="1030">
        <v>10041126.033643899</v>
      </c>
      <c r="F423" s="1030">
        <f t="shared" si="6"/>
        <v>24079.438929601678</v>
      </c>
    </row>
    <row r="424" spans="2:6" ht="14.65" customHeight="1" x14ac:dyDescent="0.3">
      <c r="B424" s="935" t="s">
        <v>12443</v>
      </c>
      <c r="C424" s="986" t="s">
        <v>136</v>
      </c>
      <c r="D424" s="1029">
        <v>243</v>
      </c>
      <c r="E424" s="1030">
        <v>4657680.6713789897</v>
      </c>
      <c r="F424" s="1030">
        <f t="shared" si="6"/>
        <v>19167.410170283907</v>
      </c>
    </row>
    <row r="425" spans="2:6" ht="14.65" customHeight="1" x14ac:dyDescent="0.3">
      <c r="B425" s="935" t="s">
        <v>12443</v>
      </c>
      <c r="C425" s="990" t="s">
        <v>137</v>
      </c>
      <c r="D425" s="1029">
        <v>159</v>
      </c>
      <c r="E425" s="1030">
        <v>2877265.8365169899</v>
      </c>
      <c r="F425" s="1030">
        <f t="shared" si="6"/>
        <v>18096.011550421321</v>
      </c>
    </row>
    <row r="426" spans="2:6" ht="14.65" customHeight="1" x14ac:dyDescent="0.3">
      <c r="B426" s="935" t="s">
        <v>12443</v>
      </c>
      <c r="C426" s="986" t="s">
        <v>138</v>
      </c>
      <c r="D426" s="1029">
        <v>34</v>
      </c>
      <c r="E426" s="1030">
        <v>351168.677178571</v>
      </c>
      <c r="F426" s="1030">
        <f t="shared" si="6"/>
        <v>10328.490505252088</v>
      </c>
    </row>
    <row r="427" spans="2:6" ht="14.65" customHeight="1" x14ac:dyDescent="0.3">
      <c r="B427" s="935" t="s">
        <v>12443</v>
      </c>
      <c r="C427" s="990" t="s">
        <v>139</v>
      </c>
      <c r="D427" s="1029">
        <v>97</v>
      </c>
      <c r="E427" s="1030">
        <v>1082442.5745296599</v>
      </c>
      <c r="F427" s="1030">
        <f t="shared" si="6"/>
        <v>11159.201799274844</v>
      </c>
    </row>
    <row r="428" spans="2:6" ht="14.65" customHeight="1" x14ac:dyDescent="0.3">
      <c r="B428" s="935" t="s">
        <v>12443</v>
      </c>
      <c r="C428" s="986" t="s">
        <v>140</v>
      </c>
      <c r="D428" s="1029">
        <v>122</v>
      </c>
      <c r="E428" s="1030">
        <v>1043495.73143296</v>
      </c>
      <c r="F428" s="1030">
        <f t="shared" si="6"/>
        <v>8553.2437002701645</v>
      </c>
    </row>
    <row r="429" spans="2:6" ht="14.65" customHeight="1" x14ac:dyDescent="0.3">
      <c r="B429" s="935" t="s">
        <v>12443</v>
      </c>
      <c r="C429" s="990" t="s">
        <v>141</v>
      </c>
      <c r="D429" s="1029">
        <v>119</v>
      </c>
      <c r="E429" s="1030">
        <v>1434100.3190528201</v>
      </c>
      <c r="F429" s="1030">
        <f t="shared" si="6"/>
        <v>12051.263185317815</v>
      </c>
    </row>
    <row r="430" spans="2:6" ht="14.65" customHeight="1" x14ac:dyDescent="0.3">
      <c r="B430" s="935" t="s">
        <v>12443</v>
      </c>
      <c r="C430" s="986" t="s">
        <v>142</v>
      </c>
      <c r="D430" s="1029">
        <v>304</v>
      </c>
      <c r="E430" s="1030">
        <v>3359593.24207601</v>
      </c>
      <c r="F430" s="1030">
        <f t="shared" si="6"/>
        <v>11051.293559460559</v>
      </c>
    </row>
    <row r="431" spans="2:6" ht="14.65" customHeight="1" x14ac:dyDescent="0.3">
      <c r="B431" s="935" t="s">
        <v>12443</v>
      </c>
      <c r="C431" s="990" t="s">
        <v>143</v>
      </c>
      <c r="D431" s="1029">
        <v>129</v>
      </c>
      <c r="E431" s="1030">
        <v>1192313.1616310601</v>
      </c>
      <c r="F431" s="1030">
        <f t="shared" si="6"/>
        <v>9242.7376870624812</v>
      </c>
    </row>
    <row r="432" spans="2:6" ht="14.65" customHeight="1" x14ac:dyDescent="0.3">
      <c r="B432" s="935" t="s">
        <v>12443</v>
      </c>
      <c r="C432" s="986" t="s">
        <v>144</v>
      </c>
      <c r="D432" s="1029">
        <v>65</v>
      </c>
      <c r="E432" s="1030">
        <v>653107.23356646404</v>
      </c>
      <c r="F432" s="1030">
        <f t="shared" si="6"/>
        <v>10047.803593330216</v>
      </c>
    </row>
    <row r="433" spans="2:6" ht="14.65" customHeight="1" x14ac:dyDescent="0.3">
      <c r="B433" s="935" t="s">
        <v>12443</v>
      </c>
      <c r="C433" s="990" t="s">
        <v>145</v>
      </c>
      <c r="D433" s="1029">
        <v>21</v>
      </c>
      <c r="E433" s="1030">
        <v>121720.188144816</v>
      </c>
      <c r="F433" s="1030">
        <f t="shared" si="6"/>
        <v>5796.1994354674289</v>
      </c>
    </row>
    <row r="434" spans="2:6" ht="14.65" customHeight="1" x14ac:dyDescent="0.3">
      <c r="B434" s="935" t="s">
        <v>12443</v>
      </c>
      <c r="C434" s="986" t="s">
        <v>146</v>
      </c>
      <c r="D434" s="1029">
        <v>78</v>
      </c>
      <c r="E434" s="1030">
        <v>213483.88569279099</v>
      </c>
      <c r="F434" s="1030">
        <f t="shared" si="6"/>
        <v>2736.9728934973205</v>
      </c>
    </row>
    <row r="435" spans="2:6" ht="14.65" customHeight="1" x14ac:dyDescent="0.3">
      <c r="B435" s="935" t="s">
        <v>12443</v>
      </c>
      <c r="C435" s="990" t="s">
        <v>147</v>
      </c>
      <c r="D435" s="1029">
        <v>56</v>
      </c>
      <c r="E435" s="1030">
        <v>399673.85816118401</v>
      </c>
      <c r="F435" s="1030">
        <f t="shared" si="6"/>
        <v>7137.033181449714</v>
      </c>
    </row>
    <row r="436" spans="2:6" ht="14.65" customHeight="1" x14ac:dyDescent="0.3">
      <c r="B436" s="935" t="s">
        <v>12443</v>
      </c>
      <c r="C436" s="986" t="s">
        <v>148</v>
      </c>
      <c r="D436" s="1029">
        <v>9</v>
      </c>
      <c r="E436" s="1030">
        <v>16120.329485517401</v>
      </c>
      <c r="F436" s="1030">
        <f t="shared" si="6"/>
        <v>1791.1477206130446</v>
      </c>
    </row>
    <row r="437" spans="2:6" ht="14.65" customHeight="1" x14ac:dyDescent="0.3">
      <c r="B437" s="935" t="s">
        <v>12443</v>
      </c>
      <c r="C437" s="990" t="s">
        <v>149</v>
      </c>
      <c r="D437" s="1029">
        <v>90</v>
      </c>
      <c r="E437" s="1030">
        <v>1289677.1251223399</v>
      </c>
      <c r="F437" s="1030">
        <f t="shared" si="6"/>
        <v>14329.745834692665</v>
      </c>
    </row>
    <row r="438" spans="2:6" ht="14.65" customHeight="1" x14ac:dyDescent="0.3">
      <c r="B438" s="935" t="s">
        <v>12443</v>
      </c>
      <c r="C438" s="986" t="s">
        <v>12447</v>
      </c>
      <c r="D438" s="1029">
        <v>25</v>
      </c>
      <c r="E438" s="1030">
        <v>127687.794757273</v>
      </c>
      <c r="F438" s="1030">
        <f t="shared" si="6"/>
        <v>5107.5117902909205</v>
      </c>
    </row>
    <row r="439" spans="2:6" ht="14.65" customHeight="1" x14ac:dyDescent="0.3">
      <c r="B439" s="935" t="s">
        <v>12443</v>
      </c>
      <c r="C439" s="990" t="s">
        <v>12448</v>
      </c>
      <c r="D439" s="1029">
        <v>20</v>
      </c>
      <c r="E439" s="1030">
        <v>110432.840118131</v>
      </c>
      <c r="F439" s="1030">
        <f t="shared" si="6"/>
        <v>5521.6420059065504</v>
      </c>
    </row>
    <row r="440" spans="2:6" ht="14.65" customHeight="1" x14ac:dyDescent="0.3">
      <c r="B440" s="935" t="s">
        <v>12443</v>
      </c>
      <c r="C440" s="986" t="s">
        <v>12449</v>
      </c>
      <c r="D440" s="1029">
        <v>20</v>
      </c>
      <c r="E440" s="1030">
        <v>82357.893374961495</v>
      </c>
      <c r="F440" s="1030">
        <f t="shared" si="6"/>
        <v>4117.8946687480748</v>
      </c>
    </row>
    <row r="441" spans="2:6" ht="14.65" customHeight="1" x14ac:dyDescent="0.3">
      <c r="B441" s="935" t="s">
        <v>12443</v>
      </c>
      <c r="C441" s="990" t="s">
        <v>12450</v>
      </c>
      <c r="D441" s="1029">
        <v>41</v>
      </c>
      <c r="E441" s="1030">
        <v>281331.95672577602</v>
      </c>
      <c r="F441" s="1030">
        <f t="shared" si="6"/>
        <v>6861.7550420920979</v>
      </c>
    </row>
    <row r="442" spans="2:6" ht="14.65" customHeight="1" x14ac:dyDescent="0.3">
      <c r="B442" s="935" t="s">
        <v>12443</v>
      </c>
      <c r="C442" s="986" t="s">
        <v>48</v>
      </c>
      <c r="D442" s="1029">
        <v>459</v>
      </c>
      <c r="E442" s="1030">
        <v>4617754.5088804597</v>
      </c>
      <c r="F442" s="1030">
        <f t="shared" si="6"/>
        <v>10060.467339608846</v>
      </c>
    </row>
    <row r="443" spans="2:6" ht="14.65" customHeight="1" x14ac:dyDescent="0.3">
      <c r="B443" s="935" t="s">
        <v>12443</v>
      </c>
      <c r="C443" s="990" t="s">
        <v>12451</v>
      </c>
      <c r="D443" s="1029">
        <v>42</v>
      </c>
      <c r="E443" s="1030">
        <v>251957.48360603501</v>
      </c>
      <c r="F443" s="1030">
        <f t="shared" si="6"/>
        <v>5998.9877049055958</v>
      </c>
    </row>
    <row r="444" spans="2:6" ht="14.65" customHeight="1" x14ac:dyDescent="0.3">
      <c r="B444" s="935" t="s">
        <v>12443</v>
      </c>
      <c r="C444" s="986" t="s">
        <v>12452</v>
      </c>
      <c r="D444" s="1029">
        <v>365</v>
      </c>
      <c r="E444" s="1030">
        <v>3561110.0222264701</v>
      </c>
      <c r="F444" s="1030">
        <f t="shared" si="6"/>
        <v>9756.4658143190954</v>
      </c>
    </row>
    <row r="445" spans="2:6" ht="14.65" customHeight="1" x14ac:dyDescent="0.3">
      <c r="B445" s="935" t="s">
        <v>12443</v>
      </c>
      <c r="C445" s="990" t="s">
        <v>12453</v>
      </c>
      <c r="D445" s="1029">
        <v>38</v>
      </c>
      <c r="E445" s="1030">
        <v>151436.322168896</v>
      </c>
      <c r="F445" s="1030">
        <f t="shared" si="6"/>
        <v>3985.1663728656845</v>
      </c>
    </row>
    <row r="446" spans="2:6" ht="14.65" customHeight="1" x14ac:dyDescent="0.3">
      <c r="B446" s="935" t="s">
        <v>12443</v>
      </c>
      <c r="C446" s="986" t="s">
        <v>12454</v>
      </c>
      <c r="D446" s="1029">
        <v>27</v>
      </c>
      <c r="E446" s="1030">
        <v>239117.06975688</v>
      </c>
      <c r="F446" s="1030">
        <f t="shared" si="6"/>
        <v>8856.187768773334</v>
      </c>
    </row>
    <row r="447" spans="2:6" ht="14.65" customHeight="1" x14ac:dyDescent="0.3">
      <c r="B447" s="935" t="s">
        <v>12443</v>
      </c>
      <c r="C447" s="990" t="s">
        <v>12455</v>
      </c>
      <c r="D447" s="1029">
        <v>11</v>
      </c>
      <c r="E447" s="1030">
        <v>22420.243020000002</v>
      </c>
      <c r="F447" s="1030">
        <f t="shared" si="6"/>
        <v>2038.2039109090911</v>
      </c>
    </row>
    <row r="448" spans="2:6" ht="14.65" customHeight="1" x14ac:dyDescent="0.3">
      <c r="B448" s="935" t="s">
        <v>12443</v>
      </c>
      <c r="C448" s="990" t="s">
        <v>12564</v>
      </c>
      <c r="D448" s="1029">
        <v>16</v>
      </c>
      <c r="E448" s="1030">
        <v>59650.09</v>
      </c>
      <c r="F448" s="1030">
        <f t="shared" si="6"/>
        <v>3728.1306249999998</v>
      </c>
    </row>
    <row r="449" spans="2:6" ht="14.65" customHeight="1" x14ac:dyDescent="0.3">
      <c r="B449" s="935" t="s">
        <v>12461</v>
      </c>
      <c r="C449" s="986" t="s">
        <v>111</v>
      </c>
      <c r="D449" s="1029">
        <v>0</v>
      </c>
      <c r="E449" s="1030">
        <v>0</v>
      </c>
      <c r="F449" s="1030">
        <f t="shared" si="6"/>
        <v>0</v>
      </c>
    </row>
    <row r="450" spans="2:6" ht="14.65" customHeight="1" x14ac:dyDescent="0.3">
      <c r="B450" s="935" t="s">
        <v>12461</v>
      </c>
      <c r="C450" s="990" t="s">
        <v>112</v>
      </c>
      <c r="D450" s="1029">
        <v>0</v>
      </c>
      <c r="E450" s="1030">
        <v>0</v>
      </c>
      <c r="F450" s="1030">
        <f t="shared" si="6"/>
        <v>0</v>
      </c>
    </row>
    <row r="451" spans="2:6" ht="14.65" customHeight="1" x14ac:dyDescent="0.3">
      <c r="B451" s="935" t="s">
        <v>12461</v>
      </c>
      <c r="C451" s="986" t="s">
        <v>113</v>
      </c>
      <c r="D451" s="1029">
        <v>0</v>
      </c>
      <c r="E451" s="1030">
        <v>0</v>
      </c>
      <c r="F451" s="1030">
        <f t="shared" si="6"/>
        <v>0</v>
      </c>
    </row>
    <row r="452" spans="2:6" ht="14.65" customHeight="1" x14ac:dyDescent="0.3">
      <c r="B452" s="935" t="s">
        <v>12461</v>
      </c>
      <c r="C452" s="990" t="s">
        <v>114</v>
      </c>
      <c r="D452" s="1029">
        <v>0</v>
      </c>
      <c r="E452" s="1030">
        <v>0</v>
      </c>
      <c r="F452" s="1030">
        <f t="shared" si="6"/>
        <v>0</v>
      </c>
    </row>
    <row r="453" spans="2:6" ht="14.65" customHeight="1" x14ac:dyDescent="0.3">
      <c r="B453" s="935" t="s">
        <v>12461</v>
      </c>
      <c r="C453" s="986" t="s">
        <v>115</v>
      </c>
      <c r="D453" s="1029">
        <v>0</v>
      </c>
      <c r="E453" s="1030">
        <v>0</v>
      </c>
      <c r="F453" s="1030">
        <f t="shared" si="6"/>
        <v>0</v>
      </c>
    </row>
    <row r="454" spans="2:6" ht="14.65" customHeight="1" x14ac:dyDescent="0.3">
      <c r="B454" s="935" t="s">
        <v>12461</v>
      </c>
      <c r="C454" s="990" t="s">
        <v>116</v>
      </c>
      <c r="D454" s="1029">
        <v>0</v>
      </c>
      <c r="E454" s="1030">
        <v>0</v>
      </c>
      <c r="F454" s="1030">
        <f t="shared" si="6"/>
        <v>0</v>
      </c>
    </row>
    <row r="455" spans="2:6" ht="14.65" customHeight="1" x14ac:dyDescent="0.3">
      <c r="B455" s="935" t="s">
        <v>12461</v>
      </c>
      <c r="C455" s="986" t="s">
        <v>117</v>
      </c>
      <c r="D455" s="1029">
        <v>0</v>
      </c>
      <c r="E455" s="1030">
        <v>0</v>
      </c>
      <c r="F455" s="1030">
        <f t="shared" si="6"/>
        <v>0</v>
      </c>
    </row>
    <row r="456" spans="2:6" ht="14.65" customHeight="1" x14ac:dyDescent="0.3">
      <c r="B456" s="935" t="s">
        <v>12461</v>
      </c>
      <c r="C456" s="990" t="s">
        <v>118</v>
      </c>
      <c r="D456" s="1029">
        <v>0</v>
      </c>
      <c r="E456" s="1030">
        <v>0</v>
      </c>
      <c r="F456" s="1030">
        <f t="shared" si="6"/>
        <v>0</v>
      </c>
    </row>
    <row r="457" spans="2:6" ht="14.65" customHeight="1" x14ac:dyDescent="0.3">
      <c r="B457" s="935" t="s">
        <v>12461</v>
      </c>
      <c r="C457" s="986" t="s">
        <v>119</v>
      </c>
      <c r="D457" s="1029">
        <v>0</v>
      </c>
      <c r="E457" s="1030">
        <v>0</v>
      </c>
      <c r="F457" s="1030">
        <f t="shared" si="6"/>
        <v>0</v>
      </c>
    </row>
    <row r="458" spans="2:6" ht="14.65" customHeight="1" x14ac:dyDescent="0.3">
      <c r="B458" s="935" t="s">
        <v>12461</v>
      </c>
      <c r="C458" s="990" t="s">
        <v>120</v>
      </c>
      <c r="D458" s="1029">
        <v>0</v>
      </c>
      <c r="E458" s="1030">
        <v>0</v>
      </c>
      <c r="F458" s="1030">
        <f t="shared" ref="F458:F521" si="7">+IF(E458=0,0,E458/D458)</f>
        <v>0</v>
      </c>
    </row>
    <row r="459" spans="2:6" ht="14.65" customHeight="1" x14ac:dyDescent="0.3">
      <c r="B459" s="935" t="s">
        <v>12461</v>
      </c>
      <c r="C459" s="986" t="s">
        <v>121</v>
      </c>
      <c r="D459" s="1029">
        <v>0</v>
      </c>
      <c r="E459" s="1030">
        <v>0</v>
      </c>
      <c r="F459" s="1030">
        <f t="shared" si="7"/>
        <v>0</v>
      </c>
    </row>
    <row r="460" spans="2:6" ht="14.65" customHeight="1" x14ac:dyDescent="0.3">
      <c r="B460" s="935" t="s">
        <v>12461</v>
      </c>
      <c r="C460" s="990" t="s">
        <v>122</v>
      </c>
      <c r="D460" s="1029">
        <v>0</v>
      </c>
      <c r="E460" s="1030">
        <v>0</v>
      </c>
      <c r="F460" s="1030">
        <f t="shared" si="7"/>
        <v>0</v>
      </c>
    </row>
    <row r="461" spans="2:6" ht="14.65" customHeight="1" x14ac:dyDescent="0.3">
      <c r="B461" s="935" t="s">
        <v>12461</v>
      </c>
      <c r="C461" s="986" t="s">
        <v>123</v>
      </c>
      <c r="D461" s="1029">
        <v>0</v>
      </c>
      <c r="E461" s="1030">
        <v>0</v>
      </c>
      <c r="F461" s="1030">
        <f t="shared" si="7"/>
        <v>0</v>
      </c>
    </row>
    <row r="462" spans="2:6" ht="14.65" customHeight="1" x14ac:dyDescent="0.3">
      <c r="B462" s="935" t="s">
        <v>12461</v>
      </c>
      <c r="C462" s="990" t="s">
        <v>124</v>
      </c>
      <c r="D462" s="1029">
        <v>0</v>
      </c>
      <c r="E462" s="1030">
        <v>0</v>
      </c>
      <c r="F462" s="1030">
        <f t="shared" si="7"/>
        <v>0</v>
      </c>
    </row>
    <row r="463" spans="2:6" ht="14.65" customHeight="1" x14ac:dyDescent="0.3">
      <c r="B463" s="935" t="s">
        <v>12461</v>
      </c>
      <c r="C463" s="986" t="s">
        <v>125</v>
      </c>
      <c r="D463" s="1029">
        <v>0</v>
      </c>
      <c r="E463" s="1030">
        <v>0</v>
      </c>
      <c r="F463" s="1030">
        <f t="shared" si="7"/>
        <v>0</v>
      </c>
    </row>
    <row r="464" spans="2:6" ht="14.65" customHeight="1" x14ac:dyDescent="0.3">
      <c r="B464" s="935" t="s">
        <v>12461</v>
      </c>
      <c r="C464" s="990" t="s">
        <v>126</v>
      </c>
      <c r="D464" s="1029">
        <v>0</v>
      </c>
      <c r="E464" s="1030">
        <v>0</v>
      </c>
      <c r="F464" s="1030">
        <f t="shared" si="7"/>
        <v>0</v>
      </c>
    </row>
    <row r="465" spans="2:6" ht="14.65" customHeight="1" x14ac:dyDescent="0.3">
      <c r="B465" s="935" t="s">
        <v>12461</v>
      </c>
      <c r="C465" s="986" t="s">
        <v>127</v>
      </c>
      <c r="D465" s="1029">
        <v>5</v>
      </c>
      <c r="E465" s="1030">
        <v>17250.674939225399</v>
      </c>
      <c r="F465" s="1030">
        <f t="shared" si="7"/>
        <v>3450.1349878450796</v>
      </c>
    </row>
    <row r="466" spans="2:6" ht="14.65" customHeight="1" x14ac:dyDescent="0.3">
      <c r="B466" s="935" t="s">
        <v>12461</v>
      </c>
      <c r="C466" s="990" t="s">
        <v>128</v>
      </c>
      <c r="D466" s="1029">
        <v>4</v>
      </c>
      <c r="E466" s="1030">
        <v>15954.347810421499</v>
      </c>
      <c r="F466" s="1030">
        <f t="shared" si="7"/>
        <v>3988.5869526053748</v>
      </c>
    </row>
    <row r="467" spans="2:6" ht="14.65" customHeight="1" x14ac:dyDescent="0.3">
      <c r="B467" s="935" t="s">
        <v>12461</v>
      </c>
      <c r="C467" s="986" t="s">
        <v>129</v>
      </c>
      <c r="D467" s="1029">
        <v>11</v>
      </c>
      <c r="E467" s="1030">
        <v>21156.7685965007</v>
      </c>
      <c r="F467" s="1030">
        <f t="shared" si="7"/>
        <v>1923.3425996818819</v>
      </c>
    </row>
    <row r="468" spans="2:6" ht="14.65" customHeight="1" x14ac:dyDescent="0.3">
      <c r="B468" s="935" t="s">
        <v>12461</v>
      </c>
      <c r="C468" s="990" t="s">
        <v>29</v>
      </c>
      <c r="D468" s="1029">
        <v>13</v>
      </c>
      <c r="E468" s="1030">
        <v>125045.01006340601</v>
      </c>
      <c r="F468" s="1030">
        <f t="shared" si="7"/>
        <v>9618.8469279543078</v>
      </c>
    </row>
    <row r="469" spans="2:6" ht="14.65" customHeight="1" x14ac:dyDescent="0.3">
      <c r="B469" s="935" t="s">
        <v>12461</v>
      </c>
      <c r="C469" s="986" t="s">
        <v>28</v>
      </c>
      <c r="D469" s="1029">
        <v>12</v>
      </c>
      <c r="E469" s="1030">
        <v>55029.951662309199</v>
      </c>
      <c r="F469" s="1030">
        <f t="shared" si="7"/>
        <v>4585.8293051924329</v>
      </c>
    </row>
    <row r="470" spans="2:6" ht="14.65" customHeight="1" x14ac:dyDescent="0.3">
      <c r="B470" s="935" t="s">
        <v>12461</v>
      </c>
      <c r="C470" s="990" t="s">
        <v>27</v>
      </c>
      <c r="D470" s="1029">
        <v>20</v>
      </c>
      <c r="E470" s="1030">
        <v>66260.895066907106</v>
      </c>
      <c r="F470" s="1030">
        <f t="shared" si="7"/>
        <v>3313.0447533453553</v>
      </c>
    </row>
    <row r="471" spans="2:6" ht="14.65" customHeight="1" x14ac:dyDescent="0.3">
      <c r="B471" s="935" t="s">
        <v>12461</v>
      </c>
      <c r="C471" s="986" t="s">
        <v>26</v>
      </c>
      <c r="D471" s="1029">
        <v>12</v>
      </c>
      <c r="E471" s="1030">
        <v>14800.340484677799</v>
      </c>
      <c r="F471" s="1030">
        <f t="shared" si="7"/>
        <v>1233.3617070564833</v>
      </c>
    </row>
    <row r="472" spans="2:6" ht="14.65" customHeight="1" x14ac:dyDescent="0.3">
      <c r="B472" s="935" t="s">
        <v>12461</v>
      </c>
      <c r="C472" s="990" t="s">
        <v>25</v>
      </c>
      <c r="D472" s="1029">
        <v>11</v>
      </c>
      <c r="E472" s="1030">
        <v>80053.810942480894</v>
      </c>
      <c r="F472" s="1030">
        <f t="shared" si="7"/>
        <v>7277.6191765891717</v>
      </c>
    </row>
    <row r="473" spans="2:6" ht="14.65" customHeight="1" x14ac:dyDescent="0.3">
      <c r="B473" s="935" t="s">
        <v>12461</v>
      </c>
      <c r="C473" s="986" t="s">
        <v>130</v>
      </c>
      <c r="D473" s="1029">
        <v>8</v>
      </c>
      <c r="E473" s="1030">
        <v>28314.650342272002</v>
      </c>
      <c r="F473" s="1030">
        <f t="shared" si="7"/>
        <v>3539.3312927840002</v>
      </c>
    </row>
    <row r="474" spans="2:6" ht="14.65" customHeight="1" x14ac:dyDescent="0.3">
      <c r="B474" s="935" t="s">
        <v>12461</v>
      </c>
      <c r="C474" s="990" t="s">
        <v>131</v>
      </c>
      <c r="D474" s="1029">
        <v>246</v>
      </c>
      <c r="E474" s="1030">
        <v>995473.08358896698</v>
      </c>
      <c r="F474" s="1030">
        <f t="shared" si="7"/>
        <v>4046.6385511746626</v>
      </c>
    </row>
    <row r="475" spans="2:6" ht="14.65" customHeight="1" x14ac:dyDescent="0.3">
      <c r="B475" s="935" t="s">
        <v>12461</v>
      </c>
      <c r="C475" s="986" t="s">
        <v>132</v>
      </c>
      <c r="D475" s="1029">
        <v>14</v>
      </c>
      <c r="E475" s="1030">
        <v>25449.0897758057</v>
      </c>
      <c r="F475" s="1030">
        <f t="shared" si="7"/>
        <v>1817.7921268432642</v>
      </c>
    </row>
    <row r="476" spans="2:6" ht="14.65" customHeight="1" x14ac:dyDescent="0.3">
      <c r="B476" s="935" t="s">
        <v>12461</v>
      </c>
      <c r="C476" s="990" t="s">
        <v>133</v>
      </c>
      <c r="D476" s="1029">
        <v>50</v>
      </c>
      <c r="E476" s="1030">
        <v>150302.72808394601</v>
      </c>
      <c r="F476" s="1030">
        <f t="shared" si="7"/>
        <v>3006.0545616789204</v>
      </c>
    </row>
    <row r="477" spans="2:6" ht="14.65" customHeight="1" x14ac:dyDescent="0.3">
      <c r="B477" s="935" t="s">
        <v>12461</v>
      </c>
      <c r="C477" s="986" t="s">
        <v>134</v>
      </c>
      <c r="D477" s="1029">
        <v>6</v>
      </c>
      <c r="E477" s="1030">
        <v>16134.1934555156</v>
      </c>
      <c r="F477" s="1030">
        <f t="shared" si="7"/>
        <v>2689.0322425859335</v>
      </c>
    </row>
    <row r="478" spans="2:6" ht="14.65" customHeight="1" x14ac:dyDescent="0.3">
      <c r="B478" s="935" t="s">
        <v>12461</v>
      </c>
      <c r="C478" s="990" t="s">
        <v>135</v>
      </c>
      <c r="D478" s="1029">
        <v>99</v>
      </c>
      <c r="E478" s="1030">
        <v>158596.08325732601</v>
      </c>
      <c r="F478" s="1030">
        <f t="shared" si="7"/>
        <v>1601.9806389628891</v>
      </c>
    </row>
    <row r="479" spans="2:6" ht="14.65" customHeight="1" x14ac:dyDescent="0.3">
      <c r="B479" s="935" t="s">
        <v>12461</v>
      </c>
      <c r="C479" s="986" t="s">
        <v>136</v>
      </c>
      <c r="D479" s="1029">
        <v>22</v>
      </c>
      <c r="E479" s="1030">
        <v>35522.4502110877</v>
      </c>
      <c r="F479" s="1030">
        <f t="shared" si="7"/>
        <v>1614.6568277767137</v>
      </c>
    </row>
    <row r="480" spans="2:6" ht="14.65" customHeight="1" x14ac:dyDescent="0.3">
      <c r="B480" s="935" t="s">
        <v>12461</v>
      </c>
      <c r="C480" s="990" t="s">
        <v>137</v>
      </c>
      <c r="D480" s="1029">
        <v>123</v>
      </c>
      <c r="E480" s="1030">
        <v>610693.361397092</v>
      </c>
      <c r="F480" s="1030">
        <f t="shared" si="7"/>
        <v>4964.9866780251386</v>
      </c>
    </row>
    <row r="481" spans="2:6" ht="14.65" customHeight="1" x14ac:dyDescent="0.3">
      <c r="B481" s="935" t="s">
        <v>12461</v>
      </c>
      <c r="C481" s="986" t="s">
        <v>138</v>
      </c>
      <c r="D481" s="1029">
        <v>11</v>
      </c>
      <c r="E481" s="1030">
        <v>14033.831642459099</v>
      </c>
      <c r="F481" s="1030">
        <f t="shared" si="7"/>
        <v>1275.8028765871909</v>
      </c>
    </row>
    <row r="482" spans="2:6" ht="14.65" customHeight="1" x14ac:dyDescent="0.3">
      <c r="B482" s="935" t="s">
        <v>12461</v>
      </c>
      <c r="C482" s="990" t="s">
        <v>139</v>
      </c>
      <c r="D482" s="1029">
        <v>19</v>
      </c>
      <c r="E482" s="1030">
        <v>50875.178995915601</v>
      </c>
      <c r="F482" s="1030">
        <f t="shared" si="7"/>
        <v>2677.6409997850315</v>
      </c>
    </row>
    <row r="483" spans="2:6" ht="14.65" customHeight="1" x14ac:dyDescent="0.3">
      <c r="B483" s="935" t="s">
        <v>12461</v>
      </c>
      <c r="C483" s="986" t="s">
        <v>140</v>
      </c>
      <c r="D483" s="1029">
        <v>49</v>
      </c>
      <c r="E483" s="1030">
        <v>73570.085136582697</v>
      </c>
      <c r="F483" s="1030">
        <f t="shared" si="7"/>
        <v>1501.430308909851</v>
      </c>
    </row>
    <row r="484" spans="2:6" ht="14.65" customHeight="1" x14ac:dyDescent="0.3">
      <c r="B484" s="935" t="s">
        <v>12461</v>
      </c>
      <c r="C484" s="990" t="s">
        <v>141</v>
      </c>
      <c r="D484" s="1029">
        <v>44</v>
      </c>
      <c r="E484" s="1030">
        <v>81292.639715341793</v>
      </c>
      <c r="F484" s="1030">
        <f t="shared" si="7"/>
        <v>1847.5599935304954</v>
      </c>
    </row>
    <row r="485" spans="2:6" ht="14.65" customHeight="1" x14ac:dyDescent="0.3">
      <c r="B485" s="935" t="s">
        <v>12461</v>
      </c>
      <c r="C485" s="986" t="s">
        <v>142</v>
      </c>
      <c r="D485" s="1029">
        <v>36</v>
      </c>
      <c r="E485" s="1030">
        <v>59231.578483766498</v>
      </c>
      <c r="F485" s="1030">
        <f t="shared" si="7"/>
        <v>1645.3216245490694</v>
      </c>
    </row>
    <row r="486" spans="2:6" ht="14.65" customHeight="1" x14ac:dyDescent="0.3">
      <c r="B486" s="935" t="s">
        <v>12461</v>
      </c>
      <c r="C486" s="990" t="s">
        <v>143</v>
      </c>
      <c r="D486" s="1029">
        <v>58</v>
      </c>
      <c r="E486" s="1030">
        <v>90636.797763447801</v>
      </c>
      <c r="F486" s="1030">
        <f t="shared" si="7"/>
        <v>1562.7034097146172</v>
      </c>
    </row>
    <row r="487" spans="2:6" ht="14.65" customHeight="1" x14ac:dyDescent="0.3">
      <c r="B487" s="935" t="s">
        <v>12461</v>
      </c>
      <c r="C487" s="986" t="s">
        <v>144</v>
      </c>
      <c r="D487" s="1029">
        <v>64</v>
      </c>
      <c r="E487" s="1030">
        <v>111164.11028791399</v>
      </c>
      <c r="F487" s="1030">
        <f t="shared" si="7"/>
        <v>1736.9392232486562</v>
      </c>
    </row>
    <row r="488" spans="2:6" ht="14.65" customHeight="1" x14ac:dyDescent="0.3">
      <c r="B488" s="935" t="s">
        <v>12461</v>
      </c>
      <c r="C488" s="990" t="s">
        <v>145</v>
      </c>
      <c r="D488" s="1029">
        <v>78</v>
      </c>
      <c r="E488" s="1030">
        <v>117221.99980741</v>
      </c>
      <c r="F488" s="1030">
        <f t="shared" si="7"/>
        <v>1502.8461513770512</v>
      </c>
    </row>
    <row r="489" spans="2:6" ht="14.65" customHeight="1" x14ac:dyDescent="0.3">
      <c r="B489" s="935" t="s">
        <v>12461</v>
      </c>
      <c r="C489" s="986" t="s">
        <v>146</v>
      </c>
      <c r="D489" s="1029">
        <v>70</v>
      </c>
      <c r="E489" s="1030">
        <v>137530.79989279699</v>
      </c>
      <c r="F489" s="1030">
        <f t="shared" si="7"/>
        <v>1964.7257127542427</v>
      </c>
    </row>
    <row r="490" spans="2:6" ht="14.65" customHeight="1" x14ac:dyDescent="0.3">
      <c r="B490" s="935" t="s">
        <v>12461</v>
      </c>
      <c r="C490" s="990" t="s">
        <v>147</v>
      </c>
      <c r="D490" s="1029">
        <v>92</v>
      </c>
      <c r="E490" s="1030">
        <v>155057.28523843599</v>
      </c>
      <c r="F490" s="1030">
        <f t="shared" si="7"/>
        <v>1685.4052743308259</v>
      </c>
    </row>
    <row r="491" spans="2:6" ht="14.65" customHeight="1" x14ac:dyDescent="0.3">
      <c r="B491" s="935" t="s">
        <v>12461</v>
      </c>
      <c r="C491" s="986" t="s">
        <v>148</v>
      </c>
      <c r="D491" s="1029">
        <v>112</v>
      </c>
      <c r="E491" s="1030">
        <v>191482.28121815299</v>
      </c>
      <c r="F491" s="1030">
        <f t="shared" si="7"/>
        <v>1709.6632251620802</v>
      </c>
    </row>
    <row r="492" spans="2:6" ht="14.65" customHeight="1" x14ac:dyDescent="0.3">
      <c r="B492" s="935" t="s">
        <v>12461</v>
      </c>
      <c r="C492" s="990" t="s">
        <v>149</v>
      </c>
      <c r="D492" s="1029">
        <v>98</v>
      </c>
      <c r="E492" s="1030">
        <v>133558.837966472</v>
      </c>
      <c r="F492" s="1030">
        <f t="shared" si="7"/>
        <v>1362.8452853721633</v>
      </c>
    </row>
    <row r="493" spans="2:6" ht="14.65" customHeight="1" x14ac:dyDescent="0.3">
      <c r="B493" s="935" t="s">
        <v>12461</v>
      </c>
      <c r="C493" s="986" t="s">
        <v>12447</v>
      </c>
      <c r="D493" s="1029">
        <v>112</v>
      </c>
      <c r="E493" s="1030">
        <v>168252.51334190101</v>
      </c>
      <c r="F493" s="1030">
        <f t="shared" si="7"/>
        <v>1502.2545834098305</v>
      </c>
    </row>
    <row r="494" spans="2:6" ht="14.65" customHeight="1" x14ac:dyDescent="0.3">
      <c r="B494" s="935" t="s">
        <v>12461</v>
      </c>
      <c r="C494" s="990" t="s">
        <v>12448</v>
      </c>
      <c r="D494" s="1029">
        <v>151</v>
      </c>
      <c r="E494" s="1030">
        <v>244685.19284295</v>
      </c>
      <c r="F494" s="1030">
        <f t="shared" si="7"/>
        <v>1620.4317406817881</v>
      </c>
    </row>
    <row r="495" spans="2:6" ht="14.65" customHeight="1" x14ac:dyDescent="0.3">
      <c r="B495" s="935" t="s">
        <v>12461</v>
      </c>
      <c r="C495" s="986" t="s">
        <v>12449</v>
      </c>
      <c r="D495" s="1029">
        <v>105</v>
      </c>
      <c r="E495" s="1030">
        <v>179058.28429772201</v>
      </c>
      <c r="F495" s="1030">
        <f t="shared" si="7"/>
        <v>1705.3169933116383</v>
      </c>
    </row>
    <row r="496" spans="2:6" ht="14.65" customHeight="1" x14ac:dyDescent="0.3">
      <c r="B496" s="935" t="s">
        <v>12461</v>
      </c>
      <c r="C496" s="990" t="s">
        <v>12450</v>
      </c>
      <c r="D496" s="1029">
        <v>103</v>
      </c>
      <c r="E496" s="1030">
        <v>213453.21034405401</v>
      </c>
      <c r="F496" s="1030">
        <f t="shared" si="7"/>
        <v>2072.3612654762524</v>
      </c>
    </row>
    <row r="497" spans="2:6" ht="14.65" customHeight="1" x14ac:dyDescent="0.3">
      <c r="B497" s="935" t="s">
        <v>12461</v>
      </c>
      <c r="C497" s="986" t="s">
        <v>48</v>
      </c>
      <c r="D497" s="1029">
        <v>144</v>
      </c>
      <c r="E497" s="1030">
        <v>259557.83022635101</v>
      </c>
      <c r="F497" s="1030">
        <f t="shared" si="7"/>
        <v>1802.4849321274376</v>
      </c>
    </row>
    <row r="498" spans="2:6" ht="14.65" customHeight="1" x14ac:dyDescent="0.3">
      <c r="B498" s="935" t="s">
        <v>12461</v>
      </c>
      <c r="C498" s="990" t="s">
        <v>12451</v>
      </c>
      <c r="D498" s="1029">
        <v>190</v>
      </c>
      <c r="E498" s="1030">
        <v>389962.93247309799</v>
      </c>
      <c r="F498" s="1030">
        <f t="shared" si="7"/>
        <v>2052.4364867005156</v>
      </c>
    </row>
    <row r="499" spans="2:6" ht="14.65" customHeight="1" x14ac:dyDescent="0.3">
      <c r="B499" s="935" t="s">
        <v>12461</v>
      </c>
      <c r="C499" s="986" t="s">
        <v>12452</v>
      </c>
      <c r="D499" s="1029">
        <v>293</v>
      </c>
      <c r="E499" s="1030">
        <v>487070.22535615298</v>
      </c>
      <c r="F499" s="1030">
        <f t="shared" si="7"/>
        <v>1662.3557179390887</v>
      </c>
    </row>
    <row r="500" spans="2:6" ht="14.65" customHeight="1" x14ac:dyDescent="0.3">
      <c r="B500" s="935" t="s">
        <v>12461</v>
      </c>
      <c r="C500" s="990" t="s">
        <v>12453</v>
      </c>
      <c r="D500" s="1029">
        <v>237</v>
      </c>
      <c r="E500" s="1030">
        <v>519085.79392012901</v>
      </c>
      <c r="F500" s="1030">
        <f t="shared" si="7"/>
        <v>2190.2354173845106</v>
      </c>
    </row>
    <row r="501" spans="2:6" ht="14.65" customHeight="1" x14ac:dyDescent="0.3">
      <c r="B501" s="935" t="s">
        <v>12461</v>
      </c>
      <c r="C501" s="986" t="s">
        <v>12454</v>
      </c>
      <c r="D501" s="1029">
        <v>312</v>
      </c>
      <c r="E501" s="1030">
        <v>572269.43737824005</v>
      </c>
      <c r="F501" s="1030">
        <f t="shared" si="7"/>
        <v>1834.1969146738463</v>
      </c>
    </row>
    <row r="502" spans="2:6" ht="14.65" customHeight="1" x14ac:dyDescent="0.3">
      <c r="B502" s="935" t="s">
        <v>12461</v>
      </c>
      <c r="C502" s="990" t="s">
        <v>12455</v>
      </c>
      <c r="D502" s="1029">
        <v>254</v>
      </c>
      <c r="E502" s="1030">
        <v>506039.23272000003</v>
      </c>
      <c r="F502" s="1030">
        <f t="shared" si="7"/>
        <v>1992.2804437795278</v>
      </c>
    </row>
    <row r="503" spans="2:6" ht="14.65" customHeight="1" x14ac:dyDescent="0.3">
      <c r="B503" s="935" t="s">
        <v>12461</v>
      </c>
      <c r="C503" s="990" t="s">
        <v>12564</v>
      </c>
      <c r="D503" s="1029">
        <v>195</v>
      </c>
      <c r="E503" s="1030">
        <v>413474.1</v>
      </c>
      <c r="F503" s="1030">
        <f t="shared" si="7"/>
        <v>2120.3799999999997</v>
      </c>
    </row>
    <row r="504" spans="2:6" ht="14.65" customHeight="1" x14ac:dyDescent="0.3">
      <c r="B504" s="935" t="s">
        <v>12460</v>
      </c>
      <c r="C504" s="986" t="s">
        <v>111</v>
      </c>
      <c r="D504" s="1029">
        <v>8534</v>
      </c>
      <c r="E504" s="1030">
        <v>726747337.15141499</v>
      </c>
      <c r="F504" s="1030">
        <f t="shared" si="7"/>
        <v>85159.050521609446</v>
      </c>
    </row>
    <row r="505" spans="2:6" ht="14.65" customHeight="1" x14ac:dyDescent="0.3">
      <c r="B505" s="935" t="s">
        <v>12460</v>
      </c>
      <c r="C505" s="990" t="s">
        <v>112</v>
      </c>
      <c r="D505" s="1029">
        <v>8960</v>
      </c>
      <c r="E505" s="1030">
        <v>28831115.158113599</v>
      </c>
      <c r="F505" s="1030">
        <f t="shared" si="7"/>
        <v>3217.7583881823211</v>
      </c>
    </row>
    <row r="506" spans="2:6" ht="14.65" customHeight="1" x14ac:dyDescent="0.3">
      <c r="B506" s="935" t="s">
        <v>12460</v>
      </c>
      <c r="C506" s="986" t="s">
        <v>113</v>
      </c>
      <c r="D506" s="1029">
        <v>496</v>
      </c>
      <c r="E506" s="1030">
        <v>2876565.40675906</v>
      </c>
      <c r="F506" s="1030">
        <f t="shared" si="7"/>
        <v>5799.5270297561692</v>
      </c>
    </row>
    <row r="507" spans="2:6" ht="14.65" customHeight="1" x14ac:dyDescent="0.3">
      <c r="B507" s="935" t="s">
        <v>12460</v>
      </c>
      <c r="C507" s="990" t="s">
        <v>114</v>
      </c>
      <c r="D507" s="1029">
        <v>1</v>
      </c>
      <c r="E507" s="1030">
        <v>972.02627288872895</v>
      </c>
      <c r="F507" s="1030">
        <f t="shared" si="7"/>
        <v>972.02627288872895</v>
      </c>
    </row>
    <row r="508" spans="2:6" ht="14.65" customHeight="1" x14ac:dyDescent="0.3">
      <c r="B508" s="935" t="s">
        <v>12460</v>
      </c>
      <c r="C508" s="986" t="s">
        <v>115</v>
      </c>
      <c r="D508" s="1029">
        <v>1</v>
      </c>
      <c r="E508" s="1030">
        <v>340.76293528088701</v>
      </c>
      <c r="F508" s="1030">
        <f t="shared" si="7"/>
        <v>340.76293528088701</v>
      </c>
    </row>
    <row r="509" spans="2:6" ht="14.65" customHeight="1" x14ac:dyDescent="0.3">
      <c r="B509" s="935" t="s">
        <v>12460</v>
      </c>
      <c r="C509" s="990" t="s">
        <v>116</v>
      </c>
      <c r="D509" s="1029">
        <v>28</v>
      </c>
      <c r="E509" s="1030">
        <v>28444.791754027901</v>
      </c>
      <c r="F509" s="1030">
        <f t="shared" si="7"/>
        <v>1015.8854197867107</v>
      </c>
    </row>
    <row r="510" spans="2:6" ht="14.65" customHeight="1" x14ac:dyDescent="0.3">
      <c r="B510" s="935" t="s">
        <v>12460</v>
      </c>
      <c r="C510" s="986" t="s">
        <v>117</v>
      </c>
      <c r="D510" s="1029">
        <v>4</v>
      </c>
      <c r="E510" s="1030">
        <v>10689.310059527301</v>
      </c>
      <c r="F510" s="1030">
        <f t="shared" si="7"/>
        <v>2672.3275148818252</v>
      </c>
    </row>
    <row r="511" spans="2:6" ht="14.65" customHeight="1" x14ac:dyDescent="0.3">
      <c r="B511" s="935" t="s">
        <v>12460</v>
      </c>
      <c r="C511" s="990" t="s">
        <v>118</v>
      </c>
      <c r="D511" s="1029">
        <v>3</v>
      </c>
      <c r="E511" s="1030">
        <v>2897.4356023719201</v>
      </c>
      <c r="F511" s="1030">
        <f t="shared" si="7"/>
        <v>965.81186745730668</v>
      </c>
    </row>
    <row r="512" spans="2:6" ht="14.65" customHeight="1" x14ac:dyDescent="0.3">
      <c r="B512" s="935" t="s">
        <v>12460</v>
      </c>
      <c r="C512" s="986" t="s">
        <v>119</v>
      </c>
      <c r="D512" s="1029">
        <v>2</v>
      </c>
      <c r="E512" s="1030">
        <v>1253.21609099132</v>
      </c>
      <c r="F512" s="1030">
        <f t="shared" si="7"/>
        <v>626.60804549566001</v>
      </c>
    </row>
    <row r="513" spans="2:6" ht="14.65" customHeight="1" x14ac:dyDescent="0.3">
      <c r="B513" s="935" t="s">
        <v>12460</v>
      </c>
      <c r="C513" s="990" t="s">
        <v>120</v>
      </c>
      <c r="D513" s="1029">
        <v>8</v>
      </c>
      <c r="E513" s="1030">
        <v>52580.983236269502</v>
      </c>
      <c r="F513" s="1030">
        <f t="shared" si="7"/>
        <v>6572.6229045336877</v>
      </c>
    </row>
    <row r="514" spans="2:6" ht="14.65" customHeight="1" x14ac:dyDescent="0.3">
      <c r="B514" s="935" t="s">
        <v>12460</v>
      </c>
      <c r="C514" s="986" t="s">
        <v>121</v>
      </c>
      <c r="D514" s="1029">
        <v>52</v>
      </c>
      <c r="E514" s="1030">
        <v>355020.09587939503</v>
      </c>
      <c r="F514" s="1030">
        <f t="shared" si="7"/>
        <v>6827.309536142212</v>
      </c>
    </row>
    <row r="515" spans="2:6" ht="14.65" customHeight="1" x14ac:dyDescent="0.3">
      <c r="B515" s="935" t="s">
        <v>12460</v>
      </c>
      <c r="C515" s="990" t="s">
        <v>122</v>
      </c>
      <c r="D515" s="1029">
        <v>92</v>
      </c>
      <c r="E515" s="1030">
        <v>338114.39685559302</v>
      </c>
      <c r="F515" s="1030">
        <f t="shared" si="7"/>
        <v>3675.1564875607937</v>
      </c>
    </row>
    <row r="516" spans="2:6" ht="14.65" customHeight="1" x14ac:dyDescent="0.3">
      <c r="B516" s="935" t="s">
        <v>12460</v>
      </c>
      <c r="C516" s="986" t="s">
        <v>123</v>
      </c>
      <c r="D516" s="1029">
        <v>330</v>
      </c>
      <c r="E516" s="1030">
        <v>5791565.2371950103</v>
      </c>
      <c r="F516" s="1030">
        <f t="shared" si="7"/>
        <v>17550.197688469729</v>
      </c>
    </row>
    <row r="517" spans="2:6" ht="14.65" customHeight="1" x14ac:dyDescent="0.3">
      <c r="B517" s="935" t="s">
        <v>12460</v>
      </c>
      <c r="C517" s="990" t="s">
        <v>124</v>
      </c>
      <c r="D517" s="1029">
        <v>115</v>
      </c>
      <c r="E517" s="1030">
        <v>502461.74457770702</v>
      </c>
      <c r="F517" s="1030">
        <f t="shared" si="7"/>
        <v>4369.2325615452783</v>
      </c>
    </row>
    <row r="518" spans="2:6" ht="14.65" customHeight="1" x14ac:dyDescent="0.3">
      <c r="B518" s="935" t="s">
        <v>12460</v>
      </c>
      <c r="C518" s="986" t="s">
        <v>125</v>
      </c>
      <c r="D518" s="1029">
        <v>136</v>
      </c>
      <c r="E518" s="1030">
        <v>1243326.1004983999</v>
      </c>
      <c r="F518" s="1030">
        <f t="shared" si="7"/>
        <v>9142.103680135293</v>
      </c>
    </row>
    <row r="519" spans="2:6" ht="14.65" customHeight="1" x14ac:dyDescent="0.3">
      <c r="B519" s="935" t="s">
        <v>12460</v>
      </c>
      <c r="C519" s="990" t="s">
        <v>126</v>
      </c>
      <c r="D519" s="1029">
        <v>184</v>
      </c>
      <c r="E519" s="1030">
        <v>942955.70546506997</v>
      </c>
      <c r="F519" s="1030">
        <f t="shared" si="7"/>
        <v>5124.7592688319019</v>
      </c>
    </row>
    <row r="520" spans="2:6" ht="14.65" customHeight="1" x14ac:dyDescent="0.3">
      <c r="B520" s="935" t="s">
        <v>12460</v>
      </c>
      <c r="C520" s="986" t="s">
        <v>127</v>
      </c>
      <c r="D520" s="1029">
        <v>0</v>
      </c>
      <c r="E520" s="1030">
        <v>0</v>
      </c>
      <c r="F520" s="1030">
        <f t="shared" si="7"/>
        <v>0</v>
      </c>
    </row>
    <row r="521" spans="2:6" ht="14.65" customHeight="1" x14ac:dyDescent="0.3">
      <c r="B521" s="935" t="s">
        <v>12460</v>
      </c>
      <c r="C521" s="990" t="s">
        <v>128</v>
      </c>
      <c r="D521" s="1029">
        <v>0</v>
      </c>
      <c r="E521" s="1030">
        <v>0</v>
      </c>
      <c r="F521" s="1030">
        <f t="shared" si="7"/>
        <v>0</v>
      </c>
    </row>
    <row r="522" spans="2:6" ht="14.65" customHeight="1" x14ac:dyDescent="0.3">
      <c r="B522" s="935" t="s">
        <v>12460</v>
      </c>
      <c r="C522" s="986" t="s">
        <v>129</v>
      </c>
      <c r="D522" s="1029">
        <v>0</v>
      </c>
      <c r="E522" s="1030">
        <v>0</v>
      </c>
      <c r="F522" s="1030">
        <f t="shared" ref="F522:F585" si="8">+IF(E522=0,0,E522/D522)</f>
        <v>0</v>
      </c>
    </row>
    <row r="523" spans="2:6" ht="14.65" customHeight="1" x14ac:dyDescent="0.3">
      <c r="B523" s="935" t="s">
        <v>12460</v>
      </c>
      <c r="C523" s="990" t="s">
        <v>29</v>
      </c>
      <c r="D523" s="1029">
        <v>0</v>
      </c>
      <c r="E523" s="1030">
        <v>0</v>
      </c>
      <c r="F523" s="1030">
        <f t="shared" si="8"/>
        <v>0</v>
      </c>
    </row>
    <row r="524" spans="2:6" ht="14.65" customHeight="1" x14ac:dyDescent="0.3">
      <c r="B524" s="935" t="s">
        <v>12460</v>
      </c>
      <c r="C524" s="986" t="s">
        <v>28</v>
      </c>
      <c r="D524" s="1029">
        <v>0</v>
      </c>
      <c r="E524" s="1030">
        <v>0</v>
      </c>
      <c r="F524" s="1030">
        <f t="shared" si="8"/>
        <v>0</v>
      </c>
    </row>
    <row r="525" spans="2:6" ht="14.65" customHeight="1" x14ac:dyDescent="0.3">
      <c r="B525" s="935" t="s">
        <v>12460</v>
      </c>
      <c r="C525" s="990" t="s">
        <v>27</v>
      </c>
      <c r="D525" s="1029">
        <v>0</v>
      </c>
      <c r="E525" s="1030">
        <v>0</v>
      </c>
      <c r="F525" s="1030">
        <f t="shared" si="8"/>
        <v>0</v>
      </c>
    </row>
    <row r="526" spans="2:6" ht="14.65" customHeight="1" x14ac:dyDescent="0.3">
      <c r="B526" s="935" t="s">
        <v>12460</v>
      </c>
      <c r="C526" s="986" t="s">
        <v>26</v>
      </c>
      <c r="D526" s="1029">
        <v>0</v>
      </c>
      <c r="E526" s="1030">
        <v>0</v>
      </c>
      <c r="F526" s="1030">
        <f t="shared" si="8"/>
        <v>0</v>
      </c>
    </row>
    <row r="527" spans="2:6" ht="14.65" customHeight="1" x14ac:dyDescent="0.3">
      <c r="B527" s="935" t="s">
        <v>12460</v>
      </c>
      <c r="C527" s="990" t="s">
        <v>25</v>
      </c>
      <c r="D527" s="1029">
        <v>0</v>
      </c>
      <c r="E527" s="1030">
        <v>0</v>
      </c>
      <c r="F527" s="1030">
        <f t="shared" si="8"/>
        <v>0</v>
      </c>
    </row>
    <row r="528" spans="2:6" ht="14.65" customHeight="1" x14ac:dyDescent="0.3">
      <c r="B528" s="935" t="s">
        <v>12460</v>
      </c>
      <c r="C528" s="986" t="s">
        <v>130</v>
      </c>
      <c r="D528" s="1029">
        <v>0</v>
      </c>
      <c r="E528" s="1030">
        <v>0</v>
      </c>
      <c r="F528" s="1030">
        <f t="shared" si="8"/>
        <v>0</v>
      </c>
    </row>
    <row r="529" spans="2:6" ht="14.65" customHeight="1" x14ac:dyDescent="0.3">
      <c r="B529" s="935" t="s">
        <v>12460</v>
      </c>
      <c r="C529" s="990" t="s">
        <v>131</v>
      </c>
      <c r="D529" s="1029">
        <v>0</v>
      </c>
      <c r="E529" s="1030">
        <v>0</v>
      </c>
      <c r="F529" s="1030">
        <f t="shared" si="8"/>
        <v>0</v>
      </c>
    </row>
    <row r="530" spans="2:6" ht="14.65" customHeight="1" x14ac:dyDescent="0.3">
      <c r="B530" s="935" t="s">
        <v>12460</v>
      </c>
      <c r="C530" s="986" t="s">
        <v>132</v>
      </c>
      <c r="D530" s="1029">
        <v>0</v>
      </c>
      <c r="E530" s="1030">
        <v>0</v>
      </c>
      <c r="F530" s="1030">
        <f t="shared" si="8"/>
        <v>0</v>
      </c>
    </row>
    <row r="531" spans="2:6" ht="14.65" customHeight="1" x14ac:dyDescent="0.3">
      <c r="B531" s="935" t="s">
        <v>12460</v>
      </c>
      <c r="C531" s="990" t="s">
        <v>133</v>
      </c>
      <c r="D531" s="1029">
        <v>0</v>
      </c>
      <c r="E531" s="1030">
        <v>0</v>
      </c>
      <c r="F531" s="1030">
        <f t="shared" si="8"/>
        <v>0</v>
      </c>
    </row>
    <row r="532" spans="2:6" ht="14.65" customHeight="1" x14ac:dyDescent="0.3">
      <c r="B532" s="935" t="s">
        <v>12460</v>
      </c>
      <c r="C532" s="986" t="s">
        <v>134</v>
      </c>
      <c r="D532" s="1029">
        <v>0</v>
      </c>
      <c r="E532" s="1030">
        <v>0</v>
      </c>
      <c r="F532" s="1030">
        <f t="shared" si="8"/>
        <v>0</v>
      </c>
    </row>
    <row r="533" spans="2:6" ht="14.65" customHeight="1" x14ac:dyDescent="0.3">
      <c r="B533" s="935" t="s">
        <v>12460</v>
      </c>
      <c r="C533" s="990" t="s">
        <v>135</v>
      </c>
      <c r="D533" s="1029">
        <v>0</v>
      </c>
      <c r="E533" s="1030">
        <v>0</v>
      </c>
      <c r="F533" s="1030">
        <f t="shared" si="8"/>
        <v>0</v>
      </c>
    </row>
    <row r="534" spans="2:6" ht="14.65" customHeight="1" x14ac:dyDescent="0.3">
      <c r="B534" s="935" t="s">
        <v>12460</v>
      </c>
      <c r="C534" s="986" t="s">
        <v>136</v>
      </c>
      <c r="D534" s="1029">
        <v>0</v>
      </c>
      <c r="E534" s="1030">
        <v>0</v>
      </c>
      <c r="F534" s="1030">
        <f t="shared" si="8"/>
        <v>0</v>
      </c>
    </row>
    <row r="535" spans="2:6" ht="14.65" customHeight="1" x14ac:dyDescent="0.3">
      <c r="B535" s="935" t="s">
        <v>12460</v>
      </c>
      <c r="C535" s="990" t="s">
        <v>137</v>
      </c>
      <c r="D535" s="1029">
        <v>0</v>
      </c>
      <c r="E535" s="1030">
        <v>0</v>
      </c>
      <c r="F535" s="1030">
        <f t="shared" si="8"/>
        <v>0</v>
      </c>
    </row>
    <row r="536" spans="2:6" ht="14.65" customHeight="1" x14ac:dyDescent="0.3">
      <c r="B536" s="935" t="s">
        <v>12460</v>
      </c>
      <c r="C536" s="986" t="s">
        <v>138</v>
      </c>
      <c r="D536" s="1029">
        <v>0</v>
      </c>
      <c r="E536" s="1030">
        <v>0</v>
      </c>
      <c r="F536" s="1030">
        <f t="shared" si="8"/>
        <v>0</v>
      </c>
    </row>
    <row r="537" spans="2:6" ht="14.65" customHeight="1" x14ac:dyDescent="0.3">
      <c r="B537" s="935" t="s">
        <v>12460</v>
      </c>
      <c r="C537" s="990" t="s">
        <v>139</v>
      </c>
      <c r="D537" s="1029">
        <v>0</v>
      </c>
      <c r="E537" s="1030">
        <v>0</v>
      </c>
      <c r="F537" s="1030">
        <f t="shared" si="8"/>
        <v>0</v>
      </c>
    </row>
    <row r="538" spans="2:6" ht="14.65" customHeight="1" x14ac:dyDescent="0.3">
      <c r="B538" s="935" t="s">
        <v>12460</v>
      </c>
      <c r="C538" s="986" t="s">
        <v>140</v>
      </c>
      <c r="D538" s="1029">
        <v>0</v>
      </c>
      <c r="E538" s="1030">
        <v>0</v>
      </c>
      <c r="F538" s="1030">
        <f t="shared" si="8"/>
        <v>0</v>
      </c>
    </row>
    <row r="539" spans="2:6" ht="14.65" customHeight="1" x14ac:dyDescent="0.3">
      <c r="B539" s="935" t="s">
        <v>12460</v>
      </c>
      <c r="C539" s="990" t="s">
        <v>141</v>
      </c>
      <c r="D539" s="1029">
        <v>0</v>
      </c>
      <c r="E539" s="1030">
        <v>0</v>
      </c>
      <c r="F539" s="1030">
        <f t="shared" si="8"/>
        <v>0</v>
      </c>
    </row>
    <row r="540" spans="2:6" ht="14.65" customHeight="1" x14ac:dyDescent="0.3">
      <c r="B540" s="935" t="s">
        <v>12460</v>
      </c>
      <c r="C540" s="986" t="s">
        <v>142</v>
      </c>
      <c r="D540" s="1029">
        <v>0</v>
      </c>
      <c r="E540" s="1030">
        <v>0</v>
      </c>
      <c r="F540" s="1030">
        <f t="shared" si="8"/>
        <v>0</v>
      </c>
    </row>
    <row r="541" spans="2:6" ht="14.65" customHeight="1" x14ac:dyDescent="0.3">
      <c r="B541" s="935" t="s">
        <v>12460</v>
      </c>
      <c r="C541" s="990" t="s">
        <v>143</v>
      </c>
      <c r="D541" s="1029">
        <v>0</v>
      </c>
      <c r="E541" s="1030">
        <v>0</v>
      </c>
      <c r="F541" s="1030">
        <f t="shared" si="8"/>
        <v>0</v>
      </c>
    </row>
    <row r="542" spans="2:6" ht="14.65" customHeight="1" x14ac:dyDescent="0.3">
      <c r="B542" s="935" t="s">
        <v>12460</v>
      </c>
      <c r="C542" s="986" t="s">
        <v>144</v>
      </c>
      <c r="D542" s="1029">
        <v>0</v>
      </c>
      <c r="E542" s="1030">
        <v>0</v>
      </c>
      <c r="F542" s="1030">
        <f t="shared" si="8"/>
        <v>0</v>
      </c>
    </row>
    <row r="543" spans="2:6" ht="14.65" customHeight="1" x14ac:dyDescent="0.3">
      <c r="B543" s="935" t="s">
        <v>12460</v>
      </c>
      <c r="C543" s="990" t="s">
        <v>145</v>
      </c>
      <c r="D543" s="1029">
        <v>0</v>
      </c>
      <c r="E543" s="1030">
        <v>0</v>
      </c>
      <c r="F543" s="1030">
        <f t="shared" si="8"/>
        <v>0</v>
      </c>
    </row>
    <row r="544" spans="2:6" ht="14.65" customHeight="1" x14ac:dyDescent="0.3">
      <c r="B544" s="935" t="s">
        <v>12460</v>
      </c>
      <c r="C544" s="986" t="s">
        <v>146</v>
      </c>
      <c r="D544" s="1029">
        <v>0</v>
      </c>
      <c r="E544" s="1030">
        <v>0</v>
      </c>
      <c r="F544" s="1030">
        <f t="shared" si="8"/>
        <v>0</v>
      </c>
    </row>
    <row r="545" spans="2:6" ht="14.65" customHeight="1" x14ac:dyDescent="0.3">
      <c r="B545" s="935" t="s">
        <v>12460</v>
      </c>
      <c r="C545" s="990" t="s">
        <v>147</v>
      </c>
      <c r="D545" s="1029">
        <v>0</v>
      </c>
      <c r="E545" s="1030">
        <v>0</v>
      </c>
      <c r="F545" s="1030">
        <f t="shared" si="8"/>
        <v>0</v>
      </c>
    </row>
    <row r="546" spans="2:6" ht="14.65" customHeight="1" x14ac:dyDescent="0.3">
      <c r="B546" s="935" t="s">
        <v>12460</v>
      </c>
      <c r="C546" s="986" t="s">
        <v>148</v>
      </c>
      <c r="D546" s="1029">
        <v>0</v>
      </c>
      <c r="E546" s="1030">
        <v>0</v>
      </c>
      <c r="F546" s="1030">
        <f t="shared" si="8"/>
        <v>0</v>
      </c>
    </row>
    <row r="547" spans="2:6" ht="14.65" customHeight="1" x14ac:dyDescent="0.3">
      <c r="B547" s="935" t="s">
        <v>12460</v>
      </c>
      <c r="C547" s="990" t="s">
        <v>149</v>
      </c>
      <c r="D547" s="1029">
        <v>0</v>
      </c>
      <c r="E547" s="1030">
        <v>0</v>
      </c>
      <c r="F547" s="1030">
        <f t="shared" si="8"/>
        <v>0</v>
      </c>
    </row>
    <row r="548" spans="2:6" ht="14.65" customHeight="1" x14ac:dyDescent="0.3">
      <c r="B548" s="935" t="s">
        <v>12460</v>
      </c>
      <c r="C548" s="986" t="s">
        <v>12447</v>
      </c>
      <c r="D548" s="1029">
        <v>0</v>
      </c>
      <c r="E548" s="1030">
        <v>0</v>
      </c>
      <c r="F548" s="1030">
        <f t="shared" si="8"/>
        <v>0</v>
      </c>
    </row>
    <row r="549" spans="2:6" ht="14.65" customHeight="1" x14ac:dyDescent="0.3">
      <c r="B549" s="935" t="s">
        <v>12460</v>
      </c>
      <c r="C549" s="990" t="s">
        <v>12448</v>
      </c>
      <c r="D549" s="1029">
        <v>0</v>
      </c>
      <c r="E549" s="1030">
        <v>0</v>
      </c>
      <c r="F549" s="1030">
        <f t="shared" si="8"/>
        <v>0</v>
      </c>
    </row>
    <row r="550" spans="2:6" ht="14.65" customHeight="1" x14ac:dyDescent="0.3">
      <c r="B550" s="935" t="s">
        <v>12460</v>
      </c>
      <c r="C550" s="986" t="s">
        <v>12449</v>
      </c>
      <c r="D550" s="1029">
        <v>0</v>
      </c>
      <c r="E550" s="1030">
        <v>0</v>
      </c>
      <c r="F550" s="1030">
        <f t="shared" si="8"/>
        <v>0</v>
      </c>
    </row>
    <row r="551" spans="2:6" ht="14.65" customHeight="1" x14ac:dyDescent="0.3">
      <c r="B551" s="935" t="s">
        <v>12460</v>
      </c>
      <c r="C551" s="990" t="s">
        <v>12450</v>
      </c>
      <c r="D551" s="1029">
        <v>0</v>
      </c>
      <c r="E551" s="1030">
        <v>0</v>
      </c>
      <c r="F551" s="1030">
        <f t="shared" si="8"/>
        <v>0</v>
      </c>
    </row>
    <row r="552" spans="2:6" ht="14.65" customHeight="1" x14ac:dyDescent="0.3">
      <c r="B552" s="935" t="s">
        <v>12460</v>
      </c>
      <c r="C552" s="986" t="s">
        <v>48</v>
      </c>
      <c r="D552" s="1029">
        <v>0</v>
      </c>
      <c r="E552" s="1030">
        <v>0</v>
      </c>
      <c r="F552" s="1030">
        <f t="shared" si="8"/>
        <v>0</v>
      </c>
    </row>
    <row r="553" spans="2:6" ht="14.65" customHeight="1" x14ac:dyDescent="0.3">
      <c r="B553" s="935" t="s">
        <v>12460</v>
      </c>
      <c r="C553" s="990" t="s">
        <v>12451</v>
      </c>
      <c r="D553" s="1029">
        <v>0</v>
      </c>
      <c r="E553" s="1030">
        <v>0</v>
      </c>
      <c r="F553" s="1030">
        <f t="shared" si="8"/>
        <v>0</v>
      </c>
    </row>
    <row r="554" spans="2:6" ht="14.65" customHeight="1" x14ac:dyDescent="0.3">
      <c r="B554" s="935" t="s">
        <v>12460</v>
      </c>
      <c r="C554" s="986" t="s">
        <v>12452</v>
      </c>
      <c r="D554" s="1029">
        <v>0</v>
      </c>
      <c r="E554" s="1030">
        <v>0</v>
      </c>
      <c r="F554" s="1030">
        <f t="shared" si="8"/>
        <v>0</v>
      </c>
    </row>
    <row r="555" spans="2:6" ht="14.65" customHeight="1" x14ac:dyDescent="0.3">
      <c r="B555" s="935" t="s">
        <v>12460</v>
      </c>
      <c r="C555" s="990" t="s">
        <v>12453</v>
      </c>
      <c r="D555" s="1029">
        <v>0</v>
      </c>
      <c r="E555" s="1030">
        <v>0</v>
      </c>
      <c r="F555" s="1030">
        <f t="shared" si="8"/>
        <v>0</v>
      </c>
    </row>
    <row r="556" spans="2:6" ht="14.65" customHeight="1" x14ac:dyDescent="0.3">
      <c r="B556" s="935" t="s">
        <v>12460</v>
      </c>
      <c r="C556" s="986" t="s">
        <v>12454</v>
      </c>
      <c r="D556" s="1029">
        <v>0</v>
      </c>
      <c r="E556" s="1030">
        <v>0</v>
      </c>
      <c r="F556" s="1030">
        <f t="shared" si="8"/>
        <v>0</v>
      </c>
    </row>
    <row r="557" spans="2:6" ht="14.65" customHeight="1" x14ac:dyDescent="0.3">
      <c r="B557" s="935" t="s">
        <v>12460</v>
      </c>
      <c r="C557" s="990" t="s">
        <v>12455</v>
      </c>
      <c r="D557" s="1029">
        <v>0</v>
      </c>
      <c r="E557" s="1030">
        <v>0</v>
      </c>
      <c r="F557" s="1030">
        <f t="shared" si="8"/>
        <v>0</v>
      </c>
    </row>
    <row r="558" spans="2:6" ht="14.65" customHeight="1" x14ac:dyDescent="0.3">
      <c r="B558" s="935" t="s">
        <v>12460</v>
      </c>
      <c r="C558" s="990" t="s">
        <v>12564</v>
      </c>
      <c r="D558" s="1029">
        <v>0</v>
      </c>
      <c r="E558" s="1030">
        <v>0</v>
      </c>
      <c r="F558" s="1030">
        <f t="shared" si="8"/>
        <v>0</v>
      </c>
    </row>
    <row r="559" spans="2:6" ht="14.65" customHeight="1" x14ac:dyDescent="0.3">
      <c r="B559" s="935" t="s">
        <v>4</v>
      </c>
      <c r="C559" s="986" t="s">
        <v>111</v>
      </c>
      <c r="D559" s="1029">
        <v>8593</v>
      </c>
      <c r="E559" s="1030">
        <v>727733170.24593174</v>
      </c>
      <c r="F559" s="1030">
        <f t="shared" si="8"/>
        <v>84689.069038279034</v>
      </c>
    </row>
    <row r="560" spans="2:6" ht="14.65" customHeight="1" x14ac:dyDescent="0.3">
      <c r="B560" s="935" t="s">
        <v>4</v>
      </c>
      <c r="C560" s="990" t="s">
        <v>112</v>
      </c>
      <c r="D560" s="1029">
        <v>8982</v>
      </c>
      <c r="E560" s="1030">
        <v>29113811.394963153</v>
      </c>
      <c r="F560" s="1030">
        <f t="shared" si="8"/>
        <v>3241.3506340417671</v>
      </c>
    </row>
    <row r="561" spans="2:6" ht="14.65" customHeight="1" x14ac:dyDescent="0.3">
      <c r="B561" s="935" t="s">
        <v>4</v>
      </c>
      <c r="C561" s="986" t="s">
        <v>113</v>
      </c>
      <c r="D561" s="1029">
        <v>518</v>
      </c>
      <c r="E561" s="1030">
        <v>3514910.5614772523</v>
      </c>
      <c r="F561" s="1030">
        <f t="shared" si="8"/>
        <v>6785.5416244734597</v>
      </c>
    </row>
    <row r="562" spans="2:6" ht="14.65" customHeight="1" x14ac:dyDescent="0.3">
      <c r="B562" s="935" t="s">
        <v>4</v>
      </c>
      <c r="C562" s="990" t="s">
        <v>114</v>
      </c>
      <c r="D562" s="1029">
        <v>74</v>
      </c>
      <c r="E562" s="1030">
        <v>675571.68364779197</v>
      </c>
      <c r="F562" s="1030">
        <f t="shared" si="8"/>
        <v>9129.3470763215137</v>
      </c>
    </row>
    <row r="563" spans="2:6" ht="14.65" customHeight="1" x14ac:dyDescent="0.3">
      <c r="B563" s="935" t="s">
        <v>4</v>
      </c>
      <c r="C563" s="986" t="s">
        <v>115</v>
      </c>
      <c r="D563" s="1029">
        <v>361</v>
      </c>
      <c r="E563" s="1030">
        <v>4097415.7478367127</v>
      </c>
      <c r="F563" s="1030">
        <f t="shared" si="8"/>
        <v>11350.182126971504</v>
      </c>
    </row>
    <row r="564" spans="2:6" ht="14.65" customHeight="1" x14ac:dyDescent="0.3">
      <c r="B564" s="935" t="s">
        <v>4</v>
      </c>
      <c r="C564" s="990" t="s">
        <v>116</v>
      </c>
      <c r="D564" s="1029">
        <v>8530</v>
      </c>
      <c r="E564" s="1030">
        <v>25726270.623114251</v>
      </c>
      <c r="F564" s="1030">
        <f t="shared" si="8"/>
        <v>3015.9754540579424</v>
      </c>
    </row>
    <row r="565" spans="2:6" ht="14.65" customHeight="1" x14ac:dyDescent="0.3">
      <c r="B565" s="935" t="s">
        <v>4</v>
      </c>
      <c r="C565" s="986" t="s">
        <v>117</v>
      </c>
      <c r="D565" s="1029">
        <v>7419</v>
      </c>
      <c r="E565" s="1030">
        <v>139851985.96550149</v>
      </c>
      <c r="F565" s="1030">
        <f t="shared" si="8"/>
        <v>18850.517046165452</v>
      </c>
    </row>
    <row r="566" spans="2:6" ht="14.65" customHeight="1" x14ac:dyDescent="0.3">
      <c r="B566" s="935" t="s">
        <v>4</v>
      </c>
      <c r="C566" s="990" t="s">
        <v>118</v>
      </c>
      <c r="D566" s="1029">
        <v>9314</v>
      </c>
      <c r="E566" s="1030">
        <v>63811026.248428643</v>
      </c>
      <c r="F566" s="1030">
        <f t="shared" si="8"/>
        <v>6851.0872072609664</v>
      </c>
    </row>
    <row r="567" spans="2:6" ht="14.65" customHeight="1" x14ac:dyDescent="0.3">
      <c r="B567" s="935" t="s">
        <v>4</v>
      </c>
      <c r="C567" s="986" t="s">
        <v>119</v>
      </c>
      <c r="D567" s="1029">
        <v>2566</v>
      </c>
      <c r="E567" s="1030">
        <v>53332520.255876593</v>
      </c>
      <c r="F567" s="1030">
        <f t="shared" si="8"/>
        <v>20784.302515930081</v>
      </c>
    </row>
    <row r="568" spans="2:6" ht="14.65" customHeight="1" x14ac:dyDescent="0.3">
      <c r="B568" s="935" t="s">
        <v>4</v>
      </c>
      <c r="C568" s="990" t="s">
        <v>120</v>
      </c>
      <c r="D568" s="1029">
        <v>11115</v>
      </c>
      <c r="E568" s="1030">
        <v>114074333.83211017</v>
      </c>
      <c r="F568" s="1030">
        <f t="shared" si="8"/>
        <v>10263.097960603704</v>
      </c>
    </row>
    <row r="569" spans="2:6" ht="14.65" customHeight="1" x14ac:dyDescent="0.3">
      <c r="B569" s="935" t="s">
        <v>4</v>
      </c>
      <c r="C569" s="986" t="s">
        <v>121</v>
      </c>
      <c r="D569" s="1029">
        <v>11925</v>
      </c>
      <c r="E569" s="1030">
        <v>78958377.771481127</v>
      </c>
      <c r="F569" s="1030">
        <f t="shared" si="8"/>
        <v>6621.2476118642453</v>
      </c>
    </row>
    <row r="570" spans="2:6" ht="14.65" customHeight="1" x14ac:dyDescent="0.3">
      <c r="B570" s="935" t="s">
        <v>4</v>
      </c>
      <c r="C570" s="990" t="s">
        <v>122</v>
      </c>
      <c r="D570" s="1029">
        <v>25132</v>
      </c>
      <c r="E570" s="1030">
        <v>504793963.40925366</v>
      </c>
      <c r="F570" s="1030">
        <f t="shared" si="8"/>
        <v>20085.706008644502</v>
      </c>
    </row>
    <row r="571" spans="2:6" ht="14.65" customHeight="1" x14ac:dyDescent="0.3">
      <c r="B571" s="935" t="s">
        <v>4</v>
      </c>
      <c r="C571" s="986" t="s">
        <v>123</v>
      </c>
      <c r="D571" s="1029">
        <v>38749</v>
      </c>
      <c r="E571" s="1030">
        <v>1172584096.7937064</v>
      </c>
      <c r="F571" s="1030">
        <f t="shared" si="8"/>
        <v>30261.015685403661</v>
      </c>
    </row>
    <row r="572" spans="2:6" ht="14.65" customHeight="1" x14ac:dyDescent="0.3">
      <c r="B572" s="935" t="s">
        <v>4</v>
      </c>
      <c r="C572" s="990" t="s">
        <v>124</v>
      </c>
      <c r="D572" s="1029">
        <v>15124</v>
      </c>
      <c r="E572" s="1030">
        <v>94529200.098813131</v>
      </c>
      <c r="F572" s="1030">
        <f t="shared" si="8"/>
        <v>6250.2777108445607</v>
      </c>
    </row>
    <row r="573" spans="2:6" ht="14.65" customHeight="1" x14ac:dyDescent="0.3">
      <c r="B573" s="935" t="s">
        <v>4</v>
      </c>
      <c r="C573" s="986" t="s">
        <v>125</v>
      </c>
      <c r="D573" s="1029">
        <v>12953</v>
      </c>
      <c r="E573" s="1030">
        <v>48123465.39799381</v>
      </c>
      <c r="F573" s="1030">
        <f t="shared" si="8"/>
        <v>3715.2370414570996</v>
      </c>
    </row>
    <row r="574" spans="2:6" ht="14.65" customHeight="1" x14ac:dyDescent="0.3">
      <c r="B574" s="935" t="s">
        <v>4</v>
      </c>
      <c r="C574" s="990" t="s">
        <v>126</v>
      </c>
      <c r="D574" s="1029">
        <v>14522</v>
      </c>
      <c r="E574" s="1030">
        <v>112659536.9238545</v>
      </c>
      <c r="F574" s="1030">
        <f t="shared" si="8"/>
        <v>7757.8527009953523</v>
      </c>
    </row>
    <row r="575" spans="2:6" ht="14.65" customHeight="1" x14ac:dyDescent="0.3">
      <c r="B575" s="935" t="s">
        <v>4</v>
      </c>
      <c r="C575" s="986" t="s">
        <v>127</v>
      </c>
      <c r="D575" s="1029">
        <v>25278</v>
      </c>
      <c r="E575" s="1030">
        <v>468378296.76284277</v>
      </c>
      <c r="F575" s="1030">
        <f t="shared" si="8"/>
        <v>18529.088407423165</v>
      </c>
    </row>
    <row r="576" spans="2:6" ht="14.65" customHeight="1" x14ac:dyDescent="0.3">
      <c r="B576" s="935" t="s">
        <v>4</v>
      </c>
      <c r="C576" s="990" t="s">
        <v>128</v>
      </c>
      <c r="D576" s="1029">
        <v>5802</v>
      </c>
      <c r="E576" s="1030">
        <v>143318962.08713692</v>
      </c>
      <c r="F576" s="1030">
        <f t="shared" si="8"/>
        <v>24701.648067414153</v>
      </c>
    </row>
    <row r="577" spans="2:6" ht="14.65" customHeight="1" x14ac:dyDescent="0.3">
      <c r="B577" s="935" t="s">
        <v>4</v>
      </c>
      <c r="C577" s="986" t="s">
        <v>129</v>
      </c>
      <c r="D577" s="1029">
        <v>17867</v>
      </c>
      <c r="E577" s="1030">
        <v>378718266.74056226</v>
      </c>
      <c r="F577" s="1030">
        <f t="shared" si="8"/>
        <v>21196.522457075182</v>
      </c>
    </row>
    <row r="578" spans="2:6" ht="14.65" customHeight="1" x14ac:dyDescent="0.3">
      <c r="B578" s="935" t="s">
        <v>4</v>
      </c>
      <c r="C578" s="990" t="s">
        <v>29</v>
      </c>
      <c r="D578" s="1029">
        <v>3722</v>
      </c>
      <c r="E578" s="1030">
        <v>63263693.386455126</v>
      </c>
      <c r="F578" s="1030">
        <f t="shared" si="8"/>
        <v>16997.230893727869</v>
      </c>
    </row>
    <row r="579" spans="2:6" ht="14.65" customHeight="1" x14ac:dyDescent="0.3">
      <c r="B579" s="935" t="s">
        <v>4</v>
      </c>
      <c r="C579" s="986" t="s">
        <v>28</v>
      </c>
      <c r="D579" s="1029">
        <v>8712</v>
      </c>
      <c r="E579" s="1030">
        <v>83696786.448896468</v>
      </c>
      <c r="F579" s="1030">
        <f t="shared" si="8"/>
        <v>9607.0691516180523</v>
      </c>
    </row>
    <row r="580" spans="2:6" ht="14.65" customHeight="1" x14ac:dyDescent="0.3">
      <c r="B580" s="935" t="s">
        <v>4</v>
      </c>
      <c r="C580" s="990" t="s">
        <v>27</v>
      </c>
      <c r="D580" s="1029">
        <v>8128</v>
      </c>
      <c r="E580" s="1030">
        <v>111201894.98145099</v>
      </c>
      <c r="F580" s="1030">
        <f t="shared" si="8"/>
        <v>13681.335504607652</v>
      </c>
    </row>
    <row r="581" spans="2:6" ht="14.65" customHeight="1" x14ac:dyDescent="0.3">
      <c r="B581" s="935" t="s">
        <v>4</v>
      </c>
      <c r="C581" s="986" t="s">
        <v>26</v>
      </c>
      <c r="D581" s="1029">
        <v>5623</v>
      </c>
      <c r="E581" s="1030">
        <v>63259746.308413081</v>
      </c>
      <c r="F581" s="1030">
        <f t="shared" si="8"/>
        <v>11250.177184494591</v>
      </c>
    </row>
    <row r="582" spans="2:6" ht="14.65" customHeight="1" x14ac:dyDescent="0.3">
      <c r="B582" s="935" t="s">
        <v>4</v>
      </c>
      <c r="C582" s="990" t="s">
        <v>25</v>
      </c>
      <c r="D582" s="1029">
        <v>7963</v>
      </c>
      <c r="E582" s="1030">
        <v>154147052.21341428</v>
      </c>
      <c r="F582" s="1030">
        <f t="shared" si="8"/>
        <v>19357.911869071238</v>
      </c>
    </row>
    <row r="583" spans="2:6" ht="14.65" customHeight="1" x14ac:dyDescent="0.3">
      <c r="B583" s="935" t="s">
        <v>4</v>
      </c>
      <c r="C583" s="986" t="s">
        <v>130</v>
      </c>
      <c r="D583" s="1029">
        <v>14596</v>
      </c>
      <c r="E583" s="1030">
        <v>166480776.12565419</v>
      </c>
      <c r="F583" s="1030">
        <f t="shared" si="8"/>
        <v>11405.917794303521</v>
      </c>
    </row>
    <row r="584" spans="2:6" ht="14.65" customHeight="1" x14ac:dyDescent="0.3">
      <c r="B584" s="935" t="s">
        <v>4</v>
      </c>
      <c r="C584" s="990" t="s">
        <v>131</v>
      </c>
      <c r="D584" s="1029">
        <v>15768</v>
      </c>
      <c r="E584" s="1030">
        <v>218627270.94516516</v>
      </c>
      <c r="F584" s="1030">
        <f t="shared" si="8"/>
        <v>13865.250567298654</v>
      </c>
    </row>
    <row r="585" spans="2:6" ht="14.65" customHeight="1" x14ac:dyDescent="0.3">
      <c r="B585" s="935" t="s">
        <v>4</v>
      </c>
      <c r="C585" s="986" t="s">
        <v>132</v>
      </c>
      <c r="D585" s="1029">
        <v>31641</v>
      </c>
      <c r="E585" s="1030">
        <v>422187177.06113464</v>
      </c>
      <c r="F585" s="1030">
        <f t="shared" si="8"/>
        <v>13343.041530328834</v>
      </c>
    </row>
    <row r="586" spans="2:6" ht="14.65" customHeight="1" x14ac:dyDescent="0.3">
      <c r="B586" s="935" t="s">
        <v>4</v>
      </c>
      <c r="C586" s="990" t="s">
        <v>133</v>
      </c>
      <c r="D586" s="1029">
        <v>5649</v>
      </c>
      <c r="E586" s="1030">
        <v>85108060.881349146</v>
      </c>
      <c r="F586" s="1030">
        <f t="shared" ref="F586:F613" si="9">+IF(E586=0,0,E586/D586)</f>
        <v>15066.040163099513</v>
      </c>
    </row>
    <row r="587" spans="2:6" ht="14.65" customHeight="1" x14ac:dyDescent="0.3">
      <c r="B587" s="935" t="s">
        <v>4</v>
      </c>
      <c r="C587" s="986" t="s">
        <v>134</v>
      </c>
      <c r="D587" s="1029">
        <v>21913</v>
      </c>
      <c r="E587" s="1030">
        <v>185753994.03332379</v>
      </c>
      <c r="F587" s="1030">
        <f t="shared" si="9"/>
        <v>8476.8855945477026</v>
      </c>
    </row>
    <row r="588" spans="2:6" ht="14.65" customHeight="1" x14ac:dyDescent="0.3">
      <c r="B588" s="935" t="s">
        <v>4</v>
      </c>
      <c r="C588" s="990" t="s">
        <v>135</v>
      </c>
      <c r="D588" s="1029">
        <v>20445</v>
      </c>
      <c r="E588" s="1030">
        <v>281148813.24197781</v>
      </c>
      <c r="F588" s="1030">
        <f t="shared" si="9"/>
        <v>13751.470444704222</v>
      </c>
    </row>
    <row r="589" spans="2:6" ht="14.65" customHeight="1" x14ac:dyDescent="0.3">
      <c r="B589" s="935" t="s">
        <v>4</v>
      </c>
      <c r="C589" s="986" t="s">
        <v>136</v>
      </c>
      <c r="D589" s="1029">
        <v>24784</v>
      </c>
      <c r="E589" s="1030">
        <v>267791371.30395359</v>
      </c>
      <c r="F589" s="1030">
        <f t="shared" si="9"/>
        <v>10805.01013976572</v>
      </c>
    </row>
    <row r="590" spans="2:6" ht="14.65" customHeight="1" x14ac:dyDescent="0.3">
      <c r="B590" s="935" t="s">
        <v>4</v>
      </c>
      <c r="C590" s="990" t="s">
        <v>137</v>
      </c>
      <c r="D590" s="1029">
        <v>20882</v>
      </c>
      <c r="E590" s="1030">
        <v>222958570.38844559</v>
      </c>
      <c r="F590" s="1030">
        <f t="shared" si="9"/>
        <v>10677.069743724049</v>
      </c>
    </row>
    <row r="591" spans="2:6" ht="14.65" customHeight="1" x14ac:dyDescent="0.3">
      <c r="B591" s="935" t="s">
        <v>4</v>
      </c>
      <c r="C591" s="986" t="s">
        <v>138</v>
      </c>
      <c r="D591" s="1029">
        <v>16504</v>
      </c>
      <c r="E591" s="1030">
        <v>152901301.37104657</v>
      </c>
      <c r="F591" s="1030">
        <f t="shared" si="9"/>
        <v>9264.4995983426179</v>
      </c>
    </row>
    <row r="592" spans="2:6" ht="14.65" customHeight="1" x14ac:dyDescent="0.3">
      <c r="B592" s="935" t="s">
        <v>4</v>
      </c>
      <c r="C592" s="990" t="s">
        <v>139</v>
      </c>
      <c r="D592" s="1029">
        <v>25419</v>
      </c>
      <c r="E592" s="1030">
        <v>179875550.26657423</v>
      </c>
      <c r="F592" s="1030">
        <f t="shared" si="9"/>
        <v>7076.4211914935377</v>
      </c>
    </row>
    <row r="593" spans="2:6" ht="14.65" customHeight="1" x14ac:dyDescent="0.3">
      <c r="B593" s="935" t="s">
        <v>4</v>
      </c>
      <c r="C593" s="986" t="s">
        <v>140</v>
      </c>
      <c r="D593" s="1029">
        <v>30614</v>
      </c>
      <c r="E593" s="1030">
        <v>260367902.75899482</v>
      </c>
      <c r="F593" s="1030">
        <f t="shared" si="9"/>
        <v>8504.8638779314952</v>
      </c>
    </row>
    <row r="594" spans="2:6" ht="14.65" customHeight="1" x14ac:dyDescent="0.3">
      <c r="B594" s="935" t="s">
        <v>4</v>
      </c>
      <c r="C594" s="990" t="s">
        <v>141</v>
      </c>
      <c r="D594" s="1029">
        <v>24402</v>
      </c>
      <c r="E594" s="1030">
        <v>305312520.21274048</v>
      </c>
      <c r="F594" s="1030">
        <f t="shared" si="9"/>
        <v>12511.782649485307</v>
      </c>
    </row>
    <row r="595" spans="2:6" ht="14.65" customHeight="1" x14ac:dyDescent="0.3">
      <c r="B595" s="935" t="s">
        <v>4</v>
      </c>
      <c r="C595" s="986" t="s">
        <v>142</v>
      </c>
      <c r="D595" s="1029">
        <v>45543</v>
      </c>
      <c r="E595" s="1030">
        <v>401007822.68488318</v>
      </c>
      <c r="F595" s="1030">
        <f t="shared" si="9"/>
        <v>8805.0374961000198</v>
      </c>
    </row>
    <row r="596" spans="2:6" ht="14.65" customHeight="1" x14ac:dyDescent="0.3">
      <c r="B596" s="935" t="s">
        <v>4</v>
      </c>
      <c r="C596" s="990" t="s">
        <v>143</v>
      </c>
      <c r="D596" s="1029">
        <v>39184</v>
      </c>
      <c r="E596" s="1030">
        <v>389200132.83946502</v>
      </c>
      <c r="F596" s="1030">
        <f t="shared" si="9"/>
        <v>9932.6289515992503</v>
      </c>
    </row>
    <row r="597" spans="2:6" ht="14.65" customHeight="1" x14ac:dyDescent="0.3">
      <c r="B597" s="935" t="s">
        <v>4</v>
      </c>
      <c r="C597" s="986" t="s">
        <v>144</v>
      </c>
      <c r="D597" s="1029">
        <v>299132</v>
      </c>
      <c r="E597" s="1030">
        <v>974055581.78024757</v>
      </c>
      <c r="F597" s="1030">
        <f t="shared" si="9"/>
        <v>3256.2734237067502</v>
      </c>
    </row>
    <row r="598" spans="2:6" ht="14.65" customHeight="1" x14ac:dyDescent="0.3">
      <c r="B598" s="935" t="s">
        <v>4</v>
      </c>
      <c r="C598" s="990" t="s">
        <v>145</v>
      </c>
      <c r="D598" s="1029">
        <v>124338</v>
      </c>
      <c r="E598" s="1030">
        <v>582309145.82828939</v>
      </c>
      <c r="F598" s="1030">
        <f t="shared" si="9"/>
        <v>4683.2757952378952</v>
      </c>
    </row>
    <row r="599" spans="2:6" ht="14.65" customHeight="1" x14ac:dyDescent="0.3">
      <c r="B599" s="935" t="s">
        <v>4</v>
      </c>
      <c r="C599" s="986" t="s">
        <v>146</v>
      </c>
      <c r="D599" s="1029">
        <v>51358</v>
      </c>
      <c r="E599" s="1030">
        <v>840828442.79227316</v>
      </c>
      <c r="F599" s="1030">
        <f t="shared" si="9"/>
        <v>16371.907838939856</v>
      </c>
    </row>
    <row r="600" spans="2:6" ht="14.65" customHeight="1" x14ac:dyDescent="0.3">
      <c r="B600" s="935" t="s">
        <v>4</v>
      </c>
      <c r="C600" s="990" t="s">
        <v>147</v>
      </c>
      <c r="D600" s="1029">
        <v>41648</v>
      </c>
      <c r="E600" s="1030">
        <v>345359188.55342793</v>
      </c>
      <c r="F600" s="1030">
        <f t="shared" si="9"/>
        <v>8292.3354915825003</v>
      </c>
    </row>
    <row r="601" spans="2:6" ht="14.65" customHeight="1" x14ac:dyDescent="0.3">
      <c r="B601" s="935" t="s">
        <v>4</v>
      </c>
      <c r="C601" s="986" t="s">
        <v>148</v>
      </c>
      <c r="D601" s="1029">
        <v>62403</v>
      </c>
      <c r="E601" s="1030">
        <v>223390321.43906817</v>
      </c>
      <c r="F601" s="1030">
        <f t="shared" si="9"/>
        <v>3579.8009941680393</v>
      </c>
    </row>
    <row r="602" spans="2:6" ht="14.65" customHeight="1" x14ac:dyDescent="0.3">
      <c r="B602" s="935" t="s">
        <v>4</v>
      </c>
      <c r="C602" s="990" t="s">
        <v>149</v>
      </c>
      <c r="D602" s="1029">
        <v>53314</v>
      </c>
      <c r="E602" s="1030">
        <v>207659991.30802822</v>
      </c>
      <c r="F602" s="1030">
        <f t="shared" si="9"/>
        <v>3895.0367878611287</v>
      </c>
    </row>
    <row r="603" spans="2:6" ht="14.65" customHeight="1" x14ac:dyDescent="0.3">
      <c r="B603" s="935" t="s">
        <v>4</v>
      </c>
      <c r="C603" s="986" t="s">
        <v>12447</v>
      </c>
      <c r="D603" s="1029">
        <v>45738</v>
      </c>
      <c r="E603" s="1030">
        <v>226712342.81172988</v>
      </c>
      <c r="F603" s="1030">
        <f t="shared" si="9"/>
        <v>4956.7611791449099</v>
      </c>
    </row>
    <row r="604" spans="2:6" ht="14.65" customHeight="1" x14ac:dyDescent="0.3">
      <c r="B604" s="935" t="s">
        <v>4</v>
      </c>
      <c r="C604" s="990" t="s">
        <v>12448</v>
      </c>
      <c r="D604" s="1029">
        <v>38214</v>
      </c>
      <c r="E604" s="1030">
        <v>230751210.52577335</v>
      </c>
      <c r="F604" s="1030">
        <f t="shared" si="9"/>
        <v>6038.394581194676</v>
      </c>
    </row>
    <row r="605" spans="2:6" ht="14.65" customHeight="1" x14ac:dyDescent="0.3">
      <c r="B605" s="935" t="s">
        <v>4</v>
      </c>
      <c r="C605" s="986" t="s">
        <v>12449</v>
      </c>
      <c r="D605" s="1029">
        <v>99877</v>
      </c>
      <c r="E605" s="1030">
        <v>231983063.57823387</v>
      </c>
      <c r="F605" s="1030">
        <f t="shared" si="9"/>
        <v>2322.6875414583324</v>
      </c>
    </row>
    <row r="606" spans="2:6" ht="14.65" customHeight="1" x14ac:dyDescent="0.3">
      <c r="B606" s="935" t="s">
        <v>4</v>
      </c>
      <c r="C606" s="990" t="s">
        <v>12450</v>
      </c>
      <c r="D606" s="1029">
        <v>47084</v>
      </c>
      <c r="E606" s="1030">
        <v>285648747.05011475</v>
      </c>
      <c r="F606" s="1030">
        <f t="shared" si="9"/>
        <v>6066.7901420889211</v>
      </c>
    </row>
    <row r="607" spans="2:6" ht="14.65" customHeight="1" x14ac:dyDescent="0.3">
      <c r="B607" s="935" t="s">
        <v>4</v>
      </c>
      <c r="C607" s="986" t="s">
        <v>48</v>
      </c>
      <c r="D607" s="1029">
        <v>136765</v>
      </c>
      <c r="E607" s="1030">
        <v>864782090.98021674</v>
      </c>
      <c r="F607" s="1030">
        <f t="shared" si="9"/>
        <v>6323.1242714160544</v>
      </c>
    </row>
    <row r="608" spans="2:6" ht="14.65" customHeight="1" x14ac:dyDescent="0.3">
      <c r="B608" s="935" t="s">
        <v>4</v>
      </c>
      <c r="C608" s="990" t="s">
        <v>12451</v>
      </c>
      <c r="D608" s="1029">
        <v>92527</v>
      </c>
      <c r="E608" s="1030">
        <v>409477378.03523779</v>
      </c>
      <c r="F608" s="1030">
        <f t="shared" si="9"/>
        <v>4425.4907003927265</v>
      </c>
    </row>
    <row r="609" spans="2:6" ht="14.65" customHeight="1" x14ac:dyDescent="0.3">
      <c r="B609" s="935" t="s">
        <v>4</v>
      </c>
      <c r="C609" s="986" t="s">
        <v>12452</v>
      </c>
      <c r="D609" s="1029">
        <v>86321</v>
      </c>
      <c r="E609" s="1030">
        <v>627770682.15647399</v>
      </c>
      <c r="F609" s="1030">
        <f t="shared" si="9"/>
        <v>7272.5140134668736</v>
      </c>
    </row>
    <row r="610" spans="2:6" ht="14.65" customHeight="1" x14ac:dyDescent="0.3">
      <c r="B610" s="935" t="s">
        <v>4</v>
      </c>
      <c r="C610" s="990" t="s">
        <v>12453</v>
      </c>
      <c r="D610" s="1029">
        <v>28402</v>
      </c>
      <c r="E610" s="1030">
        <v>133409111.55982605</v>
      </c>
      <c r="F610" s="1030">
        <f t="shared" si="9"/>
        <v>4697.1731413219504</v>
      </c>
    </row>
    <row r="611" spans="2:6" ht="14.65" customHeight="1" x14ac:dyDescent="0.3">
      <c r="B611" s="935" t="s">
        <v>4</v>
      </c>
      <c r="C611" s="986" t="s">
        <v>12454</v>
      </c>
      <c r="D611" s="1029">
        <v>120811</v>
      </c>
      <c r="E611" s="1030">
        <v>474864135.76811063</v>
      </c>
      <c r="F611" s="1030">
        <f t="shared" si="9"/>
        <v>3930.636579186586</v>
      </c>
    </row>
    <row r="612" spans="2:6" ht="14.65" customHeight="1" x14ac:dyDescent="0.3">
      <c r="B612" s="935" t="s">
        <v>4</v>
      </c>
      <c r="C612" s="990" t="s">
        <v>12455</v>
      </c>
      <c r="D612" s="1029">
        <v>256793</v>
      </c>
      <c r="E612" s="1030">
        <v>5011009191.5205002</v>
      </c>
      <c r="F612" s="1030">
        <f t="shared" si="9"/>
        <v>19513.807586345811</v>
      </c>
    </row>
    <row r="613" spans="2:6" ht="14.65" customHeight="1" x14ac:dyDescent="0.3">
      <c r="B613" s="935" t="s">
        <v>4</v>
      </c>
      <c r="C613" s="990" t="s">
        <v>12564</v>
      </c>
      <c r="D613" s="1029">
        <v>39309</v>
      </c>
      <c r="E613" s="1030">
        <v>295851982.54999995</v>
      </c>
      <c r="F613" s="1030">
        <f t="shared" si="9"/>
        <v>7526.3166844742918</v>
      </c>
    </row>
    <row r="614" spans="2:6" ht="14.65" customHeight="1" x14ac:dyDescent="0.3">
      <c r="B614" s="935"/>
      <c r="C614" s="990"/>
      <c r="D614" s="1029"/>
      <c r="E614" s="1029"/>
      <c r="F614" s="1030"/>
    </row>
    <row r="615" spans="2:6" ht="14.65" customHeight="1" x14ac:dyDescent="0.3">
      <c r="D615" s="1029">
        <f>SUM(D9:D558)</f>
        <v>2220350</v>
      </c>
      <c r="E615" s="1029">
        <f>SUM(E9:E558)</f>
        <v>20144148228.235435</v>
      </c>
      <c r="F615" s="1030"/>
    </row>
    <row r="616" spans="2:6" ht="14.65" customHeight="1" x14ac:dyDescent="0.3">
      <c r="D616" s="1029">
        <f>+'S2-I-B1'!C707</f>
        <v>2220350</v>
      </c>
      <c r="E616" s="1029">
        <f>+'S2-I-B1'!D707</f>
        <v>20156782224.737106</v>
      </c>
      <c r="F616" s="1029"/>
    </row>
  </sheetData>
  <autoFilter ref="B8:F612" xr:uid="{00000000-0009-0000-0000-00000C000000}"/>
  <phoneticPr fontId="195" type="noConversion"/>
  <printOptions horizontalCentered="1"/>
  <pageMargins left="0.39370078740157483" right="0.39370078740157483" top="0.78740157480314965" bottom="0.39370078740157483" header="0.51181102362204722" footer="0.39370078740157483"/>
  <pageSetup paperSize="9" scale="10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13908-EE4D-4C55-8273-A4259EDB7033}">
  <sheetPr transitionEvaluation="1">
    <tabColor theme="6" tint="0.59999389629810485"/>
  </sheetPr>
  <dimension ref="B1:AO1007"/>
  <sheetViews>
    <sheetView showGridLines="0" zoomScaleNormal="100" workbookViewId="0">
      <pane xSplit="1" ySplit="7" topLeftCell="B8" activePane="bottomRight" state="frozen"/>
      <selection activeCell="G550" sqref="G550"/>
      <selection pane="topRight" activeCell="G550" sqref="G550"/>
      <selection pane="bottomLeft" activeCell="G550" sqref="G550"/>
      <selection pane="bottomRight" activeCell="B69" sqref="B69:J69"/>
    </sheetView>
  </sheetViews>
  <sheetFormatPr baseColWidth="10" defaultColWidth="12.1796875" defaultRowHeight="14.5" x14ac:dyDescent="0.35"/>
  <cols>
    <col min="1" max="1" width="15.1796875" style="311" customWidth="1"/>
    <col min="2" max="2" width="21.1796875" style="300" customWidth="1"/>
    <col min="3" max="3" width="12.1796875" style="329" customWidth="1"/>
    <col min="4" max="9" width="11.1796875" style="329" bestFit="1" customWidth="1"/>
    <col min="10" max="11" width="12" style="329" bestFit="1" customWidth="1"/>
    <col min="12" max="12" width="12.26953125" style="329" bestFit="1" customWidth="1"/>
    <col min="13" max="14" width="11.81640625" style="329" customWidth="1"/>
    <col min="15" max="17" width="11.26953125" style="329" bestFit="1" customWidth="1"/>
    <col min="18" max="18" width="12" style="329" bestFit="1" customWidth="1"/>
    <col min="19" max="19" width="21.1796875" style="329" bestFit="1" customWidth="1"/>
    <col min="20" max="22" width="21.7265625" style="330" customWidth="1"/>
    <col min="23" max="23" width="17.7265625" style="311" customWidth="1"/>
    <col min="24" max="24" width="14.7265625" style="311" bestFit="1" customWidth="1"/>
    <col min="25" max="36" width="13.453125" style="311" bestFit="1" customWidth="1"/>
    <col min="37" max="37" width="14" style="311" customWidth="1"/>
    <col min="38" max="38" width="13.453125" style="311" customWidth="1"/>
    <col min="39" max="39" width="14.7265625" style="311" bestFit="1" customWidth="1"/>
    <col min="40" max="40" width="17.7265625" style="311" customWidth="1"/>
    <col min="41" max="41" width="20.7265625" style="311" bestFit="1" customWidth="1"/>
    <col min="42" max="16384" width="12.1796875" style="311"/>
  </cols>
  <sheetData>
    <row r="1" spans="2:41" ht="12.65" customHeight="1" x14ac:dyDescent="0.35"/>
    <row r="2" spans="2:41" ht="12.65" customHeight="1" x14ac:dyDescent="0.35"/>
    <row r="3" spans="2:41" ht="12.65" customHeight="1" x14ac:dyDescent="0.35">
      <c r="J3" s="361"/>
    </row>
    <row r="4" spans="2:41" ht="12.65" customHeight="1" x14ac:dyDescent="0.35">
      <c r="C4" s="300"/>
      <c r="D4" s="300"/>
      <c r="E4" s="300"/>
      <c r="F4" s="300"/>
      <c r="G4" s="300"/>
      <c r="H4" s="300"/>
      <c r="J4" s="361"/>
    </row>
    <row r="5" spans="2:41" ht="12.65" customHeight="1" x14ac:dyDescent="0.35">
      <c r="C5" s="300"/>
      <c r="D5" s="300"/>
      <c r="E5" s="300"/>
      <c r="F5" s="300"/>
      <c r="G5" s="300"/>
      <c r="H5" s="300"/>
      <c r="I5" s="300"/>
      <c r="J5" s="361"/>
    </row>
    <row r="6" spans="2:41" ht="12.65" customHeight="1" x14ac:dyDescent="0.35">
      <c r="J6" s="361"/>
    </row>
    <row r="7" spans="2:41" ht="12.65" customHeight="1" x14ac:dyDescent="0.35">
      <c r="J7" s="361"/>
    </row>
    <row r="8" spans="2:41" x14ac:dyDescent="0.35">
      <c r="B8" s="1094" t="s">
        <v>12553</v>
      </c>
    </row>
    <row r="9" spans="2:41" x14ac:dyDescent="0.35">
      <c r="B9" s="187"/>
    </row>
    <row r="10" spans="2:41" s="299" customFormat="1" ht="16.5" x14ac:dyDescent="0.3">
      <c r="B10" s="1394" t="s">
        <v>12554</v>
      </c>
      <c r="C10" s="1394"/>
      <c r="D10" s="1394"/>
      <c r="E10" s="1394"/>
      <c r="F10" s="1394"/>
      <c r="G10" s="1394"/>
      <c r="H10" s="1394"/>
      <c r="I10" s="1394"/>
      <c r="J10" s="1394"/>
      <c r="K10" s="298"/>
      <c r="L10" s="298"/>
      <c r="M10" s="298"/>
      <c r="N10" s="298"/>
      <c r="O10" s="298"/>
      <c r="P10" s="298"/>
      <c r="Q10" s="298"/>
      <c r="R10" s="298"/>
      <c r="S10" s="298"/>
      <c r="T10" s="1095"/>
      <c r="U10" s="1095"/>
      <c r="V10" s="1095"/>
      <c r="W10" s="1395" t="s">
        <v>230</v>
      </c>
      <c r="X10" s="1395"/>
      <c r="Y10" s="1395"/>
      <c r="Z10" s="1395"/>
      <c r="AA10" s="1395"/>
      <c r="AB10" s="1395"/>
      <c r="AC10" s="1395"/>
      <c r="AD10" s="1395"/>
      <c r="AE10" s="1395"/>
      <c r="AF10" s="332"/>
      <c r="AG10" s="332"/>
      <c r="AH10" s="332"/>
      <c r="AI10" s="332"/>
      <c r="AJ10" s="332"/>
      <c r="AK10" s="332"/>
      <c r="AL10" s="332"/>
      <c r="AM10" s="332"/>
      <c r="AN10" s="333"/>
      <c r="AO10" s="334"/>
    </row>
    <row r="11" spans="2:41" s="302" customFormat="1" ht="14.65" customHeight="1" x14ac:dyDescent="0.3">
      <c r="B11" s="1096"/>
      <c r="C11" s="300"/>
      <c r="D11" s="300"/>
      <c r="E11" s="300"/>
      <c r="F11" s="300"/>
      <c r="G11" s="300"/>
      <c r="H11" s="300"/>
      <c r="I11" s="300"/>
      <c r="J11" s="300"/>
      <c r="K11" s="300"/>
      <c r="L11" s="300"/>
      <c r="M11" s="300"/>
      <c r="N11" s="300"/>
      <c r="O11" s="300"/>
      <c r="P11" s="300"/>
      <c r="Q11" s="300"/>
      <c r="R11" s="300"/>
      <c r="S11" s="300"/>
      <c r="T11" s="301"/>
      <c r="U11" s="301"/>
      <c r="V11" s="301"/>
      <c r="W11" s="335" t="s">
        <v>12546</v>
      </c>
      <c r="X11" s="336"/>
      <c r="Y11" s="336"/>
      <c r="Z11" s="336"/>
      <c r="AA11" s="336"/>
      <c r="AB11" s="336"/>
      <c r="AC11" s="336"/>
      <c r="AD11" s="336"/>
      <c r="AE11" s="336"/>
      <c r="AF11" s="336"/>
      <c r="AG11" s="336"/>
      <c r="AH11" s="336"/>
      <c r="AI11" s="336"/>
      <c r="AJ11" s="336"/>
      <c r="AK11" s="336"/>
      <c r="AL11" s="336"/>
      <c r="AM11" s="336"/>
      <c r="AN11" s="337"/>
      <c r="AO11" s="338"/>
    </row>
    <row r="12" spans="2:41" s="306" customFormat="1" ht="13.75" customHeight="1" x14ac:dyDescent="0.3">
      <c r="B12" s="303" t="s">
        <v>164</v>
      </c>
      <c r="C12" s="265" t="s">
        <v>12558</v>
      </c>
      <c r="D12" s="304">
        <v>2012</v>
      </c>
      <c r="E12" s="304">
        <v>2013</v>
      </c>
      <c r="F12" s="304">
        <v>2014</v>
      </c>
      <c r="G12" s="304">
        <v>2015</v>
      </c>
      <c r="H12" s="304">
        <v>2016</v>
      </c>
      <c r="I12" s="304">
        <v>2017</v>
      </c>
      <c r="J12" s="304">
        <v>2018</v>
      </c>
      <c r="K12" s="304">
        <v>2019</v>
      </c>
      <c r="L12" s="304">
        <v>2020</v>
      </c>
      <c r="M12" s="304">
        <v>2021</v>
      </c>
      <c r="N12" s="304">
        <v>2022</v>
      </c>
      <c r="O12" s="304">
        <v>2023</v>
      </c>
      <c r="P12" s="304">
        <v>2024</v>
      </c>
      <c r="Q12" s="304">
        <v>2025</v>
      </c>
      <c r="R12" s="265" t="s">
        <v>4</v>
      </c>
      <c r="S12" s="305" t="s">
        <v>164</v>
      </c>
      <c r="U12" s="643"/>
      <c r="V12" s="643"/>
      <c r="W12" s="303" t="s">
        <v>164</v>
      </c>
      <c r="X12" s="304" t="s">
        <v>12558</v>
      </c>
      <c r="Y12" s="1086">
        <v>2012</v>
      </c>
      <c r="Z12" s="1086">
        <v>2013</v>
      </c>
      <c r="AA12" s="1086">
        <v>2014</v>
      </c>
      <c r="AB12" s="1086">
        <v>2015</v>
      </c>
      <c r="AC12" s="1086">
        <v>2016</v>
      </c>
      <c r="AD12" s="1086">
        <v>2017</v>
      </c>
      <c r="AE12" s="1086">
        <v>2018</v>
      </c>
      <c r="AF12" s="1086">
        <v>2019</v>
      </c>
      <c r="AG12" s="1086">
        <v>2020</v>
      </c>
      <c r="AH12" s="1086">
        <v>2021</v>
      </c>
      <c r="AI12" s="1086">
        <v>2022</v>
      </c>
      <c r="AJ12" s="1086">
        <v>2023</v>
      </c>
      <c r="AK12" s="1086">
        <v>2024</v>
      </c>
      <c r="AL12" s="1086">
        <v>2025</v>
      </c>
      <c r="AM12" s="1086" t="s">
        <v>4</v>
      </c>
      <c r="AN12" s="305" t="s">
        <v>164</v>
      </c>
    </row>
    <row r="13" spans="2:41" ht="13.75" customHeight="1" x14ac:dyDescent="0.35">
      <c r="B13" s="307" t="s">
        <v>190</v>
      </c>
      <c r="C13" s="308">
        <v>40037</v>
      </c>
      <c r="D13" s="308">
        <v>573</v>
      </c>
      <c r="E13" s="308">
        <v>8781</v>
      </c>
      <c r="F13" s="308">
        <v>2487</v>
      </c>
      <c r="G13" s="308">
        <v>304</v>
      </c>
      <c r="H13" s="308">
        <v>1406</v>
      </c>
      <c r="I13" s="308">
        <v>12755</v>
      </c>
      <c r="J13" s="308">
        <v>809</v>
      </c>
      <c r="K13" s="308">
        <v>5921</v>
      </c>
      <c r="L13" s="308">
        <v>536</v>
      </c>
      <c r="M13" s="308">
        <v>901</v>
      </c>
      <c r="N13" s="308">
        <v>846</v>
      </c>
      <c r="O13" s="308">
        <v>3503</v>
      </c>
      <c r="P13" s="308">
        <v>2631</v>
      </c>
      <c r="Q13" s="308">
        <v>1402</v>
      </c>
      <c r="R13" s="309">
        <v>82892</v>
      </c>
      <c r="S13" s="307" t="s">
        <v>190</v>
      </c>
      <c r="U13" s="307"/>
      <c r="V13" s="307"/>
      <c r="W13" s="339" t="s">
        <v>190</v>
      </c>
      <c r="X13" s="340">
        <v>221227478.02733842</v>
      </c>
      <c r="Y13" s="340">
        <v>662092.93396749697</v>
      </c>
      <c r="Z13" s="340">
        <v>16341472.6514204</v>
      </c>
      <c r="AA13" s="340">
        <v>6448307.0608815895</v>
      </c>
      <c r="AB13" s="340">
        <v>461309.90031843598</v>
      </c>
      <c r="AC13" s="340">
        <v>7381736.7808401203</v>
      </c>
      <c r="AD13" s="340">
        <v>31503039.196531501</v>
      </c>
      <c r="AE13" s="340">
        <v>2465366.0423778398</v>
      </c>
      <c r="AF13" s="340">
        <v>14090584.5047794</v>
      </c>
      <c r="AG13" s="340">
        <v>1354648.6909063901</v>
      </c>
      <c r="AH13" s="340">
        <v>3341064.28183454</v>
      </c>
      <c r="AI13" s="340">
        <v>1947091.0510951099</v>
      </c>
      <c r="AJ13" s="340">
        <v>4777884.6321973205</v>
      </c>
      <c r="AK13" s="340">
        <v>3440257.1920500002</v>
      </c>
      <c r="AL13" s="340">
        <v>2600885.9300000002</v>
      </c>
      <c r="AM13" s="341">
        <v>318043218.87653857</v>
      </c>
      <c r="AN13" s="339" t="s">
        <v>190</v>
      </c>
    </row>
    <row r="14" spans="2:41" ht="13.75" customHeight="1" x14ac:dyDescent="0.35">
      <c r="B14" s="312" t="s">
        <v>170</v>
      </c>
      <c r="C14" s="313">
        <v>91695</v>
      </c>
      <c r="D14" s="313">
        <v>2402</v>
      </c>
      <c r="E14" s="313">
        <v>1107</v>
      </c>
      <c r="F14" s="313">
        <v>577</v>
      </c>
      <c r="G14" s="313">
        <v>2009</v>
      </c>
      <c r="H14" s="313">
        <v>1535</v>
      </c>
      <c r="I14" s="313">
        <v>4683</v>
      </c>
      <c r="J14" s="313">
        <v>767</v>
      </c>
      <c r="K14" s="313">
        <v>25164</v>
      </c>
      <c r="L14" s="313">
        <v>3629</v>
      </c>
      <c r="M14" s="313">
        <v>1833</v>
      </c>
      <c r="N14" s="313">
        <v>1070</v>
      </c>
      <c r="O14" s="313">
        <v>472</v>
      </c>
      <c r="P14" s="313">
        <v>426</v>
      </c>
      <c r="Q14" s="313">
        <v>503</v>
      </c>
      <c r="R14" s="1097">
        <v>137872</v>
      </c>
      <c r="S14" s="312" t="s">
        <v>170</v>
      </c>
      <c r="U14" s="307"/>
      <c r="V14" s="307"/>
      <c r="W14" s="342" t="s">
        <v>170</v>
      </c>
      <c r="X14" s="1098">
        <v>456583744.36589038</v>
      </c>
      <c r="Y14" s="1098">
        <v>9315751.7904166691</v>
      </c>
      <c r="Z14" s="1098">
        <v>3903440.0814395398</v>
      </c>
      <c r="AA14" s="1098">
        <v>1959604.56881174</v>
      </c>
      <c r="AB14" s="1098">
        <v>5653311.8371457104</v>
      </c>
      <c r="AC14" s="1098">
        <v>7222412.4570906302</v>
      </c>
      <c r="AD14" s="1098">
        <v>19663616.923190001</v>
      </c>
      <c r="AE14" s="1098">
        <v>2550423.7372447602</v>
      </c>
      <c r="AF14" s="1098">
        <v>261357317.264781</v>
      </c>
      <c r="AG14" s="1098">
        <v>16436793.8353278</v>
      </c>
      <c r="AH14" s="1098">
        <v>4189723.56383246</v>
      </c>
      <c r="AI14" s="1098">
        <v>3754375.9283813201</v>
      </c>
      <c r="AJ14" s="1098">
        <v>1705349.8280977199</v>
      </c>
      <c r="AK14" s="1098">
        <v>4017155.14494</v>
      </c>
      <c r="AL14" s="1098">
        <v>2726035.65</v>
      </c>
      <c r="AM14" s="817">
        <v>801039056.97658956</v>
      </c>
      <c r="AN14" s="342" t="s">
        <v>170</v>
      </c>
    </row>
    <row r="15" spans="2:41" ht="13.75" customHeight="1" x14ac:dyDescent="0.35">
      <c r="B15" s="307" t="s">
        <v>168</v>
      </c>
      <c r="C15" s="308">
        <v>3281</v>
      </c>
      <c r="D15" s="308">
        <v>2327</v>
      </c>
      <c r="E15" s="308">
        <v>242</v>
      </c>
      <c r="F15" s="308">
        <v>26</v>
      </c>
      <c r="G15" s="308">
        <v>321</v>
      </c>
      <c r="H15" s="308">
        <v>31</v>
      </c>
      <c r="I15" s="308">
        <v>104</v>
      </c>
      <c r="J15" s="308">
        <v>392</v>
      </c>
      <c r="K15" s="308">
        <v>249</v>
      </c>
      <c r="L15" s="308">
        <v>17</v>
      </c>
      <c r="M15" s="308">
        <v>106</v>
      </c>
      <c r="N15" s="308">
        <v>23</v>
      </c>
      <c r="O15" s="308">
        <v>93</v>
      </c>
      <c r="P15" s="308">
        <v>428</v>
      </c>
      <c r="Q15" s="308">
        <v>163</v>
      </c>
      <c r="R15" s="309">
        <v>7803</v>
      </c>
      <c r="S15" s="307" t="s">
        <v>168</v>
      </c>
      <c r="U15" s="307"/>
      <c r="V15" s="307"/>
      <c r="W15" s="339" t="s">
        <v>168</v>
      </c>
      <c r="X15" s="340">
        <v>22374669.845590688</v>
      </c>
      <c r="Y15" s="340">
        <v>5163157.9040439203</v>
      </c>
      <c r="Z15" s="340">
        <v>4210675.1755126202</v>
      </c>
      <c r="AA15" s="340">
        <v>1076135.3984163699</v>
      </c>
      <c r="AB15" s="340">
        <v>911303.65076506196</v>
      </c>
      <c r="AC15" s="340">
        <v>79829.396115408003</v>
      </c>
      <c r="AD15" s="340">
        <v>222917.953151572</v>
      </c>
      <c r="AE15" s="340">
        <v>1894060.37845998</v>
      </c>
      <c r="AF15" s="340">
        <v>3355000.6902090898</v>
      </c>
      <c r="AG15" s="340">
        <v>57895.6372599112</v>
      </c>
      <c r="AH15" s="340">
        <v>195055.964830173</v>
      </c>
      <c r="AI15" s="340">
        <v>62527.827114110398</v>
      </c>
      <c r="AJ15" s="340">
        <v>171349.41236700001</v>
      </c>
      <c r="AK15" s="340">
        <v>4127300.2619099999</v>
      </c>
      <c r="AL15" s="340">
        <v>761460.4</v>
      </c>
      <c r="AM15" s="341">
        <v>44663339.895745903</v>
      </c>
      <c r="AN15" s="339" t="s">
        <v>168</v>
      </c>
    </row>
    <row r="16" spans="2:41" ht="13.75" customHeight="1" x14ac:dyDescent="0.35">
      <c r="B16" s="312" t="s">
        <v>173</v>
      </c>
      <c r="C16" s="313">
        <v>3928</v>
      </c>
      <c r="D16" s="313">
        <v>3787</v>
      </c>
      <c r="E16" s="313">
        <v>913</v>
      </c>
      <c r="F16" s="313">
        <v>428</v>
      </c>
      <c r="G16" s="313">
        <v>3454</v>
      </c>
      <c r="H16" s="313">
        <v>438</v>
      </c>
      <c r="I16" s="313">
        <v>573</v>
      </c>
      <c r="J16" s="313">
        <v>695</v>
      </c>
      <c r="K16" s="313">
        <v>2496</v>
      </c>
      <c r="L16" s="313">
        <v>26</v>
      </c>
      <c r="M16" s="313">
        <v>602</v>
      </c>
      <c r="N16" s="313">
        <v>250</v>
      </c>
      <c r="O16" s="313">
        <v>2632</v>
      </c>
      <c r="P16" s="313">
        <v>715</v>
      </c>
      <c r="Q16" s="313">
        <v>291</v>
      </c>
      <c r="R16" s="1097">
        <v>21228</v>
      </c>
      <c r="S16" s="312" t="s">
        <v>173</v>
      </c>
      <c r="U16" s="307"/>
      <c r="V16" s="307"/>
      <c r="W16" s="342" t="s">
        <v>173</v>
      </c>
      <c r="X16" s="1098">
        <v>37230705.512121804</v>
      </c>
      <c r="Y16" s="1098">
        <v>94193881.257003307</v>
      </c>
      <c r="Z16" s="1098">
        <v>2527833.48306217</v>
      </c>
      <c r="AA16" s="1098">
        <v>826086.12128944602</v>
      </c>
      <c r="AB16" s="1098">
        <v>9444785.0914340597</v>
      </c>
      <c r="AC16" s="1098">
        <v>2248247.2049511299</v>
      </c>
      <c r="AD16" s="1098">
        <v>1157975.45230335</v>
      </c>
      <c r="AE16" s="1098">
        <v>5338658.59764711</v>
      </c>
      <c r="AF16" s="1098">
        <v>14596009.1275589</v>
      </c>
      <c r="AG16" s="1098">
        <v>173394.79318212101</v>
      </c>
      <c r="AH16" s="1098">
        <v>1753375.49970256</v>
      </c>
      <c r="AI16" s="1098">
        <v>1527270.56568874</v>
      </c>
      <c r="AJ16" s="1098">
        <v>5175892.4373038402</v>
      </c>
      <c r="AK16" s="1098">
        <v>3161421.7149899998</v>
      </c>
      <c r="AL16" s="1098">
        <v>1980300.82</v>
      </c>
      <c r="AM16" s="817">
        <v>181335837.67823851</v>
      </c>
      <c r="AN16" s="342" t="s">
        <v>173</v>
      </c>
    </row>
    <row r="17" spans="2:40" ht="13.75" customHeight="1" x14ac:dyDescent="0.35">
      <c r="B17" s="307" t="s">
        <v>165</v>
      </c>
      <c r="C17" s="308">
        <v>17029</v>
      </c>
      <c r="D17" s="308">
        <v>33</v>
      </c>
      <c r="E17" s="308">
        <v>599</v>
      </c>
      <c r="F17" s="308">
        <v>231</v>
      </c>
      <c r="G17" s="308">
        <v>153</v>
      </c>
      <c r="H17" s="308">
        <v>42</v>
      </c>
      <c r="I17" s="308">
        <v>5573</v>
      </c>
      <c r="J17" s="308">
        <v>373</v>
      </c>
      <c r="K17" s="308">
        <v>496</v>
      </c>
      <c r="L17" s="308">
        <v>441</v>
      </c>
      <c r="M17" s="308">
        <v>345</v>
      </c>
      <c r="N17" s="308">
        <v>772</v>
      </c>
      <c r="O17" s="308">
        <v>906</v>
      </c>
      <c r="P17" s="308">
        <v>884</v>
      </c>
      <c r="Q17" s="308">
        <v>766</v>
      </c>
      <c r="R17" s="309">
        <v>28643</v>
      </c>
      <c r="S17" s="307" t="s">
        <v>165</v>
      </c>
      <c r="U17" s="307"/>
      <c r="V17" s="307"/>
      <c r="W17" s="339" t="s">
        <v>165</v>
      </c>
      <c r="X17" s="340">
        <v>165452404.70762289</v>
      </c>
      <c r="Y17" s="340">
        <v>36905.822835436702</v>
      </c>
      <c r="Z17" s="340">
        <v>1238443.7561190999</v>
      </c>
      <c r="AA17" s="340">
        <v>576201.21826869703</v>
      </c>
      <c r="AB17" s="340">
        <v>1034543.9880543899</v>
      </c>
      <c r="AC17" s="340">
        <v>164724.00740278</v>
      </c>
      <c r="AD17" s="340">
        <v>8353518.8568957904</v>
      </c>
      <c r="AE17" s="340">
        <v>1531000.1392820401</v>
      </c>
      <c r="AF17" s="340">
        <v>836536.51940557105</v>
      </c>
      <c r="AG17" s="340">
        <v>545577.85121697094</v>
      </c>
      <c r="AH17" s="340">
        <v>2619853.4719328098</v>
      </c>
      <c r="AI17" s="340">
        <v>1009244.07560088</v>
      </c>
      <c r="AJ17" s="340">
        <v>1443622.9894497599</v>
      </c>
      <c r="AK17" s="340">
        <v>1133470.31574</v>
      </c>
      <c r="AL17" s="340">
        <v>1403327.59</v>
      </c>
      <c r="AM17" s="341">
        <v>187379375.30982715</v>
      </c>
      <c r="AN17" s="339" t="s">
        <v>165</v>
      </c>
    </row>
    <row r="18" spans="2:40" ht="13.75" customHeight="1" x14ac:dyDescent="0.35">
      <c r="B18" s="312" t="s">
        <v>208</v>
      </c>
      <c r="C18" s="313">
        <v>32227</v>
      </c>
      <c r="D18" s="313">
        <v>306</v>
      </c>
      <c r="E18" s="313">
        <v>2824</v>
      </c>
      <c r="F18" s="313">
        <v>1562</v>
      </c>
      <c r="G18" s="313">
        <v>1222</v>
      </c>
      <c r="H18" s="313">
        <v>764</v>
      </c>
      <c r="I18" s="313">
        <v>5312</v>
      </c>
      <c r="J18" s="313">
        <v>963</v>
      </c>
      <c r="K18" s="313">
        <v>3533</v>
      </c>
      <c r="L18" s="313">
        <v>856</v>
      </c>
      <c r="M18" s="313">
        <v>1268</v>
      </c>
      <c r="N18" s="313">
        <v>330</v>
      </c>
      <c r="O18" s="313">
        <v>6159</v>
      </c>
      <c r="P18" s="313">
        <v>2377</v>
      </c>
      <c r="Q18" s="313">
        <v>790</v>
      </c>
      <c r="R18" s="1097">
        <v>60493</v>
      </c>
      <c r="S18" s="312" t="s">
        <v>208</v>
      </c>
      <c r="U18" s="307"/>
      <c r="V18" s="307"/>
      <c r="W18" s="342" t="s">
        <v>208</v>
      </c>
      <c r="X18" s="1098">
        <v>157969604.47216213</v>
      </c>
      <c r="Y18" s="1098">
        <v>942893.36532238906</v>
      </c>
      <c r="Z18" s="1098">
        <v>4725926.8657299904</v>
      </c>
      <c r="AA18" s="1098">
        <v>4921832.9721504003</v>
      </c>
      <c r="AB18" s="1098">
        <v>4198608.1781123104</v>
      </c>
      <c r="AC18" s="1098">
        <v>1607904.7589307299</v>
      </c>
      <c r="AD18" s="1098">
        <v>5378707.0109015396</v>
      </c>
      <c r="AE18" s="1098">
        <v>10903055.9030945</v>
      </c>
      <c r="AF18" s="1098">
        <v>11530844.0144374</v>
      </c>
      <c r="AG18" s="1098">
        <v>972624.487077798</v>
      </c>
      <c r="AH18" s="1098">
        <v>3359086.0092021101</v>
      </c>
      <c r="AI18" s="1098">
        <v>932272.78851071896</v>
      </c>
      <c r="AJ18" s="1098">
        <v>6536096.5205272799</v>
      </c>
      <c r="AK18" s="1098">
        <v>2117565.2085000002</v>
      </c>
      <c r="AL18" s="1098">
        <v>1565514.81</v>
      </c>
      <c r="AM18" s="817">
        <v>217662537.36465931</v>
      </c>
      <c r="AN18" s="342" t="s">
        <v>208</v>
      </c>
    </row>
    <row r="19" spans="2:40" ht="13.75" customHeight="1" x14ac:dyDescent="0.35">
      <c r="B19" s="307" t="s">
        <v>174</v>
      </c>
      <c r="C19" s="308">
        <v>1103</v>
      </c>
      <c r="D19" s="308">
        <v>3</v>
      </c>
      <c r="E19" s="308">
        <v>67</v>
      </c>
      <c r="F19" s="308">
        <v>34</v>
      </c>
      <c r="G19" s="308">
        <v>219</v>
      </c>
      <c r="H19" s="308">
        <v>64</v>
      </c>
      <c r="I19" s="308">
        <v>131</v>
      </c>
      <c r="J19" s="308">
        <v>17</v>
      </c>
      <c r="K19" s="308">
        <v>1213</v>
      </c>
      <c r="L19" s="308">
        <v>165</v>
      </c>
      <c r="M19" s="308">
        <v>66</v>
      </c>
      <c r="N19" s="308">
        <v>42</v>
      </c>
      <c r="O19" s="308">
        <v>149</v>
      </c>
      <c r="P19" s="308">
        <v>73</v>
      </c>
      <c r="Q19" s="308">
        <v>224</v>
      </c>
      <c r="R19" s="309">
        <v>3570</v>
      </c>
      <c r="S19" s="307" t="s">
        <v>174</v>
      </c>
      <c r="U19" s="307"/>
      <c r="V19" s="307"/>
      <c r="W19" s="339" t="s">
        <v>174</v>
      </c>
      <c r="X19" s="340">
        <v>13194367.501462465</v>
      </c>
      <c r="Y19" s="340">
        <v>5730.2778849210699</v>
      </c>
      <c r="Z19" s="340">
        <v>49712.681965897398</v>
      </c>
      <c r="AA19" s="340">
        <v>50313.938562006399</v>
      </c>
      <c r="AB19" s="340">
        <v>233031.501244905</v>
      </c>
      <c r="AC19" s="340">
        <v>170420.654822752</v>
      </c>
      <c r="AD19" s="340">
        <v>372046.37991434999</v>
      </c>
      <c r="AE19" s="340">
        <v>76707.610143429207</v>
      </c>
      <c r="AF19" s="340">
        <v>2185378.7705800501</v>
      </c>
      <c r="AG19" s="340">
        <v>237541.52780202701</v>
      </c>
      <c r="AH19" s="340">
        <v>192543.24050832499</v>
      </c>
      <c r="AI19" s="340">
        <v>111460.858794655</v>
      </c>
      <c r="AJ19" s="340">
        <v>510850.58778432</v>
      </c>
      <c r="AK19" s="340">
        <v>149997.99885</v>
      </c>
      <c r="AL19" s="340">
        <v>2359859.46</v>
      </c>
      <c r="AM19" s="341">
        <v>19899962.990320101</v>
      </c>
      <c r="AN19" s="339" t="s">
        <v>174</v>
      </c>
    </row>
    <row r="20" spans="2:40" ht="13.75" customHeight="1" x14ac:dyDescent="0.35">
      <c r="B20" s="312" t="s">
        <v>176</v>
      </c>
      <c r="C20" s="313">
        <v>5167</v>
      </c>
      <c r="D20" s="313">
        <v>184</v>
      </c>
      <c r="E20" s="313">
        <v>3089</v>
      </c>
      <c r="F20" s="313">
        <v>218</v>
      </c>
      <c r="G20" s="313">
        <v>78</v>
      </c>
      <c r="H20" s="313">
        <v>67</v>
      </c>
      <c r="I20" s="313">
        <v>61</v>
      </c>
      <c r="J20" s="313">
        <v>143</v>
      </c>
      <c r="K20" s="313">
        <v>252</v>
      </c>
      <c r="L20" s="313">
        <v>72</v>
      </c>
      <c r="M20" s="313">
        <v>1047</v>
      </c>
      <c r="N20" s="313">
        <v>761</v>
      </c>
      <c r="O20" s="313">
        <v>364</v>
      </c>
      <c r="P20" s="313">
        <v>478</v>
      </c>
      <c r="Q20" s="313">
        <v>466</v>
      </c>
      <c r="R20" s="1097">
        <v>12447</v>
      </c>
      <c r="S20" s="312" t="s">
        <v>176</v>
      </c>
      <c r="U20" s="307"/>
      <c r="V20" s="307"/>
      <c r="W20" s="342" t="s">
        <v>176</v>
      </c>
      <c r="X20" s="1098">
        <v>52980743.268339567</v>
      </c>
      <c r="Y20" s="1098">
        <v>564815.33537182002</v>
      </c>
      <c r="Z20" s="1098">
        <v>7517363.1641385304</v>
      </c>
      <c r="AA20" s="1098">
        <v>798704.12410208397</v>
      </c>
      <c r="AB20" s="1098">
        <v>189044.967391996</v>
      </c>
      <c r="AC20" s="1098">
        <v>199184.024550984</v>
      </c>
      <c r="AD20" s="1098">
        <v>1653052.4593741801</v>
      </c>
      <c r="AE20" s="1098">
        <v>3038455.88254445</v>
      </c>
      <c r="AF20" s="1098">
        <v>247815.42518728101</v>
      </c>
      <c r="AG20" s="1098">
        <v>349075.020913171</v>
      </c>
      <c r="AH20" s="1098">
        <v>9302890.8207354192</v>
      </c>
      <c r="AI20" s="1098">
        <v>9912006.6212555803</v>
      </c>
      <c r="AJ20" s="1098">
        <v>1367979.6361106399</v>
      </c>
      <c r="AK20" s="1098">
        <v>4190831.7612000001</v>
      </c>
      <c r="AL20" s="1098">
        <v>5270287.4400000004</v>
      </c>
      <c r="AM20" s="817">
        <v>97582249.951215699</v>
      </c>
      <c r="AN20" s="342" t="s">
        <v>176</v>
      </c>
    </row>
    <row r="21" spans="2:40" ht="13.75" customHeight="1" x14ac:dyDescent="0.35">
      <c r="B21" s="307" t="s">
        <v>179</v>
      </c>
      <c r="C21" s="308">
        <v>116688</v>
      </c>
      <c r="D21" s="308">
        <v>641</v>
      </c>
      <c r="E21" s="308">
        <v>960</v>
      </c>
      <c r="F21" s="308">
        <v>17538</v>
      </c>
      <c r="G21" s="308">
        <v>895</v>
      </c>
      <c r="H21" s="308">
        <v>1573</v>
      </c>
      <c r="I21" s="308">
        <v>838</v>
      </c>
      <c r="J21" s="308">
        <v>3765</v>
      </c>
      <c r="K21" s="308">
        <v>4792</v>
      </c>
      <c r="L21" s="308">
        <v>33288</v>
      </c>
      <c r="M21" s="308">
        <v>3588</v>
      </c>
      <c r="N21" s="308">
        <v>1405</v>
      </c>
      <c r="O21" s="308">
        <v>1436</v>
      </c>
      <c r="P21" s="308">
        <v>1273</v>
      </c>
      <c r="Q21" s="308">
        <v>1994</v>
      </c>
      <c r="R21" s="309">
        <v>190674</v>
      </c>
      <c r="S21" s="307" t="s">
        <v>179</v>
      </c>
      <c r="U21" s="307"/>
      <c r="V21" s="307"/>
      <c r="W21" s="339" t="s">
        <v>179</v>
      </c>
      <c r="X21" s="340">
        <v>1525652991.7337661</v>
      </c>
      <c r="Y21" s="340">
        <v>1348494.07029782</v>
      </c>
      <c r="Z21" s="340">
        <v>3124505.89603343</v>
      </c>
      <c r="AA21" s="340">
        <v>37988509.445133097</v>
      </c>
      <c r="AB21" s="340">
        <v>2119578.4613182298</v>
      </c>
      <c r="AC21" s="340">
        <v>6519922.6706134398</v>
      </c>
      <c r="AD21" s="340">
        <v>9497136.4845161997</v>
      </c>
      <c r="AE21" s="340">
        <v>35098525.599977203</v>
      </c>
      <c r="AF21" s="340">
        <v>22204142.8993912</v>
      </c>
      <c r="AG21" s="340">
        <v>115776218.061398</v>
      </c>
      <c r="AH21" s="340">
        <v>6967619.9060718501</v>
      </c>
      <c r="AI21" s="340">
        <v>4735401.9951929497</v>
      </c>
      <c r="AJ21" s="340">
        <v>3470975.76206388</v>
      </c>
      <c r="AK21" s="340">
        <v>12119688.7728</v>
      </c>
      <c r="AL21" s="340">
        <v>23659798.75</v>
      </c>
      <c r="AM21" s="341">
        <v>1810283510.5085738</v>
      </c>
      <c r="AN21" s="339" t="s">
        <v>179</v>
      </c>
    </row>
    <row r="22" spans="2:40" ht="13.75" customHeight="1" x14ac:dyDescent="0.35">
      <c r="B22" s="312" t="s">
        <v>223</v>
      </c>
      <c r="C22" s="313">
        <v>82444</v>
      </c>
      <c r="D22" s="313">
        <v>442</v>
      </c>
      <c r="E22" s="313">
        <v>1382</v>
      </c>
      <c r="F22" s="313">
        <v>1481</v>
      </c>
      <c r="G22" s="313">
        <v>1610</v>
      </c>
      <c r="H22" s="313">
        <v>357</v>
      </c>
      <c r="I22" s="313">
        <v>2910</v>
      </c>
      <c r="J22" s="313">
        <v>588</v>
      </c>
      <c r="K22" s="313">
        <v>2972</v>
      </c>
      <c r="L22" s="313">
        <v>651</v>
      </c>
      <c r="M22" s="313">
        <v>1351</v>
      </c>
      <c r="N22" s="313">
        <v>224</v>
      </c>
      <c r="O22" s="313">
        <v>3115</v>
      </c>
      <c r="P22" s="313">
        <v>2587</v>
      </c>
      <c r="Q22" s="313">
        <v>250</v>
      </c>
      <c r="R22" s="1097">
        <v>102364</v>
      </c>
      <c r="S22" s="312" t="s">
        <v>223</v>
      </c>
      <c r="U22" s="307"/>
      <c r="V22" s="307"/>
      <c r="W22" s="342" t="s">
        <v>223</v>
      </c>
      <c r="X22" s="1098">
        <v>1363754975.8108559</v>
      </c>
      <c r="Y22" s="1098">
        <v>598703.95351056696</v>
      </c>
      <c r="Z22" s="1098">
        <v>4742085.4131551702</v>
      </c>
      <c r="AA22" s="1098">
        <v>11903705.9079278</v>
      </c>
      <c r="AB22" s="1098">
        <v>9231604.2018583901</v>
      </c>
      <c r="AC22" s="1098">
        <v>1931883.63644115</v>
      </c>
      <c r="AD22" s="1098">
        <v>2674620.2594150598</v>
      </c>
      <c r="AE22" s="1098">
        <v>4329600.8619972998</v>
      </c>
      <c r="AF22" s="1098">
        <v>4038165.45575797</v>
      </c>
      <c r="AG22" s="1098">
        <v>770150.92893630604</v>
      </c>
      <c r="AH22" s="1098">
        <v>10262301.5284546</v>
      </c>
      <c r="AI22" s="1098">
        <v>357775.19610815402</v>
      </c>
      <c r="AJ22" s="1098">
        <v>5298280.6615947597</v>
      </c>
      <c r="AK22" s="1098">
        <v>3811542.0525000002</v>
      </c>
      <c r="AL22" s="1098">
        <v>648542.13</v>
      </c>
      <c r="AM22" s="817">
        <v>1424353937.998513</v>
      </c>
      <c r="AN22" s="342" t="s">
        <v>223</v>
      </c>
    </row>
    <row r="23" spans="2:40" ht="13.75" customHeight="1" x14ac:dyDescent="0.35">
      <c r="B23" s="307" t="s">
        <v>180</v>
      </c>
      <c r="C23" s="308">
        <v>8200</v>
      </c>
      <c r="D23" s="308">
        <v>56</v>
      </c>
      <c r="E23" s="308">
        <v>586</v>
      </c>
      <c r="F23" s="308">
        <v>314</v>
      </c>
      <c r="G23" s="308">
        <v>1495</v>
      </c>
      <c r="H23" s="308">
        <v>208</v>
      </c>
      <c r="I23" s="308">
        <v>4738</v>
      </c>
      <c r="J23" s="308">
        <v>153</v>
      </c>
      <c r="K23" s="308">
        <v>2731</v>
      </c>
      <c r="L23" s="308">
        <v>1166</v>
      </c>
      <c r="M23" s="308">
        <v>1490</v>
      </c>
      <c r="N23" s="308">
        <v>97</v>
      </c>
      <c r="O23" s="308">
        <v>987</v>
      </c>
      <c r="P23" s="308">
        <v>2057</v>
      </c>
      <c r="Q23" s="308">
        <v>298</v>
      </c>
      <c r="R23" s="309">
        <v>24576</v>
      </c>
      <c r="S23" s="307" t="s">
        <v>180</v>
      </c>
      <c r="U23" s="307"/>
      <c r="V23" s="307"/>
      <c r="W23" s="339" t="s">
        <v>180</v>
      </c>
      <c r="X23" s="340">
        <v>36584779.692478813</v>
      </c>
      <c r="Y23" s="340">
        <v>111539.33151198699</v>
      </c>
      <c r="Z23" s="340">
        <v>2211462.67942737</v>
      </c>
      <c r="AA23" s="340">
        <v>615260.842444562</v>
      </c>
      <c r="AB23" s="340">
        <v>12521259.0024499</v>
      </c>
      <c r="AC23" s="340">
        <v>804712.60897574597</v>
      </c>
      <c r="AD23" s="340">
        <v>9462532.0252190307</v>
      </c>
      <c r="AE23" s="340">
        <v>310055.01733455301</v>
      </c>
      <c r="AF23" s="340">
        <v>8193133.0778872399</v>
      </c>
      <c r="AG23" s="340">
        <v>1441792.9574997399</v>
      </c>
      <c r="AH23" s="340">
        <v>5589923.3733150503</v>
      </c>
      <c r="AI23" s="340">
        <v>95432.718238565401</v>
      </c>
      <c r="AJ23" s="340">
        <v>1646168.6105398801</v>
      </c>
      <c r="AK23" s="340">
        <v>3607326.59931</v>
      </c>
      <c r="AL23" s="340">
        <v>541103.14</v>
      </c>
      <c r="AM23" s="341">
        <v>83736481.676632434</v>
      </c>
      <c r="AN23" s="339" t="s">
        <v>180</v>
      </c>
    </row>
    <row r="24" spans="2:40" ht="13.75" customHeight="1" x14ac:dyDescent="0.35">
      <c r="B24" s="312" t="s">
        <v>182</v>
      </c>
      <c r="C24" s="313">
        <v>1813</v>
      </c>
      <c r="D24" s="313">
        <v>9</v>
      </c>
      <c r="E24" s="313">
        <v>764</v>
      </c>
      <c r="F24" s="313">
        <v>81</v>
      </c>
      <c r="G24" s="313">
        <v>23</v>
      </c>
      <c r="H24" s="313">
        <v>22</v>
      </c>
      <c r="I24" s="313">
        <v>205</v>
      </c>
      <c r="J24" s="313">
        <v>68</v>
      </c>
      <c r="K24" s="313">
        <v>465</v>
      </c>
      <c r="L24" s="313">
        <v>598</v>
      </c>
      <c r="M24" s="313">
        <v>47</v>
      </c>
      <c r="N24" s="313">
        <v>350</v>
      </c>
      <c r="O24" s="313">
        <v>139</v>
      </c>
      <c r="P24" s="313">
        <v>118</v>
      </c>
      <c r="Q24" s="313">
        <v>88</v>
      </c>
      <c r="R24" s="1097">
        <v>4790</v>
      </c>
      <c r="S24" s="312" t="s">
        <v>182</v>
      </c>
      <c r="U24" s="307"/>
      <c r="V24" s="307"/>
      <c r="W24" s="342" t="s">
        <v>182</v>
      </c>
      <c r="X24" s="1098">
        <v>15238115.583983431</v>
      </c>
      <c r="Y24" s="1098">
        <v>15811.838939729299</v>
      </c>
      <c r="Z24" s="1098">
        <v>745550.18152122304</v>
      </c>
      <c r="AA24" s="1098">
        <v>247868.779474065</v>
      </c>
      <c r="AB24" s="1098">
        <v>42738.944370800797</v>
      </c>
      <c r="AC24" s="1098">
        <v>64901.864585711402</v>
      </c>
      <c r="AD24" s="1098">
        <v>304434.52387933701</v>
      </c>
      <c r="AE24" s="1098">
        <v>263446.063279511</v>
      </c>
      <c r="AF24" s="1098">
        <v>3827547.57322904</v>
      </c>
      <c r="AG24" s="1098">
        <v>666197.50460959203</v>
      </c>
      <c r="AH24" s="1098">
        <v>144750.560603716</v>
      </c>
      <c r="AI24" s="1098">
        <v>2607656.52911398</v>
      </c>
      <c r="AJ24" s="1098">
        <v>828188.12652156001</v>
      </c>
      <c r="AK24" s="1098">
        <v>525969.17226000002</v>
      </c>
      <c r="AL24" s="1098">
        <v>372636.8</v>
      </c>
      <c r="AM24" s="817">
        <v>25895814.046371698</v>
      </c>
      <c r="AN24" s="342" t="s">
        <v>182</v>
      </c>
    </row>
    <row r="25" spans="2:40" ht="13.75" customHeight="1" x14ac:dyDescent="0.35">
      <c r="B25" s="307" t="s">
        <v>184</v>
      </c>
      <c r="C25" s="308">
        <v>16063</v>
      </c>
      <c r="D25" s="308">
        <v>341</v>
      </c>
      <c r="E25" s="308">
        <v>1372</v>
      </c>
      <c r="F25" s="308">
        <v>247</v>
      </c>
      <c r="G25" s="308">
        <v>1463</v>
      </c>
      <c r="H25" s="308">
        <v>1747</v>
      </c>
      <c r="I25" s="308">
        <v>2659</v>
      </c>
      <c r="J25" s="308">
        <v>538</v>
      </c>
      <c r="K25" s="308">
        <v>66</v>
      </c>
      <c r="L25" s="308">
        <v>138</v>
      </c>
      <c r="M25" s="308">
        <v>480</v>
      </c>
      <c r="N25" s="308">
        <v>527</v>
      </c>
      <c r="O25" s="308">
        <v>6657</v>
      </c>
      <c r="P25" s="308">
        <v>1541</v>
      </c>
      <c r="Q25" s="308">
        <v>365</v>
      </c>
      <c r="R25" s="309">
        <v>34204</v>
      </c>
      <c r="S25" s="307" t="s">
        <v>184</v>
      </c>
      <c r="U25" s="307"/>
      <c r="V25" s="307"/>
      <c r="W25" s="339" t="s">
        <v>184</v>
      </c>
      <c r="X25" s="340">
        <v>161220071.19552821</v>
      </c>
      <c r="Y25" s="340">
        <v>1395886.7679832401</v>
      </c>
      <c r="Z25" s="340">
        <v>3150437.7058049599</v>
      </c>
      <c r="AA25" s="340">
        <v>1341989.3828094599</v>
      </c>
      <c r="AB25" s="340">
        <v>8426406.3405826595</v>
      </c>
      <c r="AC25" s="340">
        <v>14134183.9075011</v>
      </c>
      <c r="AD25" s="340">
        <v>10833019.801244801</v>
      </c>
      <c r="AE25" s="340">
        <v>4879868.3964958005</v>
      </c>
      <c r="AF25" s="340">
        <v>108010.073229229</v>
      </c>
      <c r="AG25" s="340">
        <v>622248.289835806</v>
      </c>
      <c r="AH25" s="340">
        <v>4030387.6906146901</v>
      </c>
      <c r="AI25" s="340">
        <v>1839428.7775375701</v>
      </c>
      <c r="AJ25" s="340">
        <v>9779802.7601248808</v>
      </c>
      <c r="AK25" s="340">
        <v>9125639.4438300002</v>
      </c>
      <c r="AL25" s="340">
        <v>3818444.76</v>
      </c>
      <c r="AM25" s="341">
        <v>234705825.29312244</v>
      </c>
      <c r="AN25" s="339" t="s">
        <v>184</v>
      </c>
    </row>
    <row r="26" spans="2:40" ht="13.75" customHeight="1" x14ac:dyDescent="0.35">
      <c r="B26" s="312" t="s">
        <v>214</v>
      </c>
      <c r="C26" s="313">
        <v>34529</v>
      </c>
      <c r="D26" s="313">
        <v>228</v>
      </c>
      <c r="E26" s="313">
        <v>2474</v>
      </c>
      <c r="F26" s="313">
        <v>2719</v>
      </c>
      <c r="G26" s="313">
        <v>1772</v>
      </c>
      <c r="H26" s="313">
        <v>342</v>
      </c>
      <c r="I26" s="313">
        <v>4543</v>
      </c>
      <c r="J26" s="313">
        <v>1634</v>
      </c>
      <c r="K26" s="313">
        <v>6816</v>
      </c>
      <c r="L26" s="313">
        <v>726</v>
      </c>
      <c r="M26" s="313">
        <v>2580</v>
      </c>
      <c r="N26" s="313">
        <v>233</v>
      </c>
      <c r="O26" s="313">
        <v>5228</v>
      </c>
      <c r="P26" s="313">
        <v>4694</v>
      </c>
      <c r="Q26" s="313">
        <v>1504</v>
      </c>
      <c r="R26" s="1097">
        <v>70022</v>
      </c>
      <c r="S26" s="312" t="s">
        <v>214</v>
      </c>
      <c r="U26" s="307"/>
      <c r="V26" s="307"/>
      <c r="W26" s="342" t="s">
        <v>214</v>
      </c>
      <c r="X26" s="1098">
        <v>128644825.67971221</v>
      </c>
      <c r="Y26" s="1098">
        <v>456042.36901241599</v>
      </c>
      <c r="Z26" s="1098">
        <v>6381585.9218755998</v>
      </c>
      <c r="AA26" s="1098">
        <v>10052848.147669701</v>
      </c>
      <c r="AB26" s="1098">
        <v>18838827.2486245</v>
      </c>
      <c r="AC26" s="1098">
        <v>1459610.9030875</v>
      </c>
      <c r="AD26" s="1098">
        <v>3745768.33850929</v>
      </c>
      <c r="AE26" s="1098">
        <v>5643578.3548651496</v>
      </c>
      <c r="AF26" s="1098">
        <v>33348535.0475206</v>
      </c>
      <c r="AG26" s="1098">
        <v>2722237.6930442601</v>
      </c>
      <c r="AH26" s="1098">
        <v>14175566.176104899</v>
      </c>
      <c r="AI26" s="1098">
        <v>360495.82818166702</v>
      </c>
      <c r="AJ26" s="1098">
        <v>6218781.9786229199</v>
      </c>
      <c r="AK26" s="1098">
        <v>5167270.3588800002</v>
      </c>
      <c r="AL26" s="1098">
        <v>3844755.17</v>
      </c>
      <c r="AM26" s="817">
        <v>241060729.21571073</v>
      </c>
      <c r="AN26" s="342" t="s">
        <v>214</v>
      </c>
    </row>
    <row r="27" spans="2:40" ht="13.75" customHeight="1" x14ac:dyDescent="0.35">
      <c r="B27" s="307" t="s">
        <v>185</v>
      </c>
      <c r="C27" s="308">
        <v>16317</v>
      </c>
      <c r="D27" s="308">
        <v>159</v>
      </c>
      <c r="E27" s="308">
        <v>160</v>
      </c>
      <c r="F27" s="308">
        <v>100</v>
      </c>
      <c r="G27" s="308">
        <v>1836</v>
      </c>
      <c r="H27" s="308">
        <v>111</v>
      </c>
      <c r="I27" s="308">
        <v>908</v>
      </c>
      <c r="J27" s="308">
        <v>2374</v>
      </c>
      <c r="K27" s="308">
        <v>689</v>
      </c>
      <c r="L27" s="308">
        <v>4331</v>
      </c>
      <c r="M27" s="308">
        <v>1464</v>
      </c>
      <c r="N27" s="308">
        <v>1602</v>
      </c>
      <c r="O27" s="308">
        <v>3013</v>
      </c>
      <c r="P27" s="308">
        <v>1037</v>
      </c>
      <c r="Q27" s="308">
        <v>289</v>
      </c>
      <c r="R27" s="309">
        <v>34390</v>
      </c>
      <c r="S27" s="307" t="s">
        <v>185</v>
      </c>
      <c r="U27" s="307"/>
      <c r="V27" s="307"/>
      <c r="W27" s="339" t="s">
        <v>185</v>
      </c>
      <c r="X27" s="340">
        <v>110598612.15408327</v>
      </c>
      <c r="Y27" s="340">
        <v>454106.06465158297</v>
      </c>
      <c r="Z27" s="340">
        <v>576166.89170231798</v>
      </c>
      <c r="AA27" s="340">
        <v>245636.23812740701</v>
      </c>
      <c r="AB27" s="340">
        <v>7627849.1317578498</v>
      </c>
      <c r="AC27" s="340">
        <v>374160.33687256498</v>
      </c>
      <c r="AD27" s="340">
        <v>2974769.90198053</v>
      </c>
      <c r="AE27" s="340">
        <v>8989870.5904892795</v>
      </c>
      <c r="AF27" s="340">
        <v>1009812.26320988</v>
      </c>
      <c r="AG27" s="340">
        <v>26008629.2891412</v>
      </c>
      <c r="AH27" s="340">
        <v>7678906.5655948399</v>
      </c>
      <c r="AI27" s="340">
        <v>5495030.3001550203</v>
      </c>
      <c r="AJ27" s="340">
        <v>8784680.2429150809</v>
      </c>
      <c r="AK27" s="340">
        <v>7653866.8458000002</v>
      </c>
      <c r="AL27" s="340">
        <v>1000244.78</v>
      </c>
      <c r="AM27" s="341">
        <v>189472341.59648088</v>
      </c>
      <c r="AN27" s="339" t="s">
        <v>185</v>
      </c>
    </row>
    <row r="28" spans="2:40" ht="13.75" customHeight="1" x14ac:dyDescent="0.35">
      <c r="B28" s="312" t="s">
        <v>187</v>
      </c>
      <c r="C28" s="313">
        <v>3539</v>
      </c>
      <c r="D28" s="313">
        <v>44</v>
      </c>
      <c r="E28" s="313">
        <v>220</v>
      </c>
      <c r="F28" s="313">
        <v>36</v>
      </c>
      <c r="G28" s="313">
        <v>26</v>
      </c>
      <c r="H28" s="313">
        <v>8</v>
      </c>
      <c r="I28" s="313">
        <v>0</v>
      </c>
      <c r="J28" s="313">
        <v>207</v>
      </c>
      <c r="K28" s="313">
        <v>216</v>
      </c>
      <c r="L28" s="313">
        <v>58</v>
      </c>
      <c r="M28" s="313">
        <v>305</v>
      </c>
      <c r="N28" s="313">
        <v>31</v>
      </c>
      <c r="O28" s="313">
        <v>501</v>
      </c>
      <c r="P28" s="313">
        <v>83</v>
      </c>
      <c r="Q28" s="313">
        <v>57</v>
      </c>
      <c r="R28" s="1097">
        <v>5331</v>
      </c>
      <c r="S28" s="312" t="s">
        <v>187</v>
      </c>
      <c r="U28" s="307"/>
      <c r="V28" s="307"/>
      <c r="W28" s="342" t="s">
        <v>187</v>
      </c>
      <c r="X28" s="1098">
        <v>32940909.735871069</v>
      </c>
      <c r="Y28" s="1098">
        <v>140790.557392007</v>
      </c>
      <c r="Z28" s="1098">
        <v>700583.30344982701</v>
      </c>
      <c r="AA28" s="1098">
        <v>66943.178702473801</v>
      </c>
      <c r="AB28" s="1098">
        <v>35485.927335873297</v>
      </c>
      <c r="AC28" s="1098">
        <v>13375.8542748458</v>
      </c>
      <c r="AD28" s="1098">
        <v>0</v>
      </c>
      <c r="AE28" s="1098">
        <v>625920.97621305403</v>
      </c>
      <c r="AF28" s="1098">
        <v>806873.20504722698</v>
      </c>
      <c r="AG28" s="1098">
        <v>111051.903793308</v>
      </c>
      <c r="AH28" s="1098">
        <v>788266.64521749096</v>
      </c>
      <c r="AI28" s="1098">
        <v>106817.109854446</v>
      </c>
      <c r="AJ28" s="1098">
        <v>1639623.33532116</v>
      </c>
      <c r="AK28" s="1098">
        <v>225954.52908000001</v>
      </c>
      <c r="AL28" s="1098">
        <v>225519.5</v>
      </c>
      <c r="AM28" s="817">
        <v>38428115.761552781</v>
      </c>
      <c r="AN28" s="342" t="s">
        <v>187</v>
      </c>
    </row>
    <row r="29" spans="2:40" ht="13.75" customHeight="1" x14ac:dyDescent="0.35">
      <c r="B29" s="307" t="s">
        <v>189</v>
      </c>
      <c r="C29" s="308">
        <v>9242</v>
      </c>
      <c r="D29" s="308">
        <v>218</v>
      </c>
      <c r="E29" s="308">
        <v>553</v>
      </c>
      <c r="F29" s="308">
        <v>94</v>
      </c>
      <c r="G29" s="308">
        <v>178</v>
      </c>
      <c r="H29" s="308">
        <v>13</v>
      </c>
      <c r="I29" s="308">
        <v>84</v>
      </c>
      <c r="J29" s="308">
        <v>398</v>
      </c>
      <c r="K29" s="308">
        <v>243</v>
      </c>
      <c r="L29" s="308">
        <v>279</v>
      </c>
      <c r="M29" s="308">
        <v>341</v>
      </c>
      <c r="N29" s="308">
        <v>94</v>
      </c>
      <c r="O29" s="308">
        <v>10371</v>
      </c>
      <c r="P29" s="308">
        <v>580</v>
      </c>
      <c r="Q29" s="308">
        <v>494</v>
      </c>
      <c r="R29" s="309">
        <v>23182</v>
      </c>
      <c r="S29" s="307" t="s">
        <v>189</v>
      </c>
      <c r="U29" s="307"/>
      <c r="V29" s="307"/>
      <c r="W29" s="339" t="s">
        <v>189</v>
      </c>
      <c r="X29" s="340">
        <v>188874197.37780023</v>
      </c>
      <c r="Y29" s="340">
        <v>3181787.2755355001</v>
      </c>
      <c r="Z29" s="340">
        <v>4166078.99624991</v>
      </c>
      <c r="AA29" s="340">
        <v>289268.97470038501</v>
      </c>
      <c r="AB29" s="340">
        <v>1179199.7549522801</v>
      </c>
      <c r="AC29" s="340">
        <v>39791.872321945499</v>
      </c>
      <c r="AD29" s="340">
        <v>291948.85267875501</v>
      </c>
      <c r="AE29" s="340">
        <v>3083849.8930786201</v>
      </c>
      <c r="AF29" s="340">
        <v>5020964.5303332703</v>
      </c>
      <c r="AG29" s="340">
        <v>1109937.2193040401</v>
      </c>
      <c r="AH29" s="340">
        <v>1699176.4119981499</v>
      </c>
      <c r="AI29" s="340">
        <v>373279.06142668001</v>
      </c>
      <c r="AJ29" s="340">
        <v>13453576.114097301</v>
      </c>
      <c r="AK29" s="340">
        <v>3358911.9328800002</v>
      </c>
      <c r="AL29" s="340">
        <v>6211750.8899999997</v>
      </c>
      <c r="AM29" s="341">
        <v>232333719.15735704</v>
      </c>
      <c r="AN29" s="339" t="s">
        <v>189</v>
      </c>
    </row>
    <row r="30" spans="2:40" ht="13.75" customHeight="1" x14ac:dyDescent="0.35">
      <c r="B30" s="312" t="s">
        <v>191</v>
      </c>
      <c r="C30" s="313">
        <v>1176</v>
      </c>
      <c r="D30" s="313">
        <v>2</v>
      </c>
      <c r="E30" s="313">
        <v>64</v>
      </c>
      <c r="F30" s="313">
        <v>104</v>
      </c>
      <c r="G30" s="313">
        <v>32</v>
      </c>
      <c r="H30" s="313">
        <v>5</v>
      </c>
      <c r="I30" s="313">
        <v>278</v>
      </c>
      <c r="J30" s="313">
        <v>116</v>
      </c>
      <c r="K30" s="313">
        <v>209</v>
      </c>
      <c r="L30" s="313">
        <v>53</v>
      </c>
      <c r="M30" s="313">
        <v>677</v>
      </c>
      <c r="N30" s="313">
        <v>41</v>
      </c>
      <c r="O30" s="313">
        <v>764</v>
      </c>
      <c r="P30" s="313">
        <v>509</v>
      </c>
      <c r="Q30" s="313">
        <v>26</v>
      </c>
      <c r="R30" s="1097">
        <v>4056</v>
      </c>
      <c r="S30" s="312" t="s">
        <v>191</v>
      </c>
      <c r="U30" s="307"/>
      <c r="V30" s="307"/>
      <c r="W30" s="342" t="s">
        <v>191</v>
      </c>
      <c r="X30" s="1098">
        <v>8183983.2081593024</v>
      </c>
      <c r="Y30" s="1098">
        <v>1068.7625285689501</v>
      </c>
      <c r="Z30" s="1098">
        <v>199755.76821068299</v>
      </c>
      <c r="AA30" s="1098">
        <v>444199.41600695899</v>
      </c>
      <c r="AB30" s="1098">
        <v>66883.544770011096</v>
      </c>
      <c r="AC30" s="1098">
        <v>8920.1757532950396</v>
      </c>
      <c r="AD30" s="1098">
        <v>1488457.2834706099</v>
      </c>
      <c r="AE30" s="1098">
        <v>615900.76126227202</v>
      </c>
      <c r="AF30" s="1098">
        <v>866826.50629880896</v>
      </c>
      <c r="AG30" s="1098">
        <v>270789.39750240801</v>
      </c>
      <c r="AH30" s="1098">
        <v>3483645.3319146</v>
      </c>
      <c r="AI30" s="1098">
        <v>321397.385058382</v>
      </c>
      <c r="AJ30" s="1098">
        <v>5646334.5643756799</v>
      </c>
      <c r="AK30" s="1098">
        <v>6775010.9626500001</v>
      </c>
      <c r="AL30" s="1098">
        <v>78157.98</v>
      </c>
      <c r="AM30" s="817">
        <v>28451331.047961581</v>
      </c>
      <c r="AN30" s="342" t="s">
        <v>191</v>
      </c>
    </row>
    <row r="31" spans="2:40" ht="13.75" customHeight="1" x14ac:dyDescent="0.35">
      <c r="B31" s="307" t="s">
        <v>195</v>
      </c>
      <c r="C31" s="308">
        <v>75834</v>
      </c>
      <c r="D31" s="308">
        <v>11</v>
      </c>
      <c r="E31" s="308">
        <v>1191</v>
      </c>
      <c r="F31" s="308">
        <v>984</v>
      </c>
      <c r="G31" s="308">
        <v>843</v>
      </c>
      <c r="H31" s="308">
        <v>170</v>
      </c>
      <c r="I31" s="308">
        <v>3204</v>
      </c>
      <c r="J31" s="308">
        <v>234</v>
      </c>
      <c r="K31" s="308">
        <v>3315</v>
      </c>
      <c r="L31" s="308">
        <v>1818</v>
      </c>
      <c r="M31" s="308">
        <v>756</v>
      </c>
      <c r="N31" s="308">
        <v>192</v>
      </c>
      <c r="O31" s="308">
        <v>1757</v>
      </c>
      <c r="P31" s="308">
        <v>1709</v>
      </c>
      <c r="Q31" s="308">
        <v>822</v>
      </c>
      <c r="R31" s="309">
        <v>92840</v>
      </c>
      <c r="S31" s="307" t="s">
        <v>195</v>
      </c>
      <c r="U31" s="307"/>
      <c r="V31" s="307"/>
      <c r="W31" s="339" t="s">
        <v>195</v>
      </c>
      <c r="X31" s="340">
        <v>778717555.08593678</v>
      </c>
      <c r="Y31" s="340">
        <v>25346.143757706399</v>
      </c>
      <c r="Z31" s="340">
        <v>5684105.9252640503</v>
      </c>
      <c r="AA31" s="340">
        <v>16402662.1980501</v>
      </c>
      <c r="AB31" s="340">
        <v>4714151.9848726401</v>
      </c>
      <c r="AC31" s="340">
        <v>2949583.8820797298</v>
      </c>
      <c r="AD31" s="340">
        <v>8269508.7481971802</v>
      </c>
      <c r="AE31" s="340">
        <v>1118104.2760228801</v>
      </c>
      <c r="AF31" s="340">
        <v>4842808.0310273301</v>
      </c>
      <c r="AG31" s="340">
        <v>2311303.6310254801</v>
      </c>
      <c r="AH31" s="340">
        <v>5845357.0696275299</v>
      </c>
      <c r="AI31" s="340">
        <v>1050733.1775994</v>
      </c>
      <c r="AJ31" s="340">
        <v>3046006.40238888</v>
      </c>
      <c r="AK31" s="340">
        <v>3295353.8956800001</v>
      </c>
      <c r="AL31" s="340">
        <v>8933586.5800000001</v>
      </c>
      <c r="AM31" s="341">
        <v>847206167.03152978</v>
      </c>
      <c r="AN31" s="339" t="s">
        <v>195</v>
      </c>
    </row>
    <row r="32" spans="2:40" ht="13.75" customHeight="1" x14ac:dyDescent="0.35">
      <c r="B32" s="312" t="s">
        <v>192</v>
      </c>
      <c r="C32" s="313">
        <v>19664</v>
      </c>
      <c r="D32" s="313">
        <v>608</v>
      </c>
      <c r="E32" s="313">
        <v>321</v>
      </c>
      <c r="F32" s="313">
        <v>2590</v>
      </c>
      <c r="G32" s="313">
        <v>972</v>
      </c>
      <c r="H32" s="313">
        <v>469</v>
      </c>
      <c r="I32" s="313">
        <v>1606</v>
      </c>
      <c r="J32" s="313">
        <v>1110</v>
      </c>
      <c r="K32" s="313">
        <v>2934</v>
      </c>
      <c r="L32" s="313">
        <v>3153</v>
      </c>
      <c r="M32" s="313">
        <v>213</v>
      </c>
      <c r="N32" s="313">
        <v>350</v>
      </c>
      <c r="O32" s="313">
        <v>355</v>
      </c>
      <c r="P32" s="313">
        <v>532</v>
      </c>
      <c r="Q32" s="313">
        <v>362</v>
      </c>
      <c r="R32" s="1097">
        <v>35239</v>
      </c>
      <c r="S32" s="312" t="s">
        <v>192</v>
      </c>
      <c r="U32" s="307"/>
      <c r="V32" s="307"/>
      <c r="W32" s="342" t="s">
        <v>192</v>
      </c>
      <c r="X32" s="1098">
        <v>178662696.09288126</v>
      </c>
      <c r="Y32" s="1098">
        <v>1236584.9106010699</v>
      </c>
      <c r="Z32" s="1098">
        <v>1424514.13124896</v>
      </c>
      <c r="AA32" s="1098">
        <v>19941147.549672902</v>
      </c>
      <c r="AB32" s="1098">
        <v>3248184.5908533302</v>
      </c>
      <c r="AC32" s="1098">
        <v>1321787.21209933</v>
      </c>
      <c r="AD32" s="1098">
        <v>5937677.0001181401</v>
      </c>
      <c r="AE32" s="1098">
        <v>10060698.751851</v>
      </c>
      <c r="AF32" s="1098">
        <v>11083169.3405682</v>
      </c>
      <c r="AG32" s="1098">
        <v>52365403.2614967</v>
      </c>
      <c r="AH32" s="1098">
        <v>1123560.88848202</v>
      </c>
      <c r="AI32" s="1098">
        <v>661577.60231465905</v>
      </c>
      <c r="AJ32" s="1098">
        <v>836052.87411660003</v>
      </c>
      <c r="AK32" s="1098">
        <v>1937621.7352799999</v>
      </c>
      <c r="AL32" s="1098">
        <v>1392124.91</v>
      </c>
      <c r="AM32" s="817">
        <v>291232800.8515842</v>
      </c>
      <c r="AN32" s="342" t="s">
        <v>192</v>
      </c>
    </row>
    <row r="33" spans="2:40" ht="13.75" customHeight="1" x14ac:dyDescent="0.35">
      <c r="B33" s="307" t="s">
        <v>193</v>
      </c>
      <c r="C33" s="308">
        <v>7996</v>
      </c>
      <c r="D33" s="308">
        <v>246</v>
      </c>
      <c r="E33" s="308">
        <v>733</v>
      </c>
      <c r="F33" s="308">
        <v>901</v>
      </c>
      <c r="G33" s="308">
        <v>1210</v>
      </c>
      <c r="H33" s="308">
        <v>43</v>
      </c>
      <c r="I33" s="308">
        <v>123</v>
      </c>
      <c r="J33" s="308">
        <v>1013</v>
      </c>
      <c r="K33" s="308">
        <v>1619</v>
      </c>
      <c r="L33" s="308">
        <v>168</v>
      </c>
      <c r="M33" s="308">
        <v>8756</v>
      </c>
      <c r="N33" s="308">
        <v>87</v>
      </c>
      <c r="O33" s="308">
        <v>3252</v>
      </c>
      <c r="P33" s="308">
        <v>471</v>
      </c>
      <c r="Q33" s="308">
        <v>144</v>
      </c>
      <c r="R33" s="309">
        <v>26762</v>
      </c>
      <c r="S33" s="307" t="s">
        <v>193</v>
      </c>
      <c r="U33" s="307"/>
      <c r="V33" s="307"/>
      <c r="W33" s="339" t="s">
        <v>193</v>
      </c>
      <c r="X33" s="340">
        <v>64896705.688312747</v>
      </c>
      <c r="Y33" s="340">
        <v>1078230.14535045</v>
      </c>
      <c r="Z33" s="340">
        <v>3069462.4450706402</v>
      </c>
      <c r="AA33" s="340">
        <v>3620446.7327088299</v>
      </c>
      <c r="AB33" s="340">
        <v>5646615.3650812497</v>
      </c>
      <c r="AC33" s="340">
        <v>46452.606336579098</v>
      </c>
      <c r="AD33" s="340">
        <v>296491.117713193</v>
      </c>
      <c r="AE33" s="340">
        <v>5608168.9860841902</v>
      </c>
      <c r="AF33" s="340">
        <v>5667031.5058196504</v>
      </c>
      <c r="AG33" s="340">
        <v>426235.12710642599</v>
      </c>
      <c r="AH33" s="340">
        <v>20686298.105669901</v>
      </c>
      <c r="AI33" s="340">
        <v>196995.624373567</v>
      </c>
      <c r="AJ33" s="340">
        <v>4567544.07910416</v>
      </c>
      <c r="AK33" s="340">
        <v>1984277.43906</v>
      </c>
      <c r="AL33" s="340">
        <v>412309.39</v>
      </c>
      <c r="AM33" s="341">
        <v>118203264.35779159</v>
      </c>
      <c r="AN33" s="339" t="s">
        <v>193</v>
      </c>
    </row>
    <row r="34" spans="2:40" ht="13.75" customHeight="1" x14ac:dyDescent="0.35">
      <c r="B34" s="312" t="s">
        <v>194</v>
      </c>
      <c r="C34" s="313">
        <v>1868</v>
      </c>
      <c r="D34" s="313">
        <v>8</v>
      </c>
      <c r="E34" s="313">
        <v>20</v>
      </c>
      <c r="F34" s="313">
        <v>73</v>
      </c>
      <c r="G34" s="313">
        <v>83</v>
      </c>
      <c r="H34" s="313">
        <v>5</v>
      </c>
      <c r="I34" s="313">
        <v>52</v>
      </c>
      <c r="J34" s="313">
        <v>157</v>
      </c>
      <c r="K34" s="313">
        <v>380</v>
      </c>
      <c r="L34" s="313">
        <v>287</v>
      </c>
      <c r="M34" s="313">
        <v>224</v>
      </c>
      <c r="N34" s="313">
        <v>23</v>
      </c>
      <c r="O34" s="313">
        <v>357</v>
      </c>
      <c r="P34" s="313">
        <v>694</v>
      </c>
      <c r="Q34" s="313">
        <v>559</v>
      </c>
      <c r="R34" s="1097">
        <v>4790</v>
      </c>
      <c r="S34" s="312" t="s">
        <v>194</v>
      </c>
      <c r="U34" s="307"/>
      <c r="V34" s="307"/>
      <c r="W34" s="342" t="s">
        <v>194</v>
      </c>
      <c r="X34" s="1098">
        <v>14068887.209666645</v>
      </c>
      <c r="Y34" s="1098">
        <v>16637.832612807699</v>
      </c>
      <c r="Z34" s="1098">
        <v>48768.118490879897</v>
      </c>
      <c r="AA34" s="1098">
        <v>213998.766591441</v>
      </c>
      <c r="AB34" s="1098">
        <v>185152.672523902</v>
      </c>
      <c r="AC34" s="1098">
        <v>7353.6074763748002</v>
      </c>
      <c r="AD34" s="1098">
        <v>90321.897715402301</v>
      </c>
      <c r="AE34" s="1098">
        <v>641773.16386785998</v>
      </c>
      <c r="AF34" s="1098">
        <v>1084860.95646117</v>
      </c>
      <c r="AG34" s="1098">
        <v>932933.336083362</v>
      </c>
      <c r="AH34" s="1098">
        <v>1017414.38141566</v>
      </c>
      <c r="AI34" s="1098">
        <v>106917.739901397</v>
      </c>
      <c r="AJ34" s="1098">
        <v>1232251.4504689199</v>
      </c>
      <c r="AK34" s="1098">
        <v>3553312.7634899998</v>
      </c>
      <c r="AL34" s="1098">
        <v>3119649.21</v>
      </c>
      <c r="AM34" s="817">
        <v>26320233.106765825</v>
      </c>
      <c r="AN34" s="342" t="s">
        <v>194</v>
      </c>
    </row>
    <row r="35" spans="2:40" ht="13.75" customHeight="1" x14ac:dyDescent="0.35">
      <c r="B35" s="307" t="s">
        <v>196</v>
      </c>
      <c r="C35" s="308">
        <v>4747</v>
      </c>
      <c r="D35" s="308">
        <v>48</v>
      </c>
      <c r="E35" s="308">
        <v>51</v>
      </c>
      <c r="F35" s="308">
        <v>398</v>
      </c>
      <c r="G35" s="308">
        <v>199</v>
      </c>
      <c r="H35" s="308">
        <v>899</v>
      </c>
      <c r="I35" s="308">
        <v>846</v>
      </c>
      <c r="J35" s="308">
        <v>674</v>
      </c>
      <c r="K35" s="308">
        <v>121</v>
      </c>
      <c r="L35" s="308">
        <v>685</v>
      </c>
      <c r="M35" s="308">
        <v>6795</v>
      </c>
      <c r="N35" s="308">
        <v>138</v>
      </c>
      <c r="O35" s="308">
        <v>1927</v>
      </c>
      <c r="P35" s="308">
        <v>336</v>
      </c>
      <c r="Q35" s="308">
        <v>1051</v>
      </c>
      <c r="R35" s="309">
        <v>18915</v>
      </c>
      <c r="S35" s="307" t="s">
        <v>196</v>
      </c>
      <c r="U35" s="307"/>
      <c r="V35" s="307"/>
      <c r="W35" s="339" t="s">
        <v>196</v>
      </c>
      <c r="X35" s="340">
        <v>44455106.773090318</v>
      </c>
      <c r="Y35" s="340">
        <v>174942.91546689899</v>
      </c>
      <c r="Z35" s="340">
        <v>310940.675597822</v>
      </c>
      <c r="AA35" s="340">
        <v>1259979.0171646101</v>
      </c>
      <c r="AB35" s="340">
        <v>1028369.5528938801</v>
      </c>
      <c r="AC35" s="340">
        <v>4320182.4283329304</v>
      </c>
      <c r="AD35" s="340">
        <v>2822134.9631472402</v>
      </c>
      <c r="AE35" s="340">
        <v>5032220.1517929798</v>
      </c>
      <c r="AF35" s="340">
        <v>842638.74947459204</v>
      </c>
      <c r="AG35" s="340">
        <v>2044965.7089350501</v>
      </c>
      <c r="AH35" s="340">
        <v>39990044.124977</v>
      </c>
      <c r="AI35" s="340">
        <v>815819.66730664996</v>
      </c>
      <c r="AJ35" s="340">
        <v>10095173.9638697</v>
      </c>
      <c r="AK35" s="340">
        <v>2688816.4930199999</v>
      </c>
      <c r="AL35" s="340">
        <v>6002871.6100000003</v>
      </c>
      <c r="AM35" s="341">
        <v>121884206.79506968</v>
      </c>
      <c r="AN35" s="339" t="s">
        <v>196</v>
      </c>
    </row>
    <row r="36" spans="2:40" ht="13.75" customHeight="1" x14ac:dyDescent="0.35">
      <c r="B36" s="312" t="s">
        <v>197</v>
      </c>
      <c r="C36" s="313">
        <v>3194</v>
      </c>
      <c r="D36" s="313">
        <v>435</v>
      </c>
      <c r="E36" s="313">
        <v>941</v>
      </c>
      <c r="F36" s="313">
        <v>337</v>
      </c>
      <c r="G36" s="313">
        <v>601</v>
      </c>
      <c r="H36" s="313">
        <v>70</v>
      </c>
      <c r="I36" s="313">
        <v>157</v>
      </c>
      <c r="J36" s="313">
        <v>159</v>
      </c>
      <c r="K36" s="313">
        <v>94</v>
      </c>
      <c r="L36" s="313">
        <v>70</v>
      </c>
      <c r="M36" s="313">
        <v>129</v>
      </c>
      <c r="N36" s="313">
        <v>260</v>
      </c>
      <c r="O36" s="313">
        <v>339</v>
      </c>
      <c r="P36" s="313">
        <v>291</v>
      </c>
      <c r="Q36" s="313">
        <v>133</v>
      </c>
      <c r="R36" s="1097">
        <v>7210</v>
      </c>
      <c r="S36" s="312" t="s">
        <v>197</v>
      </c>
      <c r="U36" s="307"/>
      <c r="V36" s="307"/>
      <c r="W36" s="342" t="s">
        <v>197</v>
      </c>
      <c r="X36" s="1098">
        <v>20371083.635888539</v>
      </c>
      <c r="Y36" s="1098">
        <v>11398822.475267399</v>
      </c>
      <c r="Z36" s="1098">
        <v>6593008.0456343601</v>
      </c>
      <c r="AA36" s="1098">
        <v>799772.65819006902</v>
      </c>
      <c r="AB36" s="1098">
        <v>2072443.0791950501</v>
      </c>
      <c r="AC36" s="1098">
        <v>292239.04191401397</v>
      </c>
      <c r="AD36" s="1098">
        <v>213202.71770226301</v>
      </c>
      <c r="AE36" s="1098">
        <v>598658.68235686701</v>
      </c>
      <c r="AF36" s="1098">
        <v>270878.33284616697</v>
      </c>
      <c r="AG36" s="1098">
        <v>257341.113710834</v>
      </c>
      <c r="AH36" s="1098">
        <v>355553.44839298603</v>
      </c>
      <c r="AI36" s="1098">
        <v>443893.34767075197</v>
      </c>
      <c r="AJ36" s="1098">
        <v>1083211.5576349201</v>
      </c>
      <c r="AK36" s="1098">
        <v>3495226.3514700001</v>
      </c>
      <c r="AL36" s="1098">
        <v>1608117.87</v>
      </c>
      <c r="AM36" s="817">
        <v>49853452.357874222</v>
      </c>
      <c r="AN36" s="342" t="s">
        <v>197</v>
      </c>
    </row>
    <row r="37" spans="2:40" ht="13.75" customHeight="1" x14ac:dyDescent="0.35">
      <c r="B37" s="307" t="s">
        <v>178</v>
      </c>
      <c r="C37" s="308">
        <v>36637</v>
      </c>
      <c r="D37" s="308">
        <v>643</v>
      </c>
      <c r="E37" s="308">
        <v>1051</v>
      </c>
      <c r="F37" s="308">
        <v>548</v>
      </c>
      <c r="G37" s="308">
        <v>1232</v>
      </c>
      <c r="H37" s="308">
        <v>908</v>
      </c>
      <c r="I37" s="308">
        <v>2466</v>
      </c>
      <c r="J37" s="308">
        <v>2354</v>
      </c>
      <c r="K37" s="308">
        <v>1601</v>
      </c>
      <c r="L37" s="308">
        <v>2654</v>
      </c>
      <c r="M37" s="308">
        <v>7806</v>
      </c>
      <c r="N37" s="308">
        <v>1068</v>
      </c>
      <c r="O37" s="308">
        <v>2846</v>
      </c>
      <c r="P37" s="308">
        <v>2459</v>
      </c>
      <c r="Q37" s="308">
        <v>3846</v>
      </c>
      <c r="R37" s="309">
        <v>68119</v>
      </c>
      <c r="S37" s="307" t="s">
        <v>178</v>
      </c>
      <c r="U37" s="307"/>
      <c r="V37" s="307"/>
      <c r="W37" s="339" t="s">
        <v>178</v>
      </c>
      <c r="X37" s="340">
        <v>218656366.41405278</v>
      </c>
      <c r="Y37" s="340">
        <v>3698701.1293857698</v>
      </c>
      <c r="Z37" s="340">
        <v>4169814.5844328501</v>
      </c>
      <c r="AA37" s="340">
        <v>2219713.1649247999</v>
      </c>
      <c r="AB37" s="340">
        <v>6656695.8219154002</v>
      </c>
      <c r="AC37" s="340">
        <v>8094660.4116845196</v>
      </c>
      <c r="AD37" s="340">
        <v>7146665.5444664601</v>
      </c>
      <c r="AE37" s="340">
        <v>23342069.856759399</v>
      </c>
      <c r="AF37" s="340">
        <v>8073912.0759770703</v>
      </c>
      <c r="AG37" s="340">
        <v>14382191.6133966</v>
      </c>
      <c r="AH37" s="340">
        <v>17609512.898133799</v>
      </c>
      <c r="AI37" s="340">
        <v>7758375.2725366903</v>
      </c>
      <c r="AJ37" s="340">
        <v>7547807.4128024401</v>
      </c>
      <c r="AK37" s="340">
        <v>15437650.786320001</v>
      </c>
      <c r="AL37" s="340">
        <v>46635105.060000002</v>
      </c>
      <c r="AM37" s="341">
        <v>391429242.04678863</v>
      </c>
      <c r="AN37" s="339" t="s">
        <v>178</v>
      </c>
    </row>
    <row r="38" spans="2:40" ht="13.75" customHeight="1" x14ac:dyDescent="0.35">
      <c r="B38" s="312" t="s">
        <v>198</v>
      </c>
      <c r="C38" s="313">
        <v>7187</v>
      </c>
      <c r="D38" s="313">
        <v>450</v>
      </c>
      <c r="E38" s="313">
        <v>2090</v>
      </c>
      <c r="F38" s="313">
        <v>104</v>
      </c>
      <c r="G38" s="313">
        <v>88</v>
      </c>
      <c r="H38" s="313">
        <v>147</v>
      </c>
      <c r="I38" s="313">
        <v>54</v>
      </c>
      <c r="J38" s="313">
        <v>447</v>
      </c>
      <c r="K38" s="313">
        <v>535</v>
      </c>
      <c r="L38" s="313">
        <v>22</v>
      </c>
      <c r="M38" s="313">
        <v>240</v>
      </c>
      <c r="N38" s="313">
        <v>110</v>
      </c>
      <c r="O38" s="313">
        <v>103</v>
      </c>
      <c r="P38" s="313">
        <v>61</v>
      </c>
      <c r="Q38" s="313">
        <v>56</v>
      </c>
      <c r="R38" s="1097">
        <v>11694</v>
      </c>
      <c r="S38" s="312" t="s">
        <v>198</v>
      </c>
      <c r="U38" s="307"/>
      <c r="V38" s="307"/>
      <c r="W38" s="342" t="s">
        <v>198</v>
      </c>
      <c r="X38" s="1098">
        <v>59407307.282385051</v>
      </c>
      <c r="Y38" s="1098">
        <v>2635874.73845527</v>
      </c>
      <c r="Z38" s="1098">
        <v>6347413.0267268298</v>
      </c>
      <c r="AA38" s="1098">
        <v>756393.77862128394</v>
      </c>
      <c r="AB38" s="1098">
        <v>206507.78981441999</v>
      </c>
      <c r="AC38" s="1098">
        <v>578618.20208237495</v>
      </c>
      <c r="AD38" s="1098">
        <v>292123.73155236599</v>
      </c>
      <c r="AE38" s="1098">
        <v>1421535.11822608</v>
      </c>
      <c r="AF38" s="1098">
        <v>3762065.24675878</v>
      </c>
      <c r="AG38" s="1098">
        <v>53828.026359638403</v>
      </c>
      <c r="AH38" s="1098">
        <v>945812.48781027296</v>
      </c>
      <c r="AI38" s="1098">
        <v>353902.98418338399</v>
      </c>
      <c r="AJ38" s="1098">
        <v>416713.06296816003</v>
      </c>
      <c r="AK38" s="1098">
        <v>248152.18911000001</v>
      </c>
      <c r="AL38" s="1098">
        <v>235267.72</v>
      </c>
      <c r="AM38" s="817">
        <v>77661515.385053903</v>
      </c>
      <c r="AN38" s="342" t="s">
        <v>198</v>
      </c>
    </row>
    <row r="39" spans="2:40" ht="13.75" customHeight="1" x14ac:dyDescent="0.35">
      <c r="B39" s="307" t="s">
        <v>201</v>
      </c>
      <c r="C39" s="308">
        <v>8051</v>
      </c>
      <c r="D39" s="308">
        <v>30</v>
      </c>
      <c r="E39" s="308">
        <v>244</v>
      </c>
      <c r="F39" s="308">
        <v>133</v>
      </c>
      <c r="G39" s="308">
        <v>207</v>
      </c>
      <c r="H39" s="308">
        <v>81</v>
      </c>
      <c r="I39" s="308">
        <v>1914</v>
      </c>
      <c r="J39" s="308">
        <v>345</v>
      </c>
      <c r="K39" s="308">
        <v>871</v>
      </c>
      <c r="L39" s="308">
        <v>346</v>
      </c>
      <c r="M39" s="308">
        <v>293</v>
      </c>
      <c r="N39" s="308">
        <v>279</v>
      </c>
      <c r="O39" s="308">
        <v>1424</v>
      </c>
      <c r="P39" s="308">
        <v>644</v>
      </c>
      <c r="Q39" s="308">
        <v>59</v>
      </c>
      <c r="R39" s="309">
        <v>14921</v>
      </c>
      <c r="S39" s="307" t="s">
        <v>201</v>
      </c>
      <c r="U39" s="307"/>
      <c r="V39" s="307"/>
      <c r="W39" s="339" t="s">
        <v>201</v>
      </c>
      <c r="X39" s="340">
        <v>48870487.964659974</v>
      </c>
      <c r="Y39" s="340">
        <v>65946.816809343407</v>
      </c>
      <c r="Z39" s="340">
        <v>1101818.6640947899</v>
      </c>
      <c r="AA39" s="340">
        <v>594302.15832773596</v>
      </c>
      <c r="AB39" s="340">
        <v>3351123.2156617101</v>
      </c>
      <c r="AC39" s="340">
        <v>141206.900966783</v>
      </c>
      <c r="AD39" s="340">
        <v>2493309.1230125199</v>
      </c>
      <c r="AE39" s="340">
        <v>1289641.25150733</v>
      </c>
      <c r="AF39" s="340">
        <v>1480971.7715884401</v>
      </c>
      <c r="AG39" s="340">
        <v>476514.23293439503</v>
      </c>
      <c r="AH39" s="340">
        <v>1643777.0962002601</v>
      </c>
      <c r="AI39" s="340">
        <v>259075.87844153101</v>
      </c>
      <c r="AJ39" s="340">
        <v>6808812.2381529603</v>
      </c>
      <c r="AK39" s="340">
        <v>1178792.3223300001</v>
      </c>
      <c r="AL39" s="340">
        <v>293282.59999999998</v>
      </c>
      <c r="AM39" s="341">
        <v>70049062.23468776</v>
      </c>
      <c r="AN39" s="339" t="s">
        <v>201</v>
      </c>
    </row>
    <row r="40" spans="2:40" ht="13.75" customHeight="1" x14ac:dyDescent="0.35">
      <c r="B40" s="312" t="s">
        <v>210</v>
      </c>
      <c r="C40" s="313">
        <v>8572</v>
      </c>
      <c r="D40" s="313">
        <v>267</v>
      </c>
      <c r="E40" s="313">
        <v>424</v>
      </c>
      <c r="F40" s="313">
        <v>127</v>
      </c>
      <c r="G40" s="313">
        <v>788</v>
      </c>
      <c r="H40" s="313">
        <v>30</v>
      </c>
      <c r="I40" s="313">
        <v>165</v>
      </c>
      <c r="J40" s="313">
        <v>138</v>
      </c>
      <c r="K40" s="313">
        <v>19</v>
      </c>
      <c r="L40" s="313">
        <v>716</v>
      </c>
      <c r="M40" s="313">
        <v>53</v>
      </c>
      <c r="N40" s="313">
        <v>175</v>
      </c>
      <c r="O40" s="313">
        <v>64</v>
      </c>
      <c r="P40" s="313">
        <v>29</v>
      </c>
      <c r="Q40" s="313">
        <v>487</v>
      </c>
      <c r="R40" s="1097">
        <v>12054</v>
      </c>
      <c r="S40" s="312" t="s">
        <v>210</v>
      </c>
      <c r="U40" s="307"/>
      <c r="V40" s="307"/>
      <c r="W40" s="342" t="s">
        <v>210</v>
      </c>
      <c r="X40" s="1098">
        <v>84708376.392152071</v>
      </c>
      <c r="Y40" s="1098">
        <v>1583222.25759294</v>
      </c>
      <c r="Z40" s="1098">
        <v>701366.16296991101</v>
      </c>
      <c r="AA40" s="1098">
        <v>888326.75674589898</v>
      </c>
      <c r="AB40" s="1098">
        <v>8144341.7439510403</v>
      </c>
      <c r="AC40" s="1098">
        <v>141284.85836489301</v>
      </c>
      <c r="AD40" s="1098">
        <v>755541.68117852195</v>
      </c>
      <c r="AE40" s="1098">
        <v>438483.87729733897</v>
      </c>
      <c r="AF40" s="1098">
        <v>73603.489955873607</v>
      </c>
      <c r="AG40" s="1098">
        <v>1809671.96216683</v>
      </c>
      <c r="AH40" s="1098">
        <v>555266.84048817505</v>
      </c>
      <c r="AI40" s="1098">
        <v>1547107.4231947099</v>
      </c>
      <c r="AJ40" s="1098">
        <v>232732.19057172001</v>
      </c>
      <c r="AK40" s="1098">
        <v>224709.07892999999</v>
      </c>
      <c r="AL40" s="1098">
        <v>8753747.5899999999</v>
      </c>
      <c r="AM40" s="817">
        <v>110557782.30555996</v>
      </c>
      <c r="AN40" s="342" t="s">
        <v>210</v>
      </c>
    </row>
    <row r="41" spans="2:40" ht="13.75" customHeight="1" x14ac:dyDescent="0.35">
      <c r="B41" s="307" t="s">
        <v>199</v>
      </c>
      <c r="C41" s="308">
        <v>5934</v>
      </c>
      <c r="D41" s="308">
        <v>170</v>
      </c>
      <c r="E41" s="308">
        <v>402</v>
      </c>
      <c r="F41" s="308">
        <v>292</v>
      </c>
      <c r="G41" s="308">
        <v>76</v>
      </c>
      <c r="H41" s="308">
        <v>148</v>
      </c>
      <c r="I41" s="308">
        <v>1536</v>
      </c>
      <c r="J41" s="308">
        <v>335</v>
      </c>
      <c r="K41" s="308">
        <v>2207</v>
      </c>
      <c r="L41" s="308">
        <v>365</v>
      </c>
      <c r="M41" s="308">
        <v>234</v>
      </c>
      <c r="N41" s="308">
        <v>48</v>
      </c>
      <c r="O41" s="308">
        <v>691</v>
      </c>
      <c r="P41" s="308">
        <v>536</v>
      </c>
      <c r="Q41" s="308">
        <v>315</v>
      </c>
      <c r="R41" s="309">
        <v>13289</v>
      </c>
      <c r="S41" s="307" t="s">
        <v>199</v>
      </c>
      <c r="U41" s="307"/>
      <c r="V41" s="307"/>
      <c r="W41" s="339" t="s">
        <v>199</v>
      </c>
      <c r="X41" s="340">
        <v>21877373.92390522</v>
      </c>
      <c r="Y41" s="340">
        <v>345293.31678766699</v>
      </c>
      <c r="Z41" s="340">
        <v>600360.57086634403</v>
      </c>
      <c r="AA41" s="340">
        <v>505582.04730055103</v>
      </c>
      <c r="AB41" s="340">
        <v>123417.10153215</v>
      </c>
      <c r="AC41" s="340">
        <v>531944.04454942199</v>
      </c>
      <c r="AD41" s="340">
        <v>1611502.5773247101</v>
      </c>
      <c r="AE41" s="340">
        <v>931255.01526997401</v>
      </c>
      <c r="AF41" s="340">
        <v>7254552.8289785497</v>
      </c>
      <c r="AG41" s="340">
        <v>333448.95946022199</v>
      </c>
      <c r="AH41" s="340">
        <v>330678.44247401698</v>
      </c>
      <c r="AI41" s="340">
        <v>40833.736139479101</v>
      </c>
      <c r="AJ41" s="340">
        <v>571259.17402764002</v>
      </c>
      <c r="AK41" s="340">
        <v>563836.87647000002</v>
      </c>
      <c r="AL41" s="340">
        <v>283867.33</v>
      </c>
      <c r="AM41" s="341">
        <v>35905205.945085928</v>
      </c>
      <c r="AN41" s="339" t="s">
        <v>199</v>
      </c>
    </row>
    <row r="42" spans="2:40" ht="13.75" customHeight="1" x14ac:dyDescent="0.35">
      <c r="B42" s="312" t="s">
        <v>200</v>
      </c>
      <c r="C42" s="313">
        <v>10443</v>
      </c>
      <c r="D42" s="313">
        <v>289</v>
      </c>
      <c r="E42" s="313">
        <v>1900</v>
      </c>
      <c r="F42" s="313">
        <v>1442</v>
      </c>
      <c r="G42" s="313">
        <v>765</v>
      </c>
      <c r="H42" s="313">
        <v>249</v>
      </c>
      <c r="I42" s="313">
        <v>96</v>
      </c>
      <c r="J42" s="313">
        <v>93</v>
      </c>
      <c r="K42" s="313">
        <v>1094</v>
      </c>
      <c r="L42" s="313">
        <v>368</v>
      </c>
      <c r="M42" s="313">
        <v>684</v>
      </c>
      <c r="N42" s="313">
        <v>447</v>
      </c>
      <c r="O42" s="313">
        <v>284</v>
      </c>
      <c r="P42" s="313">
        <v>490</v>
      </c>
      <c r="Q42" s="313">
        <v>245</v>
      </c>
      <c r="R42" s="1097">
        <v>18889</v>
      </c>
      <c r="S42" s="312" t="s">
        <v>200</v>
      </c>
      <c r="U42" s="307"/>
      <c r="V42" s="307"/>
      <c r="W42" s="342" t="s">
        <v>200</v>
      </c>
      <c r="X42" s="1098">
        <v>57307784.394099079</v>
      </c>
      <c r="Y42" s="1098">
        <v>951389.91939167294</v>
      </c>
      <c r="Z42" s="1098">
        <v>33965761.556833103</v>
      </c>
      <c r="AA42" s="1098">
        <v>4854729.1440625796</v>
      </c>
      <c r="AB42" s="1098">
        <v>3926922.2152796802</v>
      </c>
      <c r="AC42" s="1098">
        <v>1062745.9401472199</v>
      </c>
      <c r="AD42" s="1098">
        <v>189790.15740582801</v>
      </c>
      <c r="AE42" s="1098">
        <v>187072.513658852</v>
      </c>
      <c r="AF42" s="1098">
        <v>28472541.9932965</v>
      </c>
      <c r="AG42" s="1098">
        <v>1203928.8887295499</v>
      </c>
      <c r="AH42" s="1098">
        <v>2417252.65960684</v>
      </c>
      <c r="AI42" s="1098">
        <v>1794581.5962330501</v>
      </c>
      <c r="AJ42" s="1098">
        <v>708241.32174852001</v>
      </c>
      <c r="AK42" s="1098">
        <v>1280261.7345</v>
      </c>
      <c r="AL42" s="1098">
        <v>1459684.51</v>
      </c>
      <c r="AM42" s="817">
        <v>139782688.54499245</v>
      </c>
      <c r="AN42" s="342" t="s">
        <v>200</v>
      </c>
    </row>
    <row r="43" spans="2:40" ht="13.75" customHeight="1" x14ac:dyDescent="0.35">
      <c r="B43" s="307" t="s">
        <v>202</v>
      </c>
      <c r="C43" s="308">
        <v>21885</v>
      </c>
      <c r="D43" s="308">
        <v>164</v>
      </c>
      <c r="E43" s="308">
        <v>1477</v>
      </c>
      <c r="F43" s="308">
        <v>1857</v>
      </c>
      <c r="G43" s="308">
        <v>94</v>
      </c>
      <c r="H43" s="308">
        <v>354</v>
      </c>
      <c r="I43" s="308">
        <v>5451</v>
      </c>
      <c r="J43" s="308">
        <v>439</v>
      </c>
      <c r="K43" s="308">
        <v>2353</v>
      </c>
      <c r="L43" s="308">
        <v>426</v>
      </c>
      <c r="M43" s="308">
        <v>381</v>
      </c>
      <c r="N43" s="308">
        <v>432</v>
      </c>
      <c r="O43" s="308">
        <v>2302</v>
      </c>
      <c r="P43" s="308">
        <v>2187</v>
      </c>
      <c r="Q43" s="308">
        <v>782</v>
      </c>
      <c r="R43" s="309">
        <v>40584</v>
      </c>
      <c r="S43" s="307" t="s">
        <v>202</v>
      </c>
      <c r="U43" s="307"/>
      <c r="V43" s="307"/>
      <c r="W43" s="339" t="s">
        <v>202</v>
      </c>
      <c r="X43" s="340">
        <v>51216963.436262213</v>
      </c>
      <c r="Y43" s="340">
        <v>164284.07775555999</v>
      </c>
      <c r="Z43" s="340">
        <v>2137632.9695962002</v>
      </c>
      <c r="AA43" s="340">
        <v>3277721.1662444798</v>
      </c>
      <c r="AB43" s="340">
        <v>202462.64059529101</v>
      </c>
      <c r="AC43" s="340">
        <v>606097.02588567405</v>
      </c>
      <c r="AD43" s="340">
        <v>9837145.82488003</v>
      </c>
      <c r="AE43" s="340">
        <v>1012213.30853414</v>
      </c>
      <c r="AF43" s="340">
        <v>2836644.3392843902</v>
      </c>
      <c r="AG43" s="340">
        <v>325576.919402008</v>
      </c>
      <c r="AH43" s="340">
        <v>536899.17878849094</v>
      </c>
      <c r="AI43" s="340">
        <v>752001.97173227405</v>
      </c>
      <c r="AJ43" s="340">
        <v>3930870.3293244001</v>
      </c>
      <c r="AK43" s="340">
        <v>2861065.9994700002</v>
      </c>
      <c r="AL43" s="340">
        <v>2835754.31</v>
      </c>
      <c r="AM43" s="341">
        <v>82533333.497755155</v>
      </c>
      <c r="AN43" s="339" t="s">
        <v>202</v>
      </c>
    </row>
    <row r="44" spans="2:40" ht="13.75" customHeight="1" x14ac:dyDescent="0.35">
      <c r="B44" s="312" t="s">
        <v>203</v>
      </c>
      <c r="C44" s="313">
        <v>36453</v>
      </c>
      <c r="D44" s="313">
        <v>688</v>
      </c>
      <c r="E44" s="313">
        <v>1064</v>
      </c>
      <c r="F44" s="313">
        <v>1443</v>
      </c>
      <c r="G44" s="313">
        <v>6424</v>
      </c>
      <c r="H44" s="313">
        <v>232</v>
      </c>
      <c r="I44" s="313">
        <v>3135</v>
      </c>
      <c r="J44" s="313">
        <v>1290</v>
      </c>
      <c r="K44" s="313">
        <v>7008</v>
      </c>
      <c r="L44" s="313">
        <v>1469</v>
      </c>
      <c r="M44" s="313">
        <v>3060</v>
      </c>
      <c r="N44" s="313">
        <v>987</v>
      </c>
      <c r="O44" s="313">
        <v>9461</v>
      </c>
      <c r="P44" s="313">
        <v>806</v>
      </c>
      <c r="Q44" s="313">
        <v>1052</v>
      </c>
      <c r="R44" s="1097">
        <v>74572</v>
      </c>
      <c r="S44" s="312" t="s">
        <v>203</v>
      </c>
      <c r="U44" s="307"/>
      <c r="V44" s="307"/>
      <c r="W44" s="342" t="s">
        <v>203</v>
      </c>
      <c r="X44" s="1098">
        <v>402357512.29395151</v>
      </c>
      <c r="Y44" s="1098">
        <v>3978027.9546775101</v>
      </c>
      <c r="Z44" s="1098">
        <v>2770836.7402263898</v>
      </c>
      <c r="AA44" s="1098">
        <v>5879618.3741317699</v>
      </c>
      <c r="AB44" s="1098">
        <v>23551092.4256019</v>
      </c>
      <c r="AC44" s="1098">
        <v>900828.04632799304</v>
      </c>
      <c r="AD44" s="1098">
        <v>13158762.9009647</v>
      </c>
      <c r="AE44" s="1098">
        <v>4007932.9995558201</v>
      </c>
      <c r="AF44" s="1098">
        <v>32728090.612246402</v>
      </c>
      <c r="AG44" s="1098">
        <v>5849650.8051974801</v>
      </c>
      <c r="AH44" s="1098">
        <v>9665513.2883251291</v>
      </c>
      <c r="AI44" s="1098">
        <v>5470610.8329787301</v>
      </c>
      <c r="AJ44" s="1098">
        <v>71347821.7759583</v>
      </c>
      <c r="AK44" s="1098">
        <v>3446735.3747399999</v>
      </c>
      <c r="AL44" s="1098">
        <v>13546110.869999999</v>
      </c>
      <c r="AM44" s="817">
        <v>598659145.29488373</v>
      </c>
      <c r="AN44" s="342" t="s">
        <v>203</v>
      </c>
    </row>
    <row r="45" spans="2:40" ht="13.75" customHeight="1" x14ac:dyDescent="0.35">
      <c r="B45" s="307" t="s">
        <v>204</v>
      </c>
      <c r="C45" s="308">
        <v>31801</v>
      </c>
      <c r="D45" s="308">
        <v>2911</v>
      </c>
      <c r="E45" s="308">
        <v>159</v>
      </c>
      <c r="F45" s="308">
        <v>787</v>
      </c>
      <c r="G45" s="308">
        <v>936</v>
      </c>
      <c r="H45" s="308">
        <v>8702</v>
      </c>
      <c r="I45" s="308">
        <v>1853</v>
      </c>
      <c r="J45" s="308">
        <v>5455</v>
      </c>
      <c r="K45" s="308">
        <v>1355</v>
      </c>
      <c r="L45" s="308">
        <v>2114</v>
      </c>
      <c r="M45" s="308">
        <v>975</v>
      </c>
      <c r="N45" s="308">
        <v>321</v>
      </c>
      <c r="O45" s="308">
        <v>76</v>
      </c>
      <c r="P45" s="308">
        <v>2996</v>
      </c>
      <c r="Q45" s="308">
        <v>1219</v>
      </c>
      <c r="R45" s="309">
        <v>61660</v>
      </c>
      <c r="S45" s="307" t="s">
        <v>204</v>
      </c>
      <c r="U45" s="307"/>
      <c r="V45" s="307"/>
      <c r="W45" s="339" t="s">
        <v>204</v>
      </c>
      <c r="X45" s="340">
        <v>505559409.77118975</v>
      </c>
      <c r="Y45" s="340">
        <v>24309521.8886392</v>
      </c>
      <c r="Z45" s="340">
        <v>640564.32278742804</v>
      </c>
      <c r="AA45" s="340">
        <v>4786899.6737984996</v>
      </c>
      <c r="AB45" s="340">
        <v>4939114.1536336504</v>
      </c>
      <c r="AC45" s="340">
        <v>72629317.671790093</v>
      </c>
      <c r="AD45" s="340">
        <v>9573912.73371692</v>
      </c>
      <c r="AE45" s="340">
        <v>53181188.648562603</v>
      </c>
      <c r="AF45" s="340">
        <v>5950216.2135610497</v>
      </c>
      <c r="AG45" s="340">
        <v>17954625.776964199</v>
      </c>
      <c r="AH45" s="340">
        <v>9434872.0135884192</v>
      </c>
      <c r="AI45" s="340">
        <v>1902384.90672211</v>
      </c>
      <c r="AJ45" s="340">
        <v>665697.73098275997</v>
      </c>
      <c r="AK45" s="340">
        <v>25327402.992150001</v>
      </c>
      <c r="AL45" s="340">
        <v>8764062.2599999998</v>
      </c>
      <c r="AM45" s="341">
        <v>745619190.75808656</v>
      </c>
      <c r="AN45" s="339" t="s">
        <v>204</v>
      </c>
    </row>
    <row r="46" spans="2:40" ht="13.75" customHeight="1" x14ac:dyDescent="0.35">
      <c r="B46" s="312" t="s">
        <v>205</v>
      </c>
      <c r="C46" s="313">
        <v>51713</v>
      </c>
      <c r="D46" s="313">
        <v>7200</v>
      </c>
      <c r="E46" s="313">
        <v>2210</v>
      </c>
      <c r="F46" s="313">
        <v>1784</v>
      </c>
      <c r="G46" s="313">
        <v>1355</v>
      </c>
      <c r="H46" s="313">
        <v>8161</v>
      </c>
      <c r="I46" s="313">
        <v>230</v>
      </c>
      <c r="J46" s="313">
        <v>1221</v>
      </c>
      <c r="K46" s="313">
        <v>29489</v>
      </c>
      <c r="L46" s="313">
        <v>1004</v>
      </c>
      <c r="M46" s="313">
        <v>2188</v>
      </c>
      <c r="N46" s="313">
        <v>2442</v>
      </c>
      <c r="O46" s="313">
        <v>3763</v>
      </c>
      <c r="P46" s="313">
        <v>2878</v>
      </c>
      <c r="Q46" s="313">
        <v>3019</v>
      </c>
      <c r="R46" s="1097">
        <v>118657</v>
      </c>
      <c r="S46" s="312" t="s">
        <v>205</v>
      </c>
      <c r="U46" s="307"/>
      <c r="V46" s="307"/>
      <c r="W46" s="342" t="s">
        <v>205</v>
      </c>
      <c r="X46" s="1098">
        <v>756496679.23783875</v>
      </c>
      <c r="Y46" s="1098">
        <v>72917395.756615803</v>
      </c>
      <c r="Z46" s="1098">
        <v>4229308.0304096499</v>
      </c>
      <c r="AA46" s="1098">
        <v>9258549.6259252504</v>
      </c>
      <c r="AB46" s="1098">
        <v>2885704.5898754699</v>
      </c>
      <c r="AC46" s="1098">
        <v>58409215.8172727</v>
      </c>
      <c r="AD46" s="1098">
        <v>776264.89000689401</v>
      </c>
      <c r="AE46" s="1098">
        <v>5474105.5360262897</v>
      </c>
      <c r="AF46" s="1098">
        <v>255556587.15684399</v>
      </c>
      <c r="AG46" s="1098">
        <v>2410991.6253814301</v>
      </c>
      <c r="AH46" s="1098">
        <v>5062055.3411740297</v>
      </c>
      <c r="AI46" s="1098">
        <v>10060388.041172201</v>
      </c>
      <c r="AJ46" s="1098">
        <v>12254652.1837034</v>
      </c>
      <c r="AK46" s="1098">
        <v>12988922.26086</v>
      </c>
      <c r="AL46" s="1098">
        <v>15422535.73</v>
      </c>
      <c r="AM46" s="817">
        <v>1224203355.8231061</v>
      </c>
      <c r="AN46" s="342" t="s">
        <v>205</v>
      </c>
    </row>
    <row r="47" spans="2:40" ht="13.75" customHeight="1" x14ac:dyDescent="0.35">
      <c r="B47" s="307" t="s">
        <v>206</v>
      </c>
      <c r="C47" s="308">
        <v>15596</v>
      </c>
      <c r="D47" s="308">
        <v>152</v>
      </c>
      <c r="E47" s="308">
        <v>2261</v>
      </c>
      <c r="F47" s="308">
        <v>845</v>
      </c>
      <c r="G47" s="308">
        <v>1217</v>
      </c>
      <c r="H47" s="308">
        <v>67</v>
      </c>
      <c r="I47" s="308">
        <v>1051</v>
      </c>
      <c r="J47" s="308">
        <v>592</v>
      </c>
      <c r="K47" s="308">
        <v>3590</v>
      </c>
      <c r="L47" s="308">
        <v>965</v>
      </c>
      <c r="M47" s="308">
        <v>5982</v>
      </c>
      <c r="N47" s="308">
        <v>85</v>
      </c>
      <c r="O47" s="308">
        <v>831</v>
      </c>
      <c r="P47" s="308">
        <v>663</v>
      </c>
      <c r="Q47" s="308">
        <v>166</v>
      </c>
      <c r="R47" s="309">
        <v>34063</v>
      </c>
      <c r="S47" s="307" t="s">
        <v>206</v>
      </c>
      <c r="U47" s="307"/>
      <c r="V47" s="307"/>
      <c r="W47" s="339" t="s">
        <v>206</v>
      </c>
      <c r="X47" s="340">
        <v>140260488.15699556</v>
      </c>
      <c r="Y47" s="340">
        <v>1208989.02744012</v>
      </c>
      <c r="Z47" s="340">
        <v>29351324.556360301</v>
      </c>
      <c r="AA47" s="340">
        <v>7132414.2991751703</v>
      </c>
      <c r="AB47" s="340">
        <v>10513904.754171999</v>
      </c>
      <c r="AC47" s="340">
        <v>142990.86304812899</v>
      </c>
      <c r="AD47" s="340">
        <v>2270371.2321241801</v>
      </c>
      <c r="AE47" s="340">
        <v>2598238.80616624</v>
      </c>
      <c r="AF47" s="340">
        <v>35930520.134641796</v>
      </c>
      <c r="AG47" s="340">
        <v>2180217.8227744</v>
      </c>
      <c r="AH47" s="340">
        <v>79753822.723472506</v>
      </c>
      <c r="AI47" s="340">
        <v>216548.67395585301</v>
      </c>
      <c r="AJ47" s="340">
        <v>3992656.7685883199</v>
      </c>
      <c r="AK47" s="340">
        <v>1790431.37322</v>
      </c>
      <c r="AL47" s="340">
        <v>489541.24</v>
      </c>
      <c r="AM47" s="341">
        <v>317832460.43213463</v>
      </c>
      <c r="AN47" s="339" t="s">
        <v>206</v>
      </c>
    </row>
    <row r="48" spans="2:40" ht="13.75" customHeight="1" x14ac:dyDescent="0.35">
      <c r="B48" s="312" t="s">
        <v>207</v>
      </c>
      <c r="C48" s="313">
        <v>7469</v>
      </c>
      <c r="D48" s="313">
        <v>107</v>
      </c>
      <c r="E48" s="313">
        <v>829</v>
      </c>
      <c r="F48" s="313">
        <v>276</v>
      </c>
      <c r="G48" s="313">
        <v>134</v>
      </c>
      <c r="H48" s="313">
        <v>193</v>
      </c>
      <c r="I48" s="313">
        <v>4212</v>
      </c>
      <c r="J48" s="313">
        <v>220</v>
      </c>
      <c r="K48" s="313">
        <v>2981</v>
      </c>
      <c r="L48" s="313">
        <v>201</v>
      </c>
      <c r="M48" s="313">
        <v>285</v>
      </c>
      <c r="N48" s="313">
        <v>148</v>
      </c>
      <c r="O48" s="313">
        <v>793</v>
      </c>
      <c r="P48" s="313">
        <v>582</v>
      </c>
      <c r="Q48" s="313">
        <v>295</v>
      </c>
      <c r="R48" s="1097">
        <v>18725</v>
      </c>
      <c r="S48" s="312" t="s">
        <v>207</v>
      </c>
      <c r="U48" s="307"/>
      <c r="V48" s="307"/>
      <c r="W48" s="342" t="s">
        <v>207</v>
      </c>
      <c r="X48" s="1098">
        <v>24550549.250054274</v>
      </c>
      <c r="Y48" s="1098">
        <v>107818.324638826</v>
      </c>
      <c r="Z48" s="1098">
        <v>1478819.872068</v>
      </c>
      <c r="AA48" s="1098">
        <v>589856.16002877604</v>
      </c>
      <c r="AB48" s="1098">
        <v>156237.74151951299</v>
      </c>
      <c r="AC48" s="1098">
        <v>567963.23485614196</v>
      </c>
      <c r="AD48" s="1098">
        <v>10564826.1887131</v>
      </c>
      <c r="AE48" s="1098">
        <v>768133.63140104897</v>
      </c>
      <c r="AF48" s="1098">
        <v>4482404.6140677799</v>
      </c>
      <c r="AG48" s="1098">
        <v>258991.86493031899</v>
      </c>
      <c r="AH48" s="1098">
        <v>761307.82559332298</v>
      </c>
      <c r="AI48" s="1098">
        <v>461078.49928687501</v>
      </c>
      <c r="AJ48" s="1098">
        <v>2314611.70216248</v>
      </c>
      <c r="AK48" s="1098">
        <v>832269.37962000002</v>
      </c>
      <c r="AL48" s="1098">
        <v>333075.40000000002</v>
      </c>
      <c r="AM48" s="817">
        <v>48227943.688940451</v>
      </c>
      <c r="AN48" s="342" t="s">
        <v>207</v>
      </c>
    </row>
    <row r="49" spans="2:40" ht="13.75" customHeight="1" x14ac:dyDescent="0.35">
      <c r="B49" s="307" t="s">
        <v>209</v>
      </c>
      <c r="C49" s="308">
        <v>2093</v>
      </c>
      <c r="D49" s="308">
        <v>105</v>
      </c>
      <c r="E49" s="308">
        <v>103</v>
      </c>
      <c r="F49" s="308">
        <v>71</v>
      </c>
      <c r="G49" s="308">
        <v>60</v>
      </c>
      <c r="H49" s="308">
        <v>39</v>
      </c>
      <c r="I49" s="308">
        <v>435</v>
      </c>
      <c r="J49" s="308">
        <v>117</v>
      </c>
      <c r="K49" s="308">
        <v>616</v>
      </c>
      <c r="L49" s="308">
        <v>138</v>
      </c>
      <c r="M49" s="308">
        <v>33</v>
      </c>
      <c r="N49" s="308">
        <v>7</v>
      </c>
      <c r="O49" s="308">
        <v>176</v>
      </c>
      <c r="P49" s="308">
        <v>307</v>
      </c>
      <c r="Q49" s="308">
        <v>29</v>
      </c>
      <c r="R49" s="309">
        <v>4329</v>
      </c>
      <c r="S49" s="307" t="s">
        <v>209</v>
      </c>
      <c r="U49" s="307"/>
      <c r="V49" s="307"/>
      <c r="W49" s="339" t="s">
        <v>209</v>
      </c>
      <c r="X49" s="340">
        <v>13155416.267936796</v>
      </c>
      <c r="Y49" s="340">
        <v>319885.42908461898</v>
      </c>
      <c r="Z49" s="340">
        <v>298843.26578792901</v>
      </c>
      <c r="AA49" s="340">
        <v>204889.891403341</v>
      </c>
      <c r="AB49" s="340">
        <v>88386.345321476707</v>
      </c>
      <c r="AC49" s="340">
        <v>187069.96392877301</v>
      </c>
      <c r="AD49" s="340">
        <v>475068.21719514602</v>
      </c>
      <c r="AE49" s="340">
        <v>281434.63754772098</v>
      </c>
      <c r="AF49" s="340">
        <v>4128646.7404525098</v>
      </c>
      <c r="AG49" s="340">
        <v>140493.637834736</v>
      </c>
      <c r="AH49" s="340">
        <v>35275.503342657103</v>
      </c>
      <c r="AI49" s="340">
        <v>705751.19376442896</v>
      </c>
      <c r="AJ49" s="340">
        <v>381058.07088383997</v>
      </c>
      <c r="AK49" s="340">
        <v>336328.92783</v>
      </c>
      <c r="AL49" s="340">
        <v>56953.43</v>
      </c>
      <c r="AM49" s="341">
        <v>20795501.522313975</v>
      </c>
      <c r="AN49" s="339" t="s">
        <v>209</v>
      </c>
    </row>
    <row r="50" spans="2:40" ht="13.75" customHeight="1" x14ac:dyDescent="0.35">
      <c r="B50" s="312" t="s">
        <v>211</v>
      </c>
      <c r="C50" s="313">
        <v>33672</v>
      </c>
      <c r="D50" s="313">
        <v>438</v>
      </c>
      <c r="E50" s="313">
        <v>9267</v>
      </c>
      <c r="F50" s="313">
        <v>2425</v>
      </c>
      <c r="G50" s="313">
        <v>271</v>
      </c>
      <c r="H50" s="313">
        <v>1052</v>
      </c>
      <c r="I50" s="313">
        <v>18937</v>
      </c>
      <c r="J50" s="313">
        <v>741</v>
      </c>
      <c r="K50" s="313">
        <v>4934</v>
      </c>
      <c r="L50" s="313">
        <v>460</v>
      </c>
      <c r="M50" s="313">
        <v>2584</v>
      </c>
      <c r="N50" s="313">
        <v>1341</v>
      </c>
      <c r="O50" s="313">
        <v>3920</v>
      </c>
      <c r="P50" s="313">
        <v>5824</v>
      </c>
      <c r="Q50" s="313">
        <v>1679</v>
      </c>
      <c r="R50" s="1097">
        <v>87545</v>
      </c>
      <c r="S50" s="312" t="s">
        <v>211</v>
      </c>
      <c r="U50" s="307"/>
      <c r="V50" s="307"/>
      <c r="W50" s="342" t="s">
        <v>211</v>
      </c>
      <c r="X50" s="1098">
        <v>148366085.7016401</v>
      </c>
      <c r="Y50" s="1098">
        <v>1565775.5259152199</v>
      </c>
      <c r="Z50" s="1098">
        <v>14063602.9311428</v>
      </c>
      <c r="AA50" s="1098">
        <v>12066477.846561</v>
      </c>
      <c r="AB50" s="1098">
        <v>752725.031001625</v>
      </c>
      <c r="AC50" s="1098">
        <v>5057289.0034292499</v>
      </c>
      <c r="AD50" s="1098">
        <v>25297308.285110999</v>
      </c>
      <c r="AE50" s="1098">
        <v>1682199.8475253701</v>
      </c>
      <c r="AF50" s="1098">
        <v>6786223.1255954197</v>
      </c>
      <c r="AG50" s="1098">
        <v>1686402.4810128901</v>
      </c>
      <c r="AH50" s="1098">
        <v>2805186.8595033502</v>
      </c>
      <c r="AI50" s="1098">
        <v>10041115.6476676</v>
      </c>
      <c r="AJ50" s="1098">
        <v>9635714.63335656</v>
      </c>
      <c r="AK50" s="1098">
        <v>8005522.2141300002</v>
      </c>
      <c r="AL50" s="1098">
        <v>2254726.21</v>
      </c>
      <c r="AM50" s="817">
        <v>250066355.3435922</v>
      </c>
      <c r="AN50" s="342" t="s">
        <v>211</v>
      </c>
    </row>
    <row r="51" spans="2:40" ht="13.75" customHeight="1" x14ac:dyDescent="0.35">
      <c r="B51" s="307" t="s">
        <v>212</v>
      </c>
      <c r="C51" s="308">
        <v>2190</v>
      </c>
      <c r="D51" s="308">
        <v>62</v>
      </c>
      <c r="E51" s="308">
        <v>332</v>
      </c>
      <c r="F51" s="308">
        <v>121</v>
      </c>
      <c r="G51" s="308">
        <v>52</v>
      </c>
      <c r="H51" s="308">
        <v>31</v>
      </c>
      <c r="I51" s="308">
        <v>234</v>
      </c>
      <c r="J51" s="308">
        <v>262</v>
      </c>
      <c r="K51" s="308">
        <v>642</v>
      </c>
      <c r="L51" s="308">
        <v>199</v>
      </c>
      <c r="M51" s="308">
        <v>100</v>
      </c>
      <c r="N51" s="308">
        <v>66</v>
      </c>
      <c r="O51" s="308">
        <v>243</v>
      </c>
      <c r="P51" s="308">
        <v>172</v>
      </c>
      <c r="Q51" s="308">
        <v>27</v>
      </c>
      <c r="R51" s="309">
        <v>4733</v>
      </c>
      <c r="S51" s="307" t="s">
        <v>212</v>
      </c>
      <c r="U51" s="307"/>
      <c r="V51" s="307"/>
      <c r="W51" s="339" t="s">
        <v>212</v>
      </c>
      <c r="X51" s="340">
        <v>12727739.892727723</v>
      </c>
      <c r="Y51" s="340">
        <v>124298.314917917</v>
      </c>
      <c r="Z51" s="340">
        <v>532351.22768951894</v>
      </c>
      <c r="AA51" s="340">
        <v>297911.77339508198</v>
      </c>
      <c r="AB51" s="340">
        <v>123293.686555373</v>
      </c>
      <c r="AC51" s="340">
        <v>77987.822660184</v>
      </c>
      <c r="AD51" s="340">
        <v>229892.27316110401</v>
      </c>
      <c r="AE51" s="340">
        <v>1176567.03465296</v>
      </c>
      <c r="AF51" s="340">
        <v>2288138.5419532801</v>
      </c>
      <c r="AG51" s="340">
        <v>620940.262948966</v>
      </c>
      <c r="AH51" s="340">
        <v>246786.42161206901</v>
      </c>
      <c r="AI51" s="340">
        <v>330677.87035397399</v>
      </c>
      <c r="AJ51" s="340">
        <v>1105454.4455900399</v>
      </c>
      <c r="AK51" s="340">
        <v>686105.54796</v>
      </c>
      <c r="AL51" s="340">
        <v>42971.64</v>
      </c>
      <c r="AM51" s="341">
        <v>20611116.756178193</v>
      </c>
      <c r="AN51" s="339" t="s">
        <v>212</v>
      </c>
    </row>
    <row r="52" spans="2:40" ht="13.75" customHeight="1" x14ac:dyDescent="0.35">
      <c r="B52" s="312" t="s">
        <v>213</v>
      </c>
      <c r="C52" s="313">
        <v>30710</v>
      </c>
      <c r="D52" s="313">
        <v>1213</v>
      </c>
      <c r="E52" s="313">
        <v>1755</v>
      </c>
      <c r="F52" s="313">
        <v>2847</v>
      </c>
      <c r="G52" s="313">
        <v>55</v>
      </c>
      <c r="H52" s="313">
        <v>121</v>
      </c>
      <c r="I52" s="313">
        <v>51</v>
      </c>
      <c r="J52" s="313">
        <v>1062</v>
      </c>
      <c r="K52" s="313">
        <v>50</v>
      </c>
      <c r="L52" s="313">
        <v>6048</v>
      </c>
      <c r="M52" s="313">
        <v>10049</v>
      </c>
      <c r="N52" s="313">
        <v>513</v>
      </c>
      <c r="O52" s="313">
        <v>10</v>
      </c>
      <c r="P52" s="313">
        <v>506</v>
      </c>
      <c r="Q52" s="313">
        <v>21</v>
      </c>
      <c r="R52" s="1097">
        <v>55011</v>
      </c>
      <c r="S52" s="312" t="s">
        <v>213</v>
      </c>
      <c r="U52" s="307"/>
      <c r="V52" s="307"/>
      <c r="W52" s="342" t="s">
        <v>213</v>
      </c>
      <c r="X52" s="1098">
        <v>225665781.96735623</v>
      </c>
      <c r="Y52" s="1098">
        <v>2892718.32837138</v>
      </c>
      <c r="Z52" s="1098">
        <v>6858401.8960637404</v>
      </c>
      <c r="AA52" s="1098">
        <v>12551653.044415301</v>
      </c>
      <c r="AB52" s="1098">
        <v>908421.98401576094</v>
      </c>
      <c r="AC52" s="1098">
        <v>599936.58989847195</v>
      </c>
      <c r="AD52" s="1098">
        <v>108167.866828859</v>
      </c>
      <c r="AE52" s="1098">
        <v>3585162.7726872801</v>
      </c>
      <c r="AF52" s="1098">
        <v>34863.581113610402</v>
      </c>
      <c r="AG52" s="1098">
        <v>13402125.885688599</v>
      </c>
      <c r="AH52" s="1098">
        <v>270509095.32484698</v>
      </c>
      <c r="AI52" s="1098">
        <v>1390892.3461951499</v>
      </c>
      <c r="AJ52" s="1098">
        <v>154039.35564276</v>
      </c>
      <c r="AK52" s="1098">
        <v>1208431.42224</v>
      </c>
      <c r="AL52" s="1098">
        <v>84490.9</v>
      </c>
      <c r="AM52" s="817">
        <v>539954183.26536417</v>
      </c>
      <c r="AN52" s="342" t="s">
        <v>213</v>
      </c>
    </row>
    <row r="53" spans="2:40" ht="13.75" customHeight="1" x14ac:dyDescent="0.35">
      <c r="B53" s="307" t="s">
        <v>215</v>
      </c>
      <c r="C53" s="308">
        <v>4824</v>
      </c>
      <c r="D53" s="308">
        <v>5</v>
      </c>
      <c r="E53" s="308">
        <v>104</v>
      </c>
      <c r="F53" s="308">
        <v>147</v>
      </c>
      <c r="G53" s="308">
        <v>15</v>
      </c>
      <c r="H53" s="308">
        <v>23</v>
      </c>
      <c r="I53" s="308">
        <v>349</v>
      </c>
      <c r="J53" s="308">
        <v>138</v>
      </c>
      <c r="K53" s="308">
        <v>2575</v>
      </c>
      <c r="L53" s="308">
        <v>479</v>
      </c>
      <c r="M53" s="308">
        <v>194</v>
      </c>
      <c r="N53" s="308">
        <v>70</v>
      </c>
      <c r="O53" s="308">
        <v>627</v>
      </c>
      <c r="P53" s="308">
        <v>173</v>
      </c>
      <c r="Q53" s="308">
        <v>184</v>
      </c>
      <c r="R53" s="309">
        <v>9907</v>
      </c>
      <c r="S53" s="307" t="s">
        <v>215</v>
      </c>
      <c r="U53" s="307"/>
      <c r="V53" s="307"/>
      <c r="W53" s="339" t="s">
        <v>215</v>
      </c>
      <c r="X53" s="340">
        <v>8146920.4218758103</v>
      </c>
      <c r="Y53" s="340">
        <v>3512.47807299137</v>
      </c>
      <c r="Z53" s="340">
        <v>369597.85070980998</v>
      </c>
      <c r="AA53" s="340">
        <v>408919.60269006999</v>
      </c>
      <c r="AB53" s="340">
        <v>28193.333542161799</v>
      </c>
      <c r="AC53" s="340">
        <v>70445.3688040954</v>
      </c>
      <c r="AD53" s="340">
        <v>1293695.06573109</v>
      </c>
      <c r="AE53" s="340">
        <v>548038.93338988605</v>
      </c>
      <c r="AF53" s="340">
        <v>3086333.4421795602</v>
      </c>
      <c r="AG53" s="340">
        <v>1504448.3207284501</v>
      </c>
      <c r="AH53" s="340">
        <v>193218.232640109</v>
      </c>
      <c r="AI53" s="340">
        <v>103854.00375537301</v>
      </c>
      <c r="AJ53" s="340">
        <v>2060401.3159304401</v>
      </c>
      <c r="AK53" s="340">
        <v>719717.9976</v>
      </c>
      <c r="AL53" s="340">
        <v>925392.98</v>
      </c>
      <c r="AM53" s="341">
        <v>19462689.34764985</v>
      </c>
      <c r="AN53" s="339" t="s">
        <v>215</v>
      </c>
    </row>
    <row r="54" spans="2:40" ht="13.75" customHeight="1" x14ac:dyDescent="0.35">
      <c r="B54" s="312" t="s">
        <v>216</v>
      </c>
      <c r="C54" s="313">
        <v>15619</v>
      </c>
      <c r="D54" s="313">
        <v>550</v>
      </c>
      <c r="E54" s="313">
        <v>4249</v>
      </c>
      <c r="F54" s="313">
        <v>1945</v>
      </c>
      <c r="G54" s="313">
        <v>261</v>
      </c>
      <c r="H54" s="313">
        <v>790</v>
      </c>
      <c r="I54" s="313">
        <v>324</v>
      </c>
      <c r="J54" s="313">
        <v>790</v>
      </c>
      <c r="K54" s="313">
        <v>440</v>
      </c>
      <c r="L54" s="313">
        <v>133</v>
      </c>
      <c r="M54" s="313">
        <v>2121</v>
      </c>
      <c r="N54" s="313">
        <v>208</v>
      </c>
      <c r="O54" s="313">
        <v>16325</v>
      </c>
      <c r="P54" s="313">
        <v>1138</v>
      </c>
      <c r="Q54" s="313">
        <v>4396</v>
      </c>
      <c r="R54" s="1097">
        <v>49289</v>
      </c>
      <c r="S54" s="312" t="s">
        <v>216</v>
      </c>
      <c r="U54" s="307"/>
      <c r="V54" s="307"/>
      <c r="W54" s="342" t="s">
        <v>216</v>
      </c>
      <c r="X54" s="1098">
        <v>220547879.82030714</v>
      </c>
      <c r="Y54" s="1098">
        <v>2822036.20342127</v>
      </c>
      <c r="Z54" s="1098">
        <v>9067240.1333544198</v>
      </c>
      <c r="AA54" s="1098">
        <v>8235706.6755617596</v>
      </c>
      <c r="AB54" s="1098">
        <v>1148923.26568822</v>
      </c>
      <c r="AC54" s="1098">
        <v>2580889.7345334701</v>
      </c>
      <c r="AD54" s="1098">
        <v>5080836.5257923398</v>
      </c>
      <c r="AE54" s="1098">
        <v>7379649.1372149</v>
      </c>
      <c r="AF54" s="1098">
        <v>7200532.5961565804</v>
      </c>
      <c r="AG54" s="1098">
        <v>849357.11756539205</v>
      </c>
      <c r="AH54" s="1098">
        <v>10958416.577248501</v>
      </c>
      <c r="AI54" s="1098">
        <v>1090181.12664168</v>
      </c>
      <c r="AJ54" s="1098">
        <v>37537966.625224799</v>
      </c>
      <c r="AK54" s="1098">
        <v>6330879.3437400004</v>
      </c>
      <c r="AL54" s="1098">
        <v>48917136.409999996</v>
      </c>
      <c r="AM54" s="817">
        <v>369747631.29245043</v>
      </c>
      <c r="AN54" s="342" t="s">
        <v>216</v>
      </c>
    </row>
    <row r="55" spans="2:40" ht="13.75" customHeight="1" x14ac:dyDescent="0.35">
      <c r="B55" s="307" t="s">
        <v>217</v>
      </c>
      <c r="C55" s="308">
        <v>810</v>
      </c>
      <c r="D55" s="308">
        <v>15</v>
      </c>
      <c r="E55" s="308">
        <v>200</v>
      </c>
      <c r="F55" s="308">
        <v>72</v>
      </c>
      <c r="G55" s="308">
        <v>40</v>
      </c>
      <c r="H55" s="308">
        <v>55</v>
      </c>
      <c r="I55" s="308">
        <v>270</v>
      </c>
      <c r="J55" s="308">
        <v>112</v>
      </c>
      <c r="K55" s="308">
        <v>1139</v>
      </c>
      <c r="L55" s="308">
        <v>308</v>
      </c>
      <c r="M55" s="308">
        <v>167</v>
      </c>
      <c r="N55" s="308">
        <v>17</v>
      </c>
      <c r="O55" s="308">
        <v>253</v>
      </c>
      <c r="P55" s="308">
        <v>141</v>
      </c>
      <c r="Q55" s="308">
        <v>40</v>
      </c>
      <c r="R55" s="309">
        <v>3639</v>
      </c>
      <c r="S55" s="307" t="s">
        <v>217</v>
      </c>
      <c r="U55" s="307"/>
      <c r="V55" s="307"/>
      <c r="W55" s="339" t="s">
        <v>217</v>
      </c>
      <c r="X55" s="340">
        <v>3049138.3868015008</v>
      </c>
      <c r="Y55" s="340">
        <v>101014.47994140501</v>
      </c>
      <c r="Z55" s="340">
        <v>556304.05526891898</v>
      </c>
      <c r="AA55" s="340">
        <v>121313.90143630499</v>
      </c>
      <c r="AB55" s="340">
        <v>233050.918432187</v>
      </c>
      <c r="AC55" s="340">
        <v>211665.774995632</v>
      </c>
      <c r="AD55" s="340">
        <v>583638.96337862499</v>
      </c>
      <c r="AE55" s="340">
        <v>2848002.6222165301</v>
      </c>
      <c r="AF55" s="340">
        <v>1589940.3907941701</v>
      </c>
      <c r="AG55" s="340">
        <v>503631.67576717102</v>
      </c>
      <c r="AH55" s="340">
        <v>353372.88281836698</v>
      </c>
      <c r="AI55" s="340">
        <v>174390.802573024</v>
      </c>
      <c r="AJ55" s="340">
        <v>303990.62756160001</v>
      </c>
      <c r="AK55" s="340">
        <v>226740.80856</v>
      </c>
      <c r="AL55" s="340">
        <v>107392.02</v>
      </c>
      <c r="AM55" s="341">
        <v>10963588.310545437</v>
      </c>
      <c r="AN55" s="339" t="s">
        <v>217</v>
      </c>
    </row>
    <row r="56" spans="2:40" ht="13.75" customHeight="1" x14ac:dyDescent="0.35">
      <c r="B56" s="312" t="s">
        <v>218</v>
      </c>
      <c r="C56" s="313">
        <v>43412</v>
      </c>
      <c r="D56" s="313">
        <v>529</v>
      </c>
      <c r="E56" s="313">
        <v>2116</v>
      </c>
      <c r="F56" s="313">
        <v>654</v>
      </c>
      <c r="G56" s="313">
        <v>724</v>
      </c>
      <c r="H56" s="313">
        <v>149</v>
      </c>
      <c r="I56" s="313">
        <v>2237</v>
      </c>
      <c r="J56" s="313">
        <v>2251</v>
      </c>
      <c r="K56" s="313">
        <v>2825</v>
      </c>
      <c r="L56" s="313">
        <v>1615</v>
      </c>
      <c r="M56" s="313">
        <v>2860</v>
      </c>
      <c r="N56" s="313">
        <v>2230</v>
      </c>
      <c r="O56" s="313">
        <v>1711</v>
      </c>
      <c r="P56" s="313">
        <v>2229</v>
      </c>
      <c r="Q56" s="313">
        <v>1655</v>
      </c>
      <c r="R56" s="1097">
        <v>67197</v>
      </c>
      <c r="S56" s="312" t="s">
        <v>218</v>
      </c>
      <c r="U56" s="307"/>
      <c r="V56" s="307"/>
      <c r="W56" s="342" t="s">
        <v>218</v>
      </c>
      <c r="X56" s="1098">
        <v>298605706.12691087</v>
      </c>
      <c r="Y56" s="1098">
        <v>2789097.1939437501</v>
      </c>
      <c r="Z56" s="1098">
        <v>3135534.0525386198</v>
      </c>
      <c r="AA56" s="1098">
        <v>2241161.9890235499</v>
      </c>
      <c r="AB56" s="1098">
        <v>3110645.7798823901</v>
      </c>
      <c r="AC56" s="1098">
        <v>387721.74940803897</v>
      </c>
      <c r="AD56" s="1098">
        <v>5580701.7797249705</v>
      </c>
      <c r="AE56" s="1098">
        <v>11583236.496567</v>
      </c>
      <c r="AF56" s="1098">
        <v>18051164.3435346</v>
      </c>
      <c r="AG56" s="1098">
        <v>14153871.820629099</v>
      </c>
      <c r="AH56" s="1098">
        <v>16889987.7010764</v>
      </c>
      <c r="AI56" s="1098">
        <v>15376822.2781274</v>
      </c>
      <c r="AJ56" s="1098">
        <v>7244646.4166143201</v>
      </c>
      <c r="AK56" s="1098">
        <v>17925784.434599999</v>
      </c>
      <c r="AL56" s="1098">
        <v>12970834.49</v>
      </c>
      <c r="AM56" s="817">
        <v>430046916.65258098</v>
      </c>
      <c r="AN56" s="342" t="s">
        <v>218</v>
      </c>
    </row>
    <row r="57" spans="2:40" ht="13.75" customHeight="1" x14ac:dyDescent="0.35">
      <c r="B57" s="307" t="s">
        <v>219</v>
      </c>
      <c r="C57" s="308">
        <v>809</v>
      </c>
      <c r="D57" s="308">
        <v>19</v>
      </c>
      <c r="E57" s="308">
        <v>130</v>
      </c>
      <c r="F57" s="308">
        <v>84</v>
      </c>
      <c r="G57" s="308">
        <v>44</v>
      </c>
      <c r="H57" s="308">
        <v>16</v>
      </c>
      <c r="I57" s="308">
        <v>40</v>
      </c>
      <c r="J57" s="308">
        <v>85</v>
      </c>
      <c r="K57" s="308">
        <v>76</v>
      </c>
      <c r="L57" s="308">
        <v>121</v>
      </c>
      <c r="M57" s="308">
        <v>79</v>
      </c>
      <c r="N57" s="308">
        <v>682</v>
      </c>
      <c r="O57" s="308">
        <v>338</v>
      </c>
      <c r="P57" s="308">
        <v>285</v>
      </c>
      <c r="Q57" s="308">
        <v>36</v>
      </c>
      <c r="R57" s="309">
        <v>2844</v>
      </c>
      <c r="S57" s="307" t="s">
        <v>219</v>
      </c>
      <c r="U57" s="307"/>
      <c r="V57" s="307"/>
      <c r="W57" s="339" t="s">
        <v>219</v>
      </c>
      <c r="X57" s="340">
        <v>6013930.5842810348</v>
      </c>
      <c r="Y57" s="340">
        <v>50344.091318092498</v>
      </c>
      <c r="Z57" s="340">
        <v>515538.70491677901</v>
      </c>
      <c r="AA57" s="340">
        <v>376966.95065335999</v>
      </c>
      <c r="AB57" s="340">
        <v>1068678.9809047801</v>
      </c>
      <c r="AC57" s="340">
        <v>35498.243899277899</v>
      </c>
      <c r="AD57" s="340">
        <v>114363.045007737</v>
      </c>
      <c r="AE57" s="340">
        <v>374181.29006151302</v>
      </c>
      <c r="AF57" s="340">
        <v>115080.73169577301</v>
      </c>
      <c r="AG57" s="340">
        <v>534152.05349472398</v>
      </c>
      <c r="AH57" s="340">
        <v>343718.08835298999</v>
      </c>
      <c r="AI57" s="340">
        <v>1742736.46601055</v>
      </c>
      <c r="AJ57" s="340">
        <v>6061679.6542873196</v>
      </c>
      <c r="AK57" s="340">
        <v>1860187.46844</v>
      </c>
      <c r="AL57" s="340">
        <v>429788.3</v>
      </c>
      <c r="AM57" s="341">
        <v>19636844.653323933</v>
      </c>
      <c r="AN57" s="339" t="s">
        <v>219</v>
      </c>
    </row>
    <row r="58" spans="2:40" ht="13.75" customHeight="1" x14ac:dyDescent="0.35">
      <c r="B58" s="312" t="s">
        <v>220</v>
      </c>
      <c r="C58" s="313">
        <v>3826</v>
      </c>
      <c r="D58" s="313">
        <v>38</v>
      </c>
      <c r="E58" s="313">
        <v>72</v>
      </c>
      <c r="F58" s="313">
        <v>184</v>
      </c>
      <c r="G58" s="313">
        <v>2171</v>
      </c>
      <c r="H58" s="313">
        <v>46</v>
      </c>
      <c r="I58" s="313">
        <v>349</v>
      </c>
      <c r="J58" s="313">
        <v>344</v>
      </c>
      <c r="K58" s="313">
        <v>781</v>
      </c>
      <c r="L58" s="313">
        <v>129</v>
      </c>
      <c r="M58" s="313">
        <v>2666</v>
      </c>
      <c r="N58" s="313">
        <v>146</v>
      </c>
      <c r="O58" s="313">
        <v>11411</v>
      </c>
      <c r="P58" s="313">
        <v>214</v>
      </c>
      <c r="Q58" s="313">
        <v>221</v>
      </c>
      <c r="R58" s="1097">
        <v>22598</v>
      </c>
      <c r="S58" s="312" t="s">
        <v>220</v>
      </c>
      <c r="U58" s="307"/>
      <c r="V58" s="307"/>
      <c r="W58" s="342" t="s">
        <v>220</v>
      </c>
      <c r="X58" s="1098">
        <v>32005530.168747962</v>
      </c>
      <c r="Y58" s="1098">
        <v>115727.052962524</v>
      </c>
      <c r="Z58" s="1098">
        <v>173878.07940079199</v>
      </c>
      <c r="AA58" s="1098">
        <v>412171.33517351199</v>
      </c>
      <c r="AB58" s="1098">
        <v>3199964.3549890402</v>
      </c>
      <c r="AC58" s="1098">
        <v>87030.7044667421</v>
      </c>
      <c r="AD58" s="1098">
        <v>986288.32374331902</v>
      </c>
      <c r="AE58" s="1098">
        <v>1231628.5695535601</v>
      </c>
      <c r="AF58" s="1098">
        <v>2876068.1629667399</v>
      </c>
      <c r="AG58" s="1098">
        <v>254637.79512283899</v>
      </c>
      <c r="AH58" s="1098">
        <v>17278912.382817801</v>
      </c>
      <c r="AI58" s="1098">
        <v>479339.77185159398</v>
      </c>
      <c r="AJ58" s="1098">
        <v>111887209.878943</v>
      </c>
      <c r="AK58" s="1098">
        <v>669917.04212999996</v>
      </c>
      <c r="AL58" s="1098">
        <v>2424137.52</v>
      </c>
      <c r="AM58" s="817">
        <v>174082441.14286944</v>
      </c>
      <c r="AN58" s="342" t="s">
        <v>220</v>
      </c>
    </row>
    <row r="59" spans="2:40" x14ac:dyDescent="0.35">
      <c r="B59" s="307" t="s">
        <v>221</v>
      </c>
      <c r="C59" s="308">
        <v>98697</v>
      </c>
      <c r="D59" s="308">
        <v>12647</v>
      </c>
      <c r="E59" s="308">
        <v>542</v>
      </c>
      <c r="F59" s="308">
        <v>954</v>
      </c>
      <c r="G59" s="308">
        <v>4297</v>
      </c>
      <c r="H59" s="308">
        <v>3000</v>
      </c>
      <c r="I59" s="308">
        <v>463</v>
      </c>
      <c r="J59" s="308">
        <v>6229</v>
      </c>
      <c r="K59" s="308">
        <v>2024</v>
      </c>
      <c r="L59" s="308">
        <v>19438</v>
      </c>
      <c r="M59" s="308">
        <v>5922</v>
      </c>
      <c r="N59" s="308">
        <v>6396</v>
      </c>
      <c r="O59" s="308">
        <v>5113</v>
      </c>
      <c r="P59" s="308">
        <v>204692</v>
      </c>
      <c r="Q59" s="308">
        <v>3335</v>
      </c>
      <c r="R59" s="309">
        <v>373749</v>
      </c>
      <c r="S59" s="307" t="s">
        <v>221</v>
      </c>
      <c r="U59" s="307"/>
      <c r="V59" s="307"/>
      <c r="W59" s="339" t="s">
        <v>221</v>
      </c>
      <c r="X59" s="340">
        <v>1244754795.6067786</v>
      </c>
      <c r="Y59" s="340">
        <v>87374432.982537493</v>
      </c>
      <c r="Z59" s="340">
        <v>2495812.0323597998</v>
      </c>
      <c r="AA59" s="340">
        <v>4294000.4417208703</v>
      </c>
      <c r="AB59" s="340">
        <v>14008173.0232423</v>
      </c>
      <c r="AC59" s="340">
        <v>13307822.9649664</v>
      </c>
      <c r="AD59" s="340">
        <v>2015016.5874886201</v>
      </c>
      <c r="AE59" s="340">
        <v>22175604.378885999</v>
      </c>
      <c r="AF59" s="340">
        <v>13247898.114461901</v>
      </c>
      <c r="AG59" s="340">
        <v>98902637.078867093</v>
      </c>
      <c r="AH59" s="340">
        <v>14448152.838777499</v>
      </c>
      <c r="AI59" s="340">
        <v>30432397.194706399</v>
      </c>
      <c r="AJ59" s="340">
        <v>9806842.032141</v>
      </c>
      <c r="AK59" s="340">
        <v>4819164973.6316605</v>
      </c>
      <c r="AL59" s="340">
        <v>12109663.689999999</v>
      </c>
      <c r="AM59" s="341">
        <v>6388538222.5985937</v>
      </c>
      <c r="AN59" s="339" t="s">
        <v>221</v>
      </c>
    </row>
    <row r="60" spans="2:40" ht="13.75" customHeight="1" x14ac:dyDescent="0.35">
      <c r="B60" s="312" t="s">
        <v>222</v>
      </c>
      <c r="C60" s="313">
        <v>6852</v>
      </c>
      <c r="D60" s="313">
        <v>47</v>
      </c>
      <c r="E60" s="313">
        <v>657</v>
      </c>
      <c r="F60" s="313">
        <v>273</v>
      </c>
      <c r="G60" s="313">
        <v>87</v>
      </c>
      <c r="H60" s="313">
        <v>54</v>
      </c>
      <c r="I60" s="313">
        <v>79</v>
      </c>
      <c r="J60" s="313">
        <v>393</v>
      </c>
      <c r="K60" s="313">
        <v>724</v>
      </c>
      <c r="L60" s="313">
        <v>120</v>
      </c>
      <c r="M60" s="313">
        <v>151</v>
      </c>
      <c r="N60" s="313">
        <v>15</v>
      </c>
      <c r="O60" s="313">
        <v>448</v>
      </c>
      <c r="P60" s="313">
        <v>431</v>
      </c>
      <c r="Q60" s="313">
        <v>677</v>
      </c>
      <c r="R60" s="1097">
        <v>11008</v>
      </c>
      <c r="S60" s="312" t="s">
        <v>222</v>
      </c>
      <c r="U60" s="307"/>
      <c r="V60" s="307"/>
      <c r="W60" s="342" t="s">
        <v>222</v>
      </c>
      <c r="X60" s="1098">
        <v>46461310.077441573</v>
      </c>
      <c r="Y60" s="1098">
        <v>161400.40164877701</v>
      </c>
      <c r="Z60" s="1098">
        <v>3981023.23392215</v>
      </c>
      <c r="AA60" s="1098">
        <v>1262262.5270279199</v>
      </c>
      <c r="AB60" s="1098">
        <v>266360.840819704</v>
      </c>
      <c r="AC60" s="1098">
        <v>184147.39297803701</v>
      </c>
      <c r="AD60" s="1098">
        <v>230718.642505725</v>
      </c>
      <c r="AE60" s="1098">
        <v>1156640.3552530401</v>
      </c>
      <c r="AF60" s="1098">
        <v>2564591.1099565602</v>
      </c>
      <c r="AG60" s="1098">
        <v>283270.77045466099</v>
      </c>
      <c r="AH60" s="1098">
        <v>1506267.7553681999</v>
      </c>
      <c r="AI60" s="1098">
        <v>22328.419079191699</v>
      </c>
      <c r="AJ60" s="1098">
        <v>1428116.808951</v>
      </c>
      <c r="AK60" s="1098">
        <v>1778485.15656</v>
      </c>
      <c r="AL60" s="1098">
        <v>2682612.42</v>
      </c>
      <c r="AM60" s="817">
        <v>63969535.911966547</v>
      </c>
      <c r="AN60" s="342" t="s">
        <v>222</v>
      </c>
    </row>
    <row r="61" spans="2:40" ht="13.75" customHeight="1" x14ac:dyDescent="0.35">
      <c r="B61" s="307" t="s">
        <v>224</v>
      </c>
      <c r="C61" s="308">
        <v>1045</v>
      </c>
      <c r="D61" s="308">
        <v>4</v>
      </c>
      <c r="E61" s="308">
        <v>120</v>
      </c>
      <c r="F61" s="308">
        <v>26</v>
      </c>
      <c r="G61" s="308">
        <v>22</v>
      </c>
      <c r="H61" s="308">
        <v>48</v>
      </c>
      <c r="I61" s="308">
        <v>144</v>
      </c>
      <c r="J61" s="308">
        <v>37</v>
      </c>
      <c r="K61" s="308">
        <v>186</v>
      </c>
      <c r="L61" s="308">
        <v>49</v>
      </c>
      <c r="M61" s="308">
        <v>34</v>
      </c>
      <c r="N61" s="308">
        <v>24</v>
      </c>
      <c r="O61" s="308">
        <v>90</v>
      </c>
      <c r="P61" s="308">
        <v>75</v>
      </c>
      <c r="Q61" s="308">
        <v>29</v>
      </c>
      <c r="R61" s="309">
        <v>1933</v>
      </c>
      <c r="S61" s="307" t="s">
        <v>224</v>
      </c>
      <c r="U61" s="307"/>
      <c r="V61" s="307"/>
      <c r="W61" s="339" t="s">
        <v>224</v>
      </c>
      <c r="X61" s="340">
        <v>7395861.0169753106</v>
      </c>
      <c r="Y61" s="340">
        <v>6969.6052028038002</v>
      </c>
      <c r="Z61" s="340">
        <v>730315.92280200298</v>
      </c>
      <c r="AA61" s="340">
        <v>144764.57738508901</v>
      </c>
      <c r="AB61" s="340">
        <v>63552.556371177699</v>
      </c>
      <c r="AC61" s="340">
        <v>640097.52524201304</v>
      </c>
      <c r="AD61" s="340">
        <v>207722.294925372</v>
      </c>
      <c r="AE61" s="340">
        <v>143289.159989459</v>
      </c>
      <c r="AF61" s="340">
        <v>791744.244576614</v>
      </c>
      <c r="AG61" s="340">
        <v>99831.536872685494</v>
      </c>
      <c r="AH61" s="340">
        <v>63152.895105861098</v>
      </c>
      <c r="AI61" s="340">
        <v>111835.05599211001</v>
      </c>
      <c r="AJ61" s="340">
        <v>196050.81408191999</v>
      </c>
      <c r="AK61" s="340">
        <v>113190.56595</v>
      </c>
      <c r="AL61" s="340">
        <v>172963.73</v>
      </c>
      <c r="AM61" s="341">
        <v>10881341.501472419</v>
      </c>
      <c r="AN61" s="339" t="s">
        <v>224</v>
      </c>
    </row>
    <row r="62" spans="2:40" ht="13.75" customHeight="1" x14ac:dyDescent="0.35">
      <c r="B62" s="312" t="s">
        <v>225</v>
      </c>
      <c r="C62" s="313">
        <v>11087</v>
      </c>
      <c r="D62" s="313">
        <v>247</v>
      </c>
      <c r="E62" s="313">
        <v>401</v>
      </c>
      <c r="F62" s="313">
        <v>561</v>
      </c>
      <c r="G62" s="313">
        <v>3563</v>
      </c>
      <c r="H62" s="313">
        <v>194</v>
      </c>
      <c r="I62" s="313">
        <v>1989</v>
      </c>
      <c r="J62" s="313">
        <v>4301</v>
      </c>
      <c r="K62" s="313">
        <v>821</v>
      </c>
      <c r="L62" s="313">
        <v>297</v>
      </c>
      <c r="M62" s="313">
        <v>2007</v>
      </c>
      <c r="N62" s="313">
        <v>220</v>
      </c>
      <c r="O62" s="313">
        <v>3711</v>
      </c>
      <c r="P62" s="313">
        <v>470</v>
      </c>
      <c r="Q62" s="313">
        <v>2431</v>
      </c>
      <c r="R62" s="1097">
        <v>32300</v>
      </c>
      <c r="S62" s="312" t="s">
        <v>225</v>
      </c>
      <c r="U62" s="307"/>
      <c r="V62" s="307"/>
      <c r="W62" s="342" t="s">
        <v>225</v>
      </c>
      <c r="X62" s="1098">
        <v>87414418.935036436</v>
      </c>
      <c r="Y62" s="1098">
        <v>2495907.5946579399</v>
      </c>
      <c r="Z62" s="1098">
        <v>9146258.1819298808</v>
      </c>
      <c r="AA62" s="1098">
        <v>1986535.5675852101</v>
      </c>
      <c r="AB62" s="1098">
        <v>37834779.477510102</v>
      </c>
      <c r="AC62" s="1098">
        <v>439917.389580207</v>
      </c>
      <c r="AD62" s="1098">
        <v>3842496.6048802701</v>
      </c>
      <c r="AE62" s="1098">
        <v>21983092.219702501</v>
      </c>
      <c r="AF62" s="1098">
        <v>4003416.65242915</v>
      </c>
      <c r="AG62" s="1098">
        <v>1335180.30124066</v>
      </c>
      <c r="AH62" s="1098">
        <v>14425374.246324601</v>
      </c>
      <c r="AI62" s="1098">
        <v>1389184.6999947201</v>
      </c>
      <c r="AJ62" s="1098">
        <v>76872171.681899205</v>
      </c>
      <c r="AK62" s="1098">
        <v>6771397.6908900002</v>
      </c>
      <c r="AL62" s="1098">
        <v>33070474.949999999</v>
      </c>
      <c r="AM62" s="817">
        <v>303010606.19366091</v>
      </c>
      <c r="AN62" s="342" t="s">
        <v>225</v>
      </c>
    </row>
    <row r="63" spans="2:40" ht="13.75" customHeight="1" x14ac:dyDescent="0.35">
      <c r="B63" s="307" t="s">
        <v>226</v>
      </c>
      <c r="C63" s="308">
        <v>493</v>
      </c>
      <c r="D63" s="308">
        <v>1</v>
      </c>
      <c r="E63" s="308">
        <v>31</v>
      </c>
      <c r="F63" s="308">
        <v>23</v>
      </c>
      <c r="G63" s="308">
        <v>2</v>
      </c>
      <c r="H63" s="308">
        <v>2</v>
      </c>
      <c r="I63" s="308">
        <v>5</v>
      </c>
      <c r="J63" s="308">
        <v>0</v>
      </c>
      <c r="K63" s="308">
        <v>1</v>
      </c>
      <c r="L63" s="308">
        <v>1</v>
      </c>
      <c r="M63" s="308">
        <v>11</v>
      </c>
      <c r="N63" s="308">
        <v>4</v>
      </c>
      <c r="O63" s="308">
        <v>1</v>
      </c>
      <c r="P63" s="308">
        <v>0</v>
      </c>
      <c r="Q63" s="308">
        <v>2</v>
      </c>
      <c r="R63" s="309">
        <v>577</v>
      </c>
      <c r="S63" s="307" t="s">
        <v>226</v>
      </c>
      <c r="U63" s="307"/>
      <c r="V63" s="307"/>
      <c r="W63" s="339" t="s">
        <v>226</v>
      </c>
      <c r="X63" s="340">
        <v>13832475.520713707</v>
      </c>
      <c r="Y63" s="340">
        <v>742.02038224417504</v>
      </c>
      <c r="Z63" s="340">
        <v>324742.06570109801</v>
      </c>
      <c r="AA63" s="340">
        <v>218064.12658098401</v>
      </c>
      <c r="AB63" s="340">
        <v>3671.8707532757098</v>
      </c>
      <c r="AC63" s="340">
        <v>12502.550002546801</v>
      </c>
      <c r="AD63" s="340">
        <v>13723.717426171201</v>
      </c>
      <c r="AE63" s="340">
        <v>0</v>
      </c>
      <c r="AF63" s="340">
        <v>454.86011012056201</v>
      </c>
      <c r="AG63" s="340">
        <v>1771.53220474665</v>
      </c>
      <c r="AH63" s="340">
        <v>33534.511494328399</v>
      </c>
      <c r="AI63" s="340">
        <v>10495.3856250751</v>
      </c>
      <c r="AJ63" s="340">
        <v>4363.2946719600004</v>
      </c>
      <c r="AK63" s="340">
        <v>0</v>
      </c>
      <c r="AL63" s="340">
        <v>13123.67</v>
      </c>
      <c r="AM63" s="341">
        <v>14469665.125666259</v>
      </c>
      <c r="AN63" s="339" t="s">
        <v>226</v>
      </c>
    </row>
    <row r="64" spans="2:40" ht="13.75" customHeight="1" x14ac:dyDescent="0.35">
      <c r="B64" s="312" t="s">
        <v>227</v>
      </c>
      <c r="C64" s="313">
        <v>626</v>
      </c>
      <c r="D64" s="313">
        <v>10</v>
      </c>
      <c r="E64" s="313">
        <v>1</v>
      </c>
      <c r="F64" s="313">
        <v>1</v>
      </c>
      <c r="G64" s="313">
        <v>18</v>
      </c>
      <c r="H64" s="313">
        <v>3204</v>
      </c>
      <c r="I64" s="313">
        <v>2</v>
      </c>
      <c r="J64" s="313">
        <v>58</v>
      </c>
      <c r="K64" s="313">
        <v>0</v>
      </c>
      <c r="L64" s="313">
        <v>0</v>
      </c>
      <c r="M64" s="313">
        <v>53</v>
      </c>
      <c r="N64" s="313">
        <v>208</v>
      </c>
      <c r="O64" s="313">
        <v>38</v>
      </c>
      <c r="P64" s="313">
        <v>1</v>
      </c>
      <c r="Q64" s="313">
        <v>0</v>
      </c>
      <c r="R64" s="1097">
        <v>4220</v>
      </c>
      <c r="S64" s="312" t="s">
        <v>227</v>
      </c>
      <c r="U64" s="307"/>
      <c r="V64" s="307"/>
      <c r="W64" s="342" t="s">
        <v>227</v>
      </c>
      <c r="X64" s="1098">
        <v>2872924.8860500902</v>
      </c>
      <c r="Y64" s="1098">
        <v>48837.541593702903</v>
      </c>
      <c r="Z64" s="1098">
        <v>1976.78998273057</v>
      </c>
      <c r="AA64" s="1098">
        <v>1662.0702721932801</v>
      </c>
      <c r="AB64" s="1098">
        <v>105308.251241244</v>
      </c>
      <c r="AC64" s="1098">
        <v>9700792.8366331998</v>
      </c>
      <c r="AD64" s="1098">
        <v>46310.652217786701</v>
      </c>
      <c r="AE64" s="1098">
        <v>150180.21413926201</v>
      </c>
      <c r="AF64" s="1098">
        <v>0</v>
      </c>
      <c r="AG64" s="1098">
        <v>0</v>
      </c>
      <c r="AH64" s="1098">
        <v>171094.078454715</v>
      </c>
      <c r="AI64" s="1098">
        <v>565317.70443579799</v>
      </c>
      <c r="AJ64" s="1098">
        <v>76875.693740999995</v>
      </c>
      <c r="AK64" s="1098">
        <v>1506.4559999999999</v>
      </c>
      <c r="AL64" s="1098">
        <v>0</v>
      </c>
      <c r="AM64" s="817">
        <v>13742787.174761722</v>
      </c>
      <c r="AN64" s="342" t="s">
        <v>227</v>
      </c>
    </row>
    <row r="65" spans="2:41" ht="13.75" customHeight="1" x14ac:dyDescent="0.35">
      <c r="B65" s="307" t="s">
        <v>12555</v>
      </c>
      <c r="C65" s="308">
        <v>101</v>
      </c>
      <c r="D65" s="308">
        <v>0</v>
      </c>
      <c r="E65" s="308">
        <v>0</v>
      </c>
      <c r="F65" s="308">
        <v>0</v>
      </c>
      <c r="G65" s="308">
        <v>0</v>
      </c>
      <c r="H65" s="308">
        <v>0</v>
      </c>
      <c r="I65" s="308">
        <v>0</v>
      </c>
      <c r="J65" s="308">
        <v>0</v>
      </c>
      <c r="K65" s="308">
        <v>0</v>
      </c>
      <c r="L65" s="308">
        <v>0</v>
      </c>
      <c r="M65" s="308">
        <v>0</v>
      </c>
      <c r="N65" s="308">
        <v>0</v>
      </c>
      <c r="O65" s="308">
        <v>0</v>
      </c>
      <c r="P65" s="308">
        <v>0</v>
      </c>
      <c r="Q65" s="308">
        <v>0</v>
      </c>
      <c r="R65" s="309">
        <v>101</v>
      </c>
      <c r="S65" s="307" t="s">
        <v>12555</v>
      </c>
      <c r="U65" s="307"/>
      <c r="V65" s="307"/>
      <c r="W65" s="339" t="s">
        <v>12556</v>
      </c>
      <c r="X65" s="340">
        <v>33314305.015522521</v>
      </c>
      <c r="Y65" s="340">
        <v>0</v>
      </c>
      <c r="Z65" s="340">
        <v>0</v>
      </c>
      <c r="AA65" s="340">
        <v>0</v>
      </c>
      <c r="AB65" s="340">
        <v>0</v>
      </c>
      <c r="AC65" s="340">
        <v>0</v>
      </c>
      <c r="AD65" s="340">
        <v>0</v>
      </c>
      <c r="AE65" s="340">
        <v>0</v>
      </c>
      <c r="AF65" s="340">
        <v>0</v>
      </c>
      <c r="AG65" s="340">
        <v>0</v>
      </c>
      <c r="AH65" s="340">
        <v>0</v>
      </c>
      <c r="AI65" s="340">
        <v>0</v>
      </c>
      <c r="AJ65" s="340">
        <v>0</v>
      </c>
      <c r="AK65" s="340">
        <v>0</v>
      </c>
      <c r="AL65" s="340">
        <v>0</v>
      </c>
      <c r="AM65" s="341">
        <v>33314305.015522521</v>
      </c>
      <c r="AN65" s="339" t="s">
        <v>12556</v>
      </c>
    </row>
    <row r="66" spans="2:41" s="326" customFormat="1" ht="13.75" customHeight="1" x14ac:dyDescent="0.35">
      <c r="B66" s="324" t="s">
        <v>4</v>
      </c>
      <c r="C66" s="280">
        <v>1096388</v>
      </c>
      <c r="D66" s="280">
        <v>42112</v>
      </c>
      <c r="E66" s="280">
        <v>63605</v>
      </c>
      <c r="F66" s="280">
        <v>53586</v>
      </c>
      <c r="G66" s="280">
        <v>45996</v>
      </c>
      <c r="H66" s="280">
        <v>38485</v>
      </c>
      <c r="I66" s="280">
        <v>100414</v>
      </c>
      <c r="J66" s="280">
        <v>47196</v>
      </c>
      <c r="K66" s="280">
        <v>137923</v>
      </c>
      <c r="L66" s="280">
        <v>93396</v>
      </c>
      <c r="M66" s="280">
        <v>86576</v>
      </c>
      <c r="N66" s="280">
        <v>28437</v>
      </c>
      <c r="O66" s="280">
        <v>121529</v>
      </c>
      <c r="P66" s="280">
        <v>257513</v>
      </c>
      <c r="Q66" s="280">
        <v>39344</v>
      </c>
      <c r="R66" s="280">
        <v>2252500</v>
      </c>
      <c r="S66" s="325" t="s">
        <v>4</v>
      </c>
      <c r="U66" s="642"/>
      <c r="V66" s="642"/>
      <c r="W66" s="351" t="s">
        <v>4</v>
      </c>
      <c r="X66" s="352">
        <v>10575478790.273191</v>
      </c>
      <c r="Y66" s="352">
        <v>345359188.55342752</v>
      </c>
      <c r="Z66" s="352">
        <v>223390321.43906826</v>
      </c>
      <c r="AA66" s="352">
        <v>207659991.30802861</v>
      </c>
      <c r="AB66" s="352">
        <v>226712342.8117305</v>
      </c>
      <c r="AC66" s="352">
        <v>230751210.52577302</v>
      </c>
      <c r="AD66" s="352">
        <v>231983063.57823372</v>
      </c>
      <c r="AE66" s="352">
        <v>285648747.05011475</v>
      </c>
      <c r="AF66" s="352">
        <v>864782090.98021734</v>
      </c>
      <c r="AG66" s="352">
        <v>409477378.0352385</v>
      </c>
      <c r="AH66" s="352">
        <v>627770682.15647304</v>
      </c>
      <c r="AI66" s="352">
        <v>133409111.55982588</v>
      </c>
      <c r="AJ66" s="352">
        <v>474864135.76811004</v>
      </c>
      <c r="AK66" s="352">
        <v>5023643188.0221815</v>
      </c>
      <c r="AL66" s="352">
        <v>295851982.55000001</v>
      </c>
      <c r="AM66" s="352">
        <v>20156782224.611614</v>
      </c>
      <c r="AN66" s="1099" t="s">
        <v>4</v>
      </c>
    </row>
    <row r="67" spans="2:41" s="326" customFormat="1" ht="13.75" customHeight="1" x14ac:dyDescent="0.35">
      <c r="B67" s="1067" t="s">
        <v>12478</v>
      </c>
      <c r="C67" s="566"/>
      <c r="D67" s="566"/>
      <c r="E67" s="566"/>
      <c r="F67" s="566"/>
      <c r="G67" s="566"/>
      <c r="H67" s="566"/>
      <c r="I67" s="566"/>
      <c r="J67" s="566"/>
      <c r="K67" s="566"/>
      <c r="L67" s="566"/>
      <c r="M67" s="566"/>
      <c r="N67" s="566"/>
      <c r="O67" s="566"/>
      <c r="P67" s="566"/>
      <c r="Q67" s="566"/>
      <c r="R67" s="566"/>
      <c r="S67" s="566"/>
      <c r="T67" s="642"/>
      <c r="U67" s="642"/>
      <c r="V67" s="642"/>
      <c r="W67" s="644" t="s">
        <v>229</v>
      </c>
      <c r="X67" s="647"/>
      <c r="Y67" s="647"/>
      <c r="Z67" s="647"/>
      <c r="AA67" s="647"/>
      <c r="AB67" s="647"/>
      <c r="AC67" s="647"/>
      <c r="AD67" s="647"/>
      <c r="AE67" s="647"/>
      <c r="AF67" s="647"/>
      <c r="AG67" s="647"/>
      <c r="AH67" s="647"/>
      <c r="AI67" s="647"/>
      <c r="AJ67" s="647"/>
      <c r="AK67" s="647"/>
      <c r="AL67" s="647"/>
      <c r="AM67" s="647"/>
      <c r="AN67" s="647"/>
      <c r="AO67" s="1100"/>
    </row>
    <row r="68" spans="2:41" ht="24" customHeight="1" x14ac:dyDescent="0.35">
      <c r="B68" s="1396" t="s">
        <v>12557</v>
      </c>
      <c r="C68" s="1396"/>
      <c r="D68" s="1396"/>
      <c r="E68" s="1396"/>
      <c r="F68" s="1396"/>
      <c r="G68" s="1396"/>
      <c r="H68" s="1396"/>
      <c r="I68" s="1396"/>
      <c r="J68" s="1396"/>
      <c r="K68" s="327"/>
      <c r="L68" s="327"/>
      <c r="M68" s="327"/>
      <c r="N68" s="327"/>
      <c r="O68" s="327"/>
      <c r="P68" s="327"/>
      <c r="Q68" s="327"/>
      <c r="R68" s="327"/>
      <c r="S68" s="327"/>
      <c r="T68" s="327"/>
      <c r="U68" s="327"/>
      <c r="V68" s="327"/>
      <c r="X68" s="353"/>
      <c r="Y68" s="353"/>
      <c r="Z68" s="353"/>
      <c r="AA68" s="353"/>
      <c r="AB68" s="353"/>
      <c r="AC68" s="353"/>
      <c r="AD68" s="353"/>
      <c r="AE68" s="353"/>
      <c r="AF68" s="354"/>
      <c r="AG68" s="354"/>
      <c r="AH68" s="354"/>
      <c r="AI68" s="354"/>
      <c r="AJ68" s="354"/>
      <c r="AK68" s="354"/>
      <c r="AL68" s="224"/>
      <c r="AM68" s="224"/>
      <c r="AN68" s="354"/>
    </row>
    <row r="69" spans="2:41" s="340" customFormat="1" ht="25.15" customHeight="1" x14ac:dyDescent="0.3">
      <c r="B69" s="1396" t="s">
        <v>12679</v>
      </c>
      <c r="C69" s="1396"/>
      <c r="D69" s="1396"/>
      <c r="E69" s="1396"/>
      <c r="F69" s="1396"/>
      <c r="G69" s="1396"/>
      <c r="H69" s="1396"/>
      <c r="I69" s="1396"/>
      <c r="J69" s="1396"/>
    </row>
    <row r="70" spans="2:41" x14ac:dyDescent="0.35">
      <c r="B70" s="340"/>
      <c r="C70" s="340"/>
      <c r="D70" s="340"/>
      <c r="E70" s="340"/>
      <c r="F70" s="340"/>
      <c r="G70" s="340"/>
      <c r="H70" s="340"/>
      <c r="I70" s="340"/>
      <c r="J70" s="340"/>
      <c r="K70" s="340"/>
      <c r="L70" s="340"/>
      <c r="M70" s="340"/>
      <c r="N70" s="340"/>
      <c r="O70" s="340"/>
      <c r="P70" s="340"/>
      <c r="Q70" s="340"/>
      <c r="R70" s="340"/>
      <c r="S70" s="340"/>
      <c r="W70" s="1317"/>
      <c r="X70" s="1318"/>
      <c r="Y70" s="1318"/>
      <c r="Z70" s="1318"/>
      <c r="AA70" s="1318"/>
      <c r="AB70" s="1318"/>
      <c r="AC70" s="1318"/>
      <c r="AD70" s="1318"/>
      <c r="AE70" s="1318"/>
      <c r="AF70" s="1318"/>
      <c r="AG70" s="1318"/>
      <c r="AH70" s="1318"/>
      <c r="AI70" s="1318"/>
      <c r="AJ70" s="1318"/>
      <c r="AK70" s="1318"/>
      <c r="AL70" s="1318"/>
      <c r="AM70" s="1318"/>
      <c r="AN70" s="355"/>
    </row>
    <row r="71" spans="2:41" s="340" customFormat="1" ht="13" x14ac:dyDescent="0.3">
      <c r="L71" s="308"/>
      <c r="M71" s="308"/>
      <c r="N71" s="308"/>
      <c r="O71" s="308"/>
      <c r="P71" s="308"/>
      <c r="Q71" s="308"/>
      <c r="R71" s="308"/>
      <c r="AK71" s="887"/>
    </row>
    <row r="72" spans="2:41" x14ac:dyDescent="0.35">
      <c r="C72" s="331"/>
      <c r="L72" s="1101"/>
      <c r="M72" s="1101"/>
      <c r="N72" s="1101"/>
      <c r="O72" s="1101"/>
      <c r="P72" s="1101"/>
      <c r="Q72" s="1101"/>
      <c r="W72" s="340"/>
      <c r="X72" s="340"/>
      <c r="Y72" s="340"/>
      <c r="Z72" s="340"/>
      <c r="AA72" s="340"/>
      <c r="AB72" s="340"/>
      <c r="AC72" s="340"/>
      <c r="AD72" s="340"/>
      <c r="AE72" s="340"/>
      <c r="AF72" s="340"/>
      <c r="AG72" s="340"/>
      <c r="AH72" s="340"/>
      <c r="AI72" s="340"/>
      <c r="AJ72" s="340"/>
      <c r="AK72" s="340"/>
      <c r="AL72" s="340"/>
      <c r="AM72" s="340"/>
      <c r="AN72" s="340"/>
    </row>
    <row r="73" spans="2:41" x14ac:dyDescent="0.35">
      <c r="B73" s="311"/>
      <c r="C73" s="331"/>
      <c r="D73" s="311"/>
      <c r="E73" s="311"/>
      <c r="F73" s="311"/>
      <c r="G73" s="311"/>
      <c r="H73" s="311"/>
      <c r="I73" s="311"/>
      <c r="J73" s="311"/>
      <c r="K73" s="311"/>
      <c r="L73" s="311"/>
      <c r="M73" s="311"/>
      <c r="N73" s="311"/>
      <c r="O73" s="311"/>
      <c r="P73" s="311"/>
      <c r="Q73" s="311"/>
      <c r="R73" s="311"/>
      <c r="S73" s="311"/>
    </row>
    <row r="74" spans="2:41" x14ac:dyDescent="0.35">
      <c r="B74" s="1351" t="s">
        <v>12559</v>
      </c>
      <c r="C74" s="1351"/>
      <c r="D74" s="1351"/>
      <c r="E74" s="1351"/>
      <c r="F74" s="1351"/>
      <c r="G74" s="1351"/>
      <c r="H74" s="1351"/>
      <c r="I74" s="1351"/>
      <c r="J74" s="1351"/>
      <c r="K74" s="311"/>
      <c r="L74" s="311"/>
      <c r="M74" s="311"/>
      <c r="N74" s="311"/>
      <c r="O74" s="311"/>
      <c r="P74" s="311"/>
      <c r="Q74" s="311"/>
      <c r="R74" s="311"/>
      <c r="S74" s="311"/>
      <c r="T74" s="311"/>
      <c r="U74" s="311"/>
      <c r="V74" s="311"/>
      <c r="W74" s="1351" t="s">
        <v>12560</v>
      </c>
      <c r="X74" s="1351"/>
      <c r="Y74" s="1351"/>
      <c r="Z74" s="1351"/>
      <c r="AA74" s="1351"/>
      <c r="AB74" s="1351"/>
      <c r="AC74" s="1351"/>
      <c r="AD74" s="1351"/>
      <c r="AE74" s="1351"/>
    </row>
    <row r="75" spans="2:41" x14ac:dyDescent="0.35">
      <c r="B75" s="311"/>
      <c r="C75" s="331"/>
      <c r="D75" s="311"/>
      <c r="E75" s="311"/>
      <c r="F75" s="311"/>
      <c r="G75" s="311"/>
      <c r="H75" s="311"/>
      <c r="I75" s="311"/>
      <c r="J75" s="311"/>
      <c r="K75" s="311"/>
      <c r="L75" s="311"/>
      <c r="M75" s="311"/>
      <c r="N75" s="311"/>
      <c r="O75" s="311"/>
      <c r="P75" s="311"/>
      <c r="Q75" s="311"/>
      <c r="R75" s="311"/>
      <c r="S75" s="311"/>
      <c r="T75" s="311"/>
      <c r="U75" s="311"/>
      <c r="V75" s="311"/>
    </row>
    <row r="76" spans="2:41" x14ac:dyDescent="0.35">
      <c r="B76" s="311"/>
      <c r="C76" s="331"/>
      <c r="D76" s="311"/>
      <c r="E76" s="311"/>
      <c r="F76" s="311"/>
      <c r="G76" s="311"/>
      <c r="H76" s="311"/>
      <c r="I76" s="311"/>
      <c r="J76" s="311"/>
      <c r="K76" s="311"/>
      <c r="L76" s="311"/>
      <c r="M76" s="311"/>
      <c r="N76" s="311"/>
      <c r="O76" s="311"/>
      <c r="P76" s="311"/>
      <c r="Q76" s="311"/>
      <c r="R76" s="311"/>
      <c r="S76" s="311"/>
      <c r="T76" s="311"/>
      <c r="U76" s="311"/>
      <c r="V76" s="311"/>
    </row>
    <row r="77" spans="2:41" x14ac:dyDescent="0.35">
      <c r="B77" s="311"/>
      <c r="C77" s="331"/>
      <c r="D77" s="311"/>
      <c r="E77" s="311"/>
      <c r="F77" s="311"/>
      <c r="G77" s="311"/>
      <c r="H77" s="311"/>
      <c r="I77" s="311"/>
      <c r="J77" s="311"/>
      <c r="K77" s="311"/>
      <c r="L77" s="311"/>
      <c r="M77" s="311"/>
      <c r="N77" s="311"/>
      <c r="O77" s="311"/>
      <c r="P77" s="311"/>
      <c r="Q77" s="311"/>
      <c r="R77" s="311"/>
      <c r="S77" s="311"/>
      <c r="T77" s="311"/>
      <c r="U77" s="311"/>
      <c r="V77" s="311"/>
    </row>
    <row r="78" spans="2:41" x14ac:dyDescent="0.35">
      <c r="B78" s="311"/>
      <c r="C78" s="331"/>
      <c r="D78" s="311"/>
      <c r="E78" s="311"/>
      <c r="F78" s="311"/>
      <c r="G78" s="311"/>
      <c r="H78" s="311"/>
      <c r="I78" s="311"/>
      <c r="J78" s="311"/>
      <c r="K78" s="311"/>
      <c r="L78" s="311"/>
      <c r="M78" s="311"/>
      <c r="N78" s="311"/>
      <c r="O78" s="311"/>
      <c r="P78" s="311"/>
      <c r="Q78" s="311"/>
      <c r="R78" s="311"/>
      <c r="S78" s="311"/>
      <c r="T78" s="311"/>
      <c r="U78" s="311"/>
      <c r="V78" s="311"/>
    </row>
    <row r="79" spans="2:41" x14ac:dyDescent="0.35">
      <c r="B79" s="311"/>
      <c r="C79" s="331"/>
      <c r="D79" s="311"/>
      <c r="E79" s="311"/>
      <c r="F79" s="311"/>
      <c r="G79" s="311"/>
      <c r="H79" s="311"/>
      <c r="I79" s="311"/>
      <c r="J79" s="311"/>
      <c r="K79" s="311"/>
      <c r="L79" s="311"/>
      <c r="M79" s="311"/>
      <c r="N79" s="311"/>
      <c r="O79" s="311"/>
      <c r="P79" s="311"/>
      <c r="Q79" s="311"/>
      <c r="R79" s="311"/>
      <c r="S79" s="311"/>
      <c r="T79" s="311"/>
      <c r="U79" s="311"/>
      <c r="V79" s="311"/>
    </row>
    <row r="80" spans="2:41" x14ac:dyDescent="0.35">
      <c r="B80" s="311"/>
      <c r="C80" s="331"/>
      <c r="D80"/>
      <c r="E80" s="311"/>
      <c r="F80" s="311"/>
      <c r="G80" s="311"/>
      <c r="H80" s="311"/>
      <c r="I80" s="311"/>
      <c r="J80" s="311"/>
      <c r="K80" s="311"/>
      <c r="L80" s="311"/>
      <c r="M80" s="311"/>
      <c r="N80" s="311"/>
      <c r="O80" s="311"/>
      <c r="P80" s="311"/>
      <c r="Q80" s="311"/>
      <c r="R80" s="311"/>
      <c r="S80" s="311"/>
      <c r="T80" s="311"/>
      <c r="U80" s="311"/>
      <c r="V80" s="311"/>
      <c r="Y80"/>
    </row>
    <row r="81" spans="3:3" s="311" customFormat="1" x14ac:dyDescent="0.35">
      <c r="C81" s="329"/>
    </row>
    <row r="82" spans="3:3" s="311" customFormat="1" x14ac:dyDescent="0.35">
      <c r="C82" s="329"/>
    </row>
    <row r="83" spans="3:3" s="311" customFormat="1" x14ac:dyDescent="0.35">
      <c r="C83" s="329"/>
    </row>
    <row r="84" spans="3:3" s="311" customFormat="1" x14ac:dyDescent="0.35">
      <c r="C84" s="329"/>
    </row>
    <row r="85" spans="3:3" s="311" customFormat="1" x14ac:dyDescent="0.35">
      <c r="C85" s="329"/>
    </row>
    <row r="86" spans="3:3" s="311" customFormat="1" x14ac:dyDescent="0.35">
      <c r="C86" s="329"/>
    </row>
    <row r="87" spans="3:3" s="311" customFormat="1" x14ac:dyDescent="0.35">
      <c r="C87" s="329"/>
    </row>
    <row r="88" spans="3:3" s="311" customFormat="1" x14ac:dyDescent="0.35">
      <c r="C88" s="329"/>
    </row>
    <row r="89" spans="3:3" s="311" customFormat="1" x14ac:dyDescent="0.35"/>
    <row r="90" spans="3:3" s="311" customFormat="1" x14ac:dyDescent="0.35"/>
    <row r="91" spans="3:3" s="311" customFormat="1" x14ac:dyDescent="0.35"/>
    <row r="92" spans="3:3" s="311" customFormat="1" x14ac:dyDescent="0.35"/>
    <row r="93" spans="3:3" s="311" customFormat="1" x14ac:dyDescent="0.35"/>
    <row r="94" spans="3:3" s="311" customFormat="1" x14ac:dyDescent="0.35"/>
    <row r="95" spans="3:3" s="311" customFormat="1" x14ac:dyDescent="0.35"/>
    <row r="96" spans="3:3" s="311" customFormat="1" x14ac:dyDescent="0.35"/>
    <row r="97" s="311" customFormat="1" x14ac:dyDescent="0.35"/>
    <row r="98" s="311" customFormat="1" x14ac:dyDescent="0.35"/>
    <row r="99" s="311" customFormat="1" x14ac:dyDescent="0.35"/>
    <row r="100" s="311" customFormat="1" x14ac:dyDescent="0.35"/>
    <row r="101" s="311" customFormat="1" x14ac:dyDescent="0.35"/>
    <row r="102" s="311" customFormat="1" x14ac:dyDescent="0.35"/>
    <row r="103" s="311" customFormat="1" x14ac:dyDescent="0.35"/>
    <row r="104" s="311" customFormat="1" x14ac:dyDescent="0.35"/>
    <row r="105" s="311" customFormat="1" x14ac:dyDescent="0.35"/>
    <row r="106" s="311" customFormat="1" x14ac:dyDescent="0.35"/>
    <row r="107" s="311" customFormat="1" x14ac:dyDescent="0.35"/>
    <row r="108" s="311" customFormat="1" x14ac:dyDescent="0.35"/>
    <row r="109" s="311" customFormat="1" x14ac:dyDescent="0.35"/>
    <row r="110" s="311" customFormat="1" x14ac:dyDescent="0.35"/>
    <row r="111" s="311" customFormat="1" x14ac:dyDescent="0.35"/>
    <row r="112" s="311" customFormat="1" x14ac:dyDescent="0.35"/>
    <row r="113" s="311" customFormat="1" x14ac:dyDescent="0.35"/>
    <row r="114" s="311" customFormat="1" x14ac:dyDescent="0.35"/>
    <row r="115" s="311" customFormat="1" x14ac:dyDescent="0.35"/>
    <row r="116" s="311" customFormat="1" x14ac:dyDescent="0.35"/>
    <row r="117" s="311" customFormat="1" x14ac:dyDescent="0.35"/>
    <row r="118" s="311" customFormat="1" x14ac:dyDescent="0.35"/>
    <row r="119" s="311" customFormat="1" x14ac:dyDescent="0.35"/>
    <row r="120" s="311" customFormat="1" x14ac:dyDescent="0.35"/>
    <row r="121" s="311" customFormat="1" x14ac:dyDescent="0.35"/>
    <row r="122" s="311" customFormat="1" x14ac:dyDescent="0.35"/>
    <row r="123" s="311" customFormat="1" x14ac:dyDescent="0.35"/>
    <row r="124" s="311" customFormat="1" x14ac:dyDescent="0.35"/>
    <row r="125" s="311" customFormat="1" x14ac:dyDescent="0.35"/>
    <row r="126" s="311" customFormat="1" x14ac:dyDescent="0.35"/>
    <row r="127" s="311" customFormat="1" x14ac:dyDescent="0.35"/>
    <row r="128" s="311" customFormat="1" x14ac:dyDescent="0.35"/>
    <row r="129" s="311" customFormat="1" x14ac:dyDescent="0.35"/>
    <row r="130" s="311" customFormat="1" x14ac:dyDescent="0.35"/>
    <row r="131" s="311" customFormat="1" x14ac:dyDescent="0.35"/>
    <row r="132" s="311" customFormat="1" x14ac:dyDescent="0.35"/>
    <row r="133" s="311" customFormat="1" x14ac:dyDescent="0.35"/>
    <row r="134" s="311" customFormat="1" x14ac:dyDescent="0.35"/>
    <row r="135" s="311" customFormat="1" x14ac:dyDescent="0.35"/>
    <row r="136" s="311" customFormat="1" x14ac:dyDescent="0.35"/>
    <row r="137" s="311" customFormat="1" x14ac:dyDescent="0.35"/>
    <row r="138" s="311" customFormat="1" x14ac:dyDescent="0.35"/>
    <row r="139" s="311" customFormat="1" x14ac:dyDescent="0.35"/>
    <row r="140" s="311" customFormat="1" x14ac:dyDescent="0.35"/>
    <row r="141" s="311" customFormat="1" x14ac:dyDescent="0.35"/>
    <row r="142" s="311" customFormat="1" x14ac:dyDescent="0.35"/>
    <row r="143" s="311" customFormat="1" x14ac:dyDescent="0.35"/>
    <row r="144" s="311" customFormat="1" x14ac:dyDescent="0.35"/>
    <row r="145" s="311" customFormat="1" x14ac:dyDescent="0.35"/>
    <row r="146" s="311" customFormat="1" x14ac:dyDescent="0.35"/>
    <row r="147" s="311" customFormat="1" x14ac:dyDescent="0.35"/>
    <row r="148" s="311" customFormat="1" x14ac:dyDescent="0.35"/>
    <row r="149" s="311" customFormat="1" x14ac:dyDescent="0.35"/>
    <row r="150" s="311" customFormat="1" x14ac:dyDescent="0.35"/>
    <row r="151" s="311" customFormat="1" x14ac:dyDescent="0.35"/>
    <row r="152" s="311" customFormat="1" x14ac:dyDescent="0.35"/>
    <row r="153" s="311" customFormat="1" x14ac:dyDescent="0.35"/>
    <row r="154" s="311" customFormat="1" x14ac:dyDescent="0.35"/>
    <row r="155" s="311" customFormat="1" x14ac:dyDescent="0.35"/>
    <row r="156" s="311" customFormat="1" x14ac:dyDescent="0.35"/>
    <row r="157" s="311" customFormat="1" x14ac:dyDescent="0.35"/>
    <row r="158" s="311" customFormat="1" x14ac:dyDescent="0.35"/>
    <row r="159" s="311" customFormat="1" x14ac:dyDescent="0.35"/>
    <row r="160" s="311" customFormat="1" x14ac:dyDescent="0.35"/>
    <row r="161" s="311" customFormat="1" x14ac:dyDescent="0.35"/>
    <row r="162" s="311" customFormat="1" x14ac:dyDescent="0.35"/>
    <row r="163" s="311" customFormat="1" x14ac:dyDescent="0.35"/>
    <row r="164" s="311" customFormat="1" x14ac:dyDescent="0.35"/>
    <row r="165" s="311" customFormat="1" x14ac:dyDescent="0.35"/>
    <row r="166" s="311" customFormat="1" x14ac:dyDescent="0.35"/>
    <row r="167" s="311" customFormat="1" x14ac:dyDescent="0.35"/>
    <row r="168" s="311" customFormat="1" x14ac:dyDescent="0.35"/>
    <row r="169" s="311" customFormat="1" x14ac:dyDescent="0.35"/>
    <row r="170" s="311" customFormat="1" x14ac:dyDescent="0.35"/>
    <row r="171" s="311" customFormat="1" x14ac:dyDescent="0.35"/>
    <row r="172" s="311" customFormat="1" x14ac:dyDescent="0.35"/>
    <row r="173" s="311" customFormat="1" x14ac:dyDescent="0.35"/>
    <row r="174" s="311" customFormat="1" x14ac:dyDescent="0.35"/>
    <row r="175" s="311" customFormat="1" x14ac:dyDescent="0.35"/>
    <row r="176" s="311" customFormat="1" x14ac:dyDescent="0.35"/>
    <row r="177" s="311" customFormat="1" x14ac:dyDescent="0.35"/>
    <row r="178" s="311" customFormat="1" x14ac:dyDescent="0.35"/>
    <row r="179" s="311" customFormat="1" x14ac:dyDescent="0.35"/>
    <row r="180" s="311" customFormat="1" x14ac:dyDescent="0.35"/>
    <row r="181" s="311" customFormat="1" x14ac:dyDescent="0.35"/>
    <row r="182" s="311" customFormat="1" x14ac:dyDescent="0.35"/>
    <row r="183" s="311" customFormat="1" x14ac:dyDescent="0.35"/>
    <row r="184" s="311" customFormat="1" x14ac:dyDescent="0.35"/>
    <row r="185" s="311" customFormat="1" x14ac:dyDescent="0.35"/>
    <row r="186" s="311" customFormat="1" x14ac:dyDescent="0.35"/>
    <row r="187" s="311" customFormat="1" x14ac:dyDescent="0.35"/>
    <row r="188" s="311" customFormat="1" x14ac:dyDescent="0.35"/>
    <row r="189" s="311" customFormat="1" x14ac:dyDescent="0.35"/>
    <row r="190" s="311" customFormat="1" x14ac:dyDescent="0.35"/>
    <row r="191" s="311" customFormat="1" x14ac:dyDescent="0.35"/>
    <row r="192" s="311" customFormat="1" x14ac:dyDescent="0.35"/>
    <row r="193" s="311" customFormat="1" x14ac:dyDescent="0.35"/>
    <row r="194" s="311" customFormat="1" x14ac:dyDescent="0.35"/>
    <row r="195" s="311" customFormat="1" x14ac:dyDescent="0.35"/>
    <row r="196" s="311" customFormat="1" x14ac:dyDescent="0.35"/>
    <row r="197" s="311" customFormat="1" x14ac:dyDescent="0.35"/>
    <row r="198" s="311" customFormat="1" x14ac:dyDescent="0.35"/>
    <row r="199" s="311" customFormat="1" x14ac:dyDescent="0.35"/>
    <row r="200" s="311" customFormat="1" x14ac:dyDescent="0.35"/>
    <row r="201" s="311" customFormat="1" x14ac:dyDescent="0.35"/>
    <row r="202" s="311" customFormat="1" x14ac:dyDescent="0.35"/>
    <row r="203" s="311" customFormat="1" x14ac:dyDescent="0.35"/>
    <row r="204" s="311" customFormat="1" x14ac:dyDescent="0.35"/>
    <row r="205" s="311" customFormat="1" x14ac:dyDescent="0.35"/>
    <row r="206" s="311" customFormat="1" x14ac:dyDescent="0.35"/>
    <row r="207" s="311" customFormat="1" x14ac:dyDescent="0.35"/>
    <row r="208" s="311" customFormat="1" x14ac:dyDescent="0.35"/>
    <row r="209" s="311" customFormat="1" x14ac:dyDescent="0.35"/>
    <row r="210" s="311" customFormat="1" x14ac:dyDescent="0.35"/>
    <row r="211" s="311" customFormat="1" x14ac:dyDescent="0.35"/>
    <row r="212" s="311" customFormat="1" x14ac:dyDescent="0.35"/>
    <row r="213" s="311" customFormat="1" x14ac:dyDescent="0.35"/>
    <row r="214" s="311" customFormat="1" x14ac:dyDescent="0.35"/>
    <row r="215" s="311" customFormat="1" x14ac:dyDescent="0.35"/>
    <row r="216" s="311" customFormat="1" x14ac:dyDescent="0.35"/>
    <row r="217" s="311" customFormat="1" x14ac:dyDescent="0.35"/>
    <row r="218" s="311" customFormat="1" x14ac:dyDescent="0.35"/>
    <row r="219" s="311" customFormat="1" x14ac:dyDescent="0.35"/>
    <row r="220" s="311" customFormat="1" x14ac:dyDescent="0.35"/>
    <row r="221" s="311" customFormat="1" x14ac:dyDescent="0.35"/>
    <row r="222" s="311" customFormat="1" x14ac:dyDescent="0.35"/>
    <row r="223" s="311" customFormat="1" x14ac:dyDescent="0.35"/>
    <row r="224" s="311" customFormat="1" x14ac:dyDescent="0.35"/>
    <row r="225" s="311" customFormat="1" x14ac:dyDescent="0.35"/>
    <row r="226" s="311" customFormat="1" x14ac:dyDescent="0.35"/>
    <row r="227" s="311" customFormat="1" x14ac:dyDescent="0.35"/>
    <row r="228" s="311" customFormat="1" x14ac:dyDescent="0.35"/>
    <row r="229" s="311" customFormat="1" x14ac:dyDescent="0.35"/>
    <row r="230" s="311" customFormat="1" x14ac:dyDescent="0.35"/>
    <row r="231" s="311" customFormat="1" x14ac:dyDescent="0.35"/>
    <row r="232" s="311" customFormat="1" x14ac:dyDescent="0.35"/>
    <row r="233" s="311" customFormat="1" x14ac:dyDescent="0.35"/>
    <row r="234" s="311" customFormat="1" x14ac:dyDescent="0.35"/>
    <row r="235" s="311" customFormat="1" x14ac:dyDescent="0.35"/>
    <row r="236" s="311" customFormat="1" x14ac:dyDescent="0.35"/>
    <row r="237" s="311" customFormat="1" x14ac:dyDescent="0.35"/>
    <row r="238" s="311" customFormat="1" x14ac:dyDescent="0.35"/>
    <row r="239" s="311" customFormat="1" x14ac:dyDescent="0.35"/>
    <row r="240" s="311" customFormat="1" x14ac:dyDescent="0.35"/>
    <row r="241" s="311" customFormat="1" x14ac:dyDescent="0.35"/>
    <row r="242" s="311" customFormat="1" x14ac:dyDescent="0.35"/>
    <row r="243" s="311" customFormat="1" x14ac:dyDescent="0.35"/>
    <row r="244" s="311" customFormat="1" x14ac:dyDescent="0.35"/>
    <row r="245" s="311" customFormat="1" x14ac:dyDescent="0.35"/>
    <row r="246" s="311" customFormat="1" x14ac:dyDescent="0.35"/>
    <row r="247" s="311" customFormat="1" x14ac:dyDescent="0.35"/>
    <row r="248" s="311" customFormat="1" x14ac:dyDescent="0.35"/>
    <row r="249" s="311" customFormat="1" x14ac:dyDescent="0.35"/>
    <row r="250" s="311" customFormat="1" x14ac:dyDescent="0.35"/>
    <row r="251" s="311" customFormat="1" x14ac:dyDescent="0.35"/>
    <row r="252" s="311" customFormat="1" x14ac:dyDescent="0.35"/>
    <row r="253" s="311" customFormat="1" x14ac:dyDescent="0.35"/>
    <row r="254" s="311" customFormat="1" x14ac:dyDescent="0.35"/>
    <row r="255" s="311" customFormat="1" x14ac:dyDescent="0.35"/>
    <row r="256" s="311" customFormat="1" x14ac:dyDescent="0.35"/>
    <row r="257" s="311" customFormat="1" x14ac:dyDescent="0.35"/>
    <row r="258" s="311" customFormat="1" x14ac:dyDescent="0.35"/>
    <row r="259" s="311" customFormat="1" x14ac:dyDescent="0.35"/>
    <row r="260" s="311" customFormat="1" x14ac:dyDescent="0.35"/>
    <row r="261" s="311" customFormat="1" x14ac:dyDescent="0.35"/>
    <row r="262" s="311" customFormat="1" x14ac:dyDescent="0.35"/>
    <row r="263" s="311" customFormat="1" x14ac:dyDescent="0.35"/>
    <row r="264" s="311" customFormat="1" x14ac:dyDescent="0.35"/>
    <row r="265" s="311" customFormat="1" x14ac:dyDescent="0.35"/>
    <row r="266" s="311" customFormat="1" x14ac:dyDescent="0.35"/>
    <row r="267" s="311" customFormat="1" x14ac:dyDescent="0.35"/>
    <row r="268" s="311" customFormat="1" x14ac:dyDescent="0.35"/>
    <row r="269" s="311" customFormat="1" x14ac:dyDescent="0.35"/>
    <row r="270" s="311" customFormat="1" x14ac:dyDescent="0.35"/>
    <row r="271" s="311" customFormat="1" x14ac:dyDescent="0.35"/>
    <row r="272" s="311" customFormat="1" x14ac:dyDescent="0.35"/>
    <row r="273" s="311" customFormat="1" x14ac:dyDescent="0.35"/>
    <row r="274" s="311" customFormat="1" x14ac:dyDescent="0.35"/>
    <row r="275" s="311" customFormat="1" x14ac:dyDescent="0.35"/>
    <row r="276" s="311" customFormat="1" x14ac:dyDescent="0.35"/>
    <row r="277" s="311" customFormat="1" x14ac:dyDescent="0.35"/>
    <row r="278" s="311" customFormat="1" x14ac:dyDescent="0.35"/>
    <row r="279" s="311" customFormat="1" x14ac:dyDescent="0.35"/>
    <row r="280" s="311" customFormat="1" x14ac:dyDescent="0.35"/>
    <row r="281" s="311" customFormat="1" x14ac:dyDescent="0.35"/>
    <row r="282" s="311" customFormat="1" x14ac:dyDescent="0.35"/>
    <row r="283" s="311" customFormat="1" x14ac:dyDescent="0.35"/>
    <row r="284" s="311" customFormat="1" x14ac:dyDescent="0.35"/>
    <row r="285" s="311" customFormat="1" x14ac:dyDescent="0.35"/>
    <row r="286" s="311" customFormat="1" x14ac:dyDescent="0.35"/>
    <row r="287" s="311" customFormat="1" x14ac:dyDescent="0.35"/>
    <row r="288" s="311" customFormat="1" x14ac:dyDescent="0.35"/>
    <row r="289" s="311" customFormat="1" x14ac:dyDescent="0.35"/>
    <row r="290" s="311" customFormat="1" x14ac:dyDescent="0.35"/>
    <row r="291" s="311" customFormat="1" x14ac:dyDescent="0.35"/>
    <row r="292" s="311" customFormat="1" x14ac:dyDescent="0.35"/>
    <row r="293" s="311" customFormat="1" x14ac:dyDescent="0.35"/>
    <row r="294" s="311" customFormat="1" x14ac:dyDescent="0.35"/>
    <row r="295" s="311" customFormat="1" x14ac:dyDescent="0.35"/>
    <row r="296" s="311" customFormat="1" x14ac:dyDescent="0.35"/>
    <row r="297" s="311" customFormat="1" x14ac:dyDescent="0.35"/>
    <row r="298" s="311" customFormat="1" x14ac:dyDescent="0.35"/>
    <row r="299" s="311" customFormat="1" x14ac:dyDescent="0.35"/>
    <row r="300" s="311" customFormat="1" x14ac:dyDescent="0.35"/>
    <row r="301" s="311" customFormat="1" x14ac:dyDescent="0.35"/>
    <row r="302" s="311" customFormat="1" x14ac:dyDescent="0.35"/>
    <row r="303" s="311" customFormat="1" x14ac:dyDescent="0.35"/>
    <row r="304" s="311" customFormat="1" x14ac:dyDescent="0.35"/>
    <row r="305" s="311" customFormat="1" x14ac:dyDescent="0.35"/>
    <row r="306" s="311" customFormat="1" x14ac:dyDescent="0.35"/>
    <row r="307" s="311" customFormat="1" x14ac:dyDescent="0.35"/>
    <row r="308" s="311" customFormat="1" x14ac:dyDescent="0.35"/>
    <row r="309" s="311" customFormat="1" x14ac:dyDescent="0.35"/>
    <row r="310" s="311" customFormat="1" x14ac:dyDescent="0.35"/>
    <row r="311" s="311" customFormat="1" x14ac:dyDescent="0.35"/>
    <row r="312" s="311" customFormat="1" x14ac:dyDescent="0.35"/>
    <row r="313" s="311" customFormat="1" x14ac:dyDescent="0.35"/>
    <row r="314" s="311" customFormat="1" x14ac:dyDescent="0.35"/>
    <row r="315" s="311" customFormat="1" x14ac:dyDescent="0.35"/>
    <row r="316" s="311" customFormat="1" x14ac:dyDescent="0.35"/>
    <row r="317" s="311" customFormat="1" x14ac:dyDescent="0.35"/>
    <row r="318" s="311" customFormat="1" x14ac:dyDescent="0.35"/>
    <row r="319" s="311" customFormat="1" x14ac:dyDescent="0.35"/>
    <row r="320" s="311" customFormat="1" x14ac:dyDescent="0.35"/>
    <row r="321" s="311" customFormat="1" x14ac:dyDescent="0.35"/>
    <row r="322" s="311" customFormat="1" x14ac:dyDescent="0.35"/>
    <row r="323" s="311" customFormat="1" x14ac:dyDescent="0.35"/>
    <row r="324" s="311" customFormat="1" x14ac:dyDescent="0.35"/>
    <row r="325" s="311" customFormat="1" x14ac:dyDescent="0.35"/>
    <row r="326" s="311" customFormat="1" x14ac:dyDescent="0.35"/>
    <row r="327" s="311" customFormat="1" x14ac:dyDescent="0.35"/>
    <row r="328" s="311" customFormat="1" x14ac:dyDescent="0.35"/>
    <row r="329" s="311" customFormat="1" x14ac:dyDescent="0.35"/>
    <row r="330" s="311" customFormat="1" x14ac:dyDescent="0.35"/>
    <row r="331" s="311" customFormat="1" x14ac:dyDescent="0.35"/>
    <row r="332" s="311" customFormat="1" x14ac:dyDescent="0.35"/>
    <row r="333" s="311" customFormat="1" x14ac:dyDescent="0.35"/>
    <row r="334" s="311" customFormat="1" x14ac:dyDescent="0.35"/>
    <row r="335" s="311" customFormat="1" x14ac:dyDescent="0.35"/>
    <row r="336" s="311" customFormat="1" x14ac:dyDescent="0.35"/>
    <row r="337" s="311" customFormat="1" x14ac:dyDescent="0.35"/>
    <row r="338" s="311" customFormat="1" x14ac:dyDescent="0.35"/>
    <row r="339" s="311" customFormat="1" x14ac:dyDescent="0.35"/>
    <row r="340" s="311" customFormat="1" x14ac:dyDescent="0.35"/>
    <row r="341" s="311" customFormat="1" x14ac:dyDescent="0.35"/>
    <row r="342" s="311" customFormat="1" x14ac:dyDescent="0.35"/>
    <row r="343" s="311" customFormat="1" x14ac:dyDescent="0.35"/>
    <row r="344" s="311" customFormat="1" x14ac:dyDescent="0.35"/>
    <row r="345" s="311" customFormat="1" x14ac:dyDescent="0.35"/>
    <row r="346" s="311" customFormat="1" x14ac:dyDescent="0.35"/>
    <row r="347" s="311" customFormat="1" x14ac:dyDescent="0.35"/>
    <row r="348" s="311" customFormat="1" x14ac:dyDescent="0.35"/>
    <row r="349" s="311" customFormat="1" x14ac:dyDescent="0.35"/>
    <row r="350" s="311" customFormat="1" x14ac:dyDescent="0.35"/>
    <row r="351" s="311" customFormat="1" x14ac:dyDescent="0.35"/>
    <row r="352" s="311" customFormat="1" x14ac:dyDescent="0.35"/>
    <row r="353" s="311" customFormat="1" x14ac:dyDescent="0.35"/>
    <row r="354" s="311" customFormat="1" x14ac:dyDescent="0.35"/>
    <row r="355" s="311" customFormat="1" x14ac:dyDescent="0.35"/>
    <row r="356" s="311" customFormat="1" x14ac:dyDescent="0.35"/>
    <row r="357" s="311" customFormat="1" x14ac:dyDescent="0.35"/>
    <row r="358" s="311" customFormat="1" x14ac:dyDescent="0.35"/>
    <row r="359" s="311" customFormat="1" x14ac:dyDescent="0.35"/>
    <row r="360" s="311" customFormat="1" x14ac:dyDescent="0.35"/>
    <row r="361" s="311" customFormat="1" x14ac:dyDescent="0.35"/>
    <row r="362" s="311" customFormat="1" x14ac:dyDescent="0.35"/>
    <row r="363" s="311" customFormat="1" x14ac:dyDescent="0.35"/>
    <row r="364" s="311" customFormat="1" x14ac:dyDescent="0.35"/>
    <row r="365" s="311" customFormat="1" x14ac:dyDescent="0.35"/>
    <row r="366" s="311" customFormat="1" x14ac:dyDescent="0.35"/>
    <row r="367" s="311" customFormat="1" x14ac:dyDescent="0.35"/>
    <row r="368" s="311" customFormat="1" x14ac:dyDescent="0.35"/>
    <row r="369" s="311" customFormat="1" x14ac:dyDescent="0.35"/>
    <row r="370" s="311" customFormat="1" x14ac:dyDescent="0.35"/>
    <row r="371" s="311" customFormat="1" x14ac:dyDescent="0.35"/>
    <row r="372" s="311" customFormat="1" x14ac:dyDescent="0.35"/>
    <row r="373" s="311" customFormat="1" x14ac:dyDescent="0.35"/>
    <row r="374" s="311" customFormat="1" x14ac:dyDescent="0.35"/>
    <row r="375" s="311" customFormat="1" x14ac:dyDescent="0.35"/>
    <row r="376" s="311" customFormat="1" x14ac:dyDescent="0.35"/>
    <row r="377" s="311" customFormat="1" x14ac:dyDescent="0.35"/>
    <row r="378" s="311" customFormat="1" x14ac:dyDescent="0.35"/>
    <row r="379" s="311" customFormat="1" x14ac:dyDescent="0.35"/>
    <row r="380" s="311" customFormat="1" x14ac:dyDescent="0.35"/>
    <row r="381" s="311" customFormat="1" x14ac:dyDescent="0.35"/>
    <row r="382" s="311" customFormat="1" x14ac:dyDescent="0.35"/>
    <row r="383" s="311" customFormat="1" x14ac:dyDescent="0.35"/>
    <row r="384" s="311" customFormat="1" x14ac:dyDescent="0.35"/>
    <row r="385" s="311" customFormat="1" x14ac:dyDescent="0.35"/>
    <row r="386" s="311" customFormat="1" x14ac:dyDescent="0.35"/>
    <row r="387" s="311" customFormat="1" x14ac:dyDescent="0.35"/>
    <row r="388" s="311" customFormat="1" x14ac:dyDescent="0.35"/>
    <row r="389" s="311" customFormat="1" x14ac:dyDescent="0.35"/>
    <row r="390" s="311" customFormat="1" x14ac:dyDescent="0.35"/>
    <row r="391" s="311" customFormat="1" x14ac:dyDescent="0.35"/>
    <row r="392" s="311" customFormat="1" x14ac:dyDescent="0.35"/>
    <row r="393" s="311" customFormat="1" x14ac:dyDescent="0.35"/>
    <row r="394" s="311" customFormat="1" x14ac:dyDescent="0.35"/>
    <row r="395" s="311" customFormat="1" x14ac:dyDescent="0.35"/>
    <row r="396" s="311" customFormat="1" x14ac:dyDescent="0.35"/>
    <row r="397" s="311" customFormat="1" x14ac:dyDescent="0.35"/>
    <row r="398" s="311" customFormat="1" x14ac:dyDescent="0.35"/>
    <row r="399" s="311" customFormat="1" x14ac:dyDescent="0.35"/>
    <row r="400" s="311" customFormat="1" x14ac:dyDescent="0.35"/>
    <row r="401" s="311" customFormat="1" x14ac:dyDescent="0.35"/>
    <row r="402" s="311" customFormat="1" x14ac:dyDescent="0.35"/>
    <row r="403" s="311" customFormat="1" x14ac:dyDescent="0.35"/>
    <row r="404" s="311" customFormat="1" x14ac:dyDescent="0.35"/>
    <row r="405" s="311" customFormat="1" x14ac:dyDescent="0.35"/>
    <row r="406" s="311" customFormat="1" x14ac:dyDescent="0.35"/>
    <row r="407" s="311" customFormat="1" x14ac:dyDescent="0.35"/>
    <row r="408" s="311" customFormat="1" x14ac:dyDescent="0.35"/>
    <row r="409" s="311" customFormat="1" x14ac:dyDescent="0.35"/>
    <row r="410" s="311" customFormat="1" x14ac:dyDescent="0.35"/>
    <row r="411" s="311" customFormat="1" x14ac:dyDescent="0.35"/>
    <row r="412" s="311" customFormat="1" x14ac:dyDescent="0.35"/>
    <row r="413" s="311" customFormat="1" x14ac:dyDescent="0.35"/>
    <row r="414" s="311" customFormat="1" x14ac:dyDescent="0.35"/>
    <row r="415" s="311" customFormat="1" x14ac:dyDescent="0.35"/>
    <row r="416" s="311" customFormat="1" x14ac:dyDescent="0.35"/>
    <row r="417" s="311" customFormat="1" x14ac:dyDescent="0.35"/>
    <row r="418" s="311" customFormat="1" x14ac:dyDescent="0.35"/>
    <row r="419" s="311" customFormat="1" x14ac:dyDescent="0.35"/>
    <row r="420" s="311" customFormat="1" x14ac:dyDescent="0.35"/>
    <row r="421" s="311" customFormat="1" x14ac:dyDescent="0.35"/>
    <row r="422" s="311" customFormat="1" x14ac:dyDescent="0.35"/>
    <row r="423" s="311" customFormat="1" x14ac:dyDescent="0.35"/>
    <row r="424" s="311" customFormat="1" x14ac:dyDescent="0.35"/>
    <row r="425" s="311" customFormat="1" x14ac:dyDescent="0.35"/>
    <row r="426" s="311" customFormat="1" x14ac:dyDescent="0.35"/>
    <row r="427" s="311" customFormat="1" x14ac:dyDescent="0.35"/>
    <row r="428" s="311" customFormat="1" x14ac:dyDescent="0.35"/>
    <row r="429" s="311" customFormat="1" x14ac:dyDescent="0.35"/>
    <row r="430" s="311" customFormat="1" x14ac:dyDescent="0.35"/>
    <row r="431" s="311" customFormat="1" x14ac:dyDescent="0.35"/>
    <row r="432" s="311" customFormat="1" x14ac:dyDescent="0.35"/>
    <row r="433" s="311" customFormat="1" x14ac:dyDescent="0.35"/>
    <row r="434" s="311" customFormat="1" x14ac:dyDescent="0.35"/>
    <row r="435" s="311" customFormat="1" x14ac:dyDescent="0.35"/>
    <row r="436" s="311" customFormat="1" x14ac:dyDescent="0.35"/>
    <row r="437" s="311" customFormat="1" x14ac:dyDescent="0.35"/>
    <row r="438" s="311" customFormat="1" x14ac:dyDescent="0.35"/>
    <row r="439" s="311" customFormat="1" x14ac:dyDescent="0.35"/>
    <row r="440" s="311" customFormat="1" x14ac:dyDescent="0.35"/>
    <row r="441" s="311" customFormat="1" x14ac:dyDescent="0.35"/>
    <row r="442" s="311" customFormat="1" x14ac:dyDescent="0.35"/>
    <row r="443" s="311" customFormat="1" x14ac:dyDescent="0.35"/>
    <row r="444" s="311" customFormat="1" x14ac:dyDescent="0.35"/>
    <row r="445" s="311" customFormat="1" x14ac:dyDescent="0.35"/>
    <row r="446" s="311" customFormat="1" x14ac:dyDescent="0.35"/>
    <row r="447" s="311" customFormat="1" x14ac:dyDescent="0.35"/>
    <row r="448" s="311" customFormat="1" x14ac:dyDescent="0.35"/>
    <row r="449" s="311" customFormat="1" x14ac:dyDescent="0.35"/>
    <row r="450" s="311" customFormat="1" x14ac:dyDescent="0.35"/>
    <row r="451" s="311" customFormat="1" x14ac:dyDescent="0.35"/>
    <row r="452" s="311" customFormat="1" x14ac:dyDescent="0.35"/>
    <row r="453" s="311" customFormat="1" x14ac:dyDescent="0.35"/>
    <row r="454" s="311" customFormat="1" x14ac:dyDescent="0.35"/>
    <row r="455" s="311" customFormat="1" x14ac:dyDescent="0.35"/>
    <row r="456" s="311" customFormat="1" x14ac:dyDescent="0.35"/>
    <row r="457" s="311" customFormat="1" x14ac:dyDescent="0.35"/>
    <row r="458" s="311" customFormat="1" x14ac:dyDescent="0.35"/>
    <row r="459" s="311" customFormat="1" x14ac:dyDescent="0.35"/>
    <row r="460" s="311" customFormat="1" x14ac:dyDescent="0.35"/>
    <row r="461" s="311" customFormat="1" x14ac:dyDescent="0.35"/>
    <row r="462" s="311" customFormat="1" x14ac:dyDescent="0.35"/>
    <row r="463" s="311" customFormat="1" x14ac:dyDescent="0.35"/>
    <row r="464" s="311" customFormat="1" x14ac:dyDescent="0.35"/>
    <row r="465" s="311" customFormat="1" x14ac:dyDescent="0.35"/>
    <row r="466" s="311" customFormat="1" x14ac:dyDescent="0.35"/>
    <row r="467" s="311" customFormat="1" x14ac:dyDescent="0.35"/>
    <row r="468" s="311" customFormat="1" x14ac:dyDescent="0.35"/>
    <row r="469" s="311" customFormat="1" x14ac:dyDescent="0.35"/>
    <row r="470" s="311" customFormat="1" x14ac:dyDescent="0.35"/>
    <row r="471" s="311" customFormat="1" x14ac:dyDescent="0.35"/>
    <row r="472" s="311" customFormat="1" x14ac:dyDescent="0.35"/>
    <row r="473" s="311" customFormat="1" x14ac:dyDescent="0.35"/>
    <row r="474" s="311" customFormat="1" x14ac:dyDescent="0.35"/>
    <row r="475" s="311" customFormat="1" x14ac:dyDescent="0.35"/>
    <row r="476" s="311" customFormat="1" x14ac:dyDescent="0.35"/>
    <row r="477" s="311" customFormat="1" x14ac:dyDescent="0.35"/>
    <row r="478" s="311" customFormat="1" x14ac:dyDescent="0.35"/>
    <row r="479" s="311" customFormat="1" x14ac:dyDescent="0.35"/>
    <row r="480" s="311" customFormat="1" x14ac:dyDescent="0.35"/>
    <row r="481" s="311" customFormat="1" x14ac:dyDescent="0.35"/>
    <row r="482" s="311" customFormat="1" x14ac:dyDescent="0.35"/>
    <row r="483" s="311" customFormat="1" x14ac:dyDescent="0.35"/>
    <row r="484" s="311" customFormat="1" x14ac:dyDescent="0.35"/>
    <row r="485" s="311" customFormat="1" x14ac:dyDescent="0.35"/>
    <row r="486" s="311" customFormat="1" x14ac:dyDescent="0.35"/>
    <row r="487" s="311" customFormat="1" x14ac:dyDescent="0.35"/>
    <row r="488" s="311" customFormat="1" x14ac:dyDescent="0.35"/>
    <row r="489" s="311" customFormat="1" x14ac:dyDescent="0.35"/>
    <row r="490" s="311" customFormat="1" x14ac:dyDescent="0.35"/>
    <row r="491" s="311" customFormat="1" x14ac:dyDescent="0.35"/>
    <row r="492" s="311" customFormat="1" x14ac:dyDescent="0.35"/>
    <row r="493" s="311" customFormat="1" x14ac:dyDescent="0.35"/>
    <row r="494" s="311" customFormat="1" x14ac:dyDescent="0.35"/>
    <row r="495" s="311" customFormat="1" x14ac:dyDescent="0.35"/>
    <row r="496" s="311" customFormat="1" x14ac:dyDescent="0.35"/>
    <row r="497" s="311" customFormat="1" x14ac:dyDescent="0.35"/>
    <row r="498" s="311" customFormat="1" x14ac:dyDescent="0.35"/>
    <row r="499" s="311" customFormat="1" x14ac:dyDescent="0.35"/>
    <row r="500" s="311" customFormat="1" x14ac:dyDescent="0.35"/>
    <row r="501" s="311" customFormat="1" x14ac:dyDescent="0.35"/>
    <row r="502" s="311" customFormat="1" x14ac:dyDescent="0.35"/>
    <row r="503" s="311" customFormat="1" x14ac:dyDescent="0.35"/>
    <row r="504" s="311" customFormat="1" x14ac:dyDescent="0.35"/>
    <row r="505" s="311" customFormat="1" x14ac:dyDescent="0.35"/>
    <row r="506" s="311" customFormat="1" x14ac:dyDescent="0.35"/>
    <row r="507" s="311" customFormat="1" x14ac:dyDescent="0.35"/>
    <row r="508" s="311" customFormat="1" x14ac:dyDescent="0.35"/>
    <row r="509" s="311" customFormat="1" x14ac:dyDescent="0.35"/>
    <row r="510" s="311" customFormat="1" x14ac:dyDescent="0.35"/>
    <row r="511" s="311" customFormat="1" x14ac:dyDescent="0.35"/>
    <row r="512" s="311" customFormat="1" x14ac:dyDescent="0.35"/>
    <row r="513" s="311" customFormat="1" x14ac:dyDescent="0.35"/>
    <row r="514" s="311" customFormat="1" x14ac:dyDescent="0.35"/>
    <row r="515" s="311" customFormat="1" x14ac:dyDescent="0.35"/>
    <row r="516" s="311" customFormat="1" x14ac:dyDescent="0.35"/>
    <row r="517" s="311" customFormat="1" x14ac:dyDescent="0.35"/>
    <row r="518" s="311" customFormat="1" x14ac:dyDescent="0.35"/>
    <row r="519" s="311" customFormat="1" x14ac:dyDescent="0.35"/>
    <row r="520" s="311" customFormat="1" x14ac:dyDescent="0.35"/>
    <row r="521" s="311" customFormat="1" x14ac:dyDescent="0.35"/>
    <row r="522" s="311" customFormat="1" x14ac:dyDescent="0.35"/>
    <row r="523" s="311" customFormat="1" x14ac:dyDescent="0.35"/>
    <row r="524" s="311" customFormat="1" x14ac:dyDescent="0.35"/>
    <row r="525" s="311" customFormat="1" x14ac:dyDescent="0.35"/>
    <row r="526" s="311" customFormat="1" x14ac:dyDescent="0.35"/>
    <row r="527" s="311" customFormat="1" x14ac:dyDescent="0.35"/>
    <row r="528" s="311" customFormat="1" x14ac:dyDescent="0.35"/>
    <row r="529" s="311" customFormat="1" x14ac:dyDescent="0.35"/>
    <row r="530" s="311" customFormat="1" x14ac:dyDescent="0.35"/>
    <row r="531" s="311" customFormat="1" x14ac:dyDescent="0.35"/>
    <row r="532" s="311" customFormat="1" x14ac:dyDescent="0.35"/>
    <row r="533" s="311" customFormat="1" x14ac:dyDescent="0.35"/>
    <row r="534" s="311" customFormat="1" x14ac:dyDescent="0.35"/>
    <row r="535" s="311" customFormat="1" x14ac:dyDescent="0.35"/>
    <row r="536" s="311" customFormat="1" x14ac:dyDescent="0.35"/>
    <row r="537" s="311" customFormat="1" x14ac:dyDescent="0.35"/>
    <row r="538" s="311" customFormat="1" x14ac:dyDescent="0.35"/>
    <row r="539" s="311" customFormat="1" x14ac:dyDescent="0.35"/>
    <row r="540" s="311" customFormat="1" x14ac:dyDescent="0.35"/>
    <row r="541" s="311" customFormat="1" x14ac:dyDescent="0.35"/>
    <row r="542" s="311" customFormat="1" x14ac:dyDescent="0.35"/>
    <row r="543" s="311" customFormat="1" x14ac:dyDescent="0.35"/>
    <row r="544" s="311" customFormat="1" x14ac:dyDescent="0.35"/>
    <row r="545" s="311" customFormat="1" x14ac:dyDescent="0.35"/>
    <row r="546" s="311" customFormat="1" x14ac:dyDescent="0.35"/>
    <row r="547" s="311" customFormat="1" x14ac:dyDescent="0.35"/>
    <row r="548" s="311" customFormat="1" x14ac:dyDescent="0.35"/>
    <row r="549" s="311" customFormat="1" x14ac:dyDescent="0.35"/>
    <row r="550" s="311" customFormat="1" x14ac:dyDescent="0.35"/>
    <row r="551" s="311" customFormat="1" x14ac:dyDescent="0.35"/>
    <row r="552" s="311" customFormat="1" x14ac:dyDescent="0.35"/>
    <row r="553" s="311" customFormat="1" x14ac:dyDescent="0.35"/>
    <row r="554" s="311" customFormat="1" x14ac:dyDescent="0.35"/>
    <row r="555" s="311" customFormat="1" x14ac:dyDescent="0.35"/>
    <row r="556" s="311" customFormat="1" x14ac:dyDescent="0.35"/>
    <row r="557" s="311" customFormat="1" x14ac:dyDescent="0.35"/>
    <row r="558" s="311" customFormat="1" x14ac:dyDescent="0.35"/>
    <row r="559" s="311" customFormat="1" x14ac:dyDescent="0.35"/>
    <row r="560" s="311" customFormat="1" x14ac:dyDescent="0.35"/>
    <row r="561" s="311" customFormat="1" x14ac:dyDescent="0.35"/>
    <row r="562" s="311" customFormat="1" x14ac:dyDescent="0.35"/>
    <row r="563" s="311" customFormat="1" x14ac:dyDescent="0.35"/>
    <row r="564" s="311" customFormat="1" x14ac:dyDescent="0.35"/>
    <row r="565" s="311" customFormat="1" x14ac:dyDescent="0.35"/>
    <row r="566" s="311" customFormat="1" x14ac:dyDescent="0.35"/>
    <row r="567" s="311" customFormat="1" x14ac:dyDescent="0.35"/>
    <row r="568" s="311" customFormat="1" x14ac:dyDescent="0.35"/>
    <row r="569" s="311" customFormat="1" x14ac:dyDescent="0.35"/>
    <row r="570" s="311" customFormat="1" x14ac:dyDescent="0.35"/>
    <row r="571" s="311" customFormat="1" x14ac:dyDescent="0.35"/>
    <row r="572" s="311" customFormat="1" x14ac:dyDescent="0.35"/>
    <row r="573" s="311" customFormat="1" x14ac:dyDescent="0.35"/>
    <row r="574" s="311" customFormat="1" x14ac:dyDescent="0.35"/>
    <row r="575" s="311" customFormat="1" x14ac:dyDescent="0.35"/>
    <row r="576" s="311" customFormat="1" x14ac:dyDescent="0.35"/>
    <row r="577" s="311" customFormat="1" x14ac:dyDescent="0.35"/>
    <row r="578" s="311" customFormat="1" x14ac:dyDescent="0.35"/>
    <row r="579" s="311" customFormat="1" x14ac:dyDescent="0.35"/>
    <row r="580" s="311" customFormat="1" x14ac:dyDescent="0.35"/>
    <row r="581" s="311" customFormat="1" x14ac:dyDescent="0.35"/>
    <row r="582" s="311" customFormat="1" x14ac:dyDescent="0.35"/>
    <row r="583" s="311" customFormat="1" x14ac:dyDescent="0.35"/>
    <row r="584" s="311" customFormat="1" x14ac:dyDescent="0.35"/>
    <row r="585" s="311" customFormat="1" x14ac:dyDescent="0.35"/>
    <row r="586" s="311" customFormat="1" x14ac:dyDescent="0.35"/>
    <row r="587" s="311" customFormat="1" x14ac:dyDescent="0.35"/>
    <row r="588" s="311" customFormat="1" x14ac:dyDescent="0.35"/>
    <row r="589" s="311" customFormat="1" x14ac:dyDescent="0.35"/>
    <row r="590" s="311" customFormat="1" x14ac:dyDescent="0.35"/>
    <row r="591" s="311" customFormat="1" x14ac:dyDescent="0.35"/>
    <row r="592" s="311" customFormat="1" x14ac:dyDescent="0.35"/>
    <row r="593" s="311" customFormat="1" x14ac:dyDescent="0.35"/>
    <row r="594" s="311" customFormat="1" x14ac:dyDescent="0.35"/>
    <row r="595" s="311" customFormat="1" x14ac:dyDescent="0.35"/>
    <row r="596" s="311" customFormat="1" x14ac:dyDescent="0.35"/>
    <row r="597" s="311" customFormat="1" x14ac:dyDescent="0.35"/>
    <row r="598" s="311" customFormat="1" x14ac:dyDescent="0.35"/>
    <row r="599" s="311" customFormat="1" x14ac:dyDescent="0.35"/>
    <row r="600" s="311" customFormat="1" x14ac:dyDescent="0.35"/>
    <row r="601" s="311" customFormat="1" x14ac:dyDescent="0.35"/>
    <row r="602" s="311" customFormat="1" x14ac:dyDescent="0.35"/>
    <row r="603" s="311" customFormat="1" x14ac:dyDescent="0.35"/>
    <row r="604" s="311" customFormat="1" x14ac:dyDescent="0.35"/>
    <row r="605" s="311" customFormat="1" x14ac:dyDescent="0.35"/>
    <row r="606" s="311" customFormat="1" x14ac:dyDescent="0.35"/>
    <row r="607" s="311" customFormat="1" x14ac:dyDescent="0.35"/>
    <row r="608" s="311" customFormat="1" x14ac:dyDescent="0.35"/>
    <row r="609" s="311" customFormat="1" x14ac:dyDescent="0.35"/>
    <row r="610" s="311" customFormat="1" x14ac:dyDescent="0.35"/>
    <row r="611" s="311" customFormat="1" x14ac:dyDescent="0.35"/>
    <row r="612" s="311" customFormat="1" x14ac:dyDescent="0.35"/>
    <row r="613" s="311" customFormat="1" x14ac:dyDescent="0.35"/>
    <row r="614" s="311" customFormat="1" x14ac:dyDescent="0.35"/>
    <row r="615" s="311" customFormat="1" x14ac:dyDescent="0.35"/>
    <row r="616" s="311" customFormat="1" x14ac:dyDescent="0.35"/>
    <row r="617" s="311" customFormat="1" x14ac:dyDescent="0.35"/>
    <row r="618" s="311" customFormat="1" x14ac:dyDescent="0.35"/>
    <row r="619" s="311" customFormat="1" x14ac:dyDescent="0.35"/>
    <row r="620" s="311" customFormat="1" x14ac:dyDescent="0.35"/>
    <row r="621" s="311" customFormat="1" x14ac:dyDescent="0.35"/>
    <row r="622" s="311" customFormat="1" x14ac:dyDescent="0.35"/>
    <row r="623" s="311" customFormat="1" x14ac:dyDescent="0.35"/>
    <row r="624" s="311" customFormat="1" x14ac:dyDescent="0.35"/>
    <row r="625" s="311" customFormat="1" x14ac:dyDescent="0.35"/>
    <row r="626" s="311" customFormat="1" x14ac:dyDescent="0.35"/>
    <row r="627" s="311" customFormat="1" x14ac:dyDescent="0.35"/>
    <row r="628" s="311" customFormat="1" x14ac:dyDescent="0.35"/>
    <row r="629" s="311" customFormat="1" x14ac:dyDescent="0.35"/>
    <row r="630" s="311" customFormat="1" x14ac:dyDescent="0.35"/>
    <row r="631" s="311" customFormat="1" x14ac:dyDescent="0.35"/>
    <row r="632" s="311" customFormat="1" x14ac:dyDescent="0.35"/>
    <row r="633" s="311" customFormat="1" x14ac:dyDescent="0.35"/>
    <row r="634" s="311" customFormat="1" x14ac:dyDescent="0.35"/>
    <row r="635" s="311" customFormat="1" x14ac:dyDescent="0.35"/>
    <row r="636" s="311" customFormat="1" x14ac:dyDescent="0.35"/>
    <row r="637" s="311" customFormat="1" x14ac:dyDescent="0.35"/>
    <row r="638" s="311" customFormat="1" x14ac:dyDescent="0.35"/>
    <row r="639" s="311" customFormat="1" x14ac:dyDescent="0.35"/>
    <row r="640" s="311" customFormat="1" x14ac:dyDescent="0.35"/>
    <row r="641" s="311" customFormat="1" x14ac:dyDescent="0.35"/>
    <row r="642" s="311" customFormat="1" x14ac:dyDescent="0.35"/>
    <row r="643" s="311" customFormat="1" x14ac:dyDescent="0.35"/>
    <row r="644" s="311" customFormat="1" x14ac:dyDescent="0.35"/>
    <row r="645" s="311" customFormat="1" x14ac:dyDescent="0.35"/>
    <row r="646" s="311" customFormat="1" x14ac:dyDescent="0.35"/>
    <row r="647" s="311" customFormat="1" x14ac:dyDescent="0.35"/>
    <row r="648" s="311" customFormat="1" x14ac:dyDescent="0.35"/>
    <row r="649" s="311" customFormat="1" x14ac:dyDescent="0.35"/>
    <row r="650" s="311" customFormat="1" x14ac:dyDescent="0.35"/>
    <row r="651" s="311" customFormat="1" x14ac:dyDescent="0.35"/>
    <row r="652" s="311" customFormat="1" x14ac:dyDescent="0.35"/>
    <row r="653" s="311" customFormat="1" x14ac:dyDescent="0.35"/>
    <row r="654" s="311" customFormat="1" x14ac:dyDescent="0.35"/>
    <row r="655" s="311" customFormat="1" x14ac:dyDescent="0.35"/>
    <row r="656" s="311" customFormat="1" x14ac:dyDescent="0.35"/>
    <row r="657" s="311" customFormat="1" x14ac:dyDescent="0.35"/>
    <row r="658" s="311" customFormat="1" x14ac:dyDescent="0.35"/>
    <row r="659" s="311" customFormat="1" x14ac:dyDescent="0.35"/>
    <row r="660" s="311" customFormat="1" x14ac:dyDescent="0.35"/>
    <row r="661" s="311" customFormat="1" x14ac:dyDescent="0.35"/>
    <row r="662" s="311" customFormat="1" x14ac:dyDescent="0.35"/>
    <row r="663" s="311" customFormat="1" x14ac:dyDescent="0.35"/>
    <row r="664" s="311" customFormat="1" x14ac:dyDescent="0.35"/>
    <row r="665" s="311" customFormat="1" x14ac:dyDescent="0.35"/>
    <row r="666" s="311" customFormat="1" x14ac:dyDescent="0.35"/>
    <row r="667" s="311" customFormat="1" x14ac:dyDescent="0.35"/>
    <row r="668" s="311" customFormat="1" x14ac:dyDescent="0.35"/>
    <row r="669" s="311" customFormat="1" x14ac:dyDescent="0.35"/>
    <row r="670" s="311" customFormat="1" x14ac:dyDescent="0.35"/>
    <row r="671" s="311" customFormat="1" x14ac:dyDescent="0.35"/>
    <row r="672" s="311" customFormat="1" x14ac:dyDescent="0.35"/>
    <row r="673" s="311" customFormat="1" x14ac:dyDescent="0.35"/>
    <row r="674" s="311" customFormat="1" x14ac:dyDescent="0.35"/>
    <row r="675" s="311" customFormat="1" x14ac:dyDescent="0.35"/>
    <row r="676" s="311" customFormat="1" x14ac:dyDescent="0.35"/>
    <row r="677" s="311" customFormat="1" x14ac:dyDescent="0.35"/>
    <row r="678" s="311" customFormat="1" x14ac:dyDescent="0.35"/>
    <row r="679" s="311" customFormat="1" x14ac:dyDescent="0.35"/>
    <row r="680" s="311" customFormat="1" x14ac:dyDescent="0.35"/>
    <row r="681" s="311" customFormat="1" x14ac:dyDescent="0.35"/>
    <row r="682" s="311" customFormat="1" x14ac:dyDescent="0.35"/>
    <row r="683" s="311" customFormat="1" x14ac:dyDescent="0.35"/>
    <row r="684" s="311" customFormat="1" x14ac:dyDescent="0.35"/>
    <row r="685" s="311" customFormat="1" x14ac:dyDescent="0.35"/>
    <row r="686" s="311" customFormat="1" x14ac:dyDescent="0.35"/>
    <row r="687" s="311" customFormat="1" x14ac:dyDescent="0.35"/>
    <row r="688" s="311" customFormat="1" x14ac:dyDescent="0.35"/>
    <row r="689" s="311" customFormat="1" x14ac:dyDescent="0.35"/>
    <row r="690" s="311" customFormat="1" x14ac:dyDescent="0.35"/>
    <row r="691" s="311" customFormat="1" x14ac:dyDescent="0.35"/>
    <row r="692" s="311" customFormat="1" x14ac:dyDescent="0.35"/>
    <row r="693" s="311" customFormat="1" x14ac:dyDescent="0.35"/>
    <row r="694" s="311" customFormat="1" x14ac:dyDescent="0.35"/>
    <row r="695" s="311" customFormat="1" x14ac:dyDescent="0.35"/>
    <row r="696" s="311" customFormat="1" x14ac:dyDescent="0.35"/>
    <row r="697" s="311" customFormat="1" x14ac:dyDescent="0.35"/>
    <row r="698" s="311" customFormat="1" x14ac:dyDescent="0.35"/>
    <row r="699" s="311" customFormat="1" x14ac:dyDescent="0.35"/>
    <row r="700" s="311" customFormat="1" x14ac:dyDescent="0.35"/>
    <row r="701" s="311" customFormat="1" x14ac:dyDescent="0.35"/>
    <row r="702" s="311" customFormat="1" x14ac:dyDescent="0.35"/>
    <row r="703" s="311" customFormat="1" x14ac:dyDescent="0.35"/>
    <row r="704" s="311" customFormat="1" x14ac:dyDescent="0.35"/>
    <row r="705" s="311" customFormat="1" x14ac:dyDescent="0.35"/>
    <row r="706" s="311" customFormat="1" x14ac:dyDescent="0.35"/>
    <row r="707" s="311" customFormat="1" x14ac:dyDescent="0.35"/>
    <row r="708" s="311" customFormat="1" x14ac:dyDescent="0.35"/>
    <row r="709" s="311" customFormat="1" x14ac:dyDescent="0.35"/>
    <row r="710" s="311" customFormat="1" x14ac:dyDescent="0.35"/>
    <row r="711" s="311" customFormat="1" x14ac:dyDescent="0.35"/>
    <row r="712" s="311" customFormat="1" x14ac:dyDescent="0.35"/>
    <row r="713" s="311" customFormat="1" x14ac:dyDescent="0.35"/>
    <row r="714" s="311" customFormat="1" x14ac:dyDescent="0.35"/>
    <row r="715" s="311" customFormat="1" x14ac:dyDescent="0.35"/>
    <row r="716" s="311" customFormat="1" x14ac:dyDescent="0.35"/>
    <row r="717" s="311" customFormat="1" x14ac:dyDescent="0.35"/>
    <row r="718" s="311" customFormat="1" x14ac:dyDescent="0.35"/>
    <row r="719" s="311" customFormat="1" x14ac:dyDescent="0.35"/>
    <row r="720" s="311" customFormat="1" x14ac:dyDescent="0.35"/>
    <row r="721" s="311" customFormat="1" x14ac:dyDescent="0.35"/>
    <row r="722" s="311" customFormat="1" x14ac:dyDescent="0.35"/>
    <row r="723" s="311" customFormat="1" x14ac:dyDescent="0.35"/>
    <row r="724" s="311" customFormat="1" x14ac:dyDescent="0.35"/>
    <row r="725" s="311" customFormat="1" x14ac:dyDescent="0.35"/>
    <row r="726" s="311" customFormat="1" x14ac:dyDescent="0.35"/>
    <row r="727" s="311" customFormat="1" x14ac:dyDescent="0.35"/>
    <row r="728" s="311" customFormat="1" x14ac:dyDescent="0.35"/>
    <row r="729" s="311" customFormat="1" x14ac:dyDescent="0.35"/>
    <row r="730" s="311" customFormat="1" x14ac:dyDescent="0.35"/>
    <row r="731" s="311" customFormat="1" x14ac:dyDescent="0.35"/>
    <row r="732" s="311" customFormat="1" x14ac:dyDescent="0.35"/>
    <row r="733" s="311" customFormat="1" x14ac:dyDescent="0.35"/>
    <row r="734" s="311" customFormat="1" x14ac:dyDescent="0.35"/>
    <row r="735" s="311" customFormat="1" x14ac:dyDescent="0.35"/>
    <row r="736" s="311" customFormat="1" x14ac:dyDescent="0.35"/>
    <row r="737" s="311" customFormat="1" x14ac:dyDescent="0.35"/>
    <row r="738" s="311" customFormat="1" x14ac:dyDescent="0.35"/>
    <row r="739" s="311" customFormat="1" x14ac:dyDescent="0.35"/>
    <row r="740" s="311" customFormat="1" x14ac:dyDescent="0.35"/>
    <row r="741" s="311" customFormat="1" x14ac:dyDescent="0.35"/>
    <row r="742" s="311" customFormat="1" x14ac:dyDescent="0.35"/>
    <row r="743" s="311" customFormat="1" x14ac:dyDescent="0.35"/>
    <row r="744" s="311" customFormat="1" x14ac:dyDescent="0.35"/>
    <row r="745" s="311" customFormat="1" x14ac:dyDescent="0.35"/>
    <row r="746" s="311" customFormat="1" x14ac:dyDescent="0.35"/>
    <row r="747" s="311" customFormat="1" x14ac:dyDescent="0.35"/>
    <row r="748" s="311" customFormat="1" x14ac:dyDescent="0.35"/>
    <row r="749" s="311" customFormat="1" x14ac:dyDescent="0.35"/>
    <row r="750" s="311" customFormat="1" x14ac:dyDescent="0.35"/>
    <row r="751" s="311" customFormat="1" x14ac:dyDescent="0.35"/>
    <row r="752" s="311" customFormat="1" x14ac:dyDescent="0.35"/>
    <row r="753" s="311" customFormat="1" x14ac:dyDescent="0.35"/>
    <row r="754" s="311" customFormat="1" x14ac:dyDescent="0.35"/>
    <row r="755" s="311" customFormat="1" x14ac:dyDescent="0.35"/>
    <row r="756" s="311" customFormat="1" x14ac:dyDescent="0.35"/>
    <row r="757" s="311" customFormat="1" x14ac:dyDescent="0.35"/>
    <row r="758" s="311" customFormat="1" x14ac:dyDescent="0.35"/>
    <row r="759" s="311" customFormat="1" x14ac:dyDescent="0.35"/>
    <row r="760" s="311" customFormat="1" x14ac:dyDescent="0.35"/>
    <row r="761" s="311" customFormat="1" x14ac:dyDescent="0.35"/>
    <row r="762" s="311" customFormat="1" x14ac:dyDescent="0.35"/>
    <row r="763" s="311" customFormat="1" x14ac:dyDescent="0.35"/>
    <row r="764" s="311" customFormat="1" x14ac:dyDescent="0.35"/>
    <row r="765" s="311" customFormat="1" x14ac:dyDescent="0.35"/>
    <row r="766" s="311" customFormat="1" x14ac:dyDescent="0.35"/>
    <row r="767" s="311" customFormat="1" x14ac:dyDescent="0.35"/>
    <row r="768" s="311" customFormat="1" x14ac:dyDescent="0.35"/>
    <row r="769" s="311" customFormat="1" x14ac:dyDescent="0.35"/>
    <row r="770" s="311" customFormat="1" x14ac:dyDescent="0.35"/>
    <row r="771" s="311" customFormat="1" x14ac:dyDescent="0.35"/>
    <row r="772" s="311" customFormat="1" x14ac:dyDescent="0.35"/>
    <row r="773" s="311" customFormat="1" x14ac:dyDescent="0.35"/>
    <row r="774" s="311" customFormat="1" x14ac:dyDescent="0.35"/>
    <row r="775" s="311" customFormat="1" x14ac:dyDescent="0.35"/>
    <row r="776" s="311" customFormat="1" x14ac:dyDescent="0.35"/>
    <row r="777" s="311" customFormat="1" x14ac:dyDescent="0.35"/>
    <row r="778" s="311" customFormat="1" x14ac:dyDescent="0.35"/>
    <row r="779" s="311" customFormat="1" x14ac:dyDescent="0.35"/>
    <row r="780" s="311" customFormat="1" x14ac:dyDescent="0.35"/>
    <row r="781" s="311" customFormat="1" x14ac:dyDescent="0.35"/>
    <row r="782" s="311" customFormat="1" x14ac:dyDescent="0.35"/>
    <row r="783" s="311" customFormat="1" x14ac:dyDescent="0.35"/>
    <row r="784" s="311" customFormat="1" x14ac:dyDescent="0.35"/>
    <row r="785" s="311" customFormat="1" x14ac:dyDescent="0.35"/>
    <row r="786" s="311" customFormat="1" x14ac:dyDescent="0.35"/>
    <row r="787" s="311" customFormat="1" x14ac:dyDescent="0.35"/>
    <row r="788" s="311" customFormat="1" x14ac:dyDescent="0.35"/>
    <row r="789" s="311" customFormat="1" x14ac:dyDescent="0.35"/>
    <row r="790" s="311" customFormat="1" x14ac:dyDescent="0.35"/>
    <row r="791" s="311" customFormat="1" x14ac:dyDescent="0.35"/>
    <row r="792" s="311" customFormat="1" x14ac:dyDescent="0.35"/>
    <row r="793" s="311" customFormat="1" x14ac:dyDescent="0.35"/>
    <row r="794" s="311" customFormat="1" x14ac:dyDescent="0.35"/>
    <row r="795" s="311" customFormat="1" x14ac:dyDescent="0.35"/>
    <row r="796" s="311" customFormat="1" x14ac:dyDescent="0.35"/>
    <row r="797" s="311" customFormat="1" x14ac:dyDescent="0.35"/>
    <row r="798" s="311" customFormat="1" x14ac:dyDescent="0.35"/>
    <row r="799" s="311" customFormat="1" x14ac:dyDescent="0.35"/>
    <row r="800" s="311" customFormat="1" x14ac:dyDescent="0.35"/>
    <row r="801" s="311" customFormat="1" x14ac:dyDescent="0.35"/>
    <row r="802" s="311" customFormat="1" x14ac:dyDescent="0.35"/>
    <row r="803" s="311" customFormat="1" x14ac:dyDescent="0.35"/>
    <row r="804" s="311" customFormat="1" x14ac:dyDescent="0.35"/>
    <row r="805" s="311" customFormat="1" x14ac:dyDescent="0.35"/>
    <row r="806" s="311" customFormat="1" x14ac:dyDescent="0.35"/>
    <row r="807" s="311" customFormat="1" x14ac:dyDescent="0.35"/>
    <row r="808" s="311" customFormat="1" x14ac:dyDescent="0.35"/>
    <row r="809" s="311" customFormat="1" x14ac:dyDescent="0.35"/>
    <row r="810" s="311" customFormat="1" x14ac:dyDescent="0.35"/>
    <row r="811" s="311" customFormat="1" x14ac:dyDescent="0.35"/>
    <row r="812" s="311" customFormat="1" x14ac:dyDescent="0.35"/>
    <row r="813" s="311" customFormat="1" x14ac:dyDescent="0.35"/>
    <row r="814" s="311" customFormat="1" x14ac:dyDescent="0.35"/>
    <row r="815" s="311" customFormat="1" x14ac:dyDescent="0.35"/>
    <row r="816" s="311" customFormat="1" x14ac:dyDescent="0.35"/>
    <row r="817" s="311" customFormat="1" x14ac:dyDescent="0.35"/>
    <row r="818" s="311" customFormat="1" x14ac:dyDescent="0.35"/>
    <row r="819" s="311" customFormat="1" x14ac:dyDescent="0.35"/>
    <row r="820" s="311" customFormat="1" x14ac:dyDescent="0.35"/>
    <row r="821" s="311" customFormat="1" x14ac:dyDescent="0.35"/>
    <row r="822" s="311" customFormat="1" x14ac:dyDescent="0.35"/>
    <row r="823" s="311" customFormat="1" x14ac:dyDescent="0.35"/>
    <row r="824" s="311" customFormat="1" x14ac:dyDescent="0.35"/>
    <row r="825" s="311" customFormat="1" x14ac:dyDescent="0.35"/>
    <row r="826" s="311" customFormat="1" x14ac:dyDescent="0.35"/>
    <row r="827" s="311" customFormat="1" x14ac:dyDescent="0.35"/>
    <row r="828" s="311" customFormat="1" x14ac:dyDescent="0.35"/>
    <row r="829" s="311" customFormat="1" x14ac:dyDescent="0.35"/>
    <row r="830" s="311" customFormat="1" x14ac:dyDescent="0.35"/>
    <row r="831" s="311" customFormat="1" x14ac:dyDescent="0.35"/>
    <row r="832" s="311" customFormat="1" x14ac:dyDescent="0.35"/>
    <row r="833" s="311" customFormat="1" x14ac:dyDescent="0.35"/>
    <row r="834" s="311" customFormat="1" x14ac:dyDescent="0.35"/>
    <row r="835" s="311" customFormat="1" x14ac:dyDescent="0.35"/>
    <row r="836" s="311" customFormat="1" x14ac:dyDescent="0.35"/>
    <row r="837" s="311" customFormat="1" x14ac:dyDescent="0.35"/>
    <row r="838" s="311" customFormat="1" x14ac:dyDescent="0.35"/>
    <row r="839" s="311" customFormat="1" x14ac:dyDescent="0.35"/>
    <row r="840" s="311" customFormat="1" x14ac:dyDescent="0.35"/>
    <row r="841" s="311" customFormat="1" x14ac:dyDescent="0.35"/>
    <row r="842" s="311" customFormat="1" x14ac:dyDescent="0.35"/>
    <row r="843" s="311" customFormat="1" x14ac:dyDescent="0.35"/>
    <row r="844" s="311" customFormat="1" x14ac:dyDescent="0.35"/>
    <row r="845" s="311" customFormat="1" x14ac:dyDescent="0.35"/>
    <row r="846" s="311" customFormat="1" x14ac:dyDescent="0.35"/>
    <row r="847" s="311" customFormat="1" x14ac:dyDescent="0.35"/>
    <row r="848" s="311" customFormat="1" x14ac:dyDescent="0.35"/>
    <row r="849" s="311" customFormat="1" x14ac:dyDescent="0.35"/>
    <row r="850" s="311" customFormat="1" x14ac:dyDescent="0.35"/>
    <row r="851" s="311" customFormat="1" x14ac:dyDescent="0.35"/>
    <row r="852" s="311" customFormat="1" x14ac:dyDescent="0.35"/>
    <row r="853" s="311" customFormat="1" x14ac:dyDescent="0.35"/>
    <row r="854" s="311" customFormat="1" x14ac:dyDescent="0.35"/>
    <row r="855" s="311" customFormat="1" x14ac:dyDescent="0.35"/>
    <row r="856" s="311" customFormat="1" x14ac:dyDescent="0.35"/>
    <row r="857" s="311" customFormat="1" x14ac:dyDescent="0.35"/>
    <row r="858" s="311" customFormat="1" x14ac:dyDescent="0.35"/>
    <row r="859" s="311" customFormat="1" x14ac:dyDescent="0.35"/>
    <row r="860" s="311" customFormat="1" x14ac:dyDescent="0.35"/>
    <row r="861" s="311" customFormat="1" x14ac:dyDescent="0.35"/>
    <row r="862" s="311" customFormat="1" x14ac:dyDescent="0.35"/>
    <row r="863" s="311" customFormat="1" x14ac:dyDescent="0.35"/>
    <row r="864" s="311" customFormat="1" x14ac:dyDescent="0.35"/>
    <row r="865" s="311" customFormat="1" x14ac:dyDescent="0.35"/>
    <row r="866" s="311" customFormat="1" x14ac:dyDescent="0.35"/>
    <row r="867" s="311" customFormat="1" x14ac:dyDescent="0.35"/>
    <row r="868" s="311" customFormat="1" x14ac:dyDescent="0.35"/>
    <row r="869" s="311" customFormat="1" x14ac:dyDescent="0.35"/>
    <row r="870" s="311" customFormat="1" x14ac:dyDescent="0.35"/>
    <row r="871" s="311" customFormat="1" x14ac:dyDescent="0.35"/>
    <row r="872" s="311" customFormat="1" x14ac:dyDescent="0.35"/>
    <row r="873" s="311" customFormat="1" x14ac:dyDescent="0.35"/>
    <row r="874" s="311" customFormat="1" x14ac:dyDescent="0.35"/>
    <row r="875" s="311" customFormat="1" x14ac:dyDescent="0.35"/>
    <row r="876" s="311" customFormat="1" x14ac:dyDescent="0.35"/>
    <row r="877" s="311" customFormat="1" x14ac:dyDescent="0.35"/>
    <row r="878" s="311" customFormat="1" x14ac:dyDescent="0.35"/>
    <row r="879" s="311" customFormat="1" x14ac:dyDescent="0.35"/>
    <row r="880" s="311" customFormat="1" x14ac:dyDescent="0.35"/>
    <row r="881" s="311" customFormat="1" x14ac:dyDescent="0.35"/>
    <row r="882" s="311" customFormat="1" x14ac:dyDescent="0.35"/>
    <row r="883" s="311" customFormat="1" x14ac:dyDescent="0.35"/>
    <row r="884" s="311" customFormat="1" x14ac:dyDescent="0.35"/>
    <row r="885" s="311" customFormat="1" x14ac:dyDescent="0.35"/>
    <row r="886" s="311" customFormat="1" x14ac:dyDescent="0.35"/>
    <row r="887" s="311" customFormat="1" x14ac:dyDescent="0.35"/>
    <row r="888" s="311" customFormat="1" x14ac:dyDescent="0.35"/>
    <row r="889" s="311" customFormat="1" x14ac:dyDescent="0.35"/>
    <row r="890" s="311" customFormat="1" x14ac:dyDescent="0.35"/>
    <row r="891" s="311" customFormat="1" x14ac:dyDescent="0.35"/>
    <row r="892" s="311" customFormat="1" x14ac:dyDescent="0.35"/>
    <row r="893" s="311" customFormat="1" x14ac:dyDescent="0.35"/>
    <row r="894" s="311" customFormat="1" x14ac:dyDescent="0.35"/>
    <row r="895" s="311" customFormat="1" x14ac:dyDescent="0.35"/>
    <row r="896" s="311" customFormat="1" x14ac:dyDescent="0.35"/>
    <row r="897" s="311" customFormat="1" x14ac:dyDescent="0.35"/>
    <row r="898" s="311" customFormat="1" x14ac:dyDescent="0.35"/>
    <row r="899" s="311" customFormat="1" x14ac:dyDescent="0.35"/>
    <row r="900" s="311" customFormat="1" x14ac:dyDescent="0.35"/>
    <row r="901" s="311" customFormat="1" x14ac:dyDescent="0.35"/>
    <row r="902" s="311" customFormat="1" x14ac:dyDescent="0.35"/>
    <row r="903" s="311" customFormat="1" x14ac:dyDescent="0.35"/>
    <row r="904" s="311" customFormat="1" x14ac:dyDescent="0.35"/>
    <row r="905" s="311" customFormat="1" x14ac:dyDescent="0.35"/>
    <row r="906" s="311" customFormat="1" x14ac:dyDescent="0.35"/>
    <row r="907" s="311" customFormat="1" x14ac:dyDescent="0.35"/>
    <row r="908" s="311" customFormat="1" x14ac:dyDescent="0.35"/>
    <row r="909" s="311" customFormat="1" x14ac:dyDescent="0.35"/>
    <row r="910" s="311" customFormat="1" x14ac:dyDescent="0.35"/>
    <row r="911" s="311" customFormat="1" x14ac:dyDescent="0.35"/>
    <row r="912" s="311" customFormat="1" x14ac:dyDescent="0.35"/>
    <row r="913" s="311" customFormat="1" x14ac:dyDescent="0.35"/>
    <row r="914" s="311" customFormat="1" x14ac:dyDescent="0.35"/>
    <row r="915" s="311" customFormat="1" x14ac:dyDescent="0.35"/>
    <row r="916" s="311" customFormat="1" x14ac:dyDescent="0.35"/>
    <row r="917" s="311" customFormat="1" x14ac:dyDescent="0.35"/>
    <row r="918" s="311" customFormat="1" x14ac:dyDescent="0.35"/>
    <row r="919" s="311" customFormat="1" x14ac:dyDescent="0.35"/>
    <row r="920" s="311" customFormat="1" x14ac:dyDescent="0.35"/>
    <row r="921" s="311" customFormat="1" x14ac:dyDescent="0.35"/>
    <row r="922" s="311" customFormat="1" x14ac:dyDescent="0.35"/>
    <row r="923" s="311" customFormat="1" x14ac:dyDescent="0.35"/>
    <row r="924" s="311" customFormat="1" x14ac:dyDescent="0.35"/>
    <row r="925" s="311" customFormat="1" x14ac:dyDescent="0.35"/>
    <row r="926" s="311" customFormat="1" x14ac:dyDescent="0.35"/>
    <row r="927" s="311" customFormat="1" x14ac:dyDescent="0.35"/>
    <row r="928" s="311" customFormat="1" x14ac:dyDescent="0.35"/>
    <row r="929" s="311" customFormat="1" x14ac:dyDescent="0.35"/>
    <row r="930" s="311" customFormat="1" x14ac:dyDescent="0.35"/>
    <row r="931" s="311" customFormat="1" x14ac:dyDescent="0.35"/>
    <row r="932" s="311" customFormat="1" x14ac:dyDescent="0.35"/>
    <row r="933" s="311" customFormat="1" x14ac:dyDescent="0.35"/>
    <row r="934" s="311" customFormat="1" x14ac:dyDescent="0.35"/>
    <row r="935" s="311" customFormat="1" x14ac:dyDescent="0.35"/>
    <row r="936" s="311" customFormat="1" x14ac:dyDescent="0.35"/>
    <row r="937" s="311" customFormat="1" x14ac:dyDescent="0.35"/>
    <row r="938" s="311" customFormat="1" x14ac:dyDescent="0.35"/>
    <row r="939" s="311" customFormat="1" x14ac:dyDescent="0.35"/>
    <row r="940" s="311" customFormat="1" x14ac:dyDescent="0.35"/>
    <row r="941" s="311" customFormat="1" x14ac:dyDescent="0.35"/>
    <row r="942" s="311" customFormat="1" x14ac:dyDescent="0.35"/>
    <row r="943" s="311" customFormat="1" x14ac:dyDescent="0.35"/>
    <row r="944" s="311" customFormat="1" x14ac:dyDescent="0.35"/>
    <row r="945" s="311" customFormat="1" x14ac:dyDescent="0.35"/>
    <row r="946" s="311" customFormat="1" x14ac:dyDescent="0.35"/>
    <row r="947" s="311" customFormat="1" x14ac:dyDescent="0.35"/>
    <row r="948" s="311" customFormat="1" x14ac:dyDescent="0.35"/>
    <row r="949" s="311" customFormat="1" x14ac:dyDescent="0.35"/>
    <row r="950" s="311" customFormat="1" x14ac:dyDescent="0.35"/>
    <row r="951" s="311" customFormat="1" x14ac:dyDescent="0.35"/>
    <row r="952" s="311" customFormat="1" x14ac:dyDescent="0.35"/>
    <row r="953" s="311" customFormat="1" x14ac:dyDescent="0.35"/>
    <row r="954" s="311" customFormat="1" x14ac:dyDescent="0.35"/>
    <row r="955" s="311" customFormat="1" x14ac:dyDescent="0.35"/>
    <row r="956" s="311" customFormat="1" x14ac:dyDescent="0.35"/>
    <row r="957" s="311" customFormat="1" x14ac:dyDescent="0.35"/>
    <row r="958" s="311" customFormat="1" x14ac:dyDescent="0.35"/>
    <row r="959" s="311" customFormat="1" x14ac:dyDescent="0.35"/>
    <row r="960" s="311" customFormat="1" x14ac:dyDescent="0.35"/>
    <row r="961" s="311" customFormat="1" x14ac:dyDescent="0.35"/>
    <row r="962" s="311" customFormat="1" x14ac:dyDescent="0.35"/>
    <row r="963" s="311" customFormat="1" x14ac:dyDescent="0.35"/>
    <row r="964" s="311" customFormat="1" x14ac:dyDescent="0.35"/>
    <row r="965" s="311" customFormat="1" x14ac:dyDescent="0.35"/>
    <row r="966" s="311" customFormat="1" x14ac:dyDescent="0.35"/>
    <row r="967" s="311" customFormat="1" x14ac:dyDescent="0.35"/>
    <row r="968" s="311" customFormat="1" x14ac:dyDescent="0.35"/>
    <row r="969" s="311" customFormat="1" x14ac:dyDescent="0.35"/>
    <row r="970" s="311" customFormat="1" x14ac:dyDescent="0.35"/>
    <row r="971" s="311" customFormat="1" x14ac:dyDescent="0.35"/>
    <row r="972" s="311" customFormat="1" x14ac:dyDescent="0.35"/>
    <row r="973" s="311" customFormat="1" x14ac:dyDescent="0.35"/>
    <row r="974" s="311" customFormat="1" x14ac:dyDescent="0.35"/>
    <row r="975" s="311" customFormat="1" x14ac:dyDescent="0.35"/>
    <row r="976" s="311" customFormat="1" x14ac:dyDescent="0.35"/>
    <row r="977" s="311" customFormat="1" x14ac:dyDescent="0.35"/>
    <row r="978" s="311" customFormat="1" x14ac:dyDescent="0.35"/>
    <row r="979" s="311" customFormat="1" x14ac:dyDescent="0.35"/>
    <row r="980" s="311" customFormat="1" x14ac:dyDescent="0.35"/>
    <row r="981" s="311" customFormat="1" x14ac:dyDescent="0.35"/>
    <row r="982" s="311" customFormat="1" x14ac:dyDescent="0.35"/>
    <row r="983" s="311" customFormat="1" x14ac:dyDescent="0.35"/>
    <row r="984" s="311" customFormat="1" x14ac:dyDescent="0.35"/>
    <row r="985" s="311" customFormat="1" x14ac:dyDescent="0.35"/>
    <row r="986" s="311" customFormat="1" x14ac:dyDescent="0.35"/>
    <row r="987" s="311" customFormat="1" x14ac:dyDescent="0.35"/>
    <row r="988" s="311" customFormat="1" x14ac:dyDescent="0.35"/>
    <row r="989" s="311" customFormat="1" x14ac:dyDescent="0.35"/>
    <row r="990" s="311" customFormat="1" x14ac:dyDescent="0.35"/>
    <row r="991" s="311" customFormat="1" x14ac:dyDescent="0.35"/>
    <row r="992" s="311" customFormat="1" x14ac:dyDescent="0.35"/>
    <row r="993" s="311" customFormat="1" x14ac:dyDescent="0.35"/>
    <row r="994" s="311" customFormat="1" x14ac:dyDescent="0.35"/>
    <row r="995" s="311" customFormat="1" x14ac:dyDescent="0.35"/>
    <row r="996" s="311" customFormat="1" x14ac:dyDescent="0.35"/>
    <row r="997" s="311" customFormat="1" x14ac:dyDescent="0.35"/>
    <row r="998" s="311" customFormat="1" x14ac:dyDescent="0.35"/>
    <row r="999" s="311" customFormat="1" x14ac:dyDescent="0.35"/>
    <row r="1000" s="311" customFormat="1" x14ac:dyDescent="0.35"/>
    <row r="1001" s="311" customFormat="1" x14ac:dyDescent="0.35"/>
    <row r="1002" s="311" customFormat="1" x14ac:dyDescent="0.35"/>
    <row r="1003" s="311" customFormat="1" x14ac:dyDescent="0.35"/>
    <row r="1004" s="311" customFormat="1" x14ac:dyDescent="0.35"/>
    <row r="1005" s="311" customFormat="1" x14ac:dyDescent="0.35"/>
    <row r="1006" s="311" customFormat="1" x14ac:dyDescent="0.35"/>
    <row r="1007" s="311" customFormat="1" x14ac:dyDescent="0.35"/>
  </sheetData>
  <mergeCells count="6">
    <mergeCell ref="B10:J10"/>
    <mergeCell ref="W10:AE10"/>
    <mergeCell ref="B68:J68"/>
    <mergeCell ref="B69:J69"/>
    <mergeCell ref="B74:J74"/>
    <mergeCell ref="W74:AE74"/>
  </mergeCells>
  <hyperlinks>
    <hyperlink ref="C4" location="_APARTADO_1" display="APARTADO 1. SERIE 1971 - 2020" xr:uid="{38FA8707-0D44-40A3-87FB-36B25667C5AF}"/>
    <hyperlink ref="F4" location="_APARTADO_2" display="APARTADO 2. SERIE 1987 - 2020" xr:uid="{25A6CA12-8971-4CA1-B7EB-A6A7FF6F76DA}"/>
    <hyperlink ref="C4:E4" location="S2_I_B1_APARTADO_1" display="→  APARTADO 1. SERIE 1971 - 2021" xr:uid="{CFF7FA8F-4F1E-4DD8-8C00-637DB6C87F49}"/>
    <hyperlink ref="F4:H4" location="S2_I_B3_APARTADO_2" display="→ APARTADO 2. SERIE 1987 - 2021" xr:uid="{355C0F8F-61DB-4739-8268-20757914F446}"/>
  </hyperlinks>
  <printOptions horizontalCentered="1" gridLinesSet="0"/>
  <pageMargins left="0.27559055118110237" right="0.23622047244094491" top="0.6692913385826772" bottom="0.19685039370078741" header="0.39370078740157483" footer="7.874015748031496E-2"/>
  <pageSetup paperSize="9" scale="70" orientation="portrait" r:id="rId1"/>
  <headerFooter alignWithMargins="0"/>
  <colBreaks count="2" manualBreakCount="2">
    <brk id="10" min="9" max="66" man="1"/>
    <brk id="31" min="9" max="66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transitionEvaluation="1">
    <tabColor theme="6" tint="0.59999389629810485"/>
    <pageSetUpPr fitToPage="1"/>
  </sheetPr>
  <dimension ref="A1:AU68"/>
  <sheetViews>
    <sheetView showGridLines="0" zoomScaleNormal="100" workbookViewId="0">
      <pane xSplit="1" ySplit="7" topLeftCell="B8" activePane="bottomRight" state="frozen"/>
      <selection activeCell="G550" sqref="G550"/>
      <selection pane="topRight" activeCell="G550" sqref="G550"/>
      <selection pane="bottomLeft" activeCell="G550" sqref="G550"/>
      <selection pane="bottomRight" activeCell="B29" sqref="B29:K29"/>
    </sheetView>
  </sheetViews>
  <sheetFormatPr baseColWidth="10" defaultColWidth="12.1796875" defaultRowHeight="12.5" x14ac:dyDescent="0.3"/>
  <cols>
    <col min="1" max="1" width="15.1796875" style="357" customWidth="1"/>
    <col min="2" max="2" width="28.1796875" style="356" customWidth="1"/>
    <col min="3" max="3" width="11.453125" style="356" customWidth="1"/>
    <col min="4" max="9" width="8.81640625" style="356" customWidth="1"/>
    <col min="10" max="10" width="10.81640625" style="356" customWidth="1"/>
    <col min="11" max="11" width="7.1796875" style="356" customWidth="1"/>
    <col min="12" max="12" width="14.1796875" style="356" customWidth="1"/>
    <col min="13" max="13" width="28.81640625" style="356" customWidth="1"/>
    <col min="14" max="14" width="12.7265625" style="356" customWidth="1"/>
    <col min="15" max="18" width="10.7265625" style="356" customWidth="1"/>
    <col min="19" max="19" width="11.7265625" style="356" customWidth="1"/>
    <col min="20" max="20" width="10.7265625" style="356" customWidth="1"/>
    <col min="21" max="21" width="13.7265625" style="356" customWidth="1"/>
    <col min="22" max="22" width="6.54296875" style="356" customWidth="1"/>
    <col min="23" max="23" width="14.1796875" style="361" customWidth="1"/>
    <col min="24" max="24" width="28.81640625" style="356" customWidth="1"/>
    <col min="25" max="25" width="11.81640625" style="356" customWidth="1"/>
    <col min="26" max="31" width="9.54296875" style="356" customWidth="1"/>
    <col min="32" max="32" width="10.7265625" style="356" customWidth="1"/>
    <col min="33" max="33" width="12.1796875" style="357" customWidth="1"/>
    <col min="34" max="16384" width="12.1796875" style="357"/>
  </cols>
  <sheetData>
    <row r="1" spans="1:47" ht="12.65" customHeight="1" x14ac:dyDescent="0.3"/>
    <row r="2" spans="1:47" ht="12.65" customHeight="1" x14ac:dyDescent="0.3"/>
    <row r="3" spans="1:47" ht="12.65" customHeight="1" x14ac:dyDescent="0.3"/>
    <row r="4" spans="1:47" ht="12.65" customHeight="1" x14ac:dyDescent="0.3"/>
    <row r="5" spans="1:47" ht="12.65" customHeight="1" x14ac:dyDescent="0.3"/>
    <row r="6" spans="1:47" ht="12.65" customHeight="1" x14ac:dyDescent="0.3"/>
    <row r="7" spans="1:47" ht="12.65" customHeight="1" x14ac:dyDescent="0.3"/>
    <row r="8" spans="1:47" ht="15.5" x14ac:dyDescent="0.25">
      <c r="B8" s="686" t="s">
        <v>12529</v>
      </c>
      <c r="C8" s="257"/>
      <c r="D8" s="257"/>
      <c r="E8" s="257"/>
    </row>
    <row r="9" spans="1:47" ht="14.5" x14ac:dyDescent="0.25">
      <c r="B9" s="640"/>
      <c r="C9" s="257"/>
      <c r="D9" s="257"/>
      <c r="E9" s="257"/>
    </row>
    <row r="10" spans="1:47" ht="14.5" x14ac:dyDescent="0.3">
      <c r="B10" s="187" t="s">
        <v>764</v>
      </c>
      <c r="C10" s="187"/>
      <c r="D10" s="187"/>
      <c r="E10" s="187"/>
      <c r="W10" s="1033"/>
    </row>
    <row r="11" spans="1:47" ht="14.65" customHeight="1" x14ac:dyDescent="0.3">
      <c r="B11" s="187"/>
      <c r="C11" s="187"/>
      <c r="D11" s="187"/>
      <c r="E11" s="187"/>
      <c r="W11" s="1033"/>
      <c r="AD11" s="361"/>
      <c r="AE11" s="361"/>
    </row>
    <row r="12" spans="1:47" ht="16.5" x14ac:dyDescent="0.3">
      <c r="B12" s="1394" t="s">
        <v>12482</v>
      </c>
      <c r="C12" s="1394"/>
      <c r="D12" s="1394"/>
      <c r="E12" s="1394"/>
      <c r="F12" s="1394"/>
      <c r="G12" s="1394"/>
      <c r="H12" s="1394"/>
      <c r="I12" s="1394"/>
      <c r="J12" s="1394"/>
      <c r="K12" s="1394"/>
      <c r="M12" s="1397" t="s">
        <v>230</v>
      </c>
      <c r="N12" s="1397"/>
      <c r="O12" s="1397"/>
      <c r="P12" s="1397"/>
      <c r="Q12" s="1397"/>
      <c r="R12" s="1397"/>
      <c r="S12" s="1397"/>
      <c r="T12" s="1397"/>
      <c r="U12" s="1397"/>
      <c r="V12" s="1397"/>
      <c r="X12" s="1397" t="s">
        <v>231</v>
      </c>
      <c r="Y12" s="1397"/>
      <c r="Z12" s="1397"/>
      <c r="AA12" s="1397"/>
      <c r="AB12" s="1397"/>
      <c r="AC12" s="1397"/>
      <c r="AD12" s="1397"/>
      <c r="AE12" s="1397"/>
      <c r="AF12" s="1397"/>
    </row>
    <row r="13" spans="1:47" x14ac:dyDescent="0.3">
      <c r="B13" s="358"/>
      <c r="C13" s="358"/>
      <c r="D13" s="358"/>
      <c r="E13" s="358"/>
      <c r="F13" s="358"/>
      <c r="G13" s="358"/>
      <c r="H13" s="358"/>
      <c r="I13" s="358"/>
      <c r="J13" s="358"/>
      <c r="K13" s="358"/>
      <c r="M13" s="335" t="s">
        <v>12546</v>
      </c>
      <c r="N13" s="358"/>
      <c r="O13" s="358"/>
      <c r="P13" s="358"/>
      <c r="Q13" s="358"/>
      <c r="R13" s="358"/>
      <c r="S13" s="358"/>
      <c r="T13" s="358"/>
      <c r="U13" s="358"/>
      <c r="V13" s="358"/>
      <c r="W13" s="1161"/>
      <c r="X13" s="335" t="s">
        <v>12546</v>
      </c>
      <c r="Y13" s="358"/>
      <c r="Z13" s="358"/>
      <c r="AA13" s="358"/>
      <c r="AB13" s="358"/>
      <c r="AC13" s="358"/>
      <c r="AD13" s="358"/>
      <c r="AE13" s="358"/>
      <c r="AF13" s="358"/>
    </row>
    <row r="14" spans="1:47" s="362" customFormat="1" ht="15" customHeight="1" x14ac:dyDescent="0.3">
      <c r="B14" s="809" t="s">
        <v>7</v>
      </c>
      <c r="C14" s="359" t="s">
        <v>12550</v>
      </c>
      <c r="D14" s="359">
        <v>2020</v>
      </c>
      <c r="E14" s="359">
        <v>2021</v>
      </c>
      <c r="F14" s="359">
        <v>2022</v>
      </c>
      <c r="G14" s="359">
        <v>2023</v>
      </c>
      <c r="H14" s="359">
        <v>2024</v>
      </c>
      <c r="I14" s="359">
        <v>2025</v>
      </c>
      <c r="J14" s="359" t="s">
        <v>4</v>
      </c>
      <c r="K14" s="359" t="s">
        <v>8</v>
      </c>
      <c r="L14" s="360"/>
      <c r="M14" s="809" t="s">
        <v>7</v>
      </c>
      <c r="N14" s="1159" t="s">
        <v>12550</v>
      </c>
      <c r="O14" s="1160">
        <v>2020</v>
      </c>
      <c r="P14" s="1160">
        <v>2021</v>
      </c>
      <c r="Q14" s="1160">
        <v>2022</v>
      </c>
      <c r="R14" s="1160">
        <v>2023</v>
      </c>
      <c r="S14" s="1160">
        <v>2024</v>
      </c>
      <c r="T14" s="1160">
        <v>2025</v>
      </c>
      <c r="U14" s="359" t="s">
        <v>4</v>
      </c>
      <c r="V14" s="359" t="s">
        <v>8</v>
      </c>
      <c r="X14" s="809" t="s">
        <v>7</v>
      </c>
      <c r="Y14" s="359" t="s">
        <v>12550</v>
      </c>
      <c r="Z14" s="359">
        <v>2020</v>
      </c>
      <c r="AA14" s="359">
        <v>2021</v>
      </c>
      <c r="AB14" s="359">
        <v>2022</v>
      </c>
      <c r="AC14" s="359">
        <v>2023</v>
      </c>
      <c r="AD14" s="359">
        <v>2024</v>
      </c>
      <c r="AE14" s="359">
        <v>2025</v>
      </c>
      <c r="AF14" s="359" t="s">
        <v>4</v>
      </c>
    </row>
    <row r="15" spans="1:47" ht="24" x14ac:dyDescent="0.3">
      <c r="B15" s="1108" t="s">
        <v>232</v>
      </c>
      <c r="C15" s="363">
        <v>182925</v>
      </c>
      <c r="D15" s="363">
        <v>9191</v>
      </c>
      <c r="E15" s="363">
        <v>13206</v>
      </c>
      <c r="F15" s="363">
        <v>5433</v>
      </c>
      <c r="G15" s="363">
        <v>12146</v>
      </c>
      <c r="H15" s="363">
        <v>120694</v>
      </c>
      <c r="I15" s="363">
        <v>8241</v>
      </c>
      <c r="J15" s="364">
        <v>351836</v>
      </c>
      <c r="K15" s="365">
        <v>93.743138507399124</v>
      </c>
      <c r="M15" s="1108" t="s">
        <v>232</v>
      </c>
      <c r="N15" s="366">
        <v>773988057.58858585</v>
      </c>
      <c r="O15" s="366">
        <v>35036877.359428301</v>
      </c>
      <c r="P15" s="366">
        <v>47308809.211584099</v>
      </c>
      <c r="Q15" s="366">
        <v>20109843.124513499</v>
      </c>
      <c r="R15" s="366">
        <v>47334639.804828599</v>
      </c>
      <c r="S15" s="366">
        <v>1135692184.0644565</v>
      </c>
      <c r="T15" s="366">
        <v>36273701.490000002</v>
      </c>
      <c r="U15" s="364">
        <v>2095744112.6433969</v>
      </c>
      <c r="V15" s="365">
        <v>90.979836406237183</v>
      </c>
      <c r="W15" s="1161"/>
      <c r="X15" s="1108" t="s">
        <v>232</v>
      </c>
      <c r="Y15" s="1265">
        <v>4231.1770265878686</v>
      </c>
      <c r="Z15" s="1265">
        <v>3812.0854487464153</v>
      </c>
      <c r="AA15" s="1265">
        <v>3582.3723467805617</v>
      </c>
      <c r="AB15" s="1265">
        <v>3701.4252023768636</v>
      </c>
      <c r="AC15" s="1265">
        <v>3897.1381364094023</v>
      </c>
      <c r="AD15" s="1265">
        <v>9409.6822051175404</v>
      </c>
      <c r="AE15" s="1265">
        <v>4401.6140626137603</v>
      </c>
      <c r="AF15" s="1326">
        <v>5956.5937329988883</v>
      </c>
    </row>
    <row r="16" spans="1:47" s="372" customFormat="1" ht="18" customHeight="1" x14ac:dyDescent="0.3">
      <c r="A16" s="357"/>
      <c r="B16" s="1109" t="s">
        <v>233</v>
      </c>
      <c r="C16" s="368">
        <v>830</v>
      </c>
      <c r="D16" s="368">
        <v>72</v>
      </c>
      <c r="E16" s="368">
        <v>53</v>
      </c>
      <c r="F16" s="368">
        <v>36</v>
      </c>
      <c r="G16" s="368">
        <v>88</v>
      </c>
      <c r="H16" s="368">
        <v>2901</v>
      </c>
      <c r="I16" s="368">
        <v>42</v>
      </c>
      <c r="J16" s="369">
        <v>4022</v>
      </c>
      <c r="K16" s="370">
        <v>1.0704780155434899</v>
      </c>
      <c r="L16" s="356"/>
      <c r="M16" s="1109" t="s">
        <v>233</v>
      </c>
      <c r="N16" s="371">
        <v>6844373.90484739</v>
      </c>
      <c r="O16" s="371">
        <v>519681.69836710498</v>
      </c>
      <c r="P16" s="371">
        <v>479067.55580697401</v>
      </c>
      <c r="Q16" s="371">
        <v>233804.202259196</v>
      </c>
      <c r="R16" s="371">
        <v>854226.35930771998</v>
      </c>
      <c r="S16" s="371">
        <v>48319030.130280003</v>
      </c>
      <c r="T16" s="371">
        <v>293999</v>
      </c>
      <c r="U16" s="806">
        <v>57544182.850868389</v>
      </c>
      <c r="V16" s="370">
        <v>2.4980913988106868</v>
      </c>
      <c r="W16" s="1161"/>
      <c r="X16" s="1109" t="s">
        <v>233</v>
      </c>
      <c r="Y16" s="1266">
        <v>8246.2336202980605</v>
      </c>
      <c r="Z16" s="1266">
        <v>7217.801366209791</v>
      </c>
      <c r="AA16" s="1266">
        <v>9039.0104869240386</v>
      </c>
      <c r="AB16" s="1266">
        <v>6494.5611738665557</v>
      </c>
      <c r="AC16" s="1266">
        <v>9707.1177194059092</v>
      </c>
      <c r="AD16" s="1266">
        <v>16655.991082481905</v>
      </c>
      <c r="AE16" s="1266">
        <v>6999.9761904761908</v>
      </c>
      <c r="AF16" s="1327">
        <v>14307.355258793732</v>
      </c>
      <c r="AG16" s="357"/>
      <c r="AH16" s="357"/>
      <c r="AI16" s="357"/>
      <c r="AJ16" s="357"/>
      <c r="AK16" s="357"/>
      <c r="AL16" s="357"/>
      <c r="AM16" s="357"/>
      <c r="AN16" s="357"/>
      <c r="AO16" s="357"/>
      <c r="AP16" s="357"/>
      <c r="AQ16" s="357"/>
      <c r="AR16" s="357"/>
      <c r="AS16" s="357"/>
      <c r="AT16" s="357"/>
      <c r="AU16" s="357"/>
    </row>
    <row r="17" spans="1:47" ht="18" customHeight="1" x14ac:dyDescent="0.3">
      <c r="B17" s="1110" t="s">
        <v>234</v>
      </c>
      <c r="C17" s="363">
        <v>264</v>
      </c>
      <c r="D17" s="363">
        <v>21</v>
      </c>
      <c r="E17" s="363">
        <v>30</v>
      </c>
      <c r="F17" s="363">
        <v>7</v>
      </c>
      <c r="G17" s="363">
        <v>15</v>
      </c>
      <c r="H17" s="363">
        <v>1643</v>
      </c>
      <c r="I17" s="363">
        <v>18</v>
      </c>
      <c r="J17" s="364">
        <v>1998</v>
      </c>
      <c r="K17" s="365">
        <v>0.53177898435004789</v>
      </c>
      <c r="M17" s="1110" t="s">
        <v>234</v>
      </c>
      <c r="N17" s="366">
        <v>5888469.697546659</v>
      </c>
      <c r="O17" s="366">
        <v>151730.97154958901</v>
      </c>
      <c r="P17" s="366">
        <v>240717.91334716399</v>
      </c>
      <c r="Q17" s="366">
        <v>95929.499344953103</v>
      </c>
      <c r="R17" s="366">
        <v>146338.66411079999</v>
      </c>
      <c r="S17" s="366">
        <v>22923790.1382</v>
      </c>
      <c r="T17" s="366">
        <v>95108</v>
      </c>
      <c r="U17" s="364">
        <v>29542084.884099167</v>
      </c>
      <c r="V17" s="365">
        <v>1.2824724324118133</v>
      </c>
      <c r="W17" s="1161"/>
      <c r="X17" s="1110" t="s">
        <v>234</v>
      </c>
      <c r="Y17" s="1267">
        <v>22304.809460404012</v>
      </c>
      <c r="Z17" s="1267">
        <v>7225.2843595042386</v>
      </c>
      <c r="AA17" s="1267">
        <v>8023.9304449054662</v>
      </c>
      <c r="AB17" s="1267">
        <v>13704.214192136158</v>
      </c>
      <c r="AC17" s="1267">
        <v>9755.9109407199994</v>
      </c>
      <c r="AD17" s="1267">
        <v>13952.398136457699</v>
      </c>
      <c r="AE17" s="1267">
        <v>5283.7777777777774</v>
      </c>
      <c r="AF17" s="1326">
        <v>14785.828270319904</v>
      </c>
    </row>
    <row r="18" spans="1:47" s="372" customFormat="1" ht="17.649999999999999" customHeight="1" x14ac:dyDescent="0.3">
      <c r="A18" s="357"/>
      <c r="B18" s="1109" t="s">
        <v>235</v>
      </c>
      <c r="C18" s="368">
        <v>196</v>
      </c>
      <c r="D18" s="368">
        <v>23</v>
      </c>
      <c r="E18" s="368">
        <v>29</v>
      </c>
      <c r="F18" s="368">
        <v>24</v>
      </c>
      <c r="G18" s="368">
        <v>45</v>
      </c>
      <c r="H18" s="368">
        <v>450</v>
      </c>
      <c r="I18" s="368">
        <v>17</v>
      </c>
      <c r="J18" s="369">
        <v>784</v>
      </c>
      <c r="K18" s="370">
        <v>0.20866602789311189</v>
      </c>
      <c r="L18" s="356"/>
      <c r="M18" s="1109" t="s">
        <v>235</v>
      </c>
      <c r="N18" s="371">
        <v>3091324.4754445162</v>
      </c>
      <c r="O18" s="371">
        <v>110217.572122502</v>
      </c>
      <c r="P18" s="371">
        <v>141898.88772752701</v>
      </c>
      <c r="Q18" s="371">
        <v>145313.53947478699</v>
      </c>
      <c r="R18" s="371">
        <v>185518.40213844</v>
      </c>
      <c r="S18" s="371">
        <v>3480139.2255000002</v>
      </c>
      <c r="T18" s="371">
        <v>103669</v>
      </c>
      <c r="U18" s="806">
        <v>7258081.1024077721</v>
      </c>
      <c r="V18" s="370">
        <v>0.31508571458533846</v>
      </c>
      <c r="W18" s="1161"/>
      <c r="X18" s="1109" t="s">
        <v>235</v>
      </c>
      <c r="Y18" s="1266">
        <v>15772.063650227123</v>
      </c>
      <c r="Z18" s="1266">
        <v>4792.0683531522609</v>
      </c>
      <c r="AA18" s="1266">
        <v>4893.0650940526557</v>
      </c>
      <c r="AB18" s="1266">
        <v>6054.7308114494581</v>
      </c>
      <c r="AC18" s="1266">
        <v>4122.6311586319998</v>
      </c>
      <c r="AD18" s="1266">
        <v>7733.6427233333334</v>
      </c>
      <c r="AE18" s="1266">
        <v>6098.1764705882351</v>
      </c>
      <c r="AF18" s="1327">
        <v>9257.7565081731791</v>
      </c>
      <c r="AG18" s="357"/>
      <c r="AH18" s="357"/>
      <c r="AI18" s="357"/>
      <c r="AJ18" s="357"/>
      <c r="AK18" s="357"/>
      <c r="AL18" s="357"/>
      <c r="AM18" s="357"/>
      <c r="AN18" s="357"/>
      <c r="AO18" s="357"/>
      <c r="AP18" s="357"/>
      <c r="AQ18" s="357"/>
      <c r="AR18" s="357"/>
      <c r="AS18" s="357"/>
      <c r="AT18" s="357"/>
      <c r="AU18" s="357"/>
    </row>
    <row r="19" spans="1:47" ht="17.649999999999999" customHeight="1" x14ac:dyDescent="0.3">
      <c r="B19" s="1110" t="s">
        <v>236</v>
      </c>
      <c r="C19" s="363">
        <v>934</v>
      </c>
      <c r="D19" s="363">
        <v>8</v>
      </c>
      <c r="E19" s="363">
        <v>9</v>
      </c>
      <c r="F19" s="363">
        <v>1</v>
      </c>
      <c r="G19" s="363">
        <v>34</v>
      </c>
      <c r="H19" s="363">
        <v>261</v>
      </c>
      <c r="I19" s="363">
        <v>7</v>
      </c>
      <c r="J19" s="364">
        <v>1254</v>
      </c>
      <c r="K19" s="365">
        <v>0.33375918236984986</v>
      </c>
      <c r="M19" s="1110" t="s">
        <v>236</v>
      </c>
      <c r="N19" s="366">
        <v>42682115.973191537</v>
      </c>
      <c r="O19" s="366">
        <v>112296.004415637</v>
      </c>
      <c r="P19" s="366">
        <v>134939.20863344101</v>
      </c>
      <c r="Q19" s="366">
        <v>20116.826502959801</v>
      </c>
      <c r="R19" s="366">
        <v>1459602.62544348</v>
      </c>
      <c r="S19" s="366">
        <v>11473805.126700001</v>
      </c>
      <c r="T19" s="366">
        <v>18864</v>
      </c>
      <c r="U19" s="364">
        <v>55901739.76488705</v>
      </c>
      <c r="V19" s="365">
        <v>2.4267901352796826</v>
      </c>
      <c r="W19" s="1161"/>
      <c r="X19" s="1110" t="s">
        <v>236</v>
      </c>
      <c r="Y19" s="1267">
        <v>45698.196973438477</v>
      </c>
      <c r="Z19" s="1267">
        <v>14037.000551954625</v>
      </c>
      <c r="AA19" s="1267">
        <v>14993.245403715668</v>
      </c>
      <c r="AB19" s="1267">
        <v>20116.826502959801</v>
      </c>
      <c r="AC19" s="1267">
        <v>42929.488983631767</v>
      </c>
      <c r="AD19" s="1267">
        <v>43960.939182758622</v>
      </c>
      <c r="AE19" s="1267">
        <v>2694.8571428571427</v>
      </c>
      <c r="AF19" s="1326">
        <v>44578.739844407537</v>
      </c>
    </row>
    <row r="20" spans="1:47" s="372" customFormat="1" ht="17.649999999999999" customHeight="1" x14ac:dyDescent="0.3">
      <c r="A20" s="357"/>
      <c r="B20" s="1109" t="s">
        <v>237</v>
      </c>
      <c r="C20" s="368">
        <v>492</v>
      </c>
      <c r="D20" s="368">
        <v>37</v>
      </c>
      <c r="E20" s="368">
        <v>30</v>
      </c>
      <c r="F20" s="368">
        <v>15</v>
      </c>
      <c r="G20" s="368">
        <v>47</v>
      </c>
      <c r="H20" s="368">
        <v>2058</v>
      </c>
      <c r="I20" s="368">
        <v>22</v>
      </c>
      <c r="J20" s="369">
        <v>2701</v>
      </c>
      <c r="K20" s="370">
        <v>0.71888640476950927</v>
      </c>
      <c r="L20" s="356"/>
      <c r="M20" s="1109" t="s">
        <v>237</v>
      </c>
      <c r="N20" s="371">
        <v>3931204.7671990106</v>
      </c>
      <c r="O20" s="371">
        <v>217917.981591093</v>
      </c>
      <c r="P20" s="371">
        <v>110157.657665668</v>
      </c>
      <c r="Q20" s="371">
        <v>41283.272273135801</v>
      </c>
      <c r="R20" s="371">
        <v>206427.21991163999</v>
      </c>
      <c r="S20" s="371">
        <v>14488820.56734</v>
      </c>
      <c r="T20" s="371">
        <v>124218</v>
      </c>
      <c r="U20" s="806">
        <v>19120029.465980545</v>
      </c>
      <c r="V20" s="370">
        <v>0.83003318124713099</v>
      </c>
      <c r="W20" s="1161"/>
      <c r="X20" s="1109" t="s">
        <v>237</v>
      </c>
      <c r="Y20" s="1266">
        <v>7990.2535918679077</v>
      </c>
      <c r="Z20" s="1266">
        <v>5889.6751781376488</v>
      </c>
      <c r="AA20" s="1266">
        <v>3671.9219221889334</v>
      </c>
      <c r="AB20" s="1266">
        <v>2752.2181515423867</v>
      </c>
      <c r="AC20" s="1266">
        <v>4392.0685087582979</v>
      </c>
      <c r="AD20" s="1266">
        <v>7040.24323</v>
      </c>
      <c r="AE20" s="1266">
        <v>5646.272727272727</v>
      </c>
      <c r="AF20" s="1327">
        <v>7078.8705908850588</v>
      </c>
      <c r="AG20" s="357"/>
      <c r="AH20" s="357"/>
      <c r="AI20" s="357"/>
      <c r="AJ20" s="357"/>
      <c r="AK20" s="357"/>
      <c r="AL20" s="357"/>
      <c r="AM20" s="357"/>
      <c r="AN20" s="357"/>
      <c r="AO20" s="357"/>
      <c r="AP20" s="357"/>
      <c r="AQ20" s="357"/>
      <c r="AR20" s="357"/>
      <c r="AS20" s="357"/>
      <c r="AT20" s="357"/>
      <c r="AU20" s="357"/>
    </row>
    <row r="21" spans="1:47" ht="17.649999999999999" customHeight="1" x14ac:dyDescent="0.3">
      <c r="B21" s="1110" t="s">
        <v>238</v>
      </c>
      <c r="C21" s="363">
        <v>1913</v>
      </c>
      <c r="D21" s="363">
        <v>309</v>
      </c>
      <c r="E21" s="363">
        <v>548</v>
      </c>
      <c r="F21" s="363">
        <v>209</v>
      </c>
      <c r="G21" s="363">
        <v>416</v>
      </c>
      <c r="H21" s="363">
        <v>9226</v>
      </c>
      <c r="I21" s="363">
        <v>504</v>
      </c>
      <c r="J21" s="364">
        <v>13125</v>
      </c>
      <c r="K21" s="365">
        <v>3.4932928776748637</v>
      </c>
      <c r="L21" s="374"/>
      <c r="M21" s="1110" t="s">
        <v>238</v>
      </c>
      <c r="N21" s="366">
        <v>3270003.8908546157</v>
      </c>
      <c r="O21" s="366">
        <v>477609.45055120799</v>
      </c>
      <c r="P21" s="366">
        <v>959519.90948953398</v>
      </c>
      <c r="Q21" s="366">
        <v>265498.26100772899</v>
      </c>
      <c r="R21" s="366">
        <v>751139.08912811999</v>
      </c>
      <c r="S21" s="366">
        <v>31870206.645479999</v>
      </c>
      <c r="T21" s="366">
        <v>821711</v>
      </c>
      <c r="U21" s="364">
        <v>38415688.246511206</v>
      </c>
      <c r="V21" s="365">
        <v>1.6676907314281939</v>
      </c>
      <c r="W21" s="1161"/>
      <c r="X21" s="1110" t="s">
        <v>238</v>
      </c>
      <c r="Y21" s="1267">
        <v>1709.359064743657</v>
      </c>
      <c r="Z21" s="1267">
        <v>1545.6616522692816</v>
      </c>
      <c r="AA21" s="1267">
        <v>1750.9487399444051</v>
      </c>
      <c r="AB21" s="1267">
        <v>1270.3266076924831</v>
      </c>
      <c r="AC21" s="1267">
        <v>1805.6228104041345</v>
      </c>
      <c r="AD21" s="1267">
        <v>3454.3904883459786</v>
      </c>
      <c r="AE21" s="1267">
        <v>1630.3789682539682</v>
      </c>
      <c r="AF21" s="1326">
        <v>2926.909580686568</v>
      </c>
    </row>
    <row r="22" spans="1:47" s="372" customFormat="1" ht="17.649999999999999" customHeight="1" x14ac:dyDescent="0.3">
      <c r="A22" s="357"/>
      <c r="B22" s="367" t="s">
        <v>239</v>
      </c>
      <c r="C22" s="368">
        <v>187554</v>
      </c>
      <c r="D22" s="368">
        <v>9661</v>
      </c>
      <c r="E22" s="368">
        <v>13905</v>
      </c>
      <c r="F22" s="368">
        <v>5725</v>
      </c>
      <c r="G22" s="368">
        <v>12791</v>
      </c>
      <c r="H22" s="368">
        <v>137233</v>
      </c>
      <c r="I22" s="368">
        <v>8851</v>
      </c>
      <c r="J22" s="369">
        <v>375720</v>
      </c>
      <c r="K22" s="370">
        <v>18.092836302015339</v>
      </c>
      <c r="L22" s="356"/>
      <c r="M22" s="367" t="s">
        <v>240</v>
      </c>
      <c r="N22" s="371">
        <v>839695550.29766953</v>
      </c>
      <c r="O22" s="371">
        <v>36626331.038025424</v>
      </c>
      <c r="P22" s="371">
        <v>49375110.344254404</v>
      </c>
      <c r="Q22" s="371">
        <v>20911788.72537626</v>
      </c>
      <c r="R22" s="371">
        <v>50937892.164868809</v>
      </c>
      <c r="S22" s="371">
        <v>1268247975.8979564</v>
      </c>
      <c r="T22" s="371">
        <v>37731270.490000002</v>
      </c>
      <c r="U22" s="806">
        <v>2303525918.9581504</v>
      </c>
      <c r="V22" s="370">
        <v>13.563554398380756</v>
      </c>
      <c r="W22" s="1161"/>
      <c r="X22" s="367" t="s">
        <v>240</v>
      </c>
      <c r="Y22" s="1266">
        <v>4477.0868672364732</v>
      </c>
      <c r="Z22" s="1266">
        <v>3791.1531971871882</v>
      </c>
      <c r="AA22" s="1266">
        <v>3550.8889136464873</v>
      </c>
      <c r="AB22" s="1266">
        <v>3652.7141878386478</v>
      </c>
      <c r="AC22" s="1266">
        <v>3982.3228961667428</v>
      </c>
      <c r="AD22" s="1266">
        <v>9241.5670858901012</v>
      </c>
      <c r="AE22" s="1266">
        <v>4262.9387063608638</v>
      </c>
      <c r="AF22" s="1327">
        <v>6130.9643323702503</v>
      </c>
      <c r="AG22" s="357"/>
      <c r="AH22" s="357"/>
      <c r="AI22" s="357"/>
      <c r="AJ22" s="357"/>
      <c r="AK22" s="357"/>
      <c r="AL22" s="357"/>
      <c r="AM22" s="357"/>
      <c r="AN22" s="357"/>
      <c r="AO22" s="357"/>
      <c r="AP22" s="357"/>
      <c r="AQ22" s="357"/>
      <c r="AR22" s="357"/>
      <c r="AS22" s="357"/>
      <c r="AT22" s="357"/>
      <c r="AU22" s="357"/>
    </row>
    <row r="23" spans="1:47" ht="17.649999999999999" customHeight="1" x14ac:dyDescent="0.3">
      <c r="B23" s="373" t="s">
        <v>241</v>
      </c>
      <c r="C23" s="363">
        <v>1017837</v>
      </c>
      <c r="D23" s="363">
        <v>72269</v>
      </c>
      <c r="E23" s="363">
        <v>62836</v>
      </c>
      <c r="F23" s="363">
        <v>17956</v>
      </c>
      <c r="G23" s="363">
        <v>93545</v>
      </c>
      <c r="H23" s="363">
        <v>97321</v>
      </c>
      <c r="I23" s="363">
        <v>24543</v>
      </c>
      <c r="J23" s="364">
        <v>1386307</v>
      </c>
      <c r="K23" s="365">
        <v>66.757760074890811</v>
      </c>
      <c r="M23" s="373" t="s">
        <v>241</v>
      </c>
      <c r="N23" s="366">
        <v>3779739336</v>
      </c>
      <c r="O23" s="366">
        <v>163623942</v>
      </c>
      <c r="P23" s="366">
        <v>400880075</v>
      </c>
      <c r="Q23" s="366">
        <v>57906520</v>
      </c>
      <c r="R23" s="366">
        <v>214644567</v>
      </c>
      <c r="S23" s="366">
        <v>1263639314.2932129</v>
      </c>
      <c r="T23" s="366">
        <v>110685111</v>
      </c>
      <c r="U23" s="364">
        <v>5991118865.2932129</v>
      </c>
      <c r="V23" s="365">
        <v>35.276732060094531</v>
      </c>
      <c r="W23" s="1161"/>
      <c r="X23" s="373" t="s">
        <v>241</v>
      </c>
      <c r="Y23" s="1267">
        <v>3713.5016078212916</v>
      </c>
      <c r="Z23" s="1267">
        <v>2264.0958363890463</v>
      </c>
      <c r="AA23" s="1267">
        <v>6379.7834839900697</v>
      </c>
      <c r="AB23" s="1267">
        <v>3224.9120071285365</v>
      </c>
      <c r="AC23" s="1267">
        <v>2294.5594847399648</v>
      </c>
      <c r="AD23" s="1267">
        <v>12984.24095820237</v>
      </c>
      <c r="AE23" s="1267">
        <v>4509.8443955506664</v>
      </c>
      <c r="AF23" s="1326">
        <v>4321.6393376742762</v>
      </c>
    </row>
    <row r="24" spans="1:47" s="372" customFormat="1" ht="24" customHeight="1" x14ac:dyDescent="0.3">
      <c r="A24" s="357"/>
      <c r="B24" s="367" t="s">
        <v>242</v>
      </c>
      <c r="C24" s="368">
        <v>173436</v>
      </c>
      <c r="D24" s="368">
        <v>7516</v>
      </c>
      <c r="E24" s="368">
        <v>7525</v>
      </c>
      <c r="F24" s="368">
        <v>3993</v>
      </c>
      <c r="G24" s="368">
        <v>8787</v>
      </c>
      <c r="H24" s="368">
        <v>16666</v>
      </c>
      <c r="I24" s="368">
        <v>4882</v>
      </c>
      <c r="J24" s="369">
        <v>222805</v>
      </c>
      <c r="K24" s="370">
        <v>10.72919831861633</v>
      </c>
      <c r="L24" s="356"/>
      <c r="M24" s="367" t="s">
        <v>242</v>
      </c>
      <c r="N24" s="371">
        <v>2706705880</v>
      </c>
      <c r="O24" s="371">
        <v>110275337</v>
      </c>
      <c r="P24" s="371">
        <v>111350867</v>
      </c>
      <c r="Q24" s="371">
        <v>40226387</v>
      </c>
      <c r="R24" s="371">
        <v>96350294</v>
      </c>
      <c r="S24" s="371">
        <v>1310479886.2193861</v>
      </c>
      <c r="T24" s="371">
        <v>98279946</v>
      </c>
      <c r="U24" s="806">
        <v>4473668597.2193861</v>
      </c>
      <c r="V24" s="370">
        <v>26.341725473684701</v>
      </c>
      <c r="W24" s="1161"/>
      <c r="X24" s="367" t="s">
        <v>242</v>
      </c>
      <c r="Y24" s="1266">
        <v>15606.367074886413</v>
      </c>
      <c r="Z24" s="1266">
        <v>14672.07783395423</v>
      </c>
      <c r="AA24" s="1266">
        <v>14797.457408637874</v>
      </c>
      <c r="AB24" s="1266">
        <v>10074.226646631605</v>
      </c>
      <c r="AC24" s="1266">
        <v>10965.095481961989</v>
      </c>
      <c r="AD24" s="1266">
        <v>78631.9384507012</v>
      </c>
      <c r="AE24" s="1266">
        <v>20131.082752970095</v>
      </c>
      <c r="AF24" s="1327">
        <v>20078.851898383728</v>
      </c>
      <c r="AG24" s="357"/>
      <c r="AH24" s="357"/>
      <c r="AI24" s="357"/>
      <c r="AJ24" s="357"/>
      <c r="AK24" s="357"/>
      <c r="AL24" s="357"/>
      <c r="AM24" s="357"/>
      <c r="AN24" s="357"/>
      <c r="AO24" s="357"/>
      <c r="AP24" s="357"/>
      <c r="AQ24" s="357"/>
      <c r="AR24" s="357"/>
      <c r="AS24" s="357"/>
      <c r="AT24" s="357"/>
      <c r="AU24" s="357"/>
    </row>
    <row r="25" spans="1:47" ht="18" customHeight="1" x14ac:dyDescent="0.3">
      <c r="B25" s="373" t="s">
        <v>31</v>
      </c>
      <c r="C25" s="363">
        <v>69591</v>
      </c>
      <c r="D25" s="363">
        <v>3828</v>
      </c>
      <c r="E25" s="363">
        <v>2269</v>
      </c>
      <c r="F25" s="363">
        <v>735</v>
      </c>
      <c r="G25" s="363">
        <v>6348</v>
      </c>
      <c r="H25" s="363">
        <v>6211</v>
      </c>
      <c r="I25" s="363">
        <v>1020</v>
      </c>
      <c r="J25" s="364">
        <v>90002</v>
      </c>
      <c r="K25" s="365">
        <v>4.3340558204353901</v>
      </c>
      <c r="M25" s="373" t="s">
        <v>31</v>
      </c>
      <c r="N25" s="366">
        <v>2323213946</v>
      </c>
      <c r="O25" s="366">
        <v>70619121</v>
      </c>
      <c r="P25" s="366">
        <v>61615767</v>
      </c>
      <c r="Q25" s="366">
        <v>13491205</v>
      </c>
      <c r="R25" s="366">
        <v>104098144</v>
      </c>
      <c r="S25" s="366">
        <v>1112395493.2141168</v>
      </c>
      <c r="T25" s="366">
        <v>42176264</v>
      </c>
      <c r="U25" s="364">
        <v>3727609940.2141171</v>
      </c>
      <c r="V25" s="365">
        <v>21.948804562575262</v>
      </c>
      <c r="W25" s="1161"/>
      <c r="X25" s="373" t="s">
        <v>31</v>
      </c>
      <c r="Y25" s="1267">
        <v>33383.827592648471</v>
      </c>
      <c r="Z25" s="1267">
        <v>18448.046238244515</v>
      </c>
      <c r="AA25" s="1267">
        <v>27155.472454825915</v>
      </c>
      <c r="AB25" s="1267">
        <v>18355.380952380954</v>
      </c>
      <c r="AC25" s="1267">
        <v>16398.573408947701</v>
      </c>
      <c r="AD25" s="1267">
        <v>179100.86833265444</v>
      </c>
      <c r="AE25" s="1267">
        <v>41349.27843137255</v>
      </c>
      <c r="AF25" s="1326">
        <v>41416.967847538021</v>
      </c>
    </row>
    <row r="26" spans="1:47" s="372" customFormat="1" ht="18" customHeight="1" x14ac:dyDescent="0.3">
      <c r="A26" s="357"/>
      <c r="B26" s="367" t="s">
        <v>243</v>
      </c>
      <c r="C26" s="368">
        <v>1410</v>
      </c>
      <c r="D26" s="368">
        <v>122</v>
      </c>
      <c r="E26" s="368">
        <v>41</v>
      </c>
      <c r="F26" s="368">
        <v>28</v>
      </c>
      <c r="G26" s="368">
        <v>58</v>
      </c>
      <c r="H26" s="368">
        <v>82</v>
      </c>
      <c r="I26" s="368">
        <v>48</v>
      </c>
      <c r="J26" s="369">
        <v>1789</v>
      </c>
      <c r="K26" s="370">
        <v>8.6149484042120306E-2</v>
      </c>
      <c r="L26" s="356"/>
      <c r="M26" s="367" t="s">
        <v>243</v>
      </c>
      <c r="N26" s="371">
        <v>368831377</v>
      </c>
      <c r="O26" s="371">
        <v>28332647</v>
      </c>
      <c r="P26" s="371">
        <v>4548863</v>
      </c>
      <c r="Q26" s="371">
        <v>873211</v>
      </c>
      <c r="R26" s="371">
        <v>8833239</v>
      </c>
      <c r="S26" s="371">
        <v>68880518.759508654</v>
      </c>
      <c r="T26" s="371">
        <v>6979391</v>
      </c>
      <c r="U26" s="806">
        <v>487279246.75950867</v>
      </c>
      <c r="V26" s="370">
        <v>2.8691835052647696</v>
      </c>
      <c r="W26" s="1161"/>
      <c r="X26" s="367" t="s">
        <v>243</v>
      </c>
      <c r="Y26" s="1266">
        <v>261582.53687943262</v>
      </c>
      <c r="Z26" s="1266">
        <v>232234.81147540984</v>
      </c>
      <c r="AA26" s="1266">
        <v>110947.87804878049</v>
      </c>
      <c r="AB26" s="1266">
        <v>31186.107142857141</v>
      </c>
      <c r="AC26" s="1266">
        <v>152297.22413793104</v>
      </c>
      <c r="AD26" s="1266">
        <v>840006.32633547136</v>
      </c>
      <c r="AE26" s="1266">
        <v>145403.97916666666</v>
      </c>
      <c r="AF26" s="1327">
        <v>272375.2078029674</v>
      </c>
      <c r="AG26" s="357"/>
      <c r="AH26" s="357"/>
      <c r="AI26" s="357"/>
      <c r="AJ26" s="357"/>
      <c r="AK26" s="357"/>
      <c r="AL26" s="357"/>
      <c r="AM26" s="357"/>
      <c r="AN26" s="357"/>
      <c r="AO26" s="357"/>
      <c r="AP26" s="357"/>
      <c r="AQ26" s="357"/>
      <c r="AR26" s="357"/>
      <c r="AS26" s="357"/>
      <c r="AT26" s="357"/>
      <c r="AU26" s="357"/>
    </row>
    <row r="27" spans="1:47" s="376" customFormat="1" ht="15.25" customHeight="1" x14ac:dyDescent="0.3">
      <c r="B27" s="351" t="s">
        <v>4</v>
      </c>
      <c r="C27" s="352">
        <v>1449828</v>
      </c>
      <c r="D27" s="352">
        <v>93396</v>
      </c>
      <c r="E27" s="352">
        <v>86576</v>
      </c>
      <c r="F27" s="352">
        <v>28437</v>
      </c>
      <c r="G27" s="352">
        <v>121529</v>
      </c>
      <c r="H27" s="352">
        <v>257513</v>
      </c>
      <c r="I27" s="352">
        <v>39344</v>
      </c>
      <c r="J27" s="352">
        <v>2076623</v>
      </c>
      <c r="K27" s="352">
        <v>100</v>
      </c>
      <c r="L27" s="374"/>
      <c r="M27" s="351" t="s">
        <v>4</v>
      </c>
      <c r="N27" s="375">
        <v>10018186089.297668</v>
      </c>
      <c r="O27" s="375">
        <v>409477378.03802544</v>
      </c>
      <c r="P27" s="375">
        <v>627770682.34425437</v>
      </c>
      <c r="Q27" s="375">
        <v>133409111.72537626</v>
      </c>
      <c r="R27" s="375">
        <v>474864136.16486883</v>
      </c>
      <c r="S27" s="375">
        <v>5023643188.384181</v>
      </c>
      <c r="T27" s="375">
        <v>295851982.49000001</v>
      </c>
      <c r="U27" s="1039">
        <v>16983202568.444372</v>
      </c>
      <c r="V27" s="352">
        <v>100.00000000000003</v>
      </c>
      <c r="W27" s="1161"/>
      <c r="X27" s="351" t="s">
        <v>4</v>
      </c>
      <c r="Y27" s="1268">
        <v>6909.9135133944637</v>
      </c>
      <c r="Z27" s="1268">
        <v>4384.3138682387407</v>
      </c>
      <c r="AA27" s="1268">
        <v>7251.0936326956016</v>
      </c>
      <c r="AB27" s="1268">
        <v>4691.3919093215272</v>
      </c>
      <c r="AC27" s="1268">
        <v>3907.4141658770241</v>
      </c>
      <c r="AD27" s="1268">
        <v>19508.309049967113</v>
      </c>
      <c r="AE27" s="1268">
        <v>7519.62135242985</v>
      </c>
      <c r="AF27" s="1268">
        <v>8178.2791428412247</v>
      </c>
    </row>
    <row r="28" spans="1:47" x14ac:dyDescent="0.3">
      <c r="B28" s="1074" t="s">
        <v>12478</v>
      </c>
      <c r="D28" s="377"/>
      <c r="E28" s="377"/>
      <c r="F28" s="377"/>
      <c r="G28" s="377"/>
      <c r="H28" s="377"/>
      <c r="I28" s="377"/>
      <c r="J28" s="377"/>
      <c r="W28" s="1187"/>
      <c r="X28" s="378"/>
      <c r="Y28" s="379"/>
    </row>
    <row r="29" spans="1:47" ht="22.15" customHeight="1" x14ac:dyDescent="0.3">
      <c r="B29" s="1400" t="s">
        <v>12679</v>
      </c>
      <c r="C29" s="1400"/>
      <c r="D29" s="1400"/>
      <c r="E29" s="1400"/>
      <c r="F29" s="1400"/>
      <c r="G29" s="1400"/>
      <c r="H29" s="1400"/>
      <c r="I29" s="1400"/>
      <c r="J29" s="1400"/>
      <c r="K29" s="1400"/>
      <c r="R29" s="830"/>
      <c r="W29" s="1041"/>
      <c r="X29" s="378"/>
      <c r="Y29" s="379"/>
    </row>
    <row r="30" spans="1:47" x14ac:dyDescent="0.3">
      <c r="B30" s="1087"/>
      <c r="C30" s="1087"/>
      <c r="D30" s="1087"/>
      <c r="E30" s="1087"/>
      <c r="F30" s="1087"/>
      <c r="G30" s="1087"/>
      <c r="H30" s="1087"/>
      <c r="I30" s="1087"/>
      <c r="J30" s="1087"/>
      <c r="K30" s="1087"/>
      <c r="M30" s="1070"/>
      <c r="N30" s="1072"/>
      <c r="O30" s="1072"/>
      <c r="P30" s="1072"/>
      <c r="Q30" s="1072"/>
      <c r="R30" s="1072"/>
      <c r="T30" s="1072"/>
      <c r="U30" s="1073"/>
      <c r="V30" s="647"/>
      <c r="W30" s="1041"/>
      <c r="X30" s="378"/>
      <c r="Y30" s="379"/>
    </row>
    <row r="31" spans="1:47" s="363" customFormat="1" ht="12" x14ac:dyDescent="0.3">
      <c r="M31" s="1070"/>
      <c r="N31" s="830"/>
      <c r="O31" s="830"/>
      <c r="P31" s="830"/>
      <c r="Q31" s="830"/>
      <c r="R31" s="830"/>
      <c r="S31" s="830"/>
      <c r="T31" s="830"/>
      <c r="U31" s="903"/>
      <c r="V31" s="647"/>
      <c r="W31" s="361"/>
    </row>
    <row r="32" spans="1:47" s="829" customFormat="1" x14ac:dyDescent="0.3">
      <c r="M32" s="356"/>
      <c r="V32" s="356"/>
      <c r="W32" s="363"/>
    </row>
    <row r="33" spans="2:32" x14ac:dyDescent="0.3">
      <c r="B33" s="378"/>
      <c r="C33" s="379"/>
      <c r="M33" s="829"/>
      <c r="V33" s="829"/>
      <c r="W33" s="829"/>
      <c r="X33" s="378"/>
      <c r="Y33" s="379"/>
    </row>
    <row r="34" spans="2:32" x14ac:dyDescent="0.3">
      <c r="B34" s="378"/>
      <c r="C34" s="379"/>
      <c r="M34" s="829"/>
      <c r="N34" s="829"/>
      <c r="O34" s="829"/>
      <c r="P34" s="829"/>
      <c r="Q34" s="829"/>
      <c r="R34" s="829"/>
      <c r="S34" s="829"/>
      <c r="T34" s="829"/>
      <c r="U34" s="829"/>
      <c r="V34" s="829"/>
      <c r="X34" s="378"/>
      <c r="Y34" s="379"/>
    </row>
    <row r="35" spans="2:32" x14ac:dyDescent="0.3">
      <c r="B35" s="378"/>
      <c r="C35" s="379"/>
      <c r="M35" s="381"/>
      <c r="N35" s="379"/>
      <c r="O35" s="379"/>
      <c r="P35" s="379"/>
      <c r="Q35" s="379"/>
      <c r="R35" s="379"/>
      <c r="S35" s="379"/>
      <c r="T35" s="379"/>
      <c r="U35" s="382"/>
      <c r="V35" s="379"/>
      <c r="X35" s="378"/>
      <c r="Y35" s="379"/>
    </row>
    <row r="36" spans="2:32" x14ac:dyDescent="0.3">
      <c r="B36" s="378"/>
      <c r="C36" s="379"/>
      <c r="M36" s="381"/>
      <c r="N36" s="379"/>
      <c r="O36" s="379"/>
      <c r="P36" s="379"/>
      <c r="Q36" s="379"/>
      <c r="R36" s="379"/>
      <c r="S36" s="379"/>
      <c r="U36" s="379"/>
      <c r="V36" s="379"/>
      <c r="X36" s="378"/>
      <c r="Y36" s="379"/>
    </row>
    <row r="37" spans="2:32" ht="13.75" customHeight="1" x14ac:dyDescent="0.3">
      <c r="B37" s="1398"/>
      <c r="C37" s="1399"/>
      <c r="D37" s="1399"/>
      <c r="E37" s="1399"/>
      <c r="F37" s="1399"/>
      <c r="G37" s="1399"/>
      <c r="H37" s="1399"/>
      <c r="I37" s="1399"/>
      <c r="J37" s="1399"/>
      <c r="K37" s="1399"/>
      <c r="M37" s="381"/>
      <c r="N37" s="379"/>
      <c r="O37" s="379"/>
      <c r="P37" s="379"/>
      <c r="Q37" s="379"/>
      <c r="R37" s="379"/>
      <c r="S37" s="379"/>
      <c r="T37" s="379"/>
      <c r="U37" s="379"/>
      <c r="V37" s="379"/>
      <c r="X37" s="1398"/>
      <c r="Y37" s="1399"/>
      <c r="Z37" s="1399"/>
      <c r="AA37" s="1399"/>
      <c r="AB37" s="1399"/>
      <c r="AC37" s="1399"/>
      <c r="AD37" s="1399"/>
      <c r="AE37" s="1399"/>
      <c r="AF37" s="1399"/>
    </row>
    <row r="38" spans="2:32" ht="14.5" x14ac:dyDescent="0.3">
      <c r="B38" s="384"/>
      <c r="C38" s="384"/>
      <c r="D38" s="384"/>
      <c r="E38" s="384"/>
      <c r="F38" s="384"/>
      <c r="M38" s="378"/>
      <c r="N38" s="379"/>
      <c r="X38" s="384"/>
      <c r="Y38" s="384"/>
      <c r="Z38" s="384"/>
      <c r="AA38" s="384"/>
      <c r="AB38" s="384"/>
    </row>
    <row r="39" spans="2:32" ht="14.5" x14ac:dyDescent="0.3">
      <c r="B39" s="384"/>
      <c r="C39" s="384"/>
      <c r="D39" s="384"/>
      <c r="E39" s="384"/>
      <c r="F39" s="384"/>
      <c r="M39" s="383"/>
      <c r="N39" s="383"/>
      <c r="O39" s="383"/>
      <c r="P39" s="383"/>
      <c r="Q39" s="383"/>
      <c r="R39" s="383"/>
      <c r="S39" s="383"/>
      <c r="T39" s="383"/>
      <c r="U39" s="383"/>
      <c r="V39" s="383"/>
      <c r="X39" s="384"/>
      <c r="Y39" s="384"/>
      <c r="Z39" s="384"/>
      <c r="AA39" s="384"/>
      <c r="AB39" s="384"/>
    </row>
    <row r="40" spans="2:32" ht="14.5" x14ac:dyDescent="0.3">
      <c r="B40" s="384"/>
      <c r="C40" s="384"/>
      <c r="D40" s="384"/>
      <c r="E40" s="384"/>
      <c r="F40" s="384"/>
      <c r="M40" s="384"/>
      <c r="N40" s="384"/>
      <c r="O40" s="384"/>
      <c r="P40" s="384"/>
      <c r="Q40" s="384"/>
      <c r="X40" s="384"/>
      <c r="Y40" s="384"/>
      <c r="Z40" s="384"/>
      <c r="AA40" s="384"/>
      <c r="AB40" s="384"/>
    </row>
    <row r="41" spans="2:32" ht="14.5" x14ac:dyDescent="0.3">
      <c r="B41" s="384"/>
      <c r="C41" s="384"/>
      <c r="D41" s="384"/>
      <c r="E41" s="384"/>
      <c r="F41" s="384"/>
      <c r="M41" s="384"/>
      <c r="N41" s="384"/>
      <c r="O41" s="384"/>
      <c r="P41" s="384"/>
      <c r="Q41" s="384"/>
      <c r="X41" s="384"/>
      <c r="Y41" s="384"/>
      <c r="Z41" s="384"/>
      <c r="AA41" s="384"/>
      <c r="AB41" s="384"/>
    </row>
    <row r="42" spans="2:32" ht="14.5" x14ac:dyDescent="0.3">
      <c r="B42" s="384"/>
      <c r="C42" s="384"/>
      <c r="D42" s="384"/>
      <c r="E42" s="384"/>
      <c r="F42" s="384"/>
      <c r="M42" s="384"/>
      <c r="N42" s="384"/>
      <c r="O42" s="384"/>
      <c r="P42" s="384"/>
      <c r="Q42" s="384"/>
      <c r="X42" s="384"/>
      <c r="Y42" s="384"/>
      <c r="Z42" s="384"/>
      <c r="AA42" s="384"/>
      <c r="AB42" s="384"/>
    </row>
    <row r="43" spans="2:32" ht="14.5" x14ac:dyDescent="0.3">
      <c r="B43" s="384"/>
      <c r="C43" s="384"/>
      <c r="D43" s="384"/>
      <c r="E43" s="384"/>
      <c r="F43" s="384"/>
      <c r="L43" s="385"/>
      <c r="M43" s="384"/>
      <c r="N43" s="384"/>
      <c r="O43" s="384"/>
      <c r="P43" s="384"/>
      <c r="Q43" s="384"/>
      <c r="X43" s="384"/>
      <c r="Y43" s="384"/>
      <c r="Z43" s="384"/>
      <c r="AA43" s="384"/>
      <c r="AB43" s="384"/>
    </row>
    <row r="44" spans="2:32" ht="14.5" x14ac:dyDescent="0.3">
      <c r="B44" s="384"/>
      <c r="C44" s="384"/>
      <c r="D44" s="384"/>
      <c r="E44" s="384"/>
      <c r="F44" s="384"/>
      <c r="M44" s="384"/>
      <c r="N44" s="384"/>
      <c r="O44" s="384"/>
      <c r="P44" s="384"/>
      <c r="Q44" s="384"/>
      <c r="X44" s="384"/>
      <c r="Y44" s="384"/>
      <c r="Z44" s="384"/>
      <c r="AA44" s="384"/>
      <c r="AB44" s="384"/>
    </row>
    <row r="45" spans="2:32" ht="14.5" x14ac:dyDescent="0.3">
      <c r="B45" s="384"/>
      <c r="C45" s="384"/>
      <c r="D45" s="384"/>
      <c r="E45" s="384"/>
      <c r="F45" s="384"/>
      <c r="M45" s="384"/>
      <c r="N45" s="384"/>
      <c r="O45" s="384"/>
      <c r="P45" s="384"/>
      <c r="Q45" s="384"/>
      <c r="W45" s="1012"/>
      <c r="X45" s="384"/>
      <c r="Y45" s="384"/>
      <c r="Z45" s="384"/>
      <c r="AA45" s="384"/>
      <c r="AB45" s="384"/>
    </row>
    <row r="46" spans="2:32" ht="14.5" x14ac:dyDescent="0.3">
      <c r="B46" s="384"/>
      <c r="C46" s="384"/>
      <c r="D46" s="384"/>
      <c r="E46" s="384"/>
      <c r="F46" s="384"/>
      <c r="M46" s="384"/>
      <c r="N46" s="384"/>
      <c r="O46" s="384"/>
      <c r="P46" s="384"/>
      <c r="Q46" s="384"/>
      <c r="X46" s="384"/>
      <c r="Y46" s="384"/>
      <c r="Z46" s="384"/>
      <c r="AA46" s="384"/>
      <c r="AB46" s="384"/>
    </row>
    <row r="47" spans="2:32" ht="14.5" x14ac:dyDescent="0.3">
      <c r="B47" s="384"/>
      <c r="C47" s="384"/>
      <c r="D47" s="384"/>
      <c r="E47" s="384"/>
      <c r="F47" s="384"/>
      <c r="M47" s="384"/>
      <c r="N47" s="384"/>
      <c r="O47" s="384"/>
      <c r="P47" s="384"/>
      <c r="Q47" s="384"/>
      <c r="X47" s="384"/>
      <c r="Y47" s="384"/>
      <c r="Z47" s="384"/>
      <c r="AA47" s="384"/>
      <c r="AB47" s="384"/>
    </row>
    <row r="48" spans="2:32" ht="14.5" x14ac:dyDescent="0.3">
      <c r="B48" s="384"/>
      <c r="C48" s="384"/>
      <c r="D48" s="384"/>
      <c r="E48" s="384"/>
      <c r="F48" s="384"/>
      <c r="M48" s="384"/>
      <c r="N48" s="384"/>
      <c r="O48" s="384"/>
      <c r="P48" s="384"/>
      <c r="Q48" s="384"/>
      <c r="X48" s="384"/>
      <c r="Y48" s="384"/>
      <c r="Z48" s="384"/>
      <c r="AA48" s="384"/>
      <c r="AB48" s="384"/>
    </row>
    <row r="49" spans="2:28" ht="14.5" x14ac:dyDescent="0.3">
      <c r="B49" s="384"/>
      <c r="C49" s="384"/>
      <c r="D49" s="384"/>
      <c r="E49" s="384"/>
      <c r="F49" s="384"/>
      <c r="M49" s="384"/>
      <c r="N49" s="384"/>
      <c r="O49" s="384"/>
      <c r="P49" s="384"/>
      <c r="Q49" s="384"/>
      <c r="X49" s="384"/>
      <c r="Y49" s="384"/>
      <c r="Z49" s="384"/>
      <c r="AA49" s="384"/>
      <c r="AB49" s="384"/>
    </row>
    <row r="50" spans="2:28" ht="14.5" x14ac:dyDescent="0.3">
      <c r="B50" s="384"/>
      <c r="C50" s="384"/>
      <c r="D50" s="384"/>
      <c r="E50" s="384"/>
      <c r="F50" s="384"/>
      <c r="M50" s="384"/>
      <c r="N50" s="384"/>
      <c r="O50" s="384"/>
      <c r="P50" s="384"/>
      <c r="Q50" s="384"/>
      <c r="X50" s="384"/>
      <c r="Y50" s="384"/>
      <c r="Z50" s="384"/>
      <c r="AA50" s="384"/>
      <c r="AB50" s="384"/>
    </row>
    <row r="51" spans="2:28" ht="15.75" customHeight="1" x14ac:dyDescent="0.3">
      <c r="B51" s="384"/>
      <c r="C51" s="384"/>
      <c r="D51" s="384"/>
      <c r="E51" s="384"/>
      <c r="F51" s="384"/>
      <c r="M51" s="384"/>
      <c r="N51" s="384"/>
      <c r="O51" s="384"/>
      <c r="P51" s="384"/>
      <c r="Q51" s="384"/>
      <c r="X51" s="384"/>
      <c r="Y51" s="384"/>
      <c r="Z51" s="384"/>
      <c r="AA51" s="384"/>
      <c r="AB51" s="384"/>
    </row>
    <row r="52" spans="2:28" ht="14.5" x14ac:dyDescent="0.3">
      <c r="B52" s="384"/>
      <c r="C52" s="384"/>
      <c r="D52" s="384"/>
      <c r="E52" s="384"/>
      <c r="F52" s="384"/>
      <c r="M52" s="384"/>
      <c r="N52" s="384"/>
      <c r="O52" s="384"/>
      <c r="P52" s="384"/>
      <c r="Q52" s="384"/>
      <c r="X52" s="384"/>
      <c r="Y52" s="384"/>
      <c r="Z52" s="384"/>
      <c r="AA52" s="384"/>
      <c r="AB52" s="384"/>
    </row>
    <row r="53" spans="2:28" ht="14.5" x14ac:dyDescent="0.3">
      <c r="B53" s="384"/>
      <c r="C53" s="384"/>
      <c r="D53" s="384"/>
      <c r="E53" s="384"/>
      <c r="F53" s="384"/>
      <c r="M53" s="384"/>
      <c r="N53" s="384"/>
      <c r="O53" s="384"/>
      <c r="P53" s="384"/>
      <c r="Q53" s="384"/>
      <c r="X53" s="384"/>
      <c r="Y53" s="384"/>
      <c r="Z53" s="384"/>
      <c r="AA53" s="384"/>
      <c r="AB53" s="384"/>
    </row>
    <row r="54" spans="2:28" ht="14.5" x14ac:dyDescent="0.3">
      <c r="M54" s="384"/>
      <c r="N54" s="384"/>
      <c r="O54" s="384"/>
      <c r="P54" s="384"/>
      <c r="Q54" s="384"/>
    </row>
    <row r="55" spans="2:28" ht="14.5" x14ac:dyDescent="0.3">
      <c r="M55" s="384"/>
      <c r="N55" s="384"/>
      <c r="O55" s="384"/>
      <c r="P55" s="384"/>
      <c r="Q55" s="384"/>
    </row>
    <row r="61" spans="2:28" s="410" customFormat="1" ht="13" x14ac:dyDescent="0.3">
      <c r="B61" s="409"/>
      <c r="C61" s="409"/>
      <c r="D61" s="409"/>
      <c r="E61" s="409"/>
      <c r="F61" s="409"/>
      <c r="G61" s="409"/>
      <c r="H61" s="409"/>
      <c r="I61" s="409"/>
      <c r="J61" s="409"/>
      <c r="K61" s="409"/>
      <c r="L61" s="409"/>
      <c r="M61" s="356"/>
      <c r="N61" s="356"/>
      <c r="O61" s="356"/>
      <c r="P61" s="356"/>
      <c r="Q61" s="356"/>
      <c r="R61" s="356"/>
      <c r="S61" s="356"/>
      <c r="T61" s="356"/>
      <c r="U61" s="356"/>
      <c r="V61" s="356"/>
      <c r="W61" s="361"/>
      <c r="X61" s="409"/>
      <c r="Y61" s="409"/>
      <c r="Z61" s="409"/>
    </row>
    <row r="62" spans="2:28" s="410" customFormat="1" ht="13" x14ac:dyDescent="0.3">
      <c r="B62" s="409"/>
      <c r="C62" s="409"/>
      <c r="D62" s="409"/>
      <c r="E62" s="409"/>
      <c r="F62" s="409"/>
      <c r="G62" s="409"/>
      <c r="H62" s="409"/>
      <c r="I62" s="409"/>
      <c r="J62" s="409"/>
      <c r="K62" s="409"/>
      <c r="L62" s="409"/>
      <c r="M62" s="356"/>
      <c r="N62" s="356"/>
      <c r="O62" s="356"/>
      <c r="P62" s="356"/>
      <c r="Q62" s="356"/>
      <c r="R62" s="356"/>
      <c r="S62" s="356"/>
      <c r="T62" s="356"/>
      <c r="U62" s="356"/>
      <c r="V62" s="356"/>
      <c r="W62" s="1013"/>
      <c r="X62" s="409"/>
      <c r="Y62" s="409"/>
      <c r="Z62" s="409"/>
    </row>
    <row r="63" spans="2:28" s="410" customFormat="1" ht="13" x14ac:dyDescent="0.3">
      <c r="B63" s="409"/>
      <c r="C63" s="409"/>
      <c r="D63" s="409"/>
      <c r="E63" s="409"/>
      <c r="F63" s="409"/>
      <c r="G63" s="409"/>
      <c r="H63" s="409"/>
      <c r="I63" s="409"/>
      <c r="J63" s="409"/>
      <c r="K63" s="409"/>
      <c r="L63" s="409"/>
      <c r="M63" s="409"/>
      <c r="N63" s="409"/>
      <c r="O63" s="409"/>
      <c r="P63" s="409"/>
      <c r="Q63" s="409"/>
      <c r="R63" s="409"/>
      <c r="S63" s="409"/>
      <c r="T63" s="409"/>
      <c r="U63" s="409"/>
      <c r="V63" s="409"/>
      <c r="W63" s="1013"/>
      <c r="X63" s="409"/>
      <c r="Y63" s="409"/>
      <c r="Z63" s="409"/>
    </row>
    <row r="64" spans="2:28" s="410" customFormat="1" ht="13" x14ac:dyDescent="0.3">
      <c r="B64" s="409"/>
      <c r="C64" s="409"/>
      <c r="D64" s="409"/>
      <c r="E64" s="409"/>
      <c r="F64" s="409"/>
      <c r="G64" s="409"/>
      <c r="H64" s="409"/>
      <c r="I64" s="409"/>
      <c r="J64" s="409"/>
      <c r="K64" s="409"/>
      <c r="L64" s="409"/>
      <c r="M64" s="409"/>
      <c r="N64" s="409"/>
      <c r="O64" s="409"/>
      <c r="P64" s="409"/>
      <c r="Q64" s="409"/>
      <c r="R64" s="409"/>
      <c r="S64" s="409"/>
      <c r="T64" s="409"/>
      <c r="U64" s="409"/>
      <c r="V64" s="409"/>
      <c r="W64" s="1013"/>
      <c r="X64" s="409"/>
      <c r="Y64" s="409"/>
      <c r="Z64" s="409"/>
    </row>
    <row r="65" spans="2:26" s="410" customFormat="1" ht="13" x14ac:dyDescent="0.3">
      <c r="B65" s="409"/>
      <c r="C65" s="409"/>
      <c r="D65" s="409"/>
      <c r="E65" s="409"/>
      <c r="F65" s="409"/>
      <c r="G65" s="409"/>
      <c r="H65" s="409"/>
      <c r="I65" s="409"/>
      <c r="J65" s="409"/>
      <c r="K65" s="409"/>
      <c r="L65" s="409"/>
      <c r="M65" s="409"/>
      <c r="N65" s="409"/>
      <c r="O65" s="409"/>
      <c r="P65" s="409"/>
      <c r="Q65" s="409"/>
      <c r="R65" s="409"/>
      <c r="S65" s="409"/>
      <c r="T65" s="409"/>
      <c r="U65" s="409"/>
      <c r="V65" s="409"/>
      <c r="W65" s="1013"/>
      <c r="X65" s="409"/>
      <c r="Y65" s="409"/>
      <c r="Z65" s="409"/>
    </row>
    <row r="66" spans="2:26" s="410" customFormat="1" ht="13" x14ac:dyDescent="0.3">
      <c r="B66" s="409"/>
      <c r="C66" s="409"/>
      <c r="D66" s="409"/>
      <c r="E66" s="409"/>
      <c r="F66" s="409"/>
      <c r="G66" s="409"/>
      <c r="H66" s="409"/>
      <c r="I66" s="409"/>
      <c r="J66" s="409"/>
      <c r="K66" s="409"/>
      <c r="L66" s="409"/>
      <c r="M66" s="409"/>
      <c r="N66" s="409"/>
      <c r="O66" s="409"/>
      <c r="P66" s="409"/>
      <c r="Q66" s="409"/>
      <c r="R66" s="409"/>
      <c r="S66" s="409"/>
      <c r="T66" s="409"/>
      <c r="U66" s="409"/>
      <c r="V66" s="409"/>
      <c r="W66" s="1013"/>
      <c r="X66" s="409"/>
      <c r="Y66" s="409"/>
      <c r="Z66" s="409"/>
    </row>
    <row r="67" spans="2:26" ht="13" x14ac:dyDescent="0.3">
      <c r="M67" s="409"/>
      <c r="N67" s="409"/>
      <c r="O67" s="409"/>
      <c r="P67" s="409"/>
      <c r="Q67" s="409"/>
      <c r="R67" s="409"/>
      <c r="S67" s="409"/>
      <c r="T67" s="409"/>
      <c r="U67" s="409"/>
      <c r="V67" s="409"/>
      <c r="W67" s="1013"/>
    </row>
    <row r="68" spans="2:26" ht="13" x14ac:dyDescent="0.3">
      <c r="M68" s="409"/>
      <c r="N68" s="409"/>
      <c r="O68" s="409"/>
      <c r="P68" s="409"/>
      <c r="Q68" s="409"/>
      <c r="R68" s="409"/>
      <c r="S68" s="409"/>
      <c r="T68" s="409"/>
      <c r="U68" s="409"/>
      <c r="V68" s="409"/>
    </row>
  </sheetData>
  <mergeCells count="6">
    <mergeCell ref="B12:K12"/>
    <mergeCell ref="M12:V12"/>
    <mergeCell ref="X12:AF12"/>
    <mergeCell ref="B37:K37"/>
    <mergeCell ref="X37:AF37"/>
    <mergeCell ref="B29:K29"/>
  </mergeCells>
  <phoneticPr fontId="195" type="noConversion"/>
  <printOptions horizontalCentered="1" gridLinesSet="0"/>
  <pageMargins left="0.24" right="0.26" top="0.78740157480314965" bottom="0.19685039370078741" header="0.39370078740157483" footer="0.98425196850393704"/>
  <pageSetup paperSize="9" scale="15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transitionEvaluation="1">
    <tabColor theme="6" tint="0.59999389629810485"/>
    <pageSetUpPr fitToPage="1"/>
  </sheetPr>
  <dimension ref="B1:AK85"/>
  <sheetViews>
    <sheetView showGridLines="0" zoomScaleNormal="100" workbookViewId="0">
      <pane xSplit="1" ySplit="7" topLeftCell="B8" activePane="bottomRight" state="frozen"/>
      <selection activeCell="G550" sqref="G550"/>
      <selection pane="topRight" activeCell="G550" sqref="G550"/>
      <selection pane="bottomLeft" activeCell="G550" sqref="G550"/>
      <selection pane="bottomRight" activeCell="B27" sqref="B27:K27"/>
    </sheetView>
  </sheetViews>
  <sheetFormatPr baseColWidth="10" defaultColWidth="12.1796875" defaultRowHeight="13" x14ac:dyDescent="0.3"/>
  <cols>
    <col min="1" max="1" width="15.1796875" style="410" customWidth="1"/>
    <col min="2" max="2" width="13.453125" style="409" customWidth="1"/>
    <col min="3" max="3" width="11.453125" style="409" bestFit="1" customWidth="1"/>
    <col min="4" max="10" width="11" style="409" customWidth="1"/>
    <col min="11" max="11" width="8.1796875" style="409" customWidth="1"/>
    <col min="12" max="12" width="5.26953125" style="409" customWidth="1"/>
    <col min="13" max="13" width="12.26953125" style="409" customWidth="1"/>
    <col min="14" max="14" width="10.54296875" style="409" bestFit="1" customWidth="1"/>
    <col min="15" max="15" width="12.1796875" style="409"/>
    <col min="16" max="16" width="13.453125" style="409" customWidth="1"/>
    <col min="17" max="17" width="14.26953125" style="409" bestFit="1" customWidth="1"/>
    <col min="18" max="20" width="12.54296875" style="409" bestFit="1" customWidth="1"/>
    <col min="21" max="21" width="12.54296875" style="409" customWidth="1"/>
    <col min="22" max="22" width="14" style="409" customWidth="1"/>
    <col min="23" max="23" width="12.54296875" style="409" customWidth="1"/>
    <col min="24" max="24" width="14.453125" style="409" customWidth="1"/>
    <col min="25" max="25" width="7.453125" style="409" customWidth="1"/>
    <col min="26" max="35" width="8.26953125" style="409" customWidth="1"/>
    <col min="36" max="37" width="12.1796875" style="409"/>
    <col min="38" max="16384" width="12.1796875" style="410"/>
  </cols>
  <sheetData>
    <row r="1" spans="2:37" ht="12.4" customHeight="1" x14ac:dyDescent="0.3"/>
    <row r="2" spans="2:37" ht="12.65" customHeight="1" x14ac:dyDescent="0.3"/>
    <row r="3" spans="2:37" ht="12.65" customHeight="1" x14ac:dyDescent="0.3"/>
    <row r="4" spans="2:37" ht="12.65" customHeight="1" x14ac:dyDescent="0.3"/>
    <row r="5" spans="2:37" ht="12.65" customHeight="1" x14ac:dyDescent="0.3">
      <c r="B5" s="300"/>
      <c r="C5" s="300"/>
      <c r="D5" s="300"/>
      <c r="E5" s="300"/>
      <c r="F5" s="300"/>
      <c r="G5" s="300"/>
      <c r="H5" s="300"/>
    </row>
    <row r="6" spans="2:37" ht="12.65" customHeight="1" x14ac:dyDescent="0.3"/>
    <row r="7" spans="2:37" ht="12.65" customHeight="1" x14ac:dyDescent="0.3"/>
    <row r="8" spans="2:37" ht="14.5" x14ac:dyDescent="0.3">
      <c r="B8" s="187" t="s">
        <v>765</v>
      </c>
    </row>
    <row r="10" spans="2:37" s="259" customFormat="1" ht="16.5" x14ac:dyDescent="0.25">
      <c r="B10" s="1394" t="s">
        <v>12674</v>
      </c>
      <c r="C10" s="1394"/>
      <c r="D10" s="1394"/>
      <c r="E10" s="1394"/>
      <c r="F10" s="1394"/>
      <c r="G10" s="1394"/>
      <c r="H10" s="1394"/>
      <c r="I10" s="1394"/>
      <c r="J10" s="1394"/>
      <c r="K10" s="1394"/>
      <c r="L10" s="386"/>
      <c r="M10" s="386"/>
      <c r="N10" s="386"/>
      <c r="O10" s="386"/>
      <c r="P10" s="1401" t="s">
        <v>230</v>
      </c>
      <c r="Q10" s="1401"/>
      <c r="R10" s="1401"/>
      <c r="S10" s="1401"/>
      <c r="T10" s="1401"/>
      <c r="U10" s="1401"/>
      <c r="V10" s="1401"/>
      <c r="W10" s="1401"/>
      <c r="X10" s="1401"/>
      <c r="Y10" s="1401"/>
      <c r="Z10" s="386"/>
      <c r="AA10" s="386"/>
      <c r="AB10" s="386"/>
      <c r="AC10" s="386"/>
      <c r="AD10" s="386"/>
      <c r="AE10" s="386"/>
      <c r="AF10" s="386"/>
      <c r="AG10" s="386"/>
      <c r="AH10" s="386"/>
      <c r="AI10" s="386"/>
      <c r="AJ10" s="386"/>
      <c r="AK10" s="386"/>
    </row>
    <row r="11" spans="2:37" s="259" customFormat="1" x14ac:dyDescent="0.25">
      <c r="B11" s="387"/>
      <c r="C11" s="387"/>
      <c r="D11" s="387"/>
      <c r="E11" s="387"/>
      <c r="F11" s="387"/>
      <c r="G11" s="387"/>
      <c r="H11" s="387"/>
      <c r="I11" s="387"/>
      <c r="J11" s="387"/>
      <c r="K11" s="387"/>
      <c r="L11" s="386"/>
      <c r="M11" s="386"/>
      <c r="N11" s="386"/>
      <c r="O11" s="386"/>
      <c r="P11" s="261" t="s">
        <v>12546</v>
      </c>
      <c r="Q11" s="387"/>
      <c r="R11" s="387"/>
      <c r="S11" s="387"/>
      <c r="T11" s="387"/>
      <c r="U11" s="387"/>
      <c r="V11" s="387"/>
      <c r="W11" s="387"/>
      <c r="X11" s="387"/>
      <c r="Y11" s="387"/>
      <c r="Z11" s="386"/>
      <c r="AA11" s="386"/>
      <c r="AB11" s="386"/>
      <c r="AC11" s="386"/>
      <c r="AD11" s="386"/>
      <c r="AE11" s="386"/>
      <c r="AF11" s="386"/>
      <c r="AG11" s="386"/>
      <c r="AH11" s="386"/>
      <c r="AI11" s="386"/>
      <c r="AJ11" s="386"/>
      <c r="AK11" s="386"/>
    </row>
    <row r="12" spans="2:37" s="259" customFormat="1" ht="13.75" customHeight="1" x14ac:dyDescent="0.25">
      <c r="B12" s="388" t="s">
        <v>245</v>
      </c>
      <c r="C12" s="265" t="s">
        <v>12550</v>
      </c>
      <c r="D12" s="389">
        <v>2020</v>
      </c>
      <c r="E12" s="389">
        <v>2021</v>
      </c>
      <c r="F12" s="389">
        <v>2022</v>
      </c>
      <c r="G12" s="389">
        <v>2023</v>
      </c>
      <c r="H12" s="389">
        <v>2024</v>
      </c>
      <c r="I12" s="389">
        <v>2025</v>
      </c>
      <c r="J12" s="389" t="s">
        <v>4</v>
      </c>
      <c r="K12" s="265" t="s">
        <v>8</v>
      </c>
      <c r="L12" s="390"/>
      <c r="M12" s="390"/>
      <c r="N12" s="390"/>
      <c r="O12" s="390"/>
      <c r="P12" s="388" t="s">
        <v>245</v>
      </c>
      <c r="Q12" s="265" t="s">
        <v>12550</v>
      </c>
      <c r="R12" s="1086">
        <v>2020</v>
      </c>
      <c r="S12" s="1086">
        <v>2021</v>
      </c>
      <c r="T12" s="1086">
        <v>2022</v>
      </c>
      <c r="U12" s="1086">
        <v>2023</v>
      </c>
      <c r="V12" s="1086">
        <v>2024</v>
      </c>
      <c r="W12" s="1086">
        <v>2025</v>
      </c>
      <c r="X12" s="265" t="s">
        <v>4</v>
      </c>
      <c r="Y12" s="265" t="s">
        <v>8</v>
      </c>
      <c r="Z12" s="390"/>
      <c r="AA12" s="390"/>
      <c r="AB12" s="390"/>
      <c r="AC12" s="390"/>
      <c r="AD12" s="390"/>
      <c r="AE12" s="390"/>
      <c r="AF12" s="390"/>
      <c r="AG12" s="390"/>
      <c r="AH12" s="390"/>
      <c r="AI12" s="390"/>
      <c r="AJ12" s="390"/>
      <c r="AK12" s="386"/>
    </row>
    <row r="13" spans="2:37" s="259" customFormat="1" ht="18" customHeight="1" x14ac:dyDescent="0.25">
      <c r="B13" s="391" t="s">
        <v>246</v>
      </c>
      <c r="C13" s="919">
        <v>28450</v>
      </c>
      <c r="D13" s="1042">
        <v>12671</v>
      </c>
      <c r="E13" s="1042">
        <v>1130</v>
      </c>
      <c r="F13" s="1042">
        <v>126</v>
      </c>
      <c r="G13" s="1042">
        <v>2084</v>
      </c>
      <c r="H13" s="1042">
        <v>809</v>
      </c>
      <c r="I13" s="1042">
        <v>375</v>
      </c>
      <c r="J13" s="392">
        <v>45645</v>
      </c>
      <c r="K13" s="393">
        <v>4.2475960843857932</v>
      </c>
      <c r="L13" s="386"/>
      <c r="M13" s="386"/>
      <c r="N13" s="386"/>
      <c r="O13" s="386"/>
      <c r="P13" s="391" t="s">
        <v>246</v>
      </c>
      <c r="Q13" s="919">
        <v>313480360.86110795</v>
      </c>
      <c r="R13" s="917">
        <v>175159696.41616499</v>
      </c>
      <c r="S13" s="917">
        <v>11750845.3972809</v>
      </c>
      <c r="T13" s="917">
        <v>712417.11914827698</v>
      </c>
      <c r="U13" s="917">
        <v>11533204.6820878</v>
      </c>
      <c r="V13" s="917">
        <v>5961125.1722400002</v>
      </c>
      <c r="W13" s="917">
        <v>2688546.84</v>
      </c>
      <c r="X13" s="392">
        <v>521286196.48802984</v>
      </c>
      <c r="Y13" s="393">
        <v>3.8598514548838612</v>
      </c>
      <c r="Z13" s="386"/>
      <c r="AA13" s="386"/>
      <c r="AB13" s="386"/>
      <c r="AC13" s="386"/>
      <c r="AD13" s="386"/>
      <c r="AE13" s="386"/>
      <c r="AF13" s="386"/>
      <c r="AG13" s="386"/>
      <c r="AH13" s="386"/>
      <c r="AI13" s="386"/>
      <c r="AJ13" s="386"/>
      <c r="AK13" s="386"/>
    </row>
    <row r="14" spans="2:37" s="259" customFormat="1" ht="18" customHeight="1" x14ac:dyDescent="0.25">
      <c r="B14" s="394" t="s">
        <v>247</v>
      </c>
      <c r="C14" s="920">
        <v>22316</v>
      </c>
      <c r="D14" s="1043">
        <v>47</v>
      </c>
      <c r="E14" s="1043">
        <v>346</v>
      </c>
      <c r="F14" s="1043">
        <v>6</v>
      </c>
      <c r="G14" s="1043">
        <v>372</v>
      </c>
      <c r="H14" s="1043">
        <v>1111</v>
      </c>
      <c r="I14" s="1043">
        <v>483</v>
      </c>
      <c r="J14" s="395">
        <v>24681</v>
      </c>
      <c r="K14" s="396">
        <v>2.2426732163156045</v>
      </c>
      <c r="L14" s="386"/>
      <c r="O14" s="386"/>
      <c r="P14" s="394" t="s">
        <v>247</v>
      </c>
      <c r="Q14" s="920">
        <v>312187804.40181166</v>
      </c>
      <c r="R14" s="918">
        <v>347560.67928173603</v>
      </c>
      <c r="S14" s="918">
        <v>1657645.8939572</v>
      </c>
      <c r="T14" s="918">
        <v>15649.875405073601</v>
      </c>
      <c r="U14" s="918">
        <v>3021091.6611497998</v>
      </c>
      <c r="V14" s="918">
        <v>4564595.75019</v>
      </c>
      <c r="W14" s="918">
        <v>2876664.26</v>
      </c>
      <c r="X14" s="395">
        <v>324671012.52179545</v>
      </c>
      <c r="Y14" s="396">
        <v>2.4040189218201271</v>
      </c>
      <c r="Z14" s="386"/>
      <c r="AA14" s="386"/>
      <c r="AB14" s="386"/>
      <c r="AC14" s="386"/>
      <c r="AD14" s="386"/>
      <c r="AE14" s="386"/>
      <c r="AF14" s="386"/>
      <c r="AG14" s="386"/>
      <c r="AH14" s="386"/>
      <c r="AI14" s="386"/>
    </row>
    <row r="15" spans="2:37" s="259" customFormat="1" ht="18" customHeight="1" x14ac:dyDescent="0.25">
      <c r="B15" s="391" t="s">
        <v>248</v>
      </c>
      <c r="C15" s="919">
        <v>26591</v>
      </c>
      <c r="D15" s="1042">
        <v>736</v>
      </c>
      <c r="E15" s="1042">
        <v>322</v>
      </c>
      <c r="F15" s="1042">
        <v>1043</v>
      </c>
      <c r="G15" s="1042">
        <v>31</v>
      </c>
      <c r="H15" s="1042">
        <v>356</v>
      </c>
      <c r="I15" s="1042">
        <v>3229</v>
      </c>
      <c r="J15" s="392">
        <v>32308</v>
      </c>
      <c r="K15" s="393">
        <v>2.9357111248622241</v>
      </c>
      <c r="L15" s="386"/>
      <c r="O15" s="386"/>
      <c r="P15" s="391" t="s">
        <v>248</v>
      </c>
      <c r="Q15" s="919">
        <v>298779377.58152467</v>
      </c>
      <c r="R15" s="917">
        <v>3127442.6505808001</v>
      </c>
      <c r="S15" s="917">
        <v>1734999.3536259099</v>
      </c>
      <c r="T15" s="917">
        <v>5955997.8086553104</v>
      </c>
      <c r="U15" s="917">
        <v>154290.91391448001</v>
      </c>
      <c r="V15" s="917">
        <v>2436518.6069700001</v>
      </c>
      <c r="W15" s="917">
        <v>35649966.700000003</v>
      </c>
      <c r="X15" s="392">
        <v>347838593.61527121</v>
      </c>
      <c r="Y15" s="393">
        <v>2.5755627343980336</v>
      </c>
      <c r="Z15" s="386"/>
      <c r="AA15" s="386"/>
      <c r="AB15" s="386"/>
      <c r="AC15" s="386"/>
      <c r="AD15" s="386"/>
      <c r="AE15" s="386"/>
      <c r="AF15" s="386"/>
      <c r="AG15" s="386"/>
      <c r="AH15" s="386"/>
      <c r="AI15" s="386"/>
    </row>
    <row r="16" spans="2:37" s="259" customFormat="1" ht="18" customHeight="1" x14ac:dyDescent="0.25">
      <c r="B16" s="394" t="s">
        <v>249</v>
      </c>
      <c r="C16" s="920">
        <v>14771</v>
      </c>
      <c r="D16" s="1043">
        <v>2562</v>
      </c>
      <c r="E16" s="1043">
        <v>501</v>
      </c>
      <c r="F16" s="1043">
        <v>435</v>
      </c>
      <c r="G16" s="1043">
        <v>36</v>
      </c>
      <c r="H16" s="1043">
        <v>319</v>
      </c>
      <c r="I16" s="1043">
        <v>788</v>
      </c>
      <c r="J16" s="395">
        <v>19412</v>
      </c>
      <c r="K16" s="396">
        <v>1.7638982405542121</v>
      </c>
      <c r="L16" s="386"/>
      <c r="O16" s="386"/>
      <c r="P16" s="394" t="s">
        <v>249</v>
      </c>
      <c r="Q16" s="920">
        <v>99326751.498757303</v>
      </c>
      <c r="R16" s="918">
        <v>13382409.120325301</v>
      </c>
      <c r="S16" s="918">
        <v>1774636.1264500399</v>
      </c>
      <c r="T16" s="918">
        <v>3196803.4439361002</v>
      </c>
      <c r="U16" s="918">
        <v>133063.15524515999</v>
      </c>
      <c r="V16" s="918">
        <v>1145289.54351</v>
      </c>
      <c r="W16" s="918">
        <v>9757750.7599999998</v>
      </c>
      <c r="X16" s="395">
        <v>128716703.64822391</v>
      </c>
      <c r="Y16" s="396">
        <v>0.95307982292959192</v>
      </c>
      <c r="Z16" s="386"/>
      <c r="AA16" s="386"/>
      <c r="AB16" s="386"/>
      <c r="AC16" s="386"/>
      <c r="AD16" s="386"/>
      <c r="AE16" s="386"/>
      <c r="AF16" s="386"/>
      <c r="AG16" s="386"/>
      <c r="AH16" s="386"/>
      <c r="AI16" s="386"/>
    </row>
    <row r="17" spans="2:37" s="259" customFormat="1" ht="18" customHeight="1" x14ac:dyDescent="0.25">
      <c r="B17" s="391" t="s">
        <v>250</v>
      </c>
      <c r="C17" s="919">
        <v>25311</v>
      </c>
      <c r="D17" s="1042">
        <v>1042</v>
      </c>
      <c r="E17" s="1042">
        <v>551</v>
      </c>
      <c r="F17" s="1042">
        <v>3892</v>
      </c>
      <c r="G17" s="1042">
        <v>6265</v>
      </c>
      <c r="H17" s="1042">
        <v>94</v>
      </c>
      <c r="I17" s="1042">
        <v>768</v>
      </c>
      <c r="J17" s="392">
        <v>37923</v>
      </c>
      <c r="K17" s="393">
        <v>3.4459258693868429</v>
      </c>
      <c r="L17" s="386"/>
      <c r="O17" s="386"/>
      <c r="P17" s="391" t="s">
        <v>250</v>
      </c>
      <c r="Q17" s="919">
        <v>185902295.34528804</v>
      </c>
      <c r="R17" s="917">
        <v>4392006.6508811302</v>
      </c>
      <c r="S17" s="917">
        <v>1835658.73974804</v>
      </c>
      <c r="T17" s="917">
        <v>15263931.070149099</v>
      </c>
      <c r="U17" s="917">
        <v>30078729.673666801</v>
      </c>
      <c r="V17" s="917">
        <v>720763.08086999995</v>
      </c>
      <c r="W17" s="917">
        <v>7006240.8499999996</v>
      </c>
      <c r="X17" s="392">
        <v>245199625.41060311</v>
      </c>
      <c r="Y17" s="393">
        <v>1.815574893895789</v>
      </c>
      <c r="Z17" s="386"/>
      <c r="AA17" s="386"/>
      <c r="AB17" s="386"/>
      <c r="AC17" s="386"/>
      <c r="AD17" s="386"/>
      <c r="AE17" s="386"/>
      <c r="AF17" s="386"/>
      <c r="AG17" s="386"/>
      <c r="AH17" s="386"/>
      <c r="AI17" s="386"/>
    </row>
    <row r="18" spans="2:37" s="259" customFormat="1" ht="18" customHeight="1" x14ac:dyDescent="0.25">
      <c r="B18" s="394" t="s">
        <v>251</v>
      </c>
      <c r="C18" s="920">
        <v>51052</v>
      </c>
      <c r="D18" s="1043">
        <v>438</v>
      </c>
      <c r="E18" s="1043">
        <v>2219</v>
      </c>
      <c r="F18" s="1043">
        <v>256</v>
      </c>
      <c r="G18" s="1043">
        <v>3661</v>
      </c>
      <c r="H18" s="1043">
        <v>4282</v>
      </c>
      <c r="I18" s="1043">
        <v>1343</v>
      </c>
      <c r="J18" s="395">
        <v>63251</v>
      </c>
      <c r="K18" s="396">
        <v>5.8473896359620063</v>
      </c>
      <c r="L18" s="386"/>
      <c r="O18" s="386"/>
      <c r="P18" s="394" t="s">
        <v>251</v>
      </c>
      <c r="Q18" s="920">
        <v>632832776.3781395</v>
      </c>
      <c r="R18" s="918">
        <v>1462523.3967408801</v>
      </c>
      <c r="S18" s="918">
        <v>8234010.9348751502</v>
      </c>
      <c r="T18" s="918">
        <v>674599.98324250802</v>
      </c>
      <c r="U18" s="918">
        <v>20035674.561896302</v>
      </c>
      <c r="V18" s="918">
        <v>18531244.9476</v>
      </c>
      <c r="W18" s="918">
        <v>16880901.550000001</v>
      </c>
      <c r="X18" s="395">
        <v>698651731.75249434</v>
      </c>
      <c r="Y18" s="396">
        <v>5.1731504141677727</v>
      </c>
      <c r="Z18" s="386"/>
      <c r="AA18" s="386"/>
      <c r="AB18" s="386"/>
      <c r="AC18" s="386"/>
      <c r="AD18" s="386"/>
      <c r="AE18" s="386"/>
      <c r="AF18" s="386"/>
      <c r="AG18" s="386"/>
      <c r="AH18" s="386"/>
      <c r="AI18" s="386"/>
    </row>
    <row r="19" spans="2:37" s="259" customFormat="1" ht="18" customHeight="1" x14ac:dyDescent="0.25">
      <c r="B19" s="391" t="s">
        <v>252</v>
      </c>
      <c r="C19" s="919">
        <v>30075</v>
      </c>
      <c r="D19" s="1042">
        <v>544</v>
      </c>
      <c r="E19" s="1042">
        <v>219</v>
      </c>
      <c r="F19" s="1042">
        <v>162</v>
      </c>
      <c r="G19" s="1042">
        <v>3450</v>
      </c>
      <c r="H19" s="1042">
        <v>380</v>
      </c>
      <c r="I19" s="1042">
        <v>2761</v>
      </c>
      <c r="J19" s="392">
        <v>37591</v>
      </c>
      <c r="K19" s="393">
        <v>3.4157582299955385</v>
      </c>
      <c r="L19" s="386"/>
      <c r="O19" s="386"/>
      <c r="P19" s="391" t="s">
        <v>252</v>
      </c>
      <c r="Q19" s="919">
        <v>254782169.66256529</v>
      </c>
      <c r="R19" s="917">
        <v>2326999.5362500502</v>
      </c>
      <c r="S19" s="917">
        <v>748156.234354652</v>
      </c>
      <c r="T19" s="917">
        <v>650608.42551914195</v>
      </c>
      <c r="U19" s="917">
        <v>77860562.992275</v>
      </c>
      <c r="V19" s="917">
        <v>1121705.2853999999</v>
      </c>
      <c r="W19" s="917">
        <v>27886096.449999999</v>
      </c>
      <c r="X19" s="392">
        <v>365376298.58636409</v>
      </c>
      <c r="Y19" s="393">
        <v>2.7054202608471369</v>
      </c>
      <c r="AJ19" s="386"/>
      <c r="AK19" s="397"/>
    </row>
    <row r="20" spans="2:37" s="259" customFormat="1" ht="18" customHeight="1" x14ac:dyDescent="0.25">
      <c r="B20" s="394" t="s">
        <v>253</v>
      </c>
      <c r="C20" s="920">
        <v>47555</v>
      </c>
      <c r="D20" s="1043">
        <v>1026</v>
      </c>
      <c r="E20" s="1043">
        <v>3126</v>
      </c>
      <c r="F20" s="1043">
        <v>633</v>
      </c>
      <c r="G20" s="1043">
        <v>296</v>
      </c>
      <c r="H20" s="1043">
        <v>1548</v>
      </c>
      <c r="I20" s="1043">
        <v>1001</v>
      </c>
      <c r="J20" s="395">
        <v>55185</v>
      </c>
      <c r="K20" s="396">
        <v>5.0144613849672472</v>
      </c>
      <c r="L20" s="386"/>
      <c r="M20" s="386"/>
      <c r="N20" s="386"/>
      <c r="O20" s="386"/>
      <c r="P20" s="394" t="s">
        <v>253</v>
      </c>
      <c r="Q20" s="920">
        <v>314787508.10032266</v>
      </c>
      <c r="R20" s="918">
        <v>4637070.9630523399</v>
      </c>
      <c r="S20" s="918">
        <v>13234348.093699699</v>
      </c>
      <c r="T20" s="918">
        <v>3241432.0790706002</v>
      </c>
      <c r="U20" s="918">
        <v>1183724.5576875601</v>
      </c>
      <c r="V20" s="918">
        <v>7666813.8472800003</v>
      </c>
      <c r="W20" s="918">
        <v>4120008.9</v>
      </c>
      <c r="X20" s="395">
        <v>348870906.5411129</v>
      </c>
      <c r="Y20" s="396">
        <v>2.5832064713232588</v>
      </c>
      <c r="Z20" s="1107"/>
      <c r="AA20" s="1107"/>
      <c r="AB20" s="1107"/>
      <c r="AC20" s="1107"/>
      <c r="AD20" s="1107"/>
      <c r="AE20" s="1107"/>
      <c r="AF20" s="1107"/>
      <c r="AG20" s="1107"/>
      <c r="AH20" s="1107"/>
      <c r="AI20" s="1107"/>
      <c r="AJ20" s="386"/>
      <c r="AK20" s="386"/>
    </row>
    <row r="21" spans="2:37" s="259" customFormat="1" ht="18" customHeight="1" x14ac:dyDescent="0.25">
      <c r="B21" s="391" t="s">
        <v>254</v>
      </c>
      <c r="C21" s="919">
        <v>205640</v>
      </c>
      <c r="D21" s="1042">
        <v>1273</v>
      </c>
      <c r="E21" s="1042">
        <v>19498</v>
      </c>
      <c r="F21" s="1042">
        <v>6598</v>
      </c>
      <c r="G21" s="1042">
        <v>23901</v>
      </c>
      <c r="H21" s="1042">
        <v>2903</v>
      </c>
      <c r="I21" s="1042">
        <v>7135</v>
      </c>
      <c r="J21" s="392">
        <v>266948</v>
      </c>
      <c r="K21" s="393">
        <v>24.256599398282809</v>
      </c>
      <c r="L21" s="386"/>
      <c r="M21" s="398"/>
      <c r="N21" s="386"/>
      <c r="O21" s="386"/>
      <c r="P21" s="391" t="s">
        <v>254</v>
      </c>
      <c r="Q21" s="919">
        <v>1870451775.5290456</v>
      </c>
      <c r="R21" s="917">
        <v>5900494.0753490701</v>
      </c>
      <c r="S21" s="917">
        <v>111084583.065771</v>
      </c>
      <c r="T21" s="917">
        <v>35504425.738897398</v>
      </c>
      <c r="U21" s="917">
        <v>195255378.07863599</v>
      </c>
      <c r="V21" s="917">
        <v>13582597.66773</v>
      </c>
      <c r="W21" s="917">
        <v>70377308.769999996</v>
      </c>
      <c r="X21" s="392">
        <v>2302156562.9254289</v>
      </c>
      <c r="Y21" s="393">
        <v>17.046264448673529</v>
      </c>
      <c r="Z21" s="386"/>
      <c r="AA21" s="386"/>
      <c r="AB21" s="386"/>
      <c r="AC21" s="386"/>
      <c r="AD21" s="386"/>
      <c r="AE21" s="386"/>
      <c r="AF21" s="386"/>
      <c r="AG21" s="386"/>
      <c r="AH21" s="386"/>
      <c r="AI21" s="386"/>
      <c r="AJ21" s="386"/>
      <c r="AK21" s="386"/>
    </row>
    <row r="22" spans="2:37" s="259" customFormat="1" ht="18" customHeight="1" x14ac:dyDescent="0.25">
      <c r="B22" s="394" t="s">
        <v>255</v>
      </c>
      <c r="C22" s="920">
        <v>112160</v>
      </c>
      <c r="D22" s="1043">
        <v>569</v>
      </c>
      <c r="E22" s="1043">
        <v>958</v>
      </c>
      <c r="F22" s="1043">
        <v>1317</v>
      </c>
      <c r="G22" s="1043">
        <v>3121</v>
      </c>
      <c r="H22" s="1043">
        <v>207820</v>
      </c>
      <c r="I22" s="1043">
        <v>10121</v>
      </c>
      <c r="J22" s="395">
        <v>336066</v>
      </c>
      <c r="K22" s="396">
        <v>30.537102107464037</v>
      </c>
      <c r="L22" s="386"/>
      <c r="M22" s="386"/>
      <c r="N22" s="386"/>
      <c r="O22" s="386"/>
      <c r="P22" s="394" t="s">
        <v>255</v>
      </c>
      <c r="Q22" s="920">
        <v>1136054132.6637967</v>
      </c>
      <c r="R22" s="918">
        <v>2538198.0657538902</v>
      </c>
      <c r="S22" s="918">
        <v>3816433.0296970401</v>
      </c>
      <c r="T22" s="918">
        <v>5653359.6005903296</v>
      </c>
      <c r="U22" s="918">
        <v>17821062.556513399</v>
      </c>
      <c r="V22" s="918">
        <v>4843998015.6149902</v>
      </c>
      <c r="W22" s="918">
        <v>83157421.159999996</v>
      </c>
      <c r="X22" s="395">
        <v>6093038622.6913414</v>
      </c>
      <c r="Y22" s="396">
        <v>45.115762034183803</v>
      </c>
      <c r="Z22" s="386"/>
      <c r="AA22" s="386"/>
      <c r="AB22" s="386"/>
      <c r="AC22" s="386"/>
      <c r="AD22" s="386"/>
      <c r="AE22" s="386"/>
      <c r="AF22" s="386"/>
      <c r="AG22" s="386"/>
      <c r="AH22" s="386"/>
      <c r="AI22" s="386"/>
      <c r="AJ22" s="386"/>
      <c r="AK22" s="386"/>
    </row>
    <row r="23" spans="2:37" s="259" customFormat="1" ht="18" customHeight="1" x14ac:dyDescent="0.25">
      <c r="B23" s="391" t="s">
        <v>256</v>
      </c>
      <c r="C23" s="919">
        <v>79890</v>
      </c>
      <c r="D23" s="1042">
        <v>13240</v>
      </c>
      <c r="E23" s="1042">
        <v>3620</v>
      </c>
      <c r="F23" s="1042">
        <v>4170</v>
      </c>
      <c r="G23" s="1042">
        <v>458</v>
      </c>
      <c r="H23" s="1042">
        <v>5740</v>
      </c>
      <c r="I23" s="1042">
        <v>1541</v>
      </c>
      <c r="J23" s="392">
        <v>108659</v>
      </c>
      <c r="K23" s="393">
        <v>9.8734503874088269</v>
      </c>
      <c r="L23" s="386"/>
      <c r="M23" s="386"/>
      <c r="N23" s="386"/>
      <c r="O23" s="386"/>
      <c r="P23" s="391" t="s">
        <v>256</v>
      </c>
      <c r="Q23" s="919">
        <v>1070710142.0410134</v>
      </c>
      <c r="R23" s="917">
        <v>86749043.267155796</v>
      </c>
      <c r="S23" s="917">
        <v>28079810.253646702</v>
      </c>
      <c r="T23" s="917">
        <v>21943464.369398899</v>
      </c>
      <c r="U23" s="917">
        <v>4297732.0554184802</v>
      </c>
      <c r="V23" s="917">
        <v>54963201.962760001</v>
      </c>
      <c r="W23" s="917">
        <v>9167936.2400000002</v>
      </c>
      <c r="X23" s="392">
        <v>1275911330.189393</v>
      </c>
      <c r="Y23" s="393">
        <v>9.4474556151947127</v>
      </c>
      <c r="Z23" s="386"/>
      <c r="AA23" s="386"/>
      <c r="AB23" s="386"/>
      <c r="AC23" s="386"/>
      <c r="AD23" s="386"/>
      <c r="AE23" s="386"/>
      <c r="AF23" s="386"/>
      <c r="AG23" s="386"/>
      <c r="AH23" s="386"/>
      <c r="AI23" s="386"/>
      <c r="AJ23" s="386"/>
      <c r="AK23" s="386"/>
    </row>
    <row r="24" spans="2:37" s="259" customFormat="1" ht="18" customHeight="1" x14ac:dyDescent="0.25">
      <c r="B24" s="394" t="s">
        <v>257</v>
      </c>
      <c r="C24" s="920">
        <v>56179</v>
      </c>
      <c r="D24" s="1043">
        <v>1379</v>
      </c>
      <c r="E24" s="1043">
        <v>10123</v>
      </c>
      <c r="F24" s="1043">
        <v>3295</v>
      </c>
      <c r="G24" s="1043">
        <v>205</v>
      </c>
      <c r="H24" s="1043">
        <v>72</v>
      </c>
      <c r="I24" s="1043">
        <v>1595</v>
      </c>
      <c r="J24" s="395">
        <v>72848</v>
      </c>
      <c r="K24" s="396">
        <v>6.6194343204148591</v>
      </c>
      <c r="L24" s="386"/>
      <c r="M24" s="386"/>
      <c r="N24" s="386"/>
      <c r="O24" s="386"/>
      <c r="P24" s="394" t="s">
        <v>257</v>
      </c>
      <c r="Q24" s="920">
        <v>686878022.00320315</v>
      </c>
      <c r="R24" s="918">
        <v>14021310.895715799</v>
      </c>
      <c r="S24" s="918">
        <v>113213570.268371</v>
      </c>
      <c r="T24" s="918">
        <v>28176026.2324811</v>
      </c>
      <c r="U24" s="918">
        <v>939433.11590772006</v>
      </c>
      <c r="V24" s="918">
        <v>677202.49589999998</v>
      </c>
      <c r="W24" s="918">
        <v>9720322.5399999991</v>
      </c>
      <c r="X24" s="395">
        <v>853625887.55157876</v>
      </c>
      <c r="Y24" s="396">
        <v>6.3206529276824002</v>
      </c>
      <c r="Z24" s="386"/>
      <c r="AA24" s="386"/>
      <c r="AB24" s="386"/>
      <c r="AC24" s="386"/>
      <c r="AD24" s="386"/>
      <c r="AE24" s="386"/>
      <c r="AF24" s="386"/>
      <c r="AG24" s="386"/>
      <c r="AH24" s="386"/>
      <c r="AI24" s="386"/>
      <c r="AJ24" s="386"/>
      <c r="AK24" s="386"/>
    </row>
    <row r="25" spans="2:37" s="259" customFormat="1" ht="13.75" customHeight="1" x14ac:dyDescent="0.25">
      <c r="B25" s="399" t="s">
        <v>4</v>
      </c>
      <c r="C25" s="280">
        <v>699990</v>
      </c>
      <c r="D25" s="620">
        <v>35527</v>
      </c>
      <c r="E25" s="620">
        <v>42613</v>
      </c>
      <c r="F25" s="620">
        <v>21933</v>
      </c>
      <c r="G25" s="620">
        <v>43880</v>
      </c>
      <c r="H25" s="620">
        <v>225434</v>
      </c>
      <c r="I25" s="620">
        <v>31140</v>
      </c>
      <c r="J25" s="400">
        <v>1100517</v>
      </c>
      <c r="K25" s="280">
        <v>100.2</v>
      </c>
      <c r="L25" s="401"/>
      <c r="M25" s="401"/>
      <c r="N25" s="401"/>
      <c r="O25" s="401"/>
      <c r="P25" s="1054" t="s">
        <v>4</v>
      </c>
      <c r="Q25" s="1055">
        <v>7176173116.066576</v>
      </c>
      <c r="R25" s="1056">
        <v>314044755.71725172</v>
      </c>
      <c r="S25" s="1056">
        <v>297164697.39147735</v>
      </c>
      <c r="T25" s="1056">
        <v>120988715.74649385</v>
      </c>
      <c r="U25" s="1056">
        <v>362313948.00439852</v>
      </c>
      <c r="V25" s="1056">
        <v>4955369073.97544</v>
      </c>
      <c r="W25" s="1056">
        <v>279289165.02000004</v>
      </c>
      <c r="X25" s="1056">
        <v>13505343471.921635</v>
      </c>
      <c r="Y25" s="1055">
        <v>100.00000000000001</v>
      </c>
      <c r="Z25" s="401"/>
      <c r="AA25" s="401"/>
      <c r="AB25" s="401"/>
      <c r="AC25" s="401"/>
      <c r="AD25" s="401"/>
      <c r="AE25" s="401"/>
      <c r="AF25" s="401"/>
      <c r="AG25" s="401"/>
      <c r="AH25" s="401"/>
      <c r="AI25" s="401"/>
      <c r="AJ25" s="401"/>
      <c r="AK25" s="401"/>
    </row>
    <row r="26" spans="2:37" s="259" customFormat="1" ht="15" customHeight="1" x14ac:dyDescent="0.25">
      <c r="B26" s="1067" t="s">
        <v>12478</v>
      </c>
      <c r="C26" s="403"/>
      <c r="D26" s="403"/>
      <c r="E26" s="403"/>
      <c r="F26" s="403"/>
      <c r="G26" s="403"/>
      <c r="H26" s="403"/>
      <c r="I26" s="403"/>
      <c r="J26" s="403"/>
      <c r="K26" s="403"/>
      <c r="L26" s="386"/>
      <c r="M26" s="386"/>
      <c r="N26" s="386"/>
      <c r="O26" s="386"/>
      <c r="P26" s="402"/>
      <c r="Q26" s="403"/>
      <c r="R26" s="403"/>
      <c r="S26" s="403"/>
      <c r="T26" s="403"/>
      <c r="U26" s="403"/>
      <c r="V26" s="403"/>
      <c r="W26" s="403"/>
      <c r="X26" s="403"/>
      <c r="Y26" s="403"/>
      <c r="Z26" s="386"/>
      <c r="AA26" s="386"/>
      <c r="AB26" s="386"/>
      <c r="AC26" s="386"/>
      <c r="AD26" s="386"/>
      <c r="AE26" s="386"/>
      <c r="AF26" s="386"/>
      <c r="AG26" s="386"/>
      <c r="AH26" s="386"/>
      <c r="AI26" s="386"/>
      <c r="AJ26" s="386"/>
      <c r="AK26" s="386"/>
    </row>
    <row r="27" spans="2:37" s="259" customFormat="1" ht="26.5" customHeight="1" x14ac:dyDescent="0.25">
      <c r="B27" s="1402" t="s">
        <v>12679</v>
      </c>
      <c r="C27" s="1402"/>
      <c r="D27" s="1402"/>
      <c r="E27" s="1402"/>
      <c r="F27" s="1402"/>
      <c r="G27" s="1402"/>
      <c r="H27" s="1402"/>
      <c r="I27" s="1402"/>
      <c r="J27" s="1402"/>
      <c r="K27" s="1402"/>
      <c r="L27" s="386"/>
      <c r="M27" s="386"/>
      <c r="N27" s="386"/>
      <c r="O27" s="386"/>
      <c r="P27" s="402"/>
      <c r="Q27" s="403"/>
      <c r="R27" s="403"/>
      <c r="S27" s="403"/>
      <c r="T27" s="403"/>
      <c r="U27" s="403"/>
      <c r="V27" s="403"/>
      <c r="W27" s="403"/>
      <c r="X27" s="403"/>
      <c r="Y27" s="403"/>
      <c r="Z27" s="386"/>
      <c r="AA27" s="386"/>
      <c r="AB27" s="386"/>
      <c r="AC27" s="386"/>
      <c r="AD27" s="386"/>
      <c r="AE27" s="386"/>
      <c r="AF27" s="386"/>
      <c r="AG27" s="386"/>
      <c r="AH27" s="386"/>
      <c r="AI27" s="386"/>
      <c r="AJ27" s="386"/>
      <c r="AK27" s="386"/>
    </row>
    <row r="28" spans="2:37" s="259" customFormat="1" ht="15" customHeight="1" x14ac:dyDescent="0.25">
      <c r="B28" s="242"/>
      <c r="C28" s="403"/>
      <c r="D28" s="403"/>
      <c r="E28" s="403"/>
      <c r="F28" s="403"/>
      <c r="G28" s="403"/>
      <c r="H28" s="403"/>
      <c r="I28" s="403"/>
      <c r="J28" s="403"/>
      <c r="K28" s="403"/>
      <c r="L28" s="386"/>
      <c r="M28" s="386"/>
      <c r="N28" s="386"/>
      <c r="O28" s="386"/>
      <c r="P28" s="402"/>
      <c r="Q28" s="403"/>
      <c r="R28" s="403"/>
      <c r="S28" s="403"/>
      <c r="T28" s="403"/>
      <c r="U28" s="403"/>
      <c r="V28" s="409"/>
      <c r="W28" s="403"/>
      <c r="X28" s="403"/>
      <c r="Y28" s="403"/>
      <c r="Z28" s="386"/>
      <c r="AA28" s="386"/>
      <c r="AB28" s="386"/>
      <c r="AC28" s="386"/>
      <c r="AD28" s="386"/>
      <c r="AE28" s="386"/>
      <c r="AF28" s="386"/>
      <c r="AG28" s="386"/>
      <c r="AH28" s="386"/>
      <c r="AI28" s="386"/>
      <c r="AJ28" s="386"/>
      <c r="AK28" s="386"/>
    </row>
    <row r="29" spans="2:37" s="408" customFormat="1" ht="15" customHeight="1" x14ac:dyDescent="0.25">
      <c r="B29" s="404"/>
      <c r="C29" s="403"/>
      <c r="D29" s="403"/>
      <c r="E29" s="403"/>
      <c r="F29" s="403"/>
      <c r="G29" s="403"/>
      <c r="H29" s="403"/>
      <c r="I29" s="403"/>
      <c r="J29" s="403"/>
      <c r="K29" s="405"/>
      <c r="L29" s="406"/>
      <c r="M29" s="406"/>
      <c r="N29" s="406"/>
      <c r="O29" s="406"/>
      <c r="P29" s="404"/>
      <c r="Q29" s="405"/>
      <c r="R29" s="405"/>
      <c r="S29" s="405"/>
      <c r="T29" s="405"/>
      <c r="U29" s="405"/>
      <c r="V29" s="405"/>
      <c r="W29" s="405"/>
      <c r="X29" s="405"/>
      <c r="Y29" s="407"/>
      <c r="Z29" s="406"/>
      <c r="AA29" s="406"/>
      <c r="AB29" s="406"/>
      <c r="AC29" s="406"/>
      <c r="AD29" s="406"/>
      <c r="AE29" s="406"/>
      <c r="AF29" s="406"/>
      <c r="AG29" s="406"/>
      <c r="AH29" s="406"/>
      <c r="AI29" s="406"/>
      <c r="AJ29" s="406"/>
      <c r="AK29" s="406"/>
    </row>
    <row r="30" spans="2:37" x14ac:dyDescent="0.3">
      <c r="C30" s="831"/>
      <c r="D30" s="831"/>
      <c r="E30" s="831"/>
      <c r="F30" s="831"/>
      <c r="G30" s="831"/>
      <c r="H30" s="831"/>
      <c r="I30" s="831"/>
      <c r="J30" s="831"/>
      <c r="Q30" s="832"/>
      <c r="R30" s="832"/>
      <c r="S30" s="832"/>
      <c r="T30" s="832"/>
      <c r="U30" s="832"/>
      <c r="V30" s="832"/>
      <c r="W30" s="832"/>
      <c r="X30" s="832"/>
    </row>
    <row r="31" spans="2:37" x14ac:dyDescent="0.3">
      <c r="C31" s="831"/>
      <c r="D31" s="831"/>
      <c r="E31" s="831"/>
      <c r="F31" s="831"/>
      <c r="G31" s="831"/>
      <c r="H31" s="831"/>
      <c r="I31" s="831"/>
      <c r="J31" s="831"/>
      <c r="Q31" s="832"/>
      <c r="R31" s="832"/>
      <c r="S31" s="832"/>
      <c r="T31" s="832"/>
      <c r="U31" s="832"/>
      <c r="V31" s="832"/>
      <c r="X31" s="832"/>
    </row>
    <row r="37" spans="2:37" x14ac:dyDescent="0.3">
      <c r="B37" s="410"/>
      <c r="C37" s="410"/>
      <c r="D37" s="410"/>
      <c r="E37" s="410"/>
      <c r="F37" s="410"/>
      <c r="G37" s="410"/>
      <c r="H37" s="410"/>
      <c r="I37" s="410"/>
      <c r="J37" s="410"/>
      <c r="K37" s="410"/>
      <c r="L37" s="410"/>
      <c r="AJ37" s="821" t="s">
        <v>683</v>
      </c>
      <c r="AK37" s="822">
        <f>SUM(Y13:Y20)+0.1</f>
        <v>22.169864974265572</v>
      </c>
    </row>
    <row r="38" spans="2:37" x14ac:dyDescent="0.3">
      <c r="B38" s="410"/>
      <c r="C38" s="410"/>
      <c r="D38" s="410"/>
      <c r="E38" s="410"/>
      <c r="F38" s="410"/>
      <c r="G38" s="410"/>
      <c r="H38" s="410"/>
      <c r="I38" s="410"/>
      <c r="J38" s="410"/>
      <c r="K38" s="410"/>
      <c r="L38" s="410"/>
      <c r="AJ38" s="823" t="s">
        <v>254</v>
      </c>
      <c r="AK38" s="824">
        <f>+Y21</f>
        <v>17.046264448673529</v>
      </c>
    </row>
    <row r="39" spans="2:37" x14ac:dyDescent="0.3">
      <c r="B39" s="410"/>
      <c r="C39" s="410"/>
      <c r="D39" s="410"/>
      <c r="E39" s="410"/>
      <c r="F39" s="410"/>
      <c r="G39" s="410"/>
      <c r="H39" s="410"/>
      <c r="I39" s="410"/>
      <c r="J39" s="410"/>
      <c r="K39" s="410"/>
      <c r="L39" s="410"/>
      <c r="AJ39" s="823" t="s">
        <v>255</v>
      </c>
      <c r="AK39" s="824">
        <f>+Y22</f>
        <v>45.115762034183803</v>
      </c>
    </row>
    <row r="40" spans="2:37" x14ac:dyDescent="0.3">
      <c r="B40" s="410"/>
      <c r="C40" s="410"/>
      <c r="D40" s="410"/>
      <c r="E40" s="410"/>
      <c r="F40" s="410"/>
      <c r="G40" s="410"/>
      <c r="H40" s="410"/>
      <c r="I40" s="410"/>
      <c r="J40" s="410"/>
      <c r="K40" s="410"/>
      <c r="L40" s="410"/>
      <c r="AJ40" s="823" t="s">
        <v>256</v>
      </c>
      <c r="AK40" s="824">
        <f>+Y23</f>
        <v>9.4474556151947127</v>
      </c>
    </row>
    <row r="41" spans="2:37" x14ac:dyDescent="0.3">
      <c r="B41" s="410"/>
      <c r="C41" s="410"/>
      <c r="D41" s="410"/>
      <c r="E41" s="410"/>
      <c r="F41" s="410"/>
      <c r="G41" s="410"/>
      <c r="H41" s="410"/>
      <c r="I41" s="410"/>
      <c r="J41" s="410"/>
      <c r="K41" s="410"/>
      <c r="L41" s="410"/>
      <c r="AJ41" s="825" t="s">
        <v>257</v>
      </c>
      <c r="AK41" s="826">
        <f>+Y24</f>
        <v>6.3206529276824002</v>
      </c>
    </row>
    <row r="42" spans="2:37" x14ac:dyDescent="0.3">
      <c r="B42" s="410"/>
      <c r="C42" s="410"/>
      <c r="D42" s="410"/>
      <c r="E42" s="410"/>
      <c r="F42" s="410"/>
      <c r="G42" s="410"/>
      <c r="H42" s="410"/>
      <c r="I42" s="410"/>
      <c r="J42" s="410"/>
      <c r="K42" s="410"/>
      <c r="L42" s="410"/>
      <c r="AK42" s="873">
        <f>SUM(AK37:AK41)</f>
        <v>100.10000000000002</v>
      </c>
    </row>
    <row r="80" spans="13:14" x14ac:dyDescent="0.3">
      <c r="M80" s="821" t="s">
        <v>683</v>
      </c>
      <c r="N80" s="822">
        <f>SUM(K13:K20)-0.2</f>
        <v>28.713413786429474</v>
      </c>
    </row>
    <row r="81" spans="13:14" x14ac:dyDescent="0.3">
      <c r="M81" s="823" t="s">
        <v>254</v>
      </c>
      <c r="N81" s="824">
        <f>+K21</f>
        <v>24.256599398282809</v>
      </c>
    </row>
    <row r="82" spans="13:14" x14ac:dyDescent="0.3">
      <c r="M82" s="823" t="s">
        <v>255</v>
      </c>
      <c r="N82" s="824">
        <f>+K22</f>
        <v>30.537102107464037</v>
      </c>
    </row>
    <row r="83" spans="13:14" x14ac:dyDescent="0.3">
      <c r="M83" s="823" t="s">
        <v>256</v>
      </c>
      <c r="N83" s="824">
        <f>+K23</f>
        <v>9.8734503874088269</v>
      </c>
    </row>
    <row r="84" spans="13:14" x14ac:dyDescent="0.3">
      <c r="M84" s="825" t="s">
        <v>257</v>
      </c>
      <c r="N84" s="826">
        <f>+K24</f>
        <v>6.6194343204148591</v>
      </c>
    </row>
    <row r="85" spans="13:14" x14ac:dyDescent="0.3">
      <c r="N85" s="873">
        <f>SUM(N80:N84)</f>
        <v>100</v>
      </c>
    </row>
  </sheetData>
  <mergeCells count="3">
    <mergeCell ref="P10:Y10"/>
    <mergeCell ref="B10:K10"/>
    <mergeCell ref="B27:K27"/>
  </mergeCells>
  <printOptions horizontalCentered="1" gridLinesSet="0"/>
  <pageMargins left="0.59055118110236227" right="0.59055118110236227" top="0.78740157480314965" bottom="0.19685039370078741" header="0.39370078740157483" footer="0.98425196850393704"/>
  <pageSetup paperSize="9" scale="28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3" tint="0.59999389629810485"/>
  </sheetPr>
  <dimension ref="B1:BA1071"/>
  <sheetViews>
    <sheetView showGridLines="0" zoomScaleNormal="100" workbookViewId="0">
      <pane xSplit="1" ySplit="6" topLeftCell="B7" activePane="bottomRight" state="frozen"/>
      <selection activeCell="D69" sqref="D69"/>
      <selection pane="topRight" activeCell="D69" sqref="D69"/>
      <selection pane="bottomLeft" activeCell="D69" sqref="D69"/>
      <selection pane="bottomRight" activeCell="A7" sqref="A7"/>
    </sheetView>
  </sheetViews>
  <sheetFormatPr baseColWidth="10" defaultColWidth="15.81640625" defaultRowHeight="15" customHeight="1" x14ac:dyDescent="0.25"/>
  <cols>
    <col min="1" max="1" width="15.1796875" style="259" customWidth="1"/>
    <col min="2" max="2" width="14.54296875" style="259" customWidth="1"/>
    <col min="3" max="3" width="20.26953125" style="259" customWidth="1"/>
    <col min="4" max="4" width="26.7265625" style="259" customWidth="1"/>
    <col min="5" max="5" width="21.7265625" style="259" customWidth="1"/>
    <col min="6" max="7" width="15.81640625" style="259"/>
    <col min="8" max="8" width="14.54296875" style="259" customWidth="1"/>
    <col min="9" max="9" width="20.26953125" style="259" customWidth="1"/>
    <col min="10" max="10" width="26.7265625" style="259" customWidth="1"/>
    <col min="11" max="11" width="21.7265625" style="259" customWidth="1"/>
    <col min="12" max="14" width="15.81640625" style="259"/>
    <col min="15" max="15" width="32.54296875" style="259" bestFit="1" customWidth="1"/>
    <col min="16" max="16" width="18.81640625" style="259" customWidth="1"/>
    <col min="17" max="17" width="7.453125" style="259" customWidth="1"/>
    <col min="18" max="18" width="14.81640625" style="259" bestFit="1" customWidth="1"/>
    <col min="19" max="19" width="7.453125" style="259" customWidth="1"/>
    <col min="20" max="20" width="13.1796875" style="259" bestFit="1" customWidth="1"/>
    <col min="21" max="33" width="8.26953125" style="259" customWidth="1"/>
    <col min="34" max="34" width="19.26953125" style="259" customWidth="1"/>
    <col min="35" max="35" width="11" style="259" customWidth="1"/>
    <col min="36" max="36" width="11.453125" style="259" customWidth="1"/>
    <col min="37" max="37" width="11.81640625" style="259" customWidth="1"/>
    <col min="38" max="53" width="13.81640625" style="259" customWidth="1"/>
    <col min="54" max="16384" width="15.81640625" style="259"/>
  </cols>
  <sheetData>
    <row r="1" spans="2:53" ht="12.65" customHeight="1" x14ac:dyDescent="0.25"/>
    <row r="2" spans="2:53" ht="12.65" customHeight="1" x14ac:dyDescent="0.25"/>
    <row r="3" spans="2:53" ht="12.65" customHeight="1" x14ac:dyDescent="0.25"/>
    <row r="4" spans="2:53" ht="12.65" customHeight="1" x14ac:dyDescent="0.25"/>
    <row r="5" spans="2:53" ht="12.65" customHeight="1" x14ac:dyDescent="0.25"/>
    <row r="6" spans="2:53" ht="12.65" customHeight="1" x14ac:dyDescent="0.25"/>
    <row r="7" spans="2:53" ht="15" customHeight="1" x14ac:dyDescent="0.25">
      <c r="B7" s="1403" t="s">
        <v>12522</v>
      </c>
      <c r="C7" s="1404"/>
      <c r="D7" s="1404"/>
      <c r="E7" s="1404"/>
    </row>
    <row r="8" spans="2:53" ht="13.15" customHeight="1" x14ac:dyDescent="0.25">
      <c r="B8" s="1404"/>
      <c r="C8" s="1404"/>
      <c r="D8" s="1404"/>
      <c r="E8" s="1404"/>
    </row>
    <row r="9" spans="2:53" ht="15" customHeight="1" x14ac:dyDescent="0.25">
      <c r="B9" s="645"/>
    </row>
    <row r="10" spans="2:53" ht="14.5" x14ac:dyDescent="0.25">
      <c r="B10" s="1406" t="s">
        <v>107</v>
      </c>
      <c r="C10" s="1387"/>
      <c r="D10" s="1387"/>
      <c r="E10" s="1387"/>
      <c r="F10" s="411"/>
      <c r="G10" s="411"/>
      <c r="H10" s="1405" t="s">
        <v>503</v>
      </c>
      <c r="I10" s="1387"/>
      <c r="J10" s="1387"/>
      <c r="K10" s="1387"/>
      <c r="L10" s="411"/>
      <c r="M10" s="411"/>
      <c r="N10" s="411"/>
      <c r="O10" s="1395" t="s">
        <v>760</v>
      </c>
      <c r="P10" s="1395"/>
      <c r="Q10" s="1395"/>
      <c r="R10" s="1395"/>
      <c r="S10" s="1395"/>
      <c r="T10" s="1395"/>
      <c r="AH10" s="412"/>
      <c r="AI10" s="412"/>
      <c r="AJ10" s="412"/>
      <c r="AK10" s="412"/>
      <c r="AL10" s="412"/>
      <c r="AM10" s="412"/>
      <c r="AN10" s="412"/>
      <c r="AO10" s="412"/>
      <c r="AP10" s="412"/>
      <c r="AQ10" s="412"/>
      <c r="AR10" s="412"/>
      <c r="AS10" s="412"/>
      <c r="AT10" s="412"/>
      <c r="AU10" s="412"/>
      <c r="AV10" s="412"/>
      <c r="AW10" s="412"/>
      <c r="AX10" s="412"/>
      <c r="AY10" s="412"/>
      <c r="AZ10" s="412"/>
      <c r="BA10" s="412"/>
    </row>
    <row r="11" spans="2:53" ht="14.5" x14ac:dyDescent="0.25">
      <c r="B11" s="261" t="s">
        <v>12546</v>
      </c>
      <c r="C11" s="413"/>
      <c r="D11" s="413"/>
      <c r="E11" s="386"/>
      <c r="F11" s="411"/>
      <c r="G11" s="411"/>
      <c r="H11" s="261" t="s">
        <v>12546</v>
      </c>
      <c r="I11" s="413"/>
      <c r="J11" s="413"/>
      <c r="K11" s="386"/>
      <c r="L11" s="411"/>
      <c r="M11" s="411"/>
      <c r="N11" s="411"/>
      <c r="O11" s="261" t="s">
        <v>12546</v>
      </c>
      <c r="P11" s="414"/>
      <c r="Q11" s="414"/>
      <c r="R11" s="403"/>
      <c r="S11" s="403"/>
      <c r="T11" s="403"/>
      <c r="U11" s="415"/>
      <c r="V11" s="415"/>
      <c r="W11" s="415"/>
      <c r="X11" s="415"/>
      <c r="Y11" s="415"/>
      <c r="Z11" s="415"/>
      <c r="AA11" s="415"/>
      <c r="AB11" s="415"/>
      <c r="AC11" s="415"/>
      <c r="AD11" s="415"/>
      <c r="AE11" s="415"/>
      <c r="AF11" s="415"/>
      <c r="AG11" s="415"/>
      <c r="AH11" s="411"/>
      <c r="AI11" s="411"/>
      <c r="AJ11" s="411"/>
      <c r="AK11" s="411"/>
      <c r="AL11" s="411"/>
      <c r="AM11" s="411"/>
      <c r="AN11" s="411"/>
      <c r="AO11" s="411"/>
      <c r="AP11" s="411"/>
      <c r="AQ11" s="411"/>
      <c r="AR11" s="411"/>
      <c r="AS11" s="411"/>
      <c r="AT11" s="411"/>
      <c r="AU11" s="411"/>
      <c r="AV11" s="411"/>
      <c r="AW11" s="411"/>
      <c r="AX11" s="411"/>
      <c r="AY11" s="411"/>
      <c r="AZ11" s="411"/>
      <c r="BA11" s="411"/>
    </row>
    <row r="12" spans="2:53" ht="15.65" customHeight="1" x14ac:dyDescent="0.25">
      <c r="B12" s="265" t="s">
        <v>0</v>
      </c>
      <c r="C12" s="228" t="s">
        <v>12477</v>
      </c>
      <c r="D12" s="265" t="s">
        <v>109</v>
      </c>
      <c r="E12" s="265" t="s">
        <v>110</v>
      </c>
      <c r="F12" s="411"/>
      <c r="G12" s="411"/>
      <c r="H12" s="265" t="s">
        <v>0</v>
      </c>
      <c r="I12" s="228" t="s">
        <v>12477</v>
      </c>
      <c r="J12" s="265" t="s">
        <v>109</v>
      </c>
      <c r="K12" s="265" t="s">
        <v>110</v>
      </c>
      <c r="L12" s="411"/>
      <c r="M12" s="411"/>
      <c r="N12" s="411"/>
      <c r="O12" s="264" t="s">
        <v>151</v>
      </c>
      <c r="P12" s="228" t="s">
        <v>12477</v>
      </c>
      <c r="Q12" s="265" t="s">
        <v>8</v>
      </c>
      <c r="R12" s="265" t="s">
        <v>109</v>
      </c>
      <c r="S12" s="265" t="s">
        <v>8</v>
      </c>
      <c r="T12" s="265" t="s">
        <v>110</v>
      </c>
      <c r="U12" s="411"/>
      <c r="V12" s="411"/>
      <c r="W12" s="411"/>
      <c r="X12" s="411"/>
      <c r="Y12" s="411"/>
      <c r="Z12" s="411"/>
      <c r="AA12" s="411"/>
      <c r="AB12" s="411"/>
      <c r="AC12" s="411"/>
      <c r="AD12" s="411"/>
      <c r="AE12" s="411"/>
      <c r="AF12" s="411"/>
      <c r="AG12" s="411"/>
      <c r="AH12" s="262"/>
      <c r="AI12" s="411"/>
      <c r="AJ12" s="411"/>
      <c r="AK12" s="411"/>
      <c r="AL12" s="411"/>
      <c r="AM12" s="411"/>
      <c r="AN12" s="411"/>
      <c r="AO12" s="411"/>
      <c r="AP12" s="411"/>
      <c r="AQ12" s="411"/>
      <c r="AR12" s="411"/>
      <c r="AS12" s="411"/>
      <c r="AT12" s="411"/>
      <c r="AU12" s="411"/>
      <c r="AV12" s="411"/>
      <c r="AW12" s="411"/>
      <c r="AX12" s="411"/>
      <c r="AY12" s="411"/>
      <c r="AZ12" s="411"/>
      <c r="BA12" s="411"/>
    </row>
    <row r="13" spans="2:53" ht="15.65" customHeight="1" x14ac:dyDescent="0.25">
      <c r="B13" s="416">
        <v>2004</v>
      </c>
      <c r="C13" s="417">
        <v>2</v>
      </c>
      <c r="D13" s="1283">
        <v>1214.7283506687099</v>
      </c>
      <c r="E13" s="1193">
        <v>607.36417533435497</v>
      </c>
      <c r="F13" s="411"/>
      <c r="H13" s="416">
        <v>2004</v>
      </c>
      <c r="I13" s="417">
        <v>2</v>
      </c>
      <c r="J13" s="417">
        <v>1214.7283506687099</v>
      </c>
      <c r="K13" s="418">
        <v>607.36417533435497</v>
      </c>
      <c r="O13" s="267" t="s">
        <v>152</v>
      </c>
      <c r="P13" s="419">
        <v>10224</v>
      </c>
      <c r="Q13" s="269">
        <v>70.729851262538915</v>
      </c>
      <c r="R13" s="268">
        <v>542879233.46843827</v>
      </c>
      <c r="S13" s="269">
        <v>84.274736607991628</v>
      </c>
      <c r="T13" s="270">
        <v>53098.516575551475</v>
      </c>
      <c r="U13" s="411"/>
      <c r="V13" s="411"/>
      <c r="W13" s="411"/>
      <c r="X13" s="411"/>
      <c r="Y13" s="411"/>
      <c r="Z13" s="411"/>
      <c r="AA13" s="411"/>
      <c r="AB13" s="411"/>
      <c r="AC13" s="411"/>
      <c r="AD13" s="411"/>
      <c r="AE13" s="411"/>
      <c r="AF13" s="411"/>
      <c r="AG13" s="411"/>
      <c r="AH13" s="262"/>
      <c r="AI13" s="411"/>
      <c r="AJ13" s="411"/>
      <c r="AK13" s="411"/>
      <c r="AL13" s="411"/>
      <c r="AM13" s="411"/>
      <c r="AN13" s="262"/>
      <c r="AO13" s="262"/>
      <c r="AP13" s="411"/>
      <c r="AQ13" s="411"/>
      <c r="AR13" s="411"/>
      <c r="AS13" s="411"/>
      <c r="AT13" s="411"/>
      <c r="AU13" s="411"/>
      <c r="AV13" s="411"/>
      <c r="AW13" s="411"/>
      <c r="AX13" s="411"/>
      <c r="AY13" s="411"/>
      <c r="AZ13" s="411"/>
      <c r="BA13" s="411"/>
    </row>
    <row r="14" spans="2:53" ht="15.65" customHeight="1" x14ac:dyDescent="0.25">
      <c r="B14" s="420">
        <v>2005</v>
      </c>
      <c r="C14" s="421">
        <v>100</v>
      </c>
      <c r="D14" s="1284">
        <v>1630483.0863609801</v>
      </c>
      <c r="E14" s="1195">
        <v>16304.830863609801</v>
      </c>
      <c r="F14" s="411"/>
      <c r="H14" s="420">
        <v>2005</v>
      </c>
      <c r="I14" s="421">
        <v>136</v>
      </c>
      <c r="J14" s="421">
        <v>19604275.285222035</v>
      </c>
      <c r="K14" s="422">
        <v>144149.08297957378</v>
      </c>
      <c r="O14" s="271" t="s">
        <v>153</v>
      </c>
      <c r="P14" s="423">
        <v>2748</v>
      </c>
      <c r="Q14" s="273">
        <v>19.010722933241091</v>
      </c>
      <c r="R14" s="272">
        <v>22361475.700463418</v>
      </c>
      <c r="S14" s="273">
        <v>3.4754389301986386</v>
      </c>
      <c r="T14" s="274">
        <v>8137.363792017255</v>
      </c>
      <c r="U14" s="411"/>
      <c r="V14" s="411"/>
      <c r="W14" s="411"/>
      <c r="X14" s="411"/>
      <c r="Y14" s="411"/>
      <c r="Z14" s="411"/>
      <c r="AA14" s="411"/>
      <c r="AB14" s="411"/>
      <c r="AC14" s="411"/>
      <c r="AD14" s="411"/>
      <c r="AE14" s="411"/>
      <c r="AF14" s="411"/>
      <c r="AG14" s="411"/>
      <c r="AH14" s="415"/>
      <c r="AI14" s="411"/>
      <c r="AJ14" s="411"/>
      <c r="AK14" s="411"/>
      <c r="AL14" s="411"/>
      <c r="AM14" s="411"/>
      <c r="AN14" s="386"/>
      <c r="AO14" s="424"/>
      <c r="AP14" s="411"/>
      <c r="AQ14" s="411"/>
      <c r="AR14" s="411"/>
      <c r="AS14" s="411"/>
      <c r="AT14" s="411"/>
      <c r="AU14" s="411"/>
      <c r="AV14" s="411"/>
      <c r="AW14" s="411"/>
      <c r="AX14" s="411"/>
      <c r="AY14" s="411"/>
      <c r="AZ14" s="411"/>
      <c r="BA14" s="411"/>
    </row>
    <row r="15" spans="2:53" ht="15.65" customHeight="1" x14ac:dyDescent="0.25">
      <c r="B15" s="416">
        <v>2006</v>
      </c>
      <c r="C15" s="417">
        <v>179</v>
      </c>
      <c r="D15" s="1283">
        <v>3922519.4037516499</v>
      </c>
      <c r="E15" s="1193">
        <v>21913.516222076258</v>
      </c>
      <c r="F15" s="411"/>
      <c r="H15" s="416">
        <v>2006</v>
      </c>
      <c r="I15" s="417">
        <v>233</v>
      </c>
      <c r="J15" s="417">
        <v>8741588.8588771969</v>
      </c>
      <c r="K15" s="418">
        <v>37517.54875054591</v>
      </c>
      <c r="O15" s="267" t="s">
        <v>615</v>
      </c>
      <c r="P15" s="419">
        <v>900</v>
      </c>
      <c r="Q15" s="269">
        <v>6.2262193012798335</v>
      </c>
      <c r="R15" s="268">
        <v>12615371.547811801</v>
      </c>
      <c r="S15" s="269">
        <v>1.9606914133702171</v>
      </c>
      <c r="T15" s="270">
        <v>14017.079497568668</v>
      </c>
      <c r="U15" s="411"/>
      <c r="V15" s="411"/>
      <c r="W15" s="411"/>
      <c r="X15" s="411"/>
      <c r="Y15" s="411"/>
      <c r="Z15" s="411"/>
      <c r="AA15" s="411"/>
      <c r="AB15" s="411"/>
      <c r="AC15" s="411"/>
      <c r="AD15" s="411"/>
      <c r="AE15" s="411"/>
      <c r="AF15" s="411"/>
      <c r="AG15" s="411"/>
      <c r="AH15" s="415"/>
      <c r="AI15" s="411"/>
      <c r="AJ15" s="411"/>
      <c r="AK15" s="411"/>
      <c r="AL15" s="411"/>
      <c r="AM15" s="411"/>
      <c r="AN15" s="386"/>
      <c r="AO15" s="424"/>
      <c r="AP15" s="411"/>
      <c r="AQ15" s="411"/>
      <c r="AR15" s="411"/>
      <c r="AS15" s="411"/>
      <c r="AT15" s="411"/>
      <c r="AU15" s="411"/>
      <c r="AV15" s="411"/>
      <c r="AW15" s="411"/>
      <c r="AX15" s="411"/>
      <c r="AY15" s="411"/>
      <c r="AZ15" s="411"/>
      <c r="BA15" s="411"/>
    </row>
    <row r="16" spans="2:53" ht="15.65" customHeight="1" x14ac:dyDescent="0.25">
      <c r="B16" s="420">
        <v>2007</v>
      </c>
      <c r="C16" s="421">
        <v>222</v>
      </c>
      <c r="D16" s="1284">
        <v>4354276.8018034603</v>
      </c>
      <c r="E16" s="1195">
        <v>19613.859467583155</v>
      </c>
      <c r="F16" s="411"/>
      <c r="H16" s="420">
        <v>2007</v>
      </c>
      <c r="I16" s="421">
        <v>250</v>
      </c>
      <c r="J16" s="421">
        <v>7272130.9183393838</v>
      </c>
      <c r="K16" s="422">
        <v>29088.523673357537</v>
      </c>
      <c r="O16" s="271" t="s">
        <v>154</v>
      </c>
      <c r="P16" s="423">
        <v>474</v>
      </c>
      <c r="Q16" s="273">
        <v>3.2791421653407129</v>
      </c>
      <c r="R16" s="272">
        <v>59032754.900715604</v>
      </c>
      <c r="S16" s="273">
        <v>9.1749192802409567</v>
      </c>
      <c r="T16" s="274">
        <v>124541.67700572913</v>
      </c>
      <c r="U16" s="411"/>
      <c r="V16" s="411"/>
      <c r="W16" s="411"/>
      <c r="X16" s="411"/>
      <c r="Y16" s="411"/>
      <c r="Z16" s="411"/>
      <c r="AA16" s="411"/>
      <c r="AB16" s="411"/>
      <c r="AC16" s="411"/>
      <c r="AD16" s="411"/>
      <c r="AE16" s="411"/>
      <c r="AF16" s="411"/>
      <c r="AG16" s="411"/>
      <c r="AH16" s="415"/>
      <c r="AI16" s="411"/>
      <c r="AJ16" s="411"/>
      <c r="AK16" s="411"/>
      <c r="AL16" s="411"/>
      <c r="AM16" s="411"/>
      <c r="AN16" s="386"/>
      <c r="AO16" s="424"/>
      <c r="AP16" s="411"/>
      <c r="AQ16" s="411"/>
      <c r="AR16" s="411"/>
      <c r="AS16" s="411"/>
      <c r="AT16" s="411"/>
      <c r="AU16" s="411"/>
      <c r="AV16" s="411"/>
      <c r="AW16" s="411"/>
      <c r="AX16" s="411"/>
      <c r="AY16" s="411"/>
      <c r="AZ16" s="411"/>
      <c r="BA16" s="411"/>
    </row>
    <row r="17" spans="2:53" ht="15.65" customHeight="1" x14ac:dyDescent="0.25">
      <c r="B17" s="416">
        <v>2008</v>
      </c>
      <c r="C17" s="417">
        <v>328</v>
      </c>
      <c r="D17" s="1283">
        <v>6741524.0899823699</v>
      </c>
      <c r="E17" s="1193">
        <v>20553.427103604787</v>
      </c>
      <c r="F17" s="411"/>
      <c r="H17" s="416">
        <v>2008</v>
      </c>
      <c r="I17" s="417">
        <v>357</v>
      </c>
      <c r="J17" s="417">
        <v>7976611.256092133</v>
      </c>
      <c r="K17" s="418">
        <v>22343.448896616617</v>
      </c>
      <c r="O17" s="267" t="s">
        <v>156</v>
      </c>
      <c r="P17" s="419">
        <v>98</v>
      </c>
      <c r="Q17" s="269">
        <v>0.67796610169491522</v>
      </c>
      <c r="R17" s="268">
        <v>6488487.4865758829</v>
      </c>
      <c r="S17" s="269">
        <v>1.0084460574525145</v>
      </c>
      <c r="T17" s="270">
        <v>66209.055985468192</v>
      </c>
      <c r="U17" s="411"/>
      <c r="V17" s="411"/>
      <c r="W17" s="411"/>
      <c r="X17" s="411"/>
      <c r="Y17" s="411"/>
      <c r="Z17" s="411"/>
      <c r="AA17" s="411"/>
      <c r="AB17" s="411"/>
      <c r="AC17" s="411"/>
      <c r="AD17" s="411"/>
      <c r="AE17" s="411"/>
      <c r="AF17" s="411"/>
      <c r="AG17" s="411"/>
      <c r="AH17" s="415"/>
      <c r="AI17" s="411"/>
      <c r="AJ17" s="411"/>
      <c r="AK17" s="411"/>
      <c r="AL17" s="411"/>
      <c r="AM17" s="411"/>
      <c r="AN17" s="386"/>
      <c r="AO17" s="424"/>
      <c r="AP17" s="411"/>
      <c r="AQ17" s="411"/>
      <c r="AR17" s="411"/>
      <c r="AS17" s="411"/>
      <c r="AT17" s="411"/>
      <c r="AU17" s="411"/>
      <c r="AV17" s="411"/>
      <c r="AW17" s="411"/>
      <c r="AX17" s="411"/>
      <c r="AY17" s="411"/>
      <c r="AZ17" s="411"/>
      <c r="BA17" s="411"/>
    </row>
    <row r="18" spans="2:53" ht="15.65" customHeight="1" x14ac:dyDescent="0.25">
      <c r="B18" s="420">
        <v>2009</v>
      </c>
      <c r="C18" s="421">
        <v>208</v>
      </c>
      <c r="D18" s="1284">
        <v>6316921.6384415096</v>
      </c>
      <c r="E18" s="1195">
        <v>30369.815569430335</v>
      </c>
      <c r="F18" s="411"/>
      <c r="H18" s="420">
        <v>2009</v>
      </c>
      <c r="I18" s="421">
        <v>417</v>
      </c>
      <c r="J18" s="421">
        <v>20712947.696637567</v>
      </c>
      <c r="K18" s="422">
        <v>49671.337402008554</v>
      </c>
      <c r="O18" s="271" t="s">
        <v>158</v>
      </c>
      <c r="P18" s="423">
        <v>3</v>
      </c>
      <c r="Q18" s="273">
        <v>2.0754064337599448E-2</v>
      </c>
      <c r="R18" s="272">
        <v>26337.358002579858</v>
      </c>
      <c r="S18" s="273">
        <v>4.0933738250042125E-3</v>
      </c>
      <c r="T18" s="274">
        <v>8779.1193341932867</v>
      </c>
      <c r="U18" s="411"/>
      <c r="V18" s="411"/>
      <c r="W18" s="411"/>
      <c r="X18" s="411"/>
      <c r="Y18" s="411"/>
      <c r="Z18" s="411"/>
      <c r="AA18" s="411"/>
      <c r="AB18" s="411"/>
      <c r="AC18" s="411"/>
      <c r="AD18" s="411"/>
      <c r="AE18" s="411"/>
      <c r="AF18" s="411"/>
      <c r="AG18" s="411"/>
      <c r="AH18" s="411"/>
      <c r="AI18" s="411"/>
      <c r="AJ18" s="411"/>
      <c r="AK18" s="411"/>
      <c r="AL18" s="411"/>
      <c r="AM18" s="411"/>
      <c r="AN18" s="386"/>
      <c r="AO18" s="424"/>
      <c r="AP18" s="411"/>
      <c r="AQ18" s="411"/>
      <c r="AR18" s="411"/>
      <c r="AS18" s="411"/>
      <c r="AT18" s="411"/>
      <c r="AU18" s="411"/>
      <c r="AV18" s="411"/>
      <c r="AW18" s="411"/>
      <c r="AX18" s="411"/>
      <c r="AY18" s="411"/>
      <c r="AZ18" s="411"/>
      <c r="BA18" s="411"/>
    </row>
    <row r="19" spans="2:53" ht="15.65" customHeight="1" x14ac:dyDescent="0.25">
      <c r="B19" s="416">
        <v>2010</v>
      </c>
      <c r="C19" s="417">
        <v>389</v>
      </c>
      <c r="D19" s="1283">
        <v>37639379.185323097</v>
      </c>
      <c r="E19" s="1193">
        <v>96759.329525252178</v>
      </c>
      <c r="F19" s="411"/>
      <c r="H19" s="416">
        <v>2010</v>
      </c>
      <c r="I19" s="417">
        <v>465</v>
      </c>
      <c r="J19" s="417">
        <v>39634491.314315073</v>
      </c>
      <c r="K19" s="418">
        <v>85235.465192075426</v>
      </c>
      <c r="O19" s="267" t="s">
        <v>159</v>
      </c>
      <c r="P19" s="419">
        <v>8</v>
      </c>
      <c r="Q19" s="269">
        <v>5.534417156693186E-2</v>
      </c>
      <c r="R19" s="268">
        <v>10772.925413773242</v>
      </c>
      <c r="S19" s="269">
        <v>1.6743369210815491E-3</v>
      </c>
      <c r="T19" s="270">
        <v>1346.6156767216553</v>
      </c>
      <c r="U19" s="411"/>
      <c r="V19" s="411"/>
      <c r="W19" s="411"/>
      <c r="X19" s="411"/>
      <c r="Y19" s="411"/>
      <c r="Z19" s="411"/>
      <c r="AA19" s="411"/>
      <c r="AB19" s="411"/>
      <c r="AC19" s="411"/>
      <c r="AD19" s="411"/>
      <c r="AE19" s="411"/>
      <c r="AF19" s="411"/>
      <c r="AG19" s="411"/>
      <c r="AH19" s="411"/>
      <c r="AI19" s="411"/>
      <c r="AJ19" s="411"/>
      <c r="AK19" s="411"/>
      <c r="AL19" s="411"/>
      <c r="AM19" s="411"/>
      <c r="AN19" s="386"/>
      <c r="AO19" s="424"/>
      <c r="AP19" s="411"/>
      <c r="AQ19" s="411"/>
      <c r="AR19" s="411"/>
      <c r="AS19" s="411"/>
      <c r="AT19" s="411"/>
      <c r="AU19" s="411"/>
      <c r="AV19" s="411"/>
      <c r="AW19" s="411"/>
      <c r="AX19" s="411"/>
      <c r="AY19" s="411"/>
      <c r="AZ19" s="411"/>
      <c r="BA19" s="411"/>
    </row>
    <row r="20" spans="2:53" ht="15.65" customHeight="1" x14ac:dyDescent="0.25">
      <c r="B20" s="420">
        <v>2011</v>
      </c>
      <c r="C20" s="421">
        <v>318</v>
      </c>
      <c r="D20" s="1284">
        <v>14475748.846071901</v>
      </c>
      <c r="E20" s="1195">
        <v>45521.222786389626</v>
      </c>
      <c r="F20" s="411"/>
      <c r="H20" s="420">
        <v>2011</v>
      </c>
      <c r="I20" s="421">
        <v>3050</v>
      </c>
      <c r="J20" s="421">
        <v>36737716.648999304</v>
      </c>
      <c r="K20" s="422">
        <v>12045.152999671904</v>
      </c>
      <c r="O20" s="279" t="s">
        <v>4</v>
      </c>
      <c r="P20" s="235">
        <v>14455</v>
      </c>
      <c r="Q20" s="281">
        <v>99.999999999999986</v>
      </c>
      <c r="R20" s="280">
        <v>643414433.38742113</v>
      </c>
      <c r="S20" s="281">
        <v>99.900000000000034</v>
      </c>
      <c r="T20" s="280">
        <v>44511.548487542124</v>
      </c>
      <c r="U20" s="404"/>
      <c r="V20" s="404"/>
      <c r="W20" s="404"/>
      <c r="X20" s="404"/>
      <c r="Y20" s="404"/>
      <c r="Z20" s="404"/>
      <c r="AA20" s="404"/>
      <c r="AB20" s="404"/>
      <c r="AC20" s="404"/>
      <c r="AD20" s="404"/>
      <c r="AE20" s="404"/>
      <c r="AF20" s="404"/>
      <c r="AG20" s="404"/>
      <c r="AH20" s="411"/>
      <c r="AI20" s="411"/>
      <c r="AJ20" s="411"/>
      <c r="AK20" s="411"/>
      <c r="AL20" s="411"/>
      <c r="AM20" s="411"/>
      <c r="AN20" s="262"/>
      <c r="AO20" s="262"/>
      <c r="AP20" s="411"/>
      <c r="AQ20" s="411"/>
      <c r="AR20" s="411"/>
      <c r="AS20" s="411"/>
      <c r="AT20" s="411"/>
      <c r="AU20" s="411"/>
      <c r="AV20" s="411"/>
      <c r="AW20" s="411"/>
      <c r="AX20" s="411"/>
      <c r="AY20" s="411"/>
      <c r="AZ20" s="411"/>
      <c r="BA20" s="411"/>
    </row>
    <row r="21" spans="2:53" ht="15.65" customHeight="1" x14ac:dyDescent="0.25">
      <c r="B21" s="416">
        <v>2012</v>
      </c>
      <c r="C21" s="417">
        <v>477</v>
      </c>
      <c r="D21" s="1283">
        <v>10624767.305704501</v>
      </c>
      <c r="E21" s="1193">
        <v>22274.145294977989</v>
      </c>
      <c r="F21" s="411"/>
      <c r="H21" s="416">
        <v>2012</v>
      </c>
      <c r="I21" s="417">
        <v>488</v>
      </c>
      <c r="J21" s="417">
        <v>10698329.357386362</v>
      </c>
      <c r="K21" s="418">
        <v>21922.806060217954</v>
      </c>
      <c r="O21" s="1074" t="s">
        <v>12478</v>
      </c>
      <c r="P21" s="411"/>
      <c r="Q21" s="411"/>
      <c r="R21" s="411"/>
      <c r="S21" s="411"/>
      <c r="T21" s="411"/>
      <c r="U21" s="411"/>
      <c r="V21" s="411"/>
      <c r="W21" s="411"/>
      <c r="X21" s="411"/>
      <c r="Y21" s="411"/>
      <c r="Z21" s="411"/>
      <c r="AA21" s="411"/>
      <c r="AB21" s="411"/>
      <c r="AC21" s="411"/>
      <c r="AD21" s="411"/>
      <c r="AE21" s="411"/>
      <c r="AF21" s="411"/>
      <c r="AG21" s="411"/>
      <c r="AH21" s="411"/>
      <c r="AI21" s="411"/>
      <c r="AJ21" s="411"/>
      <c r="AK21" s="411"/>
      <c r="AL21" s="411"/>
      <c r="AM21" s="411"/>
      <c r="AN21" s="411"/>
      <c r="AO21" s="411"/>
      <c r="AP21" s="411"/>
      <c r="AQ21" s="411"/>
      <c r="AR21" s="411"/>
      <c r="AS21" s="411"/>
      <c r="AT21" s="411"/>
      <c r="AU21" s="411"/>
      <c r="AV21" s="411"/>
      <c r="AW21" s="411"/>
      <c r="AX21" s="411"/>
      <c r="AY21" s="411"/>
      <c r="AZ21" s="411"/>
      <c r="BA21" s="411"/>
    </row>
    <row r="22" spans="2:53" ht="15.65" customHeight="1" x14ac:dyDescent="0.25">
      <c r="B22" s="420">
        <v>2013</v>
      </c>
      <c r="C22" s="421">
        <v>282</v>
      </c>
      <c r="D22" s="1284">
        <v>5513832.0788861904</v>
      </c>
      <c r="E22" s="1195">
        <v>19552.596024419116</v>
      </c>
      <c r="F22" s="411"/>
      <c r="H22" s="420">
        <v>2013</v>
      </c>
      <c r="I22" s="421">
        <v>301</v>
      </c>
      <c r="J22" s="421">
        <v>6350730.0803178502</v>
      </c>
      <c r="K22" s="422">
        <v>21098.771030956312</v>
      </c>
      <c r="O22" s="262"/>
      <c r="P22" s="818"/>
      <c r="R22" s="818"/>
      <c r="S22" s="411"/>
      <c r="T22" s="411"/>
      <c r="U22" s="262"/>
      <c r="V22" s="262"/>
      <c r="W22" s="262"/>
      <c r="X22" s="262"/>
      <c r="Y22" s="262"/>
      <c r="Z22" s="262"/>
      <c r="AA22" s="262"/>
      <c r="AB22" s="262"/>
      <c r="AC22" s="262"/>
      <c r="AD22" s="262"/>
      <c r="AE22" s="262"/>
      <c r="AF22" s="262"/>
      <c r="AG22" s="262"/>
      <c r="AH22" s="411"/>
      <c r="AI22" s="411"/>
      <c r="AJ22" s="411"/>
      <c r="AK22" s="411"/>
      <c r="AL22" s="411"/>
      <c r="AM22" s="411"/>
      <c r="AN22" s="411"/>
      <c r="AO22" s="411"/>
      <c r="AP22" s="411"/>
      <c r="AQ22" s="411"/>
      <c r="AR22" s="411"/>
      <c r="AS22" s="411"/>
      <c r="AT22" s="411"/>
      <c r="AU22" s="411"/>
      <c r="AV22" s="411"/>
      <c r="AW22" s="411"/>
      <c r="AX22" s="411"/>
      <c r="AY22" s="411"/>
      <c r="AZ22" s="411"/>
      <c r="BA22" s="411"/>
    </row>
    <row r="23" spans="2:53" ht="15.65" customHeight="1" x14ac:dyDescent="0.25">
      <c r="B23" s="416">
        <v>2014</v>
      </c>
      <c r="C23" s="417">
        <v>264</v>
      </c>
      <c r="D23" s="1283">
        <v>2336833.9010880999</v>
      </c>
      <c r="E23" s="1193">
        <v>8851.6435647276521</v>
      </c>
      <c r="F23" s="411"/>
      <c r="H23" s="416">
        <v>2014</v>
      </c>
      <c r="I23" s="417">
        <v>274</v>
      </c>
      <c r="J23" s="417">
        <v>3053126.311276108</v>
      </c>
      <c r="K23" s="418">
        <v>11142.796756482147</v>
      </c>
      <c r="O23" s="262"/>
      <c r="P23" s="818"/>
      <c r="Q23" s="818"/>
      <c r="R23" s="818"/>
      <c r="S23" s="411"/>
      <c r="T23" s="262"/>
      <c r="U23" s="411"/>
      <c r="V23" s="411"/>
      <c r="W23" s="411"/>
      <c r="X23" s="411"/>
      <c r="Y23" s="411"/>
      <c r="Z23" s="411"/>
      <c r="AA23" s="411"/>
      <c r="AB23" s="411"/>
      <c r="AC23" s="411"/>
      <c r="AD23" s="411"/>
      <c r="AE23" s="411"/>
      <c r="AF23" s="411"/>
      <c r="AG23" s="411"/>
      <c r="AH23" s="411"/>
      <c r="AI23" s="411"/>
      <c r="AJ23" s="411"/>
      <c r="AK23" s="411"/>
      <c r="AL23" s="411"/>
      <c r="AM23" s="411"/>
      <c r="AN23" s="411"/>
      <c r="AO23" s="411"/>
      <c r="AP23" s="411"/>
      <c r="AQ23" s="411"/>
      <c r="AR23" s="411"/>
      <c r="AS23" s="411"/>
      <c r="AT23" s="411"/>
      <c r="AU23" s="411"/>
      <c r="AV23" s="411"/>
      <c r="AW23" s="411"/>
      <c r="AX23" s="411"/>
      <c r="AY23" s="411"/>
      <c r="AZ23" s="411"/>
      <c r="BA23" s="411"/>
    </row>
    <row r="24" spans="2:53" ht="15.65" customHeight="1" x14ac:dyDescent="0.25">
      <c r="B24" s="420">
        <v>2015</v>
      </c>
      <c r="C24" s="421">
        <v>365</v>
      </c>
      <c r="D24" s="1284">
        <v>6550797.9896058803</v>
      </c>
      <c r="E24" s="1195">
        <v>17947.391752344876</v>
      </c>
      <c r="F24" s="411"/>
      <c r="H24" s="420">
        <v>2015</v>
      </c>
      <c r="I24" s="421">
        <v>371</v>
      </c>
      <c r="J24" s="421">
        <v>7012723.9408299671</v>
      </c>
      <c r="K24" s="422">
        <v>18902.220864770799</v>
      </c>
      <c r="O24" s="411"/>
      <c r="P24" s="411"/>
      <c r="Q24" s="411"/>
      <c r="R24" s="411"/>
      <c r="S24" s="411"/>
      <c r="T24" s="411"/>
      <c r="U24" s="411"/>
      <c r="V24" s="411"/>
      <c r="W24" s="411"/>
      <c r="X24" s="411"/>
      <c r="Y24" s="411"/>
      <c r="Z24" s="411"/>
      <c r="AA24" s="411"/>
      <c r="AB24" s="411"/>
      <c r="AC24" s="411"/>
      <c r="AD24" s="411"/>
      <c r="AE24" s="411"/>
      <c r="AF24" s="411"/>
      <c r="AG24" s="411"/>
      <c r="AH24" s="411"/>
      <c r="AI24" s="411"/>
      <c r="AJ24" s="411"/>
      <c r="AK24" s="411"/>
      <c r="AL24" s="411"/>
      <c r="AM24" s="411"/>
      <c r="AN24" s="411"/>
      <c r="AO24" s="411"/>
      <c r="AP24" s="411"/>
      <c r="AQ24" s="411"/>
      <c r="AR24" s="411"/>
      <c r="AS24" s="411"/>
      <c r="AT24" s="411"/>
      <c r="AU24" s="411"/>
      <c r="AV24" s="411"/>
      <c r="AW24" s="411"/>
      <c r="AX24" s="411"/>
      <c r="AY24" s="411"/>
      <c r="AZ24" s="411"/>
      <c r="BA24" s="411"/>
    </row>
    <row r="25" spans="2:53" ht="15.65" customHeight="1" x14ac:dyDescent="0.25">
      <c r="B25" s="416">
        <v>2016</v>
      </c>
      <c r="C25" s="417">
        <v>324</v>
      </c>
      <c r="D25" s="1283">
        <v>2517440.05955347</v>
      </c>
      <c r="E25" s="1193">
        <v>7769.8767270168828</v>
      </c>
      <c r="F25" s="411"/>
      <c r="H25" s="416">
        <v>2016</v>
      </c>
      <c r="I25" s="417">
        <v>337</v>
      </c>
      <c r="J25" s="417">
        <v>2569426.1545732846</v>
      </c>
      <c r="K25" s="418">
        <v>7624.4099542233962</v>
      </c>
      <c r="O25" s="411"/>
      <c r="P25" s="411"/>
      <c r="Q25" s="411"/>
      <c r="R25" s="411"/>
      <c r="S25" s="411"/>
      <c r="T25" s="411"/>
      <c r="U25" s="411"/>
      <c r="V25" s="411"/>
      <c r="W25" s="411"/>
      <c r="X25" s="411"/>
      <c r="Y25" s="411"/>
      <c r="Z25" s="411"/>
      <c r="AA25" s="411"/>
      <c r="AB25" s="411"/>
      <c r="AC25" s="411"/>
      <c r="AD25" s="411"/>
      <c r="AE25" s="411"/>
      <c r="AF25" s="411"/>
      <c r="AG25" s="411"/>
      <c r="AH25" s="411"/>
      <c r="AI25" s="411"/>
      <c r="AJ25" s="411"/>
      <c r="AK25" s="411"/>
      <c r="AL25" s="411"/>
      <c r="AM25" s="411"/>
      <c r="AN25" s="411"/>
      <c r="AO25" s="411"/>
      <c r="AP25" s="411"/>
      <c r="AQ25" s="411"/>
      <c r="AR25" s="411"/>
      <c r="AS25" s="411"/>
      <c r="AT25" s="411"/>
      <c r="AU25" s="411"/>
      <c r="AV25" s="411"/>
      <c r="AW25" s="411"/>
      <c r="AX25" s="411"/>
      <c r="AY25" s="411"/>
      <c r="AZ25" s="411"/>
      <c r="BA25" s="411"/>
    </row>
    <row r="26" spans="2:53" ht="15" customHeight="1" x14ac:dyDescent="0.25">
      <c r="B26" s="420">
        <v>2017</v>
      </c>
      <c r="C26" s="421">
        <v>145</v>
      </c>
      <c r="D26" s="1284">
        <v>994407.45613688696</v>
      </c>
      <c r="E26" s="1195">
        <v>6857.9824561164614</v>
      </c>
      <c r="F26" s="411"/>
      <c r="H26" s="420">
        <v>2017</v>
      </c>
      <c r="I26" s="421">
        <v>178</v>
      </c>
      <c r="J26" s="421">
        <v>4434961.804947963</v>
      </c>
      <c r="K26" s="422">
        <v>24915.515758134625</v>
      </c>
      <c r="O26" s="411"/>
      <c r="R26" s="411"/>
      <c r="S26" s="411"/>
      <c r="T26" s="411"/>
      <c r="U26" s="411"/>
      <c r="V26" s="411"/>
      <c r="W26" s="411"/>
      <c r="X26" s="411"/>
      <c r="Y26" s="411"/>
      <c r="Z26" s="411"/>
      <c r="AA26" s="411"/>
      <c r="AB26" s="411"/>
      <c r="AC26" s="411"/>
      <c r="AD26" s="411"/>
      <c r="AE26" s="411"/>
      <c r="AF26" s="411"/>
      <c r="AG26" s="411"/>
      <c r="AH26" s="411"/>
      <c r="AI26" s="411"/>
      <c r="AJ26" s="411"/>
      <c r="AK26" s="411"/>
      <c r="AL26" s="411"/>
      <c r="AM26" s="411"/>
      <c r="AN26" s="411"/>
      <c r="AO26" s="411"/>
      <c r="AP26" s="411"/>
      <c r="AQ26" s="411"/>
      <c r="AR26" s="411"/>
      <c r="AS26" s="411"/>
      <c r="AT26" s="411"/>
      <c r="AU26" s="411"/>
      <c r="AV26" s="411"/>
      <c r="AW26" s="411"/>
      <c r="AX26" s="411"/>
      <c r="AY26" s="411"/>
      <c r="AZ26" s="411"/>
      <c r="BA26" s="411"/>
    </row>
    <row r="27" spans="2:53" ht="15.65" customHeight="1" x14ac:dyDescent="0.25">
      <c r="B27" s="416">
        <v>2018</v>
      </c>
      <c r="C27" s="417">
        <v>381</v>
      </c>
      <c r="D27" s="1283">
        <v>13004974.784665</v>
      </c>
      <c r="E27" s="1193">
        <v>34133.792085734909</v>
      </c>
      <c r="F27" s="411"/>
      <c r="H27" s="416">
        <v>2018</v>
      </c>
      <c r="I27" s="417">
        <v>384</v>
      </c>
      <c r="J27" s="417">
        <v>13412885.511873033</v>
      </c>
      <c r="K27" s="418">
        <v>34929.389353836021</v>
      </c>
      <c r="O27" s="411"/>
      <c r="R27" s="411"/>
      <c r="S27" s="411"/>
      <c r="T27" s="411"/>
      <c r="U27" s="411"/>
      <c r="V27" s="411"/>
      <c r="W27" s="411"/>
      <c r="X27" s="411"/>
      <c r="Y27" s="411"/>
      <c r="Z27" s="411"/>
      <c r="AA27" s="411"/>
      <c r="AB27" s="411"/>
      <c r="AC27" s="411"/>
      <c r="AD27" s="411"/>
      <c r="AE27" s="411"/>
      <c r="AF27" s="411"/>
      <c r="AG27" s="411"/>
      <c r="AH27" s="411"/>
      <c r="AI27" s="411"/>
      <c r="AJ27" s="411"/>
      <c r="AK27" s="411"/>
      <c r="AL27" s="411"/>
      <c r="AM27" s="411"/>
      <c r="AN27" s="411"/>
      <c r="AO27" s="411"/>
      <c r="AP27" s="411"/>
      <c r="AQ27" s="411"/>
      <c r="AR27" s="411"/>
      <c r="AS27" s="411"/>
      <c r="AT27" s="411"/>
      <c r="AU27" s="411"/>
      <c r="AV27" s="411"/>
      <c r="AW27" s="411"/>
      <c r="AX27" s="411"/>
      <c r="AY27" s="411"/>
      <c r="AZ27" s="411"/>
      <c r="BA27" s="411"/>
    </row>
    <row r="28" spans="2:53" ht="15.65" customHeight="1" x14ac:dyDescent="0.25">
      <c r="B28" s="420">
        <v>2019</v>
      </c>
      <c r="C28" s="421">
        <v>841</v>
      </c>
      <c r="D28" s="1284">
        <v>14832280.358045099</v>
      </c>
      <c r="E28" s="1195">
        <v>17636.480806236741</v>
      </c>
      <c r="F28" s="411"/>
      <c r="H28" s="420">
        <v>2019</v>
      </c>
      <c r="I28" s="421">
        <v>858</v>
      </c>
      <c r="J28" s="421">
        <v>16461537.172959685</v>
      </c>
      <c r="K28" s="422">
        <v>19185.940761025275</v>
      </c>
      <c r="O28" s="411"/>
      <c r="R28" s="411"/>
      <c r="S28" s="411"/>
      <c r="T28" s="411"/>
      <c r="U28" s="411"/>
      <c r="V28" s="411"/>
      <c r="W28" s="411"/>
      <c r="X28" s="411"/>
      <c r="Y28" s="411"/>
      <c r="Z28" s="411"/>
      <c r="AA28" s="411"/>
      <c r="AB28" s="411"/>
      <c r="AC28" s="411"/>
      <c r="AD28" s="411"/>
      <c r="AE28" s="411"/>
      <c r="AF28" s="411"/>
      <c r="AG28" s="411"/>
      <c r="AH28" s="444" t="s">
        <v>152</v>
      </c>
      <c r="AI28" s="445">
        <f>+Q13</f>
        <v>70.729851262538915</v>
      </c>
      <c r="AJ28" s="446">
        <f>+S13</f>
        <v>84.274736607991628</v>
      </c>
      <c r="AK28" s="411"/>
      <c r="AL28" s="411"/>
      <c r="AM28" s="411"/>
      <c r="AN28" s="411"/>
      <c r="AO28" s="411"/>
      <c r="AP28" s="411"/>
      <c r="AQ28" s="411"/>
      <c r="AR28" s="411"/>
      <c r="AS28" s="411"/>
      <c r="AT28" s="411"/>
      <c r="AU28" s="411"/>
      <c r="AV28" s="411"/>
      <c r="AW28" s="411"/>
      <c r="AX28" s="411"/>
      <c r="AY28" s="411"/>
      <c r="AZ28" s="411"/>
      <c r="BA28" s="411"/>
    </row>
    <row r="29" spans="2:53" ht="15.65" customHeight="1" x14ac:dyDescent="0.25">
      <c r="B29" s="425">
        <v>2020</v>
      </c>
      <c r="C29" s="417">
        <v>259</v>
      </c>
      <c r="D29" s="1283">
        <v>8548404.4416022208</v>
      </c>
      <c r="E29" s="1193">
        <v>33005.422554448727</v>
      </c>
      <c r="F29" s="411"/>
      <c r="H29" s="425">
        <v>2020</v>
      </c>
      <c r="I29" s="417">
        <v>273</v>
      </c>
      <c r="J29" s="417">
        <v>10308441.360887595</v>
      </c>
      <c r="K29" s="418">
        <v>37759.858464789722</v>
      </c>
      <c r="O29" s="411"/>
      <c r="R29" s="411"/>
      <c r="S29" s="411"/>
      <c r="T29" s="411"/>
      <c r="U29" s="411"/>
      <c r="V29" s="411"/>
      <c r="W29" s="411"/>
      <c r="X29" s="411"/>
      <c r="Y29" s="411"/>
      <c r="Z29" s="411"/>
      <c r="AA29" s="411"/>
      <c r="AB29" s="411"/>
      <c r="AC29" s="411"/>
      <c r="AD29" s="411"/>
      <c r="AE29" s="411"/>
      <c r="AF29" s="411"/>
      <c r="AG29" s="411"/>
      <c r="AH29" s="444" t="s">
        <v>153</v>
      </c>
      <c r="AI29" s="445">
        <f>+Q14</f>
        <v>19.010722933241091</v>
      </c>
      <c r="AJ29" s="446">
        <f>+S14</f>
        <v>3.4754389301986386</v>
      </c>
      <c r="AK29" s="411"/>
      <c r="AL29" s="411"/>
      <c r="AM29" s="411"/>
      <c r="AN29" s="411"/>
      <c r="AO29" s="411"/>
      <c r="AP29" s="411"/>
      <c r="AQ29" s="411"/>
      <c r="AR29" s="411"/>
      <c r="AS29" s="411"/>
      <c r="AT29" s="411"/>
      <c r="AU29" s="411"/>
      <c r="AV29" s="411"/>
      <c r="AW29" s="411"/>
      <c r="AX29" s="411"/>
      <c r="AY29" s="411"/>
      <c r="AZ29" s="411"/>
      <c r="BA29" s="411"/>
    </row>
    <row r="30" spans="2:53" ht="15.65" customHeight="1" x14ac:dyDescent="0.25">
      <c r="B30" s="420">
        <v>2021</v>
      </c>
      <c r="C30" s="421">
        <v>390</v>
      </c>
      <c r="D30" s="1284">
        <v>11593823.534132</v>
      </c>
      <c r="E30" s="1195">
        <v>29727.752651620514</v>
      </c>
      <c r="F30" s="411"/>
      <c r="H30" s="420">
        <v>2021</v>
      </c>
      <c r="I30" s="421">
        <v>1302</v>
      </c>
      <c r="J30" s="421">
        <v>24330018.834920857</v>
      </c>
      <c r="K30" s="422">
        <v>18686.650410845512</v>
      </c>
      <c r="O30" s="411"/>
      <c r="R30" s="411"/>
      <c r="S30" s="411"/>
      <c r="T30" s="411"/>
      <c r="U30" s="411"/>
      <c r="V30" s="411"/>
      <c r="W30" s="411"/>
      <c r="X30" s="411"/>
      <c r="Y30" s="411"/>
      <c r="Z30" s="411"/>
      <c r="AA30" s="411"/>
      <c r="AB30" s="411"/>
      <c r="AC30" s="411"/>
      <c r="AD30" s="411"/>
      <c r="AE30" s="411"/>
      <c r="AF30" s="411"/>
      <c r="AG30" s="411"/>
      <c r="AH30" s="444" t="s">
        <v>615</v>
      </c>
      <c r="AI30" s="445">
        <f>+Q15</f>
        <v>6.2262193012798335</v>
      </c>
      <c r="AJ30" s="446">
        <f>+S15</f>
        <v>1.9606914133702171</v>
      </c>
      <c r="AK30" s="411"/>
      <c r="AL30" s="411"/>
      <c r="AM30" s="411"/>
      <c r="AN30" s="411"/>
      <c r="AO30" s="411"/>
      <c r="AP30" s="411"/>
      <c r="AQ30" s="411"/>
      <c r="AR30" s="411"/>
      <c r="AS30" s="411"/>
      <c r="AT30" s="411"/>
      <c r="AU30" s="411"/>
      <c r="AV30" s="411"/>
      <c r="AW30" s="411"/>
      <c r="AX30" s="411"/>
      <c r="AY30" s="411"/>
      <c r="AZ30" s="411"/>
      <c r="BA30" s="411"/>
    </row>
    <row r="31" spans="2:53" ht="15.65" customHeight="1" x14ac:dyDescent="0.25">
      <c r="B31" s="425">
        <v>2022</v>
      </c>
      <c r="C31" s="417">
        <v>127</v>
      </c>
      <c r="D31" s="1283">
        <v>1734484.8348787399</v>
      </c>
      <c r="E31" s="1193">
        <v>13657.360904557007</v>
      </c>
      <c r="F31" s="411"/>
      <c r="H31" s="425">
        <v>2022</v>
      </c>
      <c r="I31" s="417">
        <v>130</v>
      </c>
      <c r="J31" s="417">
        <v>1962594.676480714</v>
      </c>
      <c r="K31" s="418">
        <v>15096.882126774723</v>
      </c>
      <c r="O31" s="411"/>
      <c r="R31" s="411"/>
      <c r="S31" s="411"/>
      <c r="T31" s="411"/>
      <c r="U31" s="411"/>
      <c r="V31" s="411"/>
      <c r="W31" s="411"/>
      <c r="X31" s="411"/>
      <c r="Y31" s="411"/>
      <c r="Z31" s="411"/>
      <c r="AA31" s="411"/>
      <c r="AB31" s="411"/>
      <c r="AC31" s="411"/>
      <c r="AD31" s="411"/>
      <c r="AE31" s="411"/>
      <c r="AF31" s="411"/>
      <c r="AG31" s="411"/>
      <c r="AH31" s="444" t="s">
        <v>348</v>
      </c>
      <c r="AI31" s="445">
        <f>+Q16</f>
        <v>3.2791421653407129</v>
      </c>
      <c r="AJ31" s="446">
        <f>+S16</f>
        <v>9.1749192802409567</v>
      </c>
      <c r="AK31" s="411"/>
      <c r="AL31" s="411"/>
      <c r="AM31" s="411"/>
      <c r="AN31" s="411"/>
      <c r="AO31" s="411"/>
      <c r="AP31" s="411"/>
      <c r="AQ31" s="411"/>
      <c r="AR31" s="411"/>
      <c r="AS31" s="411"/>
      <c r="AT31" s="411"/>
      <c r="AU31" s="411"/>
      <c r="AV31" s="411"/>
      <c r="AW31" s="411"/>
      <c r="AX31" s="411"/>
      <c r="AY31" s="411"/>
      <c r="AZ31" s="411"/>
      <c r="BA31" s="411"/>
    </row>
    <row r="32" spans="2:53" ht="15.65" customHeight="1" x14ac:dyDescent="0.25">
      <c r="B32" s="420">
        <v>2023</v>
      </c>
      <c r="C32" s="421">
        <v>335</v>
      </c>
      <c r="D32" s="1284">
        <v>14612699.2861945</v>
      </c>
      <c r="E32" s="1195">
        <v>43619.997869237312</v>
      </c>
      <c r="F32" s="411"/>
      <c r="H32" s="420">
        <v>2023</v>
      </c>
      <c r="I32" s="421">
        <v>344</v>
      </c>
      <c r="J32" s="421">
        <v>17400081.5077345</v>
      </c>
      <c r="K32" s="422">
        <v>50581.632289925874</v>
      </c>
      <c r="O32" s="411"/>
      <c r="R32" s="411"/>
      <c r="S32" s="411"/>
      <c r="T32" s="411"/>
      <c r="U32" s="411"/>
      <c r="V32" s="411"/>
      <c r="W32" s="411"/>
      <c r="X32" s="411"/>
      <c r="Y32" s="411"/>
      <c r="Z32" s="411"/>
      <c r="AA32" s="411"/>
      <c r="AB32" s="411"/>
      <c r="AC32" s="411"/>
      <c r="AD32" s="411"/>
      <c r="AE32" s="411"/>
      <c r="AF32" s="411"/>
      <c r="AG32" s="411"/>
      <c r="AH32" s="444" t="s">
        <v>160</v>
      </c>
      <c r="AI32" s="445">
        <f>100-AI28-AI29-AI30-AI31</f>
        <v>0.75406433759944758</v>
      </c>
      <c r="AJ32" s="445">
        <f>100-AJ28-AJ29-AJ30-AJ31-0.1</f>
        <v>1.0142137681985601</v>
      </c>
      <c r="AK32" s="411"/>
      <c r="AL32" s="411"/>
      <c r="AM32" s="411"/>
      <c r="AN32" s="411"/>
      <c r="AO32" s="411"/>
      <c r="AP32" s="411"/>
      <c r="AQ32" s="411"/>
      <c r="AR32" s="411"/>
      <c r="AS32" s="411"/>
      <c r="AT32" s="411"/>
      <c r="AU32" s="411"/>
      <c r="AV32" s="411"/>
      <c r="AW32" s="411"/>
      <c r="AX32" s="411"/>
      <c r="AY32" s="411"/>
      <c r="AZ32" s="411"/>
      <c r="BA32" s="411"/>
    </row>
    <row r="33" spans="2:53" ht="15.65" customHeight="1" x14ac:dyDescent="0.25">
      <c r="B33" s="425">
        <v>2024</v>
      </c>
      <c r="C33" s="417">
        <v>4084</v>
      </c>
      <c r="D33" s="1283">
        <v>362309502.96785998</v>
      </c>
      <c r="E33" s="1193">
        <v>88714.373890269344</v>
      </c>
      <c r="F33" s="411"/>
      <c r="H33" s="425">
        <v>2024</v>
      </c>
      <c r="I33" s="417">
        <v>4099</v>
      </c>
      <c r="J33" s="417">
        <v>372095117.27639997</v>
      </c>
      <c r="K33" s="418">
        <v>90777.047396047812</v>
      </c>
      <c r="L33" s="411"/>
      <c r="M33" s="411"/>
      <c r="N33" s="411"/>
      <c r="O33" s="411"/>
      <c r="R33" s="411"/>
      <c r="S33" s="411"/>
      <c r="T33" s="411"/>
      <c r="U33" s="411"/>
      <c r="V33" s="411"/>
      <c r="W33" s="411"/>
      <c r="X33" s="411"/>
      <c r="Y33" s="411"/>
      <c r="Z33" s="411"/>
      <c r="AA33" s="411"/>
      <c r="AB33" s="411"/>
      <c r="AC33" s="411"/>
      <c r="AD33" s="411"/>
      <c r="AE33" s="411"/>
      <c r="AF33" s="411"/>
      <c r="AG33" s="411"/>
      <c r="AH33" s="436"/>
      <c r="AI33" s="440">
        <f>SUM(AI28:AI32)</f>
        <v>99.999999999999986</v>
      </c>
      <c r="AJ33" s="1032">
        <f>SUM(AJ28:AJ32)</f>
        <v>99.899999999999991</v>
      </c>
      <c r="AK33" s="411"/>
      <c r="AL33" s="411"/>
      <c r="AM33" s="411"/>
      <c r="AN33" s="411"/>
      <c r="AO33" s="411"/>
      <c r="AP33" s="411"/>
      <c r="AQ33" s="411"/>
      <c r="AR33" s="411"/>
      <c r="AS33" s="411"/>
      <c r="AT33" s="411"/>
      <c r="AU33" s="411"/>
      <c r="AV33" s="411"/>
      <c r="AW33" s="411"/>
      <c r="AX33" s="411"/>
      <c r="AY33" s="411"/>
      <c r="AZ33" s="411"/>
      <c r="BA33" s="411"/>
    </row>
    <row r="34" spans="2:53" ht="15.65" customHeight="1" x14ac:dyDescent="0.25">
      <c r="B34" s="420">
        <v>2025</v>
      </c>
      <c r="C34" s="421">
        <v>204</v>
      </c>
      <c r="D34" s="1284">
        <v>12622916.689999999</v>
      </c>
      <c r="E34" s="1195">
        <v>61877.04259803921</v>
      </c>
      <c r="F34" s="411"/>
      <c r="H34" s="420">
        <v>2025</v>
      </c>
      <c r="I34" s="421">
        <v>206</v>
      </c>
      <c r="J34" s="421">
        <v>12643482.689999999</v>
      </c>
      <c r="K34" s="422">
        <v>61376.129563106791</v>
      </c>
      <c r="L34" s="411"/>
      <c r="M34" s="411"/>
      <c r="N34" s="411"/>
      <c r="O34" s="411"/>
      <c r="R34" s="411"/>
      <c r="S34" s="411"/>
      <c r="T34" s="411"/>
      <c r="U34" s="411"/>
      <c r="V34" s="411"/>
      <c r="W34" s="411"/>
      <c r="X34" s="411"/>
      <c r="Y34" s="411"/>
      <c r="Z34" s="411"/>
      <c r="AA34" s="411"/>
      <c r="AB34" s="411"/>
      <c r="AC34" s="411"/>
      <c r="AD34" s="411"/>
      <c r="AE34" s="411"/>
      <c r="AF34" s="411"/>
      <c r="AG34" s="411"/>
      <c r="AH34" s="436"/>
      <c r="AI34" s="440"/>
      <c r="AJ34" s="1032"/>
      <c r="AK34" s="411"/>
      <c r="AL34" s="411"/>
      <c r="AM34" s="411"/>
      <c r="AN34" s="411"/>
      <c r="AO34" s="411"/>
      <c r="AP34" s="411"/>
      <c r="AQ34" s="411"/>
      <c r="AR34" s="411"/>
      <c r="AS34" s="411"/>
      <c r="AT34" s="411"/>
      <c r="AU34" s="411"/>
      <c r="AV34" s="411"/>
      <c r="AW34" s="411"/>
      <c r="AX34" s="411"/>
      <c r="AY34" s="411"/>
      <c r="AZ34" s="411"/>
      <c r="BA34" s="411"/>
    </row>
    <row r="35" spans="2:53" ht="14.5" x14ac:dyDescent="0.25">
      <c r="B35" s="234" t="s">
        <v>162</v>
      </c>
      <c r="C35" s="236">
        <v>10224</v>
      </c>
      <c r="D35" s="1285">
        <v>542879233.46843827</v>
      </c>
      <c r="E35" s="1196">
        <v>53098.516575551475</v>
      </c>
      <c r="F35" s="411"/>
      <c r="G35" s="411"/>
      <c r="H35" s="234" t="s">
        <v>162</v>
      </c>
      <c r="I35" s="236">
        <v>14455</v>
      </c>
      <c r="J35" s="236">
        <v>643414433.38742137</v>
      </c>
      <c r="K35" s="235">
        <v>44511.548487542124</v>
      </c>
      <c r="L35" s="411"/>
      <c r="M35" s="411"/>
      <c r="N35" s="411"/>
      <c r="O35" s="411"/>
      <c r="R35" s="411"/>
      <c r="S35" s="411"/>
      <c r="T35" s="411"/>
      <c r="U35" s="411"/>
      <c r="V35" s="411"/>
      <c r="W35" s="411"/>
      <c r="X35" s="411"/>
      <c r="Y35" s="411"/>
      <c r="Z35" s="411"/>
      <c r="AA35" s="411"/>
      <c r="AB35" s="411"/>
      <c r="AC35" s="411"/>
      <c r="AD35" s="411"/>
      <c r="AE35" s="411"/>
      <c r="AF35" s="411"/>
      <c r="AG35" s="411"/>
      <c r="AK35" s="411"/>
      <c r="AL35" s="411"/>
      <c r="AM35" s="411"/>
      <c r="AN35" s="411"/>
      <c r="AO35" s="411"/>
      <c r="AP35" s="411"/>
      <c r="AQ35" s="411"/>
      <c r="AR35" s="411"/>
      <c r="AS35" s="411"/>
      <c r="AT35" s="411"/>
      <c r="AU35" s="411"/>
      <c r="AV35" s="411"/>
      <c r="AW35" s="411"/>
      <c r="AX35" s="411"/>
      <c r="AY35" s="411"/>
      <c r="AZ35" s="411"/>
      <c r="BA35" s="411"/>
    </row>
    <row r="36" spans="2:53" ht="14.5" x14ac:dyDescent="0.25">
      <c r="B36" s="1067" t="s">
        <v>12478</v>
      </c>
      <c r="C36" s="411"/>
      <c r="D36" s="1034"/>
      <c r="E36" s="818"/>
      <c r="F36" s="411"/>
      <c r="G36" s="411"/>
      <c r="H36" s="1067" t="s">
        <v>12478</v>
      </c>
      <c r="I36" s="426"/>
      <c r="J36" s="426"/>
      <c r="K36" s="427"/>
      <c r="L36" s="411"/>
      <c r="M36" s="411"/>
      <c r="N36" s="411"/>
      <c r="O36" s="411"/>
      <c r="R36" s="411"/>
      <c r="S36" s="411"/>
      <c r="T36" s="411"/>
      <c r="U36" s="411"/>
      <c r="V36" s="411"/>
      <c r="W36" s="411"/>
      <c r="X36" s="411"/>
      <c r="Y36" s="411"/>
      <c r="Z36" s="411"/>
      <c r="AA36" s="411"/>
      <c r="AB36" s="411"/>
      <c r="AC36" s="411"/>
      <c r="AD36" s="411"/>
      <c r="AE36" s="411"/>
      <c r="AF36" s="411"/>
      <c r="AG36" s="411"/>
      <c r="AH36" s="411"/>
      <c r="AI36" s="411"/>
      <c r="AJ36" s="411"/>
      <c r="AK36" s="411"/>
      <c r="AL36" s="411"/>
      <c r="AM36" s="411"/>
      <c r="AN36" s="411"/>
      <c r="AO36" s="411"/>
      <c r="AP36" s="411"/>
      <c r="AQ36" s="411"/>
      <c r="AR36" s="411"/>
      <c r="AS36" s="411"/>
      <c r="AT36" s="411"/>
      <c r="AU36" s="411"/>
      <c r="AV36" s="411"/>
      <c r="AW36" s="411"/>
      <c r="AX36" s="411"/>
      <c r="AY36" s="411"/>
      <c r="AZ36" s="411"/>
      <c r="BA36" s="411"/>
    </row>
    <row r="37" spans="2:53" ht="14.65" customHeight="1" x14ac:dyDescent="0.25">
      <c r="B37" s="411"/>
      <c r="C37" s="411"/>
      <c r="D37" s="411"/>
      <c r="E37" s="411"/>
      <c r="F37" s="411"/>
      <c r="G37" s="411"/>
      <c r="H37" s="411"/>
      <c r="I37" s="818"/>
      <c r="J37" s="818"/>
      <c r="K37" s="411"/>
      <c r="L37" s="411"/>
      <c r="M37" s="411"/>
      <c r="N37" s="411"/>
      <c r="O37" s="411"/>
      <c r="R37" s="411"/>
      <c r="S37" s="411"/>
      <c r="T37" s="411"/>
      <c r="U37" s="411"/>
      <c r="V37" s="411"/>
      <c r="W37" s="411"/>
      <c r="X37" s="411"/>
      <c r="Y37" s="411"/>
      <c r="Z37" s="411"/>
      <c r="AA37" s="411"/>
      <c r="AB37" s="411"/>
      <c r="AC37" s="411"/>
      <c r="AD37" s="411"/>
      <c r="AE37" s="411"/>
      <c r="AF37" s="411"/>
      <c r="AG37" s="411"/>
      <c r="AH37" s="411"/>
      <c r="AI37" s="411"/>
      <c r="AJ37" s="411"/>
      <c r="AK37" s="411"/>
      <c r="AL37" s="411"/>
      <c r="AM37" s="411"/>
      <c r="AN37" s="411"/>
      <c r="AO37" s="411"/>
      <c r="AP37" s="411"/>
      <c r="AQ37" s="411"/>
      <c r="AR37" s="411"/>
      <c r="AS37" s="411"/>
      <c r="AT37" s="411"/>
      <c r="AU37" s="411"/>
      <c r="AV37" s="411"/>
      <c r="AW37" s="411"/>
      <c r="AX37" s="411"/>
      <c r="AY37" s="411"/>
      <c r="AZ37" s="411"/>
      <c r="BA37" s="411"/>
    </row>
    <row r="38" spans="2:53" ht="14.65" customHeight="1" x14ac:dyDescent="0.25">
      <c r="B38" s="411"/>
      <c r="C38" s="411"/>
      <c r="D38" s="411"/>
      <c r="E38" s="411"/>
      <c r="F38" s="411"/>
      <c r="G38" s="411"/>
      <c r="H38" s="411"/>
      <c r="I38" s="411"/>
      <c r="J38" s="411"/>
      <c r="K38" s="411"/>
      <c r="L38" s="411"/>
      <c r="M38" s="411"/>
      <c r="N38" s="411"/>
      <c r="O38" s="411"/>
      <c r="P38" s="411"/>
      <c r="Q38" s="411"/>
      <c r="R38" s="411"/>
      <c r="S38" s="411"/>
      <c r="T38" s="411"/>
      <c r="U38" s="411"/>
      <c r="V38" s="411"/>
      <c r="W38" s="411"/>
      <c r="X38" s="411"/>
      <c r="Y38" s="411"/>
      <c r="Z38" s="411"/>
      <c r="AA38" s="411"/>
      <c r="AB38" s="411"/>
      <c r="AC38" s="411"/>
      <c r="AD38" s="411"/>
      <c r="AE38" s="411"/>
      <c r="AF38" s="411"/>
      <c r="AG38" s="411"/>
      <c r="AH38" s="411"/>
      <c r="AI38" s="411"/>
      <c r="AJ38" s="411"/>
      <c r="AK38" s="411"/>
      <c r="AL38" s="411"/>
      <c r="AM38" s="411"/>
      <c r="AN38" s="411"/>
      <c r="AO38" s="411"/>
      <c r="AP38" s="411"/>
      <c r="AQ38" s="411"/>
      <c r="AR38" s="411"/>
      <c r="AS38" s="411"/>
      <c r="AT38" s="411"/>
      <c r="AU38" s="411"/>
      <c r="AV38" s="411"/>
      <c r="AW38" s="411"/>
      <c r="AX38" s="411"/>
      <c r="AY38" s="411"/>
      <c r="AZ38" s="411"/>
      <c r="BA38" s="411"/>
    </row>
    <row r="39" spans="2:53" ht="18" customHeight="1" x14ac:dyDescent="0.25">
      <c r="B39" s="1406" t="s">
        <v>150</v>
      </c>
      <c r="C39" s="1387"/>
      <c r="D39" s="1387"/>
      <c r="E39" s="1387"/>
      <c r="F39" s="411"/>
      <c r="G39" s="411"/>
      <c r="H39" s="411"/>
      <c r="I39" s="411"/>
      <c r="J39" s="411"/>
      <c r="K39" s="411"/>
      <c r="L39" s="411"/>
      <c r="M39" s="411"/>
      <c r="N39" s="411"/>
      <c r="O39" s="411"/>
      <c r="P39" s="411"/>
      <c r="Q39" s="411"/>
      <c r="R39" s="411"/>
      <c r="S39" s="411"/>
      <c r="T39" s="411"/>
      <c r="U39" s="411"/>
      <c r="V39" s="411"/>
      <c r="W39" s="411"/>
      <c r="X39" s="411"/>
      <c r="Y39" s="411"/>
      <c r="Z39" s="411"/>
      <c r="AA39" s="411"/>
      <c r="AB39" s="411"/>
      <c r="AC39" s="411"/>
      <c r="AD39" s="411"/>
      <c r="AE39" s="411"/>
      <c r="AF39" s="411"/>
      <c r="AG39" s="411"/>
      <c r="AH39" s="411"/>
      <c r="AI39" s="411"/>
      <c r="AJ39" s="411"/>
      <c r="AK39" s="411"/>
      <c r="AL39" s="411"/>
      <c r="AM39" s="411"/>
      <c r="AN39" s="411"/>
      <c r="AO39" s="411"/>
      <c r="AP39" s="411"/>
      <c r="AQ39" s="411"/>
      <c r="AR39" s="411"/>
      <c r="AS39" s="411"/>
      <c r="AT39" s="411"/>
      <c r="AU39" s="411"/>
      <c r="AV39" s="411"/>
      <c r="AW39" s="411"/>
      <c r="AX39" s="411"/>
      <c r="AY39" s="411"/>
      <c r="AZ39" s="411"/>
      <c r="BA39" s="411"/>
    </row>
    <row r="40" spans="2:53" ht="15" customHeight="1" x14ac:dyDescent="0.25">
      <c r="B40" s="261" t="s">
        <v>12546</v>
      </c>
      <c r="C40" s="413"/>
      <c r="D40" s="413"/>
      <c r="E40" s="386"/>
      <c r="F40" s="411"/>
      <c r="G40" s="411"/>
      <c r="H40" s="411"/>
      <c r="I40" s="411"/>
      <c r="J40" s="411"/>
      <c r="K40" s="411"/>
      <c r="L40" s="411"/>
      <c r="M40" s="411"/>
      <c r="N40" s="411"/>
      <c r="O40" s="411"/>
      <c r="P40" s="411"/>
      <c r="Q40" s="411"/>
      <c r="R40" s="411"/>
      <c r="S40" s="411"/>
      <c r="T40" s="411"/>
      <c r="U40" s="411"/>
      <c r="V40" s="411"/>
      <c r="W40" s="411"/>
      <c r="X40" s="411"/>
      <c r="Y40" s="411"/>
      <c r="Z40" s="411"/>
      <c r="AA40" s="411"/>
      <c r="AB40" s="411"/>
      <c r="AC40" s="411"/>
      <c r="AD40" s="411"/>
      <c r="AE40" s="411"/>
      <c r="AF40" s="411"/>
      <c r="AG40" s="411"/>
      <c r="AH40" s="411"/>
      <c r="AI40" s="411"/>
      <c r="AJ40" s="411"/>
      <c r="AK40" s="411"/>
      <c r="AL40" s="411"/>
      <c r="AM40" s="411"/>
      <c r="AN40" s="411"/>
      <c r="AO40" s="411"/>
      <c r="AP40" s="411"/>
      <c r="AQ40" s="411"/>
      <c r="AR40" s="411"/>
      <c r="AS40" s="411"/>
      <c r="AT40" s="411"/>
      <c r="AU40" s="411"/>
      <c r="AV40" s="411"/>
      <c r="AW40" s="411"/>
      <c r="AX40" s="411"/>
      <c r="AY40" s="411"/>
      <c r="AZ40" s="411"/>
      <c r="BA40" s="411"/>
    </row>
    <row r="41" spans="2:53" ht="15.75" customHeight="1" x14ac:dyDescent="0.25">
      <c r="B41" s="265" t="s">
        <v>0</v>
      </c>
      <c r="C41" s="228" t="s">
        <v>12477</v>
      </c>
      <c r="D41" s="265" t="s">
        <v>109</v>
      </c>
      <c r="E41" s="265" t="s">
        <v>110</v>
      </c>
      <c r="F41" s="411"/>
      <c r="G41" s="411"/>
      <c r="H41" s="411"/>
      <c r="I41" s="411"/>
      <c r="J41" s="411"/>
      <c r="K41" s="411"/>
      <c r="L41" s="411"/>
      <c r="M41" s="411"/>
      <c r="N41" s="411"/>
      <c r="O41" s="411"/>
      <c r="P41" s="411"/>
      <c r="Q41" s="411"/>
      <c r="R41" s="411"/>
      <c r="S41" s="411"/>
      <c r="T41" s="411"/>
      <c r="U41" s="411"/>
      <c r="V41" s="411"/>
      <c r="W41" s="411"/>
      <c r="X41" s="411"/>
      <c r="Y41" s="411"/>
      <c r="Z41" s="411"/>
      <c r="AA41" s="411"/>
      <c r="AB41" s="411"/>
      <c r="AC41" s="411"/>
      <c r="AD41" s="411"/>
      <c r="AE41" s="411"/>
      <c r="AF41" s="411"/>
      <c r="AG41" s="411"/>
      <c r="AH41" s="411"/>
      <c r="AI41" s="411"/>
      <c r="AJ41" s="411"/>
      <c r="AK41" s="411"/>
      <c r="AL41" s="411"/>
      <c r="AM41" s="411"/>
      <c r="AN41" s="411"/>
      <c r="AO41" s="411"/>
      <c r="AP41" s="411"/>
      <c r="AQ41" s="411"/>
      <c r="AR41" s="411"/>
      <c r="AS41" s="411"/>
      <c r="AT41" s="411"/>
      <c r="AU41" s="411"/>
      <c r="AV41" s="411"/>
      <c r="AW41" s="411"/>
      <c r="AX41" s="411"/>
      <c r="AY41" s="411"/>
      <c r="AZ41" s="411"/>
      <c r="BA41" s="411"/>
    </row>
    <row r="42" spans="2:53" ht="15.75" customHeight="1" x14ac:dyDescent="0.25">
      <c r="B42" s="416">
        <v>2004</v>
      </c>
      <c r="C42" s="417">
        <v>0</v>
      </c>
      <c r="D42" s="1283">
        <v>0</v>
      </c>
      <c r="E42" s="1192">
        <v>0</v>
      </c>
      <c r="F42" s="411"/>
      <c r="G42" s="411"/>
      <c r="H42" s="411"/>
      <c r="I42" s="411"/>
      <c r="J42" s="411"/>
      <c r="K42" s="411"/>
      <c r="L42" s="411"/>
      <c r="M42" s="411"/>
      <c r="N42" s="411"/>
      <c r="O42" s="411"/>
      <c r="P42" s="411"/>
      <c r="Q42" s="411"/>
      <c r="R42" s="411"/>
      <c r="S42" s="411"/>
      <c r="T42" s="411"/>
      <c r="U42" s="411"/>
      <c r="V42" s="411"/>
      <c r="W42" s="411"/>
      <c r="X42" s="411"/>
      <c r="Y42" s="411"/>
      <c r="Z42" s="411"/>
      <c r="AA42" s="411"/>
      <c r="AB42" s="411"/>
      <c r="AC42" s="411"/>
      <c r="AD42" s="411"/>
      <c r="AE42" s="411"/>
      <c r="AF42" s="411"/>
      <c r="AG42" s="411"/>
      <c r="AH42" s="411"/>
      <c r="AI42" s="411"/>
      <c r="AJ42" s="411"/>
      <c r="AK42" s="411"/>
      <c r="AL42" s="411"/>
      <c r="AM42" s="411"/>
      <c r="AN42" s="411"/>
      <c r="AO42" s="411"/>
      <c r="AP42" s="411"/>
      <c r="AQ42" s="411"/>
      <c r="AR42" s="411"/>
      <c r="AS42" s="411"/>
      <c r="AT42" s="411"/>
      <c r="AU42" s="411"/>
      <c r="AV42" s="411"/>
      <c r="AW42" s="411"/>
      <c r="AX42" s="411"/>
      <c r="AY42" s="411"/>
      <c r="AZ42" s="411"/>
      <c r="BA42" s="411"/>
    </row>
    <row r="43" spans="2:53" ht="15.75" customHeight="1" x14ac:dyDescent="0.25">
      <c r="B43" s="420">
        <v>2005</v>
      </c>
      <c r="C43" s="421">
        <v>0</v>
      </c>
      <c r="D43" s="1284">
        <v>0</v>
      </c>
      <c r="E43" s="1194">
        <v>0</v>
      </c>
      <c r="F43" s="411"/>
      <c r="G43" s="411"/>
      <c r="H43" s="411"/>
      <c r="I43" s="411"/>
      <c r="J43" s="411"/>
      <c r="K43" s="411"/>
      <c r="L43" s="411"/>
      <c r="M43" s="411"/>
      <c r="N43" s="411"/>
      <c r="O43" s="411"/>
      <c r="P43" s="411"/>
      <c r="Q43" s="411"/>
      <c r="R43" s="411"/>
      <c r="S43" s="411"/>
      <c r="T43" s="411"/>
      <c r="U43" s="411"/>
      <c r="V43" s="411"/>
      <c r="W43" s="411"/>
      <c r="X43" s="411"/>
      <c r="Y43" s="411"/>
      <c r="Z43" s="411"/>
      <c r="AA43" s="411"/>
      <c r="AB43" s="411"/>
      <c r="AC43" s="411"/>
      <c r="AD43" s="411"/>
      <c r="AE43" s="411"/>
      <c r="AF43" s="411"/>
      <c r="AG43" s="411"/>
      <c r="AH43" s="411"/>
      <c r="AI43" s="411"/>
      <c r="AJ43" s="411"/>
      <c r="AK43" s="411"/>
      <c r="AL43" s="411"/>
      <c r="AM43" s="411"/>
      <c r="AN43" s="411"/>
      <c r="AO43" s="411"/>
      <c r="AP43" s="411"/>
      <c r="AQ43" s="411"/>
      <c r="AR43" s="411"/>
      <c r="AS43" s="411"/>
      <c r="AT43" s="411"/>
      <c r="AU43" s="411"/>
      <c r="AV43" s="411"/>
      <c r="AW43" s="411"/>
      <c r="AX43" s="411"/>
      <c r="AY43" s="411"/>
      <c r="AZ43" s="411"/>
      <c r="BA43" s="411"/>
    </row>
    <row r="44" spans="2:53" ht="15.75" customHeight="1" x14ac:dyDescent="0.25">
      <c r="B44" s="416">
        <v>2006</v>
      </c>
      <c r="C44" s="417">
        <v>0</v>
      </c>
      <c r="D44" s="1283">
        <v>0</v>
      </c>
      <c r="E44" s="1192">
        <v>0</v>
      </c>
      <c r="F44" s="411"/>
      <c r="G44" s="411"/>
      <c r="H44" s="411"/>
      <c r="I44" s="411"/>
      <c r="J44" s="411"/>
      <c r="K44" s="411"/>
      <c r="L44" s="411"/>
      <c r="M44" s="411"/>
      <c r="N44" s="411"/>
      <c r="O44" s="411"/>
      <c r="P44" s="411"/>
      <c r="Q44" s="411"/>
      <c r="R44" s="411"/>
      <c r="S44" s="411"/>
      <c r="T44" s="411"/>
      <c r="U44" s="411"/>
      <c r="V44" s="411"/>
      <c r="W44" s="411"/>
      <c r="X44" s="411"/>
      <c r="Y44" s="411"/>
      <c r="Z44" s="411"/>
      <c r="AA44" s="411"/>
      <c r="AB44" s="411"/>
      <c r="AC44" s="411"/>
      <c r="AD44" s="411"/>
      <c r="AE44" s="411"/>
      <c r="AF44" s="411"/>
      <c r="AG44" s="411"/>
      <c r="AH44" s="411"/>
      <c r="AI44" s="411"/>
      <c r="AJ44" s="411"/>
      <c r="AK44" s="411"/>
      <c r="AL44" s="411"/>
      <c r="AM44" s="411"/>
      <c r="AN44" s="411"/>
      <c r="AO44" s="411"/>
      <c r="AP44" s="411"/>
      <c r="AQ44" s="411"/>
      <c r="AR44" s="411"/>
      <c r="AS44" s="411"/>
      <c r="AT44" s="411"/>
      <c r="AU44" s="411"/>
      <c r="AV44" s="411"/>
      <c r="AW44" s="411"/>
      <c r="AX44" s="411"/>
      <c r="AY44" s="411"/>
      <c r="AZ44" s="411"/>
      <c r="BA44" s="411"/>
    </row>
    <row r="45" spans="2:53" ht="15.75" customHeight="1" x14ac:dyDescent="0.25">
      <c r="B45" s="420">
        <v>2007</v>
      </c>
      <c r="C45" s="421">
        <v>1</v>
      </c>
      <c r="D45" s="1284">
        <v>7037.9041233426397</v>
      </c>
      <c r="E45" s="1194">
        <v>7037.9041233426397</v>
      </c>
      <c r="F45" s="411"/>
      <c r="G45" s="411"/>
      <c r="H45" s="411"/>
      <c r="I45" s="411"/>
      <c r="J45" s="411"/>
      <c r="K45" s="411"/>
      <c r="L45" s="404"/>
      <c r="M45" s="404"/>
      <c r="N45" s="404"/>
      <c r="O45" s="411"/>
      <c r="P45" s="411"/>
      <c r="Q45" s="411"/>
      <c r="R45" s="411"/>
      <c r="S45" s="411"/>
      <c r="T45" s="411"/>
      <c r="U45" s="411"/>
      <c r="V45" s="411"/>
      <c r="W45" s="411"/>
      <c r="X45" s="411"/>
      <c r="Y45" s="411"/>
      <c r="Z45" s="411"/>
      <c r="AA45" s="411"/>
      <c r="AB45" s="411"/>
      <c r="AC45" s="411"/>
      <c r="AD45" s="411"/>
      <c r="AE45" s="411"/>
      <c r="AF45" s="411"/>
      <c r="AG45" s="411"/>
      <c r="AH45" s="411"/>
      <c r="AI45" s="411"/>
      <c r="AJ45" s="411"/>
      <c r="AK45" s="411"/>
      <c r="AL45" s="411"/>
      <c r="AM45" s="411"/>
      <c r="AN45" s="411"/>
      <c r="AO45" s="411"/>
      <c r="AP45" s="411"/>
      <c r="AQ45" s="411"/>
      <c r="AR45" s="411"/>
      <c r="AS45" s="411"/>
      <c r="AT45" s="411"/>
      <c r="AU45" s="411"/>
      <c r="AV45" s="411"/>
      <c r="AW45" s="411"/>
      <c r="AX45" s="411"/>
      <c r="AY45" s="411"/>
      <c r="AZ45" s="411"/>
      <c r="BA45" s="411"/>
    </row>
    <row r="46" spans="2:53" ht="15.75" customHeight="1" x14ac:dyDescent="0.25">
      <c r="B46" s="416">
        <v>2008</v>
      </c>
      <c r="C46" s="417">
        <v>0</v>
      </c>
      <c r="D46" s="1283">
        <v>0</v>
      </c>
      <c r="E46" s="1192">
        <v>0</v>
      </c>
      <c r="F46" s="411"/>
      <c r="G46" s="404"/>
      <c r="H46" s="404"/>
      <c r="I46" s="404"/>
      <c r="J46" s="404"/>
      <c r="K46" s="404"/>
      <c r="L46" s="411"/>
      <c r="M46" s="411"/>
      <c r="N46" s="411"/>
      <c r="O46" s="411"/>
      <c r="P46" s="411"/>
      <c r="Q46" s="411"/>
      <c r="R46" s="411"/>
      <c r="S46" s="411"/>
      <c r="T46" s="411"/>
      <c r="U46" s="411"/>
      <c r="V46" s="411"/>
      <c r="W46" s="411"/>
      <c r="X46" s="411"/>
      <c r="Y46" s="411"/>
      <c r="Z46" s="411"/>
      <c r="AA46" s="411"/>
      <c r="AB46" s="411"/>
      <c r="AC46" s="411"/>
      <c r="AD46" s="411"/>
      <c r="AE46" s="411"/>
      <c r="AF46" s="411"/>
      <c r="AG46" s="411"/>
      <c r="AH46" s="411"/>
      <c r="AI46" s="411"/>
      <c r="AJ46" s="411"/>
      <c r="AK46" s="411"/>
      <c r="AL46" s="411"/>
      <c r="AM46" s="411"/>
      <c r="AN46" s="411"/>
      <c r="AO46" s="411"/>
      <c r="AP46" s="411"/>
      <c r="AQ46" s="411"/>
      <c r="AR46" s="411"/>
      <c r="AS46" s="411"/>
      <c r="AT46" s="411"/>
      <c r="AU46" s="411"/>
      <c r="AV46" s="411"/>
      <c r="AW46" s="411"/>
      <c r="AX46" s="411"/>
      <c r="AY46" s="411"/>
      <c r="AZ46" s="411"/>
      <c r="BA46" s="411"/>
    </row>
    <row r="47" spans="2:53" ht="15.75" customHeight="1" x14ac:dyDescent="0.25">
      <c r="B47" s="420">
        <v>2009</v>
      </c>
      <c r="C47" s="421">
        <v>0</v>
      </c>
      <c r="D47" s="1284">
        <v>0</v>
      </c>
      <c r="E47" s="1194">
        <v>0</v>
      </c>
      <c r="F47" s="411"/>
      <c r="G47" s="411"/>
      <c r="H47" s="411"/>
      <c r="I47" s="411"/>
      <c r="J47" s="411"/>
      <c r="K47" s="411"/>
      <c r="L47" s="411"/>
      <c r="M47" s="411"/>
      <c r="N47" s="411"/>
      <c r="O47" s="411"/>
      <c r="P47" s="411"/>
      <c r="Q47" s="411"/>
      <c r="R47" s="411"/>
      <c r="S47" s="411"/>
      <c r="T47" s="411"/>
      <c r="U47" s="411"/>
      <c r="V47" s="411"/>
      <c r="W47" s="411"/>
      <c r="X47" s="411"/>
      <c r="Y47" s="411"/>
      <c r="Z47" s="411"/>
      <c r="AA47" s="411"/>
      <c r="AB47" s="411"/>
      <c r="AC47" s="411"/>
      <c r="AD47" s="411"/>
      <c r="AE47" s="411"/>
      <c r="AF47" s="411"/>
      <c r="AG47" s="411"/>
      <c r="AH47" s="411"/>
      <c r="AI47" s="411"/>
      <c r="AJ47" s="411"/>
      <c r="AK47" s="411"/>
      <c r="AL47" s="411"/>
      <c r="AM47" s="411"/>
      <c r="AN47" s="411"/>
      <c r="AO47" s="411"/>
      <c r="AP47" s="411"/>
      <c r="AQ47" s="411"/>
      <c r="AR47" s="411"/>
      <c r="AS47" s="411"/>
      <c r="AT47" s="411"/>
      <c r="AU47" s="411"/>
      <c r="AV47" s="411"/>
      <c r="AW47" s="411"/>
      <c r="AX47" s="411"/>
      <c r="AY47" s="411"/>
      <c r="AZ47" s="411"/>
      <c r="BA47" s="411"/>
    </row>
    <row r="48" spans="2:53" ht="15.75" customHeight="1" x14ac:dyDescent="0.25">
      <c r="B48" s="416">
        <v>2010</v>
      </c>
      <c r="C48" s="417">
        <v>0</v>
      </c>
      <c r="D48" s="1283">
        <v>0</v>
      </c>
      <c r="E48" s="1192">
        <v>0</v>
      </c>
      <c r="F48" s="411"/>
      <c r="G48" s="411"/>
      <c r="H48" s="411"/>
      <c r="I48" s="411"/>
      <c r="J48" s="411"/>
      <c r="K48" s="411"/>
      <c r="L48" s="411"/>
      <c r="M48" s="411"/>
      <c r="N48" s="411"/>
      <c r="O48" s="411"/>
      <c r="P48" s="411"/>
      <c r="Q48" s="411"/>
      <c r="R48" s="411"/>
      <c r="S48" s="411"/>
      <c r="T48" s="411"/>
      <c r="U48" s="411"/>
      <c r="V48" s="411"/>
      <c r="W48" s="411"/>
      <c r="X48" s="411"/>
      <c r="Y48" s="411"/>
      <c r="Z48" s="411"/>
      <c r="AA48" s="411"/>
      <c r="AB48" s="411"/>
      <c r="AC48" s="411"/>
      <c r="AD48" s="411"/>
      <c r="AE48" s="411"/>
      <c r="AF48" s="411"/>
      <c r="AG48" s="411"/>
      <c r="AH48" s="411"/>
      <c r="AI48" s="411"/>
      <c r="AJ48" s="411"/>
      <c r="AK48" s="411"/>
      <c r="AL48" s="411"/>
      <c r="AM48" s="411"/>
      <c r="AN48" s="411"/>
      <c r="AO48" s="411"/>
      <c r="AP48" s="411"/>
      <c r="AQ48" s="411"/>
      <c r="AR48" s="411"/>
      <c r="AS48" s="411"/>
      <c r="AT48" s="411"/>
      <c r="AU48" s="411"/>
      <c r="AV48" s="411"/>
      <c r="AW48" s="411"/>
      <c r="AX48" s="411"/>
      <c r="AY48" s="411"/>
      <c r="AZ48" s="411"/>
      <c r="BA48" s="411"/>
    </row>
    <row r="49" spans="2:53" ht="15.75" customHeight="1" x14ac:dyDescent="0.25">
      <c r="B49" s="420">
        <v>2011</v>
      </c>
      <c r="C49" s="421">
        <v>2729</v>
      </c>
      <c r="D49" s="1284">
        <v>22260003.764947899</v>
      </c>
      <c r="E49" s="1194">
        <v>8156.8353847372291</v>
      </c>
      <c r="F49" s="411"/>
      <c r="G49" s="411"/>
      <c r="H49" s="411"/>
      <c r="I49" s="411"/>
      <c r="J49" s="411"/>
      <c r="K49" s="411"/>
      <c r="L49" s="411"/>
      <c r="M49" s="411"/>
      <c r="N49" s="411"/>
      <c r="O49" s="411"/>
      <c r="P49" s="411"/>
      <c r="Q49" s="411"/>
      <c r="R49" s="411"/>
      <c r="S49" s="411"/>
      <c r="T49" s="411"/>
      <c r="U49" s="411"/>
      <c r="V49" s="411"/>
      <c r="W49" s="411"/>
      <c r="X49" s="411"/>
      <c r="Y49" s="411"/>
      <c r="Z49" s="411"/>
      <c r="AA49" s="411"/>
      <c r="AB49" s="411"/>
      <c r="AC49" s="411"/>
      <c r="AD49" s="411"/>
      <c r="AE49" s="411"/>
      <c r="AF49" s="411"/>
      <c r="AG49" s="411"/>
      <c r="AH49" s="411"/>
      <c r="AI49" s="411"/>
      <c r="AJ49" s="411"/>
      <c r="AK49" s="411"/>
      <c r="AL49" s="411"/>
      <c r="AM49" s="411"/>
      <c r="AN49" s="411"/>
      <c r="AO49" s="411"/>
      <c r="AP49" s="411"/>
      <c r="AQ49" s="411"/>
      <c r="AR49" s="411"/>
      <c r="AS49" s="411"/>
      <c r="AT49" s="411"/>
      <c r="AU49" s="411"/>
      <c r="AV49" s="411"/>
      <c r="AW49" s="411"/>
      <c r="AX49" s="411"/>
      <c r="AY49" s="411"/>
      <c r="AZ49" s="411"/>
      <c r="BA49" s="411"/>
    </row>
    <row r="50" spans="2:53" ht="15.75" customHeight="1" x14ac:dyDescent="0.25">
      <c r="B50" s="416">
        <v>2012</v>
      </c>
      <c r="C50" s="417">
        <v>0</v>
      </c>
      <c r="D50" s="1283">
        <v>0</v>
      </c>
      <c r="E50" s="1192">
        <v>0</v>
      </c>
      <c r="F50" s="411"/>
      <c r="G50" s="411"/>
      <c r="H50" s="411"/>
      <c r="I50" s="411"/>
      <c r="J50" s="411"/>
      <c r="K50" s="411"/>
      <c r="L50" s="411"/>
      <c r="M50" s="411"/>
      <c r="N50" s="411"/>
      <c r="O50" s="411"/>
      <c r="P50" s="411"/>
      <c r="Q50" s="411"/>
      <c r="R50" s="411"/>
      <c r="S50" s="411"/>
      <c r="T50" s="411"/>
      <c r="U50" s="411"/>
      <c r="V50" s="411"/>
      <c r="W50" s="411"/>
      <c r="X50" s="411"/>
      <c r="Y50" s="411"/>
      <c r="Z50" s="411"/>
      <c r="AA50" s="411"/>
      <c r="AB50" s="411"/>
      <c r="AC50" s="411"/>
      <c r="AD50" s="411"/>
      <c r="AE50" s="411"/>
      <c r="AF50" s="411"/>
      <c r="AG50" s="411"/>
      <c r="AH50" s="411"/>
      <c r="AI50" s="411"/>
      <c r="AJ50" s="411"/>
      <c r="AK50" s="411"/>
      <c r="AL50" s="411"/>
      <c r="AM50" s="411"/>
      <c r="AN50" s="411"/>
      <c r="AO50" s="411"/>
      <c r="AP50" s="411"/>
      <c r="AQ50" s="411"/>
      <c r="AR50" s="411"/>
      <c r="AS50" s="411"/>
      <c r="AT50" s="411"/>
      <c r="AU50" s="411"/>
      <c r="AV50" s="411"/>
      <c r="AW50" s="411"/>
      <c r="AX50" s="411"/>
      <c r="AY50" s="411"/>
      <c r="AZ50" s="411"/>
      <c r="BA50" s="411"/>
    </row>
    <row r="51" spans="2:53" ht="15.75" customHeight="1" x14ac:dyDescent="0.25">
      <c r="B51" s="420">
        <v>2013</v>
      </c>
      <c r="C51" s="421">
        <v>0</v>
      </c>
      <c r="D51" s="1284">
        <v>0</v>
      </c>
      <c r="E51" s="1194">
        <v>0</v>
      </c>
      <c r="F51" s="411"/>
      <c r="G51" s="411"/>
      <c r="H51" s="411"/>
      <c r="I51" s="411"/>
      <c r="J51" s="411"/>
      <c r="K51" s="411"/>
      <c r="L51" s="411"/>
      <c r="M51" s="411"/>
      <c r="N51" s="411"/>
      <c r="O51" s="411"/>
      <c r="P51" s="411"/>
      <c r="Q51" s="411"/>
      <c r="R51" s="411"/>
      <c r="S51" s="411"/>
      <c r="T51" s="411"/>
      <c r="U51" s="411"/>
      <c r="V51" s="411"/>
      <c r="W51" s="411"/>
      <c r="X51" s="411"/>
      <c r="Y51" s="411"/>
      <c r="Z51" s="411"/>
      <c r="AA51" s="411"/>
      <c r="AB51" s="411"/>
      <c r="AC51" s="411"/>
      <c r="AD51" s="411"/>
      <c r="AE51" s="411"/>
      <c r="AF51" s="411"/>
      <c r="AG51" s="411"/>
      <c r="AH51" s="411"/>
      <c r="AI51" s="411"/>
      <c r="AJ51" s="411"/>
      <c r="AK51" s="411"/>
      <c r="AL51" s="411"/>
      <c r="AM51" s="411"/>
      <c r="AN51" s="411"/>
      <c r="AO51" s="411"/>
      <c r="AP51" s="411"/>
      <c r="AQ51" s="411"/>
      <c r="AR51" s="411"/>
      <c r="AS51" s="411"/>
      <c r="AT51" s="411"/>
      <c r="AU51" s="411"/>
      <c r="AV51" s="411"/>
      <c r="AW51" s="411"/>
      <c r="AX51" s="411"/>
      <c r="AY51" s="411"/>
      <c r="AZ51" s="411"/>
      <c r="BA51" s="411"/>
    </row>
    <row r="52" spans="2:53" ht="15.75" customHeight="1" x14ac:dyDescent="0.25">
      <c r="B52" s="416">
        <v>2014</v>
      </c>
      <c r="C52" s="417">
        <v>0</v>
      </c>
      <c r="D52" s="1283">
        <v>0</v>
      </c>
      <c r="E52" s="1192">
        <v>0</v>
      </c>
      <c r="F52" s="411"/>
      <c r="G52" s="411"/>
      <c r="H52" s="411"/>
      <c r="I52" s="411"/>
      <c r="J52" s="411"/>
      <c r="K52" s="411"/>
      <c r="L52" s="411"/>
      <c r="M52" s="411"/>
      <c r="N52" s="411"/>
      <c r="O52" s="411"/>
      <c r="P52" s="411"/>
      <c r="Q52" s="411"/>
      <c r="R52" s="411"/>
      <c r="S52" s="411"/>
      <c r="T52" s="411"/>
      <c r="U52" s="411"/>
      <c r="V52" s="411"/>
      <c r="W52" s="411"/>
      <c r="X52" s="411"/>
      <c r="Y52" s="411"/>
      <c r="Z52" s="411"/>
      <c r="AA52" s="411"/>
      <c r="AB52" s="411"/>
      <c r="AC52" s="411"/>
      <c r="AD52" s="411"/>
      <c r="AE52" s="411"/>
      <c r="AF52" s="411"/>
      <c r="AG52" s="411"/>
      <c r="AH52" s="411"/>
      <c r="AI52" s="411"/>
      <c r="AJ52" s="411"/>
      <c r="AK52" s="411"/>
      <c r="AL52" s="411"/>
      <c r="AM52" s="411"/>
      <c r="AN52" s="411"/>
      <c r="AO52" s="411"/>
      <c r="AP52" s="411"/>
      <c r="AQ52" s="411"/>
      <c r="AR52" s="411"/>
      <c r="AS52" s="411"/>
      <c r="AT52" s="411"/>
      <c r="AU52" s="411"/>
      <c r="AV52" s="411"/>
      <c r="AW52" s="411"/>
      <c r="AX52" s="411"/>
      <c r="AY52" s="411"/>
      <c r="AZ52" s="411"/>
      <c r="BA52" s="411"/>
    </row>
    <row r="53" spans="2:53" ht="15.75" customHeight="1" x14ac:dyDescent="0.25">
      <c r="B53" s="420">
        <v>2015</v>
      </c>
      <c r="C53" s="421">
        <v>0</v>
      </c>
      <c r="D53" s="1284">
        <v>0</v>
      </c>
      <c r="E53" s="1194">
        <v>0</v>
      </c>
      <c r="F53" s="411"/>
      <c r="G53" s="411"/>
      <c r="H53" s="411"/>
      <c r="I53" s="411"/>
      <c r="J53" s="411"/>
      <c r="K53" s="411"/>
      <c r="L53" s="411"/>
      <c r="M53" s="411"/>
      <c r="N53" s="411"/>
      <c r="O53" s="411"/>
      <c r="P53" s="411"/>
      <c r="Q53" s="411"/>
      <c r="R53" s="411"/>
      <c r="S53" s="411"/>
      <c r="T53" s="411"/>
      <c r="U53" s="411"/>
      <c r="V53" s="411"/>
      <c r="W53" s="411"/>
      <c r="X53" s="411"/>
      <c r="Y53" s="411"/>
      <c r="Z53" s="411"/>
      <c r="AA53" s="411"/>
      <c r="AB53" s="411"/>
      <c r="AC53" s="411"/>
      <c r="AD53" s="411"/>
      <c r="AE53" s="411"/>
      <c r="AF53" s="411"/>
      <c r="AG53" s="411"/>
      <c r="AH53" s="411"/>
      <c r="AI53" s="411"/>
      <c r="AJ53" s="411"/>
      <c r="AK53" s="411"/>
      <c r="AL53" s="411"/>
      <c r="AM53" s="411"/>
      <c r="AN53" s="411"/>
      <c r="AO53" s="411"/>
      <c r="AP53" s="411"/>
      <c r="AQ53" s="411"/>
      <c r="AR53" s="411"/>
      <c r="AS53" s="411"/>
      <c r="AT53" s="411"/>
      <c r="AU53" s="411"/>
      <c r="AV53" s="411"/>
      <c r="AW53" s="411"/>
      <c r="AX53" s="411"/>
      <c r="AY53" s="411"/>
      <c r="AZ53" s="411"/>
      <c r="BA53" s="411"/>
    </row>
    <row r="54" spans="2:53" ht="15.75" customHeight="1" x14ac:dyDescent="0.25">
      <c r="B54" s="416">
        <v>2016</v>
      </c>
      <c r="C54" s="417">
        <v>12</v>
      </c>
      <c r="D54" s="1283">
        <v>50726.279277894697</v>
      </c>
      <c r="E54" s="1192">
        <v>4227.1899398245578</v>
      </c>
      <c r="F54" s="411"/>
      <c r="G54" s="411"/>
      <c r="H54" s="411"/>
      <c r="I54" s="411"/>
      <c r="J54" s="411"/>
      <c r="K54" s="411"/>
      <c r="L54" s="411"/>
      <c r="M54" s="411"/>
      <c r="N54" s="411"/>
      <c r="O54" s="411"/>
      <c r="P54" s="411"/>
      <c r="Q54" s="411"/>
      <c r="R54" s="411"/>
      <c r="S54" s="411"/>
      <c r="T54" s="411"/>
      <c r="U54" s="411"/>
      <c r="V54" s="411"/>
      <c r="W54" s="411"/>
      <c r="X54" s="411"/>
      <c r="Y54" s="411"/>
      <c r="Z54" s="411"/>
      <c r="AA54" s="411"/>
      <c r="AB54" s="411"/>
      <c r="AC54" s="411"/>
      <c r="AD54" s="411"/>
      <c r="AE54" s="411"/>
      <c r="AF54" s="411"/>
      <c r="AG54" s="411"/>
      <c r="AH54" s="411"/>
      <c r="AI54" s="411"/>
      <c r="AJ54" s="411"/>
      <c r="AK54" s="411"/>
      <c r="AL54" s="411"/>
      <c r="AM54" s="411"/>
      <c r="AN54" s="411"/>
      <c r="AO54" s="411"/>
      <c r="AP54" s="411"/>
      <c r="AQ54" s="411"/>
      <c r="AR54" s="411"/>
      <c r="AS54" s="411"/>
      <c r="AT54" s="411"/>
      <c r="AU54" s="411"/>
      <c r="AV54" s="411"/>
      <c r="AW54" s="411"/>
      <c r="AX54" s="411"/>
      <c r="AY54" s="411"/>
      <c r="AZ54" s="411"/>
      <c r="BA54" s="411"/>
    </row>
    <row r="55" spans="2:53" ht="15.75" customHeight="1" x14ac:dyDescent="0.25">
      <c r="B55" s="420">
        <v>2017</v>
      </c>
      <c r="C55" s="421">
        <v>0</v>
      </c>
      <c r="D55" s="1284">
        <v>0</v>
      </c>
      <c r="E55" s="1194">
        <v>0</v>
      </c>
      <c r="F55" s="411"/>
      <c r="G55" s="411"/>
      <c r="H55" s="411"/>
      <c r="I55" s="411"/>
      <c r="J55" s="411"/>
      <c r="K55" s="411"/>
      <c r="L55" s="411"/>
      <c r="M55" s="411"/>
      <c r="N55" s="411"/>
      <c r="O55" s="411"/>
      <c r="P55" s="411"/>
      <c r="Q55" s="411"/>
      <c r="R55" s="411"/>
      <c r="S55" s="411"/>
      <c r="T55" s="411"/>
      <c r="U55" s="411"/>
      <c r="V55" s="411"/>
      <c r="W55" s="411"/>
      <c r="X55" s="411"/>
      <c r="Y55" s="411"/>
      <c r="Z55" s="411"/>
      <c r="AA55" s="411"/>
      <c r="AB55" s="411"/>
      <c r="AC55" s="411"/>
      <c r="AD55" s="411"/>
      <c r="AE55" s="411"/>
      <c r="AF55" s="411"/>
      <c r="AG55" s="411"/>
      <c r="AH55" s="411"/>
      <c r="AI55" s="411"/>
      <c r="AJ55" s="411"/>
      <c r="AK55" s="411"/>
      <c r="AL55" s="411"/>
      <c r="AM55" s="411"/>
      <c r="AN55" s="411"/>
      <c r="AO55" s="411"/>
      <c r="AP55" s="411"/>
      <c r="AQ55" s="411"/>
      <c r="AR55" s="411"/>
      <c r="AS55" s="411"/>
      <c r="AT55" s="411"/>
      <c r="AU55" s="411"/>
      <c r="AV55" s="411"/>
      <c r="AW55" s="411"/>
      <c r="AX55" s="411"/>
      <c r="AY55" s="411"/>
      <c r="AZ55" s="411"/>
      <c r="BA55" s="411"/>
    </row>
    <row r="56" spans="2:53" ht="15.75" customHeight="1" x14ac:dyDescent="0.25">
      <c r="B56" s="416">
        <v>2018</v>
      </c>
      <c r="C56" s="417">
        <v>0</v>
      </c>
      <c r="D56" s="1283">
        <v>0</v>
      </c>
      <c r="E56" s="1192">
        <v>0</v>
      </c>
      <c r="F56" s="411"/>
      <c r="G56" s="411"/>
      <c r="H56" s="411"/>
      <c r="I56" s="411"/>
      <c r="J56" s="411"/>
      <c r="K56" s="411"/>
      <c r="L56" s="411"/>
      <c r="M56" s="411"/>
      <c r="N56" s="411"/>
      <c r="O56" s="411"/>
      <c r="P56" s="411"/>
      <c r="Q56" s="411"/>
      <c r="R56" s="411"/>
      <c r="S56" s="411"/>
      <c r="T56" s="411"/>
      <c r="U56" s="411"/>
      <c r="V56" s="411"/>
      <c r="W56" s="411"/>
      <c r="X56" s="411"/>
      <c r="Y56" s="411"/>
      <c r="Z56" s="411"/>
      <c r="AA56" s="411"/>
      <c r="AB56" s="411"/>
      <c r="AC56" s="411"/>
      <c r="AD56" s="411"/>
      <c r="AE56" s="411"/>
      <c r="AF56" s="411"/>
      <c r="AG56" s="411"/>
      <c r="AH56" s="411"/>
      <c r="AI56" s="411"/>
      <c r="AJ56" s="411"/>
      <c r="AK56" s="411"/>
      <c r="AL56" s="411"/>
      <c r="AM56" s="411"/>
      <c r="AN56" s="411"/>
      <c r="AO56" s="411"/>
      <c r="AP56" s="411"/>
      <c r="AQ56" s="411"/>
      <c r="AR56" s="411"/>
      <c r="AS56" s="411"/>
      <c r="AT56" s="411"/>
      <c r="AU56" s="411"/>
      <c r="AV56" s="411"/>
      <c r="AW56" s="411"/>
      <c r="AX56" s="411"/>
      <c r="AY56" s="411"/>
      <c r="AZ56" s="411"/>
      <c r="BA56" s="411"/>
    </row>
    <row r="57" spans="2:53" ht="15.75" customHeight="1" x14ac:dyDescent="0.25">
      <c r="B57" s="420">
        <v>2019</v>
      </c>
      <c r="C57" s="421">
        <v>0</v>
      </c>
      <c r="D57" s="1284">
        <v>0</v>
      </c>
      <c r="E57" s="1194">
        <v>0</v>
      </c>
      <c r="F57" s="411"/>
      <c r="G57" s="411"/>
      <c r="H57" s="411"/>
      <c r="I57" s="411"/>
      <c r="J57" s="411"/>
      <c r="K57" s="411"/>
      <c r="L57" s="411"/>
      <c r="M57" s="411"/>
      <c r="N57" s="411"/>
      <c r="O57" s="411"/>
      <c r="P57" s="411"/>
      <c r="Q57" s="411"/>
      <c r="R57" s="411"/>
      <c r="S57" s="411"/>
      <c r="T57" s="411"/>
      <c r="U57" s="411"/>
      <c r="V57" s="411"/>
      <c r="W57" s="411"/>
      <c r="X57" s="411"/>
      <c r="Y57" s="411"/>
      <c r="Z57" s="411"/>
      <c r="AA57" s="411"/>
      <c r="AB57" s="411"/>
      <c r="AC57" s="411"/>
      <c r="AD57" s="411"/>
      <c r="AE57" s="411"/>
      <c r="AF57" s="411"/>
      <c r="AG57" s="411"/>
      <c r="AH57" s="411"/>
      <c r="AI57" s="411"/>
      <c r="AJ57" s="411"/>
      <c r="AK57" s="411"/>
      <c r="AL57" s="411"/>
      <c r="AM57" s="411"/>
      <c r="AN57" s="411"/>
      <c r="AO57" s="411"/>
      <c r="AP57" s="411"/>
      <c r="AQ57" s="411"/>
      <c r="AR57" s="411"/>
      <c r="AS57" s="411"/>
      <c r="AT57" s="411"/>
      <c r="AU57" s="411"/>
      <c r="AV57" s="411"/>
      <c r="AW57" s="411"/>
      <c r="AX57" s="411"/>
      <c r="AY57" s="411"/>
      <c r="AZ57" s="411"/>
      <c r="BA57" s="411"/>
    </row>
    <row r="58" spans="2:53" ht="15.75" customHeight="1" x14ac:dyDescent="0.25">
      <c r="B58" s="425">
        <v>2020</v>
      </c>
      <c r="C58" s="417">
        <v>0</v>
      </c>
      <c r="D58" s="1283">
        <v>0</v>
      </c>
      <c r="E58" s="1192">
        <v>0</v>
      </c>
      <c r="F58" s="411"/>
      <c r="G58" s="411"/>
      <c r="H58" s="411"/>
      <c r="I58" s="411"/>
      <c r="J58" s="411"/>
      <c r="K58" s="411"/>
      <c r="L58" s="411"/>
      <c r="M58" s="411"/>
      <c r="N58" s="411"/>
      <c r="O58" s="411"/>
      <c r="P58" s="411"/>
      <c r="Q58" s="411"/>
      <c r="R58" s="411"/>
      <c r="S58" s="411"/>
      <c r="T58" s="411"/>
      <c r="U58" s="411"/>
      <c r="V58" s="411"/>
      <c r="W58" s="411"/>
      <c r="X58" s="411"/>
      <c r="Y58" s="411"/>
      <c r="Z58" s="411"/>
      <c r="AA58" s="411"/>
      <c r="AB58" s="411"/>
      <c r="AC58" s="411"/>
      <c r="AD58" s="411"/>
      <c r="AE58" s="411"/>
      <c r="AF58" s="411"/>
      <c r="AG58" s="411"/>
      <c r="AH58" s="411"/>
      <c r="AI58" s="411"/>
      <c r="AJ58" s="411"/>
      <c r="AK58" s="411"/>
      <c r="AL58" s="411"/>
      <c r="AM58" s="411"/>
      <c r="AN58" s="411"/>
      <c r="AO58" s="411"/>
      <c r="AP58" s="411"/>
      <c r="AQ58" s="411"/>
      <c r="AR58" s="411"/>
      <c r="AS58" s="411"/>
      <c r="AT58" s="411"/>
      <c r="AU58" s="411"/>
      <c r="AV58" s="411"/>
      <c r="AW58" s="411"/>
      <c r="AX58" s="411"/>
      <c r="AY58" s="411"/>
      <c r="AZ58" s="411"/>
      <c r="BA58" s="411"/>
    </row>
    <row r="59" spans="2:53" ht="15.75" customHeight="1" x14ac:dyDescent="0.25">
      <c r="B59" s="420">
        <v>2021</v>
      </c>
      <c r="C59" s="421">
        <v>6</v>
      </c>
      <c r="D59" s="1284">
        <v>43707.752114279203</v>
      </c>
      <c r="E59" s="1194">
        <v>7284.6253523798669</v>
      </c>
      <c r="F59" s="411"/>
      <c r="G59" s="411"/>
      <c r="H59" s="411"/>
      <c r="I59" s="411"/>
      <c r="J59" s="411"/>
      <c r="K59" s="411"/>
      <c r="L59" s="411"/>
      <c r="M59" s="411"/>
      <c r="N59" s="411"/>
      <c r="O59" s="411"/>
      <c r="P59" s="411"/>
      <c r="Q59" s="411"/>
      <c r="R59" s="411"/>
      <c r="S59" s="411"/>
      <c r="T59" s="411"/>
      <c r="U59" s="411"/>
      <c r="V59" s="411"/>
      <c r="W59" s="411"/>
      <c r="X59" s="411"/>
      <c r="Y59" s="411"/>
      <c r="Z59" s="411"/>
      <c r="AA59" s="411"/>
      <c r="AB59" s="411"/>
      <c r="AC59" s="411"/>
      <c r="AD59" s="411"/>
      <c r="AE59" s="411"/>
      <c r="AF59" s="411"/>
      <c r="AG59" s="411"/>
      <c r="AH59" s="411"/>
      <c r="AI59" s="411"/>
      <c r="AJ59" s="411"/>
      <c r="AK59" s="411"/>
      <c r="AL59" s="411"/>
      <c r="AM59" s="411"/>
      <c r="AN59" s="411"/>
      <c r="AO59" s="411"/>
      <c r="AP59" s="411"/>
      <c r="AQ59" s="411"/>
      <c r="AR59" s="411"/>
      <c r="AS59" s="411"/>
      <c r="AT59" s="411"/>
      <c r="AU59" s="411"/>
      <c r="AV59" s="411"/>
      <c r="AW59" s="411"/>
      <c r="AX59" s="411"/>
      <c r="AY59" s="411"/>
      <c r="AZ59" s="411"/>
      <c r="BA59" s="411"/>
    </row>
    <row r="60" spans="2:53" ht="15.75" customHeight="1" x14ac:dyDescent="0.25">
      <c r="B60" s="425">
        <v>2022</v>
      </c>
      <c r="C60" s="417">
        <v>0</v>
      </c>
      <c r="D60" s="1283">
        <v>0</v>
      </c>
      <c r="E60" s="1192">
        <v>0</v>
      </c>
      <c r="F60" s="411"/>
      <c r="G60" s="411"/>
      <c r="H60" s="411"/>
      <c r="I60" s="411"/>
      <c r="J60" s="411"/>
      <c r="K60" s="411"/>
      <c r="L60" s="411"/>
      <c r="M60" s="411"/>
      <c r="N60" s="411"/>
      <c r="O60" s="411"/>
      <c r="P60" s="411"/>
      <c r="Q60" s="411"/>
      <c r="R60" s="411"/>
      <c r="S60" s="411"/>
      <c r="T60" s="411"/>
      <c r="U60" s="411"/>
      <c r="V60" s="411"/>
      <c r="W60" s="411"/>
      <c r="X60" s="411"/>
      <c r="Y60" s="411"/>
      <c r="Z60" s="411"/>
      <c r="AA60" s="411"/>
      <c r="AB60" s="411"/>
      <c r="AC60" s="411"/>
      <c r="AD60" s="411"/>
      <c r="AE60" s="411"/>
      <c r="AF60" s="411"/>
      <c r="AG60" s="411"/>
      <c r="AH60" s="411"/>
      <c r="AI60" s="411"/>
      <c r="AJ60" s="411"/>
      <c r="AK60" s="411"/>
      <c r="AL60" s="411"/>
      <c r="AM60" s="411"/>
      <c r="AN60" s="411"/>
      <c r="AO60" s="411"/>
      <c r="AP60" s="411"/>
      <c r="AQ60" s="411"/>
      <c r="AR60" s="411"/>
      <c r="AS60" s="411"/>
      <c r="AT60" s="411"/>
      <c r="AU60" s="411"/>
      <c r="AV60" s="411"/>
      <c r="AW60" s="411"/>
      <c r="AX60" s="411"/>
      <c r="AY60" s="411"/>
      <c r="AZ60" s="411"/>
      <c r="BA60" s="411"/>
    </row>
    <row r="61" spans="2:53" ht="15.75" customHeight="1" x14ac:dyDescent="0.25">
      <c r="B61" s="420">
        <v>2023</v>
      </c>
      <c r="C61" s="421">
        <v>0</v>
      </c>
      <c r="D61" s="1284">
        <v>0</v>
      </c>
      <c r="E61" s="1194">
        <v>0</v>
      </c>
      <c r="F61" s="411"/>
      <c r="G61" s="411"/>
      <c r="H61" s="411"/>
      <c r="I61" s="411"/>
      <c r="J61" s="411"/>
      <c r="K61" s="411"/>
      <c r="L61" s="411"/>
      <c r="M61" s="411"/>
      <c r="N61" s="411"/>
      <c r="O61" s="411"/>
      <c r="P61" s="411"/>
      <c r="Q61" s="411"/>
      <c r="R61" s="411"/>
      <c r="S61" s="411"/>
      <c r="T61" s="411"/>
      <c r="U61" s="411"/>
      <c r="V61" s="411"/>
      <c r="W61" s="411"/>
      <c r="X61" s="411"/>
      <c r="Y61" s="411"/>
      <c r="Z61" s="411"/>
      <c r="AA61" s="411"/>
      <c r="AB61" s="411"/>
      <c r="AC61" s="411"/>
      <c r="AD61" s="411"/>
      <c r="AE61" s="411"/>
      <c r="AF61" s="411"/>
      <c r="AG61" s="411"/>
      <c r="AH61" s="411"/>
      <c r="AI61" s="411"/>
      <c r="AJ61" s="411"/>
      <c r="AK61" s="411"/>
      <c r="AL61" s="411"/>
      <c r="AM61" s="411"/>
      <c r="AN61" s="411"/>
      <c r="AO61" s="411"/>
      <c r="AP61" s="411"/>
      <c r="AQ61" s="411"/>
      <c r="AR61" s="411"/>
      <c r="AS61" s="411"/>
      <c r="AT61" s="411"/>
      <c r="AU61" s="411"/>
      <c r="AV61" s="411"/>
      <c r="AW61" s="411"/>
      <c r="AX61" s="411"/>
      <c r="AY61" s="411"/>
      <c r="AZ61" s="411"/>
      <c r="BA61" s="411"/>
    </row>
    <row r="62" spans="2:53" ht="14.5" x14ac:dyDescent="0.25">
      <c r="B62" s="425">
        <v>2024</v>
      </c>
      <c r="C62" s="417">
        <v>0</v>
      </c>
      <c r="D62" s="1283">
        <v>0</v>
      </c>
      <c r="E62" s="1192">
        <v>0</v>
      </c>
      <c r="F62" s="411"/>
      <c r="G62" s="411"/>
      <c r="H62" s="411"/>
      <c r="I62" s="411"/>
      <c r="J62" s="411"/>
      <c r="K62" s="411"/>
      <c r="L62" s="411"/>
      <c r="M62" s="411"/>
      <c r="N62" s="411"/>
      <c r="O62" s="411"/>
      <c r="P62" s="411"/>
      <c r="Q62" s="411"/>
      <c r="R62" s="411"/>
      <c r="S62" s="411"/>
      <c r="T62" s="411"/>
      <c r="U62" s="411"/>
      <c r="V62" s="411"/>
      <c r="W62" s="411"/>
      <c r="X62" s="411"/>
      <c r="Y62" s="411"/>
      <c r="Z62" s="411"/>
      <c r="AA62" s="411"/>
      <c r="AB62" s="411"/>
      <c r="AC62" s="411"/>
      <c r="AD62" s="411"/>
      <c r="AE62" s="411"/>
      <c r="AF62" s="411"/>
      <c r="AG62" s="411"/>
      <c r="AH62" s="411"/>
      <c r="AI62" s="411"/>
      <c r="AJ62" s="411"/>
      <c r="AK62" s="411"/>
      <c r="AL62" s="411"/>
      <c r="AM62" s="411"/>
      <c r="AN62" s="411"/>
      <c r="AO62" s="411"/>
      <c r="AP62" s="411"/>
      <c r="AQ62" s="411"/>
      <c r="AR62" s="411"/>
      <c r="AS62" s="411"/>
      <c r="AT62" s="411"/>
      <c r="AU62" s="411"/>
      <c r="AV62" s="411"/>
      <c r="AW62" s="411"/>
      <c r="AX62" s="411"/>
      <c r="AY62" s="411"/>
      <c r="AZ62" s="411"/>
      <c r="BA62" s="411"/>
    </row>
    <row r="63" spans="2:53" ht="14.5" x14ac:dyDescent="0.25">
      <c r="B63" s="420">
        <v>2025</v>
      </c>
      <c r="C63" s="421">
        <v>0</v>
      </c>
      <c r="D63" s="1284">
        <v>0</v>
      </c>
      <c r="E63" s="1194">
        <v>0</v>
      </c>
      <c r="F63" s="411"/>
      <c r="G63" s="411"/>
      <c r="H63" s="411"/>
      <c r="I63" s="411"/>
      <c r="J63" s="411"/>
      <c r="K63" s="411"/>
      <c r="L63" s="411"/>
      <c r="M63" s="411"/>
      <c r="N63" s="411"/>
      <c r="O63" s="411"/>
      <c r="P63" s="411"/>
      <c r="Q63" s="411"/>
      <c r="R63" s="411"/>
      <c r="S63" s="411"/>
      <c r="T63" s="411"/>
      <c r="U63" s="411"/>
      <c r="V63" s="411"/>
      <c r="W63" s="411"/>
      <c r="X63" s="411"/>
      <c r="Y63" s="411"/>
      <c r="Z63" s="411"/>
      <c r="AA63" s="411"/>
      <c r="AB63" s="411"/>
      <c r="AC63" s="411"/>
      <c r="AD63" s="411"/>
      <c r="AE63" s="411"/>
      <c r="AF63" s="411"/>
      <c r="AG63" s="411"/>
      <c r="AH63" s="411"/>
      <c r="AI63" s="411"/>
      <c r="AJ63" s="411"/>
      <c r="AK63" s="411"/>
      <c r="AL63" s="411"/>
      <c r="AM63" s="411"/>
      <c r="AN63" s="411"/>
      <c r="AO63" s="411"/>
      <c r="AP63" s="411"/>
      <c r="AQ63" s="411"/>
      <c r="AR63" s="411"/>
      <c r="AS63" s="411"/>
      <c r="AT63" s="411"/>
      <c r="AU63" s="411"/>
      <c r="AV63" s="411"/>
      <c r="AW63" s="411"/>
      <c r="AX63" s="411"/>
      <c r="AY63" s="411"/>
      <c r="AZ63" s="411"/>
      <c r="BA63" s="411"/>
    </row>
    <row r="64" spans="2:53" ht="18" customHeight="1" x14ac:dyDescent="0.25">
      <c r="B64" s="234" t="s">
        <v>162</v>
      </c>
      <c r="C64" s="236">
        <v>2748</v>
      </c>
      <c r="D64" s="1285">
        <v>22361475.700463418</v>
      </c>
      <c r="E64" s="1196">
        <v>8137.363792017255</v>
      </c>
      <c r="F64" s="411"/>
      <c r="G64" s="411"/>
      <c r="H64" s="411"/>
      <c r="I64" s="411"/>
      <c r="J64" s="411"/>
      <c r="K64" s="411"/>
      <c r="L64" s="411"/>
      <c r="M64" s="411"/>
      <c r="N64" s="411"/>
      <c r="O64" s="411"/>
      <c r="P64" s="411"/>
      <c r="Q64" s="411"/>
      <c r="R64" s="411"/>
      <c r="S64" s="411"/>
      <c r="T64" s="411"/>
      <c r="U64" s="411"/>
      <c r="V64" s="411"/>
      <c r="W64" s="411"/>
      <c r="X64" s="411"/>
      <c r="Y64" s="411"/>
      <c r="Z64" s="411"/>
      <c r="AA64" s="411"/>
      <c r="AB64" s="411"/>
      <c r="AC64" s="411"/>
      <c r="AD64" s="411"/>
      <c r="AE64" s="411"/>
      <c r="AF64" s="411"/>
      <c r="AG64" s="411"/>
      <c r="AH64" s="411"/>
      <c r="AI64" s="411"/>
      <c r="AJ64" s="411"/>
      <c r="AK64" s="411"/>
      <c r="AL64" s="411"/>
      <c r="AM64" s="411"/>
      <c r="AN64" s="411"/>
      <c r="AO64" s="411"/>
      <c r="AP64" s="411"/>
      <c r="AQ64" s="411"/>
      <c r="AR64" s="411"/>
      <c r="AS64" s="411"/>
      <c r="AT64" s="411"/>
      <c r="AU64" s="411"/>
      <c r="AV64" s="411"/>
      <c r="AW64" s="411"/>
      <c r="AX64" s="411"/>
      <c r="AY64" s="411"/>
      <c r="AZ64" s="411"/>
      <c r="BA64" s="411"/>
    </row>
    <row r="65" spans="2:53" ht="15.65" customHeight="1" x14ac:dyDescent="0.25">
      <c r="B65" s="1067" t="s">
        <v>12478</v>
      </c>
      <c r="C65" s="411"/>
      <c r="D65" s="411"/>
      <c r="E65" s="411"/>
      <c r="F65" s="411"/>
      <c r="G65" s="411"/>
      <c r="H65" s="411"/>
      <c r="I65" s="411"/>
      <c r="J65" s="411"/>
      <c r="K65" s="411"/>
      <c r="L65" s="411"/>
      <c r="M65" s="411"/>
      <c r="N65" s="411"/>
      <c r="O65" s="411"/>
      <c r="P65" s="411"/>
      <c r="Q65" s="411"/>
      <c r="R65" s="411"/>
      <c r="S65" s="411"/>
      <c r="T65" s="411"/>
      <c r="U65" s="411"/>
      <c r="V65" s="411"/>
      <c r="W65" s="411"/>
      <c r="X65" s="411"/>
      <c r="Y65" s="411"/>
      <c r="Z65" s="411"/>
      <c r="AA65" s="411"/>
      <c r="AB65" s="411"/>
      <c r="AC65" s="411"/>
      <c r="AD65" s="411"/>
      <c r="AE65" s="411"/>
      <c r="AF65" s="411"/>
      <c r="AG65" s="411"/>
      <c r="AH65" s="411"/>
      <c r="AI65" s="411"/>
      <c r="AJ65" s="411"/>
      <c r="AK65" s="411"/>
      <c r="AL65" s="411"/>
      <c r="AM65" s="411"/>
      <c r="AN65" s="411"/>
      <c r="AO65" s="411"/>
      <c r="AP65" s="411"/>
      <c r="AQ65" s="411"/>
      <c r="AR65" s="411"/>
      <c r="AS65" s="411"/>
      <c r="AT65" s="411"/>
      <c r="AU65" s="411"/>
      <c r="AV65" s="411"/>
      <c r="AW65" s="411"/>
      <c r="AX65" s="411"/>
      <c r="AY65" s="411"/>
      <c r="AZ65" s="411"/>
      <c r="BA65" s="411"/>
    </row>
    <row r="66" spans="2:53" ht="15.65" customHeight="1" x14ac:dyDescent="0.25">
      <c r="B66" s="1075"/>
      <c r="C66" s="411"/>
      <c r="D66" s="411"/>
      <c r="E66" s="411"/>
      <c r="F66" s="411"/>
      <c r="G66" s="411"/>
      <c r="H66" s="411"/>
      <c r="I66" s="411"/>
      <c r="J66" s="411"/>
      <c r="K66" s="411"/>
      <c r="L66" s="411"/>
      <c r="M66" s="411"/>
      <c r="N66" s="411"/>
      <c r="O66" s="411"/>
      <c r="P66" s="411"/>
      <c r="Q66" s="411"/>
      <c r="R66" s="411"/>
      <c r="S66" s="411"/>
      <c r="T66" s="411"/>
      <c r="U66" s="411"/>
      <c r="V66" s="411"/>
      <c r="W66" s="411"/>
      <c r="X66" s="411"/>
      <c r="Y66" s="411"/>
      <c r="Z66" s="411"/>
      <c r="AA66" s="411"/>
      <c r="AB66" s="411"/>
      <c r="AC66" s="411"/>
      <c r="AD66" s="411"/>
      <c r="AE66" s="411"/>
      <c r="AF66" s="411"/>
      <c r="AG66" s="411"/>
      <c r="AH66" s="411"/>
      <c r="AI66" s="411"/>
      <c r="AJ66" s="411"/>
      <c r="AK66" s="411"/>
      <c r="AL66" s="411"/>
      <c r="AM66" s="411"/>
      <c r="AN66" s="411"/>
      <c r="AO66" s="411"/>
      <c r="AP66" s="411"/>
      <c r="AQ66" s="411"/>
      <c r="AR66" s="411"/>
      <c r="AS66" s="411"/>
      <c r="AT66" s="411"/>
      <c r="AU66" s="411"/>
      <c r="AV66" s="411"/>
      <c r="AW66" s="411"/>
      <c r="AX66" s="411"/>
      <c r="AY66" s="411"/>
      <c r="AZ66" s="411"/>
      <c r="BA66" s="411"/>
    </row>
    <row r="67" spans="2:53" ht="15.65" customHeight="1" x14ac:dyDescent="0.25">
      <c r="B67" s="411"/>
      <c r="C67" s="428"/>
      <c r="D67" s="429"/>
      <c r="E67" s="411"/>
      <c r="F67" s="411"/>
      <c r="G67" s="411"/>
      <c r="H67" s="411"/>
      <c r="I67" s="411"/>
      <c r="J67" s="411"/>
      <c r="K67" s="411"/>
      <c r="L67" s="411"/>
      <c r="M67" s="411"/>
      <c r="N67" s="411"/>
      <c r="O67" s="411"/>
      <c r="P67" s="411"/>
      <c r="Q67" s="411"/>
      <c r="R67" s="411"/>
      <c r="S67" s="411"/>
      <c r="T67" s="411"/>
      <c r="U67" s="411"/>
      <c r="V67" s="411"/>
      <c r="W67" s="411"/>
      <c r="X67" s="411"/>
      <c r="Y67" s="411"/>
      <c r="Z67" s="411"/>
      <c r="AA67" s="411"/>
      <c r="AB67" s="411"/>
      <c r="AC67" s="411"/>
      <c r="AD67" s="411"/>
      <c r="AE67" s="411"/>
      <c r="AF67" s="411"/>
      <c r="AG67" s="411"/>
      <c r="AH67" s="411"/>
      <c r="AI67" s="411"/>
      <c r="AJ67" s="411"/>
      <c r="AK67" s="411"/>
      <c r="AL67" s="411"/>
      <c r="AM67" s="411"/>
      <c r="AN67" s="411"/>
      <c r="AO67" s="411"/>
      <c r="AP67" s="411"/>
      <c r="AQ67" s="411"/>
      <c r="AR67" s="411"/>
      <c r="AS67" s="411"/>
      <c r="AT67" s="411"/>
      <c r="AU67" s="411"/>
      <c r="AV67" s="411"/>
      <c r="AW67" s="411"/>
      <c r="AX67" s="411"/>
      <c r="AY67" s="411"/>
      <c r="AZ67" s="411"/>
      <c r="BA67" s="411"/>
    </row>
    <row r="68" spans="2:53" ht="15.65" customHeight="1" x14ac:dyDescent="0.25">
      <c r="B68" s="1406" t="s">
        <v>616</v>
      </c>
      <c r="C68" s="1387"/>
      <c r="D68" s="1387"/>
      <c r="E68" s="1387"/>
      <c r="F68" s="411"/>
      <c r="G68" s="411"/>
      <c r="H68" s="411"/>
      <c r="I68" s="411"/>
      <c r="J68" s="411"/>
      <c r="K68" s="411"/>
      <c r="L68" s="411"/>
      <c r="M68" s="411"/>
      <c r="N68" s="411"/>
      <c r="O68" s="411"/>
      <c r="P68" s="411"/>
      <c r="Q68" s="411"/>
      <c r="R68" s="411"/>
      <c r="S68" s="411"/>
      <c r="T68" s="411"/>
      <c r="U68" s="411"/>
      <c r="V68" s="411"/>
      <c r="W68" s="411"/>
      <c r="X68" s="411"/>
      <c r="Y68" s="411"/>
      <c r="Z68" s="411"/>
      <c r="AA68" s="411"/>
      <c r="AB68" s="411"/>
      <c r="AC68" s="411"/>
      <c r="AD68" s="411"/>
      <c r="AE68" s="411"/>
      <c r="AF68" s="411"/>
      <c r="AG68" s="411"/>
      <c r="AH68" s="411"/>
      <c r="AI68" s="411"/>
      <c r="AJ68" s="411"/>
      <c r="AK68" s="411"/>
      <c r="AL68" s="411"/>
      <c r="AM68" s="411"/>
      <c r="AN68" s="411"/>
      <c r="AO68" s="411"/>
      <c r="AP68" s="411"/>
      <c r="AQ68" s="411"/>
      <c r="AR68" s="411"/>
      <c r="AS68" s="411"/>
      <c r="AT68" s="411"/>
      <c r="AU68" s="411"/>
      <c r="AV68" s="411"/>
      <c r="AW68" s="411"/>
      <c r="AX68" s="411"/>
      <c r="AY68" s="411"/>
      <c r="AZ68" s="411"/>
      <c r="BA68" s="411"/>
    </row>
    <row r="69" spans="2:53" ht="15.65" customHeight="1" x14ac:dyDescent="0.25">
      <c r="B69" s="261" t="s">
        <v>12546</v>
      </c>
      <c r="C69" s="413"/>
      <c r="D69" s="413"/>
      <c r="E69" s="386"/>
      <c r="F69" s="411"/>
      <c r="G69" s="411"/>
      <c r="H69" s="411"/>
      <c r="I69" s="411"/>
      <c r="J69" s="411"/>
      <c r="K69" s="411"/>
      <c r="L69" s="411"/>
      <c r="M69" s="411"/>
      <c r="N69" s="411"/>
      <c r="O69" s="411"/>
      <c r="P69" s="411"/>
      <c r="Q69" s="411"/>
      <c r="R69" s="411"/>
      <c r="S69" s="411"/>
      <c r="T69" s="411"/>
      <c r="U69" s="411"/>
      <c r="V69" s="411"/>
      <c r="W69" s="411"/>
      <c r="X69" s="411"/>
      <c r="Y69" s="411"/>
      <c r="Z69" s="411"/>
      <c r="AA69" s="411"/>
      <c r="AB69" s="411"/>
      <c r="AC69" s="411"/>
      <c r="AD69" s="411"/>
      <c r="AE69" s="411"/>
      <c r="AF69" s="411"/>
      <c r="AG69" s="411"/>
      <c r="AH69" s="411"/>
      <c r="AI69" s="411"/>
      <c r="AJ69" s="411"/>
      <c r="AK69" s="411"/>
      <c r="AL69" s="411"/>
      <c r="AM69" s="411"/>
      <c r="AN69" s="411"/>
      <c r="AO69" s="411"/>
      <c r="AP69" s="411"/>
      <c r="AQ69" s="411"/>
      <c r="AR69" s="411"/>
      <c r="AS69" s="411"/>
      <c r="AT69" s="411"/>
      <c r="AU69" s="411"/>
      <c r="AV69" s="411"/>
      <c r="AW69" s="411"/>
      <c r="AX69" s="411"/>
      <c r="AY69" s="411"/>
      <c r="AZ69" s="411"/>
      <c r="BA69" s="411"/>
    </row>
    <row r="70" spans="2:53" ht="15.65" customHeight="1" x14ac:dyDescent="0.25">
      <c r="B70" s="265" t="s">
        <v>0</v>
      </c>
      <c r="C70" s="228" t="s">
        <v>12477</v>
      </c>
      <c r="D70" s="265" t="s">
        <v>109</v>
      </c>
      <c r="E70" s="265" t="s">
        <v>110</v>
      </c>
      <c r="F70" s="411"/>
      <c r="G70" s="411"/>
      <c r="H70" s="411"/>
      <c r="I70" s="411"/>
      <c r="J70" s="411"/>
      <c r="K70" s="411"/>
      <c r="L70" s="404"/>
      <c r="M70" s="404"/>
      <c r="N70" s="404"/>
      <c r="O70" s="411"/>
      <c r="P70" s="411"/>
      <c r="Q70" s="411"/>
      <c r="R70" s="411"/>
      <c r="S70" s="411"/>
      <c r="T70" s="411"/>
      <c r="U70" s="411"/>
      <c r="V70" s="411"/>
      <c r="W70" s="411"/>
      <c r="X70" s="411"/>
      <c r="Y70" s="411"/>
      <c r="Z70" s="411"/>
      <c r="AA70" s="411"/>
      <c r="AB70" s="411"/>
      <c r="AC70" s="411"/>
      <c r="AD70" s="411"/>
      <c r="AE70" s="411"/>
      <c r="AF70" s="411"/>
      <c r="AG70" s="411"/>
      <c r="AH70" s="411"/>
      <c r="AI70" s="411"/>
      <c r="AJ70" s="411"/>
      <c r="AK70" s="411"/>
      <c r="AL70" s="411"/>
      <c r="AM70" s="411"/>
      <c r="AN70" s="411"/>
      <c r="AO70" s="411"/>
      <c r="AP70" s="411"/>
      <c r="AQ70" s="411"/>
      <c r="AR70" s="411"/>
      <c r="AS70" s="411"/>
      <c r="AT70" s="411"/>
      <c r="AU70" s="411"/>
      <c r="AV70" s="411"/>
      <c r="AW70" s="411"/>
      <c r="AX70" s="411"/>
      <c r="AY70" s="411"/>
      <c r="AZ70" s="411"/>
      <c r="BA70" s="411"/>
    </row>
    <row r="71" spans="2:53" ht="15.65" customHeight="1" x14ac:dyDescent="0.25">
      <c r="B71" s="416">
        <v>2004</v>
      </c>
      <c r="C71" s="417">
        <v>0</v>
      </c>
      <c r="D71" s="1283">
        <v>0</v>
      </c>
      <c r="E71" s="1192">
        <v>0</v>
      </c>
      <c r="F71" s="411"/>
      <c r="G71" s="404"/>
      <c r="H71" s="404"/>
      <c r="I71" s="404"/>
      <c r="J71" s="404"/>
      <c r="K71" s="404"/>
      <c r="L71" s="411"/>
      <c r="M71" s="411"/>
      <c r="N71" s="411"/>
      <c r="O71" s="411"/>
      <c r="P71" s="411"/>
      <c r="Q71" s="411"/>
      <c r="R71" s="411"/>
      <c r="S71" s="411"/>
      <c r="T71" s="411"/>
      <c r="U71" s="411"/>
      <c r="V71" s="411"/>
      <c r="W71" s="411"/>
      <c r="X71" s="411"/>
      <c r="Y71" s="411"/>
      <c r="Z71" s="411"/>
      <c r="AA71" s="411"/>
      <c r="AB71" s="411"/>
      <c r="AC71" s="411"/>
      <c r="AD71" s="411"/>
      <c r="AE71" s="411"/>
      <c r="AF71" s="411"/>
      <c r="AG71" s="411"/>
      <c r="AH71" s="411"/>
      <c r="AI71" s="411"/>
      <c r="AJ71" s="411"/>
      <c r="AK71" s="411"/>
      <c r="AL71" s="411"/>
      <c r="AM71" s="411"/>
      <c r="AN71" s="411"/>
      <c r="AO71" s="411"/>
      <c r="AP71" s="411"/>
      <c r="AQ71" s="411"/>
      <c r="AR71" s="411"/>
      <c r="AS71" s="411"/>
      <c r="AT71" s="411"/>
      <c r="AU71" s="411"/>
      <c r="AV71" s="411"/>
      <c r="AW71" s="411"/>
      <c r="AX71" s="411"/>
      <c r="AY71" s="411"/>
      <c r="AZ71" s="411"/>
      <c r="BA71" s="411"/>
    </row>
    <row r="72" spans="2:53" ht="15.65" customHeight="1" x14ac:dyDescent="0.25">
      <c r="B72" s="420">
        <v>2005</v>
      </c>
      <c r="C72" s="421">
        <v>0</v>
      </c>
      <c r="D72" s="1284">
        <v>0</v>
      </c>
      <c r="E72" s="1194">
        <v>0</v>
      </c>
      <c r="F72" s="411"/>
      <c r="G72" s="411"/>
      <c r="H72" s="411"/>
      <c r="I72" s="411"/>
      <c r="J72" s="411"/>
      <c r="K72" s="411"/>
      <c r="L72" s="411"/>
      <c r="M72" s="411"/>
      <c r="N72" s="411"/>
      <c r="O72" s="411"/>
      <c r="P72" s="411"/>
      <c r="Q72" s="411"/>
      <c r="R72" s="411"/>
      <c r="S72" s="411"/>
      <c r="T72" s="411"/>
      <c r="U72" s="411"/>
      <c r="V72" s="411"/>
      <c r="W72" s="411"/>
      <c r="X72" s="411"/>
      <c r="Y72" s="411"/>
      <c r="Z72" s="411"/>
      <c r="AA72" s="411"/>
      <c r="AB72" s="411"/>
      <c r="AC72" s="411"/>
      <c r="AD72" s="411"/>
      <c r="AE72" s="411"/>
      <c r="AF72" s="411"/>
      <c r="AG72" s="411"/>
      <c r="AH72" s="411"/>
      <c r="AI72" s="411"/>
      <c r="AJ72" s="411"/>
      <c r="AK72" s="411"/>
      <c r="AL72" s="411"/>
      <c r="AM72" s="411"/>
      <c r="AN72" s="411"/>
      <c r="AO72" s="411"/>
      <c r="AP72" s="411"/>
      <c r="AQ72" s="411"/>
      <c r="AR72" s="411"/>
      <c r="AS72" s="411"/>
      <c r="AT72" s="411"/>
      <c r="AU72" s="411"/>
      <c r="AV72" s="411"/>
      <c r="AW72" s="411"/>
      <c r="AX72" s="411"/>
      <c r="AY72" s="411"/>
      <c r="AZ72" s="411"/>
      <c r="BA72" s="411"/>
    </row>
    <row r="73" spans="2:53" ht="15.65" customHeight="1" x14ac:dyDescent="0.25">
      <c r="B73" s="416">
        <v>2006</v>
      </c>
      <c r="C73" s="417">
        <v>0</v>
      </c>
      <c r="D73" s="1283">
        <v>0</v>
      </c>
      <c r="E73" s="1192">
        <v>0</v>
      </c>
      <c r="F73" s="411"/>
      <c r="G73" s="411"/>
      <c r="H73" s="411"/>
      <c r="I73" s="411"/>
      <c r="J73" s="411"/>
      <c r="K73" s="411"/>
      <c r="L73" s="411"/>
      <c r="M73" s="411"/>
      <c r="N73" s="411"/>
      <c r="O73" s="411"/>
      <c r="P73" s="411"/>
      <c r="Q73" s="411"/>
      <c r="R73" s="411"/>
      <c r="S73" s="411"/>
      <c r="T73" s="411"/>
      <c r="U73" s="411"/>
      <c r="V73" s="411"/>
      <c r="W73" s="411"/>
      <c r="X73" s="411"/>
      <c r="Y73" s="411"/>
      <c r="Z73" s="411"/>
      <c r="AA73" s="411"/>
      <c r="AB73" s="411"/>
      <c r="AC73" s="411"/>
      <c r="AD73" s="411"/>
      <c r="AE73" s="411"/>
      <c r="AF73" s="411"/>
      <c r="AG73" s="411"/>
      <c r="AH73" s="411"/>
      <c r="AI73" s="411"/>
      <c r="AJ73" s="411"/>
      <c r="AK73" s="411"/>
      <c r="AL73" s="411"/>
      <c r="AM73" s="411"/>
      <c r="AN73" s="411"/>
      <c r="AO73" s="411"/>
      <c r="AP73" s="411"/>
      <c r="AQ73" s="411"/>
      <c r="AR73" s="411"/>
      <c r="AS73" s="411"/>
      <c r="AT73" s="411"/>
      <c r="AU73" s="411"/>
      <c r="AV73" s="411"/>
      <c r="AW73" s="411"/>
      <c r="AX73" s="411"/>
      <c r="AY73" s="411"/>
      <c r="AZ73" s="411"/>
      <c r="BA73" s="411"/>
    </row>
    <row r="74" spans="2:53" ht="15.65" customHeight="1" x14ac:dyDescent="0.25">
      <c r="B74" s="420">
        <v>2007</v>
      </c>
      <c r="C74" s="421">
        <v>0</v>
      </c>
      <c r="D74" s="1284">
        <v>0</v>
      </c>
      <c r="E74" s="1194">
        <v>0</v>
      </c>
      <c r="F74" s="411"/>
      <c r="G74" s="411"/>
      <c r="H74" s="411"/>
      <c r="I74" s="411"/>
      <c r="J74" s="411"/>
      <c r="K74" s="411"/>
      <c r="L74" s="411"/>
      <c r="M74" s="411"/>
      <c r="N74" s="411"/>
      <c r="O74" s="411"/>
      <c r="P74" s="411"/>
      <c r="Q74" s="411"/>
      <c r="R74" s="411"/>
      <c r="S74" s="411"/>
      <c r="T74" s="411"/>
      <c r="U74" s="411"/>
      <c r="V74" s="411"/>
      <c r="W74" s="411"/>
      <c r="X74" s="411"/>
      <c r="Y74" s="411"/>
      <c r="Z74" s="411"/>
      <c r="AA74" s="411"/>
      <c r="AB74" s="411"/>
      <c r="AC74" s="411"/>
      <c r="AD74" s="411"/>
      <c r="AE74" s="411"/>
      <c r="AF74" s="411"/>
      <c r="AG74" s="411"/>
      <c r="AH74" s="411"/>
      <c r="AI74" s="411"/>
      <c r="AJ74" s="411"/>
      <c r="AK74" s="411"/>
      <c r="AL74" s="411"/>
      <c r="AM74" s="411"/>
      <c r="AN74" s="411"/>
      <c r="AO74" s="411"/>
      <c r="AP74" s="411"/>
      <c r="AQ74" s="411"/>
      <c r="AR74" s="411"/>
      <c r="AS74" s="411"/>
      <c r="AT74" s="411"/>
      <c r="AU74" s="411"/>
      <c r="AV74" s="411"/>
      <c r="AW74" s="411"/>
      <c r="AX74" s="411"/>
      <c r="AY74" s="411"/>
      <c r="AZ74" s="411"/>
      <c r="BA74" s="411"/>
    </row>
    <row r="75" spans="2:53" ht="15.65" customHeight="1" x14ac:dyDescent="0.25">
      <c r="B75" s="416">
        <v>2008</v>
      </c>
      <c r="C75" s="417">
        <v>0</v>
      </c>
      <c r="D75" s="1283">
        <v>0</v>
      </c>
      <c r="E75" s="1192">
        <v>0</v>
      </c>
      <c r="F75" s="411"/>
      <c r="G75" s="411"/>
      <c r="H75" s="411"/>
      <c r="I75" s="411"/>
      <c r="J75" s="411"/>
      <c r="K75" s="411"/>
      <c r="L75" s="411"/>
      <c r="M75" s="411"/>
      <c r="N75" s="411"/>
      <c r="O75" s="411"/>
      <c r="P75" s="411"/>
      <c r="Q75" s="411"/>
      <c r="R75" s="411"/>
      <c r="S75" s="411"/>
      <c r="T75" s="411"/>
      <c r="U75" s="411"/>
      <c r="V75" s="411"/>
      <c r="W75" s="411"/>
      <c r="X75" s="411"/>
      <c r="Y75" s="411"/>
      <c r="Z75" s="411"/>
      <c r="AA75" s="411"/>
      <c r="AB75" s="411"/>
      <c r="AC75" s="411"/>
      <c r="AD75" s="411"/>
      <c r="AE75" s="411"/>
      <c r="AF75" s="411"/>
      <c r="AG75" s="411"/>
      <c r="AH75" s="411"/>
      <c r="AI75" s="411"/>
      <c r="AJ75" s="411"/>
      <c r="AK75" s="411"/>
      <c r="AL75" s="411"/>
      <c r="AM75" s="411"/>
      <c r="AN75" s="411"/>
      <c r="AO75" s="411"/>
      <c r="AP75" s="411"/>
      <c r="AQ75" s="411"/>
      <c r="AR75" s="411"/>
      <c r="AS75" s="411"/>
      <c r="AT75" s="411"/>
      <c r="AU75" s="411"/>
      <c r="AV75" s="411"/>
      <c r="AW75" s="411"/>
      <c r="AX75" s="411"/>
      <c r="AY75" s="411"/>
      <c r="AZ75" s="411"/>
      <c r="BA75" s="411"/>
    </row>
    <row r="76" spans="2:53" ht="15.65" customHeight="1" x14ac:dyDescent="0.25">
      <c r="B76" s="420">
        <v>2009</v>
      </c>
      <c r="C76" s="421">
        <v>0</v>
      </c>
      <c r="D76" s="1284">
        <v>0</v>
      </c>
      <c r="E76" s="1194">
        <v>0</v>
      </c>
      <c r="F76" s="411"/>
      <c r="G76" s="411"/>
      <c r="H76" s="411"/>
      <c r="I76" s="411"/>
      <c r="J76" s="411"/>
      <c r="K76" s="411"/>
      <c r="L76" s="411"/>
      <c r="M76" s="411"/>
      <c r="N76" s="411"/>
      <c r="O76" s="411"/>
      <c r="P76" s="411"/>
      <c r="Q76" s="411"/>
      <c r="R76" s="411"/>
      <c r="S76" s="411"/>
      <c r="T76" s="411"/>
      <c r="U76" s="411"/>
      <c r="V76" s="411"/>
      <c r="W76" s="411"/>
      <c r="X76" s="411"/>
      <c r="Y76" s="411"/>
      <c r="Z76" s="411"/>
      <c r="AA76" s="411"/>
      <c r="AB76" s="411"/>
      <c r="AC76" s="411"/>
      <c r="AD76" s="411"/>
      <c r="AE76" s="411"/>
      <c r="AF76" s="411"/>
      <c r="AG76" s="411"/>
      <c r="AH76" s="411"/>
      <c r="AI76" s="411"/>
      <c r="AJ76" s="411"/>
      <c r="AK76" s="411"/>
      <c r="AL76" s="411"/>
      <c r="AM76" s="411"/>
      <c r="AN76" s="411"/>
      <c r="AO76" s="411"/>
      <c r="AP76" s="411"/>
      <c r="AQ76" s="411"/>
      <c r="AR76" s="411"/>
      <c r="AS76" s="411"/>
      <c r="AT76" s="411"/>
      <c r="AU76" s="411"/>
      <c r="AV76" s="411"/>
      <c r="AW76" s="411"/>
      <c r="AX76" s="411"/>
      <c r="AY76" s="411"/>
      <c r="AZ76" s="411"/>
      <c r="BA76" s="411"/>
    </row>
    <row r="77" spans="2:53" ht="15.65" customHeight="1" x14ac:dyDescent="0.25">
      <c r="B77" s="416">
        <v>2010</v>
      </c>
      <c r="C77" s="417">
        <v>0</v>
      </c>
      <c r="D77" s="1283">
        <v>0</v>
      </c>
      <c r="E77" s="1192">
        <v>0</v>
      </c>
      <c r="F77" s="411"/>
      <c r="G77" s="411"/>
      <c r="H77" s="411"/>
      <c r="I77" s="411"/>
      <c r="J77" s="411"/>
      <c r="K77" s="411"/>
      <c r="L77" s="411"/>
      <c r="M77" s="411"/>
      <c r="N77" s="411"/>
      <c r="O77" s="411"/>
      <c r="P77" s="411"/>
      <c r="Q77" s="411"/>
      <c r="R77" s="411"/>
      <c r="S77" s="411"/>
      <c r="T77" s="411"/>
      <c r="U77" s="411"/>
      <c r="V77" s="411"/>
      <c r="W77" s="411"/>
      <c r="X77" s="411"/>
      <c r="Y77" s="411"/>
      <c r="Z77" s="411"/>
      <c r="AA77" s="411"/>
      <c r="AB77" s="411"/>
      <c r="AC77" s="411"/>
      <c r="AD77" s="411"/>
      <c r="AE77" s="411"/>
      <c r="AF77" s="411"/>
      <c r="AG77" s="411"/>
      <c r="AH77" s="411"/>
      <c r="AI77" s="411"/>
      <c r="AJ77" s="411"/>
      <c r="AK77" s="411"/>
      <c r="AL77" s="411"/>
      <c r="AM77" s="411"/>
      <c r="AN77" s="411"/>
      <c r="AO77" s="411"/>
      <c r="AP77" s="411"/>
      <c r="AQ77" s="411"/>
      <c r="AR77" s="411"/>
      <c r="AS77" s="411"/>
      <c r="AT77" s="411"/>
      <c r="AU77" s="411"/>
      <c r="AV77" s="411"/>
      <c r="AW77" s="411"/>
      <c r="AX77" s="411"/>
      <c r="AY77" s="411"/>
      <c r="AZ77" s="411"/>
      <c r="BA77" s="411"/>
    </row>
    <row r="78" spans="2:53" ht="15.65" customHeight="1" x14ac:dyDescent="0.25">
      <c r="B78" s="420">
        <v>2011</v>
      </c>
      <c r="C78" s="421">
        <v>0</v>
      </c>
      <c r="D78" s="1284">
        <v>0</v>
      </c>
      <c r="E78" s="1194">
        <v>0</v>
      </c>
      <c r="F78" s="411"/>
      <c r="G78" s="411"/>
      <c r="H78" s="411"/>
      <c r="I78" s="411"/>
      <c r="J78" s="411"/>
      <c r="K78" s="411"/>
      <c r="L78" s="411"/>
      <c r="M78" s="411"/>
      <c r="N78" s="411"/>
      <c r="O78" s="411"/>
      <c r="P78" s="411"/>
      <c r="Q78" s="411"/>
      <c r="R78" s="411"/>
      <c r="S78" s="411"/>
      <c r="T78" s="411"/>
      <c r="U78" s="411"/>
      <c r="V78" s="411"/>
      <c r="W78" s="411"/>
      <c r="X78" s="411"/>
      <c r="Y78" s="411"/>
      <c r="Z78" s="411"/>
      <c r="AA78" s="411"/>
      <c r="AB78" s="411"/>
      <c r="AC78" s="411"/>
      <c r="AD78" s="411"/>
      <c r="AE78" s="411"/>
      <c r="AF78" s="411"/>
      <c r="AG78" s="411"/>
      <c r="AH78" s="411"/>
      <c r="AI78" s="411"/>
      <c r="AJ78" s="411"/>
      <c r="AK78" s="411"/>
      <c r="AL78" s="411"/>
      <c r="AM78" s="411"/>
      <c r="AN78" s="411"/>
      <c r="AO78" s="411"/>
      <c r="AP78" s="411"/>
      <c r="AQ78" s="411"/>
      <c r="AR78" s="411"/>
      <c r="AS78" s="411"/>
      <c r="AT78" s="411"/>
      <c r="AU78" s="411"/>
      <c r="AV78" s="411"/>
      <c r="AW78" s="411"/>
      <c r="AX78" s="411"/>
      <c r="AY78" s="411"/>
      <c r="AZ78" s="411"/>
      <c r="BA78" s="411"/>
    </row>
    <row r="79" spans="2:53" ht="15.65" customHeight="1" x14ac:dyDescent="0.25">
      <c r="B79" s="416">
        <v>2012</v>
      </c>
      <c r="C79" s="417">
        <v>0</v>
      </c>
      <c r="D79" s="1283">
        <v>0</v>
      </c>
      <c r="E79" s="1192">
        <v>0</v>
      </c>
      <c r="F79" s="411"/>
      <c r="G79" s="411"/>
      <c r="H79" s="411"/>
      <c r="I79" s="411"/>
      <c r="J79" s="411"/>
      <c r="K79" s="411"/>
      <c r="L79" s="411"/>
      <c r="M79" s="411"/>
      <c r="N79" s="411"/>
      <c r="O79" s="411"/>
      <c r="P79" s="411"/>
      <c r="Q79" s="411"/>
      <c r="R79" s="411"/>
      <c r="S79" s="411"/>
      <c r="T79" s="411"/>
      <c r="U79" s="411"/>
      <c r="V79" s="411"/>
      <c r="W79" s="411"/>
      <c r="X79" s="411"/>
      <c r="Y79" s="411"/>
      <c r="Z79" s="411"/>
      <c r="AA79" s="411"/>
      <c r="AB79" s="411"/>
      <c r="AC79" s="411"/>
      <c r="AD79" s="411"/>
      <c r="AE79" s="411"/>
      <c r="AF79" s="411"/>
      <c r="AG79" s="411"/>
      <c r="AH79" s="411"/>
      <c r="AI79" s="411"/>
      <c r="AJ79" s="411"/>
      <c r="AK79" s="411"/>
      <c r="AL79" s="411"/>
      <c r="AM79" s="411"/>
      <c r="AN79" s="411"/>
      <c r="AO79" s="411"/>
      <c r="AP79" s="411"/>
      <c r="AQ79" s="411"/>
      <c r="AR79" s="411"/>
      <c r="AS79" s="411"/>
      <c r="AT79" s="411"/>
      <c r="AU79" s="411"/>
      <c r="AV79" s="411"/>
      <c r="AW79" s="411"/>
      <c r="AX79" s="411"/>
      <c r="AY79" s="411"/>
      <c r="AZ79" s="411"/>
      <c r="BA79" s="411"/>
    </row>
    <row r="80" spans="2:53" ht="15.65" customHeight="1" x14ac:dyDescent="0.25">
      <c r="B80" s="420">
        <v>2013</v>
      </c>
      <c r="C80" s="421">
        <v>0</v>
      </c>
      <c r="D80" s="1284">
        <v>0</v>
      </c>
      <c r="E80" s="1194">
        <v>0</v>
      </c>
      <c r="F80" s="411"/>
      <c r="G80" s="411"/>
      <c r="H80" s="411"/>
      <c r="I80" s="411"/>
      <c r="J80" s="411"/>
      <c r="K80" s="411"/>
      <c r="L80" s="411"/>
      <c r="M80" s="411"/>
      <c r="N80" s="411"/>
      <c r="O80" s="411"/>
      <c r="P80" s="411"/>
      <c r="Q80" s="411"/>
      <c r="R80" s="411"/>
      <c r="S80" s="411"/>
      <c r="T80" s="411"/>
      <c r="U80" s="411"/>
      <c r="V80" s="411"/>
      <c r="W80" s="411"/>
      <c r="X80" s="411"/>
      <c r="Y80" s="411"/>
      <c r="Z80" s="411"/>
      <c r="AA80" s="411"/>
      <c r="AB80" s="411"/>
      <c r="AC80" s="411"/>
      <c r="AD80" s="411"/>
      <c r="AE80" s="411"/>
      <c r="AF80" s="411"/>
      <c r="AG80" s="411"/>
      <c r="AH80" s="411"/>
      <c r="AI80" s="411"/>
      <c r="AJ80" s="411"/>
      <c r="AK80" s="411"/>
      <c r="AL80" s="411"/>
      <c r="AM80" s="411"/>
      <c r="AN80" s="411"/>
      <c r="AO80" s="411"/>
      <c r="AP80" s="411"/>
      <c r="AQ80" s="411"/>
      <c r="AR80" s="411"/>
      <c r="AS80" s="411"/>
      <c r="AT80" s="411"/>
      <c r="AU80" s="411"/>
      <c r="AV80" s="411"/>
      <c r="AW80" s="411"/>
      <c r="AX80" s="411"/>
      <c r="AY80" s="411"/>
      <c r="AZ80" s="411"/>
      <c r="BA80" s="411"/>
    </row>
    <row r="81" spans="2:53" ht="15.65" customHeight="1" x14ac:dyDescent="0.25">
      <c r="B81" s="416">
        <v>2014</v>
      </c>
      <c r="C81" s="417">
        <v>0</v>
      </c>
      <c r="D81" s="1283">
        <v>0</v>
      </c>
      <c r="E81" s="1192">
        <v>0</v>
      </c>
      <c r="F81" s="411"/>
      <c r="G81" s="411"/>
      <c r="H81" s="411"/>
      <c r="I81" s="411"/>
      <c r="J81" s="411"/>
      <c r="K81" s="411"/>
      <c r="L81" s="411"/>
      <c r="M81" s="411"/>
      <c r="N81" s="411"/>
      <c r="O81" s="411"/>
      <c r="P81" s="411"/>
      <c r="Q81" s="411"/>
      <c r="R81" s="411"/>
      <c r="S81" s="411"/>
      <c r="T81" s="411"/>
      <c r="U81" s="411"/>
      <c r="V81" s="411"/>
      <c r="W81" s="411"/>
      <c r="X81" s="411"/>
      <c r="Y81" s="411"/>
      <c r="Z81" s="411"/>
      <c r="AA81" s="411"/>
      <c r="AB81" s="411"/>
      <c r="AC81" s="411"/>
      <c r="AD81" s="411"/>
      <c r="AE81" s="411"/>
      <c r="AF81" s="411"/>
      <c r="AG81" s="411"/>
      <c r="AH81" s="411"/>
      <c r="AI81" s="411"/>
      <c r="AJ81" s="411"/>
      <c r="AK81" s="411"/>
      <c r="AL81" s="411"/>
      <c r="AM81" s="411"/>
      <c r="AN81" s="411"/>
      <c r="AO81" s="411"/>
      <c r="AP81" s="411"/>
      <c r="AQ81" s="411"/>
      <c r="AR81" s="411"/>
      <c r="AS81" s="411"/>
      <c r="AT81" s="411"/>
      <c r="AU81" s="411"/>
      <c r="AV81" s="411"/>
      <c r="AW81" s="411"/>
      <c r="AX81" s="411"/>
      <c r="AY81" s="411"/>
      <c r="AZ81" s="411"/>
      <c r="BA81" s="411"/>
    </row>
    <row r="82" spans="2:53" ht="15.65" customHeight="1" x14ac:dyDescent="0.25">
      <c r="B82" s="420">
        <v>2015</v>
      </c>
      <c r="C82" s="421">
        <v>0</v>
      </c>
      <c r="D82" s="1284">
        <v>0</v>
      </c>
      <c r="E82" s="1194">
        <v>0</v>
      </c>
      <c r="F82" s="411"/>
      <c r="G82" s="411"/>
      <c r="H82" s="411"/>
      <c r="I82" s="411"/>
      <c r="J82" s="411"/>
      <c r="K82" s="411"/>
      <c r="L82" s="411"/>
      <c r="M82" s="411"/>
      <c r="N82" s="411"/>
      <c r="O82" s="411"/>
      <c r="P82" s="411"/>
      <c r="Q82" s="411"/>
      <c r="R82" s="411"/>
      <c r="S82" s="411"/>
      <c r="T82" s="411"/>
      <c r="U82" s="411"/>
      <c r="V82" s="411"/>
      <c r="W82" s="411"/>
      <c r="X82" s="411"/>
      <c r="Y82" s="411"/>
      <c r="Z82" s="411"/>
      <c r="AA82" s="411"/>
      <c r="AB82" s="411"/>
      <c r="AC82" s="411"/>
      <c r="AD82" s="411"/>
      <c r="AE82" s="411"/>
      <c r="AF82" s="411"/>
      <c r="AG82" s="411"/>
      <c r="AH82" s="411"/>
      <c r="AI82" s="411"/>
      <c r="AJ82" s="411"/>
      <c r="AK82" s="411"/>
      <c r="AL82" s="411"/>
      <c r="AM82" s="411"/>
      <c r="AN82" s="411"/>
      <c r="AO82" s="411"/>
      <c r="AP82" s="411"/>
      <c r="AQ82" s="411"/>
      <c r="AR82" s="411"/>
      <c r="AS82" s="411"/>
      <c r="AT82" s="411"/>
      <c r="AU82" s="411"/>
      <c r="AV82" s="411"/>
      <c r="AW82" s="411"/>
      <c r="AX82" s="411"/>
      <c r="AY82" s="411"/>
      <c r="AZ82" s="411"/>
      <c r="BA82" s="411"/>
    </row>
    <row r="83" spans="2:53" ht="15.65" customHeight="1" x14ac:dyDescent="0.25">
      <c r="B83" s="416">
        <v>2016</v>
      </c>
      <c r="C83" s="417">
        <v>0</v>
      </c>
      <c r="D83" s="1283">
        <v>0</v>
      </c>
      <c r="E83" s="1192">
        <v>0</v>
      </c>
      <c r="F83" s="411"/>
      <c r="G83" s="411"/>
      <c r="H83" s="411"/>
      <c r="I83" s="411"/>
      <c r="J83" s="411"/>
      <c r="K83" s="411"/>
      <c r="L83" s="411"/>
      <c r="M83" s="411"/>
      <c r="N83" s="411"/>
      <c r="O83" s="411"/>
      <c r="P83" s="411"/>
      <c r="Q83" s="411"/>
      <c r="R83" s="411"/>
      <c r="S83" s="411"/>
      <c r="T83" s="411"/>
      <c r="U83" s="411"/>
      <c r="V83" s="411"/>
      <c r="W83" s="411"/>
      <c r="X83" s="411"/>
      <c r="Y83" s="411"/>
      <c r="Z83" s="411"/>
      <c r="AA83" s="411"/>
      <c r="AB83" s="411"/>
      <c r="AC83" s="411"/>
      <c r="AD83" s="411"/>
      <c r="AE83" s="411"/>
      <c r="AF83" s="411"/>
      <c r="AG83" s="411"/>
      <c r="AH83" s="411"/>
      <c r="AI83" s="411"/>
      <c r="AJ83" s="411"/>
      <c r="AK83" s="411"/>
      <c r="AL83" s="411"/>
      <c r="AM83" s="411"/>
      <c r="AN83" s="411"/>
      <c r="AO83" s="411"/>
      <c r="AP83" s="411"/>
      <c r="AQ83" s="411"/>
      <c r="AR83" s="411"/>
      <c r="AS83" s="411"/>
      <c r="AT83" s="411"/>
      <c r="AU83" s="411"/>
      <c r="AV83" s="411"/>
      <c r="AW83" s="411"/>
      <c r="AX83" s="411"/>
      <c r="AY83" s="411"/>
      <c r="AZ83" s="411"/>
      <c r="BA83" s="411"/>
    </row>
    <row r="84" spans="2:53" ht="15.65" customHeight="1" x14ac:dyDescent="0.25">
      <c r="B84" s="420">
        <v>2017</v>
      </c>
      <c r="C84" s="421">
        <v>0</v>
      </c>
      <c r="D84" s="1284">
        <v>0</v>
      </c>
      <c r="E84" s="1194">
        <v>0</v>
      </c>
      <c r="F84" s="411"/>
      <c r="G84" s="411"/>
      <c r="H84" s="411"/>
      <c r="I84" s="411"/>
      <c r="J84" s="411"/>
      <c r="K84" s="411"/>
      <c r="L84" s="411"/>
      <c r="M84" s="411"/>
      <c r="N84" s="411"/>
      <c r="O84" s="411"/>
      <c r="P84" s="411"/>
      <c r="Q84" s="411"/>
      <c r="R84" s="411"/>
      <c r="S84" s="411"/>
      <c r="T84" s="411"/>
      <c r="U84" s="411"/>
      <c r="V84" s="411"/>
      <c r="W84" s="411"/>
      <c r="X84" s="411"/>
      <c r="Y84" s="411"/>
      <c r="Z84" s="411"/>
      <c r="AA84" s="411"/>
      <c r="AB84" s="411"/>
      <c r="AC84" s="411"/>
      <c r="AD84" s="411"/>
      <c r="AE84" s="411"/>
      <c r="AF84" s="411"/>
      <c r="AG84" s="411"/>
      <c r="AH84" s="411"/>
      <c r="AI84" s="411"/>
      <c r="AJ84" s="411"/>
      <c r="AK84" s="411"/>
      <c r="AL84" s="411"/>
      <c r="AM84" s="411"/>
      <c r="AN84" s="411"/>
      <c r="AO84" s="411"/>
      <c r="AP84" s="411"/>
      <c r="AQ84" s="411"/>
      <c r="AR84" s="411"/>
      <c r="AS84" s="411"/>
      <c r="AT84" s="411"/>
      <c r="AU84" s="411"/>
      <c r="AV84" s="411"/>
      <c r="AW84" s="411"/>
      <c r="AX84" s="411"/>
      <c r="AY84" s="411"/>
      <c r="AZ84" s="411"/>
      <c r="BA84" s="411"/>
    </row>
    <row r="85" spans="2:53" ht="15.65" customHeight="1" x14ac:dyDescent="0.25">
      <c r="B85" s="416">
        <v>2018</v>
      </c>
      <c r="C85" s="417">
        <v>0</v>
      </c>
      <c r="D85" s="1283">
        <v>0</v>
      </c>
      <c r="E85" s="1192">
        <v>0</v>
      </c>
      <c r="F85" s="411"/>
      <c r="G85" s="411"/>
      <c r="H85" s="411"/>
      <c r="I85" s="411"/>
      <c r="J85" s="411"/>
      <c r="K85" s="411"/>
      <c r="L85" s="411"/>
      <c r="M85" s="411"/>
      <c r="N85" s="411"/>
      <c r="O85" s="411"/>
      <c r="P85" s="411"/>
      <c r="Q85" s="411"/>
      <c r="R85" s="411"/>
      <c r="S85" s="411"/>
      <c r="T85" s="411"/>
      <c r="U85" s="411"/>
      <c r="V85" s="411"/>
      <c r="W85" s="411"/>
      <c r="X85" s="411"/>
      <c r="Y85" s="411"/>
      <c r="Z85" s="411"/>
      <c r="AA85" s="411"/>
      <c r="AB85" s="411"/>
      <c r="AC85" s="411"/>
      <c r="AD85" s="411"/>
      <c r="AE85" s="411"/>
      <c r="AF85" s="411"/>
      <c r="AG85" s="411"/>
      <c r="AH85" s="411"/>
      <c r="AI85" s="411"/>
      <c r="AJ85" s="411"/>
      <c r="AK85" s="411"/>
      <c r="AL85" s="411"/>
      <c r="AM85" s="411"/>
      <c r="AN85" s="411"/>
      <c r="AO85" s="411"/>
      <c r="AP85" s="411"/>
      <c r="AQ85" s="411"/>
      <c r="AR85" s="411"/>
      <c r="AS85" s="411"/>
      <c r="AT85" s="411"/>
      <c r="AU85" s="411"/>
      <c r="AV85" s="411"/>
      <c r="AW85" s="411"/>
      <c r="AX85" s="411"/>
      <c r="AY85" s="411"/>
      <c r="AZ85" s="411"/>
      <c r="BA85" s="411"/>
    </row>
    <row r="86" spans="2:53" ht="15.75" customHeight="1" x14ac:dyDescent="0.25">
      <c r="B86" s="420">
        <v>2019</v>
      </c>
      <c r="C86" s="421">
        <v>0</v>
      </c>
      <c r="D86" s="1284">
        <v>0</v>
      </c>
      <c r="E86" s="1194">
        <v>0</v>
      </c>
      <c r="F86" s="411"/>
      <c r="G86" s="411"/>
      <c r="H86" s="411"/>
      <c r="I86" s="411"/>
      <c r="J86" s="411"/>
      <c r="K86" s="411"/>
      <c r="L86" s="411"/>
      <c r="M86" s="411"/>
      <c r="N86" s="411"/>
      <c r="O86" s="411"/>
      <c r="P86" s="411"/>
      <c r="Q86" s="411"/>
      <c r="R86" s="411"/>
      <c r="S86" s="411"/>
      <c r="T86" s="411"/>
      <c r="U86" s="411"/>
      <c r="V86" s="411"/>
      <c r="W86" s="411"/>
      <c r="X86" s="411"/>
      <c r="Y86" s="411"/>
      <c r="Z86" s="411"/>
      <c r="AA86" s="411"/>
      <c r="AB86" s="411"/>
      <c r="AC86" s="411"/>
      <c r="AD86" s="411"/>
      <c r="AE86" s="411"/>
      <c r="AF86" s="411"/>
      <c r="AG86" s="411"/>
      <c r="AH86" s="411"/>
      <c r="AI86" s="411"/>
      <c r="AJ86" s="411"/>
      <c r="AK86" s="411"/>
      <c r="AL86" s="411"/>
      <c r="AM86" s="411"/>
      <c r="AN86" s="411"/>
      <c r="AO86" s="411"/>
      <c r="AP86" s="411"/>
      <c r="AQ86" s="411"/>
      <c r="AR86" s="411"/>
      <c r="AS86" s="411"/>
      <c r="AT86" s="411"/>
      <c r="AU86" s="411"/>
      <c r="AV86" s="411"/>
      <c r="AW86" s="411"/>
      <c r="AX86" s="411"/>
      <c r="AY86" s="411"/>
      <c r="AZ86" s="411"/>
      <c r="BA86" s="411"/>
    </row>
    <row r="87" spans="2:53" ht="15.75" customHeight="1" x14ac:dyDescent="0.25">
      <c r="B87" s="425">
        <v>2020</v>
      </c>
      <c r="C87" s="417">
        <v>0</v>
      </c>
      <c r="D87" s="1283">
        <v>0</v>
      </c>
      <c r="E87" s="1192">
        <v>0</v>
      </c>
      <c r="F87" s="411"/>
      <c r="G87" s="411"/>
      <c r="H87" s="411"/>
      <c r="I87" s="411"/>
      <c r="J87" s="411"/>
      <c r="K87" s="411"/>
      <c r="L87" s="411"/>
      <c r="M87" s="411"/>
      <c r="N87" s="411"/>
      <c r="O87" s="411"/>
      <c r="P87" s="411"/>
      <c r="Q87" s="411"/>
      <c r="R87" s="411"/>
      <c r="S87" s="411"/>
      <c r="T87" s="411"/>
      <c r="U87" s="411"/>
      <c r="V87" s="411"/>
      <c r="W87" s="411"/>
      <c r="X87" s="411"/>
      <c r="Y87" s="411"/>
      <c r="Z87" s="411"/>
      <c r="AA87" s="411"/>
      <c r="AB87" s="411"/>
      <c r="AC87" s="411"/>
      <c r="AD87" s="411"/>
      <c r="AE87" s="411"/>
      <c r="AF87" s="411"/>
      <c r="AG87" s="411"/>
      <c r="AH87" s="411"/>
      <c r="AI87" s="411"/>
      <c r="AJ87" s="411"/>
      <c r="AK87" s="411"/>
      <c r="AL87" s="411"/>
      <c r="AM87" s="411"/>
      <c r="AN87" s="411"/>
      <c r="AO87" s="411"/>
      <c r="AP87" s="411"/>
      <c r="AQ87" s="411"/>
      <c r="AR87" s="411"/>
      <c r="AS87" s="411"/>
      <c r="AT87" s="411"/>
      <c r="AU87" s="411"/>
      <c r="AV87" s="411"/>
      <c r="AW87" s="411"/>
      <c r="AX87" s="411"/>
      <c r="AY87" s="411"/>
      <c r="AZ87" s="411"/>
      <c r="BA87" s="411"/>
    </row>
    <row r="88" spans="2:53" ht="15.65" customHeight="1" x14ac:dyDescent="0.25">
      <c r="B88" s="420">
        <v>2021</v>
      </c>
      <c r="C88" s="421">
        <v>900</v>
      </c>
      <c r="D88" s="1284">
        <v>12615371.547811801</v>
      </c>
      <c r="E88" s="1194">
        <v>14017.079497568668</v>
      </c>
      <c r="F88" s="411"/>
      <c r="G88" s="411"/>
      <c r="H88" s="411"/>
      <c r="I88" s="411"/>
      <c r="J88" s="411"/>
      <c r="K88" s="411"/>
      <c r="L88" s="411"/>
      <c r="M88" s="411"/>
      <c r="N88" s="411"/>
      <c r="O88" s="411"/>
      <c r="P88" s="411"/>
      <c r="Q88" s="411"/>
      <c r="R88" s="411"/>
      <c r="S88" s="411"/>
      <c r="T88" s="411"/>
      <c r="U88" s="411"/>
      <c r="V88" s="411"/>
      <c r="W88" s="411"/>
      <c r="X88" s="411"/>
      <c r="Y88" s="411"/>
      <c r="Z88" s="411"/>
      <c r="AA88" s="411"/>
      <c r="AB88" s="411"/>
      <c r="AC88" s="411"/>
      <c r="AD88" s="411"/>
      <c r="AE88" s="411"/>
      <c r="AF88" s="411"/>
      <c r="AG88" s="411"/>
      <c r="AH88" s="411"/>
      <c r="AI88" s="411"/>
      <c r="AJ88" s="411"/>
      <c r="AK88" s="411"/>
      <c r="AL88" s="411"/>
      <c r="AM88" s="411"/>
      <c r="AN88" s="411"/>
      <c r="AO88" s="411"/>
      <c r="AP88" s="411"/>
      <c r="AQ88" s="411"/>
      <c r="AR88" s="411"/>
      <c r="AS88" s="411"/>
      <c r="AT88" s="411"/>
      <c r="AU88" s="411"/>
      <c r="AV88" s="411"/>
      <c r="AW88" s="411"/>
      <c r="AX88" s="411"/>
      <c r="AY88" s="411"/>
      <c r="AZ88" s="411"/>
      <c r="BA88" s="411"/>
    </row>
    <row r="89" spans="2:53" ht="15.65" customHeight="1" x14ac:dyDescent="0.25">
      <c r="B89" s="425">
        <v>2022</v>
      </c>
      <c r="C89" s="417">
        <v>0</v>
      </c>
      <c r="D89" s="1283">
        <v>0</v>
      </c>
      <c r="E89" s="1192">
        <v>0</v>
      </c>
      <c r="F89" s="411"/>
      <c r="G89" s="411"/>
      <c r="H89" s="411"/>
      <c r="I89" s="411"/>
      <c r="J89" s="411"/>
      <c r="K89" s="411"/>
      <c r="L89" s="411"/>
      <c r="M89" s="411"/>
      <c r="N89" s="411"/>
      <c r="O89" s="411"/>
      <c r="P89" s="411"/>
      <c r="Q89" s="411"/>
      <c r="R89" s="411"/>
      <c r="S89" s="411"/>
      <c r="T89" s="411"/>
      <c r="U89" s="411"/>
      <c r="V89" s="411"/>
      <c r="W89" s="411"/>
      <c r="X89" s="411"/>
      <c r="Y89" s="411"/>
      <c r="Z89" s="411"/>
      <c r="AA89" s="411"/>
      <c r="AB89" s="411"/>
      <c r="AC89" s="411"/>
      <c r="AD89" s="411"/>
      <c r="AE89" s="411"/>
      <c r="AF89" s="411"/>
      <c r="AG89" s="411"/>
      <c r="AH89" s="411"/>
      <c r="AI89" s="411"/>
      <c r="AJ89" s="411"/>
      <c r="AK89" s="411"/>
      <c r="AL89" s="411"/>
      <c r="AM89" s="411"/>
      <c r="AN89" s="411"/>
      <c r="AO89" s="411"/>
      <c r="AP89" s="411"/>
      <c r="AQ89" s="411"/>
      <c r="AR89" s="411"/>
      <c r="AS89" s="411"/>
      <c r="AT89" s="411"/>
      <c r="AU89" s="411"/>
      <c r="AV89" s="411"/>
      <c r="AW89" s="411"/>
      <c r="AX89" s="411"/>
      <c r="AY89" s="411"/>
      <c r="AZ89" s="411"/>
      <c r="BA89" s="411"/>
    </row>
    <row r="90" spans="2:53" ht="15.65" customHeight="1" x14ac:dyDescent="0.25">
      <c r="B90" s="420">
        <v>2023</v>
      </c>
      <c r="C90" s="421">
        <v>0</v>
      </c>
      <c r="D90" s="1284">
        <v>0</v>
      </c>
      <c r="E90" s="1194">
        <v>0</v>
      </c>
      <c r="F90" s="411"/>
      <c r="G90" s="411"/>
      <c r="H90" s="411"/>
      <c r="I90" s="411"/>
      <c r="J90" s="411"/>
      <c r="K90" s="411"/>
      <c r="L90" s="411"/>
      <c r="M90" s="411"/>
      <c r="N90" s="411"/>
      <c r="O90" s="411"/>
      <c r="P90" s="411"/>
      <c r="Q90" s="411"/>
      <c r="R90" s="411"/>
      <c r="S90" s="411"/>
      <c r="T90" s="411"/>
      <c r="U90" s="411"/>
      <c r="V90" s="411"/>
      <c r="W90" s="411"/>
      <c r="X90" s="411"/>
      <c r="Y90" s="411"/>
      <c r="Z90" s="411"/>
      <c r="AA90" s="411"/>
      <c r="AB90" s="411"/>
      <c r="AC90" s="411"/>
      <c r="AD90" s="411"/>
      <c r="AE90" s="411"/>
      <c r="AF90" s="411"/>
      <c r="AG90" s="411"/>
      <c r="AH90" s="411"/>
      <c r="AI90" s="411"/>
      <c r="AJ90" s="411"/>
      <c r="AK90" s="411"/>
      <c r="AL90" s="411"/>
      <c r="AM90" s="411"/>
      <c r="AN90" s="411"/>
      <c r="AO90" s="411"/>
      <c r="AP90" s="411"/>
      <c r="AQ90" s="411"/>
      <c r="AR90" s="411"/>
      <c r="AS90" s="411"/>
      <c r="AT90" s="411"/>
      <c r="AU90" s="411"/>
      <c r="AV90" s="411"/>
      <c r="AW90" s="411"/>
      <c r="AX90" s="411"/>
      <c r="AY90" s="411"/>
      <c r="AZ90" s="411"/>
      <c r="BA90" s="411"/>
    </row>
    <row r="91" spans="2:53" ht="15.65" customHeight="1" x14ac:dyDescent="0.25">
      <c r="B91" s="425">
        <v>2024</v>
      </c>
      <c r="C91" s="417">
        <v>0</v>
      </c>
      <c r="D91" s="1283">
        <v>0</v>
      </c>
      <c r="E91" s="1192">
        <v>0</v>
      </c>
      <c r="F91" s="411"/>
      <c r="G91" s="411"/>
      <c r="H91" s="411"/>
      <c r="I91" s="411"/>
      <c r="J91" s="411"/>
      <c r="K91" s="411"/>
      <c r="L91" s="411"/>
      <c r="M91" s="411"/>
      <c r="N91" s="411"/>
      <c r="O91" s="411"/>
      <c r="P91" s="411"/>
      <c r="Q91" s="411"/>
      <c r="R91" s="411"/>
      <c r="S91" s="411"/>
      <c r="T91" s="411"/>
      <c r="U91" s="411"/>
      <c r="V91" s="411"/>
      <c r="W91" s="411"/>
      <c r="X91" s="411"/>
      <c r="Y91" s="411"/>
      <c r="Z91" s="411"/>
      <c r="AA91" s="411"/>
      <c r="AB91" s="411"/>
      <c r="AC91" s="411"/>
      <c r="AD91" s="411"/>
      <c r="AE91" s="411"/>
      <c r="AF91" s="411"/>
      <c r="AG91" s="411"/>
      <c r="AH91" s="411"/>
      <c r="AI91" s="411"/>
      <c r="AJ91" s="411"/>
      <c r="AK91" s="411"/>
      <c r="AL91" s="411"/>
      <c r="AM91" s="411"/>
      <c r="AN91" s="411"/>
      <c r="AO91" s="411"/>
      <c r="AP91" s="411"/>
      <c r="AQ91" s="411"/>
      <c r="AR91" s="411"/>
      <c r="AS91" s="411"/>
      <c r="AT91" s="411"/>
      <c r="AU91" s="411"/>
      <c r="AV91" s="411"/>
      <c r="AW91" s="411"/>
      <c r="AX91" s="411"/>
      <c r="AY91" s="411"/>
      <c r="AZ91" s="411"/>
      <c r="BA91" s="411"/>
    </row>
    <row r="92" spans="2:53" ht="15.65" customHeight="1" x14ac:dyDescent="0.25">
      <c r="B92" s="420">
        <v>2025</v>
      </c>
      <c r="C92" s="421">
        <v>0</v>
      </c>
      <c r="D92" s="1284">
        <v>0</v>
      </c>
      <c r="E92" s="1194">
        <v>0</v>
      </c>
      <c r="F92" s="411"/>
      <c r="G92" s="411"/>
      <c r="H92" s="411"/>
      <c r="I92" s="411"/>
      <c r="J92" s="411"/>
      <c r="K92" s="411"/>
      <c r="L92" s="411"/>
      <c r="M92" s="411"/>
      <c r="N92" s="411"/>
      <c r="O92" s="411"/>
      <c r="P92" s="411"/>
      <c r="Q92" s="411"/>
      <c r="R92" s="411"/>
      <c r="S92" s="411"/>
      <c r="T92" s="411"/>
      <c r="U92" s="411"/>
      <c r="V92" s="411"/>
      <c r="W92" s="411"/>
      <c r="X92" s="411"/>
      <c r="Y92" s="411"/>
      <c r="Z92" s="411"/>
      <c r="AA92" s="411"/>
      <c r="AB92" s="411"/>
      <c r="AC92" s="411"/>
      <c r="AD92" s="411"/>
      <c r="AE92" s="411"/>
      <c r="AF92" s="411"/>
      <c r="AG92" s="411"/>
      <c r="AH92" s="411"/>
      <c r="AI92" s="411"/>
      <c r="AJ92" s="411"/>
      <c r="AK92" s="411"/>
      <c r="AL92" s="411"/>
      <c r="AM92" s="411"/>
      <c r="AN92" s="411"/>
      <c r="AO92" s="411"/>
      <c r="AP92" s="411"/>
      <c r="AQ92" s="411"/>
      <c r="AR92" s="411"/>
      <c r="AS92" s="411"/>
      <c r="AT92" s="411"/>
      <c r="AU92" s="411"/>
      <c r="AV92" s="411"/>
      <c r="AW92" s="411"/>
      <c r="AX92" s="411"/>
      <c r="AY92" s="411"/>
      <c r="AZ92" s="411"/>
      <c r="BA92" s="411"/>
    </row>
    <row r="93" spans="2:53" ht="15.65" customHeight="1" x14ac:dyDescent="0.25">
      <c r="B93" s="234" t="s">
        <v>162</v>
      </c>
      <c r="C93" s="236">
        <v>900</v>
      </c>
      <c r="D93" s="1285">
        <v>12615371.547811801</v>
      </c>
      <c r="E93" s="1196">
        <v>14017.079497568668</v>
      </c>
      <c r="F93" s="411"/>
      <c r="G93" s="411"/>
      <c r="H93" s="411"/>
      <c r="I93" s="411"/>
      <c r="J93" s="411"/>
      <c r="K93" s="411"/>
      <c r="L93" s="411"/>
      <c r="M93" s="411"/>
      <c r="N93" s="411"/>
      <c r="O93" s="411"/>
      <c r="P93" s="411"/>
      <c r="Q93" s="411"/>
      <c r="R93" s="411"/>
      <c r="S93" s="411"/>
      <c r="T93" s="411"/>
      <c r="U93" s="411"/>
      <c r="V93" s="411"/>
      <c r="W93" s="411"/>
      <c r="X93" s="411"/>
      <c r="Y93" s="411"/>
      <c r="Z93" s="411"/>
      <c r="AA93" s="411"/>
      <c r="AB93" s="411"/>
      <c r="AC93" s="411"/>
      <c r="AD93" s="411"/>
      <c r="AE93" s="411"/>
      <c r="AF93" s="411"/>
      <c r="AG93" s="411"/>
      <c r="AH93" s="411"/>
      <c r="AI93" s="411"/>
      <c r="AJ93" s="411"/>
      <c r="AK93" s="411"/>
      <c r="AL93" s="411"/>
      <c r="AM93" s="411"/>
      <c r="AN93" s="411"/>
      <c r="AO93" s="411"/>
      <c r="AP93" s="411"/>
      <c r="AQ93" s="411"/>
      <c r="AR93" s="411"/>
      <c r="AS93" s="411"/>
      <c r="AT93" s="411"/>
      <c r="AU93" s="411"/>
      <c r="AV93" s="411"/>
      <c r="AW93" s="411"/>
      <c r="AX93" s="411"/>
      <c r="AY93" s="411"/>
      <c r="AZ93" s="411"/>
      <c r="BA93" s="411"/>
    </row>
    <row r="94" spans="2:53" ht="15.65" customHeight="1" x14ac:dyDescent="0.25">
      <c r="B94" s="1067" t="s">
        <v>12478</v>
      </c>
      <c r="C94" s="428"/>
      <c r="D94" s="428"/>
      <c r="E94" s="411"/>
      <c r="F94" s="411"/>
      <c r="G94" s="411"/>
      <c r="H94" s="411"/>
      <c r="I94" s="411"/>
      <c r="J94" s="411"/>
      <c r="K94" s="411"/>
      <c r="L94" s="411"/>
      <c r="M94" s="411"/>
      <c r="N94" s="411"/>
      <c r="O94" s="411"/>
      <c r="P94" s="411"/>
      <c r="Q94" s="411"/>
      <c r="R94" s="411"/>
      <c r="S94" s="411"/>
      <c r="T94" s="411"/>
      <c r="U94" s="411"/>
      <c r="V94" s="411"/>
      <c r="W94" s="411"/>
      <c r="X94" s="411"/>
      <c r="Y94" s="411"/>
      <c r="Z94" s="411"/>
      <c r="AA94" s="411"/>
      <c r="AB94" s="411"/>
      <c r="AC94" s="411"/>
      <c r="AD94" s="411"/>
      <c r="AE94" s="411"/>
      <c r="AF94" s="411"/>
      <c r="AG94" s="411"/>
      <c r="AH94" s="411"/>
      <c r="AI94" s="411"/>
      <c r="AJ94" s="411"/>
      <c r="AK94" s="411"/>
      <c r="AL94" s="411"/>
      <c r="AM94" s="411"/>
      <c r="AN94" s="411"/>
      <c r="AO94" s="411"/>
      <c r="AP94" s="411"/>
      <c r="AQ94" s="411"/>
      <c r="AR94" s="411"/>
      <c r="AS94" s="411"/>
      <c r="AT94" s="411"/>
      <c r="AU94" s="411"/>
      <c r="AV94" s="411"/>
      <c r="AW94" s="411"/>
      <c r="AX94" s="411"/>
      <c r="AY94" s="411"/>
      <c r="AZ94" s="411"/>
      <c r="BA94" s="411"/>
    </row>
    <row r="95" spans="2:53" ht="15.65" customHeight="1" x14ac:dyDescent="0.25">
      <c r="B95" s="1075"/>
      <c r="C95" s="428"/>
      <c r="D95" s="428"/>
      <c r="E95" s="411"/>
      <c r="F95" s="411"/>
      <c r="G95" s="411"/>
      <c r="H95" s="411"/>
      <c r="I95" s="411"/>
      <c r="J95" s="411"/>
      <c r="K95" s="411"/>
      <c r="L95" s="411"/>
      <c r="M95" s="411"/>
      <c r="N95" s="411"/>
      <c r="O95" s="411"/>
      <c r="P95" s="411"/>
      <c r="Q95" s="411"/>
      <c r="R95" s="411"/>
      <c r="S95" s="411"/>
      <c r="T95" s="411"/>
      <c r="U95" s="411"/>
      <c r="V95" s="411"/>
      <c r="W95" s="411"/>
      <c r="X95" s="411"/>
      <c r="Y95" s="411"/>
      <c r="Z95" s="411"/>
      <c r="AA95" s="411"/>
      <c r="AB95" s="411"/>
      <c r="AC95" s="411"/>
      <c r="AD95" s="411"/>
      <c r="AE95" s="411"/>
      <c r="AF95" s="411"/>
      <c r="AG95" s="411"/>
      <c r="AH95" s="411"/>
      <c r="AI95" s="411"/>
      <c r="AJ95" s="411"/>
      <c r="AK95" s="411"/>
      <c r="AL95" s="411"/>
      <c r="AM95" s="411"/>
      <c r="AN95" s="411"/>
      <c r="AO95" s="411"/>
      <c r="AP95" s="411"/>
      <c r="AQ95" s="411"/>
      <c r="AR95" s="411"/>
      <c r="AS95" s="411"/>
      <c r="AT95" s="411"/>
      <c r="AU95" s="411"/>
      <c r="AV95" s="411"/>
      <c r="AW95" s="411"/>
      <c r="AX95" s="411"/>
      <c r="AY95" s="411"/>
      <c r="AZ95" s="411"/>
      <c r="BA95" s="411"/>
    </row>
    <row r="96" spans="2:53" ht="15.65" customHeight="1" x14ac:dyDescent="0.25">
      <c r="B96" s="411"/>
      <c r="C96" s="428"/>
      <c r="D96" s="428"/>
      <c r="E96" s="411"/>
      <c r="F96" s="411"/>
      <c r="G96" s="411"/>
      <c r="H96" s="411"/>
      <c r="I96" s="411"/>
      <c r="J96" s="411"/>
      <c r="K96" s="411"/>
      <c r="L96" s="411"/>
      <c r="M96" s="411"/>
      <c r="N96" s="411"/>
      <c r="O96" s="411"/>
      <c r="P96" s="411"/>
      <c r="Q96" s="411"/>
      <c r="R96" s="411"/>
      <c r="S96" s="411"/>
      <c r="T96" s="411"/>
      <c r="U96" s="411"/>
      <c r="V96" s="411"/>
      <c r="W96" s="411"/>
      <c r="X96" s="411"/>
      <c r="Y96" s="411"/>
      <c r="Z96" s="411"/>
      <c r="AA96" s="411"/>
      <c r="AB96" s="411"/>
      <c r="AC96" s="411"/>
      <c r="AD96" s="411"/>
      <c r="AE96" s="411"/>
      <c r="AF96" s="411"/>
      <c r="AG96" s="411"/>
      <c r="AH96" s="411"/>
      <c r="AI96" s="411"/>
      <c r="AJ96" s="411"/>
      <c r="AK96" s="411"/>
      <c r="AL96" s="411"/>
      <c r="AM96" s="411"/>
      <c r="AN96" s="411"/>
      <c r="AO96" s="411"/>
      <c r="AP96" s="411"/>
      <c r="AQ96" s="411"/>
      <c r="AR96" s="411"/>
      <c r="AS96" s="411"/>
      <c r="AT96" s="411"/>
      <c r="AU96" s="411"/>
      <c r="AV96" s="411"/>
      <c r="AW96" s="411"/>
      <c r="AX96" s="411"/>
      <c r="AY96" s="411"/>
      <c r="AZ96" s="411"/>
      <c r="BA96" s="411"/>
    </row>
    <row r="97" spans="2:53" ht="14.5" x14ac:dyDescent="0.25">
      <c r="B97" s="1406" t="s">
        <v>645</v>
      </c>
      <c r="C97" s="1387"/>
      <c r="D97" s="1387"/>
      <c r="E97" s="1387"/>
      <c r="F97" s="411"/>
      <c r="G97" s="411"/>
      <c r="H97" s="411"/>
      <c r="I97" s="411"/>
      <c r="J97" s="411"/>
      <c r="K97" s="411"/>
      <c r="L97" s="404"/>
      <c r="M97" s="404"/>
      <c r="N97" s="404"/>
      <c r="O97" s="411"/>
      <c r="P97" s="411"/>
      <c r="Q97" s="411"/>
      <c r="R97" s="411"/>
      <c r="S97" s="411"/>
      <c r="T97" s="411"/>
      <c r="U97" s="411"/>
      <c r="V97" s="411"/>
      <c r="W97" s="411"/>
      <c r="X97" s="411"/>
      <c r="Y97" s="411"/>
      <c r="Z97" s="411"/>
      <c r="AA97" s="411"/>
      <c r="AB97" s="411"/>
      <c r="AC97" s="411"/>
      <c r="AD97" s="411"/>
      <c r="AE97" s="411"/>
      <c r="AF97" s="411"/>
      <c r="AG97" s="411"/>
      <c r="AH97" s="411"/>
      <c r="AI97" s="411"/>
      <c r="AJ97" s="411"/>
      <c r="AK97" s="411"/>
      <c r="AL97" s="411"/>
      <c r="AM97" s="411"/>
      <c r="AN97" s="411"/>
      <c r="AO97" s="411"/>
      <c r="AP97" s="411"/>
      <c r="AQ97" s="411"/>
      <c r="AR97" s="411"/>
      <c r="AS97" s="411"/>
      <c r="AT97" s="411"/>
      <c r="AU97" s="411"/>
      <c r="AV97" s="411"/>
      <c r="AW97" s="411"/>
      <c r="AX97" s="411"/>
      <c r="AY97" s="411"/>
      <c r="AZ97" s="411"/>
      <c r="BA97" s="411"/>
    </row>
    <row r="98" spans="2:53" ht="15.65" customHeight="1" x14ac:dyDescent="0.25">
      <c r="B98" s="261" t="s">
        <v>12546</v>
      </c>
      <c r="C98" s="413"/>
      <c r="D98" s="413"/>
      <c r="E98" s="386"/>
      <c r="F98" s="411"/>
      <c r="G98" s="404"/>
      <c r="H98" s="404"/>
      <c r="I98" s="404"/>
      <c r="J98" s="404"/>
      <c r="K98" s="404"/>
      <c r="L98" s="411"/>
      <c r="M98" s="411"/>
      <c r="N98" s="411"/>
      <c r="O98" s="411"/>
      <c r="P98" s="411"/>
      <c r="Q98" s="411"/>
      <c r="R98" s="411"/>
      <c r="S98" s="411"/>
      <c r="T98" s="411"/>
      <c r="U98" s="411"/>
      <c r="V98" s="411"/>
      <c r="W98" s="411"/>
      <c r="X98" s="411"/>
      <c r="Y98" s="411"/>
      <c r="Z98" s="411"/>
      <c r="AA98" s="411"/>
      <c r="AB98" s="411"/>
      <c r="AC98" s="411"/>
      <c r="AD98" s="411"/>
      <c r="AE98" s="411"/>
      <c r="AF98" s="411"/>
      <c r="AG98" s="411"/>
      <c r="AH98" s="411"/>
      <c r="AI98" s="411"/>
      <c r="AJ98" s="411"/>
      <c r="AK98" s="411"/>
      <c r="AL98" s="411"/>
      <c r="AM98" s="411"/>
      <c r="AN98" s="411"/>
      <c r="AO98" s="411"/>
      <c r="AP98" s="411"/>
      <c r="AQ98" s="411"/>
      <c r="AR98" s="411"/>
      <c r="AS98" s="411"/>
      <c r="AT98" s="411"/>
      <c r="AU98" s="411"/>
      <c r="AV98" s="411"/>
      <c r="AW98" s="411"/>
      <c r="AX98" s="411"/>
      <c r="AY98" s="411"/>
      <c r="AZ98" s="411"/>
      <c r="BA98" s="411"/>
    </row>
    <row r="99" spans="2:53" ht="15.65" customHeight="1" x14ac:dyDescent="0.25">
      <c r="B99" s="265" t="s">
        <v>0</v>
      </c>
      <c r="C99" s="228" t="s">
        <v>12477</v>
      </c>
      <c r="D99" s="265" t="s">
        <v>109</v>
      </c>
      <c r="E99" s="265" t="s">
        <v>110</v>
      </c>
      <c r="F99" s="411"/>
      <c r="G99" s="411"/>
      <c r="H99" s="411"/>
      <c r="I99" s="411"/>
      <c r="J99" s="411"/>
      <c r="K99" s="411"/>
      <c r="L99" s="411"/>
      <c r="M99" s="411"/>
      <c r="N99" s="411"/>
      <c r="O99" s="411"/>
      <c r="P99" s="411"/>
      <c r="Q99" s="411"/>
      <c r="R99" s="411"/>
      <c r="S99" s="411"/>
      <c r="T99" s="411"/>
      <c r="U99" s="411"/>
      <c r="V99" s="411"/>
      <c r="W99" s="411"/>
      <c r="X99" s="411"/>
      <c r="Y99" s="411"/>
      <c r="Z99" s="411"/>
      <c r="AA99" s="411"/>
      <c r="AB99" s="411"/>
      <c r="AC99" s="411"/>
      <c r="AD99" s="411"/>
      <c r="AE99" s="411"/>
      <c r="AF99" s="411"/>
      <c r="AG99" s="411"/>
      <c r="AH99" s="411"/>
      <c r="AI99" s="411"/>
      <c r="AJ99" s="411"/>
      <c r="AK99" s="411"/>
      <c r="AL99" s="411"/>
      <c r="AM99" s="411"/>
      <c r="AN99" s="411"/>
      <c r="AO99" s="411"/>
      <c r="AP99" s="411"/>
      <c r="AQ99" s="411"/>
      <c r="AR99" s="411"/>
      <c r="AS99" s="411"/>
      <c r="AT99" s="411"/>
      <c r="AU99" s="411"/>
      <c r="AV99" s="411"/>
      <c r="AW99" s="411"/>
      <c r="AX99" s="411"/>
      <c r="AY99" s="411"/>
      <c r="AZ99" s="411"/>
      <c r="BA99" s="411"/>
    </row>
    <row r="100" spans="2:53" ht="15.65" customHeight="1" x14ac:dyDescent="0.25">
      <c r="B100" s="416">
        <v>2004</v>
      </c>
      <c r="C100" s="417">
        <v>0</v>
      </c>
      <c r="D100" s="1283">
        <v>0</v>
      </c>
      <c r="E100" s="1192">
        <v>0</v>
      </c>
      <c r="F100" s="411"/>
      <c r="G100" s="411"/>
      <c r="H100" s="411"/>
      <c r="I100" s="411"/>
      <c r="J100" s="411"/>
      <c r="K100" s="411"/>
      <c r="L100" s="411"/>
      <c r="M100" s="411"/>
      <c r="N100" s="411"/>
      <c r="O100" s="411"/>
      <c r="P100" s="411"/>
      <c r="Q100" s="411"/>
      <c r="R100" s="411"/>
      <c r="S100" s="411"/>
      <c r="T100" s="411"/>
      <c r="U100" s="411"/>
      <c r="V100" s="411"/>
      <c r="W100" s="411"/>
      <c r="X100" s="411"/>
      <c r="Y100" s="411"/>
      <c r="Z100" s="411"/>
      <c r="AA100" s="411"/>
      <c r="AB100" s="411"/>
      <c r="AC100" s="411"/>
      <c r="AD100" s="411"/>
      <c r="AE100" s="411"/>
      <c r="AF100" s="411"/>
      <c r="AG100" s="411"/>
      <c r="AH100" s="411"/>
      <c r="AI100" s="411"/>
      <c r="AJ100" s="411"/>
      <c r="AK100" s="411"/>
      <c r="AL100" s="411"/>
      <c r="AM100" s="411"/>
      <c r="AN100" s="411"/>
      <c r="AO100" s="411"/>
      <c r="AP100" s="411"/>
      <c r="AQ100" s="411"/>
      <c r="AR100" s="411"/>
      <c r="AS100" s="411"/>
      <c r="AT100" s="411"/>
      <c r="AU100" s="411"/>
      <c r="AV100" s="411"/>
      <c r="AW100" s="411"/>
      <c r="AX100" s="411"/>
      <c r="AY100" s="411"/>
      <c r="AZ100" s="411"/>
      <c r="BA100" s="411"/>
    </row>
    <row r="101" spans="2:53" ht="15.65" customHeight="1" x14ac:dyDescent="0.25">
      <c r="B101" s="420">
        <v>2005</v>
      </c>
      <c r="C101" s="421">
        <v>31</v>
      </c>
      <c r="D101" s="1284">
        <v>17880435.498087201</v>
      </c>
      <c r="E101" s="1194">
        <v>576788.24187378073</v>
      </c>
      <c r="F101" s="411"/>
      <c r="G101" s="411"/>
      <c r="H101" s="411"/>
      <c r="I101" s="411"/>
      <c r="J101" s="411"/>
      <c r="K101" s="411"/>
      <c r="L101" s="411"/>
      <c r="M101" s="411"/>
      <c r="N101" s="411"/>
      <c r="O101" s="411"/>
      <c r="P101" s="411"/>
      <c r="Q101" s="411"/>
      <c r="R101" s="411"/>
      <c r="S101" s="411"/>
      <c r="T101" s="411"/>
      <c r="U101" s="411"/>
      <c r="V101" s="411"/>
      <c r="W101" s="411"/>
      <c r="X101" s="411"/>
      <c r="Y101" s="411"/>
      <c r="Z101" s="411"/>
      <c r="AA101" s="411"/>
      <c r="AB101" s="411"/>
      <c r="AC101" s="411"/>
      <c r="AD101" s="411"/>
      <c r="AE101" s="411"/>
      <c r="AF101" s="411"/>
      <c r="AG101" s="411"/>
      <c r="AH101" s="411"/>
      <c r="AI101" s="411"/>
      <c r="AJ101" s="411"/>
      <c r="AK101" s="411"/>
      <c r="AL101" s="411"/>
      <c r="AM101" s="411"/>
      <c r="AN101" s="411"/>
      <c r="AO101" s="411"/>
      <c r="AP101" s="411"/>
      <c r="AQ101" s="411"/>
      <c r="AR101" s="411"/>
      <c r="AS101" s="411"/>
      <c r="AT101" s="411"/>
      <c r="AU101" s="411"/>
      <c r="AV101" s="411"/>
      <c r="AW101" s="411"/>
      <c r="AX101" s="411"/>
      <c r="AY101" s="411"/>
      <c r="AZ101" s="411"/>
      <c r="BA101" s="411"/>
    </row>
    <row r="102" spans="2:53" ht="15.65" customHeight="1" x14ac:dyDescent="0.25">
      <c r="B102" s="416">
        <v>2006</v>
      </c>
      <c r="C102" s="417">
        <v>14</v>
      </c>
      <c r="D102" s="1283">
        <v>166946.68355238601</v>
      </c>
      <c r="E102" s="1192">
        <v>11924.763110884714</v>
      </c>
      <c r="F102" s="411"/>
      <c r="G102" s="411"/>
      <c r="H102" s="411"/>
      <c r="I102" s="411"/>
      <c r="J102" s="411"/>
      <c r="K102" s="411"/>
      <c r="L102" s="411"/>
      <c r="M102" s="411"/>
      <c r="N102" s="411"/>
      <c r="O102" s="411"/>
      <c r="P102" s="411"/>
      <c r="Q102" s="411"/>
      <c r="R102" s="411"/>
      <c r="S102" s="411"/>
      <c r="T102" s="411"/>
      <c r="U102" s="411"/>
      <c r="V102" s="411"/>
      <c r="W102" s="411"/>
      <c r="X102" s="411"/>
      <c r="Y102" s="411"/>
      <c r="Z102" s="411"/>
      <c r="AA102" s="411"/>
      <c r="AB102" s="411"/>
      <c r="AC102" s="411"/>
      <c r="AD102" s="411"/>
      <c r="AE102" s="411"/>
      <c r="AF102" s="411"/>
      <c r="AG102" s="411"/>
      <c r="AH102" s="411"/>
      <c r="AI102" s="411"/>
      <c r="AJ102" s="411"/>
      <c r="AK102" s="411"/>
      <c r="AL102" s="411"/>
      <c r="AM102" s="411"/>
      <c r="AN102" s="411"/>
      <c r="AO102" s="411"/>
      <c r="AP102" s="411"/>
      <c r="AQ102" s="411"/>
      <c r="AR102" s="411"/>
      <c r="AS102" s="411"/>
      <c r="AT102" s="411"/>
      <c r="AU102" s="411"/>
      <c r="AV102" s="411"/>
      <c r="AW102" s="411"/>
      <c r="AX102" s="411"/>
      <c r="AY102" s="411"/>
      <c r="AZ102" s="411"/>
      <c r="BA102" s="411"/>
    </row>
    <row r="103" spans="2:53" ht="15.65" customHeight="1" x14ac:dyDescent="0.25">
      <c r="B103" s="420">
        <v>2007</v>
      </c>
      <c r="C103" s="421">
        <v>26</v>
      </c>
      <c r="D103" s="1284">
        <v>2910716.5466736099</v>
      </c>
      <c r="E103" s="1194">
        <v>111950.63641052345</v>
      </c>
      <c r="F103" s="411"/>
      <c r="G103" s="411"/>
      <c r="H103" s="411"/>
      <c r="I103" s="411"/>
      <c r="J103" s="411"/>
      <c r="K103" s="411"/>
      <c r="L103" s="411"/>
      <c r="M103" s="411"/>
      <c r="N103" s="411"/>
      <c r="O103" s="411"/>
      <c r="P103" s="411"/>
      <c r="Q103" s="411"/>
      <c r="R103" s="411"/>
      <c r="S103" s="411"/>
      <c r="T103" s="411"/>
      <c r="U103" s="411"/>
      <c r="V103" s="411"/>
      <c r="W103" s="411"/>
      <c r="X103" s="411"/>
      <c r="Y103" s="411"/>
      <c r="Z103" s="411"/>
      <c r="AA103" s="411"/>
      <c r="AB103" s="411"/>
      <c r="AC103" s="411"/>
      <c r="AD103" s="411"/>
      <c r="AE103" s="411"/>
      <c r="AF103" s="411"/>
      <c r="AG103" s="411"/>
      <c r="AH103" s="411"/>
      <c r="AI103" s="411"/>
      <c r="AJ103" s="411"/>
      <c r="AK103" s="411"/>
      <c r="AL103" s="411"/>
      <c r="AM103" s="411"/>
      <c r="AN103" s="411"/>
      <c r="AO103" s="411"/>
      <c r="AP103" s="411"/>
      <c r="AQ103" s="411"/>
      <c r="AR103" s="411"/>
      <c r="AS103" s="411"/>
      <c r="AT103" s="411"/>
      <c r="AU103" s="411"/>
      <c r="AV103" s="411"/>
      <c r="AW103" s="411"/>
      <c r="AX103" s="411"/>
      <c r="AY103" s="411"/>
      <c r="AZ103" s="411"/>
      <c r="BA103" s="411"/>
    </row>
    <row r="104" spans="2:53" ht="15.65" customHeight="1" x14ac:dyDescent="0.25">
      <c r="B104" s="416">
        <v>2008</v>
      </c>
      <c r="C104" s="417">
        <v>5</v>
      </c>
      <c r="D104" s="1283">
        <v>18594.2696144537</v>
      </c>
      <c r="E104" s="1192">
        <v>3718.8539228907403</v>
      </c>
      <c r="F104" s="411"/>
      <c r="G104" s="411"/>
      <c r="H104" s="411"/>
      <c r="I104" s="411"/>
      <c r="J104" s="411"/>
      <c r="K104" s="411"/>
      <c r="L104" s="411"/>
      <c r="M104" s="411"/>
      <c r="N104" s="411"/>
      <c r="O104" s="411"/>
      <c r="P104" s="411"/>
      <c r="Q104" s="411"/>
      <c r="R104" s="411"/>
      <c r="S104" s="411"/>
      <c r="T104" s="411"/>
      <c r="U104" s="411"/>
      <c r="V104" s="411"/>
      <c r="W104" s="411"/>
      <c r="X104" s="411"/>
      <c r="Y104" s="411"/>
      <c r="Z104" s="411"/>
      <c r="AA104" s="411"/>
      <c r="AB104" s="411"/>
      <c r="AC104" s="411"/>
      <c r="AD104" s="411"/>
      <c r="AE104" s="411"/>
      <c r="AF104" s="411"/>
      <c r="AG104" s="411"/>
      <c r="AH104" s="411"/>
      <c r="AI104" s="411"/>
      <c r="AJ104" s="411"/>
      <c r="AK104" s="411"/>
      <c r="AL104" s="411"/>
      <c r="AM104" s="411"/>
      <c r="AN104" s="411"/>
      <c r="AO104" s="411"/>
      <c r="AP104" s="411"/>
      <c r="AQ104" s="411"/>
      <c r="AR104" s="411"/>
      <c r="AS104" s="411"/>
      <c r="AT104" s="411"/>
      <c r="AU104" s="411"/>
      <c r="AV104" s="411"/>
      <c r="AW104" s="411"/>
      <c r="AX104" s="411"/>
      <c r="AY104" s="411"/>
      <c r="AZ104" s="411"/>
      <c r="BA104" s="411"/>
    </row>
    <row r="105" spans="2:53" ht="15.65" customHeight="1" x14ac:dyDescent="0.25">
      <c r="B105" s="420">
        <v>2009</v>
      </c>
      <c r="C105" s="421">
        <v>187</v>
      </c>
      <c r="D105" s="1284">
        <v>13878338.328849699</v>
      </c>
      <c r="E105" s="1194">
        <v>74215.712988501065</v>
      </c>
      <c r="F105" s="411"/>
      <c r="G105" s="411"/>
      <c r="H105" s="411"/>
      <c r="I105" s="411"/>
      <c r="J105" s="411"/>
      <c r="K105" s="411"/>
      <c r="L105" s="411"/>
      <c r="M105" s="411"/>
      <c r="N105" s="411"/>
      <c r="O105" s="411"/>
      <c r="P105" s="411"/>
      <c r="Q105" s="411"/>
      <c r="R105" s="411"/>
      <c r="S105" s="411"/>
      <c r="T105" s="411"/>
      <c r="U105" s="411"/>
      <c r="V105" s="411"/>
      <c r="W105" s="411"/>
      <c r="X105" s="411"/>
      <c r="Y105" s="411"/>
      <c r="Z105" s="411"/>
      <c r="AA105" s="411"/>
      <c r="AB105" s="411"/>
      <c r="AC105" s="411"/>
      <c r="AD105" s="411"/>
      <c r="AE105" s="411"/>
      <c r="AF105" s="411"/>
      <c r="AG105" s="411"/>
      <c r="AH105" s="411"/>
      <c r="AI105" s="411"/>
      <c r="AJ105" s="411"/>
      <c r="AK105" s="411"/>
      <c r="AL105" s="411"/>
      <c r="AM105" s="411"/>
      <c r="AN105" s="411"/>
      <c r="AO105" s="411"/>
      <c r="AP105" s="411"/>
      <c r="AQ105" s="411"/>
      <c r="AR105" s="411"/>
      <c r="AS105" s="411"/>
      <c r="AT105" s="411"/>
      <c r="AU105" s="411"/>
      <c r="AV105" s="411"/>
      <c r="AW105" s="411"/>
      <c r="AX105" s="411"/>
      <c r="AY105" s="411"/>
      <c r="AZ105" s="411"/>
      <c r="BA105" s="411"/>
    </row>
    <row r="106" spans="2:53" ht="15.65" customHeight="1" x14ac:dyDescent="0.25">
      <c r="B106" s="416">
        <v>2010</v>
      </c>
      <c r="C106" s="417">
        <v>75</v>
      </c>
      <c r="D106" s="1283">
        <v>1993878.2378743901</v>
      </c>
      <c r="E106" s="1192">
        <v>26585.043171658534</v>
      </c>
      <c r="F106" s="411"/>
      <c r="G106" s="411"/>
      <c r="H106" s="411"/>
      <c r="I106" s="411"/>
      <c r="J106" s="411"/>
      <c r="K106" s="411"/>
      <c r="L106" s="411"/>
      <c r="M106" s="411"/>
      <c r="N106" s="411"/>
      <c r="O106" s="411"/>
      <c r="P106" s="411"/>
      <c r="Q106" s="411"/>
      <c r="R106" s="411"/>
      <c r="S106" s="411"/>
      <c r="T106" s="411"/>
      <c r="U106" s="411"/>
      <c r="V106" s="411"/>
      <c r="W106" s="411"/>
      <c r="X106" s="411"/>
      <c r="Y106" s="411"/>
      <c r="Z106" s="411"/>
      <c r="AA106" s="411"/>
      <c r="AB106" s="411"/>
      <c r="AC106" s="411"/>
      <c r="AD106" s="411"/>
      <c r="AE106" s="411"/>
      <c r="AF106" s="411"/>
      <c r="AG106" s="411"/>
      <c r="AH106" s="411"/>
      <c r="AI106" s="411"/>
      <c r="AJ106" s="411"/>
      <c r="AK106" s="411"/>
      <c r="AL106" s="411"/>
      <c r="AM106" s="411"/>
      <c r="AN106" s="411"/>
      <c r="AO106" s="411"/>
      <c r="AP106" s="411"/>
      <c r="AQ106" s="411"/>
      <c r="AR106" s="411"/>
      <c r="AS106" s="411"/>
      <c r="AT106" s="411"/>
      <c r="AU106" s="411"/>
      <c r="AV106" s="411"/>
      <c r="AW106" s="411"/>
      <c r="AX106" s="411"/>
      <c r="AY106" s="411"/>
      <c r="AZ106" s="411"/>
      <c r="BA106" s="411"/>
    </row>
    <row r="107" spans="2:53" ht="15.65" customHeight="1" x14ac:dyDescent="0.25">
      <c r="B107" s="420">
        <v>2011</v>
      </c>
      <c r="C107" s="421">
        <v>3</v>
      </c>
      <c r="D107" s="1284">
        <v>1964.03797950945</v>
      </c>
      <c r="E107" s="1194">
        <v>654.67932650315004</v>
      </c>
      <c r="F107" s="411"/>
      <c r="G107" s="411"/>
      <c r="H107" s="411"/>
      <c r="I107" s="411"/>
      <c r="J107" s="411"/>
      <c r="K107" s="411"/>
      <c r="L107" s="411"/>
      <c r="M107" s="411"/>
      <c r="N107" s="411"/>
      <c r="O107" s="411"/>
      <c r="P107" s="411"/>
      <c r="Q107" s="411"/>
      <c r="R107" s="411"/>
      <c r="S107" s="411"/>
      <c r="T107" s="411"/>
      <c r="U107" s="411"/>
      <c r="V107" s="411"/>
      <c r="W107" s="411"/>
      <c r="X107" s="411"/>
      <c r="Y107" s="411"/>
      <c r="Z107" s="411"/>
      <c r="AA107" s="411"/>
      <c r="AB107" s="411"/>
      <c r="AC107" s="411"/>
      <c r="AD107" s="411"/>
      <c r="AE107" s="411"/>
      <c r="AF107" s="411"/>
      <c r="AG107" s="411"/>
      <c r="AH107" s="411"/>
      <c r="AI107" s="411"/>
      <c r="AJ107" s="411"/>
      <c r="AK107" s="411"/>
      <c r="AL107" s="411"/>
      <c r="AM107" s="411"/>
      <c r="AN107" s="411"/>
      <c r="AO107" s="411"/>
      <c r="AP107" s="411"/>
      <c r="AQ107" s="411"/>
      <c r="AR107" s="411"/>
      <c r="AS107" s="411"/>
      <c r="AT107" s="411"/>
      <c r="AU107" s="411"/>
      <c r="AV107" s="411"/>
      <c r="AW107" s="411"/>
      <c r="AX107" s="411"/>
      <c r="AY107" s="411"/>
      <c r="AZ107" s="411"/>
      <c r="BA107" s="411"/>
    </row>
    <row r="108" spans="2:53" ht="15.65" customHeight="1" x14ac:dyDescent="0.25">
      <c r="B108" s="416">
        <v>2012</v>
      </c>
      <c r="C108" s="417">
        <v>9</v>
      </c>
      <c r="D108" s="1283">
        <v>62613.6224113192</v>
      </c>
      <c r="E108" s="1192">
        <v>6957.0691568132443</v>
      </c>
      <c r="F108" s="411"/>
      <c r="G108" s="411"/>
      <c r="H108" s="411"/>
      <c r="I108" s="411"/>
      <c r="J108" s="411"/>
      <c r="K108" s="411"/>
      <c r="L108" s="411"/>
      <c r="M108" s="411"/>
      <c r="N108" s="411"/>
      <c r="O108" s="411"/>
      <c r="P108" s="411"/>
      <c r="Q108" s="411"/>
      <c r="R108" s="411"/>
      <c r="S108" s="411"/>
      <c r="T108" s="411"/>
      <c r="U108" s="411"/>
      <c r="V108" s="411"/>
      <c r="W108" s="411"/>
      <c r="X108" s="411"/>
      <c r="Y108" s="411"/>
      <c r="Z108" s="411"/>
      <c r="AA108" s="411"/>
      <c r="AB108" s="411"/>
      <c r="AC108" s="411"/>
      <c r="AD108" s="411"/>
      <c r="AE108" s="411"/>
      <c r="AF108" s="411"/>
      <c r="AG108" s="411"/>
      <c r="AH108" s="411"/>
      <c r="AI108" s="411"/>
      <c r="AJ108" s="411"/>
      <c r="AK108" s="411"/>
      <c r="AL108" s="411"/>
      <c r="AM108" s="411"/>
      <c r="AN108" s="411"/>
      <c r="AO108" s="411"/>
      <c r="AP108" s="411"/>
      <c r="AQ108" s="411"/>
      <c r="AR108" s="411"/>
      <c r="AS108" s="411"/>
      <c r="AT108" s="411"/>
      <c r="AU108" s="411"/>
      <c r="AV108" s="411"/>
      <c r="AW108" s="411"/>
      <c r="AX108" s="411"/>
      <c r="AY108" s="411"/>
      <c r="AZ108" s="411"/>
      <c r="BA108" s="411"/>
    </row>
    <row r="109" spans="2:53" ht="15.65" customHeight="1" x14ac:dyDescent="0.25">
      <c r="B109" s="420">
        <v>2013</v>
      </c>
      <c r="C109" s="421">
        <v>18</v>
      </c>
      <c r="D109" s="1284">
        <v>835711.92744202202</v>
      </c>
      <c r="E109" s="1194">
        <v>46428.440413445671</v>
      </c>
      <c r="F109" s="411"/>
      <c r="G109" s="411"/>
      <c r="H109" s="411"/>
      <c r="I109" s="411"/>
      <c r="J109" s="411"/>
      <c r="K109" s="411"/>
      <c r="L109" s="411"/>
      <c r="M109" s="411"/>
      <c r="N109" s="411"/>
      <c r="O109" s="411"/>
      <c r="P109" s="411"/>
      <c r="Q109" s="411"/>
      <c r="R109" s="411"/>
      <c r="S109" s="411"/>
      <c r="T109" s="411"/>
      <c r="U109" s="411"/>
      <c r="V109" s="411"/>
      <c r="W109" s="411"/>
      <c r="X109" s="411"/>
      <c r="Y109" s="411"/>
      <c r="Z109" s="411"/>
      <c r="AA109" s="411"/>
      <c r="AB109" s="411"/>
      <c r="AC109" s="411"/>
      <c r="AD109" s="411"/>
      <c r="AE109" s="411"/>
      <c r="AF109" s="411"/>
      <c r="AG109" s="411"/>
      <c r="AH109" s="411"/>
      <c r="AI109" s="411"/>
      <c r="AJ109" s="411"/>
      <c r="AK109" s="411"/>
      <c r="AL109" s="411"/>
      <c r="AM109" s="411"/>
      <c r="AN109" s="411"/>
      <c r="AO109" s="411"/>
      <c r="AP109" s="411"/>
      <c r="AQ109" s="411"/>
      <c r="AR109" s="411"/>
      <c r="AS109" s="411"/>
      <c r="AT109" s="411"/>
      <c r="AU109" s="411"/>
      <c r="AV109" s="411"/>
      <c r="AW109" s="411"/>
      <c r="AX109" s="411"/>
      <c r="AY109" s="411"/>
      <c r="AZ109" s="411"/>
      <c r="BA109" s="411"/>
    </row>
    <row r="110" spans="2:53" ht="15.65" customHeight="1" x14ac:dyDescent="0.25">
      <c r="B110" s="416">
        <v>2014</v>
      </c>
      <c r="C110" s="417">
        <v>10</v>
      </c>
      <c r="D110" s="1283">
        <v>716292.41018800798</v>
      </c>
      <c r="E110" s="1192">
        <v>71629.241018800793</v>
      </c>
      <c r="F110" s="411"/>
      <c r="G110" s="411"/>
      <c r="H110" s="411"/>
      <c r="I110" s="411"/>
      <c r="J110" s="411"/>
      <c r="K110" s="411"/>
      <c r="L110" s="411"/>
      <c r="M110" s="411"/>
      <c r="N110" s="411"/>
      <c r="O110" s="411"/>
      <c r="P110" s="411"/>
      <c r="Q110" s="411"/>
      <c r="R110" s="411"/>
      <c r="S110" s="411"/>
      <c r="T110" s="411"/>
      <c r="U110" s="411"/>
      <c r="V110" s="411"/>
      <c r="W110" s="411"/>
      <c r="X110" s="411"/>
      <c r="Y110" s="411"/>
      <c r="Z110" s="411"/>
      <c r="AA110" s="411"/>
      <c r="AB110" s="411"/>
      <c r="AC110" s="411"/>
      <c r="AD110" s="411"/>
      <c r="AE110" s="411"/>
      <c r="AF110" s="411"/>
      <c r="AG110" s="411"/>
      <c r="AH110" s="411"/>
      <c r="AI110" s="411"/>
      <c r="AJ110" s="411"/>
      <c r="AK110" s="411"/>
      <c r="AL110" s="411"/>
      <c r="AM110" s="411"/>
      <c r="AN110" s="411"/>
      <c r="AO110" s="411"/>
      <c r="AP110" s="411"/>
      <c r="AQ110" s="411"/>
      <c r="AR110" s="411"/>
      <c r="AS110" s="411"/>
      <c r="AT110" s="411"/>
      <c r="AU110" s="411"/>
      <c r="AV110" s="411"/>
      <c r="AW110" s="411"/>
      <c r="AX110" s="411"/>
      <c r="AY110" s="411"/>
      <c r="AZ110" s="411"/>
      <c r="BA110" s="411"/>
    </row>
    <row r="111" spans="2:53" ht="15.65" customHeight="1" x14ac:dyDescent="0.25">
      <c r="B111" s="420">
        <v>2015</v>
      </c>
      <c r="C111" s="421">
        <v>6</v>
      </c>
      <c r="D111" s="1284">
        <v>461925.95122408698</v>
      </c>
      <c r="E111" s="1194">
        <v>76987.65853734783</v>
      </c>
      <c r="F111" s="411"/>
      <c r="G111" s="411"/>
      <c r="H111" s="411"/>
      <c r="I111" s="411"/>
      <c r="J111" s="411"/>
      <c r="K111" s="411"/>
      <c r="L111" s="411"/>
      <c r="M111" s="411"/>
      <c r="N111" s="411"/>
      <c r="O111" s="411"/>
      <c r="P111" s="411"/>
      <c r="Q111" s="411"/>
      <c r="R111" s="411"/>
      <c r="S111" s="411"/>
      <c r="T111" s="411"/>
      <c r="U111" s="411"/>
      <c r="V111" s="411"/>
      <c r="W111" s="411"/>
      <c r="X111" s="411"/>
      <c r="Y111" s="411"/>
      <c r="Z111" s="411"/>
      <c r="AA111" s="411"/>
      <c r="AB111" s="411"/>
      <c r="AC111" s="411"/>
      <c r="AD111" s="411"/>
      <c r="AE111" s="411"/>
      <c r="AF111" s="411"/>
      <c r="AG111" s="411"/>
      <c r="AH111" s="411"/>
      <c r="AI111" s="411"/>
      <c r="AJ111" s="411"/>
      <c r="AK111" s="411"/>
      <c r="AL111" s="411"/>
      <c r="AM111" s="411"/>
      <c r="AN111" s="411"/>
      <c r="AO111" s="411"/>
      <c r="AP111" s="411"/>
      <c r="AQ111" s="411"/>
      <c r="AR111" s="411"/>
      <c r="AS111" s="411"/>
      <c r="AT111" s="411"/>
      <c r="AU111" s="411"/>
      <c r="AV111" s="411"/>
      <c r="AW111" s="411"/>
      <c r="AX111" s="411"/>
      <c r="AY111" s="411"/>
      <c r="AZ111" s="411"/>
      <c r="BA111" s="411"/>
    </row>
    <row r="112" spans="2:53" ht="15.65" customHeight="1" x14ac:dyDescent="0.25">
      <c r="B112" s="416">
        <v>2016</v>
      </c>
      <c r="C112" s="417">
        <v>0</v>
      </c>
      <c r="D112" s="1283">
        <v>0</v>
      </c>
      <c r="E112" s="1192">
        <v>0</v>
      </c>
      <c r="F112" s="411"/>
      <c r="G112" s="411"/>
      <c r="H112" s="411"/>
      <c r="I112" s="411"/>
      <c r="J112" s="411"/>
      <c r="K112" s="411"/>
      <c r="L112" s="411"/>
      <c r="M112" s="411"/>
      <c r="N112" s="411"/>
      <c r="O112" s="411"/>
      <c r="P112" s="411"/>
      <c r="Q112" s="411"/>
      <c r="R112" s="411"/>
      <c r="S112" s="411"/>
      <c r="T112" s="411"/>
      <c r="U112" s="411"/>
      <c r="V112" s="411"/>
      <c r="W112" s="411"/>
      <c r="X112" s="411"/>
      <c r="Y112" s="411"/>
      <c r="Z112" s="411"/>
      <c r="AA112" s="411"/>
      <c r="AB112" s="411"/>
      <c r="AC112" s="411"/>
      <c r="AD112" s="411"/>
      <c r="AE112" s="411"/>
      <c r="AF112" s="411"/>
      <c r="AG112" s="411"/>
      <c r="AH112" s="411"/>
      <c r="AI112" s="411"/>
      <c r="AJ112" s="411"/>
      <c r="AK112" s="411"/>
      <c r="AL112" s="411"/>
      <c r="AM112" s="411"/>
      <c r="AN112" s="411"/>
      <c r="AO112" s="411"/>
      <c r="AP112" s="411"/>
      <c r="AQ112" s="411"/>
      <c r="AR112" s="411"/>
      <c r="AS112" s="411"/>
      <c r="AT112" s="411"/>
      <c r="AU112" s="411"/>
      <c r="AV112" s="411"/>
      <c r="AW112" s="411"/>
      <c r="AX112" s="411"/>
      <c r="AY112" s="411"/>
      <c r="AZ112" s="411"/>
      <c r="BA112" s="411"/>
    </row>
    <row r="113" spans="2:53" ht="15.65" customHeight="1" x14ac:dyDescent="0.25">
      <c r="B113" s="420">
        <v>2017</v>
      </c>
      <c r="C113" s="421">
        <v>27</v>
      </c>
      <c r="D113" s="1284">
        <v>3429336.60551906</v>
      </c>
      <c r="E113" s="1194">
        <v>127012.46687107629</v>
      </c>
      <c r="F113" s="411"/>
      <c r="G113" s="411"/>
      <c r="H113" s="411"/>
      <c r="I113" s="411"/>
      <c r="J113" s="411"/>
      <c r="K113" s="411"/>
      <c r="L113" s="411"/>
      <c r="M113" s="411"/>
      <c r="N113" s="411"/>
      <c r="O113" s="411"/>
      <c r="P113" s="411"/>
      <c r="Q113" s="411"/>
      <c r="R113" s="411"/>
      <c r="S113" s="411"/>
      <c r="T113" s="411"/>
      <c r="U113" s="411"/>
      <c r="V113" s="411"/>
      <c r="W113" s="411"/>
      <c r="X113" s="411"/>
      <c r="Y113" s="411"/>
      <c r="Z113" s="411"/>
      <c r="AA113" s="411"/>
      <c r="AB113" s="411"/>
      <c r="AC113" s="411"/>
      <c r="AD113" s="411"/>
      <c r="AE113" s="411"/>
      <c r="AF113" s="411"/>
      <c r="AG113" s="411"/>
      <c r="AH113" s="411"/>
      <c r="AI113" s="411"/>
      <c r="AJ113" s="411"/>
      <c r="AK113" s="411"/>
      <c r="AL113" s="411"/>
      <c r="AM113" s="411"/>
      <c r="AN113" s="411"/>
      <c r="AO113" s="411"/>
      <c r="AP113" s="411"/>
      <c r="AQ113" s="411"/>
      <c r="AR113" s="411"/>
      <c r="AS113" s="411"/>
      <c r="AT113" s="411"/>
      <c r="AU113" s="411"/>
      <c r="AV113" s="411"/>
      <c r="AW113" s="411"/>
      <c r="AX113" s="411"/>
      <c r="AY113" s="411"/>
      <c r="AZ113" s="411"/>
      <c r="BA113" s="411"/>
    </row>
    <row r="114" spans="2:53" ht="15.65" customHeight="1" x14ac:dyDescent="0.25">
      <c r="B114" s="416">
        <v>2018</v>
      </c>
      <c r="C114" s="417">
        <v>3</v>
      </c>
      <c r="D114" s="1283">
        <v>407910.72720803297</v>
      </c>
      <c r="E114" s="1192">
        <v>135970.24240267766</v>
      </c>
      <c r="F114" s="411"/>
      <c r="G114" s="411"/>
      <c r="H114" s="411"/>
      <c r="I114" s="411"/>
      <c r="J114" s="411"/>
      <c r="K114" s="411"/>
      <c r="L114" s="411"/>
      <c r="M114" s="411"/>
      <c r="N114" s="411"/>
      <c r="O114" s="411"/>
      <c r="P114" s="411"/>
      <c r="Q114" s="411"/>
      <c r="R114" s="411"/>
      <c r="S114" s="411"/>
      <c r="T114" s="411"/>
      <c r="U114" s="411"/>
      <c r="V114" s="411"/>
      <c r="W114" s="411"/>
      <c r="X114" s="411"/>
      <c r="Y114" s="411"/>
      <c r="Z114" s="411"/>
      <c r="AA114" s="411"/>
      <c r="AB114" s="411"/>
      <c r="AC114" s="411"/>
      <c r="AD114" s="411"/>
      <c r="AE114" s="411"/>
      <c r="AF114" s="411"/>
      <c r="AG114" s="411"/>
      <c r="AH114" s="411"/>
      <c r="AI114" s="411"/>
      <c r="AJ114" s="411"/>
      <c r="AK114" s="411"/>
      <c r="AL114" s="411"/>
      <c r="AM114" s="411"/>
      <c r="AN114" s="411"/>
      <c r="AO114" s="411"/>
      <c r="AP114" s="411"/>
      <c r="AQ114" s="411"/>
      <c r="AR114" s="411"/>
      <c r="AS114" s="411"/>
      <c r="AT114" s="411"/>
      <c r="AU114" s="411"/>
      <c r="AV114" s="411"/>
      <c r="AW114" s="411"/>
      <c r="AX114" s="411"/>
      <c r="AY114" s="411"/>
      <c r="AZ114" s="411"/>
      <c r="BA114" s="411"/>
    </row>
    <row r="115" spans="2:53" ht="15.65" customHeight="1" x14ac:dyDescent="0.25">
      <c r="B115" s="420">
        <v>2019</v>
      </c>
      <c r="C115" s="421">
        <v>16</v>
      </c>
      <c r="D115" s="1284">
        <v>1629168.8625890701</v>
      </c>
      <c r="E115" s="1194">
        <v>101823.05391181688</v>
      </c>
      <c r="F115" s="411"/>
      <c r="G115" s="411"/>
      <c r="H115" s="411"/>
      <c r="I115" s="411"/>
      <c r="J115" s="411"/>
      <c r="K115" s="411"/>
      <c r="L115" s="411"/>
      <c r="M115" s="411"/>
      <c r="N115" s="411"/>
      <c r="O115" s="411"/>
      <c r="P115" s="411"/>
      <c r="Q115" s="411"/>
      <c r="R115" s="411"/>
      <c r="S115" s="411"/>
      <c r="T115" s="411"/>
      <c r="U115" s="411"/>
      <c r="V115" s="411"/>
      <c r="W115" s="411"/>
      <c r="X115" s="411"/>
      <c r="Y115" s="411"/>
      <c r="Z115" s="411"/>
      <c r="AA115" s="411"/>
      <c r="AB115" s="411"/>
      <c r="AC115" s="411"/>
      <c r="AD115" s="411"/>
      <c r="AE115" s="411"/>
      <c r="AF115" s="411"/>
      <c r="AG115" s="411"/>
      <c r="AH115" s="411"/>
      <c r="AI115" s="411"/>
      <c r="AJ115" s="411"/>
      <c r="AK115" s="411"/>
      <c r="AL115" s="411"/>
      <c r="AM115" s="411"/>
      <c r="AN115" s="411"/>
      <c r="AO115" s="411"/>
      <c r="AP115" s="411"/>
      <c r="AQ115" s="411"/>
      <c r="AR115" s="411"/>
      <c r="AS115" s="411"/>
      <c r="AT115" s="411"/>
      <c r="AU115" s="411"/>
      <c r="AV115" s="411"/>
      <c r="AW115" s="411"/>
      <c r="AX115" s="411"/>
      <c r="AY115" s="411"/>
      <c r="AZ115" s="411"/>
      <c r="BA115" s="411"/>
    </row>
    <row r="116" spans="2:53" ht="18" customHeight="1" x14ac:dyDescent="0.25">
      <c r="B116" s="425">
        <v>2020</v>
      </c>
      <c r="C116" s="417">
        <v>13</v>
      </c>
      <c r="D116" s="1283">
        <v>1759485.5844118099</v>
      </c>
      <c r="E116" s="1192">
        <v>135345.04495475462</v>
      </c>
      <c r="F116" s="411"/>
      <c r="G116" s="411"/>
      <c r="H116" s="411"/>
      <c r="I116" s="411"/>
      <c r="J116" s="411"/>
      <c r="K116" s="411"/>
      <c r="L116" s="411"/>
      <c r="M116" s="411"/>
      <c r="N116" s="411"/>
      <c r="O116" s="411"/>
      <c r="P116" s="411"/>
      <c r="Q116" s="411"/>
      <c r="R116" s="411"/>
      <c r="S116" s="411"/>
      <c r="T116" s="411"/>
      <c r="U116" s="411"/>
      <c r="V116" s="411"/>
      <c r="W116" s="411"/>
      <c r="X116" s="411"/>
      <c r="Y116" s="411"/>
      <c r="Z116" s="411"/>
      <c r="AA116" s="411"/>
      <c r="AB116" s="411"/>
      <c r="AC116" s="411"/>
      <c r="AD116" s="411"/>
      <c r="AE116" s="411"/>
      <c r="AF116" s="411"/>
      <c r="AG116" s="411"/>
      <c r="AH116" s="411"/>
      <c r="AI116" s="411"/>
      <c r="AJ116" s="411"/>
      <c r="AK116" s="411"/>
      <c r="AL116" s="411"/>
      <c r="AM116" s="411"/>
      <c r="AN116" s="411"/>
      <c r="AO116" s="411"/>
      <c r="AP116" s="411"/>
      <c r="AQ116" s="411"/>
      <c r="AR116" s="411"/>
      <c r="AS116" s="411"/>
      <c r="AT116" s="411"/>
      <c r="AU116" s="411"/>
      <c r="AV116" s="411"/>
      <c r="AW116" s="411"/>
      <c r="AX116" s="411"/>
      <c r="AY116" s="411"/>
      <c r="AZ116" s="411"/>
      <c r="BA116" s="411"/>
    </row>
    <row r="117" spans="2:53" ht="15.75" customHeight="1" x14ac:dyDescent="0.25">
      <c r="B117" s="420">
        <v>2021</v>
      </c>
      <c r="C117" s="421">
        <v>5</v>
      </c>
      <c r="D117" s="1284">
        <v>64561.301682575198</v>
      </c>
      <c r="E117" s="1194">
        <v>12912.260336515039</v>
      </c>
      <c r="F117" s="411"/>
      <c r="G117" s="411"/>
      <c r="H117" s="411"/>
      <c r="I117" s="411"/>
      <c r="J117" s="411"/>
      <c r="K117" s="411"/>
      <c r="L117" s="411"/>
      <c r="M117" s="411"/>
      <c r="N117" s="411"/>
      <c r="O117" s="411"/>
      <c r="P117" s="411"/>
      <c r="Q117" s="411"/>
      <c r="R117" s="411"/>
      <c r="S117" s="411"/>
      <c r="T117" s="411"/>
      <c r="U117" s="411"/>
      <c r="V117" s="411"/>
      <c r="W117" s="411"/>
      <c r="X117" s="411"/>
      <c r="Y117" s="411"/>
      <c r="Z117" s="411"/>
      <c r="AA117" s="411"/>
      <c r="AB117" s="411"/>
      <c r="AC117" s="411"/>
      <c r="AD117" s="411"/>
      <c r="AE117" s="411"/>
      <c r="AF117" s="411"/>
      <c r="AG117" s="411"/>
      <c r="AH117" s="411"/>
      <c r="AI117" s="411"/>
      <c r="AJ117" s="411"/>
      <c r="AK117" s="411"/>
      <c r="AL117" s="411"/>
      <c r="AM117" s="411"/>
      <c r="AN117" s="411"/>
      <c r="AO117" s="411"/>
      <c r="AP117" s="411"/>
      <c r="AQ117" s="411"/>
      <c r="AR117" s="411"/>
      <c r="AS117" s="411"/>
      <c r="AT117" s="411"/>
      <c r="AU117" s="411"/>
      <c r="AV117" s="411"/>
      <c r="AW117" s="411"/>
      <c r="AX117" s="411"/>
      <c r="AY117" s="411"/>
      <c r="AZ117" s="411"/>
      <c r="BA117" s="411"/>
    </row>
    <row r="118" spans="2:53" ht="15.65" customHeight="1" x14ac:dyDescent="0.25">
      <c r="B118" s="425">
        <v>2022</v>
      </c>
      <c r="C118" s="417">
        <v>3</v>
      </c>
      <c r="D118" s="1283">
        <v>228109.84160197401</v>
      </c>
      <c r="E118" s="1192">
        <v>76036.613867324675</v>
      </c>
      <c r="F118" s="411"/>
      <c r="G118" s="411"/>
      <c r="H118" s="411"/>
      <c r="I118" s="411"/>
      <c r="J118" s="411"/>
      <c r="K118" s="411"/>
      <c r="L118" s="411"/>
      <c r="M118" s="411"/>
      <c r="N118" s="411"/>
      <c r="O118" s="411"/>
      <c r="P118" s="411"/>
      <c r="Q118" s="411"/>
      <c r="R118" s="411"/>
      <c r="S118" s="411"/>
      <c r="T118" s="411"/>
      <c r="U118" s="411"/>
      <c r="V118" s="411"/>
      <c r="W118" s="411"/>
      <c r="X118" s="411"/>
      <c r="Y118" s="411"/>
      <c r="Z118" s="411"/>
      <c r="AA118" s="411"/>
      <c r="AB118" s="411"/>
      <c r="AC118" s="411"/>
      <c r="AD118" s="411"/>
      <c r="AE118" s="411"/>
      <c r="AF118" s="411"/>
      <c r="AG118" s="411"/>
      <c r="AH118" s="411"/>
      <c r="AI118" s="411"/>
      <c r="AJ118" s="411"/>
      <c r="AK118" s="411"/>
      <c r="AL118" s="411"/>
      <c r="AM118" s="411"/>
      <c r="AN118" s="411"/>
      <c r="AO118" s="411"/>
      <c r="AP118" s="411"/>
      <c r="AQ118" s="411"/>
      <c r="AR118" s="411"/>
      <c r="AS118" s="411"/>
      <c r="AT118" s="411"/>
      <c r="AU118" s="411"/>
      <c r="AV118" s="411"/>
      <c r="AW118" s="411"/>
      <c r="AX118" s="411"/>
      <c r="AY118" s="411"/>
      <c r="AZ118" s="411"/>
      <c r="BA118" s="411"/>
    </row>
    <row r="119" spans="2:53" ht="15.65" customHeight="1" x14ac:dyDescent="0.25">
      <c r="B119" s="420">
        <v>2023</v>
      </c>
      <c r="C119" s="421">
        <v>8</v>
      </c>
      <c r="D119" s="1284">
        <v>2787151.8300863998</v>
      </c>
      <c r="E119" s="1194">
        <v>348393.97876079998</v>
      </c>
      <c r="F119" s="411"/>
      <c r="G119" s="411"/>
      <c r="H119" s="411"/>
      <c r="I119" s="411"/>
      <c r="J119" s="411"/>
      <c r="K119" s="411"/>
      <c r="L119" s="411"/>
      <c r="M119" s="411"/>
      <c r="N119" s="411"/>
      <c r="O119" s="411"/>
      <c r="P119" s="411"/>
      <c r="Q119" s="411"/>
      <c r="R119" s="411"/>
      <c r="S119" s="411"/>
      <c r="T119" s="411"/>
      <c r="U119" s="411"/>
      <c r="V119" s="411"/>
      <c r="W119" s="411"/>
      <c r="X119" s="411"/>
      <c r="Y119" s="411"/>
      <c r="Z119" s="411"/>
      <c r="AA119" s="411"/>
      <c r="AB119" s="411"/>
      <c r="AC119" s="411"/>
      <c r="AD119" s="411"/>
      <c r="AE119" s="411"/>
      <c r="AF119" s="411"/>
      <c r="AG119" s="411"/>
      <c r="AH119" s="411"/>
      <c r="AI119" s="411"/>
      <c r="AJ119" s="411"/>
      <c r="AK119" s="411"/>
      <c r="AL119" s="411"/>
      <c r="AM119" s="411"/>
      <c r="AN119" s="411"/>
      <c r="AO119" s="411"/>
      <c r="AP119" s="411"/>
      <c r="AQ119" s="411"/>
      <c r="AR119" s="411"/>
      <c r="AS119" s="411"/>
      <c r="AT119" s="411"/>
      <c r="AU119" s="411"/>
      <c r="AV119" s="411"/>
      <c r="AW119" s="411"/>
      <c r="AX119" s="411"/>
      <c r="AY119" s="411"/>
      <c r="AZ119" s="411"/>
      <c r="BA119" s="411"/>
    </row>
    <row r="120" spans="2:53" ht="15.65" customHeight="1" x14ac:dyDescent="0.25">
      <c r="B120" s="425">
        <v>2024</v>
      </c>
      <c r="C120" s="417">
        <v>13</v>
      </c>
      <c r="D120" s="1283">
        <v>9779046.6337199993</v>
      </c>
      <c r="E120" s="1192">
        <v>752234.35644</v>
      </c>
      <c r="F120" s="411"/>
      <c r="G120" s="411"/>
      <c r="H120" s="411"/>
      <c r="I120" s="411"/>
      <c r="J120" s="411"/>
      <c r="K120" s="411"/>
      <c r="L120" s="411"/>
      <c r="M120" s="411"/>
      <c r="N120" s="411"/>
      <c r="O120" s="411"/>
      <c r="P120" s="411"/>
      <c r="Q120" s="411"/>
      <c r="R120" s="411"/>
      <c r="S120" s="411"/>
      <c r="T120" s="411"/>
      <c r="U120" s="411"/>
      <c r="V120" s="411"/>
      <c r="W120" s="411"/>
      <c r="X120" s="411"/>
      <c r="Y120" s="411"/>
      <c r="Z120" s="411"/>
      <c r="AA120" s="411"/>
      <c r="AB120" s="411"/>
      <c r="AC120" s="411"/>
      <c r="AD120" s="411"/>
      <c r="AE120" s="411"/>
      <c r="AF120" s="411"/>
      <c r="AG120" s="411"/>
      <c r="AH120" s="411"/>
      <c r="AI120" s="411"/>
      <c r="AJ120" s="411"/>
      <c r="AK120" s="411"/>
      <c r="AL120" s="411"/>
      <c r="AM120" s="411"/>
      <c r="AN120" s="411"/>
      <c r="AO120" s="411"/>
      <c r="AP120" s="411"/>
      <c r="AQ120" s="411"/>
      <c r="AR120" s="411"/>
      <c r="AS120" s="411"/>
      <c r="AT120" s="411"/>
      <c r="AU120" s="411"/>
      <c r="AV120" s="411"/>
      <c r="AW120" s="411"/>
      <c r="AX120" s="411"/>
      <c r="AY120" s="411"/>
      <c r="AZ120" s="411"/>
      <c r="BA120" s="411"/>
    </row>
    <row r="121" spans="2:53" ht="15.65" customHeight="1" x14ac:dyDescent="0.25">
      <c r="B121" s="420">
        <v>2025</v>
      </c>
      <c r="C121" s="421">
        <v>2</v>
      </c>
      <c r="D121" s="1284">
        <v>20566</v>
      </c>
      <c r="E121" s="1194">
        <v>10283</v>
      </c>
      <c r="F121" s="411"/>
      <c r="G121" s="411"/>
      <c r="H121" s="411"/>
      <c r="I121" s="411"/>
      <c r="J121" s="411"/>
      <c r="K121" s="411"/>
      <c r="L121" s="411"/>
      <c r="M121" s="411"/>
      <c r="N121" s="411"/>
      <c r="O121" s="411"/>
      <c r="P121" s="411"/>
      <c r="Q121" s="411"/>
      <c r="R121" s="411"/>
      <c r="S121" s="411"/>
      <c r="T121" s="411"/>
      <c r="U121" s="411"/>
      <c r="V121" s="411"/>
      <c r="W121" s="411"/>
      <c r="X121" s="411"/>
      <c r="Y121" s="411"/>
      <c r="Z121" s="411"/>
      <c r="AA121" s="411"/>
      <c r="AB121" s="411"/>
      <c r="AC121" s="411"/>
      <c r="AD121" s="411"/>
      <c r="AE121" s="411"/>
      <c r="AF121" s="411"/>
      <c r="AG121" s="411"/>
      <c r="AH121" s="411"/>
      <c r="AI121" s="411"/>
      <c r="AJ121" s="411"/>
      <c r="AK121" s="411"/>
      <c r="AL121" s="411"/>
      <c r="AM121" s="411"/>
      <c r="AN121" s="411"/>
      <c r="AO121" s="411"/>
      <c r="AP121" s="411"/>
      <c r="AQ121" s="411"/>
      <c r="AR121" s="411"/>
      <c r="AS121" s="411"/>
      <c r="AT121" s="411"/>
      <c r="AU121" s="411"/>
      <c r="AV121" s="411"/>
      <c r="AW121" s="411"/>
      <c r="AX121" s="411"/>
      <c r="AY121" s="411"/>
      <c r="AZ121" s="411"/>
      <c r="BA121" s="411"/>
    </row>
    <row r="122" spans="2:53" ht="15.65" customHeight="1" x14ac:dyDescent="0.25">
      <c r="B122" s="234" t="s">
        <v>162</v>
      </c>
      <c r="C122" s="236">
        <v>474</v>
      </c>
      <c r="D122" s="1285">
        <v>59032754.900715604</v>
      </c>
      <c r="E122" s="1196">
        <v>124541.67700572913</v>
      </c>
      <c r="F122" s="411"/>
      <c r="G122" s="411"/>
      <c r="H122" s="411"/>
      <c r="I122" s="411"/>
      <c r="J122" s="411"/>
      <c r="K122" s="411"/>
      <c r="L122" s="411"/>
      <c r="M122" s="411"/>
      <c r="N122" s="411"/>
      <c r="O122" s="411"/>
      <c r="P122" s="411"/>
      <c r="Q122" s="411"/>
      <c r="R122" s="411"/>
      <c r="S122" s="411"/>
      <c r="T122" s="411"/>
      <c r="U122" s="411"/>
      <c r="V122" s="411"/>
      <c r="W122" s="411"/>
      <c r="X122" s="411"/>
      <c r="Y122" s="411"/>
      <c r="Z122" s="411"/>
      <c r="AA122" s="411"/>
      <c r="AB122" s="411"/>
      <c r="AC122" s="411"/>
      <c r="AD122" s="411"/>
      <c r="AE122" s="411"/>
      <c r="AF122" s="411"/>
      <c r="AG122" s="411"/>
      <c r="AH122" s="411"/>
      <c r="AI122" s="411"/>
      <c r="AJ122" s="411"/>
      <c r="AK122" s="411"/>
      <c r="AL122" s="411"/>
      <c r="AM122" s="411"/>
      <c r="AN122" s="411"/>
      <c r="AO122" s="411"/>
      <c r="AP122" s="411"/>
      <c r="AQ122" s="411"/>
      <c r="AR122" s="411"/>
      <c r="AS122" s="411"/>
      <c r="AT122" s="411"/>
      <c r="AU122" s="411"/>
      <c r="AV122" s="411"/>
      <c r="AW122" s="411"/>
      <c r="AX122" s="411"/>
      <c r="AY122" s="411"/>
      <c r="AZ122" s="411"/>
      <c r="BA122" s="411"/>
    </row>
    <row r="123" spans="2:53" ht="15.65" customHeight="1" x14ac:dyDescent="0.25">
      <c r="B123" s="1067" t="s">
        <v>12478</v>
      </c>
      <c r="C123" s="428"/>
      <c r="D123" s="429"/>
      <c r="E123" s="411"/>
      <c r="F123" s="411"/>
      <c r="G123" s="411"/>
      <c r="H123" s="411"/>
      <c r="I123" s="411"/>
      <c r="J123" s="411"/>
      <c r="K123" s="411"/>
      <c r="L123" s="411"/>
      <c r="M123" s="411"/>
      <c r="N123" s="411"/>
      <c r="O123" s="411"/>
      <c r="P123" s="411"/>
      <c r="Q123" s="411"/>
      <c r="R123" s="411"/>
      <c r="S123" s="411"/>
      <c r="T123" s="411"/>
      <c r="U123" s="411"/>
      <c r="V123" s="411"/>
      <c r="W123" s="411"/>
      <c r="X123" s="411"/>
      <c r="Y123" s="411"/>
      <c r="Z123" s="411"/>
      <c r="AA123" s="411"/>
      <c r="AB123" s="411"/>
      <c r="AC123" s="411"/>
      <c r="AD123" s="411"/>
      <c r="AE123" s="411"/>
      <c r="AF123" s="411"/>
      <c r="AG123" s="411"/>
      <c r="AH123" s="411"/>
      <c r="AI123" s="411"/>
      <c r="AJ123" s="411"/>
      <c r="AK123" s="411"/>
      <c r="AL123" s="411"/>
      <c r="AM123" s="411"/>
      <c r="AN123" s="411"/>
      <c r="AO123" s="411"/>
      <c r="AP123" s="411"/>
      <c r="AQ123" s="411"/>
      <c r="AR123" s="411"/>
      <c r="AS123" s="411"/>
      <c r="AT123" s="411"/>
      <c r="AU123" s="411"/>
      <c r="AV123" s="411"/>
      <c r="AW123" s="411"/>
      <c r="AX123" s="411"/>
      <c r="AY123" s="411"/>
      <c r="AZ123" s="411"/>
      <c r="BA123" s="411"/>
    </row>
    <row r="124" spans="2:53" ht="15.65" customHeight="1" x14ac:dyDescent="0.25">
      <c r="B124" s="1075"/>
      <c r="C124" s="428"/>
      <c r="D124" s="429"/>
      <c r="E124" s="411"/>
      <c r="F124" s="411"/>
      <c r="G124" s="411"/>
      <c r="H124" s="411"/>
      <c r="I124" s="411"/>
      <c r="J124" s="411"/>
      <c r="K124" s="411"/>
      <c r="L124" s="411"/>
      <c r="M124" s="411"/>
      <c r="N124" s="411"/>
      <c r="O124" s="411"/>
      <c r="P124" s="411"/>
      <c r="Q124" s="411"/>
      <c r="R124" s="411"/>
      <c r="S124" s="411"/>
      <c r="T124" s="411"/>
      <c r="U124" s="411"/>
      <c r="V124" s="411"/>
      <c r="W124" s="411"/>
      <c r="X124" s="411"/>
      <c r="Y124" s="411"/>
      <c r="Z124" s="411"/>
      <c r="AA124" s="411"/>
      <c r="AB124" s="411"/>
      <c r="AC124" s="411"/>
      <c r="AD124" s="411"/>
      <c r="AE124" s="411"/>
      <c r="AF124" s="411"/>
      <c r="AG124" s="411"/>
      <c r="AH124" s="411"/>
      <c r="AI124" s="411"/>
      <c r="AJ124" s="411"/>
      <c r="AK124" s="411"/>
      <c r="AL124" s="411"/>
      <c r="AM124" s="411"/>
      <c r="AN124" s="411"/>
      <c r="AO124" s="411"/>
      <c r="AP124" s="411"/>
      <c r="AQ124" s="411"/>
      <c r="AR124" s="411"/>
      <c r="AS124" s="411"/>
      <c r="AT124" s="411"/>
      <c r="AU124" s="411"/>
      <c r="AV124" s="411"/>
      <c r="AW124" s="411"/>
      <c r="AX124" s="411"/>
      <c r="AY124" s="411"/>
      <c r="AZ124" s="411"/>
      <c r="BA124" s="411"/>
    </row>
    <row r="125" spans="2:53" ht="15.65" customHeight="1" x14ac:dyDescent="0.25">
      <c r="B125" s="411"/>
      <c r="C125" s="428"/>
      <c r="D125" s="428"/>
      <c r="E125" s="411"/>
      <c r="F125" s="411"/>
      <c r="G125" s="411"/>
      <c r="H125" s="411"/>
      <c r="I125" s="411"/>
      <c r="J125" s="411"/>
      <c r="K125" s="411"/>
      <c r="L125" s="411"/>
      <c r="M125" s="411"/>
      <c r="N125" s="411"/>
      <c r="O125" s="411"/>
      <c r="P125" s="411"/>
      <c r="Q125" s="411"/>
      <c r="R125" s="411"/>
      <c r="S125" s="411"/>
      <c r="T125" s="411"/>
      <c r="U125" s="411"/>
      <c r="V125" s="411"/>
      <c r="W125" s="411"/>
      <c r="X125" s="411"/>
      <c r="Y125" s="411"/>
      <c r="Z125" s="411"/>
      <c r="AA125" s="411"/>
      <c r="AB125" s="411"/>
      <c r="AC125" s="411"/>
      <c r="AD125" s="411"/>
      <c r="AE125" s="411"/>
      <c r="AF125" s="411"/>
      <c r="AG125" s="411"/>
      <c r="AH125" s="411"/>
      <c r="AI125" s="411"/>
      <c r="AJ125" s="411"/>
      <c r="AK125" s="411"/>
      <c r="AL125" s="411"/>
      <c r="AM125" s="411"/>
      <c r="AN125" s="411"/>
      <c r="AO125" s="411"/>
      <c r="AP125" s="411"/>
      <c r="AQ125" s="411"/>
      <c r="AR125" s="411"/>
      <c r="AS125" s="411"/>
      <c r="AT125" s="411"/>
      <c r="AU125" s="411"/>
      <c r="AV125" s="411"/>
      <c r="AW125" s="411"/>
      <c r="AX125" s="411"/>
      <c r="AY125" s="411"/>
      <c r="AZ125" s="411"/>
      <c r="BA125" s="411"/>
    </row>
    <row r="126" spans="2:53" ht="14.5" x14ac:dyDescent="0.25">
      <c r="B126" s="1406" t="s">
        <v>646</v>
      </c>
      <c r="C126" s="1387"/>
      <c r="D126" s="1387"/>
      <c r="E126" s="1387"/>
      <c r="F126" s="411"/>
      <c r="G126" s="411"/>
      <c r="H126" s="411"/>
      <c r="I126" s="411"/>
      <c r="J126" s="411"/>
      <c r="K126" s="411"/>
      <c r="L126" s="411"/>
      <c r="M126" s="411"/>
      <c r="N126" s="411"/>
      <c r="O126" s="411"/>
      <c r="P126" s="411"/>
      <c r="Q126" s="411"/>
      <c r="R126" s="411"/>
      <c r="S126" s="411"/>
      <c r="T126" s="411"/>
      <c r="U126" s="411"/>
      <c r="V126" s="411"/>
      <c r="W126" s="411"/>
      <c r="X126" s="411"/>
      <c r="Y126" s="411"/>
      <c r="Z126" s="411"/>
      <c r="AA126" s="411"/>
      <c r="AB126" s="411"/>
      <c r="AC126" s="411"/>
      <c r="AD126" s="411"/>
      <c r="AE126" s="411"/>
      <c r="AF126" s="411"/>
      <c r="AG126" s="411"/>
      <c r="AH126" s="411"/>
      <c r="AI126" s="411"/>
      <c r="AJ126" s="411"/>
      <c r="AK126" s="411"/>
      <c r="AL126" s="411"/>
      <c r="AM126" s="411"/>
      <c r="AN126" s="411"/>
      <c r="AO126" s="411"/>
      <c r="AP126" s="411"/>
      <c r="AQ126" s="411"/>
      <c r="AR126" s="411"/>
      <c r="AS126" s="411"/>
      <c r="AT126" s="411"/>
      <c r="AU126" s="411"/>
      <c r="AV126" s="411"/>
      <c r="AW126" s="411"/>
      <c r="AX126" s="411"/>
      <c r="AY126" s="411"/>
      <c r="AZ126" s="411"/>
      <c r="BA126" s="411"/>
    </row>
    <row r="127" spans="2:53" ht="15.65" customHeight="1" x14ac:dyDescent="0.25">
      <c r="B127" s="261" t="s">
        <v>12546</v>
      </c>
      <c r="C127" s="413"/>
      <c r="D127" s="413"/>
      <c r="E127" s="386"/>
      <c r="F127" s="411"/>
      <c r="G127" s="411"/>
      <c r="H127" s="411"/>
      <c r="I127" s="411"/>
      <c r="J127" s="411"/>
      <c r="K127" s="411"/>
      <c r="L127" s="404"/>
      <c r="M127" s="404"/>
      <c r="N127" s="404"/>
      <c r="O127" s="411"/>
      <c r="P127" s="411"/>
      <c r="Q127" s="411"/>
      <c r="R127" s="411"/>
      <c r="S127" s="411"/>
      <c r="T127" s="411"/>
      <c r="U127" s="411"/>
      <c r="V127" s="411"/>
      <c r="W127" s="411"/>
      <c r="X127" s="411"/>
      <c r="Y127" s="411"/>
      <c r="Z127" s="411"/>
      <c r="AA127" s="411"/>
      <c r="AB127" s="411"/>
      <c r="AC127" s="411"/>
      <c r="AD127" s="411"/>
      <c r="AE127" s="411"/>
      <c r="AF127" s="411"/>
      <c r="AG127" s="411"/>
      <c r="AH127" s="411"/>
      <c r="AI127" s="411"/>
      <c r="AJ127" s="411"/>
      <c r="AK127" s="411"/>
      <c r="AL127" s="411"/>
      <c r="AM127" s="411"/>
      <c r="AN127" s="411"/>
      <c r="AO127" s="411"/>
      <c r="AP127" s="411"/>
      <c r="AQ127" s="411"/>
      <c r="AR127" s="411"/>
      <c r="AS127" s="411"/>
      <c r="AT127" s="411"/>
      <c r="AU127" s="411"/>
      <c r="AV127" s="411"/>
      <c r="AW127" s="411"/>
      <c r="AX127" s="411"/>
      <c r="AY127" s="411"/>
      <c r="AZ127" s="411"/>
      <c r="BA127" s="411"/>
    </row>
    <row r="128" spans="2:53" ht="15.65" customHeight="1" x14ac:dyDescent="0.25">
      <c r="B128" s="265" t="s">
        <v>0</v>
      </c>
      <c r="C128" s="228" t="s">
        <v>12477</v>
      </c>
      <c r="D128" s="265" t="s">
        <v>109</v>
      </c>
      <c r="E128" s="265" t="s">
        <v>110</v>
      </c>
      <c r="F128" s="411"/>
      <c r="G128" s="404"/>
      <c r="H128" s="404"/>
      <c r="I128" s="404"/>
      <c r="J128" s="404"/>
      <c r="K128" s="404"/>
      <c r="L128" s="411"/>
      <c r="M128" s="411"/>
      <c r="N128" s="411"/>
      <c r="O128" s="411"/>
      <c r="P128" s="411"/>
      <c r="Q128" s="411"/>
      <c r="R128" s="411"/>
      <c r="S128" s="411"/>
      <c r="T128" s="411"/>
      <c r="U128" s="411"/>
      <c r="V128" s="411"/>
      <c r="W128" s="411"/>
      <c r="X128" s="411"/>
      <c r="Y128" s="411"/>
      <c r="Z128" s="411"/>
      <c r="AA128" s="411"/>
      <c r="AB128" s="411"/>
      <c r="AC128" s="411"/>
      <c r="AD128" s="411"/>
      <c r="AE128" s="411"/>
      <c r="AF128" s="411"/>
      <c r="AG128" s="411"/>
      <c r="AH128" s="411"/>
      <c r="AI128" s="411"/>
      <c r="AJ128" s="411"/>
      <c r="AK128" s="411"/>
      <c r="AL128" s="411"/>
      <c r="AM128" s="411"/>
      <c r="AN128" s="411"/>
      <c r="AO128" s="411"/>
      <c r="AP128" s="411"/>
      <c r="AQ128" s="411"/>
      <c r="AR128" s="411"/>
      <c r="AS128" s="411"/>
      <c r="AT128" s="411"/>
      <c r="AU128" s="411"/>
      <c r="AV128" s="411"/>
      <c r="AW128" s="411"/>
      <c r="AX128" s="411"/>
      <c r="AY128" s="411"/>
      <c r="AZ128" s="411"/>
      <c r="BA128" s="411"/>
    </row>
    <row r="129" spans="2:53" ht="15.65" customHeight="1" x14ac:dyDescent="0.25">
      <c r="B129" s="416">
        <v>2004</v>
      </c>
      <c r="C129" s="417">
        <v>0</v>
      </c>
      <c r="D129" s="1283">
        <v>0</v>
      </c>
      <c r="E129" s="1192">
        <v>0</v>
      </c>
      <c r="F129" s="411"/>
      <c r="G129" s="411"/>
      <c r="H129" s="411"/>
      <c r="I129" s="411"/>
      <c r="J129" s="411"/>
      <c r="K129" s="411"/>
      <c r="L129" s="411"/>
      <c r="M129" s="411"/>
      <c r="N129" s="411"/>
      <c r="O129" s="411"/>
      <c r="P129" s="411"/>
      <c r="Q129" s="411"/>
      <c r="R129" s="411"/>
      <c r="S129" s="411"/>
      <c r="T129" s="411"/>
      <c r="U129" s="411"/>
      <c r="V129" s="411"/>
      <c r="W129" s="411"/>
      <c r="X129" s="411"/>
      <c r="Y129" s="411"/>
      <c r="Z129" s="411"/>
      <c r="AA129" s="411"/>
      <c r="AB129" s="411"/>
      <c r="AC129" s="411"/>
      <c r="AD129" s="411"/>
      <c r="AE129" s="411"/>
      <c r="AF129" s="411"/>
      <c r="AG129" s="411"/>
      <c r="AH129" s="411"/>
      <c r="AI129" s="411"/>
      <c r="AJ129" s="411"/>
      <c r="AK129" s="411"/>
      <c r="AL129" s="411"/>
      <c r="AM129" s="411"/>
      <c r="AN129" s="411"/>
      <c r="AO129" s="411"/>
      <c r="AP129" s="411"/>
      <c r="AQ129" s="411"/>
      <c r="AR129" s="411"/>
      <c r="AS129" s="411"/>
      <c r="AT129" s="411"/>
      <c r="AU129" s="411"/>
      <c r="AV129" s="411"/>
      <c r="AW129" s="411"/>
      <c r="AX129" s="411"/>
      <c r="AY129" s="411"/>
      <c r="AZ129" s="411"/>
      <c r="BA129" s="411"/>
    </row>
    <row r="130" spans="2:53" ht="15.65" customHeight="1" x14ac:dyDescent="0.25">
      <c r="B130" s="420">
        <v>2005</v>
      </c>
      <c r="C130" s="421">
        <v>4</v>
      </c>
      <c r="D130" s="1284">
        <v>89632.789012481604</v>
      </c>
      <c r="E130" s="1194">
        <v>22408.197253120401</v>
      </c>
      <c r="F130" s="411"/>
      <c r="G130" s="411"/>
      <c r="H130" s="411"/>
      <c r="I130" s="411"/>
      <c r="J130" s="411"/>
      <c r="K130" s="411"/>
      <c r="L130" s="411"/>
      <c r="M130" s="411"/>
      <c r="N130" s="411"/>
      <c r="O130" s="411"/>
      <c r="P130" s="411"/>
      <c r="Q130" s="411"/>
      <c r="R130" s="411"/>
      <c r="S130" s="411"/>
      <c r="T130" s="411"/>
      <c r="U130" s="411"/>
      <c r="V130" s="411"/>
      <c r="W130" s="411"/>
      <c r="X130" s="411"/>
      <c r="Y130" s="411"/>
      <c r="Z130" s="411"/>
      <c r="AA130" s="411"/>
      <c r="AB130" s="411"/>
      <c r="AC130" s="411"/>
      <c r="AD130" s="411"/>
      <c r="AE130" s="411"/>
      <c r="AF130" s="411"/>
      <c r="AG130" s="411"/>
      <c r="AH130" s="411"/>
      <c r="AI130" s="411"/>
      <c r="AJ130" s="411"/>
      <c r="AK130" s="411"/>
      <c r="AL130" s="411"/>
      <c r="AM130" s="411"/>
      <c r="AN130" s="411"/>
      <c r="AO130" s="411"/>
      <c r="AP130" s="411"/>
      <c r="AQ130" s="411"/>
      <c r="AR130" s="411"/>
      <c r="AS130" s="411"/>
      <c r="AT130" s="411"/>
      <c r="AU130" s="411"/>
      <c r="AV130" s="411"/>
      <c r="AW130" s="411"/>
      <c r="AX130" s="411"/>
      <c r="AY130" s="411"/>
      <c r="AZ130" s="411"/>
      <c r="BA130" s="411"/>
    </row>
    <row r="131" spans="2:53" ht="15.65" customHeight="1" x14ac:dyDescent="0.25">
      <c r="B131" s="416">
        <v>2006</v>
      </c>
      <c r="C131" s="417">
        <v>40</v>
      </c>
      <c r="D131" s="1283">
        <v>4652122.7715731598</v>
      </c>
      <c r="E131" s="1192">
        <v>116303.069289329</v>
      </c>
      <c r="F131" s="411"/>
      <c r="G131" s="411"/>
      <c r="H131" s="411"/>
      <c r="I131" s="411"/>
      <c r="J131" s="411"/>
      <c r="K131" s="411"/>
      <c r="L131" s="411"/>
      <c r="M131" s="411"/>
      <c r="N131" s="411"/>
      <c r="O131" s="411"/>
      <c r="P131" s="411"/>
      <c r="Q131" s="411"/>
      <c r="R131" s="411"/>
      <c r="S131" s="411"/>
      <c r="T131" s="411"/>
      <c r="U131" s="411"/>
      <c r="V131" s="411"/>
      <c r="W131" s="411"/>
      <c r="X131" s="411"/>
      <c r="Y131" s="411"/>
      <c r="Z131" s="411"/>
      <c r="AA131" s="411"/>
      <c r="AB131" s="411"/>
      <c r="AC131" s="411"/>
      <c r="AD131" s="411"/>
      <c r="AE131" s="411"/>
      <c r="AF131" s="411"/>
      <c r="AG131" s="411"/>
      <c r="AH131" s="411"/>
      <c r="AI131" s="411"/>
      <c r="AJ131" s="411"/>
      <c r="AK131" s="411"/>
      <c r="AL131" s="411"/>
      <c r="AM131" s="411"/>
      <c r="AN131" s="411"/>
      <c r="AO131" s="411"/>
      <c r="AP131" s="411"/>
      <c r="AQ131" s="411"/>
      <c r="AR131" s="411"/>
      <c r="AS131" s="411"/>
      <c r="AT131" s="411"/>
      <c r="AU131" s="411"/>
      <c r="AV131" s="411"/>
      <c r="AW131" s="411"/>
      <c r="AX131" s="411"/>
      <c r="AY131" s="411"/>
      <c r="AZ131" s="411"/>
      <c r="BA131" s="411"/>
    </row>
    <row r="132" spans="2:53" ht="15.65" customHeight="1" x14ac:dyDescent="0.25">
      <c r="B132" s="420">
        <v>2007</v>
      </c>
      <c r="C132" s="421">
        <v>1</v>
      </c>
      <c r="D132" s="1284">
        <v>99.665738970685993</v>
      </c>
      <c r="E132" s="1194">
        <v>99.665738970685993</v>
      </c>
      <c r="F132" s="411"/>
      <c r="G132" s="411"/>
      <c r="H132" s="411"/>
      <c r="I132" s="411"/>
      <c r="J132" s="411"/>
      <c r="K132" s="411"/>
      <c r="L132" s="411"/>
      <c r="M132" s="411"/>
      <c r="N132" s="411"/>
      <c r="O132" s="411"/>
      <c r="P132" s="411"/>
      <c r="Q132" s="411"/>
      <c r="R132" s="411"/>
      <c r="S132" s="411"/>
      <c r="T132" s="411"/>
      <c r="U132" s="411"/>
      <c r="V132" s="411"/>
      <c r="W132" s="411"/>
      <c r="X132" s="411"/>
      <c r="Y132" s="411"/>
      <c r="Z132" s="411"/>
      <c r="AA132" s="411"/>
      <c r="AB132" s="411"/>
      <c r="AC132" s="411"/>
      <c r="AD132" s="411"/>
      <c r="AE132" s="411"/>
      <c r="AF132" s="411"/>
      <c r="AG132" s="411"/>
      <c r="AH132" s="411"/>
      <c r="AI132" s="411"/>
      <c r="AJ132" s="411"/>
      <c r="AK132" s="411"/>
      <c r="AL132" s="411"/>
      <c r="AM132" s="411"/>
      <c r="AN132" s="411"/>
      <c r="AO132" s="411"/>
      <c r="AP132" s="411"/>
      <c r="AQ132" s="411"/>
      <c r="AR132" s="411"/>
      <c r="AS132" s="411"/>
      <c r="AT132" s="411"/>
      <c r="AU132" s="411"/>
      <c r="AV132" s="411"/>
      <c r="AW132" s="411"/>
      <c r="AX132" s="411"/>
      <c r="AY132" s="411"/>
      <c r="AZ132" s="411"/>
      <c r="BA132" s="411"/>
    </row>
    <row r="133" spans="2:53" ht="15.65" customHeight="1" x14ac:dyDescent="0.25">
      <c r="B133" s="416">
        <v>2008</v>
      </c>
      <c r="C133" s="417">
        <v>24</v>
      </c>
      <c r="D133" s="1283">
        <v>1216492.8964953099</v>
      </c>
      <c r="E133" s="1192">
        <v>50687.20402063791</v>
      </c>
      <c r="F133" s="411"/>
      <c r="G133" s="411"/>
      <c r="H133" s="411"/>
      <c r="I133" s="411"/>
      <c r="J133" s="411"/>
      <c r="K133" s="411"/>
      <c r="L133" s="411"/>
      <c r="M133" s="411"/>
      <c r="N133" s="411"/>
      <c r="O133" s="411"/>
      <c r="P133" s="411"/>
      <c r="Q133" s="411"/>
      <c r="R133" s="411"/>
      <c r="S133" s="411"/>
      <c r="T133" s="411"/>
      <c r="U133" s="411"/>
      <c r="V133" s="411"/>
      <c r="W133" s="411"/>
      <c r="X133" s="411"/>
      <c r="Y133" s="411"/>
      <c r="Z133" s="411"/>
      <c r="AA133" s="411"/>
      <c r="AB133" s="411"/>
      <c r="AC133" s="411"/>
      <c r="AD133" s="411"/>
      <c r="AE133" s="411"/>
      <c r="AF133" s="411"/>
      <c r="AG133" s="411"/>
      <c r="AH133" s="411"/>
      <c r="AI133" s="411"/>
      <c r="AJ133" s="411"/>
      <c r="AK133" s="411"/>
      <c r="AL133" s="411"/>
      <c r="AM133" s="411"/>
      <c r="AN133" s="411"/>
      <c r="AO133" s="411"/>
      <c r="AP133" s="411"/>
      <c r="AQ133" s="411"/>
      <c r="AR133" s="411"/>
      <c r="AS133" s="411"/>
      <c r="AT133" s="411"/>
      <c r="AU133" s="411"/>
      <c r="AV133" s="411"/>
      <c r="AW133" s="411"/>
      <c r="AX133" s="411"/>
      <c r="AY133" s="411"/>
      <c r="AZ133" s="411"/>
      <c r="BA133" s="411"/>
    </row>
    <row r="134" spans="2:53" ht="15.65" customHeight="1" x14ac:dyDescent="0.25">
      <c r="B134" s="420">
        <v>2009</v>
      </c>
      <c r="C134" s="421">
        <v>22</v>
      </c>
      <c r="D134" s="1284">
        <v>517687.72934635601</v>
      </c>
      <c r="E134" s="1194">
        <v>23531.260424834363</v>
      </c>
      <c r="F134" s="411"/>
      <c r="G134" s="411"/>
      <c r="H134" s="411"/>
      <c r="I134" s="411"/>
      <c r="J134" s="411"/>
      <c r="K134" s="411"/>
      <c r="L134" s="411"/>
      <c r="M134" s="411"/>
      <c r="N134" s="411"/>
      <c r="O134" s="411"/>
      <c r="P134" s="411"/>
      <c r="Q134" s="411"/>
      <c r="R134" s="411"/>
      <c r="S134" s="411"/>
      <c r="T134" s="411"/>
      <c r="U134" s="411"/>
      <c r="V134" s="411"/>
      <c r="W134" s="411"/>
      <c r="X134" s="411"/>
      <c r="Y134" s="411"/>
      <c r="Z134" s="411"/>
      <c r="AA134" s="411"/>
      <c r="AB134" s="411"/>
      <c r="AC134" s="411"/>
      <c r="AD134" s="411"/>
      <c r="AE134" s="411"/>
      <c r="AF134" s="411"/>
      <c r="AG134" s="411"/>
      <c r="AH134" s="411"/>
      <c r="AI134" s="411"/>
      <c r="AJ134" s="411"/>
      <c r="AK134" s="411"/>
      <c r="AL134" s="411"/>
      <c r="AM134" s="411"/>
      <c r="AN134" s="411"/>
      <c r="AO134" s="411"/>
      <c r="AP134" s="411"/>
      <c r="AQ134" s="411"/>
      <c r="AR134" s="411"/>
      <c r="AS134" s="411"/>
      <c r="AT134" s="411"/>
      <c r="AU134" s="411"/>
      <c r="AV134" s="411"/>
      <c r="AW134" s="411"/>
      <c r="AX134" s="411"/>
      <c r="AY134" s="411"/>
      <c r="AZ134" s="411"/>
      <c r="BA134" s="411"/>
    </row>
    <row r="135" spans="2:53" ht="15.65" customHeight="1" x14ac:dyDescent="0.25">
      <c r="B135" s="416">
        <v>2010</v>
      </c>
      <c r="C135" s="417">
        <v>1</v>
      </c>
      <c r="D135" s="1283">
        <v>1233.89111758891</v>
      </c>
      <c r="E135" s="1192">
        <v>1233.89111758891</v>
      </c>
      <c r="F135" s="411"/>
      <c r="G135" s="411"/>
      <c r="H135" s="411"/>
      <c r="I135" s="411"/>
      <c r="J135" s="411"/>
      <c r="K135" s="411"/>
      <c r="L135" s="411"/>
      <c r="M135" s="411"/>
      <c r="N135" s="411"/>
      <c r="O135" s="411"/>
      <c r="P135" s="411"/>
      <c r="Q135" s="411"/>
      <c r="R135" s="411"/>
      <c r="S135" s="411"/>
      <c r="T135" s="411"/>
      <c r="U135" s="411"/>
      <c r="V135" s="411"/>
      <c r="W135" s="411"/>
      <c r="X135" s="411"/>
      <c r="Y135" s="411"/>
      <c r="Z135" s="411"/>
      <c r="AA135" s="411"/>
      <c r="AB135" s="411"/>
      <c r="AC135" s="411"/>
      <c r="AD135" s="411"/>
      <c r="AE135" s="411"/>
      <c r="AF135" s="411"/>
      <c r="AG135" s="411"/>
      <c r="AH135" s="411"/>
      <c r="AI135" s="411"/>
      <c r="AJ135" s="411"/>
      <c r="AK135" s="411"/>
      <c r="AL135" s="411"/>
      <c r="AM135" s="411"/>
      <c r="AN135" s="411"/>
      <c r="AO135" s="411"/>
      <c r="AP135" s="411"/>
      <c r="AQ135" s="411"/>
      <c r="AR135" s="411"/>
      <c r="AS135" s="411"/>
      <c r="AT135" s="411"/>
      <c r="AU135" s="411"/>
      <c r="AV135" s="411"/>
      <c r="AW135" s="411"/>
      <c r="AX135" s="411"/>
      <c r="AY135" s="411"/>
      <c r="AZ135" s="411"/>
      <c r="BA135" s="411"/>
    </row>
    <row r="136" spans="2:53" ht="15.65" customHeight="1" x14ac:dyDescent="0.25">
      <c r="B136" s="420">
        <v>2011</v>
      </c>
      <c r="C136" s="421">
        <v>0</v>
      </c>
      <c r="D136" s="1284">
        <v>0</v>
      </c>
      <c r="E136" s="1194">
        <v>0</v>
      </c>
      <c r="F136" s="411"/>
      <c r="G136" s="411"/>
      <c r="H136" s="411"/>
      <c r="I136" s="411"/>
      <c r="J136" s="411"/>
      <c r="K136" s="411"/>
      <c r="L136" s="411"/>
      <c r="M136" s="411"/>
      <c r="N136" s="411"/>
      <c r="O136" s="411"/>
      <c r="P136" s="411"/>
      <c r="Q136" s="411"/>
      <c r="R136" s="411"/>
      <c r="S136" s="411"/>
      <c r="T136" s="411"/>
      <c r="U136" s="411"/>
      <c r="V136" s="411"/>
      <c r="W136" s="411"/>
      <c r="X136" s="411"/>
      <c r="Y136" s="411"/>
      <c r="Z136" s="411"/>
      <c r="AA136" s="411"/>
      <c r="AB136" s="411"/>
      <c r="AC136" s="411"/>
      <c r="AD136" s="411"/>
      <c r="AE136" s="411"/>
      <c r="AF136" s="411"/>
      <c r="AG136" s="411"/>
      <c r="AH136" s="411"/>
      <c r="AI136" s="411"/>
      <c r="AJ136" s="411"/>
      <c r="AK136" s="411"/>
      <c r="AL136" s="411"/>
      <c r="AM136" s="411"/>
      <c r="AN136" s="411"/>
      <c r="AO136" s="411"/>
      <c r="AP136" s="411"/>
      <c r="AQ136" s="411"/>
      <c r="AR136" s="411"/>
      <c r="AS136" s="411"/>
      <c r="AT136" s="411"/>
      <c r="AU136" s="411"/>
      <c r="AV136" s="411"/>
      <c r="AW136" s="411"/>
      <c r="AX136" s="411"/>
      <c r="AY136" s="411"/>
      <c r="AZ136" s="411"/>
      <c r="BA136" s="411"/>
    </row>
    <row r="137" spans="2:53" ht="15.65" customHeight="1" x14ac:dyDescent="0.25">
      <c r="B137" s="416">
        <v>2012</v>
      </c>
      <c r="C137" s="417">
        <v>0</v>
      </c>
      <c r="D137" s="1283">
        <v>0</v>
      </c>
      <c r="E137" s="1192">
        <v>0</v>
      </c>
      <c r="F137" s="411"/>
      <c r="G137" s="411"/>
      <c r="H137" s="411"/>
      <c r="I137" s="411"/>
      <c r="J137" s="411"/>
      <c r="K137" s="411"/>
      <c r="L137" s="411"/>
      <c r="M137" s="411"/>
      <c r="N137" s="411"/>
      <c r="O137" s="411"/>
      <c r="P137" s="411"/>
      <c r="Q137" s="411"/>
      <c r="R137" s="411"/>
      <c r="S137" s="411"/>
      <c r="T137" s="411"/>
      <c r="U137" s="411"/>
      <c r="V137" s="411"/>
      <c r="W137" s="411"/>
      <c r="X137" s="411"/>
      <c r="Y137" s="411"/>
      <c r="Z137" s="411"/>
      <c r="AA137" s="411"/>
      <c r="AB137" s="411"/>
      <c r="AC137" s="411"/>
      <c r="AD137" s="411"/>
      <c r="AE137" s="411"/>
      <c r="AF137" s="411"/>
      <c r="AG137" s="411"/>
      <c r="AH137" s="411"/>
      <c r="AI137" s="411"/>
      <c r="AJ137" s="411"/>
      <c r="AK137" s="411"/>
      <c r="AL137" s="411"/>
      <c r="AM137" s="411"/>
      <c r="AN137" s="411"/>
      <c r="AO137" s="411"/>
      <c r="AP137" s="411"/>
      <c r="AQ137" s="411"/>
      <c r="AR137" s="411"/>
      <c r="AS137" s="411"/>
      <c r="AT137" s="411"/>
      <c r="AU137" s="411"/>
      <c r="AV137" s="411"/>
      <c r="AW137" s="411"/>
      <c r="AX137" s="411"/>
      <c r="AY137" s="411"/>
      <c r="AZ137" s="411"/>
      <c r="BA137" s="411"/>
    </row>
    <row r="138" spans="2:53" ht="15.65" customHeight="1" x14ac:dyDescent="0.25">
      <c r="B138" s="420">
        <v>2013</v>
      </c>
      <c r="C138" s="421">
        <v>0</v>
      </c>
      <c r="D138" s="1284">
        <v>0</v>
      </c>
      <c r="E138" s="1194">
        <v>0</v>
      </c>
      <c r="F138" s="411"/>
      <c r="G138" s="411"/>
      <c r="H138" s="411"/>
      <c r="I138" s="411"/>
      <c r="J138" s="411"/>
      <c r="K138" s="411"/>
      <c r="L138" s="411"/>
      <c r="M138" s="411"/>
      <c r="N138" s="411"/>
      <c r="O138" s="411"/>
      <c r="P138" s="411"/>
      <c r="Q138" s="411"/>
      <c r="R138" s="411"/>
      <c r="S138" s="411"/>
      <c r="T138" s="411"/>
      <c r="U138" s="411"/>
      <c r="V138" s="411"/>
      <c r="W138" s="411"/>
      <c r="X138" s="411"/>
      <c r="Y138" s="411"/>
      <c r="Z138" s="411"/>
      <c r="AA138" s="411"/>
      <c r="AB138" s="411"/>
      <c r="AC138" s="411"/>
      <c r="AD138" s="411"/>
      <c r="AE138" s="411"/>
      <c r="AF138" s="411"/>
      <c r="AG138" s="411"/>
      <c r="AH138" s="411"/>
      <c r="AI138" s="411"/>
      <c r="AJ138" s="411"/>
      <c r="AK138" s="411"/>
      <c r="AL138" s="411"/>
      <c r="AM138" s="411"/>
      <c r="AN138" s="411"/>
      <c r="AO138" s="411"/>
      <c r="AP138" s="411"/>
      <c r="AQ138" s="411"/>
      <c r="AR138" s="411"/>
      <c r="AS138" s="411"/>
      <c r="AT138" s="411"/>
      <c r="AU138" s="411"/>
      <c r="AV138" s="411"/>
      <c r="AW138" s="411"/>
      <c r="AX138" s="411"/>
      <c r="AY138" s="411"/>
      <c r="AZ138" s="411"/>
      <c r="BA138" s="411"/>
    </row>
    <row r="139" spans="2:53" ht="15.65" customHeight="1" x14ac:dyDescent="0.25">
      <c r="B139" s="416">
        <v>2014</v>
      </c>
      <c r="C139" s="417">
        <v>0</v>
      </c>
      <c r="D139" s="1283">
        <v>0</v>
      </c>
      <c r="E139" s="1192">
        <v>0</v>
      </c>
      <c r="F139" s="411"/>
      <c r="G139" s="411"/>
      <c r="H139" s="411"/>
      <c r="I139" s="411"/>
      <c r="J139" s="411"/>
      <c r="K139" s="411"/>
      <c r="L139" s="411"/>
      <c r="M139" s="411"/>
      <c r="N139" s="411"/>
      <c r="O139" s="411"/>
      <c r="P139" s="411"/>
      <c r="Q139" s="411"/>
      <c r="R139" s="411"/>
      <c r="S139" s="411"/>
      <c r="T139" s="411"/>
      <c r="U139" s="411"/>
      <c r="V139" s="411"/>
      <c r="W139" s="411"/>
      <c r="X139" s="411"/>
      <c r="Y139" s="411"/>
      <c r="Z139" s="411"/>
      <c r="AA139" s="411"/>
      <c r="AB139" s="411"/>
      <c r="AC139" s="411"/>
      <c r="AD139" s="411"/>
      <c r="AE139" s="411"/>
      <c r="AF139" s="411"/>
      <c r="AG139" s="411"/>
      <c r="AH139" s="411"/>
      <c r="AI139" s="411"/>
      <c r="AJ139" s="411"/>
      <c r="AK139" s="411"/>
      <c r="AL139" s="411"/>
      <c r="AM139" s="411"/>
      <c r="AN139" s="411"/>
      <c r="AO139" s="411"/>
      <c r="AP139" s="411"/>
      <c r="AQ139" s="411"/>
      <c r="AR139" s="411"/>
      <c r="AS139" s="411"/>
      <c r="AT139" s="411"/>
      <c r="AU139" s="411"/>
      <c r="AV139" s="411"/>
      <c r="AW139" s="411"/>
      <c r="AX139" s="411"/>
      <c r="AY139" s="411"/>
      <c r="AZ139" s="411"/>
      <c r="BA139" s="411"/>
    </row>
    <row r="140" spans="2:53" ht="15.65" customHeight="1" x14ac:dyDescent="0.25">
      <c r="B140" s="420">
        <v>2015</v>
      </c>
      <c r="C140" s="421">
        <v>0</v>
      </c>
      <c r="D140" s="1284">
        <v>0</v>
      </c>
      <c r="E140" s="1194">
        <v>0</v>
      </c>
      <c r="F140" s="411"/>
      <c r="G140" s="411"/>
      <c r="H140" s="411"/>
      <c r="I140" s="411"/>
      <c r="J140" s="411"/>
      <c r="K140" s="411"/>
      <c r="L140" s="411"/>
      <c r="M140" s="411"/>
      <c r="N140" s="411"/>
      <c r="O140" s="411"/>
      <c r="P140" s="411"/>
      <c r="Q140" s="411"/>
      <c r="R140" s="411"/>
      <c r="S140" s="411"/>
      <c r="T140" s="411"/>
      <c r="U140" s="411"/>
      <c r="V140" s="411"/>
      <c r="W140" s="411"/>
      <c r="X140" s="411"/>
      <c r="Y140" s="411"/>
      <c r="Z140" s="411"/>
      <c r="AA140" s="411"/>
      <c r="AB140" s="411"/>
      <c r="AC140" s="411"/>
      <c r="AD140" s="411"/>
      <c r="AE140" s="411"/>
      <c r="AF140" s="411"/>
      <c r="AG140" s="411"/>
      <c r="AH140" s="411"/>
      <c r="AI140" s="411"/>
      <c r="AJ140" s="411"/>
      <c r="AK140" s="411"/>
      <c r="AL140" s="411"/>
      <c r="AM140" s="411"/>
      <c r="AN140" s="411"/>
      <c r="AO140" s="411"/>
      <c r="AP140" s="411"/>
      <c r="AQ140" s="411"/>
      <c r="AR140" s="411"/>
      <c r="AS140" s="411"/>
      <c r="AT140" s="411"/>
      <c r="AU140" s="411"/>
      <c r="AV140" s="411"/>
      <c r="AW140" s="411"/>
      <c r="AX140" s="411"/>
      <c r="AY140" s="411"/>
      <c r="AZ140" s="411"/>
      <c r="BA140" s="411"/>
    </row>
    <row r="141" spans="2:53" ht="15.65" customHeight="1" x14ac:dyDescent="0.25">
      <c r="B141" s="416">
        <v>2016</v>
      </c>
      <c r="C141" s="417">
        <v>0</v>
      </c>
      <c r="D141" s="1283">
        <v>0</v>
      </c>
      <c r="E141" s="1192">
        <v>0</v>
      </c>
      <c r="F141" s="411"/>
      <c r="G141" s="411"/>
      <c r="H141" s="411"/>
      <c r="I141" s="411"/>
      <c r="J141" s="411"/>
      <c r="K141" s="411"/>
      <c r="L141" s="411"/>
      <c r="M141" s="411"/>
      <c r="N141" s="411"/>
      <c r="O141" s="411"/>
      <c r="P141" s="411"/>
      <c r="Q141" s="411"/>
      <c r="R141" s="411"/>
      <c r="S141" s="411"/>
      <c r="T141" s="411"/>
      <c r="U141" s="411"/>
      <c r="V141" s="411"/>
      <c r="W141" s="411"/>
      <c r="X141" s="411"/>
      <c r="Y141" s="411"/>
      <c r="Z141" s="411"/>
      <c r="AA141" s="411"/>
      <c r="AB141" s="411"/>
      <c r="AC141" s="411"/>
      <c r="AD141" s="411"/>
      <c r="AE141" s="411"/>
      <c r="AF141" s="411"/>
      <c r="AG141" s="411"/>
      <c r="AH141" s="411"/>
      <c r="AI141" s="411"/>
      <c r="AJ141" s="411"/>
      <c r="AK141" s="411"/>
      <c r="AL141" s="411"/>
      <c r="AM141" s="411"/>
      <c r="AN141" s="411"/>
      <c r="AO141" s="411"/>
      <c r="AP141" s="411"/>
      <c r="AQ141" s="411"/>
      <c r="AR141" s="411"/>
      <c r="AS141" s="411"/>
      <c r="AT141" s="411"/>
      <c r="AU141" s="411"/>
      <c r="AV141" s="411"/>
      <c r="AW141" s="411"/>
      <c r="AX141" s="411"/>
      <c r="AY141" s="411"/>
      <c r="AZ141" s="411"/>
      <c r="BA141" s="411"/>
    </row>
    <row r="142" spans="2:53" ht="15.65" customHeight="1" x14ac:dyDescent="0.25">
      <c r="B142" s="420">
        <v>2017</v>
      </c>
      <c r="C142" s="421">
        <v>6</v>
      </c>
      <c r="D142" s="1284">
        <v>11217.743292015901</v>
      </c>
      <c r="E142" s="1194">
        <v>1869.6238820026501</v>
      </c>
      <c r="F142" s="411"/>
      <c r="G142" s="411"/>
      <c r="H142" s="411"/>
      <c r="I142" s="411"/>
      <c r="J142" s="411"/>
      <c r="K142" s="411"/>
      <c r="L142" s="411"/>
      <c r="M142" s="411"/>
      <c r="N142" s="411"/>
      <c r="O142" s="411"/>
      <c r="P142" s="411"/>
      <c r="Q142" s="411"/>
      <c r="R142" s="411"/>
      <c r="S142" s="411"/>
      <c r="T142" s="411"/>
      <c r="U142" s="411"/>
      <c r="V142" s="411"/>
      <c r="W142" s="411"/>
      <c r="X142" s="411"/>
      <c r="Y142" s="411"/>
      <c r="Z142" s="411"/>
      <c r="AA142" s="411"/>
      <c r="AB142" s="411"/>
      <c r="AC142" s="411"/>
      <c r="AD142" s="411"/>
      <c r="AE142" s="411"/>
      <c r="AF142" s="411"/>
      <c r="AG142" s="411"/>
      <c r="AH142" s="411"/>
      <c r="AI142" s="411"/>
      <c r="AJ142" s="411"/>
      <c r="AK142" s="411"/>
      <c r="AL142" s="411"/>
      <c r="AM142" s="411"/>
      <c r="AN142" s="411"/>
      <c r="AO142" s="411"/>
      <c r="AP142" s="411"/>
      <c r="AQ142" s="411"/>
      <c r="AR142" s="411"/>
      <c r="AS142" s="411"/>
      <c r="AT142" s="411"/>
      <c r="AU142" s="411"/>
      <c r="AV142" s="411"/>
      <c r="AW142" s="411"/>
      <c r="AX142" s="411"/>
      <c r="AY142" s="411"/>
      <c r="AZ142" s="411"/>
      <c r="BA142" s="411"/>
    </row>
    <row r="143" spans="2:53" ht="15.65" customHeight="1" x14ac:dyDescent="0.25">
      <c r="B143" s="416">
        <v>2018</v>
      </c>
      <c r="C143" s="417">
        <v>0</v>
      </c>
      <c r="D143" s="1283">
        <v>0</v>
      </c>
      <c r="E143" s="1192">
        <v>0</v>
      </c>
      <c r="F143" s="411"/>
      <c r="G143" s="411"/>
      <c r="H143" s="411"/>
      <c r="I143" s="411"/>
      <c r="J143" s="411"/>
      <c r="K143" s="411"/>
      <c r="L143" s="411"/>
      <c r="M143" s="411"/>
      <c r="N143" s="411"/>
      <c r="O143" s="411"/>
      <c r="P143" s="411"/>
      <c r="Q143" s="411"/>
      <c r="R143" s="411"/>
      <c r="S143" s="411"/>
      <c r="T143" s="411"/>
      <c r="U143" s="411"/>
      <c r="V143" s="411"/>
      <c r="W143" s="411"/>
      <c r="X143" s="411"/>
      <c r="Y143" s="411"/>
      <c r="Z143" s="411"/>
      <c r="AA143" s="411"/>
      <c r="AB143" s="411"/>
      <c r="AC143" s="411"/>
      <c r="AD143" s="411"/>
      <c r="AE143" s="411"/>
      <c r="AF143" s="411"/>
      <c r="AG143" s="411"/>
      <c r="AH143" s="411"/>
      <c r="AI143" s="411"/>
      <c r="AJ143" s="411"/>
      <c r="AK143" s="411"/>
      <c r="AL143" s="411"/>
      <c r="AM143" s="411"/>
      <c r="AN143" s="411"/>
      <c r="AO143" s="411"/>
      <c r="AP143" s="411"/>
      <c r="AQ143" s="411"/>
      <c r="AR143" s="411"/>
      <c r="AS143" s="411"/>
      <c r="AT143" s="411"/>
      <c r="AU143" s="411"/>
      <c r="AV143" s="411"/>
      <c r="AW143" s="411"/>
      <c r="AX143" s="411"/>
      <c r="AY143" s="411"/>
      <c r="AZ143" s="411"/>
      <c r="BA143" s="411"/>
    </row>
    <row r="144" spans="2:53" ht="15.75" customHeight="1" x14ac:dyDescent="0.25">
      <c r="B144" s="420">
        <v>2019</v>
      </c>
      <c r="C144" s="421">
        <v>0</v>
      </c>
      <c r="D144" s="1284">
        <v>0</v>
      </c>
      <c r="E144" s="1194">
        <v>0</v>
      </c>
      <c r="F144" s="411"/>
      <c r="G144" s="411"/>
      <c r="H144" s="411"/>
      <c r="I144" s="411"/>
      <c r="J144" s="411"/>
      <c r="K144" s="411"/>
      <c r="L144" s="411"/>
      <c r="M144" s="411"/>
      <c r="N144" s="411"/>
      <c r="O144" s="411"/>
      <c r="P144" s="411"/>
      <c r="Q144" s="411"/>
      <c r="R144" s="411"/>
      <c r="S144" s="411"/>
      <c r="T144" s="411"/>
      <c r="U144" s="411"/>
      <c r="V144" s="411"/>
      <c r="W144" s="411"/>
      <c r="X144" s="411"/>
      <c r="Y144" s="411"/>
      <c r="Z144" s="411"/>
      <c r="AA144" s="411"/>
      <c r="AB144" s="411"/>
      <c r="AC144" s="411"/>
      <c r="AD144" s="411"/>
      <c r="AE144" s="411"/>
      <c r="AF144" s="411"/>
      <c r="AG144" s="411"/>
      <c r="AH144" s="411"/>
      <c r="AI144" s="411"/>
      <c r="AJ144" s="411"/>
      <c r="AK144" s="411"/>
      <c r="AL144" s="411"/>
      <c r="AM144" s="411"/>
      <c r="AN144" s="411"/>
      <c r="AO144" s="411"/>
      <c r="AP144" s="411"/>
      <c r="AQ144" s="411"/>
      <c r="AR144" s="411"/>
      <c r="AS144" s="411"/>
      <c r="AT144" s="411"/>
      <c r="AU144" s="411"/>
      <c r="AV144" s="411"/>
      <c r="AW144" s="411"/>
      <c r="AX144" s="411"/>
      <c r="AY144" s="411"/>
      <c r="AZ144" s="411"/>
      <c r="BA144" s="411"/>
    </row>
    <row r="145" spans="2:53" ht="15.75" customHeight="1" x14ac:dyDescent="0.25">
      <c r="B145" s="425">
        <v>2020</v>
      </c>
      <c r="C145" s="417">
        <v>0</v>
      </c>
      <c r="D145" s="1283">
        <v>0</v>
      </c>
      <c r="E145" s="1192">
        <v>0</v>
      </c>
      <c r="F145" s="411"/>
      <c r="G145" s="411"/>
      <c r="H145" s="411"/>
      <c r="I145" s="411"/>
      <c r="J145" s="411"/>
      <c r="K145" s="411"/>
      <c r="L145" s="411"/>
      <c r="M145" s="411"/>
      <c r="N145" s="411"/>
      <c r="O145" s="411"/>
      <c r="P145" s="411"/>
      <c r="Q145" s="411"/>
      <c r="R145" s="411"/>
      <c r="S145" s="411"/>
      <c r="T145" s="411"/>
      <c r="U145" s="411"/>
      <c r="V145" s="411"/>
      <c r="W145" s="411"/>
      <c r="X145" s="411"/>
      <c r="Y145" s="411"/>
      <c r="Z145" s="411"/>
      <c r="AA145" s="411"/>
      <c r="AB145" s="411"/>
      <c r="AC145" s="411"/>
      <c r="AD145" s="411"/>
      <c r="AE145" s="411"/>
      <c r="AF145" s="411"/>
      <c r="AG145" s="411"/>
      <c r="AH145" s="411"/>
      <c r="AI145" s="411"/>
      <c r="AJ145" s="411"/>
      <c r="AK145" s="411"/>
      <c r="AL145" s="411"/>
      <c r="AM145" s="411"/>
      <c r="AN145" s="411"/>
      <c r="AO145" s="411"/>
      <c r="AP145" s="411"/>
      <c r="AQ145" s="411"/>
      <c r="AR145" s="411"/>
      <c r="AS145" s="411"/>
      <c r="AT145" s="411"/>
      <c r="AU145" s="411"/>
      <c r="AV145" s="411"/>
      <c r="AW145" s="411"/>
      <c r="AX145" s="411"/>
      <c r="AY145" s="411"/>
      <c r="AZ145" s="411"/>
      <c r="BA145" s="411"/>
    </row>
    <row r="146" spans="2:53" ht="15.75" customHeight="1" x14ac:dyDescent="0.25">
      <c r="B146" s="420">
        <v>2021</v>
      </c>
      <c r="C146" s="421">
        <v>0</v>
      </c>
      <c r="D146" s="1284">
        <v>0</v>
      </c>
      <c r="E146" s="1194">
        <v>0</v>
      </c>
      <c r="F146" s="411"/>
      <c r="G146" s="411"/>
      <c r="H146" s="411"/>
      <c r="I146" s="411"/>
      <c r="J146" s="411"/>
      <c r="K146" s="411"/>
      <c r="L146" s="411"/>
      <c r="M146" s="411"/>
      <c r="N146" s="411"/>
      <c r="O146" s="411"/>
      <c r="P146" s="411"/>
      <c r="Q146" s="411"/>
      <c r="R146" s="411"/>
      <c r="S146" s="411"/>
      <c r="T146" s="411"/>
      <c r="U146" s="411"/>
      <c r="V146" s="411"/>
      <c r="W146" s="411"/>
      <c r="X146" s="411"/>
      <c r="Y146" s="411"/>
      <c r="Z146" s="411"/>
      <c r="AA146" s="411"/>
      <c r="AB146" s="411"/>
      <c r="AC146" s="411"/>
      <c r="AD146" s="411"/>
      <c r="AE146" s="411"/>
      <c r="AF146" s="411"/>
      <c r="AG146" s="411"/>
      <c r="AH146" s="411"/>
      <c r="AI146" s="411"/>
      <c r="AJ146" s="411"/>
      <c r="AK146" s="411"/>
      <c r="AL146" s="411"/>
      <c r="AM146" s="411"/>
      <c r="AN146" s="411"/>
      <c r="AO146" s="411"/>
      <c r="AP146" s="411"/>
      <c r="AQ146" s="411"/>
      <c r="AR146" s="411"/>
      <c r="AS146" s="411"/>
      <c r="AT146" s="411"/>
      <c r="AU146" s="411"/>
      <c r="AV146" s="411"/>
      <c r="AW146" s="411"/>
      <c r="AX146" s="411"/>
      <c r="AY146" s="411"/>
      <c r="AZ146" s="411"/>
      <c r="BA146" s="411"/>
    </row>
    <row r="147" spans="2:53" ht="15.75" customHeight="1" x14ac:dyDescent="0.25">
      <c r="B147" s="425">
        <v>2022</v>
      </c>
      <c r="C147" s="417">
        <v>0</v>
      </c>
      <c r="D147" s="1283">
        <v>0</v>
      </c>
      <c r="E147" s="1192">
        <v>0</v>
      </c>
      <c r="F147" s="411"/>
      <c r="G147" s="411"/>
      <c r="H147" s="411"/>
      <c r="I147" s="411"/>
      <c r="J147" s="411"/>
      <c r="K147" s="411"/>
      <c r="L147" s="411"/>
      <c r="M147" s="411"/>
      <c r="N147" s="411"/>
      <c r="O147" s="411"/>
      <c r="P147" s="411"/>
      <c r="Q147" s="411"/>
      <c r="R147" s="411"/>
      <c r="S147" s="411"/>
      <c r="T147" s="411"/>
      <c r="U147" s="411"/>
      <c r="V147" s="411"/>
      <c r="W147" s="411"/>
      <c r="X147" s="411"/>
      <c r="Y147" s="411"/>
      <c r="Z147" s="411"/>
      <c r="AA147" s="411"/>
      <c r="AB147" s="411"/>
      <c r="AC147" s="411"/>
      <c r="AD147" s="411"/>
      <c r="AE147" s="411"/>
      <c r="AF147" s="411"/>
      <c r="AG147" s="411"/>
      <c r="AH147" s="411"/>
      <c r="AI147" s="411"/>
      <c r="AJ147" s="411"/>
      <c r="AK147" s="411"/>
      <c r="AL147" s="411"/>
      <c r="AM147" s="411"/>
      <c r="AN147" s="411"/>
      <c r="AO147" s="411"/>
      <c r="AP147" s="411"/>
      <c r="AQ147" s="411"/>
      <c r="AR147" s="411"/>
      <c r="AS147" s="411"/>
      <c r="AT147" s="411"/>
      <c r="AU147" s="411"/>
      <c r="AV147" s="411"/>
      <c r="AW147" s="411"/>
      <c r="AX147" s="411"/>
      <c r="AY147" s="411"/>
      <c r="AZ147" s="411"/>
      <c r="BA147" s="411"/>
    </row>
    <row r="148" spans="2:53" ht="14.5" x14ac:dyDescent="0.25">
      <c r="B148" s="420">
        <v>2023</v>
      </c>
      <c r="C148" s="421">
        <v>0</v>
      </c>
      <c r="D148" s="1284">
        <v>0</v>
      </c>
      <c r="E148" s="1194">
        <v>0</v>
      </c>
      <c r="F148" s="411"/>
      <c r="G148" s="411"/>
      <c r="H148" s="411"/>
      <c r="I148" s="411"/>
      <c r="J148" s="411"/>
      <c r="K148" s="411"/>
      <c r="L148" s="411"/>
      <c r="M148" s="411"/>
      <c r="N148" s="411"/>
      <c r="O148" s="411"/>
      <c r="P148" s="411"/>
      <c r="Q148" s="411"/>
      <c r="R148" s="411"/>
      <c r="S148" s="411"/>
      <c r="T148" s="411"/>
      <c r="U148" s="411"/>
      <c r="V148" s="411"/>
      <c r="W148" s="411"/>
      <c r="X148" s="411"/>
      <c r="Y148" s="411"/>
      <c r="Z148" s="411"/>
      <c r="AA148" s="411"/>
      <c r="AB148" s="411"/>
      <c r="AC148" s="411"/>
      <c r="AD148" s="411"/>
      <c r="AE148" s="411"/>
      <c r="AF148" s="411"/>
      <c r="AG148" s="411"/>
      <c r="AH148" s="411"/>
      <c r="AI148" s="411"/>
      <c r="AJ148" s="411"/>
      <c r="AK148" s="411"/>
      <c r="AL148" s="411"/>
      <c r="AM148" s="411"/>
      <c r="AN148" s="411"/>
      <c r="AO148" s="411"/>
      <c r="AP148" s="411"/>
      <c r="AQ148" s="411"/>
      <c r="AR148" s="411"/>
      <c r="AS148" s="411"/>
      <c r="AT148" s="411"/>
      <c r="AU148" s="411"/>
      <c r="AV148" s="411"/>
      <c r="AW148" s="411"/>
      <c r="AX148" s="411"/>
      <c r="AY148" s="411"/>
      <c r="AZ148" s="411"/>
      <c r="BA148" s="411"/>
    </row>
    <row r="149" spans="2:53" ht="14.5" x14ac:dyDescent="0.25">
      <c r="B149" s="425">
        <v>2024</v>
      </c>
      <c r="C149" s="417">
        <v>0</v>
      </c>
      <c r="D149" s="1283">
        <v>0</v>
      </c>
      <c r="E149" s="1192">
        <v>0</v>
      </c>
      <c r="F149" s="411"/>
      <c r="G149" s="411"/>
      <c r="H149" s="411"/>
      <c r="I149" s="411"/>
      <c r="J149" s="411"/>
      <c r="K149" s="411"/>
      <c r="L149" s="411"/>
      <c r="M149" s="411"/>
      <c r="N149" s="411"/>
      <c r="O149" s="411"/>
      <c r="P149" s="411"/>
      <c r="Q149" s="411"/>
      <c r="R149" s="411"/>
      <c r="S149" s="411"/>
      <c r="T149" s="411"/>
      <c r="U149" s="411"/>
      <c r="V149" s="411"/>
      <c r="W149" s="411"/>
      <c r="X149" s="411"/>
      <c r="Y149" s="411"/>
      <c r="Z149" s="411"/>
      <c r="AA149" s="411"/>
      <c r="AB149" s="411"/>
      <c r="AC149" s="411"/>
      <c r="AD149" s="411"/>
      <c r="AE149" s="411"/>
      <c r="AF149" s="411"/>
      <c r="AG149" s="411"/>
      <c r="AH149" s="411"/>
      <c r="AI149" s="411"/>
      <c r="AJ149" s="411"/>
      <c r="AK149" s="411"/>
      <c r="AL149" s="411"/>
      <c r="AM149" s="411"/>
      <c r="AN149" s="411"/>
      <c r="AO149" s="411"/>
      <c r="AP149" s="411"/>
      <c r="AQ149" s="411"/>
      <c r="AR149" s="411"/>
      <c r="AS149" s="411"/>
      <c r="AT149" s="411"/>
      <c r="AU149" s="411"/>
      <c r="AV149" s="411"/>
      <c r="AW149" s="411"/>
      <c r="AX149" s="411"/>
      <c r="AY149" s="411"/>
      <c r="AZ149" s="411"/>
      <c r="BA149" s="411"/>
    </row>
    <row r="150" spans="2:53" ht="14.5" x14ac:dyDescent="0.25">
      <c r="B150" s="420">
        <v>2025</v>
      </c>
      <c r="C150" s="421">
        <v>0</v>
      </c>
      <c r="D150" s="1284">
        <v>0</v>
      </c>
      <c r="E150" s="1194">
        <v>0</v>
      </c>
      <c r="F150" s="411"/>
      <c r="G150" s="411"/>
      <c r="H150" s="411"/>
      <c r="I150" s="411"/>
      <c r="J150" s="411"/>
      <c r="K150" s="411"/>
      <c r="L150" s="411"/>
      <c r="M150" s="411"/>
      <c r="N150" s="411"/>
      <c r="O150" s="411"/>
      <c r="P150" s="411"/>
      <c r="Q150" s="411"/>
      <c r="R150" s="411"/>
      <c r="S150" s="411"/>
      <c r="T150" s="411"/>
      <c r="U150" s="411"/>
      <c r="V150" s="411"/>
      <c r="W150" s="411"/>
      <c r="X150" s="411"/>
      <c r="Y150" s="411"/>
      <c r="Z150" s="411"/>
      <c r="AA150" s="411"/>
      <c r="AB150" s="411"/>
      <c r="AC150" s="411"/>
      <c r="AD150" s="411"/>
      <c r="AE150" s="411"/>
      <c r="AF150" s="411"/>
      <c r="AG150" s="411"/>
      <c r="AH150" s="411"/>
      <c r="AI150" s="411"/>
      <c r="AJ150" s="411"/>
      <c r="AK150" s="411"/>
      <c r="AL150" s="411"/>
      <c r="AM150" s="411"/>
      <c r="AN150" s="411"/>
      <c r="AO150" s="411"/>
      <c r="AP150" s="411"/>
      <c r="AQ150" s="411"/>
      <c r="AR150" s="411"/>
      <c r="AS150" s="411"/>
      <c r="AT150" s="411"/>
      <c r="AU150" s="411"/>
      <c r="AV150" s="411"/>
      <c r="AW150" s="411"/>
      <c r="AX150" s="411"/>
      <c r="AY150" s="411"/>
      <c r="AZ150" s="411"/>
      <c r="BA150" s="411"/>
    </row>
    <row r="151" spans="2:53" ht="18" customHeight="1" x14ac:dyDescent="0.25">
      <c r="B151" s="234" t="s">
        <v>162</v>
      </c>
      <c r="C151" s="236">
        <v>98</v>
      </c>
      <c r="D151" s="1285">
        <v>6488487.4865758829</v>
      </c>
      <c r="E151" s="1196">
        <v>66209.055985468192</v>
      </c>
      <c r="F151" s="411"/>
      <c r="G151" s="411"/>
      <c r="H151" s="411"/>
      <c r="I151" s="411"/>
      <c r="J151" s="411"/>
      <c r="K151" s="411"/>
      <c r="L151" s="411"/>
      <c r="M151" s="411"/>
      <c r="N151" s="411"/>
      <c r="O151" s="411"/>
      <c r="P151" s="411"/>
      <c r="Q151" s="411"/>
      <c r="R151" s="411"/>
      <c r="S151" s="411"/>
      <c r="T151" s="411"/>
      <c r="U151" s="411"/>
      <c r="V151" s="411"/>
      <c r="W151" s="411"/>
      <c r="X151" s="411"/>
      <c r="Y151" s="411"/>
      <c r="Z151" s="411"/>
      <c r="AA151" s="411"/>
      <c r="AB151" s="411"/>
      <c r="AC151" s="411"/>
      <c r="AD151" s="411"/>
      <c r="AE151" s="411"/>
      <c r="AF151" s="411"/>
      <c r="AG151" s="411"/>
      <c r="AH151" s="411"/>
      <c r="AI151" s="411"/>
      <c r="AJ151" s="411"/>
      <c r="AK151" s="411"/>
      <c r="AL151" s="411"/>
      <c r="AM151" s="411"/>
      <c r="AN151" s="411"/>
      <c r="AO151" s="411"/>
      <c r="AP151" s="411"/>
      <c r="AQ151" s="411"/>
      <c r="AR151" s="411"/>
      <c r="AS151" s="411"/>
      <c r="AT151" s="411"/>
      <c r="AU151" s="411"/>
      <c r="AV151" s="411"/>
      <c r="AW151" s="411"/>
      <c r="AX151" s="411"/>
      <c r="AY151" s="411"/>
      <c r="AZ151" s="411"/>
      <c r="BA151" s="411"/>
    </row>
    <row r="152" spans="2:53" ht="15.65" customHeight="1" x14ac:dyDescent="0.25">
      <c r="B152" s="1067" t="s">
        <v>12478</v>
      </c>
      <c r="C152" s="411"/>
      <c r="D152" s="411"/>
      <c r="E152" s="411"/>
      <c r="F152" s="411"/>
      <c r="G152" s="411"/>
      <c r="H152" s="411"/>
      <c r="I152" s="411"/>
      <c r="J152" s="411"/>
      <c r="K152" s="411"/>
      <c r="L152" s="411"/>
      <c r="M152" s="411"/>
      <c r="N152" s="411"/>
      <c r="O152" s="411"/>
      <c r="P152" s="411"/>
      <c r="Q152" s="411"/>
      <c r="R152" s="411"/>
      <c r="S152" s="411"/>
      <c r="T152" s="411"/>
      <c r="U152" s="411"/>
      <c r="V152" s="411"/>
      <c r="W152" s="411"/>
      <c r="X152" s="411"/>
      <c r="Y152" s="411"/>
      <c r="Z152" s="411"/>
      <c r="AA152" s="411"/>
      <c r="AB152" s="411"/>
      <c r="AC152" s="411"/>
      <c r="AD152" s="411"/>
      <c r="AE152" s="411"/>
      <c r="AF152" s="411"/>
      <c r="AG152" s="411"/>
      <c r="AH152" s="411"/>
      <c r="AI152" s="411"/>
      <c r="AJ152" s="411"/>
      <c r="AK152" s="411"/>
      <c r="AL152" s="411"/>
      <c r="AM152" s="411"/>
      <c r="AN152" s="411"/>
      <c r="AO152" s="411"/>
      <c r="AP152" s="411"/>
      <c r="AQ152" s="411"/>
      <c r="AR152" s="411"/>
      <c r="AS152" s="411"/>
      <c r="AT152" s="411"/>
      <c r="AU152" s="411"/>
      <c r="AV152" s="411"/>
      <c r="AW152" s="411"/>
      <c r="AX152" s="411"/>
      <c r="AY152" s="411"/>
      <c r="AZ152" s="411"/>
      <c r="BA152" s="411"/>
    </row>
    <row r="153" spans="2:53" ht="15.65" customHeight="1" x14ac:dyDescent="0.25">
      <c r="B153" s="411"/>
      <c r="C153" s="428"/>
      <c r="D153" s="429"/>
      <c r="E153" s="411"/>
      <c r="F153" s="411"/>
      <c r="G153" s="411"/>
      <c r="H153" s="411"/>
      <c r="I153" s="411"/>
      <c r="J153" s="411"/>
      <c r="K153" s="411"/>
      <c r="L153" s="411"/>
      <c r="M153" s="411"/>
      <c r="N153" s="411"/>
      <c r="O153" s="411"/>
      <c r="P153" s="411"/>
      <c r="Q153" s="411"/>
      <c r="R153" s="411"/>
      <c r="S153" s="411"/>
      <c r="T153" s="411"/>
      <c r="U153" s="411"/>
      <c r="V153" s="411"/>
      <c r="W153" s="411"/>
      <c r="X153" s="411"/>
      <c r="Y153" s="411"/>
      <c r="Z153" s="411"/>
      <c r="AA153" s="411"/>
      <c r="AB153" s="411"/>
      <c r="AC153" s="411"/>
      <c r="AD153" s="411"/>
      <c r="AE153" s="411"/>
      <c r="AF153" s="411"/>
      <c r="AG153" s="411"/>
      <c r="AH153" s="411"/>
      <c r="AI153" s="411"/>
      <c r="AJ153" s="411"/>
      <c r="AK153" s="411"/>
      <c r="AL153" s="411"/>
      <c r="AM153" s="411"/>
      <c r="AN153" s="411"/>
      <c r="AO153" s="411"/>
      <c r="AP153" s="411"/>
      <c r="AQ153" s="411"/>
      <c r="AR153" s="411"/>
      <c r="AS153" s="411"/>
      <c r="AT153" s="411"/>
      <c r="AU153" s="411"/>
      <c r="AV153" s="411"/>
      <c r="AW153" s="411"/>
      <c r="AX153" s="411"/>
      <c r="AY153" s="411"/>
      <c r="AZ153" s="411"/>
      <c r="BA153" s="411"/>
    </row>
    <row r="154" spans="2:53" ht="15.65" customHeight="1" x14ac:dyDescent="0.25">
      <c r="B154" s="411"/>
      <c r="C154" s="428"/>
      <c r="D154" s="428"/>
      <c r="E154" s="411"/>
      <c r="F154" s="411"/>
      <c r="G154" s="411"/>
      <c r="H154" s="411"/>
      <c r="I154" s="411"/>
      <c r="J154" s="411"/>
      <c r="K154" s="411"/>
      <c r="L154" s="411"/>
      <c r="M154" s="411"/>
      <c r="N154" s="411"/>
      <c r="O154" s="411"/>
      <c r="P154" s="411"/>
      <c r="Q154" s="411"/>
      <c r="R154" s="411"/>
      <c r="S154" s="411"/>
      <c r="T154" s="411"/>
      <c r="U154" s="411"/>
      <c r="V154" s="411"/>
      <c r="W154" s="411"/>
      <c r="X154" s="411"/>
      <c r="Y154" s="411"/>
      <c r="Z154" s="411"/>
      <c r="AA154" s="411"/>
      <c r="AB154" s="411"/>
      <c r="AC154" s="411"/>
      <c r="AD154" s="411"/>
      <c r="AE154" s="411"/>
      <c r="AF154" s="411"/>
      <c r="AG154" s="411"/>
      <c r="AH154" s="411"/>
      <c r="AI154" s="411"/>
      <c r="AJ154" s="411"/>
      <c r="AK154" s="411"/>
      <c r="AL154" s="411"/>
      <c r="AM154" s="411"/>
      <c r="AN154" s="411"/>
      <c r="AO154" s="411"/>
      <c r="AP154" s="411"/>
      <c r="AQ154" s="411"/>
      <c r="AR154" s="411"/>
      <c r="AS154" s="411"/>
      <c r="AT154" s="411"/>
      <c r="AU154" s="411"/>
      <c r="AV154" s="411"/>
      <c r="AW154" s="411"/>
      <c r="AX154" s="411"/>
      <c r="AY154" s="411"/>
      <c r="AZ154" s="411"/>
      <c r="BA154" s="411"/>
    </row>
    <row r="155" spans="2:53" ht="14.5" x14ac:dyDescent="0.25">
      <c r="B155" s="1406" t="s">
        <v>502</v>
      </c>
      <c r="C155" s="1406"/>
      <c r="D155" s="1406"/>
      <c r="E155" s="1406"/>
      <c r="F155" s="411"/>
      <c r="G155" s="411"/>
      <c r="H155" s="411"/>
      <c r="I155" s="411"/>
      <c r="J155" s="411"/>
      <c r="K155" s="411"/>
      <c r="L155" s="411"/>
      <c r="M155" s="411"/>
      <c r="N155" s="411"/>
      <c r="O155" s="411"/>
      <c r="P155" s="411"/>
      <c r="Q155" s="411"/>
      <c r="R155" s="411"/>
      <c r="S155" s="411"/>
      <c r="T155" s="411"/>
      <c r="U155" s="411"/>
      <c r="V155" s="411"/>
      <c r="W155" s="411"/>
      <c r="X155" s="411"/>
      <c r="Y155" s="411"/>
      <c r="Z155" s="411"/>
      <c r="AA155" s="411"/>
      <c r="AB155" s="411"/>
      <c r="AC155" s="411"/>
      <c r="AD155" s="411"/>
      <c r="AE155" s="411"/>
      <c r="AF155" s="411"/>
      <c r="AG155" s="411"/>
      <c r="AH155" s="411"/>
      <c r="AI155" s="411"/>
      <c r="AJ155" s="411"/>
      <c r="AK155" s="411"/>
      <c r="AL155" s="411"/>
      <c r="AM155" s="411"/>
      <c r="AN155" s="411"/>
      <c r="AO155" s="411"/>
      <c r="AP155" s="411"/>
      <c r="AQ155" s="411"/>
      <c r="AR155" s="411"/>
      <c r="AS155" s="411"/>
      <c r="AT155" s="411"/>
      <c r="AU155" s="411"/>
      <c r="AV155" s="411"/>
      <c r="AW155" s="411"/>
      <c r="AX155" s="411"/>
      <c r="AY155" s="411"/>
      <c r="AZ155" s="411"/>
      <c r="BA155" s="411"/>
    </row>
    <row r="156" spans="2:53" ht="15.65" customHeight="1" x14ac:dyDescent="0.25">
      <c r="B156" s="261" t="s">
        <v>12546</v>
      </c>
      <c r="C156" s="413"/>
      <c r="D156" s="413"/>
      <c r="E156" s="386"/>
      <c r="F156" s="411"/>
      <c r="G156" s="411"/>
      <c r="H156" s="411"/>
      <c r="I156" s="411"/>
      <c r="J156" s="411"/>
      <c r="K156" s="411"/>
      <c r="L156" s="404"/>
      <c r="M156" s="404"/>
      <c r="N156" s="404"/>
      <c r="O156" s="411"/>
      <c r="P156" s="411"/>
      <c r="Q156" s="411"/>
      <c r="R156" s="411"/>
      <c r="S156" s="411"/>
      <c r="T156" s="411"/>
      <c r="U156" s="411"/>
      <c r="V156" s="411"/>
      <c r="W156" s="411"/>
      <c r="X156" s="411"/>
      <c r="Y156" s="411"/>
      <c r="Z156" s="411"/>
      <c r="AA156" s="411"/>
      <c r="AB156" s="411"/>
      <c r="AC156" s="411"/>
      <c r="AD156" s="411"/>
      <c r="AE156" s="411"/>
      <c r="AF156" s="411"/>
      <c r="AG156" s="411"/>
      <c r="AH156" s="411"/>
      <c r="AI156" s="411"/>
      <c r="AJ156" s="411"/>
      <c r="AK156" s="411"/>
      <c r="AL156" s="411"/>
      <c r="AM156" s="411"/>
      <c r="AN156" s="411"/>
      <c r="AO156" s="411"/>
      <c r="AP156" s="411"/>
      <c r="AQ156" s="411"/>
      <c r="AR156" s="411"/>
      <c r="AS156" s="411"/>
      <c r="AT156" s="411"/>
      <c r="AU156" s="411"/>
      <c r="AV156" s="411"/>
      <c r="AW156" s="411"/>
      <c r="AX156" s="411"/>
      <c r="AY156" s="411"/>
      <c r="AZ156" s="411"/>
      <c r="BA156" s="411"/>
    </row>
    <row r="157" spans="2:53" ht="15.65" customHeight="1" x14ac:dyDescent="0.25">
      <c r="B157" s="265" t="s">
        <v>0</v>
      </c>
      <c r="C157" s="228" t="s">
        <v>12477</v>
      </c>
      <c r="D157" s="265" t="s">
        <v>109</v>
      </c>
      <c r="E157" s="265" t="s">
        <v>110</v>
      </c>
      <c r="F157" s="411"/>
      <c r="G157" s="404"/>
      <c r="H157" s="404"/>
      <c r="I157" s="404"/>
      <c r="J157" s="404"/>
      <c r="K157" s="404"/>
      <c r="L157" s="411"/>
      <c r="M157" s="411"/>
      <c r="N157" s="411"/>
      <c r="O157" s="411"/>
      <c r="P157" s="411"/>
      <c r="Q157" s="411"/>
      <c r="R157" s="411"/>
      <c r="S157" s="411"/>
      <c r="T157" s="411"/>
      <c r="U157" s="411"/>
      <c r="V157" s="411"/>
      <c r="W157" s="411"/>
      <c r="X157" s="411"/>
      <c r="Y157" s="411"/>
      <c r="Z157" s="411"/>
      <c r="AA157" s="411"/>
      <c r="AB157" s="411"/>
      <c r="AC157" s="411"/>
      <c r="AD157" s="411"/>
      <c r="AE157" s="411"/>
      <c r="AF157" s="411"/>
      <c r="AG157" s="411"/>
      <c r="AH157" s="411"/>
      <c r="AI157" s="411"/>
      <c r="AJ157" s="411"/>
      <c r="AK157" s="411"/>
      <c r="AL157" s="411"/>
      <c r="AM157" s="411"/>
      <c r="AN157" s="411"/>
      <c r="AO157" s="411"/>
      <c r="AP157" s="411"/>
      <c r="AQ157" s="411"/>
      <c r="AR157" s="411"/>
      <c r="AS157" s="411"/>
      <c r="AT157" s="411"/>
      <c r="AU157" s="411"/>
      <c r="AV157" s="411"/>
      <c r="AW157" s="411"/>
      <c r="AX157" s="411"/>
      <c r="AY157" s="411"/>
      <c r="AZ157" s="411"/>
      <c r="BA157" s="411"/>
    </row>
    <row r="158" spans="2:53" ht="15.65" customHeight="1" x14ac:dyDescent="0.25">
      <c r="B158" s="416">
        <v>2004</v>
      </c>
      <c r="C158" s="417">
        <v>0</v>
      </c>
      <c r="D158" s="1283">
        <v>0</v>
      </c>
      <c r="E158" s="1192">
        <v>0</v>
      </c>
      <c r="F158" s="411"/>
      <c r="G158" s="411"/>
      <c r="H158" s="411"/>
      <c r="I158" s="411"/>
      <c r="J158" s="411"/>
      <c r="K158" s="411"/>
      <c r="L158" s="411"/>
      <c r="M158" s="411"/>
      <c r="N158" s="411"/>
      <c r="O158" s="411"/>
      <c r="P158" s="411"/>
      <c r="Q158" s="411"/>
      <c r="R158" s="411"/>
      <c r="S158" s="411"/>
      <c r="T158" s="411"/>
      <c r="U158" s="411"/>
      <c r="V158" s="411"/>
      <c r="W158" s="411"/>
      <c r="X158" s="411"/>
      <c r="Y158" s="411"/>
      <c r="Z158" s="411"/>
      <c r="AA158" s="411"/>
      <c r="AB158" s="411"/>
      <c r="AC158" s="411"/>
      <c r="AD158" s="411"/>
      <c r="AE158" s="411"/>
      <c r="AF158" s="411"/>
      <c r="AG158" s="411"/>
      <c r="AH158" s="411"/>
      <c r="AI158" s="411"/>
      <c r="AJ158" s="411"/>
      <c r="AK158" s="411"/>
      <c r="AL158" s="411"/>
      <c r="AM158" s="411"/>
      <c r="AN158" s="411"/>
      <c r="AO158" s="411"/>
      <c r="AP158" s="411"/>
      <c r="AQ158" s="411"/>
      <c r="AR158" s="411"/>
      <c r="AS158" s="411"/>
      <c r="AT158" s="411"/>
      <c r="AU158" s="411"/>
      <c r="AV158" s="411"/>
      <c r="AW158" s="411"/>
      <c r="AX158" s="411"/>
      <c r="AY158" s="411"/>
      <c r="AZ158" s="411"/>
      <c r="BA158" s="411"/>
    </row>
    <row r="159" spans="2:53" ht="15.65" customHeight="1" x14ac:dyDescent="0.25">
      <c r="B159" s="420">
        <v>2005</v>
      </c>
      <c r="C159" s="421">
        <v>1</v>
      </c>
      <c r="D159" s="1284">
        <v>3723.9117613727599</v>
      </c>
      <c r="E159" s="1194">
        <v>3723.9117613727599</v>
      </c>
      <c r="F159" s="411"/>
      <c r="G159" s="411"/>
      <c r="H159" s="411"/>
      <c r="I159" s="411"/>
      <c r="J159" s="411"/>
      <c r="K159" s="411"/>
      <c r="L159" s="411"/>
      <c r="M159" s="411"/>
      <c r="N159" s="411"/>
      <c r="O159" s="411"/>
      <c r="P159" s="411"/>
      <c r="Q159" s="411"/>
      <c r="R159" s="411"/>
      <c r="S159" s="411"/>
      <c r="T159" s="411"/>
      <c r="U159" s="411"/>
      <c r="V159" s="411"/>
      <c r="W159" s="411"/>
      <c r="X159" s="411"/>
      <c r="Y159" s="411"/>
      <c r="Z159" s="411"/>
      <c r="AA159" s="411"/>
      <c r="AB159" s="411"/>
      <c r="AC159" s="411"/>
      <c r="AD159" s="411"/>
      <c r="AE159" s="411"/>
      <c r="AF159" s="411"/>
      <c r="AG159" s="411"/>
      <c r="AH159" s="411"/>
      <c r="AI159" s="411"/>
      <c r="AJ159" s="411"/>
      <c r="AK159" s="411"/>
      <c r="AL159" s="411"/>
      <c r="AM159" s="411"/>
      <c r="AN159" s="411"/>
      <c r="AO159" s="411"/>
      <c r="AP159" s="411"/>
      <c r="AQ159" s="411"/>
      <c r="AR159" s="411"/>
      <c r="AS159" s="411"/>
      <c r="AT159" s="411"/>
      <c r="AU159" s="411"/>
      <c r="AV159" s="411"/>
      <c r="AW159" s="411"/>
      <c r="AX159" s="411"/>
      <c r="AY159" s="411"/>
      <c r="AZ159" s="411"/>
      <c r="BA159" s="411"/>
    </row>
    <row r="160" spans="2:53" ht="15.65" customHeight="1" x14ac:dyDescent="0.25">
      <c r="B160" s="416">
        <v>2006</v>
      </c>
      <c r="C160" s="417">
        <v>0</v>
      </c>
      <c r="D160" s="1283">
        <v>0</v>
      </c>
      <c r="E160" s="1192">
        <v>0</v>
      </c>
      <c r="F160" s="411"/>
      <c r="G160" s="411"/>
      <c r="H160" s="411"/>
      <c r="I160" s="411"/>
      <c r="J160" s="411"/>
      <c r="K160" s="411"/>
      <c r="L160" s="411"/>
      <c r="M160" s="411"/>
      <c r="N160" s="411"/>
      <c r="O160" s="411"/>
      <c r="P160" s="411"/>
      <c r="Q160" s="411"/>
      <c r="R160" s="411"/>
      <c r="S160" s="411"/>
      <c r="T160" s="411"/>
      <c r="U160" s="411"/>
      <c r="V160" s="411"/>
      <c r="W160" s="411"/>
      <c r="X160" s="411"/>
      <c r="Y160" s="411"/>
      <c r="Z160" s="411"/>
      <c r="AA160" s="411"/>
      <c r="AB160" s="411"/>
      <c r="AC160" s="411"/>
      <c r="AD160" s="411"/>
      <c r="AE160" s="411"/>
      <c r="AF160" s="411"/>
      <c r="AG160" s="411"/>
      <c r="AH160" s="411"/>
      <c r="AI160" s="411"/>
      <c r="AJ160" s="411"/>
      <c r="AK160" s="411"/>
      <c r="AL160" s="411"/>
      <c r="AM160" s="411"/>
      <c r="AN160" s="411"/>
      <c r="AO160" s="411"/>
      <c r="AP160" s="411"/>
      <c r="AQ160" s="411"/>
      <c r="AR160" s="411"/>
      <c r="AS160" s="411"/>
      <c r="AT160" s="411"/>
      <c r="AU160" s="411"/>
      <c r="AV160" s="411"/>
      <c r="AW160" s="411"/>
      <c r="AX160" s="411"/>
      <c r="AY160" s="411"/>
      <c r="AZ160" s="411"/>
      <c r="BA160" s="411"/>
    </row>
    <row r="161" spans="2:53" ht="15.65" customHeight="1" x14ac:dyDescent="0.25">
      <c r="B161" s="420">
        <v>2007</v>
      </c>
      <c r="C161" s="421">
        <v>0</v>
      </c>
      <c r="D161" s="1284">
        <v>0</v>
      </c>
      <c r="E161" s="1194">
        <v>0</v>
      </c>
      <c r="F161" s="411"/>
      <c r="G161" s="411"/>
      <c r="H161" s="411"/>
      <c r="I161" s="411"/>
      <c r="J161" s="411"/>
      <c r="K161" s="411"/>
      <c r="L161" s="415"/>
      <c r="M161" s="415"/>
      <c r="N161" s="415"/>
      <c r="O161" s="430"/>
      <c r="P161" s="430"/>
      <c r="Q161" s="430"/>
      <c r="R161" s="430"/>
      <c r="S161" s="430"/>
      <c r="T161" s="411"/>
      <c r="U161" s="411"/>
      <c r="V161" s="411"/>
      <c r="W161" s="411"/>
      <c r="X161" s="411"/>
      <c r="Y161" s="411"/>
      <c r="Z161" s="411"/>
      <c r="AA161" s="411"/>
      <c r="AB161" s="411"/>
      <c r="AC161" s="411"/>
      <c r="AD161" s="411"/>
      <c r="AE161" s="411"/>
      <c r="AF161" s="411"/>
      <c r="AG161" s="411"/>
      <c r="AH161" s="411"/>
      <c r="AI161" s="411"/>
      <c r="AJ161" s="411"/>
      <c r="AK161" s="411"/>
      <c r="AL161" s="411"/>
      <c r="AM161" s="411"/>
      <c r="AN161" s="411"/>
      <c r="AO161" s="411"/>
      <c r="AP161" s="411"/>
      <c r="AQ161" s="411"/>
      <c r="AR161" s="411"/>
      <c r="AS161" s="411"/>
      <c r="AT161" s="411"/>
      <c r="AU161" s="411"/>
      <c r="AV161" s="411"/>
      <c r="AW161" s="411"/>
      <c r="AX161" s="411"/>
      <c r="AY161" s="411"/>
      <c r="AZ161" s="411"/>
      <c r="BA161" s="411"/>
    </row>
    <row r="162" spans="2:53" ht="15.65" customHeight="1" x14ac:dyDescent="0.25">
      <c r="B162" s="416">
        <v>2008</v>
      </c>
      <c r="C162" s="417">
        <v>0</v>
      </c>
      <c r="D162" s="1283">
        <v>0</v>
      </c>
      <c r="E162" s="1192">
        <v>0</v>
      </c>
      <c r="F162" s="411"/>
      <c r="G162" s="415"/>
      <c r="H162" s="415"/>
      <c r="I162" s="415"/>
      <c r="J162" s="415"/>
      <c r="K162" s="415"/>
      <c r="L162" s="411"/>
      <c r="M162" s="411"/>
      <c r="N162" s="411"/>
      <c r="O162" s="428"/>
      <c r="P162" s="428"/>
      <c r="Q162" s="428"/>
      <c r="R162" s="411"/>
      <c r="S162" s="411"/>
      <c r="T162" s="411"/>
      <c r="U162" s="411"/>
      <c r="V162" s="411"/>
      <c r="W162" s="411"/>
      <c r="X162" s="411"/>
      <c r="Y162" s="411"/>
      <c r="Z162" s="411"/>
      <c r="AA162" s="411"/>
      <c r="AB162" s="411"/>
      <c r="AC162" s="411"/>
      <c r="AD162" s="411"/>
      <c r="AE162" s="411"/>
      <c r="AF162" s="411"/>
      <c r="AG162" s="411"/>
      <c r="AH162" s="411"/>
      <c r="AI162" s="411"/>
      <c r="AJ162" s="411"/>
      <c r="AK162" s="411"/>
      <c r="AL162" s="411"/>
      <c r="AM162" s="411"/>
      <c r="AN162" s="411"/>
      <c r="AO162" s="411"/>
      <c r="AP162" s="411"/>
      <c r="AQ162" s="411"/>
      <c r="AR162" s="411"/>
      <c r="AS162" s="411"/>
      <c r="AT162" s="411"/>
      <c r="AU162" s="411"/>
      <c r="AV162" s="411"/>
      <c r="AW162" s="411"/>
      <c r="AX162" s="411"/>
      <c r="AY162" s="411"/>
      <c r="AZ162" s="411"/>
      <c r="BA162" s="411"/>
    </row>
    <row r="163" spans="2:53" ht="15.65" customHeight="1" x14ac:dyDescent="0.35">
      <c r="B163" s="420">
        <v>2009</v>
      </c>
      <c r="C163" s="421">
        <v>0</v>
      </c>
      <c r="D163" s="1284">
        <v>0</v>
      </c>
      <c r="E163" s="1194">
        <v>0</v>
      </c>
      <c r="F163" s="411"/>
      <c r="G163" s="411"/>
      <c r="H163" s="411"/>
      <c r="I163" s="411"/>
      <c r="J163" s="411"/>
      <c r="K163" s="411"/>
      <c r="L163" s="411"/>
      <c r="M163" s="411"/>
      <c r="N163" s="411"/>
      <c r="O163" s="428"/>
      <c r="P163" s="428"/>
      <c r="Q163" s="428"/>
      <c r="R163" s="411"/>
      <c r="S163" s="411"/>
      <c r="T163" s="411"/>
      <c r="U163" s="411"/>
      <c r="V163" s="411"/>
      <c r="W163" s="411"/>
      <c r="X163" s="411"/>
      <c r="Y163" s="411"/>
      <c r="Z163" s="411"/>
      <c r="AA163" s="411"/>
      <c r="AB163" s="411"/>
      <c r="AC163" s="411"/>
      <c r="AD163" s="411"/>
      <c r="AE163" s="411"/>
      <c r="AF163" s="411"/>
      <c r="AG163" s="411"/>
      <c r="AH163" s="411"/>
      <c r="AI163" s="431" t="s">
        <v>66</v>
      </c>
      <c r="AJ163" s="411"/>
      <c r="AK163" s="411"/>
      <c r="AL163" s="411"/>
      <c r="AM163" s="411"/>
      <c r="AN163" s="411"/>
      <c r="AO163" s="411"/>
      <c r="AP163" s="411"/>
      <c r="AQ163" s="411"/>
      <c r="AR163" s="411"/>
      <c r="AS163" s="411"/>
      <c r="AT163" s="411"/>
      <c r="AU163" s="411"/>
      <c r="AV163" s="411"/>
      <c r="AW163" s="411"/>
      <c r="AX163" s="411"/>
      <c r="AY163" s="411"/>
      <c r="AZ163" s="411"/>
      <c r="BA163" s="411"/>
    </row>
    <row r="164" spans="2:53" ht="15.65" customHeight="1" x14ac:dyDescent="0.35">
      <c r="B164" s="416">
        <v>2010</v>
      </c>
      <c r="C164" s="417">
        <v>0</v>
      </c>
      <c r="D164" s="1283">
        <v>0</v>
      </c>
      <c r="E164" s="1192">
        <v>0</v>
      </c>
      <c r="F164" s="411"/>
      <c r="G164" s="411"/>
      <c r="H164" s="411"/>
      <c r="I164" s="411"/>
      <c r="J164" s="411"/>
      <c r="K164" s="411"/>
      <c r="L164" s="411"/>
      <c r="M164" s="411"/>
      <c r="N164" s="411"/>
      <c r="O164" s="428"/>
      <c r="P164" s="428"/>
      <c r="Q164" s="428"/>
      <c r="R164" s="411"/>
      <c r="S164" s="411"/>
      <c r="T164" s="411"/>
      <c r="U164" s="411"/>
      <c r="V164" s="411"/>
      <c r="W164" s="411"/>
      <c r="X164" s="411"/>
      <c r="Y164" s="411"/>
      <c r="Z164" s="411"/>
      <c r="AA164" s="411"/>
      <c r="AB164" s="411"/>
      <c r="AC164" s="411"/>
      <c r="AD164" s="411"/>
      <c r="AE164" s="411"/>
      <c r="AF164" s="411"/>
      <c r="AG164" s="411"/>
      <c r="AH164" s="411"/>
      <c r="AI164" s="431" t="s">
        <v>65</v>
      </c>
      <c r="AJ164" s="411"/>
      <c r="AK164" s="411"/>
      <c r="AL164" s="411"/>
      <c r="AM164" s="411"/>
      <c r="AN164" s="411"/>
      <c r="AO164" s="411"/>
      <c r="AP164" s="411"/>
      <c r="AQ164" s="411"/>
      <c r="AR164" s="411"/>
      <c r="AS164" s="411"/>
      <c r="AT164" s="411"/>
      <c r="AU164" s="411"/>
      <c r="AV164" s="411"/>
      <c r="AW164" s="411"/>
      <c r="AX164" s="411"/>
      <c r="AY164" s="411"/>
      <c r="AZ164" s="411"/>
      <c r="BA164" s="411"/>
    </row>
    <row r="165" spans="2:53" ht="15.65" customHeight="1" x14ac:dyDescent="0.35">
      <c r="B165" s="420">
        <v>2011</v>
      </c>
      <c r="C165" s="421">
        <v>0</v>
      </c>
      <c r="D165" s="1284">
        <v>0</v>
      </c>
      <c r="E165" s="1194">
        <v>0</v>
      </c>
      <c r="F165" s="411"/>
      <c r="G165" s="411"/>
      <c r="H165" s="411"/>
      <c r="I165" s="411"/>
      <c r="J165" s="411"/>
      <c r="K165" s="411"/>
      <c r="L165" s="411"/>
      <c r="M165" s="411"/>
      <c r="N165" s="411"/>
      <c r="O165" s="428"/>
      <c r="P165" s="428"/>
      <c r="Q165" s="428"/>
      <c r="R165" s="411"/>
      <c r="S165" s="411"/>
      <c r="T165" s="411"/>
      <c r="U165" s="411"/>
      <c r="V165" s="411"/>
      <c r="W165" s="411"/>
      <c r="X165" s="411"/>
      <c r="Y165" s="411"/>
      <c r="Z165" s="411"/>
      <c r="AA165" s="411"/>
      <c r="AB165" s="411"/>
      <c r="AC165" s="411"/>
      <c r="AD165" s="411"/>
      <c r="AE165" s="411"/>
      <c r="AF165" s="411"/>
      <c r="AG165" s="411"/>
      <c r="AH165" s="411"/>
      <c r="AI165" s="431" t="s">
        <v>64</v>
      </c>
      <c r="AJ165" s="411"/>
      <c r="AK165" s="411"/>
      <c r="AL165" s="411"/>
      <c r="AM165" s="411"/>
      <c r="AN165" s="411"/>
      <c r="AO165" s="411"/>
      <c r="AP165" s="411"/>
      <c r="AQ165" s="411"/>
      <c r="AR165" s="411"/>
      <c r="AS165" s="411"/>
      <c r="AT165" s="411"/>
      <c r="AU165" s="411"/>
      <c r="AV165" s="411"/>
      <c r="AW165" s="411"/>
      <c r="AX165" s="411"/>
      <c r="AY165" s="411"/>
      <c r="AZ165" s="411"/>
      <c r="BA165" s="411"/>
    </row>
    <row r="166" spans="2:53" ht="15.65" customHeight="1" x14ac:dyDescent="0.35">
      <c r="B166" s="416">
        <v>2012</v>
      </c>
      <c r="C166" s="417">
        <v>1</v>
      </c>
      <c r="D166" s="1283">
        <v>10058.747061006599</v>
      </c>
      <c r="E166" s="1192">
        <v>10058.747061006599</v>
      </c>
      <c r="F166" s="411"/>
      <c r="G166" s="411"/>
      <c r="H166" s="411"/>
      <c r="I166" s="411"/>
      <c r="J166" s="411"/>
      <c r="K166" s="411"/>
      <c r="L166" s="411"/>
      <c r="M166" s="411"/>
      <c r="N166" s="411"/>
      <c r="O166" s="428"/>
      <c r="P166" s="428"/>
      <c r="Q166" s="428"/>
      <c r="R166" s="411"/>
      <c r="S166" s="411"/>
      <c r="T166" s="411"/>
      <c r="U166" s="411"/>
      <c r="V166" s="411"/>
      <c r="W166" s="411"/>
      <c r="X166" s="411"/>
      <c r="Y166" s="411"/>
      <c r="Z166" s="411"/>
      <c r="AA166" s="411"/>
      <c r="AB166" s="411"/>
      <c r="AC166" s="411"/>
      <c r="AD166" s="411"/>
      <c r="AE166" s="411"/>
      <c r="AF166" s="411"/>
      <c r="AG166" s="411"/>
      <c r="AH166" s="411"/>
      <c r="AI166" s="432"/>
      <c r="AJ166" s="411"/>
      <c r="AK166" s="411"/>
      <c r="AL166" s="411"/>
      <c r="AM166" s="411"/>
      <c r="AN166" s="411"/>
      <c r="AO166" s="411"/>
      <c r="AP166" s="411"/>
      <c r="AQ166" s="411"/>
      <c r="AR166" s="411"/>
      <c r="AS166" s="411"/>
      <c r="AT166" s="411"/>
      <c r="AU166" s="411"/>
      <c r="AV166" s="411"/>
      <c r="AW166" s="411"/>
      <c r="AX166" s="411"/>
      <c r="AY166" s="411"/>
      <c r="AZ166" s="411"/>
      <c r="BA166" s="411"/>
    </row>
    <row r="167" spans="2:53" ht="15.65" customHeight="1" x14ac:dyDescent="0.35">
      <c r="B167" s="420">
        <v>2013</v>
      </c>
      <c r="C167" s="421">
        <v>0</v>
      </c>
      <c r="D167" s="1284">
        <v>0</v>
      </c>
      <c r="E167" s="1194">
        <v>0</v>
      </c>
      <c r="F167" s="411"/>
      <c r="G167" s="411"/>
      <c r="H167" s="411"/>
      <c r="I167" s="411"/>
      <c r="J167" s="411"/>
      <c r="K167" s="411"/>
      <c r="L167" s="411"/>
      <c r="M167" s="411"/>
      <c r="N167" s="411"/>
      <c r="O167" s="428"/>
      <c r="P167" s="428"/>
      <c r="Q167" s="428"/>
      <c r="R167" s="411"/>
      <c r="S167" s="411"/>
      <c r="T167" s="411"/>
      <c r="U167" s="411"/>
      <c r="V167" s="411"/>
      <c r="W167" s="411"/>
      <c r="X167" s="411"/>
      <c r="Y167" s="411"/>
      <c r="Z167" s="411"/>
      <c r="AA167" s="411"/>
      <c r="AB167" s="411"/>
      <c r="AC167" s="411"/>
      <c r="AD167" s="411"/>
      <c r="AE167" s="411"/>
      <c r="AF167" s="411"/>
      <c r="AG167" s="411"/>
      <c r="AH167" s="411"/>
      <c r="AI167" s="431" t="s">
        <v>63</v>
      </c>
      <c r="AJ167" s="411"/>
      <c r="AK167" s="411"/>
      <c r="AL167" s="411"/>
      <c r="AM167" s="411"/>
      <c r="AN167" s="411"/>
      <c r="AO167" s="411"/>
      <c r="AP167" s="411"/>
      <c r="AQ167" s="411"/>
      <c r="AR167" s="411"/>
      <c r="AS167" s="411"/>
      <c r="AT167" s="411"/>
      <c r="AU167" s="411"/>
      <c r="AV167" s="411"/>
      <c r="AW167" s="411"/>
      <c r="AX167" s="411"/>
      <c r="AY167" s="411"/>
      <c r="AZ167" s="411"/>
      <c r="BA167" s="411"/>
    </row>
    <row r="168" spans="2:53" ht="15.65" customHeight="1" x14ac:dyDescent="0.35">
      <c r="B168" s="416">
        <v>2014</v>
      </c>
      <c r="C168" s="417">
        <v>0</v>
      </c>
      <c r="D168" s="1283">
        <v>0</v>
      </c>
      <c r="E168" s="1192">
        <v>0</v>
      </c>
      <c r="F168" s="411"/>
      <c r="G168" s="411"/>
      <c r="H168" s="411"/>
      <c r="I168" s="411"/>
      <c r="J168" s="411"/>
      <c r="K168" s="411"/>
      <c r="L168" s="411"/>
      <c r="M168" s="411"/>
      <c r="N168" s="411"/>
      <c r="O168" s="428"/>
      <c r="P168" s="428"/>
      <c r="Q168" s="428"/>
      <c r="R168" s="411"/>
      <c r="S168" s="411"/>
      <c r="T168" s="411"/>
      <c r="U168" s="411"/>
      <c r="V168" s="411"/>
      <c r="W168" s="411"/>
      <c r="X168" s="411"/>
      <c r="Y168" s="411"/>
      <c r="Z168" s="411"/>
      <c r="AA168" s="411"/>
      <c r="AB168" s="411"/>
      <c r="AC168" s="411"/>
      <c r="AD168" s="411"/>
      <c r="AE168" s="411"/>
      <c r="AF168" s="411"/>
      <c r="AG168" s="411"/>
      <c r="AH168" s="411"/>
      <c r="AI168" s="431"/>
      <c r="AJ168" s="411"/>
      <c r="AK168" s="411"/>
      <c r="AL168" s="411"/>
      <c r="AM168" s="411"/>
      <c r="AN168" s="411"/>
      <c r="AO168" s="411"/>
      <c r="AP168" s="411"/>
      <c r="AQ168" s="411"/>
      <c r="AR168" s="411"/>
      <c r="AS168" s="411"/>
      <c r="AT168" s="411"/>
      <c r="AU168" s="411"/>
      <c r="AV168" s="411"/>
      <c r="AW168" s="411"/>
      <c r="AX168" s="411"/>
      <c r="AY168" s="411"/>
      <c r="AZ168" s="411"/>
      <c r="BA168" s="411"/>
    </row>
    <row r="169" spans="2:53" ht="15.65" customHeight="1" x14ac:dyDescent="0.35">
      <c r="B169" s="420">
        <v>2015</v>
      </c>
      <c r="C169" s="421">
        <v>0</v>
      </c>
      <c r="D169" s="1284">
        <v>0</v>
      </c>
      <c r="E169" s="1194">
        <v>0</v>
      </c>
      <c r="F169" s="411"/>
      <c r="G169" s="411"/>
      <c r="H169" s="411"/>
      <c r="I169" s="411"/>
      <c r="J169" s="411"/>
      <c r="K169" s="411"/>
      <c r="L169" s="411"/>
      <c r="M169" s="411"/>
      <c r="N169" s="411"/>
      <c r="O169" s="428"/>
      <c r="P169" s="428"/>
      <c r="Q169" s="428"/>
      <c r="R169" s="411"/>
      <c r="S169" s="411"/>
      <c r="T169" s="411"/>
      <c r="U169" s="411"/>
      <c r="V169" s="411"/>
      <c r="W169" s="411"/>
      <c r="X169" s="411"/>
      <c r="Y169" s="411"/>
      <c r="Z169" s="411"/>
      <c r="AA169" s="411"/>
      <c r="AB169" s="411"/>
      <c r="AC169" s="411"/>
      <c r="AD169" s="411"/>
      <c r="AE169" s="411"/>
      <c r="AF169" s="411"/>
      <c r="AG169" s="411"/>
      <c r="AH169" s="411"/>
      <c r="AI169" s="431" t="s">
        <v>63</v>
      </c>
      <c r="AJ169" s="411"/>
      <c r="AK169" s="411"/>
      <c r="AL169" s="411"/>
      <c r="AM169" s="411"/>
      <c r="AN169" s="411"/>
      <c r="AO169" s="411"/>
      <c r="AP169" s="411"/>
      <c r="AQ169" s="411"/>
      <c r="AR169" s="411"/>
      <c r="AS169" s="411"/>
      <c r="AT169" s="411"/>
      <c r="AU169" s="411"/>
      <c r="AV169" s="411"/>
      <c r="AW169" s="411"/>
      <c r="AX169" s="411"/>
      <c r="AY169" s="411"/>
      <c r="AZ169" s="411"/>
      <c r="BA169" s="411"/>
    </row>
    <row r="170" spans="2:53" ht="15.65" customHeight="1" x14ac:dyDescent="0.35">
      <c r="B170" s="416">
        <v>2016</v>
      </c>
      <c r="C170" s="417">
        <v>0</v>
      </c>
      <c r="D170" s="1283">
        <v>0</v>
      </c>
      <c r="E170" s="1192">
        <v>0</v>
      </c>
      <c r="F170" s="411"/>
      <c r="G170" s="411"/>
      <c r="H170" s="411"/>
      <c r="I170" s="411"/>
      <c r="J170" s="411"/>
      <c r="K170" s="411"/>
      <c r="L170" s="411"/>
      <c r="M170" s="411"/>
      <c r="N170" s="411"/>
      <c r="O170" s="428"/>
      <c r="P170" s="428"/>
      <c r="Q170" s="428"/>
      <c r="R170" s="411"/>
      <c r="S170" s="411"/>
      <c r="T170" s="411"/>
      <c r="U170" s="411"/>
      <c r="V170" s="411"/>
      <c r="W170" s="411"/>
      <c r="X170" s="411"/>
      <c r="Y170" s="411"/>
      <c r="Z170" s="411"/>
      <c r="AA170" s="411"/>
      <c r="AB170" s="411"/>
      <c r="AC170" s="411"/>
      <c r="AD170" s="411"/>
      <c r="AE170" s="411"/>
      <c r="AF170" s="411"/>
      <c r="AG170" s="411"/>
      <c r="AH170" s="411"/>
      <c r="AI170" s="431"/>
      <c r="AJ170" s="411"/>
      <c r="AK170" s="411"/>
      <c r="AL170" s="411"/>
      <c r="AM170" s="411"/>
      <c r="AN170" s="411"/>
      <c r="AO170" s="411"/>
      <c r="AP170" s="411"/>
      <c r="AQ170" s="411"/>
      <c r="AR170" s="411"/>
      <c r="AS170" s="411"/>
      <c r="AT170" s="411"/>
      <c r="AU170" s="411"/>
      <c r="AV170" s="411"/>
      <c r="AW170" s="411"/>
      <c r="AX170" s="411"/>
      <c r="AY170" s="411"/>
      <c r="AZ170" s="411"/>
      <c r="BA170" s="411"/>
    </row>
    <row r="171" spans="2:53" ht="15.65" customHeight="1" x14ac:dyDescent="0.35">
      <c r="B171" s="420">
        <v>2017</v>
      </c>
      <c r="C171" s="421">
        <v>0</v>
      </c>
      <c r="D171" s="1284">
        <v>0</v>
      </c>
      <c r="E171" s="1194">
        <v>0</v>
      </c>
      <c r="F171" s="411"/>
      <c r="G171" s="411"/>
      <c r="H171" s="411"/>
      <c r="I171" s="411"/>
      <c r="J171" s="411"/>
      <c r="K171" s="411"/>
      <c r="L171" s="411"/>
      <c r="M171" s="411"/>
      <c r="N171" s="411"/>
      <c r="O171" s="428"/>
      <c r="P171" s="428"/>
      <c r="Q171" s="428"/>
      <c r="R171" s="411"/>
      <c r="S171" s="411"/>
      <c r="T171" s="411"/>
      <c r="U171" s="411"/>
      <c r="V171" s="411"/>
      <c r="W171" s="411"/>
      <c r="X171" s="411"/>
      <c r="Y171" s="411"/>
      <c r="Z171" s="411"/>
      <c r="AA171" s="411"/>
      <c r="AB171" s="411"/>
      <c r="AC171" s="411"/>
      <c r="AD171" s="411"/>
      <c r="AE171" s="411"/>
      <c r="AF171" s="411"/>
      <c r="AG171" s="411"/>
      <c r="AH171" s="411"/>
      <c r="AI171" s="431" t="s">
        <v>62</v>
      </c>
      <c r="AJ171" s="411"/>
      <c r="AK171" s="411"/>
      <c r="AL171" s="411"/>
      <c r="AM171" s="411"/>
      <c r="AN171" s="411"/>
      <c r="AO171" s="411"/>
      <c r="AP171" s="411"/>
      <c r="AQ171" s="411"/>
      <c r="AR171" s="411"/>
      <c r="AS171" s="411"/>
      <c r="AT171" s="411"/>
      <c r="AU171" s="411"/>
      <c r="AV171" s="411"/>
      <c r="AW171" s="411"/>
      <c r="AX171" s="411"/>
      <c r="AY171" s="411"/>
      <c r="AZ171" s="411"/>
      <c r="BA171" s="411"/>
    </row>
    <row r="172" spans="2:53" ht="15.75" customHeight="1" x14ac:dyDescent="0.35">
      <c r="B172" s="416">
        <v>2018</v>
      </c>
      <c r="C172" s="417">
        <v>0</v>
      </c>
      <c r="D172" s="1283">
        <v>0</v>
      </c>
      <c r="E172" s="1192">
        <v>0</v>
      </c>
      <c r="F172" s="411"/>
      <c r="G172" s="411"/>
      <c r="H172" s="411"/>
      <c r="I172" s="411"/>
      <c r="J172" s="411"/>
      <c r="K172" s="411"/>
      <c r="L172" s="411"/>
      <c r="M172" s="411"/>
      <c r="N172" s="411"/>
      <c r="O172" s="428"/>
      <c r="P172" s="428"/>
      <c r="Q172" s="428"/>
      <c r="R172" s="411"/>
      <c r="S172" s="411"/>
      <c r="T172" s="411"/>
      <c r="U172" s="411"/>
      <c r="V172" s="411"/>
      <c r="W172" s="411"/>
      <c r="X172" s="411"/>
      <c r="Y172" s="411"/>
      <c r="Z172" s="411"/>
      <c r="AA172" s="411"/>
      <c r="AB172" s="411"/>
      <c r="AC172" s="411"/>
      <c r="AD172" s="411"/>
      <c r="AE172" s="411"/>
      <c r="AF172" s="411"/>
      <c r="AG172" s="411"/>
      <c r="AH172" s="411"/>
      <c r="AI172" s="431"/>
      <c r="AJ172" s="411"/>
      <c r="AK172" s="411"/>
      <c r="AL172" s="411"/>
      <c r="AM172" s="411"/>
      <c r="AN172" s="411"/>
      <c r="AO172" s="411"/>
      <c r="AP172" s="411"/>
      <c r="AQ172" s="411"/>
      <c r="AR172" s="411"/>
      <c r="AS172" s="411"/>
      <c r="AT172" s="411"/>
      <c r="AU172" s="411"/>
      <c r="AV172" s="411"/>
      <c r="AW172" s="411"/>
      <c r="AX172" s="411"/>
      <c r="AY172" s="411"/>
      <c r="AZ172" s="411"/>
      <c r="BA172" s="411"/>
    </row>
    <row r="173" spans="2:53" ht="15.75" customHeight="1" x14ac:dyDescent="0.35">
      <c r="B173" s="420">
        <v>2019</v>
      </c>
      <c r="C173" s="421">
        <v>0</v>
      </c>
      <c r="D173" s="1284">
        <v>0</v>
      </c>
      <c r="E173" s="1194">
        <v>0</v>
      </c>
      <c r="F173" s="411"/>
      <c r="G173" s="411"/>
      <c r="H173" s="411"/>
      <c r="I173" s="411"/>
      <c r="J173" s="411"/>
      <c r="K173" s="411"/>
      <c r="L173" s="411"/>
      <c r="M173" s="411"/>
      <c r="N173" s="411"/>
      <c r="O173" s="428"/>
      <c r="P173" s="428"/>
      <c r="Q173" s="428"/>
      <c r="R173" s="411"/>
      <c r="S173" s="411"/>
      <c r="T173" s="411"/>
      <c r="U173" s="411"/>
      <c r="V173" s="411"/>
      <c r="W173" s="411"/>
      <c r="X173" s="411"/>
      <c r="Y173" s="411"/>
      <c r="Z173" s="411"/>
      <c r="AA173" s="411"/>
      <c r="AB173" s="411"/>
      <c r="AC173" s="411"/>
      <c r="AD173" s="411"/>
      <c r="AE173" s="411"/>
      <c r="AF173" s="411"/>
      <c r="AG173" s="411"/>
      <c r="AH173" s="411"/>
      <c r="AI173" s="431" t="s">
        <v>61</v>
      </c>
      <c r="AJ173" s="411"/>
      <c r="AK173" s="411"/>
      <c r="AL173" s="411"/>
      <c r="AM173" s="411"/>
      <c r="AN173" s="411"/>
      <c r="AO173" s="411"/>
      <c r="AP173" s="411"/>
      <c r="AQ173" s="411"/>
      <c r="AR173" s="411"/>
      <c r="AS173" s="411"/>
      <c r="AT173" s="411"/>
      <c r="AU173" s="411"/>
      <c r="AV173" s="411"/>
      <c r="AW173" s="411"/>
      <c r="AX173" s="411"/>
      <c r="AY173" s="411"/>
      <c r="AZ173" s="411"/>
      <c r="BA173" s="411"/>
    </row>
    <row r="174" spans="2:53" ht="15.75" customHeight="1" x14ac:dyDescent="0.35">
      <c r="B174" s="425">
        <v>2020</v>
      </c>
      <c r="C174" s="417">
        <v>0</v>
      </c>
      <c r="D174" s="1283">
        <v>0</v>
      </c>
      <c r="E174" s="1192">
        <v>0</v>
      </c>
      <c r="F174" s="411"/>
      <c r="G174" s="411"/>
      <c r="H174" s="411"/>
      <c r="I174" s="411"/>
      <c r="J174" s="411"/>
      <c r="K174" s="411"/>
      <c r="L174" s="411"/>
      <c r="M174" s="411"/>
      <c r="N174" s="411"/>
      <c r="O174" s="428"/>
      <c r="P174" s="428"/>
      <c r="Q174" s="428"/>
      <c r="R174" s="411"/>
      <c r="S174" s="411"/>
      <c r="T174" s="411"/>
      <c r="U174" s="411"/>
      <c r="V174" s="411"/>
      <c r="W174" s="411"/>
      <c r="X174" s="411"/>
      <c r="Y174" s="411"/>
      <c r="Z174" s="411"/>
      <c r="AA174" s="411"/>
      <c r="AB174" s="411"/>
      <c r="AC174" s="411"/>
      <c r="AD174" s="411"/>
      <c r="AE174" s="411"/>
      <c r="AF174" s="411"/>
      <c r="AG174" s="411"/>
      <c r="AH174" s="411"/>
      <c r="AI174" s="431" t="s">
        <v>60</v>
      </c>
      <c r="AJ174" s="411"/>
      <c r="AK174" s="411"/>
      <c r="AL174" s="411"/>
      <c r="AM174" s="411"/>
      <c r="AN174" s="411"/>
      <c r="AO174" s="411"/>
      <c r="AP174" s="411"/>
      <c r="AQ174" s="411"/>
      <c r="AR174" s="411"/>
      <c r="AS174" s="411"/>
      <c r="AT174" s="411"/>
      <c r="AU174" s="411"/>
      <c r="AV174" s="411"/>
      <c r="AW174" s="411"/>
      <c r="AX174" s="411"/>
      <c r="AY174" s="411"/>
      <c r="AZ174" s="411"/>
      <c r="BA174" s="411"/>
    </row>
    <row r="175" spans="2:53" ht="15.75" customHeight="1" x14ac:dyDescent="0.35">
      <c r="B175" s="420">
        <v>2021</v>
      </c>
      <c r="C175" s="421">
        <v>1</v>
      </c>
      <c r="D175" s="1284">
        <v>12554.6991802005</v>
      </c>
      <c r="E175" s="1194">
        <v>12554.6991802005</v>
      </c>
      <c r="F175" s="411"/>
      <c r="G175" s="411"/>
      <c r="H175" s="411"/>
      <c r="I175" s="411"/>
      <c r="J175" s="411"/>
      <c r="K175" s="411"/>
      <c r="L175" s="411"/>
      <c r="M175" s="411"/>
      <c r="N175" s="411"/>
      <c r="O175" s="428"/>
      <c r="P175" s="428"/>
      <c r="Q175" s="428"/>
      <c r="R175" s="411"/>
      <c r="S175" s="411"/>
      <c r="T175" s="411"/>
      <c r="U175" s="411"/>
      <c r="V175" s="411"/>
      <c r="W175" s="411"/>
      <c r="X175" s="411"/>
      <c r="Y175" s="411"/>
      <c r="Z175" s="411"/>
      <c r="AA175" s="411"/>
      <c r="AB175" s="411"/>
      <c r="AC175" s="411"/>
      <c r="AD175" s="411"/>
      <c r="AE175" s="411"/>
      <c r="AF175" s="411"/>
      <c r="AG175" s="411"/>
      <c r="AH175" s="411"/>
      <c r="AI175" s="431" t="s">
        <v>59</v>
      </c>
      <c r="AJ175" s="411"/>
      <c r="AK175" s="411"/>
      <c r="AL175" s="411"/>
      <c r="AM175" s="411"/>
      <c r="AN175" s="411"/>
      <c r="AO175" s="411"/>
      <c r="AP175" s="411"/>
      <c r="AQ175" s="411"/>
      <c r="AR175" s="411"/>
      <c r="AS175" s="411"/>
      <c r="AT175" s="411"/>
      <c r="AU175" s="411"/>
      <c r="AV175" s="411"/>
      <c r="AW175" s="411"/>
      <c r="AX175" s="411"/>
      <c r="AY175" s="411"/>
      <c r="AZ175" s="411"/>
      <c r="BA175" s="411"/>
    </row>
    <row r="176" spans="2:53" ht="15.75" customHeight="1" x14ac:dyDescent="0.35">
      <c r="B176" s="425">
        <v>2022</v>
      </c>
      <c r="C176" s="417">
        <v>0</v>
      </c>
      <c r="D176" s="1283">
        <v>0</v>
      </c>
      <c r="E176" s="1192">
        <v>0</v>
      </c>
      <c r="F176" s="411"/>
      <c r="G176" s="411"/>
      <c r="H176" s="411"/>
      <c r="I176" s="411"/>
      <c r="J176" s="411"/>
      <c r="K176" s="411"/>
      <c r="L176" s="411"/>
      <c r="M176" s="411"/>
      <c r="N176" s="411"/>
      <c r="O176" s="428"/>
      <c r="P176" s="428"/>
      <c r="Q176" s="428"/>
      <c r="R176" s="411"/>
      <c r="S176" s="411"/>
      <c r="T176" s="411"/>
      <c r="U176" s="411"/>
      <c r="V176" s="411"/>
      <c r="W176" s="411"/>
      <c r="X176" s="411"/>
      <c r="Y176" s="411"/>
      <c r="Z176" s="411"/>
      <c r="AA176" s="411"/>
      <c r="AB176" s="411"/>
      <c r="AC176" s="411"/>
      <c r="AD176" s="411"/>
      <c r="AE176" s="411"/>
      <c r="AF176" s="411"/>
      <c r="AG176" s="411"/>
      <c r="AH176" s="411"/>
      <c r="AI176" s="431"/>
      <c r="AJ176" s="411"/>
      <c r="AK176" s="411"/>
      <c r="AL176" s="411"/>
      <c r="AM176" s="411"/>
      <c r="AN176" s="411"/>
      <c r="AO176" s="411"/>
      <c r="AP176" s="411"/>
      <c r="AQ176" s="411"/>
      <c r="AR176" s="411"/>
      <c r="AS176" s="411"/>
      <c r="AT176" s="411"/>
      <c r="AU176" s="411"/>
      <c r="AV176" s="411"/>
      <c r="AW176" s="411"/>
      <c r="AX176" s="411"/>
      <c r="AY176" s="411"/>
      <c r="AZ176" s="411"/>
      <c r="BA176" s="411"/>
    </row>
    <row r="177" spans="2:53" ht="14.5" x14ac:dyDescent="0.35">
      <c r="B177" s="420">
        <v>2023</v>
      </c>
      <c r="C177" s="421">
        <v>0</v>
      </c>
      <c r="D177" s="1284">
        <v>0</v>
      </c>
      <c r="E177" s="1194">
        <v>0</v>
      </c>
      <c r="F177" s="411"/>
      <c r="G177" s="411"/>
      <c r="H177" s="411"/>
      <c r="I177" s="411"/>
      <c r="J177" s="411"/>
      <c r="K177" s="411"/>
      <c r="L177" s="411"/>
      <c r="M177" s="411"/>
      <c r="N177" s="411"/>
      <c r="O177" s="428"/>
      <c r="P177" s="428"/>
      <c r="Q177" s="428"/>
      <c r="R177" s="411"/>
      <c r="S177" s="411"/>
      <c r="T177" s="411"/>
      <c r="U177" s="411"/>
      <c r="V177" s="411"/>
      <c r="W177" s="411"/>
      <c r="X177" s="411"/>
      <c r="Y177" s="411"/>
      <c r="Z177" s="411"/>
      <c r="AA177" s="411"/>
      <c r="AB177" s="411"/>
      <c r="AC177" s="411"/>
      <c r="AD177" s="411"/>
      <c r="AE177" s="411"/>
      <c r="AF177" s="411"/>
      <c r="AG177" s="411"/>
      <c r="AH177" s="411"/>
      <c r="AI177" s="431" t="s">
        <v>58</v>
      </c>
      <c r="AJ177" s="411"/>
      <c r="AK177" s="411"/>
      <c r="AL177" s="411"/>
      <c r="AM177" s="411"/>
      <c r="AN177" s="411"/>
      <c r="AO177" s="411"/>
      <c r="AP177" s="411"/>
      <c r="AQ177" s="411"/>
      <c r="AR177" s="411"/>
      <c r="AS177" s="411"/>
      <c r="AT177" s="411"/>
      <c r="AU177" s="411"/>
      <c r="AV177" s="411"/>
      <c r="AW177" s="411"/>
      <c r="AX177" s="411"/>
      <c r="AY177" s="411"/>
      <c r="AZ177" s="411"/>
      <c r="BA177" s="411"/>
    </row>
    <row r="178" spans="2:53" ht="14.5" x14ac:dyDescent="0.35">
      <c r="B178" s="425">
        <v>2024</v>
      </c>
      <c r="C178" s="417">
        <v>0</v>
      </c>
      <c r="D178" s="1283">
        <v>0</v>
      </c>
      <c r="E178" s="1192">
        <v>0</v>
      </c>
      <c r="F178" s="411"/>
      <c r="G178" s="411"/>
      <c r="H178" s="411"/>
      <c r="I178" s="411"/>
      <c r="J178" s="411"/>
      <c r="K178" s="411"/>
      <c r="L178" s="411"/>
      <c r="M178" s="411"/>
      <c r="N178" s="411"/>
      <c r="O178" s="428"/>
      <c r="P178" s="428"/>
      <c r="Q178" s="428"/>
      <c r="R178" s="411"/>
      <c r="S178" s="411"/>
      <c r="T178" s="411"/>
      <c r="U178" s="411"/>
      <c r="V178" s="411"/>
      <c r="W178" s="411"/>
      <c r="X178" s="411"/>
      <c r="Y178" s="411"/>
      <c r="Z178" s="411"/>
      <c r="AA178" s="411"/>
      <c r="AB178" s="411"/>
      <c r="AC178" s="411"/>
      <c r="AD178" s="411"/>
      <c r="AE178" s="411"/>
      <c r="AF178" s="411"/>
      <c r="AG178" s="411"/>
      <c r="AH178" s="411"/>
      <c r="AI178" s="431" t="s">
        <v>57</v>
      </c>
      <c r="AJ178" s="411"/>
      <c r="AK178" s="411"/>
      <c r="AL178" s="411"/>
      <c r="AM178" s="411"/>
      <c r="AN178" s="411"/>
      <c r="AO178" s="411"/>
      <c r="AP178" s="411"/>
      <c r="AQ178" s="411"/>
      <c r="AR178" s="411"/>
      <c r="AS178" s="411"/>
      <c r="AT178" s="411"/>
      <c r="AU178" s="411"/>
      <c r="AV178" s="411"/>
      <c r="AW178" s="411"/>
      <c r="AX178" s="411"/>
      <c r="AY178" s="411"/>
      <c r="AZ178" s="411"/>
      <c r="BA178" s="411"/>
    </row>
    <row r="179" spans="2:53" ht="14.5" x14ac:dyDescent="0.35">
      <c r="B179" s="420">
        <v>2025</v>
      </c>
      <c r="C179" s="421">
        <v>0</v>
      </c>
      <c r="D179" s="1284">
        <v>0</v>
      </c>
      <c r="E179" s="1194">
        <v>0</v>
      </c>
      <c r="F179" s="411"/>
      <c r="G179" s="411"/>
      <c r="H179" s="411"/>
      <c r="I179" s="411"/>
      <c r="J179" s="411"/>
      <c r="K179" s="411"/>
      <c r="L179" s="411"/>
      <c r="M179" s="411"/>
      <c r="N179" s="411"/>
      <c r="O179" s="428"/>
      <c r="P179" s="428"/>
      <c r="Q179" s="428"/>
      <c r="R179" s="411"/>
      <c r="S179" s="411"/>
      <c r="T179" s="411"/>
      <c r="U179" s="411"/>
      <c r="V179" s="411"/>
      <c r="W179" s="411"/>
      <c r="X179" s="411"/>
      <c r="Y179" s="411"/>
      <c r="Z179" s="411"/>
      <c r="AA179" s="411"/>
      <c r="AB179" s="411"/>
      <c r="AC179" s="411"/>
      <c r="AD179" s="411"/>
      <c r="AE179" s="411"/>
      <c r="AF179" s="411"/>
      <c r="AG179" s="411"/>
      <c r="AH179" s="411"/>
      <c r="AI179" s="431"/>
      <c r="AJ179" s="411"/>
      <c r="AK179" s="411"/>
      <c r="AL179" s="411"/>
      <c r="AM179" s="411"/>
      <c r="AN179" s="411"/>
      <c r="AO179" s="411"/>
      <c r="AP179" s="411"/>
      <c r="AQ179" s="411"/>
      <c r="AR179" s="411"/>
      <c r="AS179" s="411"/>
      <c r="AT179" s="411"/>
      <c r="AU179" s="411"/>
      <c r="AV179" s="411"/>
      <c r="AW179" s="411"/>
      <c r="AX179" s="411"/>
      <c r="AY179" s="411"/>
      <c r="AZ179" s="411"/>
      <c r="BA179" s="411"/>
    </row>
    <row r="180" spans="2:53" ht="14.5" x14ac:dyDescent="0.35">
      <c r="B180" s="234" t="s">
        <v>162</v>
      </c>
      <c r="C180" s="236">
        <v>3</v>
      </c>
      <c r="D180" s="1285">
        <v>26337.358002579858</v>
      </c>
      <c r="E180" s="1196">
        <v>8779.1193341932867</v>
      </c>
      <c r="F180" s="411"/>
      <c r="G180" s="411"/>
      <c r="H180" s="411"/>
      <c r="I180" s="411"/>
      <c r="J180" s="411"/>
      <c r="K180" s="411"/>
      <c r="L180" s="411"/>
      <c r="M180" s="411"/>
      <c r="N180" s="411"/>
      <c r="O180" s="428"/>
      <c r="P180" s="428"/>
      <c r="Q180" s="428"/>
      <c r="R180" s="411"/>
      <c r="S180" s="411"/>
      <c r="T180" s="411"/>
      <c r="U180" s="411"/>
      <c r="V180" s="411"/>
      <c r="W180" s="411"/>
      <c r="X180" s="411"/>
      <c r="Y180" s="411"/>
      <c r="Z180" s="411"/>
      <c r="AA180" s="411"/>
      <c r="AB180" s="411"/>
      <c r="AC180" s="411"/>
      <c r="AD180" s="411"/>
      <c r="AE180" s="411"/>
      <c r="AF180" s="411"/>
      <c r="AG180" s="411"/>
      <c r="AH180" s="411"/>
      <c r="AI180" s="431"/>
      <c r="AJ180" s="411"/>
      <c r="AK180" s="411"/>
      <c r="AL180" s="411"/>
      <c r="AM180" s="411"/>
      <c r="AN180" s="411"/>
      <c r="AO180" s="411"/>
      <c r="AP180" s="411"/>
      <c r="AQ180" s="411"/>
      <c r="AR180" s="411"/>
      <c r="AS180" s="411"/>
      <c r="AT180" s="411"/>
      <c r="AU180" s="411"/>
      <c r="AV180" s="411"/>
      <c r="AW180" s="411"/>
      <c r="AX180" s="411"/>
      <c r="AY180" s="411"/>
      <c r="AZ180" s="411"/>
      <c r="BA180" s="411"/>
    </row>
    <row r="181" spans="2:53" ht="18" customHeight="1" x14ac:dyDescent="0.35">
      <c r="B181" s="1067" t="s">
        <v>12478</v>
      </c>
      <c r="C181" s="411"/>
      <c r="D181" s="411"/>
      <c r="E181" s="411"/>
      <c r="F181" s="411"/>
      <c r="G181" s="411"/>
      <c r="H181" s="411"/>
      <c r="I181" s="411"/>
      <c r="J181" s="411"/>
      <c r="K181" s="411"/>
      <c r="L181" s="411"/>
      <c r="M181" s="411"/>
      <c r="N181" s="411"/>
      <c r="O181" s="428"/>
      <c r="P181" s="428"/>
      <c r="Q181" s="428"/>
      <c r="R181" s="411"/>
      <c r="S181" s="411"/>
      <c r="T181" s="411"/>
      <c r="U181" s="411"/>
      <c r="V181" s="411"/>
      <c r="W181" s="411"/>
      <c r="X181" s="411"/>
      <c r="Y181" s="411"/>
      <c r="Z181" s="411"/>
      <c r="AA181" s="411"/>
      <c r="AB181" s="411"/>
      <c r="AC181" s="411"/>
      <c r="AD181" s="411"/>
      <c r="AE181" s="411"/>
      <c r="AF181" s="411"/>
      <c r="AG181" s="411"/>
      <c r="AH181" s="411"/>
      <c r="AI181" s="431" t="s">
        <v>103</v>
      </c>
      <c r="AJ181" s="411"/>
      <c r="AK181" s="411"/>
      <c r="AL181" s="411"/>
      <c r="AM181" s="411"/>
      <c r="AN181" s="411"/>
      <c r="AO181" s="411"/>
      <c r="AP181" s="411"/>
      <c r="AQ181" s="411"/>
      <c r="AR181" s="411"/>
      <c r="AS181" s="411"/>
      <c r="AT181" s="411"/>
      <c r="AU181" s="411"/>
      <c r="AV181" s="411"/>
      <c r="AW181" s="411"/>
      <c r="AX181" s="411"/>
      <c r="AY181" s="411"/>
      <c r="AZ181" s="411"/>
      <c r="BA181" s="411"/>
    </row>
    <row r="182" spans="2:53" ht="15.65" customHeight="1" x14ac:dyDescent="0.35">
      <c r="B182" s="1075"/>
      <c r="C182" s="411"/>
      <c r="D182" s="411"/>
      <c r="E182" s="411"/>
      <c r="F182" s="411"/>
      <c r="G182" s="411"/>
      <c r="H182" s="411"/>
      <c r="I182" s="411"/>
      <c r="J182" s="411"/>
      <c r="K182" s="411"/>
      <c r="L182" s="411"/>
      <c r="M182" s="411"/>
      <c r="N182" s="411"/>
      <c r="O182" s="428"/>
      <c r="P182" s="428"/>
      <c r="Q182" s="428"/>
      <c r="R182" s="411"/>
      <c r="S182" s="411"/>
      <c r="T182" s="411"/>
      <c r="U182" s="411"/>
      <c r="V182" s="411"/>
      <c r="W182" s="411"/>
      <c r="X182" s="411"/>
      <c r="Y182" s="411"/>
      <c r="Z182" s="411"/>
      <c r="AA182" s="411"/>
      <c r="AB182" s="411"/>
      <c r="AC182" s="411"/>
      <c r="AD182" s="411"/>
      <c r="AE182" s="411"/>
      <c r="AF182" s="411"/>
      <c r="AG182" s="411"/>
      <c r="AH182" s="411"/>
      <c r="AI182" s="431" t="s">
        <v>104</v>
      </c>
      <c r="AJ182" s="411"/>
      <c r="AK182" s="411"/>
      <c r="AL182" s="411"/>
      <c r="AM182" s="411"/>
      <c r="AN182" s="411"/>
      <c r="AO182" s="411"/>
      <c r="AP182" s="411"/>
      <c r="AQ182" s="411"/>
      <c r="AR182" s="411"/>
      <c r="AS182" s="411"/>
      <c r="AT182" s="411"/>
      <c r="AU182" s="411"/>
      <c r="AV182" s="411"/>
      <c r="AW182" s="411"/>
      <c r="AX182" s="411"/>
      <c r="AY182" s="411"/>
      <c r="AZ182" s="411"/>
      <c r="BA182" s="411"/>
    </row>
    <row r="183" spans="2:53" ht="15.65" customHeight="1" x14ac:dyDescent="0.35">
      <c r="B183" s="411"/>
      <c r="C183" s="428"/>
      <c r="D183" s="428"/>
      <c r="E183" s="411"/>
      <c r="F183" s="411"/>
      <c r="G183" s="411"/>
      <c r="H183" s="411"/>
      <c r="I183" s="411"/>
      <c r="J183" s="411"/>
      <c r="K183" s="411"/>
      <c r="L183" s="411"/>
      <c r="M183" s="411"/>
      <c r="N183" s="411"/>
      <c r="O183" s="428"/>
      <c r="P183" s="428"/>
      <c r="Q183" s="428"/>
      <c r="R183" s="411"/>
      <c r="S183" s="411"/>
      <c r="T183" s="411"/>
      <c r="U183" s="411"/>
      <c r="V183" s="411"/>
      <c r="W183" s="411"/>
      <c r="X183" s="411"/>
      <c r="Y183" s="411"/>
      <c r="Z183" s="411"/>
      <c r="AA183" s="411"/>
      <c r="AB183" s="411"/>
      <c r="AC183" s="411"/>
      <c r="AD183" s="411"/>
      <c r="AE183" s="411"/>
      <c r="AF183" s="411"/>
      <c r="AG183" s="411"/>
      <c r="AH183" s="411"/>
      <c r="AI183" s="431" t="s">
        <v>105</v>
      </c>
      <c r="AJ183" s="411"/>
      <c r="AK183" s="411"/>
      <c r="AL183" s="411"/>
      <c r="AM183" s="411"/>
      <c r="AN183" s="411"/>
      <c r="AO183" s="411"/>
      <c r="AP183" s="411"/>
      <c r="AQ183" s="411"/>
      <c r="AR183" s="411"/>
      <c r="AS183" s="411"/>
      <c r="AT183" s="411"/>
      <c r="AU183" s="411"/>
      <c r="AV183" s="411"/>
      <c r="AW183" s="411"/>
      <c r="AX183" s="411"/>
      <c r="AY183" s="411"/>
      <c r="AZ183" s="411"/>
      <c r="BA183" s="411"/>
    </row>
    <row r="184" spans="2:53" ht="15.65" customHeight="1" x14ac:dyDescent="0.35">
      <c r="B184" s="1405" t="s">
        <v>644</v>
      </c>
      <c r="C184" s="1387"/>
      <c r="D184" s="1387"/>
      <c r="E184" s="1387"/>
      <c r="F184" s="411"/>
      <c r="G184" s="411"/>
      <c r="H184" s="411"/>
      <c r="I184" s="411"/>
      <c r="J184" s="411"/>
      <c r="K184" s="411"/>
      <c r="L184" s="411"/>
      <c r="M184" s="411"/>
      <c r="N184" s="411"/>
      <c r="O184" s="428"/>
      <c r="P184" s="430"/>
      <c r="Q184" s="430"/>
      <c r="R184" s="430"/>
      <c r="S184" s="430"/>
      <c r="T184" s="411"/>
      <c r="U184" s="411"/>
      <c r="V184" s="411"/>
      <c r="W184" s="411"/>
      <c r="X184" s="411"/>
      <c r="Y184" s="411"/>
      <c r="Z184" s="411"/>
      <c r="AA184" s="411"/>
      <c r="AB184" s="411"/>
      <c r="AC184" s="411"/>
      <c r="AD184" s="411"/>
      <c r="AE184" s="411"/>
      <c r="AF184" s="411"/>
      <c r="AG184" s="411"/>
      <c r="AH184" s="411"/>
      <c r="AI184" s="432"/>
      <c r="AJ184" s="411"/>
      <c r="AK184" s="411"/>
      <c r="AL184" s="411"/>
      <c r="AM184" s="411"/>
      <c r="AN184" s="411"/>
      <c r="AO184" s="411"/>
      <c r="AP184" s="411"/>
      <c r="AQ184" s="411"/>
      <c r="AR184" s="411"/>
      <c r="AS184" s="411"/>
      <c r="AT184" s="411"/>
      <c r="AU184" s="411"/>
      <c r="AV184" s="411"/>
      <c r="AW184" s="411"/>
      <c r="AX184" s="411"/>
      <c r="AY184" s="411"/>
      <c r="AZ184" s="411"/>
      <c r="BA184" s="411"/>
    </row>
    <row r="185" spans="2:53" ht="14.5" x14ac:dyDescent="0.35">
      <c r="B185" s="1387"/>
      <c r="C185" s="1387"/>
      <c r="D185" s="1387"/>
      <c r="E185" s="1387"/>
      <c r="F185" s="411"/>
      <c r="G185" s="411"/>
      <c r="H185" s="411"/>
      <c r="I185" s="411"/>
      <c r="J185" s="411"/>
      <c r="K185" s="411"/>
      <c r="L185" s="411"/>
      <c r="M185" s="411"/>
      <c r="N185" s="411"/>
      <c r="O185" s="428"/>
      <c r="P185" s="428"/>
      <c r="Q185" s="428"/>
      <c r="R185" s="411"/>
      <c r="S185" s="411"/>
      <c r="T185" s="411"/>
      <c r="U185" s="411"/>
      <c r="V185" s="411"/>
      <c r="W185" s="411"/>
      <c r="X185" s="411"/>
      <c r="Y185" s="411"/>
      <c r="Z185" s="411"/>
      <c r="AA185" s="411"/>
      <c r="AB185" s="411"/>
      <c r="AC185" s="411"/>
      <c r="AD185" s="411"/>
      <c r="AE185" s="411"/>
      <c r="AF185" s="411"/>
      <c r="AG185" s="411"/>
      <c r="AH185" s="411"/>
      <c r="AI185" s="432"/>
      <c r="AJ185" s="411"/>
      <c r="AK185" s="411"/>
      <c r="AL185" s="411"/>
      <c r="AM185" s="411"/>
      <c r="AN185" s="411"/>
      <c r="AO185" s="411"/>
      <c r="AP185" s="411"/>
      <c r="AQ185" s="411"/>
      <c r="AR185" s="411"/>
      <c r="AS185" s="411"/>
      <c r="AT185" s="411"/>
      <c r="AU185" s="411"/>
      <c r="AV185" s="411"/>
      <c r="AW185" s="411"/>
      <c r="AX185" s="411"/>
      <c r="AY185" s="411"/>
      <c r="AZ185" s="411"/>
      <c r="BA185" s="411"/>
    </row>
    <row r="186" spans="2:53" ht="15.65" customHeight="1" x14ac:dyDescent="0.35">
      <c r="B186" s="261" t="s">
        <v>12546</v>
      </c>
      <c r="C186" s="413"/>
      <c r="D186" s="413"/>
      <c r="E186" s="386"/>
      <c r="F186" s="411"/>
      <c r="G186" s="411"/>
      <c r="H186" s="411"/>
      <c r="I186" s="411"/>
      <c r="J186" s="411"/>
      <c r="K186" s="411"/>
      <c r="L186" s="411"/>
      <c r="M186" s="411"/>
      <c r="N186" s="411"/>
      <c r="O186" s="428"/>
      <c r="P186" s="428"/>
      <c r="Q186" s="428"/>
      <c r="R186" s="411"/>
      <c r="S186" s="411"/>
      <c r="T186" s="411"/>
      <c r="U186" s="411"/>
      <c r="V186" s="411"/>
      <c r="W186" s="411"/>
      <c r="X186" s="411"/>
      <c r="Y186" s="411"/>
      <c r="Z186" s="411"/>
      <c r="AA186" s="411"/>
      <c r="AB186" s="411"/>
      <c r="AC186" s="411"/>
      <c r="AD186" s="411"/>
      <c r="AE186" s="411"/>
      <c r="AF186" s="411"/>
      <c r="AG186" s="411"/>
      <c r="AH186" s="411"/>
      <c r="AI186" s="432"/>
      <c r="AJ186" s="411"/>
      <c r="AK186" s="411"/>
      <c r="AL186" s="411"/>
      <c r="AM186" s="411"/>
      <c r="AN186" s="411"/>
      <c r="AO186" s="411"/>
      <c r="AP186" s="411"/>
      <c r="AQ186" s="411"/>
      <c r="AR186" s="411"/>
      <c r="AS186" s="411"/>
      <c r="AT186" s="411"/>
      <c r="AU186" s="411"/>
      <c r="AV186" s="411"/>
      <c r="AW186" s="411"/>
      <c r="AX186" s="411"/>
      <c r="AY186" s="411"/>
      <c r="AZ186" s="411"/>
      <c r="BA186" s="411"/>
    </row>
    <row r="187" spans="2:53" ht="15.65" customHeight="1" x14ac:dyDescent="0.25">
      <c r="B187" s="265" t="s">
        <v>0</v>
      </c>
      <c r="C187" s="228" t="s">
        <v>12477</v>
      </c>
      <c r="D187" s="265" t="s">
        <v>109</v>
      </c>
      <c r="E187" s="265" t="s">
        <v>110</v>
      </c>
      <c r="F187" s="411"/>
      <c r="G187" s="411"/>
      <c r="H187" s="411"/>
      <c r="I187" s="411"/>
      <c r="J187" s="411"/>
      <c r="K187" s="411"/>
      <c r="L187" s="411"/>
      <c r="M187" s="411"/>
      <c r="N187" s="411"/>
      <c r="O187" s="428"/>
      <c r="P187" s="428"/>
      <c r="Q187" s="428"/>
      <c r="R187" s="411"/>
      <c r="S187" s="411"/>
      <c r="T187" s="411"/>
      <c r="U187" s="411"/>
      <c r="V187" s="411"/>
      <c r="W187" s="411"/>
      <c r="X187" s="411"/>
      <c r="Y187" s="411"/>
      <c r="Z187" s="411"/>
      <c r="AA187" s="411"/>
      <c r="AB187" s="411"/>
      <c r="AC187" s="411"/>
      <c r="AD187" s="411"/>
      <c r="AE187" s="411"/>
      <c r="AF187" s="411"/>
      <c r="AG187" s="411"/>
      <c r="AH187" s="411"/>
      <c r="AI187" s="411"/>
      <c r="AJ187" s="411"/>
      <c r="AK187" s="411"/>
      <c r="AL187" s="411"/>
      <c r="AM187" s="411"/>
      <c r="AN187" s="411"/>
      <c r="AO187" s="411"/>
      <c r="AP187" s="411"/>
      <c r="AQ187" s="411"/>
      <c r="AR187" s="411"/>
      <c r="AS187" s="411"/>
      <c r="AT187" s="411"/>
      <c r="AU187" s="411"/>
      <c r="AV187" s="411"/>
      <c r="AW187" s="411"/>
      <c r="AX187" s="411"/>
      <c r="AY187" s="411"/>
      <c r="AZ187" s="411"/>
      <c r="BA187" s="411"/>
    </row>
    <row r="188" spans="2:53" ht="15.65" customHeight="1" x14ac:dyDescent="0.25">
      <c r="B188" s="416">
        <v>2004</v>
      </c>
      <c r="C188" s="417">
        <v>0</v>
      </c>
      <c r="D188" s="1283">
        <v>0</v>
      </c>
      <c r="E188" s="1192">
        <v>0</v>
      </c>
      <c r="F188" s="411"/>
      <c r="G188" s="411"/>
      <c r="H188" s="411"/>
      <c r="I188" s="411"/>
      <c r="J188" s="411"/>
      <c r="K188" s="411"/>
      <c r="L188" s="411"/>
      <c r="M188" s="411"/>
      <c r="N188" s="411"/>
      <c r="O188" s="428"/>
      <c r="P188" s="428"/>
      <c r="Q188" s="428"/>
      <c r="R188" s="411"/>
      <c r="S188" s="411"/>
      <c r="T188" s="411"/>
      <c r="U188" s="411"/>
      <c r="V188" s="411"/>
      <c r="W188" s="411"/>
      <c r="X188" s="411"/>
      <c r="Y188" s="411"/>
      <c r="Z188" s="411"/>
      <c r="AA188" s="411"/>
      <c r="AB188" s="411"/>
      <c r="AC188" s="411"/>
      <c r="AD188" s="411"/>
      <c r="AE188" s="411"/>
      <c r="AF188" s="411"/>
      <c r="AG188" s="411"/>
      <c r="AH188" s="411"/>
      <c r="AI188" s="411"/>
      <c r="AJ188" s="411"/>
      <c r="AK188" s="411"/>
      <c r="AL188" s="411"/>
      <c r="AM188" s="411"/>
      <c r="AN188" s="411"/>
      <c r="AO188" s="411"/>
      <c r="AP188" s="411"/>
      <c r="AQ188" s="411"/>
      <c r="AR188" s="411"/>
      <c r="AS188" s="411"/>
      <c r="AT188" s="411"/>
      <c r="AU188" s="411"/>
      <c r="AV188" s="411"/>
      <c r="AW188" s="411"/>
      <c r="AX188" s="411"/>
      <c r="AY188" s="411"/>
      <c r="AZ188" s="411"/>
      <c r="BA188" s="411"/>
    </row>
    <row r="189" spans="2:53" ht="15.65" customHeight="1" x14ac:dyDescent="0.25">
      <c r="B189" s="420">
        <v>2005</v>
      </c>
      <c r="C189" s="421">
        <v>0</v>
      </c>
      <c r="D189" s="1284">
        <v>0</v>
      </c>
      <c r="E189" s="1194">
        <v>0</v>
      </c>
      <c r="F189" s="411"/>
      <c r="G189" s="411"/>
      <c r="H189" s="411"/>
      <c r="I189" s="411"/>
      <c r="J189" s="411"/>
      <c r="K189" s="411"/>
      <c r="L189" s="411"/>
      <c r="M189" s="411"/>
      <c r="N189" s="411"/>
      <c r="O189" s="428"/>
      <c r="P189" s="428"/>
      <c r="Q189" s="428"/>
      <c r="R189" s="411"/>
      <c r="S189" s="411"/>
      <c r="T189" s="411"/>
      <c r="U189" s="411"/>
      <c r="V189" s="411"/>
      <c r="W189" s="411"/>
      <c r="X189" s="411"/>
      <c r="Y189" s="411"/>
      <c r="Z189" s="411"/>
      <c r="AA189" s="411"/>
      <c r="AB189" s="411"/>
      <c r="AC189" s="411"/>
      <c r="AD189" s="411"/>
      <c r="AE189" s="411"/>
      <c r="AF189" s="411"/>
      <c r="AG189" s="411"/>
      <c r="AH189" s="411"/>
      <c r="AI189" s="411"/>
      <c r="AJ189" s="411"/>
      <c r="AK189" s="411"/>
      <c r="AL189" s="411"/>
      <c r="AM189" s="411"/>
      <c r="AN189" s="411"/>
      <c r="AO189" s="411"/>
      <c r="AP189" s="411"/>
      <c r="AQ189" s="411"/>
      <c r="AR189" s="411"/>
      <c r="AS189" s="411"/>
      <c r="AT189" s="411"/>
      <c r="AU189" s="411"/>
      <c r="AV189" s="411"/>
      <c r="AW189" s="411"/>
      <c r="AX189" s="411"/>
      <c r="AY189" s="411"/>
      <c r="AZ189" s="411"/>
      <c r="BA189" s="411"/>
    </row>
    <row r="190" spans="2:53" ht="15.65" customHeight="1" x14ac:dyDescent="0.25">
      <c r="B190" s="416">
        <v>2006</v>
      </c>
      <c r="C190" s="417">
        <v>0</v>
      </c>
      <c r="D190" s="1283">
        <v>0</v>
      </c>
      <c r="E190" s="1192">
        <v>0</v>
      </c>
      <c r="F190" s="411"/>
      <c r="G190" s="411"/>
      <c r="H190" s="411"/>
      <c r="I190" s="411"/>
      <c r="J190" s="411"/>
      <c r="K190" s="411"/>
      <c r="L190" s="411"/>
      <c r="M190" s="411"/>
      <c r="N190" s="411"/>
      <c r="O190" s="428"/>
      <c r="P190" s="428"/>
      <c r="Q190" s="428"/>
      <c r="R190" s="411"/>
      <c r="S190" s="411"/>
      <c r="T190" s="411"/>
      <c r="U190" s="411"/>
      <c r="V190" s="411"/>
      <c r="W190" s="411"/>
      <c r="X190" s="411"/>
      <c r="Y190" s="411"/>
      <c r="Z190" s="411"/>
      <c r="AA190" s="411"/>
      <c r="AB190" s="411"/>
      <c r="AC190" s="411"/>
      <c r="AD190" s="411"/>
      <c r="AE190" s="411"/>
      <c r="AF190" s="411"/>
      <c r="AG190" s="411"/>
      <c r="AH190" s="411"/>
      <c r="AI190" s="411"/>
      <c r="AJ190" s="411"/>
      <c r="AK190" s="411"/>
      <c r="AL190" s="411"/>
      <c r="AM190" s="411"/>
      <c r="AN190" s="411"/>
      <c r="AO190" s="411"/>
      <c r="AP190" s="411"/>
      <c r="AQ190" s="411"/>
      <c r="AR190" s="411"/>
      <c r="AS190" s="411"/>
      <c r="AT190" s="411"/>
      <c r="AU190" s="411"/>
      <c r="AV190" s="411"/>
      <c r="AW190" s="411"/>
      <c r="AX190" s="411"/>
      <c r="AY190" s="411"/>
      <c r="AZ190" s="411"/>
      <c r="BA190" s="411"/>
    </row>
    <row r="191" spans="2:53" ht="15.65" customHeight="1" x14ac:dyDescent="0.25">
      <c r="B191" s="420">
        <v>2007</v>
      </c>
      <c r="C191" s="421">
        <v>0</v>
      </c>
      <c r="D191" s="1284">
        <v>0</v>
      </c>
      <c r="E191" s="1194">
        <v>0</v>
      </c>
      <c r="F191" s="411"/>
      <c r="G191" s="411"/>
      <c r="H191" s="411"/>
      <c r="I191" s="411"/>
      <c r="J191" s="411"/>
      <c r="K191" s="411"/>
      <c r="L191" s="411"/>
      <c r="M191" s="411"/>
      <c r="N191" s="411"/>
      <c r="O191" s="428"/>
      <c r="P191" s="428"/>
      <c r="Q191" s="428"/>
      <c r="R191" s="411"/>
      <c r="S191" s="411"/>
      <c r="T191" s="411"/>
      <c r="U191" s="411"/>
      <c r="V191" s="411"/>
      <c r="W191" s="411"/>
      <c r="X191" s="411"/>
      <c r="Y191" s="411"/>
      <c r="Z191" s="411"/>
      <c r="AA191" s="411"/>
      <c r="AB191" s="411"/>
      <c r="AC191" s="411"/>
      <c r="AD191" s="411"/>
      <c r="AE191" s="411"/>
      <c r="AF191" s="411"/>
      <c r="AG191" s="411"/>
      <c r="AH191" s="411"/>
      <c r="AI191" s="411"/>
      <c r="AJ191" s="411"/>
      <c r="AK191" s="411"/>
      <c r="AL191" s="411"/>
      <c r="AM191" s="411"/>
      <c r="AN191" s="411"/>
      <c r="AO191" s="411"/>
      <c r="AP191" s="411"/>
      <c r="AQ191" s="411"/>
      <c r="AR191" s="411"/>
      <c r="AS191" s="411"/>
      <c r="AT191" s="411"/>
      <c r="AU191" s="411"/>
      <c r="AV191" s="411"/>
      <c r="AW191" s="411"/>
      <c r="AX191" s="411"/>
      <c r="AY191" s="411"/>
      <c r="AZ191" s="411"/>
      <c r="BA191" s="411"/>
    </row>
    <row r="192" spans="2:53" ht="15.65" customHeight="1" x14ac:dyDescent="0.25">
      <c r="B192" s="416">
        <v>2008</v>
      </c>
      <c r="C192" s="417">
        <v>0</v>
      </c>
      <c r="D192" s="1283">
        <v>0</v>
      </c>
      <c r="E192" s="1192">
        <v>0</v>
      </c>
      <c r="F192" s="411"/>
      <c r="G192" s="411"/>
      <c r="H192" s="411"/>
      <c r="I192" s="411"/>
      <c r="J192" s="411"/>
      <c r="K192" s="411"/>
      <c r="L192" s="411"/>
      <c r="M192" s="411"/>
      <c r="N192" s="411"/>
      <c r="O192" s="428"/>
      <c r="P192" s="428"/>
      <c r="Q192" s="428"/>
      <c r="R192" s="411"/>
      <c r="S192" s="411"/>
      <c r="T192" s="411"/>
      <c r="U192" s="411"/>
      <c r="V192" s="411"/>
      <c r="W192" s="411"/>
      <c r="X192" s="411"/>
      <c r="Y192" s="411"/>
      <c r="Z192" s="411"/>
      <c r="AA192" s="411"/>
      <c r="AB192" s="411"/>
      <c r="AC192" s="411"/>
      <c r="AD192" s="411"/>
      <c r="AE192" s="411"/>
      <c r="AF192" s="411"/>
      <c r="AG192" s="411"/>
      <c r="AH192" s="411"/>
      <c r="AI192" s="411"/>
      <c r="AJ192" s="411"/>
      <c r="AK192" s="411"/>
      <c r="AL192" s="411"/>
      <c r="AM192" s="411"/>
      <c r="AN192" s="411"/>
      <c r="AO192" s="411"/>
      <c r="AP192" s="411"/>
      <c r="AQ192" s="411"/>
      <c r="AR192" s="411"/>
      <c r="AS192" s="411"/>
      <c r="AT192" s="411"/>
      <c r="AU192" s="411"/>
      <c r="AV192" s="411"/>
      <c r="AW192" s="411"/>
      <c r="AX192" s="411"/>
      <c r="AY192" s="411"/>
      <c r="AZ192" s="411"/>
      <c r="BA192" s="411"/>
    </row>
    <row r="193" spans="2:53" ht="15.65" customHeight="1" x14ac:dyDescent="0.25">
      <c r="B193" s="420">
        <v>2009</v>
      </c>
      <c r="C193" s="421">
        <v>0</v>
      </c>
      <c r="D193" s="1284">
        <v>0</v>
      </c>
      <c r="E193" s="1194">
        <v>0</v>
      </c>
      <c r="F193" s="411"/>
      <c r="G193" s="411"/>
      <c r="H193" s="411"/>
      <c r="I193" s="411"/>
      <c r="J193" s="411"/>
      <c r="K193" s="411"/>
      <c r="L193" s="411"/>
      <c r="M193" s="411"/>
      <c r="N193" s="411"/>
      <c r="O193" s="428"/>
      <c r="P193" s="428"/>
      <c r="Q193" s="428"/>
      <c r="R193" s="411"/>
      <c r="S193" s="411"/>
      <c r="T193" s="411"/>
      <c r="U193" s="411"/>
      <c r="V193" s="411"/>
      <c r="W193" s="411"/>
      <c r="X193" s="411"/>
      <c r="Y193" s="411"/>
      <c r="Z193" s="411"/>
      <c r="AA193" s="411"/>
      <c r="AB193" s="411"/>
      <c r="AC193" s="411"/>
      <c r="AD193" s="411"/>
      <c r="AE193" s="411"/>
      <c r="AF193" s="411"/>
      <c r="AG193" s="411"/>
      <c r="AH193" s="411"/>
      <c r="AI193" s="411"/>
      <c r="AJ193" s="411"/>
      <c r="AK193" s="411"/>
      <c r="AL193" s="411"/>
      <c r="AM193" s="411"/>
      <c r="AN193" s="411"/>
      <c r="AO193" s="411"/>
      <c r="AP193" s="411"/>
      <c r="AQ193" s="411"/>
      <c r="AR193" s="411"/>
      <c r="AS193" s="411"/>
      <c r="AT193" s="411"/>
      <c r="AU193" s="411"/>
      <c r="AV193" s="411"/>
      <c r="AW193" s="411"/>
      <c r="AX193" s="411"/>
      <c r="AY193" s="411"/>
      <c r="AZ193" s="411"/>
      <c r="BA193" s="411"/>
    </row>
    <row r="194" spans="2:53" ht="15.65" customHeight="1" x14ac:dyDescent="0.25">
      <c r="B194" s="416">
        <v>2010</v>
      </c>
      <c r="C194" s="417">
        <v>0</v>
      </c>
      <c r="D194" s="1283">
        <v>0</v>
      </c>
      <c r="E194" s="1192">
        <v>0</v>
      </c>
      <c r="F194" s="411"/>
      <c r="G194" s="411"/>
      <c r="H194" s="411"/>
      <c r="I194" s="411"/>
      <c r="J194" s="411"/>
      <c r="K194" s="411"/>
      <c r="L194" s="411"/>
      <c r="M194" s="411"/>
      <c r="N194" s="411"/>
      <c r="O194" s="428"/>
      <c r="P194" s="428"/>
      <c r="Q194" s="428"/>
      <c r="R194" s="411"/>
      <c r="S194" s="411"/>
      <c r="T194" s="411"/>
      <c r="U194" s="411"/>
      <c r="V194" s="411"/>
      <c r="W194" s="411"/>
      <c r="X194" s="411"/>
      <c r="Y194" s="411"/>
      <c r="Z194" s="411"/>
      <c r="AA194" s="411"/>
      <c r="AB194" s="411"/>
      <c r="AC194" s="411"/>
      <c r="AD194" s="411"/>
      <c r="AE194" s="411"/>
      <c r="AF194" s="411"/>
      <c r="AG194" s="411"/>
      <c r="AH194" s="411"/>
      <c r="AI194" s="411"/>
      <c r="AJ194" s="411"/>
      <c r="AK194" s="411"/>
      <c r="AL194" s="411"/>
      <c r="AM194" s="411"/>
      <c r="AN194" s="411"/>
      <c r="AO194" s="411"/>
      <c r="AP194" s="411"/>
      <c r="AQ194" s="411"/>
      <c r="AR194" s="411"/>
      <c r="AS194" s="411"/>
      <c r="AT194" s="411"/>
      <c r="AU194" s="411"/>
      <c r="AV194" s="411"/>
      <c r="AW194" s="411"/>
      <c r="AX194" s="411"/>
      <c r="AY194" s="411"/>
      <c r="AZ194" s="411"/>
      <c r="BA194" s="411"/>
    </row>
    <row r="195" spans="2:53" ht="15.65" customHeight="1" x14ac:dyDescent="0.25">
      <c r="B195" s="420">
        <v>2011</v>
      </c>
      <c r="C195" s="421">
        <v>0</v>
      </c>
      <c r="D195" s="1284">
        <v>0</v>
      </c>
      <c r="E195" s="1194">
        <v>0</v>
      </c>
      <c r="F195" s="411"/>
      <c r="G195" s="411"/>
      <c r="H195" s="411"/>
      <c r="I195" s="411"/>
      <c r="J195" s="411"/>
      <c r="K195" s="411"/>
      <c r="L195" s="411"/>
      <c r="M195" s="411"/>
      <c r="N195" s="411"/>
      <c r="O195" s="428"/>
      <c r="P195" s="428"/>
      <c r="Q195" s="428"/>
      <c r="R195" s="411"/>
      <c r="S195" s="411"/>
      <c r="T195" s="411"/>
      <c r="U195" s="411"/>
      <c r="V195" s="411"/>
      <c r="W195" s="411"/>
      <c r="X195" s="411"/>
      <c r="Y195" s="411"/>
      <c r="Z195" s="411"/>
      <c r="AA195" s="411"/>
      <c r="AB195" s="411"/>
      <c r="AC195" s="411"/>
      <c r="AD195" s="411"/>
      <c r="AE195" s="411"/>
      <c r="AF195" s="411"/>
      <c r="AG195" s="411"/>
      <c r="AH195" s="411"/>
      <c r="AI195" s="411"/>
      <c r="AJ195" s="411"/>
      <c r="AK195" s="411"/>
      <c r="AL195" s="411"/>
      <c r="AM195" s="411"/>
      <c r="AN195" s="411"/>
      <c r="AO195" s="411"/>
      <c r="AP195" s="411"/>
      <c r="AQ195" s="411"/>
      <c r="AR195" s="411"/>
      <c r="AS195" s="411"/>
      <c r="AT195" s="411"/>
      <c r="AU195" s="411"/>
      <c r="AV195" s="411"/>
      <c r="AW195" s="411"/>
      <c r="AX195" s="411"/>
      <c r="AY195" s="411"/>
      <c r="AZ195" s="411"/>
      <c r="BA195" s="411"/>
    </row>
    <row r="196" spans="2:53" ht="15.65" customHeight="1" x14ac:dyDescent="0.25">
      <c r="B196" s="416">
        <v>2012</v>
      </c>
      <c r="C196" s="417">
        <v>1</v>
      </c>
      <c r="D196" s="1283">
        <v>889.68220953534001</v>
      </c>
      <c r="E196" s="1192">
        <v>889.68220953534001</v>
      </c>
      <c r="F196" s="411"/>
      <c r="G196" s="411"/>
      <c r="H196" s="411"/>
      <c r="I196" s="411"/>
      <c r="J196" s="411"/>
      <c r="K196" s="411"/>
      <c r="L196" s="411"/>
      <c r="M196" s="411"/>
      <c r="N196" s="411"/>
      <c r="O196" s="428"/>
      <c r="P196" s="428"/>
      <c r="Q196" s="428"/>
      <c r="R196" s="411"/>
      <c r="S196" s="411"/>
      <c r="T196" s="411"/>
      <c r="U196" s="411"/>
      <c r="V196" s="411"/>
      <c r="W196" s="411"/>
      <c r="X196" s="411"/>
      <c r="Y196" s="411"/>
      <c r="Z196" s="411"/>
      <c r="AA196" s="411"/>
      <c r="AB196" s="411"/>
      <c r="AC196" s="411"/>
      <c r="AD196" s="411"/>
      <c r="AE196" s="411"/>
      <c r="AF196" s="411"/>
      <c r="AG196" s="411"/>
      <c r="AH196" s="411"/>
      <c r="AI196" s="411"/>
      <c r="AJ196" s="411"/>
      <c r="AK196" s="411"/>
      <c r="AL196" s="411"/>
      <c r="AM196" s="411"/>
      <c r="AN196" s="411"/>
      <c r="AO196" s="411"/>
      <c r="AP196" s="411"/>
      <c r="AQ196" s="411"/>
      <c r="AR196" s="411"/>
      <c r="AS196" s="411"/>
      <c r="AT196" s="411"/>
      <c r="AU196" s="411"/>
      <c r="AV196" s="411"/>
      <c r="AW196" s="411"/>
      <c r="AX196" s="411"/>
      <c r="AY196" s="411"/>
      <c r="AZ196" s="411"/>
      <c r="BA196" s="411"/>
    </row>
    <row r="197" spans="2:53" ht="15.65" customHeight="1" x14ac:dyDescent="0.25">
      <c r="B197" s="420">
        <v>2013</v>
      </c>
      <c r="C197" s="421">
        <v>1</v>
      </c>
      <c r="D197" s="1284">
        <v>1186.07398963834</v>
      </c>
      <c r="E197" s="1194">
        <v>1186.07398963834</v>
      </c>
      <c r="F197" s="411"/>
      <c r="G197" s="411"/>
      <c r="H197" s="411"/>
      <c r="I197" s="411"/>
      <c r="J197" s="411"/>
      <c r="K197" s="411"/>
      <c r="L197" s="411"/>
      <c r="M197" s="411"/>
      <c r="N197" s="411"/>
      <c r="O197" s="428"/>
      <c r="P197" s="428"/>
      <c r="Q197" s="428"/>
      <c r="R197" s="411"/>
      <c r="S197" s="411"/>
      <c r="T197" s="411"/>
      <c r="U197" s="411"/>
      <c r="V197" s="411"/>
      <c r="W197" s="411"/>
      <c r="X197" s="411"/>
      <c r="Y197" s="411"/>
      <c r="Z197" s="411"/>
      <c r="AA197" s="411"/>
      <c r="AB197" s="411"/>
      <c r="AC197" s="411"/>
      <c r="AD197" s="411"/>
      <c r="AE197" s="411"/>
      <c r="AF197" s="411"/>
      <c r="AG197" s="411"/>
      <c r="AH197" s="411"/>
      <c r="AI197" s="411"/>
      <c r="AJ197" s="411"/>
      <c r="AK197" s="411"/>
      <c r="AL197" s="411"/>
      <c r="AM197" s="411"/>
      <c r="AN197" s="411"/>
      <c r="AO197" s="411"/>
      <c r="AP197" s="411"/>
      <c r="AQ197" s="411"/>
      <c r="AR197" s="411"/>
      <c r="AS197" s="411"/>
      <c r="AT197" s="411"/>
      <c r="AU197" s="411"/>
      <c r="AV197" s="411"/>
      <c r="AW197" s="411"/>
      <c r="AX197" s="411"/>
      <c r="AY197" s="411"/>
      <c r="AZ197" s="411"/>
      <c r="BA197" s="411"/>
    </row>
    <row r="198" spans="2:53" ht="15.65" customHeight="1" x14ac:dyDescent="0.25">
      <c r="B198" s="416">
        <v>2014</v>
      </c>
      <c r="C198" s="417">
        <v>0</v>
      </c>
      <c r="D198" s="1283">
        <v>0</v>
      </c>
      <c r="E198" s="1192">
        <v>0</v>
      </c>
      <c r="F198" s="411"/>
      <c r="G198" s="411"/>
      <c r="H198" s="411"/>
      <c r="I198" s="411"/>
      <c r="J198" s="411"/>
      <c r="K198" s="411"/>
      <c r="L198" s="411"/>
      <c r="M198" s="411"/>
      <c r="N198" s="411"/>
      <c r="O198" s="428"/>
      <c r="P198" s="428"/>
      <c r="Q198" s="428"/>
      <c r="R198" s="411"/>
      <c r="S198" s="411"/>
      <c r="T198" s="411"/>
      <c r="U198" s="411"/>
      <c r="V198" s="411"/>
      <c r="W198" s="411"/>
      <c r="X198" s="411"/>
      <c r="Y198" s="411"/>
      <c r="Z198" s="411"/>
      <c r="AA198" s="411"/>
      <c r="AB198" s="411"/>
      <c r="AC198" s="411"/>
      <c r="AD198" s="411"/>
      <c r="AE198" s="411"/>
      <c r="AF198" s="411"/>
      <c r="AG198" s="411"/>
      <c r="AH198" s="411"/>
      <c r="AI198" s="411"/>
      <c r="AJ198" s="411"/>
      <c r="AK198" s="411"/>
      <c r="AL198" s="411"/>
      <c r="AM198" s="411"/>
      <c r="AN198" s="411"/>
      <c r="AO198" s="411"/>
      <c r="AP198" s="411"/>
      <c r="AQ198" s="411"/>
      <c r="AR198" s="411"/>
      <c r="AS198" s="411"/>
      <c r="AT198" s="411"/>
      <c r="AU198" s="411"/>
      <c r="AV198" s="411"/>
      <c r="AW198" s="411"/>
      <c r="AX198" s="411"/>
      <c r="AY198" s="411"/>
      <c r="AZ198" s="411"/>
      <c r="BA198" s="411"/>
    </row>
    <row r="199" spans="2:53" ht="15.65" customHeight="1" x14ac:dyDescent="0.25">
      <c r="B199" s="420">
        <v>2015</v>
      </c>
      <c r="C199" s="421">
        <v>0</v>
      </c>
      <c r="D199" s="1284">
        <v>0</v>
      </c>
      <c r="E199" s="1194">
        <v>0</v>
      </c>
      <c r="F199" s="411"/>
      <c r="G199" s="411"/>
      <c r="H199" s="411"/>
      <c r="I199" s="411"/>
      <c r="J199" s="411"/>
      <c r="K199" s="411"/>
      <c r="L199" s="411"/>
      <c r="M199" s="411"/>
      <c r="N199" s="411"/>
      <c r="O199" s="428"/>
      <c r="P199" s="428"/>
      <c r="Q199" s="428"/>
      <c r="R199" s="411"/>
      <c r="S199" s="411"/>
      <c r="T199" s="411"/>
      <c r="U199" s="411"/>
      <c r="V199" s="411"/>
      <c r="W199" s="411"/>
      <c r="X199" s="411"/>
      <c r="Y199" s="411"/>
      <c r="Z199" s="411"/>
      <c r="AA199" s="411"/>
      <c r="AB199" s="411"/>
      <c r="AC199" s="411"/>
      <c r="AD199" s="411"/>
      <c r="AE199" s="411"/>
      <c r="AF199" s="411"/>
      <c r="AG199" s="411"/>
      <c r="AH199" s="411"/>
      <c r="AI199" s="411"/>
      <c r="AJ199" s="411"/>
      <c r="AK199" s="411"/>
      <c r="AL199" s="411"/>
      <c r="AM199" s="411"/>
      <c r="AN199" s="411"/>
      <c r="AO199" s="411"/>
      <c r="AP199" s="411"/>
      <c r="AQ199" s="411"/>
      <c r="AR199" s="411"/>
      <c r="AS199" s="411"/>
      <c r="AT199" s="411"/>
      <c r="AU199" s="411"/>
      <c r="AV199" s="411"/>
      <c r="AW199" s="411"/>
      <c r="AX199" s="411"/>
      <c r="AY199" s="411"/>
      <c r="AZ199" s="411"/>
      <c r="BA199" s="411"/>
    </row>
    <row r="200" spans="2:53" ht="16.149999999999999" customHeight="1" x14ac:dyDescent="0.25">
      <c r="B200" s="416">
        <v>2016</v>
      </c>
      <c r="C200" s="417">
        <v>1</v>
      </c>
      <c r="D200" s="1283">
        <v>1259.81574192011</v>
      </c>
      <c r="E200" s="1192">
        <v>1259.81574192011</v>
      </c>
      <c r="F200" s="411"/>
      <c r="G200" s="411"/>
      <c r="H200" s="411"/>
      <c r="I200" s="411"/>
      <c r="J200" s="411"/>
      <c r="K200" s="411"/>
      <c r="L200" s="411"/>
      <c r="M200" s="411"/>
      <c r="N200" s="411"/>
      <c r="O200" s="428"/>
      <c r="P200" s="428"/>
      <c r="Q200" s="428"/>
      <c r="R200" s="411"/>
      <c r="S200" s="411"/>
      <c r="T200" s="411"/>
      <c r="U200" s="411"/>
      <c r="V200" s="411"/>
      <c r="W200" s="411"/>
      <c r="X200" s="411"/>
      <c r="Y200" s="411"/>
      <c r="Z200" s="411"/>
      <c r="AA200" s="411"/>
      <c r="AB200" s="411"/>
      <c r="AC200" s="411"/>
      <c r="AD200" s="411"/>
      <c r="AE200" s="411"/>
      <c r="AF200" s="411"/>
      <c r="AG200" s="411"/>
      <c r="AH200" s="411"/>
      <c r="AI200" s="411"/>
      <c r="AJ200" s="411"/>
      <c r="AK200" s="411"/>
      <c r="AL200" s="411"/>
      <c r="AM200" s="411"/>
      <c r="AN200" s="411"/>
      <c r="AO200" s="411"/>
      <c r="AP200" s="411"/>
      <c r="AQ200" s="411"/>
      <c r="AR200" s="411"/>
      <c r="AS200" s="411"/>
      <c r="AT200" s="411"/>
      <c r="AU200" s="411"/>
      <c r="AV200" s="411"/>
      <c r="AW200" s="411"/>
      <c r="AX200" s="411"/>
      <c r="AY200" s="411"/>
      <c r="AZ200" s="411"/>
      <c r="BA200" s="411"/>
    </row>
    <row r="201" spans="2:53" ht="16.149999999999999" customHeight="1" x14ac:dyDescent="0.25">
      <c r="B201" s="420">
        <v>2017</v>
      </c>
      <c r="C201" s="421">
        <v>0</v>
      </c>
      <c r="D201" s="1284">
        <v>0</v>
      </c>
      <c r="E201" s="1194">
        <v>0</v>
      </c>
      <c r="F201" s="411"/>
      <c r="G201" s="411"/>
      <c r="H201" s="411"/>
      <c r="I201" s="411"/>
      <c r="J201" s="411"/>
      <c r="K201" s="411"/>
      <c r="L201" s="411"/>
      <c r="M201" s="411"/>
      <c r="N201" s="411"/>
      <c r="O201" s="428"/>
      <c r="P201" s="428"/>
      <c r="Q201" s="428"/>
      <c r="R201" s="411"/>
      <c r="S201" s="411"/>
      <c r="T201" s="411"/>
      <c r="U201" s="411"/>
      <c r="V201" s="411"/>
      <c r="W201" s="411"/>
      <c r="X201" s="411"/>
      <c r="Y201" s="411"/>
      <c r="Z201" s="411"/>
      <c r="AA201" s="411"/>
      <c r="AB201" s="411"/>
      <c r="AC201" s="411"/>
      <c r="AD201" s="411"/>
      <c r="AE201" s="411"/>
      <c r="AF201" s="411"/>
      <c r="AG201" s="411"/>
      <c r="AH201" s="411"/>
      <c r="AI201" s="411"/>
      <c r="AJ201" s="411"/>
      <c r="AK201" s="411"/>
      <c r="AL201" s="411"/>
      <c r="AM201" s="411"/>
      <c r="AN201" s="411"/>
      <c r="AO201" s="411"/>
      <c r="AP201" s="411"/>
      <c r="AQ201" s="411"/>
      <c r="AR201" s="411"/>
      <c r="AS201" s="411"/>
      <c r="AT201" s="411"/>
      <c r="AU201" s="411"/>
      <c r="AV201" s="411"/>
      <c r="AW201" s="411"/>
      <c r="AX201" s="411"/>
      <c r="AY201" s="411"/>
      <c r="AZ201" s="411"/>
      <c r="BA201" s="411"/>
    </row>
    <row r="202" spans="2:53" ht="16.149999999999999" customHeight="1" x14ac:dyDescent="0.25">
      <c r="B202" s="416">
        <v>2018</v>
      </c>
      <c r="C202" s="417">
        <v>0</v>
      </c>
      <c r="D202" s="1283">
        <v>0</v>
      </c>
      <c r="E202" s="1192">
        <v>0</v>
      </c>
      <c r="F202" s="411"/>
      <c r="G202" s="411"/>
      <c r="H202" s="411"/>
      <c r="I202" s="411"/>
      <c r="J202" s="411"/>
      <c r="K202" s="411"/>
      <c r="L202" s="411"/>
      <c r="M202" s="411"/>
      <c r="N202" s="411"/>
      <c r="O202" s="428"/>
      <c r="P202" s="428"/>
      <c r="Q202" s="428"/>
      <c r="R202" s="411"/>
      <c r="S202" s="411"/>
      <c r="T202" s="411"/>
      <c r="U202" s="411"/>
      <c r="V202" s="411"/>
      <c r="W202" s="411"/>
      <c r="X202" s="411"/>
      <c r="Y202" s="411"/>
      <c r="Z202" s="411"/>
      <c r="AA202" s="411"/>
      <c r="AB202" s="411"/>
      <c r="AC202" s="411"/>
      <c r="AD202" s="411"/>
      <c r="AE202" s="411"/>
      <c r="AF202" s="411"/>
      <c r="AG202" s="411"/>
      <c r="AH202" s="411"/>
      <c r="AI202" s="411"/>
      <c r="AJ202" s="411"/>
      <c r="AK202" s="411"/>
      <c r="AL202" s="411"/>
      <c r="AM202" s="411"/>
      <c r="AN202" s="411"/>
      <c r="AO202" s="411"/>
      <c r="AP202" s="411"/>
      <c r="AQ202" s="411"/>
      <c r="AR202" s="411"/>
      <c r="AS202" s="411"/>
      <c r="AT202" s="411"/>
      <c r="AU202" s="411"/>
      <c r="AV202" s="411"/>
      <c r="AW202" s="411"/>
      <c r="AX202" s="411"/>
      <c r="AY202" s="411"/>
      <c r="AZ202" s="411"/>
      <c r="BA202" s="411"/>
    </row>
    <row r="203" spans="2:53" ht="16.149999999999999" customHeight="1" x14ac:dyDescent="0.25">
      <c r="B203" s="420">
        <v>2019</v>
      </c>
      <c r="C203" s="421">
        <v>1</v>
      </c>
      <c r="D203" s="1284">
        <v>87.9523255147718</v>
      </c>
      <c r="E203" s="1194">
        <v>87.9523255147718</v>
      </c>
      <c r="F203" s="411"/>
      <c r="G203" s="411"/>
      <c r="H203" s="411"/>
      <c r="I203" s="411"/>
      <c r="J203" s="411"/>
      <c r="K203" s="411"/>
      <c r="L203" s="411"/>
      <c r="M203" s="411"/>
      <c r="N203" s="411"/>
      <c r="O203" s="428"/>
      <c r="P203" s="428"/>
      <c r="Q203" s="428"/>
      <c r="R203" s="411"/>
      <c r="S203" s="411"/>
      <c r="T203" s="411"/>
      <c r="U203" s="411"/>
      <c r="V203" s="411"/>
      <c r="W203" s="411"/>
      <c r="X203" s="411"/>
      <c r="Y203" s="411"/>
      <c r="Z203" s="411"/>
      <c r="AA203" s="411"/>
      <c r="AB203" s="411"/>
      <c r="AC203" s="411"/>
      <c r="AD203" s="411"/>
      <c r="AE203" s="411"/>
      <c r="AF203" s="411"/>
      <c r="AG203" s="411"/>
      <c r="AH203" s="411"/>
      <c r="AI203" s="411"/>
      <c r="AJ203" s="411"/>
      <c r="AK203" s="411"/>
      <c r="AL203" s="411"/>
      <c r="AM203" s="411"/>
      <c r="AN203" s="411"/>
      <c r="AO203" s="411"/>
      <c r="AP203" s="411"/>
      <c r="AQ203" s="411"/>
      <c r="AR203" s="411"/>
      <c r="AS203" s="411"/>
      <c r="AT203" s="411"/>
      <c r="AU203" s="411"/>
      <c r="AV203" s="411"/>
      <c r="AW203" s="411"/>
      <c r="AX203" s="411"/>
      <c r="AY203" s="411"/>
      <c r="AZ203" s="411"/>
      <c r="BA203" s="411"/>
    </row>
    <row r="204" spans="2:53" ht="16.149999999999999" customHeight="1" x14ac:dyDescent="0.25">
      <c r="B204" s="425">
        <v>2020</v>
      </c>
      <c r="C204" s="417">
        <v>1</v>
      </c>
      <c r="D204" s="1283">
        <v>551.33487356468095</v>
      </c>
      <c r="E204" s="1192">
        <v>551.33487356468095</v>
      </c>
      <c r="F204" s="411"/>
      <c r="G204" s="411"/>
      <c r="H204" s="411"/>
      <c r="I204" s="411"/>
      <c r="J204" s="411"/>
      <c r="K204" s="411"/>
      <c r="L204" s="415"/>
      <c r="M204" s="415"/>
      <c r="N204" s="415"/>
      <c r="O204" s="430"/>
      <c r="P204" s="430"/>
      <c r="Q204" s="430"/>
      <c r="R204" s="430"/>
      <c r="S204" s="430"/>
      <c r="T204" s="411"/>
      <c r="U204" s="411"/>
      <c r="V204" s="411"/>
      <c r="W204" s="411"/>
      <c r="X204" s="411"/>
      <c r="Y204" s="411"/>
      <c r="Z204" s="411"/>
      <c r="AA204" s="411"/>
      <c r="AB204" s="411"/>
      <c r="AC204" s="411"/>
      <c r="AD204" s="411"/>
      <c r="AE204" s="411"/>
      <c r="AF204" s="411"/>
      <c r="AG204" s="411"/>
      <c r="AH204" s="411"/>
      <c r="AI204" s="411"/>
      <c r="AJ204" s="411"/>
      <c r="AK204" s="411"/>
      <c r="AL204" s="411"/>
      <c r="AM204" s="411"/>
      <c r="AN204" s="411"/>
      <c r="AO204" s="411"/>
      <c r="AP204" s="411"/>
      <c r="AQ204" s="411"/>
      <c r="AR204" s="411"/>
      <c r="AS204" s="411"/>
      <c r="AT204" s="411"/>
      <c r="AU204" s="411"/>
      <c r="AV204" s="411"/>
      <c r="AW204" s="411"/>
      <c r="AX204" s="411"/>
      <c r="AY204" s="411"/>
      <c r="AZ204" s="411"/>
      <c r="BA204" s="411"/>
    </row>
    <row r="205" spans="2:53" ht="16.149999999999999" customHeight="1" x14ac:dyDescent="0.25">
      <c r="B205" s="420">
        <v>2021</v>
      </c>
      <c r="C205" s="421">
        <v>0</v>
      </c>
      <c r="D205" s="1284">
        <v>0</v>
      </c>
      <c r="E205" s="1194">
        <v>0</v>
      </c>
      <c r="F205" s="415"/>
      <c r="G205" s="415"/>
      <c r="H205" s="415"/>
      <c r="I205" s="415"/>
      <c r="J205" s="415"/>
      <c r="K205" s="415"/>
      <c r="L205" s="411"/>
      <c r="M205" s="411"/>
      <c r="N205" s="411"/>
      <c r="O205" s="428"/>
      <c r="P205" s="428"/>
      <c r="Q205" s="428"/>
      <c r="R205" s="411"/>
      <c r="S205" s="411"/>
      <c r="T205" s="411"/>
      <c r="U205" s="411"/>
      <c r="V205" s="411"/>
      <c r="W205" s="411"/>
      <c r="X205" s="411"/>
      <c r="Y205" s="411"/>
      <c r="Z205" s="411"/>
      <c r="AA205" s="411"/>
      <c r="AB205" s="411"/>
      <c r="AC205" s="411"/>
      <c r="AD205" s="411"/>
      <c r="AE205" s="411"/>
      <c r="AF205" s="411"/>
      <c r="AG205" s="411"/>
      <c r="AH205" s="411"/>
      <c r="AI205" s="411"/>
      <c r="AJ205" s="411"/>
      <c r="AK205" s="411"/>
      <c r="AL205" s="411"/>
      <c r="AM205" s="411"/>
      <c r="AN205" s="411"/>
      <c r="AO205" s="411"/>
      <c r="AP205" s="411"/>
      <c r="AQ205" s="411"/>
      <c r="AR205" s="411"/>
      <c r="AS205" s="411"/>
      <c r="AT205" s="411"/>
      <c r="AU205" s="411"/>
      <c r="AV205" s="411"/>
      <c r="AW205" s="411"/>
      <c r="AX205" s="411"/>
      <c r="AY205" s="411"/>
      <c r="AZ205" s="411"/>
      <c r="BA205" s="411"/>
    </row>
    <row r="206" spans="2:53" ht="16.149999999999999" customHeight="1" x14ac:dyDescent="0.25">
      <c r="B206" s="425">
        <v>2022</v>
      </c>
      <c r="C206" s="417">
        <v>0</v>
      </c>
      <c r="D206" s="1283">
        <v>0</v>
      </c>
      <c r="E206" s="1192">
        <v>0</v>
      </c>
      <c r="F206" s="415"/>
      <c r="G206" s="415"/>
      <c r="H206" s="415"/>
      <c r="I206" s="415"/>
      <c r="J206" s="415"/>
      <c r="K206" s="415"/>
      <c r="L206" s="411"/>
      <c r="M206" s="411"/>
      <c r="N206" s="411"/>
      <c r="O206" s="428"/>
      <c r="P206" s="428"/>
      <c r="Q206" s="428"/>
      <c r="R206" s="411"/>
      <c r="S206" s="411"/>
      <c r="T206" s="411"/>
      <c r="U206" s="411"/>
      <c r="V206" s="411"/>
      <c r="W206" s="411"/>
      <c r="X206" s="411"/>
      <c r="Y206" s="411"/>
      <c r="Z206" s="411"/>
      <c r="AA206" s="411"/>
      <c r="AB206" s="411"/>
      <c r="AC206" s="411"/>
      <c r="AD206" s="411"/>
      <c r="AE206" s="411"/>
      <c r="AF206" s="411"/>
      <c r="AG206" s="411"/>
      <c r="AH206" s="411"/>
      <c r="AI206" s="411"/>
      <c r="AJ206" s="411"/>
      <c r="AK206" s="411"/>
      <c r="AL206" s="411"/>
      <c r="AM206" s="411"/>
      <c r="AN206" s="411"/>
      <c r="AO206" s="411"/>
      <c r="AP206" s="411"/>
      <c r="AQ206" s="411"/>
      <c r="AR206" s="411"/>
      <c r="AS206" s="411"/>
      <c r="AT206" s="411"/>
      <c r="AU206" s="411"/>
      <c r="AV206" s="411"/>
      <c r="AW206" s="411"/>
      <c r="AX206" s="411"/>
      <c r="AY206" s="411"/>
      <c r="AZ206" s="411"/>
      <c r="BA206" s="411"/>
    </row>
    <row r="207" spans="2:53" ht="14.5" x14ac:dyDescent="0.25">
      <c r="B207" s="420">
        <v>2023</v>
      </c>
      <c r="C207" s="421">
        <v>1</v>
      </c>
      <c r="D207" s="1284">
        <v>230.39145360000001</v>
      </c>
      <c r="E207" s="1194">
        <v>230.39145360000001</v>
      </c>
      <c r="F207" s="411"/>
      <c r="G207" s="411"/>
      <c r="H207" s="411"/>
      <c r="I207" s="411"/>
      <c r="J207" s="411"/>
      <c r="K207" s="411"/>
      <c r="L207" s="411"/>
      <c r="M207" s="411"/>
      <c r="N207" s="411"/>
      <c r="O207" s="428"/>
      <c r="P207" s="428"/>
      <c r="Q207" s="428"/>
      <c r="R207" s="411"/>
      <c r="S207" s="411"/>
      <c r="T207" s="411"/>
      <c r="U207" s="411"/>
      <c r="V207" s="411"/>
      <c r="W207" s="411"/>
      <c r="X207" s="411"/>
      <c r="Y207" s="411"/>
      <c r="Z207" s="411"/>
      <c r="AA207" s="411"/>
      <c r="AB207" s="411"/>
      <c r="AC207" s="411"/>
      <c r="AD207" s="411"/>
      <c r="AE207" s="411"/>
      <c r="AF207" s="411"/>
      <c r="AG207" s="411"/>
      <c r="AH207" s="411"/>
      <c r="AI207" s="411"/>
      <c r="AJ207" s="411"/>
      <c r="AK207" s="411"/>
      <c r="AL207" s="411"/>
      <c r="AM207" s="411"/>
      <c r="AN207" s="411"/>
      <c r="AO207" s="411"/>
      <c r="AP207" s="411"/>
      <c r="AQ207" s="411"/>
      <c r="AR207" s="411"/>
      <c r="AS207" s="411"/>
      <c r="AT207" s="411"/>
      <c r="AU207" s="411"/>
      <c r="AV207" s="411"/>
      <c r="AW207" s="411"/>
      <c r="AX207" s="411"/>
      <c r="AY207" s="411"/>
      <c r="AZ207" s="411"/>
      <c r="BA207" s="411"/>
    </row>
    <row r="208" spans="2:53" ht="14.5" x14ac:dyDescent="0.25">
      <c r="B208" s="425">
        <v>2024</v>
      </c>
      <c r="C208" s="417">
        <v>2</v>
      </c>
      <c r="D208" s="1283">
        <v>6567.6748200000002</v>
      </c>
      <c r="E208" s="1192">
        <v>3283.8374100000001</v>
      </c>
      <c r="F208" s="411"/>
      <c r="G208" s="411"/>
      <c r="H208" s="411"/>
      <c r="I208" s="411"/>
      <c r="J208" s="411"/>
      <c r="K208" s="411"/>
      <c r="L208" s="411"/>
      <c r="M208" s="411"/>
      <c r="N208" s="411"/>
      <c r="O208" s="428"/>
      <c r="P208" s="428"/>
      <c r="Q208" s="428"/>
      <c r="R208" s="411"/>
      <c r="S208" s="411"/>
      <c r="T208" s="411"/>
      <c r="U208" s="411"/>
      <c r="V208" s="411"/>
      <c r="W208" s="411"/>
      <c r="X208" s="411"/>
      <c r="Y208" s="411"/>
      <c r="Z208" s="411"/>
      <c r="AA208" s="411"/>
      <c r="AB208" s="411"/>
      <c r="AC208" s="411"/>
      <c r="AD208" s="411"/>
      <c r="AE208" s="411"/>
      <c r="AF208" s="411"/>
      <c r="AG208" s="411"/>
      <c r="AH208" s="411"/>
      <c r="AI208" s="411"/>
      <c r="AJ208" s="411"/>
      <c r="AK208" s="411"/>
      <c r="AL208" s="411"/>
      <c r="AM208" s="411"/>
      <c r="AN208" s="411"/>
      <c r="AO208" s="411"/>
      <c r="AP208" s="411"/>
      <c r="AQ208" s="411"/>
      <c r="AR208" s="411"/>
      <c r="AS208" s="411"/>
      <c r="AT208" s="411"/>
      <c r="AU208" s="411"/>
      <c r="AV208" s="411"/>
      <c r="AW208" s="411"/>
      <c r="AX208" s="411"/>
      <c r="AY208" s="411"/>
      <c r="AZ208" s="411"/>
      <c r="BA208" s="411"/>
    </row>
    <row r="209" spans="2:53" ht="14.5" x14ac:dyDescent="0.25">
      <c r="B209" s="420">
        <v>2025</v>
      </c>
      <c r="C209" s="421">
        <v>0</v>
      </c>
      <c r="D209" s="1284">
        <v>0</v>
      </c>
      <c r="E209" s="1194">
        <v>0</v>
      </c>
      <c r="F209" s="411"/>
      <c r="G209" s="411"/>
      <c r="H209" s="411"/>
      <c r="I209" s="411"/>
      <c r="J209" s="411"/>
      <c r="K209" s="411"/>
      <c r="L209" s="411"/>
      <c r="M209" s="411"/>
      <c r="N209" s="411"/>
      <c r="O209" s="428"/>
      <c r="P209" s="428"/>
      <c r="Q209" s="428"/>
      <c r="R209" s="411"/>
      <c r="S209" s="411"/>
      <c r="T209" s="411"/>
      <c r="U209" s="411"/>
      <c r="V209" s="411"/>
      <c r="W209" s="411"/>
      <c r="X209" s="411"/>
      <c r="Y209" s="411"/>
      <c r="Z209" s="411"/>
      <c r="AA209" s="411"/>
      <c r="AB209" s="411"/>
      <c r="AC209" s="411"/>
      <c r="AD209" s="411"/>
      <c r="AE209" s="411"/>
      <c r="AF209" s="411"/>
      <c r="AG209" s="411"/>
      <c r="AH209" s="411"/>
      <c r="AI209" s="411"/>
      <c r="AJ209" s="411"/>
      <c r="AK209" s="411"/>
      <c r="AL209" s="411"/>
      <c r="AM209" s="411"/>
      <c r="AN209" s="411"/>
      <c r="AO209" s="411"/>
      <c r="AP209" s="411"/>
      <c r="AQ209" s="411"/>
      <c r="AR209" s="411"/>
      <c r="AS209" s="411"/>
      <c r="AT209" s="411"/>
      <c r="AU209" s="411"/>
      <c r="AV209" s="411"/>
      <c r="AW209" s="411"/>
      <c r="AX209" s="411"/>
      <c r="AY209" s="411"/>
      <c r="AZ209" s="411"/>
      <c r="BA209" s="411"/>
    </row>
    <row r="210" spans="2:53" ht="14.25" customHeight="1" x14ac:dyDescent="0.25">
      <c r="B210" s="234" t="s">
        <v>162</v>
      </c>
      <c r="C210" s="236">
        <v>8</v>
      </c>
      <c r="D210" s="1285">
        <v>10772.925413773242</v>
      </c>
      <c r="E210" s="1196">
        <v>1346.6156767216553</v>
      </c>
      <c r="F210" s="411"/>
      <c r="G210" s="411"/>
      <c r="H210" s="411"/>
      <c r="I210" s="411"/>
      <c r="J210" s="411"/>
      <c r="K210" s="411"/>
      <c r="L210" s="411"/>
      <c r="M210" s="411"/>
      <c r="N210" s="411"/>
      <c r="O210" s="428"/>
      <c r="P210" s="428"/>
      <c r="Q210" s="428"/>
      <c r="R210" s="411"/>
      <c r="S210" s="411"/>
      <c r="T210" s="411"/>
      <c r="U210" s="411"/>
      <c r="V210" s="411"/>
      <c r="W210" s="411"/>
      <c r="X210" s="411"/>
      <c r="Y210" s="411"/>
      <c r="Z210" s="411"/>
      <c r="AA210" s="411"/>
      <c r="AB210" s="411"/>
      <c r="AC210" s="411"/>
      <c r="AD210" s="411"/>
      <c r="AE210" s="411"/>
      <c r="AF210" s="411"/>
      <c r="AG210" s="411"/>
      <c r="AH210" s="411"/>
      <c r="AI210" s="411"/>
      <c r="AJ210" s="411"/>
      <c r="AK210" s="411"/>
      <c r="AL210" s="411"/>
      <c r="AM210" s="411"/>
      <c r="AN210" s="411"/>
      <c r="AO210" s="411"/>
      <c r="AP210" s="411"/>
      <c r="AQ210" s="411"/>
      <c r="AR210" s="411"/>
      <c r="AS210" s="411"/>
      <c r="AT210" s="411"/>
      <c r="AU210" s="411"/>
      <c r="AV210" s="411"/>
      <c r="AW210" s="411"/>
      <c r="AX210" s="411"/>
      <c r="AY210" s="411"/>
      <c r="AZ210" s="411"/>
      <c r="BA210" s="411"/>
    </row>
    <row r="211" spans="2:53" ht="14.25" customHeight="1" x14ac:dyDescent="0.25">
      <c r="B211" s="1067" t="s">
        <v>12478</v>
      </c>
      <c r="C211" s="428"/>
      <c r="D211" s="428"/>
      <c r="E211" s="411"/>
      <c r="F211" s="411"/>
      <c r="G211" s="411"/>
      <c r="H211" s="411"/>
      <c r="I211" s="411"/>
      <c r="J211" s="411"/>
      <c r="K211" s="411"/>
      <c r="L211" s="411"/>
      <c r="M211" s="411"/>
      <c r="N211" s="411"/>
      <c r="O211" s="428"/>
      <c r="P211" s="428"/>
      <c r="Q211" s="428"/>
      <c r="R211" s="411"/>
      <c r="S211" s="411"/>
      <c r="T211" s="411"/>
      <c r="U211" s="411"/>
      <c r="V211" s="411"/>
      <c r="W211" s="411"/>
      <c r="X211" s="411"/>
      <c r="Y211" s="411"/>
      <c r="Z211" s="411"/>
      <c r="AA211" s="411"/>
      <c r="AB211" s="411"/>
      <c r="AC211" s="411"/>
      <c r="AD211" s="411"/>
      <c r="AE211" s="411"/>
      <c r="AF211" s="411"/>
      <c r="AG211" s="411"/>
      <c r="AH211" s="411"/>
      <c r="AI211" s="411"/>
      <c r="AJ211" s="411"/>
      <c r="AK211" s="411"/>
      <c r="AL211" s="411"/>
      <c r="AM211" s="411"/>
      <c r="AN211" s="411"/>
      <c r="AO211" s="411"/>
      <c r="AP211" s="411"/>
      <c r="AQ211" s="411"/>
      <c r="AR211" s="411"/>
      <c r="AS211" s="411"/>
      <c r="AT211" s="411"/>
      <c r="AU211" s="411"/>
      <c r="AV211" s="411"/>
      <c r="AW211" s="411"/>
      <c r="AX211" s="411"/>
      <c r="AY211" s="411"/>
      <c r="AZ211" s="411"/>
      <c r="BA211" s="411"/>
    </row>
    <row r="212" spans="2:53" ht="14.25" customHeight="1" x14ac:dyDescent="0.25">
      <c r="F212" s="411"/>
      <c r="G212" s="411"/>
      <c r="H212" s="411"/>
      <c r="I212" s="411"/>
      <c r="J212" s="411"/>
      <c r="K212" s="411"/>
      <c r="L212" s="411"/>
      <c r="M212" s="411"/>
      <c r="N212" s="411"/>
      <c r="O212" s="428"/>
      <c r="P212" s="428"/>
      <c r="Q212" s="428"/>
      <c r="R212" s="411"/>
      <c r="S212" s="411"/>
      <c r="T212" s="411"/>
      <c r="U212" s="411"/>
      <c r="V212" s="411"/>
      <c r="W212" s="411"/>
      <c r="X212" s="411"/>
      <c r="Y212" s="411"/>
      <c r="Z212" s="411"/>
      <c r="AA212" s="411"/>
      <c r="AB212" s="411"/>
      <c r="AC212" s="411"/>
      <c r="AD212" s="411"/>
      <c r="AE212" s="411"/>
      <c r="AF212" s="411"/>
      <c r="AG212" s="411"/>
      <c r="AH212" s="411"/>
      <c r="AI212" s="411"/>
      <c r="AJ212" s="411"/>
      <c r="AK212" s="411"/>
      <c r="AL212" s="411"/>
      <c r="AM212" s="411"/>
      <c r="AN212" s="411"/>
      <c r="AO212" s="411"/>
      <c r="AP212" s="411"/>
      <c r="AQ212" s="411"/>
      <c r="AR212" s="411"/>
      <c r="AS212" s="411"/>
      <c r="AT212" s="411"/>
      <c r="AU212" s="411"/>
      <c r="AV212" s="411"/>
      <c r="AW212" s="411"/>
      <c r="AX212" s="411"/>
      <c r="AY212" s="411"/>
      <c r="AZ212" s="411"/>
      <c r="BA212" s="411"/>
    </row>
    <row r="213" spans="2:53" ht="14.25" customHeight="1" x14ac:dyDescent="0.25">
      <c r="F213" s="411"/>
      <c r="G213" s="411"/>
      <c r="H213" s="411"/>
      <c r="I213" s="411"/>
      <c r="J213" s="411"/>
      <c r="K213" s="411"/>
      <c r="L213" s="411"/>
      <c r="M213" s="411"/>
      <c r="N213" s="411"/>
      <c r="O213" s="428"/>
      <c r="P213" s="428"/>
      <c r="Q213" s="428"/>
      <c r="R213" s="411"/>
      <c r="S213" s="411"/>
      <c r="T213" s="411"/>
      <c r="U213" s="411"/>
      <c r="V213" s="411"/>
      <c r="W213" s="411"/>
      <c r="X213" s="411"/>
      <c r="Y213" s="411"/>
      <c r="Z213" s="411"/>
      <c r="AA213" s="411"/>
      <c r="AB213" s="411"/>
      <c r="AC213" s="411"/>
      <c r="AD213" s="411"/>
      <c r="AE213" s="411"/>
      <c r="AF213" s="411"/>
      <c r="AG213" s="411"/>
      <c r="AH213" s="411"/>
      <c r="AI213" s="411"/>
      <c r="AJ213" s="411"/>
      <c r="AK213" s="411"/>
      <c r="AL213" s="411"/>
      <c r="AM213" s="411"/>
      <c r="AN213" s="411"/>
      <c r="AO213" s="411"/>
      <c r="AP213" s="411"/>
      <c r="AQ213" s="411"/>
      <c r="AR213" s="411"/>
      <c r="AS213" s="411"/>
      <c r="AT213" s="411"/>
      <c r="AU213" s="411"/>
      <c r="AV213" s="411"/>
      <c r="AW213" s="411"/>
      <c r="AX213" s="411"/>
      <c r="AY213" s="411"/>
      <c r="AZ213" s="411"/>
      <c r="BA213" s="411"/>
    </row>
    <row r="214" spans="2:53" ht="14.25" customHeight="1" x14ac:dyDescent="0.25">
      <c r="F214" s="411"/>
      <c r="G214" s="411"/>
      <c r="H214" s="411"/>
      <c r="I214" s="411"/>
      <c r="J214" s="411"/>
      <c r="K214" s="411"/>
      <c r="L214" s="411"/>
      <c r="M214" s="411"/>
      <c r="N214" s="411"/>
      <c r="O214" s="428"/>
      <c r="P214" s="428"/>
      <c r="Q214" s="428"/>
      <c r="R214" s="411"/>
      <c r="S214" s="411"/>
      <c r="T214" s="411"/>
      <c r="U214" s="411"/>
      <c r="V214" s="411"/>
      <c r="W214" s="411"/>
      <c r="X214" s="411"/>
      <c r="Y214" s="411"/>
      <c r="Z214" s="411"/>
      <c r="AA214" s="411"/>
      <c r="AB214" s="411"/>
      <c r="AC214" s="411"/>
      <c r="AD214" s="411"/>
      <c r="AE214" s="411"/>
      <c r="AF214" s="411"/>
      <c r="AG214" s="411"/>
      <c r="AH214" s="411"/>
      <c r="AI214" s="411"/>
      <c r="AJ214" s="411"/>
      <c r="AK214" s="411"/>
      <c r="AL214" s="411"/>
      <c r="AM214" s="411"/>
      <c r="AN214" s="411"/>
      <c r="AO214" s="411"/>
      <c r="AP214" s="411"/>
      <c r="AQ214" s="411"/>
      <c r="AR214" s="411"/>
      <c r="AS214" s="411"/>
      <c r="AT214" s="411"/>
      <c r="AU214" s="411"/>
      <c r="AV214" s="411"/>
      <c r="AW214" s="411"/>
      <c r="AX214" s="411"/>
      <c r="AY214" s="411"/>
      <c r="AZ214" s="411"/>
      <c r="BA214" s="411"/>
    </row>
    <row r="215" spans="2:53" ht="14.25" customHeight="1" x14ac:dyDescent="0.25">
      <c r="F215" s="411"/>
      <c r="G215" s="411"/>
      <c r="H215" s="411"/>
      <c r="I215" s="411"/>
      <c r="J215" s="411"/>
      <c r="K215" s="411"/>
      <c r="L215" s="411"/>
      <c r="M215" s="411"/>
      <c r="N215" s="411"/>
      <c r="O215" s="428"/>
      <c r="P215" s="428"/>
      <c r="Q215" s="428"/>
      <c r="R215" s="411"/>
      <c r="S215" s="411"/>
      <c r="T215" s="411"/>
      <c r="U215" s="411"/>
      <c r="V215" s="411"/>
      <c r="W215" s="411"/>
      <c r="X215" s="411"/>
      <c r="Y215" s="411"/>
      <c r="Z215" s="411"/>
      <c r="AA215" s="411"/>
      <c r="AB215" s="411"/>
      <c r="AC215" s="411"/>
      <c r="AD215" s="411"/>
      <c r="AE215" s="411"/>
      <c r="AF215" s="411"/>
      <c r="AG215" s="411"/>
      <c r="AH215" s="411"/>
      <c r="AI215" s="411"/>
      <c r="AJ215" s="411"/>
      <c r="AK215" s="411"/>
      <c r="AL215" s="411"/>
      <c r="AM215" s="411"/>
      <c r="AN215" s="411"/>
      <c r="AO215" s="411"/>
      <c r="AP215" s="411"/>
      <c r="AQ215" s="411"/>
      <c r="AR215" s="411"/>
      <c r="AS215" s="411"/>
      <c r="AT215" s="411"/>
      <c r="AU215" s="411"/>
      <c r="AV215" s="411"/>
      <c r="AW215" s="411"/>
      <c r="AX215" s="411"/>
      <c r="AY215" s="411"/>
      <c r="AZ215" s="411"/>
      <c r="BA215" s="411"/>
    </row>
    <row r="216" spans="2:53" ht="14.25" customHeight="1" x14ac:dyDescent="0.25">
      <c r="F216" s="411"/>
      <c r="G216" s="411"/>
      <c r="H216" s="411"/>
      <c r="I216" s="411"/>
      <c r="J216" s="411"/>
      <c r="K216" s="411"/>
      <c r="L216" s="411"/>
      <c r="M216" s="411"/>
      <c r="N216" s="411"/>
      <c r="O216" s="428"/>
      <c r="P216" s="428"/>
      <c r="Q216" s="428"/>
      <c r="R216" s="411"/>
      <c r="S216" s="411"/>
      <c r="T216" s="411"/>
      <c r="U216" s="411"/>
      <c r="V216" s="411"/>
      <c r="W216" s="411"/>
      <c r="X216" s="411"/>
      <c r="Y216" s="411"/>
      <c r="Z216" s="411"/>
      <c r="AA216" s="411"/>
      <c r="AB216" s="411"/>
      <c r="AC216" s="411"/>
      <c r="AD216" s="411"/>
      <c r="AE216" s="411"/>
      <c r="AF216" s="411"/>
      <c r="AG216" s="411"/>
      <c r="AH216" s="411"/>
      <c r="AI216" s="411"/>
      <c r="AJ216" s="411"/>
      <c r="AK216" s="411"/>
      <c r="AL216" s="411"/>
      <c r="AM216" s="411"/>
      <c r="AN216" s="411"/>
      <c r="AO216" s="411"/>
      <c r="AP216" s="411"/>
      <c r="AQ216" s="411"/>
      <c r="AR216" s="411"/>
      <c r="AS216" s="411"/>
      <c r="AT216" s="411"/>
      <c r="AU216" s="411"/>
      <c r="AV216" s="411"/>
      <c r="AW216" s="411"/>
      <c r="AX216" s="411"/>
      <c r="AY216" s="411"/>
      <c r="AZ216" s="411"/>
      <c r="BA216" s="411"/>
    </row>
    <row r="217" spans="2:53" ht="14.25" customHeight="1" x14ac:dyDescent="0.25">
      <c r="F217" s="411"/>
      <c r="G217" s="411"/>
      <c r="H217" s="411"/>
      <c r="I217" s="411"/>
      <c r="J217" s="411"/>
      <c r="K217" s="411"/>
      <c r="L217" s="411"/>
      <c r="M217" s="411"/>
      <c r="N217" s="411"/>
      <c r="O217" s="428"/>
      <c r="P217" s="428"/>
      <c r="Q217" s="428"/>
      <c r="R217" s="411"/>
      <c r="S217" s="411"/>
      <c r="T217" s="411"/>
      <c r="U217" s="411"/>
      <c r="V217" s="411"/>
      <c r="W217" s="411"/>
      <c r="X217" s="411"/>
      <c r="Y217" s="411"/>
      <c r="Z217" s="411"/>
      <c r="AA217" s="411"/>
      <c r="AB217" s="411"/>
      <c r="AC217" s="411"/>
      <c r="AD217" s="411"/>
      <c r="AE217" s="411"/>
      <c r="AF217" s="411"/>
      <c r="AG217" s="411"/>
      <c r="AH217" s="411"/>
      <c r="AI217" s="411"/>
      <c r="AJ217" s="411"/>
      <c r="AK217" s="411"/>
      <c r="AL217" s="411"/>
      <c r="AM217" s="411"/>
      <c r="AN217" s="411"/>
      <c r="AO217" s="411"/>
      <c r="AP217" s="411"/>
      <c r="AQ217" s="411"/>
      <c r="AR217" s="411"/>
      <c r="AS217" s="411"/>
      <c r="AT217" s="411"/>
      <c r="AU217" s="411"/>
      <c r="AV217" s="411"/>
      <c r="AW217" s="411"/>
      <c r="AX217" s="411"/>
      <c r="AY217" s="411"/>
      <c r="AZ217" s="411"/>
      <c r="BA217" s="411"/>
    </row>
    <row r="218" spans="2:53" ht="14.25" customHeight="1" x14ac:dyDescent="0.25">
      <c r="F218" s="411"/>
      <c r="G218" s="411"/>
      <c r="H218" s="411"/>
      <c r="I218" s="411"/>
      <c r="J218" s="411"/>
      <c r="K218" s="411"/>
      <c r="L218" s="411"/>
      <c r="M218" s="411"/>
      <c r="N218" s="411"/>
      <c r="O218" s="428"/>
      <c r="P218" s="428"/>
      <c r="Q218" s="428"/>
      <c r="R218" s="411"/>
      <c r="S218" s="411"/>
      <c r="T218" s="411"/>
      <c r="U218" s="411"/>
      <c r="V218" s="411"/>
      <c r="W218" s="411"/>
      <c r="X218" s="411"/>
      <c r="Y218" s="411"/>
      <c r="Z218" s="411"/>
      <c r="AA218" s="411"/>
      <c r="AB218" s="411"/>
      <c r="AC218" s="411"/>
      <c r="AD218" s="411"/>
      <c r="AE218" s="411"/>
      <c r="AF218" s="411"/>
      <c r="AG218" s="411"/>
      <c r="AH218" s="411"/>
      <c r="AI218" s="411"/>
      <c r="AJ218" s="411"/>
      <c r="AK218" s="411"/>
      <c r="AL218" s="411"/>
      <c r="AM218" s="411"/>
      <c r="AN218" s="411"/>
      <c r="AO218" s="411"/>
      <c r="AP218" s="411"/>
      <c r="AQ218" s="411"/>
      <c r="AR218" s="411"/>
      <c r="AS218" s="411"/>
      <c r="AT218" s="411"/>
      <c r="AU218" s="411"/>
      <c r="AV218" s="411"/>
      <c r="AW218" s="411"/>
      <c r="AX218" s="411"/>
      <c r="AY218" s="411"/>
      <c r="AZ218" s="411"/>
      <c r="BA218" s="411"/>
    </row>
    <row r="219" spans="2:53" ht="14.25" customHeight="1" x14ac:dyDescent="0.25">
      <c r="F219" s="411"/>
      <c r="G219" s="411"/>
      <c r="H219" s="411"/>
      <c r="I219" s="411"/>
      <c r="J219" s="411"/>
      <c r="K219" s="411"/>
      <c r="L219" s="411"/>
      <c r="M219" s="411"/>
      <c r="N219" s="411"/>
      <c r="O219" s="428"/>
      <c r="P219" s="428"/>
      <c r="Q219" s="428"/>
      <c r="R219" s="411"/>
      <c r="S219" s="411"/>
      <c r="T219" s="411"/>
      <c r="U219" s="411"/>
      <c r="V219" s="411"/>
      <c r="W219" s="411"/>
      <c r="X219" s="411"/>
      <c r="Y219" s="411"/>
      <c r="Z219" s="411"/>
      <c r="AA219" s="411"/>
      <c r="AB219" s="411"/>
      <c r="AC219" s="411"/>
      <c r="AD219" s="411"/>
      <c r="AE219" s="411"/>
      <c r="AF219" s="411"/>
      <c r="AG219" s="411"/>
      <c r="AH219" s="411"/>
      <c r="AI219" s="411"/>
      <c r="AJ219" s="411"/>
      <c r="AK219" s="411"/>
      <c r="AL219" s="411"/>
      <c r="AM219" s="411"/>
      <c r="AN219" s="411"/>
      <c r="AO219" s="411"/>
      <c r="AP219" s="411"/>
      <c r="AQ219" s="411"/>
      <c r="AR219" s="411"/>
      <c r="AS219" s="411"/>
      <c r="AT219" s="411"/>
      <c r="AU219" s="411"/>
      <c r="AV219" s="411"/>
      <c r="AW219" s="411"/>
      <c r="AX219" s="411"/>
      <c r="AY219" s="411"/>
      <c r="AZ219" s="411"/>
      <c r="BA219" s="411"/>
    </row>
    <row r="220" spans="2:53" ht="14.25" customHeight="1" x14ac:dyDescent="0.25">
      <c r="F220" s="411"/>
      <c r="G220" s="411"/>
      <c r="H220" s="411"/>
      <c r="I220" s="411"/>
      <c r="J220" s="411"/>
      <c r="K220" s="411"/>
      <c r="L220" s="411"/>
      <c r="M220" s="411"/>
      <c r="N220" s="411"/>
      <c r="O220" s="428"/>
      <c r="P220" s="428"/>
      <c r="Q220" s="428"/>
      <c r="R220" s="411"/>
      <c r="S220" s="411"/>
      <c r="T220" s="411"/>
      <c r="U220" s="411"/>
      <c r="V220" s="411"/>
      <c r="W220" s="411"/>
      <c r="X220" s="411"/>
      <c r="Y220" s="411"/>
      <c r="Z220" s="411"/>
      <c r="AA220" s="411"/>
      <c r="AB220" s="411"/>
      <c r="AC220" s="411"/>
      <c r="AD220" s="411"/>
      <c r="AE220" s="411"/>
      <c r="AF220" s="411"/>
      <c r="AG220" s="411"/>
      <c r="AH220" s="411"/>
      <c r="AI220" s="411"/>
      <c r="AJ220" s="411"/>
      <c r="AK220" s="411"/>
      <c r="AL220" s="411"/>
      <c r="AM220" s="411"/>
      <c r="AN220" s="411"/>
      <c r="AO220" s="411"/>
      <c r="AP220" s="411"/>
      <c r="AQ220" s="411"/>
      <c r="AR220" s="411"/>
      <c r="AS220" s="411"/>
      <c r="AT220" s="411"/>
      <c r="AU220" s="411"/>
      <c r="AV220" s="411"/>
      <c r="AW220" s="411"/>
      <c r="AX220" s="411"/>
      <c r="AY220" s="411"/>
      <c r="AZ220" s="411"/>
      <c r="BA220" s="411"/>
    </row>
    <row r="221" spans="2:53" ht="14.25" customHeight="1" x14ac:dyDescent="0.25">
      <c r="F221" s="411"/>
      <c r="G221" s="411"/>
      <c r="H221" s="411"/>
      <c r="I221" s="411"/>
      <c r="J221" s="411"/>
      <c r="K221" s="411"/>
      <c r="L221" s="435"/>
      <c r="M221" s="435"/>
      <c r="N221" s="435"/>
      <c r="O221" s="434"/>
      <c r="P221" s="434"/>
      <c r="Q221" s="434"/>
      <c r="R221" s="435"/>
      <c r="S221" s="435"/>
      <c r="T221" s="411"/>
      <c r="U221" s="411"/>
      <c r="V221" s="411"/>
      <c r="W221" s="411"/>
      <c r="X221" s="411"/>
      <c r="Y221" s="411"/>
      <c r="Z221" s="411"/>
      <c r="AA221" s="411"/>
      <c r="AB221" s="411"/>
      <c r="AC221" s="411"/>
      <c r="AD221" s="411"/>
      <c r="AE221" s="411"/>
      <c r="AF221" s="411"/>
      <c r="AG221" s="411"/>
      <c r="AH221" s="411"/>
      <c r="AI221" s="411"/>
      <c r="AJ221" s="411"/>
      <c r="AK221" s="411"/>
      <c r="AL221" s="411"/>
      <c r="AM221" s="411"/>
      <c r="AN221" s="411"/>
      <c r="AO221" s="411"/>
      <c r="AP221" s="411"/>
      <c r="AQ221" s="411"/>
      <c r="AR221" s="411"/>
      <c r="AS221" s="411"/>
      <c r="AT221" s="411"/>
      <c r="AU221" s="411"/>
      <c r="AV221" s="411"/>
      <c r="AW221" s="411"/>
      <c r="AX221" s="411"/>
      <c r="AY221" s="411"/>
      <c r="AZ221" s="411"/>
      <c r="BA221" s="411"/>
    </row>
    <row r="222" spans="2:53" ht="14.25" customHeight="1" x14ac:dyDescent="0.25">
      <c r="F222" s="435"/>
      <c r="G222" s="435"/>
      <c r="H222" s="435"/>
      <c r="I222" s="435"/>
      <c r="J222" s="435"/>
      <c r="K222" s="435"/>
      <c r="L222" s="411"/>
      <c r="M222" s="411"/>
      <c r="N222" s="411"/>
      <c r="O222" s="411"/>
      <c r="P222" s="411"/>
      <c r="Q222" s="411"/>
      <c r="R222" s="411"/>
      <c r="S222" s="411"/>
      <c r="T222" s="411"/>
      <c r="U222" s="411"/>
      <c r="V222" s="411"/>
      <c r="W222" s="411"/>
      <c r="X222" s="411"/>
      <c r="Y222" s="411"/>
      <c r="Z222" s="411"/>
      <c r="AA222" s="411"/>
      <c r="AB222" s="411"/>
      <c r="AC222" s="411"/>
      <c r="AD222" s="411"/>
      <c r="AE222" s="411"/>
      <c r="AF222" s="411"/>
      <c r="AG222" s="411"/>
      <c r="AH222" s="411"/>
      <c r="AI222" s="411"/>
      <c r="AJ222" s="411"/>
      <c r="AK222" s="411"/>
      <c r="AL222" s="411"/>
      <c r="AM222" s="411"/>
      <c r="AN222" s="411"/>
      <c r="AO222" s="411"/>
      <c r="AP222" s="411"/>
      <c r="AQ222" s="411"/>
      <c r="AR222" s="411"/>
      <c r="AS222" s="411"/>
      <c r="AT222" s="411"/>
      <c r="AU222" s="411"/>
      <c r="AV222" s="411"/>
      <c r="AW222" s="411"/>
      <c r="AX222" s="411"/>
      <c r="AY222" s="411"/>
      <c r="AZ222" s="411"/>
      <c r="BA222" s="411"/>
    </row>
    <row r="223" spans="2:53" ht="14.25" customHeight="1" x14ac:dyDescent="0.25">
      <c r="F223" s="411"/>
      <c r="G223" s="411"/>
      <c r="H223" s="411"/>
      <c r="I223" s="411"/>
      <c r="J223" s="411"/>
      <c r="K223" s="411"/>
      <c r="L223" s="411"/>
      <c r="M223" s="411"/>
      <c r="N223" s="411"/>
      <c r="O223" s="411"/>
      <c r="P223" s="411"/>
      <c r="Q223" s="411"/>
      <c r="R223" s="411"/>
      <c r="S223" s="411"/>
      <c r="T223" s="411"/>
      <c r="U223" s="411"/>
      <c r="V223" s="411"/>
      <c r="W223" s="411"/>
      <c r="X223" s="411"/>
      <c r="Y223" s="411"/>
      <c r="Z223" s="411"/>
      <c r="AA223" s="411"/>
      <c r="AB223" s="411"/>
      <c r="AC223" s="411"/>
      <c r="AD223" s="411"/>
      <c r="AE223" s="411"/>
      <c r="AF223" s="411"/>
      <c r="AG223" s="411"/>
      <c r="AH223" s="411"/>
      <c r="AI223" s="411"/>
      <c r="AJ223" s="411"/>
      <c r="AK223" s="411"/>
      <c r="AL223" s="411"/>
      <c r="AM223" s="411"/>
      <c r="AN223" s="411"/>
      <c r="AO223" s="411"/>
      <c r="AP223" s="411"/>
      <c r="AQ223" s="411"/>
      <c r="AR223" s="411"/>
      <c r="AS223" s="411"/>
      <c r="AT223" s="411"/>
      <c r="AU223" s="411"/>
      <c r="AV223" s="411"/>
      <c r="AW223" s="411"/>
      <c r="AX223" s="411"/>
      <c r="AY223" s="411"/>
      <c r="AZ223" s="411"/>
      <c r="BA223" s="411"/>
    </row>
    <row r="224" spans="2:53" ht="14.25" customHeight="1" x14ac:dyDescent="0.25">
      <c r="F224" s="411"/>
      <c r="G224" s="411"/>
      <c r="H224" s="411"/>
      <c r="I224" s="411"/>
      <c r="J224" s="411"/>
      <c r="K224" s="411"/>
      <c r="L224" s="411"/>
      <c r="M224" s="411"/>
      <c r="N224" s="411"/>
      <c r="O224" s="411"/>
      <c r="P224" s="411"/>
      <c r="Q224" s="411"/>
      <c r="R224" s="411"/>
      <c r="S224" s="411"/>
      <c r="T224" s="411"/>
      <c r="U224" s="411"/>
      <c r="V224" s="411"/>
      <c r="W224" s="411"/>
      <c r="X224" s="411"/>
      <c r="Y224" s="411"/>
      <c r="Z224" s="411"/>
      <c r="AA224" s="411"/>
      <c r="AB224" s="411"/>
      <c r="AC224" s="411"/>
      <c r="AD224" s="411"/>
      <c r="AE224" s="411"/>
      <c r="AF224" s="411"/>
      <c r="AG224" s="411"/>
      <c r="AH224" s="411"/>
      <c r="AI224" s="411"/>
      <c r="AJ224" s="411"/>
      <c r="AK224" s="411"/>
      <c r="AL224" s="411"/>
      <c r="AM224" s="411"/>
      <c r="AN224" s="411"/>
      <c r="AO224" s="411"/>
      <c r="AP224" s="411"/>
      <c r="AQ224" s="411"/>
      <c r="AR224" s="411"/>
      <c r="AS224" s="411"/>
      <c r="AT224" s="411"/>
      <c r="AU224" s="411"/>
      <c r="AV224" s="411"/>
      <c r="AW224" s="411"/>
      <c r="AX224" s="411"/>
      <c r="AY224" s="411"/>
      <c r="AZ224" s="411"/>
      <c r="BA224" s="411"/>
    </row>
    <row r="225" spans="2:53" ht="14.25" customHeight="1" x14ac:dyDescent="0.25">
      <c r="F225" s="411"/>
      <c r="G225" s="411"/>
      <c r="H225" s="411"/>
      <c r="I225" s="411"/>
      <c r="J225" s="411"/>
      <c r="K225" s="411"/>
      <c r="L225" s="411"/>
      <c r="M225" s="411"/>
      <c r="N225" s="411"/>
      <c r="O225" s="411"/>
      <c r="P225" s="411"/>
      <c r="Q225" s="411"/>
      <c r="R225" s="411"/>
      <c r="S225" s="411"/>
      <c r="T225" s="411"/>
      <c r="U225" s="411"/>
      <c r="V225" s="411"/>
      <c r="W225" s="411"/>
      <c r="X225" s="411"/>
      <c r="Y225" s="411"/>
      <c r="Z225" s="411"/>
      <c r="AA225" s="411"/>
      <c r="AB225" s="411"/>
      <c r="AC225" s="411"/>
      <c r="AD225" s="411"/>
      <c r="AE225" s="411"/>
      <c r="AF225" s="411"/>
      <c r="AG225" s="411"/>
      <c r="AH225" s="411"/>
      <c r="AI225" s="411"/>
      <c r="AJ225" s="411"/>
      <c r="AK225" s="411"/>
      <c r="AL225" s="411"/>
      <c r="AM225" s="411"/>
      <c r="AN225" s="411"/>
      <c r="AO225" s="411"/>
      <c r="AP225" s="411"/>
      <c r="AQ225" s="411"/>
      <c r="AR225" s="411"/>
      <c r="AS225" s="411"/>
      <c r="AT225" s="411"/>
      <c r="AU225" s="411"/>
      <c r="AV225" s="411"/>
      <c r="AW225" s="411"/>
      <c r="AX225" s="411"/>
      <c r="AY225" s="411"/>
      <c r="AZ225" s="411"/>
      <c r="BA225" s="411"/>
    </row>
    <row r="226" spans="2:53" ht="14.25" customHeight="1" x14ac:dyDescent="0.25">
      <c r="F226" s="411"/>
      <c r="G226" s="411"/>
      <c r="H226" s="411"/>
      <c r="I226" s="411"/>
      <c r="J226" s="411"/>
      <c r="K226" s="411"/>
      <c r="L226" s="411"/>
      <c r="M226" s="411"/>
      <c r="N226" s="411"/>
      <c r="O226" s="411"/>
      <c r="P226" s="411"/>
      <c r="Q226" s="411"/>
      <c r="R226" s="411"/>
      <c r="S226" s="411"/>
      <c r="T226" s="411"/>
      <c r="U226" s="411"/>
      <c r="V226" s="411"/>
      <c r="W226" s="411"/>
      <c r="X226" s="411"/>
      <c r="Y226" s="411"/>
      <c r="Z226" s="411"/>
      <c r="AA226" s="411"/>
      <c r="AB226" s="411"/>
      <c r="AC226" s="411"/>
      <c r="AD226" s="411"/>
      <c r="AE226" s="411"/>
      <c r="AF226" s="411"/>
      <c r="AG226" s="411"/>
      <c r="AH226" s="411"/>
      <c r="AI226" s="411"/>
      <c r="AJ226" s="411"/>
      <c r="AK226" s="411"/>
      <c r="AL226" s="411"/>
      <c r="AM226" s="411"/>
      <c r="AN226" s="411"/>
      <c r="AO226" s="411"/>
      <c r="AP226" s="411"/>
      <c r="AQ226" s="411"/>
      <c r="AR226" s="411"/>
      <c r="AS226" s="411"/>
      <c r="AT226" s="411"/>
      <c r="AU226" s="411"/>
      <c r="AV226" s="411"/>
      <c r="AW226" s="411"/>
      <c r="AX226" s="411"/>
      <c r="AY226" s="411"/>
      <c r="AZ226" s="411"/>
      <c r="BA226" s="411"/>
    </row>
    <row r="227" spans="2:53" ht="14.25" customHeight="1" x14ac:dyDescent="0.25">
      <c r="F227" s="411"/>
      <c r="G227" s="411"/>
      <c r="H227" s="411"/>
      <c r="I227" s="411"/>
      <c r="J227" s="411"/>
      <c r="K227" s="411"/>
      <c r="L227" s="411"/>
      <c r="M227" s="411"/>
      <c r="N227" s="411"/>
      <c r="O227" s="411"/>
      <c r="P227" s="411"/>
      <c r="Q227" s="411"/>
      <c r="R227" s="411"/>
      <c r="S227" s="411"/>
      <c r="T227" s="411"/>
      <c r="U227" s="411"/>
      <c r="V227" s="411"/>
      <c r="W227" s="411"/>
      <c r="X227" s="411"/>
      <c r="Y227" s="411"/>
      <c r="Z227" s="411"/>
      <c r="AA227" s="411"/>
      <c r="AB227" s="411"/>
      <c r="AC227" s="411"/>
      <c r="AD227" s="411"/>
      <c r="AE227" s="411"/>
      <c r="AF227" s="411"/>
      <c r="AG227" s="411"/>
      <c r="AH227" s="411"/>
      <c r="AI227" s="411"/>
      <c r="AJ227" s="411"/>
      <c r="AK227" s="411"/>
      <c r="AL227" s="411"/>
      <c r="AM227" s="411"/>
      <c r="AN227" s="411"/>
      <c r="AO227" s="411"/>
      <c r="AP227" s="411"/>
      <c r="AQ227" s="411"/>
      <c r="AR227" s="411"/>
      <c r="AS227" s="411"/>
      <c r="AT227" s="411"/>
      <c r="AU227" s="411"/>
      <c r="AV227" s="411"/>
      <c r="AW227" s="411"/>
      <c r="AX227" s="411"/>
      <c r="AY227" s="411"/>
      <c r="AZ227" s="411"/>
      <c r="BA227" s="411"/>
    </row>
    <row r="228" spans="2:53" ht="14.25" customHeight="1" x14ac:dyDescent="0.25">
      <c r="F228" s="411"/>
      <c r="G228" s="411"/>
      <c r="H228" s="411"/>
      <c r="I228" s="411"/>
      <c r="J228" s="411"/>
      <c r="K228" s="411"/>
      <c r="L228" s="411"/>
      <c r="M228" s="411"/>
      <c r="N228" s="411"/>
      <c r="O228" s="411"/>
      <c r="P228" s="411"/>
      <c r="Q228" s="411"/>
      <c r="R228" s="411"/>
      <c r="S228" s="411"/>
      <c r="T228" s="411"/>
      <c r="U228" s="411"/>
      <c r="V228" s="411"/>
      <c r="W228" s="411"/>
      <c r="X228" s="411"/>
      <c r="Y228" s="411"/>
      <c r="Z228" s="411"/>
      <c r="AA228" s="411"/>
      <c r="AB228" s="411"/>
      <c r="AC228" s="411"/>
      <c r="AD228" s="411"/>
      <c r="AE228" s="411"/>
      <c r="AF228" s="411"/>
      <c r="AG228" s="411"/>
      <c r="AH228" s="411"/>
      <c r="AI228" s="411"/>
      <c r="AJ228" s="411"/>
      <c r="AK228" s="411"/>
      <c r="AL228" s="411"/>
      <c r="AM228" s="411"/>
      <c r="AN228" s="411"/>
      <c r="AO228" s="411"/>
      <c r="AP228" s="411"/>
      <c r="AQ228" s="411"/>
      <c r="AR228" s="411"/>
      <c r="AS228" s="411"/>
      <c r="AT228" s="411"/>
      <c r="AU228" s="411"/>
      <c r="AV228" s="411"/>
      <c r="AW228" s="411"/>
      <c r="AX228" s="411"/>
      <c r="AY228" s="411"/>
      <c r="AZ228" s="411"/>
      <c r="BA228" s="411"/>
    </row>
    <row r="229" spans="2:53" ht="14.25" customHeight="1" x14ac:dyDescent="0.25">
      <c r="F229" s="411"/>
      <c r="G229" s="411"/>
      <c r="H229" s="411"/>
      <c r="I229" s="411"/>
      <c r="J229" s="411"/>
      <c r="K229" s="411"/>
      <c r="L229" s="411"/>
      <c r="M229" s="411"/>
      <c r="N229" s="411"/>
      <c r="O229" s="411"/>
      <c r="P229" s="411"/>
      <c r="Q229" s="411"/>
      <c r="R229" s="411"/>
      <c r="S229" s="411"/>
      <c r="T229" s="411"/>
      <c r="U229" s="411"/>
      <c r="V229" s="411"/>
      <c r="W229" s="411"/>
      <c r="X229" s="411"/>
      <c r="Y229" s="411"/>
      <c r="Z229" s="411"/>
      <c r="AA229" s="411"/>
      <c r="AB229" s="411"/>
      <c r="AC229" s="411"/>
      <c r="AD229" s="411"/>
      <c r="AE229" s="411"/>
      <c r="AF229" s="411"/>
      <c r="AG229" s="411"/>
      <c r="AH229" s="411"/>
      <c r="AI229" s="411"/>
      <c r="AJ229" s="411"/>
      <c r="AK229" s="411"/>
      <c r="AL229" s="411"/>
      <c r="AM229" s="411"/>
      <c r="AN229" s="411"/>
      <c r="AO229" s="411"/>
      <c r="AP229" s="411"/>
      <c r="AQ229" s="411"/>
      <c r="AR229" s="411"/>
      <c r="AS229" s="411"/>
      <c r="AT229" s="411"/>
      <c r="AU229" s="411"/>
      <c r="AV229" s="411"/>
      <c r="AW229" s="411"/>
      <c r="AX229" s="411"/>
      <c r="AY229" s="411"/>
      <c r="AZ229" s="411"/>
      <c r="BA229" s="411"/>
    </row>
    <row r="230" spans="2:53" ht="14.25" customHeight="1" x14ac:dyDescent="0.25">
      <c r="F230" s="411"/>
      <c r="G230" s="411"/>
      <c r="H230" s="411"/>
      <c r="I230" s="411"/>
      <c r="J230" s="411"/>
      <c r="K230" s="411"/>
      <c r="L230" s="411"/>
      <c r="M230" s="411"/>
      <c r="N230" s="411"/>
      <c r="O230" s="411"/>
      <c r="P230" s="411"/>
      <c r="Q230" s="411"/>
      <c r="R230" s="411"/>
      <c r="S230" s="411"/>
      <c r="T230" s="411"/>
      <c r="U230" s="411"/>
      <c r="V230" s="411"/>
      <c r="W230" s="411"/>
      <c r="X230" s="411"/>
      <c r="Y230" s="411"/>
      <c r="Z230" s="411"/>
      <c r="AA230" s="411"/>
      <c r="AB230" s="411"/>
      <c r="AC230" s="411"/>
      <c r="AD230" s="411"/>
      <c r="AE230" s="411"/>
      <c r="AF230" s="411"/>
      <c r="AG230" s="411"/>
      <c r="AH230" s="411"/>
      <c r="AI230" s="411"/>
      <c r="AJ230" s="411"/>
      <c r="AK230" s="411"/>
      <c r="AL230" s="411"/>
      <c r="AM230" s="411"/>
      <c r="AN230" s="411"/>
      <c r="AO230" s="411"/>
      <c r="AP230" s="411"/>
      <c r="AQ230" s="411"/>
      <c r="AR230" s="411"/>
      <c r="AS230" s="411"/>
      <c r="AT230" s="411"/>
      <c r="AU230" s="411"/>
      <c r="AV230" s="411"/>
      <c r="AW230" s="411"/>
      <c r="AX230" s="411"/>
      <c r="AY230" s="411"/>
      <c r="AZ230" s="411"/>
      <c r="BA230" s="411"/>
    </row>
    <row r="231" spans="2:53" ht="14.25" customHeight="1" x14ac:dyDescent="0.25">
      <c r="F231" s="411"/>
      <c r="G231" s="411"/>
      <c r="H231" s="411"/>
      <c r="I231" s="411"/>
      <c r="J231" s="411"/>
      <c r="K231" s="411"/>
      <c r="L231" s="411"/>
      <c r="M231" s="411"/>
      <c r="N231" s="411"/>
      <c r="O231" s="411"/>
      <c r="P231" s="411"/>
      <c r="Q231" s="411"/>
      <c r="R231" s="411"/>
      <c r="S231" s="411"/>
      <c r="T231" s="411"/>
      <c r="U231" s="411"/>
      <c r="V231" s="411"/>
      <c r="W231" s="411"/>
      <c r="X231" s="411"/>
      <c r="Y231" s="411"/>
      <c r="Z231" s="411"/>
      <c r="AA231" s="411"/>
      <c r="AB231" s="411"/>
      <c r="AC231" s="411"/>
      <c r="AD231" s="411"/>
      <c r="AE231" s="411"/>
      <c r="AF231" s="411"/>
      <c r="AG231" s="411"/>
      <c r="AH231" s="411"/>
      <c r="AI231" s="411"/>
      <c r="AJ231" s="411"/>
      <c r="AK231" s="411"/>
      <c r="AL231" s="411"/>
      <c r="AM231" s="411"/>
      <c r="AN231" s="411"/>
      <c r="AO231" s="411"/>
      <c r="AP231" s="411"/>
      <c r="AQ231" s="411"/>
      <c r="AR231" s="411"/>
      <c r="AS231" s="411"/>
      <c r="AT231" s="411"/>
      <c r="AU231" s="411"/>
      <c r="AV231" s="411"/>
      <c r="AW231" s="411"/>
      <c r="AX231" s="411"/>
      <c r="AY231" s="411"/>
      <c r="AZ231" s="411"/>
      <c r="BA231" s="411"/>
    </row>
    <row r="232" spans="2:53" ht="14.25" customHeight="1" x14ac:dyDescent="0.25">
      <c r="F232" s="411"/>
      <c r="G232" s="411"/>
      <c r="H232" s="411"/>
      <c r="I232" s="411"/>
      <c r="J232" s="411"/>
      <c r="K232" s="411"/>
      <c r="L232" s="411"/>
      <c r="M232" s="411"/>
      <c r="N232" s="411"/>
      <c r="O232" s="411"/>
      <c r="P232" s="411"/>
      <c r="Q232" s="411"/>
      <c r="R232" s="411"/>
      <c r="S232" s="411"/>
      <c r="T232" s="411"/>
      <c r="U232" s="411"/>
      <c r="V232" s="411"/>
      <c r="W232" s="411"/>
      <c r="X232" s="411"/>
      <c r="Y232" s="411"/>
      <c r="Z232" s="411"/>
      <c r="AA232" s="411"/>
      <c r="AB232" s="411"/>
      <c r="AC232" s="411"/>
      <c r="AD232" s="411"/>
      <c r="AE232" s="411"/>
      <c r="AF232" s="411"/>
      <c r="AG232" s="411"/>
      <c r="AH232" s="411"/>
      <c r="AI232" s="411"/>
      <c r="AJ232" s="411"/>
      <c r="AK232" s="411"/>
      <c r="AL232" s="411"/>
      <c r="AM232" s="411"/>
      <c r="AN232" s="411"/>
      <c r="AO232" s="411"/>
      <c r="AP232" s="411"/>
      <c r="AQ232" s="411"/>
      <c r="AR232" s="411"/>
      <c r="AS232" s="411"/>
      <c r="AT232" s="411"/>
      <c r="AU232" s="411"/>
      <c r="AV232" s="411"/>
      <c r="AW232" s="411"/>
      <c r="AX232" s="411"/>
      <c r="AY232" s="411"/>
      <c r="AZ232" s="411"/>
      <c r="BA232" s="411"/>
    </row>
    <row r="233" spans="2:53" ht="13.9" customHeight="1" x14ac:dyDescent="0.25">
      <c r="F233" s="411"/>
      <c r="G233" s="411"/>
      <c r="H233" s="411"/>
      <c r="I233" s="411"/>
      <c r="J233" s="411"/>
      <c r="K233" s="411"/>
      <c r="L233" s="411"/>
      <c r="M233" s="411"/>
      <c r="N233" s="411"/>
      <c r="O233" s="411"/>
      <c r="P233" s="411"/>
      <c r="Q233" s="411"/>
      <c r="R233" s="411"/>
      <c r="S233" s="411"/>
      <c r="T233" s="411"/>
      <c r="U233" s="411"/>
      <c r="V233" s="411"/>
      <c r="W233" s="411"/>
      <c r="X233" s="411"/>
      <c r="Y233" s="411"/>
      <c r="Z233" s="411"/>
      <c r="AA233" s="411"/>
      <c r="AB233" s="411"/>
      <c r="AC233" s="411"/>
      <c r="AD233" s="411"/>
      <c r="AE233" s="411"/>
      <c r="AF233" s="411"/>
      <c r="AG233" s="411"/>
      <c r="AH233" s="411"/>
      <c r="AI233" s="411"/>
      <c r="AJ233" s="411"/>
      <c r="AK233" s="411"/>
      <c r="AL233" s="411"/>
      <c r="AM233" s="411"/>
      <c r="AN233" s="411"/>
      <c r="AO233" s="411"/>
      <c r="AP233" s="411"/>
      <c r="AQ233" s="411"/>
      <c r="AR233" s="411"/>
      <c r="AS233" s="411"/>
      <c r="AT233" s="411"/>
      <c r="AU233" s="411"/>
      <c r="AV233" s="411"/>
      <c r="AW233" s="411"/>
      <c r="AX233" s="411"/>
      <c r="AY233" s="411"/>
      <c r="AZ233" s="411"/>
      <c r="BA233" s="411"/>
    </row>
    <row r="234" spans="2:53" ht="14.25" customHeight="1" x14ac:dyDescent="0.25">
      <c r="B234" s="411"/>
      <c r="C234" s="428"/>
      <c r="D234" s="428"/>
      <c r="E234" s="411"/>
      <c r="F234" s="411"/>
      <c r="G234" s="411"/>
      <c r="H234" s="411"/>
      <c r="I234" s="411"/>
      <c r="J234" s="411"/>
      <c r="K234" s="411"/>
      <c r="L234" s="411"/>
      <c r="M234" s="411"/>
      <c r="N234" s="411"/>
      <c r="O234" s="411"/>
      <c r="P234" s="411"/>
      <c r="Q234" s="411"/>
      <c r="R234" s="411"/>
      <c r="S234" s="411"/>
      <c r="T234" s="411"/>
      <c r="U234" s="411"/>
      <c r="V234" s="411"/>
      <c r="W234" s="411"/>
      <c r="X234" s="411"/>
      <c r="Y234" s="411"/>
      <c r="Z234" s="411"/>
      <c r="AA234" s="411"/>
      <c r="AB234" s="411"/>
      <c r="AC234" s="411"/>
      <c r="AD234" s="411"/>
      <c r="AE234" s="411"/>
      <c r="AF234" s="411"/>
      <c r="AG234" s="411"/>
      <c r="AH234" s="411"/>
      <c r="AI234" s="411"/>
      <c r="AJ234" s="411"/>
      <c r="AK234" s="411"/>
      <c r="AL234" s="411"/>
      <c r="AM234" s="411"/>
      <c r="AN234" s="411"/>
      <c r="AO234" s="411"/>
      <c r="AP234" s="411"/>
      <c r="AQ234" s="411"/>
      <c r="AR234" s="411"/>
      <c r="AS234" s="411"/>
      <c r="AT234" s="411"/>
      <c r="AU234" s="411"/>
      <c r="AV234" s="411"/>
      <c r="AW234" s="411"/>
      <c r="AX234" s="411"/>
      <c r="AY234" s="411"/>
      <c r="AZ234" s="411"/>
      <c r="BA234" s="411"/>
    </row>
    <row r="235" spans="2:53" ht="14.25" customHeight="1" x14ac:dyDescent="0.25">
      <c r="B235" s="411"/>
      <c r="C235" s="428"/>
      <c r="D235" s="428"/>
      <c r="E235" s="411"/>
      <c r="F235" s="411"/>
      <c r="G235" s="411"/>
      <c r="H235" s="411"/>
      <c r="I235" s="411"/>
      <c r="J235" s="411"/>
      <c r="K235" s="411"/>
      <c r="L235" s="411"/>
      <c r="M235" s="411"/>
      <c r="N235" s="411"/>
      <c r="O235" s="411"/>
      <c r="P235" s="411"/>
      <c r="Q235" s="411"/>
      <c r="R235" s="411"/>
      <c r="S235" s="411"/>
      <c r="T235" s="411"/>
      <c r="U235" s="411"/>
      <c r="V235" s="411"/>
      <c r="W235" s="411"/>
      <c r="X235" s="411"/>
      <c r="Y235" s="411"/>
      <c r="Z235" s="411"/>
      <c r="AA235" s="411"/>
      <c r="AB235" s="411"/>
      <c r="AC235" s="411"/>
      <c r="AD235" s="411"/>
      <c r="AE235" s="411"/>
      <c r="AF235" s="411"/>
      <c r="AG235" s="411"/>
      <c r="AH235" s="411"/>
      <c r="AI235" s="411"/>
      <c r="AJ235" s="411"/>
      <c r="AK235" s="411"/>
      <c r="AL235" s="411"/>
      <c r="AM235" s="411"/>
      <c r="AN235" s="411"/>
      <c r="AO235" s="411"/>
      <c r="AP235" s="411"/>
      <c r="AQ235" s="411"/>
      <c r="AR235" s="411"/>
      <c r="AS235" s="411"/>
      <c r="AT235" s="411"/>
      <c r="AU235" s="411"/>
      <c r="AV235" s="411"/>
      <c r="AW235" s="411"/>
      <c r="AX235" s="411"/>
      <c r="AY235" s="411"/>
      <c r="AZ235" s="411"/>
      <c r="BA235" s="411"/>
    </row>
    <row r="236" spans="2:53" ht="14.25" customHeight="1" x14ac:dyDescent="0.25">
      <c r="B236" s="411"/>
      <c r="C236" s="428"/>
      <c r="D236" s="428"/>
      <c r="E236" s="411"/>
      <c r="F236" s="411"/>
      <c r="G236" s="411"/>
      <c r="H236" s="411"/>
      <c r="I236" s="411"/>
      <c r="J236" s="411"/>
      <c r="K236" s="411"/>
      <c r="L236" s="411"/>
      <c r="M236" s="411"/>
      <c r="N236" s="411"/>
      <c r="O236" s="411"/>
      <c r="P236" s="411"/>
      <c r="Q236" s="411"/>
      <c r="R236" s="411"/>
      <c r="S236" s="411"/>
      <c r="T236" s="411"/>
      <c r="U236" s="411"/>
      <c r="V236" s="411"/>
      <c r="W236" s="411"/>
      <c r="X236" s="411"/>
      <c r="Y236" s="411"/>
      <c r="Z236" s="411"/>
      <c r="AA236" s="411"/>
      <c r="AB236" s="411"/>
      <c r="AC236" s="411"/>
      <c r="AD236" s="411"/>
      <c r="AE236" s="411"/>
      <c r="AF236" s="411"/>
      <c r="AG236" s="411"/>
      <c r="AH236" s="411"/>
      <c r="AI236" s="411"/>
      <c r="AJ236" s="411"/>
      <c r="AK236" s="411"/>
      <c r="AL236" s="411"/>
      <c r="AM236" s="411"/>
      <c r="AN236" s="411"/>
      <c r="AO236" s="411"/>
      <c r="AP236" s="411"/>
      <c r="AQ236" s="411"/>
      <c r="AR236" s="411"/>
      <c r="AS236" s="411"/>
      <c r="AT236" s="411"/>
      <c r="AU236" s="411"/>
      <c r="AV236" s="411"/>
      <c r="AW236" s="411"/>
      <c r="AX236" s="411"/>
      <c r="AY236" s="411"/>
      <c r="AZ236" s="411"/>
      <c r="BA236" s="411"/>
    </row>
    <row r="237" spans="2:53" ht="14.25" customHeight="1" x14ac:dyDescent="0.25">
      <c r="B237" s="411"/>
      <c r="C237" s="428"/>
      <c r="D237" s="428"/>
      <c r="E237" s="411"/>
      <c r="F237" s="411"/>
      <c r="G237" s="411"/>
      <c r="H237" s="411"/>
      <c r="I237" s="411"/>
      <c r="J237" s="411"/>
      <c r="K237" s="411"/>
      <c r="L237" s="411"/>
      <c r="M237" s="411"/>
      <c r="N237" s="411"/>
      <c r="O237" s="411"/>
      <c r="P237" s="411"/>
      <c r="Q237" s="411"/>
      <c r="R237" s="411"/>
      <c r="S237" s="411"/>
      <c r="T237" s="411"/>
      <c r="U237" s="411"/>
      <c r="V237" s="411"/>
      <c r="W237" s="411"/>
      <c r="X237" s="411"/>
      <c r="Y237" s="411"/>
      <c r="Z237" s="411"/>
      <c r="AA237" s="411"/>
      <c r="AB237" s="411"/>
      <c r="AC237" s="411"/>
      <c r="AD237" s="411"/>
      <c r="AE237" s="411"/>
      <c r="AF237" s="411"/>
      <c r="AG237" s="411"/>
      <c r="AH237" s="411"/>
      <c r="AI237" s="411"/>
      <c r="AJ237" s="411"/>
      <c r="AK237" s="411"/>
      <c r="AL237" s="411"/>
      <c r="AM237" s="411"/>
      <c r="AN237" s="411"/>
      <c r="AO237" s="411"/>
      <c r="AP237" s="411"/>
      <c r="AQ237" s="411"/>
      <c r="AR237" s="411"/>
      <c r="AS237" s="411"/>
      <c r="AT237" s="411"/>
      <c r="AU237" s="411"/>
      <c r="AV237" s="411"/>
      <c r="AW237" s="411"/>
      <c r="AX237" s="411"/>
      <c r="AY237" s="411"/>
      <c r="AZ237" s="411"/>
      <c r="BA237" s="411"/>
    </row>
    <row r="238" spans="2:53" ht="14.25" customHeight="1" x14ac:dyDescent="0.25">
      <c r="B238" s="411"/>
      <c r="C238" s="428"/>
      <c r="D238" s="428"/>
      <c r="E238" s="411"/>
      <c r="F238" s="411"/>
      <c r="G238" s="411"/>
      <c r="H238" s="411"/>
      <c r="I238" s="411"/>
      <c r="J238" s="411"/>
      <c r="K238" s="411"/>
      <c r="L238" s="411"/>
      <c r="M238" s="411"/>
      <c r="N238" s="411"/>
      <c r="O238" s="411"/>
      <c r="P238" s="411"/>
      <c r="Q238" s="411"/>
      <c r="R238" s="411"/>
      <c r="S238" s="411"/>
      <c r="T238" s="411"/>
      <c r="U238" s="411"/>
      <c r="V238" s="411"/>
      <c r="W238" s="411"/>
      <c r="X238" s="411"/>
      <c r="Y238" s="411"/>
      <c r="Z238" s="411"/>
      <c r="AA238" s="411"/>
      <c r="AB238" s="411"/>
      <c r="AC238" s="411"/>
      <c r="AD238" s="411"/>
      <c r="AE238" s="411"/>
      <c r="AF238" s="411"/>
      <c r="AG238" s="411"/>
      <c r="AH238" s="411"/>
      <c r="AI238" s="411"/>
      <c r="AJ238" s="411"/>
      <c r="AK238" s="411"/>
      <c r="AL238" s="411"/>
      <c r="AM238" s="411"/>
      <c r="AN238" s="411"/>
      <c r="AO238" s="411"/>
      <c r="AP238" s="411"/>
      <c r="AQ238" s="411"/>
      <c r="AR238" s="411"/>
      <c r="AS238" s="411"/>
      <c r="AT238" s="411"/>
      <c r="AU238" s="411"/>
      <c r="AV238" s="411"/>
      <c r="AW238" s="411"/>
      <c r="AX238" s="411"/>
      <c r="AY238" s="411"/>
      <c r="AZ238" s="411"/>
      <c r="BA238" s="411"/>
    </row>
    <row r="239" spans="2:53" ht="14.25" customHeight="1" x14ac:dyDescent="0.25">
      <c r="B239" s="411"/>
      <c r="C239" s="428"/>
      <c r="D239" s="428"/>
      <c r="E239" s="411"/>
      <c r="F239" s="411"/>
      <c r="G239" s="411"/>
      <c r="H239" s="411"/>
      <c r="I239" s="411"/>
      <c r="J239" s="411"/>
      <c r="K239" s="411"/>
      <c r="L239" s="411"/>
      <c r="M239" s="411"/>
      <c r="N239" s="411"/>
      <c r="O239" s="411"/>
      <c r="P239" s="411"/>
      <c r="Q239" s="411"/>
      <c r="R239" s="411"/>
      <c r="S239" s="411"/>
      <c r="T239" s="411"/>
      <c r="U239" s="411"/>
      <c r="V239" s="411"/>
      <c r="W239" s="411"/>
      <c r="X239" s="411"/>
      <c r="Y239" s="411"/>
      <c r="Z239" s="411"/>
      <c r="AA239" s="411"/>
      <c r="AB239" s="411"/>
      <c r="AC239" s="411"/>
      <c r="AD239" s="411"/>
      <c r="AE239" s="411"/>
      <c r="AF239" s="411"/>
      <c r="AG239" s="411"/>
      <c r="AH239" s="411"/>
      <c r="AI239" s="411"/>
      <c r="AJ239" s="411"/>
      <c r="AK239" s="411"/>
      <c r="AL239" s="411"/>
      <c r="AM239" s="411"/>
      <c r="AN239" s="411"/>
      <c r="AO239" s="411"/>
      <c r="AP239" s="411"/>
      <c r="AQ239" s="411"/>
      <c r="AR239" s="411"/>
      <c r="AS239" s="411"/>
      <c r="AT239" s="411"/>
      <c r="AU239" s="411"/>
      <c r="AV239" s="411"/>
      <c r="AW239" s="411"/>
      <c r="AX239" s="411"/>
      <c r="AY239" s="411"/>
      <c r="AZ239" s="411"/>
      <c r="BA239" s="411"/>
    </row>
    <row r="240" spans="2:53" ht="14.25" customHeight="1" x14ac:dyDescent="0.25">
      <c r="B240" s="411"/>
      <c r="C240" s="428"/>
      <c r="D240" s="428"/>
      <c r="E240" s="411"/>
      <c r="F240" s="411"/>
      <c r="G240" s="411"/>
      <c r="H240" s="411"/>
      <c r="I240" s="411"/>
      <c r="J240" s="411"/>
      <c r="K240" s="411"/>
      <c r="L240" s="411"/>
      <c r="M240" s="411"/>
      <c r="N240" s="411"/>
      <c r="O240" s="411"/>
      <c r="P240" s="411"/>
      <c r="Q240" s="411"/>
      <c r="R240" s="411"/>
      <c r="S240" s="411"/>
      <c r="T240" s="411"/>
      <c r="U240" s="411"/>
      <c r="V240" s="411"/>
      <c r="W240" s="411"/>
      <c r="X240" s="411"/>
      <c r="Y240" s="411"/>
      <c r="Z240" s="411"/>
      <c r="AA240" s="411"/>
      <c r="AB240" s="411"/>
      <c r="AC240" s="411"/>
      <c r="AD240" s="411"/>
      <c r="AE240" s="411"/>
      <c r="AF240" s="411"/>
      <c r="AG240" s="411"/>
      <c r="AH240" s="411"/>
      <c r="AI240" s="411"/>
      <c r="AJ240" s="411"/>
      <c r="AK240" s="411"/>
      <c r="AL240" s="411"/>
      <c r="AM240" s="411"/>
      <c r="AN240" s="411"/>
      <c r="AO240" s="411"/>
      <c r="AP240" s="411"/>
      <c r="AQ240" s="411"/>
      <c r="AR240" s="411"/>
      <c r="AS240" s="411"/>
      <c r="AT240" s="411"/>
      <c r="AU240" s="411"/>
      <c r="AV240" s="411"/>
      <c r="AW240" s="411"/>
      <c r="AX240" s="411"/>
      <c r="AY240" s="411"/>
      <c r="AZ240" s="411"/>
      <c r="BA240" s="411"/>
    </row>
    <row r="241" spans="2:53" ht="14.25" customHeight="1" x14ac:dyDescent="0.25">
      <c r="B241" s="411"/>
      <c r="C241" s="428"/>
      <c r="D241" s="428"/>
      <c r="E241" s="411"/>
      <c r="F241" s="411"/>
      <c r="G241" s="411"/>
      <c r="H241" s="411"/>
      <c r="I241" s="411"/>
      <c r="J241" s="411"/>
      <c r="K241" s="411"/>
      <c r="L241" s="411"/>
      <c r="M241" s="411"/>
      <c r="N241" s="411"/>
      <c r="O241" s="411"/>
      <c r="P241" s="411"/>
      <c r="Q241" s="411"/>
      <c r="R241" s="411"/>
      <c r="S241" s="411"/>
      <c r="T241" s="411"/>
      <c r="U241" s="411"/>
      <c r="V241" s="411"/>
      <c r="W241" s="411"/>
      <c r="X241" s="411"/>
      <c r="Y241" s="411"/>
      <c r="Z241" s="411"/>
      <c r="AA241" s="411"/>
      <c r="AB241" s="411"/>
      <c r="AC241" s="411"/>
      <c r="AD241" s="411"/>
      <c r="AE241" s="411"/>
      <c r="AF241" s="411"/>
      <c r="AG241" s="411"/>
      <c r="AH241" s="411"/>
      <c r="AI241" s="411"/>
      <c r="AJ241" s="411"/>
      <c r="AK241" s="411"/>
      <c r="AL241" s="411"/>
      <c r="AM241" s="411"/>
      <c r="AN241" s="411"/>
      <c r="AO241" s="411"/>
      <c r="AP241" s="411"/>
      <c r="AQ241" s="411"/>
      <c r="AR241" s="411"/>
      <c r="AS241" s="411"/>
      <c r="AT241" s="411"/>
      <c r="AU241" s="411"/>
      <c r="AV241" s="411"/>
      <c r="AW241" s="411"/>
      <c r="AX241" s="411"/>
      <c r="AY241" s="411"/>
      <c r="AZ241" s="411"/>
      <c r="BA241" s="411"/>
    </row>
    <row r="242" spans="2:53" ht="14.25" customHeight="1" x14ac:dyDescent="0.25">
      <c r="B242" s="411"/>
      <c r="C242" s="428"/>
      <c r="D242" s="428"/>
      <c r="E242" s="411"/>
      <c r="F242" s="411"/>
      <c r="G242" s="411"/>
      <c r="H242" s="411"/>
      <c r="I242" s="411"/>
      <c r="J242" s="411"/>
      <c r="K242" s="411"/>
      <c r="L242" s="411"/>
      <c r="M242" s="411"/>
      <c r="N242" s="411"/>
      <c r="O242" s="411"/>
      <c r="P242" s="411"/>
      <c r="Q242" s="411"/>
      <c r="R242" s="411"/>
      <c r="S242" s="411"/>
      <c r="T242" s="411"/>
      <c r="U242" s="411"/>
      <c r="V242" s="411"/>
      <c r="W242" s="411"/>
      <c r="X242" s="411"/>
      <c r="Y242" s="411"/>
      <c r="Z242" s="411"/>
      <c r="AA242" s="411"/>
      <c r="AB242" s="411"/>
      <c r="AC242" s="411"/>
      <c r="AD242" s="411"/>
      <c r="AE242" s="411"/>
      <c r="AF242" s="411"/>
      <c r="AG242" s="411"/>
      <c r="AH242" s="411"/>
      <c r="AI242" s="411"/>
      <c r="AJ242" s="411"/>
      <c r="AK242" s="411"/>
      <c r="AL242" s="411"/>
      <c r="AM242" s="411"/>
      <c r="AN242" s="411"/>
      <c r="AO242" s="411"/>
      <c r="AP242" s="411"/>
      <c r="AQ242" s="411"/>
      <c r="AR242" s="411"/>
      <c r="AS242" s="411"/>
      <c r="AT242" s="411"/>
      <c r="AU242" s="411"/>
      <c r="AV242" s="411"/>
      <c r="AW242" s="411"/>
      <c r="AX242" s="411"/>
      <c r="AY242" s="411"/>
      <c r="AZ242" s="411"/>
      <c r="BA242" s="411"/>
    </row>
    <row r="243" spans="2:53" ht="14.25" customHeight="1" x14ac:dyDescent="0.25">
      <c r="B243" s="411"/>
      <c r="C243" s="428"/>
      <c r="D243" s="428"/>
      <c r="E243" s="411"/>
      <c r="F243" s="411"/>
      <c r="G243" s="411"/>
      <c r="H243" s="411"/>
      <c r="I243" s="411"/>
      <c r="J243" s="411"/>
      <c r="K243" s="411"/>
      <c r="L243" s="411"/>
      <c r="M243" s="411"/>
      <c r="N243" s="411"/>
      <c r="O243" s="411"/>
      <c r="P243" s="411"/>
      <c r="Q243" s="411"/>
      <c r="R243" s="411"/>
      <c r="S243" s="411"/>
      <c r="T243" s="411"/>
      <c r="U243" s="411"/>
      <c r="V243" s="411"/>
      <c r="W243" s="411"/>
      <c r="X243" s="411"/>
      <c r="Y243" s="411"/>
      <c r="Z243" s="411"/>
      <c r="AA243" s="411"/>
      <c r="AB243" s="411"/>
      <c r="AC243" s="411"/>
      <c r="AD243" s="411"/>
      <c r="AE243" s="411"/>
      <c r="AF243" s="411"/>
      <c r="AG243" s="411"/>
      <c r="AH243" s="411"/>
      <c r="AI243" s="411"/>
      <c r="AJ243" s="411"/>
      <c r="AK243" s="411"/>
      <c r="AL243" s="411"/>
      <c r="AM243" s="411"/>
      <c r="AN243" s="411"/>
      <c r="AO243" s="411"/>
      <c r="AP243" s="411"/>
      <c r="AQ243" s="411"/>
      <c r="AR243" s="411"/>
      <c r="AS243" s="411"/>
      <c r="AT243" s="411"/>
      <c r="AU243" s="411"/>
      <c r="AV243" s="411"/>
      <c r="AW243" s="411"/>
      <c r="AX243" s="411"/>
      <c r="AY243" s="411"/>
      <c r="AZ243" s="411"/>
      <c r="BA243" s="411"/>
    </row>
    <row r="244" spans="2:53" ht="14.25" customHeight="1" x14ac:dyDescent="0.25">
      <c r="B244" s="411"/>
      <c r="C244" s="428"/>
      <c r="D244" s="428"/>
      <c r="E244" s="411"/>
      <c r="F244" s="411"/>
      <c r="G244" s="411"/>
      <c r="H244" s="411"/>
      <c r="I244" s="411"/>
      <c r="J244" s="411"/>
      <c r="K244" s="411"/>
      <c r="L244" s="411"/>
      <c r="M244" s="411"/>
      <c r="N244" s="411"/>
      <c r="O244" s="411"/>
      <c r="P244" s="411"/>
      <c r="Q244" s="411"/>
      <c r="R244" s="411"/>
      <c r="S244" s="411"/>
      <c r="T244" s="411"/>
      <c r="U244" s="411"/>
      <c r="V244" s="411"/>
      <c r="W244" s="411"/>
      <c r="X244" s="411"/>
      <c r="Y244" s="411"/>
      <c r="Z244" s="411"/>
      <c r="AA244" s="411"/>
      <c r="AB244" s="411"/>
      <c r="AC244" s="411"/>
      <c r="AD244" s="411"/>
      <c r="AE244" s="411"/>
      <c r="AF244" s="411"/>
      <c r="AG244" s="411"/>
      <c r="AH244" s="411"/>
      <c r="AI244" s="411"/>
      <c r="AJ244" s="411"/>
      <c r="AK244" s="411"/>
      <c r="AL244" s="411"/>
      <c r="AM244" s="411"/>
      <c r="AN244" s="411"/>
      <c r="AO244" s="411"/>
      <c r="AP244" s="411"/>
      <c r="AQ244" s="411"/>
      <c r="AR244" s="411"/>
      <c r="AS244" s="411"/>
      <c r="AT244" s="411"/>
      <c r="AU244" s="411"/>
      <c r="AV244" s="411"/>
      <c r="AW244" s="411"/>
      <c r="AX244" s="411"/>
      <c r="AY244" s="411"/>
      <c r="AZ244" s="411"/>
      <c r="BA244" s="411"/>
    </row>
    <row r="245" spans="2:53" ht="14.25" customHeight="1" x14ac:dyDescent="0.25">
      <c r="B245" s="411"/>
      <c r="C245" s="411"/>
      <c r="D245" s="411"/>
      <c r="E245" s="411"/>
      <c r="F245" s="411"/>
      <c r="G245" s="411"/>
      <c r="H245" s="411"/>
      <c r="I245" s="411"/>
      <c r="J245" s="411"/>
      <c r="K245" s="411"/>
      <c r="L245" s="411"/>
      <c r="M245" s="411"/>
      <c r="N245" s="411"/>
      <c r="O245" s="411"/>
      <c r="P245" s="411"/>
      <c r="Q245" s="411"/>
      <c r="R245" s="411"/>
      <c r="S245" s="411"/>
      <c r="T245" s="411"/>
      <c r="U245" s="411"/>
      <c r="V245" s="411"/>
      <c r="W245" s="411"/>
      <c r="X245" s="411"/>
      <c r="Y245" s="411"/>
      <c r="Z245" s="411"/>
      <c r="AA245" s="411"/>
      <c r="AB245" s="411"/>
      <c r="AC245" s="411"/>
      <c r="AD245" s="411"/>
      <c r="AE245" s="411"/>
      <c r="AF245" s="411"/>
      <c r="AG245" s="411"/>
      <c r="AH245" s="411"/>
      <c r="AI245" s="411"/>
      <c r="AJ245" s="411"/>
      <c r="AK245" s="411"/>
      <c r="AL245" s="411"/>
      <c r="AM245" s="411"/>
      <c r="AN245" s="411"/>
      <c r="AO245" s="411"/>
      <c r="AP245" s="411"/>
      <c r="AQ245" s="411"/>
      <c r="AR245" s="411"/>
      <c r="AS245" s="411"/>
      <c r="AT245" s="411"/>
      <c r="AU245" s="411"/>
      <c r="AV245" s="411"/>
      <c r="AW245" s="411"/>
      <c r="AX245" s="411"/>
      <c r="AY245" s="411"/>
      <c r="AZ245" s="411"/>
      <c r="BA245" s="411"/>
    </row>
    <row r="246" spans="2:53" ht="14.25" customHeight="1" x14ac:dyDescent="0.25">
      <c r="B246" s="411"/>
      <c r="C246" s="428"/>
      <c r="D246" s="428"/>
      <c r="E246" s="411"/>
      <c r="F246" s="411"/>
      <c r="G246" s="411"/>
      <c r="H246" s="411"/>
      <c r="I246" s="411"/>
      <c r="J246" s="411"/>
      <c r="K246" s="411"/>
      <c r="L246" s="411"/>
      <c r="M246" s="411"/>
      <c r="N246" s="411"/>
      <c r="O246" s="411"/>
      <c r="P246" s="411"/>
      <c r="Q246" s="411"/>
      <c r="R246" s="411"/>
      <c r="S246" s="411"/>
      <c r="T246" s="411"/>
      <c r="U246" s="411"/>
      <c r="V246" s="411"/>
      <c r="W246" s="411"/>
      <c r="X246" s="411"/>
      <c r="Y246" s="411"/>
      <c r="Z246" s="411"/>
      <c r="AA246" s="411"/>
      <c r="AB246" s="411"/>
      <c r="AC246" s="411"/>
      <c r="AD246" s="411"/>
      <c r="AE246" s="411"/>
      <c r="AF246" s="411"/>
      <c r="AG246" s="411"/>
      <c r="AH246" s="411"/>
      <c r="AI246" s="411"/>
      <c r="AJ246" s="411"/>
      <c r="AK246" s="411"/>
      <c r="AL246" s="411"/>
      <c r="AM246" s="411"/>
      <c r="AN246" s="411"/>
      <c r="AO246" s="411"/>
      <c r="AP246" s="411"/>
      <c r="AQ246" s="411"/>
      <c r="AR246" s="411"/>
      <c r="AS246" s="411"/>
      <c r="AT246" s="411"/>
      <c r="AU246" s="411"/>
      <c r="AV246" s="411"/>
      <c r="AW246" s="411"/>
      <c r="AX246" s="411"/>
      <c r="AY246" s="411"/>
      <c r="AZ246" s="411"/>
      <c r="BA246" s="411"/>
    </row>
    <row r="247" spans="2:53" ht="14.25" customHeight="1" x14ac:dyDescent="0.25">
      <c r="B247" s="411"/>
      <c r="C247" s="433"/>
      <c r="D247" s="433"/>
      <c r="E247" s="411"/>
      <c r="F247" s="411"/>
      <c r="G247" s="411"/>
      <c r="H247" s="411"/>
      <c r="I247" s="411"/>
      <c r="J247" s="411"/>
      <c r="K247" s="411"/>
      <c r="L247" s="411"/>
      <c r="M247" s="411"/>
      <c r="N247" s="411"/>
      <c r="O247" s="411"/>
      <c r="P247" s="411"/>
      <c r="Q247" s="411"/>
      <c r="R247" s="411"/>
      <c r="S247" s="411"/>
      <c r="T247" s="411"/>
      <c r="U247" s="411"/>
      <c r="V247" s="411"/>
      <c r="W247" s="411"/>
      <c r="X247" s="411"/>
      <c r="Y247" s="411"/>
      <c r="Z247" s="411"/>
      <c r="AA247" s="411"/>
      <c r="AB247" s="411"/>
      <c r="AC247" s="411"/>
      <c r="AD247" s="411"/>
      <c r="AE247" s="411"/>
      <c r="AF247" s="411"/>
      <c r="AG247" s="411"/>
      <c r="AH247" s="411"/>
      <c r="AI247" s="411"/>
      <c r="AJ247" s="411"/>
      <c r="AK247" s="411"/>
      <c r="AL247" s="411"/>
      <c r="AM247" s="411"/>
      <c r="AN247" s="411"/>
      <c r="AO247" s="411"/>
      <c r="AP247" s="411"/>
      <c r="AQ247" s="411"/>
      <c r="AR247" s="411"/>
      <c r="AS247" s="411"/>
      <c r="AT247" s="411"/>
      <c r="AU247" s="411"/>
      <c r="AV247" s="411"/>
      <c r="AW247" s="411"/>
      <c r="AX247" s="411"/>
      <c r="AY247" s="411"/>
      <c r="AZ247" s="411"/>
      <c r="BA247" s="411"/>
    </row>
    <row r="248" spans="2:53" ht="14.25" customHeight="1" x14ac:dyDescent="0.25">
      <c r="B248" s="411"/>
      <c r="C248" s="283"/>
      <c r="D248" s="283"/>
      <c r="E248" s="411"/>
      <c r="F248" s="411"/>
      <c r="G248" s="411"/>
      <c r="H248" s="411"/>
      <c r="I248" s="411"/>
      <c r="J248" s="411"/>
      <c r="K248" s="411"/>
      <c r="L248" s="411"/>
      <c r="M248" s="411"/>
      <c r="N248" s="411"/>
      <c r="O248" s="411"/>
      <c r="P248" s="411"/>
      <c r="Q248" s="411"/>
      <c r="R248" s="411"/>
      <c r="S248" s="411"/>
      <c r="T248" s="411"/>
      <c r="U248" s="411"/>
      <c r="V248" s="411"/>
      <c r="W248" s="411"/>
      <c r="X248" s="411"/>
      <c r="Y248" s="411"/>
      <c r="Z248" s="411"/>
      <c r="AA248" s="411"/>
      <c r="AB248" s="411"/>
      <c r="AC248" s="411"/>
      <c r="AD248" s="411"/>
      <c r="AE248" s="411"/>
      <c r="AF248" s="411"/>
      <c r="AG248" s="411"/>
      <c r="AH248" s="411"/>
      <c r="AI248" s="411"/>
      <c r="AJ248" s="411"/>
      <c r="AK248" s="411"/>
      <c r="AL248" s="411"/>
      <c r="AM248" s="411"/>
      <c r="AN248" s="411"/>
      <c r="AO248" s="411"/>
      <c r="AP248" s="411"/>
      <c r="AQ248" s="411"/>
      <c r="AR248" s="411"/>
      <c r="AS248" s="411"/>
      <c r="AT248" s="411"/>
      <c r="AU248" s="411"/>
      <c r="AV248" s="411"/>
      <c r="AW248" s="411"/>
      <c r="AX248" s="411"/>
      <c r="AY248" s="411"/>
      <c r="AZ248" s="411"/>
      <c r="BA248" s="411"/>
    </row>
    <row r="249" spans="2:53" ht="14.25" customHeight="1" x14ac:dyDescent="0.25">
      <c r="B249" s="411"/>
      <c r="C249" s="428"/>
      <c r="D249" s="428"/>
      <c r="E249" s="411"/>
      <c r="F249" s="411"/>
      <c r="G249" s="411"/>
      <c r="H249" s="411"/>
      <c r="I249" s="411"/>
      <c r="J249" s="411"/>
      <c r="K249" s="411"/>
      <c r="L249" s="411"/>
      <c r="M249" s="411"/>
      <c r="N249" s="411"/>
      <c r="O249" s="411"/>
      <c r="P249" s="411"/>
      <c r="Q249" s="411"/>
      <c r="R249" s="411"/>
      <c r="S249" s="411"/>
      <c r="T249" s="411"/>
      <c r="U249" s="411"/>
      <c r="V249" s="411"/>
      <c r="W249" s="411"/>
      <c r="X249" s="411"/>
      <c r="Y249" s="411"/>
      <c r="Z249" s="411"/>
      <c r="AA249" s="411"/>
      <c r="AB249" s="411"/>
      <c r="AC249" s="411"/>
      <c r="AD249" s="411"/>
      <c r="AE249" s="411"/>
      <c r="AF249" s="411"/>
      <c r="AG249" s="411"/>
      <c r="AH249" s="411"/>
      <c r="AI249" s="411"/>
      <c r="AJ249" s="411"/>
      <c r="AK249" s="411"/>
      <c r="AL249" s="411"/>
      <c r="AM249" s="411"/>
      <c r="AN249" s="411"/>
      <c r="AO249" s="411"/>
      <c r="AP249" s="411"/>
      <c r="AQ249" s="411"/>
      <c r="AR249" s="411"/>
      <c r="AS249" s="411"/>
      <c r="AT249" s="411"/>
      <c r="AU249" s="411"/>
      <c r="AV249" s="411"/>
      <c r="AW249" s="411"/>
      <c r="AX249" s="411"/>
      <c r="AY249" s="411"/>
      <c r="AZ249" s="411"/>
      <c r="BA249" s="411"/>
    </row>
    <row r="250" spans="2:53" ht="14.25" customHeight="1" x14ac:dyDescent="0.25">
      <c r="B250" s="411"/>
      <c r="C250" s="411"/>
      <c r="D250" s="411"/>
      <c r="E250" s="411"/>
      <c r="F250" s="411"/>
      <c r="G250" s="411"/>
      <c r="H250" s="411"/>
      <c r="I250" s="411"/>
      <c r="J250" s="411"/>
      <c r="K250" s="411"/>
      <c r="L250" s="411"/>
      <c r="M250" s="411"/>
      <c r="N250" s="411"/>
      <c r="O250" s="411"/>
      <c r="P250" s="411"/>
      <c r="Q250" s="411"/>
      <c r="R250" s="411"/>
      <c r="S250" s="411"/>
      <c r="T250" s="411"/>
      <c r="U250" s="411"/>
      <c r="V250" s="411"/>
      <c r="W250" s="411"/>
      <c r="X250" s="411"/>
      <c r="Y250" s="411"/>
      <c r="Z250" s="411"/>
      <c r="AA250" s="411"/>
      <c r="AB250" s="411"/>
      <c r="AC250" s="411"/>
      <c r="AD250" s="411"/>
      <c r="AE250" s="411"/>
      <c r="AF250" s="411"/>
      <c r="AG250" s="411"/>
      <c r="AH250" s="411"/>
      <c r="AI250" s="411"/>
      <c r="AJ250" s="411"/>
      <c r="AK250" s="411"/>
      <c r="AL250" s="411"/>
      <c r="AM250" s="411"/>
      <c r="AN250" s="411"/>
      <c r="AO250" s="411"/>
      <c r="AP250" s="411"/>
      <c r="AQ250" s="411"/>
      <c r="AR250" s="411"/>
      <c r="AS250" s="411"/>
      <c r="AT250" s="411"/>
      <c r="AU250" s="411"/>
      <c r="AV250" s="411"/>
      <c r="AW250" s="411"/>
      <c r="AX250" s="411"/>
      <c r="AY250" s="411"/>
      <c r="AZ250" s="411"/>
      <c r="BA250" s="411"/>
    </row>
    <row r="251" spans="2:53" ht="14.25" customHeight="1" x14ac:dyDescent="0.25">
      <c r="B251" s="411"/>
      <c r="C251" s="428"/>
      <c r="D251" s="428"/>
      <c r="E251" s="411"/>
      <c r="F251" s="411"/>
      <c r="G251" s="411"/>
      <c r="H251" s="411"/>
      <c r="I251" s="411"/>
      <c r="J251" s="411"/>
      <c r="K251" s="411"/>
      <c r="L251" s="411"/>
      <c r="M251" s="411"/>
      <c r="N251" s="411"/>
      <c r="O251" s="411"/>
      <c r="P251" s="411"/>
      <c r="Q251" s="411"/>
      <c r="R251" s="411"/>
      <c r="S251" s="411"/>
      <c r="T251" s="411"/>
      <c r="U251" s="411"/>
      <c r="V251" s="411"/>
      <c r="W251" s="411"/>
      <c r="X251" s="411"/>
      <c r="Y251" s="411"/>
      <c r="Z251" s="411"/>
      <c r="AA251" s="411"/>
      <c r="AB251" s="411"/>
      <c r="AC251" s="411"/>
      <c r="AD251" s="411"/>
      <c r="AE251" s="411"/>
      <c r="AF251" s="411"/>
      <c r="AG251" s="411"/>
      <c r="AH251" s="411"/>
      <c r="AI251" s="411"/>
      <c r="AJ251" s="411"/>
      <c r="AK251" s="411"/>
      <c r="AL251" s="411"/>
      <c r="AM251" s="411"/>
      <c r="AN251" s="411"/>
      <c r="AO251" s="411"/>
      <c r="AP251" s="411"/>
      <c r="AQ251" s="411"/>
      <c r="AR251" s="411"/>
      <c r="AS251" s="411"/>
      <c r="AT251" s="411"/>
      <c r="AU251" s="411"/>
      <c r="AV251" s="411"/>
      <c r="AW251" s="411"/>
      <c r="AX251" s="411"/>
      <c r="AY251" s="411"/>
      <c r="AZ251" s="411"/>
      <c r="BA251" s="411"/>
    </row>
    <row r="252" spans="2:53" ht="14.25" customHeight="1" x14ac:dyDescent="0.25">
      <c r="B252" s="411"/>
      <c r="C252" s="428"/>
      <c r="D252" s="433"/>
      <c r="E252" s="411"/>
      <c r="F252" s="411"/>
      <c r="G252" s="411"/>
      <c r="H252" s="411"/>
      <c r="I252" s="411"/>
      <c r="J252" s="411"/>
      <c r="K252" s="411"/>
      <c r="L252" s="411"/>
      <c r="M252" s="411"/>
      <c r="N252" s="411"/>
      <c r="O252" s="411"/>
      <c r="P252" s="411"/>
      <c r="Q252" s="411"/>
      <c r="R252" s="411"/>
      <c r="S252" s="411"/>
      <c r="T252" s="411"/>
      <c r="U252" s="411"/>
      <c r="V252" s="411"/>
      <c r="W252" s="411"/>
      <c r="X252" s="411"/>
      <c r="Y252" s="411"/>
      <c r="Z252" s="411"/>
      <c r="AA252" s="411"/>
      <c r="AB252" s="411"/>
      <c r="AC252" s="411"/>
      <c r="AD252" s="411"/>
      <c r="AE252" s="411"/>
      <c r="AF252" s="411"/>
      <c r="AG252" s="411"/>
      <c r="AH252" s="411"/>
      <c r="AI252" s="411"/>
      <c r="AJ252" s="411"/>
      <c r="AK252" s="411"/>
      <c r="AL252" s="411"/>
      <c r="AM252" s="411"/>
      <c r="AN252" s="411"/>
      <c r="AO252" s="411"/>
      <c r="AP252" s="411"/>
      <c r="AQ252" s="411"/>
      <c r="AR252" s="411"/>
      <c r="AS252" s="411"/>
      <c r="AT252" s="411"/>
      <c r="AU252" s="411"/>
      <c r="AV252" s="411"/>
      <c r="AW252" s="411"/>
      <c r="AX252" s="411"/>
      <c r="AY252" s="411"/>
      <c r="AZ252" s="411"/>
      <c r="BA252" s="411"/>
    </row>
    <row r="253" spans="2:53" ht="14.25" customHeight="1" x14ac:dyDescent="0.25">
      <c r="B253" s="411"/>
      <c r="C253" s="428"/>
      <c r="D253" s="433"/>
      <c r="E253" s="411"/>
      <c r="F253" s="411"/>
      <c r="G253" s="411"/>
      <c r="H253" s="411"/>
      <c r="I253" s="411"/>
      <c r="J253" s="411"/>
      <c r="K253" s="411"/>
      <c r="L253" s="411"/>
      <c r="M253" s="411"/>
      <c r="N253" s="411"/>
      <c r="O253" s="411"/>
      <c r="P253" s="411"/>
      <c r="Q253" s="411"/>
      <c r="R253" s="411"/>
      <c r="S253" s="411"/>
      <c r="T253" s="411"/>
      <c r="U253" s="411"/>
      <c r="V253" s="411"/>
      <c r="W253" s="411"/>
      <c r="X253" s="411"/>
      <c r="Y253" s="411"/>
      <c r="Z253" s="411"/>
      <c r="AA253" s="411"/>
      <c r="AB253" s="411"/>
      <c r="AC253" s="411"/>
      <c r="AD253" s="411"/>
      <c r="AE253" s="411"/>
      <c r="AF253" s="411"/>
      <c r="AG253" s="411"/>
      <c r="AH253" s="411"/>
      <c r="AI253" s="411"/>
      <c r="AJ253" s="411"/>
      <c r="AK253" s="411"/>
      <c r="AL253" s="411"/>
      <c r="AM253" s="411"/>
      <c r="AN253" s="411"/>
      <c r="AO253" s="411"/>
      <c r="AP253" s="411"/>
      <c r="AQ253" s="411"/>
      <c r="AR253" s="411"/>
      <c r="AS253" s="411"/>
      <c r="AT253" s="411"/>
      <c r="AU253" s="411"/>
      <c r="AV253" s="411"/>
      <c r="AW253" s="411"/>
      <c r="AX253" s="411"/>
      <c r="AY253" s="411"/>
      <c r="AZ253" s="411"/>
      <c r="BA253" s="411"/>
    </row>
    <row r="254" spans="2:53" ht="14.25" customHeight="1" x14ac:dyDescent="0.25">
      <c r="B254" s="411"/>
      <c r="C254" s="428"/>
      <c r="D254" s="428"/>
      <c r="E254" s="411"/>
      <c r="F254" s="411"/>
      <c r="G254" s="411"/>
      <c r="H254" s="411"/>
      <c r="I254" s="411"/>
      <c r="J254" s="411"/>
      <c r="K254" s="411"/>
      <c r="L254" s="411"/>
      <c r="M254" s="411"/>
      <c r="N254" s="411"/>
      <c r="O254" s="411"/>
      <c r="P254" s="411"/>
      <c r="Q254" s="411"/>
      <c r="R254" s="411"/>
      <c r="S254" s="411"/>
      <c r="T254" s="411"/>
      <c r="U254" s="411"/>
      <c r="V254" s="411"/>
      <c r="W254" s="411"/>
      <c r="X254" s="411"/>
      <c r="Y254" s="411"/>
      <c r="Z254" s="411"/>
      <c r="AA254" s="411"/>
      <c r="AB254" s="411"/>
      <c r="AC254" s="411"/>
      <c r="AD254" s="411"/>
      <c r="AE254" s="411"/>
      <c r="AF254" s="411"/>
      <c r="AG254" s="411"/>
      <c r="AH254" s="411"/>
      <c r="AI254" s="411"/>
      <c r="AJ254" s="411"/>
      <c r="AK254" s="411"/>
      <c r="AL254" s="411"/>
      <c r="AM254" s="411"/>
      <c r="AN254" s="411"/>
      <c r="AO254" s="411"/>
      <c r="AP254" s="411"/>
      <c r="AQ254" s="411"/>
      <c r="AR254" s="411"/>
      <c r="AS254" s="411"/>
      <c r="AT254" s="411"/>
      <c r="AU254" s="411"/>
      <c r="AV254" s="411"/>
      <c r="AW254" s="411"/>
      <c r="AX254" s="411"/>
      <c r="AY254" s="411"/>
      <c r="AZ254" s="411"/>
      <c r="BA254" s="411"/>
    </row>
    <row r="255" spans="2:53" ht="14.25" customHeight="1" x14ac:dyDescent="0.25">
      <c r="B255" s="411"/>
      <c r="C255" s="428"/>
      <c r="D255" s="428"/>
      <c r="E255" s="411"/>
      <c r="F255" s="411"/>
      <c r="G255" s="411"/>
      <c r="H255" s="411"/>
      <c r="I255" s="411"/>
      <c r="J255" s="411"/>
      <c r="K255" s="411"/>
      <c r="L255" s="411"/>
      <c r="M255" s="411"/>
      <c r="N255" s="411"/>
      <c r="O255" s="411"/>
      <c r="P255" s="411"/>
      <c r="Q255" s="411"/>
      <c r="R255" s="411"/>
      <c r="S255" s="411"/>
      <c r="T255" s="411"/>
      <c r="U255" s="411"/>
      <c r="V255" s="411"/>
      <c r="W255" s="411"/>
      <c r="X255" s="411"/>
      <c r="Y255" s="411"/>
      <c r="Z255" s="411"/>
      <c r="AA255" s="411"/>
      <c r="AB255" s="411"/>
      <c r="AC255" s="411"/>
      <c r="AD255" s="411"/>
      <c r="AE255" s="411"/>
      <c r="AF255" s="411"/>
      <c r="AG255" s="411"/>
      <c r="AH255" s="411"/>
      <c r="AI255" s="411"/>
      <c r="AJ255" s="411"/>
      <c r="AK255" s="411"/>
      <c r="AL255" s="411"/>
      <c r="AM255" s="411"/>
      <c r="AN255" s="411"/>
      <c r="AO255" s="411"/>
      <c r="AP255" s="411"/>
      <c r="AQ255" s="411"/>
      <c r="AR255" s="411"/>
      <c r="AS255" s="411"/>
      <c r="AT255" s="411"/>
      <c r="AU255" s="411"/>
      <c r="AV255" s="411"/>
      <c r="AW255" s="411"/>
      <c r="AX255" s="411"/>
      <c r="AY255" s="411"/>
      <c r="AZ255" s="411"/>
      <c r="BA255" s="411"/>
    </row>
    <row r="256" spans="2:53" ht="14.25" customHeight="1" x14ac:dyDescent="0.25">
      <c r="B256" s="411"/>
      <c r="C256" s="428"/>
      <c r="D256" s="428"/>
      <c r="E256" s="411"/>
      <c r="F256" s="411"/>
      <c r="G256" s="411"/>
      <c r="H256" s="411"/>
      <c r="I256" s="411"/>
      <c r="J256" s="411"/>
      <c r="K256" s="411"/>
      <c r="L256" s="411"/>
      <c r="M256" s="411"/>
      <c r="N256" s="411"/>
      <c r="O256" s="411"/>
      <c r="P256" s="411"/>
      <c r="Q256" s="411"/>
      <c r="R256" s="411"/>
      <c r="S256" s="411"/>
      <c r="T256" s="411"/>
      <c r="U256" s="411"/>
      <c r="V256" s="411"/>
      <c r="W256" s="411"/>
      <c r="X256" s="411"/>
      <c r="Y256" s="411"/>
      <c r="Z256" s="411"/>
      <c r="AA256" s="411"/>
      <c r="AB256" s="411"/>
      <c r="AC256" s="411"/>
      <c r="AD256" s="411"/>
      <c r="AE256" s="411"/>
      <c r="AF256" s="411"/>
      <c r="AG256" s="411"/>
      <c r="AH256" s="411"/>
      <c r="AI256" s="411"/>
      <c r="AJ256" s="411"/>
      <c r="AK256" s="411"/>
      <c r="AL256" s="411"/>
      <c r="AM256" s="411"/>
      <c r="AN256" s="411"/>
      <c r="AO256" s="411"/>
      <c r="AP256" s="411"/>
      <c r="AQ256" s="411"/>
      <c r="AR256" s="411"/>
      <c r="AS256" s="411"/>
      <c r="AT256" s="411"/>
      <c r="AU256" s="411"/>
      <c r="AV256" s="411"/>
      <c r="AW256" s="411"/>
      <c r="AX256" s="411"/>
      <c r="AY256" s="411"/>
      <c r="AZ256" s="411"/>
      <c r="BA256" s="411"/>
    </row>
    <row r="257" spans="2:53" ht="14.25" customHeight="1" x14ac:dyDescent="0.25">
      <c r="B257" s="411"/>
      <c r="C257" s="428"/>
      <c r="D257" s="428"/>
      <c r="E257" s="411"/>
      <c r="F257" s="411"/>
      <c r="G257" s="411"/>
      <c r="H257" s="411"/>
      <c r="I257" s="411"/>
      <c r="J257" s="411"/>
      <c r="K257" s="411"/>
      <c r="L257" s="411"/>
      <c r="M257" s="411"/>
      <c r="N257" s="411"/>
      <c r="O257" s="411"/>
      <c r="P257" s="411"/>
      <c r="Q257" s="411"/>
      <c r="R257" s="411"/>
      <c r="S257" s="411"/>
      <c r="T257" s="411"/>
      <c r="U257" s="411"/>
      <c r="V257" s="411"/>
      <c r="W257" s="411"/>
      <c r="X257" s="411"/>
      <c r="Y257" s="411"/>
      <c r="Z257" s="411"/>
      <c r="AA257" s="411"/>
      <c r="AB257" s="411"/>
      <c r="AC257" s="411"/>
      <c r="AD257" s="411"/>
      <c r="AE257" s="411"/>
      <c r="AF257" s="411"/>
      <c r="AG257" s="411"/>
      <c r="AH257" s="411"/>
      <c r="AI257" s="411"/>
      <c r="AJ257" s="411"/>
      <c r="AK257" s="411"/>
      <c r="AL257" s="411"/>
      <c r="AM257" s="411"/>
      <c r="AN257" s="411"/>
      <c r="AO257" s="411"/>
      <c r="AP257" s="411"/>
      <c r="AQ257" s="411"/>
      <c r="AR257" s="411"/>
      <c r="AS257" s="411"/>
      <c r="AT257" s="411"/>
      <c r="AU257" s="411"/>
      <c r="AV257" s="411"/>
      <c r="AW257" s="411"/>
      <c r="AX257" s="411"/>
      <c r="AY257" s="411"/>
      <c r="AZ257" s="411"/>
      <c r="BA257" s="411"/>
    </row>
    <row r="258" spans="2:53" ht="14.25" customHeight="1" x14ac:dyDescent="0.25">
      <c r="B258" s="411"/>
      <c r="C258" s="428"/>
      <c r="D258" s="428"/>
      <c r="E258" s="411"/>
      <c r="F258" s="411"/>
      <c r="G258" s="411"/>
      <c r="H258" s="411"/>
      <c r="I258" s="411"/>
      <c r="J258" s="411"/>
      <c r="K258" s="411"/>
      <c r="L258" s="411"/>
      <c r="M258" s="411"/>
      <c r="N258" s="411"/>
      <c r="O258" s="411"/>
      <c r="P258" s="411"/>
      <c r="Q258" s="411"/>
      <c r="R258" s="411"/>
      <c r="S258" s="411"/>
      <c r="T258" s="411"/>
      <c r="U258" s="411"/>
      <c r="V258" s="411"/>
      <c r="W258" s="411"/>
      <c r="X258" s="411"/>
      <c r="Y258" s="411"/>
      <c r="Z258" s="411"/>
      <c r="AA258" s="411"/>
      <c r="AB258" s="411"/>
      <c r="AC258" s="411"/>
      <c r="AD258" s="411"/>
      <c r="AE258" s="411"/>
      <c r="AF258" s="411"/>
      <c r="AG258" s="411"/>
      <c r="AH258" s="411"/>
      <c r="AI258" s="411"/>
      <c r="AJ258" s="411"/>
      <c r="AK258" s="411"/>
      <c r="AL258" s="411"/>
      <c r="AM258" s="411"/>
      <c r="AN258" s="411"/>
      <c r="AO258" s="411"/>
      <c r="AP258" s="411"/>
      <c r="AQ258" s="411"/>
      <c r="AR258" s="411"/>
      <c r="AS258" s="411"/>
      <c r="AT258" s="411"/>
      <c r="AU258" s="411"/>
      <c r="AV258" s="411"/>
      <c r="AW258" s="411"/>
      <c r="AX258" s="411"/>
      <c r="AY258" s="411"/>
      <c r="AZ258" s="411"/>
      <c r="BA258" s="411"/>
    </row>
    <row r="259" spans="2:53" ht="14.25" customHeight="1" x14ac:dyDescent="0.25">
      <c r="B259" s="411"/>
      <c r="C259" s="428"/>
      <c r="D259" s="428"/>
      <c r="E259" s="411"/>
      <c r="F259" s="411"/>
      <c r="G259" s="411"/>
      <c r="H259" s="411"/>
      <c r="I259" s="411"/>
      <c r="J259" s="411"/>
      <c r="K259" s="411"/>
      <c r="L259" s="411"/>
      <c r="M259" s="411"/>
      <c r="N259" s="411"/>
      <c r="O259" s="411"/>
      <c r="P259" s="411"/>
      <c r="Q259" s="411"/>
      <c r="R259" s="411"/>
      <c r="S259" s="411"/>
      <c r="T259" s="411"/>
      <c r="U259" s="411"/>
      <c r="V259" s="411"/>
      <c r="W259" s="411"/>
      <c r="X259" s="411"/>
      <c r="Y259" s="411"/>
      <c r="Z259" s="411"/>
      <c r="AA259" s="411"/>
      <c r="AB259" s="411"/>
      <c r="AC259" s="411"/>
      <c r="AD259" s="411"/>
      <c r="AE259" s="411"/>
      <c r="AF259" s="411"/>
      <c r="AG259" s="411"/>
      <c r="AH259" s="411"/>
      <c r="AI259" s="411"/>
      <c r="AJ259" s="411"/>
      <c r="AK259" s="411"/>
      <c r="AL259" s="411"/>
      <c r="AM259" s="411"/>
      <c r="AN259" s="411"/>
      <c r="AO259" s="411"/>
      <c r="AP259" s="411"/>
      <c r="AQ259" s="411"/>
      <c r="AR259" s="411"/>
      <c r="AS259" s="411"/>
      <c r="AT259" s="411"/>
      <c r="AU259" s="411"/>
      <c r="AV259" s="411"/>
      <c r="AW259" s="411"/>
      <c r="AX259" s="411"/>
      <c r="AY259" s="411"/>
      <c r="AZ259" s="411"/>
      <c r="BA259" s="411"/>
    </row>
    <row r="260" spans="2:53" ht="14.25" customHeight="1" x14ac:dyDescent="0.25">
      <c r="B260" s="411"/>
      <c r="C260" s="428"/>
      <c r="D260" s="428"/>
      <c r="E260" s="411"/>
      <c r="F260" s="411"/>
      <c r="G260" s="411"/>
      <c r="H260" s="411"/>
      <c r="I260" s="411"/>
      <c r="J260" s="411"/>
      <c r="K260" s="411"/>
      <c r="L260" s="411"/>
      <c r="M260" s="411"/>
      <c r="N260" s="411"/>
      <c r="O260" s="411"/>
      <c r="P260" s="411"/>
      <c r="Q260" s="411"/>
      <c r="R260" s="411"/>
      <c r="S260" s="411"/>
      <c r="T260" s="411"/>
      <c r="U260" s="411"/>
      <c r="V260" s="411"/>
      <c r="W260" s="411"/>
      <c r="X260" s="411"/>
      <c r="Y260" s="411"/>
      <c r="Z260" s="411"/>
      <c r="AA260" s="411"/>
      <c r="AB260" s="411"/>
      <c r="AC260" s="411"/>
      <c r="AD260" s="411"/>
      <c r="AE260" s="411"/>
      <c r="AF260" s="411"/>
      <c r="AG260" s="411"/>
      <c r="AH260" s="411"/>
      <c r="AI260" s="411"/>
      <c r="AJ260" s="411"/>
      <c r="AK260" s="411"/>
      <c r="AL260" s="411"/>
      <c r="AM260" s="411"/>
      <c r="AN260" s="411"/>
      <c r="AO260" s="411"/>
      <c r="AP260" s="411"/>
      <c r="AQ260" s="411"/>
      <c r="AR260" s="411"/>
      <c r="AS260" s="411"/>
      <c r="AT260" s="411"/>
      <c r="AU260" s="411"/>
      <c r="AV260" s="411"/>
      <c r="AW260" s="411"/>
      <c r="AX260" s="411"/>
      <c r="AY260" s="411"/>
      <c r="AZ260" s="411"/>
      <c r="BA260" s="411"/>
    </row>
    <row r="261" spans="2:53" ht="14.25" customHeight="1" x14ac:dyDescent="0.25">
      <c r="B261" s="411"/>
      <c r="C261" s="428"/>
      <c r="D261" s="428"/>
      <c r="E261" s="411"/>
      <c r="F261" s="411"/>
      <c r="G261" s="411"/>
      <c r="H261" s="411"/>
      <c r="I261" s="411"/>
      <c r="J261" s="411"/>
      <c r="K261" s="411"/>
      <c r="L261" s="411"/>
      <c r="M261" s="411"/>
      <c r="N261" s="411"/>
      <c r="O261" s="411"/>
      <c r="P261" s="411"/>
      <c r="Q261" s="411"/>
      <c r="R261" s="411"/>
      <c r="S261" s="411"/>
      <c r="T261" s="411"/>
      <c r="U261" s="411"/>
      <c r="V261" s="411"/>
      <c r="W261" s="411"/>
      <c r="X261" s="411"/>
      <c r="Y261" s="411"/>
      <c r="Z261" s="411"/>
      <c r="AA261" s="411"/>
      <c r="AB261" s="411"/>
      <c r="AC261" s="411"/>
      <c r="AD261" s="411"/>
      <c r="AE261" s="411"/>
      <c r="AF261" s="411"/>
      <c r="AG261" s="411"/>
      <c r="AH261" s="411"/>
      <c r="AI261" s="411"/>
      <c r="AJ261" s="411"/>
      <c r="AK261" s="411"/>
      <c r="AL261" s="411"/>
      <c r="AM261" s="411"/>
      <c r="AN261" s="411"/>
      <c r="AO261" s="411"/>
      <c r="AP261" s="411"/>
      <c r="AQ261" s="411"/>
      <c r="AR261" s="411"/>
      <c r="AS261" s="411"/>
      <c r="AT261" s="411"/>
      <c r="AU261" s="411"/>
      <c r="AV261" s="411"/>
      <c r="AW261" s="411"/>
      <c r="AX261" s="411"/>
      <c r="AY261" s="411"/>
      <c r="AZ261" s="411"/>
      <c r="BA261" s="411"/>
    </row>
    <row r="262" spans="2:53" ht="14.25" customHeight="1" x14ac:dyDescent="0.25">
      <c r="B262" s="411"/>
      <c r="C262" s="428"/>
      <c r="D262" s="428"/>
      <c r="E262" s="411"/>
      <c r="F262" s="411"/>
      <c r="G262" s="411"/>
      <c r="H262" s="411"/>
      <c r="I262" s="411"/>
      <c r="J262" s="411"/>
      <c r="K262" s="411"/>
      <c r="L262" s="411"/>
      <c r="M262" s="411"/>
      <c r="N262" s="411"/>
      <c r="O262" s="411"/>
      <c r="P262" s="411"/>
      <c r="Q262" s="411"/>
      <c r="R262" s="411"/>
      <c r="S262" s="411"/>
      <c r="T262" s="411"/>
      <c r="U262" s="411"/>
      <c r="V262" s="411"/>
      <c r="W262" s="411"/>
      <c r="X262" s="411"/>
      <c r="Y262" s="411"/>
      <c r="Z262" s="411"/>
      <c r="AA262" s="411"/>
      <c r="AB262" s="411"/>
      <c r="AC262" s="411"/>
      <c r="AD262" s="411"/>
      <c r="AE262" s="411"/>
      <c r="AF262" s="411"/>
      <c r="AG262" s="411"/>
      <c r="AH262" s="411"/>
      <c r="AI262" s="411"/>
      <c r="AJ262" s="411"/>
      <c r="AK262" s="411"/>
      <c r="AL262" s="411"/>
      <c r="AM262" s="411"/>
      <c r="AN262" s="411"/>
      <c r="AO262" s="411"/>
      <c r="AP262" s="411"/>
      <c r="AQ262" s="411"/>
      <c r="AR262" s="411"/>
      <c r="AS262" s="411"/>
      <c r="AT262" s="411"/>
      <c r="AU262" s="411"/>
      <c r="AV262" s="411"/>
      <c r="AW262" s="411"/>
      <c r="AX262" s="411"/>
      <c r="AY262" s="411"/>
      <c r="AZ262" s="411"/>
      <c r="BA262" s="411"/>
    </row>
    <row r="263" spans="2:53" ht="14.25" customHeight="1" x14ac:dyDescent="0.25">
      <c r="B263" s="411"/>
      <c r="C263" s="428"/>
      <c r="D263" s="428"/>
      <c r="E263" s="411"/>
      <c r="F263" s="411"/>
      <c r="G263" s="411"/>
      <c r="H263" s="411"/>
      <c r="I263" s="411"/>
      <c r="J263" s="411"/>
      <c r="K263" s="411"/>
      <c r="L263" s="411"/>
      <c r="M263" s="411"/>
      <c r="N263" s="411"/>
      <c r="O263" s="411"/>
      <c r="P263" s="411"/>
      <c r="Q263" s="411"/>
      <c r="R263" s="411"/>
      <c r="S263" s="411"/>
      <c r="T263" s="411"/>
      <c r="U263" s="411"/>
      <c r="V263" s="411"/>
      <c r="W263" s="411"/>
      <c r="X263" s="411"/>
      <c r="Y263" s="411"/>
      <c r="Z263" s="411"/>
      <c r="AA263" s="411"/>
      <c r="AB263" s="411"/>
      <c r="AC263" s="411"/>
      <c r="AD263" s="411"/>
      <c r="AE263" s="411"/>
      <c r="AF263" s="411"/>
      <c r="AG263" s="411"/>
      <c r="AH263" s="411"/>
      <c r="AI263" s="411"/>
      <c r="AJ263" s="411"/>
      <c r="AK263" s="411"/>
      <c r="AL263" s="411"/>
      <c r="AM263" s="411"/>
      <c r="AN263" s="411"/>
      <c r="AO263" s="411"/>
      <c r="AP263" s="411"/>
      <c r="AQ263" s="411"/>
      <c r="AR263" s="411"/>
      <c r="AS263" s="411"/>
      <c r="AT263" s="411"/>
      <c r="AU263" s="411"/>
      <c r="AV263" s="411"/>
      <c r="AW263" s="411"/>
      <c r="AX263" s="411"/>
      <c r="AY263" s="411"/>
      <c r="AZ263" s="411"/>
      <c r="BA263" s="411"/>
    </row>
    <row r="264" spans="2:53" ht="14.25" customHeight="1" x14ac:dyDescent="0.25">
      <c r="B264" s="411"/>
      <c r="C264" s="428"/>
      <c r="D264" s="428"/>
      <c r="E264" s="411"/>
      <c r="F264" s="411"/>
      <c r="G264" s="411"/>
      <c r="H264" s="411"/>
      <c r="I264" s="411"/>
      <c r="J264" s="411"/>
      <c r="K264" s="411"/>
      <c r="L264" s="411"/>
      <c r="M264" s="411"/>
      <c r="N264" s="411"/>
      <c r="O264" s="411"/>
      <c r="P264" s="411"/>
      <c r="Q264" s="411"/>
      <c r="R264" s="411"/>
      <c r="S264" s="411"/>
      <c r="T264" s="411"/>
      <c r="U264" s="411"/>
      <c r="V264" s="411"/>
      <c r="W264" s="411"/>
      <c r="X264" s="411"/>
      <c r="Y264" s="411"/>
      <c r="Z264" s="411"/>
      <c r="AA264" s="411"/>
      <c r="AB264" s="411"/>
      <c r="AC264" s="411"/>
      <c r="AD264" s="411"/>
      <c r="AE264" s="411"/>
      <c r="AF264" s="411"/>
      <c r="AG264" s="411"/>
      <c r="AH264" s="411"/>
      <c r="AI264" s="411"/>
      <c r="AJ264" s="411"/>
      <c r="AK264" s="411"/>
      <c r="AL264" s="411"/>
      <c r="AM264" s="411"/>
      <c r="AN264" s="411"/>
      <c r="AO264" s="411"/>
      <c r="AP264" s="411"/>
      <c r="AQ264" s="411"/>
      <c r="AR264" s="411"/>
      <c r="AS264" s="411"/>
      <c r="AT264" s="411"/>
      <c r="AU264" s="411"/>
      <c r="AV264" s="411"/>
      <c r="AW264" s="411"/>
      <c r="AX264" s="411"/>
      <c r="AY264" s="411"/>
      <c r="AZ264" s="411"/>
      <c r="BA264" s="411"/>
    </row>
    <row r="265" spans="2:53" ht="14.25" customHeight="1" x14ac:dyDescent="0.25">
      <c r="B265" s="411"/>
      <c r="C265" s="428"/>
      <c r="D265" s="428"/>
      <c r="E265" s="411"/>
      <c r="F265" s="411"/>
      <c r="G265" s="411"/>
      <c r="H265" s="411"/>
      <c r="I265" s="411"/>
      <c r="J265" s="411"/>
      <c r="K265" s="411"/>
      <c r="L265" s="411"/>
      <c r="M265" s="411"/>
      <c r="N265" s="411"/>
      <c r="O265" s="411"/>
      <c r="P265" s="411"/>
      <c r="Q265" s="411"/>
      <c r="R265" s="411"/>
      <c r="S265" s="411"/>
      <c r="T265" s="411"/>
      <c r="U265" s="411"/>
      <c r="V265" s="411"/>
      <c r="W265" s="411"/>
      <c r="X265" s="411"/>
      <c r="Y265" s="411"/>
      <c r="Z265" s="411"/>
      <c r="AA265" s="411"/>
      <c r="AB265" s="411"/>
      <c r="AC265" s="411"/>
      <c r="AD265" s="411"/>
      <c r="AE265" s="411"/>
      <c r="AF265" s="411"/>
      <c r="AG265" s="411"/>
      <c r="AH265" s="411"/>
      <c r="AI265" s="411"/>
      <c r="AJ265" s="411"/>
      <c r="AK265" s="411"/>
      <c r="AL265" s="411"/>
      <c r="AM265" s="411"/>
      <c r="AN265" s="411"/>
      <c r="AO265" s="411"/>
      <c r="AP265" s="411"/>
      <c r="AQ265" s="411"/>
      <c r="AR265" s="411"/>
      <c r="AS265" s="411"/>
      <c r="AT265" s="411"/>
      <c r="AU265" s="411"/>
      <c r="AV265" s="411"/>
      <c r="AW265" s="411"/>
      <c r="AX265" s="411"/>
      <c r="AY265" s="411"/>
      <c r="AZ265" s="411"/>
      <c r="BA265" s="411"/>
    </row>
    <row r="266" spans="2:53" ht="14.25" customHeight="1" x14ac:dyDescent="0.25">
      <c r="B266" s="411"/>
      <c r="C266" s="428"/>
      <c r="D266" s="428"/>
      <c r="E266" s="411"/>
      <c r="F266" s="411"/>
      <c r="G266" s="411"/>
      <c r="H266" s="411"/>
      <c r="I266" s="411"/>
      <c r="J266" s="411"/>
      <c r="K266" s="411"/>
      <c r="L266" s="411"/>
      <c r="M266" s="411"/>
      <c r="N266" s="411"/>
      <c r="O266" s="411"/>
      <c r="P266" s="411"/>
      <c r="Q266" s="411"/>
      <c r="R266" s="411"/>
      <c r="S266" s="411"/>
      <c r="T266" s="411"/>
      <c r="U266" s="411"/>
      <c r="V266" s="411"/>
      <c r="W266" s="411"/>
      <c r="X266" s="411"/>
      <c r="Y266" s="411"/>
      <c r="Z266" s="411"/>
      <c r="AA266" s="411"/>
      <c r="AB266" s="411"/>
      <c r="AC266" s="411"/>
      <c r="AD266" s="411"/>
      <c r="AE266" s="411"/>
      <c r="AF266" s="411"/>
      <c r="AG266" s="411"/>
      <c r="AH266" s="411"/>
      <c r="AI266" s="411"/>
      <c r="AJ266" s="411"/>
      <c r="AK266" s="411"/>
      <c r="AL266" s="411"/>
      <c r="AM266" s="411"/>
      <c r="AN266" s="411"/>
      <c r="AO266" s="411"/>
      <c r="AP266" s="411"/>
      <c r="AQ266" s="411"/>
      <c r="AR266" s="411"/>
      <c r="AS266" s="411"/>
      <c r="AT266" s="411"/>
      <c r="AU266" s="411"/>
      <c r="AV266" s="411"/>
      <c r="AW266" s="411"/>
      <c r="AX266" s="411"/>
      <c r="AY266" s="411"/>
      <c r="AZ266" s="411"/>
      <c r="BA266" s="411"/>
    </row>
    <row r="267" spans="2:53" ht="14.25" customHeight="1" x14ac:dyDescent="0.25">
      <c r="B267" s="411"/>
      <c r="C267" s="428"/>
      <c r="D267" s="428"/>
      <c r="E267" s="411"/>
      <c r="F267" s="411"/>
      <c r="G267" s="411"/>
      <c r="H267" s="411"/>
      <c r="I267" s="411"/>
      <c r="J267" s="411"/>
      <c r="K267" s="411"/>
      <c r="L267" s="411"/>
      <c r="M267" s="411"/>
      <c r="N267" s="411"/>
      <c r="O267" s="411"/>
      <c r="P267" s="411"/>
      <c r="Q267" s="411"/>
      <c r="R267" s="411"/>
      <c r="S267" s="411"/>
      <c r="T267" s="411"/>
      <c r="U267" s="411"/>
      <c r="V267" s="411"/>
      <c r="W267" s="411"/>
      <c r="X267" s="411"/>
      <c r="Y267" s="411"/>
      <c r="Z267" s="411"/>
      <c r="AA267" s="411"/>
      <c r="AB267" s="411"/>
      <c r="AC267" s="411"/>
      <c r="AD267" s="411"/>
      <c r="AE267" s="411"/>
      <c r="AF267" s="411"/>
      <c r="AG267" s="411"/>
      <c r="AH267" s="411"/>
      <c r="AI267" s="411"/>
      <c r="AJ267" s="411"/>
      <c r="AK267" s="411"/>
      <c r="AL267" s="411"/>
      <c r="AM267" s="411"/>
      <c r="AN267" s="411"/>
      <c r="AO267" s="411"/>
      <c r="AP267" s="411"/>
      <c r="AQ267" s="411"/>
      <c r="AR267" s="411"/>
      <c r="AS267" s="411"/>
      <c r="AT267" s="411"/>
      <c r="AU267" s="411"/>
      <c r="AV267" s="411"/>
      <c r="AW267" s="411"/>
      <c r="AX267" s="411"/>
      <c r="AY267" s="411"/>
      <c r="AZ267" s="411"/>
      <c r="BA267" s="411"/>
    </row>
    <row r="268" spans="2:53" ht="14.25" customHeight="1" x14ac:dyDescent="0.25">
      <c r="B268" s="411"/>
      <c r="C268" s="428"/>
      <c r="D268" s="428"/>
      <c r="E268" s="411"/>
      <c r="F268" s="411"/>
      <c r="G268" s="411"/>
      <c r="H268" s="411"/>
      <c r="I268" s="411"/>
      <c r="J268" s="411"/>
      <c r="K268" s="411"/>
      <c r="L268" s="411"/>
      <c r="M268" s="411"/>
      <c r="N268" s="411"/>
      <c r="O268" s="411"/>
      <c r="P268" s="411"/>
      <c r="Q268" s="411"/>
      <c r="R268" s="411"/>
      <c r="S268" s="411"/>
      <c r="T268" s="411"/>
      <c r="U268" s="411"/>
      <c r="V268" s="411"/>
      <c r="W268" s="411"/>
      <c r="X268" s="411"/>
      <c r="Y268" s="411"/>
      <c r="Z268" s="411"/>
      <c r="AA268" s="411"/>
      <c r="AB268" s="411"/>
      <c r="AC268" s="411"/>
      <c r="AD268" s="411"/>
      <c r="AE268" s="411"/>
      <c r="AF268" s="411"/>
      <c r="AG268" s="411"/>
      <c r="AH268" s="411"/>
      <c r="AI268" s="411"/>
      <c r="AJ268" s="411"/>
      <c r="AK268" s="411"/>
      <c r="AL268" s="411"/>
      <c r="AM268" s="411"/>
      <c r="AN268" s="411"/>
      <c r="AO268" s="411"/>
      <c r="AP268" s="411"/>
      <c r="AQ268" s="411"/>
      <c r="AR268" s="411"/>
      <c r="AS268" s="411"/>
      <c r="AT268" s="411"/>
      <c r="AU268" s="411"/>
      <c r="AV268" s="411"/>
      <c r="AW268" s="411"/>
      <c r="AX268" s="411"/>
      <c r="AY268" s="411"/>
      <c r="AZ268" s="411"/>
      <c r="BA268" s="411"/>
    </row>
    <row r="269" spans="2:53" ht="14.25" customHeight="1" x14ac:dyDescent="0.25">
      <c r="B269" s="411"/>
      <c r="C269" s="428"/>
      <c r="D269" s="428"/>
      <c r="E269" s="411"/>
      <c r="F269" s="411"/>
      <c r="G269" s="411"/>
      <c r="H269" s="411"/>
      <c r="I269" s="411"/>
      <c r="J269" s="411"/>
      <c r="K269" s="411"/>
      <c r="L269" s="411"/>
      <c r="M269" s="411"/>
      <c r="N269" s="411"/>
      <c r="O269" s="411"/>
      <c r="P269" s="411"/>
      <c r="Q269" s="411"/>
      <c r="R269" s="411"/>
      <c r="S269" s="411"/>
      <c r="T269" s="411"/>
      <c r="U269" s="411"/>
      <c r="V269" s="411"/>
      <c r="W269" s="411"/>
      <c r="X269" s="411"/>
      <c r="Y269" s="411"/>
      <c r="Z269" s="411"/>
      <c r="AA269" s="411"/>
      <c r="AB269" s="411"/>
      <c r="AC269" s="411"/>
      <c r="AD269" s="411"/>
      <c r="AE269" s="411"/>
      <c r="AF269" s="411"/>
      <c r="AG269" s="411"/>
      <c r="AH269" s="411"/>
      <c r="AI269" s="411"/>
      <c r="AJ269" s="411"/>
      <c r="AK269" s="411"/>
      <c r="AL269" s="411"/>
      <c r="AM269" s="411"/>
      <c r="AN269" s="411"/>
      <c r="AO269" s="411"/>
      <c r="AP269" s="411"/>
      <c r="AQ269" s="411"/>
      <c r="AR269" s="411"/>
      <c r="AS269" s="411"/>
      <c r="AT269" s="411"/>
      <c r="AU269" s="411"/>
      <c r="AV269" s="411"/>
      <c r="AW269" s="411"/>
      <c r="AX269" s="411"/>
      <c r="AY269" s="411"/>
      <c r="AZ269" s="411"/>
      <c r="BA269" s="411"/>
    </row>
    <row r="270" spans="2:53" ht="14.25" customHeight="1" x14ac:dyDescent="0.25">
      <c r="B270" s="411"/>
      <c r="C270" s="428"/>
      <c r="D270" s="428"/>
      <c r="E270" s="411"/>
      <c r="F270" s="411"/>
      <c r="G270" s="411"/>
      <c r="H270" s="411"/>
      <c r="I270" s="411"/>
      <c r="J270" s="411"/>
      <c r="K270" s="411"/>
      <c r="L270" s="411"/>
      <c r="M270" s="411"/>
      <c r="N270" s="411"/>
      <c r="O270" s="411"/>
      <c r="P270" s="411"/>
      <c r="Q270" s="411"/>
      <c r="R270" s="411"/>
      <c r="S270" s="411"/>
      <c r="T270" s="411"/>
      <c r="U270" s="411"/>
      <c r="V270" s="411"/>
      <c r="W270" s="411"/>
      <c r="X270" s="411"/>
      <c r="Y270" s="411"/>
      <c r="Z270" s="411"/>
      <c r="AA270" s="411"/>
      <c r="AB270" s="411"/>
      <c r="AC270" s="411"/>
      <c r="AD270" s="411"/>
      <c r="AE270" s="411"/>
      <c r="AF270" s="411"/>
      <c r="AG270" s="411"/>
      <c r="AH270" s="411"/>
      <c r="AI270" s="411"/>
      <c r="AJ270" s="411"/>
      <c r="AK270" s="411"/>
      <c r="AL270" s="411"/>
      <c r="AM270" s="411"/>
      <c r="AN270" s="411"/>
      <c r="AO270" s="411"/>
      <c r="AP270" s="411"/>
      <c r="AQ270" s="411"/>
      <c r="AR270" s="411"/>
      <c r="AS270" s="411"/>
      <c r="AT270" s="411"/>
      <c r="AU270" s="411"/>
      <c r="AV270" s="411"/>
      <c r="AW270" s="411"/>
      <c r="AX270" s="411"/>
      <c r="AY270" s="411"/>
      <c r="AZ270" s="411"/>
      <c r="BA270" s="411"/>
    </row>
    <row r="271" spans="2:53" ht="14.25" customHeight="1" x14ac:dyDescent="0.25">
      <c r="B271" s="411"/>
      <c r="C271" s="428"/>
      <c r="D271" s="428"/>
      <c r="E271" s="411"/>
      <c r="F271" s="411"/>
      <c r="G271" s="411"/>
      <c r="H271" s="411"/>
      <c r="I271" s="411"/>
      <c r="J271" s="411"/>
      <c r="K271" s="411"/>
      <c r="L271" s="411"/>
      <c r="M271" s="411"/>
      <c r="N271" s="411"/>
      <c r="O271" s="411"/>
      <c r="P271" s="411"/>
      <c r="Q271" s="411"/>
      <c r="R271" s="411"/>
      <c r="S271" s="411"/>
      <c r="T271" s="411"/>
      <c r="U271" s="411"/>
      <c r="V271" s="411"/>
      <c r="W271" s="411"/>
      <c r="X271" s="411"/>
      <c r="Y271" s="411"/>
      <c r="Z271" s="411"/>
      <c r="AA271" s="411"/>
      <c r="AB271" s="411"/>
      <c r="AC271" s="411"/>
      <c r="AD271" s="411"/>
      <c r="AE271" s="411"/>
      <c r="AF271" s="411"/>
      <c r="AG271" s="411"/>
      <c r="AH271" s="411"/>
      <c r="AI271" s="411"/>
      <c r="AJ271" s="411"/>
      <c r="AK271" s="411"/>
      <c r="AL271" s="411"/>
      <c r="AM271" s="411"/>
      <c r="AN271" s="411"/>
      <c r="AO271" s="411"/>
      <c r="AP271" s="411"/>
      <c r="AQ271" s="411"/>
      <c r="AR271" s="411"/>
      <c r="AS271" s="411"/>
      <c r="AT271" s="411"/>
      <c r="AU271" s="411"/>
      <c r="AV271" s="411"/>
      <c r="AW271" s="411"/>
      <c r="AX271" s="411"/>
      <c r="AY271" s="411"/>
      <c r="AZ271" s="411"/>
      <c r="BA271" s="411"/>
    </row>
    <row r="272" spans="2:53" ht="14.25" customHeight="1" x14ac:dyDescent="0.25">
      <c r="B272" s="411"/>
      <c r="C272" s="428"/>
      <c r="D272" s="428"/>
      <c r="E272" s="411"/>
      <c r="F272" s="411"/>
      <c r="G272" s="411"/>
      <c r="H272" s="411"/>
      <c r="I272" s="411"/>
      <c r="J272" s="411"/>
      <c r="K272" s="411"/>
      <c r="L272" s="411"/>
      <c r="M272" s="411"/>
      <c r="N272" s="411"/>
      <c r="O272" s="411"/>
      <c r="P272" s="411"/>
      <c r="Q272" s="411"/>
      <c r="R272" s="411"/>
      <c r="S272" s="411"/>
      <c r="T272" s="411"/>
      <c r="U272" s="411"/>
      <c r="V272" s="411"/>
      <c r="W272" s="411"/>
      <c r="X272" s="411"/>
      <c r="Y272" s="411"/>
      <c r="Z272" s="411"/>
      <c r="AA272" s="411"/>
      <c r="AB272" s="411"/>
      <c r="AC272" s="411"/>
      <c r="AD272" s="411"/>
      <c r="AE272" s="411"/>
      <c r="AF272" s="411"/>
      <c r="AG272" s="411"/>
      <c r="AH272" s="411"/>
      <c r="AI272" s="411"/>
      <c r="AJ272" s="411"/>
      <c r="AK272" s="411"/>
      <c r="AL272" s="411"/>
      <c r="AM272" s="411"/>
      <c r="AN272" s="411"/>
      <c r="AO272" s="411"/>
      <c r="AP272" s="411"/>
      <c r="AQ272" s="411"/>
      <c r="AR272" s="411"/>
      <c r="AS272" s="411"/>
      <c r="AT272" s="411"/>
      <c r="AU272" s="411"/>
      <c r="AV272" s="411"/>
      <c r="AW272" s="411"/>
      <c r="AX272" s="411"/>
      <c r="AY272" s="411"/>
      <c r="AZ272" s="411"/>
      <c r="BA272" s="411"/>
    </row>
    <row r="273" spans="2:53" ht="14.25" customHeight="1" x14ac:dyDescent="0.25">
      <c r="B273" s="411"/>
      <c r="C273" s="428"/>
      <c r="D273" s="428"/>
      <c r="E273" s="411"/>
      <c r="F273" s="411"/>
      <c r="G273" s="411"/>
      <c r="H273" s="411"/>
      <c r="I273" s="411"/>
      <c r="J273" s="411"/>
      <c r="K273" s="411"/>
      <c r="L273" s="411"/>
      <c r="M273" s="411"/>
      <c r="N273" s="411"/>
      <c r="O273" s="411"/>
      <c r="P273" s="411"/>
      <c r="Q273" s="411"/>
      <c r="R273" s="411"/>
      <c r="S273" s="411"/>
      <c r="T273" s="411"/>
      <c r="U273" s="411"/>
      <c r="V273" s="411"/>
      <c r="W273" s="411"/>
      <c r="X273" s="411"/>
      <c r="Y273" s="411"/>
      <c r="Z273" s="411"/>
      <c r="AA273" s="411"/>
      <c r="AB273" s="411"/>
      <c r="AC273" s="411"/>
      <c r="AD273" s="411"/>
      <c r="AE273" s="411"/>
      <c r="AF273" s="411"/>
      <c r="AG273" s="411"/>
      <c r="AH273" s="411"/>
      <c r="AI273" s="411"/>
      <c r="AJ273" s="411"/>
      <c r="AK273" s="411"/>
      <c r="AL273" s="411"/>
      <c r="AM273" s="411"/>
      <c r="AN273" s="411"/>
      <c r="AO273" s="411"/>
      <c r="AP273" s="411"/>
      <c r="AQ273" s="411"/>
      <c r="AR273" s="411"/>
      <c r="AS273" s="411"/>
      <c r="AT273" s="411"/>
      <c r="AU273" s="411"/>
      <c r="AV273" s="411"/>
      <c r="AW273" s="411"/>
      <c r="AX273" s="411"/>
      <c r="AY273" s="411"/>
      <c r="AZ273" s="411"/>
      <c r="BA273" s="411"/>
    </row>
    <row r="274" spans="2:53" ht="14.25" customHeight="1" x14ac:dyDescent="0.25">
      <c r="B274" s="411"/>
      <c r="C274" s="428"/>
      <c r="D274" s="428"/>
      <c r="E274" s="411"/>
      <c r="F274" s="411"/>
      <c r="G274" s="411"/>
      <c r="H274" s="411"/>
      <c r="I274" s="411"/>
      <c r="J274" s="411"/>
      <c r="K274" s="411"/>
      <c r="L274" s="411"/>
      <c r="M274" s="411"/>
      <c r="N274" s="411"/>
      <c r="O274" s="411"/>
      <c r="P274" s="411"/>
      <c r="Q274" s="411"/>
      <c r="R274" s="411"/>
      <c r="S274" s="411"/>
      <c r="T274" s="411"/>
      <c r="U274" s="411"/>
      <c r="V274" s="411"/>
      <c r="W274" s="411"/>
      <c r="X274" s="411"/>
      <c r="Y274" s="411"/>
      <c r="Z274" s="411"/>
      <c r="AA274" s="411"/>
      <c r="AB274" s="411"/>
      <c r="AC274" s="411"/>
      <c r="AD274" s="411"/>
      <c r="AE274" s="411"/>
      <c r="AF274" s="411"/>
      <c r="AG274" s="411"/>
      <c r="AH274" s="411"/>
      <c r="AI274" s="411"/>
      <c r="AJ274" s="411"/>
      <c r="AK274" s="411"/>
      <c r="AL274" s="411"/>
      <c r="AM274" s="411"/>
      <c r="AN274" s="411"/>
      <c r="AO274" s="411"/>
      <c r="AP274" s="411"/>
      <c r="AQ274" s="411"/>
      <c r="AR274" s="411"/>
      <c r="AS274" s="411"/>
      <c r="AT274" s="411"/>
      <c r="AU274" s="411"/>
      <c r="AV274" s="411"/>
      <c r="AW274" s="411"/>
      <c r="AX274" s="411"/>
      <c r="AY274" s="411"/>
      <c r="AZ274" s="411"/>
      <c r="BA274" s="411"/>
    </row>
    <row r="275" spans="2:53" ht="14.25" customHeight="1" x14ac:dyDescent="0.25">
      <c r="B275" s="411"/>
      <c r="C275" s="428"/>
      <c r="D275" s="428"/>
      <c r="E275" s="411"/>
      <c r="F275" s="411"/>
      <c r="G275" s="411"/>
      <c r="H275" s="411"/>
      <c r="I275" s="411"/>
      <c r="J275" s="411"/>
      <c r="K275" s="411"/>
      <c r="L275" s="411"/>
      <c r="M275" s="411"/>
      <c r="N275" s="411"/>
      <c r="O275" s="411"/>
      <c r="P275" s="411"/>
      <c r="Q275" s="411"/>
      <c r="R275" s="411"/>
      <c r="S275" s="411"/>
      <c r="T275" s="411"/>
      <c r="U275" s="411"/>
      <c r="V275" s="411"/>
      <c r="W275" s="411"/>
      <c r="X275" s="411"/>
      <c r="Y275" s="411"/>
      <c r="Z275" s="411"/>
      <c r="AA275" s="411"/>
      <c r="AB275" s="411"/>
      <c r="AC275" s="411"/>
      <c r="AD275" s="411"/>
      <c r="AE275" s="411"/>
      <c r="AF275" s="411"/>
      <c r="AG275" s="411"/>
      <c r="AH275" s="411"/>
      <c r="AI275" s="411"/>
      <c r="AJ275" s="411"/>
      <c r="AK275" s="411"/>
      <c r="AL275" s="411"/>
      <c r="AM275" s="411"/>
      <c r="AN275" s="411"/>
      <c r="AO275" s="411"/>
      <c r="AP275" s="411"/>
      <c r="AQ275" s="411"/>
      <c r="AR275" s="411"/>
      <c r="AS275" s="411"/>
      <c r="AT275" s="411"/>
      <c r="AU275" s="411"/>
      <c r="AV275" s="411"/>
      <c r="AW275" s="411"/>
      <c r="AX275" s="411"/>
      <c r="AY275" s="411"/>
      <c r="AZ275" s="411"/>
      <c r="BA275" s="411"/>
    </row>
    <row r="276" spans="2:53" ht="14.25" customHeight="1" x14ac:dyDescent="0.25">
      <c r="B276" s="411"/>
      <c r="C276" s="428"/>
      <c r="D276" s="428"/>
      <c r="E276" s="411"/>
      <c r="F276" s="411"/>
      <c r="G276" s="411"/>
      <c r="H276" s="411"/>
      <c r="I276" s="411"/>
      <c r="J276" s="411"/>
      <c r="K276" s="411"/>
      <c r="L276" s="411"/>
      <c r="M276" s="411"/>
      <c r="N276" s="411"/>
      <c r="O276" s="411"/>
      <c r="P276" s="411"/>
      <c r="Q276" s="411"/>
      <c r="R276" s="411"/>
      <c r="S276" s="411"/>
      <c r="T276" s="411"/>
      <c r="U276" s="411"/>
      <c r="V276" s="411"/>
      <c r="W276" s="411"/>
      <c r="X276" s="411"/>
      <c r="Y276" s="411"/>
      <c r="Z276" s="411"/>
      <c r="AA276" s="411"/>
      <c r="AB276" s="411"/>
      <c r="AC276" s="411"/>
      <c r="AD276" s="411"/>
      <c r="AE276" s="411"/>
      <c r="AF276" s="411"/>
      <c r="AG276" s="411"/>
      <c r="AH276" s="411"/>
      <c r="AI276" s="411"/>
      <c r="AJ276" s="411"/>
      <c r="AK276" s="411"/>
      <c r="AL276" s="411"/>
      <c r="AM276" s="411"/>
      <c r="AN276" s="411"/>
      <c r="AO276" s="411"/>
      <c r="AP276" s="411"/>
      <c r="AQ276" s="411"/>
      <c r="AR276" s="411"/>
      <c r="AS276" s="411"/>
      <c r="AT276" s="411"/>
      <c r="AU276" s="411"/>
      <c r="AV276" s="411"/>
      <c r="AW276" s="411"/>
      <c r="AX276" s="411"/>
      <c r="AY276" s="411"/>
      <c r="AZ276" s="411"/>
      <c r="BA276" s="411"/>
    </row>
    <row r="277" spans="2:53" ht="14.25" customHeight="1" x14ac:dyDescent="0.25">
      <c r="B277" s="411"/>
      <c r="C277" s="428"/>
      <c r="D277" s="428"/>
      <c r="E277" s="411"/>
      <c r="F277" s="411"/>
      <c r="G277" s="411"/>
      <c r="H277" s="411"/>
      <c r="I277" s="411"/>
      <c r="J277" s="411"/>
      <c r="K277" s="411"/>
      <c r="L277" s="411"/>
      <c r="M277" s="411"/>
      <c r="N277" s="411"/>
      <c r="O277" s="411"/>
      <c r="P277" s="411"/>
      <c r="Q277" s="411"/>
      <c r="R277" s="411"/>
      <c r="S277" s="411"/>
      <c r="T277" s="411"/>
      <c r="U277" s="411"/>
      <c r="V277" s="411"/>
      <c r="W277" s="411"/>
      <c r="X277" s="411"/>
      <c r="Y277" s="411"/>
      <c r="Z277" s="411"/>
      <c r="AA277" s="411"/>
      <c r="AB277" s="411"/>
      <c r="AC277" s="411"/>
      <c r="AD277" s="411"/>
      <c r="AE277" s="411"/>
      <c r="AF277" s="411"/>
      <c r="AG277" s="411"/>
      <c r="AH277" s="411"/>
      <c r="AI277" s="411"/>
      <c r="AJ277" s="411"/>
      <c r="AK277" s="411"/>
      <c r="AL277" s="411"/>
      <c r="AM277" s="411"/>
      <c r="AN277" s="411"/>
      <c r="AO277" s="411"/>
      <c r="AP277" s="411"/>
      <c r="AQ277" s="411"/>
      <c r="AR277" s="411"/>
      <c r="AS277" s="411"/>
      <c r="AT277" s="411"/>
      <c r="AU277" s="411"/>
      <c r="AV277" s="411"/>
      <c r="AW277" s="411"/>
      <c r="AX277" s="411"/>
      <c r="AY277" s="411"/>
      <c r="AZ277" s="411"/>
      <c r="BA277" s="411"/>
    </row>
    <row r="278" spans="2:53" ht="14.25" customHeight="1" x14ac:dyDescent="0.25">
      <c r="B278" s="411"/>
      <c r="C278" s="428"/>
      <c r="D278" s="428"/>
      <c r="E278" s="411"/>
      <c r="F278" s="411"/>
      <c r="G278" s="411"/>
      <c r="H278" s="411"/>
      <c r="I278" s="411"/>
      <c r="J278" s="411"/>
      <c r="K278" s="411"/>
      <c r="L278" s="411"/>
      <c r="M278" s="411"/>
      <c r="N278" s="411"/>
      <c r="O278" s="411"/>
      <c r="P278" s="411"/>
      <c r="Q278" s="411"/>
      <c r="R278" s="411"/>
      <c r="S278" s="411"/>
      <c r="T278" s="411"/>
      <c r="U278" s="411"/>
      <c r="V278" s="411"/>
      <c r="W278" s="411"/>
      <c r="X278" s="411"/>
      <c r="Y278" s="411"/>
      <c r="Z278" s="411"/>
      <c r="AA278" s="411"/>
      <c r="AB278" s="411"/>
      <c r="AC278" s="411"/>
      <c r="AD278" s="411"/>
      <c r="AE278" s="411"/>
      <c r="AF278" s="411"/>
      <c r="AG278" s="411"/>
      <c r="AH278" s="411"/>
      <c r="AI278" s="411"/>
      <c r="AJ278" s="411"/>
      <c r="AK278" s="411"/>
      <c r="AL278" s="411"/>
      <c r="AM278" s="411"/>
      <c r="AN278" s="411"/>
      <c r="AO278" s="411"/>
      <c r="AP278" s="411"/>
      <c r="AQ278" s="411"/>
      <c r="AR278" s="411"/>
      <c r="AS278" s="411"/>
      <c r="AT278" s="411"/>
      <c r="AU278" s="411"/>
      <c r="AV278" s="411"/>
      <c r="AW278" s="411"/>
      <c r="AX278" s="411"/>
      <c r="AY278" s="411"/>
      <c r="AZ278" s="411"/>
      <c r="BA278" s="411"/>
    </row>
    <row r="279" spans="2:53" ht="14.25" customHeight="1" x14ac:dyDescent="0.25">
      <c r="B279" s="411"/>
      <c r="C279" s="428"/>
      <c r="D279" s="428"/>
      <c r="E279" s="411"/>
      <c r="F279" s="411"/>
      <c r="G279" s="411"/>
      <c r="H279" s="411"/>
      <c r="I279" s="411"/>
      <c r="J279" s="411"/>
      <c r="K279" s="411"/>
      <c r="L279" s="411"/>
      <c r="M279" s="411"/>
      <c r="N279" s="411"/>
      <c r="O279" s="411"/>
      <c r="P279" s="411"/>
      <c r="Q279" s="411"/>
      <c r="R279" s="411"/>
      <c r="S279" s="411"/>
      <c r="T279" s="411"/>
      <c r="U279" s="411"/>
      <c r="V279" s="411"/>
      <c r="W279" s="411"/>
      <c r="X279" s="411"/>
      <c r="Y279" s="411"/>
      <c r="Z279" s="411"/>
      <c r="AA279" s="411"/>
      <c r="AB279" s="411"/>
      <c r="AC279" s="411"/>
      <c r="AD279" s="411"/>
      <c r="AE279" s="411"/>
      <c r="AF279" s="411"/>
      <c r="AG279" s="411"/>
      <c r="AH279" s="411"/>
      <c r="AI279" s="411"/>
      <c r="AJ279" s="411"/>
      <c r="AK279" s="411"/>
      <c r="AL279" s="411"/>
      <c r="AM279" s="411"/>
      <c r="AN279" s="411"/>
      <c r="AO279" s="411"/>
      <c r="AP279" s="411"/>
      <c r="AQ279" s="411"/>
      <c r="AR279" s="411"/>
      <c r="AS279" s="411"/>
      <c r="AT279" s="411"/>
      <c r="AU279" s="411"/>
      <c r="AV279" s="411"/>
      <c r="AW279" s="411"/>
      <c r="AX279" s="411"/>
      <c r="AY279" s="411"/>
      <c r="AZ279" s="411"/>
      <c r="BA279" s="411"/>
    </row>
    <row r="280" spans="2:53" ht="14.25" customHeight="1" x14ac:dyDescent="0.25">
      <c r="B280" s="411"/>
      <c r="C280" s="428"/>
      <c r="D280" s="428"/>
      <c r="E280" s="411"/>
      <c r="F280" s="411"/>
      <c r="G280" s="411"/>
      <c r="H280" s="411"/>
      <c r="I280" s="411"/>
      <c r="J280" s="411"/>
      <c r="K280" s="411"/>
      <c r="L280" s="411"/>
      <c r="M280" s="411"/>
      <c r="N280" s="411"/>
      <c r="O280" s="411"/>
      <c r="P280" s="411"/>
      <c r="Q280" s="411"/>
      <c r="R280" s="411"/>
      <c r="S280" s="411"/>
      <c r="T280" s="411"/>
      <c r="U280" s="411"/>
      <c r="V280" s="411"/>
      <c r="W280" s="411"/>
      <c r="X280" s="411"/>
      <c r="Y280" s="411"/>
      <c r="Z280" s="411"/>
      <c r="AA280" s="411"/>
      <c r="AB280" s="411"/>
      <c r="AC280" s="411"/>
      <c r="AD280" s="411"/>
      <c r="AE280" s="411"/>
      <c r="AF280" s="411"/>
      <c r="AG280" s="411"/>
      <c r="AH280" s="411"/>
      <c r="AI280" s="411"/>
      <c r="AJ280" s="411"/>
      <c r="AK280" s="411"/>
      <c r="AL280" s="411"/>
      <c r="AM280" s="411"/>
      <c r="AN280" s="411"/>
      <c r="AO280" s="411"/>
      <c r="AP280" s="411"/>
      <c r="AQ280" s="411"/>
      <c r="AR280" s="411"/>
      <c r="AS280" s="411"/>
      <c r="AT280" s="411"/>
      <c r="AU280" s="411"/>
      <c r="AV280" s="411"/>
      <c r="AW280" s="411"/>
      <c r="AX280" s="411"/>
      <c r="AY280" s="411"/>
      <c r="AZ280" s="411"/>
      <c r="BA280" s="411"/>
    </row>
    <row r="281" spans="2:53" ht="14.25" customHeight="1" x14ac:dyDescent="0.25">
      <c r="B281" s="411"/>
      <c r="C281" s="428"/>
      <c r="D281" s="428"/>
      <c r="E281" s="411"/>
      <c r="F281" s="411"/>
      <c r="G281" s="411"/>
      <c r="H281" s="411"/>
      <c r="I281" s="411"/>
      <c r="J281" s="411"/>
      <c r="K281" s="411"/>
      <c r="L281" s="411"/>
      <c r="M281" s="411"/>
      <c r="N281" s="411"/>
      <c r="O281" s="411"/>
      <c r="P281" s="411"/>
      <c r="Q281" s="411"/>
      <c r="R281" s="411"/>
      <c r="S281" s="411"/>
      <c r="T281" s="411"/>
      <c r="U281" s="411"/>
      <c r="V281" s="411"/>
      <c r="W281" s="411"/>
      <c r="X281" s="411"/>
      <c r="Y281" s="411"/>
      <c r="Z281" s="411"/>
      <c r="AA281" s="411"/>
      <c r="AB281" s="411"/>
      <c r="AC281" s="411"/>
      <c r="AD281" s="411"/>
      <c r="AE281" s="411"/>
      <c r="AF281" s="411"/>
      <c r="AG281" s="411"/>
      <c r="AH281" s="411"/>
      <c r="AI281" s="411"/>
      <c r="AJ281" s="411"/>
      <c r="AK281" s="411"/>
      <c r="AL281" s="411"/>
      <c r="AM281" s="411"/>
      <c r="AN281" s="411"/>
      <c r="AO281" s="411"/>
      <c r="AP281" s="411"/>
      <c r="AQ281" s="411"/>
      <c r="AR281" s="411"/>
      <c r="AS281" s="411"/>
      <c r="AT281" s="411"/>
      <c r="AU281" s="411"/>
      <c r="AV281" s="411"/>
      <c r="AW281" s="411"/>
      <c r="AX281" s="411"/>
      <c r="AY281" s="411"/>
      <c r="AZ281" s="411"/>
      <c r="BA281" s="411"/>
    </row>
    <row r="282" spans="2:53" ht="14.25" customHeight="1" x14ac:dyDescent="0.25">
      <c r="B282" s="411"/>
      <c r="C282" s="428"/>
      <c r="D282" s="428"/>
      <c r="E282" s="411"/>
      <c r="F282" s="411"/>
      <c r="G282" s="411"/>
      <c r="H282" s="411"/>
      <c r="I282" s="411"/>
      <c r="J282" s="411"/>
      <c r="K282" s="411"/>
      <c r="L282" s="411"/>
      <c r="M282" s="411"/>
      <c r="N282" s="411"/>
      <c r="O282" s="411"/>
      <c r="P282" s="411"/>
      <c r="Q282" s="411"/>
      <c r="R282" s="411"/>
      <c r="S282" s="411"/>
      <c r="T282" s="411"/>
      <c r="U282" s="411"/>
      <c r="V282" s="411"/>
      <c r="W282" s="411"/>
      <c r="X282" s="411"/>
      <c r="Y282" s="411"/>
      <c r="Z282" s="411"/>
      <c r="AA282" s="411"/>
      <c r="AB282" s="411"/>
      <c r="AC282" s="411"/>
      <c r="AD282" s="411"/>
      <c r="AE282" s="411"/>
      <c r="AF282" s="411"/>
      <c r="AG282" s="411"/>
      <c r="AH282" s="411"/>
      <c r="AI282" s="411"/>
      <c r="AJ282" s="411"/>
      <c r="AK282" s="411"/>
      <c r="AL282" s="411"/>
      <c r="AM282" s="411"/>
      <c r="AN282" s="411"/>
      <c r="AO282" s="411"/>
      <c r="AP282" s="411"/>
      <c r="AQ282" s="411"/>
      <c r="AR282" s="411"/>
      <c r="AS282" s="411"/>
      <c r="AT282" s="411"/>
      <c r="AU282" s="411"/>
      <c r="AV282" s="411"/>
      <c r="AW282" s="411"/>
      <c r="AX282" s="411"/>
      <c r="AY282" s="411"/>
      <c r="AZ282" s="411"/>
      <c r="BA282" s="411"/>
    </row>
    <row r="283" spans="2:53" ht="14.25" customHeight="1" x14ac:dyDescent="0.25">
      <c r="B283" s="411"/>
      <c r="C283" s="428"/>
      <c r="D283" s="428"/>
      <c r="E283" s="411"/>
      <c r="F283" s="411"/>
      <c r="G283" s="411"/>
      <c r="H283" s="411"/>
      <c r="I283" s="411"/>
      <c r="J283" s="411"/>
      <c r="K283" s="411"/>
      <c r="L283" s="411"/>
      <c r="M283" s="411"/>
      <c r="N283" s="411"/>
      <c r="O283" s="411"/>
      <c r="P283" s="411"/>
      <c r="Q283" s="411"/>
      <c r="R283" s="411"/>
      <c r="S283" s="411"/>
      <c r="T283" s="411"/>
      <c r="U283" s="411"/>
      <c r="V283" s="411"/>
      <c r="W283" s="411"/>
      <c r="X283" s="411"/>
      <c r="Y283" s="411"/>
      <c r="Z283" s="411"/>
      <c r="AA283" s="411"/>
      <c r="AB283" s="411"/>
      <c r="AC283" s="411"/>
      <c r="AD283" s="411"/>
      <c r="AE283" s="411"/>
      <c r="AF283" s="411"/>
      <c r="AG283" s="411"/>
      <c r="AH283" s="411"/>
      <c r="AI283" s="411"/>
      <c r="AJ283" s="411"/>
      <c r="AK283" s="411"/>
      <c r="AL283" s="411"/>
      <c r="AM283" s="411"/>
      <c r="AN283" s="411"/>
      <c r="AO283" s="411"/>
      <c r="AP283" s="411"/>
      <c r="AQ283" s="411"/>
      <c r="AR283" s="411"/>
      <c r="AS283" s="411"/>
      <c r="AT283" s="411"/>
      <c r="AU283" s="411"/>
      <c r="AV283" s="411"/>
      <c r="AW283" s="411"/>
      <c r="AX283" s="411"/>
      <c r="AY283" s="411"/>
      <c r="AZ283" s="411"/>
      <c r="BA283" s="411"/>
    </row>
    <row r="284" spans="2:53" ht="14.25" customHeight="1" x14ac:dyDescent="0.25">
      <c r="B284" s="411"/>
      <c r="C284" s="428"/>
      <c r="D284" s="428"/>
      <c r="E284" s="411"/>
      <c r="F284" s="411"/>
      <c r="G284" s="411"/>
      <c r="H284" s="411"/>
      <c r="I284" s="411"/>
      <c r="J284" s="411"/>
      <c r="K284" s="411"/>
      <c r="L284" s="411"/>
      <c r="M284" s="411"/>
      <c r="N284" s="411"/>
      <c r="O284" s="411"/>
      <c r="P284" s="411"/>
      <c r="Q284" s="411"/>
      <c r="R284" s="411"/>
      <c r="S284" s="411"/>
      <c r="T284" s="411"/>
      <c r="U284" s="411"/>
      <c r="V284" s="411"/>
      <c r="W284" s="411"/>
      <c r="X284" s="411"/>
      <c r="Y284" s="411"/>
      <c r="Z284" s="411"/>
      <c r="AA284" s="411"/>
      <c r="AB284" s="411"/>
      <c r="AC284" s="411"/>
      <c r="AD284" s="411"/>
      <c r="AE284" s="411"/>
      <c r="AF284" s="411"/>
      <c r="AG284" s="411"/>
      <c r="AH284" s="411"/>
      <c r="AI284" s="411"/>
      <c r="AJ284" s="411"/>
      <c r="AK284" s="411"/>
      <c r="AL284" s="411"/>
      <c r="AM284" s="411"/>
      <c r="AN284" s="411"/>
      <c r="AO284" s="411"/>
      <c r="AP284" s="411"/>
      <c r="AQ284" s="411"/>
      <c r="AR284" s="411"/>
      <c r="AS284" s="411"/>
      <c r="AT284" s="411"/>
      <c r="AU284" s="411"/>
      <c r="AV284" s="411"/>
      <c r="AW284" s="411"/>
      <c r="AX284" s="411"/>
      <c r="AY284" s="411"/>
      <c r="AZ284" s="411"/>
      <c r="BA284" s="411"/>
    </row>
    <row r="285" spans="2:53" ht="14.25" customHeight="1" x14ac:dyDescent="0.25">
      <c r="B285" s="411"/>
      <c r="C285" s="428"/>
      <c r="D285" s="428"/>
      <c r="E285" s="411"/>
      <c r="F285" s="411"/>
      <c r="G285" s="411"/>
      <c r="H285" s="411"/>
      <c r="I285" s="411"/>
      <c r="J285" s="411"/>
      <c r="K285" s="411"/>
      <c r="L285" s="411"/>
      <c r="M285" s="411"/>
      <c r="N285" s="411"/>
      <c r="O285" s="411"/>
      <c r="P285" s="411"/>
      <c r="Q285" s="411"/>
      <c r="R285" s="411"/>
      <c r="S285" s="411"/>
      <c r="T285" s="411"/>
      <c r="U285" s="411"/>
      <c r="V285" s="411"/>
      <c r="W285" s="411"/>
      <c r="X285" s="411"/>
      <c r="Y285" s="411"/>
      <c r="Z285" s="411"/>
      <c r="AA285" s="411"/>
      <c r="AB285" s="411"/>
      <c r="AC285" s="411"/>
      <c r="AD285" s="411"/>
      <c r="AE285" s="411"/>
      <c r="AF285" s="411"/>
      <c r="AG285" s="411"/>
      <c r="AH285" s="411"/>
      <c r="AI285" s="411"/>
      <c r="AJ285" s="411"/>
      <c r="AK285" s="411"/>
      <c r="AL285" s="411"/>
      <c r="AM285" s="411"/>
      <c r="AN285" s="411"/>
      <c r="AO285" s="411"/>
      <c r="AP285" s="411"/>
      <c r="AQ285" s="411"/>
      <c r="AR285" s="411"/>
      <c r="AS285" s="411"/>
      <c r="AT285" s="411"/>
      <c r="AU285" s="411"/>
      <c r="AV285" s="411"/>
      <c r="AW285" s="411"/>
      <c r="AX285" s="411"/>
      <c r="AY285" s="411"/>
      <c r="AZ285" s="411"/>
      <c r="BA285" s="411"/>
    </row>
    <row r="286" spans="2:53" ht="14.25" customHeight="1" x14ac:dyDescent="0.25">
      <c r="B286" s="411"/>
      <c r="C286" s="428"/>
      <c r="D286" s="428"/>
      <c r="E286" s="411"/>
      <c r="F286" s="411"/>
      <c r="G286" s="411"/>
      <c r="H286" s="411"/>
      <c r="I286" s="411"/>
      <c r="J286" s="411"/>
      <c r="K286" s="411"/>
      <c r="L286" s="411"/>
      <c r="M286" s="411"/>
      <c r="N286" s="411"/>
      <c r="O286" s="411"/>
      <c r="P286" s="411"/>
      <c r="Q286" s="411"/>
      <c r="R286" s="411"/>
      <c r="S286" s="411"/>
      <c r="T286" s="411"/>
      <c r="U286" s="411"/>
      <c r="V286" s="411"/>
      <c r="W286" s="411"/>
      <c r="X286" s="411"/>
      <c r="Y286" s="411"/>
      <c r="Z286" s="411"/>
      <c r="AA286" s="411"/>
      <c r="AB286" s="411"/>
      <c r="AC286" s="411"/>
      <c r="AD286" s="411"/>
      <c r="AE286" s="411"/>
      <c r="AF286" s="411"/>
      <c r="AG286" s="411"/>
      <c r="AH286" s="411"/>
      <c r="AI286" s="411"/>
      <c r="AJ286" s="411"/>
      <c r="AK286" s="411"/>
      <c r="AL286" s="411"/>
      <c r="AM286" s="411"/>
      <c r="AN286" s="411"/>
      <c r="AO286" s="411"/>
      <c r="AP286" s="411"/>
      <c r="AQ286" s="411"/>
      <c r="AR286" s="411"/>
      <c r="AS286" s="411"/>
      <c r="AT286" s="411"/>
      <c r="AU286" s="411"/>
      <c r="AV286" s="411"/>
      <c r="AW286" s="411"/>
      <c r="AX286" s="411"/>
      <c r="AY286" s="411"/>
      <c r="AZ286" s="411"/>
      <c r="BA286" s="411"/>
    </row>
    <row r="287" spans="2:53" ht="14.25" customHeight="1" x14ac:dyDescent="0.25">
      <c r="B287" s="411"/>
      <c r="C287" s="428"/>
      <c r="D287" s="428"/>
      <c r="E287" s="411"/>
      <c r="F287" s="411"/>
      <c r="G287" s="411"/>
      <c r="H287" s="411"/>
      <c r="I287" s="411"/>
      <c r="J287" s="411"/>
      <c r="K287" s="411"/>
      <c r="L287" s="411"/>
      <c r="M287" s="411"/>
      <c r="N287" s="411"/>
      <c r="O287" s="411"/>
      <c r="P287" s="411"/>
      <c r="Q287" s="411"/>
      <c r="R287" s="411"/>
      <c r="S287" s="411"/>
      <c r="T287" s="411"/>
      <c r="U287" s="411"/>
      <c r="V287" s="411"/>
      <c r="W287" s="411"/>
      <c r="X287" s="411"/>
      <c r="Y287" s="411"/>
      <c r="Z287" s="411"/>
      <c r="AA287" s="411"/>
      <c r="AB287" s="411"/>
      <c r="AC287" s="411"/>
      <c r="AD287" s="411"/>
      <c r="AE287" s="411"/>
      <c r="AF287" s="411"/>
      <c r="AG287" s="411"/>
      <c r="AH287" s="411"/>
      <c r="AI287" s="411"/>
      <c r="AJ287" s="411"/>
      <c r="AK287" s="411"/>
      <c r="AL287" s="411"/>
      <c r="AM287" s="411"/>
      <c r="AN287" s="411"/>
      <c r="AO287" s="411"/>
      <c r="AP287" s="411"/>
      <c r="AQ287" s="411"/>
      <c r="AR287" s="411"/>
      <c r="AS287" s="411"/>
      <c r="AT287" s="411"/>
      <c r="AU287" s="411"/>
      <c r="AV287" s="411"/>
      <c r="AW287" s="411"/>
      <c r="AX287" s="411"/>
      <c r="AY287" s="411"/>
      <c r="AZ287" s="411"/>
      <c r="BA287" s="411"/>
    </row>
    <row r="288" spans="2:53" ht="14.25" customHeight="1" x14ac:dyDescent="0.25">
      <c r="B288" s="411"/>
      <c r="C288" s="428"/>
      <c r="D288" s="428"/>
      <c r="E288" s="411"/>
      <c r="F288" s="411"/>
      <c r="G288" s="411"/>
      <c r="H288" s="411"/>
      <c r="I288" s="411"/>
      <c r="J288" s="411"/>
      <c r="K288" s="411"/>
      <c r="L288" s="411"/>
      <c r="M288" s="411"/>
      <c r="N288" s="411"/>
      <c r="O288" s="411"/>
      <c r="P288" s="411"/>
      <c r="Q288" s="411"/>
      <c r="R288" s="411"/>
      <c r="S288" s="411"/>
      <c r="T288" s="411"/>
      <c r="U288" s="411"/>
      <c r="V288" s="411"/>
      <c r="W288" s="411"/>
      <c r="X288" s="411"/>
      <c r="Y288" s="411"/>
      <c r="Z288" s="411"/>
      <c r="AA288" s="411"/>
      <c r="AB288" s="411"/>
      <c r="AC288" s="411"/>
      <c r="AD288" s="411"/>
      <c r="AE288" s="411"/>
      <c r="AF288" s="411"/>
      <c r="AG288" s="411"/>
      <c r="AH288" s="411"/>
      <c r="AI288" s="411"/>
      <c r="AJ288" s="411"/>
      <c r="AK288" s="411"/>
      <c r="AL288" s="411"/>
      <c r="AM288" s="411"/>
      <c r="AN288" s="411"/>
      <c r="AO288" s="411"/>
      <c r="AP288" s="411"/>
      <c r="AQ288" s="411"/>
      <c r="AR288" s="411"/>
      <c r="AS288" s="411"/>
      <c r="AT288" s="411"/>
      <c r="AU288" s="411"/>
      <c r="AV288" s="411"/>
      <c r="AW288" s="411"/>
      <c r="AX288" s="411"/>
      <c r="AY288" s="411"/>
      <c r="AZ288" s="411"/>
      <c r="BA288" s="411"/>
    </row>
    <row r="289" spans="2:53" ht="14.25" customHeight="1" x14ac:dyDescent="0.25">
      <c r="B289" s="411"/>
      <c r="C289" s="428"/>
      <c r="D289" s="428"/>
      <c r="E289" s="411"/>
      <c r="F289" s="411"/>
      <c r="G289" s="411"/>
      <c r="H289" s="411"/>
      <c r="I289" s="411"/>
      <c r="J289" s="411"/>
      <c r="K289" s="411"/>
      <c r="L289" s="411"/>
      <c r="M289" s="411"/>
      <c r="N289" s="411"/>
      <c r="O289" s="411"/>
      <c r="P289" s="411"/>
      <c r="Q289" s="411"/>
      <c r="R289" s="411"/>
      <c r="S289" s="411"/>
      <c r="T289" s="411"/>
      <c r="U289" s="411"/>
      <c r="V289" s="411"/>
      <c r="W289" s="411"/>
      <c r="X289" s="411"/>
      <c r="Y289" s="411"/>
      <c r="Z289" s="411"/>
      <c r="AA289" s="411"/>
      <c r="AB289" s="411"/>
      <c r="AC289" s="411"/>
      <c r="AD289" s="411"/>
      <c r="AE289" s="411"/>
      <c r="AF289" s="411"/>
      <c r="AG289" s="411"/>
      <c r="AH289" s="411"/>
      <c r="AI289" s="411"/>
      <c r="AJ289" s="411"/>
      <c r="AK289" s="411"/>
      <c r="AL289" s="411"/>
      <c r="AM289" s="411"/>
      <c r="AN289" s="411"/>
      <c r="AO289" s="411"/>
      <c r="AP289" s="411"/>
      <c r="AQ289" s="411"/>
      <c r="AR289" s="411"/>
      <c r="AS289" s="411"/>
      <c r="AT289" s="411"/>
      <c r="AU289" s="411"/>
      <c r="AV289" s="411"/>
      <c r="AW289" s="411"/>
      <c r="AX289" s="411"/>
      <c r="AY289" s="411"/>
      <c r="AZ289" s="411"/>
      <c r="BA289" s="411"/>
    </row>
    <row r="290" spans="2:53" ht="14.25" customHeight="1" x14ac:dyDescent="0.25">
      <c r="B290" s="411"/>
      <c r="C290" s="428"/>
      <c r="D290" s="428"/>
      <c r="E290" s="411"/>
      <c r="F290" s="411"/>
      <c r="G290" s="411"/>
      <c r="H290" s="411"/>
      <c r="I290" s="411"/>
      <c r="J290" s="411"/>
      <c r="K290" s="411"/>
      <c r="L290" s="411"/>
      <c r="M290" s="411"/>
      <c r="N290" s="411"/>
      <c r="O290" s="411"/>
      <c r="P290" s="411"/>
      <c r="Q290" s="411"/>
      <c r="R290" s="411"/>
      <c r="S290" s="411"/>
      <c r="T290" s="411"/>
      <c r="U290" s="411"/>
      <c r="V290" s="411"/>
      <c r="W290" s="411"/>
      <c r="X290" s="411"/>
      <c r="Y290" s="411"/>
      <c r="Z290" s="411"/>
      <c r="AA290" s="411"/>
      <c r="AB290" s="411"/>
      <c r="AC290" s="411"/>
      <c r="AD290" s="411"/>
      <c r="AE290" s="411"/>
      <c r="AF290" s="411"/>
      <c r="AG290" s="411"/>
      <c r="AH290" s="411"/>
      <c r="AI290" s="411"/>
      <c r="AJ290" s="411"/>
      <c r="AK290" s="411"/>
      <c r="AL290" s="411"/>
      <c r="AM290" s="411"/>
      <c r="AN290" s="411"/>
      <c r="AO290" s="411"/>
      <c r="AP290" s="411"/>
      <c r="AQ290" s="411"/>
      <c r="AR290" s="411"/>
      <c r="AS290" s="411"/>
      <c r="AT290" s="411"/>
      <c r="AU290" s="411"/>
      <c r="AV290" s="411"/>
      <c r="AW290" s="411"/>
      <c r="AX290" s="411"/>
      <c r="AY290" s="411"/>
      <c r="AZ290" s="411"/>
      <c r="BA290" s="411"/>
    </row>
    <row r="291" spans="2:53" ht="14.25" customHeight="1" x14ac:dyDescent="0.25">
      <c r="B291" s="411"/>
      <c r="C291" s="428"/>
      <c r="D291" s="428"/>
      <c r="E291" s="411"/>
      <c r="F291" s="411"/>
      <c r="G291" s="411"/>
      <c r="H291" s="411"/>
      <c r="I291" s="411"/>
      <c r="J291" s="411"/>
      <c r="K291" s="411"/>
      <c r="L291" s="411"/>
      <c r="M291" s="411"/>
      <c r="N291" s="411"/>
      <c r="O291" s="411"/>
      <c r="P291" s="411"/>
      <c r="Q291" s="411"/>
      <c r="R291" s="411"/>
      <c r="S291" s="411"/>
      <c r="T291" s="411"/>
      <c r="U291" s="411"/>
      <c r="V291" s="411"/>
      <c r="W291" s="411"/>
      <c r="X291" s="411"/>
      <c r="Y291" s="411"/>
      <c r="Z291" s="411"/>
      <c r="AA291" s="411"/>
      <c r="AB291" s="411"/>
      <c r="AC291" s="411"/>
      <c r="AD291" s="411"/>
      <c r="AE291" s="411"/>
      <c r="AF291" s="411"/>
      <c r="AG291" s="411"/>
      <c r="AH291" s="411"/>
      <c r="AI291" s="411"/>
      <c r="AJ291" s="411"/>
      <c r="AK291" s="411"/>
      <c r="AL291" s="411"/>
      <c r="AM291" s="411"/>
      <c r="AN291" s="411"/>
      <c r="AO291" s="411"/>
      <c r="AP291" s="411"/>
      <c r="AQ291" s="411"/>
      <c r="AR291" s="411"/>
      <c r="AS291" s="411"/>
      <c r="AT291" s="411"/>
      <c r="AU291" s="411"/>
      <c r="AV291" s="411"/>
      <c r="AW291" s="411"/>
      <c r="AX291" s="411"/>
      <c r="AY291" s="411"/>
      <c r="AZ291" s="411"/>
      <c r="BA291" s="411"/>
    </row>
    <row r="292" spans="2:53" ht="14.25" customHeight="1" x14ac:dyDescent="0.25">
      <c r="B292" s="411"/>
      <c r="C292" s="428"/>
      <c r="D292" s="428"/>
      <c r="E292" s="411"/>
      <c r="F292" s="411"/>
      <c r="G292" s="411"/>
      <c r="H292" s="411"/>
      <c r="I292" s="411"/>
      <c r="J292" s="411"/>
      <c r="K292" s="411"/>
      <c r="L292" s="411"/>
      <c r="M292" s="411"/>
      <c r="N292" s="411"/>
      <c r="O292" s="411"/>
      <c r="P292" s="411"/>
      <c r="Q292" s="411"/>
      <c r="R292" s="411"/>
      <c r="S292" s="411"/>
      <c r="T292" s="411"/>
      <c r="U292" s="411"/>
      <c r="V292" s="411"/>
      <c r="W292" s="411"/>
      <c r="X292" s="411"/>
      <c r="Y292" s="411"/>
      <c r="Z292" s="411"/>
      <c r="AA292" s="411"/>
      <c r="AB292" s="411"/>
      <c r="AC292" s="411"/>
      <c r="AD292" s="411"/>
      <c r="AE292" s="411"/>
      <c r="AF292" s="411"/>
      <c r="AG292" s="411"/>
      <c r="AH292" s="411"/>
      <c r="AI292" s="411"/>
      <c r="AJ292" s="411"/>
      <c r="AK292" s="411"/>
      <c r="AL292" s="411"/>
      <c r="AM292" s="411"/>
      <c r="AN292" s="411"/>
      <c r="AO292" s="411"/>
      <c r="AP292" s="411"/>
      <c r="AQ292" s="411"/>
      <c r="AR292" s="411"/>
      <c r="AS292" s="411"/>
      <c r="AT292" s="411"/>
      <c r="AU292" s="411"/>
      <c r="AV292" s="411"/>
      <c r="AW292" s="411"/>
      <c r="AX292" s="411"/>
      <c r="AY292" s="411"/>
      <c r="AZ292" s="411"/>
      <c r="BA292" s="411"/>
    </row>
    <row r="293" spans="2:53" ht="14.25" customHeight="1" x14ac:dyDescent="0.25">
      <c r="B293" s="411"/>
      <c r="C293" s="428"/>
      <c r="D293" s="428"/>
      <c r="E293" s="411"/>
      <c r="F293" s="411"/>
      <c r="G293" s="411"/>
      <c r="H293" s="411"/>
      <c r="I293" s="411"/>
      <c r="J293" s="411"/>
      <c r="K293" s="411"/>
      <c r="L293" s="411"/>
      <c r="M293" s="411"/>
      <c r="N293" s="411"/>
      <c r="O293" s="411"/>
      <c r="P293" s="411"/>
      <c r="Q293" s="411"/>
      <c r="R293" s="411"/>
      <c r="S293" s="411"/>
      <c r="T293" s="411"/>
      <c r="U293" s="411"/>
      <c r="V293" s="411"/>
      <c r="W293" s="411"/>
      <c r="X293" s="411"/>
      <c r="Y293" s="411"/>
      <c r="Z293" s="411"/>
      <c r="AA293" s="411"/>
      <c r="AB293" s="411"/>
      <c r="AC293" s="411"/>
      <c r="AD293" s="411"/>
      <c r="AE293" s="411"/>
      <c r="AF293" s="411"/>
      <c r="AG293" s="411"/>
      <c r="AH293" s="411"/>
      <c r="AI293" s="411"/>
      <c r="AJ293" s="411"/>
      <c r="AK293" s="411"/>
      <c r="AL293" s="411"/>
      <c r="AM293" s="411"/>
      <c r="AN293" s="411"/>
      <c r="AO293" s="411"/>
      <c r="AP293" s="411"/>
      <c r="AQ293" s="411"/>
      <c r="AR293" s="411"/>
      <c r="AS293" s="411"/>
      <c r="AT293" s="411"/>
      <c r="AU293" s="411"/>
      <c r="AV293" s="411"/>
      <c r="AW293" s="411"/>
      <c r="AX293" s="411"/>
      <c r="AY293" s="411"/>
      <c r="AZ293" s="411"/>
      <c r="BA293" s="411"/>
    </row>
    <row r="294" spans="2:53" ht="14.25" customHeight="1" x14ac:dyDescent="0.25">
      <c r="B294" s="411"/>
      <c r="C294" s="428"/>
      <c r="D294" s="428"/>
      <c r="E294" s="411"/>
      <c r="F294" s="411"/>
      <c r="G294" s="411"/>
      <c r="H294" s="411"/>
      <c r="I294" s="411"/>
      <c r="J294" s="411"/>
      <c r="K294" s="411"/>
      <c r="L294" s="411"/>
      <c r="M294" s="411"/>
      <c r="N294" s="411"/>
      <c r="O294" s="411"/>
      <c r="P294" s="411"/>
      <c r="Q294" s="411"/>
      <c r="R294" s="411"/>
      <c r="S294" s="411"/>
      <c r="T294" s="411"/>
      <c r="U294" s="411"/>
      <c r="V294" s="411"/>
      <c r="W294" s="411"/>
      <c r="X294" s="411"/>
      <c r="Y294" s="411"/>
      <c r="Z294" s="411"/>
      <c r="AA294" s="411"/>
      <c r="AB294" s="411"/>
      <c r="AC294" s="411"/>
      <c r="AD294" s="411"/>
      <c r="AE294" s="411"/>
      <c r="AF294" s="411"/>
      <c r="AG294" s="411"/>
      <c r="AH294" s="411"/>
      <c r="AI294" s="411"/>
      <c r="AJ294" s="411"/>
      <c r="AK294" s="411"/>
      <c r="AL294" s="411"/>
      <c r="AM294" s="411"/>
      <c r="AN294" s="411"/>
      <c r="AO294" s="411"/>
      <c r="AP294" s="411"/>
      <c r="AQ294" s="411"/>
      <c r="AR294" s="411"/>
      <c r="AS294" s="411"/>
      <c r="AT294" s="411"/>
      <c r="AU294" s="411"/>
      <c r="AV294" s="411"/>
      <c r="AW294" s="411"/>
      <c r="AX294" s="411"/>
      <c r="AY294" s="411"/>
      <c r="AZ294" s="411"/>
      <c r="BA294" s="411"/>
    </row>
    <row r="295" spans="2:53" ht="14.25" customHeight="1" x14ac:dyDescent="0.25">
      <c r="B295" s="411"/>
      <c r="C295" s="428"/>
      <c r="D295" s="428"/>
      <c r="E295" s="411"/>
      <c r="F295" s="411"/>
      <c r="G295" s="411"/>
      <c r="H295" s="411"/>
      <c r="I295" s="411"/>
      <c r="J295" s="411"/>
      <c r="K295" s="411"/>
      <c r="L295" s="411"/>
      <c r="M295" s="411"/>
      <c r="N295" s="411"/>
      <c r="O295" s="411"/>
      <c r="P295" s="411"/>
      <c r="Q295" s="411"/>
      <c r="R295" s="411"/>
      <c r="S295" s="411"/>
      <c r="T295" s="411"/>
      <c r="U295" s="411"/>
      <c r="V295" s="411"/>
      <c r="W295" s="411"/>
      <c r="X295" s="411"/>
      <c r="Y295" s="411"/>
      <c r="Z295" s="411"/>
      <c r="AA295" s="411"/>
      <c r="AB295" s="411"/>
      <c r="AC295" s="411"/>
      <c r="AD295" s="411"/>
      <c r="AE295" s="411"/>
      <c r="AF295" s="411"/>
      <c r="AG295" s="411"/>
      <c r="AH295" s="411"/>
      <c r="AI295" s="411"/>
      <c r="AJ295" s="411"/>
      <c r="AK295" s="411"/>
      <c r="AL295" s="411"/>
      <c r="AM295" s="411"/>
      <c r="AN295" s="411"/>
      <c r="AO295" s="411"/>
      <c r="AP295" s="411"/>
      <c r="AQ295" s="411"/>
      <c r="AR295" s="411"/>
      <c r="AS295" s="411"/>
      <c r="AT295" s="411"/>
      <c r="AU295" s="411"/>
      <c r="AV295" s="411"/>
      <c r="AW295" s="411"/>
      <c r="AX295" s="411"/>
      <c r="AY295" s="411"/>
      <c r="AZ295" s="411"/>
      <c r="BA295" s="411"/>
    </row>
    <row r="296" spans="2:53" ht="14.25" customHeight="1" x14ac:dyDescent="0.25">
      <c r="B296" s="411"/>
      <c r="C296" s="428"/>
      <c r="D296" s="428"/>
      <c r="E296" s="411"/>
      <c r="F296" s="411"/>
      <c r="G296" s="411"/>
      <c r="H296" s="411"/>
      <c r="I296" s="411"/>
      <c r="J296" s="411"/>
      <c r="K296" s="411"/>
      <c r="L296" s="411"/>
      <c r="M296" s="411"/>
      <c r="N296" s="411"/>
      <c r="O296" s="411"/>
      <c r="P296" s="411"/>
      <c r="Q296" s="411"/>
      <c r="R296" s="411"/>
      <c r="S296" s="411"/>
      <c r="T296" s="411"/>
      <c r="U296" s="411"/>
      <c r="V296" s="411"/>
      <c r="W296" s="411"/>
      <c r="X296" s="411"/>
      <c r="Y296" s="411"/>
      <c r="Z296" s="411"/>
      <c r="AA296" s="411"/>
      <c r="AB296" s="411"/>
      <c r="AC296" s="411"/>
      <c r="AD296" s="411"/>
      <c r="AE296" s="411"/>
      <c r="AF296" s="411"/>
      <c r="AG296" s="411"/>
      <c r="AH296" s="411"/>
      <c r="AI296" s="411"/>
      <c r="AJ296" s="411"/>
      <c r="AK296" s="411"/>
      <c r="AL296" s="411"/>
      <c r="AM296" s="411"/>
      <c r="AN296" s="411"/>
      <c r="AO296" s="411"/>
      <c r="AP296" s="411"/>
      <c r="AQ296" s="411"/>
      <c r="AR296" s="411"/>
      <c r="AS296" s="411"/>
      <c r="AT296" s="411"/>
      <c r="AU296" s="411"/>
      <c r="AV296" s="411"/>
      <c r="AW296" s="411"/>
      <c r="AX296" s="411"/>
      <c r="AY296" s="411"/>
      <c r="AZ296" s="411"/>
      <c r="BA296" s="411"/>
    </row>
    <row r="297" spans="2:53" ht="14.25" customHeight="1" x14ac:dyDescent="0.25">
      <c r="B297" s="411"/>
      <c r="C297" s="428"/>
      <c r="D297" s="428"/>
      <c r="E297" s="411"/>
      <c r="F297" s="411"/>
      <c r="G297" s="411"/>
      <c r="H297" s="411"/>
      <c r="I297" s="411"/>
      <c r="J297" s="411"/>
      <c r="K297" s="411"/>
      <c r="L297" s="411"/>
      <c r="M297" s="411"/>
      <c r="N297" s="411"/>
      <c r="O297" s="411"/>
      <c r="P297" s="411"/>
      <c r="Q297" s="411"/>
      <c r="R297" s="411"/>
      <c r="S297" s="411"/>
      <c r="T297" s="411"/>
      <c r="U297" s="411"/>
      <c r="V297" s="411"/>
      <c r="W297" s="411"/>
      <c r="X297" s="411"/>
      <c r="Y297" s="411"/>
      <c r="Z297" s="411"/>
      <c r="AA297" s="411"/>
      <c r="AB297" s="411"/>
      <c r="AC297" s="411"/>
      <c r="AD297" s="411"/>
      <c r="AE297" s="411"/>
      <c r="AF297" s="411"/>
      <c r="AG297" s="411"/>
      <c r="AH297" s="411"/>
      <c r="AI297" s="411"/>
      <c r="AJ297" s="411"/>
      <c r="AK297" s="411"/>
      <c r="AL297" s="411"/>
      <c r="AM297" s="411"/>
      <c r="AN297" s="411"/>
      <c r="AO297" s="411"/>
      <c r="AP297" s="411"/>
      <c r="AQ297" s="411"/>
      <c r="AR297" s="411"/>
      <c r="AS297" s="411"/>
      <c r="AT297" s="411"/>
      <c r="AU297" s="411"/>
      <c r="AV297" s="411"/>
      <c r="AW297" s="411"/>
      <c r="AX297" s="411"/>
      <c r="AY297" s="411"/>
      <c r="AZ297" s="411"/>
      <c r="BA297" s="411"/>
    </row>
    <row r="298" spans="2:53" ht="14.25" customHeight="1" x14ac:dyDescent="0.25">
      <c r="B298" s="411"/>
      <c r="C298" s="428"/>
      <c r="D298" s="428"/>
      <c r="E298" s="411"/>
      <c r="F298" s="411"/>
      <c r="G298" s="411"/>
      <c r="H298" s="411"/>
      <c r="I298" s="411"/>
      <c r="J298" s="411"/>
      <c r="K298" s="411"/>
      <c r="L298" s="411"/>
      <c r="M298" s="411"/>
      <c r="N298" s="411"/>
      <c r="O298" s="411"/>
      <c r="P298" s="411"/>
      <c r="Q298" s="411"/>
      <c r="R298" s="411"/>
      <c r="S298" s="411"/>
      <c r="T298" s="411"/>
      <c r="U298" s="411"/>
      <c r="V298" s="411"/>
      <c r="W298" s="411"/>
      <c r="X298" s="411"/>
      <c r="Y298" s="411"/>
      <c r="Z298" s="411"/>
      <c r="AA298" s="411"/>
      <c r="AB298" s="411"/>
      <c r="AC298" s="411"/>
      <c r="AD298" s="411"/>
      <c r="AE298" s="411"/>
      <c r="AF298" s="411"/>
      <c r="AG298" s="411"/>
      <c r="AH298" s="411"/>
      <c r="AI298" s="411"/>
      <c r="AJ298" s="411"/>
      <c r="AK298" s="411"/>
      <c r="AL298" s="411"/>
      <c r="AM298" s="411"/>
      <c r="AN298" s="411"/>
      <c r="AO298" s="411"/>
      <c r="AP298" s="411"/>
      <c r="AQ298" s="411"/>
      <c r="AR298" s="411"/>
      <c r="AS298" s="411"/>
      <c r="AT298" s="411"/>
      <c r="AU298" s="411"/>
      <c r="AV298" s="411"/>
      <c r="AW298" s="411"/>
      <c r="AX298" s="411"/>
      <c r="AY298" s="411"/>
      <c r="AZ298" s="411"/>
      <c r="BA298" s="411"/>
    </row>
    <row r="299" spans="2:53" ht="14.25" customHeight="1" x14ac:dyDescent="0.25">
      <c r="B299" s="411"/>
      <c r="C299" s="428"/>
      <c r="D299" s="428"/>
      <c r="E299" s="411"/>
      <c r="F299" s="411"/>
      <c r="G299" s="411"/>
      <c r="H299" s="411"/>
      <c r="I299" s="411"/>
      <c r="J299" s="411"/>
      <c r="K299" s="411"/>
      <c r="L299" s="411"/>
      <c r="M299" s="411"/>
      <c r="N299" s="411"/>
      <c r="O299" s="411"/>
      <c r="P299" s="411"/>
      <c r="Q299" s="411"/>
      <c r="R299" s="411"/>
      <c r="S299" s="411"/>
      <c r="T299" s="411"/>
      <c r="U299" s="411"/>
      <c r="V299" s="411"/>
      <c r="W299" s="411"/>
      <c r="X299" s="411"/>
      <c r="Y299" s="411"/>
      <c r="Z299" s="411"/>
      <c r="AA299" s="411"/>
      <c r="AB299" s="411"/>
      <c r="AC299" s="411"/>
      <c r="AD299" s="411"/>
      <c r="AE299" s="411"/>
      <c r="AF299" s="411"/>
      <c r="AG299" s="411"/>
      <c r="AH299" s="411"/>
      <c r="AI299" s="411"/>
      <c r="AJ299" s="411"/>
      <c r="AK299" s="411"/>
      <c r="AL299" s="411"/>
      <c r="AM299" s="411"/>
      <c r="AN299" s="411"/>
      <c r="AO299" s="411"/>
      <c r="AP299" s="411"/>
      <c r="AQ299" s="411"/>
      <c r="AR299" s="411"/>
      <c r="AS299" s="411"/>
      <c r="AT299" s="411"/>
      <c r="AU299" s="411"/>
      <c r="AV299" s="411"/>
      <c r="AW299" s="411"/>
      <c r="AX299" s="411"/>
      <c r="AY299" s="411"/>
      <c r="AZ299" s="411"/>
      <c r="BA299" s="411"/>
    </row>
    <row r="300" spans="2:53" ht="14.25" customHeight="1" x14ac:dyDescent="0.25">
      <c r="B300" s="411"/>
      <c r="C300" s="428"/>
      <c r="D300" s="428"/>
      <c r="E300" s="411"/>
      <c r="F300" s="411"/>
      <c r="G300" s="411"/>
      <c r="H300" s="411"/>
      <c r="I300" s="411"/>
      <c r="J300" s="411"/>
      <c r="K300" s="411"/>
      <c r="L300" s="411"/>
      <c r="M300" s="411"/>
      <c r="N300" s="411"/>
      <c r="O300" s="411"/>
      <c r="P300" s="411"/>
      <c r="Q300" s="411"/>
      <c r="R300" s="411"/>
      <c r="S300" s="411"/>
      <c r="T300" s="411"/>
      <c r="U300" s="411"/>
      <c r="V300" s="411"/>
      <c r="W300" s="411"/>
      <c r="X300" s="411"/>
      <c r="Y300" s="411"/>
      <c r="Z300" s="411"/>
      <c r="AA300" s="411"/>
      <c r="AB300" s="411"/>
      <c r="AC300" s="411"/>
      <c r="AD300" s="411"/>
      <c r="AE300" s="411"/>
      <c r="AF300" s="411"/>
      <c r="AG300" s="411"/>
      <c r="AH300" s="411"/>
      <c r="AI300" s="411"/>
      <c r="AJ300" s="411"/>
      <c r="AK300" s="411"/>
      <c r="AL300" s="411"/>
      <c r="AM300" s="411"/>
      <c r="AN300" s="411"/>
      <c r="AO300" s="411"/>
      <c r="AP300" s="411"/>
      <c r="AQ300" s="411"/>
      <c r="AR300" s="411"/>
      <c r="AS300" s="411"/>
      <c r="AT300" s="411"/>
      <c r="AU300" s="411"/>
      <c r="AV300" s="411"/>
      <c r="AW300" s="411"/>
      <c r="AX300" s="411"/>
      <c r="AY300" s="411"/>
      <c r="AZ300" s="411"/>
      <c r="BA300" s="411"/>
    </row>
    <row r="301" spans="2:53" ht="14.25" customHeight="1" x14ac:dyDescent="0.25">
      <c r="B301" s="411"/>
      <c r="C301" s="428"/>
      <c r="D301" s="428"/>
      <c r="E301" s="411"/>
      <c r="F301" s="411"/>
      <c r="G301" s="411"/>
      <c r="H301" s="411"/>
      <c r="I301" s="411"/>
      <c r="J301" s="411"/>
      <c r="K301" s="411"/>
      <c r="L301" s="411"/>
      <c r="M301" s="411"/>
      <c r="N301" s="411"/>
      <c r="O301" s="411"/>
      <c r="P301" s="411"/>
      <c r="Q301" s="411"/>
      <c r="R301" s="411"/>
      <c r="S301" s="411"/>
      <c r="T301" s="411"/>
      <c r="U301" s="411"/>
      <c r="V301" s="411"/>
      <c r="W301" s="411"/>
      <c r="X301" s="411"/>
      <c r="Y301" s="411"/>
      <c r="Z301" s="411"/>
      <c r="AA301" s="411"/>
      <c r="AB301" s="411"/>
      <c r="AC301" s="411"/>
      <c r="AD301" s="411"/>
      <c r="AE301" s="411"/>
      <c r="AF301" s="411"/>
      <c r="AG301" s="411"/>
      <c r="AH301" s="411"/>
      <c r="AI301" s="411"/>
      <c r="AJ301" s="411"/>
      <c r="AK301" s="411"/>
      <c r="AL301" s="411"/>
      <c r="AM301" s="411"/>
      <c r="AN301" s="411"/>
      <c r="AO301" s="411"/>
      <c r="AP301" s="411"/>
      <c r="AQ301" s="411"/>
      <c r="AR301" s="411"/>
      <c r="AS301" s="411"/>
      <c r="AT301" s="411"/>
      <c r="AU301" s="411"/>
      <c r="AV301" s="411"/>
      <c r="AW301" s="411"/>
      <c r="AX301" s="411"/>
      <c r="AY301" s="411"/>
      <c r="AZ301" s="411"/>
      <c r="BA301" s="411"/>
    </row>
    <row r="302" spans="2:53" ht="14.25" customHeight="1" x14ac:dyDescent="0.25">
      <c r="B302" s="411"/>
      <c r="C302" s="428"/>
      <c r="D302" s="428"/>
      <c r="E302" s="411"/>
      <c r="F302" s="411"/>
      <c r="G302" s="411"/>
      <c r="H302" s="411"/>
      <c r="I302" s="411"/>
      <c r="J302" s="411"/>
      <c r="K302" s="411"/>
      <c r="L302" s="411"/>
      <c r="M302" s="411"/>
      <c r="N302" s="411"/>
      <c r="O302" s="411"/>
      <c r="P302" s="411"/>
      <c r="Q302" s="411"/>
      <c r="R302" s="411"/>
      <c r="S302" s="411"/>
      <c r="T302" s="411"/>
      <c r="U302" s="411"/>
      <c r="V302" s="411"/>
      <c r="W302" s="411"/>
      <c r="X302" s="411"/>
      <c r="Y302" s="411"/>
      <c r="Z302" s="411"/>
      <c r="AA302" s="411"/>
      <c r="AB302" s="411"/>
      <c r="AC302" s="411"/>
      <c r="AD302" s="411"/>
      <c r="AE302" s="411"/>
      <c r="AF302" s="411"/>
      <c r="AG302" s="411"/>
      <c r="AH302" s="411"/>
      <c r="AI302" s="411"/>
      <c r="AJ302" s="411"/>
      <c r="AK302" s="411"/>
      <c r="AL302" s="411"/>
      <c r="AM302" s="411"/>
      <c r="AN302" s="411"/>
      <c r="AO302" s="411"/>
      <c r="AP302" s="411"/>
      <c r="AQ302" s="411"/>
      <c r="AR302" s="411"/>
      <c r="AS302" s="411"/>
      <c r="AT302" s="411"/>
      <c r="AU302" s="411"/>
      <c r="AV302" s="411"/>
      <c r="AW302" s="411"/>
      <c r="AX302" s="411"/>
      <c r="AY302" s="411"/>
      <c r="AZ302" s="411"/>
      <c r="BA302" s="411"/>
    </row>
    <row r="303" spans="2:53" ht="14.25" customHeight="1" x14ac:dyDescent="0.25">
      <c r="B303" s="411"/>
      <c r="C303" s="428"/>
      <c r="D303" s="428"/>
      <c r="E303" s="411"/>
      <c r="F303" s="411"/>
      <c r="G303" s="411"/>
      <c r="H303" s="411"/>
      <c r="I303" s="411"/>
      <c r="J303" s="411"/>
      <c r="K303" s="411"/>
      <c r="L303" s="411"/>
      <c r="M303" s="411"/>
      <c r="N303" s="411"/>
      <c r="O303" s="411"/>
      <c r="P303" s="411"/>
      <c r="Q303" s="411"/>
      <c r="R303" s="411"/>
      <c r="S303" s="411"/>
      <c r="T303" s="411"/>
      <c r="U303" s="411"/>
      <c r="V303" s="411"/>
      <c r="W303" s="411"/>
      <c r="X303" s="411"/>
      <c r="Y303" s="411"/>
      <c r="Z303" s="411"/>
      <c r="AA303" s="411"/>
      <c r="AB303" s="411"/>
      <c r="AC303" s="411"/>
      <c r="AD303" s="411"/>
      <c r="AE303" s="411"/>
      <c r="AF303" s="411"/>
      <c r="AG303" s="411"/>
      <c r="AH303" s="411"/>
      <c r="AI303" s="411"/>
      <c r="AJ303" s="411"/>
      <c r="AK303" s="411"/>
      <c r="AL303" s="411"/>
      <c r="AM303" s="411"/>
      <c r="AN303" s="411"/>
      <c r="AO303" s="411"/>
      <c r="AP303" s="411"/>
      <c r="AQ303" s="411"/>
      <c r="AR303" s="411"/>
      <c r="AS303" s="411"/>
      <c r="AT303" s="411"/>
      <c r="AU303" s="411"/>
      <c r="AV303" s="411"/>
      <c r="AW303" s="411"/>
      <c r="AX303" s="411"/>
      <c r="AY303" s="411"/>
      <c r="AZ303" s="411"/>
      <c r="BA303" s="411"/>
    </row>
    <row r="304" spans="2:53" ht="14.25" customHeight="1" x14ac:dyDescent="0.25">
      <c r="B304" s="411"/>
      <c r="C304" s="428"/>
      <c r="D304" s="428"/>
      <c r="E304" s="411"/>
      <c r="F304" s="411"/>
      <c r="G304" s="411"/>
      <c r="H304" s="411"/>
      <c r="I304" s="411"/>
      <c r="J304" s="411"/>
      <c r="K304" s="411"/>
      <c r="L304" s="411"/>
      <c r="M304" s="411"/>
      <c r="N304" s="411"/>
      <c r="O304" s="411"/>
      <c r="P304" s="411"/>
      <c r="Q304" s="411"/>
      <c r="R304" s="411"/>
      <c r="S304" s="411"/>
      <c r="T304" s="411"/>
      <c r="U304" s="411"/>
      <c r="V304" s="411"/>
      <c r="W304" s="411"/>
      <c r="X304" s="411"/>
      <c r="Y304" s="411"/>
      <c r="Z304" s="411"/>
      <c r="AA304" s="411"/>
      <c r="AB304" s="411"/>
      <c r="AC304" s="411"/>
      <c r="AD304" s="411"/>
      <c r="AE304" s="411"/>
      <c r="AF304" s="411"/>
      <c r="AG304" s="411"/>
      <c r="AH304" s="411"/>
      <c r="AI304" s="411"/>
      <c r="AJ304" s="411"/>
      <c r="AK304" s="411"/>
      <c r="AL304" s="411"/>
      <c r="AM304" s="411"/>
      <c r="AN304" s="411"/>
      <c r="AO304" s="411"/>
      <c r="AP304" s="411"/>
      <c r="AQ304" s="411"/>
      <c r="AR304" s="411"/>
      <c r="AS304" s="411"/>
      <c r="AT304" s="411"/>
      <c r="AU304" s="411"/>
      <c r="AV304" s="411"/>
      <c r="AW304" s="411"/>
      <c r="AX304" s="411"/>
      <c r="AY304" s="411"/>
      <c r="AZ304" s="411"/>
      <c r="BA304" s="411"/>
    </row>
    <row r="305" spans="2:53" ht="14.25" customHeight="1" x14ac:dyDescent="0.25">
      <c r="B305" s="411"/>
      <c r="C305" s="428"/>
      <c r="D305" s="428"/>
      <c r="E305" s="411"/>
      <c r="F305" s="411"/>
      <c r="G305" s="411"/>
      <c r="H305" s="411"/>
      <c r="I305" s="411"/>
      <c r="J305" s="411"/>
      <c r="K305" s="411"/>
      <c r="L305" s="411"/>
      <c r="M305" s="411"/>
      <c r="N305" s="411"/>
      <c r="O305" s="411"/>
      <c r="P305" s="411"/>
      <c r="Q305" s="411"/>
      <c r="R305" s="411"/>
      <c r="S305" s="411"/>
      <c r="T305" s="411"/>
      <c r="U305" s="411"/>
      <c r="V305" s="411"/>
      <c r="W305" s="411"/>
      <c r="X305" s="411"/>
      <c r="Y305" s="411"/>
      <c r="Z305" s="411"/>
      <c r="AA305" s="411"/>
      <c r="AB305" s="411"/>
      <c r="AC305" s="411"/>
      <c r="AD305" s="411"/>
      <c r="AE305" s="411"/>
      <c r="AF305" s="411"/>
      <c r="AG305" s="411"/>
      <c r="AH305" s="411"/>
      <c r="AI305" s="411"/>
      <c r="AJ305" s="411"/>
      <c r="AK305" s="411"/>
      <c r="AL305" s="411"/>
      <c r="AM305" s="411"/>
      <c r="AN305" s="411"/>
      <c r="AO305" s="411"/>
      <c r="AP305" s="411"/>
      <c r="AQ305" s="411"/>
      <c r="AR305" s="411"/>
      <c r="AS305" s="411"/>
      <c r="AT305" s="411"/>
      <c r="AU305" s="411"/>
      <c r="AV305" s="411"/>
      <c r="AW305" s="411"/>
      <c r="AX305" s="411"/>
      <c r="AY305" s="411"/>
      <c r="AZ305" s="411"/>
      <c r="BA305" s="411"/>
    </row>
    <row r="306" spans="2:53" ht="14.25" customHeight="1" x14ac:dyDescent="0.25">
      <c r="B306" s="411"/>
      <c r="C306" s="428"/>
      <c r="D306" s="428"/>
      <c r="E306" s="411"/>
      <c r="F306" s="411"/>
      <c r="G306" s="411"/>
      <c r="H306" s="411"/>
      <c r="I306" s="411"/>
      <c r="J306" s="411"/>
      <c r="K306" s="411"/>
      <c r="L306" s="411"/>
      <c r="M306" s="411"/>
      <c r="N306" s="411"/>
      <c r="O306" s="411"/>
      <c r="P306" s="411"/>
      <c r="Q306" s="411"/>
      <c r="R306" s="411"/>
      <c r="S306" s="411"/>
      <c r="T306" s="411"/>
      <c r="U306" s="411"/>
      <c r="V306" s="411"/>
      <c r="W306" s="411"/>
      <c r="X306" s="411"/>
      <c r="Y306" s="411"/>
      <c r="Z306" s="411"/>
      <c r="AA306" s="411"/>
      <c r="AB306" s="411"/>
      <c r="AC306" s="411"/>
      <c r="AD306" s="411"/>
      <c r="AE306" s="411"/>
      <c r="AF306" s="411"/>
      <c r="AG306" s="411"/>
      <c r="AH306" s="411"/>
      <c r="AI306" s="411"/>
      <c r="AJ306" s="411"/>
      <c r="AK306" s="411"/>
      <c r="AL306" s="411"/>
      <c r="AM306" s="411"/>
      <c r="AN306" s="411"/>
      <c r="AO306" s="411"/>
      <c r="AP306" s="411"/>
      <c r="AQ306" s="411"/>
      <c r="AR306" s="411"/>
      <c r="AS306" s="411"/>
      <c r="AT306" s="411"/>
      <c r="AU306" s="411"/>
      <c r="AV306" s="411"/>
      <c r="AW306" s="411"/>
      <c r="AX306" s="411"/>
      <c r="AY306" s="411"/>
      <c r="AZ306" s="411"/>
      <c r="BA306" s="411"/>
    </row>
    <row r="307" spans="2:53" ht="14.25" customHeight="1" x14ac:dyDescent="0.25">
      <c r="B307" s="411"/>
      <c r="C307" s="428"/>
      <c r="D307" s="428"/>
      <c r="E307" s="411"/>
      <c r="F307" s="411"/>
      <c r="G307" s="411"/>
      <c r="H307" s="411"/>
      <c r="I307" s="411"/>
      <c r="J307" s="411"/>
      <c r="K307" s="411"/>
      <c r="L307" s="411"/>
      <c r="M307" s="411"/>
      <c r="N307" s="411"/>
      <c r="O307" s="411"/>
      <c r="P307" s="411"/>
      <c r="Q307" s="411"/>
      <c r="R307" s="411"/>
      <c r="S307" s="411"/>
      <c r="T307" s="411"/>
      <c r="U307" s="411"/>
      <c r="V307" s="411"/>
      <c r="W307" s="411"/>
      <c r="X307" s="411"/>
      <c r="Y307" s="411"/>
      <c r="Z307" s="411"/>
      <c r="AA307" s="411"/>
      <c r="AB307" s="411"/>
      <c r="AC307" s="411"/>
      <c r="AD307" s="411"/>
      <c r="AE307" s="411"/>
      <c r="AF307" s="411"/>
      <c r="AG307" s="411"/>
      <c r="AH307" s="411"/>
      <c r="AI307" s="411"/>
      <c r="AJ307" s="411"/>
      <c r="AK307" s="411"/>
      <c r="AL307" s="411"/>
      <c r="AM307" s="411"/>
      <c r="AN307" s="411"/>
      <c r="AO307" s="411"/>
      <c r="AP307" s="411"/>
      <c r="AQ307" s="411"/>
      <c r="AR307" s="411"/>
      <c r="AS307" s="411"/>
      <c r="AT307" s="411"/>
      <c r="AU307" s="411"/>
      <c r="AV307" s="411"/>
      <c r="AW307" s="411"/>
      <c r="AX307" s="411"/>
      <c r="AY307" s="411"/>
      <c r="AZ307" s="411"/>
      <c r="BA307" s="411"/>
    </row>
    <row r="308" spans="2:53" ht="14.25" customHeight="1" x14ac:dyDescent="0.25">
      <c r="B308" s="411"/>
      <c r="C308" s="428"/>
      <c r="D308" s="428"/>
      <c r="E308" s="411"/>
      <c r="F308" s="411"/>
      <c r="G308" s="411"/>
      <c r="H308" s="411"/>
      <c r="I308" s="411"/>
      <c r="J308" s="411"/>
      <c r="K308" s="411"/>
      <c r="L308" s="411"/>
      <c r="M308" s="411"/>
      <c r="N308" s="411"/>
      <c r="O308" s="411"/>
      <c r="P308" s="411"/>
      <c r="Q308" s="411"/>
      <c r="R308" s="411"/>
      <c r="S308" s="411"/>
      <c r="T308" s="411"/>
      <c r="U308" s="411"/>
      <c r="V308" s="411"/>
      <c r="W308" s="411"/>
      <c r="X308" s="411"/>
      <c r="Y308" s="411"/>
      <c r="Z308" s="411"/>
      <c r="AA308" s="411"/>
      <c r="AB308" s="411"/>
      <c r="AC308" s="411"/>
      <c r="AD308" s="411"/>
      <c r="AE308" s="411"/>
      <c r="AF308" s="411"/>
      <c r="AG308" s="411"/>
      <c r="AH308" s="411"/>
      <c r="AI308" s="411"/>
      <c r="AJ308" s="411"/>
      <c r="AK308" s="411"/>
      <c r="AL308" s="411"/>
      <c r="AM308" s="411"/>
      <c r="AN308" s="411"/>
      <c r="AO308" s="411"/>
      <c r="AP308" s="411"/>
      <c r="AQ308" s="411"/>
      <c r="AR308" s="411"/>
      <c r="AS308" s="411"/>
      <c r="AT308" s="411"/>
      <c r="AU308" s="411"/>
      <c r="AV308" s="411"/>
      <c r="AW308" s="411"/>
      <c r="AX308" s="411"/>
      <c r="AY308" s="411"/>
      <c r="AZ308" s="411"/>
      <c r="BA308" s="411"/>
    </row>
    <row r="309" spans="2:53" ht="14.25" customHeight="1" x14ac:dyDescent="0.25">
      <c r="B309" s="411"/>
      <c r="C309" s="428"/>
      <c r="D309" s="428"/>
      <c r="E309" s="411"/>
      <c r="F309" s="411"/>
      <c r="G309" s="411"/>
      <c r="H309" s="411"/>
      <c r="I309" s="411"/>
      <c r="J309" s="411"/>
      <c r="K309" s="411"/>
      <c r="L309" s="411"/>
      <c r="M309" s="411"/>
      <c r="N309" s="411"/>
      <c r="O309" s="411"/>
      <c r="P309" s="411"/>
      <c r="Q309" s="411"/>
      <c r="R309" s="411"/>
      <c r="S309" s="411"/>
      <c r="T309" s="411"/>
      <c r="U309" s="411"/>
      <c r="V309" s="411"/>
      <c r="W309" s="411"/>
      <c r="X309" s="411"/>
      <c r="Y309" s="411"/>
      <c r="Z309" s="411"/>
      <c r="AA309" s="411"/>
      <c r="AB309" s="411"/>
      <c r="AC309" s="411"/>
      <c r="AD309" s="411"/>
      <c r="AE309" s="411"/>
      <c r="AF309" s="411"/>
      <c r="AG309" s="411"/>
      <c r="AH309" s="411"/>
      <c r="AI309" s="411"/>
      <c r="AJ309" s="411"/>
      <c r="AK309" s="411"/>
      <c r="AL309" s="411"/>
      <c r="AM309" s="411"/>
      <c r="AN309" s="411"/>
      <c r="AO309" s="411"/>
      <c r="AP309" s="411"/>
      <c r="AQ309" s="411"/>
      <c r="AR309" s="411"/>
      <c r="AS309" s="411"/>
      <c r="AT309" s="411"/>
      <c r="AU309" s="411"/>
      <c r="AV309" s="411"/>
      <c r="AW309" s="411"/>
      <c r="AX309" s="411"/>
      <c r="AY309" s="411"/>
      <c r="AZ309" s="411"/>
      <c r="BA309" s="411"/>
    </row>
    <row r="310" spans="2:53" ht="14.25" customHeight="1" x14ac:dyDescent="0.25">
      <c r="B310" s="411"/>
      <c r="C310" s="428"/>
      <c r="D310" s="428"/>
      <c r="E310" s="411"/>
      <c r="F310" s="411"/>
      <c r="G310" s="411"/>
      <c r="H310" s="411"/>
      <c r="I310" s="411"/>
      <c r="J310" s="411"/>
      <c r="K310" s="411"/>
      <c r="L310" s="411"/>
      <c r="M310" s="411"/>
      <c r="N310" s="411"/>
      <c r="O310" s="411"/>
      <c r="P310" s="411"/>
      <c r="Q310" s="411"/>
      <c r="R310" s="411"/>
      <c r="S310" s="411"/>
      <c r="T310" s="411"/>
      <c r="U310" s="411"/>
      <c r="V310" s="411"/>
      <c r="W310" s="411"/>
      <c r="X310" s="411"/>
      <c r="Y310" s="411"/>
      <c r="Z310" s="411"/>
      <c r="AA310" s="411"/>
      <c r="AB310" s="411"/>
      <c r="AC310" s="411"/>
      <c r="AD310" s="411"/>
      <c r="AE310" s="411"/>
      <c r="AF310" s="411"/>
      <c r="AG310" s="411"/>
      <c r="AH310" s="411"/>
      <c r="AI310" s="411"/>
      <c r="AJ310" s="411"/>
      <c r="AK310" s="411"/>
      <c r="AL310" s="411"/>
      <c r="AM310" s="411"/>
      <c r="AN310" s="411"/>
      <c r="AO310" s="411"/>
      <c r="AP310" s="411"/>
      <c r="AQ310" s="411"/>
      <c r="AR310" s="411"/>
      <c r="AS310" s="411"/>
      <c r="AT310" s="411"/>
      <c r="AU310" s="411"/>
      <c r="AV310" s="411"/>
      <c r="AW310" s="411"/>
      <c r="AX310" s="411"/>
      <c r="AY310" s="411"/>
      <c r="AZ310" s="411"/>
      <c r="BA310" s="411"/>
    </row>
    <row r="311" spans="2:53" ht="14.25" customHeight="1" x14ac:dyDescent="0.25">
      <c r="B311" s="411"/>
      <c r="C311" s="428"/>
      <c r="D311" s="428"/>
      <c r="E311" s="411"/>
      <c r="F311" s="411"/>
      <c r="G311" s="411"/>
      <c r="H311" s="411"/>
      <c r="I311" s="411"/>
      <c r="J311" s="411"/>
      <c r="K311" s="411"/>
      <c r="L311" s="411"/>
      <c r="M311" s="411"/>
      <c r="N311" s="411"/>
      <c r="O311" s="411"/>
      <c r="P311" s="411"/>
      <c r="Q311" s="411"/>
      <c r="R311" s="411"/>
      <c r="S311" s="411"/>
      <c r="T311" s="411"/>
      <c r="U311" s="411"/>
      <c r="V311" s="411"/>
      <c r="W311" s="411"/>
      <c r="X311" s="411"/>
      <c r="Y311" s="411"/>
      <c r="Z311" s="411"/>
      <c r="AA311" s="411"/>
      <c r="AB311" s="411"/>
      <c r="AC311" s="411"/>
      <c r="AD311" s="411"/>
      <c r="AE311" s="411"/>
      <c r="AF311" s="411"/>
      <c r="AG311" s="411"/>
      <c r="AH311" s="411"/>
      <c r="AI311" s="411"/>
      <c r="AJ311" s="411"/>
      <c r="AK311" s="411"/>
      <c r="AL311" s="411"/>
      <c r="AM311" s="411"/>
      <c r="AN311" s="411"/>
      <c r="AO311" s="411"/>
      <c r="AP311" s="411"/>
      <c r="AQ311" s="411"/>
      <c r="AR311" s="411"/>
      <c r="AS311" s="411"/>
      <c r="AT311" s="411"/>
      <c r="AU311" s="411"/>
      <c r="AV311" s="411"/>
      <c r="AW311" s="411"/>
      <c r="AX311" s="411"/>
      <c r="AY311" s="411"/>
      <c r="AZ311" s="411"/>
      <c r="BA311" s="411"/>
    </row>
    <row r="312" spans="2:53" ht="14.25" customHeight="1" x14ac:dyDescent="0.25">
      <c r="B312" s="411"/>
      <c r="C312" s="428"/>
      <c r="D312" s="428"/>
      <c r="E312" s="411"/>
      <c r="F312" s="411"/>
      <c r="G312" s="411"/>
      <c r="H312" s="411"/>
      <c r="I312" s="411"/>
      <c r="J312" s="411"/>
      <c r="K312" s="411"/>
      <c r="L312" s="411"/>
      <c r="M312" s="411"/>
      <c r="N312" s="411"/>
      <c r="O312" s="411"/>
      <c r="P312" s="411"/>
      <c r="Q312" s="411"/>
      <c r="R312" s="411"/>
      <c r="S312" s="411"/>
      <c r="T312" s="411"/>
      <c r="U312" s="411"/>
      <c r="V312" s="411"/>
      <c r="W312" s="411"/>
      <c r="X312" s="411"/>
      <c r="Y312" s="411"/>
      <c r="Z312" s="411"/>
      <c r="AA312" s="411"/>
      <c r="AB312" s="411"/>
      <c r="AC312" s="411"/>
      <c r="AD312" s="411"/>
      <c r="AE312" s="411"/>
      <c r="AF312" s="411"/>
      <c r="AG312" s="411"/>
      <c r="AH312" s="411"/>
      <c r="AI312" s="411"/>
      <c r="AJ312" s="411"/>
      <c r="AK312" s="411"/>
      <c r="AL312" s="411"/>
      <c r="AM312" s="411"/>
      <c r="AN312" s="411"/>
      <c r="AO312" s="411"/>
      <c r="AP312" s="411"/>
      <c r="AQ312" s="411"/>
      <c r="AR312" s="411"/>
      <c r="AS312" s="411"/>
      <c r="AT312" s="411"/>
      <c r="AU312" s="411"/>
      <c r="AV312" s="411"/>
      <c r="AW312" s="411"/>
      <c r="AX312" s="411"/>
      <c r="AY312" s="411"/>
      <c r="AZ312" s="411"/>
      <c r="BA312" s="411"/>
    </row>
    <row r="313" spans="2:53" ht="14.25" customHeight="1" x14ac:dyDescent="0.25">
      <c r="B313" s="411"/>
      <c r="C313" s="428"/>
      <c r="D313" s="428"/>
      <c r="E313" s="411"/>
      <c r="F313" s="411"/>
      <c r="G313" s="411"/>
      <c r="H313" s="411"/>
      <c r="I313" s="411"/>
      <c r="J313" s="411"/>
      <c r="K313" s="411"/>
      <c r="L313" s="411"/>
      <c r="M313" s="411"/>
      <c r="N313" s="411"/>
      <c r="O313" s="411"/>
      <c r="P313" s="411"/>
      <c r="Q313" s="411"/>
      <c r="R313" s="411"/>
      <c r="S313" s="411"/>
      <c r="T313" s="411"/>
      <c r="U313" s="411"/>
      <c r="V313" s="411"/>
      <c r="W313" s="411"/>
      <c r="X313" s="411"/>
      <c r="Y313" s="411"/>
      <c r="Z313" s="411"/>
      <c r="AA313" s="411"/>
      <c r="AB313" s="411"/>
      <c r="AC313" s="411"/>
      <c r="AD313" s="411"/>
      <c r="AE313" s="411"/>
      <c r="AF313" s="411"/>
      <c r="AG313" s="411"/>
      <c r="AH313" s="411"/>
      <c r="AI313" s="411"/>
      <c r="AJ313" s="411"/>
      <c r="AK313" s="411"/>
      <c r="AL313" s="411"/>
      <c r="AM313" s="411"/>
      <c r="AN313" s="411"/>
      <c r="AO313" s="411"/>
      <c r="AP313" s="411"/>
      <c r="AQ313" s="411"/>
      <c r="AR313" s="411"/>
      <c r="AS313" s="411"/>
      <c r="AT313" s="411"/>
      <c r="AU313" s="411"/>
      <c r="AV313" s="411"/>
      <c r="AW313" s="411"/>
      <c r="AX313" s="411"/>
      <c r="AY313" s="411"/>
      <c r="AZ313" s="411"/>
      <c r="BA313" s="411"/>
    </row>
    <row r="314" spans="2:53" ht="14.25" customHeight="1" x14ac:dyDescent="0.25">
      <c r="B314" s="411"/>
      <c r="C314" s="428"/>
      <c r="D314" s="428"/>
      <c r="E314" s="411"/>
      <c r="F314" s="411"/>
      <c r="G314" s="411"/>
      <c r="H314" s="411"/>
      <c r="I314" s="411"/>
      <c r="J314" s="411"/>
      <c r="K314" s="411"/>
      <c r="L314" s="411"/>
      <c r="M314" s="411"/>
      <c r="N314" s="411"/>
      <c r="O314" s="411"/>
      <c r="P314" s="411"/>
      <c r="Q314" s="411"/>
      <c r="R314" s="411"/>
      <c r="S314" s="411"/>
      <c r="T314" s="411"/>
      <c r="U314" s="411"/>
      <c r="V314" s="411"/>
      <c r="W314" s="411"/>
      <c r="X314" s="411"/>
      <c r="Y314" s="411"/>
      <c r="Z314" s="411"/>
      <c r="AA314" s="411"/>
      <c r="AB314" s="411"/>
      <c r="AC314" s="411"/>
      <c r="AD314" s="411"/>
      <c r="AE314" s="411"/>
      <c r="AF314" s="411"/>
      <c r="AG314" s="411"/>
      <c r="AH314" s="411"/>
      <c r="AI314" s="411"/>
      <c r="AJ314" s="411"/>
      <c r="AK314" s="411"/>
      <c r="AL314" s="411"/>
      <c r="AM314" s="411"/>
      <c r="AN314" s="411"/>
      <c r="AO314" s="411"/>
      <c r="AP314" s="411"/>
      <c r="AQ314" s="411"/>
      <c r="AR314" s="411"/>
      <c r="AS314" s="411"/>
      <c r="AT314" s="411"/>
      <c r="AU314" s="411"/>
      <c r="AV314" s="411"/>
      <c r="AW314" s="411"/>
      <c r="AX314" s="411"/>
      <c r="AY314" s="411"/>
      <c r="AZ314" s="411"/>
      <c r="BA314" s="411"/>
    </row>
    <row r="315" spans="2:53" ht="14.25" customHeight="1" x14ac:dyDescent="0.25">
      <c r="B315" s="411"/>
      <c r="C315" s="428"/>
      <c r="D315" s="428"/>
      <c r="E315" s="411"/>
      <c r="F315" s="411"/>
      <c r="G315" s="411"/>
      <c r="H315" s="411"/>
      <c r="I315" s="411"/>
      <c r="J315" s="411"/>
      <c r="K315" s="411"/>
      <c r="L315" s="411"/>
      <c r="M315" s="411"/>
      <c r="N315" s="411"/>
      <c r="O315" s="411"/>
      <c r="P315" s="411"/>
      <c r="Q315" s="411"/>
      <c r="R315" s="411"/>
      <c r="S315" s="411"/>
      <c r="T315" s="411"/>
      <c r="U315" s="411"/>
      <c r="V315" s="411"/>
      <c r="W315" s="411"/>
      <c r="X315" s="411"/>
      <c r="Y315" s="411"/>
      <c r="Z315" s="411"/>
      <c r="AA315" s="411"/>
      <c r="AB315" s="411"/>
      <c r="AC315" s="411"/>
      <c r="AD315" s="411"/>
      <c r="AE315" s="411"/>
      <c r="AF315" s="411"/>
      <c r="AG315" s="411"/>
      <c r="AH315" s="411"/>
      <c r="AI315" s="411"/>
      <c r="AJ315" s="411"/>
      <c r="AK315" s="411"/>
      <c r="AL315" s="411"/>
      <c r="AM315" s="411"/>
      <c r="AN315" s="411"/>
      <c r="AO315" s="411"/>
      <c r="AP315" s="411"/>
      <c r="AQ315" s="411"/>
      <c r="AR315" s="411"/>
      <c r="AS315" s="411"/>
      <c r="AT315" s="411"/>
      <c r="AU315" s="411"/>
      <c r="AV315" s="411"/>
      <c r="AW315" s="411"/>
      <c r="AX315" s="411"/>
      <c r="AY315" s="411"/>
      <c r="AZ315" s="411"/>
      <c r="BA315" s="411"/>
    </row>
    <row r="316" spans="2:53" ht="14.25" customHeight="1" x14ac:dyDescent="0.25">
      <c r="B316" s="411"/>
      <c r="C316" s="428"/>
      <c r="D316" s="428"/>
      <c r="E316" s="411"/>
      <c r="F316" s="411"/>
      <c r="G316" s="411"/>
      <c r="H316" s="411"/>
      <c r="I316" s="411"/>
      <c r="J316" s="411"/>
      <c r="K316" s="411"/>
      <c r="L316" s="411"/>
      <c r="M316" s="411"/>
      <c r="N316" s="411"/>
      <c r="O316" s="411"/>
      <c r="P316" s="411"/>
      <c r="Q316" s="411"/>
      <c r="R316" s="411"/>
      <c r="S316" s="411"/>
      <c r="T316" s="411"/>
      <c r="U316" s="411"/>
      <c r="V316" s="411"/>
      <c r="W316" s="411"/>
      <c r="X316" s="411"/>
      <c r="Y316" s="411"/>
      <c r="Z316" s="411"/>
      <c r="AA316" s="411"/>
      <c r="AB316" s="411"/>
      <c r="AC316" s="411"/>
      <c r="AD316" s="411"/>
      <c r="AE316" s="411"/>
      <c r="AF316" s="411"/>
      <c r="AG316" s="411"/>
      <c r="AH316" s="411"/>
      <c r="AI316" s="411"/>
      <c r="AJ316" s="411"/>
      <c r="AK316" s="411"/>
      <c r="AL316" s="411"/>
      <c r="AM316" s="411"/>
      <c r="AN316" s="411"/>
      <c r="AO316" s="411"/>
      <c r="AP316" s="411"/>
      <c r="AQ316" s="411"/>
      <c r="AR316" s="411"/>
      <c r="AS316" s="411"/>
      <c r="AT316" s="411"/>
      <c r="AU316" s="411"/>
      <c r="AV316" s="411"/>
      <c r="AW316" s="411"/>
      <c r="AX316" s="411"/>
      <c r="AY316" s="411"/>
      <c r="AZ316" s="411"/>
      <c r="BA316" s="411"/>
    </row>
    <row r="317" spans="2:53" ht="14.25" customHeight="1" x14ac:dyDescent="0.25">
      <c r="B317" s="411"/>
      <c r="C317" s="428"/>
      <c r="D317" s="428"/>
      <c r="E317" s="411"/>
      <c r="F317" s="411"/>
      <c r="G317" s="411"/>
      <c r="H317" s="411"/>
      <c r="I317" s="411"/>
      <c r="J317" s="411"/>
      <c r="K317" s="411"/>
      <c r="L317" s="411"/>
      <c r="M317" s="411"/>
      <c r="N317" s="411"/>
      <c r="O317" s="411"/>
      <c r="P317" s="411"/>
      <c r="Q317" s="411"/>
      <c r="R317" s="411"/>
      <c r="S317" s="411"/>
      <c r="T317" s="411"/>
      <c r="U317" s="411"/>
      <c r="V317" s="411"/>
      <c r="W317" s="411"/>
      <c r="X317" s="411"/>
      <c r="Y317" s="411"/>
      <c r="Z317" s="411"/>
      <c r="AA317" s="411"/>
      <c r="AB317" s="411"/>
      <c r="AC317" s="411"/>
      <c r="AD317" s="411"/>
      <c r="AE317" s="411"/>
      <c r="AF317" s="411"/>
      <c r="AG317" s="411"/>
      <c r="AH317" s="411"/>
      <c r="AI317" s="411"/>
      <c r="AJ317" s="411"/>
      <c r="AK317" s="411"/>
      <c r="AL317" s="411"/>
      <c r="AM317" s="411"/>
      <c r="AN317" s="411"/>
      <c r="AO317" s="411"/>
      <c r="AP317" s="411"/>
      <c r="AQ317" s="411"/>
      <c r="AR317" s="411"/>
      <c r="AS317" s="411"/>
      <c r="AT317" s="411"/>
      <c r="AU317" s="411"/>
      <c r="AV317" s="411"/>
      <c r="AW317" s="411"/>
      <c r="AX317" s="411"/>
      <c r="AY317" s="411"/>
      <c r="AZ317" s="411"/>
      <c r="BA317" s="411"/>
    </row>
    <row r="318" spans="2:53" ht="14.25" customHeight="1" x14ac:dyDescent="0.25">
      <c r="B318" s="411"/>
      <c r="C318" s="428"/>
      <c r="D318" s="428"/>
      <c r="E318" s="411"/>
      <c r="F318" s="411"/>
      <c r="G318" s="411"/>
      <c r="H318" s="411"/>
      <c r="I318" s="411"/>
      <c r="J318" s="411"/>
      <c r="K318" s="411"/>
      <c r="L318" s="411"/>
      <c r="M318" s="411"/>
      <c r="N318" s="411"/>
      <c r="O318" s="411"/>
      <c r="P318" s="411"/>
      <c r="Q318" s="411"/>
      <c r="R318" s="411"/>
      <c r="S318" s="411"/>
      <c r="T318" s="411"/>
      <c r="U318" s="411"/>
      <c r="V318" s="411"/>
      <c r="W318" s="411"/>
      <c r="X318" s="411"/>
      <c r="Y318" s="411"/>
      <c r="Z318" s="411"/>
      <c r="AA318" s="411"/>
      <c r="AB318" s="411"/>
      <c r="AC318" s="411"/>
      <c r="AD318" s="411"/>
      <c r="AE318" s="411"/>
      <c r="AF318" s="411"/>
      <c r="AG318" s="411"/>
      <c r="AH318" s="411"/>
      <c r="AI318" s="411"/>
      <c r="AJ318" s="411"/>
      <c r="AK318" s="411"/>
      <c r="AL318" s="411"/>
      <c r="AM318" s="411"/>
      <c r="AN318" s="411"/>
      <c r="AO318" s="411"/>
      <c r="AP318" s="411"/>
      <c r="AQ318" s="411"/>
      <c r="AR318" s="411"/>
      <c r="AS318" s="411"/>
      <c r="AT318" s="411"/>
      <c r="AU318" s="411"/>
      <c r="AV318" s="411"/>
      <c r="AW318" s="411"/>
      <c r="AX318" s="411"/>
      <c r="AY318" s="411"/>
      <c r="AZ318" s="411"/>
      <c r="BA318" s="411"/>
    </row>
    <row r="319" spans="2:53" ht="14.25" customHeight="1" x14ac:dyDescent="0.25">
      <c r="B319" s="411"/>
      <c r="C319" s="428"/>
      <c r="D319" s="428"/>
      <c r="E319" s="411"/>
      <c r="F319" s="411"/>
      <c r="G319" s="411"/>
      <c r="H319" s="411"/>
      <c r="I319" s="411"/>
      <c r="J319" s="411"/>
      <c r="K319" s="411"/>
      <c r="L319" s="411"/>
      <c r="M319" s="411"/>
      <c r="N319" s="411"/>
      <c r="O319" s="411"/>
      <c r="P319" s="411"/>
      <c r="Q319" s="411"/>
      <c r="R319" s="411"/>
      <c r="S319" s="411"/>
      <c r="T319" s="411"/>
      <c r="U319" s="411"/>
      <c r="V319" s="411"/>
      <c r="W319" s="411"/>
      <c r="X319" s="411"/>
      <c r="Y319" s="411"/>
      <c r="Z319" s="411"/>
      <c r="AA319" s="411"/>
      <c r="AB319" s="411"/>
      <c r="AC319" s="411"/>
      <c r="AD319" s="411"/>
      <c r="AE319" s="411"/>
      <c r="AF319" s="411"/>
      <c r="AG319" s="411"/>
      <c r="AH319" s="411"/>
      <c r="AI319" s="411"/>
      <c r="AJ319" s="411"/>
      <c r="AK319" s="411"/>
      <c r="AL319" s="411"/>
      <c r="AM319" s="411"/>
      <c r="AN319" s="411"/>
      <c r="AO319" s="411"/>
      <c r="AP319" s="411"/>
      <c r="AQ319" s="411"/>
      <c r="AR319" s="411"/>
      <c r="AS319" s="411"/>
      <c r="AT319" s="411"/>
      <c r="AU319" s="411"/>
      <c r="AV319" s="411"/>
      <c r="AW319" s="411"/>
      <c r="AX319" s="411"/>
      <c r="AY319" s="411"/>
      <c r="AZ319" s="411"/>
      <c r="BA319" s="411"/>
    </row>
    <row r="320" spans="2:53" ht="14.25" customHeight="1" x14ac:dyDescent="0.25">
      <c r="B320" s="411"/>
      <c r="C320" s="428"/>
      <c r="D320" s="428"/>
      <c r="E320" s="411"/>
      <c r="F320" s="411"/>
      <c r="G320" s="411"/>
      <c r="H320" s="411"/>
      <c r="I320" s="411"/>
      <c r="J320" s="411"/>
      <c r="K320" s="411"/>
      <c r="L320" s="411"/>
      <c r="M320" s="411"/>
      <c r="N320" s="411"/>
      <c r="O320" s="411"/>
      <c r="P320" s="411"/>
      <c r="Q320" s="411"/>
      <c r="R320" s="411"/>
      <c r="S320" s="411"/>
      <c r="T320" s="411"/>
      <c r="U320" s="411"/>
      <c r="V320" s="411"/>
      <c r="W320" s="411"/>
      <c r="X320" s="411"/>
      <c r="Y320" s="411"/>
      <c r="Z320" s="411"/>
      <c r="AA320" s="411"/>
      <c r="AB320" s="411"/>
      <c r="AC320" s="411"/>
      <c r="AD320" s="411"/>
      <c r="AE320" s="411"/>
      <c r="AF320" s="411"/>
      <c r="AG320" s="411"/>
      <c r="AH320" s="411"/>
      <c r="AI320" s="411"/>
      <c r="AJ320" s="411"/>
      <c r="AK320" s="411"/>
      <c r="AL320" s="411"/>
      <c r="AM320" s="411"/>
      <c r="AN320" s="411"/>
      <c r="AO320" s="411"/>
      <c r="AP320" s="411"/>
      <c r="AQ320" s="411"/>
      <c r="AR320" s="411"/>
      <c r="AS320" s="411"/>
      <c r="AT320" s="411"/>
      <c r="AU320" s="411"/>
      <c r="AV320" s="411"/>
      <c r="AW320" s="411"/>
      <c r="AX320" s="411"/>
      <c r="AY320" s="411"/>
      <c r="AZ320" s="411"/>
      <c r="BA320" s="411"/>
    </row>
    <row r="321" spans="2:53" ht="14.25" customHeight="1" x14ac:dyDescent="0.25">
      <c r="B321" s="411"/>
      <c r="C321" s="428"/>
      <c r="D321" s="428"/>
      <c r="E321" s="411"/>
      <c r="F321" s="411"/>
      <c r="G321" s="411"/>
      <c r="H321" s="411"/>
      <c r="I321" s="411"/>
      <c r="J321" s="411"/>
      <c r="K321" s="411"/>
      <c r="L321" s="411"/>
      <c r="M321" s="411"/>
      <c r="N321" s="411"/>
      <c r="O321" s="411"/>
      <c r="P321" s="411"/>
      <c r="Q321" s="411"/>
      <c r="R321" s="411"/>
      <c r="S321" s="411"/>
      <c r="T321" s="411"/>
      <c r="U321" s="411"/>
      <c r="V321" s="411"/>
      <c r="W321" s="411"/>
      <c r="X321" s="411"/>
      <c r="Y321" s="411"/>
      <c r="Z321" s="411"/>
      <c r="AA321" s="411"/>
      <c r="AB321" s="411"/>
      <c r="AC321" s="411"/>
      <c r="AD321" s="411"/>
      <c r="AE321" s="411"/>
      <c r="AF321" s="411"/>
      <c r="AG321" s="411"/>
      <c r="AH321" s="411"/>
      <c r="AI321" s="411"/>
      <c r="AJ321" s="411"/>
      <c r="AK321" s="411"/>
      <c r="AL321" s="411"/>
      <c r="AM321" s="411"/>
      <c r="AN321" s="411"/>
      <c r="AO321" s="411"/>
      <c r="AP321" s="411"/>
      <c r="AQ321" s="411"/>
      <c r="AR321" s="411"/>
      <c r="AS321" s="411"/>
      <c r="AT321" s="411"/>
      <c r="AU321" s="411"/>
      <c r="AV321" s="411"/>
      <c r="AW321" s="411"/>
      <c r="AX321" s="411"/>
      <c r="AY321" s="411"/>
      <c r="AZ321" s="411"/>
      <c r="BA321" s="411"/>
    </row>
    <row r="322" spans="2:53" ht="14.25" customHeight="1" x14ac:dyDescent="0.25">
      <c r="B322" s="411"/>
      <c r="C322" s="428"/>
      <c r="D322" s="428"/>
      <c r="E322" s="411"/>
      <c r="F322" s="411"/>
      <c r="G322" s="411"/>
      <c r="H322" s="411"/>
      <c r="I322" s="411"/>
      <c r="J322" s="411"/>
      <c r="K322" s="411"/>
      <c r="L322" s="411"/>
      <c r="M322" s="411"/>
      <c r="N322" s="411"/>
      <c r="O322" s="411"/>
      <c r="P322" s="411"/>
      <c r="Q322" s="411"/>
      <c r="R322" s="411"/>
      <c r="S322" s="411"/>
      <c r="T322" s="411"/>
      <c r="U322" s="411"/>
      <c r="V322" s="411"/>
      <c r="W322" s="411"/>
      <c r="X322" s="411"/>
      <c r="Y322" s="411"/>
      <c r="Z322" s="411"/>
      <c r="AA322" s="411"/>
      <c r="AB322" s="411"/>
      <c r="AC322" s="411"/>
      <c r="AD322" s="411"/>
      <c r="AE322" s="411"/>
      <c r="AF322" s="411"/>
      <c r="AG322" s="411"/>
      <c r="AH322" s="411"/>
      <c r="AI322" s="411"/>
      <c r="AJ322" s="411"/>
      <c r="AK322" s="411"/>
      <c r="AL322" s="411"/>
      <c r="AM322" s="411"/>
      <c r="AN322" s="411"/>
      <c r="AO322" s="411"/>
      <c r="AP322" s="411"/>
      <c r="AQ322" s="411"/>
      <c r="AR322" s="411"/>
      <c r="AS322" s="411"/>
      <c r="AT322" s="411"/>
      <c r="AU322" s="411"/>
      <c r="AV322" s="411"/>
      <c r="AW322" s="411"/>
      <c r="AX322" s="411"/>
      <c r="AY322" s="411"/>
      <c r="AZ322" s="411"/>
      <c r="BA322" s="411"/>
    </row>
    <row r="323" spans="2:53" ht="14.25" customHeight="1" x14ac:dyDescent="0.25">
      <c r="B323" s="411"/>
      <c r="C323" s="428"/>
      <c r="D323" s="428"/>
      <c r="E323" s="411"/>
      <c r="F323" s="411"/>
      <c r="G323" s="411"/>
      <c r="H323" s="411"/>
      <c r="I323" s="411"/>
      <c r="J323" s="411"/>
      <c r="K323" s="411"/>
      <c r="L323" s="411"/>
      <c r="M323" s="411"/>
      <c r="N323" s="411"/>
      <c r="O323" s="411"/>
      <c r="P323" s="411"/>
      <c r="Q323" s="411"/>
      <c r="R323" s="411"/>
      <c r="S323" s="411"/>
      <c r="T323" s="411"/>
      <c r="U323" s="411"/>
      <c r="V323" s="411"/>
      <c r="W323" s="411"/>
      <c r="X323" s="411"/>
      <c r="Y323" s="411"/>
      <c r="Z323" s="411"/>
      <c r="AA323" s="411"/>
      <c r="AB323" s="411"/>
      <c r="AC323" s="411"/>
      <c r="AD323" s="411"/>
      <c r="AE323" s="411"/>
      <c r="AF323" s="411"/>
      <c r="AG323" s="411"/>
      <c r="AH323" s="411"/>
      <c r="AI323" s="411"/>
      <c r="AJ323" s="411"/>
      <c r="AK323" s="411"/>
      <c r="AL323" s="411"/>
      <c r="AM323" s="411"/>
      <c r="AN323" s="411"/>
      <c r="AO323" s="411"/>
      <c r="AP323" s="411"/>
      <c r="AQ323" s="411"/>
      <c r="AR323" s="411"/>
      <c r="AS323" s="411"/>
      <c r="AT323" s="411"/>
      <c r="AU323" s="411"/>
      <c r="AV323" s="411"/>
      <c r="AW323" s="411"/>
      <c r="AX323" s="411"/>
      <c r="AY323" s="411"/>
      <c r="AZ323" s="411"/>
      <c r="BA323" s="411"/>
    </row>
    <row r="324" spans="2:53" ht="14.25" customHeight="1" x14ac:dyDescent="0.25">
      <c r="B324" s="411"/>
      <c r="C324" s="428"/>
      <c r="D324" s="428"/>
      <c r="E324" s="411"/>
      <c r="F324" s="411"/>
      <c r="G324" s="411"/>
      <c r="H324" s="411"/>
      <c r="I324" s="411"/>
      <c r="J324" s="411"/>
      <c r="K324" s="411"/>
      <c r="L324" s="411"/>
      <c r="M324" s="411"/>
      <c r="N324" s="411"/>
      <c r="O324" s="411"/>
      <c r="P324" s="411"/>
      <c r="Q324" s="411"/>
      <c r="R324" s="411"/>
      <c r="S324" s="411"/>
      <c r="T324" s="411"/>
      <c r="U324" s="411"/>
      <c r="V324" s="411"/>
      <c r="W324" s="411"/>
      <c r="X324" s="411"/>
      <c r="Y324" s="411"/>
      <c r="Z324" s="411"/>
      <c r="AA324" s="411"/>
      <c r="AB324" s="411"/>
      <c r="AC324" s="411"/>
      <c r="AD324" s="411"/>
      <c r="AE324" s="411"/>
      <c r="AF324" s="411"/>
      <c r="AG324" s="411"/>
      <c r="AH324" s="411"/>
      <c r="AI324" s="411"/>
      <c r="AJ324" s="411"/>
      <c r="AK324" s="411"/>
      <c r="AL324" s="411"/>
      <c r="AM324" s="411"/>
      <c r="AN324" s="411"/>
      <c r="AO324" s="411"/>
      <c r="AP324" s="411"/>
      <c r="AQ324" s="411"/>
      <c r="AR324" s="411"/>
      <c r="AS324" s="411"/>
      <c r="AT324" s="411"/>
      <c r="AU324" s="411"/>
      <c r="AV324" s="411"/>
      <c r="AW324" s="411"/>
      <c r="AX324" s="411"/>
      <c r="AY324" s="411"/>
      <c r="AZ324" s="411"/>
      <c r="BA324" s="411"/>
    </row>
    <row r="325" spans="2:53" ht="14.25" customHeight="1" x14ac:dyDescent="0.25">
      <c r="B325" s="411"/>
      <c r="C325" s="428"/>
      <c r="D325" s="428"/>
      <c r="E325" s="411"/>
      <c r="F325" s="411"/>
      <c r="G325" s="411"/>
      <c r="H325" s="411"/>
      <c r="I325" s="411"/>
      <c r="J325" s="411"/>
      <c r="K325" s="411"/>
      <c r="L325" s="411"/>
      <c r="M325" s="411"/>
      <c r="N325" s="411"/>
      <c r="O325" s="411"/>
      <c r="P325" s="411"/>
      <c r="Q325" s="411"/>
      <c r="R325" s="411"/>
      <c r="S325" s="411"/>
      <c r="T325" s="411"/>
      <c r="U325" s="411"/>
      <c r="V325" s="411"/>
      <c r="W325" s="411"/>
      <c r="X325" s="411"/>
      <c r="Y325" s="411"/>
      <c r="Z325" s="411"/>
      <c r="AA325" s="411"/>
      <c r="AB325" s="411"/>
      <c r="AC325" s="411"/>
      <c r="AD325" s="411"/>
      <c r="AE325" s="411"/>
      <c r="AF325" s="411"/>
      <c r="AG325" s="411"/>
      <c r="AH325" s="411"/>
      <c r="AI325" s="411"/>
      <c r="AJ325" s="411"/>
      <c r="AK325" s="411"/>
      <c r="AL325" s="411"/>
      <c r="AM325" s="411"/>
      <c r="AN325" s="411"/>
      <c r="AO325" s="411"/>
      <c r="AP325" s="411"/>
      <c r="AQ325" s="411"/>
      <c r="AR325" s="411"/>
      <c r="AS325" s="411"/>
      <c r="AT325" s="411"/>
      <c r="AU325" s="411"/>
      <c r="AV325" s="411"/>
      <c r="AW325" s="411"/>
      <c r="AX325" s="411"/>
      <c r="AY325" s="411"/>
      <c r="AZ325" s="411"/>
      <c r="BA325" s="411"/>
    </row>
    <row r="326" spans="2:53" ht="14.25" customHeight="1" x14ac:dyDescent="0.25">
      <c r="B326" s="411"/>
      <c r="C326" s="428"/>
      <c r="D326" s="428"/>
      <c r="E326" s="411"/>
      <c r="F326" s="411"/>
      <c r="G326" s="411"/>
      <c r="H326" s="411"/>
      <c r="I326" s="411"/>
      <c r="J326" s="411"/>
      <c r="K326" s="411"/>
      <c r="L326" s="411"/>
      <c r="M326" s="411"/>
      <c r="N326" s="411"/>
      <c r="O326" s="411"/>
      <c r="P326" s="411"/>
      <c r="Q326" s="411"/>
      <c r="R326" s="411"/>
      <c r="S326" s="411"/>
      <c r="T326" s="411"/>
      <c r="U326" s="411"/>
      <c r="V326" s="411"/>
      <c r="W326" s="411"/>
      <c r="X326" s="411"/>
      <c r="Y326" s="411"/>
      <c r="Z326" s="411"/>
      <c r="AA326" s="411"/>
      <c r="AB326" s="411"/>
      <c r="AC326" s="411"/>
      <c r="AD326" s="411"/>
      <c r="AE326" s="411"/>
      <c r="AF326" s="411"/>
      <c r="AG326" s="411"/>
      <c r="AH326" s="411"/>
      <c r="AI326" s="411"/>
      <c r="AJ326" s="411"/>
      <c r="AK326" s="411"/>
      <c r="AL326" s="411"/>
      <c r="AM326" s="411"/>
      <c r="AN326" s="411"/>
      <c r="AO326" s="411"/>
      <c r="AP326" s="411"/>
      <c r="AQ326" s="411"/>
      <c r="AR326" s="411"/>
      <c r="AS326" s="411"/>
      <c r="AT326" s="411"/>
      <c r="AU326" s="411"/>
      <c r="AV326" s="411"/>
      <c r="AW326" s="411"/>
      <c r="AX326" s="411"/>
      <c r="AY326" s="411"/>
      <c r="AZ326" s="411"/>
      <c r="BA326" s="411"/>
    </row>
    <row r="327" spans="2:53" ht="14.25" customHeight="1" x14ac:dyDescent="0.25">
      <c r="B327" s="411"/>
      <c r="C327" s="428"/>
      <c r="D327" s="428"/>
      <c r="E327" s="411"/>
      <c r="F327" s="411"/>
      <c r="G327" s="411"/>
      <c r="H327" s="411"/>
      <c r="I327" s="411"/>
      <c r="J327" s="411"/>
      <c r="K327" s="411"/>
      <c r="L327" s="411"/>
      <c r="M327" s="411"/>
      <c r="N327" s="411"/>
      <c r="O327" s="411"/>
      <c r="P327" s="411"/>
      <c r="Q327" s="411"/>
      <c r="R327" s="411"/>
      <c r="S327" s="411"/>
      <c r="T327" s="411"/>
      <c r="U327" s="411"/>
      <c r="V327" s="411"/>
      <c r="W327" s="411"/>
      <c r="X327" s="411"/>
      <c r="Y327" s="411"/>
      <c r="Z327" s="411"/>
      <c r="AA327" s="411"/>
      <c r="AB327" s="411"/>
      <c r="AC327" s="411"/>
      <c r="AD327" s="411"/>
      <c r="AE327" s="411"/>
      <c r="AF327" s="411"/>
      <c r="AG327" s="411"/>
      <c r="AH327" s="411"/>
      <c r="AI327" s="411"/>
      <c r="AJ327" s="411"/>
      <c r="AK327" s="411"/>
      <c r="AL327" s="411"/>
      <c r="AM327" s="411"/>
      <c r="AN327" s="411"/>
      <c r="AO327" s="411"/>
      <c r="AP327" s="411"/>
      <c r="AQ327" s="411"/>
      <c r="AR327" s="411"/>
      <c r="AS327" s="411"/>
      <c r="AT327" s="411"/>
      <c r="AU327" s="411"/>
      <c r="AV327" s="411"/>
      <c r="AW327" s="411"/>
      <c r="AX327" s="411"/>
      <c r="AY327" s="411"/>
      <c r="AZ327" s="411"/>
      <c r="BA327" s="411"/>
    </row>
    <row r="328" spans="2:53" ht="14.25" customHeight="1" x14ac:dyDescent="0.25">
      <c r="B328" s="411"/>
      <c r="C328" s="428"/>
      <c r="D328" s="428"/>
      <c r="E328" s="411"/>
      <c r="F328" s="411"/>
      <c r="G328" s="411"/>
      <c r="H328" s="411"/>
      <c r="I328" s="411"/>
      <c r="J328" s="411"/>
      <c r="K328" s="411"/>
      <c r="L328" s="411"/>
      <c r="M328" s="411"/>
      <c r="N328" s="411"/>
      <c r="O328" s="411"/>
      <c r="P328" s="411"/>
      <c r="Q328" s="411"/>
      <c r="R328" s="411"/>
      <c r="S328" s="411"/>
      <c r="T328" s="411"/>
      <c r="U328" s="411"/>
      <c r="V328" s="411"/>
      <c r="W328" s="411"/>
      <c r="X328" s="411"/>
      <c r="Y328" s="411"/>
      <c r="Z328" s="411"/>
      <c r="AA328" s="411"/>
      <c r="AB328" s="411"/>
      <c r="AC328" s="411"/>
      <c r="AD328" s="411"/>
      <c r="AE328" s="411"/>
      <c r="AF328" s="411"/>
      <c r="AG328" s="411"/>
      <c r="AH328" s="411"/>
      <c r="AI328" s="411"/>
      <c r="AJ328" s="411"/>
      <c r="AK328" s="411"/>
      <c r="AL328" s="411"/>
      <c r="AM328" s="411"/>
      <c r="AN328" s="411"/>
      <c r="AO328" s="411"/>
      <c r="AP328" s="411"/>
      <c r="AQ328" s="411"/>
      <c r="AR328" s="411"/>
      <c r="AS328" s="411"/>
      <c r="AT328" s="411"/>
      <c r="AU328" s="411"/>
      <c r="AV328" s="411"/>
      <c r="AW328" s="411"/>
      <c r="AX328" s="411"/>
      <c r="AY328" s="411"/>
      <c r="AZ328" s="411"/>
      <c r="BA328" s="411"/>
    </row>
    <row r="329" spans="2:53" ht="14.25" customHeight="1" x14ac:dyDescent="0.25">
      <c r="B329" s="411"/>
      <c r="C329" s="428"/>
      <c r="D329" s="428"/>
      <c r="E329" s="411"/>
      <c r="F329" s="411"/>
      <c r="G329" s="411"/>
      <c r="H329" s="411"/>
      <c r="I329" s="411"/>
      <c r="J329" s="411"/>
      <c r="K329" s="411"/>
      <c r="L329" s="411"/>
      <c r="M329" s="411"/>
      <c r="N329" s="411"/>
      <c r="O329" s="411"/>
      <c r="P329" s="411"/>
      <c r="Q329" s="411"/>
      <c r="R329" s="411"/>
      <c r="S329" s="411"/>
      <c r="T329" s="411"/>
      <c r="U329" s="411"/>
      <c r="V329" s="411"/>
      <c r="W329" s="411"/>
      <c r="X329" s="411"/>
      <c r="Y329" s="411"/>
      <c r="Z329" s="411"/>
      <c r="AA329" s="411"/>
      <c r="AB329" s="411"/>
      <c r="AC329" s="411"/>
      <c r="AD329" s="411"/>
      <c r="AE329" s="411"/>
      <c r="AF329" s="411"/>
      <c r="AG329" s="411"/>
      <c r="AH329" s="411"/>
      <c r="AI329" s="411"/>
      <c r="AJ329" s="411"/>
      <c r="AK329" s="411"/>
      <c r="AL329" s="411"/>
      <c r="AM329" s="411"/>
      <c r="AN329" s="411"/>
      <c r="AO329" s="411"/>
      <c r="AP329" s="411"/>
      <c r="AQ329" s="411"/>
      <c r="AR329" s="411"/>
      <c r="AS329" s="411"/>
      <c r="AT329" s="411"/>
      <c r="AU329" s="411"/>
      <c r="AV329" s="411"/>
      <c r="AW329" s="411"/>
      <c r="AX329" s="411"/>
      <c r="AY329" s="411"/>
      <c r="AZ329" s="411"/>
      <c r="BA329" s="411"/>
    </row>
    <row r="330" spans="2:53" ht="14.25" customHeight="1" x14ac:dyDescent="0.25">
      <c r="B330" s="411"/>
      <c r="C330" s="428"/>
      <c r="D330" s="428"/>
      <c r="E330" s="411"/>
      <c r="F330" s="411"/>
      <c r="G330" s="411"/>
      <c r="H330" s="411"/>
      <c r="I330" s="411"/>
      <c r="J330" s="411"/>
      <c r="K330" s="411"/>
      <c r="L330" s="411"/>
      <c r="M330" s="411"/>
      <c r="N330" s="411"/>
      <c r="O330" s="411"/>
      <c r="P330" s="411"/>
      <c r="Q330" s="411"/>
      <c r="R330" s="411"/>
      <c r="S330" s="411"/>
      <c r="T330" s="411"/>
      <c r="U330" s="411"/>
      <c r="V330" s="411"/>
      <c r="W330" s="411"/>
      <c r="X330" s="411"/>
      <c r="Y330" s="411"/>
      <c r="Z330" s="411"/>
      <c r="AA330" s="411"/>
      <c r="AB330" s="411"/>
      <c r="AC330" s="411"/>
      <c r="AD330" s="411"/>
      <c r="AE330" s="411"/>
      <c r="AF330" s="411"/>
      <c r="AG330" s="411"/>
      <c r="AH330" s="411"/>
      <c r="AI330" s="411"/>
      <c r="AJ330" s="411"/>
      <c r="AK330" s="411"/>
      <c r="AL330" s="411"/>
      <c r="AM330" s="411"/>
      <c r="AN330" s="411"/>
      <c r="AO330" s="411"/>
      <c r="AP330" s="411"/>
      <c r="AQ330" s="411"/>
      <c r="AR330" s="411"/>
      <c r="AS330" s="411"/>
      <c r="AT330" s="411"/>
      <c r="AU330" s="411"/>
      <c r="AV330" s="411"/>
      <c r="AW330" s="411"/>
      <c r="AX330" s="411"/>
      <c r="AY330" s="411"/>
      <c r="AZ330" s="411"/>
      <c r="BA330" s="411"/>
    </row>
    <row r="331" spans="2:53" ht="14.25" customHeight="1" x14ac:dyDescent="0.25">
      <c r="B331" s="411"/>
      <c r="C331" s="428"/>
      <c r="D331" s="428"/>
      <c r="E331" s="411"/>
      <c r="F331" s="411"/>
      <c r="G331" s="411"/>
      <c r="H331" s="411"/>
      <c r="I331" s="411"/>
      <c r="J331" s="411"/>
      <c r="K331" s="411"/>
      <c r="L331" s="411"/>
      <c r="M331" s="411"/>
      <c r="N331" s="411"/>
      <c r="O331" s="411"/>
      <c r="P331" s="411"/>
      <c r="Q331" s="411"/>
      <c r="R331" s="411"/>
      <c r="S331" s="411"/>
      <c r="T331" s="411"/>
      <c r="U331" s="411"/>
      <c r="V331" s="411"/>
      <c r="W331" s="411"/>
      <c r="X331" s="411"/>
      <c r="Y331" s="411"/>
      <c r="Z331" s="411"/>
      <c r="AA331" s="411"/>
      <c r="AB331" s="411"/>
      <c r="AC331" s="411"/>
      <c r="AD331" s="411"/>
      <c r="AE331" s="411"/>
      <c r="AF331" s="411"/>
      <c r="AG331" s="411"/>
      <c r="AH331" s="411"/>
      <c r="AI331" s="411"/>
      <c r="AJ331" s="411"/>
      <c r="AK331" s="411"/>
      <c r="AL331" s="411"/>
      <c r="AM331" s="411"/>
      <c r="AN331" s="411"/>
      <c r="AO331" s="411"/>
      <c r="AP331" s="411"/>
      <c r="AQ331" s="411"/>
      <c r="AR331" s="411"/>
      <c r="AS331" s="411"/>
      <c r="AT331" s="411"/>
      <c r="AU331" s="411"/>
      <c r="AV331" s="411"/>
      <c r="AW331" s="411"/>
      <c r="AX331" s="411"/>
      <c r="AY331" s="411"/>
      <c r="AZ331" s="411"/>
      <c r="BA331" s="411"/>
    </row>
    <row r="332" spans="2:53" ht="14.25" customHeight="1" x14ac:dyDescent="0.25">
      <c r="B332" s="411"/>
      <c r="C332" s="428"/>
      <c r="D332" s="428"/>
      <c r="E332" s="411"/>
      <c r="F332" s="411"/>
      <c r="G332" s="411"/>
      <c r="H332" s="411"/>
      <c r="I332" s="411"/>
      <c r="J332" s="411"/>
      <c r="K332" s="411"/>
      <c r="L332" s="411"/>
      <c r="M332" s="411"/>
      <c r="N332" s="411"/>
      <c r="O332" s="411"/>
      <c r="P332" s="411"/>
      <c r="Q332" s="411"/>
      <c r="R332" s="411"/>
      <c r="S332" s="411"/>
      <c r="T332" s="411"/>
      <c r="U332" s="411"/>
      <c r="V332" s="411"/>
      <c r="W332" s="411"/>
      <c r="X332" s="411"/>
      <c r="Y332" s="411"/>
      <c r="Z332" s="411"/>
      <c r="AA332" s="411"/>
      <c r="AB332" s="411"/>
      <c r="AC332" s="411"/>
      <c r="AD332" s="411"/>
      <c r="AE332" s="411"/>
      <c r="AF332" s="411"/>
      <c r="AG332" s="411"/>
      <c r="AH332" s="411"/>
      <c r="AI332" s="411"/>
      <c r="AJ332" s="411"/>
      <c r="AK332" s="411"/>
      <c r="AL332" s="411"/>
      <c r="AM332" s="411"/>
      <c r="AN332" s="411"/>
      <c r="AO332" s="411"/>
      <c r="AP332" s="411"/>
      <c r="AQ332" s="411"/>
      <c r="AR332" s="411"/>
      <c r="AS332" s="411"/>
      <c r="AT332" s="411"/>
      <c r="AU332" s="411"/>
      <c r="AV332" s="411"/>
      <c r="AW332" s="411"/>
      <c r="AX332" s="411"/>
      <c r="AY332" s="411"/>
      <c r="AZ332" s="411"/>
      <c r="BA332" s="411"/>
    </row>
    <row r="333" spans="2:53" ht="14.25" customHeight="1" x14ac:dyDescent="0.25">
      <c r="B333" s="411"/>
      <c r="C333" s="428"/>
      <c r="D333" s="428"/>
      <c r="E333" s="411"/>
      <c r="F333" s="411"/>
      <c r="G333" s="411"/>
      <c r="H333" s="411"/>
      <c r="I333" s="411"/>
      <c r="J333" s="411"/>
      <c r="K333" s="411"/>
      <c r="L333" s="411"/>
      <c r="M333" s="411"/>
      <c r="N333" s="411"/>
      <c r="O333" s="411"/>
      <c r="P333" s="411"/>
      <c r="Q333" s="411"/>
      <c r="R333" s="411"/>
      <c r="S333" s="411"/>
      <c r="T333" s="411"/>
      <c r="U333" s="411"/>
      <c r="V333" s="411"/>
      <c r="W333" s="411"/>
      <c r="X333" s="411"/>
      <c r="Y333" s="411"/>
      <c r="Z333" s="411"/>
      <c r="AA333" s="411"/>
      <c r="AB333" s="411"/>
      <c r="AC333" s="411"/>
      <c r="AD333" s="411"/>
      <c r="AE333" s="411"/>
      <c r="AF333" s="411"/>
      <c r="AG333" s="411"/>
      <c r="AH333" s="411"/>
      <c r="AI333" s="411"/>
      <c r="AJ333" s="411"/>
      <c r="AK333" s="411"/>
      <c r="AL333" s="411"/>
      <c r="AM333" s="411"/>
      <c r="AN333" s="411"/>
      <c r="AO333" s="411"/>
      <c r="AP333" s="411"/>
      <c r="AQ333" s="411"/>
      <c r="AR333" s="411"/>
      <c r="AS333" s="411"/>
      <c r="AT333" s="411"/>
      <c r="AU333" s="411"/>
      <c r="AV333" s="411"/>
      <c r="AW333" s="411"/>
      <c r="AX333" s="411"/>
      <c r="AY333" s="411"/>
      <c r="AZ333" s="411"/>
      <c r="BA333" s="411"/>
    </row>
    <row r="334" spans="2:53" ht="14.25" customHeight="1" x14ac:dyDescent="0.25">
      <c r="B334" s="411"/>
      <c r="C334" s="428"/>
      <c r="D334" s="428"/>
      <c r="E334" s="411"/>
      <c r="F334" s="411"/>
      <c r="G334" s="411"/>
      <c r="H334" s="411"/>
      <c r="I334" s="411"/>
      <c r="J334" s="411"/>
      <c r="K334" s="411"/>
      <c r="L334" s="411"/>
      <c r="M334" s="411"/>
      <c r="N334" s="411"/>
      <c r="O334" s="411"/>
      <c r="P334" s="411"/>
      <c r="Q334" s="411"/>
      <c r="R334" s="411"/>
      <c r="S334" s="411"/>
      <c r="T334" s="411"/>
      <c r="U334" s="411"/>
      <c r="V334" s="411"/>
      <c r="W334" s="411"/>
      <c r="X334" s="411"/>
      <c r="Y334" s="411"/>
      <c r="Z334" s="411"/>
      <c r="AA334" s="411"/>
      <c r="AB334" s="411"/>
      <c r="AC334" s="411"/>
      <c r="AD334" s="411"/>
      <c r="AE334" s="411"/>
      <c r="AF334" s="411"/>
      <c r="AG334" s="411"/>
      <c r="AH334" s="411"/>
      <c r="AI334" s="411"/>
      <c r="AJ334" s="411"/>
      <c r="AK334" s="411"/>
      <c r="AL334" s="411"/>
      <c r="AM334" s="411"/>
      <c r="AN334" s="411"/>
      <c r="AO334" s="411"/>
      <c r="AP334" s="411"/>
      <c r="AQ334" s="411"/>
      <c r="AR334" s="411"/>
      <c r="AS334" s="411"/>
      <c r="AT334" s="411"/>
      <c r="AU334" s="411"/>
      <c r="AV334" s="411"/>
      <c r="AW334" s="411"/>
      <c r="AX334" s="411"/>
      <c r="AY334" s="411"/>
      <c r="AZ334" s="411"/>
      <c r="BA334" s="411"/>
    </row>
    <row r="335" spans="2:53" ht="14.25" customHeight="1" x14ac:dyDescent="0.25">
      <c r="B335" s="411"/>
      <c r="C335" s="428"/>
      <c r="D335" s="428"/>
      <c r="E335" s="411"/>
      <c r="F335" s="411"/>
      <c r="G335" s="411"/>
      <c r="H335" s="411"/>
      <c r="I335" s="411"/>
      <c r="J335" s="411"/>
      <c r="K335" s="411"/>
      <c r="L335" s="411"/>
      <c r="M335" s="411"/>
      <c r="N335" s="411"/>
      <c r="O335" s="411"/>
      <c r="P335" s="411"/>
      <c r="Q335" s="411"/>
      <c r="R335" s="411"/>
      <c r="S335" s="411"/>
      <c r="T335" s="411"/>
      <c r="U335" s="411"/>
      <c r="V335" s="411"/>
      <c r="W335" s="411"/>
      <c r="X335" s="411"/>
      <c r="Y335" s="411"/>
      <c r="Z335" s="411"/>
      <c r="AA335" s="411"/>
      <c r="AB335" s="411"/>
      <c r="AC335" s="411"/>
      <c r="AD335" s="411"/>
      <c r="AE335" s="411"/>
      <c r="AF335" s="411"/>
      <c r="AG335" s="411"/>
      <c r="AH335" s="411"/>
      <c r="AI335" s="411"/>
      <c r="AJ335" s="411"/>
      <c r="AK335" s="411"/>
      <c r="AL335" s="411"/>
      <c r="AM335" s="411"/>
      <c r="AN335" s="411"/>
      <c r="AO335" s="411"/>
      <c r="AP335" s="411"/>
      <c r="AQ335" s="411"/>
      <c r="AR335" s="411"/>
      <c r="AS335" s="411"/>
      <c r="AT335" s="411"/>
      <c r="AU335" s="411"/>
      <c r="AV335" s="411"/>
      <c r="AW335" s="411"/>
      <c r="AX335" s="411"/>
      <c r="AY335" s="411"/>
      <c r="AZ335" s="411"/>
      <c r="BA335" s="411"/>
    </row>
    <row r="336" spans="2:53" ht="14.25" customHeight="1" x14ac:dyDescent="0.25">
      <c r="B336" s="411"/>
      <c r="C336" s="428"/>
      <c r="D336" s="428"/>
      <c r="E336" s="411"/>
      <c r="F336" s="411"/>
      <c r="G336" s="411"/>
      <c r="H336" s="411"/>
      <c r="I336" s="411"/>
      <c r="J336" s="411"/>
      <c r="K336" s="411"/>
      <c r="L336" s="411"/>
      <c r="M336" s="411"/>
      <c r="N336" s="411"/>
      <c r="O336" s="411"/>
      <c r="P336" s="411"/>
      <c r="Q336" s="411"/>
      <c r="R336" s="411"/>
      <c r="S336" s="411"/>
      <c r="T336" s="411"/>
      <c r="U336" s="411"/>
      <c r="V336" s="411"/>
      <c r="W336" s="411"/>
      <c r="X336" s="411"/>
      <c r="Y336" s="411"/>
      <c r="Z336" s="411"/>
      <c r="AA336" s="411"/>
      <c r="AB336" s="411"/>
      <c r="AC336" s="411"/>
      <c r="AD336" s="411"/>
      <c r="AE336" s="411"/>
      <c r="AF336" s="411"/>
      <c r="AG336" s="411"/>
      <c r="AH336" s="411"/>
      <c r="AI336" s="411"/>
      <c r="AJ336" s="411"/>
      <c r="AK336" s="411"/>
      <c r="AL336" s="411"/>
      <c r="AM336" s="411"/>
      <c r="AN336" s="411"/>
      <c r="AO336" s="411"/>
      <c r="AP336" s="411"/>
      <c r="AQ336" s="411"/>
      <c r="AR336" s="411"/>
      <c r="AS336" s="411"/>
      <c r="AT336" s="411"/>
      <c r="AU336" s="411"/>
      <c r="AV336" s="411"/>
      <c r="AW336" s="411"/>
      <c r="AX336" s="411"/>
      <c r="AY336" s="411"/>
      <c r="AZ336" s="411"/>
      <c r="BA336" s="411"/>
    </row>
    <row r="337" spans="2:53" ht="14.25" customHeight="1" x14ac:dyDescent="0.25">
      <c r="B337" s="411"/>
      <c r="C337" s="428"/>
      <c r="D337" s="428"/>
      <c r="E337" s="411"/>
      <c r="F337" s="411"/>
      <c r="G337" s="411"/>
      <c r="H337" s="411"/>
      <c r="I337" s="411"/>
      <c r="J337" s="411"/>
      <c r="K337" s="411"/>
      <c r="L337" s="411"/>
      <c r="M337" s="411"/>
      <c r="N337" s="411"/>
      <c r="O337" s="411"/>
      <c r="P337" s="411"/>
      <c r="Q337" s="411"/>
      <c r="R337" s="411"/>
      <c r="S337" s="411"/>
      <c r="T337" s="411"/>
      <c r="U337" s="411"/>
      <c r="V337" s="411"/>
      <c r="W337" s="411"/>
      <c r="X337" s="411"/>
      <c r="Y337" s="411"/>
      <c r="Z337" s="411"/>
      <c r="AA337" s="411"/>
      <c r="AB337" s="411"/>
      <c r="AC337" s="411"/>
      <c r="AD337" s="411"/>
      <c r="AE337" s="411"/>
      <c r="AF337" s="411"/>
      <c r="AG337" s="411"/>
      <c r="AH337" s="411"/>
      <c r="AI337" s="411"/>
      <c r="AJ337" s="411"/>
      <c r="AK337" s="411"/>
      <c r="AL337" s="411"/>
      <c r="AM337" s="411"/>
      <c r="AN337" s="411"/>
      <c r="AO337" s="411"/>
      <c r="AP337" s="411"/>
      <c r="AQ337" s="411"/>
      <c r="AR337" s="411"/>
      <c r="AS337" s="411"/>
      <c r="AT337" s="411"/>
      <c r="AU337" s="411"/>
      <c r="AV337" s="411"/>
      <c r="AW337" s="411"/>
      <c r="AX337" s="411"/>
      <c r="AY337" s="411"/>
      <c r="AZ337" s="411"/>
      <c r="BA337" s="411"/>
    </row>
    <row r="338" spans="2:53" ht="14.25" customHeight="1" x14ac:dyDescent="0.25">
      <c r="B338" s="411"/>
      <c r="C338" s="428"/>
      <c r="D338" s="428"/>
      <c r="E338" s="411"/>
      <c r="F338" s="411"/>
      <c r="G338" s="411"/>
      <c r="H338" s="411"/>
      <c r="I338" s="411"/>
      <c r="J338" s="411"/>
      <c r="K338" s="411"/>
      <c r="L338" s="411"/>
      <c r="M338" s="411"/>
      <c r="N338" s="411"/>
      <c r="O338" s="411"/>
      <c r="P338" s="411"/>
      <c r="Q338" s="411"/>
      <c r="R338" s="411"/>
      <c r="S338" s="411"/>
      <c r="T338" s="411"/>
      <c r="U338" s="411"/>
      <c r="V338" s="411"/>
      <c r="W338" s="411"/>
      <c r="X338" s="411"/>
      <c r="Y338" s="411"/>
      <c r="Z338" s="411"/>
      <c r="AA338" s="411"/>
      <c r="AB338" s="411"/>
      <c r="AC338" s="411"/>
      <c r="AD338" s="411"/>
      <c r="AE338" s="411"/>
      <c r="AF338" s="411"/>
      <c r="AG338" s="411"/>
      <c r="AH338" s="411"/>
      <c r="AI338" s="411"/>
      <c r="AJ338" s="411"/>
      <c r="AK338" s="411"/>
      <c r="AL338" s="411"/>
      <c r="AM338" s="411"/>
      <c r="AN338" s="411"/>
      <c r="AO338" s="411"/>
      <c r="AP338" s="411"/>
      <c r="AQ338" s="411"/>
      <c r="AR338" s="411"/>
      <c r="AS338" s="411"/>
      <c r="AT338" s="411"/>
      <c r="AU338" s="411"/>
      <c r="AV338" s="411"/>
      <c r="AW338" s="411"/>
      <c r="AX338" s="411"/>
      <c r="AY338" s="411"/>
      <c r="AZ338" s="411"/>
      <c r="BA338" s="411"/>
    </row>
    <row r="339" spans="2:53" ht="14.25" customHeight="1" x14ac:dyDescent="0.25">
      <c r="B339" s="411"/>
      <c r="C339" s="428"/>
      <c r="D339" s="428"/>
      <c r="E339" s="411"/>
      <c r="F339" s="411"/>
      <c r="G339" s="411"/>
      <c r="H339" s="411"/>
      <c r="I339" s="411"/>
      <c r="J339" s="411"/>
      <c r="K339" s="411"/>
      <c r="L339" s="411"/>
      <c r="M339" s="411"/>
      <c r="N339" s="411"/>
      <c r="O339" s="411"/>
      <c r="P339" s="411"/>
      <c r="Q339" s="411"/>
      <c r="R339" s="411"/>
      <c r="S339" s="411"/>
      <c r="T339" s="411"/>
      <c r="U339" s="411"/>
      <c r="V339" s="411"/>
      <c r="W339" s="411"/>
      <c r="X339" s="411"/>
      <c r="Y339" s="411"/>
      <c r="Z339" s="411"/>
      <c r="AA339" s="411"/>
      <c r="AB339" s="411"/>
      <c r="AC339" s="411"/>
      <c r="AD339" s="411"/>
      <c r="AE339" s="411"/>
      <c r="AF339" s="411"/>
      <c r="AG339" s="411"/>
      <c r="AH339" s="411"/>
      <c r="AI339" s="411"/>
      <c r="AJ339" s="411"/>
      <c r="AK339" s="411"/>
      <c r="AL339" s="411"/>
      <c r="AM339" s="411"/>
      <c r="AN339" s="411"/>
      <c r="AO339" s="411"/>
      <c r="AP339" s="411"/>
      <c r="AQ339" s="411"/>
      <c r="AR339" s="411"/>
      <c r="AS339" s="411"/>
      <c r="AT339" s="411"/>
      <c r="AU339" s="411"/>
      <c r="AV339" s="411"/>
      <c r="AW339" s="411"/>
      <c r="AX339" s="411"/>
      <c r="AY339" s="411"/>
      <c r="AZ339" s="411"/>
      <c r="BA339" s="411"/>
    </row>
    <row r="340" spans="2:53" ht="14.25" customHeight="1" x14ac:dyDescent="0.25">
      <c r="B340" s="411"/>
      <c r="C340" s="428"/>
      <c r="D340" s="428"/>
      <c r="E340" s="411"/>
      <c r="F340" s="411"/>
      <c r="G340" s="411"/>
      <c r="H340" s="411"/>
      <c r="I340" s="411"/>
      <c r="J340" s="411"/>
      <c r="K340" s="411"/>
      <c r="L340" s="411"/>
      <c r="M340" s="411"/>
      <c r="N340" s="411"/>
      <c r="O340" s="411"/>
      <c r="P340" s="411"/>
      <c r="Q340" s="411"/>
      <c r="R340" s="411"/>
      <c r="S340" s="411"/>
      <c r="T340" s="411"/>
      <c r="U340" s="411"/>
      <c r="V340" s="411"/>
      <c r="W340" s="411"/>
      <c r="X340" s="411"/>
      <c r="Y340" s="411"/>
      <c r="Z340" s="411"/>
      <c r="AA340" s="411"/>
      <c r="AB340" s="411"/>
      <c r="AC340" s="411"/>
      <c r="AD340" s="411"/>
      <c r="AE340" s="411"/>
      <c r="AF340" s="411"/>
      <c r="AG340" s="411"/>
      <c r="AH340" s="411"/>
      <c r="AI340" s="411"/>
      <c r="AJ340" s="411"/>
      <c r="AK340" s="411"/>
      <c r="AL340" s="411"/>
      <c r="AM340" s="411"/>
      <c r="AN340" s="411"/>
      <c r="AO340" s="411"/>
      <c r="AP340" s="411"/>
      <c r="AQ340" s="411"/>
      <c r="AR340" s="411"/>
      <c r="AS340" s="411"/>
      <c r="AT340" s="411"/>
      <c r="AU340" s="411"/>
      <c r="AV340" s="411"/>
      <c r="AW340" s="411"/>
      <c r="AX340" s="411"/>
      <c r="AY340" s="411"/>
      <c r="AZ340" s="411"/>
      <c r="BA340" s="411"/>
    </row>
    <row r="341" spans="2:53" ht="14.25" customHeight="1" x14ac:dyDescent="0.25">
      <c r="B341" s="411"/>
      <c r="C341" s="428"/>
      <c r="D341" s="428"/>
      <c r="E341" s="411"/>
      <c r="F341" s="411"/>
      <c r="G341" s="411"/>
      <c r="H341" s="411"/>
      <c r="I341" s="411"/>
      <c r="J341" s="411"/>
      <c r="K341" s="411"/>
      <c r="L341" s="411"/>
      <c r="M341" s="411"/>
      <c r="N341" s="411"/>
      <c r="O341" s="411"/>
      <c r="P341" s="411"/>
      <c r="Q341" s="411"/>
      <c r="R341" s="411"/>
      <c r="S341" s="411"/>
      <c r="T341" s="411"/>
      <c r="U341" s="411"/>
      <c r="V341" s="411"/>
      <c r="W341" s="411"/>
      <c r="X341" s="411"/>
      <c r="Y341" s="411"/>
      <c r="Z341" s="411"/>
      <c r="AA341" s="411"/>
      <c r="AB341" s="411"/>
      <c r="AC341" s="411"/>
      <c r="AD341" s="411"/>
      <c r="AE341" s="411"/>
      <c r="AF341" s="411"/>
      <c r="AG341" s="411"/>
      <c r="AH341" s="411"/>
      <c r="AI341" s="411"/>
      <c r="AJ341" s="411"/>
      <c r="AK341" s="411"/>
      <c r="AL341" s="411"/>
      <c r="AM341" s="411"/>
      <c r="AN341" s="411"/>
      <c r="AO341" s="411"/>
      <c r="AP341" s="411"/>
      <c r="AQ341" s="411"/>
      <c r="AR341" s="411"/>
      <c r="AS341" s="411"/>
      <c r="AT341" s="411"/>
      <c r="AU341" s="411"/>
      <c r="AV341" s="411"/>
      <c r="AW341" s="411"/>
      <c r="AX341" s="411"/>
      <c r="AY341" s="411"/>
      <c r="AZ341" s="411"/>
      <c r="BA341" s="411"/>
    </row>
    <row r="342" spans="2:53" ht="14.25" customHeight="1" x14ac:dyDescent="0.25">
      <c r="B342" s="411"/>
      <c r="C342" s="428"/>
      <c r="D342" s="428"/>
      <c r="E342" s="411"/>
      <c r="F342" s="411"/>
      <c r="G342" s="411"/>
      <c r="H342" s="411"/>
      <c r="I342" s="411"/>
      <c r="J342" s="411"/>
      <c r="K342" s="411"/>
      <c r="L342" s="411"/>
      <c r="M342" s="411"/>
      <c r="N342" s="411"/>
      <c r="O342" s="411"/>
      <c r="P342" s="411"/>
      <c r="Q342" s="411"/>
      <c r="R342" s="411"/>
      <c r="S342" s="411"/>
      <c r="T342" s="411"/>
      <c r="U342" s="411"/>
      <c r="V342" s="411"/>
      <c r="W342" s="411"/>
      <c r="X342" s="411"/>
      <c r="Y342" s="411"/>
      <c r="Z342" s="411"/>
      <c r="AA342" s="411"/>
      <c r="AB342" s="411"/>
      <c r="AC342" s="411"/>
      <c r="AD342" s="411"/>
      <c r="AE342" s="411"/>
      <c r="AF342" s="411"/>
      <c r="AG342" s="411"/>
      <c r="AH342" s="411"/>
      <c r="AI342" s="411"/>
      <c r="AJ342" s="411"/>
      <c r="AK342" s="411"/>
      <c r="AL342" s="411"/>
      <c r="AM342" s="411"/>
      <c r="AN342" s="411"/>
      <c r="AO342" s="411"/>
      <c r="AP342" s="411"/>
      <c r="AQ342" s="411"/>
      <c r="AR342" s="411"/>
      <c r="AS342" s="411"/>
      <c r="AT342" s="411"/>
      <c r="AU342" s="411"/>
      <c r="AV342" s="411"/>
      <c r="AW342" s="411"/>
      <c r="AX342" s="411"/>
      <c r="AY342" s="411"/>
      <c r="AZ342" s="411"/>
      <c r="BA342" s="411"/>
    </row>
    <row r="343" spans="2:53" ht="14.25" customHeight="1" x14ac:dyDescent="0.25">
      <c r="B343" s="411"/>
      <c r="C343" s="428"/>
      <c r="D343" s="428"/>
      <c r="E343" s="411"/>
      <c r="F343" s="411"/>
      <c r="G343" s="411"/>
      <c r="H343" s="411"/>
      <c r="I343" s="411"/>
      <c r="J343" s="411"/>
      <c r="K343" s="411"/>
      <c r="L343" s="411"/>
      <c r="M343" s="411"/>
      <c r="N343" s="411"/>
      <c r="O343" s="411"/>
      <c r="P343" s="411"/>
      <c r="Q343" s="411"/>
      <c r="R343" s="411"/>
      <c r="S343" s="411"/>
      <c r="T343" s="411"/>
      <c r="U343" s="411"/>
      <c r="V343" s="411"/>
      <c r="W343" s="411"/>
      <c r="X343" s="411"/>
      <c r="Y343" s="411"/>
      <c r="Z343" s="411"/>
      <c r="AA343" s="411"/>
      <c r="AB343" s="411"/>
      <c r="AC343" s="411"/>
      <c r="AD343" s="411"/>
      <c r="AE343" s="411"/>
      <c r="AF343" s="411"/>
      <c r="AG343" s="411"/>
      <c r="AH343" s="411"/>
      <c r="AI343" s="411"/>
      <c r="AJ343" s="411"/>
      <c r="AK343" s="411"/>
      <c r="AL343" s="411"/>
      <c r="AM343" s="411"/>
      <c r="AN343" s="411"/>
      <c r="AO343" s="411"/>
      <c r="AP343" s="411"/>
      <c r="AQ343" s="411"/>
      <c r="AR343" s="411"/>
      <c r="AS343" s="411"/>
      <c r="AT343" s="411"/>
      <c r="AU343" s="411"/>
      <c r="AV343" s="411"/>
      <c r="AW343" s="411"/>
      <c r="AX343" s="411"/>
      <c r="AY343" s="411"/>
      <c r="AZ343" s="411"/>
      <c r="BA343" s="411"/>
    </row>
    <row r="344" spans="2:53" ht="14.25" customHeight="1" x14ac:dyDescent="0.25">
      <c r="B344" s="411"/>
      <c r="C344" s="428"/>
      <c r="D344" s="428"/>
      <c r="E344" s="411"/>
      <c r="F344" s="411"/>
      <c r="G344" s="411"/>
      <c r="H344" s="411"/>
      <c r="I344" s="411"/>
      <c r="J344" s="411"/>
      <c r="K344" s="411"/>
      <c r="L344" s="411"/>
      <c r="M344" s="411"/>
      <c r="N344" s="411"/>
      <c r="O344" s="411"/>
      <c r="P344" s="411"/>
      <c r="Q344" s="411"/>
      <c r="R344" s="411"/>
      <c r="S344" s="411"/>
      <c r="T344" s="411"/>
      <c r="U344" s="411"/>
      <c r="V344" s="411"/>
      <c r="W344" s="411"/>
      <c r="X344" s="411"/>
      <c r="Y344" s="411"/>
      <c r="Z344" s="411"/>
      <c r="AA344" s="411"/>
      <c r="AB344" s="411"/>
      <c r="AC344" s="411"/>
      <c r="AD344" s="411"/>
      <c r="AE344" s="411"/>
      <c r="AF344" s="411"/>
      <c r="AG344" s="411"/>
      <c r="AH344" s="411"/>
      <c r="AI344" s="411"/>
      <c r="AJ344" s="411"/>
      <c r="AK344" s="411"/>
      <c r="AL344" s="411"/>
      <c r="AM344" s="411"/>
      <c r="AN344" s="411"/>
      <c r="AO344" s="411"/>
      <c r="AP344" s="411"/>
      <c r="AQ344" s="411"/>
      <c r="AR344" s="411"/>
      <c r="AS344" s="411"/>
      <c r="AT344" s="411"/>
      <c r="AU344" s="411"/>
      <c r="AV344" s="411"/>
      <c r="AW344" s="411"/>
      <c r="AX344" s="411"/>
      <c r="AY344" s="411"/>
      <c r="AZ344" s="411"/>
      <c r="BA344" s="411"/>
    </row>
    <row r="345" spans="2:53" ht="14.25" customHeight="1" x14ac:dyDescent="0.25">
      <c r="B345" s="411"/>
      <c r="C345" s="428"/>
      <c r="D345" s="428"/>
      <c r="E345" s="411"/>
      <c r="F345" s="411"/>
      <c r="G345" s="411"/>
      <c r="H345" s="411"/>
      <c r="I345" s="411"/>
      <c r="J345" s="411"/>
      <c r="K345" s="411"/>
      <c r="L345" s="411"/>
      <c r="M345" s="411"/>
      <c r="N345" s="411"/>
      <c r="O345" s="411"/>
      <c r="P345" s="411"/>
      <c r="Q345" s="411"/>
      <c r="R345" s="411"/>
      <c r="S345" s="411"/>
      <c r="T345" s="411"/>
      <c r="U345" s="411"/>
      <c r="V345" s="411"/>
      <c r="W345" s="411"/>
      <c r="X345" s="411"/>
      <c r="Y345" s="411"/>
      <c r="Z345" s="411"/>
      <c r="AA345" s="411"/>
      <c r="AB345" s="411"/>
      <c r="AC345" s="411"/>
      <c r="AD345" s="411"/>
      <c r="AE345" s="411"/>
      <c r="AF345" s="411"/>
      <c r="AG345" s="411"/>
      <c r="AH345" s="411"/>
      <c r="AI345" s="411"/>
      <c r="AJ345" s="411"/>
      <c r="AK345" s="411"/>
      <c r="AL345" s="411"/>
      <c r="AM345" s="411"/>
      <c r="AN345" s="411"/>
      <c r="AO345" s="411"/>
      <c r="AP345" s="411"/>
      <c r="AQ345" s="411"/>
      <c r="AR345" s="411"/>
      <c r="AS345" s="411"/>
      <c r="AT345" s="411"/>
      <c r="AU345" s="411"/>
      <c r="AV345" s="411"/>
      <c r="AW345" s="411"/>
      <c r="AX345" s="411"/>
      <c r="AY345" s="411"/>
      <c r="AZ345" s="411"/>
      <c r="BA345" s="411"/>
    </row>
    <row r="346" spans="2:53" ht="14.25" customHeight="1" x14ac:dyDescent="0.25">
      <c r="B346" s="411"/>
      <c r="C346" s="428"/>
      <c r="D346" s="428"/>
      <c r="E346" s="411"/>
      <c r="F346" s="411"/>
      <c r="G346" s="411"/>
      <c r="H346" s="411"/>
      <c r="I346" s="411"/>
      <c r="J346" s="411"/>
      <c r="K346" s="411"/>
      <c r="L346" s="411"/>
      <c r="M346" s="411"/>
      <c r="N346" s="411"/>
      <c r="O346" s="411"/>
      <c r="P346" s="411"/>
      <c r="Q346" s="411"/>
      <c r="R346" s="411"/>
      <c r="S346" s="411"/>
      <c r="T346" s="411"/>
      <c r="U346" s="411"/>
      <c r="V346" s="411"/>
      <c r="W346" s="411"/>
      <c r="X346" s="411"/>
      <c r="Y346" s="411"/>
      <c r="Z346" s="411"/>
      <c r="AA346" s="411"/>
      <c r="AB346" s="411"/>
      <c r="AC346" s="411"/>
      <c r="AD346" s="411"/>
      <c r="AE346" s="411"/>
      <c r="AF346" s="411"/>
      <c r="AG346" s="411"/>
      <c r="AH346" s="411"/>
      <c r="AI346" s="411"/>
      <c r="AJ346" s="411"/>
      <c r="AK346" s="411"/>
      <c r="AL346" s="411"/>
      <c r="AM346" s="411"/>
      <c r="AN346" s="411"/>
      <c r="AO346" s="411"/>
      <c r="AP346" s="411"/>
      <c r="AQ346" s="411"/>
      <c r="AR346" s="411"/>
      <c r="AS346" s="411"/>
      <c r="AT346" s="411"/>
      <c r="AU346" s="411"/>
      <c r="AV346" s="411"/>
      <c r="AW346" s="411"/>
      <c r="AX346" s="411"/>
      <c r="AY346" s="411"/>
      <c r="AZ346" s="411"/>
      <c r="BA346" s="411"/>
    </row>
    <row r="347" spans="2:53" ht="14.25" customHeight="1" x14ac:dyDescent="0.25">
      <c r="B347" s="411"/>
      <c r="C347" s="428"/>
      <c r="D347" s="428"/>
      <c r="E347" s="411"/>
      <c r="F347" s="411"/>
      <c r="G347" s="411"/>
      <c r="H347" s="411"/>
      <c r="I347" s="411"/>
      <c r="J347" s="411"/>
      <c r="K347" s="411"/>
      <c r="L347" s="411"/>
      <c r="M347" s="411"/>
      <c r="N347" s="411"/>
      <c r="O347" s="411"/>
      <c r="P347" s="411"/>
      <c r="Q347" s="411"/>
      <c r="R347" s="411"/>
      <c r="S347" s="411"/>
      <c r="T347" s="411"/>
      <c r="U347" s="411"/>
      <c r="V347" s="411"/>
      <c r="W347" s="411"/>
      <c r="X347" s="411"/>
      <c r="Y347" s="411"/>
      <c r="Z347" s="411"/>
      <c r="AA347" s="411"/>
      <c r="AB347" s="411"/>
      <c r="AC347" s="411"/>
      <c r="AD347" s="411"/>
      <c r="AE347" s="411"/>
      <c r="AF347" s="411"/>
      <c r="AG347" s="411"/>
      <c r="AH347" s="411"/>
      <c r="AI347" s="411"/>
      <c r="AJ347" s="411"/>
      <c r="AK347" s="411"/>
      <c r="AL347" s="411"/>
      <c r="AM347" s="411"/>
      <c r="AN347" s="411"/>
      <c r="AO347" s="411"/>
      <c r="AP347" s="411"/>
      <c r="AQ347" s="411"/>
      <c r="AR347" s="411"/>
      <c r="AS347" s="411"/>
      <c r="AT347" s="411"/>
      <c r="AU347" s="411"/>
      <c r="AV347" s="411"/>
      <c r="AW347" s="411"/>
      <c r="AX347" s="411"/>
      <c r="AY347" s="411"/>
      <c r="AZ347" s="411"/>
      <c r="BA347" s="411"/>
    </row>
    <row r="348" spans="2:53" ht="14.25" customHeight="1" x14ac:dyDescent="0.25">
      <c r="B348" s="411"/>
      <c r="C348" s="428"/>
      <c r="D348" s="428"/>
      <c r="E348" s="411"/>
      <c r="F348" s="411"/>
      <c r="G348" s="411"/>
      <c r="H348" s="411"/>
      <c r="I348" s="411"/>
      <c r="J348" s="411"/>
      <c r="K348" s="411"/>
      <c r="L348" s="411"/>
      <c r="M348" s="411"/>
      <c r="N348" s="411"/>
      <c r="O348" s="411"/>
      <c r="P348" s="411"/>
      <c r="Q348" s="411"/>
      <c r="R348" s="411"/>
      <c r="S348" s="411"/>
      <c r="T348" s="411"/>
      <c r="U348" s="411"/>
      <c r="V348" s="411"/>
      <c r="W348" s="411"/>
      <c r="X348" s="411"/>
      <c r="Y348" s="411"/>
      <c r="Z348" s="411"/>
      <c r="AA348" s="411"/>
      <c r="AB348" s="411"/>
      <c r="AC348" s="411"/>
      <c r="AD348" s="411"/>
      <c r="AE348" s="411"/>
      <c r="AF348" s="411"/>
      <c r="AG348" s="411"/>
      <c r="AH348" s="411"/>
      <c r="AI348" s="411"/>
      <c r="AJ348" s="411"/>
      <c r="AK348" s="411"/>
      <c r="AL348" s="411"/>
      <c r="AM348" s="411"/>
      <c r="AN348" s="411"/>
      <c r="AO348" s="411"/>
      <c r="AP348" s="411"/>
      <c r="AQ348" s="411"/>
      <c r="AR348" s="411"/>
      <c r="AS348" s="411"/>
      <c r="AT348" s="411"/>
      <c r="AU348" s="411"/>
      <c r="AV348" s="411"/>
      <c r="AW348" s="411"/>
      <c r="AX348" s="411"/>
      <c r="AY348" s="411"/>
      <c r="AZ348" s="411"/>
      <c r="BA348" s="411"/>
    </row>
    <row r="349" spans="2:53" ht="14.25" customHeight="1" x14ac:dyDescent="0.25">
      <c r="B349" s="411"/>
      <c r="C349" s="428"/>
      <c r="D349" s="428"/>
      <c r="E349" s="411"/>
      <c r="F349" s="411"/>
      <c r="G349" s="411"/>
      <c r="H349" s="411"/>
      <c r="I349" s="411"/>
      <c r="J349" s="411"/>
      <c r="K349" s="411"/>
      <c r="L349" s="411"/>
      <c r="M349" s="411"/>
      <c r="N349" s="411"/>
      <c r="O349" s="411"/>
      <c r="P349" s="411"/>
      <c r="Q349" s="411"/>
      <c r="R349" s="411"/>
      <c r="S349" s="411"/>
      <c r="T349" s="411"/>
      <c r="U349" s="411"/>
      <c r="V349" s="411"/>
      <c r="W349" s="411"/>
      <c r="X349" s="411"/>
      <c r="Y349" s="411"/>
      <c r="Z349" s="411"/>
      <c r="AA349" s="411"/>
      <c r="AB349" s="411"/>
      <c r="AC349" s="411"/>
      <c r="AD349" s="411"/>
      <c r="AE349" s="411"/>
      <c r="AF349" s="411"/>
      <c r="AG349" s="411"/>
      <c r="AH349" s="411"/>
      <c r="AI349" s="411"/>
      <c r="AJ349" s="411"/>
      <c r="AK349" s="411"/>
      <c r="AL349" s="411"/>
      <c r="AM349" s="411"/>
      <c r="AN349" s="411"/>
      <c r="AO349" s="411"/>
      <c r="AP349" s="411"/>
      <c r="AQ349" s="411"/>
      <c r="AR349" s="411"/>
      <c r="AS349" s="411"/>
      <c r="AT349" s="411"/>
      <c r="AU349" s="411"/>
      <c r="AV349" s="411"/>
      <c r="AW349" s="411"/>
      <c r="AX349" s="411"/>
      <c r="AY349" s="411"/>
      <c r="AZ349" s="411"/>
      <c r="BA349" s="411"/>
    </row>
    <row r="350" spans="2:53" ht="14.25" customHeight="1" x14ac:dyDescent="0.25">
      <c r="B350" s="411"/>
      <c r="C350" s="428"/>
      <c r="D350" s="428"/>
      <c r="E350" s="411"/>
      <c r="F350" s="411"/>
      <c r="G350" s="411"/>
      <c r="H350" s="411"/>
      <c r="I350" s="411"/>
      <c r="J350" s="411"/>
      <c r="K350" s="411"/>
      <c r="L350" s="411"/>
      <c r="M350" s="411"/>
      <c r="N350" s="411"/>
      <c r="O350" s="411"/>
      <c r="P350" s="411"/>
      <c r="Q350" s="411"/>
      <c r="R350" s="411"/>
      <c r="S350" s="411"/>
      <c r="T350" s="411"/>
      <c r="U350" s="411"/>
      <c r="V350" s="411"/>
      <c r="W350" s="411"/>
      <c r="X350" s="411"/>
      <c r="Y350" s="411"/>
      <c r="Z350" s="411"/>
      <c r="AA350" s="411"/>
      <c r="AB350" s="411"/>
      <c r="AC350" s="411"/>
      <c r="AD350" s="411"/>
      <c r="AE350" s="411"/>
      <c r="AF350" s="411"/>
      <c r="AG350" s="411"/>
      <c r="AH350" s="411"/>
      <c r="AI350" s="411"/>
      <c r="AJ350" s="411"/>
      <c r="AK350" s="411"/>
      <c r="AL350" s="411"/>
      <c r="AM350" s="411"/>
      <c r="AN350" s="411"/>
      <c r="AO350" s="411"/>
      <c r="AP350" s="411"/>
      <c r="AQ350" s="411"/>
      <c r="AR350" s="411"/>
      <c r="AS350" s="411"/>
      <c r="AT350" s="411"/>
      <c r="AU350" s="411"/>
      <c r="AV350" s="411"/>
      <c r="AW350" s="411"/>
      <c r="AX350" s="411"/>
      <c r="AY350" s="411"/>
      <c r="AZ350" s="411"/>
      <c r="BA350" s="411"/>
    </row>
    <row r="351" spans="2:53" ht="14.25" customHeight="1" x14ac:dyDescent="0.25">
      <c r="B351" s="411"/>
      <c r="C351" s="428"/>
      <c r="D351" s="428"/>
      <c r="E351" s="411"/>
      <c r="F351" s="411"/>
      <c r="G351" s="411"/>
      <c r="H351" s="411"/>
      <c r="I351" s="411"/>
      <c r="J351" s="411"/>
      <c r="K351" s="411"/>
      <c r="L351" s="411"/>
      <c r="M351" s="411"/>
      <c r="N351" s="411"/>
      <c r="O351" s="411"/>
      <c r="P351" s="411"/>
      <c r="Q351" s="411"/>
      <c r="R351" s="411"/>
      <c r="S351" s="411"/>
      <c r="T351" s="411"/>
      <c r="U351" s="411"/>
      <c r="V351" s="411"/>
      <c r="W351" s="411"/>
      <c r="X351" s="411"/>
      <c r="Y351" s="411"/>
      <c r="Z351" s="411"/>
      <c r="AA351" s="411"/>
      <c r="AB351" s="411"/>
      <c r="AC351" s="411"/>
      <c r="AD351" s="411"/>
      <c r="AE351" s="411"/>
      <c r="AF351" s="411"/>
      <c r="AG351" s="411"/>
      <c r="AH351" s="411"/>
      <c r="AI351" s="411"/>
      <c r="AJ351" s="411"/>
      <c r="AK351" s="411"/>
      <c r="AL351" s="411"/>
      <c r="AM351" s="411"/>
      <c r="AN351" s="411"/>
      <c r="AO351" s="411"/>
      <c r="AP351" s="411"/>
      <c r="AQ351" s="411"/>
      <c r="AR351" s="411"/>
      <c r="AS351" s="411"/>
      <c r="AT351" s="411"/>
      <c r="AU351" s="411"/>
      <c r="AV351" s="411"/>
      <c r="AW351" s="411"/>
      <c r="AX351" s="411"/>
      <c r="AY351" s="411"/>
      <c r="AZ351" s="411"/>
      <c r="BA351" s="411"/>
    </row>
    <row r="352" spans="2:53" ht="14.25" customHeight="1" x14ac:dyDescent="0.25">
      <c r="B352" s="411"/>
      <c r="C352" s="428"/>
      <c r="D352" s="428"/>
      <c r="E352" s="411"/>
      <c r="F352" s="411"/>
      <c r="G352" s="411"/>
      <c r="H352" s="411"/>
      <c r="I352" s="411"/>
      <c r="J352" s="411"/>
      <c r="K352" s="411"/>
      <c r="L352" s="411"/>
      <c r="M352" s="411"/>
      <c r="N352" s="411"/>
      <c r="O352" s="411"/>
      <c r="P352" s="411"/>
      <c r="Q352" s="411"/>
      <c r="R352" s="411"/>
      <c r="S352" s="411"/>
      <c r="T352" s="411"/>
      <c r="U352" s="411"/>
      <c r="V352" s="411"/>
      <c r="W352" s="411"/>
      <c r="X352" s="411"/>
      <c r="Y352" s="411"/>
      <c r="Z352" s="411"/>
      <c r="AA352" s="411"/>
      <c r="AB352" s="411"/>
      <c r="AC352" s="411"/>
      <c r="AD352" s="411"/>
      <c r="AE352" s="411"/>
      <c r="AF352" s="411"/>
      <c r="AG352" s="411"/>
      <c r="AH352" s="411"/>
      <c r="AI352" s="411"/>
      <c r="AJ352" s="411"/>
      <c r="AK352" s="411"/>
      <c r="AL352" s="411"/>
      <c r="AM352" s="411"/>
      <c r="AN352" s="411"/>
      <c r="AO352" s="411"/>
      <c r="AP352" s="411"/>
      <c r="AQ352" s="411"/>
      <c r="AR352" s="411"/>
      <c r="AS352" s="411"/>
      <c r="AT352" s="411"/>
      <c r="AU352" s="411"/>
      <c r="AV352" s="411"/>
      <c r="AW352" s="411"/>
      <c r="AX352" s="411"/>
      <c r="AY352" s="411"/>
      <c r="AZ352" s="411"/>
      <c r="BA352" s="411"/>
    </row>
    <row r="353" spans="2:53" ht="14.25" customHeight="1" x14ac:dyDescent="0.25">
      <c r="B353" s="411"/>
      <c r="C353" s="428"/>
      <c r="D353" s="428"/>
      <c r="E353" s="411"/>
      <c r="F353" s="411"/>
      <c r="G353" s="411"/>
      <c r="H353" s="411"/>
      <c r="I353" s="411"/>
      <c r="J353" s="411"/>
      <c r="K353" s="411"/>
      <c r="L353" s="411"/>
      <c r="M353" s="411"/>
      <c r="N353" s="411"/>
      <c r="O353" s="411"/>
      <c r="P353" s="411"/>
      <c r="Q353" s="411"/>
      <c r="R353" s="411"/>
      <c r="S353" s="411"/>
      <c r="T353" s="411"/>
      <c r="U353" s="411"/>
      <c r="V353" s="411"/>
      <c r="W353" s="411"/>
      <c r="X353" s="411"/>
      <c r="Y353" s="411"/>
      <c r="Z353" s="411"/>
      <c r="AA353" s="411"/>
      <c r="AB353" s="411"/>
      <c r="AC353" s="411"/>
      <c r="AD353" s="411"/>
      <c r="AE353" s="411"/>
      <c r="AF353" s="411"/>
      <c r="AG353" s="411"/>
      <c r="AH353" s="411"/>
      <c r="AI353" s="411"/>
      <c r="AJ353" s="411"/>
      <c r="AK353" s="411"/>
      <c r="AL353" s="411"/>
      <c r="AM353" s="411"/>
      <c r="AN353" s="411"/>
      <c r="AO353" s="411"/>
      <c r="AP353" s="411"/>
      <c r="AQ353" s="411"/>
      <c r="AR353" s="411"/>
      <c r="AS353" s="411"/>
      <c r="AT353" s="411"/>
      <c r="AU353" s="411"/>
      <c r="AV353" s="411"/>
      <c r="AW353" s="411"/>
      <c r="AX353" s="411"/>
      <c r="AY353" s="411"/>
      <c r="AZ353" s="411"/>
      <c r="BA353" s="411"/>
    </row>
    <row r="354" spans="2:53" ht="14.25" customHeight="1" x14ac:dyDescent="0.25">
      <c r="B354" s="411"/>
      <c r="C354" s="428"/>
      <c r="D354" s="428"/>
      <c r="E354" s="411"/>
      <c r="F354" s="411"/>
      <c r="G354" s="411"/>
      <c r="H354" s="411"/>
      <c r="I354" s="411"/>
      <c r="J354" s="411"/>
      <c r="K354" s="411"/>
      <c r="L354" s="411"/>
      <c r="M354" s="411"/>
      <c r="N354" s="411"/>
      <c r="O354" s="411"/>
      <c r="P354" s="411"/>
      <c r="Q354" s="411"/>
      <c r="R354" s="411"/>
      <c r="S354" s="411"/>
      <c r="T354" s="411"/>
      <c r="U354" s="411"/>
      <c r="V354" s="411"/>
      <c r="W354" s="411"/>
      <c r="X354" s="411"/>
      <c r="Y354" s="411"/>
      <c r="Z354" s="411"/>
      <c r="AA354" s="411"/>
      <c r="AB354" s="411"/>
      <c r="AC354" s="411"/>
      <c r="AD354" s="411"/>
      <c r="AE354" s="411"/>
      <c r="AF354" s="411"/>
      <c r="AG354" s="411"/>
      <c r="AH354" s="411"/>
      <c r="AI354" s="411"/>
      <c r="AJ354" s="411"/>
      <c r="AK354" s="411"/>
      <c r="AL354" s="411"/>
      <c r="AM354" s="411"/>
      <c r="AN354" s="411"/>
      <c r="AO354" s="411"/>
      <c r="AP354" s="411"/>
      <c r="AQ354" s="411"/>
      <c r="AR354" s="411"/>
      <c r="AS354" s="411"/>
      <c r="AT354" s="411"/>
      <c r="AU354" s="411"/>
      <c r="AV354" s="411"/>
      <c r="AW354" s="411"/>
      <c r="AX354" s="411"/>
      <c r="AY354" s="411"/>
      <c r="AZ354" s="411"/>
      <c r="BA354" s="411"/>
    </row>
    <row r="355" spans="2:53" ht="14.25" customHeight="1" x14ac:dyDescent="0.25">
      <c r="B355" s="411"/>
      <c r="C355" s="428"/>
      <c r="D355" s="428"/>
      <c r="E355" s="411"/>
      <c r="F355" s="411"/>
      <c r="G355" s="411"/>
      <c r="H355" s="411"/>
      <c r="I355" s="411"/>
      <c r="J355" s="411"/>
      <c r="K355" s="411"/>
      <c r="L355" s="411"/>
      <c r="M355" s="411"/>
      <c r="N355" s="411"/>
      <c r="O355" s="411"/>
      <c r="P355" s="411"/>
      <c r="Q355" s="411"/>
      <c r="R355" s="411"/>
      <c r="S355" s="411"/>
      <c r="T355" s="411"/>
      <c r="U355" s="411"/>
      <c r="V355" s="411"/>
      <c r="W355" s="411"/>
      <c r="X355" s="411"/>
      <c r="Y355" s="411"/>
      <c r="Z355" s="411"/>
      <c r="AA355" s="411"/>
      <c r="AB355" s="411"/>
      <c r="AC355" s="411"/>
      <c r="AD355" s="411"/>
      <c r="AE355" s="411"/>
      <c r="AF355" s="411"/>
      <c r="AG355" s="411"/>
      <c r="AH355" s="411"/>
      <c r="AI355" s="411"/>
      <c r="AJ355" s="411"/>
      <c r="AK355" s="411"/>
      <c r="AL355" s="411"/>
      <c r="AM355" s="411"/>
      <c r="AN355" s="411"/>
      <c r="AO355" s="411"/>
      <c r="AP355" s="411"/>
      <c r="AQ355" s="411"/>
      <c r="AR355" s="411"/>
      <c r="AS355" s="411"/>
      <c r="AT355" s="411"/>
      <c r="AU355" s="411"/>
      <c r="AV355" s="411"/>
      <c r="AW355" s="411"/>
      <c r="AX355" s="411"/>
      <c r="AY355" s="411"/>
      <c r="AZ355" s="411"/>
      <c r="BA355" s="411"/>
    </row>
    <row r="356" spans="2:53" ht="14.25" customHeight="1" x14ac:dyDescent="0.25">
      <c r="B356" s="411"/>
      <c r="C356" s="428"/>
      <c r="D356" s="428"/>
      <c r="E356" s="411"/>
      <c r="F356" s="411"/>
      <c r="G356" s="411"/>
      <c r="H356" s="411"/>
      <c r="I356" s="411"/>
      <c r="J356" s="411"/>
      <c r="K356" s="411"/>
      <c r="L356" s="411"/>
      <c r="M356" s="411"/>
      <c r="N356" s="411"/>
      <c r="O356" s="411"/>
      <c r="P356" s="411"/>
      <c r="Q356" s="411"/>
      <c r="R356" s="411"/>
      <c r="S356" s="411"/>
      <c r="T356" s="411"/>
      <c r="U356" s="411"/>
      <c r="V356" s="411"/>
      <c r="W356" s="411"/>
      <c r="X356" s="411"/>
      <c r="Y356" s="411"/>
      <c r="Z356" s="411"/>
      <c r="AA356" s="411"/>
      <c r="AB356" s="411"/>
      <c r="AC356" s="411"/>
      <c r="AD356" s="411"/>
      <c r="AE356" s="411"/>
      <c r="AF356" s="411"/>
      <c r="AG356" s="411"/>
      <c r="AH356" s="411"/>
      <c r="AI356" s="411"/>
      <c r="AJ356" s="411"/>
      <c r="AK356" s="411"/>
      <c r="AL356" s="411"/>
      <c r="AM356" s="411"/>
      <c r="AN356" s="411"/>
      <c r="AO356" s="411"/>
      <c r="AP356" s="411"/>
      <c r="AQ356" s="411"/>
      <c r="AR356" s="411"/>
      <c r="AS356" s="411"/>
      <c r="AT356" s="411"/>
      <c r="AU356" s="411"/>
      <c r="AV356" s="411"/>
      <c r="AW356" s="411"/>
      <c r="AX356" s="411"/>
      <c r="AY356" s="411"/>
      <c r="AZ356" s="411"/>
      <c r="BA356" s="411"/>
    </row>
    <row r="357" spans="2:53" ht="14.25" customHeight="1" x14ac:dyDescent="0.25">
      <c r="B357" s="411"/>
      <c r="C357" s="428"/>
      <c r="D357" s="428"/>
      <c r="E357" s="411"/>
      <c r="F357" s="411"/>
      <c r="G357" s="411"/>
      <c r="H357" s="411"/>
      <c r="I357" s="411"/>
      <c r="J357" s="411"/>
      <c r="K357" s="411"/>
      <c r="L357" s="411"/>
      <c r="M357" s="411"/>
      <c r="N357" s="411"/>
      <c r="O357" s="411"/>
      <c r="P357" s="411"/>
      <c r="Q357" s="411"/>
      <c r="R357" s="411"/>
      <c r="S357" s="411"/>
      <c r="T357" s="411"/>
      <c r="U357" s="411"/>
      <c r="V357" s="411"/>
      <c r="W357" s="411"/>
      <c r="X357" s="411"/>
      <c r="Y357" s="411"/>
      <c r="Z357" s="411"/>
      <c r="AA357" s="411"/>
      <c r="AB357" s="411"/>
      <c r="AC357" s="411"/>
      <c r="AD357" s="411"/>
      <c r="AE357" s="411"/>
      <c r="AF357" s="411"/>
      <c r="AG357" s="411"/>
      <c r="AH357" s="411"/>
      <c r="AI357" s="411"/>
      <c r="AJ357" s="411"/>
      <c r="AK357" s="411"/>
      <c r="AL357" s="411"/>
      <c r="AM357" s="411"/>
      <c r="AN357" s="411"/>
      <c r="AO357" s="411"/>
      <c r="AP357" s="411"/>
      <c r="AQ357" s="411"/>
      <c r="AR357" s="411"/>
      <c r="AS357" s="411"/>
      <c r="AT357" s="411"/>
      <c r="AU357" s="411"/>
      <c r="AV357" s="411"/>
      <c r="AW357" s="411"/>
      <c r="AX357" s="411"/>
      <c r="AY357" s="411"/>
      <c r="AZ357" s="411"/>
      <c r="BA357" s="411"/>
    </row>
    <row r="358" spans="2:53" ht="14.25" customHeight="1" x14ac:dyDescent="0.25">
      <c r="B358" s="411"/>
      <c r="C358" s="428"/>
      <c r="D358" s="428"/>
      <c r="E358" s="411"/>
      <c r="F358" s="411"/>
      <c r="G358" s="411"/>
      <c r="H358" s="411"/>
      <c r="I358" s="411"/>
      <c r="J358" s="411"/>
      <c r="K358" s="411"/>
      <c r="L358" s="411"/>
      <c r="M358" s="411"/>
      <c r="N358" s="411"/>
      <c r="O358" s="411"/>
      <c r="P358" s="411"/>
      <c r="Q358" s="411"/>
      <c r="R358" s="411"/>
      <c r="S358" s="411"/>
      <c r="T358" s="411"/>
      <c r="U358" s="411"/>
      <c r="V358" s="411"/>
      <c r="W358" s="411"/>
      <c r="X358" s="411"/>
      <c r="Y358" s="411"/>
      <c r="Z358" s="411"/>
      <c r="AA358" s="411"/>
      <c r="AB358" s="411"/>
      <c r="AC358" s="411"/>
      <c r="AD358" s="411"/>
      <c r="AE358" s="411"/>
      <c r="AF358" s="411"/>
      <c r="AG358" s="411"/>
      <c r="AH358" s="411"/>
      <c r="AI358" s="411"/>
      <c r="AJ358" s="411"/>
      <c r="AK358" s="411"/>
      <c r="AL358" s="411"/>
      <c r="AM358" s="411"/>
      <c r="AN358" s="411"/>
      <c r="AO358" s="411"/>
      <c r="AP358" s="411"/>
      <c r="AQ358" s="411"/>
      <c r="AR358" s="411"/>
      <c r="AS358" s="411"/>
      <c r="AT358" s="411"/>
      <c r="AU358" s="411"/>
      <c r="AV358" s="411"/>
      <c r="AW358" s="411"/>
      <c r="AX358" s="411"/>
      <c r="AY358" s="411"/>
      <c r="AZ358" s="411"/>
      <c r="BA358" s="411"/>
    </row>
    <row r="359" spans="2:53" ht="14.25" customHeight="1" x14ac:dyDescent="0.25">
      <c r="B359" s="411"/>
      <c r="C359" s="428"/>
      <c r="D359" s="428"/>
      <c r="E359" s="411"/>
      <c r="F359" s="411"/>
      <c r="G359" s="411"/>
      <c r="H359" s="411"/>
      <c r="I359" s="411"/>
      <c r="J359" s="411"/>
      <c r="K359" s="411"/>
      <c r="L359" s="411"/>
      <c r="M359" s="411"/>
      <c r="N359" s="411"/>
      <c r="O359" s="411"/>
      <c r="P359" s="411"/>
      <c r="Q359" s="411"/>
      <c r="R359" s="411"/>
      <c r="S359" s="411"/>
      <c r="T359" s="411"/>
      <c r="U359" s="411"/>
      <c r="V359" s="411"/>
      <c r="W359" s="411"/>
      <c r="X359" s="411"/>
      <c r="Y359" s="411"/>
      <c r="Z359" s="411"/>
      <c r="AA359" s="411"/>
      <c r="AB359" s="411"/>
      <c r="AC359" s="411"/>
      <c r="AD359" s="411"/>
      <c r="AE359" s="411"/>
      <c r="AF359" s="411"/>
      <c r="AG359" s="411"/>
      <c r="AH359" s="411"/>
      <c r="AI359" s="411"/>
      <c r="AJ359" s="411"/>
      <c r="AK359" s="411"/>
      <c r="AL359" s="411"/>
      <c r="AM359" s="411"/>
      <c r="AN359" s="411"/>
      <c r="AO359" s="411"/>
      <c r="AP359" s="411"/>
      <c r="AQ359" s="411"/>
      <c r="AR359" s="411"/>
      <c r="AS359" s="411"/>
      <c r="AT359" s="411"/>
      <c r="AU359" s="411"/>
      <c r="AV359" s="411"/>
      <c r="AW359" s="411"/>
      <c r="AX359" s="411"/>
      <c r="AY359" s="411"/>
      <c r="AZ359" s="411"/>
      <c r="BA359" s="411"/>
    </row>
    <row r="360" spans="2:53" ht="14.25" customHeight="1" x14ac:dyDescent="0.25">
      <c r="B360" s="411"/>
      <c r="C360" s="428"/>
      <c r="D360" s="428"/>
      <c r="E360" s="411"/>
      <c r="F360" s="411"/>
      <c r="G360" s="411"/>
      <c r="H360" s="411"/>
      <c r="I360" s="411"/>
      <c r="J360" s="411"/>
      <c r="K360" s="411"/>
      <c r="L360" s="411"/>
      <c r="M360" s="411"/>
      <c r="N360" s="411"/>
      <c r="O360" s="411"/>
      <c r="P360" s="411"/>
      <c r="Q360" s="411"/>
      <c r="R360" s="411"/>
      <c r="S360" s="411"/>
      <c r="T360" s="411"/>
      <c r="U360" s="411"/>
      <c r="V360" s="411"/>
      <c r="W360" s="411"/>
      <c r="X360" s="411"/>
      <c r="Y360" s="411"/>
      <c r="Z360" s="411"/>
      <c r="AA360" s="411"/>
      <c r="AB360" s="411"/>
      <c r="AC360" s="411"/>
      <c r="AD360" s="411"/>
      <c r="AE360" s="411"/>
      <c r="AF360" s="411"/>
      <c r="AG360" s="411"/>
      <c r="AH360" s="411"/>
      <c r="AI360" s="411"/>
      <c r="AJ360" s="411"/>
      <c r="AK360" s="411"/>
      <c r="AL360" s="411"/>
      <c r="AM360" s="411"/>
      <c r="AN360" s="411"/>
      <c r="AO360" s="411"/>
      <c r="AP360" s="411"/>
      <c r="AQ360" s="411"/>
      <c r="AR360" s="411"/>
      <c r="AS360" s="411"/>
      <c r="AT360" s="411"/>
      <c r="AU360" s="411"/>
      <c r="AV360" s="411"/>
      <c r="AW360" s="411"/>
      <c r="AX360" s="411"/>
      <c r="AY360" s="411"/>
      <c r="AZ360" s="411"/>
      <c r="BA360" s="411"/>
    </row>
    <row r="361" spans="2:53" ht="14.25" customHeight="1" x14ac:dyDescent="0.25">
      <c r="B361" s="411"/>
      <c r="C361" s="428"/>
      <c r="D361" s="428"/>
      <c r="E361" s="411"/>
      <c r="F361" s="411"/>
      <c r="G361" s="411"/>
      <c r="H361" s="411"/>
      <c r="I361" s="411"/>
      <c r="J361" s="411"/>
      <c r="K361" s="411"/>
      <c r="L361" s="411"/>
      <c r="M361" s="411"/>
      <c r="N361" s="411"/>
      <c r="O361" s="411"/>
      <c r="P361" s="411"/>
      <c r="Q361" s="411"/>
      <c r="R361" s="411"/>
      <c r="S361" s="411"/>
      <c r="T361" s="411"/>
      <c r="U361" s="411"/>
      <c r="V361" s="411"/>
      <c r="W361" s="411"/>
      <c r="X361" s="411"/>
      <c r="Y361" s="411"/>
      <c r="Z361" s="411"/>
      <c r="AA361" s="411"/>
      <c r="AB361" s="411"/>
      <c r="AC361" s="411"/>
      <c r="AD361" s="411"/>
      <c r="AE361" s="411"/>
      <c r="AF361" s="411"/>
      <c r="AG361" s="411"/>
      <c r="AH361" s="411"/>
      <c r="AI361" s="411"/>
      <c r="AJ361" s="411"/>
      <c r="AK361" s="411"/>
      <c r="AL361" s="411"/>
      <c r="AM361" s="411"/>
      <c r="AN361" s="411"/>
      <c r="AO361" s="411"/>
      <c r="AP361" s="411"/>
      <c r="AQ361" s="411"/>
      <c r="AR361" s="411"/>
      <c r="AS361" s="411"/>
      <c r="AT361" s="411"/>
      <c r="AU361" s="411"/>
      <c r="AV361" s="411"/>
      <c r="AW361" s="411"/>
      <c r="AX361" s="411"/>
      <c r="AY361" s="411"/>
      <c r="AZ361" s="411"/>
      <c r="BA361" s="411"/>
    </row>
    <row r="362" spans="2:53" ht="14.25" customHeight="1" x14ac:dyDescent="0.25">
      <c r="B362" s="411"/>
      <c r="C362" s="428"/>
      <c r="D362" s="428"/>
      <c r="E362" s="411"/>
      <c r="F362" s="411"/>
      <c r="G362" s="411"/>
      <c r="H362" s="411"/>
      <c r="I362" s="411"/>
      <c r="J362" s="411"/>
      <c r="K362" s="411"/>
      <c r="L362" s="411"/>
      <c r="M362" s="411"/>
      <c r="N362" s="411"/>
      <c r="O362" s="411"/>
      <c r="P362" s="411"/>
      <c r="Q362" s="411"/>
      <c r="R362" s="411"/>
      <c r="S362" s="411"/>
      <c r="T362" s="411"/>
      <c r="U362" s="411"/>
      <c r="V362" s="411"/>
      <c r="W362" s="411"/>
      <c r="X362" s="411"/>
      <c r="Y362" s="411"/>
      <c r="Z362" s="411"/>
      <c r="AA362" s="411"/>
      <c r="AB362" s="411"/>
      <c r="AC362" s="411"/>
      <c r="AD362" s="411"/>
      <c r="AE362" s="411"/>
      <c r="AF362" s="411"/>
      <c r="AG362" s="411"/>
      <c r="AH362" s="411"/>
      <c r="AI362" s="411"/>
      <c r="AJ362" s="411"/>
      <c r="AK362" s="411"/>
      <c r="AL362" s="411"/>
      <c r="AM362" s="411"/>
      <c r="AN362" s="411"/>
      <c r="AO362" s="411"/>
      <c r="AP362" s="411"/>
      <c r="AQ362" s="411"/>
      <c r="AR362" s="411"/>
      <c r="AS362" s="411"/>
      <c r="AT362" s="411"/>
      <c r="AU362" s="411"/>
      <c r="AV362" s="411"/>
      <c r="AW362" s="411"/>
      <c r="AX362" s="411"/>
      <c r="AY362" s="411"/>
      <c r="AZ362" s="411"/>
      <c r="BA362" s="411"/>
    </row>
    <row r="363" spans="2:53" ht="14.25" customHeight="1" x14ac:dyDescent="0.25">
      <c r="B363" s="411"/>
      <c r="C363" s="428"/>
      <c r="D363" s="428"/>
      <c r="E363" s="411"/>
      <c r="F363" s="411"/>
      <c r="G363" s="411"/>
      <c r="H363" s="411"/>
      <c r="I363" s="411"/>
      <c r="J363" s="411"/>
      <c r="K363" s="411"/>
      <c r="L363" s="411"/>
      <c r="M363" s="411"/>
      <c r="N363" s="411"/>
      <c r="O363" s="411"/>
      <c r="P363" s="411"/>
      <c r="Q363" s="411"/>
      <c r="R363" s="411"/>
      <c r="S363" s="411"/>
      <c r="T363" s="411"/>
      <c r="U363" s="411"/>
      <c r="V363" s="411"/>
      <c r="W363" s="411"/>
      <c r="X363" s="411"/>
      <c r="Y363" s="411"/>
      <c r="Z363" s="411"/>
      <c r="AA363" s="411"/>
      <c r="AB363" s="411"/>
      <c r="AC363" s="411"/>
      <c r="AD363" s="411"/>
      <c r="AE363" s="411"/>
      <c r="AF363" s="411"/>
      <c r="AG363" s="411"/>
      <c r="AH363" s="411"/>
      <c r="AI363" s="411"/>
      <c r="AJ363" s="411"/>
      <c r="AK363" s="411"/>
      <c r="AL363" s="411"/>
      <c r="AM363" s="411"/>
      <c r="AN363" s="411"/>
      <c r="AO363" s="411"/>
      <c r="AP363" s="411"/>
      <c r="AQ363" s="411"/>
      <c r="AR363" s="411"/>
      <c r="AS363" s="411"/>
      <c r="AT363" s="411"/>
      <c r="AU363" s="411"/>
      <c r="AV363" s="411"/>
      <c r="AW363" s="411"/>
      <c r="AX363" s="411"/>
      <c r="AY363" s="411"/>
      <c r="AZ363" s="411"/>
      <c r="BA363" s="411"/>
    </row>
    <row r="364" spans="2:53" ht="14.25" customHeight="1" x14ac:dyDescent="0.25">
      <c r="B364" s="411"/>
      <c r="C364" s="428"/>
      <c r="D364" s="428"/>
      <c r="E364" s="411"/>
      <c r="F364" s="411"/>
      <c r="G364" s="411"/>
      <c r="H364" s="411"/>
      <c r="I364" s="411"/>
      <c r="J364" s="411"/>
      <c r="K364" s="411"/>
      <c r="L364" s="411"/>
      <c r="M364" s="411"/>
      <c r="N364" s="411"/>
      <c r="O364" s="411"/>
      <c r="P364" s="411"/>
      <c r="Q364" s="411"/>
      <c r="R364" s="411"/>
      <c r="S364" s="411"/>
      <c r="T364" s="411"/>
      <c r="U364" s="411"/>
      <c r="V364" s="411"/>
      <c r="W364" s="411"/>
      <c r="X364" s="411"/>
      <c r="Y364" s="411"/>
      <c r="Z364" s="411"/>
      <c r="AA364" s="411"/>
      <c r="AB364" s="411"/>
      <c r="AC364" s="411"/>
      <c r="AD364" s="411"/>
      <c r="AE364" s="411"/>
      <c r="AF364" s="411"/>
      <c r="AG364" s="411"/>
      <c r="AH364" s="411"/>
      <c r="AI364" s="411"/>
      <c r="AJ364" s="411"/>
      <c r="AK364" s="411"/>
      <c r="AL364" s="411"/>
      <c r="AM364" s="411"/>
      <c r="AN364" s="411"/>
      <c r="AO364" s="411"/>
      <c r="AP364" s="411"/>
      <c r="AQ364" s="411"/>
      <c r="AR364" s="411"/>
      <c r="AS364" s="411"/>
      <c r="AT364" s="411"/>
      <c r="AU364" s="411"/>
      <c r="AV364" s="411"/>
      <c r="AW364" s="411"/>
      <c r="AX364" s="411"/>
      <c r="AY364" s="411"/>
      <c r="AZ364" s="411"/>
      <c r="BA364" s="411"/>
    </row>
    <row r="365" spans="2:53" ht="14.25" customHeight="1" x14ac:dyDescent="0.25">
      <c r="B365" s="411"/>
      <c r="C365" s="428"/>
      <c r="D365" s="428"/>
      <c r="E365" s="411"/>
      <c r="F365" s="411"/>
      <c r="G365" s="411"/>
      <c r="H365" s="411"/>
      <c r="I365" s="411"/>
      <c r="J365" s="411"/>
      <c r="K365" s="411"/>
      <c r="L365" s="411"/>
      <c r="M365" s="411"/>
      <c r="N365" s="411"/>
      <c r="O365" s="411"/>
      <c r="P365" s="411"/>
      <c r="Q365" s="411"/>
      <c r="R365" s="411"/>
      <c r="S365" s="411"/>
      <c r="T365" s="411"/>
      <c r="U365" s="411"/>
      <c r="V365" s="411"/>
      <c r="W365" s="411"/>
      <c r="X365" s="411"/>
      <c r="Y365" s="411"/>
      <c r="Z365" s="411"/>
      <c r="AA365" s="411"/>
      <c r="AB365" s="411"/>
      <c r="AC365" s="411"/>
      <c r="AD365" s="411"/>
      <c r="AE365" s="411"/>
      <c r="AF365" s="411"/>
      <c r="AG365" s="411"/>
      <c r="AH365" s="411"/>
      <c r="AI365" s="411"/>
      <c r="AJ365" s="411"/>
      <c r="AK365" s="411"/>
      <c r="AL365" s="411"/>
      <c r="AM365" s="411"/>
      <c r="AN365" s="411"/>
      <c r="AO365" s="411"/>
      <c r="AP365" s="411"/>
      <c r="AQ365" s="411"/>
      <c r="AR365" s="411"/>
      <c r="AS365" s="411"/>
      <c r="AT365" s="411"/>
      <c r="AU365" s="411"/>
      <c r="AV365" s="411"/>
      <c r="AW365" s="411"/>
      <c r="AX365" s="411"/>
      <c r="AY365" s="411"/>
      <c r="AZ365" s="411"/>
      <c r="BA365" s="411"/>
    </row>
    <row r="366" spans="2:53" ht="14.25" customHeight="1" x14ac:dyDescent="0.25">
      <c r="B366" s="411"/>
      <c r="C366" s="428"/>
      <c r="D366" s="428"/>
      <c r="E366" s="411"/>
      <c r="F366" s="411"/>
      <c r="G366" s="411"/>
      <c r="H366" s="411"/>
      <c r="I366" s="411"/>
      <c r="J366" s="411"/>
      <c r="K366" s="411"/>
      <c r="L366" s="411"/>
      <c r="M366" s="411"/>
      <c r="N366" s="411"/>
      <c r="O366" s="411"/>
      <c r="P366" s="411"/>
      <c r="Q366" s="411"/>
      <c r="R366" s="411"/>
      <c r="S366" s="411"/>
      <c r="T366" s="411"/>
      <c r="U366" s="411"/>
      <c r="V366" s="411"/>
      <c r="W366" s="411"/>
      <c r="X366" s="411"/>
      <c r="Y366" s="411"/>
      <c r="Z366" s="411"/>
      <c r="AA366" s="411"/>
      <c r="AB366" s="411"/>
      <c r="AC366" s="411"/>
      <c r="AD366" s="411"/>
      <c r="AE366" s="411"/>
      <c r="AF366" s="411"/>
      <c r="AG366" s="411"/>
      <c r="AH366" s="411"/>
      <c r="AI366" s="411"/>
      <c r="AJ366" s="411"/>
      <c r="AK366" s="411"/>
      <c r="AL366" s="411"/>
      <c r="AM366" s="411"/>
      <c r="AN366" s="411"/>
      <c r="AO366" s="411"/>
      <c r="AP366" s="411"/>
      <c r="AQ366" s="411"/>
      <c r="AR366" s="411"/>
      <c r="AS366" s="411"/>
      <c r="AT366" s="411"/>
      <c r="AU366" s="411"/>
      <c r="AV366" s="411"/>
      <c r="AW366" s="411"/>
      <c r="AX366" s="411"/>
      <c r="AY366" s="411"/>
      <c r="AZ366" s="411"/>
      <c r="BA366" s="411"/>
    </row>
    <row r="367" spans="2:53" ht="14.25" customHeight="1" x14ac:dyDescent="0.25">
      <c r="B367" s="411"/>
      <c r="C367" s="428"/>
      <c r="D367" s="428"/>
      <c r="E367" s="411"/>
      <c r="F367" s="411"/>
      <c r="G367" s="411"/>
      <c r="H367" s="411"/>
      <c r="I367" s="411"/>
      <c r="J367" s="411"/>
      <c r="K367" s="411"/>
      <c r="L367" s="411"/>
      <c r="M367" s="411"/>
      <c r="N367" s="411"/>
      <c r="O367" s="411"/>
      <c r="P367" s="411"/>
      <c r="Q367" s="411"/>
      <c r="R367" s="411"/>
      <c r="S367" s="411"/>
      <c r="T367" s="411"/>
      <c r="U367" s="411"/>
      <c r="V367" s="411"/>
      <c r="W367" s="411"/>
      <c r="X367" s="411"/>
      <c r="Y367" s="411"/>
      <c r="Z367" s="411"/>
      <c r="AA367" s="411"/>
      <c r="AB367" s="411"/>
      <c r="AC367" s="411"/>
      <c r="AD367" s="411"/>
      <c r="AE367" s="411"/>
      <c r="AF367" s="411"/>
      <c r="AG367" s="411"/>
      <c r="AH367" s="411"/>
      <c r="AI367" s="411"/>
      <c r="AJ367" s="411"/>
      <c r="AK367" s="411"/>
      <c r="AL367" s="411"/>
      <c r="AM367" s="411"/>
      <c r="AN367" s="411"/>
      <c r="AO367" s="411"/>
      <c r="AP367" s="411"/>
      <c r="AQ367" s="411"/>
      <c r="AR367" s="411"/>
      <c r="AS367" s="411"/>
      <c r="AT367" s="411"/>
      <c r="AU367" s="411"/>
      <c r="AV367" s="411"/>
      <c r="AW367" s="411"/>
      <c r="AX367" s="411"/>
      <c r="AY367" s="411"/>
      <c r="AZ367" s="411"/>
      <c r="BA367" s="411"/>
    </row>
    <row r="368" spans="2:53" ht="14.25" customHeight="1" x14ac:dyDescent="0.25">
      <c r="B368" s="411"/>
      <c r="C368" s="428"/>
      <c r="D368" s="428"/>
      <c r="E368" s="411"/>
      <c r="F368" s="411"/>
      <c r="G368" s="411"/>
      <c r="H368" s="411"/>
      <c r="I368" s="411"/>
      <c r="J368" s="411"/>
      <c r="K368" s="411"/>
      <c r="L368" s="411"/>
      <c r="M368" s="411"/>
      <c r="N368" s="411"/>
      <c r="O368" s="411"/>
      <c r="P368" s="411"/>
      <c r="Q368" s="411"/>
      <c r="R368" s="411"/>
      <c r="S368" s="411"/>
      <c r="T368" s="411"/>
      <c r="U368" s="411"/>
      <c r="V368" s="411"/>
      <c r="W368" s="411"/>
      <c r="X368" s="411"/>
      <c r="Y368" s="411"/>
      <c r="Z368" s="411"/>
      <c r="AA368" s="411"/>
      <c r="AB368" s="411"/>
      <c r="AC368" s="411"/>
      <c r="AD368" s="411"/>
      <c r="AE368" s="411"/>
      <c r="AF368" s="411"/>
      <c r="AG368" s="411"/>
      <c r="AH368" s="411"/>
      <c r="AI368" s="411"/>
      <c r="AJ368" s="411"/>
      <c r="AK368" s="411"/>
      <c r="AL368" s="411"/>
      <c r="AM368" s="411"/>
      <c r="AN368" s="411"/>
      <c r="AO368" s="411"/>
      <c r="AP368" s="411"/>
      <c r="AQ368" s="411"/>
      <c r="AR368" s="411"/>
      <c r="AS368" s="411"/>
      <c r="AT368" s="411"/>
      <c r="AU368" s="411"/>
      <c r="AV368" s="411"/>
      <c r="AW368" s="411"/>
      <c r="AX368" s="411"/>
      <c r="AY368" s="411"/>
      <c r="AZ368" s="411"/>
      <c r="BA368" s="411"/>
    </row>
    <row r="369" spans="2:53" ht="14.25" customHeight="1" x14ac:dyDescent="0.25">
      <c r="B369" s="411"/>
      <c r="C369" s="428"/>
      <c r="D369" s="428"/>
      <c r="E369" s="411"/>
      <c r="F369" s="411"/>
      <c r="G369" s="411"/>
      <c r="H369" s="411"/>
      <c r="I369" s="411"/>
      <c r="J369" s="411"/>
      <c r="K369" s="411"/>
      <c r="L369" s="411"/>
      <c r="M369" s="411"/>
      <c r="N369" s="411"/>
      <c r="O369" s="411"/>
      <c r="P369" s="411"/>
      <c r="Q369" s="411"/>
      <c r="R369" s="411"/>
      <c r="S369" s="411"/>
      <c r="T369" s="411"/>
      <c r="U369" s="411"/>
      <c r="V369" s="411"/>
      <c r="W369" s="411"/>
      <c r="X369" s="411"/>
      <c r="Y369" s="411"/>
      <c r="Z369" s="411"/>
      <c r="AA369" s="411"/>
      <c r="AB369" s="411"/>
      <c r="AC369" s="411"/>
      <c r="AD369" s="411"/>
      <c r="AE369" s="411"/>
      <c r="AF369" s="411"/>
      <c r="AG369" s="411"/>
      <c r="AH369" s="411"/>
      <c r="AI369" s="411"/>
      <c r="AJ369" s="411"/>
      <c r="AK369" s="411"/>
      <c r="AL369" s="411"/>
      <c r="AM369" s="411"/>
      <c r="AN369" s="411"/>
      <c r="AO369" s="411"/>
      <c r="AP369" s="411"/>
      <c r="AQ369" s="411"/>
      <c r="AR369" s="411"/>
      <c r="AS369" s="411"/>
      <c r="AT369" s="411"/>
      <c r="AU369" s="411"/>
      <c r="AV369" s="411"/>
      <c r="AW369" s="411"/>
      <c r="AX369" s="411"/>
      <c r="AY369" s="411"/>
      <c r="AZ369" s="411"/>
      <c r="BA369" s="411"/>
    </row>
    <row r="370" spans="2:53" ht="14.25" customHeight="1" x14ac:dyDescent="0.25">
      <c r="B370" s="411"/>
      <c r="C370" s="428"/>
      <c r="D370" s="428"/>
      <c r="E370" s="411"/>
      <c r="F370" s="411"/>
      <c r="G370" s="411"/>
      <c r="H370" s="411"/>
      <c r="I370" s="411"/>
      <c r="J370" s="411"/>
      <c r="K370" s="411"/>
      <c r="L370" s="411"/>
      <c r="M370" s="411"/>
      <c r="N370" s="411"/>
      <c r="O370" s="411"/>
      <c r="P370" s="411"/>
      <c r="Q370" s="411"/>
      <c r="R370" s="411"/>
      <c r="S370" s="411"/>
      <c r="T370" s="411"/>
      <c r="U370" s="411"/>
      <c r="V370" s="411"/>
      <c r="W370" s="411"/>
      <c r="X370" s="411"/>
      <c r="Y370" s="411"/>
      <c r="Z370" s="411"/>
      <c r="AA370" s="411"/>
      <c r="AB370" s="411"/>
      <c r="AC370" s="411"/>
      <c r="AD370" s="411"/>
      <c r="AE370" s="411"/>
      <c r="AF370" s="411"/>
      <c r="AG370" s="411"/>
      <c r="AH370" s="411"/>
      <c r="AI370" s="411"/>
      <c r="AJ370" s="411"/>
      <c r="AK370" s="411"/>
      <c r="AL370" s="411"/>
      <c r="AM370" s="411"/>
      <c r="AN370" s="411"/>
      <c r="AO370" s="411"/>
      <c r="AP370" s="411"/>
      <c r="AQ370" s="411"/>
      <c r="AR370" s="411"/>
      <c r="AS370" s="411"/>
      <c r="AT370" s="411"/>
      <c r="AU370" s="411"/>
      <c r="AV370" s="411"/>
      <c r="AW370" s="411"/>
      <c r="AX370" s="411"/>
      <c r="AY370" s="411"/>
      <c r="AZ370" s="411"/>
      <c r="BA370" s="411"/>
    </row>
    <row r="371" spans="2:53" ht="14.25" customHeight="1" x14ac:dyDescent="0.25">
      <c r="B371" s="411"/>
      <c r="C371" s="428"/>
      <c r="D371" s="428"/>
      <c r="E371" s="411"/>
      <c r="F371" s="411"/>
      <c r="G371" s="411"/>
      <c r="H371" s="411"/>
      <c r="I371" s="411"/>
      <c r="J371" s="411"/>
      <c r="K371" s="411"/>
      <c r="L371" s="411"/>
      <c r="M371" s="411"/>
      <c r="N371" s="411"/>
      <c r="O371" s="411"/>
      <c r="P371" s="411"/>
      <c r="Q371" s="411"/>
      <c r="R371" s="411"/>
      <c r="S371" s="411"/>
      <c r="T371" s="411"/>
      <c r="U371" s="411"/>
      <c r="V371" s="411"/>
      <c r="W371" s="411"/>
      <c r="X371" s="411"/>
      <c r="Y371" s="411"/>
      <c r="Z371" s="411"/>
      <c r="AA371" s="411"/>
      <c r="AB371" s="411"/>
      <c r="AC371" s="411"/>
      <c r="AD371" s="411"/>
      <c r="AE371" s="411"/>
      <c r="AF371" s="411"/>
      <c r="AG371" s="411"/>
      <c r="AH371" s="411"/>
      <c r="AI371" s="411"/>
      <c r="AJ371" s="411"/>
      <c r="AK371" s="411"/>
      <c r="AL371" s="411"/>
      <c r="AM371" s="411"/>
      <c r="AN371" s="411"/>
      <c r="AO371" s="411"/>
      <c r="AP371" s="411"/>
      <c r="AQ371" s="411"/>
      <c r="AR371" s="411"/>
      <c r="AS371" s="411"/>
      <c r="AT371" s="411"/>
      <c r="AU371" s="411"/>
      <c r="AV371" s="411"/>
      <c r="AW371" s="411"/>
      <c r="AX371" s="411"/>
      <c r="AY371" s="411"/>
      <c r="AZ371" s="411"/>
      <c r="BA371" s="411"/>
    </row>
    <row r="372" spans="2:53" ht="14.25" customHeight="1" x14ac:dyDescent="0.25">
      <c r="B372" s="411"/>
      <c r="C372" s="428"/>
      <c r="D372" s="428"/>
      <c r="E372" s="411"/>
      <c r="F372" s="411"/>
      <c r="G372" s="411"/>
      <c r="H372" s="411"/>
      <c r="I372" s="411"/>
      <c r="J372" s="411"/>
      <c r="K372" s="411"/>
      <c r="L372" s="411"/>
      <c r="M372" s="411"/>
      <c r="N372" s="411"/>
      <c r="O372" s="411"/>
      <c r="P372" s="411"/>
      <c r="Q372" s="411"/>
      <c r="R372" s="411"/>
      <c r="S372" s="411"/>
      <c r="T372" s="411"/>
      <c r="U372" s="411"/>
      <c r="V372" s="411"/>
      <c r="W372" s="411"/>
      <c r="X372" s="411"/>
      <c r="Y372" s="411"/>
      <c r="Z372" s="411"/>
      <c r="AA372" s="411"/>
      <c r="AB372" s="411"/>
      <c r="AC372" s="411"/>
      <c r="AD372" s="411"/>
      <c r="AE372" s="411"/>
      <c r="AF372" s="411"/>
      <c r="AG372" s="411"/>
      <c r="AH372" s="411"/>
      <c r="AI372" s="411"/>
      <c r="AJ372" s="411"/>
      <c r="AK372" s="411"/>
      <c r="AL372" s="411"/>
      <c r="AM372" s="411"/>
      <c r="AN372" s="411"/>
      <c r="AO372" s="411"/>
      <c r="AP372" s="411"/>
      <c r="AQ372" s="411"/>
      <c r="AR372" s="411"/>
      <c r="AS372" s="411"/>
      <c r="AT372" s="411"/>
      <c r="AU372" s="411"/>
      <c r="AV372" s="411"/>
      <c r="AW372" s="411"/>
      <c r="AX372" s="411"/>
      <c r="AY372" s="411"/>
      <c r="AZ372" s="411"/>
      <c r="BA372" s="411"/>
    </row>
    <row r="373" spans="2:53" ht="14.25" customHeight="1" x14ac:dyDescent="0.25">
      <c r="B373" s="411"/>
      <c r="C373" s="428"/>
      <c r="D373" s="428"/>
      <c r="E373" s="411"/>
      <c r="F373" s="411"/>
      <c r="G373" s="411"/>
      <c r="H373" s="411"/>
      <c r="I373" s="411"/>
      <c r="J373" s="411"/>
      <c r="K373" s="411"/>
      <c r="L373" s="411"/>
      <c r="M373" s="411"/>
      <c r="N373" s="411"/>
      <c r="O373" s="411"/>
      <c r="P373" s="411"/>
      <c r="Q373" s="411"/>
      <c r="R373" s="411"/>
      <c r="S373" s="411"/>
      <c r="T373" s="411"/>
      <c r="U373" s="411"/>
      <c r="V373" s="411"/>
      <c r="W373" s="411"/>
      <c r="X373" s="411"/>
      <c r="Y373" s="411"/>
      <c r="Z373" s="411"/>
      <c r="AA373" s="411"/>
      <c r="AB373" s="411"/>
      <c r="AC373" s="411"/>
      <c r="AD373" s="411"/>
      <c r="AE373" s="411"/>
      <c r="AF373" s="411"/>
      <c r="AG373" s="411"/>
      <c r="AH373" s="411"/>
      <c r="AI373" s="411"/>
      <c r="AJ373" s="411"/>
      <c r="AK373" s="411"/>
      <c r="AL373" s="411"/>
      <c r="AM373" s="411"/>
      <c r="AN373" s="411"/>
      <c r="AO373" s="411"/>
      <c r="AP373" s="411"/>
      <c r="AQ373" s="411"/>
      <c r="AR373" s="411"/>
      <c r="AS373" s="411"/>
      <c r="AT373" s="411"/>
      <c r="AU373" s="411"/>
      <c r="AV373" s="411"/>
      <c r="AW373" s="411"/>
      <c r="AX373" s="411"/>
      <c r="AY373" s="411"/>
      <c r="AZ373" s="411"/>
      <c r="BA373" s="411"/>
    </row>
    <row r="374" spans="2:53" ht="14.25" customHeight="1" x14ac:dyDescent="0.25">
      <c r="B374" s="411"/>
      <c r="C374" s="428"/>
      <c r="D374" s="428"/>
      <c r="E374" s="411"/>
      <c r="F374" s="411"/>
      <c r="G374" s="411"/>
      <c r="H374" s="411"/>
      <c r="I374" s="411"/>
      <c r="J374" s="411"/>
      <c r="K374" s="411"/>
      <c r="L374" s="411"/>
      <c r="M374" s="411"/>
      <c r="N374" s="411"/>
      <c r="O374" s="411"/>
      <c r="P374" s="411"/>
      <c r="Q374" s="411"/>
      <c r="R374" s="411"/>
      <c r="S374" s="411"/>
      <c r="T374" s="411"/>
      <c r="U374" s="411"/>
      <c r="V374" s="411"/>
      <c r="W374" s="411"/>
      <c r="X374" s="411"/>
      <c r="Y374" s="411"/>
      <c r="Z374" s="411"/>
      <c r="AA374" s="411"/>
      <c r="AB374" s="411"/>
      <c r="AC374" s="411"/>
      <c r="AD374" s="411"/>
      <c r="AE374" s="411"/>
      <c r="AF374" s="411"/>
      <c r="AG374" s="411"/>
      <c r="AH374" s="411"/>
      <c r="AI374" s="411"/>
      <c r="AJ374" s="411"/>
      <c r="AK374" s="411"/>
      <c r="AL374" s="411"/>
      <c r="AM374" s="411"/>
      <c r="AN374" s="411"/>
      <c r="AO374" s="411"/>
      <c r="AP374" s="411"/>
      <c r="AQ374" s="411"/>
      <c r="AR374" s="411"/>
      <c r="AS374" s="411"/>
      <c r="AT374" s="411"/>
      <c r="AU374" s="411"/>
      <c r="AV374" s="411"/>
      <c r="AW374" s="411"/>
      <c r="AX374" s="411"/>
      <c r="AY374" s="411"/>
      <c r="AZ374" s="411"/>
      <c r="BA374" s="411"/>
    </row>
    <row r="375" spans="2:53" ht="14.25" customHeight="1" x14ac:dyDescent="0.25">
      <c r="B375" s="411"/>
      <c r="C375" s="428"/>
      <c r="D375" s="428"/>
      <c r="E375" s="411"/>
      <c r="F375" s="411"/>
      <c r="G375" s="411"/>
      <c r="H375" s="411"/>
      <c r="I375" s="411"/>
      <c r="J375" s="411"/>
      <c r="K375" s="411"/>
      <c r="L375" s="411"/>
      <c r="M375" s="411"/>
      <c r="N375" s="411"/>
      <c r="O375" s="411"/>
      <c r="P375" s="411"/>
      <c r="Q375" s="411"/>
      <c r="R375" s="411"/>
      <c r="S375" s="411"/>
      <c r="T375" s="411"/>
      <c r="U375" s="411"/>
      <c r="V375" s="411"/>
      <c r="W375" s="411"/>
      <c r="X375" s="411"/>
      <c r="Y375" s="411"/>
      <c r="Z375" s="411"/>
      <c r="AA375" s="411"/>
      <c r="AB375" s="411"/>
      <c r="AC375" s="411"/>
      <c r="AD375" s="411"/>
      <c r="AE375" s="411"/>
      <c r="AF375" s="411"/>
      <c r="AG375" s="411"/>
      <c r="AH375" s="411"/>
      <c r="AI375" s="411"/>
      <c r="AJ375" s="411"/>
      <c r="AK375" s="411"/>
      <c r="AL375" s="411"/>
      <c r="AM375" s="411"/>
      <c r="AN375" s="411"/>
      <c r="AO375" s="411"/>
      <c r="AP375" s="411"/>
      <c r="AQ375" s="411"/>
      <c r="AR375" s="411"/>
      <c r="AS375" s="411"/>
      <c r="AT375" s="411"/>
      <c r="AU375" s="411"/>
      <c r="AV375" s="411"/>
      <c r="AW375" s="411"/>
      <c r="AX375" s="411"/>
      <c r="AY375" s="411"/>
      <c r="AZ375" s="411"/>
      <c r="BA375" s="411"/>
    </row>
    <row r="376" spans="2:53" ht="14.25" customHeight="1" x14ac:dyDescent="0.25">
      <c r="B376" s="411"/>
      <c r="C376" s="428"/>
      <c r="D376" s="428"/>
      <c r="E376" s="411"/>
      <c r="F376" s="411"/>
      <c r="G376" s="411"/>
      <c r="H376" s="411"/>
      <c r="I376" s="411"/>
      <c r="J376" s="411"/>
      <c r="K376" s="411"/>
      <c r="L376" s="411"/>
      <c r="M376" s="411"/>
      <c r="N376" s="411"/>
      <c r="O376" s="411"/>
      <c r="P376" s="411"/>
      <c r="Q376" s="411"/>
      <c r="R376" s="411"/>
      <c r="S376" s="411"/>
      <c r="T376" s="411"/>
      <c r="U376" s="411"/>
      <c r="V376" s="411"/>
      <c r="W376" s="411"/>
      <c r="X376" s="411"/>
      <c r="Y376" s="411"/>
      <c r="Z376" s="411"/>
      <c r="AA376" s="411"/>
      <c r="AB376" s="411"/>
      <c r="AC376" s="411"/>
      <c r="AD376" s="411"/>
      <c r="AE376" s="411"/>
      <c r="AF376" s="411"/>
      <c r="AG376" s="411"/>
      <c r="AH376" s="411"/>
      <c r="AI376" s="411"/>
      <c r="AJ376" s="411"/>
      <c r="AK376" s="411"/>
      <c r="AL376" s="411"/>
      <c r="AM376" s="411"/>
      <c r="AN376" s="411"/>
      <c r="AO376" s="411"/>
      <c r="AP376" s="411"/>
      <c r="AQ376" s="411"/>
      <c r="AR376" s="411"/>
      <c r="AS376" s="411"/>
      <c r="AT376" s="411"/>
      <c r="AU376" s="411"/>
      <c r="AV376" s="411"/>
      <c r="AW376" s="411"/>
      <c r="AX376" s="411"/>
      <c r="AY376" s="411"/>
      <c r="AZ376" s="411"/>
      <c r="BA376" s="411"/>
    </row>
    <row r="377" spans="2:53" ht="14.25" customHeight="1" x14ac:dyDescent="0.25">
      <c r="B377" s="411"/>
      <c r="C377" s="428"/>
      <c r="D377" s="428"/>
      <c r="E377" s="411"/>
      <c r="F377" s="411"/>
      <c r="G377" s="411"/>
      <c r="H377" s="411"/>
      <c r="I377" s="411"/>
      <c r="J377" s="411"/>
      <c r="K377" s="411"/>
      <c r="L377" s="411"/>
      <c r="M377" s="411"/>
      <c r="N377" s="411"/>
      <c r="O377" s="411"/>
      <c r="P377" s="411"/>
      <c r="Q377" s="411"/>
      <c r="R377" s="411"/>
      <c r="S377" s="411"/>
      <c r="T377" s="411"/>
      <c r="U377" s="411"/>
      <c r="V377" s="411"/>
      <c r="W377" s="411"/>
      <c r="X377" s="411"/>
      <c r="Y377" s="411"/>
      <c r="Z377" s="411"/>
      <c r="AA377" s="411"/>
      <c r="AB377" s="411"/>
      <c r="AC377" s="411"/>
      <c r="AD377" s="411"/>
      <c r="AE377" s="411"/>
      <c r="AF377" s="411"/>
      <c r="AG377" s="411"/>
      <c r="AH377" s="411"/>
      <c r="AI377" s="411"/>
      <c r="AJ377" s="411"/>
      <c r="AK377" s="411"/>
      <c r="AL377" s="411"/>
      <c r="AM377" s="411"/>
      <c r="AN377" s="411"/>
      <c r="AO377" s="411"/>
      <c r="AP377" s="411"/>
      <c r="AQ377" s="411"/>
      <c r="AR377" s="411"/>
      <c r="AS377" s="411"/>
      <c r="AT377" s="411"/>
      <c r="AU377" s="411"/>
      <c r="AV377" s="411"/>
      <c r="AW377" s="411"/>
      <c r="AX377" s="411"/>
      <c r="AY377" s="411"/>
      <c r="AZ377" s="411"/>
      <c r="BA377" s="411"/>
    </row>
    <row r="378" spans="2:53" ht="14.25" customHeight="1" x14ac:dyDescent="0.25">
      <c r="B378" s="411"/>
      <c r="C378" s="428"/>
      <c r="D378" s="428"/>
      <c r="E378" s="411"/>
      <c r="F378" s="411"/>
      <c r="G378" s="411"/>
      <c r="H378" s="411"/>
      <c r="I378" s="411"/>
      <c r="J378" s="411"/>
      <c r="K378" s="411"/>
      <c r="L378" s="411"/>
      <c r="M378" s="411"/>
      <c r="N378" s="411"/>
      <c r="O378" s="411"/>
      <c r="P378" s="411"/>
      <c r="Q378" s="411"/>
      <c r="R378" s="411"/>
      <c r="S378" s="411"/>
      <c r="T378" s="411"/>
      <c r="U378" s="411"/>
      <c r="V378" s="411"/>
      <c r="W378" s="411"/>
      <c r="X378" s="411"/>
      <c r="Y378" s="411"/>
      <c r="Z378" s="411"/>
      <c r="AA378" s="411"/>
      <c r="AB378" s="411"/>
      <c r="AC378" s="411"/>
      <c r="AD378" s="411"/>
      <c r="AE378" s="411"/>
      <c r="AF378" s="411"/>
      <c r="AG378" s="411"/>
      <c r="AH378" s="411"/>
      <c r="AI378" s="411"/>
      <c r="AJ378" s="411"/>
      <c r="AK378" s="411"/>
      <c r="AL378" s="411"/>
      <c r="AM378" s="411"/>
      <c r="AN378" s="411"/>
      <c r="AO378" s="411"/>
      <c r="AP378" s="411"/>
      <c r="AQ378" s="411"/>
      <c r="AR378" s="411"/>
      <c r="AS378" s="411"/>
      <c r="AT378" s="411"/>
      <c r="AU378" s="411"/>
      <c r="AV378" s="411"/>
      <c r="AW378" s="411"/>
      <c r="AX378" s="411"/>
      <c r="AY378" s="411"/>
      <c r="AZ378" s="411"/>
      <c r="BA378" s="411"/>
    </row>
    <row r="379" spans="2:53" ht="14.25" customHeight="1" x14ac:dyDescent="0.25">
      <c r="B379" s="411"/>
      <c r="C379" s="428"/>
      <c r="D379" s="428"/>
      <c r="E379" s="411"/>
      <c r="F379" s="411"/>
      <c r="G379" s="411"/>
      <c r="H379" s="411"/>
      <c r="I379" s="411"/>
      <c r="J379" s="411"/>
      <c r="K379" s="411"/>
      <c r="L379" s="411"/>
      <c r="M379" s="411"/>
      <c r="N379" s="411"/>
      <c r="O379" s="411"/>
      <c r="P379" s="411"/>
      <c r="Q379" s="411"/>
      <c r="R379" s="411"/>
      <c r="S379" s="411"/>
      <c r="T379" s="411"/>
      <c r="U379" s="411"/>
      <c r="V379" s="411"/>
      <c r="W379" s="411"/>
      <c r="X379" s="411"/>
      <c r="Y379" s="411"/>
      <c r="Z379" s="411"/>
      <c r="AA379" s="411"/>
      <c r="AB379" s="411"/>
      <c r="AC379" s="411"/>
      <c r="AD379" s="411"/>
      <c r="AE379" s="411"/>
      <c r="AF379" s="411"/>
      <c r="AG379" s="411"/>
      <c r="AH379" s="411"/>
      <c r="AI379" s="411"/>
      <c r="AJ379" s="411"/>
      <c r="AK379" s="411"/>
      <c r="AL379" s="411"/>
      <c r="AM379" s="411"/>
      <c r="AN379" s="411"/>
      <c r="AO379" s="411"/>
      <c r="AP379" s="411"/>
      <c r="AQ379" s="411"/>
      <c r="AR379" s="411"/>
      <c r="AS379" s="411"/>
      <c r="AT379" s="411"/>
      <c r="AU379" s="411"/>
      <c r="AV379" s="411"/>
      <c r="AW379" s="411"/>
      <c r="AX379" s="411"/>
      <c r="AY379" s="411"/>
      <c r="AZ379" s="411"/>
      <c r="BA379" s="411"/>
    </row>
    <row r="380" spans="2:53" ht="14.25" customHeight="1" x14ac:dyDescent="0.25">
      <c r="B380" s="411"/>
      <c r="C380" s="428"/>
      <c r="D380" s="428"/>
      <c r="E380" s="411"/>
      <c r="F380" s="411"/>
      <c r="G380" s="411"/>
      <c r="H380" s="411"/>
      <c r="I380" s="411"/>
      <c r="J380" s="411"/>
      <c r="K380" s="411"/>
      <c r="L380" s="411"/>
      <c r="M380" s="411"/>
      <c r="N380" s="411"/>
      <c r="O380" s="411"/>
      <c r="P380" s="411"/>
      <c r="Q380" s="411"/>
      <c r="R380" s="411"/>
      <c r="S380" s="411"/>
      <c r="T380" s="411"/>
      <c r="U380" s="411"/>
      <c r="V380" s="411"/>
      <c r="W380" s="411"/>
      <c r="X380" s="411"/>
      <c r="Y380" s="411"/>
      <c r="Z380" s="411"/>
      <c r="AA380" s="411"/>
      <c r="AB380" s="411"/>
      <c r="AC380" s="411"/>
      <c r="AD380" s="411"/>
      <c r="AE380" s="411"/>
      <c r="AF380" s="411"/>
      <c r="AG380" s="411"/>
      <c r="AH380" s="411"/>
      <c r="AI380" s="411"/>
      <c r="AJ380" s="411"/>
      <c r="AK380" s="411"/>
      <c r="AL380" s="411"/>
      <c r="AM380" s="411"/>
      <c r="AN380" s="411"/>
      <c r="AO380" s="411"/>
      <c r="AP380" s="411"/>
      <c r="AQ380" s="411"/>
      <c r="AR380" s="411"/>
      <c r="AS380" s="411"/>
      <c r="AT380" s="411"/>
      <c r="AU380" s="411"/>
      <c r="AV380" s="411"/>
      <c r="AW380" s="411"/>
      <c r="AX380" s="411"/>
      <c r="AY380" s="411"/>
      <c r="AZ380" s="411"/>
      <c r="BA380" s="411"/>
    </row>
    <row r="381" spans="2:53" ht="14.25" customHeight="1" x14ac:dyDescent="0.25">
      <c r="B381" s="411"/>
      <c r="C381" s="428"/>
      <c r="D381" s="428"/>
      <c r="E381" s="411"/>
      <c r="F381" s="411"/>
      <c r="G381" s="411"/>
      <c r="H381" s="411"/>
      <c r="I381" s="411"/>
      <c r="J381" s="411"/>
      <c r="K381" s="411"/>
      <c r="L381" s="411"/>
      <c r="M381" s="411"/>
      <c r="N381" s="411"/>
      <c r="O381" s="411"/>
      <c r="P381" s="411"/>
      <c r="Q381" s="411"/>
      <c r="R381" s="411"/>
      <c r="S381" s="411"/>
      <c r="T381" s="411"/>
      <c r="U381" s="411"/>
      <c r="V381" s="411"/>
      <c r="W381" s="411"/>
      <c r="X381" s="411"/>
      <c r="Y381" s="411"/>
      <c r="Z381" s="411"/>
      <c r="AA381" s="411"/>
      <c r="AB381" s="411"/>
      <c r="AC381" s="411"/>
      <c r="AD381" s="411"/>
      <c r="AE381" s="411"/>
      <c r="AF381" s="411"/>
      <c r="AG381" s="411"/>
      <c r="AH381" s="411"/>
      <c r="AI381" s="411"/>
      <c r="AJ381" s="411"/>
      <c r="AK381" s="411"/>
      <c r="AL381" s="411"/>
      <c r="AM381" s="411"/>
      <c r="AN381" s="411"/>
      <c r="AO381" s="411"/>
      <c r="AP381" s="411"/>
      <c r="AQ381" s="411"/>
      <c r="AR381" s="411"/>
      <c r="AS381" s="411"/>
      <c r="AT381" s="411"/>
      <c r="AU381" s="411"/>
      <c r="AV381" s="411"/>
      <c r="AW381" s="411"/>
      <c r="AX381" s="411"/>
      <c r="AY381" s="411"/>
      <c r="AZ381" s="411"/>
      <c r="BA381" s="411"/>
    </row>
    <row r="382" spans="2:53" ht="14.25" customHeight="1" x14ac:dyDescent="0.25">
      <c r="B382" s="411"/>
      <c r="C382" s="428"/>
      <c r="D382" s="428"/>
      <c r="E382" s="411"/>
      <c r="F382" s="411"/>
      <c r="G382" s="411"/>
      <c r="H382" s="411"/>
      <c r="I382" s="411"/>
      <c r="J382" s="411"/>
      <c r="K382" s="411"/>
      <c r="L382" s="411"/>
      <c r="M382" s="411"/>
      <c r="N382" s="411"/>
      <c r="O382" s="411"/>
      <c r="P382" s="411"/>
      <c r="Q382" s="411"/>
      <c r="R382" s="411"/>
      <c r="S382" s="411"/>
      <c r="T382" s="411"/>
      <c r="U382" s="411"/>
      <c r="V382" s="411"/>
      <c r="W382" s="411"/>
      <c r="X382" s="411"/>
      <c r="Y382" s="411"/>
      <c r="Z382" s="411"/>
      <c r="AA382" s="411"/>
      <c r="AB382" s="411"/>
      <c r="AC382" s="411"/>
      <c r="AD382" s="411"/>
      <c r="AE382" s="411"/>
      <c r="AF382" s="411"/>
      <c r="AG382" s="411"/>
      <c r="AH382" s="411"/>
      <c r="AI382" s="411"/>
      <c r="AJ382" s="411"/>
      <c r="AK382" s="411"/>
      <c r="AL382" s="411"/>
      <c r="AM382" s="411"/>
      <c r="AN382" s="411"/>
      <c r="AO382" s="411"/>
      <c r="AP382" s="411"/>
      <c r="AQ382" s="411"/>
      <c r="AR382" s="411"/>
      <c r="AS382" s="411"/>
      <c r="AT382" s="411"/>
      <c r="AU382" s="411"/>
      <c r="AV382" s="411"/>
      <c r="AW382" s="411"/>
      <c r="AX382" s="411"/>
      <c r="AY382" s="411"/>
      <c r="AZ382" s="411"/>
      <c r="BA382" s="411"/>
    </row>
    <row r="383" spans="2:53" ht="14.25" customHeight="1" x14ac:dyDescent="0.25">
      <c r="B383" s="411"/>
      <c r="C383" s="428"/>
      <c r="D383" s="428"/>
      <c r="E383" s="411"/>
      <c r="F383" s="411"/>
      <c r="G383" s="411"/>
      <c r="H383" s="411"/>
      <c r="I383" s="411"/>
      <c r="J383" s="411"/>
      <c r="K383" s="411"/>
      <c r="L383" s="411"/>
      <c r="M383" s="411"/>
      <c r="N383" s="411"/>
      <c r="O383" s="411"/>
      <c r="P383" s="411"/>
      <c r="Q383" s="411"/>
      <c r="R383" s="411"/>
      <c r="S383" s="411"/>
      <c r="T383" s="411"/>
      <c r="U383" s="411"/>
      <c r="V383" s="411"/>
      <c r="W383" s="411"/>
      <c r="X383" s="411"/>
      <c r="Y383" s="411"/>
      <c r="Z383" s="411"/>
      <c r="AA383" s="411"/>
      <c r="AB383" s="411"/>
      <c r="AC383" s="411"/>
      <c r="AD383" s="411"/>
      <c r="AE383" s="411"/>
      <c r="AF383" s="411"/>
      <c r="AG383" s="411"/>
      <c r="AH383" s="411"/>
      <c r="AI383" s="411"/>
      <c r="AJ383" s="411"/>
      <c r="AK383" s="411"/>
      <c r="AL383" s="411"/>
      <c r="AM383" s="411"/>
      <c r="AN383" s="411"/>
      <c r="AO383" s="411"/>
      <c r="AP383" s="411"/>
      <c r="AQ383" s="411"/>
      <c r="AR383" s="411"/>
      <c r="AS383" s="411"/>
      <c r="AT383" s="411"/>
      <c r="AU383" s="411"/>
      <c r="AV383" s="411"/>
      <c r="AW383" s="411"/>
      <c r="AX383" s="411"/>
      <c r="AY383" s="411"/>
      <c r="AZ383" s="411"/>
      <c r="BA383" s="411"/>
    </row>
    <row r="384" spans="2:53" ht="14.25" customHeight="1" x14ac:dyDescent="0.25">
      <c r="B384" s="411"/>
      <c r="C384" s="428"/>
      <c r="D384" s="428"/>
      <c r="E384" s="411"/>
      <c r="F384" s="411"/>
      <c r="G384" s="411"/>
      <c r="H384" s="411"/>
      <c r="I384" s="411"/>
      <c r="J384" s="411"/>
      <c r="K384" s="411"/>
      <c r="L384" s="411"/>
      <c r="M384" s="411"/>
      <c r="N384" s="411"/>
      <c r="O384" s="411"/>
      <c r="P384" s="411"/>
      <c r="Q384" s="411"/>
      <c r="R384" s="411"/>
      <c r="S384" s="411"/>
      <c r="T384" s="411"/>
      <c r="U384" s="411"/>
      <c r="V384" s="411"/>
      <c r="W384" s="411"/>
      <c r="X384" s="411"/>
      <c r="Y384" s="411"/>
      <c r="Z384" s="411"/>
      <c r="AA384" s="411"/>
      <c r="AB384" s="411"/>
      <c r="AC384" s="411"/>
      <c r="AD384" s="411"/>
      <c r="AE384" s="411"/>
      <c r="AF384" s="411"/>
      <c r="AG384" s="411"/>
      <c r="AH384" s="411"/>
      <c r="AI384" s="411"/>
      <c r="AJ384" s="411"/>
      <c r="AK384" s="411"/>
      <c r="AL384" s="411"/>
      <c r="AM384" s="411"/>
      <c r="AN384" s="411"/>
      <c r="AO384" s="411"/>
      <c r="AP384" s="411"/>
      <c r="AQ384" s="411"/>
      <c r="AR384" s="411"/>
      <c r="AS384" s="411"/>
      <c r="AT384" s="411"/>
      <c r="AU384" s="411"/>
      <c r="AV384" s="411"/>
      <c r="AW384" s="411"/>
      <c r="AX384" s="411"/>
      <c r="AY384" s="411"/>
      <c r="AZ384" s="411"/>
      <c r="BA384" s="411"/>
    </row>
    <row r="385" spans="2:53" ht="14.25" customHeight="1" x14ac:dyDescent="0.25">
      <c r="B385" s="411"/>
      <c r="C385" s="428"/>
      <c r="D385" s="428"/>
      <c r="E385" s="411"/>
      <c r="F385" s="411"/>
      <c r="G385" s="411"/>
      <c r="H385" s="411"/>
      <c r="I385" s="411"/>
      <c r="J385" s="411"/>
      <c r="K385" s="411"/>
      <c r="L385" s="411"/>
      <c r="M385" s="411"/>
      <c r="N385" s="411"/>
      <c r="O385" s="411"/>
      <c r="P385" s="411"/>
      <c r="Q385" s="411"/>
      <c r="R385" s="411"/>
      <c r="S385" s="411"/>
      <c r="T385" s="411"/>
      <c r="U385" s="411"/>
      <c r="V385" s="411"/>
      <c r="W385" s="411"/>
      <c r="X385" s="411"/>
      <c r="Y385" s="411"/>
      <c r="Z385" s="411"/>
      <c r="AA385" s="411"/>
      <c r="AB385" s="411"/>
      <c r="AC385" s="411"/>
      <c r="AD385" s="411"/>
      <c r="AE385" s="411"/>
      <c r="AF385" s="411"/>
      <c r="AG385" s="411"/>
      <c r="AH385" s="411"/>
      <c r="AI385" s="411"/>
      <c r="AJ385" s="411"/>
      <c r="AK385" s="411"/>
      <c r="AL385" s="411"/>
      <c r="AM385" s="411"/>
      <c r="AN385" s="411"/>
      <c r="AO385" s="411"/>
      <c r="AP385" s="411"/>
      <c r="AQ385" s="411"/>
      <c r="AR385" s="411"/>
      <c r="AS385" s="411"/>
      <c r="AT385" s="411"/>
      <c r="AU385" s="411"/>
      <c r="AV385" s="411"/>
      <c r="AW385" s="411"/>
      <c r="AX385" s="411"/>
      <c r="AY385" s="411"/>
      <c r="AZ385" s="411"/>
      <c r="BA385" s="411"/>
    </row>
    <row r="386" spans="2:53" ht="14.25" customHeight="1" x14ac:dyDescent="0.25">
      <c r="B386" s="411"/>
      <c r="C386" s="428"/>
      <c r="D386" s="428"/>
      <c r="E386" s="411"/>
      <c r="F386" s="411"/>
      <c r="G386" s="411"/>
      <c r="H386" s="411"/>
      <c r="I386" s="411"/>
      <c r="J386" s="411"/>
      <c r="K386" s="411"/>
      <c r="L386" s="411"/>
      <c r="M386" s="411"/>
      <c r="N386" s="411"/>
      <c r="O386" s="411"/>
      <c r="P386" s="411"/>
      <c r="Q386" s="411"/>
      <c r="R386" s="411"/>
      <c r="S386" s="411"/>
      <c r="T386" s="411"/>
      <c r="U386" s="411"/>
      <c r="V386" s="411"/>
      <c r="W386" s="411"/>
      <c r="X386" s="411"/>
      <c r="Y386" s="411"/>
      <c r="Z386" s="411"/>
      <c r="AA386" s="411"/>
      <c r="AB386" s="411"/>
      <c r="AC386" s="411"/>
      <c r="AD386" s="411"/>
      <c r="AE386" s="411"/>
      <c r="AF386" s="411"/>
      <c r="AG386" s="411"/>
      <c r="AH386" s="411"/>
      <c r="AI386" s="411"/>
      <c r="AJ386" s="411"/>
      <c r="AK386" s="411"/>
      <c r="AL386" s="411"/>
      <c r="AM386" s="411"/>
      <c r="AN386" s="411"/>
      <c r="AO386" s="411"/>
      <c r="AP386" s="411"/>
      <c r="AQ386" s="411"/>
      <c r="AR386" s="411"/>
      <c r="AS386" s="411"/>
      <c r="AT386" s="411"/>
      <c r="AU386" s="411"/>
      <c r="AV386" s="411"/>
      <c r="AW386" s="411"/>
      <c r="AX386" s="411"/>
      <c r="AY386" s="411"/>
      <c r="AZ386" s="411"/>
      <c r="BA386" s="411"/>
    </row>
    <row r="387" spans="2:53" ht="14.25" customHeight="1" x14ac:dyDescent="0.25">
      <c r="B387" s="411"/>
      <c r="C387" s="428"/>
      <c r="D387" s="428"/>
      <c r="E387" s="411"/>
      <c r="F387" s="411"/>
      <c r="G387" s="411"/>
      <c r="H387" s="411"/>
      <c r="I387" s="411"/>
      <c r="J387" s="411"/>
      <c r="K387" s="411"/>
      <c r="L387" s="411"/>
      <c r="M387" s="411"/>
      <c r="N387" s="411"/>
      <c r="O387" s="411"/>
      <c r="P387" s="411"/>
      <c r="Q387" s="411"/>
      <c r="R387" s="411"/>
      <c r="S387" s="411"/>
      <c r="T387" s="411"/>
      <c r="U387" s="411"/>
      <c r="V387" s="411"/>
      <c r="W387" s="411"/>
      <c r="X387" s="411"/>
      <c r="Y387" s="411"/>
      <c r="Z387" s="411"/>
      <c r="AA387" s="411"/>
      <c r="AB387" s="411"/>
      <c r="AC387" s="411"/>
      <c r="AD387" s="411"/>
      <c r="AE387" s="411"/>
      <c r="AF387" s="411"/>
      <c r="AG387" s="411"/>
      <c r="AH387" s="411"/>
      <c r="AI387" s="411"/>
      <c r="AJ387" s="411"/>
      <c r="AK387" s="411"/>
      <c r="AL387" s="411"/>
      <c r="AM387" s="411"/>
      <c r="AN387" s="411"/>
      <c r="AO387" s="411"/>
      <c r="AP387" s="411"/>
      <c r="AQ387" s="411"/>
      <c r="AR387" s="411"/>
      <c r="AS387" s="411"/>
      <c r="AT387" s="411"/>
      <c r="AU387" s="411"/>
      <c r="AV387" s="411"/>
      <c r="AW387" s="411"/>
      <c r="AX387" s="411"/>
      <c r="AY387" s="411"/>
      <c r="AZ387" s="411"/>
      <c r="BA387" s="411"/>
    </row>
    <row r="388" spans="2:53" ht="14.25" customHeight="1" x14ac:dyDescent="0.25">
      <c r="B388" s="411"/>
      <c r="C388" s="428"/>
      <c r="D388" s="428"/>
      <c r="E388" s="411"/>
      <c r="F388" s="411"/>
      <c r="G388" s="411"/>
      <c r="H388" s="411"/>
      <c r="I388" s="411"/>
      <c r="J388" s="411"/>
      <c r="K388" s="411"/>
      <c r="L388" s="411"/>
      <c r="M388" s="411"/>
      <c r="N388" s="411"/>
      <c r="O388" s="411"/>
      <c r="P388" s="411"/>
      <c r="Q388" s="411"/>
      <c r="R388" s="411"/>
      <c r="S388" s="411"/>
      <c r="T388" s="411"/>
      <c r="U388" s="411"/>
      <c r="V388" s="411"/>
      <c r="W388" s="411"/>
      <c r="X388" s="411"/>
      <c r="Y388" s="411"/>
      <c r="Z388" s="411"/>
      <c r="AA388" s="411"/>
      <c r="AB388" s="411"/>
      <c r="AC388" s="411"/>
      <c r="AD388" s="411"/>
      <c r="AE388" s="411"/>
      <c r="AF388" s="411"/>
      <c r="AG388" s="411"/>
      <c r="AH388" s="411"/>
      <c r="AI388" s="411"/>
      <c r="AJ388" s="411"/>
      <c r="AK388" s="411"/>
      <c r="AL388" s="411"/>
      <c r="AM388" s="411"/>
      <c r="AN388" s="411"/>
      <c r="AO388" s="411"/>
      <c r="AP388" s="411"/>
      <c r="AQ388" s="411"/>
      <c r="AR388" s="411"/>
      <c r="AS388" s="411"/>
      <c r="AT388" s="411"/>
      <c r="AU388" s="411"/>
      <c r="AV388" s="411"/>
      <c r="AW388" s="411"/>
      <c r="AX388" s="411"/>
      <c r="AY388" s="411"/>
      <c r="AZ388" s="411"/>
      <c r="BA388" s="411"/>
    </row>
    <row r="389" spans="2:53" ht="14.25" customHeight="1" x14ac:dyDescent="0.25">
      <c r="B389" s="411"/>
      <c r="C389" s="428"/>
      <c r="D389" s="428"/>
      <c r="E389" s="411"/>
      <c r="F389" s="411"/>
      <c r="G389" s="411"/>
      <c r="H389" s="411"/>
      <c r="I389" s="411"/>
      <c r="J389" s="411"/>
      <c r="K389" s="411"/>
      <c r="L389" s="411"/>
      <c r="M389" s="411"/>
      <c r="N389" s="411"/>
      <c r="O389" s="411"/>
      <c r="P389" s="411"/>
      <c r="Q389" s="411"/>
      <c r="R389" s="411"/>
      <c r="S389" s="411"/>
      <c r="T389" s="411"/>
      <c r="U389" s="411"/>
      <c r="V389" s="411"/>
      <c r="W389" s="411"/>
      <c r="X389" s="411"/>
      <c r="Y389" s="411"/>
      <c r="Z389" s="411"/>
      <c r="AA389" s="411"/>
      <c r="AB389" s="411"/>
      <c r="AC389" s="411"/>
      <c r="AD389" s="411"/>
      <c r="AE389" s="411"/>
      <c r="AF389" s="411"/>
      <c r="AG389" s="411"/>
      <c r="AH389" s="411"/>
      <c r="AI389" s="411"/>
      <c r="AJ389" s="411"/>
      <c r="AK389" s="411"/>
      <c r="AL389" s="411"/>
      <c r="AM389" s="411"/>
      <c r="AN389" s="411"/>
      <c r="AO389" s="411"/>
      <c r="AP389" s="411"/>
      <c r="AQ389" s="411"/>
      <c r="AR389" s="411"/>
      <c r="AS389" s="411"/>
      <c r="AT389" s="411"/>
      <c r="AU389" s="411"/>
      <c r="AV389" s="411"/>
      <c r="AW389" s="411"/>
      <c r="AX389" s="411"/>
      <c r="AY389" s="411"/>
      <c r="AZ389" s="411"/>
      <c r="BA389" s="411"/>
    </row>
    <row r="390" spans="2:53" ht="14.25" customHeight="1" x14ac:dyDescent="0.25">
      <c r="B390" s="411"/>
      <c r="C390" s="428"/>
      <c r="D390" s="428"/>
      <c r="E390" s="411"/>
      <c r="F390" s="411"/>
      <c r="G390" s="411"/>
      <c r="H390" s="411"/>
      <c r="I390" s="411"/>
      <c r="J390" s="411"/>
      <c r="K390" s="411"/>
      <c r="L390" s="411"/>
      <c r="M390" s="411"/>
      <c r="N390" s="411"/>
      <c r="O390" s="411"/>
      <c r="P390" s="411"/>
      <c r="Q390" s="411"/>
      <c r="R390" s="411"/>
      <c r="S390" s="411"/>
      <c r="T390" s="411"/>
      <c r="U390" s="411"/>
      <c r="V390" s="411"/>
      <c r="W390" s="411"/>
      <c r="X390" s="411"/>
      <c r="Y390" s="411"/>
      <c r="Z390" s="411"/>
      <c r="AA390" s="411"/>
      <c r="AB390" s="411"/>
      <c r="AC390" s="411"/>
      <c r="AD390" s="411"/>
      <c r="AE390" s="411"/>
      <c r="AF390" s="411"/>
      <c r="AG390" s="411"/>
      <c r="AH390" s="411"/>
      <c r="AI390" s="411"/>
      <c r="AJ390" s="411"/>
      <c r="AK390" s="411"/>
      <c r="AL390" s="411"/>
      <c r="AM390" s="411"/>
      <c r="AN390" s="411"/>
      <c r="AO390" s="411"/>
      <c r="AP390" s="411"/>
      <c r="AQ390" s="411"/>
      <c r="AR390" s="411"/>
      <c r="AS390" s="411"/>
      <c r="AT390" s="411"/>
      <c r="AU390" s="411"/>
      <c r="AV390" s="411"/>
      <c r="AW390" s="411"/>
      <c r="AX390" s="411"/>
      <c r="AY390" s="411"/>
      <c r="AZ390" s="411"/>
      <c r="BA390" s="411"/>
    </row>
    <row r="391" spans="2:53" ht="14.25" customHeight="1" x14ac:dyDescent="0.25">
      <c r="B391" s="411"/>
      <c r="C391" s="428"/>
      <c r="D391" s="428"/>
      <c r="E391" s="411"/>
      <c r="F391" s="411"/>
      <c r="G391" s="411"/>
      <c r="H391" s="411"/>
      <c r="I391" s="411"/>
      <c r="J391" s="411"/>
      <c r="K391" s="411"/>
      <c r="L391" s="411"/>
      <c r="M391" s="411"/>
      <c r="N391" s="411"/>
      <c r="O391" s="411"/>
      <c r="P391" s="411"/>
      <c r="Q391" s="411"/>
      <c r="R391" s="411"/>
      <c r="S391" s="411"/>
      <c r="T391" s="411"/>
      <c r="U391" s="411"/>
      <c r="V391" s="411"/>
      <c r="W391" s="411"/>
      <c r="X391" s="411"/>
      <c r="Y391" s="411"/>
      <c r="Z391" s="411"/>
      <c r="AA391" s="411"/>
      <c r="AB391" s="411"/>
      <c r="AC391" s="411"/>
      <c r="AD391" s="411"/>
      <c r="AE391" s="411"/>
      <c r="AF391" s="411"/>
      <c r="AG391" s="411"/>
      <c r="AH391" s="411"/>
      <c r="AI391" s="411"/>
      <c r="AJ391" s="411"/>
      <c r="AK391" s="411"/>
      <c r="AL391" s="411"/>
      <c r="AM391" s="411"/>
      <c r="AN391" s="411"/>
      <c r="AO391" s="411"/>
      <c r="AP391" s="411"/>
      <c r="AQ391" s="411"/>
      <c r="AR391" s="411"/>
      <c r="AS391" s="411"/>
      <c r="AT391" s="411"/>
      <c r="AU391" s="411"/>
      <c r="AV391" s="411"/>
      <c r="AW391" s="411"/>
      <c r="AX391" s="411"/>
      <c r="AY391" s="411"/>
      <c r="AZ391" s="411"/>
      <c r="BA391" s="411"/>
    </row>
    <row r="392" spans="2:53" ht="14.25" customHeight="1" x14ac:dyDescent="0.25">
      <c r="B392" s="411"/>
      <c r="C392" s="428"/>
      <c r="D392" s="428"/>
      <c r="E392" s="411"/>
      <c r="F392" s="411"/>
      <c r="G392" s="411"/>
      <c r="H392" s="411"/>
      <c r="I392" s="411"/>
      <c r="J392" s="411"/>
      <c r="K392" s="411"/>
      <c r="L392" s="411"/>
      <c r="M392" s="411"/>
      <c r="N392" s="411"/>
      <c r="O392" s="411"/>
      <c r="P392" s="411"/>
      <c r="Q392" s="411"/>
      <c r="R392" s="411"/>
      <c r="S392" s="411"/>
      <c r="T392" s="411"/>
      <c r="U392" s="411"/>
      <c r="V392" s="411"/>
      <c r="W392" s="411"/>
      <c r="X392" s="411"/>
      <c r="Y392" s="411"/>
      <c r="Z392" s="411"/>
      <c r="AA392" s="411"/>
      <c r="AB392" s="411"/>
      <c r="AC392" s="411"/>
      <c r="AD392" s="411"/>
      <c r="AE392" s="411"/>
      <c r="AF392" s="411"/>
      <c r="AG392" s="411"/>
      <c r="AH392" s="411"/>
      <c r="AI392" s="411"/>
      <c r="AJ392" s="411"/>
      <c r="AK392" s="411"/>
      <c r="AL392" s="411"/>
      <c r="AM392" s="411"/>
      <c r="AN392" s="411"/>
      <c r="AO392" s="411"/>
      <c r="AP392" s="411"/>
      <c r="AQ392" s="411"/>
      <c r="AR392" s="411"/>
      <c r="AS392" s="411"/>
      <c r="AT392" s="411"/>
      <c r="AU392" s="411"/>
      <c r="AV392" s="411"/>
      <c r="AW392" s="411"/>
      <c r="AX392" s="411"/>
      <c r="AY392" s="411"/>
      <c r="AZ392" s="411"/>
      <c r="BA392" s="411"/>
    </row>
    <row r="393" spans="2:53" ht="14.25" customHeight="1" x14ac:dyDescent="0.25">
      <c r="B393" s="411"/>
      <c r="C393" s="428"/>
      <c r="D393" s="428"/>
      <c r="E393" s="411"/>
      <c r="F393" s="411"/>
      <c r="G393" s="411"/>
      <c r="H393" s="411"/>
      <c r="I393" s="411"/>
      <c r="J393" s="411"/>
      <c r="K393" s="411"/>
      <c r="L393" s="411"/>
      <c r="M393" s="411"/>
      <c r="N393" s="411"/>
      <c r="O393" s="411"/>
      <c r="P393" s="411"/>
      <c r="Q393" s="411"/>
      <c r="R393" s="411"/>
      <c r="S393" s="411"/>
      <c r="T393" s="411"/>
      <c r="U393" s="411"/>
      <c r="V393" s="411"/>
      <c r="W393" s="411"/>
      <c r="X393" s="411"/>
      <c r="Y393" s="411"/>
      <c r="Z393" s="411"/>
      <c r="AA393" s="411"/>
      <c r="AB393" s="411"/>
      <c r="AC393" s="411"/>
      <c r="AD393" s="411"/>
      <c r="AE393" s="411"/>
      <c r="AF393" s="411"/>
      <c r="AG393" s="411"/>
      <c r="AH393" s="411"/>
      <c r="AI393" s="411"/>
      <c r="AJ393" s="411"/>
      <c r="AK393" s="411"/>
      <c r="AL393" s="411"/>
      <c r="AM393" s="411"/>
      <c r="AN393" s="411"/>
      <c r="AO393" s="411"/>
      <c r="AP393" s="411"/>
      <c r="AQ393" s="411"/>
      <c r="AR393" s="411"/>
      <c r="AS393" s="411"/>
      <c r="AT393" s="411"/>
      <c r="AU393" s="411"/>
      <c r="AV393" s="411"/>
      <c r="AW393" s="411"/>
      <c r="AX393" s="411"/>
      <c r="AY393" s="411"/>
      <c r="AZ393" s="411"/>
      <c r="BA393" s="411"/>
    </row>
    <row r="394" spans="2:53" ht="14.25" customHeight="1" x14ac:dyDescent="0.25">
      <c r="B394" s="411"/>
      <c r="C394" s="428"/>
      <c r="D394" s="428"/>
      <c r="E394" s="411"/>
      <c r="F394" s="411"/>
      <c r="G394" s="411"/>
      <c r="H394" s="411"/>
      <c r="I394" s="411"/>
      <c r="J394" s="411"/>
      <c r="K394" s="411"/>
      <c r="L394" s="411"/>
      <c r="M394" s="411"/>
      <c r="N394" s="411"/>
      <c r="O394" s="411"/>
      <c r="P394" s="411"/>
      <c r="Q394" s="411"/>
      <c r="R394" s="411"/>
      <c r="S394" s="411"/>
      <c r="T394" s="411"/>
      <c r="U394" s="411"/>
      <c r="V394" s="411"/>
      <c r="W394" s="411"/>
      <c r="X394" s="411"/>
      <c r="Y394" s="411"/>
      <c r="Z394" s="411"/>
      <c r="AA394" s="411"/>
      <c r="AB394" s="411"/>
      <c r="AC394" s="411"/>
      <c r="AD394" s="411"/>
      <c r="AE394" s="411"/>
      <c r="AF394" s="411"/>
      <c r="AG394" s="411"/>
      <c r="AH394" s="411"/>
      <c r="AI394" s="411"/>
      <c r="AJ394" s="411"/>
      <c r="AK394" s="411"/>
      <c r="AL394" s="411"/>
      <c r="AM394" s="411"/>
      <c r="AN394" s="411"/>
      <c r="AO394" s="411"/>
      <c r="AP394" s="411"/>
      <c r="AQ394" s="411"/>
      <c r="AR394" s="411"/>
      <c r="AS394" s="411"/>
      <c r="AT394" s="411"/>
      <c r="AU394" s="411"/>
      <c r="AV394" s="411"/>
      <c r="AW394" s="411"/>
      <c r="AX394" s="411"/>
      <c r="AY394" s="411"/>
      <c r="AZ394" s="411"/>
      <c r="BA394" s="411"/>
    </row>
    <row r="395" spans="2:53" ht="14.25" customHeight="1" x14ac:dyDescent="0.25">
      <c r="B395" s="411"/>
      <c r="C395" s="428"/>
      <c r="D395" s="428"/>
      <c r="E395" s="411"/>
      <c r="F395" s="411"/>
      <c r="G395" s="411"/>
      <c r="H395" s="411"/>
      <c r="I395" s="411"/>
      <c r="J395" s="411"/>
      <c r="K395" s="411"/>
      <c r="L395" s="411"/>
      <c r="M395" s="411"/>
      <c r="N395" s="411"/>
      <c r="O395" s="411"/>
      <c r="P395" s="411"/>
      <c r="Q395" s="411"/>
      <c r="R395" s="411"/>
      <c r="S395" s="411"/>
      <c r="T395" s="411"/>
      <c r="U395" s="411"/>
      <c r="V395" s="411"/>
      <c r="W395" s="411"/>
      <c r="X395" s="411"/>
      <c r="Y395" s="411"/>
      <c r="Z395" s="411"/>
      <c r="AA395" s="411"/>
      <c r="AB395" s="411"/>
      <c r="AC395" s="411"/>
      <c r="AD395" s="411"/>
      <c r="AE395" s="411"/>
      <c r="AF395" s="411"/>
      <c r="AG395" s="411"/>
      <c r="AH395" s="411"/>
      <c r="AI395" s="411"/>
      <c r="AJ395" s="411"/>
      <c r="AK395" s="411"/>
      <c r="AL395" s="411"/>
      <c r="AM395" s="411"/>
      <c r="AN395" s="411"/>
      <c r="AO395" s="411"/>
      <c r="AP395" s="411"/>
      <c r="AQ395" s="411"/>
      <c r="AR395" s="411"/>
      <c r="AS395" s="411"/>
      <c r="AT395" s="411"/>
      <c r="AU395" s="411"/>
      <c r="AV395" s="411"/>
      <c r="AW395" s="411"/>
      <c r="AX395" s="411"/>
      <c r="AY395" s="411"/>
      <c r="AZ395" s="411"/>
      <c r="BA395" s="411"/>
    </row>
    <row r="396" spans="2:53" ht="14.25" customHeight="1" x14ac:dyDescent="0.25">
      <c r="B396" s="411"/>
      <c r="C396" s="428"/>
      <c r="D396" s="428"/>
      <c r="E396" s="411"/>
      <c r="F396" s="411"/>
      <c r="G396" s="411"/>
      <c r="H396" s="411"/>
      <c r="I396" s="411"/>
      <c r="J396" s="411"/>
      <c r="K396" s="411"/>
      <c r="L396" s="411"/>
      <c r="M396" s="411"/>
      <c r="N396" s="411"/>
      <c r="O396" s="411"/>
      <c r="P396" s="411"/>
      <c r="Q396" s="411"/>
      <c r="R396" s="411"/>
      <c r="S396" s="411"/>
      <c r="T396" s="411"/>
      <c r="U396" s="411"/>
      <c r="V396" s="411"/>
      <c r="W396" s="411"/>
      <c r="X396" s="411"/>
      <c r="Y396" s="411"/>
      <c r="Z396" s="411"/>
      <c r="AA396" s="411"/>
      <c r="AB396" s="411"/>
      <c r="AC396" s="411"/>
      <c r="AD396" s="411"/>
      <c r="AE396" s="411"/>
      <c r="AF396" s="411"/>
      <c r="AG396" s="411"/>
      <c r="AH396" s="411"/>
      <c r="AI396" s="411"/>
      <c r="AJ396" s="411"/>
      <c r="AK396" s="411"/>
      <c r="AL396" s="411"/>
      <c r="AM396" s="411"/>
      <c r="AN396" s="411"/>
      <c r="AO396" s="411"/>
      <c r="AP396" s="411"/>
      <c r="AQ396" s="411"/>
      <c r="AR396" s="411"/>
      <c r="AS396" s="411"/>
      <c r="AT396" s="411"/>
      <c r="AU396" s="411"/>
      <c r="AV396" s="411"/>
      <c r="AW396" s="411"/>
      <c r="AX396" s="411"/>
      <c r="AY396" s="411"/>
      <c r="AZ396" s="411"/>
      <c r="BA396" s="411"/>
    </row>
    <row r="397" spans="2:53" ht="14.25" customHeight="1" x14ac:dyDescent="0.25">
      <c r="B397" s="411"/>
      <c r="C397" s="428"/>
      <c r="D397" s="428"/>
      <c r="E397" s="411"/>
      <c r="F397" s="411"/>
      <c r="G397" s="411"/>
      <c r="H397" s="411"/>
      <c r="I397" s="411"/>
      <c r="J397" s="411"/>
      <c r="K397" s="411"/>
      <c r="L397" s="411"/>
      <c r="M397" s="411"/>
      <c r="N397" s="411"/>
      <c r="O397" s="411"/>
      <c r="P397" s="411"/>
      <c r="Q397" s="411"/>
      <c r="R397" s="411"/>
      <c r="S397" s="411"/>
      <c r="T397" s="411"/>
      <c r="U397" s="411"/>
      <c r="V397" s="411"/>
      <c r="W397" s="411"/>
      <c r="X397" s="411"/>
      <c r="Y397" s="411"/>
      <c r="Z397" s="411"/>
      <c r="AA397" s="411"/>
      <c r="AB397" s="411"/>
      <c r="AC397" s="411"/>
      <c r="AD397" s="411"/>
      <c r="AE397" s="411"/>
      <c r="AF397" s="411"/>
      <c r="AG397" s="411"/>
      <c r="AH397" s="411"/>
      <c r="AI397" s="411"/>
      <c r="AJ397" s="411"/>
      <c r="AK397" s="411"/>
      <c r="AL397" s="411"/>
      <c r="AM397" s="411"/>
      <c r="AN397" s="411"/>
      <c r="AO397" s="411"/>
      <c r="AP397" s="411"/>
      <c r="AQ397" s="411"/>
      <c r="AR397" s="411"/>
      <c r="AS397" s="411"/>
      <c r="AT397" s="411"/>
      <c r="AU397" s="411"/>
      <c r="AV397" s="411"/>
      <c r="AW397" s="411"/>
      <c r="AX397" s="411"/>
      <c r="AY397" s="411"/>
      <c r="AZ397" s="411"/>
      <c r="BA397" s="411"/>
    </row>
    <row r="398" spans="2:53" ht="14.25" customHeight="1" x14ac:dyDescent="0.25">
      <c r="B398" s="411"/>
      <c r="C398" s="428"/>
      <c r="D398" s="428"/>
      <c r="E398" s="411"/>
      <c r="F398" s="411"/>
      <c r="G398" s="411"/>
      <c r="H398" s="411"/>
      <c r="I398" s="411"/>
      <c r="J398" s="411"/>
      <c r="K398" s="411"/>
      <c r="L398" s="411"/>
      <c r="M398" s="411"/>
      <c r="N398" s="411"/>
      <c r="O398" s="411"/>
      <c r="P398" s="411"/>
      <c r="Q398" s="411"/>
      <c r="R398" s="411"/>
      <c r="S398" s="411"/>
      <c r="T398" s="411"/>
      <c r="U398" s="411"/>
      <c r="V398" s="411"/>
      <c r="W398" s="411"/>
      <c r="X398" s="411"/>
      <c r="Y398" s="411"/>
      <c r="Z398" s="411"/>
      <c r="AA398" s="411"/>
      <c r="AB398" s="411"/>
      <c r="AC398" s="411"/>
      <c r="AD398" s="411"/>
      <c r="AE398" s="411"/>
      <c r="AF398" s="411"/>
      <c r="AG398" s="411"/>
      <c r="AH398" s="411"/>
      <c r="AI398" s="411"/>
      <c r="AJ398" s="411"/>
      <c r="AK398" s="411"/>
      <c r="AL398" s="411"/>
      <c r="AM398" s="411"/>
      <c r="AN398" s="411"/>
      <c r="AO398" s="411"/>
      <c r="AP398" s="411"/>
      <c r="AQ398" s="411"/>
      <c r="AR398" s="411"/>
      <c r="AS398" s="411"/>
      <c r="AT398" s="411"/>
      <c r="AU398" s="411"/>
      <c r="AV398" s="411"/>
      <c r="AW398" s="411"/>
      <c r="AX398" s="411"/>
      <c r="AY398" s="411"/>
      <c r="AZ398" s="411"/>
      <c r="BA398" s="411"/>
    </row>
    <row r="399" spans="2:53" ht="14.25" customHeight="1" x14ac:dyDescent="0.25">
      <c r="B399" s="411"/>
      <c r="C399" s="428"/>
      <c r="D399" s="428"/>
      <c r="E399" s="411"/>
      <c r="F399" s="411"/>
      <c r="G399" s="411"/>
      <c r="H399" s="411"/>
      <c r="I399" s="411"/>
      <c r="J399" s="411"/>
      <c r="K399" s="411"/>
      <c r="L399" s="411"/>
      <c r="M399" s="411"/>
      <c r="N399" s="411"/>
      <c r="O399" s="411"/>
      <c r="P399" s="411"/>
      <c r="Q399" s="411"/>
      <c r="R399" s="411"/>
      <c r="S399" s="411"/>
      <c r="T399" s="411"/>
      <c r="U399" s="411"/>
      <c r="V399" s="411"/>
      <c r="W399" s="411"/>
      <c r="X399" s="411"/>
      <c r="Y399" s="411"/>
      <c r="Z399" s="411"/>
      <c r="AA399" s="411"/>
      <c r="AB399" s="411"/>
      <c r="AC399" s="411"/>
      <c r="AD399" s="411"/>
      <c r="AE399" s="411"/>
      <c r="AF399" s="411"/>
      <c r="AG399" s="411"/>
      <c r="AH399" s="411"/>
      <c r="AI399" s="411"/>
      <c r="AJ399" s="411"/>
      <c r="AK399" s="411"/>
      <c r="AL399" s="411"/>
      <c r="AM399" s="411"/>
      <c r="AN399" s="411"/>
      <c r="AO399" s="411"/>
      <c r="AP399" s="411"/>
      <c r="AQ399" s="411"/>
      <c r="AR399" s="411"/>
      <c r="AS399" s="411"/>
      <c r="AT399" s="411"/>
      <c r="AU399" s="411"/>
      <c r="AV399" s="411"/>
      <c r="AW399" s="411"/>
      <c r="AX399" s="411"/>
      <c r="AY399" s="411"/>
      <c r="AZ399" s="411"/>
      <c r="BA399" s="411"/>
    </row>
    <row r="400" spans="2:53" ht="14.25" customHeight="1" x14ac:dyDescent="0.25">
      <c r="B400" s="411"/>
      <c r="C400" s="428"/>
      <c r="D400" s="428"/>
      <c r="E400" s="411"/>
      <c r="F400" s="411"/>
      <c r="G400" s="411"/>
      <c r="H400" s="411"/>
      <c r="I400" s="411"/>
      <c r="J400" s="411"/>
      <c r="K400" s="411"/>
      <c r="L400" s="411"/>
      <c r="M400" s="411"/>
      <c r="N400" s="411"/>
      <c r="O400" s="411"/>
      <c r="P400" s="411"/>
      <c r="Q400" s="411"/>
      <c r="R400" s="411"/>
      <c r="S400" s="411"/>
      <c r="T400" s="411"/>
      <c r="U400" s="411"/>
      <c r="V400" s="411"/>
      <c r="W400" s="411"/>
      <c r="X400" s="411"/>
      <c r="Y400" s="411"/>
      <c r="Z400" s="411"/>
      <c r="AA400" s="411"/>
      <c r="AB400" s="411"/>
      <c r="AC400" s="411"/>
      <c r="AD400" s="411"/>
      <c r="AE400" s="411"/>
      <c r="AF400" s="411"/>
      <c r="AG400" s="411"/>
      <c r="AH400" s="411"/>
      <c r="AI400" s="411"/>
      <c r="AJ400" s="411"/>
      <c r="AK400" s="411"/>
      <c r="AL400" s="411"/>
      <c r="AM400" s="411"/>
      <c r="AN400" s="411"/>
      <c r="AO400" s="411"/>
      <c r="AP400" s="411"/>
      <c r="AQ400" s="411"/>
      <c r="AR400" s="411"/>
      <c r="AS400" s="411"/>
      <c r="AT400" s="411"/>
      <c r="AU400" s="411"/>
      <c r="AV400" s="411"/>
      <c r="AW400" s="411"/>
      <c r="AX400" s="411"/>
      <c r="AY400" s="411"/>
      <c r="AZ400" s="411"/>
      <c r="BA400" s="411"/>
    </row>
    <row r="401" spans="2:53" ht="14.25" customHeight="1" x14ac:dyDescent="0.25">
      <c r="B401" s="411"/>
      <c r="C401" s="428"/>
      <c r="D401" s="428"/>
      <c r="E401" s="411"/>
      <c r="F401" s="411"/>
      <c r="G401" s="411"/>
      <c r="H401" s="411"/>
      <c r="I401" s="411"/>
      <c r="J401" s="411"/>
      <c r="K401" s="411"/>
      <c r="L401" s="411"/>
      <c r="M401" s="411"/>
      <c r="N401" s="411"/>
      <c r="O401" s="411"/>
      <c r="P401" s="411"/>
      <c r="Q401" s="411"/>
      <c r="R401" s="411"/>
      <c r="S401" s="411"/>
      <c r="T401" s="411"/>
      <c r="U401" s="411"/>
      <c r="V401" s="411"/>
      <c r="W401" s="411"/>
      <c r="X401" s="411"/>
      <c r="Y401" s="411"/>
      <c r="Z401" s="411"/>
      <c r="AA401" s="411"/>
      <c r="AB401" s="411"/>
      <c r="AC401" s="411"/>
      <c r="AD401" s="411"/>
      <c r="AE401" s="411"/>
      <c r="AF401" s="411"/>
      <c r="AG401" s="411"/>
      <c r="AH401" s="411"/>
      <c r="AI401" s="411"/>
      <c r="AJ401" s="411"/>
      <c r="AK401" s="411"/>
      <c r="AL401" s="411"/>
      <c r="AM401" s="411"/>
      <c r="AN401" s="411"/>
      <c r="AO401" s="411"/>
      <c r="AP401" s="411"/>
      <c r="AQ401" s="411"/>
      <c r="AR401" s="411"/>
      <c r="AS401" s="411"/>
      <c r="AT401" s="411"/>
      <c r="AU401" s="411"/>
      <c r="AV401" s="411"/>
      <c r="AW401" s="411"/>
      <c r="AX401" s="411"/>
      <c r="AY401" s="411"/>
      <c r="AZ401" s="411"/>
      <c r="BA401" s="411"/>
    </row>
    <row r="402" spans="2:53" ht="14.25" customHeight="1" x14ac:dyDescent="0.25">
      <c r="B402" s="411"/>
      <c r="C402" s="428"/>
      <c r="D402" s="428"/>
      <c r="E402" s="411"/>
      <c r="F402" s="411"/>
      <c r="G402" s="411"/>
      <c r="H402" s="411"/>
      <c r="I402" s="411"/>
      <c r="J402" s="411"/>
      <c r="K402" s="411"/>
      <c r="L402" s="411"/>
      <c r="M402" s="411"/>
      <c r="N402" s="411"/>
      <c r="O402" s="411"/>
      <c r="P402" s="411"/>
      <c r="Q402" s="411"/>
      <c r="R402" s="411"/>
      <c r="S402" s="411"/>
      <c r="T402" s="411"/>
      <c r="U402" s="411"/>
      <c r="V402" s="411"/>
      <c r="W402" s="411"/>
      <c r="X402" s="411"/>
      <c r="Y402" s="411"/>
      <c r="Z402" s="411"/>
      <c r="AA402" s="411"/>
      <c r="AB402" s="411"/>
      <c r="AC402" s="411"/>
      <c r="AD402" s="411"/>
      <c r="AE402" s="411"/>
      <c r="AF402" s="411"/>
      <c r="AG402" s="411"/>
      <c r="AH402" s="411"/>
      <c r="AI402" s="411"/>
      <c r="AJ402" s="411"/>
      <c r="AK402" s="411"/>
      <c r="AL402" s="411"/>
      <c r="AM402" s="411"/>
      <c r="AN402" s="411"/>
      <c r="AO402" s="411"/>
      <c r="AP402" s="411"/>
      <c r="AQ402" s="411"/>
      <c r="AR402" s="411"/>
      <c r="AS402" s="411"/>
      <c r="AT402" s="411"/>
      <c r="AU402" s="411"/>
      <c r="AV402" s="411"/>
      <c r="AW402" s="411"/>
      <c r="AX402" s="411"/>
      <c r="AY402" s="411"/>
      <c r="AZ402" s="411"/>
      <c r="BA402" s="411"/>
    </row>
    <row r="403" spans="2:53" ht="14.25" customHeight="1" x14ac:dyDescent="0.25">
      <c r="B403" s="411"/>
      <c r="C403" s="428"/>
      <c r="D403" s="428"/>
      <c r="E403" s="411"/>
      <c r="F403" s="411"/>
      <c r="G403" s="411"/>
      <c r="H403" s="411"/>
      <c r="I403" s="411"/>
      <c r="J403" s="411"/>
      <c r="K403" s="411"/>
      <c r="L403" s="411"/>
      <c r="M403" s="411"/>
      <c r="N403" s="411"/>
      <c r="O403" s="411"/>
      <c r="P403" s="411"/>
      <c r="Q403" s="411"/>
      <c r="R403" s="411"/>
      <c r="S403" s="411"/>
      <c r="T403" s="411"/>
      <c r="U403" s="411"/>
      <c r="V403" s="411"/>
      <c r="W403" s="411"/>
      <c r="X403" s="411"/>
      <c r="Y403" s="411"/>
      <c r="Z403" s="411"/>
      <c r="AA403" s="411"/>
      <c r="AB403" s="411"/>
      <c r="AC403" s="411"/>
      <c r="AD403" s="411"/>
      <c r="AE403" s="411"/>
      <c r="AF403" s="411"/>
      <c r="AG403" s="411"/>
      <c r="AH403" s="411"/>
      <c r="AI403" s="411"/>
      <c r="AJ403" s="411"/>
      <c r="AK403" s="411"/>
      <c r="AL403" s="411"/>
      <c r="AM403" s="411"/>
      <c r="AN403" s="411"/>
      <c r="AO403" s="411"/>
      <c r="AP403" s="411"/>
      <c r="AQ403" s="411"/>
      <c r="AR403" s="411"/>
      <c r="AS403" s="411"/>
      <c r="AT403" s="411"/>
      <c r="AU403" s="411"/>
      <c r="AV403" s="411"/>
      <c r="AW403" s="411"/>
      <c r="AX403" s="411"/>
      <c r="AY403" s="411"/>
      <c r="AZ403" s="411"/>
      <c r="BA403" s="411"/>
    </row>
    <row r="404" spans="2:53" ht="14.25" customHeight="1" x14ac:dyDescent="0.25">
      <c r="B404" s="411"/>
      <c r="C404" s="428"/>
      <c r="D404" s="428"/>
      <c r="E404" s="411"/>
      <c r="F404" s="411"/>
      <c r="G404" s="411"/>
      <c r="H404" s="411"/>
      <c r="I404" s="411"/>
      <c r="J404" s="411"/>
      <c r="K404" s="411"/>
      <c r="L404" s="411"/>
      <c r="M404" s="411"/>
      <c r="N404" s="411"/>
      <c r="O404" s="411"/>
      <c r="P404" s="411"/>
      <c r="Q404" s="411"/>
      <c r="R404" s="411"/>
      <c r="S404" s="411"/>
      <c r="T404" s="411"/>
      <c r="U404" s="411"/>
      <c r="V404" s="411"/>
      <c r="W404" s="411"/>
      <c r="X404" s="411"/>
      <c r="Y404" s="411"/>
      <c r="Z404" s="411"/>
      <c r="AA404" s="411"/>
      <c r="AB404" s="411"/>
      <c r="AC404" s="411"/>
      <c r="AD404" s="411"/>
      <c r="AE404" s="411"/>
      <c r="AF404" s="411"/>
      <c r="AG404" s="411"/>
      <c r="AH404" s="411"/>
      <c r="AI404" s="411"/>
      <c r="AJ404" s="411"/>
      <c r="AK404" s="411"/>
      <c r="AL404" s="411"/>
      <c r="AM404" s="411"/>
      <c r="AN404" s="411"/>
      <c r="AO404" s="411"/>
      <c r="AP404" s="411"/>
      <c r="AQ404" s="411"/>
      <c r="AR404" s="411"/>
      <c r="AS404" s="411"/>
      <c r="AT404" s="411"/>
      <c r="AU404" s="411"/>
      <c r="AV404" s="411"/>
      <c r="AW404" s="411"/>
      <c r="AX404" s="411"/>
      <c r="AY404" s="411"/>
      <c r="AZ404" s="411"/>
      <c r="BA404" s="411"/>
    </row>
    <row r="405" spans="2:53" ht="14.25" customHeight="1" x14ac:dyDescent="0.25">
      <c r="B405" s="411"/>
      <c r="C405" s="428"/>
      <c r="D405" s="428"/>
      <c r="E405" s="411"/>
      <c r="F405" s="411"/>
      <c r="G405" s="411"/>
      <c r="H405" s="411"/>
      <c r="I405" s="411"/>
      <c r="J405" s="411"/>
      <c r="K405" s="411"/>
      <c r="L405" s="411"/>
      <c r="M405" s="411"/>
      <c r="N405" s="411"/>
      <c r="O405" s="411"/>
      <c r="P405" s="411"/>
      <c r="Q405" s="411"/>
      <c r="R405" s="411"/>
      <c r="S405" s="411"/>
      <c r="T405" s="411"/>
      <c r="U405" s="411"/>
      <c r="V405" s="411"/>
      <c r="W405" s="411"/>
      <c r="X405" s="411"/>
      <c r="Y405" s="411"/>
      <c r="Z405" s="411"/>
      <c r="AA405" s="411"/>
      <c r="AB405" s="411"/>
      <c r="AC405" s="411"/>
      <c r="AD405" s="411"/>
      <c r="AE405" s="411"/>
      <c r="AF405" s="411"/>
      <c r="AG405" s="411"/>
      <c r="AH405" s="411"/>
      <c r="AI405" s="411"/>
      <c r="AJ405" s="411"/>
      <c r="AK405" s="411"/>
      <c r="AL405" s="411"/>
      <c r="AM405" s="411"/>
      <c r="AN405" s="411"/>
      <c r="AO405" s="411"/>
      <c r="AP405" s="411"/>
      <c r="AQ405" s="411"/>
      <c r="AR405" s="411"/>
      <c r="AS405" s="411"/>
      <c r="AT405" s="411"/>
      <c r="AU405" s="411"/>
      <c r="AV405" s="411"/>
      <c r="AW405" s="411"/>
      <c r="AX405" s="411"/>
      <c r="AY405" s="411"/>
      <c r="AZ405" s="411"/>
      <c r="BA405" s="411"/>
    </row>
    <row r="406" spans="2:53" ht="14.25" customHeight="1" x14ac:dyDescent="0.25">
      <c r="B406" s="411"/>
      <c r="C406" s="428"/>
      <c r="D406" s="428"/>
      <c r="E406" s="411"/>
      <c r="F406" s="411"/>
      <c r="G406" s="411"/>
      <c r="H406" s="411"/>
      <c r="I406" s="411"/>
      <c r="J406" s="411"/>
      <c r="K406" s="411"/>
      <c r="L406" s="411"/>
      <c r="M406" s="411"/>
      <c r="N406" s="411"/>
      <c r="O406" s="411"/>
      <c r="P406" s="411"/>
      <c r="Q406" s="411"/>
      <c r="R406" s="411"/>
      <c r="S406" s="411"/>
      <c r="T406" s="411"/>
      <c r="U406" s="411"/>
      <c r="V406" s="411"/>
      <c r="W406" s="411"/>
      <c r="X406" s="411"/>
      <c r="Y406" s="411"/>
      <c r="Z406" s="411"/>
      <c r="AA406" s="411"/>
      <c r="AB406" s="411"/>
      <c r="AC406" s="411"/>
      <c r="AD406" s="411"/>
      <c r="AE406" s="411"/>
      <c r="AF406" s="411"/>
      <c r="AG406" s="411"/>
      <c r="AH406" s="411"/>
      <c r="AI406" s="411"/>
      <c r="AJ406" s="411"/>
      <c r="AK406" s="411"/>
      <c r="AL406" s="411"/>
      <c r="AM406" s="411"/>
      <c r="AN406" s="411"/>
      <c r="AO406" s="411"/>
      <c r="AP406" s="411"/>
      <c r="AQ406" s="411"/>
      <c r="AR406" s="411"/>
      <c r="AS406" s="411"/>
      <c r="AT406" s="411"/>
      <c r="AU406" s="411"/>
      <c r="AV406" s="411"/>
      <c r="AW406" s="411"/>
      <c r="AX406" s="411"/>
      <c r="AY406" s="411"/>
      <c r="AZ406" s="411"/>
      <c r="BA406" s="411"/>
    </row>
    <row r="407" spans="2:53" ht="14.25" customHeight="1" x14ac:dyDescent="0.25">
      <c r="B407" s="411"/>
      <c r="C407" s="428"/>
      <c r="D407" s="428"/>
      <c r="E407" s="411"/>
      <c r="F407" s="411"/>
      <c r="G407" s="411"/>
      <c r="H407" s="411"/>
      <c r="I407" s="411"/>
      <c r="J407" s="411"/>
      <c r="K407" s="411"/>
      <c r="L407" s="411"/>
      <c r="M407" s="411"/>
      <c r="N407" s="411"/>
      <c r="O407" s="411"/>
      <c r="P407" s="411"/>
      <c r="Q407" s="411"/>
      <c r="R407" s="411"/>
      <c r="S407" s="411"/>
      <c r="T407" s="411"/>
      <c r="U407" s="411"/>
      <c r="V407" s="411"/>
      <c r="W407" s="411"/>
      <c r="X407" s="411"/>
      <c r="Y407" s="411"/>
      <c r="Z407" s="411"/>
      <c r="AA407" s="411"/>
      <c r="AB407" s="411"/>
      <c r="AC407" s="411"/>
      <c r="AD407" s="411"/>
      <c r="AE407" s="411"/>
      <c r="AF407" s="411"/>
      <c r="AG407" s="411"/>
      <c r="AH407" s="411"/>
      <c r="AI407" s="411"/>
      <c r="AJ407" s="411"/>
      <c r="AK407" s="411"/>
      <c r="AL407" s="411"/>
      <c r="AM407" s="411"/>
      <c r="AN407" s="411"/>
      <c r="AO407" s="411"/>
      <c r="AP407" s="411"/>
      <c r="AQ407" s="411"/>
      <c r="AR407" s="411"/>
      <c r="AS407" s="411"/>
      <c r="AT407" s="411"/>
      <c r="AU407" s="411"/>
      <c r="AV407" s="411"/>
      <c r="AW407" s="411"/>
      <c r="AX407" s="411"/>
      <c r="AY407" s="411"/>
      <c r="AZ407" s="411"/>
      <c r="BA407" s="411"/>
    </row>
    <row r="408" spans="2:53" ht="14.25" customHeight="1" x14ac:dyDescent="0.25">
      <c r="B408" s="411"/>
      <c r="C408" s="428"/>
      <c r="D408" s="428"/>
      <c r="E408" s="411"/>
      <c r="F408" s="411"/>
      <c r="G408" s="411"/>
      <c r="H408" s="411"/>
      <c r="I408" s="411"/>
      <c r="J408" s="411"/>
      <c r="K408" s="411"/>
      <c r="L408" s="411"/>
      <c r="M408" s="411"/>
      <c r="N408" s="411"/>
      <c r="O408" s="411"/>
      <c r="P408" s="411"/>
      <c r="Q408" s="411"/>
      <c r="R408" s="411"/>
      <c r="S408" s="411"/>
      <c r="T408" s="411"/>
      <c r="U408" s="411"/>
      <c r="V408" s="411"/>
      <c r="W408" s="411"/>
      <c r="X408" s="411"/>
      <c r="Y408" s="411"/>
      <c r="Z408" s="411"/>
      <c r="AA408" s="411"/>
      <c r="AB408" s="411"/>
      <c r="AC408" s="411"/>
      <c r="AD408" s="411"/>
      <c r="AE408" s="411"/>
      <c r="AF408" s="411"/>
      <c r="AG408" s="411"/>
      <c r="AH408" s="411"/>
      <c r="AI408" s="411"/>
      <c r="AJ408" s="411"/>
      <c r="AK408" s="411"/>
      <c r="AL408" s="411"/>
      <c r="AM408" s="411"/>
      <c r="AN408" s="411"/>
      <c r="AO408" s="411"/>
      <c r="AP408" s="411"/>
      <c r="AQ408" s="411"/>
      <c r="AR408" s="411"/>
      <c r="AS408" s="411"/>
      <c r="AT408" s="411"/>
      <c r="AU408" s="411"/>
      <c r="AV408" s="411"/>
      <c r="AW408" s="411"/>
      <c r="AX408" s="411"/>
      <c r="AY408" s="411"/>
      <c r="AZ408" s="411"/>
      <c r="BA408" s="411"/>
    </row>
    <row r="409" spans="2:53" ht="14.25" customHeight="1" x14ac:dyDescent="0.25">
      <c r="B409" s="411"/>
      <c r="C409" s="428"/>
      <c r="D409" s="428"/>
      <c r="E409" s="411"/>
      <c r="F409" s="411"/>
      <c r="G409" s="411"/>
      <c r="H409" s="411"/>
      <c r="I409" s="411"/>
      <c r="J409" s="411"/>
      <c r="K409" s="411"/>
      <c r="L409" s="411"/>
      <c r="M409" s="411"/>
      <c r="N409" s="411"/>
      <c r="O409" s="411"/>
      <c r="P409" s="411"/>
      <c r="Q409" s="411"/>
      <c r="R409" s="411"/>
      <c r="S409" s="411"/>
      <c r="T409" s="411"/>
      <c r="U409" s="411"/>
      <c r="V409" s="411"/>
      <c r="W409" s="411"/>
      <c r="X409" s="411"/>
      <c r="Y409" s="411"/>
      <c r="Z409" s="411"/>
      <c r="AA409" s="411"/>
      <c r="AB409" s="411"/>
      <c r="AC409" s="411"/>
      <c r="AD409" s="411"/>
      <c r="AE409" s="411"/>
      <c r="AF409" s="411"/>
      <c r="AG409" s="411"/>
      <c r="AH409" s="411"/>
      <c r="AI409" s="411"/>
      <c r="AJ409" s="411"/>
      <c r="AK409" s="411"/>
      <c r="AL409" s="411"/>
      <c r="AM409" s="411"/>
      <c r="AN409" s="411"/>
      <c r="AO409" s="411"/>
      <c r="AP409" s="411"/>
      <c r="AQ409" s="411"/>
      <c r="AR409" s="411"/>
      <c r="AS409" s="411"/>
      <c r="AT409" s="411"/>
      <c r="AU409" s="411"/>
      <c r="AV409" s="411"/>
      <c r="AW409" s="411"/>
      <c r="AX409" s="411"/>
      <c r="AY409" s="411"/>
      <c r="AZ409" s="411"/>
      <c r="BA409" s="411"/>
    </row>
    <row r="410" spans="2:53" ht="14.25" customHeight="1" x14ac:dyDescent="0.25">
      <c r="B410" s="411"/>
      <c r="C410" s="428"/>
      <c r="D410" s="428"/>
      <c r="E410" s="411"/>
      <c r="F410" s="411"/>
      <c r="G410" s="411"/>
      <c r="H410" s="411"/>
      <c r="I410" s="411"/>
      <c r="J410" s="411"/>
      <c r="K410" s="411"/>
      <c r="L410" s="411"/>
      <c r="M410" s="411"/>
      <c r="N410" s="411"/>
      <c r="O410" s="411"/>
      <c r="P410" s="411"/>
      <c r="Q410" s="411"/>
      <c r="R410" s="411"/>
      <c r="S410" s="411"/>
      <c r="T410" s="411"/>
      <c r="U410" s="411"/>
      <c r="V410" s="411"/>
      <c r="W410" s="411"/>
      <c r="X410" s="411"/>
      <c r="Y410" s="411"/>
      <c r="Z410" s="411"/>
      <c r="AA410" s="411"/>
      <c r="AB410" s="411"/>
      <c r="AC410" s="411"/>
      <c r="AD410" s="411"/>
      <c r="AE410" s="411"/>
      <c r="AF410" s="411"/>
      <c r="AG410" s="411"/>
      <c r="AH410" s="411"/>
      <c r="AI410" s="411"/>
      <c r="AJ410" s="411"/>
      <c r="AK410" s="411"/>
      <c r="AL410" s="411"/>
      <c r="AM410" s="411"/>
      <c r="AN410" s="411"/>
      <c r="AO410" s="411"/>
      <c r="AP410" s="411"/>
      <c r="AQ410" s="411"/>
      <c r="AR410" s="411"/>
      <c r="AS410" s="411"/>
      <c r="AT410" s="411"/>
      <c r="AU410" s="411"/>
      <c r="AV410" s="411"/>
      <c r="AW410" s="411"/>
      <c r="AX410" s="411"/>
      <c r="AY410" s="411"/>
      <c r="AZ410" s="411"/>
      <c r="BA410" s="411"/>
    </row>
    <row r="411" spans="2:53" ht="14.25" customHeight="1" x14ac:dyDescent="0.25">
      <c r="B411" s="411"/>
      <c r="C411" s="428"/>
      <c r="D411" s="428"/>
      <c r="E411" s="411"/>
      <c r="F411" s="411"/>
      <c r="G411" s="411"/>
      <c r="H411" s="411"/>
      <c r="I411" s="411"/>
      <c r="J411" s="411"/>
      <c r="K411" s="411"/>
      <c r="L411" s="411"/>
      <c r="M411" s="411"/>
      <c r="N411" s="411"/>
      <c r="O411" s="411"/>
      <c r="P411" s="411"/>
      <c r="Q411" s="411"/>
      <c r="R411" s="411"/>
      <c r="S411" s="411"/>
      <c r="T411" s="411"/>
      <c r="U411" s="411"/>
      <c r="V411" s="411"/>
      <c r="W411" s="411"/>
      <c r="X411" s="411"/>
      <c r="Y411" s="411"/>
      <c r="Z411" s="411"/>
      <c r="AA411" s="411"/>
      <c r="AB411" s="411"/>
      <c r="AC411" s="411"/>
      <c r="AD411" s="411"/>
      <c r="AE411" s="411"/>
      <c r="AF411" s="411"/>
      <c r="AG411" s="411"/>
      <c r="AH411" s="411"/>
      <c r="AI411" s="411"/>
      <c r="AJ411" s="411"/>
      <c r="AK411" s="411"/>
      <c r="AL411" s="411"/>
      <c r="AM411" s="411"/>
      <c r="AN411" s="411"/>
      <c r="AO411" s="411"/>
      <c r="AP411" s="411"/>
      <c r="AQ411" s="411"/>
      <c r="AR411" s="411"/>
      <c r="AS411" s="411"/>
      <c r="AT411" s="411"/>
      <c r="AU411" s="411"/>
      <c r="AV411" s="411"/>
      <c r="AW411" s="411"/>
      <c r="AX411" s="411"/>
      <c r="AY411" s="411"/>
      <c r="AZ411" s="411"/>
      <c r="BA411" s="411"/>
    </row>
    <row r="412" spans="2:53" ht="14.25" customHeight="1" x14ac:dyDescent="0.25">
      <c r="B412" s="411"/>
      <c r="C412" s="428"/>
      <c r="D412" s="428"/>
      <c r="E412" s="411"/>
      <c r="F412" s="411"/>
      <c r="G412" s="411"/>
      <c r="H412" s="411"/>
      <c r="I412" s="411"/>
      <c r="J412" s="411"/>
      <c r="K412" s="411"/>
      <c r="L412" s="411"/>
      <c r="M412" s="411"/>
      <c r="N412" s="411"/>
      <c r="O412" s="411"/>
      <c r="P412" s="411"/>
      <c r="Q412" s="411"/>
      <c r="R412" s="411"/>
      <c r="S412" s="411"/>
      <c r="T412" s="411"/>
      <c r="U412" s="411"/>
      <c r="V412" s="411"/>
      <c r="W412" s="411"/>
      <c r="X412" s="411"/>
      <c r="Y412" s="411"/>
      <c r="Z412" s="411"/>
      <c r="AA412" s="411"/>
      <c r="AB412" s="411"/>
      <c r="AC412" s="411"/>
      <c r="AD412" s="411"/>
      <c r="AE412" s="411"/>
      <c r="AF412" s="411"/>
      <c r="AG412" s="411"/>
      <c r="AH412" s="411"/>
      <c r="AI412" s="411"/>
      <c r="AJ412" s="411"/>
      <c r="AK412" s="411"/>
      <c r="AL412" s="411"/>
      <c r="AM412" s="411"/>
      <c r="AN412" s="411"/>
      <c r="AO412" s="411"/>
      <c r="AP412" s="411"/>
      <c r="AQ412" s="411"/>
      <c r="AR412" s="411"/>
      <c r="AS412" s="411"/>
      <c r="AT412" s="411"/>
      <c r="AU412" s="411"/>
      <c r="AV412" s="411"/>
      <c r="AW412" s="411"/>
      <c r="AX412" s="411"/>
      <c r="AY412" s="411"/>
      <c r="AZ412" s="411"/>
      <c r="BA412" s="411"/>
    </row>
    <row r="413" spans="2:53" ht="14.25" customHeight="1" x14ac:dyDescent="0.25">
      <c r="B413" s="411"/>
      <c r="C413" s="428"/>
      <c r="D413" s="428"/>
      <c r="E413" s="411"/>
      <c r="F413" s="411"/>
      <c r="G413" s="411"/>
      <c r="H413" s="411"/>
      <c r="I413" s="411"/>
      <c r="J413" s="411"/>
      <c r="K413" s="411"/>
      <c r="L413" s="411"/>
      <c r="M413" s="411"/>
      <c r="N413" s="411"/>
      <c r="O413" s="411"/>
      <c r="P413" s="411"/>
      <c r="Q413" s="411"/>
      <c r="R413" s="411"/>
      <c r="S413" s="411"/>
      <c r="T413" s="411"/>
      <c r="U413" s="411"/>
      <c r="V413" s="411"/>
      <c r="W413" s="411"/>
      <c r="X413" s="411"/>
      <c r="Y413" s="411"/>
      <c r="Z413" s="411"/>
      <c r="AA413" s="411"/>
      <c r="AB413" s="411"/>
      <c r="AC413" s="411"/>
      <c r="AD413" s="411"/>
      <c r="AE413" s="411"/>
      <c r="AF413" s="411"/>
      <c r="AG413" s="411"/>
      <c r="AH413" s="411"/>
      <c r="AI413" s="411"/>
      <c r="AJ413" s="411"/>
      <c r="AK413" s="411"/>
      <c r="AL413" s="411"/>
      <c r="AM413" s="411"/>
      <c r="AN413" s="411"/>
      <c r="AO413" s="411"/>
      <c r="AP413" s="411"/>
      <c r="AQ413" s="411"/>
      <c r="AR413" s="411"/>
      <c r="AS413" s="411"/>
      <c r="AT413" s="411"/>
      <c r="AU413" s="411"/>
      <c r="AV413" s="411"/>
      <c r="AW413" s="411"/>
      <c r="AX413" s="411"/>
      <c r="AY413" s="411"/>
      <c r="AZ413" s="411"/>
      <c r="BA413" s="411"/>
    </row>
    <row r="414" spans="2:53" ht="14.25" customHeight="1" x14ac:dyDescent="0.25">
      <c r="B414" s="411"/>
      <c r="C414" s="428"/>
      <c r="D414" s="428"/>
      <c r="E414" s="411"/>
      <c r="F414" s="411"/>
      <c r="G414" s="411"/>
      <c r="H414" s="411"/>
      <c r="I414" s="411"/>
      <c r="J414" s="411"/>
      <c r="K414" s="411"/>
      <c r="L414" s="411"/>
      <c r="M414" s="411"/>
      <c r="N414" s="411"/>
      <c r="O414" s="411"/>
      <c r="P414" s="411"/>
      <c r="Q414" s="411"/>
      <c r="R414" s="411"/>
      <c r="S414" s="411"/>
      <c r="T414" s="411"/>
      <c r="U414" s="411"/>
      <c r="V414" s="411"/>
      <c r="W414" s="411"/>
      <c r="X414" s="411"/>
      <c r="Y414" s="411"/>
      <c r="Z414" s="411"/>
      <c r="AA414" s="411"/>
      <c r="AB414" s="411"/>
      <c r="AC414" s="411"/>
      <c r="AD414" s="411"/>
      <c r="AE414" s="411"/>
      <c r="AF414" s="411"/>
      <c r="AG414" s="411"/>
      <c r="AH414" s="411"/>
      <c r="AI414" s="411"/>
      <c r="AJ414" s="411"/>
      <c r="AK414" s="411"/>
      <c r="AL414" s="411"/>
      <c r="AM414" s="411"/>
      <c r="AN414" s="411"/>
      <c r="AO414" s="411"/>
      <c r="AP414" s="411"/>
      <c r="AQ414" s="411"/>
      <c r="AR414" s="411"/>
      <c r="AS414" s="411"/>
      <c r="AT414" s="411"/>
      <c r="AU414" s="411"/>
      <c r="AV414" s="411"/>
      <c r="AW414" s="411"/>
      <c r="AX414" s="411"/>
      <c r="AY414" s="411"/>
      <c r="AZ414" s="411"/>
      <c r="BA414" s="411"/>
    </row>
    <row r="415" spans="2:53" ht="14.25" customHeight="1" x14ac:dyDescent="0.25">
      <c r="B415" s="411"/>
      <c r="C415" s="428"/>
      <c r="D415" s="428"/>
      <c r="E415" s="411"/>
      <c r="F415" s="411"/>
      <c r="G415" s="411"/>
      <c r="H415" s="411"/>
      <c r="I415" s="411"/>
      <c r="J415" s="411"/>
      <c r="K415" s="411"/>
      <c r="L415" s="411"/>
      <c r="M415" s="411"/>
      <c r="N415" s="411"/>
      <c r="O415" s="411"/>
      <c r="P415" s="411"/>
      <c r="Q415" s="411"/>
      <c r="R415" s="411"/>
      <c r="S415" s="411"/>
      <c r="T415" s="411"/>
      <c r="U415" s="411"/>
      <c r="V415" s="411"/>
      <c r="W415" s="411"/>
      <c r="X415" s="411"/>
      <c r="Y415" s="411"/>
      <c r="Z415" s="411"/>
      <c r="AA415" s="411"/>
      <c r="AB415" s="411"/>
      <c r="AC415" s="411"/>
      <c r="AD415" s="411"/>
      <c r="AE415" s="411"/>
      <c r="AF415" s="411"/>
      <c r="AG415" s="411"/>
      <c r="AH415" s="411"/>
      <c r="AI415" s="411"/>
      <c r="AJ415" s="411"/>
      <c r="AK415" s="411"/>
      <c r="AL415" s="411"/>
      <c r="AM415" s="411"/>
      <c r="AN415" s="411"/>
      <c r="AO415" s="411"/>
      <c r="AP415" s="411"/>
      <c r="AQ415" s="411"/>
      <c r="AR415" s="411"/>
      <c r="AS415" s="411"/>
      <c r="AT415" s="411"/>
      <c r="AU415" s="411"/>
      <c r="AV415" s="411"/>
      <c r="AW415" s="411"/>
      <c r="AX415" s="411"/>
      <c r="AY415" s="411"/>
      <c r="AZ415" s="411"/>
      <c r="BA415" s="411"/>
    </row>
    <row r="416" spans="2:53" ht="14.25" customHeight="1" x14ac:dyDescent="0.25">
      <c r="B416" s="411"/>
      <c r="C416" s="428"/>
      <c r="D416" s="428"/>
      <c r="E416" s="411"/>
      <c r="F416" s="411"/>
      <c r="G416" s="411"/>
      <c r="H416" s="411"/>
      <c r="I416" s="411"/>
      <c r="J416" s="411"/>
      <c r="K416" s="411"/>
      <c r="L416" s="411"/>
      <c r="M416" s="411"/>
      <c r="N416" s="411"/>
      <c r="O416" s="411"/>
      <c r="P416" s="411"/>
      <c r="Q416" s="411"/>
      <c r="R416" s="411"/>
      <c r="S416" s="411"/>
      <c r="T416" s="411"/>
      <c r="U416" s="411"/>
      <c r="V416" s="411"/>
      <c r="W416" s="411"/>
      <c r="X416" s="411"/>
      <c r="Y416" s="411"/>
      <c r="Z416" s="411"/>
      <c r="AA416" s="411"/>
      <c r="AB416" s="411"/>
      <c r="AC416" s="411"/>
      <c r="AD416" s="411"/>
      <c r="AE416" s="411"/>
      <c r="AF416" s="411"/>
      <c r="AG416" s="411"/>
      <c r="AH416" s="411"/>
      <c r="AI416" s="411"/>
      <c r="AJ416" s="411"/>
      <c r="AK416" s="411"/>
      <c r="AL416" s="411"/>
      <c r="AM416" s="411"/>
      <c r="AN416" s="411"/>
      <c r="AO416" s="411"/>
      <c r="AP416" s="411"/>
      <c r="AQ416" s="411"/>
      <c r="AR416" s="411"/>
      <c r="AS416" s="411"/>
      <c r="AT416" s="411"/>
      <c r="AU416" s="411"/>
      <c r="AV416" s="411"/>
      <c r="AW416" s="411"/>
      <c r="AX416" s="411"/>
      <c r="AY416" s="411"/>
      <c r="AZ416" s="411"/>
      <c r="BA416" s="411"/>
    </row>
    <row r="417" spans="2:53" ht="14.25" customHeight="1" x14ac:dyDescent="0.25">
      <c r="B417" s="411"/>
      <c r="C417" s="428"/>
      <c r="D417" s="428"/>
      <c r="E417" s="411"/>
      <c r="F417" s="411"/>
      <c r="G417" s="411"/>
      <c r="H417" s="411"/>
      <c r="I417" s="411"/>
      <c r="J417" s="411"/>
      <c r="K417" s="411"/>
      <c r="L417" s="411"/>
      <c r="M417" s="411"/>
      <c r="N417" s="411"/>
      <c r="O417" s="411"/>
      <c r="P417" s="411"/>
      <c r="Q417" s="411"/>
      <c r="R417" s="411"/>
      <c r="S417" s="411"/>
      <c r="T417" s="411"/>
      <c r="U417" s="411"/>
      <c r="V417" s="411"/>
      <c r="W417" s="411"/>
      <c r="X417" s="411"/>
      <c r="Y417" s="411"/>
      <c r="Z417" s="411"/>
      <c r="AA417" s="411"/>
      <c r="AB417" s="411"/>
      <c r="AC417" s="411"/>
      <c r="AD417" s="411"/>
      <c r="AE417" s="411"/>
      <c r="AF417" s="411"/>
      <c r="AG417" s="411"/>
      <c r="AH417" s="411"/>
      <c r="AI417" s="411"/>
      <c r="AJ417" s="411"/>
      <c r="AK417" s="411"/>
      <c r="AL417" s="411"/>
      <c r="AM417" s="411"/>
      <c r="AN417" s="411"/>
      <c r="AO417" s="411"/>
      <c r="AP417" s="411"/>
      <c r="AQ417" s="411"/>
      <c r="AR417" s="411"/>
      <c r="AS417" s="411"/>
      <c r="AT417" s="411"/>
      <c r="AU417" s="411"/>
      <c r="AV417" s="411"/>
      <c r="AW417" s="411"/>
      <c r="AX417" s="411"/>
      <c r="AY417" s="411"/>
      <c r="AZ417" s="411"/>
      <c r="BA417" s="411"/>
    </row>
    <row r="418" spans="2:53" ht="14.25" customHeight="1" x14ac:dyDescent="0.25">
      <c r="B418" s="411"/>
      <c r="C418" s="428"/>
      <c r="D418" s="428"/>
      <c r="E418" s="411"/>
      <c r="F418" s="411"/>
      <c r="G418" s="411"/>
      <c r="H418" s="411"/>
      <c r="I418" s="411"/>
      <c r="J418" s="411"/>
      <c r="K418" s="411"/>
      <c r="L418" s="411"/>
      <c r="M418" s="411"/>
      <c r="N418" s="411"/>
      <c r="O418" s="411"/>
      <c r="P418" s="411"/>
      <c r="Q418" s="411"/>
      <c r="R418" s="411"/>
      <c r="S418" s="411"/>
      <c r="T418" s="411"/>
      <c r="U418" s="411"/>
      <c r="V418" s="411"/>
      <c r="W418" s="411"/>
      <c r="X418" s="411"/>
      <c r="Y418" s="411"/>
      <c r="Z418" s="411"/>
      <c r="AA418" s="411"/>
      <c r="AB418" s="411"/>
      <c r="AC418" s="411"/>
      <c r="AD418" s="411"/>
      <c r="AE418" s="411"/>
      <c r="AF418" s="411"/>
      <c r="AG418" s="411"/>
      <c r="AH418" s="411"/>
      <c r="AI418" s="411"/>
      <c r="AJ418" s="411"/>
      <c r="AK418" s="411"/>
      <c r="AL418" s="411"/>
      <c r="AM418" s="411"/>
      <c r="AN418" s="411"/>
      <c r="AO418" s="411"/>
      <c r="AP418" s="411"/>
      <c r="AQ418" s="411"/>
      <c r="AR418" s="411"/>
      <c r="AS418" s="411"/>
      <c r="AT418" s="411"/>
      <c r="AU418" s="411"/>
      <c r="AV418" s="411"/>
      <c r="AW418" s="411"/>
      <c r="AX418" s="411"/>
      <c r="AY418" s="411"/>
      <c r="AZ418" s="411"/>
      <c r="BA418" s="411"/>
    </row>
    <row r="419" spans="2:53" ht="14.25" customHeight="1" x14ac:dyDescent="0.25">
      <c r="B419" s="411"/>
      <c r="C419" s="428"/>
      <c r="D419" s="428"/>
      <c r="E419" s="411"/>
      <c r="F419" s="411"/>
      <c r="G419" s="411"/>
      <c r="H419" s="411"/>
      <c r="I419" s="411"/>
      <c r="J419" s="411"/>
      <c r="K419" s="411"/>
      <c r="L419" s="411"/>
      <c r="M419" s="411"/>
      <c r="N419" s="411"/>
      <c r="O419" s="411"/>
      <c r="P419" s="411"/>
      <c r="Q419" s="411"/>
      <c r="R419" s="411"/>
      <c r="S419" s="411"/>
      <c r="T419" s="411"/>
      <c r="U419" s="411"/>
      <c r="V419" s="411"/>
      <c r="W419" s="411"/>
      <c r="X419" s="411"/>
      <c r="Y419" s="411"/>
      <c r="Z419" s="411"/>
      <c r="AA419" s="411"/>
      <c r="AB419" s="411"/>
      <c r="AC419" s="411"/>
      <c r="AD419" s="411"/>
      <c r="AE419" s="411"/>
      <c r="AF419" s="411"/>
      <c r="AG419" s="411"/>
      <c r="AH419" s="411"/>
      <c r="AI419" s="411"/>
      <c r="AJ419" s="411"/>
      <c r="AK419" s="411"/>
      <c r="AL419" s="411"/>
      <c r="AM419" s="411"/>
      <c r="AN419" s="411"/>
      <c r="AO419" s="411"/>
      <c r="AP419" s="411"/>
      <c r="AQ419" s="411"/>
      <c r="AR419" s="411"/>
      <c r="AS419" s="411"/>
      <c r="AT419" s="411"/>
      <c r="AU419" s="411"/>
      <c r="AV419" s="411"/>
      <c r="AW419" s="411"/>
      <c r="AX419" s="411"/>
      <c r="AY419" s="411"/>
      <c r="AZ419" s="411"/>
      <c r="BA419" s="411"/>
    </row>
    <row r="420" spans="2:53" ht="14.25" customHeight="1" x14ac:dyDescent="0.25">
      <c r="B420" s="411"/>
      <c r="C420" s="428"/>
      <c r="D420" s="428"/>
      <c r="E420" s="411"/>
      <c r="F420" s="411"/>
      <c r="G420" s="411"/>
      <c r="H420" s="411"/>
      <c r="I420" s="411"/>
      <c r="J420" s="411"/>
      <c r="K420" s="411"/>
      <c r="L420" s="411"/>
      <c r="M420" s="411"/>
      <c r="N420" s="411"/>
      <c r="O420" s="411"/>
      <c r="P420" s="411"/>
      <c r="Q420" s="411"/>
      <c r="R420" s="411"/>
      <c r="S420" s="411"/>
      <c r="T420" s="411"/>
      <c r="U420" s="411"/>
      <c r="V420" s="411"/>
      <c r="W420" s="411"/>
      <c r="X420" s="411"/>
      <c r="Y420" s="411"/>
      <c r="Z420" s="411"/>
      <c r="AA420" s="411"/>
      <c r="AB420" s="411"/>
      <c r="AC420" s="411"/>
      <c r="AD420" s="411"/>
      <c r="AE420" s="411"/>
      <c r="AF420" s="411"/>
      <c r="AG420" s="411"/>
      <c r="AH420" s="411"/>
      <c r="AI420" s="411"/>
      <c r="AJ420" s="411"/>
      <c r="AK420" s="411"/>
      <c r="AL420" s="411"/>
      <c r="AM420" s="411"/>
      <c r="AN420" s="411"/>
      <c r="AO420" s="411"/>
      <c r="AP420" s="411"/>
      <c r="AQ420" s="411"/>
      <c r="AR420" s="411"/>
      <c r="AS420" s="411"/>
      <c r="AT420" s="411"/>
      <c r="AU420" s="411"/>
      <c r="AV420" s="411"/>
      <c r="AW420" s="411"/>
      <c r="AX420" s="411"/>
      <c r="AY420" s="411"/>
      <c r="AZ420" s="411"/>
      <c r="BA420" s="411"/>
    </row>
    <row r="421" spans="2:53" ht="14.25" customHeight="1" x14ac:dyDescent="0.25">
      <c r="B421" s="411"/>
      <c r="C421" s="428"/>
      <c r="D421" s="428"/>
      <c r="E421" s="411"/>
      <c r="F421" s="411"/>
      <c r="G421" s="411"/>
      <c r="H421" s="411"/>
      <c r="I421" s="411"/>
      <c r="J421" s="411"/>
      <c r="K421" s="411"/>
      <c r="L421" s="411"/>
      <c r="M421" s="411"/>
      <c r="N421" s="411"/>
      <c r="O421" s="411"/>
      <c r="P421" s="411"/>
      <c r="Q421" s="411"/>
      <c r="R421" s="411"/>
      <c r="S421" s="411"/>
      <c r="T421" s="411"/>
      <c r="U421" s="411"/>
      <c r="V421" s="411"/>
      <c r="W421" s="411"/>
      <c r="X421" s="411"/>
      <c r="Y421" s="411"/>
      <c r="Z421" s="411"/>
      <c r="AA421" s="411"/>
      <c r="AB421" s="411"/>
      <c r="AC421" s="411"/>
      <c r="AD421" s="411"/>
      <c r="AE421" s="411"/>
      <c r="AF421" s="411"/>
      <c r="AG421" s="411"/>
      <c r="AH421" s="411"/>
      <c r="AI421" s="411"/>
      <c r="AJ421" s="411"/>
      <c r="AK421" s="411"/>
      <c r="AL421" s="411"/>
      <c r="AM421" s="411"/>
      <c r="AN421" s="411"/>
      <c r="AO421" s="411"/>
      <c r="AP421" s="411"/>
      <c r="AQ421" s="411"/>
      <c r="AR421" s="411"/>
      <c r="AS421" s="411"/>
      <c r="AT421" s="411"/>
      <c r="AU421" s="411"/>
      <c r="AV421" s="411"/>
      <c r="AW421" s="411"/>
      <c r="AX421" s="411"/>
      <c r="AY421" s="411"/>
      <c r="AZ421" s="411"/>
      <c r="BA421" s="411"/>
    </row>
    <row r="422" spans="2:53" ht="14.25" customHeight="1" x14ac:dyDescent="0.25">
      <c r="B422" s="411"/>
      <c r="C422" s="428"/>
      <c r="D422" s="428"/>
      <c r="E422" s="411"/>
      <c r="F422" s="411"/>
      <c r="G422" s="411"/>
      <c r="H422" s="411"/>
      <c r="I422" s="411"/>
      <c r="J422" s="411"/>
      <c r="K422" s="411"/>
      <c r="L422" s="411"/>
      <c r="M422" s="411"/>
      <c r="N422" s="411"/>
      <c r="O422" s="411"/>
      <c r="P422" s="411"/>
      <c r="Q422" s="411"/>
      <c r="R422" s="411"/>
      <c r="S422" s="411"/>
      <c r="T422" s="411"/>
      <c r="U422" s="411"/>
      <c r="V422" s="411"/>
      <c r="W422" s="411"/>
      <c r="X422" s="411"/>
      <c r="Y422" s="411"/>
      <c r="Z422" s="411"/>
      <c r="AA422" s="411"/>
      <c r="AB422" s="411"/>
      <c r="AC422" s="411"/>
      <c r="AD422" s="411"/>
      <c r="AE422" s="411"/>
      <c r="AF422" s="411"/>
      <c r="AG422" s="411"/>
      <c r="AH422" s="411"/>
      <c r="AI422" s="411"/>
      <c r="AJ422" s="411"/>
      <c r="AK422" s="411"/>
      <c r="AL422" s="411"/>
      <c r="AM422" s="411"/>
      <c r="AN422" s="411"/>
      <c r="AO422" s="411"/>
      <c r="AP422" s="411"/>
      <c r="AQ422" s="411"/>
      <c r="AR422" s="411"/>
      <c r="AS422" s="411"/>
      <c r="AT422" s="411"/>
      <c r="AU422" s="411"/>
      <c r="AV422" s="411"/>
      <c r="AW422" s="411"/>
      <c r="AX422" s="411"/>
      <c r="AY422" s="411"/>
      <c r="AZ422" s="411"/>
      <c r="BA422" s="411"/>
    </row>
    <row r="423" spans="2:53" ht="14.25" customHeight="1" x14ac:dyDescent="0.25">
      <c r="B423" s="411"/>
      <c r="C423" s="428"/>
      <c r="D423" s="428"/>
      <c r="E423" s="411"/>
      <c r="F423" s="411"/>
      <c r="G423" s="411"/>
      <c r="H423" s="411"/>
      <c r="I423" s="411"/>
      <c r="J423" s="411"/>
      <c r="K423" s="411"/>
      <c r="L423" s="411"/>
      <c r="M423" s="411"/>
      <c r="N423" s="411"/>
      <c r="O423" s="411"/>
      <c r="P423" s="411"/>
      <c r="Q423" s="411"/>
      <c r="R423" s="411"/>
      <c r="S423" s="411"/>
      <c r="T423" s="411"/>
      <c r="U423" s="411"/>
      <c r="V423" s="411"/>
      <c r="W423" s="411"/>
      <c r="X423" s="411"/>
      <c r="Y423" s="411"/>
      <c r="Z423" s="411"/>
      <c r="AA423" s="411"/>
      <c r="AB423" s="411"/>
      <c r="AC423" s="411"/>
      <c r="AD423" s="411"/>
      <c r="AE423" s="411"/>
      <c r="AF423" s="411"/>
      <c r="AG423" s="411"/>
      <c r="AH423" s="411"/>
      <c r="AI423" s="411"/>
      <c r="AJ423" s="411"/>
      <c r="AK423" s="411"/>
      <c r="AL423" s="411"/>
      <c r="AM423" s="411"/>
      <c r="AN423" s="411"/>
      <c r="AO423" s="411"/>
      <c r="AP423" s="411"/>
      <c r="AQ423" s="411"/>
      <c r="AR423" s="411"/>
      <c r="AS423" s="411"/>
      <c r="AT423" s="411"/>
      <c r="AU423" s="411"/>
      <c r="AV423" s="411"/>
      <c r="AW423" s="411"/>
      <c r="AX423" s="411"/>
      <c r="AY423" s="411"/>
      <c r="AZ423" s="411"/>
      <c r="BA423" s="411"/>
    </row>
    <row r="424" spans="2:53" ht="14.25" customHeight="1" x14ac:dyDescent="0.25">
      <c r="B424" s="411"/>
      <c r="C424" s="428"/>
      <c r="D424" s="428"/>
      <c r="E424" s="411"/>
      <c r="F424" s="411"/>
      <c r="G424" s="411"/>
      <c r="H424" s="411"/>
      <c r="I424" s="411"/>
      <c r="J424" s="411"/>
      <c r="K424" s="411"/>
      <c r="L424" s="411"/>
      <c r="M424" s="411"/>
      <c r="N424" s="411"/>
      <c r="O424" s="411"/>
      <c r="P424" s="411"/>
      <c r="Q424" s="411"/>
      <c r="R424" s="411"/>
      <c r="S424" s="411"/>
      <c r="T424" s="411"/>
      <c r="U424" s="411"/>
      <c r="V424" s="411"/>
      <c r="W424" s="411"/>
      <c r="X424" s="411"/>
      <c r="Y424" s="411"/>
      <c r="Z424" s="411"/>
      <c r="AA424" s="411"/>
      <c r="AB424" s="411"/>
      <c r="AC424" s="411"/>
      <c r="AD424" s="411"/>
      <c r="AE424" s="411"/>
      <c r="AF424" s="411"/>
      <c r="AG424" s="411"/>
      <c r="AH424" s="411"/>
      <c r="AI424" s="411"/>
      <c r="AJ424" s="411"/>
      <c r="AK424" s="411"/>
      <c r="AL424" s="411"/>
      <c r="AM424" s="411"/>
      <c r="AN424" s="411"/>
      <c r="AO424" s="411"/>
      <c r="AP424" s="411"/>
      <c r="AQ424" s="411"/>
      <c r="AR424" s="411"/>
      <c r="AS424" s="411"/>
      <c r="AT424" s="411"/>
      <c r="AU424" s="411"/>
      <c r="AV424" s="411"/>
      <c r="AW424" s="411"/>
      <c r="AX424" s="411"/>
      <c r="AY424" s="411"/>
      <c r="AZ424" s="411"/>
      <c r="BA424" s="411"/>
    </row>
    <row r="425" spans="2:53" ht="14.25" customHeight="1" x14ac:dyDescent="0.25">
      <c r="B425" s="411"/>
      <c r="C425" s="428"/>
      <c r="D425" s="428"/>
      <c r="E425" s="411"/>
      <c r="F425" s="411"/>
      <c r="G425" s="411"/>
      <c r="H425" s="411"/>
      <c r="I425" s="411"/>
      <c r="J425" s="411"/>
      <c r="K425" s="411"/>
      <c r="L425" s="411"/>
      <c r="M425" s="411"/>
      <c r="N425" s="411"/>
      <c r="O425" s="411"/>
      <c r="P425" s="411"/>
      <c r="Q425" s="411"/>
      <c r="R425" s="411"/>
      <c r="S425" s="411"/>
      <c r="T425" s="411"/>
      <c r="U425" s="411"/>
      <c r="V425" s="411"/>
      <c r="W425" s="411"/>
      <c r="X425" s="411"/>
      <c r="Y425" s="411"/>
      <c r="Z425" s="411"/>
      <c r="AA425" s="411"/>
      <c r="AB425" s="411"/>
      <c r="AC425" s="411"/>
      <c r="AD425" s="411"/>
      <c r="AE425" s="411"/>
      <c r="AF425" s="411"/>
      <c r="AG425" s="411"/>
      <c r="AH425" s="411"/>
      <c r="AI425" s="411"/>
      <c r="AJ425" s="411"/>
      <c r="AK425" s="411"/>
      <c r="AL425" s="411"/>
      <c r="AM425" s="411"/>
      <c r="AN425" s="411"/>
      <c r="AO425" s="411"/>
      <c r="AP425" s="411"/>
      <c r="AQ425" s="411"/>
      <c r="AR425" s="411"/>
      <c r="AS425" s="411"/>
      <c r="AT425" s="411"/>
      <c r="AU425" s="411"/>
      <c r="AV425" s="411"/>
      <c r="AW425" s="411"/>
      <c r="AX425" s="411"/>
      <c r="AY425" s="411"/>
      <c r="AZ425" s="411"/>
      <c r="BA425" s="411"/>
    </row>
    <row r="426" spans="2:53" ht="14.25" customHeight="1" x14ac:dyDescent="0.25">
      <c r="B426" s="411"/>
      <c r="C426" s="428"/>
      <c r="D426" s="428"/>
      <c r="E426" s="411"/>
      <c r="F426" s="411"/>
      <c r="G426" s="411"/>
      <c r="H426" s="411"/>
      <c r="I426" s="411"/>
      <c r="J426" s="411"/>
      <c r="K426" s="411"/>
      <c r="L426" s="411"/>
      <c r="M426" s="411"/>
      <c r="N426" s="411"/>
      <c r="O426" s="411"/>
      <c r="P426" s="411"/>
      <c r="Q426" s="411"/>
      <c r="R426" s="411"/>
      <c r="S426" s="411"/>
      <c r="T426" s="411"/>
      <c r="U426" s="411"/>
      <c r="V426" s="411"/>
      <c r="W426" s="411"/>
      <c r="X426" s="411"/>
      <c r="Y426" s="411"/>
      <c r="Z426" s="411"/>
      <c r="AA426" s="411"/>
      <c r="AB426" s="411"/>
      <c r="AC426" s="411"/>
      <c r="AD426" s="411"/>
      <c r="AE426" s="411"/>
      <c r="AF426" s="411"/>
      <c r="AG426" s="411"/>
      <c r="AH426" s="411"/>
      <c r="AI426" s="411"/>
      <c r="AJ426" s="411"/>
      <c r="AK426" s="411"/>
      <c r="AL426" s="411"/>
      <c r="AM426" s="411"/>
      <c r="AN426" s="411"/>
      <c r="AO426" s="411"/>
      <c r="AP426" s="411"/>
      <c r="AQ426" s="411"/>
      <c r="AR426" s="411"/>
      <c r="AS426" s="411"/>
      <c r="AT426" s="411"/>
      <c r="AU426" s="411"/>
      <c r="AV426" s="411"/>
      <c r="AW426" s="411"/>
      <c r="AX426" s="411"/>
      <c r="AY426" s="411"/>
      <c r="AZ426" s="411"/>
      <c r="BA426" s="411"/>
    </row>
    <row r="427" spans="2:53" ht="14.25" customHeight="1" x14ac:dyDescent="0.25">
      <c r="B427" s="411"/>
      <c r="C427" s="428"/>
      <c r="D427" s="428"/>
      <c r="E427" s="411"/>
      <c r="F427" s="411"/>
      <c r="G427" s="411"/>
      <c r="H427" s="411"/>
      <c r="I427" s="411"/>
      <c r="J427" s="411"/>
      <c r="K427" s="411"/>
      <c r="L427" s="411"/>
      <c r="M427" s="411"/>
      <c r="N427" s="411"/>
      <c r="O427" s="411"/>
      <c r="P427" s="411"/>
      <c r="Q427" s="411"/>
      <c r="R427" s="411"/>
      <c r="S427" s="411"/>
      <c r="T427" s="411"/>
      <c r="U427" s="411"/>
      <c r="V427" s="411"/>
      <c r="W427" s="411"/>
      <c r="X427" s="411"/>
      <c r="Y427" s="411"/>
      <c r="Z427" s="411"/>
      <c r="AA427" s="411"/>
      <c r="AB427" s="411"/>
      <c r="AC427" s="411"/>
      <c r="AD427" s="411"/>
      <c r="AE427" s="411"/>
      <c r="AF427" s="411"/>
      <c r="AG427" s="411"/>
      <c r="AH427" s="411"/>
      <c r="AI427" s="411"/>
      <c r="AJ427" s="411"/>
      <c r="AK427" s="411"/>
      <c r="AL427" s="411"/>
      <c r="AM427" s="411"/>
      <c r="AN427" s="411"/>
      <c r="AO427" s="411"/>
      <c r="AP427" s="411"/>
      <c r="AQ427" s="411"/>
      <c r="AR427" s="411"/>
      <c r="AS427" s="411"/>
      <c r="AT427" s="411"/>
      <c r="AU427" s="411"/>
      <c r="AV427" s="411"/>
      <c r="AW427" s="411"/>
      <c r="AX427" s="411"/>
      <c r="AY427" s="411"/>
      <c r="AZ427" s="411"/>
      <c r="BA427" s="411"/>
    </row>
    <row r="428" spans="2:53" ht="14.25" customHeight="1" x14ac:dyDescent="0.25">
      <c r="B428" s="411"/>
      <c r="C428" s="428"/>
      <c r="D428" s="428"/>
      <c r="E428" s="411"/>
      <c r="F428" s="411"/>
      <c r="G428" s="411"/>
      <c r="H428" s="411"/>
      <c r="I428" s="411"/>
      <c r="J428" s="411"/>
      <c r="K428" s="411"/>
      <c r="L428" s="411"/>
      <c r="M428" s="411"/>
      <c r="N428" s="411"/>
      <c r="O428" s="411"/>
      <c r="P428" s="411"/>
      <c r="Q428" s="411"/>
      <c r="R428" s="411"/>
      <c r="S428" s="411"/>
      <c r="T428" s="411"/>
      <c r="U428" s="411"/>
      <c r="V428" s="411"/>
      <c r="W428" s="411"/>
      <c r="X428" s="411"/>
      <c r="Y428" s="411"/>
      <c r="Z428" s="411"/>
      <c r="AA428" s="411"/>
      <c r="AB428" s="411"/>
      <c r="AC428" s="411"/>
      <c r="AD428" s="411"/>
      <c r="AE428" s="411"/>
      <c r="AF428" s="411"/>
      <c r="AG428" s="411"/>
      <c r="AH428" s="411"/>
      <c r="AI428" s="411"/>
      <c r="AJ428" s="411"/>
      <c r="AK428" s="411"/>
      <c r="AL428" s="411"/>
      <c r="AM428" s="411"/>
      <c r="AN428" s="411"/>
      <c r="AO428" s="411"/>
      <c r="AP428" s="411"/>
      <c r="AQ428" s="411"/>
      <c r="AR428" s="411"/>
      <c r="AS428" s="411"/>
      <c r="AT428" s="411"/>
      <c r="AU428" s="411"/>
      <c r="AV428" s="411"/>
      <c r="AW428" s="411"/>
      <c r="AX428" s="411"/>
      <c r="AY428" s="411"/>
      <c r="AZ428" s="411"/>
      <c r="BA428" s="411"/>
    </row>
    <row r="429" spans="2:53" ht="14.25" customHeight="1" x14ac:dyDescent="0.25">
      <c r="B429" s="411"/>
      <c r="C429" s="428"/>
      <c r="D429" s="428"/>
      <c r="E429" s="411"/>
      <c r="F429" s="411"/>
      <c r="G429" s="411"/>
      <c r="H429" s="411"/>
      <c r="I429" s="411"/>
      <c r="J429" s="411"/>
      <c r="K429" s="411"/>
      <c r="L429" s="411"/>
      <c r="M429" s="411"/>
      <c r="N429" s="411"/>
      <c r="O429" s="411"/>
      <c r="P429" s="411"/>
      <c r="Q429" s="411"/>
      <c r="R429" s="411"/>
      <c r="S429" s="411"/>
      <c r="T429" s="411"/>
      <c r="U429" s="411"/>
      <c r="V429" s="411"/>
      <c r="W429" s="411"/>
      <c r="X429" s="411"/>
      <c r="Y429" s="411"/>
      <c r="Z429" s="411"/>
      <c r="AA429" s="411"/>
      <c r="AB429" s="411"/>
      <c r="AC429" s="411"/>
      <c r="AD429" s="411"/>
      <c r="AE429" s="411"/>
      <c r="AF429" s="411"/>
      <c r="AG429" s="411"/>
      <c r="AH429" s="411"/>
      <c r="AI429" s="411"/>
      <c r="AJ429" s="411"/>
      <c r="AK429" s="411"/>
      <c r="AL429" s="411"/>
      <c r="AM429" s="411"/>
      <c r="AN429" s="411"/>
      <c r="AO429" s="411"/>
      <c r="AP429" s="411"/>
      <c r="AQ429" s="411"/>
      <c r="AR429" s="411"/>
      <c r="AS429" s="411"/>
      <c r="AT429" s="411"/>
      <c r="AU429" s="411"/>
      <c r="AV429" s="411"/>
      <c r="AW429" s="411"/>
      <c r="AX429" s="411"/>
      <c r="AY429" s="411"/>
      <c r="AZ429" s="411"/>
      <c r="BA429" s="411"/>
    </row>
    <row r="430" spans="2:53" ht="14.25" customHeight="1" x14ac:dyDescent="0.25">
      <c r="B430" s="411"/>
      <c r="C430" s="428"/>
      <c r="D430" s="428"/>
      <c r="E430" s="411"/>
      <c r="F430" s="411"/>
      <c r="G430" s="411"/>
      <c r="H430" s="411"/>
      <c r="I430" s="411"/>
      <c r="J430" s="411"/>
      <c r="K430" s="411"/>
      <c r="L430" s="411"/>
      <c r="M430" s="411"/>
      <c r="N430" s="411"/>
      <c r="O430" s="411"/>
      <c r="P430" s="411"/>
      <c r="Q430" s="411"/>
      <c r="R430" s="411"/>
      <c r="S430" s="411"/>
      <c r="T430" s="411"/>
      <c r="U430" s="411"/>
      <c r="V430" s="411"/>
      <c r="W430" s="411"/>
      <c r="X430" s="411"/>
      <c r="Y430" s="411"/>
      <c r="Z430" s="411"/>
      <c r="AA430" s="411"/>
      <c r="AB430" s="411"/>
      <c r="AC430" s="411"/>
      <c r="AD430" s="411"/>
      <c r="AE430" s="411"/>
      <c r="AF430" s="411"/>
      <c r="AG430" s="411"/>
      <c r="AH430" s="411"/>
      <c r="AI430" s="411"/>
      <c r="AJ430" s="411"/>
      <c r="AK430" s="411"/>
      <c r="AL430" s="411"/>
      <c r="AM430" s="411"/>
      <c r="AN430" s="411"/>
      <c r="AO430" s="411"/>
      <c r="AP430" s="411"/>
      <c r="AQ430" s="411"/>
      <c r="AR430" s="411"/>
      <c r="AS430" s="411"/>
      <c r="AT430" s="411"/>
      <c r="AU430" s="411"/>
      <c r="AV430" s="411"/>
      <c r="AW430" s="411"/>
      <c r="AX430" s="411"/>
      <c r="AY430" s="411"/>
      <c r="AZ430" s="411"/>
      <c r="BA430" s="411"/>
    </row>
    <row r="431" spans="2:53" ht="14.25" customHeight="1" x14ac:dyDescent="0.25">
      <c r="B431" s="411"/>
      <c r="C431" s="428"/>
      <c r="D431" s="428"/>
      <c r="E431" s="411"/>
      <c r="F431" s="411"/>
      <c r="G431" s="411"/>
      <c r="H431" s="411"/>
      <c r="I431" s="411"/>
      <c r="J431" s="411"/>
      <c r="K431" s="411"/>
      <c r="L431" s="411"/>
      <c r="M431" s="411"/>
      <c r="N431" s="411"/>
      <c r="O431" s="411"/>
      <c r="P431" s="411"/>
      <c r="Q431" s="411"/>
      <c r="R431" s="411"/>
      <c r="S431" s="411"/>
      <c r="T431" s="411"/>
      <c r="U431" s="411"/>
      <c r="V431" s="411"/>
      <c r="W431" s="411"/>
      <c r="X431" s="411"/>
      <c r="Y431" s="411"/>
      <c r="Z431" s="411"/>
      <c r="AA431" s="411"/>
      <c r="AB431" s="411"/>
      <c r="AC431" s="411"/>
      <c r="AD431" s="411"/>
      <c r="AE431" s="411"/>
      <c r="AF431" s="411"/>
      <c r="AG431" s="411"/>
      <c r="AH431" s="411"/>
      <c r="AI431" s="411"/>
      <c r="AJ431" s="411"/>
      <c r="AK431" s="411"/>
      <c r="AL431" s="411"/>
      <c r="AM431" s="411"/>
      <c r="AN431" s="411"/>
      <c r="AO431" s="411"/>
      <c r="AP431" s="411"/>
      <c r="AQ431" s="411"/>
      <c r="AR431" s="411"/>
      <c r="AS431" s="411"/>
      <c r="AT431" s="411"/>
      <c r="AU431" s="411"/>
      <c r="AV431" s="411"/>
      <c r="AW431" s="411"/>
      <c r="AX431" s="411"/>
      <c r="AY431" s="411"/>
      <c r="AZ431" s="411"/>
      <c r="BA431" s="411"/>
    </row>
    <row r="432" spans="2:53" ht="14.25" customHeight="1" x14ac:dyDescent="0.25">
      <c r="B432" s="411"/>
      <c r="C432" s="428"/>
      <c r="D432" s="428"/>
      <c r="E432" s="411"/>
      <c r="F432" s="411"/>
      <c r="G432" s="411"/>
      <c r="H432" s="411"/>
      <c r="I432" s="411"/>
      <c r="J432" s="411"/>
      <c r="K432" s="411"/>
      <c r="L432" s="411"/>
      <c r="M432" s="411"/>
      <c r="N432" s="411"/>
      <c r="O432" s="411"/>
      <c r="P432" s="411"/>
      <c r="Q432" s="411"/>
      <c r="R432" s="411"/>
      <c r="S432" s="411"/>
      <c r="T432" s="411"/>
      <c r="U432" s="411"/>
      <c r="V432" s="411"/>
      <c r="W432" s="411"/>
      <c r="X432" s="411"/>
      <c r="Y432" s="411"/>
      <c r="Z432" s="411"/>
      <c r="AA432" s="411"/>
      <c r="AB432" s="411"/>
      <c r="AC432" s="411"/>
      <c r="AD432" s="411"/>
      <c r="AE432" s="411"/>
      <c r="AF432" s="411"/>
      <c r="AG432" s="411"/>
      <c r="AH432" s="411"/>
      <c r="AI432" s="411"/>
      <c r="AJ432" s="411"/>
      <c r="AK432" s="411"/>
      <c r="AL432" s="411"/>
      <c r="AM432" s="411"/>
      <c r="AN432" s="411"/>
      <c r="AO432" s="411"/>
      <c r="AP432" s="411"/>
      <c r="AQ432" s="411"/>
      <c r="AR432" s="411"/>
      <c r="AS432" s="411"/>
      <c r="AT432" s="411"/>
      <c r="AU432" s="411"/>
      <c r="AV432" s="411"/>
      <c r="AW432" s="411"/>
      <c r="AX432" s="411"/>
      <c r="AY432" s="411"/>
      <c r="AZ432" s="411"/>
      <c r="BA432" s="411"/>
    </row>
    <row r="433" spans="2:53" ht="14.25" customHeight="1" x14ac:dyDescent="0.25">
      <c r="B433" s="411"/>
      <c r="C433" s="428"/>
      <c r="D433" s="428"/>
      <c r="E433" s="411"/>
      <c r="F433" s="411"/>
      <c r="G433" s="411"/>
      <c r="H433" s="411"/>
      <c r="I433" s="411"/>
      <c r="J433" s="411"/>
      <c r="K433" s="411"/>
      <c r="L433" s="411"/>
      <c r="M433" s="411"/>
      <c r="N433" s="411"/>
      <c r="O433" s="411"/>
      <c r="P433" s="411"/>
      <c r="Q433" s="411"/>
      <c r="R433" s="411"/>
      <c r="S433" s="411"/>
      <c r="T433" s="411"/>
      <c r="U433" s="411"/>
      <c r="V433" s="411"/>
      <c r="W433" s="411"/>
      <c r="X433" s="411"/>
      <c r="Y433" s="411"/>
      <c r="Z433" s="411"/>
      <c r="AA433" s="411"/>
      <c r="AB433" s="411"/>
      <c r="AC433" s="411"/>
      <c r="AD433" s="411"/>
      <c r="AE433" s="411"/>
      <c r="AF433" s="411"/>
      <c r="AG433" s="411"/>
      <c r="AH433" s="411"/>
      <c r="AI433" s="411"/>
      <c r="AJ433" s="411"/>
      <c r="AK433" s="411"/>
      <c r="AL433" s="411"/>
      <c r="AM433" s="411"/>
      <c r="AN433" s="411"/>
      <c r="AO433" s="411"/>
      <c r="AP433" s="411"/>
      <c r="AQ433" s="411"/>
      <c r="AR433" s="411"/>
      <c r="AS433" s="411"/>
      <c r="AT433" s="411"/>
      <c r="AU433" s="411"/>
      <c r="AV433" s="411"/>
      <c r="AW433" s="411"/>
      <c r="AX433" s="411"/>
      <c r="AY433" s="411"/>
      <c r="AZ433" s="411"/>
      <c r="BA433" s="411"/>
    </row>
    <row r="434" spans="2:53" ht="14.25" customHeight="1" x14ac:dyDescent="0.25">
      <c r="B434" s="411"/>
      <c r="C434" s="428"/>
      <c r="D434" s="428"/>
      <c r="E434" s="411"/>
      <c r="F434" s="411"/>
      <c r="G434" s="411"/>
      <c r="H434" s="411"/>
      <c r="I434" s="411"/>
      <c r="J434" s="411"/>
      <c r="K434" s="411"/>
      <c r="L434" s="411"/>
      <c r="M434" s="411"/>
      <c r="N434" s="411"/>
      <c r="O434" s="411"/>
      <c r="P434" s="411"/>
      <c r="Q434" s="411"/>
      <c r="R434" s="411"/>
      <c r="S434" s="411"/>
      <c r="T434" s="411"/>
      <c r="U434" s="411"/>
      <c r="V434" s="411"/>
      <c r="W434" s="411"/>
      <c r="X434" s="411"/>
      <c r="Y434" s="411"/>
      <c r="Z434" s="411"/>
      <c r="AA434" s="411"/>
      <c r="AB434" s="411"/>
      <c r="AC434" s="411"/>
      <c r="AD434" s="411"/>
      <c r="AE434" s="411"/>
      <c r="AF434" s="411"/>
      <c r="AG434" s="411"/>
      <c r="AH434" s="411"/>
      <c r="AI434" s="411"/>
      <c r="AJ434" s="411"/>
      <c r="AK434" s="411"/>
      <c r="AL434" s="411"/>
      <c r="AM434" s="411"/>
      <c r="AN434" s="411"/>
      <c r="AO434" s="411"/>
      <c r="AP434" s="411"/>
      <c r="AQ434" s="411"/>
      <c r="AR434" s="411"/>
      <c r="AS434" s="411"/>
      <c r="AT434" s="411"/>
      <c r="AU434" s="411"/>
      <c r="AV434" s="411"/>
      <c r="AW434" s="411"/>
      <c r="AX434" s="411"/>
      <c r="AY434" s="411"/>
      <c r="AZ434" s="411"/>
      <c r="BA434" s="411"/>
    </row>
    <row r="435" spans="2:53" ht="14.25" customHeight="1" x14ac:dyDescent="0.25">
      <c r="B435" s="411"/>
      <c r="C435" s="428"/>
      <c r="D435" s="428"/>
      <c r="E435" s="411"/>
      <c r="F435" s="411"/>
      <c r="G435" s="411"/>
      <c r="H435" s="411"/>
      <c r="I435" s="411"/>
      <c r="J435" s="411"/>
      <c r="K435" s="411"/>
      <c r="L435" s="411"/>
      <c r="M435" s="411"/>
      <c r="N435" s="411"/>
      <c r="O435" s="411"/>
      <c r="P435" s="411"/>
      <c r="Q435" s="411"/>
      <c r="R435" s="411"/>
      <c r="S435" s="411"/>
      <c r="T435" s="411"/>
      <c r="U435" s="411"/>
      <c r="V435" s="411"/>
      <c r="W435" s="411"/>
      <c r="X435" s="411"/>
      <c r="Y435" s="411"/>
      <c r="Z435" s="411"/>
      <c r="AA435" s="411"/>
      <c r="AB435" s="411"/>
      <c r="AC435" s="411"/>
      <c r="AD435" s="411"/>
      <c r="AE435" s="411"/>
      <c r="AF435" s="411"/>
      <c r="AG435" s="411"/>
      <c r="AH435" s="411"/>
      <c r="AI435" s="411"/>
      <c r="AJ435" s="411"/>
      <c r="AK435" s="411"/>
      <c r="AL435" s="411"/>
      <c r="AM435" s="411"/>
      <c r="AN435" s="411"/>
      <c r="AO435" s="411"/>
      <c r="AP435" s="411"/>
      <c r="AQ435" s="411"/>
      <c r="AR435" s="411"/>
      <c r="AS435" s="411"/>
      <c r="AT435" s="411"/>
      <c r="AU435" s="411"/>
      <c r="AV435" s="411"/>
      <c r="AW435" s="411"/>
      <c r="AX435" s="411"/>
      <c r="AY435" s="411"/>
      <c r="AZ435" s="411"/>
      <c r="BA435" s="411"/>
    </row>
    <row r="436" spans="2:53" ht="14.25" customHeight="1" x14ac:dyDescent="0.25">
      <c r="B436" s="411"/>
      <c r="C436" s="428"/>
      <c r="D436" s="428"/>
      <c r="E436" s="411"/>
      <c r="F436" s="411"/>
      <c r="G436" s="411"/>
      <c r="H436" s="411"/>
      <c r="I436" s="411"/>
      <c r="J436" s="411"/>
      <c r="K436" s="411"/>
      <c r="L436" s="411"/>
      <c r="M436" s="411"/>
      <c r="N436" s="411"/>
      <c r="O436" s="411"/>
      <c r="P436" s="411"/>
      <c r="Q436" s="411"/>
      <c r="R436" s="411"/>
      <c r="S436" s="411"/>
      <c r="T436" s="411"/>
      <c r="U436" s="411"/>
      <c r="V436" s="411"/>
      <c r="W436" s="411"/>
      <c r="X436" s="411"/>
      <c r="Y436" s="411"/>
      <c r="Z436" s="411"/>
      <c r="AA436" s="411"/>
      <c r="AB436" s="411"/>
      <c r="AC436" s="411"/>
      <c r="AD436" s="411"/>
      <c r="AE436" s="411"/>
      <c r="AF436" s="411"/>
      <c r="AG436" s="411"/>
      <c r="AH436" s="411"/>
      <c r="AI436" s="411"/>
      <c r="AJ436" s="411"/>
      <c r="AK436" s="411"/>
      <c r="AL436" s="411"/>
      <c r="AM436" s="411"/>
      <c r="AN436" s="411"/>
      <c r="AO436" s="411"/>
      <c r="AP436" s="411"/>
      <c r="AQ436" s="411"/>
      <c r="AR436" s="411"/>
      <c r="AS436" s="411"/>
      <c r="AT436" s="411"/>
      <c r="AU436" s="411"/>
      <c r="AV436" s="411"/>
      <c r="AW436" s="411"/>
      <c r="AX436" s="411"/>
      <c r="AY436" s="411"/>
      <c r="AZ436" s="411"/>
      <c r="BA436" s="411"/>
    </row>
    <row r="437" spans="2:53" ht="14.25" customHeight="1" x14ac:dyDescent="0.25">
      <c r="B437" s="411"/>
      <c r="C437" s="428"/>
      <c r="D437" s="428"/>
      <c r="E437" s="411"/>
      <c r="F437" s="411"/>
      <c r="G437" s="411"/>
      <c r="H437" s="411"/>
      <c r="I437" s="411"/>
      <c r="J437" s="411"/>
      <c r="K437" s="411"/>
      <c r="L437" s="411"/>
      <c r="M437" s="411"/>
      <c r="N437" s="411"/>
      <c r="O437" s="411"/>
      <c r="P437" s="411"/>
      <c r="Q437" s="411"/>
      <c r="R437" s="411"/>
      <c r="S437" s="411"/>
      <c r="T437" s="411"/>
      <c r="U437" s="411"/>
      <c r="V437" s="411"/>
      <c r="W437" s="411"/>
      <c r="X437" s="411"/>
      <c r="Y437" s="411"/>
      <c r="Z437" s="411"/>
      <c r="AA437" s="411"/>
      <c r="AB437" s="411"/>
      <c r="AC437" s="411"/>
      <c r="AD437" s="411"/>
      <c r="AE437" s="411"/>
      <c r="AF437" s="411"/>
      <c r="AG437" s="411"/>
      <c r="AH437" s="411"/>
      <c r="AI437" s="411"/>
      <c r="AJ437" s="411"/>
      <c r="AK437" s="411"/>
      <c r="AL437" s="411"/>
      <c r="AM437" s="411"/>
      <c r="AN437" s="411"/>
      <c r="AO437" s="411"/>
      <c r="AP437" s="411"/>
      <c r="AQ437" s="411"/>
      <c r="AR437" s="411"/>
      <c r="AS437" s="411"/>
      <c r="AT437" s="411"/>
      <c r="AU437" s="411"/>
      <c r="AV437" s="411"/>
      <c r="AW437" s="411"/>
      <c r="AX437" s="411"/>
      <c r="AY437" s="411"/>
      <c r="AZ437" s="411"/>
      <c r="BA437" s="411"/>
    </row>
    <row r="438" spans="2:53" ht="14.25" customHeight="1" x14ac:dyDescent="0.25">
      <c r="B438" s="411"/>
      <c r="C438" s="428"/>
      <c r="D438" s="428"/>
      <c r="E438" s="411"/>
      <c r="F438" s="411"/>
      <c r="G438" s="411"/>
      <c r="H438" s="411"/>
      <c r="I438" s="411"/>
      <c r="J438" s="411"/>
      <c r="K438" s="411"/>
      <c r="L438" s="411"/>
      <c r="M438" s="411"/>
      <c r="N438" s="411"/>
      <c r="O438" s="411"/>
      <c r="P438" s="411"/>
      <c r="Q438" s="411"/>
      <c r="R438" s="411"/>
      <c r="S438" s="411"/>
      <c r="T438" s="411"/>
      <c r="U438" s="411"/>
      <c r="V438" s="411"/>
      <c r="W438" s="411"/>
      <c r="X438" s="411"/>
      <c r="Y438" s="411"/>
      <c r="Z438" s="411"/>
      <c r="AA438" s="411"/>
      <c r="AB438" s="411"/>
      <c r="AC438" s="411"/>
      <c r="AD438" s="411"/>
      <c r="AE438" s="411"/>
      <c r="AF438" s="411"/>
      <c r="AG438" s="411"/>
      <c r="AH438" s="411"/>
      <c r="AI438" s="411"/>
      <c r="AJ438" s="411"/>
      <c r="AK438" s="411"/>
      <c r="AL438" s="411"/>
      <c r="AM438" s="411"/>
      <c r="AN438" s="411"/>
      <c r="AO438" s="411"/>
      <c r="AP438" s="411"/>
      <c r="AQ438" s="411"/>
      <c r="AR438" s="411"/>
      <c r="AS438" s="411"/>
      <c r="AT438" s="411"/>
      <c r="AU438" s="411"/>
      <c r="AV438" s="411"/>
      <c r="AW438" s="411"/>
      <c r="AX438" s="411"/>
      <c r="AY438" s="411"/>
      <c r="AZ438" s="411"/>
      <c r="BA438" s="411"/>
    </row>
    <row r="439" spans="2:53" ht="14.25" customHeight="1" x14ac:dyDescent="0.25">
      <c r="B439" s="411"/>
      <c r="C439" s="428"/>
      <c r="D439" s="428"/>
      <c r="E439" s="411"/>
      <c r="F439" s="411"/>
      <c r="G439" s="411"/>
      <c r="H439" s="411"/>
      <c r="I439" s="411"/>
      <c r="J439" s="411"/>
      <c r="K439" s="411"/>
      <c r="L439" s="411"/>
      <c r="M439" s="411"/>
      <c r="N439" s="411"/>
      <c r="O439" s="411"/>
      <c r="P439" s="411"/>
      <c r="Q439" s="411"/>
      <c r="R439" s="411"/>
      <c r="S439" s="411"/>
      <c r="T439" s="411"/>
      <c r="U439" s="411"/>
      <c r="V439" s="411"/>
      <c r="W439" s="411"/>
      <c r="X439" s="411"/>
      <c r="Y439" s="411"/>
      <c r="Z439" s="411"/>
      <c r="AA439" s="411"/>
      <c r="AB439" s="411"/>
      <c r="AC439" s="411"/>
      <c r="AD439" s="411"/>
      <c r="AE439" s="411"/>
      <c r="AF439" s="411"/>
      <c r="AG439" s="411"/>
      <c r="AH439" s="411"/>
      <c r="AI439" s="411"/>
      <c r="AJ439" s="411"/>
      <c r="AK439" s="411"/>
      <c r="AL439" s="411"/>
      <c r="AM439" s="411"/>
      <c r="AN439" s="411"/>
      <c r="AO439" s="411"/>
      <c r="AP439" s="411"/>
      <c r="AQ439" s="411"/>
      <c r="AR439" s="411"/>
      <c r="AS439" s="411"/>
      <c r="AT439" s="411"/>
      <c r="AU439" s="411"/>
      <c r="AV439" s="411"/>
      <c r="AW439" s="411"/>
      <c r="AX439" s="411"/>
      <c r="AY439" s="411"/>
      <c r="AZ439" s="411"/>
      <c r="BA439" s="411"/>
    </row>
    <row r="440" spans="2:53" ht="14.25" customHeight="1" x14ac:dyDescent="0.25">
      <c r="B440" s="411"/>
      <c r="C440" s="428"/>
      <c r="D440" s="428"/>
      <c r="E440" s="411"/>
      <c r="F440" s="411"/>
      <c r="G440" s="411"/>
      <c r="H440" s="411"/>
      <c r="I440" s="411"/>
      <c r="J440" s="411"/>
      <c r="K440" s="411"/>
      <c r="L440" s="411"/>
      <c r="M440" s="411"/>
      <c r="N440" s="411"/>
      <c r="O440" s="411"/>
      <c r="P440" s="411"/>
      <c r="Q440" s="411"/>
      <c r="R440" s="411"/>
      <c r="S440" s="411"/>
      <c r="T440" s="411"/>
      <c r="U440" s="411"/>
      <c r="V440" s="411"/>
      <c r="W440" s="411"/>
      <c r="X440" s="411"/>
      <c r="Y440" s="411"/>
      <c r="Z440" s="411"/>
      <c r="AA440" s="411"/>
      <c r="AB440" s="411"/>
      <c r="AC440" s="411"/>
      <c r="AD440" s="411"/>
      <c r="AE440" s="411"/>
      <c r="AF440" s="411"/>
      <c r="AG440" s="411"/>
      <c r="AH440" s="411"/>
      <c r="AI440" s="411"/>
      <c r="AJ440" s="411"/>
      <c r="AK440" s="411"/>
      <c r="AL440" s="411"/>
      <c r="AM440" s="411"/>
      <c r="AN440" s="411"/>
      <c r="AO440" s="411"/>
      <c r="AP440" s="411"/>
      <c r="AQ440" s="411"/>
      <c r="AR440" s="411"/>
      <c r="AS440" s="411"/>
      <c r="AT440" s="411"/>
      <c r="AU440" s="411"/>
      <c r="AV440" s="411"/>
      <c r="AW440" s="411"/>
      <c r="AX440" s="411"/>
      <c r="AY440" s="411"/>
      <c r="AZ440" s="411"/>
      <c r="BA440" s="411"/>
    </row>
    <row r="441" spans="2:53" ht="14.25" customHeight="1" x14ac:dyDescent="0.25">
      <c r="B441" s="411"/>
      <c r="C441" s="428"/>
      <c r="D441" s="428"/>
      <c r="E441" s="411"/>
      <c r="F441" s="411"/>
      <c r="G441" s="411"/>
      <c r="H441" s="411"/>
      <c r="I441" s="411"/>
      <c r="J441" s="411"/>
      <c r="K441" s="411"/>
      <c r="L441" s="411"/>
      <c r="M441" s="411"/>
      <c r="N441" s="411"/>
      <c r="O441" s="411"/>
      <c r="P441" s="411"/>
      <c r="Q441" s="411"/>
      <c r="R441" s="411"/>
      <c r="S441" s="411"/>
      <c r="T441" s="411"/>
      <c r="U441" s="411"/>
      <c r="V441" s="411"/>
      <c r="W441" s="411"/>
      <c r="X441" s="411"/>
      <c r="Y441" s="411"/>
      <c r="Z441" s="411"/>
      <c r="AA441" s="411"/>
      <c r="AB441" s="411"/>
      <c r="AC441" s="411"/>
      <c r="AD441" s="411"/>
      <c r="AE441" s="411"/>
      <c r="AF441" s="411"/>
      <c r="AG441" s="411"/>
      <c r="AH441" s="411"/>
      <c r="AI441" s="411"/>
      <c r="AJ441" s="411"/>
      <c r="AK441" s="411"/>
      <c r="AL441" s="411"/>
      <c r="AM441" s="411"/>
      <c r="AN441" s="411"/>
      <c r="AO441" s="411"/>
      <c r="AP441" s="411"/>
      <c r="AQ441" s="411"/>
      <c r="AR441" s="411"/>
      <c r="AS441" s="411"/>
      <c r="AT441" s="411"/>
      <c r="AU441" s="411"/>
      <c r="AV441" s="411"/>
      <c r="AW441" s="411"/>
      <c r="AX441" s="411"/>
      <c r="AY441" s="411"/>
      <c r="AZ441" s="411"/>
      <c r="BA441" s="411"/>
    </row>
    <row r="442" spans="2:53" ht="14.25" customHeight="1" x14ac:dyDescent="0.25">
      <c r="B442" s="411"/>
      <c r="C442" s="428"/>
      <c r="D442" s="428"/>
      <c r="E442" s="411"/>
      <c r="F442" s="411"/>
      <c r="G442" s="411"/>
      <c r="H442" s="411"/>
      <c r="I442" s="411"/>
      <c r="J442" s="411"/>
      <c r="K442" s="411"/>
      <c r="L442" s="411"/>
      <c r="M442" s="411"/>
      <c r="N442" s="411"/>
      <c r="O442" s="411"/>
      <c r="P442" s="411"/>
      <c r="Q442" s="411"/>
      <c r="R442" s="411"/>
      <c r="S442" s="411"/>
      <c r="T442" s="411"/>
      <c r="U442" s="411"/>
      <c r="V442" s="411"/>
      <c r="W442" s="411"/>
      <c r="X442" s="411"/>
      <c r="Y442" s="411"/>
      <c r="Z442" s="411"/>
      <c r="AA442" s="411"/>
      <c r="AB442" s="411"/>
      <c r="AC442" s="411"/>
      <c r="AD442" s="411"/>
      <c r="AE442" s="411"/>
      <c r="AF442" s="411"/>
      <c r="AG442" s="411"/>
      <c r="AH442" s="411"/>
      <c r="AI442" s="411"/>
      <c r="AJ442" s="411"/>
      <c r="AK442" s="411"/>
      <c r="AL442" s="411"/>
      <c r="AM442" s="411"/>
      <c r="AN442" s="411"/>
      <c r="AO442" s="411"/>
      <c r="AP442" s="411"/>
      <c r="AQ442" s="411"/>
      <c r="AR442" s="411"/>
      <c r="AS442" s="411"/>
      <c r="AT442" s="411"/>
      <c r="AU442" s="411"/>
      <c r="AV442" s="411"/>
      <c r="AW442" s="411"/>
      <c r="AX442" s="411"/>
      <c r="AY442" s="411"/>
      <c r="AZ442" s="411"/>
      <c r="BA442" s="411"/>
    </row>
    <row r="443" spans="2:53" ht="14.25" customHeight="1" x14ac:dyDescent="0.25">
      <c r="B443" s="411"/>
      <c r="C443" s="428"/>
      <c r="D443" s="428"/>
      <c r="E443" s="411"/>
      <c r="F443" s="411"/>
      <c r="G443" s="411"/>
      <c r="H443" s="411"/>
      <c r="I443" s="411"/>
      <c r="J443" s="411"/>
      <c r="K443" s="411"/>
      <c r="L443" s="411"/>
      <c r="M443" s="411"/>
      <c r="N443" s="411"/>
      <c r="O443" s="411"/>
      <c r="P443" s="411"/>
      <c r="Q443" s="411"/>
      <c r="R443" s="411"/>
      <c r="S443" s="411"/>
      <c r="T443" s="411"/>
      <c r="U443" s="411"/>
      <c r="V443" s="411"/>
      <c r="W443" s="411"/>
      <c r="X443" s="411"/>
      <c r="Y443" s="411"/>
      <c r="Z443" s="411"/>
      <c r="AA443" s="411"/>
      <c r="AB443" s="411"/>
      <c r="AC443" s="411"/>
      <c r="AD443" s="411"/>
      <c r="AE443" s="411"/>
      <c r="AF443" s="411"/>
      <c r="AG443" s="411"/>
      <c r="AH443" s="411"/>
      <c r="AI443" s="411"/>
      <c r="AJ443" s="411"/>
      <c r="AK443" s="411"/>
      <c r="AL443" s="411"/>
      <c r="AM443" s="411"/>
      <c r="AN443" s="411"/>
      <c r="AO443" s="411"/>
      <c r="AP443" s="411"/>
      <c r="AQ443" s="411"/>
      <c r="AR443" s="411"/>
      <c r="AS443" s="411"/>
      <c r="AT443" s="411"/>
      <c r="AU443" s="411"/>
      <c r="AV443" s="411"/>
      <c r="AW443" s="411"/>
      <c r="AX443" s="411"/>
      <c r="AY443" s="411"/>
      <c r="AZ443" s="411"/>
      <c r="BA443" s="411"/>
    </row>
    <row r="444" spans="2:53" ht="14.25" customHeight="1" x14ac:dyDescent="0.25">
      <c r="B444" s="411"/>
      <c r="C444" s="428"/>
      <c r="D444" s="428"/>
      <c r="E444" s="411"/>
      <c r="F444" s="411"/>
      <c r="G444" s="411"/>
      <c r="H444" s="411"/>
      <c r="I444" s="411"/>
      <c r="J444" s="411"/>
      <c r="K444" s="411"/>
      <c r="L444" s="411"/>
      <c r="M444" s="411"/>
      <c r="N444" s="411"/>
      <c r="O444" s="411"/>
      <c r="P444" s="411"/>
      <c r="Q444" s="411"/>
      <c r="R444" s="411"/>
      <c r="S444" s="411"/>
      <c r="T444" s="411"/>
      <c r="U444" s="411"/>
      <c r="V444" s="411"/>
      <c r="W444" s="411"/>
      <c r="X444" s="411"/>
      <c r="Y444" s="411"/>
      <c r="Z444" s="411"/>
      <c r="AA444" s="411"/>
      <c r="AB444" s="411"/>
      <c r="AC444" s="411"/>
      <c r="AD444" s="411"/>
      <c r="AE444" s="411"/>
      <c r="AF444" s="411"/>
      <c r="AG444" s="411"/>
      <c r="AH444" s="411"/>
      <c r="AI444" s="411"/>
      <c r="AJ444" s="411"/>
      <c r="AK444" s="411"/>
      <c r="AL444" s="411"/>
      <c r="AM444" s="411"/>
      <c r="AN444" s="411"/>
      <c r="AO444" s="411"/>
      <c r="AP444" s="411"/>
      <c r="AQ444" s="411"/>
      <c r="AR444" s="411"/>
      <c r="AS444" s="411"/>
      <c r="AT444" s="411"/>
      <c r="AU444" s="411"/>
      <c r="AV444" s="411"/>
      <c r="AW444" s="411"/>
      <c r="AX444" s="411"/>
      <c r="AY444" s="411"/>
      <c r="AZ444" s="411"/>
      <c r="BA444" s="411"/>
    </row>
    <row r="445" spans="2:53" ht="14.25" customHeight="1" x14ac:dyDescent="0.25">
      <c r="B445" s="411"/>
      <c r="C445" s="428"/>
      <c r="D445" s="428"/>
      <c r="E445" s="411"/>
      <c r="F445" s="411"/>
      <c r="G445" s="411"/>
      <c r="H445" s="411"/>
      <c r="I445" s="411"/>
      <c r="J445" s="411"/>
      <c r="K445" s="411"/>
      <c r="L445" s="411"/>
      <c r="M445" s="411"/>
      <c r="N445" s="411"/>
      <c r="O445" s="411"/>
      <c r="P445" s="411"/>
      <c r="Q445" s="411"/>
      <c r="R445" s="411"/>
      <c r="S445" s="411"/>
      <c r="T445" s="411"/>
      <c r="U445" s="411"/>
      <c r="V445" s="411"/>
      <c r="W445" s="411"/>
      <c r="X445" s="411"/>
      <c r="Y445" s="411"/>
      <c r="Z445" s="411"/>
      <c r="AA445" s="411"/>
      <c r="AB445" s="411"/>
      <c r="AC445" s="411"/>
      <c r="AD445" s="411"/>
      <c r="AE445" s="411"/>
      <c r="AF445" s="411"/>
      <c r="AG445" s="411"/>
      <c r="AH445" s="411"/>
      <c r="AI445" s="411"/>
      <c r="AJ445" s="411"/>
      <c r="AK445" s="411"/>
      <c r="AL445" s="411"/>
      <c r="AM445" s="411"/>
      <c r="AN445" s="411"/>
      <c r="AO445" s="411"/>
      <c r="AP445" s="411"/>
      <c r="AQ445" s="411"/>
      <c r="AR445" s="411"/>
      <c r="AS445" s="411"/>
      <c r="AT445" s="411"/>
      <c r="AU445" s="411"/>
      <c r="AV445" s="411"/>
      <c r="AW445" s="411"/>
      <c r="AX445" s="411"/>
      <c r="AY445" s="411"/>
      <c r="AZ445" s="411"/>
      <c r="BA445" s="411"/>
    </row>
    <row r="446" spans="2:53" ht="14.25" customHeight="1" x14ac:dyDescent="0.25">
      <c r="B446" s="411"/>
      <c r="C446" s="428"/>
      <c r="D446" s="428"/>
      <c r="E446" s="411"/>
      <c r="F446" s="411"/>
      <c r="G446" s="411"/>
      <c r="H446" s="411"/>
      <c r="I446" s="411"/>
      <c r="J446" s="411"/>
      <c r="K446" s="411"/>
      <c r="L446" s="411"/>
      <c r="M446" s="411"/>
      <c r="N446" s="411"/>
      <c r="O446" s="411"/>
      <c r="P446" s="411"/>
      <c r="Q446" s="411"/>
      <c r="R446" s="411"/>
      <c r="S446" s="411"/>
      <c r="T446" s="411"/>
      <c r="U446" s="411"/>
      <c r="V446" s="411"/>
      <c r="W446" s="411"/>
      <c r="X446" s="411"/>
      <c r="Y446" s="411"/>
      <c r="Z446" s="411"/>
      <c r="AA446" s="411"/>
      <c r="AB446" s="411"/>
      <c r="AC446" s="411"/>
      <c r="AD446" s="411"/>
      <c r="AE446" s="411"/>
      <c r="AF446" s="411"/>
      <c r="AG446" s="411"/>
      <c r="AH446" s="411"/>
      <c r="AI446" s="411"/>
      <c r="AJ446" s="411"/>
      <c r="AK446" s="411"/>
      <c r="AL446" s="411"/>
      <c r="AM446" s="411"/>
      <c r="AN446" s="411"/>
      <c r="AO446" s="411"/>
      <c r="AP446" s="411"/>
      <c r="AQ446" s="411"/>
      <c r="AR446" s="411"/>
      <c r="AS446" s="411"/>
      <c r="AT446" s="411"/>
      <c r="AU446" s="411"/>
      <c r="AV446" s="411"/>
      <c r="AW446" s="411"/>
      <c r="AX446" s="411"/>
      <c r="AY446" s="411"/>
      <c r="AZ446" s="411"/>
      <c r="BA446" s="411"/>
    </row>
    <row r="447" spans="2:53" ht="14.25" customHeight="1" x14ac:dyDescent="0.25">
      <c r="B447" s="411"/>
      <c r="C447" s="428"/>
      <c r="D447" s="428"/>
      <c r="E447" s="411"/>
      <c r="F447" s="411"/>
      <c r="G447" s="411"/>
      <c r="H447" s="411"/>
      <c r="I447" s="411"/>
      <c r="J447" s="411"/>
      <c r="K447" s="411"/>
      <c r="L447" s="411"/>
      <c r="M447" s="411"/>
      <c r="N447" s="411"/>
      <c r="O447" s="411"/>
      <c r="P447" s="411"/>
      <c r="Q447" s="411"/>
      <c r="R447" s="411"/>
      <c r="S447" s="411"/>
      <c r="T447" s="411"/>
      <c r="U447" s="411"/>
      <c r="V447" s="411"/>
      <c r="W447" s="411"/>
      <c r="X447" s="411"/>
      <c r="Y447" s="411"/>
      <c r="Z447" s="411"/>
      <c r="AA447" s="411"/>
      <c r="AB447" s="411"/>
      <c r="AC447" s="411"/>
      <c r="AD447" s="411"/>
      <c r="AE447" s="411"/>
      <c r="AF447" s="411"/>
      <c r="AG447" s="411"/>
      <c r="AH447" s="411"/>
      <c r="AI447" s="411"/>
      <c r="AJ447" s="411"/>
      <c r="AK447" s="411"/>
      <c r="AL447" s="411"/>
      <c r="AM447" s="411"/>
      <c r="AN447" s="411"/>
      <c r="AO447" s="411"/>
      <c r="AP447" s="411"/>
      <c r="AQ447" s="411"/>
      <c r="AR447" s="411"/>
      <c r="AS447" s="411"/>
      <c r="AT447" s="411"/>
      <c r="AU447" s="411"/>
      <c r="AV447" s="411"/>
      <c r="AW447" s="411"/>
      <c r="AX447" s="411"/>
      <c r="AY447" s="411"/>
      <c r="AZ447" s="411"/>
      <c r="BA447" s="411"/>
    </row>
    <row r="448" spans="2:53" ht="14.25" customHeight="1" x14ac:dyDescent="0.25">
      <c r="B448" s="411"/>
      <c r="C448" s="428"/>
      <c r="D448" s="428"/>
      <c r="E448" s="411"/>
      <c r="F448" s="411"/>
      <c r="G448" s="411"/>
      <c r="H448" s="411"/>
      <c r="I448" s="411"/>
      <c r="J448" s="411"/>
      <c r="K448" s="411"/>
      <c r="L448" s="411"/>
      <c r="M448" s="411"/>
      <c r="N448" s="411"/>
      <c r="O448" s="411"/>
      <c r="P448" s="411"/>
      <c r="Q448" s="411"/>
      <c r="R448" s="411"/>
      <c r="S448" s="411"/>
      <c r="T448" s="411"/>
      <c r="U448" s="411"/>
      <c r="V448" s="411"/>
      <c r="W448" s="411"/>
      <c r="X448" s="411"/>
      <c r="Y448" s="411"/>
      <c r="Z448" s="411"/>
      <c r="AA448" s="411"/>
      <c r="AB448" s="411"/>
      <c r="AC448" s="411"/>
      <c r="AD448" s="411"/>
      <c r="AE448" s="411"/>
      <c r="AF448" s="411"/>
      <c r="AG448" s="411"/>
      <c r="AH448" s="411"/>
      <c r="AI448" s="411"/>
      <c r="AJ448" s="411"/>
      <c r="AK448" s="411"/>
      <c r="AL448" s="411"/>
      <c r="AM448" s="411"/>
      <c r="AN448" s="411"/>
      <c r="AO448" s="411"/>
      <c r="AP448" s="411"/>
      <c r="AQ448" s="411"/>
      <c r="AR448" s="411"/>
      <c r="AS448" s="411"/>
      <c r="AT448" s="411"/>
      <c r="AU448" s="411"/>
      <c r="AV448" s="411"/>
      <c r="AW448" s="411"/>
      <c r="AX448" s="411"/>
      <c r="AY448" s="411"/>
      <c r="AZ448" s="411"/>
      <c r="BA448" s="411"/>
    </row>
    <row r="449" spans="2:53" ht="14.25" customHeight="1" x14ac:dyDescent="0.25">
      <c r="B449" s="411"/>
      <c r="C449" s="428"/>
      <c r="D449" s="428"/>
      <c r="E449" s="411"/>
      <c r="F449" s="411"/>
      <c r="G449" s="411"/>
      <c r="H449" s="411"/>
      <c r="I449" s="411"/>
      <c r="J449" s="411"/>
      <c r="K449" s="411"/>
      <c r="L449" s="411"/>
      <c r="M449" s="411"/>
      <c r="N449" s="411"/>
      <c r="O449" s="411"/>
      <c r="P449" s="411"/>
      <c r="Q449" s="411"/>
      <c r="R449" s="411"/>
      <c r="S449" s="411"/>
      <c r="T449" s="411"/>
      <c r="U449" s="411"/>
      <c r="V449" s="411"/>
      <c r="W449" s="411"/>
      <c r="X449" s="411"/>
      <c r="Y449" s="411"/>
      <c r="Z449" s="411"/>
      <c r="AA449" s="411"/>
      <c r="AB449" s="411"/>
      <c r="AC449" s="411"/>
      <c r="AD449" s="411"/>
      <c r="AE449" s="411"/>
      <c r="AF449" s="411"/>
      <c r="AG449" s="411"/>
      <c r="AH449" s="411"/>
      <c r="AI449" s="411"/>
      <c r="AJ449" s="411"/>
      <c r="AK449" s="411"/>
      <c r="AL449" s="411"/>
      <c r="AM449" s="411"/>
      <c r="AN449" s="411"/>
      <c r="AO449" s="411"/>
      <c r="AP449" s="411"/>
      <c r="AQ449" s="411"/>
      <c r="AR449" s="411"/>
      <c r="AS449" s="411"/>
      <c r="AT449" s="411"/>
      <c r="AU449" s="411"/>
      <c r="AV449" s="411"/>
      <c r="AW449" s="411"/>
      <c r="AX449" s="411"/>
      <c r="AY449" s="411"/>
      <c r="AZ449" s="411"/>
      <c r="BA449" s="411"/>
    </row>
    <row r="450" spans="2:53" ht="14.25" customHeight="1" x14ac:dyDescent="0.25">
      <c r="B450" s="411"/>
      <c r="C450" s="428"/>
      <c r="D450" s="428"/>
      <c r="E450" s="411"/>
      <c r="F450" s="411"/>
      <c r="G450" s="411"/>
      <c r="H450" s="411"/>
      <c r="I450" s="411"/>
      <c r="J450" s="411"/>
      <c r="K450" s="411"/>
      <c r="L450" s="411"/>
      <c r="M450" s="411"/>
      <c r="N450" s="411"/>
      <c r="O450" s="411"/>
      <c r="P450" s="411"/>
      <c r="Q450" s="411"/>
      <c r="R450" s="411"/>
      <c r="S450" s="411"/>
      <c r="T450" s="411"/>
      <c r="U450" s="411"/>
      <c r="V450" s="411"/>
      <c r="W450" s="411"/>
      <c r="X450" s="411"/>
      <c r="Y450" s="411"/>
      <c r="Z450" s="411"/>
      <c r="AA450" s="411"/>
      <c r="AB450" s="411"/>
      <c r="AC450" s="411"/>
      <c r="AD450" s="411"/>
      <c r="AE450" s="411"/>
      <c r="AF450" s="411"/>
      <c r="AG450" s="411"/>
      <c r="AH450" s="411"/>
      <c r="AI450" s="411"/>
      <c r="AJ450" s="411"/>
      <c r="AK450" s="411"/>
      <c r="AL450" s="411"/>
      <c r="AM450" s="411"/>
      <c r="AN450" s="411"/>
      <c r="AO450" s="411"/>
      <c r="AP450" s="411"/>
      <c r="AQ450" s="411"/>
      <c r="AR450" s="411"/>
      <c r="AS450" s="411"/>
      <c r="AT450" s="411"/>
      <c r="AU450" s="411"/>
      <c r="AV450" s="411"/>
      <c r="AW450" s="411"/>
      <c r="AX450" s="411"/>
      <c r="AY450" s="411"/>
      <c r="AZ450" s="411"/>
      <c r="BA450" s="411"/>
    </row>
    <row r="451" spans="2:53" ht="14.25" customHeight="1" x14ac:dyDescent="0.25">
      <c r="B451" s="411"/>
      <c r="C451" s="428"/>
      <c r="D451" s="428"/>
      <c r="E451" s="411"/>
      <c r="F451" s="411"/>
      <c r="G451" s="411"/>
      <c r="H451" s="411"/>
      <c r="I451" s="411"/>
      <c r="J451" s="411"/>
      <c r="K451" s="411"/>
      <c r="L451" s="411"/>
      <c r="M451" s="411"/>
      <c r="N451" s="411"/>
      <c r="O451" s="411"/>
      <c r="P451" s="411"/>
      <c r="Q451" s="411"/>
      <c r="R451" s="411"/>
      <c r="S451" s="411"/>
      <c r="T451" s="411"/>
      <c r="U451" s="411"/>
      <c r="V451" s="411"/>
      <c r="W451" s="411"/>
      <c r="X451" s="411"/>
      <c r="Y451" s="411"/>
      <c r="Z451" s="411"/>
      <c r="AA451" s="411"/>
      <c r="AB451" s="411"/>
      <c r="AC451" s="411"/>
      <c r="AD451" s="411"/>
      <c r="AE451" s="411"/>
      <c r="AF451" s="411"/>
      <c r="AG451" s="411"/>
      <c r="AH451" s="411"/>
      <c r="AI451" s="411"/>
      <c r="AJ451" s="411"/>
      <c r="AK451" s="411"/>
      <c r="AL451" s="411"/>
      <c r="AM451" s="411"/>
      <c r="AN451" s="411"/>
      <c r="AO451" s="411"/>
      <c r="AP451" s="411"/>
      <c r="AQ451" s="411"/>
      <c r="AR451" s="411"/>
      <c r="AS451" s="411"/>
      <c r="AT451" s="411"/>
      <c r="AU451" s="411"/>
      <c r="AV451" s="411"/>
      <c r="AW451" s="411"/>
      <c r="AX451" s="411"/>
      <c r="AY451" s="411"/>
      <c r="AZ451" s="411"/>
      <c r="BA451" s="411"/>
    </row>
    <row r="452" spans="2:53" ht="14.25" customHeight="1" x14ac:dyDescent="0.25">
      <c r="B452" s="411"/>
      <c r="C452" s="428"/>
      <c r="D452" s="428"/>
      <c r="E452" s="411"/>
      <c r="F452" s="411"/>
      <c r="G452" s="411"/>
      <c r="H452" s="411"/>
      <c r="I452" s="411"/>
      <c r="J452" s="411"/>
      <c r="K452" s="411"/>
      <c r="L452" s="411"/>
      <c r="M452" s="411"/>
      <c r="N452" s="411"/>
      <c r="O452" s="411"/>
      <c r="P452" s="411"/>
      <c r="Q452" s="411"/>
      <c r="R452" s="411"/>
      <c r="S452" s="411"/>
      <c r="T452" s="411"/>
      <c r="U452" s="411"/>
      <c r="V452" s="411"/>
      <c r="W452" s="411"/>
      <c r="X452" s="411"/>
      <c r="Y452" s="411"/>
      <c r="Z452" s="411"/>
      <c r="AA452" s="411"/>
      <c r="AB452" s="411"/>
      <c r="AC452" s="411"/>
      <c r="AD452" s="411"/>
      <c r="AE452" s="411"/>
      <c r="AF452" s="411"/>
      <c r="AG452" s="411"/>
      <c r="AH452" s="411"/>
      <c r="AI452" s="411"/>
      <c r="AJ452" s="411"/>
      <c r="AK452" s="411"/>
      <c r="AL452" s="411"/>
      <c r="AM452" s="411"/>
      <c r="AN452" s="411"/>
      <c r="AO452" s="411"/>
      <c r="AP452" s="411"/>
      <c r="AQ452" s="411"/>
      <c r="AR452" s="411"/>
      <c r="AS452" s="411"/>
      <c r="AT452" s="411"/>
      <c r="AU452" s="411"/>
      <c r="AV452" s="411"/>
      <c r="AW452" s="411"/>
      <c r="AX452" s="411"/>
      <c r="AY452" s="411"/>
      <c r="AZ452" s="411"/>
      <c r="BA452" s="411"/>
    </row>
    <row r="453" spans="2:53" ht="14.25" customHeight="1" x14ac:dyDescent="0.25">
      <c r="B453" s="411"/>
      <c r="C453" s="428"/>
      <c r="D453" s="428"/>
      <c r="E453" s="411"/>
      <c r="F453" s="411"/>
      <c r="G453" s="411"/>
      <c r="H453" s="411"/>
      <c r="I453" s="411"/>
      <c r="J453" s="411"/>
      <c r="K453" s="411"/>
      <c r="L453" s="411"/>
      <c r="M453" s="411"/>
      <c r="N453" s="411"/>
      <c r="O453" s="411"/>
      <c r="P453" s="411"/>
      <c r="Q453" s="411"/>
      <c r="R453" s="411"/>
      <c r="S453" s="411"/>
      <c r="T453" s="411"/>
      <c r="U453" s="411"/>
      <c r="V453" s="411"/>
      <c r="W453" s="411"/>
      <c r="X453" s="411"/>
      <c r="Y453" s="411"/>
      <c r="Z453" s="411"/>
      <c r="AA453" s="411"/>
      <c r="AB453" s="411"/>
      <c r="AC453" s="411"/>
      <c r="AD453" s="411"/>
      <c r="AE453" s="411"/>
      <c r="AF453" s="411"/>
      <c r="AG453" s="411"/>
      <c r="AH453" s="411"/>
      <c r="AI453" s="411"/>
      <c r="AJ453" s="411"/>
      <c r="AK453" s="411"/>
      <c r="AL453" s="411"/>
      <c r="AM453" s="411"/>
      <c r="AN453" s="411"/>
      <c r="AO453" s="411"/>
      <c r="AP453" s="411"/>
      <c r="AQ453" s="411"/>
      <c r="AR453" s="411"/>
      <c r="AS453" s="411"/>
      <c r="AT453" s="411"/>
      <c r="AU453" s="411"/>
      <c r="AV453" s="411"/>
      <c r="AW453" s="411"/>
      <c r="AX453" s="411"/>
      <c r="AY453" s="411"/>
      <c r="AZ453" s="411"/>
      <c r="BA453" s="411"/>
    </row>
    <row r="454" spans="2:53" ht="14.25" customHeight="1" x14ac:dyDescent="0.25">
      <c r="B454" s="411"/>
      <c r="C454" s="428"/>
      <c r="D454" s="428"/>
      <c r="E454" s="411"/>
      <c r="F454" s="411"/>
      <c r="G454" s="411"/>
      <c r="H454" s="411"/>
      <c r="I454" s="411"/>
      <c r="J454" s="411"/>
      <c r="K454" s="411"/>
      <c r="L454" s="411"/>
      <c r="M454" s="411"/>
      <c r="N454" s="411"/>
      <c r="O454" s="411"/>
      <c r="P454" s="411"/>
      <c r="Q454" s="411"/>
      <c r="R454" s="411"/>
      <c r="S454" s="411"/>
      <c r="T454" s="411"/>
      <c r="U454" s="411"/>
      <c r="V454" s="411"/>
      <c r="W454" s="411"/>
      <c r="X454" s="411"/>
      <c r="Y454" s="411"/>
      <c r="Z454" s="411"/>
      <c r="AA454" s="411"/>
      <c r="AB454" s="411"/>
      <c r="AC454" s="411"/>
      <c r="AD454" s="411"/>
      <c r="AE454" s="411"/>
      <c r="AF454" s="411"/>
      <c r="AG454" s="411"/>
      <c r="AH454" s="411"/>
      <c r="AI454" s="411"/>
      <c r="AJ454" s="411"/>
      <c r="AK454" s="411"/>
      <c r="AL454" s="411"/>
      <c r="AM454" s="411"/>
      <c r="AN454" s="411"/>
      <c r="AO454" s="411"/>
      <c r="AP454" s="411"/>
      <c r="AQ454" s="411"/>
      <c r="AR454" s="411"/>
      <c r="AS454" s="411"/>
      <c r="AT454" s="411"/>
      <c r="AU454" s="411"/>
      <c r="AV454" s="411"/>
      <c r="AW454" s="411"/>
      <c r="AX454" s="411"/>
      <c r="AY454" s="411"/>
      <c r="AZ454" s="411"/>
      <c r="BA454" s="411"/>
    </row>
    <row r="455" spans="2:53" ht="14.25" customHeight="1" x14ac:dyDescent="0.25">
      <c r="B455" s="411"/>
      <c r="C455" s="428"/>
      <c r="D455" s="428"/>
      <c r="E455" s="411"/>
      <c r="F455" s="411"/>
      <c r="G455" s="411"/>
      <c r="H455" s="411"/>
      <c r="I455" s="411"/>
      <c r="J455" s="411"/>
      <c r="K455" s="411"/>
      <c r="L455" s="411"/>
      <c r="M455" s="411"/>
      <c r="N455" s="411"/>
      <c r="O455" s="411"/>
      <c r="P455" s="411"/>
      <c r="Q455" s="411"/>
      <c r="R455" s="411"/>
      <c r="S455" s="411"/>
      <c r="T455" s="411"/>
      <c r="U455" s="411"/>
      <c r="V455" s="411"/>
      <c r="W455" s="411"/>
      <c r="X455" s="411"/>
      <c r="Y455" s="411"/>
      <c r="Z455" s="411"/>
      <c r="AA455" s="411"/>
      <c r="AB455" s="411"/>
      <c r="AC455" s="411"/>
      <c r="AD455" s="411"/>
      <c r="AE455" s="411"/>
      <c r="AF455" s="411"/>
      <c r="AG455" s="411"/>
      <c r="AH455" s="411"/>
      <c r="AI455" s="411"/>
      <c r="AJ455" s="411"/>
      <c r="AK455" s="411"/>
      <c r="AL455" s="411"/>
      <c r="AM455" s="411"/>
      <c r="AN455" s="411"/>
      <c r="AO455" s="411"/>
      <c r="AP455" s="411"/>
      <c r="AQ455" s="411"/>
      <c r="AR455" s="411"/>
      <c r="AS455" s="411"/>
      <c r="AT455" s="411"/>
      <c r="AU455" s="411"/>
      <c r="AV455" s="411"/>
      <c r="AW455" s="411"/>
      <c r="AX455" s="411"/>
      <c r="AY455" s="411"/>
      <c r="AZ455" s="411"/>
      <c r="BA455" s="411"/>
    </row>
    <row r="456" spans="2:53" ht="14.25" customHeight="1" x14ac:dyDescent="0.25">
      <c r="B456" s="411"/>
      <c r="C456" s="428"/>
      <c r="D456" s="428"/>
      <c r="E456" s="411"/>
      <c r="F456" s="411"/>
      <c r="G456" s="411"/>
      <c r="H456" s="411"/>
      <c r="I456" s="411"/>
      <c r="J456" s="411"/>
      <c r="K456" s="411"/>
      <c r="L456" s="411"/>
      <c r="M456" s="411"/>
      <c r="N456" s="411"/>
      <c r="O456" s="411"/>
      <c r="P456" s="411"/>
      <c r="Q456" s="411"/>
      <c r="R456" s="411"/>
      <c r="S456" s="411"/>
      <c r="T456" s="411"/>
      <c r="U456" s="411"/>
      <c r="V456" s="411"/>
      <c r="W456" s="411"/>
      <c r="X456" s="411"/>
      <c r="Y456" s="411"/>
      <c r="Z456" s="411"/>
      <c r="AA456" s="411"/>
      <c r="AB456" s="411"/>
      <c r="AC456" s="411"/>
      <c r="AD456" s="411"/>
      <c r="AE456" s="411"/>
      <c r="AF456" s="411"/>
      <c r="AG456" s="411"/>
      <c r="AH456" s="411"/>
      <c r="AI456" s="411"/>
      <c r="AJ456" s="411"/>
      <c r="AK456" s="411"/>
      <c r="AL456" s="411"/>
      <c r="AM456" s="411"/>
      <c r="AN456" s="411"/>
      <c r="AO456" s="411"/>
      <c r="AP456" s="411"/>
      <c r="AQ456" s="411"/>
      <c r="AR456" s="411"/>
      <c r="AS456" s="411"/>
      <c r="AT456" s="411"/>
      <c r="AU456" s="411"/>
      <c r="AV456" s="411"/>
      <c r="AW456" s="411"/>
      <c r="AX456" s="411"/>
      <c r="AY456" s="411"/>
      <c r="AZ456" s="411"/>
      <c r="BA456" s="411"/>
    </row>
    <row r="457" spans="2:53" ht="14.25" customHeight="1" x14ac:dyDescent="0.25">
      <c r="B457" s="411"/>
      <c r="C457" s="428"/>
      <c r="D457" s="428"/>
      <c r="E457" s="411"/>
      <c r="F457" s="411"/>
      <c r="G457" s="411"/>
      <c r="H457" s="411"/>
      <c r="I457" s="411"/>
      <c r="J457" s="411"/>
      <c r="K457" s="411"/>
      <c r="L457" s="411"/>
      <c r="M457" s="411"/>
      <c r="N457" s="411"/>
      <c r="O457" s="411"/>
      <c r="P457" s="411"/>
      <c r="Q457" s="411"/>
      <c r="R457" s="411"/>
      <c r="S457" s="411"/>
      <c r="T457" s="411"/>
      <c r="U457" s="411"/>
      <c r="V457" s="411"/>
      <c r="W457" s="411"/>
      <c r="X457" s="411"/>
      <c r="Y457" s="411"/>
      <c r="Z457" s="411"/>
      <c r="AA457" s="411"/>
      <c r="AB457" s="411"/>
      <c r="AC457" s="411"/>
      <c r="AD457" s="411"/>
      <c r="AE457" s="411"/>
      <c r="AF457" s="411"/>
      <c r="AG457" s="411"/>
      <c r="AH457" s="411"/>
      <c r="AI457" s="411"/>
      <c r="AJ457" s="411"/>
      <c r="AK457" s="411"/>
      <c r="AL457" s="411"/>
      <c r="AM457" s="411"/>
      <c r="AN457" s="411"/>
      <c r="AO457" s="411"/>
      <c r="AP457" s="411"/>
      <c r="AQ457" s="411"/>
      <c r="AR457" s="411"/>
      <c r="AS457" s="411"/>
      <c r="AT457" s="411"/>
      <c r="AU457" s="411"/>
      <c r="AV457" s="411"/>
      <c r="AW457" s="411"/>
      <c r="AX457" s="411"/>
      <c r="AY457" s="411"/>
      <c r="AZ457" s="411"/>
      <c r="BA457" s="411"/>
    </row>
    <row r="458" spans="2:53" ht="14.25" customHeight="1" x14ac:dyDescent="0.25">
      <c r="B458" s="411"/>
      <c r="C458" s="428"/>
      <c r="D458" s="428"/>
      <c r="E458" s="411"/>
      <c r="F458" s="411"/>
      <c r="G458" s="411"/>
      <c r="H458" s="411"/>
      <c r="I458" s="411"/>
      <c r="J458" s="411"/>
      <c r="K458" s="411"/>
      <c r="L458" s="411"/>
      <c r="M458" s="411"/>
      <c r="N458" s="411"/>
      <c r="O458" s="411"/>
      <c r="P458" s="411"/>
      <c r="Q458" s="411"/>
      <c r="R458" s="411"/>
      <c r="S458" s="411"/>
      <c r="T458" s="411"/>
      <c r="U458" s="411"/>
      <c r="V458" s="411"/>
      <c r="W458" s="411"/>
      <c r="X458" s="411"/>
      <c r="Y458" s="411"/>
      <c r="Z458" s="411"/>
      <c r="AA458" s="411"/>
      <c r="AB458" s="411"/>
      <c r="AC458" s="411"/>
      <c r="AD458" s="411"/>
      <c r="AE458" s="411"/>
      <c r="AF458" s="411"/>
      <c r="AG458" s="411"/>
      <c r="AH458" s="411"/>
      <c r="AI458" s="411"/>
      <c r="AJ458" s="411"/>
      <c r="AK458" s="411"/>
      <c r="AL458" s="411"/>
      <c r="AM458" s="411"/>
      <c r="AN458" s="411"/>
      <c r="AO458" s="411"/>
      <c r="AP458" s="411"/>
      <c r="AQ458" s="411"/>
      <c r="AR458" s="411"/>
      <c r="AS458" s="411"/>
      <c r="AT458" s="411"/>
      <c r="AU458" s="411"/>
      <c r="AV458" s="411"/>
      <c r="AW458" s="411"/>
      <c r="AX458" s="411"/>
      <c r="AY458" s="411"/>
      <c r="AZ458" s="411"/>
      <c r="BA458" s="411"/>
    </row>
    <row r="459" spans="2:53" ht="14.25" customHeight="1" x14ac:dyDescent="0.25">
      <c r="B459" s="411"/>
      <c r="C459" s="428"/>
      <c r="D459" s="428"/>
      <c r="E459" s="411"/>
      <c r="F459" s="411"/>
      <c r="G459" s="411"/>
      <c r="H459" s="411"/>
      <c r="I459" s="411"/>
      <c r="J459" s="411"/>
      <c r="K459" s="411"/>
      <c r="L459" s="411"/>
      <c r="M459" s="411"/>
      <c r="N459" s="411"/>
      <c r="O459" s="411"/>
      <c r="P459" s="411"/>
      <c r="Q459" s="411"/>
      <c r="R459" s="411"/>
      <c r="S459" s="411"/>
      <c r="T459" s="411"/>
      <c r="U459" s="411"/>
      <c r="V459" s="411"/>
      <c r="W459" s="411"/>
      <c r="X459" s="411"/>
      <c r="Y459" s="411"/>
      <c r="Z459" s="411"/>
      <c r="AA459" s="411"/>
      <c r="AB459" s="411"/>
      <c r="AC459" s="411"/>
      <c r="AD459" s="411"/>
      <c r="AE459" s="411"/>
      <c r="AF459" s="411"/>
      <c r="AG459" s="411"/>
      <c r="AH459" s="411"/>
      <c r="AI459" s="411"/>
      <c r="AJ459" s="411"/>
      <c r="AK459" s="411"/>
      <c r="AL459" s="411"/>
      <c r="AM459" s="411"/>
      <c r="AN459" s="411"/>
      <c r="AO459" s="411"/>
      <c r="AP459" s="411"/>
      <c r="AQ459" s="411"/>
      <c r="AR459" s="411"/>
      <c r="AS459" s="411"/>
      <c r="AT459" s="411"/>
      <c r="AU459" s="411"/>
      <c r="AV459" s="411"/>
      <c r="AW459" s="411"/>
      <c r="AX459" s="411"/>
      <c r="AY459" s="411"/>
      <c r="AZ459" s="411"/>
      <c r="BA459" s="411"/>
    </row>
    <row r="460" spans="2:53" ht="14.25" customHeight="1" x14ac:dyDescent="0.25">
      <c r="B460" s="411"/>
      <c r="C460" s="428"/>
      <c r="D460" s="428"/>
      <c r="E460" s="411"/>
      <c r="F460" s="411"/>
      <c r="G460" s="411"/>
      <c r="H460" s="411"/>
      <c r="I460" s="411"/>
      <c r="J460" s="411"/>
      <c r="K460" s="411"/>
      <c r="L460" s="411"/>
      <c r="M460" s="411"/>
      <c r="N460" s="411"/>
      <c r="O460" s="411"/>
      <c r="P460" s="411"/>
      <c r="Q460" s="411"/>
      <c r="R460" s="411"/>
      <c r="S460" s="411"/>
      <c r="T460" s="411"/>
      <c r="U460" s="411"/>
      <c r="V460" s="411"/>
      <c r="W460" s="411"/>
      <c r="X460" s="411"/>
      <c r="Y460" s="411"/>
      <c r="Z460" s="411"/>
      <c r="AA460" s="411"/>
      <c r="AB460" s="411"/>
      <c r="AC460" s="411"/>
      <c r="AD460" s="411"/>
      <c r="AE460" s="411"/>
      <c r="AF460" s="411"/>
      <c r="AG460" s="411"/>
      <c r="AH460" s="411"/>
      <c r="AI460" s="411"/>
      <c r="AJ460" s="411"/>
      <c r="AK460" s="411"/>
      <c r="AL460" s="411"/>
      <c r="AM460" s="411"/>
      <c r="AN460" s="411"/>
      <c r="AO460" s="411"/>
      <c r="AP460" s="411"/>
      <c r="AQ460" s="411"/>
      <c r="AR460" s="411"/>
      <c r="AS460" s="411"/>
      <c r="AT460" s="411"/>
      <c r="AU460" s="411"/>
      <c r="AV460" s="411"/>
      <c r="AW460" s="411"/>
      <c r="AX460" s="411"/>
      <c r="AY460" s="411"/>
      <c r="AZ460" s="411"/>
      <c r="BA460" s="411"/>
    </row>
    <row r="461" spans="2:53" ht="14.25" customHeight="1" x14ac:dyDescent="0.25">
      <c r="B461" s="411"/>
      <c r="C461" s="428"/>
      <c r="D461" s="428"/>
      <c r="E461" s="411"/>
      <c r="F461" s="411"/>
      <c r="G461" s="411"/>
      <c r="H461" s="411"/>
      <c r="I461" s="411"/>
      <c r="J461" s="411"/>
      <c r="K461" s="411"/>
      <c r="L461" s="411"/>
      <c r="M461" s="411"/>
      <c r="N461" s="411"/>
      <c r="O461" s="411"/>
      <c r="P461" s="411"/>
      <c r="Q461" s="411"/>
      <c r="R461" s="411"/>
      <c r="S461" s="411"/>
      <c r="T461" s="411"/>
      <c r="U461" s="411"/>
      <c r="V461" s="411"/>
      <c r="W461" s="411"/>
      <c r="X461" s="411"/>
      <c r="Y461" s="411"/>
      <c r="Z461" s="411"/>
      <c r="AA461" s="411"/>
      <c r="AB461" s="411"/>
      <c r="AC461" s="411"/>
      <c r="AD461" s="411"/>
      <c r="AE461" s="411"/>
      <c r="AF461" s="411"/>
      <c r="AG461" s="411"/>
      <c r="AH461" s="411"/>
      <c r="AI461" s="411"/>
      <c r="AJ461" s="411"/>
      <c r="AK461" s="411"/>
      <c r="AL461" s="411"/>
      <c r="AM461" s="411"/>
      <c r="AN461" s="411"/>
      <c r="AO461" s="411"/>
      <c r="AP461" s="411"/>
      <c r="AQ461" s="411"/>
      <c r="AR461" s="411"/>
      <c r="AS461" s="411"/>
      <c r="AT461" s="411"/>
      <c r="AU461" s="411"/>
      <c r="AV461" s="411"/>
      <c r="AW461" s="411"/>
      <c r="AX461" s="411"/>
      <c r="AY461" s="411"/>
      <c r="AZ461" s="411"/>
      <c r="BA461" s="411"/>
    </row>
    <row r="462" spans="2:53" ht="14.25" customHeight="1" x14ac:dyDescent="0.25">
      <c r="B462" s="411"/>
      <c r="C462" s="428"/>
      <c r="D462" s="428"/>
      <c r="E462" s="411"/>
      <c r="F462" s="411"/>
      <c r="G462" s="411"/>
      <c r="H462" s="411"/>
      <c r="I462" s="411"/>
      <c r="J462" s="411"/>
      <c r="K462" s="411"/>
      <c r="L462" s="411"/>
      <c r="M462" s="411"/>
      <c r="N462" s="411"/>
      <c r="O462" s="411"/>
      <c r="P462" s="411"/>
      <c r="Q462" s="411"/>
      <c r="R462" s="411"/>
      <c r="S462" s="411"/>
      <c r="T462" s="411"/>
      <c r="U462" s="411"/>
      <c r="V462" s="411"/>
      <c r="W462" s="411"/>
      <c r="X462" s="411"/>
      <c r="Y462" s="411"/>
      <c r="Z462" s="411"/>
      <c r="AA462" s="411"/>
      <c r="AB462" s="411"/>
      <c r="AC462" s="411"/>
      <c r="AD462" s="411"/>
      <c r="AE462" s="411"/>
      <c r="AF462" s="411"/>
      <c r="AG462" s="411"/>
      <c r="AH462" s="411"/>
      <c r="AI462" s="411"/>
      <c r="AJ462" s="411"/>
      <c r="AK462" s="411"/>
      <c r="AL462" s="411"/>
      <c r="AM462" s="411"/>
      <c r="AN462" s="411"/>
      <c r="AO462" s="411"/>
      <c r="AP462" s="411"/>
      <c r="AQ462" s="411"/>
      <c r="AR462" s="411"/>
      <c r="AS462" s="411"/>
      <c r="AT462" s="411"/>
      <c r="AU462" s="411"/>
      <c r="AV462" s="411"/>
      <c r="AW462" s="411"/>
      <c r="AX462" s="411"/>
      <c r="AY462" s="411"/>
      <c r="AZ462" s="411"/>
      <c r="BA462" s="411"/>
    </row>
    <row r="463" spans="2:53" ht="14.25" customHeight="1" x14ac:dyDescent="0.25">
      <c r="B463" s="411"/>
      <c r="C463" s="428"/>
      <c r="D463" s="428"/>
      <c r="E463" s="411"/>
      <c r="F463" s="411"/>
      <c r="G463" s="411"/>
      <c r="H463" s="411"/>
      <c r="I463" s="411"/>
      <c r="J463" s="411"/>
      <c r="K463" s="411"/>
      <c r="L463" s="411"/>
      <c r="M463" s="411"/>
      <c r="N463" s="411"/>
      <c r="O463" s="411"/>
      <c r="P463" s="411"/>
      <c r="Q463" s="411"/>
      <c r="R463" s="411"/>
      <c r="S463" s="411"/>
      <c r="T463" s="411"/>
      <c r="U463" s="411"/>
      <c r="V463" s="411"/>
      <c r="W463" s="411"/>
      <c r="X463" s="411"/>
      <c r="Y463" s="411"/>
      <c r="Z463" s="411"/>
      <c r="AA463" s="411"/>
      <c r="AB463" s="411"/>
      <c r="AC463" s="411"/>
      <c r="AD463" s="411"/>
      <c r="AE463" s="411"/>
      <c r="AF463" s="411"/>
      <c r="AG463" s="411"/>
      <c r="AH463" s="411"/>
      <c r="AI463" s="411"/>
      <c r="AJ463" s="411"/>
      <c r="AK463" s="411"/>
      <c r="AL463" s="411"/>
      <c r="AM463" s="411"/>
      <c r="AN463" s="411"/>
      <c r="AO463" s="411"/>
      <c r="AP463" s="411"/>
      <c r="AQ463" s="411"/>
      <c r="AR463" s="411"/>
      <c r="AS463" s="411"/>
      <c r="AT463" s="411"/>
      <c r="AU463" s="411"/>
      <c r="AV463" s="411"/>
      <c r="AW463" s="411"/>
      <c r="AX463" s="411"/>
      <c r="AY463" s="411"/>
      <c r="AZ463" s="411"/>
      <c r="BA463" s="411"/>
    </row>
    <row r="464" spans="2:53" ht="14.25" customHeight="1" x14ac:dyDescent="0.25">
      <c r="B464" s="411"/>
      <c r="C464" s="428"/>
      <c r="D464" s="428"/>
      <c r="E464" s="411"/>
      <c r="F464" s="411"/>
      <c r="G464" s="411"/>
      <c r="H464" s="411"/>
      <c r="I464" s="411"/>
      <c r="J464" s="411"/>
      <c r="K464" s="411"/>
      <c r="L464" s="411"/>
      <c r="M464" s="411"/>
      <c r="N464" s="411"/>
      <c r="O464" s="411"/>
      <c r="P464" s="411"/>
      <c r="Q464" s="411"/>
      <c r="R464" s="411"/>
      <c r="S464" s="411"/>
      <c r="T464" s="411"/>
      <c r="U464" s="411"/>
      <c r="V464" s="411"/>
      <c r="W464" s="411"/>
      <c r="X464" s="411"/>
      <c r="Y464" s="411"/>
      <c r="Z464" s="411"/>
      <c r="AA464" s="411"/>
      <c r="AB464" s="411"/>
      <c r="AC464" s="411"/>
      <c r="AD464" s="411"/>
      <c r="AE464" s="411"/>
      <c r="AF464" s="411"/>
      <c r="AG464" s="411"/>
      <c r="AH464" s="411"/>
      <c r="AI464" s="411"/>
      <c r="AJ464" s="411"/>
      <c r="AK464" s="411"/>
      <c r="AL464" s="411"/>
      <c r="AM464" s="411"/>
      <c r="AN464" s="411"/>
      <c r="AO464" s="411"/>
      <c r="AP464" s="411"/>
      <c r="AQ464" s="411"/>
      <c r="AR464" s="411"/>
      <c r="AS464" s="411"/>
      <c r="AT464" s="411"/>
      <c r="AU464" s="411"/>
      <c r="AV464" s="411"/>
      <c r="AW464" s="411"/>
      <c r="AX464" s="411"/>
      <c r="AY464" s="411"/>
      <c r="AZ464" s="411"/>
      <c r="BA464" s="411"/>
    </row>
    <row r="465" spans="2:53" ht="14.25" customHeight="1" x14ac:dyDescent="0.25">
      <c r="B465" s="411"/>
      <c r="C465" s="428"/>
      <c r="D465" s="428"/>
      <c r="E465" s="411"/>
      <c r="F465" s="411"/>
      <c r="G465" s="411"/>
      <c r="H465" s="411"/>
      <c r="I465" s="411"/>
      <c r="J465" s="411"/>
      <c r="K465" s="411"/>
      <c r="L465" s="411"/>
      <c r="M465" s="411"/>
      <c r="N465" s="411"/>
      <c r="O465" s="411"/>
      <c r="P465" s="411"/>
      <c r="Q465" s="411"/>
      <c r="R465" s="411"/>
      <c r="S465" s="411"/>
      <c r="T465" s="411"/>
      <c r="U465" s="411"/>
      <c r="V465" s="411"/>
      <c r="W465" s="411"/>
      <c r="X465" s="411"/>
      <c r="Y465" s="411"/>
      <c r="Z465" s="411"/>
      <c r="AA465" s="411"/>
      <c r="AB465" s="411"/>
      <c r="AC465" s="411"/>
      <c r="AD465" s="411"/>
      <c r="AE465" s="411"/>
      <c r="AF465" s="411"/>
      <c r="AG465" s="411"/>
      <c r="AH465" s="411"/>
      <c r="AI465" s="411"/>
      <c r="AJ465" s="411"/>
      <c r="AK465" s="411"/>
      <c r="AL465" s="411"/>
      <c r="AM465" s="411"/>
      <c r="AN465" s="411"/>
      <c r="AO465" s="411"/>
      <c r="AP465" s="411"/>
      <c r="AQ465" s="411"/>
      <c r="AR465" s="411"/>
      <c r="AS465" s="411"/>
      <c r="AT465" s="411"/>
      <c r="AU465" s="411"/>
      <c r="AV465" s="411"/>
      <c r="AW465" s="411"/>
      <c r="AX465" s="411"/>
      <c r="AY465" s="411"/>
      <c r="AZ465" s="411"/>
      <c r="BA465" s="411"/>
    </row>
    <row r="466" spans="2:53" ht="14.25" customHeight="1" x14ac:dyDescent="0.25">
      <c r="B466" s="411"/>
      <c r="C466" s="428"/>
      <c r="D466" s="428"/>
      <c r="E466" s="411"/>
      <c r="F466" s="411"/>
      <c r="G466" s="411"/>
      <c r="H466" s="411"/>
      <c r="I466" s="411"/>
      <c r="J466" s="411"/>
      <c r="K466" s="411"/>
      <c r="L466" s="411"/>
      <c r="M466" s="411"/>
      <c r="N466" s="411"/>
      <c r="O466" s="411"/>
      <c r="P466" s="411"/>
      <c r="Q466" s="411"/>
      <c r="R466" s="411"/>
      <c r="S466" s="411"/>
      <c r="T466" s="411"/>
      <c r="U466" s="411"/>
      <c r="V466" s="411"/>
      <c r="W466" s="411"/>
      <c r="X466" s="411"/>
      <c r="Y466" s="411"/>
      <c r="Z466" s="411"/>
      <c r="AA466" s="411"/>
      <c r="AB466" s="411"/>
      <c r="AC466" s="411"/>
      <c r="AD466" s="411"/>
      <c r="AE466" s="411"/>
      <c r="AF466" s="411"/>
      <c r="AG466" s="411"/>
      <c r="AH466" s="411"/>
      <c r="AI466" s="411"/>
      <c r="AJ466" s="411"/>
      <c r="AK466" s="411"/>
      <c r="AL466" s="411"/>
      <c r="AM466" s="411"/>
      <c r="AN466" s="411"/>
      <c r="AO466" s="411"/>
      <c r="AP466" s="411"/>
      <c r="AQ466" s="411"/>
      <c r="AR466" s="411"/>
      <c r="AS466" s="411"/>
      <c r="AT466" s="411"/>
      <c r="AU466" s="411"/>
      <c r="AV466" s="411"/>
      <c r="AW466" s="411"/>
      <c r="AX466" s="411"/>
      <c r="AY466" s="411"/>
      <c r="AZ466" s="411"/>
      <c r="BA466" s="411"/>
    </row>
    <row r="467" spans="2:53" ht="14.25" customHeight="1" x14ac:dyDescent="0.25">
      <c r="B467" s="411"/>
      <c r="C467" s="428"/>
      <c r="D467" s="428"/>
      <c r="E467" s="411"/>
      <c r="F467" s="411"/>
      <c r="G467" s="411"/>
      <c r="H467" s="411"/>
      <c r="I467" s="411"/>
      <c r="J467" s="411"/>
      <c r="K467" s="411"/>
      <c r="L467" s="411"/>
      <c r="M467" s="411"/>
      <c r="N467" s="411"/>
      <c r="O467" s="411"/>
      <c r="P467" s="411"/>
      <c r="Q467" s="411"/>
      <c r="R467" s="411"/>
      <c r="S467" s="411"/>
      <c r="T467" s="411"/>
      <c r="U467" s="411"/>
      <c r="V467" s="411"/>
      <c r="W467" s="411"/>
      <c r="X467" s="411"/>
      <c r="Y467" s="411"/>
      <c r="Z467" s="411"/>
      <c r="AA467" s="411"/>
      <c r="AB467" s="411"/>
      <c r="AC467" s="411"/>
      <c r="AD467" s="411"/>
      <c r="AE467" s="411"/>
      <c r="AF467" s="411"/>
      <c r="AG467" s="411"/>
      <c r="AH467" s="411"/>
      <c r="AI467" s="411"/>
      <c r="AJ467" s="411"/>
      <c r="AK467" s="411"/>
      <c r="AL467" s="411"/>
      <c r="AM467" s="411"/>
      <c r="AN467" s="411"/>
      <c r="AO467" s="411"/>
      <c r="AP467" s="411"/>
      <c r="AQ467" s="411"/>
      <c r="AR467" s="411"/>
      <c r="AS467" s="411"/>
      <c r="AT467" s="411"/>
      <c r="AU467" s="411"/>
      <c r="AV467" s="411"/>
      <c r="AW467" s="411"/>
      <c r="AX467" s="411"/>
      <c r="AY467" s="411"/>
      <c r="AZ467" s="411"/>
      <c r="BA467" s="411"/>
    </row>
    <row r="468" spans="2:53" ht="14.25" customHeight="1" x14ac:dyDescent="0.25">
      <c r="B468" s="411"/>
      <c r="C468" s="428"/>
      <c r="D468" s="428"/>
      <c r="E468" s="411"/>
      <c r="F468" s="411"/>
      <c r="G468" s="411"/>
      <c r="H468" s="411"/>
      <c r="I468" s="411"/>
      <c r="J468" s="411"/>
      <c r="K468" s="411"/>
      <c r="L468" s="411"/>
      <c r="M468" s="411"/>
      <c r="N468" s="411"/>
      <c r="O468" s="411"/>
      <c r="P468" s="411"/>
      <c r="Q468" s="411"/>
      <c r="R468" s="411"/>
      <c r="S468" s="411"/>
      <c r="T468" s="411"/>
      <c r="U468" s="411"/>
      <c r="V468" s="411"/>
      <c r="W468" s="411"/>
      <c r="X468" s="411"/>
      <c r="Y468" s="411"/>
      <c r="Z468" s="411"/>
      <c r="AA468" s="411"/>
      <c r="AB468" s="411"/>
      <c r="AC468" s="411"/>
      <c r="AD468" s="411"/>
      <c r="AE468" s="411"/>
      <c r="AF468" s="411"/>
      <c r="AG468" s="411"/>
      <c r="AH468" s="411"/>
      <c r="AI468" s="411"/>
      <c r="AJ468" s="411"/>
      <c r="AK468" s="411"/>
      <c r="AL468" s="411"/>
      <c r="AM468" s="411"/>
      <c r="AN468" s="411"/>
      <c r="AO468" s="411"/>
      <c r="AP468" s="411"/>
      <c r="AQ468" s="411"/>
      <c r="AR468" s="411"/>
      <c r="AS468" s="411"/>
      <c r="AT468" s="411"/>
      <c r="AU468" s="411"/>
      <c r="AV468" s="411"/>
      <c r="AW468" s="411"/>
      <c r="AX468" s="411"/>
      <c r="AY468" s="411"/>
      <c r="AZ468" s="411"/>
      <c r="BA468" s="411"/>
    </row>
    <row r="469" spans="2:53" ht="14.25" customHeight="1" x14ac:dyDescent="0.25">
      <c r="B469" s="411"/>
      <c r="C469" s="428"/>
      <c r="D469" s="428"/>
      <c r="E469" s="411"/>
      <c r="F469" s="411"/>
      <c r="G469" s="411"/>
      <c r="H469" s="411"/>
      <c r="I469" s="411"/>
      <c r="J469" s="411"/>
      <c r="K469" s="411"/>
      <c r="L469" s="411"/>
      <c r="M469" s="411"/>
      <c r="N469" s="411"/>
      <c r="O469" s="411"/>
      <c r="P469" s="411"/>
      <c r="Q469" s="411"/>
      <c r="R469" s="411"/>
      <c r="S469" s="411"/>
      <c r="T469" s="411"/>
      <c r="U469" s="411"/>
      <c r="V469" s="411"/>
      <c r="W469" s="411"/>
      <c r="X469" s="411"/>
      <c r="Y469" s="411"/>
      <c r="Z469" s="411"/>
      <c r="AA469" s="411"/>
      <c r="AB469" s="411"/>
      <c r="AC469" s="411"/>
      <c r="AD469" s="411"/>
      <c r="AE469" s="411"/>
      <c r="AF469" s="411"/>
      <c r="AG469" s="411"/>
      <c r="AH469" s="411"/>
      <c r="AI469" s="411"/>
      <c r="AJ469" s="411"/>
      <c r="AK469" s="411"/>
      <c r="AL469" s="411"/>
      <c r="AM469" s="411"/>
      <c r="AN469" s="411"/>
      <c r="AO469" s="411"/>
      <c r="AP469" s="411"/>
      <c r="AQ469" s="411"/>
      <c r="AR469" s="411"/>
      <c r="AS469" s="411"/>
      <c r="AT469" s="411"/>
      <c r="AU469" s="411"/>
      <c r="AV469" s="411"/>
      <c r="AW469" s="411"/>
      <c r="AX469" s="411"/>
      <c r="AY469" s="411"/>
      <c r="AZ469" s="411"/>
      <c r="BA469" s="411"/>
    </row>
    <row r="470" spans="2:53" ht="14.25" customHeight="1" x14ac:dyDescent="0.25">
      <c r="B470" s="411"/>
      <c r="C470" s="428"/>
      <c r="D470" s="428"/>
      <c r="E470" s="411"/>
      <c r="F470" s="411"/>
      <c r="G470" s="411"/>
      <c r="H470" s="411"/>
      <c r="I470" s="411"/>
      <c r="J470" s="411"/>
      <c r="K470" s="411"/>
      <c r="L470" s="411"/>
      <c r="M470" s="411"/>
      <c r="N470" s="411"/>
      <c r="O470" s="411"/>
      <c r="P470" s="411"/>
      <c r="Q470" s="411"/>
      <c r="R470" s="411"/>
      <c r="S470" s="411"/>
      <c r="T470" s="411"/>
      <c r="U470" s="411"/>
      <c r="V470" s="411"/>
      <c r="W470" s="411"/>
      <c r="X470" s="411"/>
      <c r="Y470" s="411"/>
      <c r="Z470" s="411"/>
      <c r="AA470" s="411"/>
      <c r="AB470" s="411"/>
      <c r="AC470" s="411"/>
      <c r="AD470" s="411"/>
      <c r="AE470" s="411"/>
      <c r="AF470" s="411"/>
      <c r="AG470" s="411"/>
      <c r="AH470" s="411"/>
      <c r="AI470" s="411"/>
      <c r="AJ470" s="411"/>
      <c r="AK470" s="411"/>
      <c r="AL470" s="411"/>
      <c r="AM470" s="411"/>
      <c r="AN470" s="411"/>
      <c r="AO470" s="411"/>
      <c r="AP470" s="411"/>
      <c r="AQ470" s="411"/>
      <c r="AR470" s="411"/>
      <c r="AS470" s="411"/>
      <c r="AT470" s="411"/>
      <c r="AU470" s="411"/>
      <c r="AV470" s="411"/>
      <c r="AW470" s="411"/>
      <c r="AX470" s="411"/>
      <c r="AY470" s="411"/>
      <c r="AZ470" s="411"/>
      <c r="BA470" s="411"/>
    </row>
    <row r="471" spans="2:53" ht="14.25" customHeight="1" x14ac:dyDescent="0.25">
      <c r="B471" s="411"/>
      <c r="C471" s="428"/>
      <c r="D471" s="428"/>
      <c r="E471" s="411"/>
      <c r="F471" s="411"/>
      <c r="G471" s="411"/>
      <c r="H471" s="411"/>
      <c r="I471" s="411"/>
      <c r="J471" s="411"/>
      <c r="K471" s="411"/>
      <c r="L471" s="411"/>
      <c r="M471" s="411"/>
      <c r="N471" s="411"/>
      <c r="O471" s="411"/>
      <c r="P471" s="411"/>
      <c r="Q471" s="411"/>
      <c r="R471" s="411"/>
      <c r="S471" s="411"/>
      <c r="T471" s="411"/>
      <c r="U471" s="411"/>
      <c r="V471" s="411"/>
      <c r="W471" s="411"/>
      <c r="X471" s="411"/>
      <c r="Y471" s="411"/>
      <c r="Z471" s="411"/>
      <c r="AA471" s="411"/>
      <c r="AB471" s="411"/>
      <c r="AC471" s="411"/>
      <c r="AD471" s="411"/>
      <c r="AE471" s="411"/>
      <c r="AF471" s="411"/>
      <c r="AG471" s="411"/>
      <c r="AH471" s="411"/>
      <c r="AI471" s="411"/>
      <c r="AJ471" s="411"/>
      <c r="AK471" s="411"/>
      <c r="AL471" s="411"/>
      <c r="AM471" s="411"/>
      <c r="AN471" s="411"/>
      <c r="AO471" s="411"/>
      <c r="AP471" s="411"/>
      <c r="AQ471" s="411"/>
      <c r="AR471" s="411"/>
      <c r="AS471" s="411"/>
      <c r="AT471" s="411"/>
      <c r="AU471" s="411"/>
      <c r="AV471" s="411"/>
      <c r="AW471" s="411"/>
      <c r="AX471" s="411"/>
      <c r="AY471" s="411"/>
      <c r="AZ471" s="411"/>
      <c r="BA471" s="411"/>
    </row>
    <row r="472" spans="2:53" ht="14.25" customHeight="1" x14ac:dyDescent="0.25">
      <c r="B472" s="411"/>
      <c r="C472" s="428"/>
      <c r="D472" s="428"/>
      <c r="E472" s="411"/>
      <c r="F472" s="411"/>
      <c r="G472" s="411"/>
      <c r="H472" s="411"/>
      <c r="I472" s="411"/>
      <c r="J472" s="411"/>
      <c r="K472" s="411"/>
      <c r="L472" s="411"/>
      <c r="M472" s="411"/>
      <c r="N472" s="411"/>
      <c r="O472" s="411"/>
      <c r="P472" s="411"/>
      <c r="Q472" s="411"/>
      <c r="R472" s="411"/>
      <c r="S472" s="411"/>
      <c r="T472" s="411"/>
      <c r="U472" s="411"/>
      <c r="V472" s="411"/>
      <c r="W472" s="411"/>
      <c r="X472" s="411"/>
      <c r="Y472" s="411"/>
      <c r="Z472" s="411"/>
      <c r="AA472" s="411"/>
      <c r="AB472" s="411"/>
      <c r="AC472" s="411"/>
      <c r="AD472" s="411"/>
      <c r="AE472" s="411"/>
      <c r="AF472" s="411"/>
      <c r="AG472" s="411"/>
      <c r="AH472" s="411"/>
      <c r="AI472" s="411"/>
      <c r="AJ472" s="411"/>
      <c r="AK472" s="411"/>
      <c r="AL472" s="411"/>
      <c r="AM472" s="411"/>
      <c r="AN472" s="411"/>
      <c r="AO472" s="411"/>
      <c r="AP472" s="411"/>
      <c r="AQ472" s="411"/>
      <c r="AR472" s="411"/>
      <c r="AS472" s="411"/>
      <c r="AT472" s="411"/>
      <c r="AU472" s="411"/>
      <c r="AV472" s="411"/>
      <c r="AW472" s="411"/>
      <c r="AX472" s="411"/>
      <c r="AY472" s="411"/>
      <c r="AZ472" s="411"/>
      <c r="BA472" s="411"/>
    </row>
    <row r="473" spans="2:53" ht="14.25" customHeight="1" x14ac:dyDescent="0.25">
      <c r="B473" s="411"/>
      <c r="C473" s="428"/>
      <c r="D473" s="428"/>
      <c r="E473" s="411"/>
      <c r="F473" s="411"/>
      <c r="G473" s="411"/>
      <c r="H473" s="411"/>
      <c r="I473" s="411"/>
      <c r="J473" s="411"/>
      <c r="K473" s="411"/>
      <c r="L473" s="411"/>
      <c r="M473" s="411"/>
      <c r="N473" s="411"/>
      <c r="O473" s="411"/>
      <c r="P473" s="411"/>
      <c r="Q473" s="411"/>
      <c r="R473" s="411"/>
      <c r="S473" s="411"/>
      <c r="T473" s="411"/>
      <c r="U473" s="411"/>
      <c r="V473" s="411"/>
      <c r="W473" s="411"/>
      <c r="X473" s="411"/>
      <c r="Y473" s="411"/>
      <c r="Z473" s="411"/>
      <c r="AA473" s="411"/>
      <c r="AB473" s="411"/>
      <c r="AC473" s="411"/>
      <c r="AD473" s="411"/>
      <c r="AE473" s="411"/>
      <c r="AF473" s="411"/>
      <c r="AG473" s="411"/>
      <c r="AH473" s="411"/>
      <c r="AI473" s="411"/>
      <c r="AJ473" s="411"/>
      <c r="AK473" s="411"/>
      <c r="AL473" s="411"/>
      <c r="AM473" s="411"/>
      <c r="AN473" s="411"/>
      <c r="AO473" s="411"/>
      <c r="AP473" s="411"/>
      <c r="AQ473" s="411"/>
      <c r="AR473" s="411"/>
      <c r="AS473" s="411"/>
      <c r="AT473" s="411"/>
      <c r="AU473" s="411"/>
      <c r="AV473" s="411"/>
      <c r="AW473" s="411"/>
      <c r="AX473" s="411"/>
      <c r="AY473" s="411"/>
      <c r="AZ473" s="411"/>
      <c r="BA473" s="411"/>
    </row>
    <row r="474" spans="2:53" ht="14.25" customHeight="1" x14ac:dyDescent="0.25">
      <c r="B474" s="411"/>
      <c r="C474" s="428"/>
      <c r="D474" s="428"/>
      <c r="E474" s="411"/>
      <c r="F474" s="411"/>
      <c r="G474" s="411"/>
      <c r="H474" s="411"/>
      <c r="I474" s="411"/>
      <c r="J474" s="411"/>
      <c r="K474" s="411"/>
      <c r="L474" s="411"/>
      <c r="M474" s="411"/>
      <c r="N474" s="411"/>
      <c r="O474" s="411"/>
      <c r="P474" s="411"/>
      <c r="Q474" s="411"/>
      <c r="R474" s="411"/>
      <c r="S474" s="411"/>
      <c r="T474" s="411"/>
      <c r="U474" s="411"/>
      <c r="V474" s="411"/>
      <c r="W474" s="411"/>
      <c r="X474" s="411"/>
      <c r="Y474" s="411"/>
      <c r="Z474" s="411"/>
      <c r="AA474" s="411"/>
      <c r="AB474" s="411"/>
      <c r="AC474" s="411"/>
      <c r="AD474" s="411"/>
      <c r="AE474" s="411"/>
      <c r="AF474" s="411"/>
      <c r="AG474" s="411"/>
      <c r="AH474" s="411"/>
      <c r="AI474" s="411"/>
      <c r="AJ474" s="411"/>
      <c r="AK474" s="411"/>
      <c r="AL474" s="411"/>
      <c r="AM474" s="411"/>
      <c r="AN474" s="411"/>
      <c r="AO474" s="411"/>
      <c r="AP474" s="411"/>
      <c r="AQ474" s="411"/>
      <c r="AR474" s="411"/>
      <c r="AS474" s="411"/>
      <c r="AT474" s="411"/>
      <c r="AU474" s="411"/>
      <c r="AV474" s="411"/>
      <c r="AW474" s="411"/>
      <c r="AX474" s="411"/>
      <c r="AY474" s="411"/>
      <c r="AZ474" s="411"/>
      <c r="BA474" s="411"/>
    </row>
    <row r="475" spans="2:53" ht="14.25" customHeight="1" x14ac:dyDescent="0.25">
      <c r="B475" s="411"/>
      <c r="C475" s="428"/>
      <c r="D475" s="428"/>
      <c r="E475" s="411"/>
      <c r="F475" s="411"/>
      <c r="G475" s="411"/>
      <c r="H475" s="411"/>
      <c r="I475" s="411"/>
      <c r="J475" s="411"/>
      <c r="K475" s="411"/>
      <c r="L475" s="411"/>
      <c r="M475" s="411"/>
      <c r="N475" s="411"/>
      <c r="O475" s="411"/>
      <c r="P475" s="411"/>
      <c r="Q475" s="411"/>
      <c r="R475" s="411"/>
      <c r="S475" s="411"/>
      <c r="T475" s="411"/>
      <c r="U475" s="411"/>
      <c r="V475" s="411"/>
      <c r="W475" s="411"/>
      <c r="X475" s="411"/>
      <c r="Y475" s="411"/>
      <c r="Z475" s="411"/>
      <c r="AA475" s="411"/>
      <c r="AB475" s="411"/>
      <c r="AC475" s="411"/>
      <c r="AD475" s="411"/>
      <c r="AE475" s="411"/>
      <c r="AF475" s="411"/>
      <c r="AG475" s="411"/>
      <c r="AH475" s="411"/>
      <c r="AI475" s="411"/>
      <c r="AJ475" s="411"/>
      <c r="AK475" s="411"/>
      <c r="AL475" s="411"/>
      <c r="AM475" s="411"/>
      <c r="AN475" s="411"/>
      <c r="AO475" s="411"/>
      <c r="AP475" s="411"/>
      <c r="AQ475" s="411"/>
      <c r="AR475" s="411"/>
      <c r="AS475" s="411"/>
      <c r="AT475" s="411"/>
      <c r="AU475" s="411"/>
      <c r="AV475" s="411"/>
      <c r="AW475" s="411"/>
      <c r="AX475" s="411"/>
      <c r="AY475" s="411"/>
      <c r="AZ475" s="411"/>
      <c r="BA475" s="411"/>
    </row>
    <row r="476" spans="2:53" ht="14.25" customHeight="1" x14ac:dyDescent="0.25">
      <c r="B476" s="411"/>
      <c r="C476" s="428"/>
      <c r="D476" s="428"/>
      <c r="E476" s="411"/>
      <c r="F476" s="411"/>
      <c r="G476" s="411"/>
      <c r="H476" s="411"/>
      <c r="I476" s="411"/>
      <c r="J476" s="411"/>
      <c r="K476" s="411"/>
      <c r="L476" s="411"/>
      <c r="M476" s="411"/>
      <c r="N476" s="411"/>
      <c r="O476" s="411"/>
      <c r="P476" s="411"/>
      <c r="Q476" s="411"/>
      <c r="R476" s="411"/>
      <c r="S476" s="411"/>
      <c r="T476" s="411"/>
      <c r="U476" s="411"/>
      <c r="V476" s="411"/>
      <c r="W476" s="411"/>
      <c r="X476" s="411"/>
      <c r="Y476" s="411"/>
      <c r="Z476" s="411"/>
      <c r="AA476" s="411"/>
      <c r="AB476" s="411"/>
      <c r="AC476" s="411"/>
      <c r="AD476" s="411"/>
      <c r="AE476" s="411"/>
      <c r="AF476" s="411"/>
      <c r="AG476" s="411"/>
      <c r="AH476" s="411"/>
      <c r="AI476" s="411"/>
      <c r="AJ476" s="411"/>
      <c r="AK476" s="411"/>
      <c r="AL476" s="411"/>
      <c r="AM476" s="411"/>
      <c r="AN476" s="411"/>
      <c r="AO476" s="411"/>
      <c r="AP476" s="411"/>
      <c r="AQ476" s="411"/>
      <c r="AR476" s="411"/>
      <c r="AS476" s="411"/>
      <c r="AT476" s="411"/>
      <c r="AU476" s="411"/>
      <c r="AV476" s="411"/>
      <c r="AW476" s="411"/>
      <c r="AX476" s="411"/>
      <c r="AY476" s="411"/>
      <c r="AZ476" s="411"/>
      <c r="BA476" s="411"/>
    </row>
    <row r="477" spans="2:53" ht="14.25" customHeight="1" x14ac:dyDescent="0.25">
      <c r="B477" s="411"/>
      <c r="C477" s="428"/>
      <c r="D477" s="428"/>
      <c r="E477" s="411"/>
      <c r="F477" s="411"/>
      <c r="G477" s="411"/>
      <c r="H477" s="411"/>
      <c r="I477" s="411"/>
      <c r="J477" s="411"/>
      <c r="K477" s="411"/>
      <c r="L477" s="411"/>
      <c r="M477" s="411"/>
      <c r="N477" s="411"/>
      <c r="O477" s="411"/>
      <c r="P477" s="411"/>
      <c r="Q477" s="411"/>
      <c r="R477" s="411"/>
      <c r="S477" s="411"/>
      <c r="T477" s="411"/>
      <c r="U477" s="411"/>
      <c r="V477" s="411"/>
      <c r="W477" s="411"/>
      <c r="X477" s="411"/>
      <c r="Y477" s="411"/>
      <c r="Z477" s="411"/>
      <c r="AA477" s="411"/>
      <c r="AB477" s="411"/>
      <c r="AC477" s="411"/>
      <c r="AD477" s="411"/>
      <c r="AE477" s="411"/>
      <c r="AF477" s="411"/>
      <c r="AG477" s="411"/>
      <c r="AH477" s="411"/>
      <c r="AI477" s="411"/>
      <c r="AJ477" s="411"/>
      <c r="AK477" s="411"/>
      <c r="AL477" s="411"/>
      <c r="AM477" s="411"/>
      <c r="AN477" s="411"/>
      <c r="AO477" s="411"/>
      <c r="AP477" s="411"/>
      <c r="AQ477" s="411"/>
      <c r="AR477" s="411"/>
      <c r="AS477" s="411"/>
      <c r="AT477" s="411"/>
      <c r="AU477" s="411"/>
      <c r="AV477" s="411"/>
      <c r="AW477" s="411"/>
      <c r="AX477" s="411"/>
      <c r="AY477" s="411"/>
      <c r="AZ477" s="411"/>
      <c r="BA477" s="411"/>
    </row>
    <row r="478" spans="2:53" ht="14.25" customHeight="1" x14ac:dyDescent="0.25">
      <c r="B478" s="411"/>
      <c r="C478" s="428"/>
      <c r="D478" s="428"/>
      <c r="E478" s="411"/>
      <c r="F478" s="411"/>
      <c r="G478" s="411"/>
      <c r="H478" s="411"/>
      <c r="I478" s="411"/>
      <c r="J478" s="411"/>
      <c r="K478" s="411"/>
      <c r="L478" s="411"/>
      <c r="M478" s="411"/>
      <c r="N478" s="411"/>
      <c r="O478" s="411"/>
      <c r="P478" s="411"/>
      <c r="Q478" s="411"/>
      <c r="R478" s="411"/>
      <c r="S478" s="411"/>
      <c r="T478" s="411"/>
      <c r="U478" s="411"/>
      <c r="V478" s="411"/>
      <c r="W478" s="411"/>
      <c r="X478" s="411"/>
      <c r="Y478" s="411"/>
      <c r="Z478" s="411"/>
      <c r="AA478" s="411"/>
      <c r="AB478" s="411"/>
      <c r="AC478" s="411"/>
      <c r="AD478" s="411"/>
      <c r="AE478" s="411"/>
      <c r="AF478" s="411"/>
      <c r="AG478" s="411"/>
      <c r="AH478" s="411"/>
      <c r="AI478" s="411"/>
      <c r="AJ478" s="411"/>
      <c r="AK478" s="411"/>
      <c r="AL478" s="411"/>
      <c r="AM478" s="411"/>
      <c r="AN478" s="411"/>
      <c r="AO478" s="411"/>
      <c r="AP478" s="411"/>
      <c r="AQ478" s="411"/>
      <c r="AR478" s="411"/>
      <c r="AS478" s="411"/>
      <c r="AT478" s="411"/>
      <c r="AU478" s="411"/>
      <c r="AV478" s="411"/>
      <c r="AW478" s="411"/>
      <c r="AX478" s="411"/>
      <c r="AY478" s="411"/>
      <c r="AZ478" s="411"/>
      <c r="BA478" s="411"/>
    </row>
    <row r="479" spans="2:53" ht="14.25" customHeight="1" x14ac:dyDescent="0.25">
      <c r="B479" s="411"/>
      <c r="C479" s="428"/>
      <c r="D479" s="428"/>
      <c r="E479" s="411"/>
      <c r="F479" s="411"/>
      <c r="G479" s="411"/>
      <c r="H479" s="411"/>
      <c r="I479" s="411"/>
      <c r="J479" s="411"/>
      <c r="K479" s="411"/>
      <c r="L479" s="411"/>
      <c r="M479" s="411"/>
      <c r="N479" s="411"/>
      <c r="O479" s="411"/>
      <c r="P479" s="411"/>
      <c r="Q479" s="411"/>
      <c r="R479" s="411"/>
      <c r="S479" s="411"/>
      <c r="T479" s="411"/>
      <c r="U479" s="411"/>
      <c r="V479" s="411"/>
      <c r="W479" s="411"/>
      <c r="X479" s="411"/>
      <c r="Y479" s="411"/>
      <c r="Z479" s="411"/>
      <c r="AA479" s="411"/>
      <c r="AB479" s="411"/>
      <c r="AC479" s="411"/>
      <c r="AD479" s="411"/>
      <c r="AE479" s="411"/>
      <c r="AF479" s="411"/>
      <c r="AG479" s="411"/>
      <c r="AH479" s="411"/>
      <c r="AI479" s="411"/>
      <c r="AJ479" s="411"/>
      <c r="AK479" s="411"/>
      <c r="AL479" s="411"/>
      <c r="AM479" s="411"/>
      <c r="AN479" s="411"/>
      <c r="AO479" s="411"/>
      <c r="AP479" s="411"/>
      <c r="AQ479" s="411"/>
      <c r="AR479" s="411"/>
      <c r="AS479" s="411"/>
      <c r="AT479" s="411"/>
      <c r="AU479" s="411"/>
      <c r="AV479" s="411"/>
      <c r="AW479" s="411"/>
      <c r="AX479" s="411"/>
      <c r="AY479" s="411"/>
      <c r="AZ479" s="411"/>
      <c r="BA479" s="411"/>
    </row>
    <row r="480" spans="2:53" ht="14.25" customHeight="1" x14ac:dyDescent="0.25">
      <c r="B480" s="411"/>
      <c r="C480" s="428"/>
      <c r="D480" s="428"/>
      <c r="E480" s="411"/>
      <c r="F480" s="411"/>
      <c r="G480" s="411"/>
      <c r="H480" s="411"/>
      <c r="I480" s="411"/>
      <c r="J480" s="411"/>
      <c r="K480" s="411"/>
      <c r="L480" s="411"/>
      <c r="M480" s="411"/>
      <c r="N480" s="411"/>
      <c r="O480" s="411"/>
      <c r="P480" s="411"/>
      <c r="Q480" s="411"/>
      <c r="R480" s="411"/>
      <c r="S480" s="411"/>
      <c r="T480" s="411"/>
      <c r="U480" s="411"/>
      <c r="V480" s="411"/>
      <c r="W480" s="411"/>
      <c r="X480" s="411"/>
      <c r="Y480" s="411"/>
      <c r="Z480" s="411"/>
      <c r="AA480" s="411"/>
      <c r="AB480" s="411"/>
      <c r="AC480" s="411"/>
      <c r="AD480" s="411"/>
      <c r="AE480" s="411"/>
      <c r="AF480" s="411"/>
      <c r="AG480" s="411"/>
      <c r="AH480" s="411"/>
      <c r="AI480" s="411"/>
      <c r="AJ480" s="411"/>
      <c r="AK480" s="411"/>
      <c r="AL480" s="411"/>
      <c r="AM480" s="411"/>
      <c r="AN480" s="411"/>
      <c r="AO480" s="411"/>
      <c r="AP480" s="411"/>
      <c r="AQ480" s="411"/>
      <c r="AR480" s="411"/>
      <c r="AS480" s="411"/>
      <c r="AT480" s="411"/>
      <c r="AU480" s="411"/>
      <c r="AV480" s="411"/>
      <c r="AW480" s="411"/>
      <c r="AX480" s="411"/>
      <c r="AY480" s="411"/>
      <c r="AZ480" s="411"/>
      <c r="BA480" s="411"/>
    </row>
    <row r="481" spans="2:53" ht="14.25" customHeight="1" x14ac:dyDescent="0.25">
      <c r="B481" s="411"/>
      <c r="C481" s="428"/>
      <c r="D481" s="428"/>
      <c r="E481" s="411"/>
      <c r="F481" s="411"/>
      <c r="G481" s="411"/>
      <c r="H481" s="411"/>
      <c r="I481" s="411"/>
      <c r="J481" s="411"/>
      <c r="K481" s="411"/>
      <c r="L481" s="411"/>
      <c r="M481" s="411"/>
      <c r="N481" s="411"/>
      <c r="O481" s="411"/>
      <c r="P481" s="411"/>
      <c r="Q481" s="411"/>
      <c r="R481" s="411"/>
      <c r="S481" s="411"/>
      <c r="T481" s="411"/>
      <c r="U481" s="411"/>
      <c r="V481" s="411"/>
      <c r="W481" s="411"/>
      <c r="X481" s="411"/>
      <c r="Y481" s="411"/>
      <c r="Z481" s="411"/>
      <c r="AA481" s="411"/>
      <c r="AB481" s="411"/>
      <c r="AC481" s="411"/>
      <c r="AD481" s="411"/>
      <c r="AE481" s="411"/>
      <c r="AF481" s="411"/>
      <c r="AG481" s="411"/>
      <c r="AH481" s="411"/>
      <c r="AI481" s="411"/>
      <c r="AJ481" s="411"/>
      <c r="AK481" s="411"/>
      <c r="AL481" s="411"/>
      <c r="AM481" s="411"/>
      <c r="AN481" s="411"/>
      <c r="AO481" s="411"/>
      <c r="AP481" s="411"/>
      <c r="AQ481" s="411"/>
      <c r="AR481" s="411"/>
      <c r="AS481" s="411"/>
      <c r="AT481" s="411"/>
      <c r="AU481" s="411"/>
      <c r="AV481" s="411"/>
      <c r="AW481" s="411"/>
      <c r="AX481" s="411"/>
      <c r="AY481" s="411"/>
      <c r="AZ481" s="411"/>
      <c r="BA481" s="411"/>
    </row>
    <row r="482" spans="2:53" ht="14.25" customHeight="1" x14ac:dyDescent="0.25">
      <c r="B482" s="411"/>
      <c r="C482" s="428"/>
      <c r="D482" s="428"/>
      <c r="E482" s="411"/>
      <c r="F482" s="411"/>
      <c r="G482" s="411"/>
      <c r="H482" s="411"/>
      <c r="I482" s="411"/>
      <c r="J482" s="411"/>
      <c r="K482" s="411"/>
      <c r="L482" s="411"/>
      <c r="M482" s="411"/>
      <c r="N482" s="411"/>
      <c r="O482" s="411"/>
      <c r="P482" s="411"/>
      <c r="Q482" s="411"/>
      <c r="R482" s="411"/>
      <c r="S482" s="411"/>
      <c r="T482" s="411"/>
      <c r="U482" s="411"/>
      <c r="V482" s="411"/>
      <c r="W482" s="411"/>
      <c r="X482" s="411"/>
      <c r="Y482" s="411"/>
      <c r="Z482" s="411"/>
      <c r="AA482" s="411"/>
      <c r="AB482" s="411"/>
      <c r="AC482" s="411"/>
      <c r="AD482" s="411"/>
      <c r="AE482" s="411"/>
      <c r="AF482" s="411"/>
      <c r="AG482" s="411"/>
      <c r="AH482" s="411"/>
      <c r="AI482" s="411"/>
      <c r="AJ482" s="411"/>
      <c r="AK482" s="411"/>
      <c r="AL482" s="411"/>
      <c r="AM482" s="411"/>
      <c r="AN482" s="411"/>
      <c r="AO482" s="411"/>
      <c r="AP482" s="411"/>
      <c r="AQ482" s="411"/>
      <c r="AR482" s="411"/>
      <c r="AS482" s="411"/>
      <c r="AT482" s="411"/>
      <c r="AU482" s="411"/>
      <c r="AV482" s="411"/>
      <c r="AW482" s="411"/>
      <c r="AX482" s="411"/>
      <c r="AY482" s="411"/>
      <c r="AZ482" s="411"/>
      <c r="BA482" s="411"/>
    </row>
    <row r="483" spans="2:53" ht="14.25" customHeight="1" x14ac:dyDescent="0.25">
      <c r="B483" s="411"/>
      <c r="C483" s="428"/>
      <c r="D483" s="428"/>
      <c r="E483" s="411"/>
      <c r="F483" s="411"/>
      <c r="G483" s="411"/>
      <c r="H483" s="411"/>
      <c r="I483" s="411"/>
      <c r="J483" s="411"/>
      <c r="K483" s="411"/>
      <c r="L483" s="411"/>
      <c r="M483" s="411"/>
      <c r="N483" s="411"/>
      <c r="O483" s="411"/>
      <c r="P483" s="411"/>
      <c r="Q483" s="411"/>
      <c r="R483" s="411"/>
      <c r="S483" s="411"/>
      <c r="T483" s="411"/>
      <c r="U483" s="411"/>
      <c r="V483" s="411"/>
      <c r="W483" s="411"/>
      <c r="X483" s="411"/>
      <c r="Y483" s="411"/>
      <c r="Z483" s="411"/>
      <c r="AA483" s="411"/>
      <c r="AB483" s="411"/>
      <c r="AC483" s="411"/>
      <c r="AD483" s="411"/>
      <c r="AE483" s="411"/>
      <c r="AF483" s="411"/>
      <c r="AG483" s="411"/>
      <c r="AH483" s="411"/>
      <c r="AI483" s="411"/>
      <c r="AJ483" s="411"/>
      <c r="AK483" s="411"/>
      <c r="AL483" s="411"/>
      <c r="AM483" s="411"/>
      <c r="AN483" s="411"/>
      <c r="AO483" s="411"/>
      <c r="AP483" s="411"/>
      <c r="AQ483" s="411"/>
      <c r="AR483" s="411"/>
      <c r="AS483" s="411"/>
      <c r="AT483" s="411"/>
      <c r="AU483" s="411"/>
      <c r="AV483" s="411"/>
      <c r="AW483" s="411"/>
      <c r="AX483" s="411"/>
      <c r="AY483" s="411"/>
      <c r="AZ483" s="411"/>
      <c r="BA483" s="411"/>
    </row>
    <row r="484" spans="2:53" ht="14.25" customHeight="1" x14ac:dyDescent="0.25">
      <c r="B484" s="411"/>
      <c r="C484" s="428"/>
      <c r="D484" s="428"/>
      <c r="E484" s="411"/>
      <c r="F484" s="411"/>
      <c r="G484" s="411"/>
      <c r="H484" s="411"/>
      <c r="I484" s="411"/>
      <c r="J484" s="411"/>
      <c r="K484" s="411"/>
      <c r="L484" s="411"/>
      <c r="M484" s="411"/>
      <c r="N484" s="411"/>
      <c r="O484" s="411"/>
      <c r="P484" s="411"/>
      <c r="Q484" s="411"/>
      <c r="R484" s="411"/>
      <c r="S484" s="411"/>
      <c r="T484" s="411"/>
      <c r="U484" s="411"/>
      <c r="V484" s="411"/>
      <c r="W484" s="411"/>
      <c r="X484" s="411"/>
      <c r="Y484" s="411"/>
      <c r="Z484" s="411"/>
      <c r="AA484" s="411"/>
      <c r="AB484" s="411"/>
      <c r="AC484" s="411"/>
      <c r="AD484" s="411"/>
      <c r="AE484" s="411"/>
      <c r="AF484" s="411"/>
      <c r="AG484" s="411"/>
      <c r="AH484" s="411"/>
      <c r="AI484" s="411"/>
      <c r="AJ484" s="411"/>
      <c r="AK484" s="411"/>
      <c r="AL484" s="411"/>
      <c r="AM484" s="411"/>
      <c r="AN484" s="411"/>
      <c r="AO484" s="411"/>
      <c r="AP484" s="411"/>
      <c r="AQ484" s="411"/>
      <c r="AR484" s="411"/>
      <c r="AS484" s="411"/>
      <c r="AT484" s="411"/>
      <c r="AU484" s="411"/>
      <c r="AV484" s="411"/>
      <c r="AW484" s="411"/>
      <c r="AX484" s="411"/>
      <c r="AY484" s="411"/>
      <c r="AZ484" s="411"/>
      <c r="BA484" s="411"/>
    </row>
    <row r="485" spans="2:53" ht="14.25" customHeight="1" x14ac:dyDescent="0.25">
      <c r="B485" s="411"/>
      <c r="C485" s="428"/>
      <c r="D485" s="428"/>
      <c r="E485" s="411"/>
      <c r="F485" s="411"/>
      <c r="G485" s="411"/>
      <c r="H485" s="411"/>
      <c r="I485" s="411"/>
      <c r="J485" s="411"/>
      <c r="K485" s="411"/>
      <c r="L485" s="411"/>
      <c r="M485" s="411"/>
      <c r="N485" s="411"/>
      <c r="O485" s="411"/>
      <c r="P485" s="411"/>
      <c r="Q485" s="411"/>
      <c r="R485" s="411"/>
      <c r="S485" s="411"/>
      <c r="T485" s="411"/>
      <c r="U485" s="411"/>
      <c r="V485" s="411"/>
      <c r="W485" s="411"/>
      <c r="X485" s="411"/>
      <c r="Y485" s="411"/>
      <c r="Z485" s="411"/>
      <c r="AA485" s="411"/>
      <c r="AB485" s="411"/>
      <c r="AC485" s="411"/>
      <c r="AD485" s="411"/>
      <c r="AE485" s="411"/>
      <c r="AF485" s="411"/>
      <c r="AG485" s="411"/>
      <c r="AH485" s="411"/>
      <c r="AI485" s="411"/>
      <c r="AJ485" s="411"/>
      <c r="AK485" s="411"/>
      <c r="AL485" s="411"/>
      <c r="AM485" s="411"/>
      <c r="AN485" s="411"/>
      <c r="AO485" s="411"/>
      <c r="AP485" s="411"/>
      <c r="AQ485" s="411"/>
      <c r="AR485" s="411"/>
      <c r="AS485" s="411"/>
      <c r="AT485" s="411"/>
      <c r="AU485" s="411"/>
      <c r="AV485" s="411"/>
      <c r="AW485" s="411"/>
      <c r="AX485" s="411"/>
      <c r="AY485" s="411"/>
      <c r="AZ485" s="411"/>
      <c r="BA485" s="411"/>
    </row>
    <row r="486" spans="2:53" ht="14.25" customHeight="1" x14ac:dyDescent="0.25">
      <c r="B486" s="411"/>
      <c r="C486" s="428"/>
      <c r="D486" s="428"/>
      <c r="E486" s="411"/>
      <c r="F486" s="411"/>
      <c r="G486" s="411"/>
      <c r="H486" s="411"/>
      <c r="I486" s="411"/>
      <c r="J486" s="411"/>
      <c r="K486" s="411"/>
      <c r="L486" s="411"/>
      <c r="M486" s="411"/>
      <c r="N486" s="411"/>
      <c r="O486" s="411"/>
      <c r="P486" s="411"/>
      <c r="Q486" s="411"/>
      <c r="R486" s="411"/>
      <c r="S486" s="411"/>
      <c r="T486" s="411"/>
      <c r="U486" s="411"/>
      <c r="V486" s="411"/>
      <c r="W486" s="411"/>
      <c r="X486" s="411"/>
      <c r="Y486" s="411"/>
      <c r="Z486" s="411"/>
      <c r="AA486" s="411"/>
      <c r="AB486" s="411"/>
      <c r="AC486" s="411"/>
      <c r="AD486" s="411"/>
      <c r="AE486" s="411"/>
      <c r="AF486" s="411"/>
      <c r="AG486" s="411"/>
      <c r="AH486" s="411"/>
      <c r="AI486" s="411"/>
      <c r="AJ486" s="411"/>
      <c r="AK486" s="411"/>
      <c r="AL486" s="411"/>
      <c r="AM486" s="411"/>
      <c r="AN486" s="411"/>
      <c r="AO486" s="411"/>
      <c r="AP486" s="411"/>
      <c r="AQ486" s="411"/>
      <c r="AR486" s="411"/>
      <c r="AS486" s="411"/>
      <c r="AT486" s="411"/>
      <c r="AU486" s="411"/>
      <c r="AV486" s="411"/>
      <c r="AW486" s="411"/>
      <c r="AX486" s="411"/>
      <c r="AY486" s="411"/>
      <c r="AZ486" s="411"/>
      <c r="BA486" s="411"/>
    </row>
    <row r="487" spans="2:53" ht="14.25" customHeight="1" x14ac:dyDescent="0.25">
      <c r="B487" s="411"/>
      <c r="C487" s="428"/>
      <c r="D487" s="428"/>
      <c r="E487" s="411"/>
      <c r="F487" s="411"/>
      <c r="G487" s="411"/>
      <c r="H487" s="411"/>
      <c r="I487" s="411"/>
      <c r="J487" s="411"/>
      <c r="K487" s="411"/>
      <c r="L487" s="411"/>
      <c r="M487" s="411"/>
      <c r="N487" s="411"/>
      <c r="O487" s="411"/>
      <c r="P487" s="411"/>
      <c r="Q487" s="411"/>
      <c r="R487" s="411"/>
      <c r="S487" s="411"/>
      <c r="T487" s="411"/>
      <c r="U487" s="411"/>
      <c r="V487" s="411"/>
      <c r="W487" s="411"/>
      <c r="X487" s="411"/>
      <c r="Y487" s="411"/>
      <c r="Z487" s="411"/>
      <c r="AA487" s="411"/>
      <c r="AB487" s="411"/>
      <c r="AC487" s="411"/>
      <c r="AD487" s="411"/>
      <c r="AE487" s="411"/>
      <c r="AF487" s="411"/>
      <c r="AG487" s="411"/>
      <c r="AH487" s="411"/>
      <c r="AI487" s="411"/>
      <c r="AJ487" s="411"/>
      <c r="AK487" s="411"/>
      <c r="AL487" s="411"/>
      <c r="AM487" s="411"/>
      <c r="AN487" s="411"/>
      <c r="AO487" s="411"/>
      <c r="AP487" s="411"/>
      <c r="AQ487" s="411"/>
      <c r="AR487" s="411"/>
      <c r="AS487" s="411"/>
      <c r="AT487" s="411"/>
      <c r="AU487" s="411"/>
      <c r="AV487" s="411"/>
      <c r="AW487" s="411"/>
      <c r="AX487" s="411"/>
      <c r="AY487" s="411"/>
      <c r="AZ487" s="411"/>
      <c r="BA487" s="411"/>
    </row>
    <row r="488" spans="2:53" ht="14.25" customHeight="1" x14ac:dyDescent="0.25">
      <c r="B488" s="411"/>
      <c r="C488" s="428"/>
      <c r="D488" s="428"/>
      <c r="E488" s="411"/>
      <c r="F488" s="411"/>
      <c r="G488" s="411"/>
      <c r="H488" s="411"/>
      <c r="I488" s="411"/>
      <c r="J488" s="411"/>
      <c r="K488" s="411"/>
      <c r="L488" s="411"/>
      <c r="M488" s="411"/>
      <c r="N488" s="411"/>
      <c r="O488" s="411"/>
      <c r="P488" s="411"/>
      <c r="Q488" s="411"/>
      <c r="R488" s="411"/>
      <c r="S488" s="411"/>
      <c r="T488" s="411"/>
      <c r="U488" s="411"/>
      <c r="V488" s="411"/>
      <c r="W488" s="411"/>
      <c r="X488" s="411"/>
      <c r="Y488" s="411"/>
      <c r="Z488" s="411"/>
      <c r="AA488" s="411"/>
      <c r="AB488" s="411"/>
      <c r="AC488" s="411"/>
      <c r="AD488" s="411"/>
      <c r="AE488" s="411"/>
      <c r="AF488" s="411"/>
      <c r="AG488" s="411"/>
      <c r="AH488" s="411"/>
      <c r="AI488" s="411"/>
      <c r="AJ488" s="411"/>
      <c r="AK488" s="411"/>
      <c r="AL488" s="411"/>
      <c r="AM488" s="411"/>
      <c r="AN488" s="411"/>
      <c r="AO488" s="411"/>
      <c r="AP488" s="411"/>
      <c r="AQ488" s="411"/>
      <c r="AR488" s="411"/>
      <c r="AS488" s="411"/>
      <c r="AT488" s="411"/>
      <c r="AU488" s="411"/>
      <c r="AV488" s="411"/>
      <c r="AW488" s="411"/>
      <c r="AX488" s="411"/>
      <c r="AY488" s="411"/>
      <c r="AZ488" s="411"/>
      <c r="BA488" s="411"/>
    </row>
    <row r="489" spans="2:53" ht="14.25" customHeight="1" x14ac:dyDescent="0.25">
      <c r="B489" s="411"/>
      <c r="C489" s="428"/>
      <c r="D489" s="428"/>
      <c r="E489" s="411"/>
      <c r="F489" s="411"/>
      <c r="G489" s="411"/>
      <c r="H489" s="411"/>
      <c r="I489" s="411"/>
      <c r="J489" s="411"/>
      <c r="K489" s="411"/>
      <c r="L489" s="411"/>
      <c r="M489" s="411"/>
      <c r="N489" s="411"/>
      <c r="O489" s="411"/>
      <c r="P489" s="411"/>
      <c r="Q489" s="411"/>
      <c r="R489" s="411"/>
      <c r="S489" s="411"/>
      <c r="T489" s="411"/>
      <c r="U489" s="411"/>
      <c r="V489" s="411"/>
      <c r="W489" s="411"/>
      <c r="X489" s="411"/>
      <c r="Y489" s="411"/>
      <c r="Z489" s="411"/>
      <c r="AA489" s="411"/>
      <c r="AB489" s="411"/>
      <c r="AC489" s="411"/>
      <c r="AD489" s="411"/>
      <c r="AE489" s="411"/>
      <c r="AF489" s="411"/>
      <c r="AG489" s="411"/>
      <c r="AH489" s="411"/>
      <c r="AI489" s="411"/>
      <c r="AJ489" s="411"/>
      <c r="AK489" s="411"/>
      <c r="AL489" s="411"/>
      <c r="AM489" s="411"/>
      <c r="AN489" s="411"/>
      <c r="AO489" s="411"/>
      <c r="AP489" s="411"/>
      <c r="AQ489" s="411"/>
      <c r="AR489" s="411"/>
      <c r="AS489" s="411"/>
      <c r="AT489" s="411"/>
      <c r="AU489" s="411"/>
      <c r="AV489" s="411"/>
      <c r="AW489" s="411"/>
      <c r="AX489" s="411"/>
      <c r="AY489" s="411"/>
      <c r="AZ489" s="411"/>
      <c r="BA489" s="411"/>
    </row>
    <row r="490" spans="2:53" ht="14.25" customHeight="1" x14ac:dyDescent="0.25">
      <c r="B490" s="411"/>
      <c r="C490" s="428"/>
      <c r="D490" s="428"/>
      <c r="E490" s="411"/>
      <c r="F490" s="411"/>
      <c r="G490" s="411"/>
      <c r="H490" s="411"/>
      <c r="I490" s="411"/>
      <c r="J490" s="411"/>
      <c r="K490" s="411"/>
      <c r="L490" s="411"/>
      <c r="M490" s="411"/>
      <c r="N490" s="411"/>
      <c r="O490" s="411"/>
      <c r="P490" s="411"/>
      <c r="Q490" s="411"/>
      <c r="R490" s="411"/>
      <c r="S490" s="411"/>
      <c r="T490" s="411"/>
      <c r="U490" s="411"/>
      <c r="V490" s="411"/>
      <c r="W490" s="411"/>
      <c r="X490" s="411"/>
      <c r="Y490" s="411"/>
      <c r="Z490" s="411"/>
      <c r="AA490" s="411"/>
      <c r="AB490" s="411"/>
      <c r="AC490" s="411"/>
      <c r="AD490" s="411"/>
      <c r="AE490" s="411"/>
      <c r="AF490" s="411"/>
      <c r="AG490" s="411"/>
      <c r="AH490" s="411"/>
      <c r="AI490" s="411"/>
      <c r="AJ490" s="411"/>
      <c r="AK490" s="411"/>
      <c r="AL490" s="411"/>
      <c r="AM490" s="411"/>
      <c r="AN490" s="411"/>
      <c r="AO490" s="411"/>
      <c r="AP490" s="411"/>
      <c r="AQ490" s="411"/>
      <c r="AR490" s="411"/>
      <c r="AS490" s="411"/>
      <c r="AT490" s="411"/>
      <c r="AU490" s="411"/>
      <c r="AV490" s="411"/>
      <c r="AW490" s="411"/>
      <c r="AX490" s="411"/>
      <c r="AY490" s="411"/>
      <c r="AZ490" s="411"/>
      <c r="BA490" s="411"/>
    </row>
    <row r="491" spans="2:53" ht="14.25" customHeight="1" x14ac:dyDescent="0.25">
      <c r="B491" s="411"/>
      <c r="C491" s="428"/>
      <c r="D491" s="428"/>
      <c r="E491" s="411"/>
      <c r="F491" s="411"/>
      <c r="G491" s="411"/>
      <c r="H491" s="411"/>
      <c r="I491" s="411"/>
      <c r="J491" s="411"/>
      <c r="K491" s="411"/>
      <c r="L491" s="411"/>
      <c r="M491" s="411"/>
      <c r="N491" s="411"/>
      <c r="O491" s="411"/>
      <c r="P491" s="411"/>
      <c r="Q491" s="411"/>
      <c r="R491" s="411"/>
      <c r="S491" s="411"/>
      <c r="T491" s="411"/>
      <c r="U491" s="411"/>
      <c r="V491" s="411"/>
      <c r="W491" s="411"/>
      <c r="X491" s="411"/>
      <c r="Y491" s="411"/>
      <c r="Z491" s="411"/>
      <c r="AA491" s="411"/>
      <c r="AB491" s="411"/>
      <c r="AC491" s="411"/>
      <c r="AD491" s="411"/>
      <c r="AE491" s="411"/>
      <c r="AF491" s="411"/>
      <c r="AG491" s="411"/>
      <c r="AH491" s="411"/>
      <c r="AI491" s="411"/>
      <c r="AJ491" s="411"/>
      <c r="AK491" s="411"/>
      <c r="AL491" s="411"/>
      <c r="AM491" s="411"/>
      <c r="AN491" s="411"/>
      <c r="AO491" s="411"/>
      <c r="AP491" s="411"/>
      <c r="AQ491" s="411"/>
      <c r="AR491" s="411"/>
      <c r="AS491" s="411"/>
      <c r="AT491" s="411"/>
      <c r="AU491" s="411"/>
      <c r="AV491" s="411"/>
      <c r="AW491" s="411"/>
      <c r="AX491" s="411"/>
      <c r="AY491" s="411"/>
      <c r="AZ491" s="411"/>
      <c r="BA491" s="411"/>
    </row>
    <row r="492" spans="2:53" ht="14.25" customHeight="1" x14ac:dyDescent="0.25">
      <c r="B492" s="411"/>
      <c r="C492" s="428"/>
      <c r="D492" s="428"/>
      <c r="E492" s="411"/>
      <c r="F492" s="411"/>
      <c r="G492" s="411"/>
      <c r="H492" s="411"/>
      <c r="I492" s="411"/>
      <c r="J492" s="411"/>
      <c r="K492" s="411"/>
      <c r="L492" s="411"/>
      <c r="M492" s="411"/>
      <c r="N492" s="411"/>
      <c r="O492" s="411"/>
      <c r="P492" s="411"/>
      <c r="Q492" s="411"/>
      <c r="R492" s="411"/>
      <c r="S492" s="411"/>
      <c r="T492" s="411"/>
      <c r="U492" s="411"/>
      <c r="V492" s="411"/>
      <c r="W492" s="411"/>
      <c r="X492" s="411"/>
      <c r="Y492" s="411"/>
      <c r="Z492" s="411"/>
      <c r="AA492" s="411"/>
      <c r="AB492" s="411"/>
      <c r="AC492" s="411"/>
      <c r="AD492" s="411"/>
      <c r="AE492" s="411"/>
      <c r="AF492" s="411"/>
      <c r="AG492" s="411"/>
      <c r="AH492" s="411"/>
      <c r="AI492" s="411"/>
      <c r="AJ492" s="411"/>
      <c r="AK492" s="411"/>
      <c r="AL492" s="411"/>
      <c r="AM492" s="411"/>
      <c r="AN492" s="411"/>
      <c r="AO492" s="411"/>
      <c r="AP492" s="411"/>
      <c r="AQ492" s="411"/>
      <c r="AR492" s="411"/>
      <c r="AS492" s="411"/>
      <c r="AT492" s="411"/>
      <c r="AU492" s="411"/>
      <c r="AV492" s="411"/>
      <c r="AW492" s="411"/>
      <c r="AX492" s="411"/>
      <c r="AY492" s="411"/>
      <c r="AZ492" s="411"/>
      <c r="BA492" s="411"/>
    </row>
    <row r="493" spans="2:53" ht="14.25" customHeight="1" x14ac:dyDescent="0.25">
      <c r="B493" s="411"/>
      <c r="C493" s="428"/>
      <c r="D493" s="428"/>
      <c r="E493" s="411"/>
      <c r="F493" s="411"/>
      <c r="G493" s="411"/>
      <c r="H493" s="411"/>
      <c r="I493" s="411"/>
      <c r="J493" s="411"/>
      <c r="K493" s="411"/>
      <c r="L493" s="411"/>
      <c r="M493" s="411"/>
      <c r="N493" s="411"/>
      <c r="O493" s="411"/>
      <c r="P493" s="411"/>
      <c r="Q493" s="411"/>
      <c r="R493" s="411"/>
      <c r="S493" s="411"/>
      <c r="T493" s="411"/>
      <c r="U493" s="411"/>
      <c r="V493" s="411"/>
      <c r="W493" s="411"/>
      <c r="X493" s="411"/>
      <c r="Y493" s="411"/>
      <c r="Z493" s="411"/>
      <c r="AA493" s="411"/>
      <c r="AB493" s="411"/>
      <c r="AC493" s="411"/>
      <c r="AD493" s="411"/>
      <c r="AE493" s="411"/>
      <c r="AF493" s="411"/>
      <c r="AG493" s="411"/>
      <c r="AH493" s="411"/>
      <c r="AI493" s="411"/>
      <c r="AJ493" s="411"/>
      <c r="AK493" s="411"/>
      <c r="AL493" s="411"/>
      <c r="AM493" s="411"/>
      <c r="AN493" s="411"/>
      <c r="AO493" s="411"/>
      <c r="AP493" s="411"/>
      <c r="AQ493" s="411"/>
      <c r="AR493" s="411"/>
      <c r="AS493" s="411"/>
      <c r="AT493" s="411"/>
      <c r="AU493" s="411"/>
      <c r="AV493" s="411"/>
      <c r="AW493" s="411"/>
      <c r="AX493" s="411"/>
      <c r="AY493" s="411"/>
      <c r="AZ493" s="411"/>
      <c r="BA493" s="411"/>
    </row>
    <row r="494" spans="2:53" ht="14.25" customHeight="1" x14ac:dyDescent="0.25">
      <c r="B494" s="411"/>
      <c r="C494" s="428"/>
      <c r="D494" s="428"/>
      <c r="E494" s="411"/>
      <c r="F494" s="411"/>
      <c r="G494" s="411"/>
      <c r="H494" s="411"/>
      <c r="I494" s="411"/>
      <c r="J494" s="411"/>
      <c r="K494" s="411"/>
      <c r="L494" s="411"/>
      <c r="M494" s="411"/>
      <c r="N494" s="411"/>
      <c r="O494" s="411"/>
      <c r="P494" s="411"/>
      <c r="Q494" s="411"/>
      <c r="R494" s="411"/>
      <c r="S494" s="411"/>
      <c r="T494" s="411"/>
      <c r="U494" s="411"/>
      <c r="V494" s="411"/>
      <c r="W494" s="411"/>
      <c r="X494" s="411"/>
      <c r="Y494" s="411"/>
      <c r="Z494" s="411"/>
      <c r="AA494" s="411"/>
      <c r="AB494" s="411"/>
      <c r="AC494" s="411"/>
      <c r="AD494" s="411"/>
      <c r="AE494" s="411"/>
      <c r="AF494" s="411"/>
      <c r="AG494" s="411"/>
      <c r="AH494" s="411"/>
      <c r="AI494" s="411"/>
      <c r="AJ494" s="411"/>
      <c r="AK494" s="411"/>
      <c r="AL494" s="411"/>
      <c r="AM494" s="411"/>
      <c r="AN494" s="411"/>
      <c r="AO494" s="411"/>
      <c r="AP494" s="411"/>
      <c r="AQ494" s="411"/>
      <c r="AR494" s="411"/>
      <c r="AS494" s="411"/>
      <c r="AT494" s="411"/>
      <c r="AU494" s="411"/>
      <c r="AV494" s="411"/>
      <c r="AW494" s="411"/>
      <c r="AX494" s="411"/>
      <c r="AY494" s="411"/>
      <c r="AZ494" s="411"/>
      <c r="BA494" s="411"/>
    </row>
    <row r="495" spans="2:53" ht="14.25" customHeight="1" x14ac:dyDescent="0.25">
      <c r="B495" s="411"/>
      <c r="C495" s="428"/>
      <c r="D495" s="428"/>
      <c r="E495" s="411"/>
      <c r="F495" s="411"/>
      <c r="G495" s="411"/>
      <c r="H495" s="411"/>
      <c r="I495" s="411"/>
      <c r="J495" s="411"/>
      <c r="K495" s="411"/>
      <c r="L495" s="411"/>
      <c r="M495" s="411"/>
      <c r="N495" s="411"/>
      <c r="O495" s="411"/>
      <c r="P495" s="411"/>
      <c r="Q495" s="411"/>
      <c r="R495" s="411"/>
      <c r="S495" s="411"/>
      <c r="T495" s="411"/>
      <c r="U495" s="411"/>
      <c r="V495" s="411"/>
      <c r="W495" s="411"/>
      <c r="X495" s="411"/>
      <c r="Y495" s="411"/>
      <c r="Z495" s="411"/>
      <c r="AA495" s="411"/>
      <c r="AB495" s="411"/>
      <c r="AC495" s="411"/>
      <c r="AD495" s="411"/>
      <c r="AE495" s="411"/>
      <c r="AF495" s="411"/>
      <c r="AG495" s="411"/>
      <c r="AH495" s="411"/>
      <c r="AI495" s="411"/>
      <c r="AJ495" s="411"/>
      <c r="AK495" s="411"/>
      <c r="AL495" s="411"/>
      <c r="AM495" s="411"/>
      <c r="AN495" s="411"/>
      <c r="AO495" s="411"/>
      <c r="AP495" s="411"/>
      <c r="AQ495" s="411"/>
      <c r="AR495" s="411"/>
      <c r="AS495" s="411"/>
      <c r="AT495" s="411"/>
      <c r="AU495" s="411"/>
      <c r="AV495" s="411"/>
      <c r="AW495" s="411"/>
      <c r="AX495" s="411"/>
      <c r="AY495" s="411"/>
      <c r="AZ495" s="411"/>
      <c r="BA495" s="411"/>
    </row>
    <row r="496" spans="2:53" ht="14.25" customHeight="1" x14ac:dyDescent="0.25">
      <c r="B496" s="411"/>
      <c r="C496" s="428"/>
      <c r="D496" s="428"/>
      <c r="E496" s="411"/>
      <c r="F496" s="411"/>
      <c r="G496" s="411"/>
      <c r="H496" s="411"/>
      <c r="I496" s="411"/>
      <c r="J496" s="411"/>
      <c r="K496" s="411"/>
      <c r="L496" s="411"/>
      <c r="M496" s="411"/>
      <c r="N496" s="411"/>
      <c r="O496" s="411"/>
      <c r="P496" s="411"/>
      <c r="Q496" s="411"/>
      <c r="R496" s="411"/>
      <c r="S496" s="411"/>
      <c r="T496" s="411"/>
      <c r="U496" s="411"/>
      <c r="V496" s="411"/>
      <c r="W496" s="411"/>
      <c r="X496" s="411"/>
      <c r="Y496" s="411"/>
      <c r="Z496" s="411"/>
      <c r="AA496" s="411"/>
      <c r="AB496" s="411"/>
      <c r="AC496" s="411"/>
      <c r="AD496" s="411"/>
      <c r="AE496" s="411"/>
      <c r="AF496" s="411"/>
      <c r="AG496" s="411"/>
      <c r="AH496" s="411"/>
      <c r="AI496" s="411"/>
      <c r="AJ496" s="411"/>
      <c r="AK496" s="411"/>
      <c r="AL496" s="411"/>
      <c r="AM496" s="411"/>
      <c r="AN496" s="411"/>
      <c r="AO496" s="411"/>
      <c r="AP496" s="411"/>
      <c r="AQ496" s="411"/>
      <c r="AR496" s="411"/>
      <c r="AS496" s="411"/>
      <c r="AT496" s="411"/>
      <c r="AU496" s="411"/>
      <c r="AV496" s="411"/>
      <c r="AW496" s="411"/>
      <c r="AX496" s="411"/>
      <c r="AY496" s="411"/>
      <c r="AZ496" s="411"/>
      <c r="BA496" s="411"/>
    </row>
    <row r="497" spans="2:53" ht="14.25" customHeight="1" x14ac:dyDescent="0.25">
      <c r="B497" s="411"/>
      <c r="C497" s="428"/>
      <c r="D497" s="428"/>
      <c r="E497" s="411"/>
      <c r="F497" s="411"/>
      <c r="G497" s="411"/>
      <c r="H497" s="411"/>
      <c r="I497" s="411"/>
      <c r="J497" s="411"/>
      <c r="K497" s="411"/>
      <c r="L497" s="411"/>
      <c r="M497" s="411"/>
      <c r="N497" s="411"/>
      <c r="O497" s="411"/>
      <c r="P497" s="411"/>
      <c r="Q497" s="411"/>
      <c r="R497" s="411"/>
      <c r="S497" s="411"/>
      <c r="T497" s="411"/>
      <c r="U497" s="411"/>
      <c r="V497" s="411"/>
      <c r="W497" s="411"/>
      <c r="X497" s="411"/>
      <c r="Y497" s="411"/>
      <c r="Z497" s="411"/>
      <c r="AA497" s="411"/>
      <c r="AB497" s="411"/>
      <c r="AC497" s="411"/>
      <c r="AD497" s="411"/>
      <c r="AE497" s="411"/>
      <c r="AF497" s="411"/>
      <c r="AG497" s="411"/>
      <c r="AH497" s="411"/>
      <c r="AI497" s="411"/>
      <c r="AJ497" s="411"/>
      <c r="AK497" s="411"/>
      <c r="AL497" s="411"/>
      <c r="AM497" s="411"/>
      <c r="AN497" s="411"/>
      <c r="AO497" s="411"/>
      <c r="AP497" s="411"/>
      <c r="AQ497" s="411"/>
      <c r="AR497" s="411"/>
      <c r="AS497" s="411"/>
      <c r="AT497" s="411"/>
      <c r="AU497" s="411"/>
      <c r="AV497" s="411"/>
      <c r="AW497" s="411"/>
      <c r="AX497" s="411"/>
      <c r="AY497" s="411"/>
      <c r="AZ497" s="411"/>
      <c r="BA497" s="411"/>
    </row>
    <row r="498" spans="2:53" ht="14.25" customHeight="1" x14ac:dyDescent="0.25">
      <c r="B498" s="411"/>
      <c r="C498" s="428"/>
      <c r="D498" s="428"/>
      <c r="E498" s="411"/>
      <c r="F498" s="411"/>
      <c r="G498" s="411"/>
      <c r="H498" s="411"/>
      <c r="I498" s="411"/>
      <c r="J498" s="411"/>
      <c r="K498" s="411"/>
      <c r="L498" s="411"/>
      <c r="M498" s="411"/>
      <c r="N498" s="411"/>
      <c r="O498" s="411"/>
      <c r="P498" s="411"/>
      <c r="Q498" s="411"/>
      <c r="R498" s="411"/>
      <c r="S498" s="411"/>
      <c r="T498" s="411"/>
      <c r="U498" s="411"/>
      <c r="V498" s="411"/>
      <c r="W498" s="411"/>
      <c r="X498" s="411"/>
      <c r="Y498" s="411"/>
      <c r="Z498" s="411"/>
      <c r="AA498" s="411"/>
      <c r="AB498" s="411"/>
      <c r="AC498" s="411"/>
      <c r="AD498" s="411"/>
      <c r="AE498" s="411"/>
      <c r="AF498" s="411"/>
      <c r="AG498" s="411"/>
      <c r="AH498" s="411"/>
      <c r="AI498" s="411"/>
      <c r="AJ498" s="411"/>
      <c r="AK498" s="411"/>
      <c r="AL498" s="411"/>
      <c r="AM498" s="411"/>
      <c r="AN498" s="411"/>
      <c r="AO498" s="411"/>
      <c r="AP498" s="411"/>
      <c r="AQ498" s="411"/>
      <c r="AR498" s="411"/>
      <c r="AS498" s="411"/>
      <c r="AT498" s="411"/>
      <c r="AU498" s="411"/>
      <c r="AV498" s="411"/>
      <c r="AW498" s="411"/>
      <c r="AX498" s="411"/>
      <c r="AY498" s="411"/>
      <c r="AZ498" s="411"/>
      <c r="BA498" s="411"/>
    </row>
    <row r="499" spans="2:53" ht="14.25" customHeight="1" x14ac:dyDescent="0.25">
      <c r="B499" s="411"/>
      <c r="C499" s="428"/>
      <c r="D499" s="428"/>
      <c r="E499" s="411"/>
      <c r="F499" s="411"/>
      <c r="G499" s="411"/>
      <c r="H499" s="411"/>
      <c r="I499" s="411"/>
      <c r="J499" s="411"/>
      <c r="K499" s="411"/>
      <c r="L499" s="411"/>
      <c r="M499" s="411"/>
      <c r="N499" s="411"/>
      <c r="O499" s="411"/>
      <c r="P499" s="411"/>
      <c r="Q499" s="411"/>
      <c r="R499" s="411"/>
      <c r="S499" s="411"/>
      <c r="T499" s="411"/>
      <c r="U499" s="411"/>
      <c r="V499" s="411"/>
      <c r="W499" s="411"/>
      <c r="X499" s="411"/>
      <c r="Y499" s="411"/>
      <c r="Z499" s="411"/>
      <c r="AA499" s="411"/>
      <c r="AB499" s="411"/>
      <c r="AC499" s="411"/>
      <c r="AD499" s="411"/>
      <c r="AE499" s="411"/>
      <c r="AF499" s="411"/>
      <c r="AG499" s="411"/>
      <c r="AH499" s="411"/>
      <c r="AI499" s="411"/>
      <c r="AJ499" s="411"/>
      <c r="AK499" s="411"/>
      <c r="AL499" s="411"/>
      <c r="AM499" s="411"/>
      <c r="AN499" s="411"/>
      <c r="AO499" s="411"/>
      <c r="AP499" s="411"/>
      <c r="AQ499" s="411"/>
      <c r="AR499" s="411"/>
      <c r="AS499" s="411"/>
      <c r="AT499" s="411"/>
      <c r="AU499" s="411"/>
      <c r="AV499" s="411"/>
      <c r="AW499" s="411"/>
      <c r="AX499" s="411"/>
      <c r="AY499" s="411"/>
      <c r="AZ499" s="411"/>
      <c r="BA499" s="411"/>
    </row>
    <row r="500" spans="2:53" ht="14.25" customHeight="1" x14ac:dyDescent="0.25">
      <c r="B500" s="411"/>
      <c r="C500" s="428"/>
      <c r="D500" s="428"/>
      <c r="E500" s="411"/>
      <c r="F500" s="411"/>
      <c r="G500" s="411"/>
      <c r="H500" s="411"/>
      <c r="I500" s="411"/>
      <c r="J500" s="411"/>
      <c r="K500" s="411"/>
      <c r="L500" s="411"/>
      <c r="M500" s="411"/>
      <c r="N500" s="411"/>
      <c r="O500" s="411"/>
      <c r="P500" s="411"/>
      <c r="Q500" s="411"/>
      <c r="R500" s="411"/>
      <c r="S500" s="411"/>
      <c r="T500" s="411"/>
      <c r="U500" s="411"/>
      <c r="V500" s="411"/>
      <c r="W500" s="411"/>
      <c r="X500" s="411"/>
      <c r="Y500" s="411"/>
      <c r="Z500" s="411"/>
      <c r="AA500" s="411"/>
      <c r="AB500" s="411"/>
      <c r="AC500" s="411"/>
      <c r="AD500" s="411"/>
      <c r="AE500" s="411"/>
      <c r="AF500" s="411"/>
      <c r="AG500" s="411"/>
      <c r="AH500" s="411"/>
      <c r="AI500" s="411"/>
      <c r="AJ500" s="411"/>
      <c r="AK500" s="411"/>
      <c r="AL500" s="411"/>
      <c r="AM500" s="411"/>
      <c r="AN500" s="411"/>
      <c r="AO500" s="411"/>
      <c r="AP500" s="411"/>
      <c r="AQ500" s="411"/>
      <c r="AR500" s="411"/>
      <c r="AS500" s="411"/>
      <c r="AT500" s="411"/>
      <c r="AU500" s="411"/>
      <c r="AV500" s="411"/>
      <c r="AW500" s="411"/>
      <c r="AX500" s="411"/>
      <c r="AY500" s="411"/>
      <c r="AZ500" s="411"/>
      <c r="BA500" s="411"/>
    </row>
    <row r="501" spans="2:53" ht="14.25" customHeight="1" x14ac:dyDescent="0.25">
      <c r="B501" s="411"/>
      <c r="C501" s="428"/>
      <c r="D501" s="428"/>
      <c r="E501" s="411"/>
      <c r="F501" s="411"/>
      <c r="G501" s="411"/>
      <c r="H501" s="411"/>
      <c r="I501" s="411"/>
      <c r="J501" s="411"/>
      <c r="K501" s="411"/>
      <c r="L501" s="411"/>
      <c r="M501" s="411"/>
      <c r="N501" s="411"/>
      <c r="O501" s="411"/>
      <c r="P501" s="411"/>
      <c r="Q501" s="411"/>
      <c r="R501" s="411"/>
      <c r="S501" s="411"/>
      <c r="T501" s="411"/>
      <c r="U501" s="411"/>
      <c r="V501" s="411"/>
      <c r="W501" s="411"/>
      <c r="X501" s="411"/>
      <c r="Y501" s="411"/>
      <c r="Z501" s="411"/>
      <c r="AA501" s="411"/>
      <c r="AB501" s="411"/>
      <c r="AC501" s="411"/>
      <c r="AD501" s="411"/>
      <c r="AE501" s="411"/>
      <c r="AF501" s="411"/>
      <c r="AG501" s="411"/>
      <c r="AH501" s="411"/>
      <c r="AI501" s="411"/>
      <c r="AJ501" s="411"/>
      <c r="AK501" s="411"/>
      <c r="AL501" s="411"/>
      <c r="AM501" s="411"/>
      <c r="AN501" s="411"/>
      <c r="AO501" s="411"/>
      <c r="AP501" s="411"/>
      <c r="AQ501" s="411"/>
      <c r="AR501" s="411"/>
      <c r="AS501" s="411"/>
      <c r="AT501" s="411"/>
      <c r="AU501" s="411"/>
      <c r="AV501" s="411"/>
      <c r="AW501" s="411"/>
      <c r="AX501" s="411"/>
      <c r="AY501" s="411"/>
      <c r="AZ501" s="411"/>
      <c r="BA501" s="411"/>
    </row>
    <row r="502" spans="2:53" ht="14.25" customHeight="1" x14ac:dyDescent="0.25">
      <c r="B502" s="411"/>
      <c r="C502" s="428"/>
      <c r="D502" s="428"/>
      <c r="E502" s="411"/>
      <c r="F502" s="411"/>
      <c r="G502" s="411"/>
      <c r="H502" s="411"/>
      <c r="I502" s="411"/>
      <c r="J502" s="411"/>
      <c r="K502" s="411"/>
      <c r="L502" s="411"/>
      <c r="M502" s="411"/>
      <c r="N502" s="411"/>
      <c r="O502" s="411"/>
      <c r="P502" s="411"/>
      <c r="Q502" s="411"/>
      <c r="R502" s="411"/>
      <c r="S502" s="411"/>
      <c r="T502" s="411"/>
      <c r="U502" s="411"/>
      <c r="V502" s="411"/>
      <c r="W502" s="411"/>
      <c r="X502" s="411"/>
      <c r="Y502" s="411"/>
      <c r="Z502" s="411"/>
      <c r="AA502" s="411"/>
      <c r="AB502" s="411"/>
      <c r="AC502" s="411"/>
      <c r="AD502" s="411"/>
      <c r="AE502" s="411"/>
      <c r="AF502" s="411"/>
      <c r="AG502" s="411"/>
      <c r="AH502" s="411"/>
      <c r="AI502" s="411"/>
      <c r="AJ502" s="411"/>
      <c r="AK502" s="411"/>
      <c r="AL502" s="411"/>
      <c r="AM502" s="411"/>
      <c r="AN502" s="411"/>
      <c r="AO502" s="411"/>
      <c r="AP502" s="411"/>
      <c r="AQ502" s="411"/>
      <c r="AR502" s="411"/>
      <c r="AS502" s="411"/>
      <c r="AT502" s="411"/>
      <c r="AU502" s="411"/>
      <c r="AV502" s="411"/>
      <c r="AW502" s="411"/>
      <c r="AX502" s="411"/>
      <c r="AY502" s="411"/>
      <c r="AZ502" s="411"/>
      <c r="BA502" s="411"/>
    </row>
    <row r="503" spans="2:53" ht="14.25" customHeight="1" x14ac:dyDescent="0.25">
      <c r="B503" s="411"/>
      <c r="C503" s="428"/>
      <c r="D503" s="428"/>
      <c r="E503" s="411"/>
      <c r="F503" s="411"/>
      <c r="G503" s="411"/>
      <c r="H503" s="411"/>
      <c r="I503" s="411"/>
      <c r="J503" s="411"/>
      <c r="K503" s="411"/>
      <c r="L503" s="411"/>
      <c r="M503" s="411"/>
      <c r="N503" s="411"/>
      <c r="O503" s="411"/>
      <c r="P503" s="411"/>
      <c r="Q503" s="411"/>
      <c r="R503" s="411"/>
      <c r="S503" s="411"/>
      <c r="T503" s="411"/>
      <c r="U503" s="411"/>
      <c r="V503" s="411"/>
      <c r="W503" s="411"/>
      <c r="X503" s="411"/>
      <c r="Y503" s="411"/>
      <c r="Z503" s="411"/>
      <c r="AA503" s="411"/>
      <c r="AB503" s="411"/>
      <c r="AC503" s="411"/>
      <c r="AD503" s="411"/>
      <c r="AE503" s="411"/>
      <c r="AF503" s="411"/>
      <c r="AG503" s="411"/>
      <c r="AH503" s="411"/>
      <c r="AI503" s="411"/>
      <c r="AJ503" s="411"/>
      <c r="AK503" s="411"/>
      <c r="AL503" s="411"/>
      <c r="AM503" s="411"/>
      <c r="AN503" s="411"/>
      <c r="AO503" s="411"/>
      <c r="AP503" s="411"/>
      <c r="AQ503" s="411"/>
      <c r="AR503" s="411"/>
      <c r="AS503" s="411"/>
      <c r="AT503" s="411"/>
      <c r="AU503" s="411"/>
      <c r="AV503" s="411"/>
      <c r="AW503" s="411"/>
      <c r="AX503" s="411"/>
      <c r="AY503" s="411"/>
      <c r="AZ503" s="411"/>
      <c r="BA503" s="411"/>
    </row>
    <row r="504" spans="2:53" ht="14.25" customHeight="1" x14ac:dyDescent="0.25">
      <c r="B504" s="411"/>
      <c r="C504" s="428"/>
      <c r="D504" s="428"/>
      <c r="E504" s="411"/>
      <c r="F504" s="411"/>
      <c r="G504" s="411"/>
      <c r="H504" s="411"/>
      <c r="I504" s="411"/>
      <c r="J504" s="411"/>
      <c r="K504" s="411"/>
      <c r="L504" s="411"/>
      <c r="M504" s="411"/>
      <c r="N504" s="411"/>
      <c r="O504" s="411"/>
      <c r="P504" s="411"/>
      <c r="Q504" s="411"/>
      <c r="R504" s="411"/>
      <c r="S504" s="411"/>
      <c r="T504" s="411"/>
      <c r="U504" s="411"/>
      <c r="V504" s="411"/>
      <c r="W504" s="411"/>
      <c r="X504" s="411"/>
      <c r="Y504" s="411"/>
      <c r="Z504" s="411"/>
      <c r="AA504" s="411"/>
      <c r="AB504" s="411"/>
      <c r="AC504" s="411"/>
      <c r="AD504" s="411"/>
      <c r="AE504" s="411"/>
      <c r="AF504" s="411"/>
      <c r="AG504" s="411"/>
      <c r="AH504" s="411"/>
      <c r="AI504" s="411"/>
      <c r="AJ504" s="411"/>
      <c r="AK504" s="411"/>
      <c r="AL504" s="411"/>
      <c r="AM504" s="411"/>
      <c r="AN504" s="411"/>
      <c r="AO504" s="411"/>
      <c r="AP504" s="411"/>
      <c r="AQ504" s="411"/>
      <c r="AR504" s="411"/>
      <c r="AS504" s="411"/>
      <c r="AT504" s="411"/>
      <c r="AU504" s="411"/>
      <c r="AV504" s="411"/>
      <c r="AW504" s="411"/>
      <c r="AX504" s="411"/>
      <c r="AY504" s="411"/>
      <c r="AZ504" s="411"/>
      <c r="BA504" s="411"/>
    </row>
    <row r="505" spans="2:53" ht="14.25" customHeight="1" x14ac:dyDescent="0.25">
      <c r="B505" s="411"/>
      <c r="C505" s="428"/>
      <c r="D505" s="428"/>
      <c r="E505" s="411"/>
      <c r="F505" s="411"/>
      <c r="G505" s="411"/>
      <c r="H505" s="411"/>
      <c r="I505" s="411"/>
      <c r="J505" s="411"/>
      <c r="K505" s="411"/>
      <c r="L505" s="411"/>
      <c r="M505" s="411"/>
      <c r="N505" s="411"/>
      <c r="O505" s="411"/>
      <c r="P505" s="411"/>
      <c r="Q505" s="411"/>
      <c r="R505" s="411"/>
      <c r="S505" s="411"/>
      <c r="T505" s="411"/>
      <c r="U505" s="411"/>
      <c r="V505" s="411"/>
      <c r="W505" s="411"/>
      <c r="X505" s="411"/>
      <c r="Y505" s="411"/>
      <c r="Z505" s="411"/>
      <c r="AA505" s="411"/>
      <c r="AB505" s="411"/>
      <c r="AC505" s="411"/>
      <c r="AD505" s="411"/>
      <c r="AE505" s="411"/>
      <c r="AF505" s="411"/>
      <c r="AG505" s="411"/>
      <c r="AH505" s="411"/>
      <c r="AI505" s="411"/>
      <c r="AJ505" s="411"/>
      <c r="AK505" s="411"/>
      <c r="AL505" s="411"/>
      <c r="AM505" s="411"/>
      <c r="AN505" s="411"/>
      <c r="AO505" s="411"/>
      <c r="AP505" s="411"/>
      <c r="AQ505" s="411"/>
      <c r="AR505" s="411"/>
      <c r="AS505" s="411"/>
      <c r="AT505" s="411"/>
      <c r="AU505" s="411"/>
      <c r="AV505" s="411"/>
      <c r="AW505" s="411"/>
      <c r="AX505" s="411"/>
      <c r="AY505" s="411"/>
      <c r="AZ505" s="411"/>
      <c r="BA505" s="411"/>
    </row>
    <row r="506" spans="2:53" ht="14.25" customHeight="1" x14ac:dyDescent="0.25">
      <c r="B506" s="411"/>
      <c r="C506" s="428"/>
      <c r="D506" s="428"/>
      <c r="E506" s="411"/>
      <c r="F506" s="411"/>
      <c r="G506" s="411"/>
      <c r="H506" s="411"/>
      <c r="I506" s="411"/>
      <c r="J506" s="411"/>
      <c r="K506" s="411"/>
      <c r="L506" s="411"/>
      <c r="M506" s="411"/>
      <c r="N506" s="411"/>
      <c r="O506" s="411"/>
      <c r="P506" s="411"/>
      <c r="Q506" s="411"/>
      <c r="R506" s="411"/>
      <c r="S506" s="411"/>
      <c r="T506" s="411"/>
      <c r="U506" s="411"/>
      <c r="V506" s="411"/>
      <c r="W506" s="411"/>
      <c r="X506" s="411"/>
      <c r="Y506" s="411"/>
      <c r="Z506" s="411"/>
      <c r="AA506" s="411"/>
      <c r="AB506" s="411"/>
      <c r="AC506" s="411"/>
      <c r="AD506" s="411"/>
      <c r="AE506" s="411"/>
      <c r="AF506" s="411"/>
      <c r="AG506" s="411"/>
      <c r="AH506" s="411"/>
      <c r="AI506" s="411"/>
      <c r="AJ506" s="411"/>
      <c r="AK506" s="411"/>
      <c r="AL506" s="411"/>
      <c r="AM506" s="411"/>
      <c r="AN506" s="411"/>
      <c r="AO506" s="411"/>
      <c r="AP506" s="411"/>
      <c r="AQ506" s="411"/>
      <c r="AR506" s="411"/>
      <c r="AS506" s="411"/>
      <c r="AT506" s="411"/>
      <c r="AU506" s="411"/>
      <c r="AV506" s="411"/>
      <c r="AW506" s="411"/>
      <c r="AX506" s="411"/>
      <c r="AY506" s="411"/>
      <c r="AZ506" s="411"/>
      <c r="BA506" s="411"/>
    </row>
    <row r="507" spans="2:53" ht="14.25" customHeight="1" x14ac:dyDescent="0.25">
      <c r="B507" s="411"/>
      <c r="C507" s="428"/>
      <c r="D507" s="428"/>
      <c r="E507" s="411"/>
      <c r="F507" s="411"/>
      <c r="G507" s="411"/>
      <c r="H507" s="411"/>
      <c r="I507" s="411"/>
      <c r="J507" s="411"/>
      <c r="K507" s="411"/>
      <c r="L507" s="411"/>
      <c r="M507" s="411"/>
      <c r="N507" s="411"/>
      <c r="O507" s="411"/>
      <c r="P507" s="411"/>
      <c r="Q507" s="411"/>
      <c r="R507" s="411"/>
      <c r="S507" s="411"/>
      <c r="T507" s="411"/>
      <c r="U507" s="411"/>
      <c r="V507" s="411"/>
      <c r="W507" s="411"/>
      <c r="X507" s="411"/>
      <c r="Y507" s="411"/>
      <c r="Z507" s="411"/>
      <c r="AA507" s="411"/>
      <c r="AB507" s="411"/>
      <c r="AC507" s="411"/>
      <c r="AD507" s="411"/>
      <c r="AE507" s="411"/>
      <c r="AF507" s="411"/>
      <c r="AG507" s="411"/>
      <c r="AH507" s="411"/>
      <c r="AI507" s="411"/>
      <c r="AJ507" s="411"/>
      <c r="AK507" s="411"/>
      <c r="AL507" s="411"/>
      <c r="AM507" s="411"/>
      <c r="AN507" s="411"/>
      <c r="AO507" s="411"/>
      <c r="AP507" s="411"/>
      <c r="AQ507" s="411"/>
      <c r="AR507" s="411"/>
      <c r="AS507" s="411"/>
      <c r="AT507" s="411"/>
      <c r="AU507" s="411"/>
      <c r="AV507" s="411"/>
      <c r="AW507" s="411"/>
      <c r="AX507" s="411"/>
      <c r="AY507" s="411"/>
      <c r="AZ507" s="411"/>
      <c r="BA507" s="411"/>
    </row>
    <row r="508" spans="2:53" ht="14.25" customHeight="1" x14ac:dyDescent="0.25">
      <c r="B508" s="411"/>
      <c r="C508" s="428"/>
      <c r="D508" s="428"/>
      <c r="E508" s="411"/>
      <c r="F508" s="411"/>
      <c r="G508" s="411"/>
      <c r="H508" s="411"/>
      <c r="I508" s="411"/>
      <c r="J508" s="411"/>
      <c r="K508" s="411"/>
      <c r="L508" s="411"/>
      <c r="M508" s="411"/>
      <c r="N508" s="411"/>
      <c r="O508" s="411"/>
      <c r="P508" s="411"/>
      <c r="Q508" s="411"/>
      <c r="R508" s="411"/>
      <c r="S508" s="411"/>
      <c r="T508" s="411"/>
      <c r="U508" s="411"/>
      <c r="V508" s="411"/>
      <c r="W508" s="411"/>
      <c r="X508" s="411"/>
      <c r="Y508" s="411"/>
      <c r="Z508" s="411"/>
      <c r="AA508" s="411"/>
      <c r="AB508" s="411"/>
      <c r="AC508" s="411"/>
      <c r="AD508" s="411"/>
      <c r="AE508" s="411"/>
      <c r="AF508" s="411"/>
      <c r="AG508" s="411"/>
      <c r="AH508" s="411"/>
      <c r="AI508" s="411"/>
      <c r="AJ508" s="411"/>
      <c r="AK508" s="411"/>
      <c r="AL508" s="411"/>
      <c r="AM508" s="411"/>
      <c r="AN508" s="411"/>
      <c r="AO508" s="411"/>
      <c r="AP508" s="411"/>
      <c r="AQ508" s="411"/>
      <c r="AR508" s="411"/>
      <c r="AS508" s="411"/>
      <c r="AT508" s="411"/>
      <c r="AU508" s="411"/>
      <c r="AV508" s="411"/>
      <c r="AW508" s="411"/>
      <c r="AX508" s="411"/>
      <c r="AY508" s="411"/>
      <c r="AZ508" s="411"/>
      <c r="BA508" s="411"/>
    </row>
    <row r="509" spans="2:53" ht="14.25" customHeight="1" x14ac:dyDescent="0.25">
      <c r="B509" s="411"/>
      <c r="C509" s="428"/>
      <c r="D509" s="428"/>
      <c r="E509" s="411"/>
      <c r="F509" s="411"/>
      <c r="G509" s="411"/>
      <c r="H509" s="411"/>
      <c r="I509" s="411"/>
      <c r="J509" s="411"/>
      <c r="K509" s="411"/>
      <c r="L509" s="411"/>
      <c r="M509" s="411"/>
      <c r="N509" s="411"/>
      <c r="O509" s="411"/>
      <c r="P509" s="411"/>
      <c r="Q509" s="411"/>
      <c r="R509" s="411"/>
      <c r="S509" s="411"/>
      <c r="T509" s="411"/>
      <c r="U509" s="411"/>
      <c r="V509" s="411"/>
      <c r="W509" s="411"/>
      <c r="X509" s="411"/>
      <c r="Y509" s="411"/>
      <c r="Z509" s="411"/>
      <c r="AA509" s="411"/>
      <c r="AB509" s="411"/>
      <c r="AC509" s="411"/>
      <c r="AD509" s="411"/>
      <c r="AE509" s="411"/>
      <c r="AF509" s="411"/>
      <c r="AG509" s="411"/>
      <c r="AH509" s="411"/>
      <c r="AI509" s="411"/>
      <c r="AJ509" s="411"/>
      <c r="AK509" s="411"/>
      <c r="AL509" s="411"/>
      <c r="AM509" s="411"/>
      <c r="AN509" s="411"/>
      <c r="AO509" s="411"/>
      <c r="AP509" s="411"/>
      <c r="AQ509" s="411"/>
      <c r="AR509" s="411"/>
      <c r="AS509" s="411"/>
      <c r="AT509" s="411"/>
      <c r="AU509" s="411"/>
      <c r="AV509" s="411"/>
      <c r="AW509" s="411"/>
      <c r="AX509" s="411"/>
      <c r="AY509" s="411"/>
      <c r="AZ509" s="411"/>
      <c r="BA509" s="411"/>
    </row>
    <row r="510" spans="2:53" ht="14.25" customHeight="1" x14ac:dyDescent="0.25">
      <c r="B510" s="411"/>
      <c r="C510" s="428"/>
      <c r="D510" s="428"/>
      <c r="E510" s="411"/>
      <c r="F510" s="411"/>
      <c r="G510" s="411"/>
      <c r="H510" s="411"/>
      <c r="I510" s="411"/>
      <c r="J510" s="411"/>
      <c r="K510" s="411"/>
      <c r="L510" s="411"/>
      <c r="M510" s="411"/>
      <c r="N510" s="411"/>
      <c r="O510" s="411"/>
      <c r="P510" s="411"/>
      <c r="Q510" s="411"/>
      <c r="R510" s="411"/>
      <c r="S510" s="411"/>
      <c r="T510" s="411"/>
      <c r="U510" s="411"/>
      <c r="V510" s="411"/>
      <c r="W510" s="411"/>
      <c r="X510" s="411"/>
      <c r="Y510" s="411"/>
      <c r="Z510" s="411"/>
      <c r="AA510" s="411"/>
      <c r="AB510" s="411"/>
      <c r="AC510" s="411"/>
      <c r="AD510" s="411"/>
      <c r="AE510" s="411"/>
      <c r="AF510" s="411"/>
      <c r="AG510" s="411"/>
      <c r="AH510" s="411"/>
      <c r="AI510" s="411"/>
      <c r="AJ510" s="411"/>
      <c r="AK510" s="411"/>
      <c r="AL510" s="411"/>
      <c r="AM510" s="411"/>
      <c r="AN510" s="411"/>
      <c r="AO510" s="411"/>
      <c r="AP510" s="411"/>
      <c r="AQ510" s="411"/>
      <c r="AR510" s="411"/>
      <c r="AS510" s="411"/>
      <c r="AT510" s="411"/>
      <c r="AU510" s="411"/>
      <c r="AV510" s="411"/>
      <c r="AW510" s="411"/>
      <c r="AX510" s="411"/>
      <c r="AY510" s="411"/>
      <c r="AZ510" s="411"/>
      <c r="BA510" s="411"/>
    </row>
    <row r="511" spans="2:53" ht="14.25" customHeight="1" x14ac:dyDescent="0.25">
      <c r="B511" s="411"/>
      <c r="C511" s="428"/>
      <c r="D511" s="428"/>
      <c r="E511" s="411"/>
      <c r="F511" s="411"/>
      <c r="G511" s="411"/>
      <c r="H511" s="411"/>
      <c r="I511" s="411"/>
      <c r="J511" s="411"/>
      <c r="K511" s="411"/>
      <c r="L511" s="411"/>
      <c r="M511" s="411"/>
      <c r="N511" s="411"/>
      <c r="O511" s="411"/>
      <c r="P511" s="411"/>
      <c r="Q511" s="411"/>
      <c r="R511" s="411"/>
      <c r="S511" s="411"/>
      <c r="T511" s="411"/>
      <c r="U511" s="411"/>
      <c r="V511" s="411"/>
      <c r="W511" s="411"/>
      <c r="X511" s="411"/>
      <c r="Y511" s="411"/>
      <c r="Z511" s="411"/>
      <c r="AA511" s="411"/>
      <c r="AB511" s="411"/>
      <c r="AC511" s="411"/>
      <c r="AD511" s="411"/>
      <c r="AE511" s="411"/>
      <c r="AF511" s="411"/>
      <c r="AG511" s="411"/>
      <c r="AH511" s="411"/>
      <c r="AI511" s="411"/>
      <c r="AJ511" s="411"/>
      <c r="AK511" s="411"/>
      <c r="AL511" s="411"/>
      <c r="AM511" s="411"/>
      <c r="AN511" s="411"/>
      <c r="AO511" s="411"/>
      <c r="AP511" s="411"/>
      <c r="AQ511" s="411"/>
      <c r="AR511" s="411"/>
      <c r="AS511" s="411"/>
      <c r="AT511" s="411"/>
      <c r="AU511" s="411"/>
      <c r="AV511" s="411"/>
      <c r="AW511" s="411"/>
      <c r="AX511" s="411"/>
      <c r="AY511" s="411"/>
      <c r="AZ511" s="411"/>
      <c r="BA511" s="411"/>
    </row>
    <row r="512" spans="2:53" ht="14.25" customHeight="1" x14ac:dyDescent="0.25">
      <c r="B512" s="411"/>
      <c r="C512" s="428"/>
      <c r="D512" s="428"/>
      <c r="E512" s="411"/>
      <c r="F512" s="411"/>
      <c r="G512" s="411"/>
      <c r="H512" s="411"/>
      <c r="I512" s="411"/>
      <c r="J512" s="411"/>
      <c r="K512" s="411"/>
      <c r="L512" s="411"/>
      <c r="M512" s="411"/>
      <c r="N512" s="411"/>
      <c r="O512" s="411"/>
      <c r="P512" s="411"/>
      <c r="Q512" s="411"/>
      <c r="R512" s="411"/>
      <c r="S512" s="411"/>
      <c r="T512" s="411"/>
      <c r="U512" s="411"/>
      <c r="V512" s="411"/>
      <c r="W512" s="411"/>
      <c r="X512" s="411"/>
      <c r="Y512" s="411"/>
      <c r="Z512" s="411"/>
      <c r="AA512" s="411"/>
      <c r="AB512" s="411"/>
      <c r="AC512" s="411"/>
      <c r="AD512" s="411"/>
      <c r="AE512" s="411"/>
      <c r="AF512" s="411"/>
      <c r="AG512" s="411"/>
      <c r="AH512" s="411"/>
      <c r="AI512" s="411"/>
      <c r="AJ512" s="411"/>
      <c r="AK512" s="411"/>
      <c r="AL512" s="411"/>
      <c r="AM512" s="411"/>
      <c r="AN512" s="411"/>
      <c r="AO512" s="411"/>
      <c r="AP512" s="411"/>
      <c r="AQ512" s="411"/>
      <c r="AR512" s="411"/>
      <c r="AS512" s="411"/>
      <c r="AT512" s="411"/>
      <c r="AU512" s="411"/>
      <c r="AV512" s="411"/>
      <c r="AW512" s="411"/>
      <c r="AX512" s="411"/>
      <c r="AY512" s="411"/>
      <c r="AZ512" s="411"/>
      <c r="BA512" s="411"/>
    </row>
    <row r="513" spans="2:53" ht="14.25" customHeight="1" x14ac:dyDescent="0.25">
      <c r="B513" s="411"/>
      <c r="C513" s="428"/>
      <c r="D513" s="428"/>
      <c r="E513" s="411"/>
      <c r="F513" s="411"/>
      <c r="G513" s="411"/>
      <c r="H513" s="411"/>
      <c r="I513" s="411"/>
      <c r="J513" s="411"/>
      <c r="K513" s="411"/>
      <c r="L513" s="411"/>
      <c r="M513" s="411"/>
      <c r="N513" s="411"/>
      <c r="O513" s="411"/>
      <c r="P513" s="411"/>
      <c r="Q513" s="411"/>
      <c r="R513" s="411"/>
      <c r="S513" s="411"/>
      <c r="T513" s="411"/>
      <c r="U513" s="411"/>
      <c r="V513" s="411"/>
      <c r="W513" s="411"/>
      <c r="X513" s="411"/>
      <c r="Y513" s="411"/>
      <c r="Z513" s="411"/>
      <c r="AA513" s="411"/>
      <c r="AB513" s="411"/>
      <c r="AC513" s="411"/>
      <c r="AD513" s="411"/>
      <c r="AE513" s="411"/>
      <c r="AF513" s="411"/>
      <c r="AG513" s="411"/>
      <c r="AH513" s="411"/>
      <c r="AI513" s="411"/>
      <c r="AJ513" s="411"/>
      <c r="AK513" s="411"/>
      <c r="AL513" s="411"/>
      <c r="AM513" s="411"/>
      <c r="AN513" s="411"/>
      <c r="AO513" s="411"/>
      <c r="AP513" s="411"/>
      <c r="AQ513" s="411"/>
      <c r="AR513" s="411"/>
      <c r="AS513" s="411"/>
      <c r="AT513" s="411"/>
      <c r="AU513" s="411"/>
      <c r="AV513" s="411"/>
      <c r="AW513" s="411"/>
      <c r="AX513" s="411"/>
      <c r="AY513" s="411"/>
      <c r="AZ513" s="411"/>
      <c r="BA513" s="411"/>
    </row>
    <row r="514" spans="2:53" ht="14.25" customHeight="1" x14ac:dyDescent="0.25">
      <c r="B514" s="411"/>
      <c r="C514" s="428"/>
      <c r="D514" s="428"/>
      <c r="E514" s="411"/>
      <c r="F514" s="411"/>
      <c r="G514" s="411"/>
      <c r="H514" s="411"/>
      <c r="I514" s="411"/>
      <c r="J514" s="411"/>
      <c r="K514" s="411"/>
      <c r="L514" s="411"/>
      <c r="M514" s="411"/>
      <c r="N514" s="411"/>
      <c r="O514" s="411"/>
      <c r="P514" s="411"/>
      <c r="Q514" s="411"/>
      <c r="R514" s="411"/>
      <c r="S514" s="411"/>
      <c r="T514" s="411"/>
      <c r="U514" s="411"/>
      <c r="V514" s="411"/>
      <c r="W514" s="411"/>
      <c r="X514" s="411"/>
      <c r="Y514" s="411"/>
      <c r="Z514" s="411"/>
      <c r="AA514" s="411"/>
      <c r="AB514" s="411"/>
      <c r="AC514" s="411"/>
      <c r="AD514" s="411"/>
      <c r="AE514" s="411"/>
      <c r="AF514" s="411"/>
      <c r="AG514" s="411"/>
      <c r="AH514" s="411"/>
      <c r="AI514" s="411"/>
      <c r="AJ514" s="411"/>
      <c r="AK514" s="411"/>
      <c r="AL514" s="411"/>
      <c r="AM514" s="411"/>
      <c r="AN514" s="411"/>
      <c r="AO514" s="411"/>
      <c r="AP514" s="411"/>
      <c r="AQ514" s="411"/>
      <c r="AR514" s="411"/>
      <c r="AS514" s="411"/>
      <c r="AT514" s="411"/>
      <c r="AU514" s="411"/>
      <c r="AV514" s="411"/>
      <c r="AW514" s="411"/>
      <c r="AX514" s="411"/>
      <c r="AY514" s="411"/>
      <c r="AZ514" s="411"/>
      <c r="BA514" s="411"/>
    </row>
    <row r="515" spans="2:53" ht="14.25" customHeight="1" x14ac:dyDescent="0.25">
      <c r="B515" s="411"/>
      <c r="C515" s="428"/>
      <c r="D515" s="428"/>
      <c r="E515" s="411"/>
      <c r="F515" s="411"/>
      <c r="G515" s="411"/>
      <c r="H515" s="411"/>
      <c r="I515" s="411"/>
      <c r="J515" s="411"/>
      <c r="K515" s="411"/>
      <c r="L515" s="411"/>
      <c r="M515" s="411"/>
      <c r="N515" s="411"/>
      <c r="O515" s="411"/>
      <c r="P515" s="411"/>
      <c r="Q515" s="411"/>
      <c r="R515" s="411"/>
      <c r="S515" s="411"/>
      <c r="T515" s="411"/>
      <c r="U515" s="411"/>
      <c r="V515" s="411"/>
      <c r="W515" s="411"/>
      <c r="X515" s="411"/>
      <c r="Y515" s="411"/>
      <c r="Z515" s="411"/>
      <c r="AA515" s="411"/>
      <c r="AB515" s="411"/>
      <c r="AC515" s="411"/>
      <c r="AD515" s="411"/>
      <c r="AE515" s="411"/>
      <c r="AF515" s="411"/>
      <c r="AG515" s="411"/>
      <c r="AH515" s="411"/>
      <c r="AI515" s="411"/>
      <c r="AJ515" s="411"/>
      <c r="AK515" s="411"/>
      <c r="AL515" s="411"/>
      <c r="AM515" s="411"/>
      <c r="AN515" s="411"/>
      <c r="AO515" s="411"/>
      <c r="AP515" s="411"/>
      <c r="AQ515" s="411"/>
      <c r="AR515" s="411"/>
      <c r="AS515" s="411"/>
      <c r="AT515" s="411"/>
      <c r="AU515" s="411"/>
      <c r="AV515" s="411"/>
      <c r="AW515" s="411"/>
      <c r="AX515" s="411"/>
      <c r="AY515" s="411"/>
      <c r="AZ515" s="411"/>
      <c r="BA515" s="411"/>
    </row>
    <row r="516" spans="2:53" ht="14.25" customHeight="1" x14ac:dyDescent="0.25">
      <c r="B516" s="411"/>
      <c r="C516" s="428"/>
      <c r="D516" s="428"/>
      <c r="E516" s="411"/>
      <c r="F516" s="411"/>
      <c r="G516" s="411"/>
      <c r="H516" s="411"/>
      <c r="I516" s="411"/>
      <c r="J516" s="411"/>
      <c r="K516" s="411"/>
      <c r="L516" s="411"/>
      <c r="M516" s="411"/>
      <c r="N516" s="411"/>
      <c r="O516" s="411"/>
      <c r="P516" s="411"/>
      <c r="Q516" s="411"/>
      <c r="R516" s="411"/>
      <c r="S516" s="411"/>
      <c r="T516" s="411"/>
      <c r="U516" s="411"/>
      <c r="V516" s="411"/>
      <c r="W516" s="411"/>
      <c r="X516" s="411"/>
      <c r="Y516" s="411"/>
      <c r="Z516" s="411"/>
      <c r="AA516" s="411"/>
      <c r="AB516" s="411"/>
      <c r="AC516" s="411"/>
      <c r="AD516" s="411"/>
      <c r="AE516" s="411"/>
      <c r="AF516" s="411"/>
      <c r="AG516" s="411"/>
      <c r="AH516" s="411"/>
      <c r="AI516" s="411"/>
      <c r="AJ516" s="411"/>
      <c r="AK516" s="411"/>
      <c r="AL516" s="411"/>
      <c r="AM516" s="411"/>
      <c r="AN516" s="411"/>
      <c r="AO516" s="411"/>
      <c r="AP516" s="411"/>
      <c r="AQ516" s="411"/>
      <c r="AR516" s="411"/>
      <c r="AS516" s="411"/>
      <c r="AT516" s="411"/>
      <c r="AU516" s="411"/>
      <c r="AV516" s="411"/>
      <c r="AW516" s="411"/>
      <c r="AX516" s="411"/>
      <c r="AY516" s="411"/>
      <c r="AZ516" s="411"/>
      <c r="BA516" s="411"/>
    </row>
    <row r="517" spans="2:53" ht="14.25" customHeight="1" x14ac:dyDescent="0.25">
      <c r="B517" s="411"/>
      <c r="C517" s="428"/>
      <c r="D517" s="428"/>
      <c r="E517" s="411"/>
      <c r="F517" s="411"/>
      <c r="G517" s="411"/>
      <c r="H517" s="411"/>
      <c r="I517" s="411"/>
      <c r="J517" s="411"/>
      <c r="K517" s="411"/>
      <c r="L517" s="411"/>
      <c r="M517" s="411"/>
      <c r="N517" s="411"/>
      <c r="O517" s="411"/>
      <c r="P517" s="411"/>
      <c r="Q517" s="411"/>
      <c r="R517" s="411"/>
      <c r="S517" s="411"/>
      <c r="T517" s="411"/>
      <c r="U517" s="411"/>
      <c r="V517" s="411"/>
      <c r="W517" s="411"/>
      <c r="X517" s="411"/>
      <c r="Y517" s="411"/>
      <c r="Z517" s="411"/>
      <c r="AA517" s="411"/>
      <c r="AB517" s="411"/>
      <c r="AC517" s="411"/>
      <c r="AD517" s="411"/>
      <c r="AE517" s="411"/>
      <c r="AF517" s="411"/>
      <c r="AG517" s="411"/>
      <c r="AH517" s="411"/>
      <c r="AI517" s="411"/>
      <c r="AJ517" s="411"/>
      <c r="AK517" s="411"/>
      <c r="AL517" s="411"/>
      <c r="AM517" s="411"/>
      <c r="AN517" s="411"/>
      <c r="AO517" s="411"/>
      <c r="AP517" s="411"/>
      <c r="AQ517" s="411"/>
      <c r="AR517" s="411"/>
      <c r="AS517" s="411"/>
      <c r="AT517" s="411"/>
      <c r="AU517" s="411"/>
      <c r="AV517" s="411"/>
      <c r="AW517" s="411"/>
      <c r="AX517" s="411"/>
      <c r="AY517" s="411"/>
      <c r="AZ517" s="411"/>
      <c r="BA517" s="411"/>
    </row>
    <row r="518" spans="2:53" ht="14.25" customHeight="1" x14ac:dyDescent="0.25">
      <c r="B518" s="411"/>
      <c r="C518" s="428"/>
      <c r="D518" s="428"/>
      <c r="E518" s="411"/>
      <c r="F518" s="411"/>
      <c r="G518" s="411"/>
      <c r="H518" s="411"/>
      <c r="I518" s="411"/>
      <c r="J518" s="411"/>
      <c r="K518" s="411"/>
      <c r="L518" s="411"/>
      <c r="M518" s="411"/>
      <c r="N518" s="411"/>
      <c r="O518" s="411"/>
      <c r="P518" s="411"/>
      <c r="Q518" s="411"/>
      <c r="R518" s="411"/>
      <c r="S518" s="411"/>
      <c r="T518" s="411"/>
      <c r="U518" s="411"/>
      <c r="V518" s="411"/>
      <c r="W518" s="411"/>
      <c r="X518" s="411"/>
      <c r="Y518" s="411"/>
      <c r="Z518" s="411"/>
      <c r="AA518" s="411"/>
      <c r="AB518" s="411"/>
      <c r="AC518" s="411"/>
      <c r="AD518" s="411"/>
      <c r="AE518" s="411"/>
      <c r="AF518" s="411"/>
      <c r="AG518" s="411"/>
      <c r="AH518" s="411"/>
      <c r="AI518" s="411"/>
      <c r="AJ518" s="411"/>
      <c r="AK518" s="411"/>
      <c r="AL518" s="411"/>
      <c r="AM518" s="411"/>
      <c r="AN518" s="411"/>
      <c r="AO518" s="411"/>
      <c r="AP518" s="411"/>
      <c r="AQ518" s="411"/>
      <c r="AR518" s="411"/>
      <c r="AS518" s="411"/>
      <c r="AT518" s="411"/>
      <c r="AU518" s="411"/>
      <c r="AV518" s="411"/>
      <c r="AW518" s="411"/>
      <c r="AX518" s="411"/>
      <c r="AY518" s="411"/>
      <c r="AZ518" s="411"/>
      <c r="BA518" s="411"/>
    </row>
    <row r="519" spans="2:53" ht="14.25" customHeight="1" x14ac:dyDescent="0.25">
      <c r="B519" s="411"/>
      <c r="C519" s="428"/>
      <c r="D519" s="428"/>
      <c r="E519" s="411"/>
      <c r="F519" s="411"/>
      <c r="G519" s="411"/>
      <c r="H519" s="411"/>
      <c r="I519" s="411"/>
      <c r="J519" s="411"/>
      <c r="K519" s="411"/>
      <c r="L519" s="411"/>
      <c r="M519" s="411"/>
      <c r="N519" s="411"/>
      <c r="O519" s="411"/>
      <c r="P519" s="411"/>
      <c r="Q519" s="411"/>
      <c r="R519" s="411"/>
      <c r="S519" s="411"/>
      <c r="T519" s="411"/>
      <c r="U519" s="411"/>
      <c r="V519" s="411"/>
      <c r="W519" s="411"/>
      <c r="X519" s="411"/>
      <c r="Y519" s="411"/>
      <c r="Z519" s="411"/>
      <c r="AA519" s="411"/>
      <c r="AB519" s="411"/>
      <c r="AC519" s="411"/>
      <c r="AD519" s="411"/>
      <c r="AE519" s="411"/>
      <c r="AF519" s="411"/>
      <c r="AG519" s="411"/>
      <c r="AH519" s="411"/>
      <c r="AI519" s="411"/>
      <c r="AJ519" s="411"/>
      <c r="AK519" s="411"/>
      <c r="AL519" s="411"/>
      <c r="AM519" s="411"/>
      <c r="AN519" s="411"/>
      <c r="AO519" s="411"/>
      <c r="AP519" s="411"/>
      <c r="AQ519" s="411"/>
      <c r="AR519" s="411"/>
      <c r="AS519" s="411"/>
      <c r="AT519" s="411"/>
      <c r="AU519" s="411"/>
      <c r="AV519" s="411"/>
      <c r="AW519" s="411"/>
      <c r="AX519" s="411"/>
      <c r="AY519" s="411"/>
      <c r="AZ519" s="411"/>
      <c r="BA519" s="411"/>
    </row>
    <row r="520" spans="2:53" ht="14.25" customHeight="1" x14ac:dyDescent="0.25">
      <c r="B520" s="411"/>
      <c r="C520" s="428"/>
      <c r="D520" s="428"/>
      <c r="E520" s="411"/>
      <c r="F520" s="411"/>
      <c r="G520" s="411"/>
      <c r="H520" s="411"/>
      <c r="I520" s="411"/>
      <c r="J520" s="411"/>
      <c r="K520" s="411"/>
      <c r="L520" s="411"/>
      <c r="M520" s="411"/>
      <c r="N520" s="411"/>
      <c r="O520" s="411"/>
      <c r="P520" s="411"/>
      <c r="Q520" s="411"/>
      <c r="R520" s="411"/>
      <c r="S520" s="411"/>
      <c r="T520" s="411"/>
      <c r="U520" s="411"/>
      <c r="V520" s="411"/>
      <c r="W520" s="411"/>
      <c r="X520" s="411"/>
      <c r="Y520" s="411"/>
      <c r="Z520" s="411"/>
      <c r="AA520" s="411"/>
      <c r="AB520" s="411"/>
      <c r="AC520" s="411"/>
      <c r="AD520" s="411"/>
      <c r="AE520" s="411"/>
      <c r="AF520" s="411"/>
      <c r="AG520" s="411"/>
      <c r="AH520" s="411"/>
      <c r="AI520" s="411"/>
      <c r="AJ520" s="411"/>
      <c r="AK520" s="411"/>
      <c r="AL520" s="411"/>
      <c r="AM520" s="411"/>
      <c r="AN520" s="411"/>
      <c r="AO520" s="411"/>
      <c r="AP520" s="411"/>
      <c r="AQ520" s="411"/>
      <c r="AR520" s="411"/>
      <c r="AS520" s="411"/>
      <c r="AT520" s="411"/>
      <c r="AU520" s="411"/>
      <c r="AV520" s="411"/>
      <c r="AW520" s="411"/>
      <c r="AX520" s="411"/>
      <c r="AY520" s="411"/>
      <c r="AZ520" s="411"/>
      <c r="BA520" s="411"/>
    </row>
    <row r="521" spans="2:53" ht="14.25" customHeight="1" x14ac:dyDescent="0.25">
      <c r="B521" s="411"/>
      <c r="C521" s="428"/>
      <c r="D521" s="428"/>
      <c r="E521" s="411"/>
      <c r="F521" s="411"/>
      <c r="G521" s="411"/>
      <c r="H521" s="411"/>
      <c r="I521" s="411"/>
      <c r="J521" s="411"/>
      <c r="K521" s="411"/>
      <c r="L521" s="411"/>
      <c r="M521" s="411"/>
      <c r="N521" s="411"/>
      <c r="O521" s="411"/>
      <c r="P521" s="411"/>
      <c r="Q521" s="411"/>
      <c r="R521" s="411"/>
      <c r="S521" s="411"/>
      <c r="T521" s="411"/>
      <c r="U521" s="411"/>
      <c r="V521" s="411"/>
      <c r="W521" s="411"/>
      <c r="X521" s="411"/>
      <c r="Y521" s="411"/>
      <c r="Z521" s="411"/>
      <c r="AA521" s="411"/>
      <c r="AB521" s="411"/>
      <c r="AC521" s="411"/>
      <c r="AD521" s="411"/>
      <c r="AE521" s="411"/>
      <c r="AF521" s="411"/>
      <c r="AG521" s="411"/>
      <c r="AH521" s="411"/>
      <c r="AI521" s="411"/>
      <c r="AJ521" s="411"/>
      <c r="AK521" s="411"/>
      <c r="AL521" s="411"/>
      <c r="AM521" s="411"/>
      <c r="AN521" s="411"/>
      <c r="AO521" s="411"/>
      <c r="AP521" s="411"/>
      <c r="AQ521" s="411"/>
      <c r="AR521" s="411"/>
      <c r="AS521" s="411"/>
      <c r="AT521" s="411"/>
      <c r="AU521" s="411"/>
      <c r="AV521" s="411"/>
      <c r="AW521" s="411"/>
      <c r="AX521" s="411"/>
      <c r="AY521" s="411"/>
      <c r="AZ521" s="411"/>
      <c r="BA521" s="411"/>
    </row>
    <row r="522" spans="2:53" ht="14.25" customHeight="1" x14ac:dyDescent="0.25">
      <c r="B522" s="411"/>
      <c r="C522" s="428"/>
      <c r="D522" s="428"/>
      <c r="E522" s="411"/>
      <c r="F522" s="411"/>
      <c r="G522" s="411"/>
      <c r="H522" s="411"/>
      <c r="I522" s="411"/>
      <c r="J522" s="411"/>
      <c r="K522" s="411"/>
      <c r="L522" s="411"/>
      <c r="M522" s="411"/>
      <c r="N522" s="411"/>
      <c r="O522" s="411"/>
      <c r="P522" s="411"/>
      <c r="Q522" s="411"/>
      <c r="R522" s="411"/>
      <c r="S522" s="411"/>
      <c r="T522" s="411"/>
      <c r="U522" s="411"/>
      <c r="V522" s="411"/>
      <c r="W522" s="411"/>
      <c r="X522" s="411"/>
      <c r="Y522" s="411"/>
      <c r="Z522" s="411"/>
      <c r="AA522" s="411"/>
      <c r="AB522" s="411"/>
      <c r="AC522" s="411"/>
      <c r="AD522" s="411"/>
      <c r="AE522" s="411"/>
      <c r="AF522" s="411"/>
      <c r="AG522" s="411"/>
      <c r="AH522" s="411"/>
      <c r="AI522" s="411"/>
      <c r="AJ522" s="411"/>
      <c r="AK522" s="411"/>
      <c r="AL522" s="411"/>
      <c r="AM522" s="411"/>
      <c r="AN522" s="411"/>
      <c r="AO522" s="411"/>
      <c r="AP522" s="411"/>
      <c r="AQ522" s="411"/>
      <c r="AR522" s="411"/>
      <c r="AS522" s="411"/>
      <c r="AT522" s="411"/>
      <c r="AU522" s="411"/>
      <c r="AV522" s="411"/>
      <c r="AW522" s="411"/>
      <c r="AX522" s="411"/>
      <c r="AY522" s="411"/>
      <c r="AZ522" s="411"/>
      <c r="BA522" s="411"/>
    </row>
    <row r="523" spans="2:53" ht="14.25" customHeight="1" x14ac:dyDescent="0.25">
      <c r="B523" s="411"/>
      <c r="C523" s="428"/>
      <c r="D523" s="428"/>
      <c r="E523" s="411"/>
      <c r="F523" s="411"/>
      <c r="G523" s="411"/>
      <c r="H523" s="411"/>
      <c r="I523" s="411"/>
      <c r="J523" s="411"/>
      <c r="K523" s="411"/>
      <c r="L523" s="411"/>
      <c r="M523" s="411"/>
      <c r="N523" s="411"/>
      <c r="O523" s="411"/>
      <c r="P523" s="411"/>
      <c r="Q523" s="411"/>
      <c r="R523" s="411"/>
      <c r="S523" s="411"/>
      <c r="T523" s="411"/>
      <c r="U523" s="411"/>
      <c r="V523" s="411"/>
      <c r="W523" s="411"/>
      <c r="X523" s="411"/>
      <c r="Y523" s="411"/>
      <c r="Z523" s="411"/>
      <c r="AA523" s="411"/>
      <c r="AB523" s="411"/>
      <c r="AC523" s="411"/>
      <c r="AD523" s="411"/>
      <c r="AE523" s="411"/>
      <c r="AF523" s="411"/>
      <c r="AG523" s="411"/>
      <c r="AH523" s="411"/>
      <c r="AI523" s="411"/>
      <c r="AJ523" s="411"/>
      <c r="AK523" s="411"/>
      <c r="AL523" s="411"/>
      <c r="AM523" s="411"/>
      <c r="AN523" s="411"/>
      <c r="AO523" s="411"/>
      <c r="AP523" s="411"/>
      <c r="AQ523" s="411"/>
      <c r="AR523" s="411"/>
      <c r="AS523" s="411"/>
      <c r="AT523" s="411"/>
      <c r="AU523" s="411"/>
      <c r="AV523" s="411"/>
      <c r="AW523" s="411"/>
      <c r="AX523" s="411"/>
      <c r="AY523" s="411"/>
      <c r="AZ523" s="411"/>
      <c r="BA523" s="411"/>
    </row>
    <row r="524" spans="2:53" ht="14.25" customHeight="1" x14ac:dyDescent="0.25">
      <c r="B524" s="411"/>
      <c r="C524" s="428"/>
      <c r="D524" s="428"/>
      <c r="E524" s="411"/>
      <c r="F524" s="411"/>
      <c r="G524" s="411"/>
      <c r="H524" s="411"/>
      <c r="I524" s="411"/>
      <c r="J524" s="411"/>
      <c r="K524" s="411"/>
      <c r="L524" s="411"/>
      <c r="M524" s="411"/>
      <c r="N524" s="411"/>
      <c r="O524" s="411"/>
      <c r="P524" s="411"/>
      <c r="Q524" s="411"/>
      <c r="R524" s="411"/>
      <c r="S524" s="411"/>
      <c r="T524" s="411"/>
      <c r="U524" s="411"/>
      <c r="V524" s="411"/>
      <c r="W524" s="411"/>
      <c r="X524" s="411"/>
      <c r="Y524" s="411"/>
      <c r="Z524" s="411"/>
      <c r="AA524" s="411"/>
      <c r="AB524" s="411"/>
      <c r="AC524" s="411"/>
      <c r="AD524" s="411"/>
      <c r="AE524" s="411"/>
      <c r="AF524" s="411"/>
      <c r="AG524" s="411"/>
      <c r="AH524" s="411"/>
      <c r="AI524" s="411"/>
      <c r="AJ524" s="411"/>
      <c r="AK524" s="411"/>
      <c r="AL524" s="411"/>
      <c r="AM524" s="411"/>
      <c r="AN524" s="411"/>
      <c r="AO524" s="411"/>
      <c r="AP524" s="411"/>
      <c r="AQ524" s="411"/>
      <c r="AR524" s="411"/>
      <c r="AS524" s="411"/>
      <c r="AT524" s="411"/>
      <c r="AU524" s="411"/>
      <c r="AV524" s="411"/>
      <c r="AW524" s="411"/>
      <c r="AX524" s="411"/>
      <c r="AY524" s="411"/>
      <c r="AZ524" s="411"/>
      <c r="BA524" s="411"/>
    </row>
    <row r="525" spans="2:53" ht="14.25" customHeight="1" x14ac:dyDescent="0.25">
      <c r="B525" s="411"/>
      <c r="C525" s="428"/>
      <c r="D525" s="428"/>
      <c r="E525" s="411"/>
      <c r="F525" s="411"/>
      <c r="G525" s="411"/>
      <c r="H525" s="411"/>
      <c r="I525" s="411"/>
      <c r="J525" s="411"/>
      <c r="K525" s="411"/>
      <c r="L525" s="411"/>
      <c r="M525" s="411"/>
      <c r="N525" s="411"/>
      <c r="O525" s="411"/>
      <c r="P525" s="411"/>
      <c r="Q525" s="411"/>
      <c r="R525" s="411"/>
      <c r="S525" s="411"/>
      <c r="T525" s="411"/>
      <c r="U525" s="411"/>
      <c r="V525" s="411"/>
      <c r="W525" s="411"/>
      <c r="X525" s="411"/>
      <c r="Y525" s="411"/>
      <c r="Z525" s="411"/>
      <c r="AA525" s="411"/>
      <c r="AB525" s="411"/>
      <c r="AC525" s="411"/>
      <c r="AD525" s="411"/>
      <c r="AE525" s="411"/>
      <c r="AF525" s="411"/>
      <c r="AG525" s="411"/>
      <c r="AH525" s="411"/>
      <c r="AI525" s="411"/>
      <c r="AJ525" s="411"/>
      <c r="AK525" s="411"/>
      <c r="AL525" s="411"/>
      <c r="AM525" s="411"/>
      <c r="AN525" s="411"/>
      <c r="AO525" s="411"/>
      <c r="AP525" s="411"/>
      <c r="AQ525" s="411"/>
      <c r="AR525" s="411"/>
      <c r="AS525" s="411"/>
      <c r="AT525" s="411"/>
      <c r="AU525" s="411"/>
      <c r="AV525" s="411"/>
      <c r="AW525" s="411"/>
      <c r="AX525" s="411"/>
      <c r="AY525" s="411"/>
      <c r="AZ525" s="411"/>
      <c r="BA525" s="411"/>
    </row>
    <row r="526" spans="2:53" ht="14.25" customHeight="1" x14ac:dyDescent="0.25">
      <c r="B526" s="411"/>
      <c r="C526" s="428"/>
      <c r="D526" s="428"/>
      <c r="E526" s="411"/>
      <c r="F526" s="411"/>
      <c r="G526" s="411"/>
      <c r="H526" s="411"/>
      <c r="I526" s="411"/>
      <c r="J526" s="411"/>
      <c r="K526" s="411"/>
      <c r="L526" s="411"/>
      <c r="M526" s="411"/>
      <c r="N526" s="411"/>
      <c r="O526" s="411"/>
      <c r="P526" s="411"/>
      <c r="Q526" s="411"/>
      <c r="R526" s="411"/>
      <c r="S526" s="411"/>
      <c r="T526" s="411"/>
      <c r="U526" s="411"/>
      <c r="V526" s="411"/>
      <c r="W526" s="411"/>
      <c r="X526" s="411"/>
      <c r="Y526" s="411"/>
      <c r="Z526" s="411"/>
      <c r="AA526" s="411"/>
      <c r="AB526" s="411"/>
      <c r="AC526" s="411"/>
      <c r="AD526" s="411"/>
      <c r="AE526" s="411"/>
      <c r="AF526" s="411"/>
      <c r="AG526" s="411"/>
      <c r="AH526" s="411"/>
      <c r="AI526" s="411"/>
      <c r="AJ526" s="411"/>
      <c r="AK526" s="411"/>
      <c r="AL526" s="411"/>
      <c r="AM526" s="411"/>
      <c r="AN526" s="411"/>
      <c r="AO526" s="411"/>
      <c r="AP526" s="411"/>
      <c r="AQ526" s="411"/>
      <c r="AR526" s="411"/>
      <c r="AS526" s="411"/>
      <c r="AT526" s="411"/>
      <c r="AU526" s="411"/>
      <c r="AV526" s="411"/>
      <c r="AW526" s="411"/>
      <c r="AX526" s="411"/>
      <c r="AY526" s="411"/>
      <c r="AZ526" s="411"/>
      <c r="BA526" s="411"/>
    </row>
    <row r="527" spans="2:53" ht="14.25" customHeight="1" x14ac:dyDescent="0.25">
      <c r="B527" s="411"/>
      <c r="C527" s="428"/>
      <c r="D527" s="428"/>
      <c r="E527" s="411"/>
      <c r="F527" s="411"/>
      <c r="G527" s="411"/>
      <c r="H527" s="411"/>
      <c r="I527" s="411"/>
      <c r="J527" s="411"/>
      <c r="K527" s="411"/>
      <c r="L527" s="411"/>
      <c r="M527" s="411"/>
      <c r="N527" s="411"/>
      <c r="O527" s="411"/>
      <c r="P527" s="411"/>
      <c r="Q527" s="411"/>
      <c r="R527" s="411"/>
      <c r="S527" s="411"/>
      <c r="T527" s="411"/>
      <c r="U527" s="411"/>
      <c r="V527" s="411"/>
      <c r="W527" s="411"/>
      <c r="X527" s="411"/>
      <c r="Y527" s="411"/>
      <c r="Z527" s="411"/>
      <c r="AA527" s="411"/>
      <c r="AB527" s="411"/>
      <c r="AC527" s="411"/>
      <c r="AD527" s="411"/>
      <c r="AE527" s="411"/>
      <c r="AF527" s="411"/>
      <c r="AG527" s="411"/>
      <c r="AH527" s="411"/>
      <c r="AI527" s="411"/>
      <c r="AJ527" s="411"/>
      <c r="AK527" s="411"/>
      <c r="AL527" s="411"/>
      <c r="AM527" s="411"/>
      <c r="AN527" s="411"/>
      <c r="AO527" s="411"/>
      <c r="AP527" s="411"/>
      <c r="AQ527" s="411"/>
      <c r="AR527" s="411"/>
      <c r="AS527" s="411"/>
      <c r="AT527" s="411"/>
      <c r="AU527" s="411"/>
      <c r="AV527" s="411"/>
      <c r="AW527" s="411"/>
      <c r="AX527" s="411"/>
      <c r="AY527" s="411"/>
      <c r="AZ527" s="411"/>
      <c r="BA527" s="411"/>
    </row>
    <row r="528" spans="2:53" ht="14.25" customHeight="1" x14ac:dyDescent="0.25">
      <c r="B528" s="411"/>
      <c r="C528" s="428"/>
      <c r="D528" s="428"/>
      <c r="E528" s="411"/>
      <c r="F528" s="411"/>
      <c r="G528" s="411"/>
      <c r="H528" s="411"/>
      <c r="I528" s="411"/>
      <c r="J528" s="411"/>
      <c r="K528" s="411"/>
      <c r="L528" s="411"/>
      <c r="M528" s="411"/>
      <c r="N528" s="411"/>
      <c r="O528" s="411"/>
      <c r="P528" s="411"/>
      <c r="Q528" s="411"/>
      <c r="R528" s="411"/>
      <c r="S528" s="411"/>
      <c r="T528" s="411"/>
      <c r="U528" s="411"/>
      <c r="V528" s="411"/>
      <c r="W528" s="411"/>
      <c r="X528" s="411"/>
      <c r="Y528" s="411"/>
      <c r="Z528" s="411"/>
      <c r="AA528" s="411"/>
      <c r="AB528" s="411"/>
      <c r="AC528" s="411"/>
      <c r="AD528" s="411"/>
      <c r="AE528" s="411"/>
      <c r="AF528" s="411"/>
      <c r="AG528" s="411"/>
      <c r="AH528" s="411"/>
      <c r="AI528" s="411"/>
      <c r="AJ528" s="411"/>
      <c r="AK528" s="411"/>
      <c r="AL528" s="411"/>
      <c r="AM528" s="411"/>
      <c r="AN528" s="411"/>
      <c r="AO528" s="411"/>
      <c r="AP528" s="411"/>
      <c r="AQ528" s="411"/>
      <c r="AR528" s="411"/>
      <c r="AS528" s="411"/>
      <c r="AT528" s="411"/>
      <c r="AU528" s="411"/>
      <c r="AV528" s="411"/>
      <c r="AW528" s="411"/>
      <c r="AX528" s="411"/>
      <c r="AY528" s="411"/>
      <c r="AZ528" s="411"/>
      <c r="BA528" s="411"/>
    </row>
    <row r="529" spans="2:53" ht="14.25" customHeight="1" x14ac:dyDescent="0.25">
      <c r="B529" s="411"/>
      <c r="C529" s="428"/>
      <c r="D529" s="428"/>
      <c r="E529" s="411"/>
      <c r="F529" s="411"/>
      <c r="G529" s="411"/>
      <c r="H529" s="411"/>
      <c r="I529" s="411"/>
      <c r="J529" s="411"/>
      <c r="K529" s="411"/>
      <c r="L529" s="411"/>
      <c r="M529" s="411"/>
      <c r="N529" s="411"/>
      <c r="O529" s="411"/>
      <c r="P529" s="411"/>
      <c r="Q529" s="411"/>
      <c r="R529" s="411"/>
      <c r="S529" s="411"/>
      <c r="T529" s="411"/>
      <c r="U529" s="411"/>
      <c r="V529" s="411"/>
      <c r="W529" s="411"/>
      <c r="X529" s="411"/>
      <c r="Y529" s="411"/>
      <c r="Z529" s="411"/>
      <c r="AA529" s="411"/>
      <c r="AB529" s="411"/>
      <c r="AC529" s="411"/>
      <c r="AD529" s="411"/>
      <c r="AE529" s="411"/>
      <c r="AF529" s="411"/>
      <c r="AG529" s="411"/>
      <c r="AH529" s="411"/>
      <c r="AI529" s="411"/>
      <c r="AJ529" s="411"/>
      <c r="AK529" s="411"/>
      <c r="AL529" s="411"/>
      <c r="AM529" s="411"/>
      <c r="AN529" s="411"/>
      <c r="AO529" s="411"/>
      <c r="AP529" s="411"/>
      <c r="AQ529" s="411"/>
      <c r="AR529" s="411"/>
      <c r="AS529" s="411"/>
      <c r="AT529" s="411"/>
      <c r="AU529" s="411"/>
      <c r="AV529" s="411"/>
      <c r="AW529" s="411"/>
      <c r="AX529" s="411"/>
      <c r="AY529" s="411"/>
      <c r="AZ529" s="411"/>
      <c r="BA529" s="411"/>
    </row>
    <row r="530" spans="2:53" ht="14.25" customHeight="1" x14ac:dyDescent="0.25">
      <c r="B530" s="411"/>
      <c r="C530" s="428"/>
      <c r="D530" s="428"/>
      <c r="E530" s="411"/>
      <c r="F530" s="411"/>
      <c r="G530" s="411"/>
      <c r="H530" s="411"/>
      <c r="I530" s="411"/>
      <c r="J530" s="411"/>
      <c r="K530" s="411"/>
      <c r="L530" s="411"/>
      <c r="M530" s="411"/>
      <c r="N530" s="411"/>
      <c r="O530" s="411"/>
      <c r="P530" s="411"/>
      <c r="Q530" s="411"/>
      <c r="R530" s="411"/>
      <c r="S530" s="411"/>
      <c r="T530" s="411"/>
      <c r="U530" s="411"/>
      <c r="V530" s="411"/>
      <c r="W530" s="411"/>
      <c r="X530" s="411"/>
      <c r="Y530" s="411"/>
      <c r="Z530" s="411"/>
      <c r="AA530" s="411"/>
      <c r="AB530" s="411"/>
      <c r="AC530" s="411"/>
      <c r="AD530" s="411"/>
      <c r="AE530" s="411"/>
      <c r="AF530" s="411"/>
      <c r="AG530" s="411"/>
      <c r="AH530" s="411"/>
      <c r="AI530" s="411"/>
      <c r="AJ530" s="411"/>
      <c r="AK530" s="411"/>
      <c r="AL530" s="411"/>
      <c r="AM530" s="411"/>
      <c r="AN530" s="411"/>
      <c r="AO530" s="411"/>
      <c r="AP530" s="411"/>
      <c r="AQ530" s="411"/>
      <c r="AR530" s="411"/>
      <c r="AS530" s="411"/>
      <c r="AT530" s="411"/>
      <c r="AU530" s="411"/>
      <c r="AV530" s="411"/>
      <c r="AW530" s="411"/>
      <c r="AX530" s="411"/>
      <c r="AY530" s="411"/>
      <c r="AZ530" s="411"/>
      <c r="BA530" s="411"/>
    </row>
    <row r="531" spans="2:53" ht="14.25" customHeight="1" x14ac:dyDescent="0.25">
      <c r="B531" s="411"/>
      <c r="C531" s="428"/>
      <c r="D531" s="428"/>
      <c r="E531" s="411"/>
      <c r="F531" s="411"/>
      <c r="G531" s="411"/>
      <c r="H531" s="411"/>
      <c r="I531" s="411"/>
      <c r="J531" s="411"/>
      <c r="K531" s="411"/>
      <c r="L531" s="411"/>
      <c r="M531" s="411"/>
      <c r="N531" s="411"/>
      <c r="O531" s="411"/>
      <c r="P531" s="411"/>
      <c r="Q531" s="411"/>
      <c r="R531" s="411"/>
      <c r="S531" s="411"/>
      <c r="T531" s="411"/>
      <c r="U531" s="411"/>
      <c r="V531" s="411"/>
      <c r="W531" s="411"/>
      <c r="X531" s="411"/>
      <c r="Y531" s="411"/>
      <c r="Z531" s="411"/>
      <c r="AA531" s="411"/>
      <c r="AB531" s="411"/>
      <c r="AC531" s="411"/>
      <c r="AD531" s="411"/>
      <c r="AE531" s="411"/>
      <c r="AF531" s="411"/>
      <c r="AG531" s="411"/>
      <c r="AH531" s="411"/>
      <c r="AI531" s="411"/>
      <c r="AJ531" s="411"/>
      <c r="AK531" s="411"/>
      <c r="AL531" s="411"/>
      <c r="AM531" s="411"/>
      <c r="AN531" s="411"/>
      <c r="AO531" s="411"/>
      <c r="AP531" s="411"/>
      <c r="AQ531" s="411"/>
      <c r="AR531" s="411"/>
      <c r="AS531" s="411"/>
      <c r="AT531" s="411"/>
      <c r="AU531" s="411"/>
      <c r="AV531" s="411"/>
      <c r="AW531" s="411"/>
      <c r="AX531" s="411"/>
      <c r="AY531" s="411"/>
      <c r="AZ531" s="411"/>
      <c r="BA531" s="411"/>
    </row>
    <row r="532" spans="2:53" ht="14.25" customHeight="1" x14ac:dyDescent="0.25">
      <c r="B532" s="411"/>
      <c r="C532" s="428"/>
      <c r="D532" s="428"/>
      <c r="E532" s="411"/>
      <c r="F532" s="411"/>
      <c r="G532" s="411"/>
      <c r="H532" s="411"/>
      <c r="I532" s="411"/>
      <c r="J532" s="411"/>
      <c r="K532" s="411"/>
      <c r="L532" s="411"/>
      <c r="M532" s="411"/>
      <c r="N532" s="411"/>
      <c r="O532" s="411"/>
      <c r="P532" s="411"/>
      <c r="Q532" s="411"/>
      <c r="R532" s="411"/>
      <c r="S532" s="411"/>
      <c r="T532" s="411"/>
      <c r="U532" s="411"/>
      <c r="V532" s="411"/>
      <c r="W532" s="411"/>
      <c r="X532" s="411"/>
      <c r="Y532" s="411"/>
      <c r="Z532" s="411"/>
      <c r="AA532" s="411"/>
      <c r="AB532" s="411"/>
      <c r="AC532" s="411"/>
      <c r="AD532" s="411"/>
      <c r="AE532" s="411"/>
      <c r="AF532" s="411"/>
      <c r="AG532" s="411"/>
      <c r="AH532" s="411"/>
      <c r="AI532" s="411"/>
      <c r="AJ532" s="411"/>
      <c r="AK532" s="411"/>
      <c r="AL532" s="411"/>
      <c r="AM532" s="411"/>
      <c r="AN532" s="411"/>
      <c r="AO532" s="411"/>
      <c r="AP532" s="411"/>
      <c r="AQ532" s="411"/>
      <c r="AR532" s="411"/>
      <c r="AS532" s="411"/>
      <c r="AT532" s="411"/>
      <c r="AU532" s="411"/>
      <c r="AV532" s="411"/>
      <c r="AW532" s="411"/>
      <c r="AX532" s="411"/>
      <c r="AY532" s="411"/>
      <c r="AZ532" s="411"/>
      <c r="BA532" s="411"/>
    </row>
    <row r="533" spans="2:53" ht="14.25" customHeight="1" x14ac:dyDescent="0.25">
      <c r="B533" s="411"/>
      <c r="C533" s="428"/>
      <c r="D533" s="428"/>
      <c r="E533" s="411"/>
      <c r="F533" s="411"/>
      <c r="G533" s="411"/>
      <c r="H533" s="411"/>
      <c r="I533" s="411"/>
      <c r="J533" s="411"/>
      <c r="K533" s="411"/>
      <c r="L533" s="411"/>
      <c r="M533" s="411"/>
      <c r="N533" s="411"/>
      <c r="O533" s="411"/>
      <c r="P533" s="411"/>
      <c r="Q533" s="411"/>
      <c r="R533" s="411"/>
      <c r="S533" s="411"/>
      <c r="T533" s="411"/>
      <c r="U533" s="411"/>
      <c r="V533" s="411"/>
      <c r="W533" s="411"/>
      <c r="X533" s="411"/>
      <c r="Y533" s="411"/>
      <c r="Z533" s="411"/>
      <c r="AA533" s="411"/>
      <c r="AB533" s="411"/>
      <c r="AC533" s="411"/>
      <c r="AD533" s="411"/>
      <c r="AE533" s="411"/>
      <c r="AF533" s="411"/>
      <c r="AG533" s="411"/>
      <c r="AH533" s="411"/>
      <c r="AI533" s="411"/>
      <c r="AJ533" s="411"/>
      <c r="AK533" s="411"/>
      <c r="AL533" s="411"/>
      <c r="AM533" s="411"/>
      <c r="AN533" s="411"/>
      <c r="AO533" s="411"/>
      <c r="AP533" s="411"/>
      <c r="AQ533" s="411"/>
      <c r="AR533" s="411"/>
      <c r="AS533" s="411"/>
      <c r="AT533" s="411"/>
      <c r="AU533" s="411"/>
      <c r="AV533" s="411"/>
      <c r="AW533" s="411"/>
      <c r="AX533" s="411"/>
      <c r="AY533" s="411"/>
      <c r="AZ533" s="411"/>
      <c r="BA533" s="411"/>
    </row>
    <row r="534" spans="2:53" ht="14.25" customHeight="1" x14ac:dyDescent="0.25">
      <c r="B534" s="411"/>
      <c r="C534" s="428"/>
      <c r="D534" s="428"/>
      <c r="E534" s="411"/>
      <c r="F534" s="411"/>
      <c r="G534" s="411"/>
      <c r="H534" s="411"/>
      <c r="I534" s="411"/>
      <c r="J534" s="411"/>
      <c r="K534" s="411"/>
      <c r="L534" s="411"/>
      <c r="M534" s="411"/>
      <c r="N534" s="411"/>
      <c r="O534" s="411"/>
      <c r="P534" s="411"/>
      <c r="Q534" s="411"/>
      <c r="R534" s="411"/>
      <c r="S534" s="411"/>
      <c r="T534" s="411"/>
      <c r="U534" s="411"/>
      <c r="V534" s="411"/>
      <c r="W534" s="411"/>
      <c r="X534" s="411"/>
      <c r="Y534" s="411"/>
      <c r="Z534" s="411"/>
      <c r="AA534" s="411"/>
      <c r="AB534" s="411"/>
      <c r="AC534" s="411"/>
      <c r="AD534" s="411"/>
      <c r="AE534" s="411"/>
      <c r="AF534" s="411"/>
      <c r="AG534" s="411"/>
      <c r="AH534" s="411"/>
      <c r="AI534" s="411"/>
      <c r="AJ534" s="411"/>
      <c r="AK534" s="411"/>
      <c r="AL534" s="411"/>
      <c r="AM534" s="411"/>
      <c r="AN534" s="411"/>
      <c r="AO534" s="411"/>
      <c r="AP534" s="411"/>
      <c r="AQ534" s="411"/>
      <c r="AR534" s="411"/>
      <c r="AS534" s="411"/>
      <c r="AT534" s="411"/>
      <c r="AU534" s="411"/>
      <c r="AV534" s="411"/>
      <c r="AW534" s="411"/>
      <c r="AX534" s="411"/>
      <c r="AY534" s="411"/>
      <c r="AZ534" s="411"/>
      <c r="BA534" s="411"/>
    </row>
    <row r="535" spans="2:53" ht="14.25" customHeight="1" x14ac:dyDescent="0.25">
      <c r="B535" s="411"/>
      <c r="C535" s="428"/>
      <c r="D535" s="428"/>
      <c r="E535" s="411"/>
      <c r="F535" s="411"/>
      <c r="G535" s="411"/>
      <c r="H535" s="411"/>
      <c r="I535" s="411"/>
      <c r="J535" s="411"/>
      <c r="K535" s="411"/>
      <c r="L535" s="411"/>
      <c r="M535" s="411"/>
      <c r="N535" s="411"/>
      <c r="O535" s="411"/>
      <c r="P535" s="411"/>
      <c r="Q535" s="411"/>
      <c r="R535" s="411"/>
      <c r="S535" s="411"/>
      <c r="T535" s="411"/>
      <c r="U535" s="411"/>
      <c r="V535" s="411"/>
      <c r="W535" s="411"/>
      <c r="X535" s="411"/>
      <c r="Y535" s="411"/>
      <c r="Z535" s="411"/>
      <c r="AA535" s="411"/>
      <c r="AB535" s="411"/>
      <c r="AC535" s="411"/>
      <c r="AD535" s="411"/>
      <c r="AE535" s="411"/>
      <c r="AF535" s="411"/>
      <c r="AG535" s="411"/>
      <c r="AH535" s="411"/>
      <c r="AI535" s="411"/>
      <c r="AJ535" s="411"/>
      <c r="AK535" s="411"/>
      <c r="AL535" s="411"/>
      <c r="AM535" s="411"/>
      <c r="AN535" s="411"/>
      <c r="AO535" s="411"/>
      <c r="AP535" s="411"/>
      <c r="AQ535" s="411"/>
      <c r="AR535" s="411"/>
      <c r="AS535" s="411"/>
      <c r="AT535" s="411"/>
      <c r="AU535" s="411"/>
      <c r="AV535" s="411"/>
      <c r="AW535" s="411"/>
      <c r="AX535" s="411"/>
      <c r="AY535" s="411"/>
      <c r="AZ535" s="411"/>
      <c r="BA535" s="411"/>
    </row>
    <row r="536" spans="2:53" ht="14.25" customHeight="1" x14ac:dyDescent="0.25">
      <c r="B536" s="411"/>
      <c r="C536" s="428"/>
      <c r="D536" s="428"/>
      <c r="E536" s="411"/>
      <c r="F536" s="411"/>
      <c r="G536" s="411"/>
      <c r="H536" s="411"/>
      <c r="I536" s="411"/>
      <c r="J536" s="411"/>
      <c r="K536" s="411"/>
      <c r="L536" s="411"/>
      <c r="M536" s="411"/>
      <c r="N536" s="411"/>
      <c r="O536" s="411"/>
      <c r="P536" s="411"/>
      <c r="Q536" s="411"/>
      <c r="R536" s="411"/>
      <c r="S536" s="411"/>
      <c r="T536" s="411"/>
      <c r="U536" s="411"/>
      <c r="V536" s="411"/>
      <c r="W536" s="411"/>
      <c r="X536" s="411"/>
      <c r="Y536" s="411"/>
      <c r="Z536" s="411"/>
      <c r="AA536" s="411"/>
      <c r="AB536" s="411"/>
      <c r="AC536" s="411"/>
      <c r="AD536" s="411"/>
      <c r="AE536" s="411"/>
      <c r="AF536" s="411"/>
      <c r="AG536" s="411"/>
      <c r="AH536" s="411"/>
      <c r="AI536" s="411"/>
      <c r="AJ536" s="411"/>
      <c r="AK536" s="411"/>
      <c r="AL536" s="411"/>
      <c r="AM536" s="411"/>
      <c r="AN536" s="411"/>
      <c r="AO536" s="411"/>
      <c r="AP536" s="411"/>
      <c r="AQ536" s="411"/>
      <c r="AR536" s="411"/>
      <c r="AS536" s="411"/>
      <c r="AT536" s="411"/>
      <c r="AU536" s="411"/>
      <c r="AV536" s="411"/>
      <c r="AW536" s="411"/>
      <c r="AX536" s="411"/>
      <c r="AY536" s="411"/>
      <c r="AZ536" s="411"/>
      <c r="BA536" s="411"/>
    </row>
    <row r="537" spans="2:53" ht="14.25" customHeight="1" x14ac:dyDescent="0.25">
      <c r="B537" s="411"/>
      <c r="C537" s="428"/>
      <c r="D537" s="428"/>
      <c r="E537" s="411"/>
      <c r="F537" s="411"/>
      <c r="G537" s="411"/>
      <c r="H537" s="411"/>
      <c r="I537" s="411"/>
      <c r="J537" s="411"/>
      <c r="K537" s="411"/>
      <c r="L537" s="411"/>
      <c r="M537" s="411"/>
      <c r="N537" s="411"/>
      <c r="O537" s="411"/>
      <c r="P537" s="411"/>
      <c r="Q537" s="411"/>
      <c r="R537" s="411"/>
      <c r="S537" s="411"/>
      <c r="T537" s="411"/>
      <c r="U537" s="411"/>
      <c r="V537" s="411"/>
      <c r="W537" s="411"/>
      <c r="X537" s="411"/>
      <c r="Y537" s="411"/>
      <c r="Z537" s="411"/>
      <c r="AA537" s="411"/>
      <c r="AB537" s="411"/>
      <c r="AC537" s="411"/>
      <c r="AD537" s="411"/>
      <c r="AE537" s="411"/>
      <c r="AF537" s="411"/>
      <c r="AG537" s="411"/>
      <c r="AH537" s="411"/>
      <c r="AI537" s="411"/>
      <c r="AJ537" s="411"/>
      <c r="AK537" s="411"/>
      <c r="AL537" s="411"/>
      <c r="AM537" s="411"/>
      <c r="AN537" s="411"/>
      <c r="AO537" s="411"/>
      <c r="AP537" s="411"/>
      <c r="AQ537" s="411"/>
      <c r="AR537" s="411"/>
      <c r="AS537" s="411"/>
      <c r="AT537" s="411"/>
      <c r="AU537" s="411"/>
      <c r="AV537" s="411"/>
      <c r="AW537" s="411"/>
      <c r="AX537" s="411"/>
      <c r="AY537" s="411"/>
      <c r="AZ537" s="411"/>
      <c r="BA537" s="411"/>
    </row>
    <row r="538" spans="2:53" ht="14.25" customHeight="1" x14ac:dyDescent="0.25">
      <c r="B538" s="411"/>
      <c r="C538" s="428"/>
      <c r="D538" s="428"/>
      <c r="E538" s="411"/>
      <c r="F538" s="411"/>
      <c r="G538" s="411"/>
      <c r="H538" s="411"/>
      <c r="I538" s="411"/>
      <c r="J538" s="411"/>
      <c r="K538" s="411"/>
      <c r="L538" s="411"/>
      <c r="M538" s="411"/>
      <c r="N538" s="411"/>
      <c r="O538" s="411"/>
      <c r="P538" s="411"/>
      <c r="Q538" s="411"/>
      <c r="R538" s="411"/>
      <c r="S538" s="411"/>
      <c r="T538" s="411"/>
      <c r="U538" s="411"/>
      <c r="V538" s="411"/>
      <c r="W538" s="411"/>
      <c r="X538" s="411"/>
      <c r="Y538" s="411"/>
      <c r="Z538" s="411"/>
      <c r="AA538" s="411"/>
      <c r="AB538" s="411"/>
      <c r="AC538" s="411"/>
      <c r="AD538" s="411"/>
      <c r="AE538" s="411"/>
      <c r="AF538" s="411"/>
      <c r="AG538" s="411"/>
      <c r="AH538" s="411"/>
      <c r="AI538" s="411"/>
      <c r="AJ538" s="411"/>
      <c r="AK538" s="411"/>
      <c r="AL538" s="411"/>
      <c r="AM538" s="411"/>
      <c r="AN538" s="411"/>
      <c r="AO538" s="411"/>
      <c r="AP538" s="411"/>
      <c r="AQ538" s="411"/>
      <c r="AR538" s="411"/>
      <c r="AS538" s="411"/>
      <c r="AT538" s="411"/>
      <c r="AU538" s="411"/>
      <c r="AV538" s="411"/>
      <c r="AW538" s="411"/>
      <c r="AX538" s="411"/>
      <c r="AY538" s="411"/>
      <c r="AZ538" s="411"/>
      <c r="BA538" s="411"/>
    </row>
    <row r="539" spans="2:53" ht="14.25" customHeight="1" x14ac:dyDescent="0.25">
      <c r="B539" s="411"/>
      <c r="C539" s="428"/>
      <c r="D539" s="428"/>
      <c r="E539" s="411"/>
      <c r="F539" s="411"/>
      <c r="G539" s="411"/>
      <c r="H539" s="411"/>
      <c r="I539" s="411"/>
      <c r="J539" s="411"/>
      <c r="K539" s="411"/>
      <c r="L539" s="411"/>
      <c r="M539" s="411"/>
      <c r="N539" s="411"/>
      <c r="O539" s="411"/>
      <c r="P539" s="411"/>
      <c r="Q539" s="411"/>
      <c r="R539" s="411"/>
      <c r="S539" s="411"/>
      <c r="T539" s="411"/>
      <c r="U539" s="411"/>
      <c r="V539" s="411"/>
      <c r="W539" s="411"/>
      <c r="X539" s="411"/>
      <c r="Y539" s="411"/>
      <c r="Z539" s="411"/>
      <c r="AA539" s="411"/>
      <c r="AB539" s="411"/>
      <c r="AC539" s="411"/>
      <c r="AD539" s="411"/>
      <c r="AE539" s="411"/>
      <c r="AF539" s="411"/>
      <c r="AG539" s="411"/>
      <c r="AH539" s="411"/>
      <c r="AI539" s="411"/>
      <c r="AJ539" s="411"/>
      <c r="AK539" s="411"/>
      <c r="AL539" s="411"/>
      <c r="AM539" s="411"/>
      <c r="AN539" s="411"/>
      <c r="AO539" s="411"/>
      <c r="AP539" s="411"/>
      <c r="AQ539" s="411"/>
      <c r="AR539" s="411"/>
      <c r="AS539" s="411"/>
      <c r="AT539" s="411"/>
      <c r="AU539" s="411"/>
      <c r="AV539" s="411"/>
      <c r="AW539" s="411"/>
      <c r="AX539" s="411"/>
      <c r="AY539" s="411"/>
      <c r="AZ539" s="411"/>
      <c r="BA539" s="411"/>
    </row>
    <row r="540" spans="2:53" ht="14.25" customHeight="1" x14ac:dyDescent="0.25">
      <c r="B540" s="411"/>
      <c r="C540" s="428"/>
      <c r="D540" s="428"/>
      <c r="E540" s="411"/>
      <c r="F540" s="411"/>
      <c r="G540" s="411"/>
      <c r="H540" s="411"/>
      <c r="I540" s="411"/>
      <c r="J540" s="411"/>
      <c r="K540" s="411"/>
      <c r="L540" s="411"/>
      <c r="M540" s="411"/>
      <c r="N540" s="411"/>
      <c r="O540" s="411"/>
      <c r="P540" s="411"/>
      <c r="Q540" s="411"/>
      <c r="R540" s="411"/>
      <c r="S540" s="411"/>
      <c r="T540" s="411"/>
      <c r="U540" s="411"/>
      <c r="V540" s="411"/>
      <c r="W540" s="411"/>
      <c r="X540" s="411"/>
      <c r="Y540" s="411"/>
      <c r="Z540" s="411"/>
      <c r="AA540" s="411"/>
      <c r="AB540" s="411"/>
      <c r="AC540" s="411"/>
      <c r="AD540" s="411"/>
      <c r="AE540" s="411"/>
      <c r="AF540" s="411"/>
      <c r="AG540" s="411"/>
      <c r="AH540" s="411"/>
      <c r="AI540" s="411"/>
      <c r="AJ540" s="411"/>
      <c r="AK540" s="411"/>
      <c r="AL540" s="411"/>
      <c r="AM540" s="411"/>
      <c r="AN540" s="411"/>
      <c r="AO540" s="411"/>
      <c r="AP540" s="411"/>
      <c r="AQ540" s="411"/>
      <c r="AR540" s="411"/>
      <c r="AS540" s="411"/>
      <c r="AT540" s="411"/>
      <c r="AU540" s="411"/>
      <c r="AV540" s="411"/>
      <c r="AW540" s="411"/>
      <c r="AX540" s="411"/>
      <c r="AY540" s="411"/>
      <c r="AZ540" s="411"/>
      <c r="BA540" s="411"/>
    </row>
    <row r="541" spans="2:53" ht="14.25" customHeight="1" x14ac:dyDescent="0.25">
      <c r="B541" s="411"/>
      <c r="C541" s="428"/>
      <c r="D541" s="428"/>
      <c r="E541" s="411"/>
      <c r="F541" s="411"/>
      <c r="G541" s="411"/>
      <c r="H541" s="411"/>
      <c r="I541" s="411"/>
      <c r="J541" s="411"/>
      <c r="K541" s="411"/>
      <c r="L541" s="411"/>
      <c r="M541" s="411"/>
      <c r="N541" s="411"/>
      <c r="O541" s="411"/>
      <c r="P541" s="411"/>
      <c r="Q541" s="411"/>
      <c r="R541" s="411"/>
      <c r="S541" s="411"/>
      <c r="T541" s="411"/>
      <c r="U541" s="411"/>
      <c r="V541" s="411"/>
      <c r="W541" s="411"/>
      <c r="X541" s="411"/>
      <c r="Y541" s="411"/>
      <c r="Z541" s="411"/>
      <c r="AA541" s="411"/>
      <c r="AB541" s="411"/>
      <c r="AC541" s="411"/>
      <c r="AD541" s="411"/>
      <c r="AE541" s="411"/>
      <c r="AF541" s="411"/>
      <c r="AG541" s="411"/>
      <c r="AH541" s="411"/>
      <c r="AI541" s="411"/>
      <c r="AJ541" s="411"/>
      <c r="AK541" s="411"/>
      <c r="AL541" s="411"/>
      <c r="AM541" s="411"/>
      <c r="AN541" s="411"/>
      <c r="AO541" s="411"/>
      <c r="AP541" s="411"/>
      <c r="AQ541" s="411"/>
      <c r="AR541" s="411"/>
      <c r="AS541" s="411"/>
      <c r="AT541" s="411"/>
      <c r="AU541" s="411"/>
      <c r="AV541" s="411"/>
      <c r="AW541" s="411"/>
      <c r="AX541" s="411"/>
      <c r="AY541" s="411"/>
      <c r="AZ541" s="411"/>
      <c r="BA541" s="411"/>
    </row>
    <row r="542" spans="2:53" ht="14.25" customHeight="1" x14ac:dyDescent="0.25">
      <c r="B542" s="411"/>
      <c r="C542" s="428"/>
      <c r="D542" s="428"/>
      <c r="E542" s="411"/>
      <c r="F542" s="411"/>
      <c r="G542" s="411"/>
      <c r="H542" s="411"/>
      <c r="I542" s="411"/>
      <c r="J542" s="411"/>
      <c r="K542" s="411"/>
      <c r="L542" s="411"/>
      <c r="M542" s="411"/>
      <c r="N542" s="411"/>
      <c r="O542" s="411"/>
      <c r="P542" s="411"/>
      <c r="Q542" s="411"/>
      <c r="R542" s="411"/>
      <c r="S542" s="411"/>
      <c r="T542" s="411"/>
      <c r="U542" s="411"/>
      <c r="V542" s="411"/>
      <c r="W542" s="411"/>
      <c r="X542" s="411"/>
      <c r="Y542" s="411"/>
      <c r="Z542" s="411"/>
      <c r="AA542" s="411"/>
      <c r="AB542" s="411"/>
      <c r="AC542" s="411"/>
      <c r="AD542" s="411"/>
      <c r="AE542" s="411"/>
      <c r="AF542" s="411"/>
      <c r="AG542" s="411"/>
      <c r="AH542" s="411"/>
      <c r="AI542" s="411"/>
      <c r="AJ542" s="411"/>
      <c r="AK542" s="411"/>
      <c r="AL542" s="411"/>
      <c r="AM542" s="411"/>
      <c r="AN542" s="411"/>
      <c r="AO542" s="411"/>
      <c r="AP542" s="411"/>
      <c r="AQ542" s="411"/>
      <c r="AR542" s="411"/>
      <c r="AS542" s="411"/>
      <c r="AT542" s="411"/>
      <c r="AU542" s="411"/>
      <c r="AV542" s="411"/>
      <c r="AW542" s="411"/>
      <c r="AX542" s="411"/>
      <c r="AY542" s="411"/>
      <c r="AZ542" s="411"/>
      <c r="BA542" s="411"/>
    </row>
    <row r="543" spans="2:53" ht="14.25" customHeight="1" x14ac:dyDescent="0.25">
      <c r="B543" s="411"/>
      <c r="C543" s="428"/>
      <c r="D543" s="428"/>
      <c r="E543" s="411"/>
      <c r="F543" s="411"/>
      <c r="G543" s="411"/>
      <c r="H543" s="411"/>
      <c r="I543" s="411"/>
      <c r="J543" s="411"/>
      <c r="K543" s="411"/>
      <c r="L543" s="411"/>
      <c r="M543" s="411"/>
      <c r="N543" s="411"/>
      <c r="O543" s="411"/>
      <c r="P543" s="411"/>
      <c r="Q543" s="411"/>
      <c r="R543" s="411"/>
      <c r="S543" s="411"/>
      <c r="T543" s="411"/>
      <c r="U543" s="411"/>
      <c r="V543" s="411"/>
      <c r="W543" s="411"/>
      <c r="X543" s="411"/>
      <c r="Y543" s="411"/>
      <c r="Z543" s="411"/>
      <c r="AA543" s="411"/>
      <c r="AB543" s="411"/>
      <c r="AC543" s="411"/>
      <c r="AD543" s="411"/>
      <c r="AE543" s="411"/>
      <c r="AF543" s="411"/>
      <c r="AG543" s="411"/>
      <c r="AH543" s="411"/>
      <c r="AI543" s="411"/>
      <c r="AJ543" s="411"/>
      <c r="AK543" s="411"/>
      <c r="AL543" s="411"/>
      <c r="AM543" s="411"/>
      <c r="AN543" s="411"/>
      <c r="AO543" s="411"/>
      <c r="AP543" s="411"/>
      <c r="AQ543" s="411"/>
      <c r="AR543" s="411"/>
      <c r="AS543" s="411"/>
      <c r="AT543" s="411"/>
      <c r="AU543" s="411"/>
      <c r="AV543" s="411"/>
      <c r="AW543" s="411"/>
      <c r="AX543" s="411"/>
      <c r="AY543" s="411"/>
      <c r="AZ543" s="411"/>
      <c r="BA543" s="411"/>
    </row>
    <row r="544" spans="2:53" ht="14.25" customHeight="1" x14ac:dyDescent="0.25">
      <c r="B544" s="411"/>
      <c r="C544" s="428"/>
      <c r="D544" s="428"/>
      <c r="E544" s="411"/>
      <c r="F544" s="411"/>
      <c r="G544" s="411"/>
      <c r="H544" s="411"/>
      <c r="I544" s="411"/>
      <c r="J544" s="411"/>
      <c r="K544" s="411"/>
      <c r="L544" s="411"/>
      <c r="M544" s="411"/>
      <c r="N544" s="411"/>
      <c r="O544" s="411"/>
      <c r="P544" s="411"/>
      <c r="Q544" s="411"/>
      <c r="R544" s="411"/>
      <c r="S544" s="411"/>
      <c r="T544" s="411"/>
      <c r="U544" s="411"/>
      <c r="V544" s="411"/>
      <c r="W544" s="411"/>
      <c r="X544" s="411"/>
      <c r="Y544" s="411"/>
      <c r="Z544" s="411"/>
      <c r="AA544" s="411"/>
      <c r="AB544" s="411"/>
      <c r="AC544" s="411"/>
      <c r="AD544" s="411"/>
      <c r="AE544" s="411"/>
      <c r="AF544" s="411"/>
      <c r="AG544" s="411"/>
      <c r="AH544" s="411"/>
      <c r="AI544" s="411"/>
      <c r="AJ544" s="411"/>
      <c r="AK544" s="411"/>
      <c r="AL544" s="411"/>
      <c r="AM544" s="411"/>
      <c r="AN544" s="411"/>
      <c r="AO544" s="411"/>
      <c r="AP544" s="411"/>
      <c r="AQ544" s="411"/>
      <c r="AR544" s="411"/>
      <c r="AS544" s="411"/>
      <c r="AT544" s="411"/>
      <c r="AU544" s="411"/>
      <c r="AV544" s="411"/>
      <c r="AW544" s="411"/>
      <c r="AX544" s="411"/>
      <c r="AY544" s="411"/>
      <c r="AZ544" s="411"/>
      <c r="BA544" s="411"/>
    </row>
    <row r="545" spans="2:53" ht="14.25" customHeight="1" x14ac:dyDescent="0.25">
      <c r="B545" s="411"/>
      <c r="C545" s="428"/>
      <c r="D545" s="428"/>
      <c r="E545" s="411"/>
      <c r="F545" s="411"/>
      <c r="G545" s="411"/>
      <c r="H545" s="411"/>
      <c r="I545" s="411"/>
      <c r="J545" s="411"/>
      <c r="K545" s="411"/>
      <c r="L545" s="411"/>
      <c r="M545" s="411"/>
      <c r="N545" s="411"/>
      <c r="O545" s="411"/>
      <c r="P545" s="411"/>
      <c r="Q545" s="411"/>
      <c r="R545" s="411"/>
      <c r="S545" s="411"/>
      <c r="T545" s="411"/>
      <c r="U545" s="411"/>
      <c r="V545" s="411"/>
      <c r="W545" s="411"/>
      <c r="X545" s="411"/>
      <c r="Y545" s="411"/>
      <c r="Z545" s="411"/>
      <c r="AA545" s="411"/>
      <c r="AB545" s="411"/>
      <c r="AC545" s="411"/>
      <c r="AD545" s="411"/>
      <c r="AE545" s="411"/>
      <c r="AF545" s="411"/>
      <c r="AG545" s="411"/>
      <c r="AH545" s="411"/>
      <c r="AI545" s="411"/>
      <c r="AJ545" s="411"/>
      <c r="AK545" s="411"/>
      <c r="AL545" s="411"/>
      <c r="AM545" s="411"/>
      <c r="AN545" s="411"/>
      <c r="AO545" s="411"/>
      <c r="AP545" s="411"/>
      <c r="AQ545" s="411"/>
      <c r="AR545" s="411"/>
      <c r="AS545" s="411"/>
      <c r="AT545" s="411"/>
      <c r="AU545" s="411"/>
      <c r="AV545" s="411"/>
      <c r="AW545" s="411"/>
      <c r="AX545" s="411"/>
      <c r="AY545" s="411"/>
      <c r="AZ545" s="411"/>
      <c r="BA545" s="411"/>
    </row>
    <row r="546" spans="2:53" ht="14.25" customHeight="1" x14ac:dyDescent="0.25">
      <c r="B546" s="411"/>
      <c r="C546" s="428"/>
      <c r="D546" s="428"/>
      <c r="E546" s="411"/>
      <c r="F546" s="411"/>
      <c r="G546" s="411"/>
      <c r="H546" s="411"/>
      <c r="I546" s="411"/>
      <c r="J546" s="411"/>
      <c r="K546" s="411"/>
      <c r="L546" s="411"/>
      <c r="M546" s="411"/>
      <c r="N546" s="411"/>
      <c r="O546" s="411"/>
      <c r="P546" s="411"/>
      <c r="Q546" s="411"/>
      <c r="R546" s="411"/>
      <c r="S546" s="411"/>
      <c r="T546" s="411"/>
      <c r="U546" s="411"/>
      <c r="V546" s="411"/>
      <c r="W546" s="411"/>
      <c r="X546" s="411"/>
      <c r="Y546" s="411"/>
      <c r="Z546" s="411"/>
      <c r="AA546" s="411"/>
      <c r="AB546" s="411"/>
      <c r="AC546" s="411"/>
      <c r="AD546" s="411"/>
      <c r="AE546" s="411"/>
      <c r="AF546" s="411"/>
      <c r="AG546" s="411"/>
      <c r="AH546" s="411"/>
      <c r="AI546" s="411"/>
      <c r="AJ546" s="411"/>
      <c r="AK546" s="411"/>
      <c r="AL546" s="411"/>
      <c r="AM546" s="411"/>
      <c r="AN546" s="411"/>
      <c r="AO546" s="411"/>
      <c r="AP546" s="411"/>
      <c r="AQ546" s="411"/>
      <c r="AR546" s="411"/>
      <c r="AS546" s="411"/>
      <c r="AT546" s="411"/>
      <c r="AU546" s="411"/>
      <c r="AV546" s="411"/>
      <c r="AW546" s="411"/>
      <c r="AX546" s="411"/>
      <c r="AY546" s="411"/>
      <c r="AZ546" s="411"/>
      <c r="BA546" s="411"/>
    </row>
    <row r="547" spans="2:53" ht="14.25" customHeight="1" x14ac:dyDescent="0.25">
      <c r="B547" s="411"/>
      <c r="C547" s="428"/>
      <c r="D547" s="428"/>
      <c r="E547" s="411"/>
      <c r="F547" s="411"/>
      <c r="G547" s="411"/>
      <c r="H547" s="411"/>
      <c r="I547" s="411"/>
      <c r="J547" s="411"/>
      <c r="K547" s="411"/>
      <c r="L547" s="411"/>
      <c r="M547" s="411"/>
      <c r="N547" s="411"/>
      <c r="O547" s="411"/>
      <c r="P547" s="411"/>
      <c r="Q547" s="411"/>
      <c r="R547" s="411"/>
      <c r="S547" s="411"/>
      <c r="T547" s="411"/>
      <c r="U547" s="411"/>
      <c r="V547" s="411"/>
      <c r="W547" s="411"/>
      <c r="X547" s="411"/>
      <c r="Y547" s="411"/>
      <c r="Z547" s="411"/>
      <c r="AA547" s="411"/>
      <c r="AB547" s="411"/>
      <c r="AC547" s="411"/>
      <c r="AD547" s="411"/>
      <c r="AE547" s="411"/>
      <c r="AF547" s="411"/>
      <c r="AG547" s="411"/>
      <c r="AH547" s="411"/>
      <c r="AI547" s="411"/>
      <c r="AJ547" s="411"/>
      <c r="AK547" s="411"/>
      <c r="AL547" s="411"/>
      <c r="AM547" s="411"/>
      <c r="AN547" s="411"/>
      <c r="AO547" s="411"/>
      <c r="AP547" s="411"/>
      <c r="AQ547" s="411"/>
      <c r="AR547" s="411"/>
      <c r="AS547" s="411"/>
      <c r="AT547" s="411"/>
      <c r="AU547" s="411"/>
      <c r="AV547" s="411"/>
      <c r="AW547" s="411"/>
      <c r="AX547" s="411"/>
      <c r="AY547" s="411"/>
      <c r="AZ547" s="411"/>
      <c r="BA547" s="411"/>
    </row>
    <row r="548" spans="2:53" ht="14.25" customHeight="1" x14ac:dyDescent="0.25">
      <c r="B548" s="411"/>
      <c r="C548" s="428"/>
      <c r="D548" s="428"/>
      <c r="E548" s="411"/>
      <c r="F548" s="411"/>
      <c r="G548" s="411"/>
      <c r="H548" s="411"/>
      <c r="I548" s="411"/>
      <c r="J548" s="411"/>
      <c r="K548" s="411"/>
      <c r="L548" s="411"/>
      <c r="M548" s="411"/>
      <c r="N548" s="411"/>
      <c r="O548" s="411"/>
      <c r="P548" s="411"/>
      <c r="Q548" s="411"/>
      <c r="R548" s="411"/>
      <c r="S548" s="411"/>
      <c r="T548" s="411"/>
      <c r="U548" s="411"/>
      <c r="V548" s="411"/>
      <c r="W548" s="411"/>
      <c r="X548" s="411"/>
      <c r="Y548" s="411"/>
      <c r="Z548" s="411"/>
      <c r="AA548" s="411"/>
      <c r="AB548" s="411"/>
      <c r="AC548" s="411"/>
      <c r="AD548" s="411"/>
      <c r="AE548" s="411"/>
      <c r="AF548" s="411"/>
      <c r="AG548" s="411"/>
      <c r="AH548" s="411"/>
      <c r="AI548" s="411"/>
      <c r="AJ548" s="411"/>
      <c r="AK548" s="411"/>
      <c r="AL548" s="411"/>
      <c r="AM548" s="411"/>
      <c r="AN548" s="411"/>
      <c r="AO548" s="411"/>
      <c r="AP548" s="411"/>
      <c r="AQ548" s="411"/>
      <c r="AR548" s="411"/>
      <c r="AS548" s="411"/>
      <c r="AT548" s="411"/>
      <c r="AU548" s="411"/>
      <c r="AV548" s="411"/>
      <c r="AW548" s="411"/>
      <c r="AX548" s="411"/>
      <c r="AY548" s="411"/>
      <c r="AZ548" s="411"/>
      <c r="BA548" s="411"/>
    </row>
    <row r="549" spans="2:53" ht="14.25" customHeight="1" x14ac:dyDescent="0.25">
      <c r="B549" s="411"/>
      <c r="C549" s="428"/>
      <c r="D549" s="428"/>
      <c r="E549" s="411"/>
      <c r="F549" s="411"/>
      <c r="G549" s="411"/>
      <c r="H549" s="411"/>
      <c r="I549" s="411"/>
      <c r="J549" s="411"/>
      <c r="K549" s="411"/>
      <c r="L549" s="411"/>
      <c r="M549" s="411"/>
      <c r="N549" s="411"/>
      <c r="O549" s="411"/>
      <c r="P549" s="411"/>
      <c r="Q549" s="411"/>
      <c r="R549" s="411"/>
      <c r="S549" s="411"/>
      <c r="T549" s="411"/>
      <c r="U549" s="411"/>
      <c r="V549" s="411"/>
      <c r="W549" s="411"/>
      <c r="X549" s="411"/>
      <c r="Y549" s="411"/>
      <c r="Z549" s="411"/>
      <c r="AA549" s="411"/>
      <c r="AB549" s="411"/>
      <c r="AC549" s="411"/>
      <c r="AD549" s="411"/>
      <c r="AE549" s="411"/>
      <c r="AF549" s="411"/>
      <c r="AG549" s="411"/>
      <c r="AH549" s="411"/>
      <c r="AI549" s="411"/>
      <c r="AJ549" s="411"/>
      <c r="AK549" s="411"/>
      <c r="AL549" s="411"/>
      <c r="AM549" s="411"/>
      <c r="AN549" s="411"/>
      <c r="AO549" s="411"/>
      <c r="AP549" s="411"/>
      <c r="AQ549" s="411"/>
      <c r="AR549" s="411"/>
      <c r="AS549" s="411"/>
      <c r="AT549" s="411"/>
      <c r="AU549" s="411"/>
      <c r="AV549" s="411"/>
      <c r="AW549" s="411"/>
      <c r="AX549" s="411"/>
      <c r="AY549" s="411"/>
      <c r="AZ549" s="411"/>
      <c r="BA549" s="411"/>
    </row>
    <row r="550" spans="2:53" ht="14.25" customHeight="1" x14ac:dyDescent="0.25">
      <c r="B550" s="411"/>
      <c r="C550" s="428"/>
      <c r="D550" s="428"/>
      <c r="E550" s="411"/>
      <c r="F550" s="411"/>
      <c r="G550" s="411"/>
      <c r="H550" s="411"/>
      <c r="I550" s="411"/>
      <c r="J550" s="411"/>
      <c r="K550" s="411"/>
      <c r="L550" s="411"/>
      <c r="M550" s="411"/>
      <c r="N550" s="411"/>
      <c r="O550" s="411"/>
      <c r="P550" s="411"/>
      <c r="Q550" s="411"/>
      <c r="R550" s="411"/>
      <c r="S550" s="411"/>
      <c r="T550" s="411"/>
      <c r="U550" s="411"/>
      <c r="V550" s="411"/>
      <c r="W550" s="411"/>
      <c r="X550" s="411"/>
      <c r="Y550" s="411"/>
      <c r="Z550" s="411"/>
      <c r="AA550" s="411"/>
      <c r="AB550" s="411"/>
      <c r="AC550" s="411"/>
      <c r="AD550" s="411"/>
      <c r="AE550" s="411"/>
      <c r="AF550" s="411"/>
      <c r="AG550" s="411"/>
      <c r="AH550" s="411"/>
      <c r="AI550" s="411"/>
      <c r="AJ550" s="411"/>
      <c r="AK550" s="411"/>
      <c r="AL550" s="411"/>
      <c r="AM550" s="411"/>
      <c r="AN550" s="411"/>
      <c r="AO550" s="411"/>
      <c r="AP550" s="411"/>
      <c r="AQ550" s="411"/>
      <c r="AR550" s="411"/>
      <c r="AS550" s="411"/>
      <c r="AT550" s="411"/>
      <c r="AU550" s="411"/>
      <c r="AV550" s="411"/>
      <c r="AW550" s="411"/>
      <c r="AX550" s="411"/>
      <c r="AY550" s="411"/>
      <c r="AZ550" s="411"/>
      <c r="BA550" s="411"/>
    </row>
    <row r="551" spans="2:53" ht="14.25" customHeight="1" x14ac:dyDescent="0.25">
      <c r="B551" s="411"/>
      <c r="C551" s="428"/>
      <c r="D551" s="428"/>
      <c r="E551" s="411"/>
      <c r="F551" s="411"/>
      <c r="G551" s="411"/>
      <c r="H551" s="411"/>
      <c r="I551" s="411"/>
      <c r="J551" s="411"/>
      <c r="K551" s="411"/>
      <c r="L551" s="411"/>
      <c r="M551" s="411"/>
      <c r="N551" s="411"/>
      <c r="O551" s="411"/>
      <c r="P551" s="411"/>
      <c r="Q551" s="411"/>
      <c r="R551" s="411"/>
      <c r="S551" s="411"/>
      <c r="T551" s="411"/>
      <c r="U551" s="411"/>
      <c r="V551" s="411"/>
      <c r="W551" s="411"/>
      <c r="X551" s="411"/>
      <c r="Y551" s="411"/>
      <c r="Z551" s="411"/>
      <c r="AA551" s="411"/>
      <c r="AB551" s="411"/>
      <c r="AC551" s="411"/>
      <c r="AD551" s="411"/>
      <c r="AE551" s="411"/>
      <c r="AF551" s="411"/>
      <c r="AG551" s="411"/>
      <c r="AH551" s="411"/>
      <c r="AI551" s="411"/>
      <c r="AJ551" s="411"/>
      <c r="AK551" s="411"/>
      <c r="AL551" s="411"/>
      <c r="AM551" s="411"/>
      <c r="AN551" s="411"/>
      <c r="AO551" s="411"/>
      <c r="AP551" s="411"/>
      <c r="AQ551" s="411"/>
      <c r="AR551" s="411"/>
      <c r="AS551" s="411"/>
      <c r="AT551" s="411"/>
      <c r="AU551" s="411"/>
      <c r="AV551" s="411"/>
      <c r="AW551" s="411"/>
      <c r="AX551" s="411"/>
      <c r="AY551" s="411"/>
      <c r="AZ551" s="411"/>
      <c r="BA551" s="411"/>
    </row>
    <row r="552" spans="2:53" ht="14.25" customHeight="1" x14ac:dyDescent="0.25">
      <c r="B552" s="411"/>
      <c r="C552" s="428"/>
      <c r="D552" s="428"/>
      <c r="E552" s="411"/>
      <c r="F552" s="411"/>
      <c r="G552" s="411"/>
      <c r="H552" s="411"/>
      <c r="I552" s="411"/>
      <c r="J552" s="411"/>
      <c r="K552" s="411"/>
      <c r="L552" s="411"/>
      <c r="M552" s="411"/>
      <c r="N552" s="411"/>
      <c r="O552" s="411"/>
      <c r="P552" s="411"/>
      <c r="Q552" s="411"/>
      <c r="R552" s="411"/>
      <c r="S552" s="411"/>
      <c r="T552" s="411"/>
      <c r="U552" s="411"/>
      <c r="V552" s="411"/>
      <c r="W552" s="411"/>
      <c r="X552" s="411"/>
      <c r="Y552" s="411"/>
      <c r="Z552" s="411"/>
      <c r="AA552" s="411"/>
      <c r="AB552" s="411"/>
      <c r="AC552" s="411"/>
      <c r="AD552" s="411"/>
      <c r="AE552" s="411"/>
      <c r="AF552" s="411"/>
      <c r="AG552" s="411"/>
      <c r="AH552" s="411"/>
      <c r="AI552" s="411"/>
      <c r="AJ552" s="411"/>
      <c r="AK552" s="411"/>
      <c r="AL552" s="411"/>
      <c r="AM552" s="411"/>
      <c r="AN552" s="411"/>
      <c r="AO552" s="411"/>
      <c r="AP552" s="411"/>
      <c r="AQ552" s="411"/>
      <c r="AR552" s="411"/>
      <c r="AS552" s="411"/>
      <c r="AT552" s="411"/>
      <c r="AU552" s="411"/>
      <c r="AV552" s="411"/>
      <c r="AW552" s="411"/>
      <c r="AX552" s="411"/>
      <c r="AY552" s="411"/>
      <c r="AZ552" s="411"/>
      <c r="BA552" s="411"/>
    </row>
    <row r="553" spans="2:53" ht="14.25" customHeight="1" x14ac:dyDescent="0.25">
      <c r="B553" s="411"/>
      <c r="C553" s="428"/>
      <c r="D553" s="428"/>
      <c r="E553" s="411"/>
      <c r="F553" s="411"/>
      <c r="G553" s="411"/>
      <c r="H553" s="411"/>
      <c r="I553" s="411"/>
      <c r="J553" s="411"/>
      <c r="K553" s="411"/>
      <c r="L553" s="411"/>
      <c r="M553" s="411"/>
      <c r="N553" s="411"/>
      <c r="O553" s="411"/>
      <c r="P553" s="411"/>
      <c r="Q553" s="411"/>
      <c r="R553" s="411"/>
      <c r="S553" s="411"/>
      <c r="T553" s="411"/>
      <c r="U553" s="411"/>
      <c r="V553" s="411"/>
      <c r="W553" s="411"/>
      <c r="X553" s="411"/>
      <c r="Y553" s="411"/>
      <c r="Z553" s="411"/>
      <c r="AA553" s="411"/>
      <c r="AB553" s="411"/>
      <c r="AC553" s="411"/>
      <c r="AD553" s="411"/>
      <c r="AE553" s="411"/>
      <c r="AF553" s="411"/>
      <c r="AG553" s="411"/>
      <c r="AH553" s="411"/>
      <c r="AI553" s="411"/>
      <c r="AJ553" s="411"/>
      <c r="AK553" s="411"/>
      <c r="AL553" s="411"/>
      <c r="AM553" s="411"/>
      <c r="AN553" s="411"/>
      <c r="AO553" s="411"/>
      <c r="AP553" s="411"/>
      <c r="AQ553" s="411"/>
      <c r="AR553" s="411"/>
      <c r="AS553" s="411"/>
      <c r="AT553" s="411"/>
      <c r="AU553" s="411"/>
      <c r="AV553" s="411"/>
      <c r="AW553" s="411"/>
      <c r="AX553" s="411"/>
      <c r="AY553" s="411"/>
      <c r="AZ553" s="411"/>
      <c r="BA553" s="411"/>
    </row>
    <row r="554" spans="2:53" ht="14.25" customHeight="1" x14ac:dyDescent="0.25">
      <c r="B554" s="411"/>
      <c r="C554" s="428"/>
      <c r="D554" s="428"/>
      <c r="E554" s="411"/>
      <c r="F554" s="411"/>
      <c r="G554" s="411"/>
      <c r="H554" s="411"/>
      <c r="I554" s="411"/>
      <c r="J554" s="411"/>
      <c r="K554" s="411"/>
      <c r="L554" s="411"/>
      <c r="M554" s="411"/>
      <c r="N554" s="411"/>
      <c r="O554" s="411"/>
      <c r="P554" s="411"/>
      <c r="Q554" s="411"/>
      <c r="R554" s="411"/>
      <c r="S554" s="411"/>
      <c r="T554" s="411"/>
      <c r="U554" s="411"/>
      <c r="V554" s="411"/>
      <c r="W554" s="411"/>
      <c r="X554" s="411"/>
      <c r="Y554" s="411"/>
      <c r="Z554" s="411"/>
      <c r="AA554" s="411"/>
      <c r="AB554" s="411"/>
      <c r="AC554" s="411"/>
      <c r="AD554" s="411"/>
      <c r="AE554" s="411"/>
      <c r="AF554" s="411"/>
      <c r="AG554" s="411"/>
      <c r="AH554" s="411"/>
      <c r="AI554" s="411"/>
      <c r="AJ554" s="411"/>
      <c r="AK554" s="411"/>
      <c r="AL554" s="411"/>
      <c r="AM554" s="411"/>
      <c r="AN554" s="411"/>
      <c r="AO554" s="411"/>
      <c r="AP554" s="411"/>
      <c r="AQ554" s="411"/>
      <c r="AR554" s="411"/>
      <c r="AS554" s="411"/>
      <c r="AT554" s="411"/>
      <c r="AU554" s="411"/>
      <c r="AV554" s="411"/>
      <c r="AW554" s="411"/>
      <c r="AX554" s="411"/>
      <c r="AY554" s="411"/>
      <c r="AZ554" s="411"/>
      <c r="BA554" s="411"/>
    </row>
    <row r="555" spans="2:53" ht="14.25" customHeight="1" x14ac:dyDescent="0.25">
      <c r="B555" s="411"/>
      <c r="C555" s="428"/>
      <c r="D555" s="428"/>
      <c r="E555" s="411"/>
      <c r="F555" s="411"/>
      <c r="G555" s="411"/>
      <c r="H555" s="411"/>
      <c r="I555" s="411"/>
      <c r="J555" s="411"/>
      <c r="K555" s="411"/>
      <c r="L555" s="411"/>
      <c r="M555" s="411"/>
      <c r="N555" s="411"/>
      <c r="O555" s="411"/>
      <c r="P555" s="411"/>
      <c r="Q555" s="411"/>
      <c r="R555" s="411"/>
      <c r="S555" s="411"/>
      <c r="T555" s="411"/>
      <c r="U555" s="411"/>
      <c r="V555" s="411"/>
      <c r="W555" s="411"/>
      <c r="X555" s="411"/>
      <c r="Y555" s="411"/>
      <c r="Z555" s="411"/>
      <c r="AA555" s="411"/>
      <c r="AB555" s="411"/>
      <c r="AC555" s="411"/>
      <c r="AD555" s="411"/>
      <c r="AE555" s="411"/>
      <c r="AF555" s="411"/>
      <c r="AG555" s="411"/>
      <c r="AH555" s="411"/>
      <c r="AI555" s="411"/>
      <c r="AJ555" s="411"/>
      <c r="AK555" s="411"/>
      <c r="AL555" s="411"/>
      <c r="AM555" s="411"/>
      <c r="AN555" s="411"/>
      <c r="AO555" s="411"/>
      <c r="AP555" s="411"/>
      <c r="AQ555" s="411"/>
      <c r="AR555" s="411"/>
      <c r="AS555" s="411"/>
      <c r="AT555" s="411"/>
      <c r="AU555" s="411"/>
      <c r="AV555" s="411"/>
      <c r="AW555" s="411"/>
      <c r="AX555" s="411"/>
      <c r="AY555" s="411"/>
      <c r="AZ555" s="411"/>
      <c r="BA555" s="411"/>
    </row>
    <row r="556" spans="2:53" ht="14.25" customHeight="1" x14ac:dyDescent="0.25">
      <c r="B556" s="411"/>
      <c r="C556" s="428"/>
      <c r="D556" s="428"/>
      <c r="E556" s="411"/>
      <c r="F556" s="411"/>
      <c r="G556" s="411"/>
      <c r="H556" s="411"/>
      <c r="I556" s="411"/>
      <c r="J556" s="411"/>
      <c r="K556" s="411"/>
      <c r="L556" s="411"/>
      <c r="M556" s="411"/>
      <c r="N556" s="411"/>
      <c r="O556" s="411"/>
      <c r="P556" s="411"/>
      <c r="Q556" s="411"/>
      <c r="R556" s="411"/>
      <c r="S556" s="411"/>
      <c r="T556" s="411"/>
      <c r="U556" s="411"/>
      <c r="V556" s="411"/>
      <c r="W556" s="411"/>
      <c r="X556" s="411"/>
      <c r="Y556" s="411"/>
      <c r="Z556" s="411"/>
      <c r="AA556" s="411"/>
      <c r="AB556" s="411"/>
      <c r="AC556" s="411"/>
      <c r="AD556" s="411"/>
      <c r="AE556" s="411"/>
      <c r="AF556" s="411"/>
      <c r="AG556" s="411"/>
      <c r="AH556" s="411"/>
      <c r="AI556" s="411"/>
      <c r="AJ556" s="411"/>
      <c r="AK556" s="411"/>
      <c r="AL556" s="411"/>
      <c r="AM556" s="411"/>
      <c r="AN556" s="411"/>
      <c r="AO556" s="411"/>
      <c r="AP556" s="411"/>
      <c r="AQ556" s="411"/>
      <c r="AR556" s="411"/>
      <c r="AS556" s="411"/>
      <c r="AT556" s="411"/>
      <c r="AU556" s="411"/>
      <c r="AV556" s="411"/>
      <c r="AW556" s="411"/>
      <c r="AX556" s="411"/>
      <c r="AY556" s="411"/>
      <c r="AZ556" s="411"/>
      <c r="BA556" s="411"/>
    </row>
    <row r="557" spans="2:53" ht="14.25" customHeight="1" x14ac:dyDescent="0.25">
      <c r="B557" s="411"/>
      <c r="C557" s="428"/>
      <c r="D557" s="428"/>
      <c r="E557" s="411"/>
      <c r="F557" s="411"/>
      <c r="G557" s="411"/>
      <c r="H557" s="411"/>
      <c r="I557" s="411"/>
      <c r="J557" s="411"/>
      <c r="K557" s="411"/>
      <c r="L557" s="411"/>
      <c r="M557" s="411"/>
      <c r="N557" s="411"/>
      <c r="O557" s="411"/>
      <c r="P557" s="411"/>
      <c r="Q557" s="411"/>
      <c r="R557" s="411"/>
      <c r="S557" s="411"/>
      <c r="T557" s="411"/>
      <c r="U557" s="411"/>
      <c r="V557" s="411"/>
      <c r="W557" s="411"/>
      <c r="X557" s="411"/>
      <c r="Y557" s="411"/>
      <c r="Z557" s="411"/>
      <c r="AA557" s="411"/>
      <c r="AB557" s="411"/>
      <c r="AC557" s="411"/>
      <c r="AD557" s="411"/>
      <c r="AE557" s="411"/>
      <c r="AF557" s="411"/>
      <c r="AG557" s="411"/>
      <c r="AH557" s="411"/>
      <c r="AI557" s="411"/>
      <c r="AJ557" s="411"/>
      <c r="AK557" s="411"/>
      <c r="AL557" s="411"/>
      <c r="AM557" s="411"/>
      <c r="AN557" s="411"/>
      <c r="AO557" s="411"/>
      <c r="AP557" s="411"/>
      <c r="AQ557" s="411"/>
      <c r="AR557" s="411"/>
      <c r="AS557" s="411"/>
      <c r="AT557" s="411"/>
      <c r="AU557" s="411"/>
      <c r="AV557" s="411"/>
      <c r="AW557" s="411"/>
      <c r="AX557" s="411"/>
      <c r="AY557" s="411"/>
      <c r="AZ557" s="411"/>
      <c r="BA557" s="411"/>
    </row>
    <row r="558" spans="2:53" ht="14.25" customHeight="1" x14ac:dyDescent="0.25">
      <c r="B558" s="411"/>
      <c r="C558" s="428"/>
      <c r="D558" s="428"/>
      <c r="E558" s="411"/>
      <c r="F558" s="411"/>
      <c r="G558" s="411"/>
      <c r="H558" s="411"/>
      <c r="I558" s="411"/>
      <c r="J558" s="411"/>
      <c r="K558" s="411"/>
      <c r="L558" s="411"/>
      <c r="M558" s="411"/>
      <c r="N558" s="411"/>
      <c r="O558" s="411"/>
      <c r="P558" s="411"/>
      <c r="Q558" s="411"/>
      <c r="R558" s="411"/>
      <c r="S558" s="411"/>
      <c r="T558" s="411"/>
      <c r="U558" s="411"/>
      <c r="V558" s="411"/>
      <c r="W558" s="411"/>
      <c r="X558" s="411"/>
      <c r="Y558" s="411"/>
      <c r="Z558" s="411"/>
      <c r="AA558" s="411"/>
      <c r="AB558" s="411"/>
      <c r="AC558" s="411"/>
      <c r="AD558" s="411"/>
      <c r="AE558" s="411"/>
      <c r="AF558" s="411"/>
      <c r="AG558" s="411"/>
      <c r="AH558" s="411"/>
      <c r="AI558" s="411"/>
      <c r="AJ558" s="411"/>
      <c r="AK558" s="411"/>
      <c r="AL558" s="411"/>
      <c r="AM558" s="411"/>
      <c r="AN558" s="411"/>
      <c r="AO558" s="411"/>
      <c r="AP558" s="411"/>
      <c r="AQ558" s="411"/>
      <c r="AR558" s="411"/>
      <c r="AS558" s="411"/>
      <c r="AT558" s="411"/>
      <c r="AU558" s="411"/>
      <c r="AV558" s="411"/>
      <c r="AW558" s="411"/>
      <c r="AX558" s="411"/>
      <c r="AY558" s="411"/>
      <c r="AZ558" s="411"/>
      <c r="BA558" s="411"/>
    </row>
    <row r="559" spans="2:53" ht="14.25" customHeight="1" x14ac:dyDescent="0.25">
      <c r="B559" s="411"/>
      <c r="C559" s="428"/>
      <c r="D559" s="428"/>
      <c r="E559" s="411"/>
      <c r="F559" s="411"/>
      <c r="G559" s="411"/>
      <c r="H559" s="411"/>
      <c r="I559" s="411"/>
      <c r="J559" s="411"/>
      <c r="K559" s="411"/>
      <c r="L559" s="411"/>
      <c r="M559" s="411"/>
      <c r="N559" s="411"/>
      <c r="O559" s="411"/>
      <c r="P559" s="411"/>
      <c r="Q559" s="411"/>
      <c r="R559" s="411"/>
      <c r="S559" s="411"/>
      <c r="T559" s="411"/>
      <c r="U559" s="411"/>
      <c r="V559" s="411"/>
      <c r="W559" s="411"/>
      <c r="X559" s="411"/>
      <c r="Y559" s="411"/>
      <c r="Z559" s="411"/>
      <c r="AA559" s="411"/>
      <c r="AB559" s="411"/>
      <c r="AC559" s="411"/>
      <c r="AD559" s="411"/>
      <c r="AE559" s="411"/>
      <c r="AF559" s="411"/>
      <c r="AG559" s="411"/>
      <c r="AH559" s="411"/>
      <c r="AI559" s="411"/>
      <c r="AJ559" s="411"/>
      <c r="AK559" s="411"/>
      <c r="AL559" s="411"/>
      <c r="AM559" s="411"/>
      <c r="AN559" s="411"/>
      <c r="AO559" s="411"/>
      <c r="AP559" s="411"/>
      <c r="AQ559" s="411"/>
      <c r="AR559" s="411"/>
      <c r="AS559" s="411"/>
      <c r="AT559" s="411"/>
      <c r="AU559" s="411"/>
      <c r="AV559" s="411"/>
      <c r="AW559" s="411"/>
      <c r="AX559" s="411"/>
      <c r="AY559" s="411"/>
      <c r="AZ559" s="411"/>
      <c r="BA559" s="411"/>
    </row>
    <row r="560" spans="2:53" ht="14.25" customHeight="1" x14ac:dyDescent="0.25">
      <c r="B560" s="411"/>
      <c r="C560" s="428"/>
      <c r="D560" s="428"/>
      <c r="E560" s="411"/>
      <c r="F560" s="411"/>
      <c r="G560" s="411"/>
      <c r="H560" s="411"/>
      <c r="I560" s="411"/>
      <c r="J560" s="411"/>
      <c r="K560" s="411"/>
      <c r="L560" s="411"/>
      <c r="M560" s="411"/>
      <c r="N560" s="411"/>
      <c r="O560" s="411"/>
      <c r="P560" s="411"/>
      <c r="Q560" s="411"/>
      <c r="R560" s="411"/>
      <c r="S560" s="411"/>
      <c r="T560" s="411"/>
      <c r="U560" s="411"/>
      <c r="V560" s="411"/>
      <c r="W560" s="411"/>
      <c r="X560" s="411"/>
      <c r="Y560" s="411"/>
      <c r="Z560" s="411"/>
      <c r="AA560" s="411"/>
      <c r="AB560" s="411"/>
      <c r="AC560" s="411"/>
      <c r="AD560" s="411"/>
      <c r="AE560" s="411"/>
      <c r="AF560" s="411"/>
      <c r="AG560" s="411"/>
      <c r="AH560" s="411"/>
      <c r="AI560" s="411"/>
      <c r="AJ560" s="411"/>
      <c r="AK560" s="411"/>
      <c r="AL560" s="411"/>
      <c r="AM560" s="411"/>
      <c r="AN560" s="411"/>
      <c r="AO560" s="411"/>
      <c r="AP560" s="411"/>
      <c r="AQ560" s="411"/>
      <c r="AR560" s="411"/>
      <c r="AS560" s="411"/>
      <c r="AT560" s="411"/>
      <c r="AU560" s="411"/>
      <c r="AV560" s="411"/>
      <c r="AW560" s="411"/>
      <c r="AX560" s="411"/>
      <c r="AY560" s="411"/>
      <c r="AZ560" s="411"/>
      <c r="BA560" s="411"/>
    </row>
    <row r="561" spans="2:53" ht="14.25" customHeight="1" x14ac:dyDescent="0.25">
      <c r="B561" s="411"/>
      <c r="C561" s="428"/>
      <c r="D561" s="428"/>
      <c r="E561" s="411"/>
      <c r="F561" s="411"/>
      <c r="G561" s="411"/>
      <c r="H561" s="411"/>
      <c r="I561" s="411"/>
      <c r="J561" s="411"/>
      <c r="K561" s="411"/>
      <c r="L561" s="411"/>
      <c r="M561" s="411"/>
      <c r="N561" s="411"/>
      <c r="O561" s="411"/>
      <c r="P561" s="411"/>
      <c r="Q561" s="411"/>
      <c r="R561" s="411"/>
      <c r="S561" s="411"/>
      <c r="T561" s="411"/>
      <c r="U561" s="411"/>
      <c r="V561" s="411"/>
      <c r="W561" s="411"/>
      <c r="X561" s="411"/>
      <c r="Y561" s="411"/>
      <c r="Z561" s="411"/>
      <c r="AA561" s="411"/>
      <c r="AB561" s="411"/>
      <c r="AC561" s="411"/>
      <c r="AD561" s="411"/>
      <c r="AE561" s="411"/>
      <c r="AF561" s="411"/>
      <c r="AG561" s="411"/>
      <c r="AH561" s="411"/>
      <c r="AI561" s="411"/>
      <c r="AJ561" s="411"/>
      <c r="AK561" s="411"/>
      <c r="AL561" s="411"/>
      <c r="AM561" s="411"/>
      <c r="AN561" s="411"/>
      <c r="AO561" s="411"/>
      <c r="AP561" s="411"/>
      <c r="AQ561" s="411"/>
      <c r="AR561" s="411"/>
      <c r="AS561" s="411"/>
      <c r="AT561" s="411"/>
      <c r="AU561" s="411"/>
      <c r="AV561" s="411"/>
      <c r="AW561" s="411"/>
      <c r="AX561" s="411"/>
      <c r="AY561" s="411"/>
      <c r="AZ561" s="411"/>
      <c r="BA561" s="411"/>
    </row>
    <row r="562" spans="2:53" ht="14.25" customHeight="1" x14ac:dyDescent="0.25">
      <c r="B562" s="411"/>
      <c r="C562" s="428"/>
      <c r="D562" s="428"/>
      <c r="E562" s="411"/>
      <c r="F562" s="411"/>
      <c r="G562" s="411"/>
      <c r="H562" s="411"/>
      <c r="I562" s="411"/>
      <c r="J562" s="411"/>
      <c r="K562" s="411"/>
      <c r="L562" s="411"/>
      <c r="M562" s="411"/>
      <c r="N562" s="411"/>
      <c r="O562" s="411"/>
      <c r="P562" s="411"/>
      <c r="Q562" s="411"/>
      <c r="R562" s="411"/>
      <c r="S562" s="411"/>
      <c r="T562" s="411"/>
      <c r="U562" s="411"/>
      <c r="V562" s="411"/>
      <c r="W562" s="411"/>
      <c r="X562" s="411"/>
      <c r="Y562" s="411"/>
      <c r="Z562" s="411"/>
      <c r="AA562" s="411"/>
      <c r="AB562" s="411"/>
      <c r="AC562" s="411"/>
      <c r="AD562" s="411"/>
      <c r="AE562" s="411"/>
      <c r="AF562" s="411"/>
      <c r="AG562" s="411"/>
      <c r="AH562" s="411"/>
      <c r="AI562" s="411"/>
      <c r="AJ562" s="411"/>
      <c r="AK562" s="411"/>
      <c r="AL562" s="411"/>
      <c r="AM562" s="411"/>
      <c r="AN562" s="411"/>
      <c r="AO562" s="411"/>
      <c r="AP562" s="411"/>
      <c r="AQ562" s="411"/>
      <c r="AR562" s="411"/>
      <c r="AS562" s="411"/>
      <c r="AT562" s="411"/>
      <c r="AU562" s="411"/>
      <c r="AV562" s="411"/>
      <c r="AW562" s="411"/>
      <c r="AX562" s="411"/>
      <c r="AY562" s="411"/>
      <c r="AZ562" s="411"/>
      <c r="BA562" s="411"/>
    </row>
    <row r="563" spans="2:53" ht="14.25" customHeight="1" x14ac:dyDescent="0.25">
      <c r="B563" s="411"/>
      <c r="C563" s="428"/>
      <c r="D563" s="428"/>
      <c r="E563" s="411"/>
      <c r="F563" s="411"/>
      <c r="G563" s="411"/>
      <c r="H563" s="411"/>
      <c r="I563" s="411"/>
      <c r="J563" s="411"/>
      <c r="K563" s="411"/>
      <c r="L563" s="411"/>
      <c r="M563" s="411"/>
      <c r="N563" s="411"/>
      <c r="O563" s="411"/>
      <c r="P563" s="411"/>
      <c r="Q563" s="411"/>
      <c r="R563" s="411"/>
      <c r="S563" s="411"/>
      <c r="T563" s="411"/>
      <c r="U563" s="411"/>
      <c r="V563" s="411"/>
      <c r="W563" s="411"/>
      <c r="X563" s="411"/>
      <c r="Y563" s="411"/>
      <c r="Z563" s="411"/>
      <c r="AA563" s="411"/>
      <c r="AB563" s="411"/>
      <c r="AC563" s="411"/>
      <c r="AD563" s="411"/>
      <c r="AE563" s="411"/>
      <c r="AF563" s="411"/>
      <c r="AG563" s="411"/>
      <c r="AH563" s="411"/>
      <c r="AI563" s="411"/>
      <c r="AJ563" s="411"/>
      <c r="AK563" s="411"/>
      <c r="AL563" s="411"/>
      <c r="AM563" s="411"/>
      <c r="AN563" s="411"/>
      <c r="AO563" s="411"/>
      <c r="AP563" s="411"/>
      <c r="AQ563" s="411"/>
      <c r="AR563" s="411"/>
      <c r="AS563" s="411"/>
      <c r="AT563" s="411"/>
      <c r="AU563" s="411"/>
      <c r="AV563" s="411"/>
      <c r="AW563" s="411"/>
      <c r="AX563" s="411"/>
      <c r="AY563" s="411"/>
      <c r="AZ563" s="411"/>
      <c r="BA563" s="411"/>
    </row>
    <row r="564" spans="2:53" ht="14.25" customHeight="1" x14ac:dyDescent="0.25">
      <c r="B564" s="411"/>
      <c r="C564" s="428"/>
      <c r="D564" s="428"/>
      <c r="E564" s="411"/>
      <c r="F564" s="411"/>
      <c r="G564" s="411"/>
      <c r="H564" s="411"/>
      <c r="I564" s="411"/>
      <c r="J564" s="411"/>
      <c r="K564" s="411"/>
      <c r="L564" s="411"/>
      <c r="M564" s="411"/>
      <c r="N564" s="411"/>
      <c r="O564" s="411"/>
      <c r="P564" s="411"/>
      <c r="Q564" s="411"/>
      <c r="R564" s="411"/>
      <c r="S564" s="411"/>
      <c r="T564" s="411"/>
      <c r="U564" s="411"/>
      <c r="V564" s="411"/>
      <c r="W564" s="411"/>
      <c r="X564" s="411"/>
      <c r="Y564" s="411"/>
      <c r="Z564" s="411"/>
      <c r="AA564" s="411"/>
      <c r="AB564" s="411"/>
      <c r="AC564" s="411"/>
      <c r="AD564" s="411"/>
      <c r="AE564" s="411"/>
      <c r="AF564" s="411"/>
      <c r="AG564" s="411"/>
      <c r="AH564" s="411"/>
      <c r="AI564" s="411"/>
      <c r="AJ564" s="411"/>
      <c r="AK564" s="411"/>
      <c r="AL564" s="411"/>
      <c r="AM564" s="411"/>
      <c r="AN564" s="411"/>
      <c r="AO564" s="411"/>
      <c r="AP564" s="411"/>
      <c r="AQ564" s="411"/>
      <c r="AR564" s="411"/>
      <c r="AS564" s="411"/>
      <c r="AT564" s="411"/>
      <c r="AU564" s="411"/>
      <c r="AV564" s="411"/>
      <c r="AW564" s="411"/>
      <c r="AX564" s="411"/>
      <c r="AY564" s="411"/>
      <c r="AZ564" s="411"/>
      <c r="BA564" s="411"/>
    </row>
    <row r="565" spans="2:53" ht="14.25" customHeight="1" x14ac:dyDescent="0.25">
      <c r="B565" s="411"/>
      <c r="C565" s="428"/>
      <c r="D565" s="428"/>
      <c r="E565" s="411"/>
      <c r="F565" s="411"/>
      <c r="G565" s="411"/>
      <c r="H565" s="411"/>
      <c r="I565" s="411"/>
      <c r="J565" s="411"/>
      <c r="K565" s="411"/>
      <c r="L565" s="411"/>
      <c r="M565" s="411"/>
      <c r="N565" s="411"/>
      <c r="O565" s="411"/>
      <c r="P565" s="411"/>
      <c r="Q565" s="411"/>
      <c r="R565" s="411"/>
      <c r="S565" s="411"/>
      <c r="T565" s="411"/>
      <c r="U565" s="411"/>
      <c r="V565" s="411"/>
      <c r="W565" s="411"/>
      <c r="X565" s="411"/>
      <c r="Y565" s="411"/>
      <c r="Z565" s="411"/>
      <c r="AA565" s="411"/>
      <c r="AB565" s="411"/>
      <c r="AC565" s="411"/>
      <c r="AD565" s="411"/>
      <c r="AE565" s="411"/>
      <c r="AF565" s="411"/>
      <c r="AG565" s="411"/>
      <c r="AH565" s="411"/>
      <c r="AI565" s="411"/>
      <c r="AJ565" s="411"/>
      <c r="AK565" s="411"/>
      <c r="AL565" s="411"/>
      <c r="AM565" s="411"/>
      <c r="AN565" s="411"/>
      <c r="AO565" s="411"/>
      <c r="AP565" s="411"/>
      <c r="AQ565" s="411"/>
      <c r="AR565" s="411"/>
      <c r="AS565" s="411"/>
      <c r="AT565" s="411"/>
      <c r="AU565" s="411"/>
      <c r="AV565" s="411"/>
      <c r="AW565" s="411"/>
      <c r="AX565" s="411"/>
      <c r="AY565" s="411"/>
      <c r="AZ565" s="411"/>
      <c r="BA565" s="411"/>
    </row>
    <row r="566" spans="2:53" ht="14.25" customHeight="1" x14ac:dyDescent="0.25">
      <c r="B566" s="411"/>
      <c r="C566" s="428"/>
      <c r="D566" s="428"/>
      <c r="E566" s="411"/>
      <c r="F566" s="411"/>
      <c r="G566" s="411"/>
      <c r="H566" s="411"/>
      <c r="I566" s="411"/>
      <c r="J566" s="411"/>
      <c r="K566" s="411"/>
      <c r="L566" s="411"/>
      <c r="M566" s="411"/>
      <c r="N566" s="411"/>
      <c r="O566" s="411"/>
      <c r="P566" s="411"/>
      <c r="Q566" s="411"/>
      <c r="R566" s="411"/>
      <c r="S566" s="411"/>
      <c r="T566" s="411"/>
      <c r="U566" s="411"/>
      <c r="V566" s="411"/>
      <c r="W566" s="411"/>
      <c r="X566" s="411"/>
      <c r="Y566" s="411"/>
      <c r="Z566" s="411"/>
      <c r="AA566" s="411"/>
      <c r="AB566" s="411"/>
      <c r="AC566" s="411"/>
      <c r="AD566" s="411"/>
      <c r="AE566" s="411"/>
      <c r="AF566" s="411"/>
      <c r="AG566" s="411"/>
      <c r="AH566" s="411"/>
      <c r="AI566" s="411"/>
      <c r="AJ566" s="411"/>
      <c r="AK566" s="411"/>
      <c r="AL566" s="411"/>
      <c r="AM566" s="411"/>
      <c r="AN566" s="411"/>
      <c r="AO566" s="411"/>
      <c r="AP566" s="411"/>
      <c r="AQ566" s="411"/>
      <c r="AR566" s="411"/>
      <c r="AS566" s="411"/>
      <c r="AT566" s="411"/>
      <c r="AU566" s="411"/>
      <c r="AV566" s="411"/>
      <c r="AW566" s="411"/>
      <c r="AX566" s="411"/>
      <c r="AY566" s="411"/>
      <c r="AZ566" s="411"/>
      <c r="BA566" s="411"/>
    </row>
    <row r="567" spans="2:53" ht="14.25" customHeight="1" x14ac:dyDescent="0.25">
      <c r="B567" s="411"/>
      <c r="C567" s="428"/>
      <c r="D567" s="428"/>
      <c r="E567" s="411"/>
      <c r="F567" s="411"/>
      <c r="G567" s="411"/>
      <c r="H567" s="411"/>
      <c r="I567" s="411"/>
      <c r="J567" s="411"/>
      <c r="K567" s="411"/>
      <c r="L567" s="411"/>
      <c r="M567" s="411"/>
      <c r="N567" s="411"/>
      <c r="O567" s="411"/>
      <c r="P567" s="411"/>
      <c r="Q567" s="411"/>
      <c r="R567" s="411"/>
      <c r="S567" s="411"/>
      <c r="T567" s="411"/>
      <c r="U567" s="411"/>
      <c r="V567" s="411"/>
      <c r="W567" s="411"/>
      <c r="X567" s="411"/>
      <c r="Y567" s="411"/>
      <c r="Z567" s="411"/>
      <c r="AA567" s="411"/>
      <c r="AB567" s="411"/>
      <c r="AC567" s="411"/>
      <c r="AD567" s="411"/>
      <c r="AE567" s="411"/>
      <c r="AF567" s="411"/>
      <c r="AG567" s="411"/>
      <c r="AH567" s="411"/>
      <c r="AI567" s="411"/>
      <c r="AJ567" s="411"/>
      <c r="AK567" s="411"/>
      <c r="AL567" s="411"/>
      <c r="AM567" s="411"/>
      <c r="AN567" s="411"/>
      <c r="AO567" s="411"/>
      <c r="AP567" s="411"/>
      <c r="AQ567" s="411"/>
      <c r="AR567" s="411"/>
      <c r="AS567" s="411"/>
      <c r="AT567" s="411"/>
      <c r="AU567" s="411"/>
      <c r="AV567" s="411"/>
      <c r="AW567" s="411"/>
      <c r="AX567" s="411"/>
      <c r="AY567" s="411"/>
      <c r="AZ567" s="411"/>
      <c r="BA567" s="411"/>
    </row>
    <row r="568" spans="2:53" ht="14.25" customHeight="1" x14ac:dyDescent="0.25">
      <c r="B568" s="411"/>
      <c r="C568" s="428"/>
      <c r="D568" s="428"/>
      <c r="E568" s="411"/>
      <c r="F568" s="411"/>
      <c r="G568" s="411"/>
      <c r="H568" s="411"/>
      <c r="I568" s="411"/>
      <c r="J568" s="411"/>
      <c r="K568" s="411"/>
      <c r="L568" s="411"/>
      <c r="M568" s="411"/>
      <c r="N568" s="411"/>
      <c r="O568" s="411"/>
      <c r="P568" s="411"/>
      <c r="Q568" s="411"/>
      <c r="R568" s="411"/>
      <c r="S568" s="411"/>
      <c r="T568" s="411"/>
      <c r="U568" s="411"/>
      <c r="V568" s="411"/>
      <c r="W568" s="411"/>
      <c r="X568" s="411"/>
      <c r="Y568" s="411"/>
      <c r="Z568" s="411"/>
      <c r="AA568" s="411"/>
      <c r="AB568" s="411"/>
      <c r="AC568" s="411"/>
      <c r="AD568" s="411"/>
      <c r="AE568" s="411"/>
      <c r="AF568" s="411"/>
      <c r="AG568" s="411"/>
      <c r="AH568" s="411"/>
      <c r="AI568" s="411"/>
      <c r="AJ568" s="411"/>
      <c r="AK568" s="411"/>
      <c r="AL568" s="411"/>
      <c r="AM568" s="411"/>
      <c r="AN568" s="411"/>
      <c r="AO568" s="411"/>
      <c r="AP568" s="411"/>
      <c r="AQ568" s="411"/>
      <c r="AR568" s="411"/>
      <c r="AS568" s="411"/>
      <c r="AT568" s="411"/>
      <c r="AU568" s="411"/>
      <c r="AV568" s="411"/>
      <c r="AW568" s="411"/>
      <c r="AX568" s="411"/>
      <c r="AY568" s="411"/>
      <c r="AZ568" s="411"/>
      <c r="BA568" s="411"/>
    </row>
    <row r="569" spans="2:53" ht="14.25" customHeight="1" x14ac:dyDescent="0.25">
      <c r="B569" s="411"/>
      <c r="C569" s="428"/>
      <c r="D569" s="428"/>
      <c r="E569" s="411"/>
      <c r="F569" s="411"/>
      <c r="G569" s="411"/>
      <c r="H569" s="411"/>
      <c r="I569" s="411"/>
      <c r="J569" s="411"/>
      <c r="K569" s="411"/>
      <c r="L569" s="411"/>
      <c r="M569" s="411"/>
      <c r="N569" s="411"/>
      <c r="O569" s="411"/>
      <c r="P569" s="411"/>
      <c r="Q569" s="411"/>
      <c r="R569" s="411"/>
      <c r="S569" s="411"/>
      <c r="T569" s="411"/>
      <c r="U569" s="411"/>
      <c r="V569" s="411"/>
      <c r="W569" s="411"/>
      <c r="X569" s="411"/>
      <c r="Y569" s="411"/>
      <c r="Z569" s="411"/>
      <c r="AA569" s="411"/>
      <c r="AB569" s="411"/>
      <c r="AC569" s="411"/>
      <c r="AD569" s="411"/>
      <c r="AE569" s="411"/>
      <c r="AF569" s="411"/>
      <c r="AG569" s="411"/>
      <c r="AH569" s="411"/>
      <c r="AI569" s="411"/>
      <c r="AJ569" s="411"/>
      <c r="AK569" s="411"/>
      <c r="AL569" s="411"/>
      <c r="AM569" s="411"/>
      <c r="AN569" s="411"/>
      <c r="AO569" s="411"/>
      <c r="AP569" s="411"/>
      <c r="AQ569" s="411"/>
      <c r="AR569" s="411"/>
      <c r="AS569" s="411"/>
      <c r="AT569" s="411"/>
      <c r="AU569" s="411"/>
      <c r="AV569" s="411"/>
      <c r="AW569" s="411"/>
      <c r="AX569" s="411"/>
      <c r="AY569" s="411"/>
      <c r="AZ569" s="411"/>
      <c r="BA569" s="411"/>
    </row>
    <row r="570" spans="2:53" ht="14.25" customHeight="1" x14ac:dyDescent="0.25">
      <c r="B570" s="411"/>
      <c r="C570" s="428"/>
      <c r="D570" s="428"/>
      <c r="E570" s="411"/>
      <c r="F570" s="411"/>
      <c r="G570" s="411"/>
      <c r="H570" s="411"/>
      <c r="I570" s="411"/>
      <c r="J570" s="411"/>
      <c r="K570" s="411"/>
      <c r="L570" s="411"/>
      <c r="M570" s="411"/>
      <c r="N570" s="411"/>
      <c r="O570" s="411"/>
      <c r="P570" s="411"/>
      <c r="Q570" s="411"/>
      <c r="R570" s="411"/>
      <c r="S570" s="411"/>
      <c r="T570" s="411"/>
      <c r="U570" s="411"/>
      <c r="V570" s="411"/>
      <c r="W570" s="411"/>
      <c r="X570" s="411"/>
      <c r="Y570" s="411"/>
      <c r="Z570" s="411"/>
      <c r="AA570" s="411"/>
      <c r="AB570" s="411"/>
      <c r="AC570" s="411"/>
      <c r="AD570" s="411"/>
      <c r="AE570" s="411"/>
      <c r="AF570" s="411"/>
      <c r="AG570" s="411"/>
      <c r="AH570" s="411"/>
      <c r="AI570" s="411"/>
      <c r="AJ570" s="411"/>
      <c r="AK570" s="411"/>
      <c r="AL570" s="411"/>
      <c r="AM570" s="411"/>
      <c r="AN570" s="411"/>
      <c r="AO570" s="411"/>
      <c r="AP570" s="411"/>
      <c r="AQ570" s="411"/>
      <c r="AR570" s="411"/>
      <c r="AS570" s="411"/>
      <c r="AT570" s="411"/>
      <c r="AU570" s="411"/>
      <c r="AV570" s="411"/>
      <c r="AW570" s="411"/>
      <c r="AX570" s="411"/>
      <c r="AY570" s="411"/>
      <c r="AZ570" s="411"/>
      <c r="BA570" s="411"/>
    </row>
    <row r="571" spans="2:53" ht="14.25" customHeight="1" x14ac:dyDescent="0.25">
      <c r="B571" s="411"/>
      <c r="C571" s="428"/>
      <c r="D571" s="428"/>
      <c r="E571" s="411"/>
      <c r="F571" s="411"/>
      <c r="G571" s="411"/>
      <c r="H571" s="411"/>
      <c r="I571" s="411"/>
      <c r="J571" s="411"/>
      <c r="K571" s="411"/>
      <c r="L571" s="411"/>
      <c r="M571" s="411"/>
      <c r="N571" s="411"/>
      <c r="O571" s="411"/>
      <c r="P571" s="411"/>
      <c r="Q571" s="411"/>
      <c r="R571" s="411"/>
      <c r="S571" s="411"/>
      <c r="T571" s="411"/>
      <c r="U571" s="411"/>
      <c r="V571" s="411"/>
      <c r="W571" s="411"/>
      <c r="X571" s="411"/>
      <c r="Y571" s="411"/>
      <c r="Z571" s="411"/>
      <c r="AA571" s="411"/>
      <c r="AB571" s="411"/>
      <c r="AC571" s="411"/>
      <c r="AD571" s="411"/>
      <c r="AE571" s="411"/>
      <c r="AF571" s="411"/>
      <c r="AG571" s="411"/>
      <c r="AH571" s="411"/>
      <c r="AI571" s="411"/>
      <c r="AJ571" s="411"/>
      <c r="AK571" s="411"/>
      <c r="AL571" s="411"/>
      <c r="AM571" s="411"/>
      <c r="AN571" s="411"/>
      <c r="AO571" s="411"/>
      <c r="AP571" s="411"/>
      <c r="AQ571" s="411"/>
      <c r="AR571" s="411"/>
      <c r="AS571" s="411"/>
      <c r="AT571" s="411"/>
      <c r="AU571" s="411"/>
      <c r="AV571" s="411"/>
      <c r="AW571" s="411"/>
      <c r="AX571" s="411"/>
      <c r="AY571" s="411"/>
      <c r="AZ571" s="411"/>
      <c r="BA571" s="411"/>
    </row>
    <row r="572" spans="2:53" ht="14.25" customHeight="1" x14ac:dyDescent="0.25">
      <c r="B572" s="411"/>
      <c r="C572" s="428"/>
      <c r="D572" s="428"/>
      <c r="E572" s="411"/>
      <c r="F572" s="411"/>
      <c r="G572" s="411"/>
      <c r="H572" s="411"/>
      <c r="I572" s="411"/>
      <c r="J572" s="411"/>
      <c r="K572" s="411"/>
      <c r="L572" s="411"/>
      <c r="M572" s="411"/>
      <c r="N572" s="411"/>
      <c r="O572" s="411"/>
      <c r="P572" s="411"/>
      <c r="Q572" s="411"/>
      <c r="R572" s="411"/>
      <c r="S572" s="411"/>
      <c r="T572" s="411"/>
      <c r="U572" s="411"/>
      <c r="V572" s="411"/>
      <c r="W572" s="411"/>
      <c r="X572" s="411"/>
      <c r="Y572" s="411"/>
      <c r="Z572" s="411"/>
      <c r="AA572" s="411"/>
      <c r="AB572" s="411"/>
      <c r="AC572" s="411"/>
      <c r="AD572" s="411"/>
      <c r="AE572" s="411"/>
      <c r="AF572" s="411"/>
      <c r="AG572" s="411"/>
      <c r="AH572" s="411"/>
      <c r="AI572" s="411"/>
      <c r="AJ572" s="411"/>
      <c r="AK572" s="411"/>
      <c r="AL572" s="411"/>
      <c r="AM572" s="411"/>
      <c r="AN572" s="411"/>
      <c r="AO572" s="411"/>
      <c r="AP572" s="411"/>
      <c r="AQ572" s="411"/>
      <c r="AR572" s="411"/>
      <c r="AS572" s="411"/>
      <c r="AT572" s="411"/>
      <c r="AU572" s="411"/>
      <c r="AV572" s="411"/>
      <c r="AW572" s="411"/>
      <c r="AX572" s="411"/>
      <c r="AY572" s="411"/>
      <c r="AZ572" s="411"/>
      <c r="BA572" s="411"/>
    </row>
    <row r="573" spans="2:53" ht="14.25" customHeight="1" x14ac:dyDescent="0.25">
      <c r="B573" s="411"/>
      <c r="C573" s="428"/>
      <c r="D573" s="428"/>
      <c r="E573" s="411"/>
      <c r="F573" s="411"/>
      <c r="G573" s="411"/>
      <c r="H573" s="411"/>
      <c r="I573" s="411"/>
      <c r="J573" s="411"/>
      <c r="K573" s="411"/>
      <c r="L573" s="411"/>
      <c r="M573" s="411"/>
      <c r="N573" s="411"/>
      <c r="O573" s="411"/>
      <c r="P573" s="411"/>
      <c r="Q573" s="411"/>
      <c r="R573" s="411"/>
      <c r="S573" s="411"/>
      <c r="T573" s="411"/>
      <c r="U573" s="411"/>
      <c r="V573" s="411"/>
      <c r="W573" s="411"/>
      <c r="X573" s="411"/>
      <c r="Y573" s="411"/>
      <c r="Z573" s="411"/>
      <c r="AA573" s="411"/>
      <c r="AB573" s="411"/>
      <c r="AC573" s="411"/>
      <c r="AD573" s="411"/>
      <c r="AE573" s="411"/>
      <c r="AF573" s="411"/>
      <c r="AG573" s="411"/>
      <c r="AH573" s="411"/>
      <c r="AI573" s="411"/>
      <c r="AJ573" s="411"/>
      <c r="AK573" s="411"/>
      <c r="AL573" s="411"/>
      <c r="AM573" s="411"/>
      <c r="AN573" s="411"/>
      <c r="AO573" s="411"/>
      <c r="AP573" s="411"/>
      <c r="AQ573" s="411"/>
      <c r="AR573" s="411"/>
      <c r="AS573" s="411"/>
      <c r="AT573" s="411"/>
      <c r="AU573" s="411"/>
      <c r="AV573" s="411"/>
      <c r="AW573" s="411"/>
      <c r="AX573" s="411"/>
      <c r="AY573" s="411"/>
      <c r="AZ573" s="411"/>
      <c r="BA573" s="411"/>
    </row>
    <row r="574" spans="2:53" ht="14.25" customHeight="1" x14ac:dyDescent="0.25">
      <c r="B574" s="411"/>
      <c r="C574" s="428"/>
      <c r="D574" s="428"/>
      <c r="E574" s="411"/>
      <c r="F574" s="411"/>
      <c r="G574" s="411"/>
      <c r="H574" s="411"/>
      <c r="I574" s="411"/>
      <c r="J574" s="411"/>
      <c r="K574" s="411"/>
      <c r="L574" s="411"/>
      <c r="M574" s="411"/>
      <c r="N574" s="411"/>
      <c r="O574" s="411"/>
      <c r="P574" s="411"/>
      <c r="Q574" s="411"/>
      <c r="R574" s="411"/>
      <c r="S574" s="411"/>
      <c r="T574" s="411"/>
      <c r="U574" s="411"/>
      <c r="V574" s="411"/>
      <c r="W574" s="411"/>
      <c r="X574" s="411"/>
      <c r="Y574" s="411"/>
      <c r="Z574" s="411"/>
      <c r="AA574" s="411"/>
      <c r="AB574" s="411"/>
      <c r="AC574" s="411"/>
      <c r="AD574" s="411"/>
      <c r="AE574" s="411"/>
      <c r="AF574" s="411"/>
      <c r="AG574" s="411"/>
      <c r="AH574" s="411"/>
      <c r="AI574" s="411"/>
      <c r="AJ574" s="411"/>
      <c r="AK574" s="411"/>
      <c r="AL574" s="411"/>
      <c r="AM574" s="411"/>
      <c r="AN574" s="411"/>
      <c r="AO574" s="411"/>
      <c r="AP574" s="411"/>
      <c r="AQ574" s="411"/>
      <c r="AR574" s="411"/>
      <c r="AS574" s="411"/>
      <c r="AT574" s="411"/>
      <c r="AU574" s="411"/>
      <c r="AV574" s="411"/>
      <c r="AW574" s="411"/>
      <c r="AX574" s="411"/>
      <c r="AY574" s="411"/>
      <c r="AZ574" s="411"/>
      <c r="BA574" s="411"/>
    </row>
    <row r="575" spans="2:53" ht="14.25" customHeight="1" x14ac:dyDescent="0.25">
      <c r="B575" s="411"/>
      <c r="C575" s="428"/>
      <c r="D575" s="428"/>
      <c r="E575" s="411"/>
      <c r="F575" s="411"/>
      <c r="G575" s="411"/>
      <c r="H575" s="411"/>
      <c r="I575" s="411"/>
      <c r="J575" s="411"/>
      <c r="K575" s="411"/>
      <c r="L575" s="411"/>
      <c r="M575" s="411"/>
      <c r="N575" s="411"/>
      <c r="O575" s="411"/>
      <c r="P575" s="411"/>
      <c r="Q575" s="411"/>
      <c r="R575" s="411"/>
      <c r="S575" s="411"/>
      <c r="T575" s="411"/>
      <c r="U575" s="411"/>
      <c r="V575" s="411"/>
      <c r="W575" s="411"/>
      <c r="X575" s="411"/>
      <c r="Y575" s="411"/>
      <c r="Z575" s="411"/>
      <c r="AA575" s="411"/>
      <c r="AB575" s="411"/>
      <c r="AC575" s="411"/>
      <c r="AD575" s="411"/>
      <c r="AE575" s="411"/>
      <c r="AF575" s="411"/>
      <c r="AG575" s="411"/>
      <c r="AH575" s="411"/>
      <c r="AI575" s="411"/>
      <c r="AJ575" s="411"/>
      <c r="AK575" s="411"/>
      <c r="AL575" s="411"/>
      <c r="AM575" s="411"/>
      <c r="AN575" s="411"/>
      <c r="AO575" s="411"/>
      <c r="AP575" s="411"/>
      <c r="AQ575" s="411"/>
      <c r="AR575" s="411"/>
      <c r="AS575" s="411"/>
      <c r="AT575" s="411"/>
      <c r="AU575" s="411"/>
      <c r="AV575" s="411"/>
      <c r="AW575" s="411"/>
      <c r="AX575" s="411"/>
      <c r="AY575" s="411"/>
      <c r="AZ575" s="411"/>
      <c r="BA575" s="411"/>
    </row>
    <row r="576" spans="2:53" ht="14.25" customHeight="1" x14ac:dyDescent="0.25">
      <c r="B576" s="411"/>
      <c r="C576" s="428"/>
      <c r="D576" s="428"/>
      <c r="E576" s="411"/>
      <c r="F576" s="411"/>
      <c r="G576" s="411"/>
      <c r="H576" s="411"/>
      <c r="I576" s="411"/>
      <c r="J576" s="411"/>
      <c r="K576" s="411"/>
      <c r="L576" s="411"/>
      <c r="M576" s="411"/>
      <c r="N576" s="411"/>
      <c r="O576" s="411"/>
      <c r="P576" s="411"/>
      <c r="Q576" s="411"/>
      <c r="R576" s="411"/>
      <c r="S576" s="411"/>
      <c r="T576" s="411"/>
      <c r="U576" s="411"/>
      <c r="V576" s="411"/>
      <c r="W576" s="411"/>
      <c r="X576" s="411"/>
      <c r="Y576" s="411"/>
      <c r="Z576" s="411"/>
      <c r="AA576" s="411"/>
      <c r="AB576" s="411"/>
      <c r="AC576" s="411"/>
      <c r="AD576" s="411"/>
      <c r="AE576" s="411"/>
      <c r="AF576" s="411"/>
      <c r="AG576" s="411"/>
      <c r="AH576" s="411"/>
      <c r="AI576" s="411"/>
      <c r="AJ576" s="411"/>
      <c r="AK576" s="411"/>
      <c r="AL576" s="411"/>
      <c r="AM576" s="411"/>
      <c r="AN576" s="411"/>
      <c r="AO576" s="411"/>
      <c r="AP576" s="411"/>
      <c r="AQ576" s="411"/>
      <c r="AR576" s="411"/>
      <c r="AS576" s="411"/>
      <c r="AT576" s="411"/>
      <c r="AU576" s="411"/>
      <c r="AV576" s="411"/>
      <c r="AW576" s="411"/>
      <c r="AX576" s="411"/>
      <c r="AY576" s="411"/>
      <c r="AZ576" s="411"/>
      <c r="BA576" s="411"/>
    </row>
    <row r="577" spans="2:53" ht="14.25" customHeight="1" x14ac:dyDescent="0.25">
      <c r="B577" s="411"/>
      <c r="C577" s="428"/>
      <c r="D577" s="428"/>
      <c r="E577" s="411"/>
      <c r="F577" s="411"/>
      <c r="G577" s="411"/>
      <c r="H577" s="411"/>
      <c r="I577" s="411"/>
      <c r="J577" s="411"/>
      <c r="K577" s="411"/>
      <c r="L577" s="411"/>
      <c r="M577" s="411"/>
      <c r="N577" s="411"/>
      <c r="O577" s="411"/>
      <c r="P577" s="411"/>
      <c r="Q577" s="411"/>
      <c r="R577" s="411"/>
      <c r="S577" s="411"/>
      <c r="T577" s="411"/>
      <c r="U577" s="411"/>
      <c r="V577" s="411"/>
      <c r="W577" s="411"/>
      <c r="X577" s="411"/>
      <c r="Y577" s="411"/>
      <c r="Z577" s="411"/>
      <c r="AA577" s="411"/>
      <c r="AB577" s="411"/>
      <c r="AC577" s="411"/>
      <c r="AD577" s="411"/>
      <c r="AE577" s="411"/>
      <c r="AF577" s="411"/>
      <c r="AG577" s="411"/>
      <c r="AH577" s="411"/>
      <c r="AI577" s="411"/>
      <c r="AJ577" s="411"/>
      <c r="AK577" s="411"/>
      <c r="AL577" s="411"/>
      <c r="AM577" s="411"/>
      <c r="AN577" s="411"/>
      <c r="AO577" s="411"/>
      <c r="AP577" s="411"/>
      <c r="AQ577" s="411"/>
      <c r="AR577" s="411"/>
      <c r="AS577" s="411"/>
      <c r="AT577" s="411"/>
      <c r="AU577" s="411"/>
      <c r="AV577" s="411"/>
      <c r="AW577" s="411"/>
      <c r="AX577" s="411"/>
      <c r="AY577" s="411"/>
      <c r="AZ577" s="411"/>
      <c r="BA577" s="411"/>
    </row>
    <row r="578" spans="2:53" ht="14.25" customHeight="1" x14ac:dyDescent="0.25">
      <c r="B578" s="411"/>
      <c r="C578" s="428"/>
      <c r="D578" s="428"/>
      <c r="E578" s="411"/>
      <c r="F578" s="411"/>
      <c r="G578" s="411"/>
      <c r="H578" s="411"/>
      <c r="I578" s="411"/>
      <c r="J578" s="411"/>
      <c r="K578" s="411"/>
      <c r="L578" s="411"/>
      <c r="M578" s="411"/>
      <c r="N578" s="411"/>
      <c r="O578" s="411"/>
      <c r="P578" s="411"/>
      <c r="Q578" s="411"/>
      <c r="R578" s="411"/>
      <c r="S578" s="411"/>
      <c r="T578" s="411"/>
      <c r="U578" s="411"/>
      <c r="V578" s="411"/>
      <c r="W578" s="411"/>
      <c r="X578" s="411"/>
      <c r="Y578" s="411"/>
      <c r="Z578" s="411"/>
      <c r="AA578" s="411"/>
      <c r="AB578" s="411"/>
      <c r="AC578" s="411"/>
      <c r="AD578" s="411"/>
      <c r="AE578" s="411"/>
      <c r="AF578" s="411"/>
      <c r="AG578" s="411"/>
      <c r="AH578" s="411"/>
      <c r="AI578" s="411"/>
      <c r="AJ578" s="411"/>
      <c r="AK578" s="411"/>
      <c r="AL578" s="411"/>
      <c r="AM578" s="411"/>
      <c r="AN578" s="411"/>
      <c r="AO578" s="411"/>
      <c r="AP578" s="411"/>
      <c r="AQ578" s="411"/>
      <c r="AR578" s="411"/>
      <c r="AS578" s="411"/>
      <c r="AT578" s="411"/>
      <c r="AU578" s="411"/>
      <c r="AV578" s="411"/>
      <c r="AW578" s="411"/>
      <c r="AX578" s="411"/>
      <c r="AY578" s="411"/>
      <c r="AZ578" s="411"/>
      <c r="BA578" s="411"/>
    </row>
    <row r="579" spans="2:53" ht="14.25" customHeight="1" x14ac:dyDescent="0.25">
      <c r="B579" s="411"/>
      <c r="C579" s="428"/>
      <c r="D579" s="428"/>
      <c r="E579" s="411"/>
      <c r="F579" s="411"/>
      <c r="G579" s="411"/>
      <c r="H579" s="411"/>
      <c r="I579" s="411"/>
      <c r="J579" s="411"/>
      <c r="K579" s="411"/>
      <c r="L579" s="411"/>
      <c r="M579" s="411"/>
      <c r="N579" s="411"/>
      <c r="O579" s="411"/>
      <c r="P579" s="411"/>
      <c r="Q579" s="411"/>
      <c r="R579" s="411"/>
      <c r="S579" s="411"/>
      <c r="T579" s="411"/>
      <c r="U579" s="411"/>
      <c r="V579" s="411"/>
      <c r="W579" s="411"/>
      <c r="X579" s="411"/>
      <c r="Y579" s="411"/>
      <c r="Z579" s="411"/>
      <c r="AA579" s="411"/>
      <c r="AB579" s="411"/>
      <c r="AC579" s="411"/>
      <c r="AD579" s="411"/>
      <c r="AE579" s="411"/>
      <c r="AF579" s="411"/>
      <c r="AG579" s="411"/>
      <c r="AH579" s="411"/>
      <c r="AI579" s="411"/>
      <c r="AJ579" s="411"/>
      <c r="AK579" s="411"/>
      <c r="AL579" s="411"/>
      <c r="AM579" s="411"/>
      <c r="AN579" s="411"/>
      <c r="AO579" s="411"/>
      <c r="AP579" s="411"/>
      <c r="AQ579" s="411"/>
      <c r="AR579" s="411"/>
      <c r="AS579" s="411"/>
      <c r="AT579" s="411"/>
      <c r="AU579" s="411"/>
      <c r="AV579" s="411"/>
      <c r="AW579" s="411"/>
      <c r="AX579" s="411"/>
      <c r="AY579" s="411"/>
      <c r="AZ579" s="411"/>
      <c r="BA579" s="411"/>
    </row>
    <row r="580" spans="2:53" ht="14.25" customHeight="1" x14ac:dyDescent="0.25">
      <c r="B580" s="411"/>
      <c r="C580" s="428"/>
      <c r="D580" s="428"/>
      <c r="E580" s="411"/>
      <c r="F580" s="411"/>
      <c r="G580" s="411"/>
      <c r="H580" s="411"/>
      <c r="I580" s="411"/>
      <c r="J580" s="411"/>
      <c r="K580" s="411"/>
      <c r="L580" s="411"/>
      <c r="M580" s="411"/>
      <c r="N580" s="411"/>
      <c r="O580" s="411"/>
      <c r="P580" s="411"/>
      <c r="Q580" s="411"/>
      <c r="R580" s="411"/>
      <c r="S580" s="411"/>
      <c r="T580" s="411"/>
      <c r="U580" s="411"/>
      <c r="V580" s="411"/>
      <c r="W580" s="411"/>
      <c r="X580" s="411"/>
      <c r="Y580" s="411"/>
      <c r="Z580" s="411"/>
      <c r="AA580" s="411"/>
      <c r="AB580" s="411"/>
      <c r="AC580" s="411"/>
      <c r="AD580" s="411"/>
      <c r="AE580" s="411"/>
      <c r="AF580" s="411"/>
      <c r="AG580" s="411"/>
      <c r="AH580" s="411"/>
      <c r="AI580" s="411"/>
      <c r="AJ580" s="411"/>
      <c r="AK580" s="411"/>
      <c r="AL580" s="411"/>
      <c r="AM580" s="411"/>
      <c r="AN580" s="411"/>
      <c r="AO580" s="411"/>
      <c r="AP580" s="411"/>
      <c r="AQ580" s="411"/>
      <c r="AR580" s="411"/>
      <c r="AS580" s="411"/>
      <c r="AT580" s="411"/>
      <c r="AU580" s="411"/>
      <c r="AV580" s="411"/>
      <c r="AW580" s="411"/>
      <c r="AX580" s="411"/>
      <c r="AY580" s="411"/>
      <c r="AZ580" s="411"/>
      <c r="BA580" s="411"/>
    </row>
    <row r="581" spans="2:53" ht="14.25" customHeight="1" x14ac:dyDescent="0.25">
      <c r="B581" s="411"/>
      <c r="C581" s="428"/>
      <c r="D581" s="428"/>
      <c r="E581" s="411"/>
      <c r="F581" s="411"/>
      <c r="G581" s="411"/>
      <c r="H581" s="411"/>
      <c r="I581" s="411"/>
      <c r="J581" s="411"/>
      <c r="K581" s="411"/>
      <c r="L581" s="411"/>
      <c r="M581" s="411"/>
      <c r="N581" s="411"/>
      <c r="O581" s="411"/>
      <c r="P581" s="411"/>
      <c r="Q581" s="411"/>
      <c r="R581" s="411"/>
      <c r="S581" s="411"/>
      <c r="T581" s="411"/>
      <c r="U581" s="411"/>
      <c r="V581" s="411"/>
      <c r="W581" s="411"/>
      <c r="X581" s="411"/>
      <c r="Y581" s="411"/>
      <c r="Z581" s="411"/>
      <c r="AA581" s="411"/>
      <c r="AB581" s="411"/>
      <c r="AC581" s="411"/>
      <c r="AD581" s="411"/>
      <c r="AE581" s="411"/>
      <c r="AF581" s="411"/>
      <c r="AG581" s="411"/>
      <c r="AH581" s="411"/>
      <c r="AI581" s="411"/>
      <c r="AJ581" s="411"/>
      <c r="AK581" s="411"/>
      <c r="AL581" s="411"/>
      <c r="AM581" s="411"/>
      <c r="AN581" s="411"/>
      <c r="AO581" s="411"/>
      <c r="AP581" s="411"/>
      <c r="AQ581" s="411"/>
      <c r="AR581" s="411"/>
      <c r="AS581" s="411"/>
      <c r="AT581" s="411"/>
      <c r="AU581" s="411"/>
      <c r="AV581" s="411"/>
      <c r="AW581" s="411"/>
      <c r="AX581" s="411"/>
      <c r="AY581" s="411"/>
      <c r="AZ581" s="411"/>
      <c r="BA581" s="411"/>
    </row>
    <row r="582" spans="2:53" ht="14.25" customHeight="1" x14ac:dyDescent="0.25">
      <c r="B582" s="411"/>
      <c r="C582" s="428"/>
      <c r="D582" s="428"/>
      <c r="E582" s="411"/>
      <c r="F582" s="411"/>
      <c r="G582" s="411"/>
      <c r="H582" s="411"/>
      <c r="I582" s="411"/>
      <c r="J582" s="411"/>
      <c r="K582" s="411"/>
      <c r="L582" s="411"/>
      <c r="M582" s="411"/>
      <c r="N582" s="411"/>
      <c r="O582" s="411"/>
      <c r="P582" s="411"/>
      <c r="Q582" s="411"/>
      <c r="R582" s="411"/>
      <c r="S582" s="411"/>
      <c r="T582" s="411"/>
      <c r="U582" s="411"/>
      <c r="V582" s="411"/>
      <c r="W582" s="411"/>
      <c r="X582" s="411"/>
      <c r="Y582" s="411"/>
      <c r="Z582" s="411"/>
      <c r="AA582" s="411"/>
      <c r="AB582" s="411"/>
      <c r="AC582" s="411"/>
      <c r="AD582" s="411"/>
      <c r="AE582" s="411"/>
      <c r="AF582" s="411"/>
      <c r="AG582" s="411"/>
      <c r="AH582" s="411"/>
      <c r="AI582" s="411"/>
      <c r="AJ582" s="411"/>
      <c r="AK582" s="411"/>
      <c r="AL582" s="411"/>
      <c r="AM582" s="411"/>
      <c r="AN582" s="411"/>
      <c r="AO582" s="411"/>
      <c r="AP582" s="411"/>
      <c r="AQ582" s="411"/>
      <c r="AR582" s="411"/>
      <c r="AS582" s="411"/>
      <c r="AT582" s="411"/>
      <c r="AU582" s="411"/>
      <c r="AV582" s="411"/>
      <c r="AW582" s="411"/>
      <c r="AX582" s="411"/>
      <c r="AY582" s="411"/>
      <c r="AZ582" s="411"/>
      <c r="BA582" s="411"/>
    </row>
    <row r="583" spans="2:53" ht="14.25" customHeight="1" x14ac:dyDescent="0.25">
      <c r="B583" s="411"/>
      <c r="C583" s="428"/>
      <c r="D583" s="428"/>
      <c r="E583" s="411"/>
      <c r="F583" s="411"/>
      <c r="G583" s="411"/>
      <c r="H583" s="411"/>
      <c r="I583" s="411"/>
      <c r="J583" s="411"/>
      <c r="K583" s="411"/>
      <c r="L583" s="411"/>
      <c r="M583" s="411"/>
      <c r="N583" s="411"/>
      <c r="O583" s="411"/>
      <c r="P583" s="411"/>
      <c r="Q583" s="411"/>
      <c r="R583" s="411"/>
      <c r="S583" s="411"/>
      <c r="T583" s="411"/>
      <c r="U583" s="411"/>
      <c r="V583" s="411"/>
      <c r="W583" s="411"/>
      <c r="X583" s="411"/>
      <c r="Y583" s="411"/>
      <c r="Z583" s="411"/>
      <c r="AA583" s="411"/>
      <c r="AB583" s="411"/>
      <c r="AC583" s="411"/>
      <c r="AD583" s="411"/>
      <c r="AE583" s="411"/>
      <c r="AF583" s="411"/>
      <c r="AG583" s="411"/>
      <c r="AH583" s="411"/>
      <c r="AI583" s="411"/>
      <c r="AJ583" s="411"/>
      <c r="AK583" s="411"/>
      <c r="AL583" s="411"/>
      <c r="AM583" s="411"/>
      <c r="AN583" s="411"/>
      <c r="AO583" s="411"/>
      <c r="AP583" s="411"/>
      <c r="AQ583" s="411"/>
      <c r="AR583" s="411"/>
      <c r="AS583" s="411"/>
      <c r="AT583" s="411"/>
      <c r="AU583" s="411"/>
      <c r="AV583" s="411"/>
      <c r="AW583" s="411"/>
      <c r="AX583" s="411"/>
      <c r="AY583" s="411"/>
      <c r="AZ583" s="411"/>
      <c r="BA583" s="411"/>
    </row>
    <row r="584" spans="2:53" ht="14.25" customHeight="1" x14ac:dyDescent="0.25">
      <c r="B584" s="411"/>
      <c r="C584" s="428"/>
      <c r="D584" s="428"/>
      <c r="E584" s="411"/>
      <c r="F584" s="411"/>
      <c r="G584" s="411"/>
      <c r="H584" s="411"/>
      <c r="I584" s="411"/>
      <c r="J584" s="411"/>
      <c r="K584" s="411"/>
      <c r="L584" s="411"/>
      <c r="M584" s="411"/>
      <c r="N584" s="411"/>
      <c r="O584" s="411"/>
      <c r="P584" s="411"/>
      <c r="Q584" s="411"/>
      <c r="R584" s="411"/>
      <c r="S584" s="411"/>
      <c r="T584" s="411"/>
      <c r="U584" s="411"/>
      <c r="V584" s="411"/>
      <c r="W584" s="411"/>
      <c r="X584" s="411"/>
      <c r="Y584" s="411"/>
      <c r="Z584" s="411"/>
      <c r="AA584" s="411"/>
      <c r="AB584" s="411"/>
      <c r="AC584" s="411"/>
      <c r="AD584" s="411"/>
      <c r="AE584" s="411"/>
      <c r="AF584" s="411"/>
      <c r="AG584" s="411"/>
      <c r="AH584" s="411"/>
      <c r="AI584" s="411"/>
      <c r="AJ584" s="411"/>
      <c r="AK584" s="411"/>
      <c r="AL584" s="411"/>
      <c r="AM584" s="411"/>
      <c r="AN584" s="411"/>
      <c r="AO584" s="411"/>
      <c r="AP584" s="411"/>
      <c r="AQ584" s="411"/>
      <c r="AR584" s="411"/>
      <c r="AS584" s="411"/>
      <c r="AT584" s="411"/>
      <c r="AU584" s="411"/>
      <c r="AV584" s="411"/>
      <c r="AW584" s="411"/>
      <c r="AX584" s="411"/>
      <c r="AY584" s="411"/>
      <c r="AZ584" s="411"/>
      <c r="BA584" s="411"/>
    </row>
    <row r="585" spans="2:53" ht="14.25" customHeight="1" x14ac:dyDescent="0.25">
      <c r="B585" s="411"/>
      <c r="C585" s="428"/>
      <c r="D585" s="428"/>
      <c r="E585" s="411"/>
      <c r="F585" s="411"/>
      <c r="G585" s="411"/>
      <c r="H585" s="411"/>
      <c r="I585" s="411"/>
      <c r="J585" s="411"/>
      <c r="K585" s="411"/>
      <c r="L585" s="411"/>
      <c r="M585" s="411"/>
      <c r="N585" s="411"/>
      <c r="O585" s="411"/>
      <c r="P585" s="411"/>
      <c r="Q585" s="411"/>
      <c r="R585" s="411"/>
      <c r="S585" s="411"/>
      <c r="T585" s="411"/>
      <c r="U585" s="411"/>
      <c r="V585" s="411"/>
      <c r="W585" s="411"/>
      <c r="X585" s="411"/>
      <c r="Y585" s="411"/>
      <c r="Z585" s="411"/>
      <c r="AA585" s="411"/>
      <c r="AB585" s="411"/>
      <c r="AC585" s="411"/>
      <c r="AD585" s="411"/>
      <c r="AE585" s="411"/>
      <c r="AF585" s="411"/>
      <c r="AG585" s="411"/>
      <c r="AH585" s="411"/>
      <c r="AI585" s="411"/>
      <c r="AJ585" s="411"/>
      <c r="AK585" s="411"/>
      <c r="AL585" s="411"/>
      <c r="AM585" s="411"/>
      <c r="AN585" s="411"/>
      <c r="AO585" s="411"/>
      <c r="AP585" s="411"/>
      <c r="AQ585" s="411"/>
      <c r="AR585" s="411"/>
      <c r="AS585" s="411"/>
      <c r="AT585" s="411"/>
      <c r="AU585" s="411"/>
      <c r="AV585" s="411"/>
      <c r="AW585" s="411"/>
      <c r="AX585" s="411"/>
      <c r="AY585" s="411"/>
      <c r="AZ585" s="411"/>
      <c r="BA585" s="411"/>
    </row>
    <row r="586" spans="2:53" ht="14.25" customHeight="1" x14ac:dyDescent="0.25">
      <c r="B586" s="411"/>
      <c r="C586" s="428"/>
      <c r="D586" s="428"/>
      <c r="E586" s="411"/>
      <c r="F586" s="411"/>
      <c r="G586" s="411"/>
      <c r="H586" s="411"/>
      <c r="I586" s="411"/>
      <c r="J586" s="411"/>
      <c r="K586" s="411"/>
      <c r="L586" s="411"/>
      <c r="M586" s="411"/>
      <c r="N586" s="411"/>
      <c r="O586" s="411"/>
      <c r="P586" s="411"/>
      <c r="Q586" s="411"/>
      <c r="R586" s="411"/>
      <c r="S586" s="411"/>
      <c r="T586" s="411"/>
      <c r="U586" s="411"/>
      <c r="V586" s="411"/>
      <c r="W586" s="411"/>
      <c r="X586" s="411"/>
      <c r="Y586" s="411"/>
      <c r="Z586" s="411"/>
      <c r="AA586" s="411"/>
      <c r="AB586" s="411"/>
      <c r="AC586" s="411"/>
      <c r="AD586" s="411"/>
      <c r="AE586" s="411"/>
      <c r="AF586" s="411"/>
      <c r="AG586" s="411"/>
      <c r="AH586" s="411"/>
      <c r="AI586" s="411"/>
      <c r="AJ586" s="411"/>
      <c r="AK586" s="411"/>
      <c r="AL586" s="411"/>
      <c r="AM586" s="411"/>
      <c r="AN586" s="411"/>
      <c r="AO586" s="411"/>
      <c r="AP586" s="411"/>
      <c r="AQ586" s="411"/>
      <c r="AR586" s="411"/>
      <c r="AS586" s="411"/>
      <c r="AT586" s="411"/>
      <c r="AU586" s="411"/>
      <c r="AV586" s="411"/>
      <c r="AW586" s="411"/>
      <c r="AX586" s="411"/>
      <c r="AY586" s="411"/>
      <c r="AZ586" s="411"/>
      <c r="BA586" s="411"/>
    </row>
    <row r="587" spans="2:53" ht="14.25" customHeight="1" x14ac:dyDescent="0.25">
      <c r="B587" s="411"/>
      <c r="C587" s="428"/>
      <c r="D587" s="428"/>
      <c r="E587" s="411"/>
      <c r="F587" s="411"/>
      <c r="G587" s="411"/>
      <c r="H587" s="411"/>
      <c r="I587" s="411"/>
      <c r="J587" s="411"/>
      <c r="K587" s="411"/>
      <c r="L587" s="411"/>
      <c r="M587" s="411"/>
      <c r="N587" s="411"/>
      <c r="O587" s="411"/>
      <c r="P587" s="411"/>
      <c r="Q587" s="411"/>
      <c r="R587" s="411"/>
      <c r="S587" s="411"/>
      <c r="T587" s="411"/>
      <c r="U587" s="411"/>
      <c r="V587" s="411"/>
      <c r="W587" s="411"/>
      <c r="X587" s="411"/>
      <c r="Y587" s="411"/>
      <c r="Z587" s="411"/>
      <c r="AA587" s="411"/>
      <c r="AB587" s="411"/>
      <c r="AC587" s="411"/>
      <c r="AD587" s="411"/>
      <c r="AE587" s="411"/>
      <c r="AF587" s="411"/>
      <c r="AG587" s="411"/>
      <c r="AH587" s="411"/>
      <c r="AI587" s="411"/>
      <c r="AJ587" s="411"/>
      <c r="AK587" s="411"/>
      <c r="AL587" s="411"/>
      <c r="AM587" s="411"/>
      <c r="AN587" s="411"/>
      <c r="AO587" s="411"/>
      <c r="AP587" s="411"/>
      <c r="AQ587" s="411"/>
      <c r="AR587" s="411"/>
      <c r="AS587" s="411"/>
      <c r="AT587" s="411"/>
      <c r="AU587" s="411"/>
      <c r="AV587" s="411"/>
      <c r="AW587" s="411"/>
      <c r="AX587" s="411"/>
      <c r="AY587" s="411"/>
      <c r="AZ587" s="411"/>
      <c r="BA587" s="411"/>
    </row>
    <row r="588" spans="2:53" ht="14.25" customHeight="1" x14ac:dyDescent="0.25">
      <c r="B588" s="411"/>
      <c r="C588" s="428"/>
      <c r="D588" s="428"/>
      <c r="E588" s="411"/>
      <c r="F588" s="411"/>
      <c r="G588" s="411"/>
      <c r="H588" s="411"/>
      <c r="I588" s="411"/>
      <c r="J588" s="411"/>
      <c r="K588" s="411"/>
      <c r="L588" s="411"/>
      <c r="M588" s="411"/>
      <c r="N588" s="411"/>
      <c r="O588" s="411"/>
      <c r="P588" s="411"/>
      <c r="Q588" s="411"/>
      <c r="R588" s="411"/>
      <c r="S588" s="411"/>
      <c r="T588" s="411"/>
      <c r="U588" s="411"/>
      <c r="V588" s="411"/>
      <c r="W588" s="411"/>
      <c r="X588" s="411"/>
      <c r="Y588" s="411"/>
      <c r="Z588" s="411"/>
      <c r="AA588" s="411"/>
      <c r="AB588" s="411"/>
      <c r="AC588" s="411"/>
      <c r="AD588" s="411"/>
      <c r="AE588" s="411"/>
      <c r="AF588" s="411"/>
      <c r="AG588" s="411"/>
      <c r="AH588" s="411"/>
      <c r="AI588" s="411"/>
      <c r="AJ588" s="411"/>
      <c r="AK588" s="411"/>
      <c r="AL588" s="411"/>
      <c r="AM588" s="411"/>
      <c r="AN588" s="411"/>
      <c r="AO588" s="411"/>
      <c r="AP588" s="411"/>
      <c r="AQ588" s="411"/>
      <c r="AR588" s="411"/>
      <c r="AS588" s="411"/>
      <c r="AT588" s="411"/>
      <c r="AU588" s="411"/>
      <c r="AV588" s="411"/>
      <c r="AW588" s="411"/>
      <c r="AX588" s="411"/>
      <c r="AY588" s="411"/>
      <c r="AZ588" s="411"/>
      <c r="BA588" s="411"/>
    </row>
    <row r="589" spans="2:53" ht="14.25" customHeight="1" x14ac:dyDescent="0.25">
      <c r="B589" s="411"/>
      <c r="C589" s="428"/>
      <c r="D589" s="428"/>
      <c r="E589" s="411"/>
      <c r="F589" s="411"/>
      <c r="G589" s="411"/>
      <c r="H589" s="411"/>
      <c r="I589" s="411"/>
      <c r="J589" s="411"/>
      <c r="K589" s="411"/>
      <c r="L589" s="411"/>
      <c r="M589" s="411"/>
      <c r="N589" s="411"/>
      <c r="O589" s="411"/>
      <c r="P589" s="411"/>
      <c r="Q589" s="411"/>
      <c r="R589" s="411"/>
      <c r="S589" s="411"/>
      <c r="T589" s="411"/>
      <c r="U589" s="411"/>
      <c r="V589" s="411"/>
      <c r="W589" s="411"/>
      <c r="X589" s="411"/>
      <c r="Y589" s="411"/>
      <c r="Z589" s="411"/>
      <c r="AA589" s="411"/>
      <c r="AB589" s="411"/>
      <c r="AC589" s="411"/>
      <c r="AD589" s="411"/>
      <c r="AE589" s="411"/>
      <c r="AF589" s="411"/>
      <c r="AG589" s="411"/>
      <c r="AH589" s="411"/>
      <c r="AI589" s="411"/>
      <c r="AJ589" s="411"/>
      <c r="AK589" s="411"/>
      <c r="AL589" s="411"/>
      <c r="AM589" s="411"/>
      <c r="AN589" s="411"/>
      <c r="AO589" s="411"/>
      <c r="AP589" s="411"/>
      <c r="AQ589" s="411"/>
      <c r="AR589" s="411"/>
      <c r="AS589" s="411"/>
      <c r="AT589" s="411"/>
      <c r="AU589" s="411"/>
      <c r="AV589" s="411"/>
      <c r="AW589" s="411"/>
      <c r="AX589" s="411"/>
      <c r="AY589" s="411"/>
      <c r="AZ589" s="411"/>
      <c r="BA589" s="411"/>
    </row>
    <row r="590" spans="2:53" ht="14.25" customHeight="1" x14ac:dyDescent="0.25">
      <c r="B590" s="411"/>
      <c r="C590" s="428"/>
      <c r="D590" s="428"/>
      <c r="E590" s="411"/>
      <c r="F590" s="411"/>
      <c r="G590" s="411"/>
      <c r="H590" s="411"/>
      <c r="I590" s="411"/>
      <c r="J590" s="411"/>
      <c r="K590" s="411"/>
      <c r="L590" s="411"/>
      <c r="M590" s="411"/>
      <c r="N590" s="411"/>
      <c r="O590" s="411"/>
      <c r="P590" s="411"/>
      <c r="Q590" s="411"/>
      <c r="R590" s="411"/>
      <c r="S590" s="411"/>
      <c r="T590" s="411"/>
      <c r="U590" s="411"/>
      <c r="V590" s="411"/>
      <c r="W590" s="411"/>
      <c r="X590" s="411"/>
      <c r="Y590" s="411"/>
      <c r="Z590" s="411"/>
      <c r="AA590" s="411"/>
      <c r="AB590" s="411"/>
      <c r="AC590" s="411"/>
      <c r="AD590" s="411"/>
      <c r="AE590" s="411"/>
      <c r="AF590" s="411"/>
      <c r="AG590" s="411"/>
      <c r="AH590" s="411"/>
      <c r="AI590" s="411"/>
      <c r="AJ590" s="411"/>
      <c r="AK590" s="411"/>
      <c r="AL590" s="411"/>
      <c r="AM590" s="411"/>
      <c r="AN590" s="411"/>
      <c r="AO590" s="411"/>
      <c r="AP590" s="411"/>
      <c r="AQ590" s="411"/>
      <c r="AR590" s="411"/>
      <c r="AS590" s="411"/>
      <c r="AT590" s="411"/>
      <c r="AU590" s="411"/>
      <c r="AV590" s="411"/>
      <c r="AW590" s="411"/>
      <c r="AX590" s="411"/>
      <c r="AY590" s="411"/>
      <c r="AZ590" s="411"/>
      <c r="BA590" s="411"/>
    </row>
    <row r="591" spans="2:53" ht="14.25" customHeight="1" x14ac:dyDescent="0.25">
      <c r="B591" s="411"/>
      <c r="C591" s="428"/>
      <c r="D591" s="428"/>
      <c r="E591" s="411"/>
      <c r="F591" s="411"/>
      <c r="G591" s="411"/>
      <c r="H591" s="411"/>
      <c r="I591" s="411"/>
      <c r="J591" s="411"/>
      <c r="K591" s="411"/>
      <c r="L591" s="411"/>
      <c r="M591" s="411"/>
      <c r="N591" s="411"/>
      <c r="O591" s="411"/>
      <c r="P591" s="411"/>
      <c r="Q591" s="411"/>
      <c r="R591" s="411"/>
      <c r="S591" s="411"/>
      <c r="T591" s="411"/>
      <c r="U591" s="411"/>
      <c r="V591" s="411"/>
      <c r="W591" s="411"/>
      <c r="X591" s="411"/>
      <c r="Y591" s="411"/>
      <c r="Z591" s="411"/>
      <c r="AA591" s="411"/>
      <c r="AB591" s="411"/>
      <c r="AC591" s="411"/>
      <c r="AD591" s="411"/>
      <c r="AE591" s="411"/>
      <c r="AF591" s="411"/>
      <c r="AG591" s="411"/>
      <c r="AH591" s="411"/>
      <c r="AI591" s="411"/>
      <c r="AJ591" s="411"/>
      <c r="AK591" s="411"/>
      <c r="AL591" s="411"/>
      <c r="AM591" s="411"/>
      <c r="AN591" s="411"/>
      <c r="AO591" s="411"/>
      <c r="AP591" s="411"/>
      <c r="AQ591" s="411"/>
      <c r="AR591" s="411"/>
      <c r="AS591" s="411"/>
      <c r="AT591" s="411"/>
      <c r="AU591" s="411"/>
      <c r="AV591" s="411"/>
      <c r="AW591" s="411"/>
      <c r="AX591" s="411"/>
      <c r="AY591" s="411"/>
      <c r="AZ591" s="411"/>
      <c r="BA591" s="411"/>
    </row>
    <row r="592" spans="2:53" ht="14.25" customHeight="1" x14ac:dyDescent="0.25">
      <c r="B592" s="411"/>
      <c r="C592" s="428"/>
      <c r="D592" s="428"/>
      <c r="E592" s="411"/>
      <c r="F592" s="411"/>
      <c r="G592" s="411"/>
      <c r="H592" s="411"/>
      <c r="I592" s="411"/>
      <c r="J592" s="411"/>
      <c r="K592" s="411"/>
      <c r="L592" s="411"/>
      <c r="M592" s="411"/>
      <c r="N592" s="411"/>
      <c r="O592" s="411"/>
      <c r="P592" s="411"/>
      <c r="Q592" s="411"/>
      <c r="R592" s="411"/>
      <c r="S592" s="411"/>
      <c r="T592" s="411"/>
      <c r="U592" s="411"/>
      <c r="V592" s="411"/>
      <c r="W592" s="411"/>
      <c r="X592" s="411"/>
      <c r="Y592" s="411"/>
      <c r="Z592" s="411"/>
      <c r="AA592" s="411"/>
      <c r="AB592" s="411"/>
      <c r="AC592" s="411"/>
      <c r="AD592" s="411"/>
      <c r="AE592" s="411"/>
      <c r="AF592" s="411"/>
      <c r="AG592" s="411"/>
      <c r="AH592" s="411"/>
      <c r="AI592" s="411"/>
      <c r="AJ592" s="411"/>
      <c r="AK592" s="411"/>
      <c r="AL592" s="411"/>
      <c r="AM592" s="411"/>
      <c r="AN592" s="411"/>
      <c r="AO592" s="411"/>
      <c r="AP592" s="411"/>
      <c r="AQ592" s="411"/>
      <c r="AR592" s="411"/>
      <c r="AS592" s="411"/>
      <c r="AT592" s="411"/>
      <c r="AU592" s="411"/>
      <c r="AV592" s="411"/>
      <c r="AW592" s="411"/>
      <c r="AX592" s="411"/>
      <c r="AY592" s="411"/>
      <c r="AZ592" s="411"/>
      <c r="BA592" s="411"/>
    </row>
    <row r="593" spans="2:53" ht="14.25" customHeight="1" x14ac:dyDescent="0.25">
      <c r="B593" s="411"/>
      <c r="C593" s="428"/>
      <c r="D593" s="428"/>
      <c r="E593" s="411"/>
      <c r="F593" s="411"/>
      <c r="G593" s="411"/>
      <c r="H593" s="411"/>
      <c r="I593" s="411"/>
      <c r="J593" s="411"/>
      <c r="K593" s="411"/>
      <c r="L593" s="411"/>
      <c r="M593" s="411"/>
      <c r="N593" s="411"/>
      <c r="O593" s="411"/>
      <c r="P593" s="411"/>
      <c r="Q593" s="411"/>
      <c r="R593" s="411"/>
      <c r="S593" s="411"/>
      <c r="T593" s="411"/>
      <c r="U593" s="411"/>
      <c r="V593" s="411"/>
      <c r="W593" s="411"/>
      <c r="X593" s="411"/>
      <c r="Y593" s="411"/>
      <c r="Z593" s="411"/>
      <c r="AA593" s="411"/>
      <c r="AB593" s="411"/>
      <c r="AC593" s="411"/>
      <c r="AD593" s="411"/>
      <c r="AE593" s="411"/>
      <c r="AF593" s="411"/>
      <c r="AG593" s="411"/>
      <c r="AH593" s="411"/>
      <c r="AI593" s="411"/>
      <c r="AJ593" s="411"/>
      <c r="AK593" s="411"/>
      <c r="AL593" s="411"/>
      <c r="AM593" s="411"/>
      <c r="AN593" s="411"/>
      <c r="AO593" s="411"/>
      <c r="AP593" s="411"/>
      <c r="AQ593" s="411"/>
      <c r="AR593" s="411"/>
      <c r="AS593" s="411"/>
      <c r="AT593" s="411"/>
      <c r="AU593" s="411"/>
      <c r="AV593" s="411"/>
      <c r="AW593" s="411"/>
      <c r="AX593" s="411"/>
      <c r="AY593" s="411"/>
      <c r="AZ593" s="411"/>
      <c r="BA593" s="411"/>
    </row>
    <row r="594" spans="2:53" ht="14.25" customHeight="1" x14ac:dyDescent="0.25">
      <c r="B594" s="411"/>
      <c r="C594" s="428"/>
      <c r="D594" s="428"/>
      <c r="E594" s="411"/>
      <c r="F594" s="411"/>
      <c r="G594" s="411"/>
      <c r="H594" s="411"/>
      <c r="I594" s="411"/>
      <c r="J594" s="411"/>
      <c r="K594" s="411"/>
      <c r="L594" s="411"/>
      <c r="M594" s="411"/>
      <c r="N594" s="411"/>
      <c r="O594" s="411"/>
      <c r="P594" s="411"/>
      <c r="Q594" s="411"/>
      <c r="R594" s="411"/>
      <c r="S594" s="411"/>
      <c r="T594" s="411"/>
      <c r="U594" s="411"/>
      <c r="V594" s="411"/>
      <c r="W594" s="411"/>
      <c r="X594" s="411"/>
      <c r="Y594" s="411"/>
      <c r="Z594" s="411"/>
      <c r="AA594" s="411"/>
      <c r="AB594" s="411"/>
      <c r="AC594" s="411"/>
      <c r="AD594" s="411"/>
      <c r="AE594" s="411"/>
      <c r="AF594" s="411"/>
      <c r="AG594" s="411"/>
      <c r="AH594" s="411"/>
      <c r="AI594" s="411"/>
      <c r="AJ594" s="411"/>
      <c r="AK594" s="411"/>
      <c r="AL594" s="411"/>
      <c r="AM594" s="411"/>
      <c r="AN594" s="411"/>
      <c r="AO594" s="411"/>
      <c r="AP594" s="411"/>
      <c r="AQ594" s="411"/>
      <c r="AR594" s="411"/>
      <c r="AS594" s="411"/>
      <c r="AT594" s="411"/>
      <c r="AU594" s="411"/>
      <c r="AV594" s="411"/>
      <c r="AW594" s="411"/>
      <c r="AX594" s="411"/>
      <c r="AY594" s="411"/>
      <c r="AZ594" s="411"/>
      <c r="BA594" s="411"/>
    </row>
    <row r="595" spans="2:53" ht="14.25" customHeight="1" x14ac:dyDescent="0.25">
      <c r="B595" s="411"/>
      <c r="C595" s="428"/>
      <c r="D595" s="428"/>
      <c r="E595" s="411"/>
      <c r="F595" s="411"/>
      <c r="G595" s="411"/>
      <c r="H595" s="411"/>
      <c r="I595" s="411"/>
      <c r="J595" s="411"/>
      <c r="K595" s="411"/>
      <c r="L595" s="411"/>
      <c r="M595" s="411"/>
      <c r="N595" s="411"/>
      <c r="O595" s="411"/>
      <c r="P595" s="411"/>
      <c r="Q595" s="411"/>
      <c r="R595" s="411"/>
      <c r="S595" s="411"/>
      <c r="T595" s="411"/>
      <c r="U595" s="411"/>
      <c r="V595" s="411"/>
      <c r="W595" s="411"/>
      <c r="X595" s="411"/>
      <c r="Y595" s="411"/>
      <c r="Z595" s="411"/>
      <c r="AA595" s="411"/>
      <c r="AB595" s="411"/>
      <c r="AC595" s="411"/>
      <c r="AD595" s="411"/>
      <c r="AE595" s="411"/>
      <c r="AF595" s="411"/>
      <c r="AG595" s="411"/>
      <c r="AH595" s="411"/>
      <c r="AI595" s="411"/>
      <c r="AJ595" s="411"/>
      <c r="AK595" s="411"/>
      <c r="AL595" s="411"/>
      <c r="AM595" s="411"/>
      <c r="AN595" s="411"/>
      <c r="AO595" s="411"/>
      <c r="AP595" s="411"/>
      <c r="AQ595" s="411"/>
      <c r="AR595" s="411"/>
      <c r="AS595" s="411"/>
      <c r="AT595" s="411"/>
      <c r="AU595" s="411"/>
      <c r="AV595" s="411"/>
      <c r="AW595" s="411"/>
      <c r="AX595" s="411"/>
      <c r="AY595" s="411"/>
      <c r="AZ595" s="411"/>
      <c r="BA595" s="411"/>
    </row>
    <row r="596" spans="2:53" ht="14.25" customHeight="1" x14ac:dyDescent="0.25">
      <c r="B596" s="411"/>
      <c r="C596" s="428"/>
      <c r="D596" s="428"/>
      <c r="E596" s="411"/>
      <c r="F596" s="411"/>
      <c r="G596" s="411"/>
      <c r="H596" s="411"/>
      <c r="I596" s="411"/>
      <c r="J596" s="411"/>
      <c r="K596" s="411"/>
      <c r="L596" s="411"/>
      <c r="M596" s="411"/>
      <c r="N596" s="411"/>
      <c r="O596" s="411"/>
      <c r="P596" s="411"/>
      <c r="Q596" s="411"/>
      <c r="R596" s="411"/>
      <c r="S596" s="411"/>
      <c r="T596" s="411"/>
      <c r="U596" s="411"/>
      <c r="V596" s="411"/>
      <c r="W596" s="411"/>
      <c r="X596" s="411"/>
      <c r="Y596" s="411"/>
      <c r="Z596" s="411"/>
      <c r="AA596" s="411"/>
      <c r="AB596" s="411"/>
      <c r="AC596" s="411"/>
      <c r="AD596" s="411"/>
      <c r="AE596" s="411"/>
      <c r="AF596" s="411"/>
      <c r="AG596" s="411"/>
      <c r="AH596" s="411"/>
      <c r="AI596" s="411"/>
      <c r="AJ596" s="411"/>
      <c r="AK596" s="411"/>
      <c r="AL596" s="411"/>
      <c r="AM596" s="411"/>
      <c r="AN596" s="411"/>
      <c r="AO596" s="411"/>
      <c r="AP596" s="411"/>
      <c r="AQ596" s="411"/>
      <c r="AR596" s="411"/>
      <c r="AS596" s="411"/>
      <c r="AT596" s="411"/>
      <c r="AU596" s="411"/>
      <c r="AV596" s="411"/>
      <c r="AW596" s="411"/>
      <c r="AX596" s="411"/>
      <c r="AY596" s="411"/>
      <c r="AZ596" s="411"/>
      <c r="BA596" s="411"/>
    </row>
    <row r="597" spans="2:53" ht="14.25" customHeight="1" x14ac:dyDescent="0.25">
      <c r="B597" s="411"/>
      <c r="C597" s="428"/>
      <c r="D597" s="428"/>
      <c r="E597" s="411"/>
      <c r="F597" s="411"/>
      <c r="G597" s="411"/>
      <c r="H597" s="411"/>
      <c r="I597" s="411"/>
      <c r="J597" s="411"/>
      <c r="K597" s="411"/>
      <c r="L597" s="411"/>
      <c r="M597" s="411"/>
      <c r="N597" s="411"/>
      <c r="O597" s="411"/>
      <c r="P597" s="411"/>
      <c r="Q597" s="411"/>
      <c r="R597" s="411"/>
      <c r="S597" s="411"/>
      <c r="T597" s="411"/>
      <c r="U597" s="411"/>
      <c r="V597" s="411"/>
      <c r="W597" s="411"/>
      <c r="X597" s="411"/>
      <c r="Y597" s="411"/>
      <c r="Z597" s="411"/>
      <c r="AA597" s="411"/>
      <c r="AB597" s="411"/>
      <c r="AC597" s="411"/>
      <c r="AD597" s="411"/>
      <c r="AE597" s="411"/>
      <c r="AF597" s="411"/>
      <c r="AG597" s="411"/>
      <c r="AH597" s="411"/>
      <c r="AI597" s="411"/>
      <c r="AJ597" s="411"/>
      <c r="AK597" s="411"/>
      <c r="AL597" s="411"/>
      <c r="AM597" s="411"/>
      <c r="AN597" s="411"/>
      <c r="AO597" s="411"/>
      <c r="AP597" s="411"/>
      <c r="AQ597" s="411"/>
      <c r="AR597" s="411"/>
      <c r="AS597" s="411"/>
      <c r="AT597" s="411"/>
      <c r="AU597" s="411"/>
      <c r="AV597" s="411"/>
      <c r="AW597" s="411"/>
      <c r="AX597" s="411"/>
      <c r="AY597" s="411"/>
      <c r="AZ597" s="411"/>
      <c r="BA597" s="411"/>
    </row>
    <row r="598" spans="2:53" ht="14.25" customHeight="1" x14ac:dyDescent="0.25">
      <c r="B598" s="411"/>
      <c r="C598" s="428"/>
      <c r="D598" s="428"/>
      <c r="E598" s="411"/>
      <c r="F598" s="411"/>
      <c r="G598" s="411"/>
      <c r="H598" s="411"/>
      <c r="I598" s="411"/>
      <c r="J598" s="411"/>
      <c r="K598" s="411"/>
      <c r="L598" s="411"/>
      <c r="M598" s="411"/>
      <c r="N598" s="411"/>
      <c r="O598" s="411"/>
      <c r="P598" s="411"/>
      <c r="Q598" s="411"/>
      <c r="R598" s="411"/>
      <c r="S598" s="411"/>
      <c r="T598" s="411"/>
      <c r="U598" s="411"/>
      <c r="V598" s="411"/>
      <c r="W598" s="411"/>
      <c r="X598" s="411"/>
      <c r="Y598" s="411"/>
      <c r="Z598" s="411"/>
      <c r="AA598" s="411"/>
      <c r="AB598" s="411"/>
      <c r="AC598" s="411"/>
      <c r="AD598" s="411"/>
      <c r="AE598" s="411"/>
      <c r="AF598" s="411"/>
      <c r="AG598" s="411"/>
      <c r="AH598" s="411"/>
      <c r="AI598" s="411"/>
      <c r="AJ598" s="411"/>
      <c r="AK598" s="411"/>
      <c r="AL598" s="411"/>
      <c r="AM598" s="411"/>
      <c r="AN598" s="411"/>
      <c r="AO598" s="411"/>
      <c r="AP598" s="411"/>
      <c r="AQ598" s="411"/>
      <c r="AR598" s="411"/>
      <c r="AS598" s="411"/>
      <c r="AT598" s="411"/>
      <c r="AU598" s="411"/>
      <c r="AV598" s="411"/>
      <c r="AW598" s="411"/>
      <c r="AX598" s="411"/>
      <c r="AY598" s="411"/>
      <c r="AZ598" s="411"/>
      <c r="BA598" s="411"/>
    </row>
    <row r="599" spans="2:53" ht="14.25" customHeight="1" x14ac:dyDescent="0.25">
      <c r="B599" s="411"/>
      <c r="C599" s="428"/>
      <c r="D599" s="428"/>
      <c r="E599" s="411"/>
      <c r="F599" s="411"/>
      <c r="G599" s="411"/>
      <c r="H599" s="411"/>
      <c r="I599" s="411"/>
      <c r="J599" s="411"/>
      <c r="K599" s="411"/>
      <c r="L599" s="411"/>
      <c r="M599" s="411"/>
      <c r="N599" s="411"/>
      <c r="O599" s="411"/>
      <c r="P599" s="411"/>
      <c r="Q599" s="411"/>
      <c r="R599" s="411"/>
      <c r="S599" s="411"/>
      <c r="T599" s="411"/>
      <c r="U599" s="411"/>
      <c r="V599" s="411"/>
      <c r="W599" s="411"/>
      <c r="X599" s="411"/>
      <c r="Y599" s="411"/>
      <c r="Z599" s="411"/>
      <c r="AA599" s="411"/>
      <c r="AB599" s="411"/>
      <c r="AC599" s="411"/>
      <c r="AD599" s="411"/>
      <c r="AE599" s="411"/>
      <c r="AF599" s="411"/>
      <c r="AG599" s="411"/>
      <c r="AH599" s="411"/>
      <c r="AI599" s="411"/>
      <c r="AJ599" s="411"/>
      <c r="AK599" s="411"/>
      <c r="AL599" s="411"/>
      <c r="AM599" s="411"/>
      <c r="AN599" s="411"/>
      <c r="AO599" s="411"/>
      <c r="AP599" s="411"/>
      <c r="AQ599" s="411"/>
      <c r="AR599" s="411"/>
      <c r="AS599" s="411"/>
      <c r="AT599" s="411"/>
      <c r="AU599" s="411"/>
      <c r="AV599" s="411"/>
      <c r="AW599" s="411"/>
      <c r="AX599" s="411"/>
      <c r="AY599" s="411"/>
      <c r="AZ599" s="411"/>
      <c r="BA599" s="411"/>
    </row>
    <row r="600" spans="2:53" ht="14.25" customHeight="1" x14ac:dyDescent="0.25">
      <c r="B600" s="411"/>
      <c r="C600" s="428"/>
      <c r="D600" s="428"/>
      <c r="E600" s="411"/>
      <c r="F600" s="411"/>
      <c r="G600" s="411"/>
      <c r="H600" s="411"/>
      <c r="I600" s="411"/>
      <c r="J600" s="411"/>
      <c r="K600" s="411"/>
      <c r="L600" s="411"/>
      <c r="M600" s="411"/>
      <c r="N600" s="411"/>
      <c r="O600" s="411"/>
      <c r="P600" s="411"/>
      <c r="Q600" s="411"/>
      <c r="R600" s="411"/>
      <c r="S600" s="411"/>
      <c r="T600" s="411"/>
      <c r="U600" s="411"/>
      <c r="V600" s="411"/>
      <c r="W600" s="411"/>
      <c r="X600" s="411"/>
      <c r="Y600" s="411"/>
      <c r="Z600" s="411"/>
      <c r="AA600" s="411"/>
      <c r="AB600" s="411"/>
      <c r="AC600" s="411"/>
      <c r="AD600" s="411"/>
      <c r="AE600" s="411"/>
      <c r="AF600" s="411"/>
      <c r="AG600" s="411"/>
      <c r="AH600" s="411"/>
      <c r="AI600" s="411"/>
      <c r="AJ600" s="411"/>
      <c r="AK600" s="411"/>
      <c r="AL600" s="411"/>
      <c r="AM600" s="411"/>
      <c r="AN600" s="411"/>
      <c r="AO600" s="411"/>
      <c r="AP600" s="411"/>
      <c r="AQ600" s="411"/>
      <c r="AR600" s="411"/>
      <c r="AS600" s="411"/>
      <c r="AT600" s="411"/>
      <c r="AU600" s="411"/>
      <c r="AV600" s="411"/>
      <c r="AW600" s="411"/>
      <c r="AX600" s="411"/>
      <c r="AY600" s="411"/>
      <c r="AZ600" s="411"/>
      <c r="BA600" s="411"/>
    </row>
    <row r="601" spans="2:53" ht="14.25" customHeight="1" x14ac:dyDescent="0.25">
      <c r="B601" s="411"/>
      <c r="C601" s="428"/>
      <c r="D601" s="428"/>
      <c r="E601" s="411"/>
      <c r="F601" s="411"/>
      <c r="G601" s="411"/>
      <c r="H601" s="411"/>
      <c r="I601" s="411"/>
      <c r="J601" s="411"/>
      <c r="K601" s="411"/>
      <c r="L601" s="411"/>
      <c r="M601" s="411"/>
      <c r="N601" s="411"/>
      <c r="O601" s="411"/>
      <c r="P601" s="411"/>
      <c r="Q601" s="411"/>
      <c r="R601" s="411"/>
      <c r="S601" s="411"/>
      <c r="T601" s="411"/>
      <c r="U601" s="411"/>
      <c r="V601" s="411"/>
      <c r="W601" s="411"/>
      <c r="X601" s="411"/>
      <c r="Y601" s="411"/>
      <c r="Z601" s="411"/>
      <c r="AA601" s="411"/>
      <c r="AB601" s="411"/>
      <c r="AC601" s="411"/>
      <c r="AD601" s="411"/>
      <c r="AE601" s="411"/>
      <c r="AF601" s="411"/>
      <c r="AG601" s="411"/>
      <c r="AH601" s="411"/>
      <c r="AI601" s="411"/>
      <c r="AJ601" s="411"/>
      <c r="AK601" s="411"/>
      <c r="AL601" s="411"/>
      <c r="AM601" s="411"/>
      <c r="AN601" s="411"/>
      <c r="AO601" s="411"/>
      <c r="AP601" s="411"/>
      <c r="AQ601" s="411"/>
      <c r="AR601" s="411"/>
      <c r="AS601" s="411"/>
      <c r="AT601" s="411"/>
      <c r="AU601" s="411"/>
      <c r="AV601" s="411"/>
      <c r="AW601" s="411"/>
      <c r="AX601" s="411"/>
      <c r="AY601" s="411"/>
      <c r="AZ601" s="411"/>
      <c r="BA601" s="411"/>
    </row>
    <row r="602" spans="2:53" ht="14.25" customHeight="1" x14ac:dyDescent="0.25">
      <c r="B602" s="411"/>
      <c r="C602" s="428"/>
      <c r="D602" s="428"/>
      <c r="E602" s="411"/>
      <c r="F602" s="411"/>
      <c r="G602" s="411"/>
      <c r="H602" s="411"/>
      <c r="I602" s="411"/>
      <c r="J602" s="411"/>
      <c r="K602" s="411"/>
      <c r="L602" s="411"/>
      <c r="M602" s="411"/>
      <c r="N602" s="411"/>
      <c r="O602" s="411"/>
      <c r="P602" s="411"/>
      <c r="Q602" s="411"/>
      <c r="R602" s="411"/>
      <c r="S602" s="411"/>
      <c r="T602" s="411"/>
      <c r="U602" s="411"/>
      <c r="V602" s="411"/>
      <c r="W602" s="411"/>
      <c r="X602" s="411"/>
      <c r="Y602" s="411"/>
      <c r="Z602" s="411"/>
      <c r="AA602" s="411"/>
      <c r="AB602" s="411"/>
      <c r="AC602" s="411"/>
      <c r="AD602" s="411"/>
      <c r="AE602" s="411"/>
      <c r="AF602" s="411"/>
      <c r="AG602" s="411"/>
      <c r="AH602" s="411"/>
      <c r="AI602" s="411"/>
      <c r="AJ602" s="411"/>
      <c r="AK602" s="411"/>
      <c r="AL602" s="411"/>
      <c r="AM602" s="411"/>
      <c r="AN602" s="411"/>
      <c r="AO602" s="411"/>
      <c r="AP602" s="411"/>
      <c r="AQ602" s="411"/>
      <c r="AR602" s="411"/>
      <c r="AS602" s="411"/>
      <c r="AT602" s="411"/>
      <c r="AU602" s="411"/>
      <c r="AV602" s="411"/>
      <c r="AW602" s="411"/>
      <c r="AX602" s="411"/>
      <c r="AY602" s="411"/>
      <c r="AZ602" s="411"/>
      <c r="BA602" s="411"/>
    </row>
    <row r="603" spans="2:53" ht="14.25" customHeight="1" x14ac:dyDescent="0.25">
      <c r="B603" s="411"/>
      <c r="C603" s="428"/>
      <c r="D603" s="428"/>
      <c r="E603" s="411"/>
      <c r="F603" s="411"/>
      <c r="G603" s="411"/>
      <c r="H603" s="411"/>
      <c r="I603" s="411"/>
      <c r="J603" s="411"/>
      <c r="K603" s="411"/>
      <c r="L603" s="411"/>
      <c r="M603" s="411"/>
      <c r="N603" s="411"/>
      <c r="O603" s="411"/>
      <c r="P603" s="411"/>
      <c r="Q603" s="411"/>
      <c r="R603" s="411"/>
      <c r="S603" s="411"/>
      <c r="T603" s="411"/>
      <c r="U603" s="411"/>
      <c r="V603" s="411"/>
      <c r="W603" s="411"/>
      <c r="X603" s="411"/>
      <c r="Y603" s="411"/>
      <c r="Z603" s="411"/>
      <c r="AA603" s="411"/>
      <c r="AB603" s="411"/>
      <c r="AC603" s="411"/>
      <c r="AD603" s="411"/>
      <c r="AE603" s="411"/>
      <c r="AF603" s="411"/>
      <c r="AG603" s="411"/>
      <c r="AH603" s="411"/>
      <c r="AI603" s="411"/>
      <c r="AJ603" s="411"/>
      <c r="AK603" s="411"/>
      <c r="AL603" s="411"/>
      <c r="AM603" s="411"/>
      <c r="AN603" s="411"/>
      <c r="AO603" s="411"/>
      <c r="AP603" s="411"/>
      <c r="AQ603" s="411"/>
      <c r="AR603" s="411"/>
      <c r="AS603" s="411"/>
      <c r="AT603" s="411"/>
      <c r="AU603" s="411"/>
      <c r="AV603" s="411"/>
      <c r="AW603" s="411"/>
      <c r="AX603" s="411"/>
      <c r="AY603" s="411"/>
      <c r="AZ603" s="411"/>
      <c r="BA603" s="411"/>
    </row>
    <row r="604" spans="2:53" ht="14.25" customHeight="1" x14ac:dyDescent="0.25">
      <c r="B604" s="411"/>
      <c r="C604" s="428"/>
      <c r="D604" s="428"/>
      <c r="E604" s="411"/>
      <c r="F604" s="411"/>
      <c r="G604" s="411"/>
      <c r="H604" s="411"/>
      <c r="I604" s="411"/>
      <c r="J604" s="411"/>
      <c r="K604" s="411"/>
      <c r="L604" s="411"/>
      <c r="M604" s="411"/>
      <c r="N604" s="411"/>
      <c r="O604" s="411"/>
      <c r="P604" s="411"/>
      <c r="Q604" s="411"/>
      <c r="R604" s="411"/>
      <c r="S604" s="411"/>
      <c r="T604" s="411"/>
      <c r="U604" s="411"/>
      <c r="V604" s="411"/>
      <c r="W604" s="411"/>
      <c r="X604" s="411"/>
      <c r="Y604" s="411"/>
      <c r="Z604" s="411"/>
      <c r="AA604" s="411"/>
      <c r="AB604" s="411"/>
      <c r="AC604" s="411"/>
      <c r="AD604" s="411"/>
      <c r="AE604" s="411"/>
      <c r="AF604" s="411"/>
      <c r="AG604" s="411"/>
      <c r="AH604" s="411"/>
      <c r="AI604" s="411"/>
      <c r="AJ604" s="411"/>
      <c r="AK604" s="411"/>
      <c r="AL604" s="411"/>
      <c r="AM604" s="411"/>
      <c r="AN604" s="411"/>
      <c r="AO604" s="411"/>
      <c r="AP604" s="411"/>
      <c r="AQ604" s="411"/>
      <c r="AR604" s="411"/>
      <c r="AS604" s="411"/>
      <c r="AT604" s="411"/>
      <c r="AU604" s="411"/>
      <c r="AV604" s="411"/>
      <c r="AW604" s="411"/>
      <c r="AX604" s="411"/>
      <c r="AY604" s="411"/>
      <c r="AZ604" s="411"/>
      <c r="BA604" s="411"/>
    </row>
    <row r="605" spans="2:53" ht="14.25" customHeight="1" x14ac:dyDescent="0.25">
      <c r="B605" s="411"/>
      <c r="C605" s="428"/>
      <c r="D605" s="428"/>
      <c r="E605" s="411"/>
      <c r="F605" s="411"/>
      <c r="G605" s="411"/>
      <c r="H605" s="411"/>
      <c r="I605" s="411"/>
      <c r="J605" s="411"/>
      <c r="K605" s="411"/>
      <c r="L605" s="411"/>
      <c r="M605" s="411"/>
      <c r="N605" s="411"/>
      <c r="O605" s="411"/>
      <c r="P605" s="411"/>
      <c r="Q605" s="411"/>
      <c r="R605" s="411"/>
      <c r="S605" s="411"/>
      <c r="T605" s="411"/>
      <c r="U605" s="411"/>
      <c r="V605" s="411"/>
      <c r="W605" s="411"/>
      <c r="X605" s="411"/>
      <c r="Y605" s="411"/>
      <c r="Z605" s="411"/>
      <c r="AA605" s="411"/>
      <c r="AB605" s="411"/>
      <c r="AC605" s="411"/>
      <c r="AD605" s="411"/>
      <c r="AE605" s="411"/>
      <c r="AF605" s="411"/>
      <c r="AG605" s="411"/>
      <c r="AH605" s="411"/>
      <c r="AI605" s="411"/>
      <c r="AJ605" s="411"/>
      <c r="AK605" s="411"/>
      <c r="AL605" s="411"/>
      <c r="AM605" s="411"/>
      <c r="AN605" s="411"/>
      <c r="AO605" s="411"/>
      <c r="AP605" s="411"/>
      <c r="AQ605" s="411"/>
      <c r="AR605" s="411"/>
      <c r="AS605" s="411"/>
      <c r="AT605" s="411"/>
      <c r="AU605" s="411"/>
      <c r="AV605" s="411"/>
      <c r="AW605" s="411"/>
      <c r="AX605" s="411"/>
      <c r="AY605" s="411"/>
      <c r="AZ605" s="411"/>
      <c r="BA605" s="411"/>
    </row>
    <row r="606" spans="2:53" ht="14.25" customHeight="1" x14ac:dyDescent="0.25">
      <c r="B606" s="411"/>
      <c r="C606" s="428"/>
      <c r="D606" s="428"/>
      <c r="E606" s="411"/>
      <c r="F606" s="411"/>
      <c r="G606" s="411"/>
      <c r="H606" s="411"/>
      <c r="I606" s="411"/>
      <c r="J606" s="411"/>
      <c r="K606" s="411"/>
      <c r="L606" s="411"/>
      <c r="M606" s="411"/>
      <c r="N606" s="411"/>
      <c r="O606" s="411"/>
      <c r="P606" s="411"/>
      <c r="Q606" s="411"/>
      <c r="R606" s="411"/>
      <c r="S606" s="411"/>
      <c r="T606" s="411"/>
      <c r="U606" s="411"/>
      <c r="V606" s="411"/>
      <c r="W606" s="411"/>
      <c r="X606" s="411"/>
      <c r="Y606" s="411"/>
      <c r="Z606" s="411"/>
      <c r="AA606" s="411"/>
      <c r="AB606" s="411"/>
      <c r="AC606" s="411"/>
      <c r="AD606" s="411"/>
      <c r="AE606" s="411"/>
      <c r="AF606" s="411"/>
      <c r="AG606" s="411"/>
      <c r="AH606" s="411"/>
      <c r="AI606" s="411"/>
      <c r="AJ606" s="411"/>
      <c r="AK606" s="411"/>
      <c r="AL606" s="411"/>
      <c r="AM606" s="411"/>
      <c r="AN606" s="411"/>
      <c r="AO606" s="411"/>
      <c r="AP606" s="411"/>
      <c r="AQ606" s="411"/>
      <c r="AR606" s="411"/>
      <c r="AS606" s="411"/>
      <c r="AT606" s="411"/>
      <c r="AU606" s="411"/>
      <c r="AV606" s="411"/>
      <c r="AW606" s="411"/>
      <c r="AX606" s="411"/>
      <c r="AY606" s="411"/>
      <c r="AZ606" s="411"/>
      <c r="BA606" s="411"/>
    </row>
    <row r="607" spans="2:53" ht="14.25" customHeight="1" x14ac:dyDescent="0.25">
      <c r="B607" s="411"/>
      <c r="C607" s="428"/>
      <c r="D607" s="428"/>
      <c r="E607" s="411"/>
      <c r="F607" s="411"/>
      <c r="G607" s="411"/>
      <c r="H607" s="411"/>
      <c r="I607" s="411"/>
      <c r="J607" s="411"/>
      <c r="K607" s="411"/>
      <c r="L607" s="411"/>
      <c r="M607" s="411"/>
      <c r="N607" s="411"/>
      <c r="O607" s="411"/>
      <c r="P607" s="411"/>
      <c r="Q607" s="411"/>
      <c r="R607" s="411"/>
      <c r="S607" s="411"/>
      <c r="T607" s="411"/>
      <c r="U607" s="411"/>
      <c r="V607" s="411"/>
      <c r="W607" s="411"/>
      <c r="X607" s="411"/>
      <c r="Y607" s="411"/>
      <c r="Z607" s="411"/>
      <c r="AA607" s="411"/>
      <c r="AB607" s="411"/>
      <c r="AC607" s="411"/>
      <c r="AD607" s="411"/>
      <c r="AE607" s="411"/>
      <c r="AF607" s="411"/>
      <c r="AG607" s="411"/>
      <c r="AH607" s="411"/>
      <c r="AI607" s="411"/>
      <c r="AJ607" s="411"/>
      <c r="AK607" s="411"/>
      <c r="AL607" s="411"/>
      <c r="AM607" s="411"/>
      <c r="AN607" s="411"/>
      <c r="AO607" s="411"/>
      <c r="AP607" s="411"/>
      <c r="AQ607" s="411"/>
      <c r="AR607" s="411"/>
      <c r="AS607" s="411"/>
      <c r="AT607" s="411"/>
      <c r="AU607" s="411"/>
      <c r="AV607" s="411"/>
      <c r="AW607" s="411"/>
      <c r="AX607" s="411"/>
      <c r="AY607" s="411"/>
      <c r="AZ607" s="411"/>
      <c r="BA607" s="411"/>
    </row>
    <row r="608" spans="2:53" ht="14.25" customHeight="1" x14ac:dyDescent="0.25">
      <c r="B608" s="411"/>
      <c r="C608" s="428"/>
      <c r="D608" s="428"/>
      <c r="E608" s="411"/>
      <c r="F608" s="411"/>
      <c r="G608" s="411"/>
      <c r="H608" s="411"/>
      <c r="I608" s="411"/>
      <c r="J608" s="411"/>
      <c r="K608" s="411"/>
      <c r="L608" s="411"/>
      <c r="M608" s="411"/>
      <c r="N608" s="411"/>
      <c r="O608" s="411"/>
      <c r="P608" s="411"/>
      <c r="Q608" s="411"/>
      <c r="R608" s="411"/>
      <c r="S608" s="411"/>
      <c r="T608" s="411"/>
      <c r="U608" s="411"/>
      <c r="V608" s="411"/>
      <c r="W608" s="411"/>
      <c r="X608" s="411"/>
      <c r="Y608" s="411"/>
      <c r="Z608" s="411"/>
      <c r="AA608" s="411"/>
      <c r="AB608" s="411"/>
      <c r="AC608" s="411"/>
      <c r="AD608" s="411"/>
      <c r="AE608" s="411"/>
      <c r="AF608" s="411"/>
      <c r="AG608" s="411"/>
      <c r="AH608" s="411"/>
      <c r="AI608" s="411"/>
      <c r="AJ608" s="411"/>
      <c r="AK608" s="411"/>
      <c r="AL608" s="411"/>
      <c r="AM608" s="411"/>
      <c r="AN608" s="411"/>
      <c r="AO608" s="411"/>
      <c r="AP608" s="411"/>
      <c r="AQ608" s="411"/>
      <c r="AR608" s="411"/>
      <c r="AS608" s="411"/>
      <c r="AT608" s="411"/>
      <c r="AU608" s="411"/>
      <c r="AV608" s="411"/>
      <c r="AW608" s="411"/>
      <c r="AX608" s="411"/>
      <c r="AY608" s="411"/>
      <c r="AZ608" s="411"/>
      <c r="BA608" s="411"/>
    </row>
    <row r="609" spans="2:53" ht="14.25" customHeight="1" x14ac:dyDescent="0.25">
      <c r="B609" s="411"/>
      <c r="C609" s="428"/>
      <c r="D609" s="428"/>
      <c r="E609" s="411"/>
      <c r="F609" s="411"/>
      <c r="G609" s="411"/>
      <c r="H609" s="411"/>
      <c r="I609" s="411"/>
      <c r="J609" s="411"/>
      <c r="K609" s="411"/>
      <c r="L609" s="411"/>
      <c r="M609" s="411"/>
      <c r="N609" s="411"/>
      <c r="O609" s="411"/>
      <c r="P609" s="411"/>
      <c r="Q609" s="411"/>
      <c r="R609" s="411"/>
      <c r="S609" s="411"/>
      <c r="T609" s="411"/>
      <c r="U609" s="411"/>
      <c r="V609" s="411"/>
      <c r="W609" s="411"/>
      <c r="X609" s="411"/>
      <c r="Y609" s="411"/>
      <c r="Z609" s="411"/>
      <c r="AA609" s="411"/>
      <c r="AB609" s="411"/>
      <c r="AC609" s="411"/>
      <c r="AD609" s="411"/>
      <c r="AE609" s="411"/>
      <c r="AF609" s="411"/>
      <c r="AG609" s="411"/>
      <c r="AH609" s="411"/>
      <c r="AI609" s="411"/>
      <c r="AJ609" s="411"/>
      <c r="AK609" s="411"/>
      <c r="AL609" s="411"/>
      <c r="AM609" s="411"/>
      <c r="AN609" s="411"/>
      <c r="AO609" s="411"/>
      <c r="AP609" s="411"/>
      <c r="AQ609" s="411"/>
      <c r="AR609" s="411"/>
      <c r="AS609" s="411"/>
      <c r="AT609" s="411"/>
      <c r="AU609" s="411"/>
      <c r="AV609" s="411"/>
      <c r="AW609" s="411"/>
      <c r="AX609" s="411"/>
      <c r="AY609" s="411"/>
      <c r="AZ609" s="411"/>
      <c r="BA609" s="411"/>
    </row>
    <row r="610" spans="2:53" ht="14.25" customHeight="1" x14ac:dyDescent="0.25">
      <c r="B610" s="411"/>
      <c r="C610" s="428"/>
      <c r="D610" s="428"/>
      <c r="E610" s="411"/>
      <c r="F610" s="411"/>
      <c r="G610" s="411"/>
      <c r="H610" s="411"/>
      <c r="I610" s="411"/>
      <c r="J610" s="411"/>
      <c r="K610" s="411"/>
      <c r="L610" s="411"/>
      <c r="M610" s="411"/>
      <c r="N610" s="411"/>
      <c r="O610" s="411"/>
      <c r="P610" s="411"/>
      <c r="Q610" s="411"/>
      <c r="R610" s="411"/>
      <c r="S610" s="411"/>
      <c r="T610" s="411"/>
      <c r="U610" s="411"/>
      <c r="V610" s="411"/>
      <c r="W610" s="411"/>
      <c r="X610" s="411"/>
      <c r="Y610" s="411"/>
      <c r="Z610" s="411"/>
      <c r="AA610" s="411"/>
      <c r="AB610" s="411"/>
      <c r="AC610" s="411"/>
      <c r="AD610" s="411"/>
      <c r="AE610" s="411"/>
      <c r="AF610" s="411"/>
      <c r="AG610" s="411"/>
      <c r="AH610" s="411"/>
      <c r="AI610" s="411"/>
      <c r="AJ610" s="411"/>
      <c r="AK610" s="411"/>
      <c r="AL610" s="411"/>
      <c r="AM610" s="411"/>
      <c r="AN610" s="411"/>
      <c r="AO610" s="411"/>
      <c r="AP610" s="411"/>
      <c r="AQ610" s="411"/>
      <c r="AR610" s="411"/>
      <c r="AS610" s="411"/>
      <c r="AT610" s="411"/>
      <c r="AU610" s="411"/>
      <c r="AV610" s="411"/>
      <c r="AW610" s="411"/>
      <c r="AX610" s="411"/>
      <c r="AY610" s="411"/>
      <c r="AZ610" s="411"/>
      <c r="BA610" s="411"/>
    </row>
    <row r="611" spans="2:53" ht="14.25" customHeight="1" x14ac:dyDescent="0.25">
      <c r="B611" s="411"/>
      <c r="C611" s="428"/>
      <c r="D611" s="428"/>
      <c r="E611" s="411"/>
      <c r="F611" s="411"/>
      <c r="G611" s="411"/>
      <c r="H611" s="411"/>
      <c r="I611" s="411"/>
      <c r="J611" s="411"/>
      <c r="K611" s="411"/>
      <c r="L611" s="411"/>
      <c r="M611" s="411"/>
      <c r="N611" s="411"/>
      <c r="O611" s="411"/>
      <c r="P611" s="411"/>
      <c r="Q611" s="411"/>
      <c r="R611" s="411"/>
      <c r="S611" s="411"/>
      <c r="T611" s="411"/>
      <c r="U611" s="411"/>
      <c r="V611" s="411"/>
      <c r="W611" s="411"/>
      <c r="X611" s="411"/>
      <c r="Y611" s="411"/>
      <c r="Z611" s="411"/>
      <c r="AA611" s="411"/>
      <c r="AB611" s="411"/>
      <c r="AC611" s="411"/>
      <c r="AD611" s="411"/>
      <c r="AE611" s="411"/>
      <c r="AF611" s="411"/>
      <c r="AG611" s="411"/>
      <c r="AH611" s="411"/>
      <c r="AI611" s="411"/>
      <c r="AJ611" s="411"/>
      <c r="AK611" s="411"/>
      <c r="AL611" s="411"/>
      <c r="AM611" s="411"/>
      <c r="AN611" s="411"/>
      <c r="AO611" s="411"/>
      <c r="AP611" s="411"/>
      <c r="AQ611" s="411"/>
      <c r="AR611" s="411"/>
      <c r="AS611" s="411"/>
      <c r="AT611" s="411"/>
      <c r="AU611" s="411"/>
      <c r="AV611" s="411"/>
      <c r="AW611" s="411"/>
      <c r="AX611" s="411"/>
      <c r="AY611" s="411"/>
      <c r="AZ611" s="411"/>
      <c r="BA611" s="411"/>
    </row>
    <row r="612" spans="2:53" ht="14.25" customHeight="1" x14ac:dyDescent="0.25">
      <c r="B612" s="411"/>
      <c r="C612" s="428"/>
      <c r="D612" s="428"/>
      <c r="E612" s="411"/>
      <c r="F612" s="411"/>
      <c r="G612" s="411"/>
      <c r="H612" s="411"/>
      <c r="I612" s="411"/>
      <c r="J612" s="411"/>
      <c r="K612" s="411"/>
      <c r="L612" s="411"/>
      <c r="M612" s="411"/>
      <c r="N612" s="411"/>
      <c r="O612" s="411"/>
      <c r="P612" s="411"/>
      <c r="Q612" s="411"/>
      <c r="R612" s="411"/>
      <c r="S612" s="411"/>
      <c r="T612" s="411"/>
      <c r="U612" s="411"/>
      <c r="V612" s="411"/>
      <c r="W612" s="411"/>
      <c r="X612" s="411"/>
      <c r="Y612" s="411"/>
      <c r="Z612" s="411"/>
      <c r="AA612" s="411"/>
      <c r="AB612" s="411"/>
      <c r="AC612" s="411"/>
      <c r="AD612" s="411"/>
      <c r="AE612" s="411"/>
      <c r="AF612" s="411"/>
      <c r="AG612" s="411"/>
      <c r="AH612" s="411"/>
      <c r="AI612" s="411"/>
      <c r="AJ612" s="411"/>
      <c r="AK612" s="411"/>
      <c r="AL612" s="411"/>
      <c r="AM612" s="411"/>
      <c r="AN612" s="411"/>
      <c r="AO612" s="411"/>
      <c r="AP612" s="411"/>
      <c r="AQ612" s="411"/>
      <c r="AR612" s="411"/>
      <c r="AS612" s="411"/>
      <c r="AT612" s="411"/>
      <c r="AU612" s="411"/>
      <c r="AV612" s="411"/>
      <c r="AW612" s="411"/>
      <c r="AX612" s="411"/>
      <c r="AY612" s="411"/>
      <c r="AZ612" s="411"/>
      <c r="BA612" s="411"/>
    </row>
    <row r="613" spans="2:53" ht="14.25" customHeight="1" x14ac:dyDescent="0.25">
      <c r="B613" s="411"/>
      <c r="C613" s="428"/>
      <c r="D613" s="428"/>
      <c r="E613" s="411"/>
      <c r="F613" s="411"/>
      <c r="G613" s="411"/>
      <c r="H613" s="411"/>
      <c r="I613" s="411"/>
      <c r="J613" s="411"/>
      <c r="K613" s="411"/>
      <c r="L613" s="411"/>
      <c r="M613" s="411"/>
      <c r="N613" s="411"/>
      <c r="O613" s="411"/>
      <c r="P613" s="411"/>
      <c r="Q613" s="411"/>
      <c r="R613" s="411"/>
      <c r="S613" s="411"/>
      <c r="T613" s="411"/>
      <c r="U613" s="411"/>
      <c r="V613" s="411"/>
      <c r="W613" s="411"/>
      <c r="X613" s="411"/>
      <c r="Y613" s="411"/>
      <c r="Z613" s="411"/>
      <c r="AA613" s="411"/>
      <c r="AB613" s="411"/>
      <c r="AC613" s="411"/>
      <c r="AD613" s="411"/>
      <c r="AE613" s="411"/>
      <c r="AF613" s="411"/>
      <c r="AG613" s="411"/>
      <c r="AH613" s="411"/>
      <c r="AI613" s="411"/>
      <c r="AJ613" s="411"/>
      <c r="AK613" s="411"/>
      <c r="AL613" s="411"/>
      <c r="AM613" s="411"/>
      <c r="AN613" s="411"/>
      <c r="AO613" s="411"/>
      <c r="AP613" s="411"/>
      <c r="AQ613" s="411"/>
      <c r="AR613" s="411"/>
      <c r="AS613" s="411"/>
      <c r="AT613" s="411"/>
      <c r="AU613" s="411"/>
      <c r="AV613" s="411"/>
      <c r="AW613" s="411"/>
      <c r="AX613" s="411"/>
      <c r="AY613" s="411"/>
      <c r="AZ613" s="411"/>
      <c r="BA613" s="411"/>
    </row>
    <row r="614" spans="2:53" ht="14.25" customHeight="1" x14ac:dyDescent="0.25">
      <c r="B614" s="411"/>
      <c r="C614" s="428"/>
      <c r="D614" s="428"/>
      <c r="E614" s="411"/>
      <c r="F614" s="411"/>
      <c r="G614" s="411"/>
      <c r="H614" s="411"/>
      <c r="I614" s="411"/>
      <c r="J614" s="411"/>
      <c r="K614" s="411"/>
      <c r="L614" s="411"/>
      <c r="M614" s="411"/>
      <c r="N614" s="411"/>
      <c r="O614" s="411"/>
      <c r="P614" s="411"/>
      <c r="Q614" s="411"/>
      <c r="R614" s="411"/>
      <c r="S614" s="411"/>
      <c r="T614" s="411"/>
      <c r="U614" s="411"/>
      <c r="V614" s="411"/>
      <c r="W614" s="411"/>
      <c r="X614" s="411"/>
      <c r="Y614" s="411"/>
      <c r="Z614" s="411"/>
      <c r="AA614" s="411"/>
      <c r="AB614" s="411"/>
      <c r="AC614" s="411"/>
      <c r="AD614" s="411"/>
      <c r="AE614" s="411"/>
      <c r="AF614" s="411"/>
      <c r="AG614" s="411"/>
      <c r="AH614" s="411"/>
      <c r="AI614" s="411"/>
      <c r="AJ614" s="411"/>
      <c r="AK614" s="411"/>
      <c r="AL614" s="411"/>
      <c r="AM614" s="411"/>
      <c r="AN614" s="411"/>
      <c r="AO614" s="411"/>
      <c r="AP614" s="411"/>
      <c r="AQ614" s="411"/>
      <c r="AR614" s="411"/>
      <c r="AS614" s="411"/>
      <c r="AT614" s="411"/>
      <c r="AU614" s="411"/>
      <c r="AV614" s="411"/>
      <c r="AW614" s="411"/>
      <c r="AX614" s="411"/>
      <c r="AY614" s="411"/>
      <c r="AZ614" s="411"/>
      <c r="BA614" s="411"/>
    </row>
    <row r="615" spans="2:53" ht="14.25" customHeight="1" x14ac:dyDescent="0.25">
      <c r="B615" s="411"/>
      <c r="C615" s="428"/>
      <c r="D615" s="428"/>
      <c r="E615" s="411"/>
      <c r="F615" s="411"/>
      <c r="G615" s="411"/>
      <c r="H615" s="411"/>
      <c r="I615" s="411"/>
      <c r="J615" s="411"/>
      <c r="K615" s="411"/>
      <c r="L615" s="411"/>
      <c r="M615" s="411"/>
      <c r="N615" s="411"/>
      <c r="O615" s="411"/>
      <c r="P615" s="411"/>
      <c r="Q615" s="411"/>
      <c r="R615" s="411"/>
      <c r="S615" s="411"/>
      <c r="T615" s="411"/>
      <c r="U615" s="411"/>
      <c r="V615" s="411"/>
      <c r="W615" s="411"/>
      <c r="X615" s="411"/>
      <c r="Y615" s="411"/>
      <c r="Z615" s="411"/>
      <c r="AA615" s="411"/>
      <c r="AB615" s="411"/>
      <c r="AC615" s="411"/>
      <c r="AD615" s="411"/>
      <c r="AE615" s="411"/>
      <c r="AF615" s="411"/>
      <c r="AG615" s="411"/>
      <c r="AH615" s="411"/>
      <c r="AI615" s="411"/>
      <c r="AJ615" s="411"/>
      <c r="AK615" s="411"/>
      <c r="AL615" s="411"/>
      <c r="AM615" s="411"/>
      <c r="AN615" s="411"/>
      <c r="AO615" s="411"/>
      <c r="AP615" s="411"/>
      <c r="AQ615" s="411"/>
      <c r="AR615" s="411"/>
      <c r="AS615" s="411"/>
      <c r="AT615" s="411"/>
      <c r="AU615" s="411"/>
      <c r="AV615" s="411"/>
      <c r="AW615" s="411"/>
      <c r="AX615" s="411"/>
      <c r="AY615" s="411"/>
      <c r="AZ615" s="411"/>
      <c r="BA615" s="411"/>
    </row>
    <row r="616" spans="2:53" ht="14.25" customHeight="1" x14ac:dyDescent="0.25">
      <c r="B616" s="411"/>
      <c r="C616" s="428"/>
      <c r="D616" s="428"/>
      <c r="E616" s="411"/>
      <c r="F616" s="411"/>
      <c r="G616" s="411"/>
      <c r="H616" s="411"/>
      <c r="I616" s="411"/>
      <c r="J616" s="411"/>
      <c r="K616" s="411"/>
      <c r="L616" s="411"/>
      <c r="M616" s="411"/>
      <c r="N616" s="411"/>
      <c r="O616" s="411"/>
      <c r="P616" s="411"/>
      <c r="Q616" s="411"/>
      <c r="R616" s="411"/>
      <c r="S616" s="411"/>
      <c r="T616" s="411"/>
      <c r="U616" s="411"/>
      <c r="V616" s="411"/>
      <c r="W616" s="411"/>
      <c r="X616" s="411"/>
      <c r="Y616" s="411"/>
      <c r="Z616" s="411"/>
      <c r="AA616" s="411"/>
      <c r="AB616" s="411"/>
      <c r="AC616" s="411"/>
      <c r="AD616" s="411"/>
      <c r="AE616" s="411"/>
      <c r="AF616" s="411"/>
      <c r="AG616" s="411"/>
      <c r="AH616" s="411"/>
      <c r="AI616" s="411"/>
      <c r="AJ616" s="411"/>
      <c r="AK616" s="411"/>
      <c r="AL616" s="411"/>
      <c r="AM616" s="411"/>
      <c r="AN616" s="411"/>
      <c r="AO616" s="411"/>
      <c r="AP616" s="411"/>
      <c r="AQ616" s="411"/>
      <c r="AR616" s="411"/>
      <c r="AS616" s="411"/>
      <c r="AT616" s="411"/>
      <c r="AU616" s="411"/>
      <c r="AV616" s="411"/>
      <c r="AW616" s="411"/>
      <c r="AX616" s="411"/>
      <c r="AY616" s="411"/>
      <c r="AZ616" s="411"/>
      <c r="BA616" s="411"/>
    </row>
    <row r="617" spans="2:53" ht="14.25" customHeight="1" x14ac:dyDescent="0.25">
      <c r="B617" s="411"/>
      <c r="C617" s="428"/>
      <c r="D617" s="428"/>
      <c r="E617" s="411"/>
      <c r="F617" s="411"/>
      <c r="G617" s="411"/>
      <c r="H617" s="411"/>
      <c r="I617" s="411"/>
      <c r="J617" s="411"/>
      <c r="K617" s="411"/>
      <c r="L617" s="411"/>
      <c r="M617" s="411"/>
      <c r="N617" s="411"/>
      <c r="O617" s="411"/>
      <c r="P617" s="411"/>
      <c r="Q617" s="411"/>
      <c r="R617" s="411"/>
      <c r="S617" s="411"/>
      <c r="T617" s="411"/>
      <c r="U617" s="411"/>
      <c r="V617" s="411"/>
      <c r="W617" s="411"/>
      <c r="X617" s="411"/>
      <c r="Y617" s="411"/>
      <c r="Z617" s="411"/>
      <c r="AA617" s="411"/>
      <c r="AB617" s="411"/>
      <c r="AC617" s="411"/>
      <c r="AD617" s="411"/>
      <c r="AE617" s="411"/>
      <c r="AF617" s="411"/>
      <c r="AG617" s="411"/>
      <c r="AH617" s="411"/>
      <c r="AI617" s="411"/>
      <c r="AJ617" s="411"/>
      <c r="AK617" s="411"/>
      <c r="AL617" s="411"/>
      <c r="AM617" s="411"/>
      <c r="AN617" s="411"/>
      <c r="AO617" s="411"/>
      <c r="AP617" s="411"/>
      <c r="AQ617" s="411"/>
      <c r="AR617" s="411"/>
      <c r="AS617" s="411"/>
      <c r="AT617" s="411"/>
      <c r="AU617" s="411"/>
      <c r="AV617" s="411"/>
      <c r="AW617" s="411"/>
      <c r="AX617" s="411"/>
      <c r="AY617" s="411"/>
      <c r="AZ617" s="411"/>
      <c r="BA617" s="411"/>
    </row>
    <row r="618" spans="2:53" ht="14.25" customHeight="1" x14ac:dyDescent="0.25">
      <c r="B618" s="411"/>
      <c r="C618" s="428"/>
      <c r="D618" s="428"/>
      <c r="E618" s="411"/>
      <c r="F618" s="411"/>
      <c r="G618" s="411"/>
      <c r="H618" s="411"/>
      <c r="I618" s="411"/>
      <c r="J618" s="411"/>
      <c r="K618" s="411"/>
      <c r="L618" s="411"/>
      <c r="M618" s="411"/>
      <c r="N618" s="411"/>
      <c r="O618" s="411"/>
      <c r="P618" s="411"/>
      <c r="Q618" s="411"/>
      <c r="R618" s="411"/>
      <c r="S618" s="411"/>
      <c r="T618" s="411"/>
      <c r="U618" s="411"/>
      <c r="V618" s="411"/>
      <c r="W618" s="411"/>
      <c r="X618" s="411"/>
      <c r="Y618" s="411"/>
      <c r="Z618" s="411"/>
      <c r="AA618" s="411"/>
      <c r="AB618" s="411"/>
      <c r="AC618" s="411"/>
      <c r="AD618" s="411"/>
      <c r="AE618" s="411"/>
      <c r="AF618" s="411"/>
      <c r="AG618" s="411"/>
      <c r="AH618" s="411"/>
      <c r="AI618" s="411"/>
      <c r="AJ618" s="411"/>
      <c r="AK618" s="411"/>
      <c r="AL618" s="411"/>
      <c r="AM618" s="411"/>
      <c r="AN618" s="411"/>
      <c r="AO618" s="411"/>
      <c r="AP618" s="411"/>
      <c r="AQ618" s="411"/>
      <c r="AR618" s="411"/>
      <c r="AS618" s="411"/>
      <c r="AT618" s="411"/>
      <c r="AU618" s="411"/>
      <c r="AV618" s="411"/>
      <c r="AW618" s="411"/>
      <c r="AX618" s="411"/>
      <c r="AY618" s="411"/>
      <c r="AZ618" s="411"/>
      <c r="BA618" s="411"/>
    </row>
    <row r="619" spans="2:53" ht="14.25" customHeight="1" x14ac:dyDescent="0.25">
      <c r="B619" s="411"/>
      <c r="C619" s="428"/>
      <c r="D619" s="428"/>
      <c r="E619" s="411"/>
      <c r="F619" s="411"/>
      <c r="G619" s="411"/>
      <c r="H619" s="411"/>
      <c r="I619" s="411"/>
      <c r="J619" s="411"/>
      <c r="K619" s="411"/>
      <c r="L619" s="411"/>
      <c r="M619" s="411"/>
      <c r="N619" s="411"/>
      <c r="O619" s="411"/>
      <c r="P619" s="411"/>
      <c r="Q619" s="411"/>
      <c r="R619" s="411"/>
      <c r="S619" s="411"/>
      <c r="T619" s="411"/>
      <c r="U619" s="411"/>
      <c r="V619" s="411"/>
      <c r="W619" s="411"/>
      <c r="X619" s="411"/>
      <c r="Y619" s="411"/>
      <c r="Z619" s="411"/>
      <c r="AA619" s="411"/>
      <c r="AB619" s="411"/>
      <c r="AC619" s="411"/>
      <c r="AD619" s="411"/>
      <c r="AE619" s="411"/>
      <c r="AF619" s="411"/>
      <c r="AG619" s="411"/>
      <c r="AH619" s="411"/>
      <c r="AI619" s="411"/>
      <c r="AJ619" s="411"/>
      <c r="AK619" s="411"/>
      <c r="AL619" s="411"/>
      <c r="AM619" s="411"/>
      <c r="AN619" s="411"/>
      <c r="AO619" s="411"/>
      <c r="AP619" s="411"/>
      <c r="AQ619" s="411"/>
      <c r="AR619" s="411"/>
      <c r="AS619" s="411"/>
      <c r="AT619" s="411"/>
      <c r="AU619" s="411"/>
      <c r="AV619" s="411"/>
      <c r="AW619" s="411"/>
      <c r="AX619" s="411"/>
      <c r="AY619" s="411"/>
      <c r="AZ619" s="411"/>
      <c r="BA619" s="411"/>
    </row>
    <row r="620" spans="2:53" ht="14.25" customHeight="1" x14ac:dyDescent="0.25">
      <c r="B620" s="411"/>
      <c r="C620" s="428"/>
      <c r="D620" s="428"/>
      <c r="E620" s="411"/>
      <c r="F620" s="411"/>
      <c r="G620" s="411"/>
      <c r="H620" s="411"/>
      <c r="I620" s="411"/>
      <c r="J620" s="411"/>
      <c r="K620" s="411"/>
      <c r="L620" s="411"/>
      <c r="M620" s="411"/>
      <c r="N620" s="411"/>
      <c r="O620" s="411"/>
      <c r="P620" s="411"/>
      <c r="Q620" s="411"/>
      <c r="R620" s="411"/>
      <c r="S620" s="411"/>
      <c r="T620" s="411"/>
      <c r="U620" s="411"/>
      <c r="V620" s="411"/>
      <c r="W620" s="411"/>
      <c r="X620" s="411"/>
      <c r="Y620" s="411"/>
      <c r="Z620" s="411"/>
      <c r="AA620" s="411"/>
      <c r="AB620" s="411"/>
      <c r="AC620" s="411"/>
      <c r="AD620" s="411"/>
      <c r="AE620" s="411"/>
      <c r="AF620" s="411"/>
      <c r="AG620" s="411"/>
      <c r="AH620" s="411"/>
      <c r="AI620" s="411"/>
      <c r="AJ620" s="411"/>
      <c r="AK620" s="411"/>
      <c r="AL620" s="411"/>
      <c r="AM620" s="411"/>
      <c r="AN620" s="411"/>
      <c r="AO620" s="411"/>
      <c r="AP620" s="411"/>
      <c r="AQ620" s="411"/>
      <c r="AR620" s="411"/>
      <c r="AS620" s="411"/>
      <c r="AT620" s="411"/>
      <c r="AU620" s="411"/>
      <c r="AV620" s="411"/>
      <c r="AW620" s="411"/>
      <c r="AX620" s="411"/>
      <c r="AY620" s="411"/>
      <c r="AZ620" s="411"/>
      <c r="BA620" s="411"/>
    </row>
    <row r="621" spans="2:53" ht="14.25" customHeight="1" x14ac:dyDescent="0.25">
      <c r="B621" s="411"/>
      <c r="C621" s="428"/>
      <c r="D621" s="428"/>
      <c r="E621" s="411"/>
      <c r="F621" s="411"/>
      <c r="G621" s="411"/>
      <c r="H621" s="411"/>
      <c r="I621" s="411"/>
      <c r="J621" s="411"/>
      <c r="K621" s="411"/>
      <c r="L621" s="411"/>
      <c r="M621" s="411"/>
      <c r="N621" s="411"/>
      <c r="O621" s="411"/>
      <c r="P621" s="411"/>
      <c r="Q621" s="411"/>
      <c r="R621" s="411"/>
      <c r="S621" s="411"/>
      <c r="T621" s="411"/>
      <c r="U621" s="411"/>
      <c r="V621" s="411"/>
      <c r="W621" s="411"/>
      <c r="X621" s="411"/>
      <c r="Y621" s="411"/>
      <c r="Z621" s="411"/>
      <c r="AA621" s="411"/>
      <c r="AB621" s="411"/>
      <c r="AC621" s="411"/>
      <c r="AD621" s="411"/>
      <c r="AE621" s="411"/>
      <c r="AF621" s="411"/>
      <c r="AG621" s="411"/>
      <c r="AH621" s="411"/>
      <c r="AI621" s="411"/>
      <c r="AJ621" s="411"/>
      <c r="AK621" s="411"/>
      <c r="AL621" s="411"/>
      <c r="AM621" s="411"/>
      <c r="AN621" s="411"/>
      <c r="AO621" s="411"/>
      <c r="AP621" s="411"/>
      <c r="AQ621" s="411"/>
      <c r="AR621" s="411"/>
      <c r="AS621" s="411"/>
      <c r="AT621" s="411"/>
      <c r="AU621" s="411"/>
      <c r="AV621" s="411"/>
      <c r="AW621" s="411"/>
      <c r="AX621" s="411"/>
      <c r="AY621" s="411"/>
      <c r="AZ621" s="411"/>
      <c r="BA621" s="411"/>
    </row>
    <row r="622" spans="2:53" ht="14.25" customHeight="1" x14ac:dyDescent="0.25">
      <c r="B622" s="411"/>
      <c r="C622" s="428"/>
      <c r="D622" s="428"/>
      <c r="E622" s="411"/>
      <c r="F622" s="411"/>
      <c r="G622" s="411"/>
      <c r="H622" s="411"/>
      <c r="I622" s="411"/>
      <c r="J622" s="411"/>
      <c r="K622" s="411"/>
      <c r="L622" s="411"/>
      <c r="M622" s="411"/>
      <c r="N622" s="411"/>
      <c r="O622" s="411"/>
      <c r="P622" s="411"/>
      <c r="Q622" s="411"/>
      <c r="R622" s="411"/>
      <c r="S622" s="411"/>
      <c r="T622" s="411"/>
      <c r="U622" s="411"/>
      <c r="V622" s="411"/>
      <c r="W622" s="411"/>
      <c r="X622" s="411"/>
      <c r="Y622" s="411"/>
      <c r="Z622" s="411"/>
      <c r="AA622" s="411"/>
      <c r="AB622" s="411"/>
      <c r="AC622" s="411"/>
      <c r="AD622" s="411"/>
      <c r="AE622" s="411"/>
      <c r="AF622" s="411"/>
      <c r="AG622" s="411"/>
      <c r="AH622" s="411"/>
      <c r="AI622" s="411"/>
      <c r="AJ622" s="411"/>
      <c r="AK622" s="411"/>
      <c r="AL622" s="411"/>
      <c r="AM622" s="411"/>
      <c r="AN622" s="411"/>
      <c r="AO622" s="411"/>
      <c r="AP622" s="411"/>
      <c r="AQ622" s="411"/>
      <c r="AR622" s="411"/>
      <c r="AS622" s="411"/>
      <c r="AT622" s="411"/>
      <c r="AU622" s="411"/>
      <c r="AV622" s="411"/>
      <c r="AW622" s="411"/>
      <c r="AX622" s="411"/>
      <c r="AY622" s="411"/>
      <c r="AZ622" s="411"/>
      <c r="BA622" s="411"/>
    </row>
    <row r="623" spans="2:53" ht="14.25" customHeight="1" x14ac:dyDescent="0.25">
      <c r="B623" s="411"/>
      <c r="C623" s="428"/>
      <c r="D623" s="428"/>
      <c r="E623" s="411"/>
      <c r="F623" s="411"/>
      <c r="G623" s="411"/>
      <c r="H623" s="411"/>
      <c r="I623" s="411"/>
      <c r="J623" s="411"/>
      <c r="K623" s="411"/>
      <c r="L623" s="411"/>
      <c r="M623" s="411"/>
      <c r="N623" s="411"/>
      <c r="O623" s="411"/>
      <c r="P623" s="411"/>
      <c r="Q623" s="411"/>
      <c r="R623" s="411"/>
      <c r="S623" s="411"/>
      <c r="T623" s="411"/>
      <c r="U623" s="411"/>
      <c r="V623" s="411"/>
      <c r="W623" s="411"/>
      <c r="X623" s="411"/>
      <c r="Y623" s="411"/>
      <c r="Z623" s="411"/>
      <c r="AA623" s="411"/>
      <c r="AB623" s="411"/>
      <c r="AC623" s="411"/>
      <c r="AD623" s="411"/>
      <c r="AE623" s="411"/>
      <c r="AF623" s="411"/>
      <c r="AG623" s="411"/>
      <c r="AH623" s="411"/>
      <c r="AI623" s="411"/>
      <c r="AJ623" s="411"/>
      <c r="AK623" s="411"/>
      <c r="AL623" s="411"/>
      <c r="AM623" s="411"/>
      <c r="AN623" s="411"/>
      <c r="AO623" s="411"/>
      <c r="AP623" s="411"/>
      <c r="AQ623" s="411"/>
      <c r="AR623" s="411"/>
      <c r="AS623" s="411"/>
      <c r="AT623" s="411"/>
      <c r="AU623" s="411"/>
      <c r="AV623" s="411"/>
      <c r="AW623" s="411"/>
      <c r="AX623" s="411"/>
      <c r="AY623" s="411"/>
      <c r="AZ623" s="411"/>
      <c r="BA623" s="411"/>
    </row>
    <row r="624" spans="2:53" ht="14.25" customHeight="1" x14ac:dyDescent="0.25">
      <c r="B624" s="411"/>
      <c r="C624" s="428"/>
      <c r="D624" s="428"/>
      <c r="E624" s="411"/>
      <c r="F624" s="411"/>
      <c r="G624" s="411"/>
      <c r="H624" s="411"/>
      <c r="I624" s="411"/>
      <c r="J624" s="411"/>
      <c r="K624" s="411"/>
      <c r="L624" s="411"/>
      <c r="M624" s="411"/>
      <c r="N624" s="411"/>
      <c r="O624" s="411"/>
      <c r="P624" s="411"/>
      <c r="Q624" s="411"/>
      <c r="R624" s="411"/>
      <c r="S624" s="411"/>
      <c r="T624" s="411"/>
      <c r="U624" s="411"/>
      <c r="V624" s="411"/>
      <c r="W624" s="411"/>
      <c r="X624" s="411"/>
      <c r="Y624" s="411"/>
      <c r="Z624" s="411"/>
      <c r="AA624" s="411"/>
      <c r="AB624" s="411"/>
      <c r="AC624" s="411"/>
      <c r="AD624" s="411"/>
      <c r="AE624" s="411"/>
      <c r="AF624" s="411"/>
      <c r="AG624" s="411"/>
      <c r="AH624" s="411"/>
      <c r="AI624" s="411"/>
      <c r="AJ624" s="411"/>
      <c r="AK624" s="411"/>
      <c r="AL624" s="411"/>
      <c r="AM624" s="411"/>
      <c r="AN624" s="411"/>
      <c r="AO624" s="411"/>
      <c r="AP624" s="411"/>
      <c r="AQ624" s="411"/>
      <c r="AR624" s="411"/>
      <c r="AS624" s="411"/>
      <c r="AT624" s="411"/>
      <c r="AU624" s="411"/>
      <c r="AV624" s="411"/>
      <c r="AW624" s="411"/>
      <c r="AX624" s="411"/>
      <c r="AY624" s="411"/>
      <c r="AZ624" s="411"/>
      <c r="BA624" s="411"/>
    </row>
    <row r="625" spans="2:53" ht="14.25" customHeight="1" x14ac:dyDescent="0.25">
      <c r="B625" s="411"/>
      <c r="C625" s="428"/>
      <c r="D625" s="428"/>
      <c r="E625" s="411"/>
      <c r="F625" s="411"/>
      <c r="G625" s="411"/>
      <c r="H625" s="411"/>
      <c r="I625" s="411"/>
      <c r="J625" s="411"/>
      <c r="K625" s="411"/>
      <c r="L625" s="411"/>
      <c r="M625" s="411"/>
      <c r="N625" s="411"/>
      <c r="O625" s="411"/>
      <c r="P625" s="411"/>
      <c r="Q625" s="411"/>
      <c r="R625" s="411"/>
      <c r="S625" s="411"/>
      <c r="T625" s="411"/>
      <c r="U625" s="411"/>
      <c r="V625" s="411"/>
      <c r="W625" s="411"/>
      <c r="X625" s="411"/>
      <c r="Y625" s="411"/>
      <c r="Z625" s="411"/>
      <c r="AA625" s="411"/>
      <c r="AB625" s="411"/>
      <c r="AC625" s="411"/>
      <c r="AD625" s="411"/>
      <c r="AE625" s="411"/>
      <c r="AF625" s="411"/>
      <c r="AG625" s="411"/>
      <c r="AH625" s="411"/>
      <c r="AI625" s="411"/>
      <c r="AJ625" s="411"/>
      <c r="AK625" s="411"/>
      <c r="AL625" s="411"/>
      <c r="AM625" s="411"/>
      <c r="AN625" s="411"/>
      <c r="AO625" s="411"/>
      <c r="AP625" s="411"/>
      <c r="AQ625" s="411"/>
      <c r="AR625" s="411"/>
      <c r="AS625" s="411"/>
      <c r="AT625" s="411"/>
      <c r="AU625" s="411"/>
      <c r="AV625" s="411"/>
      <c r="AW625" s="411"/>
      <c r="AX625" s="411"/>
      <c r="AY625" s="411"/>
      <c r="AZ625" s="411"/>
      <c r="BA625" s="411"/>
    </row>
    <row r="626" spans="2:53" ht="14.25" customHeight="1" x14ac:dyDescent="0.25">
      <c r="B626" s="411"/>
      <c r="C626" s="428"/>
      <c r="D626" s="428"/>
      <c r="E626" s="411"/>
      <c r="F626" s="411"/>
      <c r="G626" s="411"/>
      <c r="H626" s="411"/>
      <c r="I626" s="411"/>
      <c r="J626" s="411"/>
      <c r="K626" s="411"/>
      <c r="L626" s="411"/>
      <c r="M626" s="411"/>
      <c r="N626" s="411"/>
      <c r="O626" s="411"/>
      <c r="P626" s="411"/>
      <c r="Q626" s="411"/>
      <c r="R626" s="411"/>
      <c r="S626" s="411"/>
      <c r="T626" s="411"/>
      <c r="U626" s="411"/>
      <c r="V626" s="411"/>
      <c r="W626" s="411"/>
      <c r="X626" s="411"/>
      <c r="Y626" s="411"/>
      <c r="Z626" s="411"/>
      <c r="AA626" s="411"/>
      <c r="AB626" s="411"/>
      <c r="AC626" s="411"/>
      <c r="AD626" s="411"/>
      <c r="AE626" s="411"/>
      <c r="AF626" s="411"/>
      <c r="AG626" s="411"/>
      <c r="AH626" s="411"/>
      <c r="AI626" s="411"/>
      <c r="AJ626" s="411"/>
      <c r="AK626" s="411"/>
      <c r="AL626" s="411"/>
      <c r="AM626" s="411"/>
      <c r="AN626" s="411"/>
      <c r="AO626" s="411"/>
      <c r="AP626" s="411"/>
      <c r="AQ626" s="411"/>
      <c r="AR626" s="411"/>
      <c r="AS626" s="411"/>
      <c r="AT626" s="411"/>
      <c r="AU626" s="411"/>
      <c r="AV626" s="411"/>
      <c r="AW626" s="411"/>
      <c r="AX626" s="411"/>
      <c r="AY626" s="411"/>
      <c r="AZ626" s="411"/>
      <c r="BA626" s="411"/>
    </row>
    <row r="627" spans="2:53" ht="14.25" customHeight="1" x14ac:dyDescent="0.25">
      <c r="B627" s="411"/>
      <c r="C627" s="428"/>
      <c r="D627" s="428"/>
      <c r="E627" s="411"/>
      <c r="F627" s="411"/>
      <c r="G627" s="411"/>
      <c r="H627" s="411"/>
      <c r="I627" s="411"/>
      <c r="J627" s="411"/>
      <c r="K627" s="411"/>
      <c r="L627" s="411"/>
      <c r="M627" s="411"/>
      <c r="N627" s="411"/>
      <c r="O627" s="411"/>
      <c r="P627" s="411"/>
      <c r="Q627" s="411"/>
      <c r="R627" s="411"/>
      <c r="S627" s="411"/>
      <c r="T627" s="411"/>
      <c r="U627" s="411"/>
      <c r="V627" s="411"/>
      <c r="W627" s="411"/>
      <c r="X627" s="411"/>
      <c r="Y627" s="411"/>
      <c r="Z627" s="411"/>
      <c r="AA627" s="411"/>
      <c r="AB627" s="411"/>
      <c r="AC627" s="411"/>
      <c r="AD627" s="411"/>
      <c r="AE627" s="411"/>
      <c r="AF627" s="411"/>
      <c r="AG627" s="411"/>
      <c r="AH627" s="411"/>
      <c r="AI627" s="411"/>
      <c r="AJ627" s="411"/>
      <c r="AK627" s="411"/>
      <c r="AL627" s="411"/>
      <c r="AM627" s="411"/>
      <c r="AN627" s="411"/>
      <c r="AO627" s="411"/>
      <c r="AP627" s="411"/>
      <c r="AQ627" s="411"/>
      <c r="AR627" s="411"/>
      <c r="AS627" s="411"/>
      <c r="AT627" s="411"/>
      <c r="AU627" s="411"/>
      <c r="AV627" s="411"/>
      <c r="AW627" s="411"/>
      <c r="AX627" s="411"/>
      <c r="AY627" s="411"/>
      <c r="AZ627" s="411"/>
      <c r="BA627" s="411"/>
    </row>
    <row r="628" spans="2:53" ht="14.25" customHeight="1" x14ac:dyDescent="0.25">
      <c r="B628" s="411"/>
      <c r="C628" s="428"/>
      <c r="D628" s="428"/>
      <c r="E628" s="411"/>
      <c r="F628" s="411"/>
      <c r="G628" s="411"/>
      <c r="H628" s="411"/>
      <c r="I628" s="411"/>
      <c r="J628" s="411"/>
      <c r="K628" s="411"/>
      <c r="L628" s="411"/>
      <c r="M628" s="411"/>
      <c r="N628" s="411"/>
      <c r="O628" s="411"/>
      <c r="P628" s="411"/>
      <c r="Q628" s="411"/>
      <c r="R628" s="411"/>
      <c r="S628" s="411"/>
      <c r="T628" s="411"/>
      <c r="U628" s="411"/>
      <c r="V628" s="411"/>
      <c r="W628" s="411"/>
      <c r="X628" s="411"/>
      <c r="Y628" s="411"/>
      <c r="Z628" s="411"/>
      <c r="AA628" s="411"/>
      <c r="AB628" s="411"/>
      <c r="AC628" s="411"/>
      <c r="AD628" s="411"/>
      <c r="AE628" s="411"/>
      <c r="AF628" s="411"/>
      <c r="AG628" s="411"/>
      <c r="AH628" s="411"/>
      <c r="AI628" s="411"/>
      <c r="AJ628" s="411"/>
      <c r="AK628" s="411"/>
      <c r="AL628" s="411"/>
      <c r="AM628" s="411"/>
      <c r="AN628" s="411"/>
      <c r="AO628" s="411"/>
      <c r="AP628" s="411"/>
      <c r="AQ628" s="411"/>
      <c r="AR628" s="411"/>
      <c r="AS628" s="411"/>
      <c r="AT628" s="411"/>
      <c r="AU628" s="411"/>
      <c r="AV628" s="411"/>
      <c r="AW628" s="411"/>
      <c r="AX628" s="411"/>
      <c r="AY628" s="411"/>
      <c r="AZ628" s="411"/>
      <c r="BA628" s="411"/>
    </row>
    <row r="629" spans="2:53" ht="14.25" customHeight="1" x14ac:dyDescent="0.25">
      <c r="B629" s="411"/>
      <c r="C629" s="428"/>
      <c r="D629" s="428"/>
      <c r="E629" s="411"/>
      <c r="F629" s="411"/>
      <c r="G629" s="411"/>
      <c r="H629" s="411"/>
      <c r="I629" s="411"/>
      <c r="J629" s="411"/>
      <c r="K629" s="411"/>
      <c r="L629" s="411"/>
      <c r="M629" s="411"/>
      <c r="N629" s="411"/>
      <c r="O629" s="411"/>
      <c r="P629" s="411"/>
      <c r="Q629" s="411"/>
      <c r="R629" s="411"/>
      <c r="S629" s="411"/>
      <c r="T629" s="411"/>
      <c r="U629" s="411"/>
      <c r="V629" s="411"/>
      <c r="W629" s="411"/>
      <c r="X629" s="411"/>
      <c r="Y629" s="411"/>
      <c r="Z629" s="411"/>
      <c r="AA629" s="411"/>
      <c r="AB629" s="411"/>
      <c r="AC629" s="411"/>
      <c r="AD629" s="411"/>
      <c r="AE629" s="411"/>
      <c r="AF629" s="411"/>
      <c r="AG629" s="411"/>
      <c r="AH629" s="411"/>
      <c r="AI629" s="411"/>
      <c r="AJ629" s="411"/>
      <c r="AK629" s="411"/>
      <c r="AL629" s="411"/>
      <c r="AM629" s="411"/>
      <c r="AN629" s="411"/>
      <c r="AO629" s="411"/>
      <c r="AP629" s="411"/>
      <c r="AQ629" s="411"/>
      <c r="AR629" s="411"/>
      <c r="AS629" s="411"/>
      <c r="AT629" s="411"/>
      <c r="AU629" s="411"/>
      <c r="AV629" s="411"/>
      <c r="AW629" s="411"/>
      <c r="AX629" s="411"/>
      <c r="AY629" s="411"/>
      <c r="AZ629" s="411"/>
      <c r="BA629" s="411"/>
    </row>
    <row r="630" spans="2:53" ht="14.25" customHeight="1" x14ac:dyDescent="0.25">
      <c r="B630" s="411"/>
      <c r="C630" s="428"/>
      <c r="D630" s="428"/>
      <c r="E630" s="411"/>
      <c r="F630" s="411"/>
      <c r="G630" s="411"/>
      <c r="H630" s="411"/>
      <c r="I630" s="411"/>
      <c r="J630" s="411"/>
      <c r="K630" s="411"/>
      <c r="L630" s="411"/>
      <c r="M630" s="411"/>
      <c r="N630" s="411"/>
      <c r="O630" s="411"/>
      <c r="P630" s="411"/>
      <c r="Q630" s="411"/>
      <c r="R630" s="411"/>
      <c r="S630" s="411"/>
      <c r="T630" s="411"/>
      <c r="U630" s="411"/>
      <c r="V630" s="411"/>
      <c r="W630" s="411"/>
      <c r="X630" s="411"/>
      <c r="Y630" s="411"/>
      <c r="Z630" s="411"/>
      <c r="AA630" s="411"/>
      <c r="AB630" s="411"/>
      <c r="AC630" s="411"/>
      <c r="AD630" s="411"/>
      <c r="AE630" s="411"/>
      <c r="AF630" s="411"/>
      <c r="AG630" s="411"/>
      <c r="AH630" s="411"/>
      <c r="AI630" s="411"/>
      <c r="AJ630" s="411"/>
      <c r="AK630" s="411"/>
      <c r="AL630" s="411"/>
      <c r="AM630" s="411"/>
      <c r="AN630" s="411"/>
      <c r="AO630" s="411"/>
      <c r="AP630" s="411"/>
      <c r="AQ630" s="411"/>
      <c r="AR630" s="411"/>
      <c r="AS630" s="411"/>
      <c r="AT630" s="411"/>
      <c r="AU630" s="411"/>
      <c r="AV630" s="411"/>
      <c r="AW630" s="411"/>
      <c r="AX630" s="411"/>
      <c r="AY630" s="411"/>
      <c r="AZ630" s="411"/>
      <c r="BA630" s="411"/>
    </row>
    <row r="631" spans="2:53" ht="14.25" customHeight="1" x14ac:dyDescent="0.25">
      <c r="B631" s="411"/>
      <c r="C631" s="428"/>
      <c r="D631" s="428"/>
      <c r="E631" s="411"/>
      <c r="F631" s="411"/>
      <c r="G631" s="411"/>
      <c r="H631" s="411"/>
      <c r="I631" s="411"/>
      <c r="J631" s="411"/>
      <c r="K631" s="411"/>
      <c r="L631" s="411"/>
      <c r="M631" s="411"/>
      <c r="N631" s="411"/>
      <c r="O631" s="411"/>
      <c r="P631" s="411"/>
      <c r="Q631" s="411"/>
      <c r="R631" s="411"/>
      <c r="S631" s="411"/>
      <c r="T631" s="411"/>
      <c r="U631" s="411"/>
      <c r="V631" s="411"/>
      <c r="W631" s="411"/>
      <c r="X631" s="411"/>
      <c r="Y631" s="411"/>
      <c r="Z631" s="411"/>
      <c r="AA631" s="411"/>
      <c r="AB631" s="411"/>
      <c r="AC631" s="411"/>
      <c r="AD631" s="411"/>
      <c r="AE631" s="411"/>
      <c r="AF631" s="411"/>
      <c r="AG631" s="411"/>
      <c r="AH631" s="411"/>
      <c r="AI631" s="411"/>
      <c r="AJ631" s="411"/>
      <c r="AK631" s="411"/>
      <c r="AL631" s="411"/>
      <c r="AM631" s="411"/>
      <c r="AN631" s="411"/>
      <c r="AO631" s="411"/>
      <c r="AP631" s="411"/>
      <c r="AQ631" s="411"/>
      <c r="AR631" s="411"/>
      <c r="AS631" s="411"/>
      <c r="AT631" s="411"/>
      <c r="AU631" s="411"/>
      <c r="AV631" s="411"/>
      <c r="AW631" s="411"/>
      <c r="AX631" s="411"/>
      <c r="AY631" s="411"/>
      <c r="AZ631" s="411"/>
      <c r="BA631" s="411"/>
    </row>
    <row r="632" spans="2:53" ht="14.25" customHeight="1" x14ac:dyDescent="0.25">
      <c r="B632" s="411"/>
      <c r="C632" s="428"/>
      <c r="D632" s="428"/>
      <c r="E632" s="411"/>
      <c r="F632" s="411"/>
      <c r="G632" s="411"/>
      <c r="H632" s="411"/>
      <c r="I632" s="411"/>
      <c r="J632" s="411"/>
      <c r="K632" s="411"/>
      <c r="L632" s="411"/>
      <c r="M632" s="411"/>
      <c r="N632" s="411"/>
      <c r="O632" s="411"/>
      <c r="P632" s="411"/>
      <c r="Q632" s="411"/>
      <c r="R632" s="411"/>
      <c r="S632" s="411"/>
      <c r="T632" s="411"/>
      <c r="U632" s="411"/>
      <c r="V632" s="411"/>
      <c r="W632" s="411"/>
      <c r="X632" s="411"/>
      <c r="Y632" s="411"/>
      <c r="Z632" s="411"/>
      <c r="AA632" s="411"/>
      <c r="AB632" s="411"/>
      <c r="AC632" s="411"/>
      <c r="AD632" s="411"/>
      <c r="AE632" s="411"/>
      <c r="AF632" s="411"/>
      <c r="AG632" s="411"/>
      <c r="AH632" s="411"/>
      <c r="AI632" s="411"/>
      <c r="AJ632" s="411"/>
      <c r="AK632" s="411"/>
      <c r="AL632" s="411"/>
      <c r="AM632" s="411"/>
      <c r="AN632" s="411"/>
      <c r="AO632" s="411"/>
      <c r="AP632" s="411"/>
      <c r="AQ632" s="411"/>
      <c r="AR632" s="411"/>
      <c r="AS632" s="411"/>
      <c r="AT632" s="411"/>
      <c r="AU632" s="411"/>
      <c r="AV632" s="411"/>
      <c r="AW632" s="411"/>
      <c r="AX632" s="411"/>
      <c r="AY632" s="411"/>
      <c r="AZ632" s="411"/>
      <c r="BA632" s="411"/>
    </row>
    <row r="633" spans="2:53" ht="14.25" customHeight="1" x14ac:dyDescent="0.25">
      <c r="B633" s="411"/>
      <c r="C633" s="428"/>
      <c r="D633" s="428"/>
      <c r="E633" s="411"/>
      <c r="F633" s="411"/>
      <c r="G633" s="411"/>
      <c r="H633" s="411"/>
      <c r="I633" s="411"/>
      <c r="J633" s="411"/>
      <c r="K633" s="411"/>
      <c r="L633" s="411"/>
      <c r="M633" s="411"/>
      <c r="N633" s="411"/>
      <c r="O633" s="411"/>
      <c r="P633" s="411"/>
      <c r="Q633" s="411"/>
      <c r="R633" s="411"/>
      <c r="S633" s="411"/>
      <c r="T633" s="411"/>
      <c r="U633" s="411"/>
      <c r="V633" s="411"/>
      <c r="W633" s="411"/>
      <c r="X633" s="411"/>
      <c r="Y633" s="411"/>
      <c r="Z633" s="411"/>
      <c r="AA633" s="411"/>
      <c r="AB633" s="411"/>
      <c r="AC633" s="411"/>
      <c r="AD633" s="411"/>
      <c r="AE633" s="411"/>
      <c r="AF633" s="411"/>
      <c r="AG633" s="411"/>
      <c r="AH633" s="411"/>
      <c r="AI633" s="411"/>
      <c r="AJ633" s="411"/>
      <c r="AK633" s="411"/>
      <c r="AL633" s="411"/>
      <c r="AM633" s="411"/>
      <c r="AN633" s="411"/>
      <c r="AO633" s="411"/>
      <c r="AP633" s="411"/>
      <c r="AQ633" s="411"/>
      <c r="AR633" s="411"/>
      <c r="AS633" s="411"/>
      <c r="AT633" s="411"/>
      <c r="AU633" s="411"/>
      <c r="AV633" s="411"/>
      <c r="AW633" s="411"/>
      <c r="AX633" s="411"/>
      <c r="AY633" s="411"/>
      <c r="AZ633" s="411"/>
      <c r="BA633" s="411"/>
    </row>
    <row r="634" spans="2:53" ht="14.25" customHeight="1" x14ac:dyDescent="0.25">
      <c r="B634" s="411"/>
      <c r="C634" s="428"/>
      <c r="D634" s="428"/>
      <c r="E634" s="411"/>
      <c r="F634" s="411"/>
      <c r="G634" s="411"/>
      <c r="H634" s="411"/>
      <c r="I634" s="411"/>
      <c r="J634" s="411"/>
      <c r="K634" s="411"/>
      <c r="L634" s="411"/>
      <c r="M634" s="411"/>
      <c r="N634" s="411"/>
      <c r="O634" s="411"/>
      <c r="P634" s="411"/>
      <c r="Q634" s="411"/>
      <c r="R634" s="411"/>
      <c r="S634" s="411"/>
      <c r="T634" s="411"/>
      <c r="U634" s="411"/>
      <c r="V634" s="411"/>
      <c r="W634" s="411"/>
      <c r="X634" s="411"/>
      <c r="Y634" s="411"/>
      <c r="Z634" s="411"/>
      <c r="AA634" s="411"/>
      <c r="AB634" s="411"/>
      <c r="AC634" s="411"/>
      <c r="AD634" s="411"/>
      <c r="AE634" s="411"/>
      <c r="AF634" s="411"/>
      <c r="AG634" s="411"/>
      <c r="AH634" s="411"/>
      <c r="AI634" s="411"/>
      <c r="AJ634" s="411"/>
      <c r="AK634" s="411"/>
      <c r="AL634" s="411"/>
      <c r="AM634" s="411"/>
      <c r="AN634" s="411"/>
      <c r="AO634" s="411"/>
      <c r="AP634" s="411"/>
      <c r="AQ634" s="411"/>
      <c r="AR634" s="411"/>
      <c r="AS634" s="411"/>
      <c r="AT634" s="411"/>
      <c r="AU634" s="411"/>
      <c r="AV634" s="411"/>
      <c r="AW634" s="411"/>
      <c r="AX634" s="411"/>
      <c r="AY634" s="411"/>
      <c r="AZ634" s="411"/>
      <c r="BA634" s="411"/>
    </row>
    <row r="635" spans="2:53" ht="14.25" customHeight="1" x14ac:dyDescent="0.25">
      <c r="B635" s="411"/>
      <c r="C635" s="428"/>
      <c r="D635" s="428"/>
      <c r="E635" s="411"/>
      <c r="F635" s="411"/>
      <c r="G635" s="411"/>
      <c r="H635" s="411"/>
      <c r="I635" s="411"/>
      <c r="J635" s="411"/>
      <c r="K635" s="411"/>
      <c r="L635" s="411"/>
      <c r="M635" s="411"/>
      <c r="N635" s="411"/>
      <c r="O635" s="411"/>
      <c r="P635" s="411"/>
      <c r="Q635" s="411"/>
      <c r="R635" s="411"/>
      <c r="S635" s="411"/>
      <c r="T635" s="411"/>
      <c r="U635" s="411"/>
      <c r="V635" s="411"/>
      <c r="W635" s="411"/>
      <c r="X635" s="411"/>
      <c r="Y635" s="411"/>
      <c r="Z635" s="411"/>
      <c r="AA635" s="411"/>
      <c r="AB635" s="411"/>
      <c r="AC635" s="411"/>
      <c r="AD635" s="411"/>
      <c r="AE635" s="411"/>
      <c r="AF635" s="411"/>
      <c r="AG635" s="411"/>
      <c r="AH635" s="411"/>
      <c r="AI635" s="411"/>
      <c r="AJ635" s="411"/>
      <c r="AK635" s="411"/>
      <c r="AL635" s="411"/>
      <c r="AM635" s="411"/>
      <c r="AN635" s="411"/>
      <c r="AO635" s="411"/>
      <c r="AP635" s="411"/>
      <c r="AQ635" s="411"/>
      <c r="AR635" s="411"/>
      <c r="AS635" s="411"/>
      <c r="AT635" s="411"/>
      <c r="AU635" s="411"/>
      <c r="AV635" s="411"/>
      <c r="AW635" s="411"/>
      <c r="AX635" s="411"/>
      <c r="AY635" s="411"/>
      <c r="AZ635" s="411"/>
      <c r="BA635" s="411"/>
    </row>
    <row r="636" spans="2:53" ht="14.25" customHeight="1" x14ac:dyDescent="0.25">
      <c r="B636" s="411"/>
      <c r="C636" s="428"/>
      <c r="D636" s="428"/>
      <c r="E636" s="411"/>
      <c r="F636" s="411"/>
      <c r="G636" s="411"/>
      <c r="H636" s="411"/>
      <c r="I636" s="411"/>
      <c r="J636" s="411"/>
      <c r="K636" s="411"/>
      <c r="L636" s="411"/>
      <c r="M636" s="411"/>
      <c r="N636" s="411"/>
      <c r="O636" s="411"/>
      <c r="P636" s="411"/>
      <c r="Q636" s="411"/>
      <c r="R636" s="411"/>
      <c r="S636" s="411"/>
      <c r="T636" s="411"/>
      <c r="U636" s="411"/>
      <c r="V636" s="411"/>
      <c r="W636" s="411"/>
      <c r="X636" s="411"/>
      <c r="Y636" s="411"/>
      <c r="Z636" s="411"/>
      <c r="AA636" s="411"/>
      <c r="AB636" s="411"/>
      <c r="AC636" s="411"/>
      <c r="AD636" s="411"/>
      <c r="AE636" s="411"/>
      <c r="AF636" s="411"/>
      <c r="AG636" s="411"/>
      <c r="AH636" s="411"/>
      <c r="AI636" s="411"/>
      <c r="AJ636" s="411"/>
      <c r="AK636" s="411"/>
      <c r="AL636" s="411"/>
      <c r="AM636" s="411"/>
      <c r="AN636" s="411"/>
      <c r="AO636" s="411"/>
      <c r="AP636" s="411"/>
      <c r="AQ636" s="411"/>
      <c r="AR636" s="411"/>
      <c r="AS636" s="411"/>
      <c r="AT636" s="411"/>
      <c r="AU636" s="411"/>
      <c r="AV636" s="411"/>
      <c r="AW636" s="411"/>
      <c r="AX636" s="411"/>
      <c r="AY636" s="411"/>
      <c r="AZ636" s="411"/>
      <c r="BA636" s="411"/>
    </row>
    <row r="637" spans="2:53" ht="14.25" customHeight="1" x14ac:dyDescent="0.25">
      <c r="B637" s="411"/>
      <c r="C637" s="428"/>
      <c r="D637" s="428"/>
      <c r="E637" s="411"/>
      <c r="F637" s="411"/>
      <c r="G637" s="411"/>
      <c r="H637" s="411"/>
      <c r="I637" s="411"/>
      <c r="J637" s="411"/>
      <c r="K637" s="411"/>
      <c r="L637" s="411"/>
      <c r="M637" s="411"/>
      <c r="N637" s="411"/>
      <c r="O637" s="411"/>
      <c r="P637" s="411"/>
      <c r="Q637" s="411"/>
      <c r="R637" s="411"/>
      <c r="S637" s="411"/>
      <c r="T637" s="411"/>
      <c r="U637" s="411"/>
      <c r="V637" s="411"/>
      <c r="W637" s="411"/>
      <c r="X637" s="411"/>
      <c r="Y637" s="411"/>
      <c r="Z637" s="411"/>
      <c r="AA637" s="411"/>
      <c r="AB637" s="411"/>
      <c r="AC637" s="411"/>
      <c r="AD637" s="411"/>
      <c r="AE637" s="411"/>
      <c r="AF637" s="411"/>
      <c r="AG637" s="411"/>
      <c r="AH637" s="411"/>
      <c r="AI637" s="411"/>
      <c r="AJ637" s="411"/>
      <c r="AK637" s="411"/>
      <c r="AL637" s="411"/>
      <c r="AM637" s="411"/>
      <c r="AN637" s="411"/>
      <c r="AO637" s="411"/>
      <c r="AP637" s="411"/>
      <c r="AQ637" s="411"/>
      <c r="AR637" s="411"/>
      <c r="AS637" s="411"/>
      <c r="AT637" s="411"/>
      <c r="AU637" s="411"/>
      <c r="AV637" s="411"/>
      <c r="AW637" s="411"/>
      <c r="AX637" s="411"/>
      <c r="AY637" s="411"/>
      <c r="AZ637" s="411"/>
      <c r="BA637" s="411"/>
    </row>
    <row r="638" spans="2:53" ht="14.25" customHeight="1" x14ac:dyDescent="0.25">
      <c r="B638" s="411"/>
      <c r="C638" s="428"/>
      <c r="D638" s="428"/>
      <c r="E638" s="411"/>
      <c r="F638" s="411"/>
      <c r="G638" s="411"/>
      <c r="H638" s="411"/>
      <c r="I638" s="411"/>
      <c r="J638" s="411"/>
      <c r="K638" s="411"/>
      <c r="L638" s="411"/>
      <c r="M638" s="411"/>
      <c r="N638" s="411"/>
      <c r="O638" s="411"/>
      <c r="P638" s="411"/>
      <c r="Q638" s="411"/>
      <c r="R638" s="411"/>
      <c r="S638" s="411"/>
      <c r="T638" s="411"/>
      <c r="U638" s="411"/>
      <c r="V638" s="411"/>
      <c r="W638" s="411"/>
      <c r="X638" s="411"/>
      <c r="Y638" s="411"/>
      <c r="Z638" s="411"/>
      <c r="AA638" s="411"/>
      <c r="AB638" s="411"/>
      <c r="AC638" s="411"/>
      <c r="AD638" s="411"/>
      <c r="AE638" s="411"/>
      <c r="AF638" s="411"/>
      <c r="AG638" s="411"/>
      <c r="AH638" s="411"/>
      <c r="AI638" s="411"/>
      <c r="AJ638" s="411"/>
      <c r="AK638" s="411"/>
      <c r="AL638" s="411"/>
      <c r="AM638" s="411"/>
      <c r="AN638" s="411"/>
      <c r="AO638" s="411"/>
      <c r="AP638" s="411"/>
      <c r="AQ638" s="411"/>
      <c r="AR638" s="411"/>
      <c r="AS638" s="411"/>
      <c r="AT638" s="411"/>
      <c r="AU638" s="411"/>
      <c r="AV638" s="411"/>
      <c r="AW638" s="411"/>
      <c r="AX638" s="411"/>
      <c r="AY638" s="411"/>
      <c r="AZ638" s="411"/>
      <c r="BA638" s="411"/>
    </row>
    <row r="639" spans="2:53" ht="14.25" customHeight="1" x14ac:dyDescent="0.25">
      <c r="B639" s="411"/>
      <c r="C639" s="428"/>
      <c r="D639" s="428"/>
      <c r="E639" s="411"/>
      <c r="F639" s="411"/>
      <c r="G639" s="411"/>
      <c r="H639" s="411"/>
      <c r="I639" s="411"/>
      <c r="J639" s="411"/>
      <c r="K639" s="411"/>
      <c r="L639" s="411"/>
      <c r="M639" s="411"/>
      <c r="N639" s="411"/>
      <c r="O639" s="411"/>
      <c r="P639" s="411"/>
      <c r="Q639" s="411"/>
      <c r="R639" s="411"/>
      <c r="S639" s="411"/>
      <c r="T639" s="411"/>
      <c r="U639" s="411"/>
      <c r="V639" s="411"/>
      <c r="W639" s="411"/>
      <c r="X639" s="411"/>
      <c r="Y639" s="411"/>
      <c r="Z639" s="411"/>
      <c r="AA639" s="411"/>
      <c r="AB639" s="411"/>
      <c r="AC639" s="411"/>
      <c r="AD639" s="411"/>
      <c r="AE639" s="411"/>
      <c r="AF639" s="411"/>
      <c r="AG639" s="411"/>
      <c r="AH639" s="411"/>
      <c r="AI639" s="411"/>
      <c r="AJ639" s="411"/>
      <c r="AK639" s="411"/>
      <c r="AL639" s="411"/>
      <c r="AM639" s="411"/>
      <c r="AN639" s="411"/>
      <c r="AO639" s="411"/>
      <c r="AP639" s="411"/>
      <c r="AQ639" s="411"/>
      <c r="AR639" s="411"/>
      <c r="AS639" s="411"/>
      <c r="AT639" s="411"/>
      <c r="AU639" s="411"/>
      <c r="AV639" s="411"/>
      <c r="AW639" s="411"/>
      <c r="AX639" s="411"/>
      <c r="AY639" s="411"/>
      <c r="AZ639" s="411"/>
      <c r="BA639" s="411"/>
    </row>
    <row r="640" spans="2:53" ht="14.25" customHeight="1" x14ac:dyDescent="0.25">
      <c r="B640" s="411"/>
      <c r="C640" s="428"/>
      <c r="D640" s="428"/>
      <c r="E640" s="411"/>
      <c r="F640" s="411"/>
      <c r="G640" s="411"/>
      <c r="H640" s="411"/>
      <c r="I640" s="411"/>
      <c r="J640" s="411"/>
      <c r="K640" s="411"/>
      <c r="L640" s="411"/>
      <c r="M640" s="411"/>
      <c r="N640" s="411"/>
      <c r="O640" s="411"/>
      <c r="P640" s="411"/>
      <c r="Q640" s="411"/>
      <c r="R640" s="411"/>
      <c r="S640" s="411"/>
      <c r="T640" s="411"/>
      <c r="U640" s="411"/>
      <c r="V640" s="411"/>
      <c r="W640" s="411"/>
      <c r="X640" s="411"/>
      <c r="Y640" s="411"/>
      <c r="Z640" s="411"/>
      <c r="AA640" s="411"/>
      <c r="AB640" s="411"/>
      <c r="AC640" s="411"/>
      <c r="AD640" s="411"/>
      <c r="AE640" s="411"/>
      <c r="AF640" s="411"/>
      <c r="AG640" s="411"/>
      <c r="AH640" s="411"/>
      <c r="AI640" s="411"/>
      <c r="AJ640" s="411"/>
      <c r="AK640" s="411"/>
      <c r="AL640" s="411"/>
      <c r="AM640" s="411"/>
      <c r="AN640" s="411"/>
      <c r="AO640" s="411"/>
      <c r="AP640" s="411"/>
      <c r="AQ640" s="411"/>
      <c r="AR640" s="411"/>
      <c r="AS640" s="411"/>
      <c r="AT640" s="411"/>
      <c r="AU640" s="411"/>
      <c r="AV640" s="411"/>
      <c r="AW640" s="411"/>
      <c r="AX640" s="411"/>
      <c r="AY640" s="411"/>
      <c r="AZ640" s="411"/>
      <c r="BA640" s="411"/>
    </row>
    <row r="641" spans="2:53" ht="14.25" customHeight="1" x14ac:dyDescent="0.25">
      <c r="B641" s="411"/>
      <c r="C641" s="428"/>
      <c r="D641" s="428"/>
      <c r="E641" s="411"/>
      <c r="F641" s="411"/>
      <c r="G641" s="411"/>
      <c r="H641" s="411"/>
      <c r="I641" s="411"/>
      <c r="J641" s="411"/>
      <c r="K641" s="411"/>
      <c r="L641" s="411"/>
      <c r="M641" s="411"/>
      <c r="N641" s="411"/>
      <c r="O641" s="411"/>
      <c r="P641" s="411"/>
      <c r="Q641" s="411"/>
      <c r="R641" s="411"/>
      <c r="S641" s="411"/>
      <c r="T641" s="411"/>
      <c r="U641" s="411"/>
      <c r="V641" s="411"/>
      <c r="W641" s="411"/>
      <c r="X641" s="411"/>
      <c r="Y641" s="411"/>
      <c r="Z641" s="411"/>
      <c r="AA641" s="411"/>
      <c r="AB641" s="411"/>
      <c r="AC641" s="411"/>
      <c r="AD641" s="411"/>
      <c r="AE641" s="411"/>
      <c r="AF641" s="411"/>
      <c r="AG641" s="411"/>
      <c r="AH641" s="411"/>
      <c r="AI641" s="411"/>
      <c r="AJ641" s="411"/>
      <c r="AK641" s="411"/>
      <c r="AL641" s="411"/>
      <c r="AM641" s="411"/>
      <c r="AN641" s="411"/>
      <c r="AO641" s="411"/>
      <c r="AP641" s="411"/>
      <c r="AQ641" s="411"/>
      <c r="AR641" s="411"/>
      <c r="AS641" s="411"/>
      <c r="AT641" s="411"/>
      <c r="AU641" s="411"/>
      <c r="AV641" s="411"/>
      <c r="AW641" s="411"/>
      <c r="AX641" s="411"/>
      <c r="AY641" s="411"/>
      <c r="AZ641" s="411"/>
      <c r="BA641" s="411"/>
    </row>
    <row r="642" spans="2:53" ht="14.25" customHeight="1" x14ac:dyDescent="0.25">
      <c r="B642" s="411"/>
      <c r="C642" s="428"/>
      <c r="D642" s="428"/>
      <c r="E642" s="411"/>
      <c r="F642" s="411"/>
      <c r="G642" s="411"/>
      <c r="H642" s="411"/>
      <c r="I642" s="411"/>
      <c r="J642" s="411"/>
      <c r="K642" s="411"/>
      <c r="L642" s="411"/>
      <c r="M642" s="411"/>
      <c r="N642" s="411"/>
      <c r="O642" s="411"/>
      <c r="P642" s="411"/>
      <c r="Q642" s="411"/>
      <c r="R642" s="411"/>
      <c r="S642" s="411"/>
      <c r="T642" s="411"/>
      <c r="U642" s="411"/>
      <c r="V642" s="411"/>
      <c r="W642" s="411"/>
      <c r="X642" s="411"/>
      <c r="Y642" s="411"/>
      <c r="Z642" s="411"/>
      <c r="AA642" s="411"/>
      <c r="AB642" s="411"/>
      <c r="AC642" s="411"/>
      <c r="AD642" s="411"/>
      <c r="AE642" s="411"/>
      <c r="AF642" s="411"/>
      <c r="AG642" s="411"/>
      <c r="AH642" s="411"/>
      <c r="AI642" s="411"/>
      <c r="AJ642" s="411"/>
      <c r="AK642" s="411"/>
      <c r="AL642" s="411"/>
      <c r="AM642" s="411"/>
      <c r="AN642" s="411"/>
      <c r="AO642" s="411"/>
      <c r="AP642" s="411"/>
      <c r="AQ642" s="411"/>
      <c r="AR642" s="411"/>
      <c r="AS642" s="411"/>
      <c r="AT642" s="411"/>
      <c r="AU642" s="411"/>
      <c r="AV642" s="411"/>
      <c r="AW642" s="411"/>
      <c r="AX642" s="411"/>
      <c r="AY642" s="411"/>
      <c r="AZ642" s="411"/>
      <c r="BA642" s="411"/>
    </row>
    <row r="643" spans="2:53" ht="14.25" customHeight="1" x14ac:dyDescent="0.25">
      <c r="B643" s="411"/>
      <c r="C643" s="428"/>
      <c r="D643" s="428"/>
      <c r="E643" s="411"/>
      <c r="F643" s="411"/>
      <c r="G643" s="411"/>
      <c r="H643" s="411"/>
      <c r="I643" s="411"/>
      <c r="J643" s="411"/>
      <c r="K643" s="411"/>
      <c r="L643" s="411"/>
      <c r="M643" s="411"/>
      <c r="N643" s="411"/>
      <c r="O643" s="411"/>
      <c r="P643" s="411"/>
      <c r="Q643" s="411"/>
      <c r="R643" s="411"/>
      <c r="S643" s="411"/>
      <c r="T643" s="411"/>
      <c r="U643" s="411"/>
      <c r="V643" s="411"/>
      <c r="W643" s="411"/>
      <c r="X643" s="411"/>
      <c r="Y643" s="411"/>
      <c r="Z643" s="411"/>
      <c r="AA643" s="411"/>
      <c r="AB643" s="411"/>
      <c r="AC643" s="411"/>
      <c r="AD643" s="411"/>
      <c r="AE643" s="411"/>
      <c r="AF643" s="411"/>
      <c r="AG643" s="411"/>
      <c r="AH643" s="411"/>
      <c r="AI643" s="411"/>
      <c r="AJ643" s="411"/>
      <c r="AK643" s="411"/>
      <c r="AL643" s="411"/>
      <c r="AM643" s="411"/>
      <c r="AN643" s="411"/>
      <c r="AO643" s="411"/>
      <c r="AP643" s="411"/>
      <c r="AQ643" s="411"/>
      <c r="AR643" s="411"/>
      <c r="AS643" s="411"/>
      <c r="AT643" s="411"/>
      <c r="AU643" s="411"/>
      <c r="AV643" s="411"/>
      <c r="AW643" s="411"/>
      <c r="AX643" s="411"/>
      <c r="AY643" s="411"/>
      <c r="AZ643" s="411"/>
      <c r="BA643" s="411"/>
    </row>
    <row r="644" spans="2:53" ht="14.25" customHeight="1" x14ac:dyDescent="0.25">
      <c r="B644" s="411"/>
      <c r="C644" s="428"/>
      <c r="D644" s="428"/>
      <c r="E644" s="411"/>
      <c r="F644" s="411"/>
      <c r="G644" s="411"/>
      <c r="H644" s="411"/>
      <c r="I644" s="411"/>
      <c r="J644" s="411"/>
      <c r="K644" s="411"/>
      <c r="L644" s="411"/>
      <c r="M644" s="411"/>
      <c r="N644" s="411"/>
      <c r="O644" s="411"/>
      <c r="P644" s="411"/>
      <c r="Q644" s="411"/>
      <c r="R644" s="411"/>
      <c r="S644" s="411"/>
      <c r="T644" s="411"/>
      <c r="U644" s="411"/>
      <c r="V644" s="411"/>
      <c r="W644" s="411"/>
      <c r="X644" s="411"/>
      <c r="Y644" s="411"/>
      <c r="Z644" s="411"/>
      <c r="AA644" s="411"/>
      <c r="AB644" s="411"/>
      <c r="AC644" s="411"/>
      <c r="AD644" s="411"/>
      <c r="AE644" s="411"/>
      <c r="AF644" s="411"/>
      <c r="AG644" s="411"/>
      <c r="AH644" s="411"/>
      <c r="AI644" s="411"/>
      <c r="AJ644" s="411"/>
      <c r="AK644" s="411"/>
      <c r="AL644" s="411"/>
      <c r="AM644" s="411"/>
      <c r="AN644" s="411"/>
      <c r="AO644" s="411"/>
      <c r="AP644" s="411"/>
      <c r="AQ644" s="411"/>
      <c r="AR644" s="411"/>
      <c r="AS644" s="411"/>
      <c r="AT644" s="411"/>
      <c r="AU644" s="411"/>
      <c r="AV644" s="411"/>
      <c r="AW644" s="411"/>
      <c r="AX644" s="411"/>
      <c r="AY644" s="411"/>
      <c r="AZ644" s="411"/>
      <c r="BA644" s="411"/>
    </row>
    <row r="645" spans="2:53" ht="14.25" customHeight="1" x14ac:dyDescent="0.25">
      <c r="B645" s="411"/>
      <c r="C645" s="428"/>
      <c r="D645" s="428"/>
      <c r="E645" s="411"/>
      <c r="F645" s="411"/>
      <c r="G645" s="411"/>
      <c r="H645" s="411"/>
      <c r="I645" s="411"/>
      <c r="J645" s="411"/>
      <c r="K645" s="411"/>
      <c r="L645" s="411"/>
      <c r="M645" s="411"/>
      <c r="N645" s="411"/>
      <c r="O645" s="411"/>
      <c r="P645" s="411"/>
      <c r="Q645" s="411"/>
      <c r="R645" s="411"/>
      <c r="S645" s="411"/>
      <c r="T645" s="411"/>
      <c r="U645" s="411"/>
      <c r="V645" s="411"/>
      <c r="W645" s="411"/>
      <c r="X645" s="411"/>
      <c r="Y645" s="411"/>
      <c r="Z645" s="411"/>
      <c r="AA645" s="411"/>
      <c r="AB645" s="411"/>
      <c r="AC645" s="411"/>
      <c r="AD645" s="411"/>
      <c r="AE645" s="411"/>
      <c r="AF645" s="411"/>
      <c r="AG645" s="411"/>
      <c r="AH645" s="411"/>
      <c r="AI645" s="411"/>
      <c r="AJ645" s="411"/>
      <c r="AK645" s="411"/>
      <c r="AL645" s="411"/>
      <c r="AM645" s="411"/>
      <c r="AN645" s="411"/>
      <c r="AO645" s="411"/>
      <c r="AP645" s="411"/>
      <c r="AQ645" s="411"/>
      <c r="AR645" s="411"/>
      <c r="AS645" s="411"/>
      <c r="AT645" s="411"/>
      <c r="AU645" s="411"/>
      <c r="AV645" s="411"/>
      <c r="AW645" s="411"/>
      <c r="AX645" s="411"/>
      <c r="AY645" s="411"/>
      <c r="AZ645" s="411"/>
      <c r="BA645" s="411"/>
    </row>
    <row r="646" spans="2:53" ht="14.25" customHeight="1" x14ac:dyDescent="0.25">
      <c r="B646" s="411"/>
      <c r="C646" s="428"/>
      <c r="D646" s="428"/>
      <c r="E646" s="411"/>
      <c r="F646" s="411"/>
      <c r="G646" s="411"/>
      <c r="H646" s="411"/>
      <c r="I646" s="411"/>
      <c r="J646" s="411"/>
      <c r="K646" s="411"/>
      <c r="L646" s="411"/>
      <c r="M646" s="411"/>
      <c r="N646" s="411"/>
      <c r="O646" s="411"/>
      <c r="P646" s="411"/>
      <c r="Q646" s="411"/>
      <c r="R646" s="411"/>
      <c r="S646" s="411"/>
      <c r="T646" s="411"/>
      <c r="U646" s="411"/>
      <c r="V646" s="411"/>
      <c r="W646" s="411"/>
      <c r="X646" s="411"/>
      <c r="Y646" s="411"/>
      <c r="Z646" s="411"/>
      <c r="AA646" s="411"/>
      <c r="AB646" s="411"/>
      <c r="AC646" s="411"/>
      <c r="AD646" s="411"/>
      <c r="AE646" s="411"/>
      <c r="AF646" s="411"/>
      <c r="AG646" s="411"/>
      <c r="AH646" s="411"/>
      <c r="AI646" s="411"/>
      <c r="AJ646" s="411"/>
      <c r="AK646" s="411"/>
      <c r="AL646" s="411"/>
      <c r="AM646" s="411"/>
      <c r="AN646" s="411"/>
      <c r="AO646" s="411"/>
      <c r="AP646" s="411"/>
      <c r="AQ646" s="411"/>
      <c r="AR646" s="411"/>
      <c r="AS646" s="411"/>
      <c r="AT646" s="411"/>
      <c r="AU646" s="411"/>
      <c r="AV646" s="411"/>
      <c r="AW646" s="411"/>
      <c r="AX646" s="411"/>
      <c r="AY646" s="411"/>
      <c r="AZ646" s="411"/>
      <c r="BA646" s="411"/>
    </row>
    <row r="647" spans="2:53" ht="14.25" customHeight="1" x14ac:dyDescent="0.25">
      <c r="B647" s="411"/>
      <c r="C647" s="428"/>
      <c r="D647" s="428"/>
      <c r="E647" s="411"/>
      <c r="F647" s="411"/>
      <c r="G647" s="411"/>
      <c r="H647" s="411"/>
      <c r="I647" s="411"/>
      <c r="J647" s="411"/>
      <c r="K647" s="411"/>
      <c r="L647" s="411"/>
      <c r="M647" s="411"/>
      <c r="N647" s="411"/>
      <c r="O647" s="411"/>
      <c r="P647" s="411"/>
      <c r="Q647" s="411"/>
      <c r="R647" s="411"/>
      <c r="S647" s="411"/>
      <c r="T647" s="411"/>
      <c r="U647" s="411"/>
      <c r="V647" s="411"/>
      <c r="W647" s="411"/>
      <c r="X647" s="411"/>
      <c r="Y647" s="411"/>
      <c r="Z647" s="411"/>
      <c r="AA647" s="411"/>
      <c r="AB647" s="411"/>
      <c r="AC647" s="411"/>
      <c r="AD647" s="411"/>
      <c r="AE647" s="411"/>
      <c r="AF647" s="411"/>
      <c r="AG647" s="411"/>
      <c r="AH647" s="411"/>
      <c r="AI647" s="411"/>
      <c r="AJ647" s="411"/>
      <c r="AK647" s="411"/>
      <c r="AL647" s="411"/>
      <c r="AM647" s="411"/>
      <c r="AN647" s="411"/>
      <c r="AO647" s="411"/>
      <c r="AP647" s="411"/>
      <c r="AQ647" s="411"/>
      <c r="AR647" s="411"/>
      <c r="AS647" s="411"/>
      <c r="AT647" s="411"/>
      <c r="AU647" s="411"/>
      <c r="AV647" s="411"/>
      <c r="AW647" s="411"/>
      <c r="AX647" s="411"/>
      <c r="AY647" s="411"/>
      <c r="AZ647" s="411"/>
      <c r="BA647" s="411"/>
    </row>
    <row r="648" spans="2:53" ht="14.25" customHeight="1" x14ac:dyDescent="0.25">
      <c r="B648" s="411"/>
      <c r="C648" s="428"/>
      <c r="D648" s="428"/>
      <c r="E648" s="411"/>
      <c r="F648" s="411"/>
      <c r="G648" s="411"/>
      <c r="H648" s="411"/>
      <c r="I648" s="411"/>
      <c r="J648" s="411"/>
      <c r="K648" s="411"/>
      <c r="L648" s="411"/>
      <c r="M648" s="411"/>
      <c r="N648" s="411"/>
      <c r="O648" s="411"/>
      <c r="P648" s="411"/>
      <c r="Q648" s="411"/>
      <c r="R648" s="411"/>
      <c r="S648" s="411"/>
      <c r="T648" s="411"/>
      <c r="U648" s="411"/>
      <c r="V648" s="411"/>
      <c r="W648" s="411"/>
      <c r="X648" s="411"/>
      <c r="Y648" s="411"/>
      <c r="Z648" s="411"/>
      <c r="AA648" s="411"/>
      <c r="AB648" s="411"/>
      <c r="AC648" s="411"/>
      <c r="AD648" s="411"/>
      <c r="AE648" s="411"/>
      <c r="AF648" s="411"/>
      <c r="AG648" s="411"/>
      <c r="AH648" s="411"/>
      <c r="AI648" s="411"/>
      <c r="AJ648" s="411"/>
      <c r="AK648" s="411"/>
      <c r="AL648" s="411"/>
      <c r="AM648" s="411"/>
      <c r="AN648" s="411"/>
      <c r="AO648" s="411"/>
      <c r="AP648" s="411"/>
      <c r="AQ648" s="411"/>
      <c r="AR648" s="411"/>
      <c r="AS648" s="411"/>
      <c r="AT648" s="411"/>
      <c r="AU648" s="411"/>
      <c r="AV648" s="411"/>
      <c r="AW648" s="411"/>
      <c r="AX648" s="411"/>
      <c r="AY648" s="411"/>
      <c r="AZ648" s="411"/>
      <c r="BA648" s="411"/>
    </row>
    <row r="649" spans="2:53" ht="14.25" customHeight="1" x14ac:dyDescent="0.25">
      <c r="B649" s="411"/>
      <c r="C649" s="428"/>
      <c r="D649" s="428"/>
      <c r="E649" s="411"/>
      <c r="F649" s="411"/>
      <c r="G649" s="411"/>
      <c r="H649" s="411"/>
      <c r="I649" s="411"/>
      <c r="J649" s="411"/>
      <c r="K649" s="411"/>
      <c r="L649" s="411"/>
      <c r="M649" s="411"/>
      <c r="N649" s="411"/>
      <c r="O649" s="411"/>
      <c r="P649" s="411"/>
      <c r="Q649" s="411"/>
      <c r="R649" s="411"/>
      <c r="S649" s="411"/>
      <c r="T649" s="411"/>
      <c r="U649" s="411"/>
      <c r="V649" s="411"/>
      <c r="W649" s="411"/>
      <c r="X649" s="411"/>
      <c r="Y649" s="411"/>
      <c r="Z649" s="411"/>
      <c r="AA649" s="411"/>
      <c r="AB649" s="411"/>
      <c r="AC649" s="411"/>
      <c r="AD649" s="411"/>
      <c r="AE649" s="411"/>
      <c r="AF649" s="411"/>
      <c r="AG649" s="411"/>
      <c r="AH649" s="411"/>
      <c r="AI649" s="411"/>
      <c r="AJ649" s="411"/>
      <c r="AK649" s="411"/>
      <c r="AL649" s="411"/>
      <c r="AM649" s="411"/>
      <c r="AN649" s="411"/>
      <c r="AO649" s="411"/>
      <c r="AP649" s="411"/>
      <c r="AQ649" s="411"/>
      <c r="AR649" s="411"/>
      <c r="AS649" s="411"/>
      <c r="AT649" s="411"/>
      <c r="AU649" s="411"/>
      <c r="AV649" s="411"/>
      <c r="AW649" s="411"/>
      <c r="AX649" s="411"/>
      <c r="AY649" s="411"/>
      <c r="AZ649" s="411"/>
      <c r="BA649" s="411"/>
    </row>
    <row r="650" spans="2:53" ht="14.25" customHeight="1" x14ac:dyDescent="0.25">
      <c r="B650" s="411"/>
      <c r="C650" s="428"/>
      <c r="D650" s="428"/>
      <c r="E650" s="411"/>
      <c r="F650" s="411"/>
      <c r="G650" s="411"/>
      <c r="H650" s="411"/>
      <c r="I650" s="411"/>
      <c r="J650" s="411"/>
      <c r="K650" s="411"/>
      <c r="L650" s="411"/>
      <c r="M650" s="411"/>
      <c r="N650" s="411"/>
      <c r="O650" s="411"/>
      <c r="P650" s="411"/>
      <c r="Q650" s="411"/>
      <c r="R650" s="411"/>
      <c r="S650" s="411"/>
      <c r="T650" s="411"/>
      <c r="U650" s="411"/>
      <c r="V650" s="411"/>
      <c r="W650" s="411"/>
      <c r="X650" s="411"/>
      <c r="Y650" s="411"/>
      <c r="Z650" s="411"/>
      <c r="AA650" s="411"/>
      <c r="AB650" s="411"/>
      <c r="AC650" s="411"/>
      <c r="AD650" s="411"/>
      <c r="AE650" s="411"/>
      <c r="AF650" s="411"/>
      <c r="AG650" s="411"/>
      <c r="AH650" s="411"/>
      <c r="AI650" s="411"/>
      <c r="AJ650" s="411"/>
      <c r="AK650" s="411"/>
      <c r="AL650" s="411"/>
      <c r="AM650" s="411"/>
      <c r="AN650" s="411"/>
      <c r="AO650" s="411"/>
      <c r="AP650" s="411"/>
      <c r="AQ650" s="411"/>
      <c r="AR650" s="411"/>
      <c r="AS650" s="411"/>
      <c r="AT650" s="411"/>
      <c r="AU650" s="411"/>
      <c r="AV650" s="411"/>
      <c r="AW650" s="411"/>
      <c r="AX650" s="411"/>
      <c r="AY650" s="411"/>
      <c r="AZ650" s="411"/>
      <c r="BA650" s="411"/>
    </row>
    <row r="651" spans="2:53" ht="14.25" customHeight="1" x14ac:dyDescent="0.25">
      <c r="B651" s="411"/>
      <c r="C651" s="428"/>
      <c r="D651" s="428"/>
      <c r="E651" s="411"/>
      <c r="F651" s="411"/>
      <c r="G651" s="411"/>
      <c r="H651" s="411"/>
      <c r="I651" s="411"/>
      <c r="J651" s="411"/>
      <c r="K651" s="411"/>
      <c r="L651" s="411"/>
      <c r="M651" s="411"/>
      <c r="N651" s="411"/>
      <c r="O651" s="411"/>
      <c r="P651" s="411"/>
      <c r="Q651" s="411"/>
      <c r="R651" s="411"/>
      <c r="S651" s="411"/>
      <c r="T651" s="411"/>
      <c r="U651" s="411"/>
      <c r="V651" s="411"/>
      <c r="W651" s="411"/>
      <c r="X651" s="411"/>
      <c r="Y651" s="411"/>
      <c r="Z651" s="411"/>
      <c r="AA651" s="411"/>
      <c r="AB651" s="411"/>
      <c r="AC651" s="411"/>
      <c r="AD651" s="411"/>
      <c r="AE651" s="411"/>
      <c r="AF651" s="411"/>
      <c r="AG651" s="411"/>
      <c r="AH651" s="411"/>
      <c r="AI651" s="411"/>
      <c r="AJ651" s="411"/>
      <c r="AK651" s="411"/>
      <c r="AL651" s="411"/>
      <c r="AM651" s="411"/>
      <c r="AN651" s="411"/>
      <c r="AO651" s="411"/>
      <c r="AP651" s="411"/>
      <c r="AQ651" s="411"/>
      <c r="AR651" s="411"/>
      <c r="AS651" s="411"/>
      <c r="AT651" s="411"/>
      <c r="AU651" s="411"/>
      <c r="AV651" s="411"/>
      <c r="AW651" s="411"/>
      <c r="AX651" s="411"/>
      <c r="AY651" s="411"/>
      <c r="AZ651" s="411"/>
      <c r="BA651" s="411"/>
    </row>
    <row r="652" spans="2:53" ht="14.25" customHeight="1" x14ac:dyDescent="0.25">
      <c r="B652" s="411"/>
      <c r="C652" s="428"/>
      <c r="D652" s="428"/>
      <c r="E652" s="411"/>
      <c r="F652" s="411"/>
      <c r="G652" s="411"/>
      <c r="H652" s="411"/>
      <c r="I652" s="411"/>
      <c r="J652" s="411"/>
      <c r="K652" s="411"/>
      <c r="L652" s="411"/>
      <c r="M652" s="411"/>
      <c r="N652" s="411"/>
      <c r="O652" s="411"/>
      <c r="P652" s="411"/>
      <c r="Q652" s="411"/>
      <c r="R652" s="411"/>
      <c r="S652" s="411"/>
      <c r="T652" s="411"/>
      <c r="U652" s="411"/>
      <c r="V652" s="411"/>
      <c r="W652" s="411"/>
      <c r="X652" s="411"/>
      <c r="Y652" s="411"/>
      <c r="Z652" s="411"/>
      <c r="AA652" s="411"/>
      <c r="AB652" s="411"/>
      <c r="AC652" s="411"/>
      <c r="AD652" s="411"/>
      <c r="AE652" s="411"/>
      <c r="AF652" s="411"/>
      <c r="AG652" s="411"/>
      <c r="AH652" s="411"/>
      <c r="AI652" s="411"/>
      <c r="AJ652" s="411"/>
      <c r="AK652" s="411"/>
      <c r="AL652" s="411"/>
      <c r="AM652" s="411"/>
      <c r="AN652" s="411"/>
      <c r="AO652" s="411"/>
      <c r="AP652" s="411"/>
      <c r="AQ652" s="411"/>
      <c r="AR652" s="411"/>
      <c r="AS652" s="411"/>
      <c r="AT652" s="411"/>
      <c r="AU652" s="411"/>
      <c r="AV652" s="411"/>
      <c r="AW652" s="411"/>
      <c r="AX652" s="411"/>
      <c r="AY652" s="411"/>
      <c r="AZ652" s="411"/>
      <c r="BA652" s="411"/>
    </row>
    <row r="653" spans="2:53" ht="14.25" customHeight="1" x14ac:dyDescent="0.25">
      <c r="B653" s="411"/>
      <c r="C653" s="428"/>
      <c r="D653" s="428"/>
      <c r="E653" s="411"/>
      <c r="F653" s="411"/>
      <c r="G653" s="411"/>
      <c r="H653" s="411"/>
      <c r="I653" s="411"/>
      <c r="J653" s="411"/>
      <c r="K653" s="411"/>
      <c r="L653" s="411"/>
      <c r="M653" s="411"/>
      <c r="N653" s="411"/>
      <c r="O653" s="411"/>
      <c r="P653" s="411"/>
      <c r="Q653" s="411"/>
      <c r="R653" s="411"/>
      <c r="S653" s="411"/>
      <c r="T653" s="411"/>
      <c r="U653" s="411"/>
      <c r="V653" s="411"/>
      <c r="W653" s="411"/>
      <c r="X653" s="411"/>
      <c r="Y653" s="411"/>
      <c r="Z653" s="411"/>
      <c r="AA653" s="411"/>
      <c r="AB653" s="411"/>
      <c r="AC653" s="411"/>
      <c r="AD653" s="411"/>
      <c r="AE653" s="411"/>
      <c r="AF653" s="411"/>
      <c r="AG653" s="411"/>
      <c r="AH653" s="411"/>
      <c r="AI653" s="411"/>
      <c r="AJ653" s="411"/>
      <c r="AK653" s="411"/>
      <c r="AL653" s="411"/>
      <c r="AM653" s="411"/>
      <c r="AN653" s="411"/>
      <c r="AO653" s="411"/>
      <c r="AP653" s="411"/>
      <c r="AQ653" s="411"/>
      <c r="AR653" s="411"/>
      <c r="AS653" s="411"/>
      <c r="AT653" s="411"/>
      <c r="AU653" s="411"/>
      <c r="AV653" s="411"/>
      <c r="AW653" s="411"/>
      <c r="AX653" s="411"/>
      <c r="AY653" s="411"/>
      <c r="AZ653" s="411"/>
      <c r="BA653" s="411"/>
    </row>
    <row r="654" spans="2:53" ht="14.25" customHeight="1" x14ac:dyDescent="0.25">
      <c r="B654" s="411"/>
      <c r="C654" s="428"/>
      <c r="D654" s="428"/>
      <c r="E654" s="411"/>
      <c r="F654" s="411"/>
      <c r="G654" s="411"/>
      <c r="H654" s="411"/>
      <c r="I654" s="411"/>
      <c r="J654" s="411"/>
      <c r="K654" s="411"/>
      <c r="L654" s="411"/>
      <c r="M654" s="411"/>
      <c r="N654" s="411"/>
      <c r="O654" s="411"/>
      <c r="P654" s="411"/>
      <c r="Q654" s="411"/>
      <c r="R654" s="411"/>
      <c r="S654" s="411"/>
      <c r="T654" s="411"/>
      <c r="U654" s="411"/>
      <c r="V654" s="411"/>
      <c r="W654" s="411"/>
      <c r="X654" s="411"/>
      <c r="Y654" s="411"/>
      <c r="Z654" s="411"/>
      <c r="AA654" s="411"/>
      <c r="AB654" s="411"/>
      <c r="AC654" s="411"/>
      <c r="AD654" s="411"/>
      <c r="AE654" s="411"/>
      <c r="AF654" s="411"/>
      <c r="AG654" s="411"/>
      <c r="AH654" s="411"/>
      <c r="AI654" s="411"/>
      <c r="AJ654" s="411"/>
      <c r="AK654" s="411"/>
      <c r="AL654" s="411"/>
      <c r="AM654" s="411"/>
      <c r="AN654" s="411"/>
      <c r="AO654" s="411"/>
      <c r="AP654" s="411"/>
      <c r="AQ654" s="411"/>
      <c r="AR654" s="411"/>
      <c r="AS654" s="411"/>
      <c r="AT654" s="411"/>
      <c r="AU654" s="411"/>
      <c r="AV654" s="411"/>
      <c r="AW654" s="411"/>
      <c r="AX654" s="411"/>
      <c r="AY654" s="411"/>
      <c r="AZ654" s="411"/>
      <c r="BA654" s="411"/>
    </row>
    <row r="655" spans="2:53" ht="14.25" customHeight="1" x14ac:dyDescent="0.25">
      <c r="B655" s="411"/>
      <c r="C655" s="428"/>
      <c r="D655" s="428"/>
      <c r="E655" s="411"/>
      <c r="F655" s="411"/>
      <c r="G655" s="411"/>
      <c r="H655" s="411"/>
      <c r="I655" s="411"/>
      <c r="J655" s="411"/>
      <c r="K655" s="411"/>
      <c r="L655" s="411"/>
      <c r="M655" s="411"/>
      <c r="N655" s="411"/>
      <c r="O655" s="411"/>
      <c r="P655" s="411"/>
      <c r="Q655" s="411"/>
      <c r="R655" s="411"/>
      <c r="S655" s="411"/>
      <c r="T655" s="411"/>
      <c r="U655" s="411"/>
      <c r="V655" s="411"/>
      <c r="W655" s="411"/>
      <c r="X655" s="411"/>
      <c r="Y655" s="411"/>
      <c r="Z655" s="411"/>
      <c r="AA655" s="411"/>
      <c r="AB655" s="411"/>
      <c r="AC655" s="411"/>
      <c r="AD655" s="411"/>
      <c r="AE655" s="411"/>
      <c r="AF655" s="411"/>
      <c r="AG655" s="411"/>
      <c r="AH655" s="411"/>
      <c r="AI655" s="411"/>
      <c r="AJ655" s="411"/>
      <c r="AK655" s="411"/>
      <c r="AL655" s="411"/>
      <c r="AM655" s="411"/>
      <c r="AN655" s="411"/>
      <c r="AO655" s="411"/>
      <c r="AP655" s="411"/>
      <c r="AQ655" s="411"/>
      <c r="AR655" s="411"/>
      <c r="AS655" s="411"/>
      <c r="AT655" s="411"/>
      <c r="AU655" s="411"/>
      <c r="AV655" s="411"/>
      <c r="AW655" s="411"/>
      <c r="AX655" s="411"/>
      <c r="AY655" s="411"/>
      <c r="AZ655" s="411"/>
      <c r="BA655" s="411"/>
    </row>
    <row r="656" spans="2:53" ht="14.25" customHeight="1" x14ac:dyDescent="0.25">
      <c r="B656" s="411"/>
      <c r="C656" s="428"/>
      <c r="D656" s="428"/>
      <c r="E656" s="411"/>
      <c r="F656" s="411"/>
      <c r="G656" s="411"/>
      <c r="H656" s="411"/>
      <c r="I656" s="411"/>
      <c r="J656" s="411"/>
      <c r="K656" s="411"/>
      <c r="L656" s="411"/>
      <c r="M656" s="411"/>
      <c r="N656" s="411"/>
      <c r="O656" s="411"/>
      <c r="P656" s="411"/>
      <c r="Q656" s="411"/>
      <c r="R656" s="411"/>
      <c r="S656" s="411"/>
      <c r="T656" s="411"/>
      <c r="U656" s="411"/>
      <c r="V656" s="411"/>
      <c r="W656" s="411"/>
      <c r="X656" s="411"/>
      <c r="Y656" s="411"/>
      <c r="Z656" s="411"/>
      <c r="AA656" s="411"/>
      <c r="AB656" s="411"/>
      <c r="AC656" s="411"/>
      <c r="AD656" s="411"/>
      <c r="AE656" s="411"/>
      <c r="AF656" s="411"/>
      <c r="AG656" s="411"/>
      <c r="AH656" s="411"/>
      <c r="AI656" s="411"/>
      <c r="AJ656" s="411"/>
      <c r="AK656" s="411"/>
      <c r="AL656" s="411"/>
      <c r="AM656" s="411"/>
      <c r="AN656" s="411"/>
      <c r="AO656" s="411"/>
      <c r="AP656" s="411"/>
      <c r="AQ656" s="411"/>
      <c r="AR656" s="411"/>
      <c r="AS656" s="411"/>
      <c r="AT656" s="411"/>
      <c r="AU656" s="411"/>
      <c r="AV656" s="411"/>
      <c r="AW656" s="411"/>
      <c r="AX656" s="411"/>
      <c r="AY656" s="411"/>
      <c r="AZ656" s="411"/>
      <c r="BA656" s="411"/>
    </row>
    <row r="657" spans="2:53" ht="14.25" customHeight="1" x14ac:dyDescent="0.25">
      <c r="B657" s="411"/>
      <c r="C657" s="428"/>
      <c r="D657" s="428"/>
      <c r="E657" s="411"/>
      <c r="F657" s="411"/>
      <c r="G657" s="411"/>
      <c r="H657" s="411"/>
      <c r="I657" s="411"/>
      <c r="J657" s="411"/>
      <c r="K657" s="411"/>
      <c r="L657" s="411"/>
      <c r="M657" s="411"/>
      <c r="N657" s="411"/>
      <c r="O657" s="411"/>
      <c r="P657" s="411"/>
      <c r="Q657" s="411"/>
      <c r="R657" s="411"/>
      <c r="S657" s="411"/>
      <c r="T657" s="411"/>
      <c r="U657" s="411"/>
      <c r="V657" s="411"/>
      <c r="W657" s="411"/>
      <c r="X657" s="411"/>
      <c r="Y657" s="411"/>
      <c r="Z657" s="411"/>
      <c r="AA657" s="411"/>
      <c r="AB657" s="411"/>
      <c r="AC657" s="411"/>
      <c r="AD657" s="411"/>
      <c r="AE657" s="411"/>
      <c r="AF657" s="411"/>
      <c r="AG657" s="411"/>
      <c r="AH657" s="411"/>
      <c r="AI657" s="411"/>
      <c r="AJ657" s="411"/>
      <c r="AK657" s="411"/>
      <c r="AL657" s="411"/>
      <c r="AM657" s="411"/>
      <c r="AN657" s="411"/>
      <c r="AO657" s="411"/>
      <c r="AP657" s="411"/>
      <c r="AQ657" s="411"/>
      <c r="AR657" s="411"/>
      <c r="AS657" s="411"/>
      <c r="AT657" s="411"/>
      <c r="AU657" s="411"/>
      <c r="AV657" s="411"/>
      <c r="AW657" s="411"/>
      <c r="AX657" s="411"/>
      <c r="AY657" s="411"/>
      <c r="AZ657" s="411"/>
      <c r="BA657" s="411"/>
    </row>
    <row r="658" spans="2:53" ht="14.25" customHeight="1" x14ac:dyDescent="0.25">
      <c r="B658" s="411"/>
      <c r="C658" s="428"/>
      <c r="D658" s="428"/>
      <c r="E658" s="411"/>
      <c r="F658" s="411"/>
      <c r="G658" s="411"/>
      <c r="H658" s="411"/>
      <c r="I658" s="411"/>
      <c r="J658" s="411"/>
      <c r="K658" s="411"/>
      <c r="L658" s="411"/>
      <c r="M658" s="411"/>
      <c r="N658" s="411"/>
      <c r="O658" s="411"/>
      <c r="P658" s="411"/>
      <c r="Q658" s="411"/>
      <c r="R658" s="411"/>
      <c r="S658" s="411"/>
      <c r="T658" s="411"/>
      <c r="U658" s="411"/>
      <c r="V658" s="411"/>
      <c r="W658" s="411"/>
      <c r="X658" s="411"/>
      <c r="Y658" s="411"/>
      <c r="Z658" s="411"/>
      <c r="AA658" s="411"/>
      <c r="AB658" s="411"/>
      <c r="AC658" s="411"/>
      <c r="AD658" s="411"/>
      <c r="AE658" s="411"/>
      <c r="AF658" s="411"/>
      <c r="AG658" s="411"/>
      <c r="AH658" s="411"/>
      <c r="AI658" s="411"/>
      <c r="AJ658" s="411"/>
      <c r="AK658" s="411"/>
      <c r="AL658" s="411"/>
      <c r="AM658" s="411"/>
      <c r="AN658" s="411"/>
      <c r="AO658" s="411"/>
      <c r="AP658" s="411"/>
      <c r="AQ658" s="411"/>
      <c r="AR658" s="411"/>
      <c r="AS658" s="411"/>
      <c r="AT658" s="411"/>
      <c r="AU658" s="411"/>
      <c r="AV658" s="411"/>
      <c r="AW658" s="411"/>
      <c r="AX658" s="411"/>
      <c r="AY658" s="411"/>
      <c r="AZ658" s="411"/>
      <c r="BA658" s="411"/>
    </row>
    <row r="659" spans="2:53" ht="14.25" customHeight="1" x14ac:dyDescent="0.25">
      <c r="B659" s="411"/>
      <c r="C659" s="428"/>
      <c r="D659" s="428"/>
      <c r="E659" s="411"/>
      <c r="F659" s="411"/>
      <c r="G659" s="411"/>
      <c r="H659" s="411"/>
      <c r="I659" s="411"/>
      <c r="J659" s="411"/>
      <c r="K659" s="411"/>
      <c r="L659" s="411"/>
      <c r="M659" s="411"/>
      <c r="N659" s="411"/>
      <c r="O659" s="411"/>
      <c r="P659" s="411"/>
      <c r="Q659" s="411"/>
      <c r="R659" s="411"/>
      <c r="S659" s="411"/>
      <c r="T659" s="411"/>
      <c r="U659" s="411"/>
      <c r="V659" s="411"/>
      <c r="W659" s="411"/>
      <c r="X659" s="411"/>
      <c r="Y659" s="411"/>
      <c r="Z659" s="411"/>
      <c r="AA659" s="411"/>
      <c r="AB659" s="411"/>
      <c r="AC659" s="411"/>
      <c r="AD659" s="411"/>
      <c r="AE659" s="411"/>
      <c r="AF659" s="411"/>
      <c r="AG659" s="411"/>
      <c r="AH659" s="411"/>
      <c r="AI659" s="411"/>
      <c r="AJ659" s="411"/>
      <c r="AK659" s="411"/>
      <c r="AL659" s="411"/>
      <c r="AM659" s="411"/>
      <c r="AN659" s="411"/>
      <c r="AO659" s="411"/>
      <c r="AP659" s="411"/>
      <c r="AQ659" s="411"/>
      <c r="AR659" s="411"/>
      <c r="AS659" s="411"/>
      <c r="AT659" s="411"/>
      <c r="AU659" s="411"/>
      <c r="AV659" s="411"/>
      <c r="AW659" s="411"/>
      <c r="AX659" s="411"/>
      <c r="AY659" s="411"/>
      <c r="AZ659" s="411"/>
      <c r="BA659" s="411"/>
    </row>
    <row r="660" spans="2:53" ht="14.25" customHeight="1" x14ac:dyDescent="0.25">
      <c r="B660" s="411"/>
      <c r="C660" s="428"/>
      <c r="D660" s="428"/>
      <c r="E660" s="411"/>
      <c r="F660" s="411"/>
      <c r="G660" s="411"/>
      <c r="H660" s="411"/>
      <c r="I660" s="411"/>
      <c r="J660" s="411"/>
      <c r="K660" s="411"/>
      <c r="L660" s="411"/>
      <c r="M660" s="411"/>
      <c r="N660" s="411"/>
      <c r="O660" s="411"/>
      <c r="P660" s="411"/>
      <c r="Q660" s="411"/>
      <c r="R660" s="411"/>
      <c r="S660" s="411"/>
      <c r="T660" s="411"/>
      <c r="U660" s="411"/>
      <c r="V660" s="411"/>
      <c r="W660" s="411"/>
      <c r="X660" s="411"/>
      <c r="Y660" s="411"/>
      <c r="Z660" s="411"/>
      <c r="AA660" s="411"/>
      <c r="AB660" s="411"/>
      <c r="AC660" s="411"/>
      <c r="AD660" s="411"/>
      <c r="AE660" s="411"/>
      <c r="AF660" s="411"/>
      <c r="AG660" s="411"/>
      <c r="AH660" s="411"/>
      <c r="AI660" s="411"/>
      <c r="AJ660" s="411"/>
      <c r="AK660" s="411"/>
      <c r="AL660" s="411"/>
      <c r="AM660" s="411"/>
      <c r="AN660" s="411"/>
      <c r="AO660" s="411"/>
      <c r="AP660" s="411"/>
      <c r="AQ660" s="411"/>
      <c r="AR660" s="411"/>
      <c r="AS660" s="411"/>
      <c r="AT660" s="411"/>
      <c r="AU660" s="411"/>
      <c r="AV660" s="411"/>
      <c r="AW660" s="411"/>
      <c r="AX660" s="411"/>
      <c r="AY660" s="411"/>
      <c r="AZ660" s="411"/>
      <c r="BA660" s="411"/>
    </row>
    <row r="661" spans="2:53" ht="14.25" customHeight="1" x14ac:dyDescent="0.25">
      <c r="B661" s="411"/>
      <c r="C661" s="428"/>
      <c r="D661" s="428"/>
      <c r="E661" s="411"/>
      <c r="F661" s="411"/>
      <c r="G661" s="411"/>
      <c r="H661" s="411"/>
      <c r="I661" s="411"/>
      <c r="J661" s="411"/>
      <c r="K661" s="411"/>
      <c r="L661" s="411"/>
      <c r="M661" s="411"/>
      <c r="N661" s="411"/>
      <c r="O661" s="411"/>
      <c r="P661" s="411"/>
      <c r="Q661" s="411"/>
      <c r="R661" s="411"/>
      <c r="S661" s="411"/>
      <c r="T661" s="411"/>
      <c r="U661" s="411"/>
      <c r="V661" s="411"/>
      <c r="W661" s="411"/>
      <c r="X661" s="411"/>
      <c r="Y661" s="411"/>
      <c r="Z661" s="411"/>
      <c r="AA661" s="411"/>
      <c r="AB661" s="411"/>
      <c r="AC661" s="411"/>
      <c r="AD661" s="411"/>
      <c r="AE661" s="411"/>
      <c r="AF661" s="411"/>
      <c r="AG661" s="411"/>
      <c r="AH661" s="411"/>
      <c r="AI661" s="411"/>
      <c r="AJ661" s="411"/>
      <c r="AK661" s="411"/>
      <c r="AL661" s="411"/>
      <c r="AM661" s="411"/>
      <c r="AN661" s="411"/>
      <c r="AO661" s="411"/>
      <c r="AP661" s="411"/>
      <c r="AQ661" s="411"/>
      <c r="AR661" s="411"/>
      <c r="AS661" s="411"/>
      <c r="AT661" s="411"/>
      <c r="AU661" s="411"/>
      <c r="AV661" s="411"/>
      <c r="AW661" s="411"/>
      <c r="AX661" s="411"/>
      <c r="AY661" s="411"/>
      <c r="AZ661" s="411"/>
      <c r="BA661" s="411"/>
    </row>
    <row r="662" spans="2:53" ht="14.25" customHeight="1" x14ac:dyDescent="0.25">
      <c r="B662" s="411"/>
      <c r="C662" s="428"/>
      <c r="D662" s="428"/>
      <c r="E662" s="411"/>
      <c r="F662" s="411"/>
      <c r="G662" s="411"/>
      <c r="H662" s="411"/>
      <c r="I662" s="411"/>
      <c r="J662" s="411"/>
      <c r="K662" s="411"/>
      <c r="L662" s="411"/>
      <c r="M662" s="411"/>
      <c r="N662" s="411"/>
      <c r="O662" s="411"/>
      <c r="P662" s="411"/>
      <c r="Q662" s="411"/>
      <c r="R662" s="411"/>
      <c r="S662" s="411"/>
      <c r="T662" s="411"/>
      <c r="U662" s="411"/>
      <c r="V662" s="411"/>
      <c r="W662" s="411"/>
      <c r="X662" s="411"/>
      <c r="Y662" s="411"/>
      <c r="Z662" s="411"/>
      <c r="AA662" s="411"/>
      <c r="AB662" s="411"/>
      <c r="AC662" s="411"/>
      <c r="AD662" s="411"/>
      <c r="AE662" s="411"/>
      <c r="AF662" s="411"/>
      <c r="AG662" s="411"/>
      <c r="AH662" s="411"/>
      <c r="AI662" s="411"/>
      <c r="AJ662" s="411"/>
      <c r="AK662" s="411"/>
      <c r="AL662" s="411"/>
      <c r="AM662" s="411"/>
      <c r="AN662" s="411"/>
      <c r="AO662" s="411"/>
      <c r="AP662" s="411"/>
      <c r="AQ662" s="411"/>
      <c r="AR662" s="411"/>
      <c r="AS662" s="411"/>
      <c r="AT662" s="411"/>
      <c r="AU662" s="411"/>
      <c r="AV662" s="411"/>
      <c r="AW662" s="411"/>
      <c r="AX662" s="411"/>
      <c r="AY662" s="411"/>
      <c r="AZ662" s="411"/>
      <c r="BA662" s="411"/>
    </row>
    <row r="663" spans="2:53" ht="14.25" customHeight="1" x14ac:dyDescent="0.25">
      <c r="B663" s="411"/>
      <c r="C663" s="428"/>
      <c r="D663" s="428"/>
      <c r="E663" s="411"/>
      <c r="F663" s="411"/>
      <c r="G663" s="411"/>
      <c r="H663" s="411"/>
      <c r="I663" s="411"/>
      <c r="J663" s="411"/>
      <c r="K663" s="411"/>
      <c r="L663" s="411"/>
      <c r="M663" s="411"/>
      <c r="N663" s="411"/>
      <c r="O663" s="411"/>
      <c r="P663" s="411"/>
      <c r="Q663" s="411"/>
      <c r="R663" s="411"/>
      <c r="S663" s="411"/>
      <c r="T663" s="411"/>
      <c r="U663" s="411"/>
      <c r="V663" s="411"/>
      <c r="W663" s="411"/>
      <c r="X663" s="411"/>
      <c r="Y663" s="411"/>
      <c r="Z663" s="411"/>
      <c r="AA663" s="411"/>
      <c r="AB663" s="411"/>
      <c r="AC663" s="411"/>
      <c r="AD663" s="411"/>
      <c r="AE663" s="411"/>
      <c r="AF663" s="411"/>
      <c r="AG663" s="411"/>
      <c r="AH663" s="411"/>
      <c r="AI663" s="411"/>
      <c r="AJ663" s="411"/>
      <c r="AK663" s="411"/>
      <c r="AL663" s="411"/>
      <c r="AM663" s="411"/>
      <c r="AN663" s="411"/>
      <c r="AO663" s="411"/>
      <c r="AP663" s="411"/>
      <c r="AQ663" s="411"/>
      <c r="AR663" s="411"/>
      <c r="AS663" s="411"/>
      <c r="AT663" s="411"/>
      <c r="AU663" s="411"/>
      <c r="AV663" s="411"/>
      <c r="AW663" s="411"/>
      <c r="AX663" s="411"/>
      <c r="AY663" s="411"/>
      <c r="AZ663" s="411"/>
      <c r="BA663" s="411"/>
    </row>
    <row r="664" spans="2:53" ht="14.25" customHeight="1" x14ac:dyDescent="0.25">
      <c r="B664" s="411"/>
      <c r="C664" s="428"/>
      <c r="D664" s="428"/>
      <c r="E664" s="411"/>
      <c r="F664" s="411"/>
      <c r="G664" s="411"/>
      <c r="H664" s="411"/>
      <c r="I664" s="411"/>
      <c r="J664" s="411"/>
      <c r="K664" s="411"/>
      <c r="L664" s="411"/>
      <c r="M664" s="411"/>
      <c r="N664" s="411"/>
      <c r="O664" s="411"/>
      <c r="P664" s="411"/>
      <c r="Q664" s="411"/>
      <c r="R664" s="411"/>
      <c r="S664" s="411"/>
      <c r="T664" s="411"/>
      <c r="U664" s="411"/>
      <c r="V664" s="411"/>
      <c r="W664" s="411"/>
      <c r="X664" s="411"/>
      <c r="Y664" s="411"/>
      <c r="Z664" s="411"/>
      <c r="AA664" s="411"/>
      <c r="AB664" s="411"/>
      <c r="AC664" s="411"/>
      <c r="AD664" s="411"/>
      <c r="AE664" s="411"/>
      <c r="AF664" s="411"/>
      <c r="AG664" s="411"/>
      <c r="AH664" s="411"/>
      <c r="AI664" s="411"/>
      <c r="AJ664" s="411"/>
      <c r="AK664" s="411"/>
      <c r="AL664" s="411"/>
      <c r="AM664" s="411"/>
      <c r="AN664" s="411"/>
      <c r="AO664" s="411"/>
      <c r="AP664" s="411"/>
      <c r="AQ664" s="411"/>
      <c r="AR664" s="411"/>
      <c r="AS664" s="411"/>
      <c r="AT664" s="411"/>
      <c r="AU664" s="411"/>
      <c r="AV664" s="411"/>
      <c r="AW664" s="411"/>
      <c r="AX664" s="411"/>
      <c r="AY664" s="411"/>
      <c r="AZ664" s="411"/>
      <c r="BA664" s="411"/>
    </row>
    <row r="665" spans="2:53" ht="14.25" customHeight="1" x14ac:dyDescent="0.25">
      <c r="B665" s="411"/>
      <c r="C665" s="428"/>
      <c r="D665" s="428"/>
      <c r="E665" s="411"/>
      <c r="F665" s="411"/>
      <c r="G665" s="411"/>
      <c r="H665" s="411"/>
      <c r="I665" s="411"/>
      <c r="J665" s="411"/>
      <c r="K665" s="411"/>
      <c r="L665" s="411"/>
      <c r="M665" s="411"/>
      <c r="N665" s="411"/>
      <c r="O665" s="411"/>
      <c r="P665" s="411"/>
      <c r="Q665" s="411"/>
      <c r="R665" s="411"/>
      <c r="S665" s="411"/>
      <c r="T665" s="411"/>
      <c r="U665" s="411"/>
      <c r="V665" s="411"/>
      <c r="W665" s="411"/>
      <c r="X665" s="411"/>
      <c r="Y665" s="411"/>
      <c r="Z665" s="411"/>
      <c r="AA665" s="411"/>
      <c r="AB665" s="411"/>
      <c r="AC665" s="411"/>
      <c r="AD665" s="411"/>
      <c r="AE665" s="411"/>
      <c r="AF665" s="411"/>
      <c r="AG665" s="411"/>
      <c r="AH665" s="411"/>
      <c r="AI665" s="411"/>
      <c r="AJ665" s="411"/>
      <c r="AK665" s="411"/>
      <c r="AL665" s="411"/>
      <c r="AM665" s="411"/>
      <c r="AN665" s="411"/>
      <c r="AO665" s="411"/>
      <c r="AP665" s="411"/>
      <c r="AQ665" s="411"/>
      <c r="AR665" s="411"/>
      <c r="AS665" s="411"/>
      <c r="AT665" s="411"/>
      <c r="AU665" s="411"/>
      <c r="AV665" s="411"/>
      <c r="AW665" s="411"/>
      <c r="AX665" s="411"/>
      <c r="AY665" s="411"/>
      <c r="AZ665" s="411"/>
      <c r="BA665" s="411"/>
    </row>
    <row r="666" spans="2:53" ht="14.25" customHeight="1" x14ac:dyDescent="0.25">
      <c r="B666" s="411"/>
      <c r="C666" s="428"/>
      <c r="D666" s="428"/>
      <c r="E666" s="411"/>
      <c r="F666" s="411"/>
      <c r="G666" s="411"/>
      <c r="H666" s="411"/>
      <c r="I666" s="411"/>
      <c r="J666" s="411"/>
      <c r="K666" s="411"/>
      <c r="L666" s="411"/>
      <c r="M666" s="411"/>
      <c r="N666" s="411"/>
      <c r="O666" s="411"/>
      <c r="P666" s="411"/>
      <c r="Q666" s="411"/>
      <c r="R666" s="411"/>
      <c r="S666" s="411"/>
      <c r="T666" s="411"/>
      <c r="U666" s="411"/>
      <c r="V666" s="411"/>
      <c r="W666" s="411"/>
      <c r="X666" s="411"/>
      <c r="Y666" s="411"/>
      <c r="Z666" s="411"/>
      <c r="AA666" s="411"/>
      <c r="AB666" s="411"/>
      <c r="AC666" s="411"/>
      <c r="AD666" s="411"/>
      <c r="AE666" s="411"/>
      <c r="AF666" s="411"/>
      <c r="AG666" s="411"/>
      <c r="AH666" s="411"/>
      <c r="AI666" s="411"/>
      <c r="AJ666" s="411"/>
      <c r="AK666" s="411"/>
      <c r="AL666" s="411"/>
      <c r="AM666" s="411"/>
      <c r="AN666" s="411"/>
      <c r="AO666" s="411"/>
      <c r="AP666" s="411"/>
      <c r="AQ666" s="411"/>
      <c r="AR666" s="411"/>
      <c r="AS666" s="411"/>
      <c r="AT666" s="411"/>
      <c r="AU666" s="411"/>
      <c r="AV666" s="411"/>
      <c r="AW666" s="411"/>
      <c r="AX666" s="411"/>
      <c r="AY666" s="411"/>
      <c r="AZ666" s="411"/>
      <c r="BA666" s="411"/>
    </row>
    <row r="667" spans="2:53" ht="14.25" customHeight="1" x14ac:dyDescent="0.25">
      <c r="B667" s="411"/>
      <c r="C667" s="428"/>
      <c r="D667" s="428"/>
      <c r="E667" s="411"/>
      <c r="F667" s="411"/>
      <c r="G667" s="411"/>
      <c r="H667" s="411"/>
      <c r="I667" s="411"/>
      <c r="J667" s="411"/>
      <c r="K667" s="411"/>
      <c r="L667" s="411"/>
      <c r="M667" s="411"/>
      <c r="N667" s="411"/>
      <c r="O667" s="411"/>
      <c r="P667" s="411"/>
      <c r="Q667" s="411"/>
      <c r="R667" s="411"/>
      <c r="S667" s="411"/>
      <c r="T667" s="411"/>
      <c r="U667" s="411"/>
      <c r="V667" s="411"/>
      <c r="W667" s="411"/>
      <c r="X667" s="411"/>
      <c r="Y667" s="411"/>
      <c r="Z667" s="411"/>
      <c r="AA667" s="411"/>
      <c r="AB667" s="411"/>
      <c r="AC667" s="411"/>
      <c r="AD667" s="411"/>
      <c r="AE667" s="411"/>
      <c r="AF667" s="411"/>
      <c r="AG667" s="411"/>
      <c r="AH667" s="411"/>
      <c r="AI667" s="411"/>
      <c r="AJ667" s="411"/>
      <c r="AK667" s="411"/>
      <c r="AL667" s="411"/>
      <c r="AM667" s="411"/>
      <c r="AN667" s="411"/>
      <c r="AO667" s="411"/>
      <c r="AP667" s="411"/>
      <c r="AQ667" s="411"/>
      <c r="AR667" s="411"/>
      <c r="AS667" s="411"/>
      <c r="AT667" s="411"/>
      <c r="AU667" s="411"/>
      <c r="AV667" s="411"/>
      <c r="AW667" s="411"/>
      <c r="AX667" s="411"/>
      <c r="AY667" s="411"/>
      <c r="AZ667" s="411"/>
      <c r="BA667" s="411"/>
    </row>
    <row r="668" spans="2:53" ht="14.25" customHeight="1" x14ac:dyDescent="0.25">
      <c r="B668" s="411"/>
      <c r="C668" s="428"/>
      <c r="D668" s="428"/>
      <c r="E668" s="411"/>
      <c r="F668" s="411"/>
      <c r="G668" s="411"/>
      <c r="H668" s="411"/>
      <c r="I668" s="411"/>
      <c r="J668" s="411"/>
      <c r="K668" s="411"/>
      <c r="L668" s="411"/>
      <c r="M668" s="411"/>
      <c r="N668" s="411"/>
      <c r="O668" s="411"/>
      <c r="P668" s="411"/>
      <c r="Q668" s="411"/>
      <c r="R668" s="411"/>
      <c r="S668" s="411"/>
      <c r="T668" s="411"/>
      <c r="U668" s="411"/>
      <c r="V668" s="411"/>
      <c r="W668" s="411"/>
      <c r="X668" s="411"/>
      <c r="Y668" s="411"/>
      <c r="Z668" s="411"/>
      <c r="AA668" s="411"/>
      <c r="AB668" s="411"/>
      <c r="AC668" s="411"/>
      <c r="AD668" s="411"/>
      <c r="AE668" s="411"/>
      <c r="AF668" s="411"/>
      <c r="AG668" s="411"/>
      <c r="AH668" s="411"/>
      <c r="AI668" s="411"/>
      <c r="AJ668" s="411"/>
      <c r="AK668" s="411"/>
      <c r="AL668" s="411"/>
      <c r="AM668" s="411"/>
      <c r="AN668" s="411"/>
      <c r="AO668" s="411"/>
      <c r="AP668" s="411"/>
      <c r="AQ668" s="411"/>
      <c r="AR668" s="411"/>
      <c r="AS668" s="411"/>
      <c r="AT668" s="411"/>
      <c r="AU668" s="411"/>
      <c r="AV668" s="411"/>
      <c r="AW668" s="411"/>
      <c r="AX668" s="411"/>
      <c r="AY668" s="411"/>
      <c r="AZ668" s="411"/>
      <c r="BA668" s="411"/>
    </row>
    <row r="669" spans="2:53" ht="14.25" customHeight="1" x14ac:dyDescent="0.25">
      <c r="B669" s="411"/>
      <c r="C669" s="428"/>
      <c r="D669" s="428"/>
      <c r="E669" s="411"/>
      <c r="F669" s="411"/>
      <c r="G669" s="411"/>
      <c r="H669" s="411"/>
      <c r="I669" s="411"/>
      <c r="J669" s="411"/>
      <c r="K669" s="411"/>
      <c r="L669" s="411"/>
      <c r="M669" s="411"/>
      <c r="N669" s="411"/>
      <c r="O669" s="411"/>
      <c r="P669" s="411"/>
      <c r="Q669" s="411"/>
      <c r="R669" s="411"/>
      <c r="S669" s="411"/>
      <c r="T669" s="411"/>
      <c r="U669" s="411"/>
      <c r="V669" s="411"/>
      <c r="W669" s="411"/>
      <c r="X669" s="411"/>
      <c r="Y669" s="411"/>
      <c r="Z669" s="411"/>
      <c r="AA669" s="411"/>
      <c r="AB669" s="411"/>
      <c r="AC669" s="411"/>
      <c r="AD669" s="411"/>
      <c r="AE669" s="411"/>
      <c r="AF669" s="411"/>
      <c r="AG669" s="411"/>
      <c r="AH669" s="411"/>
      <c r="AI669" s="411"/>
      <c r="AJ669" s="411"/>
      <c r="AK669" s="411"/>
      <c r="AL669" s="411"/>
      <c r="AM669" s="411"/>
      <c r="AN669" s="411"/>
      <c r="AO669" s="411"/>
      <c r="AP669" s="411"/>
      <c r="AQ669" s="411"/>
      <c r="AR669" s="411"/>
      <c r="AS669" s="411"/>
      <c r="AT669" s="411"/>
      <c r="AU669" s="411"/>
      <c r="AV669" s="411"/>
      <c r="AW669" s="411"/>
      <c r="AX669" s="411"/>
      <c r="AY669" s="411"/>
      <c r="AZ669" s="411"/>
      <c r="BA669" s="411"/>
    </row>
    <row r="670" spans="2:53" ht="14.25" customHeight="1" x14ac:dyDescent="0.25">
      <c r="B670" s="411"/>
      <c r="C670" s="428"/>
      <c r="D670" s="428"/>
      <c r="E670" s="411"/>
      <c r="F670" s="411"/>
      <c r="G670" s="411"/>
      <c r="H670" s="411"/>
      <c r="I670" s="411"/>
      <c r="J670" s="411"/>
      <c r="K670" s="411"/>
      <c r="L670" s="411"/>
      <c r="M670" s="411"/>
      <c r="N670" s="411"/>
      <c r="O670" s="411"/>
      <c r="P670" s="411"/>
      <c r="Q670" s="411"/>
      <c r="R670" s="411"/>
      <c r="S670" s="411"/>
      <c r="T670" s="411"/>
      <c r="U670" s="411"/>
      <c r="V670" s="411"/>
      <c r="W670" s="411"/>
      <c r="X670" s="411"/>
      <c r="Y670" s="411"/>
      <c r="Z670" s="411"/>
      <c r="AA670" s="411"/>
      <c r="AB670" s="411"/>
      <c r="AC670" s="411"/>
      <c r="AD670" s="411"/>
      <c r="AE670" s="411"/>
      <c r="AF670" s="411"/>
      <c r="AG670" s="411"/>
      <c r="AH670" s="411"/>
      <c r="AI670" s="411"/>
      <c r="AJ670" s="411"/>
      <c r="AK670" s="411"/>
      <c r="AL670" s="411"/>
      <c r="AM670" s="411"/>
      <c r="AN670" s="411"/>
      <c r="AO670" s="411"/>
      <c r="AP670" s="411"/>
      <c r="AQ670" s="411"/>
      <c r="AR670" s="411"/>
      <c r="AS670" s="411"/>
      <c r="AT670" s="411"/>
      <c r="AU670" s="411"/>
      <c r="AV670" s="411"/>
      <c r="AW670" s="411"/>
      <c r="AX670" s="411"/>
      <c r="AY670" s="411"/>
      <c r="AZ670" s="411"/>
      <c r="BA670" s="411"/>
    </row>
    <row r="671" spans="2:53" ht="14.25" customHeight="1" x14ac:dyDescent="0.25">
      <c r="B671" s="411"/>
      <c r="C671" s="428"/>
      <c r="D671" s="428"/>
      <c r="E671" s="411"/>
      <c r="F671" s="411"/>
      <c r="G671" s="411"/>
      <c r="H671" s="411"/>
      <c r="I671" s="411"/>
      <c r="J671" s="411"/>
      <c r="K671" s="411"/>
      <c r="L671" s="411"/>
      <c r="M671" s="411"/>
      <c r="N671" s="411"/>
      <c r="O671" s="411"/>
      <c r="P671" s="411"/>
      <c r="Q671" s="411"/>
      <c r="R671" s="411"/>
      <c r="S671" s="411"/>
      <c r="T671" s="411"/>
      <c r="U671" s="411"/>
      <c r="V671" s="411"/>
      <c r="W671" s="411"/>
      <c r="X671" s="411"/>
      <c r="Y671" s="411"/>
      <c r="Z671" s="411"/>
      <c r="AA671" s="411"/>
      <c r="AB671" s="411"/>
      <c r="AC671" s="411"/>
      <c r="AD671" s="411"/>
      <c r="AE671" s="411"/>
      <c r="AF671" s="411"/>
      <c r="AG671" s="411"/>
      <c r="AH671" s="411"/>
      <c r="AI671" s="411"/>
      <c r="AJ671" s="411"/>
      <c r="AK671" s="411"/>
      <c r="AL671" s="411"/>
      <c r="AM671" s="411"/>
      <c r="AN671" s="411"/>
      <c r="AO671" s="411"/>
      <c r="AP671" s="411"/>
      <c r="AQ671" s="411"/>
      <c r="AR671" s="411"/>
      <c r="AS671" s="411"/>
      <c r="AT671" s="411"/>
      <c r="AU671" s="411"/>
      <c r="AV671" s="411"/>
      <c r="AW671" s="411"/>
      <c r="AX671" s="411"/>
      <c r="AY671" s="411"/>
      <c r="AZ671" s="411"/>
      <c r="BA671" s="411"/>
    </row>
    <row r="672" spans="2:53" ht="14.25" customHeight="1" x14ac:dyDescent="0.25">
      <c r="B672" s="411"/>
      <c r="C672" s="428"/>
      <c r="D672" s="428"/>
      <c r="E672" s="411"/>
      <c r="F672" s="411"/>
      <c r="G672" s="411"/>
      <c r="H672" s="411"/>
      <c r="I672" s="411"/>
      <c r="J672" s="411"/>
      <c r="K672" s="411"/>
      <c r="L672" s="411"/>
      <c r="M672" s="411"/>
      <c r="N672" s="411"/>
      <c r="O672" s="411"/>
      <c r="P672" s="411"/>
      <c r="Q672" s="411"/>
      <c r="R672" s="411"/>
      <c r="S672" s="411"/>
      <c r="T672" s="411"/>
      <c r="U672" s="411"/>
      <c r="V672" s="411"/>
      <c r="W672" s="411"/>
      <c r="X672" s="411"/>
      <c r="Y672" s="411"/>
      <c r="Z672" s="411"/>
      <c r="AA672" s="411"/>
      <c r="AB672" s="411"/>
      <c r="AC672" s="411"/>
      <c r="AD672" s="411"/>
      <c r="AE672" s="411"/>
      <c r="AF672" s="411"/>
      <c r="AG672" s="411"/>
      <c r="AH672" s="411"/>
      <c r="AI672" s="411"/>
      <c r="AJ672" s="411"/>
      <c r="AK672" s="411"/>
      <c r="AL672" s="411"/>
      <c r="AM672" s="411"/>
      <c r="AN672" s="411"/>
      <c r="AO672" s="411"/>
      <c r="AP672" s="411"/>
      <c r="AQ672" s="411"/>
      <c r="AR672" s="411"/>
      <c r="AS672" s="411"/>
      <c r="AT672" s="411"/>
      <c r="AU672" s="411"/>
      <c r="AV672" s="411"/>
      <c r="AW672" s="411"/>
      <c r="AX672" s="411"/>
      <c r="AY672" s="411"/>
      <c r="AZ672" s="411"/>
      <c r="BA672" s="411"/>
    </row>
    <row r="673" spans="2:53" ht="14.25" customHeight="1" x14ac:dyDescent="0.25">
      <c r="B673" s="411"/>
      <c r="C673" s="428"/>
      <c r="D673" s="428"/>
      <c r="E673" s="411"/>
      <c r="F673" s="411"/>
      <c r="G673" s="411"/>
      <c r="H673" s="411"/>
      <c r="I673" s="411"/>
      <c r="J673" s="411"/>
      <c r="K673" s="411"/>
      <c r="L673" s="411"/>
      <c r="M673" s="411"/>
      <c r="N673" s="411"/>
      <c r="O673" s="411"/>
      <c r="P673" s="411"/>
      <c r="Q673" s="411"/>
      <c r="R673" s="411"/>
      <c r="S673" s="411"/>
      <c r="T673" s="411"/>
      <c r="U673" s="411"/>
      <c r="V673" s="411"/>
      <c r="W673" s="411"/>
      <c r="X673" s="411"/>
      <c r="Y673" s="411"/>
      <c r="Z673" s="411"/>
      <c r="AA673" s="411"/>
      <c r="AB673" s="411"/>
      <c r="AC673" s="411"/>
      <c r="AD673" s="411"/>
      <c r="AE673" s="411"/>
      <c r="AF673" s="411"/>
      <c r="AG673" s="411"/>
      <c r="AH673" s="411"/>
      <c r="AI673" s="411"/>
      <c r="AJ673" s="411"/>
      <c r="AK673" s="411"/>
      <c r="AL673" s="411"/>
      <c r="AM673" s="411"/>
      <c r="AN673" s="411"/>
      <c r="AO673" s="411"/>
      <c r="AP673" s="411"/>
      <c r="AQ673" s="411"/>
      <c r="AR673" s="411"/>
      <c r="AS673" s="411"/>
      <c r="AT673" s="411"/>
      <c r="AU673" s="411"/>
      <c r="AV673" s="411"/>
      <c r="AW673" s="411"/>
      <c r="AX673" s="411"/>
      <c r="AY673" s="411"/>
      <c r="AZ673" s="411"/>
      <c r="BA673" s="411"/>
    </row>
    <row r="674" spans="2:53" ht="14.25" customHeight="1" x14ac:dyDescent="0.25">
      <c r="B674" s="411"/>
      <c r="C674" s="428"/>
      <c r="D674" s="428"/>
      <c r="E674" s="411"/>
      <c r="F674" s="411"/>
      <c r="G674" s="411"/>
      <c r="H674" s="411"/>
      <c r="I674" s="411"/>
      <c r="J674" s="411"/>
      <c r="K674" s="411"/>
      <c r="L674" s="411"/>
      <c r="M674" s="411"/>
      <c r="N674" s="411"/>
      <c r="O674" s="411"/>
      <c r="P674" s="411"/>
      <c r="Q674" s="411"/>
      <c r="R674" s="411"/>
      <c r="S674" s="411"/>
      <c r="T674" s="411"/>
      <c r="U674" s="411"/>
      <c r="V674" s="411"/>
      <c r="W674" s="411"/>
      <c r="X674" s="411"/>
      <c r="Y674" s="411"/>
      <c r="Z674" s="411"/>
      <c r="AA674" s="411"/>
      <c r="AB674" s="411"/>
      <c r="AC674" s="411"/>
      <c r="AD674" s="411"/>
      <c r="AE674" s="411"/>
      <c r="AF674" s="411"/>
      <c r="AG674" s="411"/>
      <c r="AH674" s="411"/>
      <c r="AI674" s="411"/>
      <c r="AJ674" s="411"/>
      <c r="AK674" s="411"/>
      <c r="AL674" s="411"/>
      <c r="AM674" s="411"/>
      <c r="AN674" s="411"/>
      <c r="AO674" s="411"/>
      <c r="AP674" s="411"/>
      <c r="AQ674" s="411"/>
      <c r="AR674" s="411"/>
      <c r="AS674" s="411"/>
      <c r="AT674" s="411"/>
      <c r="AU674" s="411"/>
      <c r="AV674" s="411"/>
      <c r="AW674" s="411"/>
      <c r="AX674" s="411"/>
      <c r="AY674" s="411"/>
      <c r="AZ674" s="411"/>
      <c r="BA674" s="411"/>
    </row>
    <row r="675" spans="2:53" ht="14.25" customHeight="1" x14ac:dyDescent="0.25">
      <c r="B675" s="411"/>
      <c r="C675" s="428"/>
      <c r="D675" s="428"/>
      <c r="E675" s="411"/>
      <c r="F675" s="411"/>
      <c r="G675" s="411"/>
      <c r="H675" s="411"/>
      <c r="I675" s="411"/>
      <c r="J675" s="411"/>
      <c r="K675" s="411"/>
      <c r="L675" s="411"/>
      <c r="M675" s="411"/>
      <c r="N675" s="411"/>
      <c r="O675" s="411"/>
      <c r="P675" s="411"/>
      <c r="Q675" s="411"/>
      <c r="R675" s="411"/>
      <c r="S675" s="411"/>
      <c r="T675" s="411"/>
      <c r="U675" s="411"/>
      <c r="V675" s="411"/>
      <c r="W675" s="411"/>
      <c r="X675" s="411"/>
      <c r="Y675" s="411"/>
      <c r="Z675" s="411"/>
      <c r="AA675" s="411"/>
      <c r="AB675" s="411"/>
      <c r="AC675" s="411"/>
      <c r="AD675" s="411"/>
      <c r="AE675" s="411"/>
      <c r="AF675" s="411"/>
      <c r="AG675" s="411"/>
      <c r="AH675" s="411"/>
      <c r="AI675" s="411"/>
      <c r="AJ675" s="411"/>
      <c r="AK675" s="411"/>
      <c r="AL675" s="411"/>
      <c r="AM675" s="411"/>
      <c r="AN675" s="411"/>
      <c r="AO675" s="411"/>
      <c r="AP675" s="411"/>
      <c r="AQ675" s="411"/>
      <c r="AR675" s="411"/>
      <c r="AS675" s="411"/>
      <c r="AT675" s="411"/>
      <c r="AU675" s="411"/>
      <c r="AV675" s="411"/>
      <c r="AW675" s="411"/>
      <c r="AX675" s="411"/>
      <c r="AY675" s="411"/>
      <c r="AZ675" s="411"/>
      <c r="BA675" s="411"/>
    </row>
    <row r="676" spans="2:53" ht="14.25" customHeight="1" x14ac:dyDescent="0.25">
      <c r="B676" s="411"/>
      <c r="C676" s="428"/>
      <c r="D676" s="428"/>
      <c r="E676" s="411"/>
      <c r="F676" s="411"/>
      <c r="G676" s="411"/>
      <c r="H676" s="411"/>
      <c r="I676" s="411"/>
      <c r="J676" s="411"/>
      <c r="K676" s="411"/>
      <c r="L676" s="411"/>
      <c r="M676" s="411"/>
      <c r="N676" s="411"/>
      <c r="O676" s="411"/>
      <c r="P676" s="411"/>
      <c r="Q676" s="411"/>
      <c r="R676" s="411"/>
      <c r="S676" s="411"/>
      <c r="T676" s="411"/>
      <c r="U676" s="411"/>
      <c r="V676" s="411"/>
      <c r="W676" s="411"/>
      <c r="X676" s="411"/>
      <c r="Y676" s="411"/>
      <c r="Z676" s="411"/>
      <c r="AA676" s="411"/>
      <c r="AB676" s="411"/>
      <c r="AC676" s="411"/>
      <c r="AD676" s="411"/>
      <c r="AE676" s="411"/>
      <c r="AF676" s="411"/>
      <c r="AG676" s="411"/>
      <c r="AH676" s="411"/>
      <c r="AI676" s="411"/>
      <c r="AJ676" s="411"/>
      <c r="AK676" s="411"/>
      <c r="AL676" s="411"/>
      <c r="AM676" s="411"/>
      <c r="AN676" s="411"/>
      <c r="AO676" s="411"/>
      <c r="AP676" s="411"/>
      <c r="AQ676" s="411"/>
      <c r="AR676" s="411"/>
      <c r="AS676" s="411"/>
      <c r="AT676" s="411"/>
      <c r="AU676" s="411"/>
      <c r="AV676" s="411"/>
      <c r="AW676" s="411"/>
      <c r="AX676" s="411"/>
      <c r="AY676" s="411"/>
      <c r="AZ676" s="411"/>
      <c r="BA676" s="411"/>
    </row>
    <row r="677" spans="2:53" ht="14.25" customHeight="1" x14ac:dyDescent="0.25">
      <c r="B677" s="411"/>
      <c r="C677" s="428"/>
      <c r="D677" s="428"/>
      <c r="E677" s="411"/>
      <c r="F677" s="411"/>
      <c r="G677" s="411"/>
      <c r="H677" s="411"/>
      <c r="I677" s="411"/>
      <c r="J677" s="411"/>
      <c r="K677" s="411"/>
      <c r="L677" s="411"/>
      <c r="M677" s="411"/>
      <c r="N677" s="411"/>
      <c r="O677" s="411"/>
      <c r="P677" s="411"/>
      <c r="Q677" s="411"/>
      <c r="R677" s="411"/>
      <c r="S677" s="411"/>
      <c r="T677" s="411"/>
      <c r="U677" s="411"/>
      <c r="V677" s="411"/>
      <c r="W677" s="411"/>
      <c r="X677" s="411"/>
      <c r="Y677" s="411"/>
      <c r="Z677" s="411"/>
      <c r="AA677" s="411"/>
      <c r="AB677" s="411"/>
      <c r="AC677" s="411"/>
      <c r="AD677" s="411"/>
      <c r="AE677" s="411"/>
      <c r="AF677" s="411"/>
      <c r="AG677" s="411"/>
      <c r="AH677" s="411"/>
      <c r="AI677" s="411"/>
      <c r="AJ677" s="411"/>
      <c r="AK677" s="411"/>
      <c r="AL677" s="411"/>
      <c r="AM677" s="411"/>
      <c r="AN677" s="411"/>
      <c r="AO677" s="411"/>
      <c r="AP677" s="411"/>
      <c r="AQ677" s="411"/>
      <c r="AR677" s="411"/>
      <c r="AS677" s="411"/>
      <c r="AT677" s="411"/>
      <c r="AU677" s="411"/>
      <c r="AV677" s="411"/>
      <c r="AW677" s="411"/>
      <c r="AX677" s="411"/>
      <c r="AY677" s="411"/>
      <c r="AZ677" s="411"/>
      <c r="BA677" s="411"/>
    </row>
    <row r="678" spans="2:53" ht="14.25" customHeight="1" x14ac:dyDescent="0.25">
      <c r="B678" s="411"/>
      <c r="C678" s="428"/>
      <c r="D678" s="428"/>
      <c r="E678" s="411"/>
      <c r="F678" s="411"/>
      <c r="G678" s="411"/>
      <c r="H678" s="411"/>
      <c r="I678" s="411"/>
      <c r="J678" s="411"/>
      <c r="K678" s="411"/>
      <c r="L678" s="411"/>
      <c r="M678" s="411"/>
      <c r="N678" s="411"/>
      <c r="O678" s="411"/>
      <c r="P678" s="411"/>
      <c r="Q678" s="411"/>
      <c r="R678" s="411"/>
      <c r="S678" s="411"/>
      <c r="T678" s="411"/>
      <c r="U678" s="411"/>
      <c r="V678" s="411"/>
      <c r="W678" s="411"/>
      <c r="X678" s="411"/>
      <c r="Y678" s="411"/>
      <c r="Z678" s="411"/>
      <c r="AA678" s="411"/>
      <c r="AB678" s="411"/>
      <c r="AC678" s="411"/>
      <c r="AD678" s="411"/>
      <c r="AE678" s="411"/>
      <c r="AF678" s="411"/>
      <c r="AG678" s="411"/>
      <c r="AH678" s="411"/>
      <c r="AI678" s="411"/>
      <c r="AJ678" s="411"/>
      <c r="AK678" s="411"/>
      <c r="AL678" s="411"/>
      <c r="AM678" s="411"/>
      <c r="AN678" s="411"/>
      <c r="AO678" s="411"/>
      <c r="AP678" s="411"/>
      <c r="AQ678" s="411"/>
      <c r="AR678" s="411"/>
      <c r="AS678" s="411"/>
      <c r="AT678" s="411"/>
      <c r="AU678" s="411"/>
      <c r="AV678" s="411"/>
      <c r="AW678" s="411"/>
      <c r="AX678" s="411"/>
      <c r="AY678" s="411"/>
      <c r="AZ678" s="411"/>
      <c r="BA678" s="411"/>
    </row>
    <row r="679" spans="2:53" ht="14.25" customHeight="1" x14ac:dyDescent="0.25">
      <c r="B679" s="411"/>
      <c r="C679" s="428"/>
      <c r="D679" s="428"/>
      <c r="E679" s="411"/>
      <c r="F679" s="411"/>
      <c r="G679" s="411"/>
      <c r="H679" s="411"/>
      <c r="I679" s="411"/>
      <c r="J679" s="411"/>
      <c r="K679" s="411"/>
      <c r="L679" s="411"/>
      <c r="M679" s="411"/>
      <c r="N679" s="411"/>
      <c r="O679" s="411"/>
      <c r="P679" s="411"/>
      <c r="Q679" s="411"/>
      <c r="R679" s="411"/>
      <c r="S679" s="411"/>
      <c r="T679" s="411"/>
      <c r="U679" s="411"/>
      <c r="V679" s="411"/>
      <c r="W679" s="411"/>
      <c r="X679" s="411"/>
      <c r="Y679" s="411"/>
      <c r="Z679" s="411"/>
      <c r="AA679" s="411"/>
      <c r="AB679" s="411"/>
      <c r="AC679" s="411"/>
      <c r="AD679" s="411"/>
      <c r="AE679" s="411"/>
      <c r="AF679" s="411"/>
      <c r="AG679" s="411"/>
      <c r="AH679" s="411"/>
      <c r="AI679" s="411"/>
      <c r="AJ679" s="411"/>
      <c r="AK679" s="411"/>
      <c r="AL679" s="411"/>
      <c r="AM679" s="411"/>
      <c r="AN679" s="411"/>
      <c r="AO679" s="411"/>
      <c r="AP679" s="411"/>
      <c r="AQ679" s="411"/>
      <c r="AR679" s="411"/>
      <c r="AS679" s="411"/>
      <c r="AT679" s="411"/>
      <c r="AU679" s="411"/>
      <c r="AV679" s="411"/>
      <c r="AW679" s="411"/>
      <c r="AX679" s="411"/>
      <c r="AY679" s="411"/>
      <c r="AZ679" s="411"/>
      <c r="BA679" s="411"/>
    </row>
    <row r="680" spans="2:53" ht="14.25" customHeight="1" x14ac:dyDescent="0.25">
      <c r="B680" s="411"/>
      <c r="C680" s="428"/>
      <c r="D680" s="428"/>
      <c r="E680" s="411"/>
      <c r="F680" s="411"/>
      <c r="G680" s="411"/>
      <c r="H680" s="411"/>
      <c r="I680" s="411"/>
      <c r="J680" s="411"/>
      <c r="K680" s="411"/>
      <c r="L680" s="411"/>
      <c r="M680" s="411"/>
      <c r="N680" s="411"/>
      <c r="O680" s="411"/>
      <c r="P680" s="411"/>
      <c r="Q680" s="411"/>
      <c r="R680" s="411"/>
      <c r="S680" s="411"/>
      <c r="T680" s="411"/>
      <c r="U680" s="411"/>
      <c r="V680" s="411"/>
      <c r="W680" s="411"/>
      <c r="X680" s="411"/>
      <c r="Y680" s="411"/>
      <c r="Z680" s="411"/>
      <c r="AA680" s="411"/>
      <c r="AB680" s="411"/>
      <c r="AC680" s="411"/>
      <c r="AD680" s="411"/>
      <c r="AE680" s="411"/>
      <c r="AF680" s="411"/>
      <c r="AG680" s="411"/>
      <c r="AH680" s="411"/>
      <c r="AI680" s="411"/>
      <c r="AJ680" s="411"/>
      <c r="AK680" s="411"/>
      <c r="AL680" s="411"/>
      <c r="AM680" s="411"/>
      <c r="AN680" s="411"/>
      <c r="AO680" s="411"/>
      <c r="AP680" s="411"/>
      <c r="AQ680" s="411"/>
      <c r="AR680" s="411"/>
      <c r="AS680" s="411"/>
      <c r="AT680" s="411"/>
      <c r="AU680" s="411"/>
      <c r="AV680" s="411"/>
      <c r="AW680" s="411"/>
      <c r="AX680" s="411"/>
      <c r="AY680" s="411"/>
      <c r="AZ680" s="411"/>
      <c r="BA680" s="411"/>
    </row>
    <row r="681" spans="2:53" ht="14.25" customHeight="1" x14ac:dyDescent="0.25">
      <c r="B681" s="411"/>
      <c r="C681" s="428"/>
      <c r="D681" s="428"/>
      <c r="E681" s="411"/>
      <c r="F681" s="411"/>
      <c r="G681" s="411"/>
      <c r="H681" s="411"/>
      <c r="I681" s="411"/>
      <c r="J681" s="411"/>
      <c r="K681" s="411"/>
      <c r="L681" s="411"/>
      <c r="M681" s="411"/>
      <c r="N681" s="411"/>
      <c r="O681" s="411"/>
      <c r="P681" s="411"/>
      <c r="Q681" s="411"/>
      <c r="R681" s="411"/>
      <c r="S681" s="411"/>
      <c r="T681" s="411"/>
      <c r="U681" s="411"/>
      <c r="V681" s="411"/>
      <c r="W681" s="411"/>
      <c r="X681" s="411"/>
      <c r="Y681" s="411"/>
      <c r="Z681" s="411"/>
      <c r="AA681" s="411"/>
      <c r="AB681" s="411"/>
      <c r="AC681" s="411"/>
      <c r="AD681" s="411"/>
      <c r="AE681" s="411"/>
      <c r="AF681" s="411"/>
      <c r="AG681" s="411"/>
      <c r="AH681" s="411"/>
      <c r="AI681" s="411"/>
      <c r="AJ681" s="411"/>
      <c r="AK681" s="411"/>
      <c r="AL681" s="411"/>
      <c r="AM681" s="411"/>
      <c r="AN681" s="411"/>
      <c r="AO681" s="411"/>
      <c r="AP681" s="411"/>
      <c r="AQ681" s="411"/>
      <c r="AR681" s="411"/>
      <c r="AS681" s="411"/>
      <c r="AT681" s="411"/>
      <c r="AU681" s="411"/>
      <c r="AV681" s="411"/>
      <c r="AW681" s="411"/>
      <c r="AX681" s="411"/>
      <c r="AY681" s="411"/>
      <c r="AZ681" s="411"/>
      <c r="BA681" s="411"/>
    </row>
    <row r="682" spans="2:53" ht="14.25" customHeight="1" x14ac:dyDescent="0.25">
      <c r="B682" s="411"/>
      <c r="C682" s="428"/>
      <c r="D682" s="428"/>
      <c r="E682" s="411"/>
      <c r="F682" s="411"/>
      <c r="G682" s="411"/>
      <c r="H682" s="411"/>
      <c r="I682" s="411"/>
      <c r="J682" s="411"/>
      <c r="K682" s="411"/>
      <c r="L682" s="411"/>
      <c r="M682" s="411"/>
      <c r="N682" s="411"/>
      <c r="O682" s="411"/>
      <c r="P682" s="411"/>
      <c r="Q682" s="411"/>
      <c r="R682" s="411"/>
      <c r="S682" s="411"/>
      <c r="T682" s="411"/>
      <c r="U682" s="411"/>
      <c r="V682" s="411"/>
      <c r="W682" s="411"/>
      <c r="X682" s="411"/>
      <c r="Y682" s="411"/>
      <c r="Z682" s="411"/>
      <c r="AA682" s="411"/>
      <c r="AB682" s="411"/>
      <c r="AC682" s="411"/>
      <c r="AD682" s="411"/>
      <c r="AE682" s="411"/>
      <c r="AF682" s="411"/>
      <c r="AG682" s="411"/>
      <c r="AH682" s="411"/>
      <c r="AI682" s="411"/>
      <c r="AJ682" s="411"/>
      <c r="AK682" s="411"/>
      <c r="AL682" s="411"/>
      <c r="AM682" s="411"/>
      <c r="AN682" s="411"/>
      <c r="AO682" s="411"/>
      <c r="AP682" s="411"/>
      <c r="AQ682" s="411"/>
      <c r="AR682" s="411"/>
      <c r="AS682" s="411"/>
      <c r="AT682" s="411"/>
      <c r="AU682" s="411"/>
      <c r="AV682" s="411"/>
      <c r="AW682" s="411"/>
      <c r="AX682" s="411"/>
      <c r="AY682" s="411"/>
      <c r="AZ682" s="411"/>
      <c r="BA682" s="411"/>
    </row>
    <row r="683" spans="2:53" ht="14.25" customHeight="1" x14ac:dyDescent="0.25">
      <c r="B683" s="411"/>
      <c r="C683" s="428"/>
      <c r="D683" s="428"/>
      <c r="E683" s="411"/>
      <c r="F683" s="411"/>
      <c r="G683" s="411"/>
      <c r="H683" s="411"/>
      <c r="I683" s="411"/>
      <c r="J683" s="411"/>
      <c r="K683" s="411"/>
      <c r="L683" s="411"/>
      <c r="M683" s="411"/>
      <c r="N683" s="411"/>
      <c r="O683" s="411"/>
      <c r="P683" s="411"/>
      <c r="Q683" s="411"/>
      <c r="R683" s="411"/>
      <c r="S683" s="411"/>
      <c r="T683" s="411"/>
      <c r="U683" s="411"/>
      <c r="V683" s="411"/>
      <c r="W683" s="411"/>
      <c r="X683" s="411"/>
      <c r="Y683" s="411"/>
      <c r="Z683" s="411"/>
      <c r="AA683" s="411"/>
      <c r="AB683" s="411"/>
      <c r="AC683" s="411"/>
      <c r="AD683" s="411"/>
      <c r="AE683" s="411"/>
      <c r="AF683" s="411"/>
      <c r="AG683" s="411"/>
      <c r="AH683" s="411"/>
      <c r="AI683" s="411"/>
      <c r="AJ683" s="411"/>
      <c r="AK683" s="411"/>
      <c r="AL683" s="411"/>
      <c r="AM683" s="411"/>
      <c r="AN683" s="411"/>
      <c r="AO683" s="411"/>
      <c r="AP683" s="411"/>
      <c r="AQ683" s="411"/>
      <c r="AR683" s="411"/>
      <c r="AS683" s="411"/>
      <c r="AT683" s="411"/>
      <c r="AU683" s="411"/>
      <c r="AV683" s="411"/>
      <c r="AW683" s="411"/>
      <c r="AX683" s="411"/>
      <c r="AY683" s="411"/>
      <c r="AZ683" s="411"/>
      <c r="BA683" s="411"/>
    </row>
    <row r="684" spans="2:53" ht="14.25" customHeight="1" x14ac:dyDescent="0.25">
      <c r="B684" s="411"/>
      <c r="C684" s="428"/>
      <c r="D684" s="428"/>
      <c r="E684" s="411"/>
      <c r="F684" s="411"/>
      <c r="G684" s="411"/>
      <c r="H684" s="411"/>
      <c r="I684" s="411"/>
      <c r="J684" s="411"/>
      <c r="K684" s="411"/>
      <c r="L684" s="411"/>
      <c r="M684" s="411"/>
      <c r="N684" s="411"/>
      <c r="O684" s="411"/>
      <c r="P684" s="411"/>
      <c r="Q684" s="411"/>
      <c r="R684" s="411"/>
      <c r="S684" s="411"/>
      <c r="T684" s="411"/>
      <c r="U684" s="411"/>
      <c r="V684" s="411"/>
      <c r="W684" s="411"/>
      <c r="X684" s="411"/>
      <c r="Y684" s="411"/>
      <c r="Z684" s="411"/>
      <c r="AA684" s="411"/>
      <c r="AB684" s="411"/>
      <c r="AC684" s="411"/>
      <c r="AD684" s="411"/>
      <c r="AE684" s="411"/>
      <c r="AF684" s="411"/>
      <c r="AG684" s="411"/>
      <c r="AH684" s="411"/>
      <c r="AI684" s="411"/>
      <c r="AJ684" s="411"/>
      <c r="AK684" s="411"/>
      <c r="AL684" s="411"/>
      <c r="AM684" s="411"/>
      <c r="AN684" s="411"/>
      <c r="AO684" s="411"/>
      <c r="AP684" s="411"/>
      <c r="AQ684" s="411"/>
      <c r="AR684" s="411"/>
      <c r="AS684" s="411"/>
      <c r="AT684" s="411"/>
      <c r="AU684" s="411"/>
      <c r="AV684" s="411"/>
      <c r="AW684" s="411"/>
      <c r="AX684" s="411"/>
      <c r="AY684" s="411"/>
      <c r="AZ684" s="411"/>
      <c r="BA684" s="411"/>
    </row>
    <row r="685" spans="2:53" ht="14.25" customHeight="1" x14ac:dyDescent="0.25">
      <c r="B685" s="411"/>
      <c r="C685" s="428"/>
      <c r="D685" s="428"/>
      <c r="E685" s="411"/>
      <c r="F685" s="411"/>
      <c r="G685" s="411"/>
      <c r="H685" s="411"/>
      <c r="I685" s="411"/>
      <c r="J685" s="411"/>
      <c r="K685" s="411"/>
      <c r="L685" s="411"/>
      <c r="M685" s="411"/>
      <c r="N685" s="411"/>
      <c r="O685" s="411"/>
      <c r="P685" s="411"/>
      <c r="Q685" s="411"/>
      <c r="R685" s="411"/>
      <c r="S685" s="411"/>
      <c r="T685" s="411"/>
      <c r="U685" s="411"/>
      <c r="V685" s="411"/>
      <c r="W685" s="411"/>
      <c r="X685" s="411"/>
      <c r="Y685" s="411"/>
      <c r="Z685" s="411"/>
      <c r="AA685" s="411"/>
      <c r="AB685" s="411"/>
      <c r="AC685" s="411"/>
      <c r="AD685" s="411"/>
      <c r="AE685" s="411"/>
      <c r="AF685" s="411"/>
      <c r="AG685" s="411"/>
      <c r="AH685" s="411"/>
      <c r="AI685" s="411"/>
      <c r="AJ685" s="411"/>
      <c r="AK685" s="411"/>
      <c r="AL685" s="411"/>
      <c r="AM685" s="411"/>
      <c r="AN685" s="411"/>
      <c r="AO685" s="411"/>
      <c r="AP685" s="411"/>
      <c r="AQ685" s="411"/>
      <c r="AR685" s="411"/>
      <c r="AS685" s="411"/>
      <c r="AT685" s="411"/>
      <c r="AU685" s="411"/>
      <c r="AV685" s="411"/>
      <c r="AW685" s="411"/>
      <c r="AX685" s="411"/>
      <c r="AY685" s="411"/>
      <c r="AZ685" s="411"/>
      <c r="BA685" s="411"/>
    </row>
    <row r="686" spans="2:53" ht="14.25" customHeight="1" x14ac:dyDescent="0.25">
      <c r="B686" s="411"/>
      <c r="C686" s="428"/>
      <c r="D686" s="428"/>
      <c r="E686" s="411"/>
      <c r="F686" s="411"/>
      <c r="G686" s="411"/>
      <c r="H686" s="411"/>
      <c r="I686" s="411"/>
      <c r="J686" s="411"/>
      <c r="K686" s="411"/>
      <c r="L686" s="411"/>
      <c r="M686" s="411"/>
      <c r="N686" s="411"/>
      <c r="O686" s="411"/>
      <c r="P686" s="411"/>
      <c r="Q686" s="411"/>
      <c r="R686" s="411"/>
      <c r="S686" s="411"/>
      <c r="T686" s="411"/>
      <c r="U686" s="411"/>
      <c r="V686" s="411"/>
      <c r="W686" s="411"/>
      <c r="X686" s="411"/>
      <c r="Y686" s="411"/>
      <c r="Z686" s="411"/>
      <c r="AA686" s="411"/>
      <c r="AB686" s="411"/>
      <c r="AC686" s="411"/>
      <c r="AD686" s="411"/>
      <c r="AE686" s="411"/>
      <c r="AF686" s="411"/>
      <c r="AG686" s="411"/>
      <c r="AH686" s="411"/>
      <c r="AI686" s="411"/>
      <c r="AJ686" s="411"/>
      <c r="AK686" s="411"/>
      <c r="AL686" s="411"/>
      <c r="AM686" s="411"/>
      <c r="AN686" s="411"/>
      <c r="AO686" s="411"/>
      <c r="AP686" s="411"/>
      <c r="AQ686" s="411"/>
      <c r="AR686" s="411"/>
      <c r="AS686" s="411"/>
      <c r="AT686" s="411"/>
      <c r="AU686" s="411"/>
      <c r="AV686" s="411"/>
      <c r="AW686" s="411"/>
      <c r="AX686" s="411"/>
      <c r="AY686" s="411"/>
      <c r="AZ686" s="411"/>
      <c r="BA686" s="411"/>
    </row>
    <row r="687" spans="2:53" ht="14.25" customHeight="1" x14ac:dyDescent="0.25">
      <c r="B687" s="411"/>
      <c r="C687" s="428"/>
      <c r="D687" s="428"/>
      <c r="E687" s="411"/>
      <c r="F687" s="411"/>
      <c r="G687" s="411"/>
      <c r="H687" s="411"/>
      <c r="I687" s="411"/>
      <c r="J687" s="411"/>
      <c r="K687" s="411"/>
      <c r="L687" s="411"/>
      <c r="M687" s="411"/>
      <c r="N687" s="411"/>
      <c r="O687" s="411"/>
      <c r="P687" s="411"/>
      <c r="Q687" s="411"/>
      <c r="R687" s="411"/>
      <c r="S687" s="411"/>
      <c r="T687" s="411"/>
      <c r="U687" s="411"/>
      <c r="V687" s="411"/>
      <c r="W687" s="411"/>
      <c r="X687" s="411"/>
      <c r="Y687" s="411"/>
      <c r="Z687" s="411"/>
      <c r="AA687" s="411"/>
      <c r="AB687" s="411"/>
      <c r="AC687" s="411"/>
      <c r="AD687" s="411"/>
      <c r="AE687" s="411"/>
      <c r="AF687" s="411"/>
      <c r="AG687" s="411"/>
      <c r="AH687" s="411"/>
      <c r="AI687" s="411"/>
      <c r="AJ687" s="411"/>
      <c r="AK687" s="411"/>
      <c r="AL687" s="411"/>
      <c r="AM687" s="411"/>
      <c r="AN687" s="411"/>
      <c r="AO687" s="411"/>
      <c r="AP687" s="411"/>
      <c r="AQ687" s="411"/>
      <c r="AR687" s="411"/>
      <c r="AS687" s="411"/>
      <c r="AT687" s="411"/>
      <c r="AU687" s="411"/>
      <c r="AV687" s="411"/>
      <c r="AW687" s="411"/>
      <c r="AX687" s="411"/>
      <c r="AY687" s="411"/>
      <c r="AZ687" s="411"/>
      <c r="BA687" s="411"/>
    </row>
    <row r="688" spans="2:53" ht="14.25" customHeight="1" x14ac:dyDescent="0.25">
      <c r="B688" s="411"/>
      <c r="C688" s="428"/>
      <c r="D688" s="428"/>
      <c r="E688" s="411"/>
      <c r="F688" s="411"/>
      <c r="G688" s="411"/>
      <c r="H688" s="411"/>
      <c r="I688" s="411"/>
      <c r="J688" s="411"/>
      <c r="K688" s="411"/>
      <c r="L688" s="411"/>
      <c r="M688" s="411"/>
      <c r="N688" s="411"/>
      <c r="O688" s="411"/>
      <c r="P688" s="411"/>
      <c r="Q688" s="411"/>
      <c r="R688" s="411"/>
      <c r="S688" s="411"/>
      <c r="T688" s="411"/>
      <c r="U688" s="411"/>
      <c r="V688" s="411"/>
      <c r="W688" s="411"/>
      <c r="X688" s="411"/>
      <c r="Y688" s="411"/>
      <c r="Z688" s="411"/>
      <c r="AA688" s="411"/>
      <c r="AB688" s="411"/>
      <c r="AC688" s="411"/>
      <c r="AD688" s="411"/>
      <c r="AE688" s="411"/>
      <c r="AF688" s="411"/>
      <c r="AG688" s="411"/>
      <c r="AH688" s="411"/>
      <c r="AI688" s="411"/>
      <c r="AJ688" s="411"/>
      <c r="AK688" s="411"/>
      <c r="AL688" s="411"/>
      <c r="AM688" s="411"/>
      <c r="AN688" s="411"/>
      <c r="AO688" s="411"/>
      <c r="AP688" s="411"/>
      <c r="AQ688" s="411"/>
      <c r="AR688" s="411"/>
      <c r="AS688" s="411"/>
      <c r="AT688" s="411"/>
      <c r="AU688" s="411"/>
      <c r="AV688" s="411"/>
      <c r="AW688" s="411"/>
      <c r="AX688" s="411"/>
      <c r="AY688" s="411"/>
      <c r="AZ688" s="411"/>
      <c r="BA688" s="411"/>
    </row>
    <row r="689" spans="2:53" ht="14.25" customHeight="1" x14ac:dyDescent="0.25">
      <c r="B689" s="411"/>
      <c r="C689" s="428"/>
      <c r="D689" s="428"/>
      <c r="E689" s="411"/>
      <c r="F689" s="411"/>
      <c r="G689" s="411"/>
      <c r="H689" s="411"/>
      <c r="I689" s="411"/>
      <c r="J689" s="411"/>
      <c r="K689" s="411"/>
      <c r="L689" s="411"/>
      <c r="M689" s="411"/>
      <c r="N689" s="411"/>
      <c r="O689" s="411"/>
      <c r="P689" s="411"/>
      <c r="Q689" s="411"/>
      <c r="R689" s="411"/>
      <c r="S689" s="411"/>
      <c r="T689" s="411"/>
      <c r="U689" s="411"/>
      <c r="V689" s="411"/>
      <c r="W689" s="411"/>
      <c r="X689" s="411"/>
      <c r="Y689" s="411"/>
      <c r="Z689" s="411"/>
      <c r="AA689" s="411"/>
      <c r="AB689" s="411"/>
      <c r="AC689" s="411"/>
      <c r="AD689" s="411"/>
      <c r="AE689" s="411"/>
      <c r="AF689" s="411"/>
      <c r="AG689" s="411"/>
      <c r="AH689" s="411"/>
      <c r="AI689" s="411"/>
      <c r="AJ689" s="411"/>
      <c r="AK689" s="411"/>
      <c r="AL689" s="411"/>
      <c r="AM689" s="411"/>
      <c r="AN689" s="411"/>
      <c r="AO689" s="411"/>
      <c r="AP689" s="411"/>
      <c r="AQ689" s="411"/>
      <c r="AR689" s="411"/>
      <c r="AS689" s="411"/>
      <c r="AT689" s="411"/>
      <c r="AU689" s="411"/>
      <c r="AV689" s="411"/>
      <c r="AW689" s="411"/>
      <c r="AX689" s="411"/>
      <c r="AY689" s="411"/>
      <c r="AZ689" s="411"/>
      <c r="BA689" s="411"/>
    </row>
    <row r="690" spans="2:53" ht="14.25" customHeight="1" x14ac:dyDescent="0.25">
      <c r="B690" s="411"/>
      <c r="C690" s="428"/>
      <c r="D690" s="428"/>
      <c r="E690" s="411"/>
      <c r="F690" s="411"/>
      <c r="G690" s="411"/>
      <c r="H690" s="411"/>
      <c r="I690" s="411"/>
      <c r="J690" s="411"/>
      <c r="K690" s="411"/>
      <c r="L690" s="411"/>
      <c r="M690" s="411"/>
      <c r="N690" s="411"/>
      <c r="O690" s="411"/>
      <c r="P690" s="411"/>
      <c r="Q690" s="411"/>
      <c r="R690" s="411"/>
      <c r="S690" s="411"/>
      <c r="T690" s="411"/>
      <c r="U690" s="411"/>
      <c r="V690" s="411"/>
      <c r="W690" s="411"/>
      <c r="X690" s="411"/>
      <c r="Y690" s="411"/>
      <c r="Z690" s="411"/>
      <c r="AA690" s="411"/>
      <c r="AB690" s="411"/>
      <c r="AC690" s="411"/>
      <c r="AD690" s="411"/>
      <c r="AE690" s="411"/>
      <c r="AF690" s="411"/>
      <c r="AG690" s="411"/>
      <c r="AH690" s="411"/>
      <c r="AI690" s="411"/>
      <c r="AJ690" s="411"/>
      <c r="AK690" s="411"/>
      <c r="AL690" s="411"/>
      <c r="AM690" s="411"/>
      <c r="AN690" s="411"/>
      <c r="AO690" s="411"/>
      <c r="AP690" s="411"/>
      <c r="AQ690" s="411"/>
      <c r="AR690" s="411"/>
      <c r="AS690" s="411"/>
      <c r="AT690" s="411"/>
      <c r="AU690" s="411"/>
      <c r="AV690" s="411"/>
      <c r="AW690" s="411"/>
      <c r="AX690" s="411"/>
      <c r="AY690" s="411"/>
      <c r="AZ690" s="411"/>
      <c r="BA690" s="411"/>
    </row>
    <row r="691" spans="2:53" ht="14.25" customHeight="1" x14ac:dyDescent="0.25">
      <c r="B691" s="411"/>
      <c r="C691" s="428"/>
      <c r="D691" s="428"/>
      <c r="E691" s="411"/>
      <c r="F691" s="411"/>
      <c r="G691" s="411"/>
      <c r="H691" s="411"/>
      <c r="I691" s="411"/>
      <c r="J691" s="411"/>
      <c r="K691" s="411"/>
      <c r="L691" s="411"/>
      <c r="M691" s="411"/>
      <c r="N691" s="411"/>
      <c r="O691" s="411"/>
      <c r="P691" s="411"/>
      <c r="Q691" s="411"/>
      <c r="R691" s="411"/>
      <c r="S691" s="411"/>
      <c r="T691" s="411"/>
      <c r="U691" s="411"/>
      <c r="V691" s="411"/>
      <c r="W691" s="411"/>
      <c r="X691" s="411"/>
      <c r="Y691" s="411"/>
      <c r="Z691" s="411"/>
      <c r="AA691" s="411"/>
      <c r="AB691" s="411"/>
      <c r="AC691" s="411"/>
      <c r="AD691" s="411"/>
      <c r="AE691" s="411"/>
      <c r="AF691" s="411"/>
      <c r="AG691" s="411"/>
      <c r="AH691" s="411"/>
      <c r="AI691" s="411"/>
      <c r="AJ691" s="411"/>
      <c r="AK691" s="411"/>
      <c r="AL691" s="411"/>
      <c r="AM691" s="411"/>
      <c r="AN691" s="411"/>
      <c r="AO691" s="411"/>
      <c r="AP691" s="411"/>
      <c r="AQ691" s="411"/>
      <c r="AR691" s="411"/>
      <c r="AS691" s="411"/>
      <c r="AT691" s="411"/>
      <c r="AU691" s="411"/>
      <c r="AV691" s="411"/>
      <c r="AW691" s="411"/>
      <c r="AX691" s="411"/>
      <c r="AY691" s="411"/>
      <c r="AZ691" s="411"/>
      <c r="BA691" s="411"/>
    </row>
    <row r="692" spans="2:53" ht="14.25" customHeight="1" x14ac:dyDescent="0.25">
      <c r="B692" s="411"/>
      <c r="C692" s="428"/>
      <c r="D692" s="428"/>
      <c r="E692" s="411"/>
      <c r="F692" s="411"/>
      <c r="G692" s="411"/>
      <c r="H692" s="411"/>
      <c r="I692" s="411"/>
      <c r="J692" s="411"/>
      <c r="K692" s="411"/>
      <c r="L692" s="411"/>
      <c r="M692" s="411"/>
      <c r="N692" s="411"/>
      <c r="O692" s="411"/>
      <c r="P692" s="411"/>
      <c r="Q692" s="411"/>
      <c r="R692" s="411"/>
      <c r="S692" s="411"/>
      <c r="T692" s="411"/>
      <c r="U692" s="411"/>
      <c r="V692" s="411"/>
      <c r="W692" s="411"/>
      <c r="X692" s="411"/>
      <c r="Y692" s="411"/>
      <c r="Z692" s="411"/>
      <c r="AA692" s="411"/>
      <c r="AB692" s="411"/>
      <c r="AC692" s="411"/>
      <c r="AD692" s="411"/>
      <c r="AE692" s="411"/>
      <c r="AF692" s="411"/>
      <c r="AG692" s="411"/>
      <c r="AH692" s="411"/>
      <c r="AI692" s="411"/>
      <c r="AJ692" s="411"/>
      <c r="AK692" s="411"/>
      <c r="AL692" s="411"/>
      <c r="AM692" s="411"/>
      <c r="AN692" s="411"/>
      <c r="AO692" s="411"/>
      <c r="AP692" s="411"/>
      <c r="AQ692" s="411"/>
      <c r="AR692" s="411"/>
      <c r="AS692" s="411"/>
      <c r="AT692" s="411"/>
      <c r="AU692" s="411"/>
      <c r="AV692" s="411"/>
      <c r="AW692" s="411"/>
      <c r="AX692" s="411"/>
      <c r="AY692" s="411"/>
      <c r="AZ692" s="411"/>
      <c r="BA692" s="411"/>
    </row>
    <row r="693" spans="2:53" ht="14.25" customHeight="1" x14ac:dyDescent="0.25">
      <c r="B693" s="411"/>
      <c r="C693" s="428"/>
      <c r="D693" s="428"/>
      <c r="E693" s="411"/>
      <c r="F693" s="411"/>
      <c r="G693" s="411"/>
      <c r="H693" s="411"/>
      <c r="I693" s="411"/>
      <c r="J693" s="411"/>
      <c r="K693" s="411"/>
      <c r="L693" s="411"/>
      <c r="M693" s="411"/>
      <c r="N693" s="411"/>
      <c r="O693" s="411"/>
      <c r="P693" s="411"/>
      <c r="Q693" s="411"/>
      <c r="R693" s="411"/>
      <c r="S693" s="411"/>
      <c r="T693" s="411"/>
      <c r="U693" s="411"/>
      <c r="V693" s="411"/>
      <c r="W693" s="411"/>
      <c r="X693" s="411"/>
      <c r="Y693" s="411"/>
      <c r="Z693" s="411"/>
      <c r="AA693" s="411"/>
      <c r="AB693" s="411"/>
      <c r="AC693" s="411"/>
      <c r="AD693" s="411"/>
      <c r="AE693" s="411"/>
      <c r="AF693" s="411"/>
      <c r="AG693" s="411"/>
      <c r="AH693" s="411"/>
      <c r="AI693" s="411"/>
      <c r="AJ693" s="411"/>
      <c r="AK693" s="411"/>
      <c r="AL693" s="411"/>
      <c r="AM693" s="411"/>
      <c r="AN693" s="411"/>
      <c r="AO693" s="411"/>
      <c r="AP693" s="411"/>
      <c r="AQ693" s="411"/>
      <c r="AR693" s="411"/>
      <c r="AS693" s="411"/>
      <c r="AT693" s="411"/>
      <c r="AU693" s="411"/>
      <c r="AV693" s="411"/>
      <c r="AW693" s="411"/>
      <c r="AX693" s="411"/>
      <c r="AY693" s="411"/>
      <c r="AZ693" s="411"/>
      <c r="BA693" s="411"/>
    </row>
    <row r="694" spans="2:53" ht="14.25" customHeight="1" x14ac:dyDescent="0.25">
      <c r="B694" s="411"/>
      <c r="C694" s="428"/>
      <c r="D694" s="428"/>
      <c r="E694" s="411"/>
      <c r="F694" s="411"/>
      <c r="G694" s="411"/>
      <c r="H694" s="411"/>
      <c r="I694" s="411"/>
      <c r="J694" s="411"/>
      <c r="K694" s="411"/>
      <c r="L694" s="411"/>
      <c r="M694" s="411"/>
      <c r="N694" s="411"/>
      <c r="O694" s="411"/>
      <c r="P694" s="411"/>
      <c r="Q694" s="411"/>
      <c r="R694" s="411"/>
      <c r="S694" s="411"/>
      <c r="T694" s="411"/>
      <c r="U694" s="411"/>
      <c r="V694" s="411"/>
      <c r="W694" s="411"/>
      <c r="X694" s="411"/>
      <c r="Y694" s="411"/>
      <c r="Z694" s="411"/>
      <c r="AA694" s="411"/>
      <c r="AB694" s="411"/>
      <c r="AC694" s="411"/>
      <c r="AD694" s="411"/>
      <c r="AE694" s="411"/>
      <c r="AF694" s="411"/>
      <c r="AG694" s="411"/>
      <c r="AH694" s="411"/>
      <c r="AI694" s="411"/>
      <c r="AJ694" s="411"/>
      <c r="AK694" s="411"/>
      <c r="AL694" s="411"/>
      <c r="AM694" s="411"/>
      <c r="AN694" s="411"/>
      <c r="AO694" s="411"/>
      <c r="AP694" s="411"/>
      <c r="AQ694" s="411"/>
      <c r="AR694" s="411"/>
      <c r="AS694" s="411"/>
      <c r="AT694" s="411"/>
      <c r="AU694" s="411"/>
      <c r="AV694" s="411"/>
      <c r="AW694" s="411"/>
      <c r="AX694" s="411"/>
      <c r="AY694" s="411"/>
      <c r="AZ694" s="411"/>
      <c r="BA694" s="411"/>
    </row>
    <row r="695" spans="2:53" ht="14.25" customHeight="1" x14ac:dyDescent="0.25">
      <c r="B695" s="411"/>
      <c r="C695" s="428"/>
      <c r="D695" s="428"/>
      <c r="E695" s="411"/>
      <c r="F695" s="411"/>
      <c r="G695" s="411"/>
      <c r="H695" s="411"/>
      <c r="I695" s="411"/>
      <c r="J695" s="411"/>
      <c r="K695" s="411"/>
      <c r="L695" s="411"/>
      <c r="M695" s="411"/>
      <c r="N695" s="411"/>
      <c r="O695" s="411"/>
      <c r="P695" s="411"/>
      <c r="Q695" s="411"/>
      <c r="R695" s="411"/>
      <c r="S695" s="411"/>
      <c r="T695" s="411"/>
      <c r="U695" s="411"/>
      <c r="V695" s="411"/>
      <c r="W695" s="411"/>
      <c r="X695" s="411"/>
      <c r="Y695" s="411"/>
      <c r="Z695" s="411"/>
      <c r="AA695" s="411"/>
      <c r="AB695" s="411"/>
      <c r="AC695" s="411"/>
      <c r="AD695" s="411"/>
      <c r="AE695" s="411"/>
      <c r="AF695" s="411"/>
      <c r="AG695" s="411"/>
      <c r="AH695" s="411"/>
      <c r="AI695" s="411"/>
      <c r="AJ695" s="411"/>
      <c r="AK695" s="411"/>
      <c r="AL695" s="411"/>
      <c r="AM695" s="411"/>
      <c r="AN695" s="411"/>
      <c r="AO695" s="411"/>
      <c r="AP695" s="411"/>
      <c r="AQ695" s="411"/>
      <c r="AR695" s="411"/>
      <c r="AS695" s="411"/>
      <c r="AT695" s="411"/>
      <c r="AU695" s="411"/>
      <c r="AV695" s="411"/>
      <c r="AW695" s="411"/>
      <c r="AX695" s="411"/>
      <c r="AY695" s="411"/>
      <c r="AZ695" s="411"/>
      <c r="BA695" s="411"/>
    </row>
    <row r="696" spans="2:53" ht="14.25" customHeight="1" x14ac:dyDescent="0.25">
      <c r="B696" s="411"/>
      <c r="C696" s="428"/>
      <c r="D696" s="428"/>
      <c r="E696" s="411"/>
      <c r="F696" s="411"/>
      <c r="G696" s="411"/>
      <c r="H696" s="411"/>
      <c r="I696" s="411"/>
      <c r="J696" s="411"/>
      <c r="K696" s="411"/>
      <c r="L696" s="411"/>
      <c r="M696" s="411"/>
      <c r="N696" s="411"/>
      <c r="O696" s="411"/>
      <c r="P696" s="411"/>
      <c r="Q696" s="411"/>
      <c r="R696" s="411"/>
      <c r="S696" s="411"/>
      <c r="T696" s="411"/>
      <c r="U696" s="411"/>
      <c r="V696" s="411"/>
      <c r="W696" s="411"/>
      <c r="X696" s="411"/>
      <c r="Y696" s="411"/>
      <c r="Z696" s="411"/>
      <c r="AA696" s="411"/>
      <c r="AB696" s="411"/>
      <c r="AC696" s="411"/>
      <c r="AD696" s="411"/>
      <c r="AE696" s="411"/>
      <c r="AF696" s="411"/>
      <c r="AG696" s="411"/>
      <c r="AH696" s="411"/>
      <c r="AI696" s="411"/>
      <c r="AJ696" s="411"/>
      <c r="AK696" s="411"/>
      <c r="AL696" s="411"/>
      <c r="AM696" s="411"/>
      <c r="AN696" s="411"/>
      <c r="AO696" s="411"/>
      <c r="AP696" s="411"/>
      <c r="AQ696" s="411"/>
      <c r="AR696" s="411"/>
      <c r="AS696" s="411"/>
      <c r="AT696" s="411"/>
      <c r="AU696" s="411"/>
      <c r="AV696" s="411"/>
      <c r="AW696" s="411"/>
      <c r="AX696" s="411"/>
      <c r="AY696" s="411"/>
      <c r="AZ696" s="411"/>
      <c r="BA696" s="411"/>
    </row>
    <row r="697" spans="2:53" ht="14.25" customHeight="1" x14ac:dyDescent="0.25">
      <c r="B697" s="411"/>
      <c r="C697" s="428"/>
      <c r="D697" s="428"/>
      <c r="E697" s="411"/>
      <c r="F697" s="411"/>
      <c r="G697" s="411"/>
      <c r="H697" s="411"/>
      <c r="I697" s="411"/>
      <c r="J697" s="411"/>
      <c r="K697" s="411"/>
      <c r="L697" s="411"/>
      <c r="M697" s="411"/>
      <c r="N697" s="411"/>
      <c r="O697" s="411"/>
      <c r="P697" s="411"/>
      <c r="Q697" s="411"/>
      <c r="R697" s="411"/>
      <c r="S697" s="411"/>
      <c r="T697" s="411"/>
      <c r="U697" s="411"/>
      <c r="V697" s="411"/>
      <c r="W697" s="411"/>
      <c r="X697" s="411"/>
      <c r="Y697" s="411"/>
      <c r="Z697" s="411"/>
      <c r="AA697" s="411"/>
      <c r="AB697" s="411"/>
      <c r="AC697" s="411"/>
      <c r="AD697" s="411"/>
      <c r="AE697" s="411"/>
      <c r="AF697" s="411"/>
      <c r="AG697" s="411"/>
      <c r="AH697" s="411"/>
      <c r="AI697" s="411"/>
      <c r="AJ697" s="411"/>
      <c r="AK697" s="411"/>
      <c r="AL697" s="411"/>
      <c r="AM697" s="411"/>
      <c r="AN697" s="411"/>
      <c r="AO697" s="411"/>
      <c r="AP697" s="411"/>
      <c r="AQ697" s="411"/>
      <c r="AR697" s="411"/>
      <c r="AS697" s="411"/>
      <c r="AT697" s="411"/>
      <c r="AU697" s="411"/>
      <c r="AV697" s="411"/>
      <c r="AW697" s="411"/>
      <c r="AX697" s="411"/>
      <c r="AY697" s="411"/>
      <c r="AZ697" s="411"/>
      <c r="BA697" s="411"/>
    </row>
    <row r="698" spans="2:53" ht="14.25" customHeight="1" x14ac:dyDescent="0.25">
      <c r="B698" s="411"/>
      <c r="C698" s="428"/>
      <c r="D698" s="428"/>
      <c r="E698" s="411"/>
      <c r="F698" s="411"/>
      <c r="G698" s="411"/>
      <c r="H698" s="411"/>
      <c r="I698" s="411"/>
      <c r="J698" s="411"/>
      <c r="K698" s="411"/>
      <c r="L698" s="411"/>
      <c r="M698" s="411"/>
      <c r="N698" s="411"/>
      <c r="O698" s="411"/>
      <c r="P698" s="411"/>
      <c r="Q698" s="411"/>
      <c r="R698" s="411"/>
      <c r="S698" s="411"/>
      <c r="T698" s="411"/>
      <c r="U698" s="411"/>
      <c r="V698" s="411"/>
      <c r="W698" s="411"/>
      <c r="X698" s="411"/>
      <c r="Y698" s="411"/>
      <c r="Z698" s="411"/>
      <c r="AA698" s="411"/>
      <c r="AB698" s="411"/>
      <c r="AC698" s="411"/>
      <c r="AD698" s="411"/>
      <c r="AE698" s="411"/>
      <c r="AF698" s="411"/>
      <c r="AG698" s="411"/>
      <c r="AH698" s="411"/>
      <c r="AI698" s="411"/>
      <c r="AJ698" s="411"/>
      <c r="AK698" s="411"/>
      <c r="AL698" s="411"/>
      <c r="AM698" s="411"/>
      <c r="AN698" s="411"/>
      <c r="AO698" s="411"/>
      <c r="AP698" s="411"/>
      <c r="AQ698" s="411"/>
      <c r="AR698" s="411"/>
      <c r="AS698" s="411"/>
      <c r="AT698" s="411"/>
      <c r="AU698" s="411"/>
      <c r="AV698" s="411"/>
      <c r="AW698" s="411"/>
      <c r="AX698" s="411"/>
      <c r="AY698" s="411"/>
      <c r="AZ698" s="411"/>
      <c r="BA698" s="411"/>
    </row>
    <row r="699" spans="2:53" ht="14.25" customHeight="1" x14ac:dyDescent="0.25">
      <c r="B699" s="411"/>
      <c r="C699" s="428"/>
      <c r="D699" s="428"/>
      <c r="E699" s="411"/>
      <c r="F699" s="411"/>
      <c r="G699" s="411"/>
      <c r="H699" s="411"/>
      <c r="I699" s="411"/>
      <c r="J699" s="411"/>
      <c r="K699" s="411"/>
      <c r="L699" s="411"/>
      <c r="M699" s="411"/>
      <c r="N699" s="411"/>
      <c r="O699" s="411"/>
      <c r="P699" s="411"/>
      <c r="Q699" s="411"/>
      <c r="R699" s="411"/>
      <c r="S699" s="411"/>
      <c r="T699" s="411"/>
      <c r="U699" s="411"/>
      <c r="V699" s="411"/>
      <c r="W699" s="411"/>
      <c r="X699" s="411"/>
      <c r="Y699" s="411"/>
      <c r="Z699" s="411"/>
      <c r="AA699" s="411"/>
      <c r="AB699" s="411"/>
      <c r="AC699" s="411"/>
      <c r="AD699" s="411"/>
      <c r="AE699" s="411"/>
      <c r="AF699" s="411"/>
      <c r="AG699" s="411"/>
      <c r="AH699" s="411"/>
      <c r="AI699" s="411"/>
      <c r="AJ699" s="411"/>
      <c r="AK699" s="411"/>
      <c r="AL699" s="411"/>
      <c r="AM699" s="411"/>
      <c r="AN699" s="411"/>
      <c r="AO699" s="411"/>
      <c r="AP699" s="411"/>
      <c r="AQ699" s="411"/>
      <c r="AR699" s="411"/>
      <c r="AS699" s="411"/>
      <c r="AT699" s="411"/>
      <c r="AU699" s="411"/>
      <c r="AV699" s="411"/>
      <c r="AW699" s="411"/>
      <c r="AX699" s="411"/>
      <c r="AY699" s="411"/>
      <c r="AZ699" s="411"/>
      <c r="BA699" s="411"/>
    </row>
    <row r="700" spans="2:53" ht="14.25" customHeight="1" x14ac:dyDescent="0.25">
      <c r="B700" s="411"/>
      <c r="C700" s="428"/>
      <c r="D700" s="428"/>
      <c r="E700" s="411"/>
      <c r="F700" s="411"/>
      <c r="G700" s="411"/>
      <c r="H700" s="411"/>
      <c r="I700" s="411"/>
      <c r="J700" s="411"/>
      <c r="K700" s="411"/>
      <c r="L700" s="411"/>
      <c r="M700" s="411"/>
      <c r="N700" s="411"/>
      <c r="O700" s="411"/>
      <c r="P700" s="411"/>
      <c r="Q700" s="411"/>
      <c r="R700" s="411"/>
      <c r="S700" s="411"/>
      <c r="T700" s="411"/>
      <c r="U700" s="411"/>
      <c r="V700" s="411"/>
      <c r="W700" s="411"/>
      <c r="X700" s="411"/>
      <c r="Y700" s="411"/>
      <c r="Z700" s="411"/>
      <c r="AA700" s="411"/>
      <c r="AB700" s="411"/>
      <c r="AC700" s="411"/>
      <c r="AD700" s="411"/>
      <c r="AE700" s="411"/>
      <c r="AF700" s="411"/>
      <c r="AG700" s="411"/>
      <c r="AH700" s="411"/>
      <c r="AI700" s="411"/>
      <c r="AJ700" s="411"/>
      <c r="AK700" s="411"/>
      <c r="AL700" s="411"/>
      <c r="AM700" s="411"/>
      <c r="AN700" s="411"/>
      <c r="AO700" s="411"/>
      <c r="AP700" s="411"/>
      <c r="AQ700" s="411"/>
      <c r="AR700" s="411"/>
      <c r="AS700" s="411"/>
      <c r="AT700" s="411"/>
      <c r="AU700" s="411"/>
      <c r="AV700" s="411"/>
      <c r="AW700" s="411"/>
      <c r="AX700" s="411"/>
      <c r="AY700" s="411"/>
      <c r="AZ700" s="411"/>
      <c r="BA700" s="411"/>
    </row>
    <row r="701" spans="2:53" ht="14.25" customHeight="1" x14ac:dyDescent="0.25">
      <c r="B701" s="411"/>
      <c r="C701" s="428"/>
      <c r="D701" s="428"/>
      <c r="E701" s="411"/>
      <c r="F701" s="411"/>
      <c r="G701" s="411"/>
      <c r="H701" s="411"/>
      <c r="I701" s="411"/>
      <c r="J701" s="411"/>
      <c r="K701" s="411"/>
      <c r="L701" s="411"/>
      <c r="M701" s="411"/>
      <c r="N701" s="411"/>
      <c r="O701" s="411"/>
      <c r="P701" s="411"/>
      <c r="Q701" s="411"/>
      <c r="R701" s="411"/>
      <c r="S701" s="411"/>
      <c r="T701" s="411"/>
      <c r="U701" s="411"/>
      <c r="V701" s="411"/>
      <c r="W701" s="411"/>
      <c r="X701" s="411"/>
      <c r="Y701" s="411"/>
      <c r="Z701" s="411"/>
      <c r="AA701" s="411"/>
      <c r="AB701" s="411"/>
      <c r="AC701" s="411"/>
      <c r="AD701" s="411"/>
      <c r="AE701" s="411"/>
      <c r="AF701" s="411"/>
      <c r="AG701" s="411"/>
      <c r="AH701" s="411"/>
      <c r="AI701" s="411"/>
      <c r="AJ701" s="411"/>
      <c r="AK701" s="411"/>
      <c r="AL701" s="411"/>
      <c r="AM701" s="411"/>
      <c r="AN701" s="411"/>
      <c r="AO701" s="411"/>
      <c r="AP701" s="411"/>
      <c r="AQ701" s="411"/>
      <c r="AR701" s="411"/>
      <c r="AS701" s="411"/>
      <c r="AT701" s="411"/>
      <c r="AU701" s="411"/>
      <c r="AV701" s="411"/>
      <c r="AW701" s="411"/>
      <c r="AX701" s="411"/>
      <c r="AY701" s="411"/>
      <c r="AZ701" s="411"/>
      <c r="BA701" s="411"/>
    </row>
    <row r="702" spans="2:53" ht="14.25" customHeight="1" x14ac:dyDescent="0.25">
      <c r="B702" s="411"/>
      <c r="C702" s="428"/>
      <c r="D702" s="428"/>
      <c r="E702" s="411"/>
      <c r="F702" s="411"/>
      <c r="G702" s="411"/>
      <c r="H702" s="411"/>
      <c r="I702" s="411"/>
      <c r="J702" s="411"/>
      <c r="K702" s="411"/>
      <c r="L702" s="411"/>
      <c r="M702" s="411"/>
      <c r="N702" s="411"/>
      <c r="O702" s="411"/>
      <c r="P702" s="411"/>
      <c r="Q702" s="411"/>
      <c r="R702" s="411"/>
      <c r="S702" s="411"/>
      <c r="T702" s="411"/>
      <c r="U702" s="411"/>
      <c r="V702" s="411"/>
      <c r="W702" s="411"/>
      <c r="X702" s="411"/>
      <c r="Y702" s="411"/>
      <c r="Z702" s="411"/>
      <c r="AA702" s="411"/>
      <c r="AB702" s="411"/>
      <c r="AC702" s="411"/>
      <c r="AD702" s="411"/>
      <c r="AE702" s="411"/>
      <c r="AF702" s="411"/>
      <c r="AG702" s="411"/>
      <c r="AH702" s="411"/>
      <c r="AI702" s="411"/>
      <c r="AJ702" s="411"/>
      <c r="AK702" s="411"/>
      <c r="AL702" s="411"/>
      <c r="AM702" s="411"/>
      <c r="AN702" s="411"/>
      <c r="AO702" s="411"/>
      <c r="AP702" s="411"/>
      <c r="AQ702" s="411"/>
      <c r="AR702" s="411"/>
      <c r="AS702" s="411"/>
      <c r="AT702" s="411"/>
      <c r="AU702" s="411"/>
      <c r="AV702" s="411"/>
      <c r="AW702" s="411"/>
      <c r="AX702" s="411"/>
      <c r="AY702" s="411"/>
      <c r="AZ702" s="411"/>
      <c r="BA702" s="411"/>
    </row>
    <row r="703" spans="2:53" ht="14.25" customHeight="1" x14ac:dyDescent="0.25">
      <c r="B703" s="411"/>
      <c r="C703" s="428"/>
      <c r="D703" s="428"/>
      <c r="E703" s="411"/>
      <c r="F703" s="411"/>
      <c r="G703" s="411"/>
      <c r="H703" s="411"/>
      <c r="I703" s="411"/>
      <c r="J703" s="411"/>
      <c r="K703" s="411"/>
      <c r="L703" s="411"/>
      <c r="M703" s="411"/>
      <c r="N703" s="411"/>
      <c r="O703" s="411"/>
      <c r="P703" s="411"/>
      <c r="Q703" s="411"/>
      <c r="R703" s="411"/>
      <c r="S703" s="411"/>
      <c r="T703" s="411"/>
      <c r="U703" s="411"/>
      <c r="V703" s="411"/>
      <c r="W703" s="411"/>
      <c r="X703" s="411"/>
      <c r="Y703" s="411"/>
      <c r="Z703" s="411"/>
      <c r="AA703" s="411"/>
      <c r="AB703" s="411"/>
      <c r="AC703" s="411"/>
      <c r="AD703" s="411"/>
      <c r="AE703" s="411"/>
      <c r="AF703" s="411"/>
      <c r="AG703" s="411"/>
      <c r="AH703" s="411"/>
      <c r="AI703" s="411"/>
      <c r="AJ703" s="411"/>
      <c r="AK703" s="411"/>
      <c r="AL703" s="411"/>
      <c r="AM703" s="411"/>
      <c r="AN703" s="411"/>
      <c r="AO703" s="411"/>
      <c r="AP703" s="411"/>
      <c r="AQ703" s="411"/>
      <c r="AR703" s="411"/>
      <c r="AS703" s="411"/>
      <c r="AT703" s="411"/>
      <c r="AU703" s="411"/>
      <c r="AV703" s="411"/>
      <c r="AW703" s="411"/>
      <c r="AX703" s="411"/>
      <c r="AY703" s="411"/>
      <c r="AZ703" s="411"/>
      <c r="BA703" s="411"/>
    </row>
    <row r="704" spans="2:53" ht="14.25" customHeight="1" x14ac:dyDescent="0.25">
      <c r="B704" s="411"/>
      <c r="C704" s="428"/>
      <c r="D704" s="428"/>
      <c r="E704" s="411"/>
      <c r="F704" s="411"/>
      <c r="G704" s="411"/>
      <c r="H704" s="411"/>
      <c r="I704" s="411"/>
      <c r="J704" s="411"/>
      <c r="K704" s="411"/>
      <c r="L704" s="411"/>
      <c r="M704" s="411"/>
      <c r="N704" s="411"/>
      <c r="O704" s="411"/>
      <c r="P704" s="411"/>
      <c r="Q704" s="411"/>
      <c r="R704" s="411"/>
      <c r="S704" s="411"/>
      <c r="T704" s="411"/>
      <c r="U704" s="411"/>
      <c r="V704" s="411"/>
      <c r="W704" s="411"/>
      <c r="X704" s="411"/>
      <c r="Y704" s="411"/>
      <c r="Z704" s="411"/>
      <c r="AA704" s="411"/>
      <c r="AB704" s="411"/>
      <c r="AC704" s="411"/>
      <c r="AD704" s="411"/>
      <c r="AE704" s="411"/>
      <c r="AF704" s="411"/>
      <c r="AG704" s="411"/>
      <c r="AH704" s="411"/>
      <c r="AI704" s="411"/>
      <c r="AJ704" s="411"/>
      <c r="AK704" s="411"/>
      <c r="AL704" s="411"/>
      <c r="AM704" s="411"/>
      <c r="AN704" s="411"/>
      <c r="AO704" s="411"/>
      <c r="AP704" s="411"/>
      <c r="AQ704" s="411"/>
      <c r="AR704" s="411"/>
      <c r="AS704" s="411"/>
      <c r="AT704" s="411"/>
      <c r="AU704" s="411"/>
      <c r="AV704" s="411"/>
      <c r="AW704" s="411"/>
      <c r="AX704" s="411"/>
      <c r="AY704" s="411"/>
      <c r="AZ704" s="411"/>
      <c r="BA704" s="411"/>
    </row>
    <row r="705" spans="2:53" ht="14.25" customHeight="1" x14ac:dyDescent="0.25">
      <c r="B705" s="411"/>
      <c r="C705" s="428"/>
      <c r="D705" s="428"/>
      <c r="E705" s="411"/>
      <c r="F705" s="411"/>
      <c r="G705" s="411"/>
      <c r="H705" s="411"/>
      <c r="I705" s="411"/>
      <c r="J705" s="411"/>
      <c r="K705" s="411"/>
      <c r="L705" s="411"/>
      <c r="M705" s="411"/>
      <c r="N705" s="411"/>
      <c r="O705" s="411"/>
      <c r="P705" s="411"/>
      <c r="Q705" s="411"/>
      <c r="R705" s="411"/>
      <c r="S705" s="411"/>
      <c r="T705" s="411"/>
      <c r="U705" s="411"/>
      <c r="V705" s="411"/>
      <c r="W705" s="411"/>
      <c r="X705" s="411"/>
      <c r="Y705" s="411"/>
      <c r="Z705" s="411"/>
      <c r="AA705" s="411"/>
      <c r="AB705" s="411"/>
      <c r="AC705" s="411"/>
      <c r="AD705" s="411"/>
      <c r="AE705" s="411"/>
      <c r="AF705" s="411"/>
      <c r="AG705" s="411"/>
      <c r="AH705" s="411"/>
      <c r="AI705" s="411"/>
      <c r="AJ705" s="411"/>
      <c r="AK705" s="411"/>
      <c r="AL705" s="411"/>
      <c r="AM705" s="411"/>
      <c r="AN705" s="411"/>
      <c r="AO705" s="411"/>
      <c r="AP705" s="411"/>
      <c r="AQ705" s="411"/>
      <c r="AR705" s="411"/>
      <c r="AS705" s="411"/>
      <c r="AT705" s="411"/>
      <c r="AU705" s="411"/>
      <c r="AV705" s="411"/>
      <c r="AW705" s="411"/>
      <c r="AX705" s="411"/>
      <c r="AY705" s="411"/>
      <c r="AZ705" s="411"/>
      <c r="BA705" s="411"/>
    </row>
    <row r="706" spans="2:53" ht="14.25" customHeight="1" x14ac:dyDescent="0.25">
      <c r="B706" s="411"/>
      <c r="C706" s="428"/>
      <c r="D706" s="428"/>
      <c r="E706" s="411"/>
      <c r="F706" s="411"/>
      <c r="G706" s="411"/>
      <c r="H706" s="411"/>
      <c r="I706" s="411"/>
      <c r="J706" s="411"/>
      <c r="K706" s="411"/>
      <c r="L706" s="411"/>
      <c r="M706" s="411"/>
      <c r="N706" s="411"/>
      <c r="O706" s="411"/>
      <c r="P706" s="411"/>
      <c r="Q706" s="411"/>
      <c r="R706" s="411"/>
      <c r="S706" s="411"/>
      <c r="T706" s="411"/>
      <c r="U706" s="411"/>
      <c r="V706" s="411"/>
      <c r="W706" s="411"/>
      <c r="X706" s="411"/>
      <c r="Y706" s="411"/>
      <c r="Z706" s="411"/>
      <c r="AA706" s="411"/>
      <c r="AB706" s="411"/>
      <c r="AC706" s="411"/>
      <c r="AD706" s="411"/>
      <c r="AE706" s="411"/>
      <c r="AF706" s="411"/>
      <c r="AG706" s="411"/>
      <c r="AH706" s="411"/>
      <c r="AI706" s="411"/>
      <c r="AJ706" s="411"/>
      <c r="AK706" s="411"/>
      <c r="AL706" s="411"/>
      <c r="AM706" s="411"/>
      <c r="AN706" s="411"/>
      <c r="AO706" s="411"/>
      <c r="AP706" s="411"/>
      <c r="AQ706" s="411"/>
      <c r="AR706" s="411"/>
      <c r="AS706" s="411"/>
      <c r="AT706" s="411"/>
      <c r="AU706" s="411"/>
      <c r="AV706" s="411"/>
      <c r="AW706" s="411"/>
      <c r="AX706" s="411"/>
      <c r="AY706" s="411"/>
      <c r="AZ706" s="411"/>
      <c r="BA706" s="411"/>
    </row>
    <row r="707" spans="2:53" ht="14.25" customHeight="1" x14ac:dyDescent="0.25">
      <c r="B707" s="411"/>
      <c r="C707" s="428"/>
      <c r="D707" s="428"/>
      <c r="E707" s="411"/>
      <c r="F707" s="411"/>
      <c r="G707" s="411"/>
      <c r="H707" s="411"/>
      <c r="I707" s="411"/>
      <c r="J707" s="411"/>
      <c r="K707" s="411"/>
      <c r="L707" s="411"/>
      <c r="M707" s="411"/>
      <c r="N707" s="411"/>
      <c r="O707" s="411"/>
      <c r="P707" s="411"/>
      <c r="Q707" s="411"/>
      <c r="R707" s="411"/>
      <c r="S707" s="411"/>
      <c r="T707" s="411"/>
      <c r="U707" s="411"/>
      <c r="V707" s="411"/>
      <c r="W707" s="411"/>
      <c r="X707" s="411"/>
      <c r="Y707" s="411"/>
      <c r="Z707" s="411"/>
      <c r="AA707" s="411"/>
      <c r="AB707" s="411"/>
      <c r="AC707" s="411"/>
      <c r="AD707" s="411"/>
      <c r="AE707" s="411"/>
      <c r="AF707" s="411"/>
      <c r="AG707" s="411"/>
      <c r="AH707" s="411"/>
      <c r="AI707" s="411"/>
      <c r="AJ707" s="411"/>
      <c r="AK707" s="411"/>
      <c r="AL707" s="411"/>
      <c r="AM707" s="411"/>
      <c r="AN707" s="411"/>
      <c r="AO707" s="411"/>
      <c r="AP707" s="411"/>
      <c r="AQ707" s="411"/>
      <c r="AR707" s="411"/>
      <c r="AS707" s="411"/>
      <c r="AT707" s="411"/>
      <c r="AU707" s="411"/>
      <c r="AV707" s="411"/>
      <c r="AW707" s="411"/>
      <c r="AX707" s="411"/>
      <c r="AY707" s="411"/>
      <c r="AZ707" s="411"/>
      <c r="BA707" s="411"/>
    </row>
    <row r="708" spans="2:53" ht="14.25" customHeight="1" x14ac:dyDescent="0.25">
      <c r="B708" s="411"/>
      <c r="C708" s="428"/>
      <c r="D708" s="428"/>
      <c r="E708" s="411"/>
      <c r="F708" s="411"/>
      <c r="G708" s="411"/>
      <c r="H708" s="411"/>
      <c r="I708" s="411"/>
      <c r="J708" s="411"/>
      <c r="K708" s="411"/>
      <c r="L708" s="411"/>
      <c r="M708" s="411"/>
      <c r="N708" s="411"/>
      <c r="O708" s="411"/>
      <c r="P708" s="411"/>
      <c r="Q708" s="411"/>
      <c r="R708" s="411"/>
      <c r="S708" s="411"/>
      <c r="T708" s="411"/>
      <c r="U708" s="411"/>
      <c r="V708" s="411"/>
      <c r="W708" s="411"/>
      <c r="X708" s="411"/>
      <c r="Y708" s="411"/>
      <c r="Z708" s="411"/>
      <c r="AA708" s="411"/>
      <c r="AB708" s="411"/>
      <c r="AC708" s="411"/>
      <c r="AD708" s="411"/>
      <c r="AE708" s="411"/>
      <c r="AF708" s="411"/>
      <c r="AG708" s="411"/>
      <c r="AH708" s="411"/>
      <c r="AI708" s="411"/>
      <c r="AJ708" s="411"/>
      <c r="AK708" s="411"/>
      <c r="AL708" s="411"/>
      <c r="AM708" s="411"/>
      <c r="AN708" s="411"/>
      <c r="AO708" s="411"/>
      <c r="AP708" s="411"/>
      <c r="AQ708" s="411"/>
      <c r="AR708" s="411"/>
      <c r="AS708" s="411"/>
      <c r="AT708" s="411"/>
      <c r="AU708" s="411"/>
      <c r="AV708" s="411"/>
      <c r="AW708" s="411"/>
      <c r="AX708" s="411"/>
      <c r="AY708" s="411"/>
      <c r="AZ708" s="411"/>
      <c r="BA708" s="411"/>
    </row>
    <row r="709" spans="2:53" ht="14.25" customHeight="1" x14ac:dyDescent="0.25">
      <c r="B709" s="411"/>
      <c r="C709" s="428"/>
      <c r="D709" s="428"/>
      <c r="E709" s="411"/>
      <c r="F709" s="411"/>
      <c r="G709" s="411"/>
      <c r="H709" s="411"/>
      <c r="I709" s="411"/>
      <c r="J709" s="411"/>
      <c r="K709" s="411"/>
      <c r="L709" s="411"/>
      <c r="M709" s="411"/>
      <c r="N709" s="411"/>
      <c r="O709" s="411"/>
      <c r="P709" s="411"/>
      <c r="Q709" s="411"/>
      <c r="R709" s="411"/>
      <c r="S709" s="411"/>
      <c r="T709" s="411"/>
      <c r="U709" s="411"/>
      <c r="V709" s="411"/>
      <c r="W709" s="411"/>
      <c r="X709" s="411"/>
      <c r="Y709" s="411"/>
      <c r="Z709" s="411"/>
      <c r="AA709" s="411"/>
      <c r="AB709" s="411"/>
      <c r="AC709" s="411"/>
      <c r="AD709" s="411"/>
      <c r="AE709" s="411"/>
      <c r="AF709" s="411"/>
      <c r="AG709" s="411"/>
      <c r="AH709" s="411"/>
      <c r="AI709" s="411"/>
      <c r="AJ709" s="411"/>
      <c r="AK709" s="411"/>
      <c r="AL709" s="411"/>
      <c r="AM709" s="411"/>
      <c r="AN709" s="411"/>
      <c r="AO709" s="411"/>
      <c r="AP709" s="411"/>
      <c r="AQ709" s="411"/>
      <c r="AR709" s="411"/>
      <c r="AS709" s="411"/>
      <c r="AT709" s="411"/>
      <c r="AU709" s="411"/>
      <c r="AV709" s="411"/>
      <c r="AW709" s="411"/>
      <c r="AX709" s="411"/>
      <c r="AY709" s="411"/>
      <c r="AZ709" s="411"/>
      <c r="BA709" s="411"/>
    </row>
    <row r="710" spans="2:53" ht="14.25" customHeight="1" x14ac:dyDescent="0.25">
      <c r="B710" s="411"/>
      <c r="C710" s="428"/>
      <c r="D710" s="428"/>
      <c r="E710" s="411"/>
      <c r="F710" s="411"/>
      <c r="G710" s="411"/>
      <c r="H710" s="411"/>
      <c r="I710" s="411"/>
      <c r="J710" s="411"/>
      <c r="K710" s="411"/>
      <c r="L710" s="411"/>
      <c r="M710" s="411"/>
      <c r="N710" s="411"/>
      <c r="O710" s="411"/>
      <c r="P710" s="411"/>
      <c r="Q710" s="411"/>
      <c r="R710" s="411"/>
      <c r="S710" s="411"/>
      <c r="T710" s="411"/>
      <c r="U710" s="411"/>
      <c r="V710" s="411"/>
      <c r="W710" s="411"/>
      <c r="X710" s="411"/>
      <c r="Y710" s="411"/>
      <c r="Z710" s="411"/>
      <c r="AA710" s="411"/>
      <c r="AB710" s="411"/>
      <c r="AC710" s="411"/>
      <c r="AD710" s="411"/>
      <c r="AE710" s="411"/>
      <c r="AF710" s="411"/>
      <c r="AG710" s="411"/>
      <c r="AH710" s="411"/>
      <c r="AI710" s="411"/>
      <c r="AJ710" s="411"/>
      <c r="AK710" s="411"/>
      <c r="AL710" s="411"/>
      <c r="AM710" s="411"/>
      <c r="AN710" s="411"/>
      <c r="AO710" s="411"/>
      <c r="AP710" s="411"/>
      <c r="AQ710" s="411"/>
      <c r="AR710" s="411"/>
      <c r="AS710" s="411"/>
      <c r="AT710" s="411"/>
      <c r="AU710" s="411"/>
      <c r="AV710" s="411"/>
      <c r="AW710" s="411"/>
      <c r="AX710" s="411"/>
      <c r="AY710" s="411"/>
      <c r="AZ710" s="411"/>
      <c r="BA710" s="411"/>
    </row>
    <row r="711" spans="2:53" ht="14.25" customHeight="1" x14ac:dyDescent="0.25">
      <c r="B711" s="411"/>
      <c r="C711" s="428"/>
      <c r="D711" s="428"/>
      <c r="E711" s="411"/>
      <c r="F711" s="411"/>
      <c r="G711" s="411"/>
      <c r="H711" s="411"/>
      <c r="I711" s="411"/>
      <c r="J711" s="411"/>
      <c r="K711" s="411"/>
      <c r="L711" s="411"/>
      <c r="M711" s="411"/>
      <c r="N711" s="411"/>
      <c r="O711" s="411"/>
      <c r="P711" s="411"/>
      <c r="Q711" s="411"/>
      <c r="R711" s="411"/>
      <c r="S711" s="411"/>
      <c r="T711" s="411"/>
      <c r="U711" s="411"/>
      <c r="V711" s="411"/>
      <c r="W711" s="411"/>
      <c r="X711" s="411"/>
      <c r="Y711" s="411"/>
      <c r="Z711" s="411"/>
      <c r="AA711" s="411"/>
      <c r="AB711" s="411"/>
      <c r="AC711" s="411"/>
      <c r="AD711" s="411"/>
      <c r="AE711" s="411"/>
      <c r="AF711" s="411"/>
      <c r="AG711" s="411"/>
      <c r="AH711" s="411"/>
      <c r="AI711" s="411"/>
      <c r="AJ711" s="411"/>
      <c r="AK711" s="411"/>
      <c r="AL711" s="411"/>
      <c r="AM711" s="411"/>
      <c r="AN711" s="411"/>
      <c r="AO711" s="411"/>
      <c r="AP711" s="411"/>
      <c r="AQ711" s="411"/>
      <c r="AR711" s="411"/>
      <c r="AS711" s="411"/>
      <c r="AT711" s="411"/>
      <c r="AU711" s="411"/>
      <c r="AV711" s="411"/>
      <c r="AW711" s="411"/>
      <c r="AX711" s="411"/>
      <c r="AY711" s="411"/>
      <c r="AZ711" s="411"/>
      <c r="BA711" s="411"/>
    </row>
    <row r="712" spans="2:53" ht="14.25" customHeight="1" x14ac:dyDescent="0.25">
      <c r="B712" s="411"/>
      <c r="C712" s="428"/>
      <c r="D712" s="428"/>
      <c r="E712" s="411"/>
      <c r="F712" s="411"/>
      <c r="G712" s="411"/>
      <c r="H712" s="411"/>
      <c r="I712" s="411"/>
      <c r="J712" s="411"/>
      <c r="K712" s="411"/>
      <c r="L712" s="411"/>
      <c r="M712" s="411"/>
      <c r="N712" s="411"/>
      <c r="O712" s="411"/>
      <c r="P712" s="411"/>
      <c r="Q712" s="411"/>
      <c r="R712" s="411"/>
      <c r="S712" s="411"/>
      <c r="T712" s="411"/>
      <c r="U712" s="411"/>
      <c r="V712" s="411"/>
      <c r="W712" s="411"/>
      <c r="X712" s="411"/>
      <c r="Y712" s="411"/>
      <c r="Z712" s="411"/>
      <c r="AA712" s="411"/>
      <c r="AB712" s="411"/>
      <c r="AC712" s="411"/>
      <c r="AD712" s="411"/>
      <c r="AE712" s="411"/>
      <c r="AF712" s="411"/>
      <c r="AG712" s="411"/>
      <c r="AH712" s="411"/>
      <c r="AI712" s="411"/>
      <c r="AJ712" s="411"/>
      <c r="AK712" s="411"/>
      <c r="AL712" s="411"/>
      <c r="AM712" s="411"/>
      <c r="AN712" s="411"/>
      <c r="AO712" s="411"/>
      <c r="AP712" s="411"/>
      <c r="AQ712" s="411"/>
      <c r="AR712" s="411"/>
      <c r="AS712" s="411"/>
      <c r="AT712" s="411"/>
      <c r="AU712" s="411"/>
      <c r="AV712" s="411"/>
      <c r="AW712" s="411"/>
      <c r="AX712" s="411"/>
      <c r="AY712" s="411"/>
      <c r="AZ712" s="411"/>
      <c r="BA712" s="411"/>
    </row>
    <row r="713" spans="2:53" ht="14.25" customHeight="1" x14ac:dyDescent="0.25">
      <c r="B713" s="411"/>
      <c r="C713" s="428"/>
      <c r="D713" s="428"/>
      <c r="E713" s="411"/>
      <c r="F713" s="411"/>
      <c r="G713" s="411"/>
      <c r="H713" s="411"/>
      <c r="I713" s="411"/>
      <c r="J713" s="411"/>
      <c r="K713" s="411"/>
      <c r="L713" s="411"/>
      <c r="M713" s="411"/>
      <c r="N713" s="411"/>
      <c r="O713" s="411"/>
      <c r="P713" s="411"/>
      <c r="Q713" s="411"/>
      <c r="R713" s="411"/>
      <c r="S713" s="411"/>
      <c r="T713" s="411"/>
      <c r="U713" s="411"/>
      <c r="V713" s="411"/>
      <c r="W713" s="411"/>
      <c r="X713" s="411"/>
      <c r="Y713" s="411"/>
      <c r="Z713" s="411"/>
      <c r="AA713" s="411"/>
      <c r="AB713" s="411"/>
      <c r="AC713" s="411"/>
      <c r="AD713" s="411"/>
      <c r="AE713" s="411"/>
      <c r="AF713" s="411"/>
      <c r="AG713" s="411"/>
      <c r="AH713" s="411"/>
      <c r="AI713" s="411"/>
      <c r="AJ713" s="411"/>
      <c r="AK713" s="411"/>
      <c r="AL713" s="411"/>
      <c r="AM713" s="411"/>
      <c r="AN713" s="411"/>
      <c r="AO713" s="411"/>
      <c r="AP713" s="411"/>
      <c r="AQ713" s="411"/>
      <c r="AR713" s="411"/>
      <c r="AS713" s="411"/>
      <c r="AT713" s="411"/>
      <c r="AU713" s="411"/>
      <c r="AV713" s="411"/>
      <c r="AW713" s="411"/>
      <c r="AX713" s="411"/>
      <c r="AY713" s="411"/>
      <c r="AZ713" s="411"/>
      <c r="BA713" s="411"/>
    </row>
    <row r="714" spans="2:53" ht="14.25" customHeight="1" x14ac:dyDescent="0.25">
      <c r="B714" s="411"/>
      <c r="C714" s="428"/>
      <c r="D714" s="428"/>
      <c r="E714" s="411"/>
      <c r="F714" s="411"/>
      <c r="G714" s="411"/>
      <c r="H714" s="411"/>
      <c r="I714" s="411"/>
      <c r="J714" s="411"/>
      <c r="K714" s="411"/>
      <c r="L714" s="411"/>
      <c r="M714" s="411"/>
      <c r="N714" s="411"/>
      <c r="O714" s="411"/>
      <c r="P714" s="411"/>
      <c r="Q714" s="411"/>
      <c r="R714" s="411"/>
      <c r="S714" s="411"/>
      <c r="T714" s="411"/>
      <c r="U714" s="411"/>
      <c r="V714" s="411"/>
      <c r="W714" s="411"/>
      <c r="X714" s="411"/>
      <c r="Y714" s="411"/>
      <c r="Z714" s="411"/>
      <c r="AA714" s="411"/>
      <c r="AB714" s="411"/>
      <c r="AC714" s="411"/>
      <c r="AD714" s="411"/>
      <c r="AE714" s="411"/>
      <c r="AF714" s="411"/>
      <c r="AG714" s="411"/>
      <c r="AH714" s="411"/>
      <c r="AI714" s="411"/>
      <c r="AJ714" s="411"/>
      <c r="AK714" s="411"/>
      <c r="AL714" s="411"/>
      <c r="AM714" s="411"/>
      <c r="AN714" s="411"/>
      <c r="AO714" s="411"/>
      <c r="AP714" s="411"/>
      <c r="AQ714" s="411"/>
      <c r="AR714" s="411"/>
      <c r="AS714" s="411"/>
      <c r="AT714" s="411"/>
      <c r="AU714" s="411"/>
      <c r="AV714" s="411"/>
      <c r="AW714" s="411"/>
      <c r="AX714" s="411"/>
      <c r="AY714" s="411"/>
      <c r="AZ714" s="411"/>
      <c r="BA714" s="411"/>
    </row>
    <row r="715" spans="2:53" ht="14.25" customHeight="1" x14ac:dyDescent="0.25">
      <c r="B715" s="411"/>
      <c r="C715" s="428"/>
      <c r="D715" s="428"/>
      <c r="E715" s="411"/>
      <c r="F715" s="411"/>
      <c r="G715" s="411"/>
      <c r="H715" s="411"/>
      <c r="I715" s="411"/>
      <c r="J715" s="411"/>
      <c r="K715" s="411"/>
      <c r="L715" s="411"/>
      <c r="M715" s="411"/>
      <c r="N715" s="411"/>
      <c r="O715" s="411"/>
      <c r="P715" s="411"/>
      <c r="Q715" s="411"/>
      <c r="R715" s="411"/>
      <c r="S715" s="411"/>
      <c r="T715" s="411"/>
      <c r="U715" s="411"/>
      <c r="V715" s="411"/>
      <c r="W715" s="411"/>
      <c r="X715" s="411"/>
      <c r="Y715" s="411"/>
      <c r="Z715" s="411"/>
      <c r="AA715" s="411"/>
      <c r="AB715" s="411"/>
      <c r="AC715" s="411"/>
      <c r="AD715" s="411"/>
      <c r="AE715" s="411"/>
      <c r="AF715" s="411"/>
      <c r="AG715" s="411"/>
      <c r="AH715" s="411"/>
      <c r="AI715" s="411"/>
      <c r="AJ715" s="411"/>
      <c r="AK715" s="411"/>
      <c r="AL715" s="411"/>
      <c r="AM715" s="411"/>
      <c r="AN715" s="411"/>
      <c r="AO715" s="411"/>
      <c r="AP715" s="411"/>
      <c r="AQ715" s="411"/>
      <c r="AR715" s="411"/>
      <c r="AS715" s="411"/>
      <c r="AT715" s="411"/>
      <c r="AU715" s="411"/>
      <c r="AV715" s="411"/>
      <c r="AW715" s="411"/>
      <c r="AX715" s="411"/>
      <c r="AY715" s="411"/>
      <c r="AZ715" s="411"/>
      <c r="BA715" s="411"/>
    </row>
    <row r="716" spans="2:53" ht="14.25" customHeight="1" x14ac:dyDescent="0.25">
      <c r="B716" s="411"/>
      <c r="C716" s="428"/>
      <c r="D716" s="428"/>
      <c r="E716" s="411"/>
      <c r="F716" s="411"/>
      <c r="G716" s="411"/>
      <c r="H716" s="411"/>
      <c r="I716" s="411"/>
      <c r="J716" s="411"/>
      <c r="K716" s="411"/>
      <c r="L716" s="411"/>
      <c r="M716" s="411"/>
      <c r="N716" s="411"/>
      <c r="O716" s="411"/>
      <c r="P716" s="411"/>
      <c r="Q716" s="411"/>
      <c r="R716" s="411"/>
      <c r="S716" s="411"/>
      <c r="T716" s="411"/>
      <c r="U716" s="411"/>
      <c r="V716" s="411"/>
      <c r="W716" s="411"/>
      <c r="X716" s="411"/>
      <c r="Y716" s="411"/>
      <c r="Z716" s="411"/>
      <c r="AA716" s="411"/>
      <c r="AB716" s="411"/>
      <c r="AC716" s="411"/>
      <c r="AD716" s="411"/>
      <c r="AE716" s="411"/>
      <c r="AF716" s="411"/>
      <c r="AG716" s="411"/>
      <c r="AH716" s="411"/>
      <c r="AI716" s="411"/>
      <c r="AJ716" s="411"/>
      <c r="AK716" s="411"/>
      <c r="AL716" s="411"/>
      <c r="AM716" s="411"/>
      <c r="AN716" s="411"/>
      <c r="AO716" s="411"/>
      <c r="AP716" s="411"/>
      <c r="AQ716" s="411"/>
      <c r="AR716" s="411"/>
      <c r="AS716" s="411"/>
      <c r="AT716" s="411"/>
      <c r="AU716" s="411"/>
      <c r="AV716" s="411"/>
      <c r="AW716" s="411"/>
      <c r="AX716" s="411"/>
      <c r="AY716" s="411"/>
      <c r="AZ716" s="411"/>
      <c r="BA716" s="411"/>
    </row>
    <row r="717" spans="2:53" ht="14.25" customHeight="1" x14ac:dyDescent="0.25">
      <c r="B717" s="411"/>
      <c r="C717" s="428"/>
      <c r="D717" s="428"/>
      <c r="E717" s="411"/>
      <c r="F717" s="411"/>
      <c r="G717" s="411"/>
      <c r="H717" s="411"/>
      <c r="I717" s="411"/>
      <c r="J717" s="411"/>
      <c r="K717" s="411"/>
      <c r="L717" s="411"/>
      <c r="M717" s="411"/>
      <c r="N717" s="411"/>
      <c r="O717" s="411"/>
      <c r="P717" s="411"/>
      <c r="Q717" s="411"/>
      <c r="R717" s="411"/>
      <c r="S717" s="411"/>
      <c r="T717" s="411"/>
      <c r="U717" s="411"/>
      <c r="V717" s="411"/>
      <c r="W717" s="411"/>
      <c r="X717" s="411"/>
      <c r="Y717" s="411"/>
      <c r="Z717" s="411"/>
      <c r="AA717" s="411"/>
      <c r="AB717" s="411"/>
      <c r="AC717" s="411"/>
      <c r="AD717" s="411"/>
      <c r="AE717" s="411"/>
      <c r="AF717" s="411"/>
      <c r="AG717" s="411"/>
      <c r="AH717" s="411"/>
      <c r="AI717" s="411"/>
      <c r="AJ717" s="411"/>
      <c r="AK717" s="411"/>
      <c r="AL717" s="411"/>
      <c r="AM717" s="411"/>
      <c r="AN717" s="411"/>
      <c r="AO717" s="411"/>
      <c r="AP717" s="411"/>
      <c r="AQ717" s="411"/>
      <c r="AR717" s="411"/>
      <c r="AS717" s="411"/>
      <c r="AT717" s="411"/>
      <c r="AU717" s="411"/>
      <c r="AV717" s="411"/>
      <c r="AW717" s="411"/>
      <c r="AX717" s="411"/>
      <c r="AY717" s="411"/>
      <c r="AZ717" s="411"/>
      <c r="BA717" s="411"/>
    </row>
    <row r="718" spans="2:53" ht="14.25" customHeight="1" x14ac:dyDescent="0.25">
      <c r="B718" s="411"/>
      <c r="C718" s="428"/>
      <c r="D718" s="428"/>
      <c r="E718" s="411"/>
      <c r="F718" s="411"/>
      <c r="G718" s="411"/>
      <c r="H718" s="411"/>
      <c r="I718" s="411"/>
      <c r="J718" s="411"/>
      <c r="K718" s="411"/>
      <c r="L718" s="411"/>
      <c r="M718" s="411"/>
      <c r="N718" s="411"/>
      <c r="O718" s="411"/>
      <c r="P718" s="411"/>
      <c r="Q718" s="411"/>
      <c r="R718" s="411"/>
      <c r="S718" s="411"/>
      <c r="T718" s="411"/>
      <c r="U718" s="411"/>
      <c r="V718" s="411"/>
      <c r="W718" s="411"/>
      <c r="X718" s="411"/>
      <c r="Y718" s="411"/>
      <c r="Z718" s="411"/>
      <c r="AA718" s="411"/>
      <c r="AB718" s="411"/>
      <c r="AC718" s="411"/>
      <c r="AD718" s="411"/>
      <c r="AE718" s="411"/>
      <c r="AF718" s="411"/>
      <c r="AG718" s="411"/>
      <c r="AH718" s="411"/>
      <c r="AI718" s="411"/>
      <c r="AJ718" s="411"/>
      <c r="AK718" s="411"/>
      <c r="AL718" s="411"/>
      <c r="AM718" s="411"/>
      <c r="AN718" s="411"/>
      <c r="AO718" s="411"/>
      <c r="AP718" s="411"/>
      <c r="AQ718" s="411"/>
      <c r="AR718" s="411"/>
      <c r="AS718" s="411"/>
      <c r="AT718" s="411"/>
      <c r="AU718" s="411"/>
      <c r="AV718" s="411"/>
      <c r="AW718" s="411"/>
      <c r="AX718" s="411"/>
      <c r="AY718" s="411"/>
      <c r="AZ718" s="411"/>
      <c r="BA718" s="411"/>
    </row>
    <row r="719" spans="2:53" ht="14.25" customHeight="1" x14ac:dyDescent="0.25">
      <c r="B719" s="411"/>
      <c r="C719" s="428"/>
      <c r="D719" s="428"/>
      <c r="E719" s="411"/>
      <c r="F719" s="411"/>
      <c r="G719" s="411"/>
      <c r="H719" s="411"/>
      <c r="I719" s="411"/>
      <c r="J719" s="411"/>
      <c r="K719" s="411"/>
      <c r="L719" s="411"/>
      <c r="M719" s="411"/>
      <c r="N719" s="411"/>
      <c r="O719" s="411"/>
      <c r="P719" s="411"/>
      <c r="Q719" s="411"/>
      <c r="R719" s="411"/>
      <c r="S719" s="411"/>
      <c r="T719" s="411"/>
      <c r="U719" s="411"/>
      <c r="V719" s="411"/>
      <c r="W719" s="411"/>
      <c r="X719" s="411"/>
      <c r="Y719" s="411"/>
      <c r="Z719" s="411"/>
      <c r="AA719" s="411"/>
      <c r="AB719" s="411"/>
      <c r="AC719" s="411"/>
      <c r="AD719" s="411"/>
      <c r="AE719" s="411"/>
      <c r="AF719" s="411"/>
      <c r="AG719" s="411"/>
      <c r="AH719" s="411"/>
      <c r="AI719" s="411"/>
      <c r="AJ719" s="411"/>
      <c r="AK719" s="411"/>
      <c r="AL719" s="411"/>
      <c r="AM719" s="411"/>
      <c r="AN719" s="411"/>
      <c r="AO719" s="411"/>
      <c r="AP719" s="411"/>
      <c r="AQ719" s="411"/>
      <c r="AR719" s="411"/>
      <c r="AS719" s="411"/>
      <c r="AT719" s="411"/>
      <c r="AU719" s="411"/>
      <c r="AV719" s="411"/>
      <c r="AW719" s="411"/>
      <c r="AX719" s="411"/>
      <c r="AY719" s="411"/>
      <c r="AZ719" s="411"/>
      <c r="BA719" s="411"/>
    </row>
    <row r="720" spans="2:53" ht="14.25" customHeight="1" x14ac:dyDescent="0.25">
      <c r="B720" s="411"/>
      <c r="C720" s="428"/>
      <c r="D720" s="428"/>
      <c r="E720" s="411"/>
      <c r="F720" s="411"/>
      <c r="G720" s="411"/>
      <c r="H720" s="411"/>
      <c r="I720" s="411"/>
      <c r="J720" s="411"/>
      <c r="K720" s="411"/>
      <c r="L720" s="411"/>
      <c r="M720" s="411"/>
      <c r="N720" s="411"/>
      <c r="O720" s="411"/>
      <c r="P720" s="411"/>
      <c r="Q720" s="411"/>
      <c r="R720" s="411"/>
      <c r="S720" s="411"/>
      <c r="T720" s="411"/>
      <c r="U720" s="411"/>
      <c r="V720" s="411"/>
      <c r="W720" s="411"/>
      <c r="X720" s="411"/>
      <c r="Y720" s="411"/>
      <c r="Z720" s="411"/>
      <c r="AA720" s="411"/>
      <c r="AB720" s="411"/>
      <c r="AC720" s="411"/>
      <c r="AD720" s="411"/>
      <c r="AE720" s="411"/>
      <c r="AF720" s="411"/>
      <c r="AG720" s="411"/>
      <c r="AH720" s="411"/>
      <c r="AI720" s="411"/>
      <c r="AJ720" s="411"/>
      <c r="AK720" s="411"/>
      <c r="AL720" s="411"/>
      <c r="AM720" s="411"/>
      <c r="AN720" s="411"/>
      <c r="AO720" s="411"/>
      <c r="AP720" s="411"/>
      <c r="AQ720" s="411"/>
      <c r="AR720" s="411"/>
      <c r="AS720" s="411"/>
      <c r="AT720" s="411"/>
      <c r="AU720" s="411"/>
      <c r="AV720" s="411"/>
      <c r="AW720" s="411"/>
      <c r="AX720" s="411"/>
      <c r="AY720" s="411"/>
      <c r="AZ720" s="411"/>
      <c r="BA720" s="411"/>
    </row>
    <row r="721" spans="2:53" ht="14.25" customHeight="1" x14ac:dyDescent="0.25">
      <c r="B721" s="411"/>
      <c r="C721" s="428"/>
      <c r="D721" s="428"/>
      <c r="E721" s="411"/>
      <c r="F721" s="411"/>
      <c r="G721" s="411"/>
      <c r="H721" s="411"/>
      <c r="I721" s="411"/>
      <c r="J721" s="411"/>
      <c r="K721" s="411"/>
      <c r="L721" s="411"/>
      <c r="M721" s="411"/>
      <c r="N721" s="411"/>
      <c r="O721" s="411"/>
      <c r="P721" s="411"/>
      <c r="Q721" s="411"/>
      <c r="R721" s="411"/>
      <c r="S721" s="411"/>
      <c r="T721" s="411"/>
      <c r="U721" s="411"/>
      <c r="V721" s="411"/>
      <c r="W721" s="411"/>
      <c r="X721" s="411"/>
      <c r="Y721" s="411"/>
      <c r="Z721" s="411"/>
      <c r="AA721" s="411"/>
      <c r="AB721" s="411"/>
      <c r="AC721" s="411"/>
      <c r="AD721" s="411"/>
      <c r="AE721" s="411"/>
      <c r="AF721" s="411"/>
      <c r="AG721" s="411"/>
      <c r="AH721" s="411"/>
      <c r="AI721" s="411"/>
      <c r="AJ721" s="411"/>
      <c r="AK721" s="411"/>
      <c r="AL721" s="411"/>
      <c r="AM721" s="411"/>
      <c r="AN721" s="411"/>
      <c r="AO721" s="411"/>
      <c r="AP721" s="411"/>
      <c r="AQ721" s="411"/>
      <c r="AR721" s="411"/>
      <c r="AS721" s="411"/>
      <c r="AT721" s="411"/>
      <c r="AU721" s="411"/>
      <c r="AV721" s="411"/>
      <c r="AW721" s="411"/>
      <c r="AX721" s="411"/>
      <c r="AY721" s="411"/>
      <c r="AZ721" s="411"/>
      <c r="BA721" s="411"/>
    </row>
    <row r="722" spans="2:53" ht="14.25" customHeight="1" x14ac:dyDescent="0.25">
      <c r="B722" s="411"/>
      <c r="C722" s="428"/>
      <c r="D722" s="428"/>
      <c r="E722" s="411"/>
      <c r="F722" s="411"/>
      <c r="G722" s="411"/>
      <c r="H722" s="411"/>
      <c r="I722" s="411"/>
      <c r="J722" s="411"/>
      <c r="K722" s="411"/>
      <c r="L722" s="411"/>
      <c r="M722" s="411"/>
      <c r="N722" s="411"/>
      <c r="O722" s="411"/>
      <c r="P722" s="411"/>
      <c r="Q722" s="411"/>
      <c r="R722" s="411"/>
      <c r="S722" s="411"/>
      <c r="T722" s="411"/>
      <c r="U722" s="411"/>
      <c r="V722" s="411"/>
      <c r="W722" s="411"/>
      <c r="X722" s="411"/>
      <c r="Y722" s="411"/>
      <c r="Z722" s="411"/>
      <c r="AA722" s="411"/>
      <c r="AB722" s="411"/>
      <c r="AC722" s="411"/>
      <c r="AD722" s="411"/>
      <c r="AE722" s="411"/>
      <c r="AF722" s="411"/>
      <c r="AG722" s="411"/>
      <c r="AH722" s="411"/>
      <c r="AI722" s="411"/>
      <c r="AJ722" s="411"/>
      <c r="AK722" s="411"/>
      <c r="AL722" s="411"/>
      <c r="AM722" s="411"/>
      <c r="AN722" s="411"/>
      <c r="AO722" s="411"/>
      <c r="AP722" s="411"/>
      <c r="AQ722" s="411"/>
      <c r="AR722" s="411"/>
      <c r="AS722" s="411"/>
      <c r="AT722" s="411"/>
      <c r="AU722" s="411"/>
      <c r="AV722" s="411"/>
      <c r="AW722" s="411"/>
      <c r="AX722" s="411"/>
      <c r="AY722" s="411"/>
      <c r="AZ722" s="411"/>
      <c r="BA722" s="411"/>
    </row>
    <row r="723" spans="2:53" ht="14.25" customHeight="1" x14ac:dyDescent="0.25">
      <c r="B723" s="411"/>
      <c r="C723" s="428"/>
      <c r="D723" s="428"/>
      <c r="E723" s="411"/>
      <c r="F723" s="411"/>
      <c r="G723" s="411"/>
      <c r="H723" s="411"/>
      <c r="I723" s="411"/>
      <c r="J723" s="411"/>
      <c r="K723" s="411"/>
      <c r="L723" s="411"/>
      <c r="M723" s="411"/>
      <c r="N723" s="411"/>
      <c r="O723" s="411"/>
      <c r="P723" s="411"/>
      <c r="Q723" s="411"/>
      <c r="R723" s="411"/>
      <c r="S723" s="411"/>
      <c r="T723" s="411"/>
      <c r="U723" s="411"/>
      <c r="V723" s="411"/>
      <c r="W723" s="411"/>
      <c r="X723" s="411"/>
      <c r="Y723" s="411"/>
      <c r="Z723" s="411"/>
      <c r="AA723" s="411"/>
      <c r="AB723" s="411"/>
      <c r="AC723" s="411"/>
      <c r="AD723" s="411"/>
      <c r="AE723" s="411"/>
      <c r="AF723" s="411"/>
      <c r="AG723" s="411"/>
      <c r="AH723" s="411"/>
      <c r="AI723" s="411"/>
      <c r="AJ723" s="411"/>
      <c r="AK723" s="411"/>
      <c r="AL723" s="411"/>
      <c r="AM723" s="411"/>
      <c r="AN723" s="411"/>
      <c r="AO723" s="411"/>
      <c r="AP723" s="411"/>
      <c r="AQ723" s="411"/>
      <c r="AR723" s="411"/>
      <c r="AS723" s="411"/>
      <c r="AT723" s="411"/>
      <c r="AU723" s="411"/>
      <c r="AV723" s="411"/>
      <c r="AW723" s="411"/>
      <c r="AX723" s="411"/>
      <c r="AY723" s="411"/>
      <c r="AZ723" s="411"/>
      <c r="BA723" s="411"/>
    </row>
    <row r="724" spans="2:53" ht="14.25" customHeight="1" x14ac:dyDescent="0.25">
      <c r="B724" s="411"/>
      <c r="C724" s="428"/>
      <c r="D724" s="428"/>
      <c r="E724" s="411"/>
      <c r="F724" s="411"/>
      <c r="G724" s="411"/>
      <c r="H724" s="411"/>
      <c r="I724" s="411"/>
      <c r="J724" s="411"/>
      <c r="K724" s="411"/>
      <c r="L724" s="411"/>
      <c r="M724" s="411"/>
      <c r="N724" s="411"/>
      <c r="O724" s="411"/>
      <c r="P724" s="411"/>
      <c r="Q724" s="411"/>
      <c r="R724" s="411"/>
      <c r="S724" s="411"/>
      <c r="T724" s="411"/>
      <c r="U724" s="411"/>
      <c r="V724" s="411"/>
      <c r="W724" s="411"/>
      <c r="X724" s="411"/>
      <c r="Y724" s="411"/>
      <c r="Z724" s="411"/>
      <c r="AA724" s="411"/>
      <c r="AB724" s="411"/>
      <c r="AC724" s="411"/>
      <c r="AD724" s="411"/>
      <c r="AE724" s="411"/>
      <c r="AF724" s="411"/>
      <c r="AG724" s="411"/>
      <c r="AH724" s="411"/>
      <c r="AI724" s="411"/>
      <c r="AJ724" s="411"/>
      <c r="AK724" s="411"/>
      <c r="AL724" s="411"/>
      <c r="AM724" s="411"/>
      <c r="AN724" s="411"/>
      <c r="AO724" s="411"/>
      <c r="AP724" s="411"/>
      <c r="AQ724" s="411"/>
      <c r="AR724" s="411"/>
      <c r="AS724" s="411"/>
      <c r="AT724" s="411"/>
      <c r="AU724" s="411"/>
      <c r="AV724" s="411"/>
      <c r="AW724" s="411"/>
      <c r="AX724" s="411"/>
      <c r="AY724" s="411"/>
      <c r="AZ724" s="411"/>
      <c r="BA724" s="411"/>
    </row>
    <row r="725" spans="2:53" ht="14.25" customHeight="1" x14ac:dyDescent="0.25">
      <c r="B725" s="411"/>
      <c r="C725" s="428"/>
      <c r="D725" s="428"/>
      <c r="E725" s="411"/>
      <c r="F725" s="411"/>
      <c r="G725" s="411"/>
      <c r="H725" s="411"/>
      <c r="I725" s="411"/>
      <c r="J725" s="411"/>
      <c r="K725" s="411"/>
      <c r="L725" s="411"/>
      <c r="M725" s="411"/>
      <c r="N725" s="411"/>
      <c r="O725" s="411"/>
      <c r="P725" s="411"/>
      <c r="Q725" s="411"/>
      <c r="R725" s="411"/>
      <c r="S725" s="411"/>
      <c r="T725" s="411"/>
      <c r="U725" s="411"/>
      <c r="V725" s="411"/>
      <c r="W725" s="411"/>
      <c r="X725" s="411"/>
      <c r="Y725" s="411"/>
      <c r="Z725" s="411"/>
      <c r="AA725" s="411"/>
      <c r="AB725" s="411"/>
      <c r="AC725" s="411"/>
      <c r="AD725" s="411"/>
      <c r="AE725" s="411"/>
      <c r="AF725" s="411"/>
      <c r="AG725" s="411"/>
      <c r="AH725" s="411"/>
      <c r="AI725" s="411"/>
      <c r="AJ725" s="411"/>
      <c r="AK725" s="411"/>
      <c r="AL725" s="411"/>
      <c r="AM725" s="411"/>
      <c r="AN725" s="411"/>
      <c r="AO725" s="411"/>
      <c r="AP725" s="411"/>
      <c r="AQ725" s="411"/>
      <c r="AR725" s="411"/>
      <c r="AS725" s="411"/>
      <c r="AT725" s="411"/>
      <c r="AU725" s="411"/>
      <c r="AV725" s="411"/>
      <c r="AW725" s="411"/>
      <c r="AX725" s="411"/>
      <c r="AY725" s="411"/>
      <c r="AZ725" s="411"/>
      <c r="BA725" s="411"/>
    </row>
    <row r="726" spans="2:53" ht="14.25" customHeight="1" x14ac:dyDescent="0.25">
      <c r="B726" s="411"/>
      <c r="C726" s="428"/>
      <c r="D726" s="428"/>
      <c r="E726" s="411"/>
      <c r="F726" s="411"/>
      <c r="G726" s="411"/>
      <c r="H726" s="411"/>
      <c r="I726" s="411"/>
      <c r="J726" s="411"/>
      <c r="K726" s="411"/>
      <c r="L726" s="411"/>
      <c r="M726" s="411"/>
      <c r="N726" s="411"/>
      <c r="O726" s="411"/>
      <c r="P726" s="411"/>
      <c r="Q726" s="411"/>
      <c r="R726" s="411"/>
      <c r="S726" s="411"/>
      <c r="T726" s="411"/>
      <c r="U726" s="411"/>
      <c r="V726" s="411"/>
      <c r="W726" s="411"/>
      <c r="X726" s="411"/>
      <c r="Y726" s="411"/>
      <c r="Z726" s="411"/>
      <c r="AA726" s="411"/>
      <c r="AB726" s="411"/>
      <c r="AC726" s="411"/>
      <c r="AD726" s="411"/>
      <c r="AE726" s="411"/>
      <c r="AF726" s="411"/>
      <c r="AG726" s="411"/>
      <c r="AH726" s="411"/>
      <c r="AI726" s="411"/>
      <c r="AJ726" s="411"/>
      <c r="AK726" s="411"/>
      <c r="AL726" s="411"/>
      <c r="AM726" s="411"/>
      <c r="AN726" s="411"/>
      <c r="AO726" s="411"/>
      <c r="AP726" s="411"/>
      <c r="AQ726" s="411"/>
      <c r="AR726" s="411"/>
      <c r="AS726" s="411"/>
      <c r="AT726" s="411"/>
      <c r="AU726" s="411"/>
      <c r="AV726" s="411"/>
      <c r="AW726" s="411"/>
      <c r="AX726" s="411"/>
      <c r="AY726" s="411"/>
      <c r="AZ726" s="411"/>
      <c r="BA726" s="411"/>
    </row>
    <row r="727" spans="2:53" ht="14.25" customHeight="1" x14ac:dyDescent="0.25">
      <c r="B727" s="411"/>
      <c r="C727" s="428"/>
      <c r="D727" s="428"/>
      <c r="E727" s="411"/>
      <c r="F727" s="411"/>
      <c r="G727" s="411"/>
      <c r="H727" s="411"/>
      <c r="I727" s="411"/>
      <c r="J727" s="411"/>
      <c r="K727" s="411"/>
      <c r="L727" s="411"/>
      <c r="M727" s="411"/>
      <c r="N727" s="411"/>
      <c r="O727" s="411"/>
      <c r="P727" s="411"/>
      <c r="Q727" s="411"/>
      <c r="R727" s="411"/>
      <c r="S727" s="411"/>
      <c r="T727" s="411"/>
      <c r="U727" s="411"/>
      <c r="V727" s="411"/>
      <c r="W727" s="411"/>
      <c r="X727" s="411"/>
      <c r="Y727" s="411"/>
      <c r="Z727" s="411"/>
      <c r="AA727" s="411"/>
      <c r="AB727" s="411"/>
      <c r="AC727" s="411"/>
      <c r="AD727" s="411"/>
      <c r="AE727" s="411"/>
      <c r="AF727" s="411"/>
      <c r="AG727" s="411"/>
      <c r="AH727" s="411"/>
      <c r="AI727" s="411"/>
      <c r="AJ727" s="411"/>
      <c r="AK727" s="411"/>
      <c r="AL727" s="411"/>
      <c r="AM727" s="411"/>
      <c r="AN727" s="411"/>
      <c r="AO727" s="411"/>
      <c r="AP727" s="411"/>
      <c r="AQ727" s="411"/>
      <c r="AR727" s="411"/>
      <c r="AS727" s="411"/>
      <c r="AT727" s="411"/>
      <c r="AU727" s="411"/>
      <c r="AV727" s="411"/>
      <c r="AW727" s="411"/>
      <c r="AX727" s="411"/>
      <c r="AY727" s="411"/>
      <c r="AZ727" s="411"/>
      <c r="BA727" s="411"/>
    </row>
    <row r="728" spans="2:53" ht="14.25" customHeight="1" x14ac:dyDescent="0.25">
      <c r="B728" s="411"/>
      <c r="C728" s="428"/>
      <c r="D728" s="428"/>
      <c r="E728" s="411"/>
      <c r="F728" s="411"/>
      <c r="G728" s="411"/>
      <c r="H728" s="411"/>
      <c r="I728" s="411"/>
      <c r="J728" s="411"/>
      <c r="K728" s="411"/>
      <c r="L728" s="411"/>
      <c r="M728" s="411"/>
      <c r="N728" s="411"/>
      <c r="O728" s="411"/>
      <c r="P728" s="411"/>
      <c r="Q728" s="411"/>
      <c r="R728" s="411"/>
      <c r="S728" s="411"/>
      <c r="T728" s="411"/>
      <c r="U728" s="411"/>
      <c r="V728" s="411"/>
      <c r="W728" s="411"/>
      <c r="X728" s="411"/>
      <c r="Y728" s="411"/>
      <c r="Z728" s="411"/>
      <c r="AA728" s="411"/>
      <c r="AB728" s="411"/>
      <c r="AC728" s="411"/>
      <c r="AD728" s="411"/>
      <c r="AE728" s="411"/>
      <c r="AF728" s="411"/>
      <c r="AG728" s="411"/>
      <c r="AH728" s="411"/>
      <c r="AI728" s="411"/>
      <c r="AJ728" s="411"/>
      <c r="AK728" s="411"/>
      <c r="AL728" s="411"/>
      <c r="AM728" s="411"/>
      <c r="AN728" s="411"/>
      <c r="AO728" s="411"/>
      <c r="AP728" s="411"/>
      <c r="AQ728" s="411"/>
      <c r="AR728" s="411"/>
      <c r="AS728" s="411"/>
      <c r="AT728" s="411"/>
      <c r="AU728" s="411"/>
      <c r="AV728" s="411"/>
      <c r="AW728" s="411"/>
      <c r="AX728" s="411"/>
      <c r="AY728" s="411"/>
      <c r="AZ728" s="411"/>
      <c r="BA728" s="411"/>
    </row>
    <row r="729" spans="2:53" ht="14.25" customHeight="1" x14ac:dyDescent="0.25">
      <c r="B729" s="411"/>
      <c r="C729" s="428"/>
      <c r="D729" s="428"/>
      <c r="E729" s="411"/>
      <c r="F729" s="411"/>
      <c r="G729" s="411"/>
      <c r="H729" s="411"/>
      <c r="I729" s="411"/>
      <c r="J729" s="411"/>
      <c r="K729" s="411"/>
      <c r="L729" s="411"/>
      <c r="M729" s="411"/>
      <c r="N729" s="411"/>
      <c r="O729" s="411"/>
      <c r="P729" s="411"/>
      <c r="Q729" s="411"/>
      <c r="R729" s="411"/>
      <c r="S729" s="411"/>
      <c r="T729" s="411"/>
      <c r="U729" s="411"/>
      <c r="V729" s="411"/>
      <c r="W729" s="411"/>
      <c r="X729" s="411"/>
      <c r="Y729" s="411"/>
      <c r="Z729" s="411"/>
      <c r="AA729" s="411"/>
      <c r="AB729" s="411"/>
      <c r="AC729" s="411"/>
      <c r="AD729" s="411"/>
      <c r="AE729" s="411"/>
      <c r="AF729" s="411"/>
      <c r="AG729" s="411"/>
      <c r="AH729" s="411"/>
      <c r="AI729" s="411"/>
      <c r="AJ729" s="411"/>
      <c r="AK729" s="411"/>
      <c r="AL729" s="411"/>
      <c r="AM729" s="411"/>
      <c r="AN729" s="411"/>
      <c r="AO729" s="411"/>
      <c r="AP729" s="411"/>
      <c r="AQ729" s="411"/>
      <c r="AR729" s="411"/>
      <c r="AS729" s="411"/>
      <c r="AT729" s="411"/>
      <c r="AU729" s="411"/>
      <c r="AV729" s="411"/>
      <c r="AW729" s="411"/>
      <c r="AX729" s="411"/>
      <c r="AY729" s="411"/>
      <c r="AZ729" s="411"/>
      <c r="BA729" s="411"/>
    </row>
    <row r="730" spans="2:53" ht="14.25" customHeight="1" x14ac:dyDescent="0.25">
      <c r="B730" s="411"/>
      <c r="C730" s="428"/>
      <c r="D730" s="428"/>
      <c r="E730" s="411"/>
      <c r="F730" s="411"/>
      <c r="G730" s="411"/>
      <c r="H730" s="411"/>
      <c r="I730" s="411"/>
      <c r="J730" s="411"/>
      <c r="K730" s="411"/>
      <c r="L730" s="411"/>
      <c r="M730" s="411"/>
      <c r="N730" s="411"/>
      <c r="O730" s="411"/>
      <c r="P730" s="411"/>
      <c r="Q730" s="411"/>
      <c r="R730" s="411"/>
      <c r="S730" s="411"/>
      <c r="T730" s="411"/>
      <c r="U730" s="411"/>
      <c r="V730" s="411"/>
      <c r="W730" s="411"/>
      <c r="X730" s="411"/>
      <c r="Y730" s="411"/>
      <c r="Z730" s="411"/>
      <c r="AA730" s="411"/>
      <c r="AB730" s="411"/>
      <c r="AC730" s="411"/>
      <c r="AD730" s="411"/>
      <c r="AE730" s="411"/>
      <c r="AF730" s="411"/>
      <c r="AG730" s="411"/>
      <c r="AH730" s="411"/>
      <c r="AI730" s="411"/>
      <c r="AJ730" s="411"/>
      <c r="AK730" s="411"/>
      <c r="AL730" s="411"/>
      <c r="AM730" s="411"/>
      <c r="AN730" s="411"/>
      <c r="AO730" s="411"/>
      <c r="AP730" s="411"/>
      <c r="AQ730" s="411"/>
      <c r="AR730" s="411"/>
      <c r="AS730" s="411"/>
      <c r="AT730" s="411"/>
      <c r="AU730" s="411"/>
      <c r="AV730" s="411"/>
      <c r="AW730" s="411"/>
      <c r="AX730" s="411"/>
      <c r="AY730" s="411"/>
      <c r="AZ730" s="411"/>
      <c r="BA730" s="411"/>
    </row>
    <row r="731" spans="2:53" ht="14.25" customHeight="1" x14ac:dyDescent="0.25">
      <c r="B731" s="411"/>
      <c r="C731" s="428"/>
      <c r="D731" s="428"/>
      <c r="E731" s="411"/>
      <c r="F731" s="411"/>
      <c r="G731" s="411"/>
      <c r="H731" s="411"/>
      <c r="I731" s="411"/>
      <c r="J731" s="411"/>
      <c r="K731" s="411"/>
      <c r="L731" s="411"/>
      <c r="M731" s="411"/>
      <c r="N731" s="411"/>
      <c r="O731" s="411"/>
      <c r="P731" s="411"/>
      <c r="Q731" s="411"/>
      <c r="R731" s="411"/>
      <c r="S731" s="411"/>
      <c r="T731" s="411"/>
      <c r="U731" s="411"/>
      <c r="V731" s="411"/>
      <c r="W731" s="411"/>
      <c r="X731" s="411"/>
      <c r="Y731" s="411"/>
      <c r="Z731" s="411"/>
      <c r="AA731" s="411"/>
      <c r="AB731" s="411"/>
      <c r="AC731" s="411"/>
      <c r="AD731" s="411"/>
      <c r="AE731" s="411"/>
      <c r="AF731" s="411"/>
      <c r="AG731" s="411"/>
      <c r="AH731" s="411"/>
      <c r="AI731" s="411"/>
      <c r="AJ731" s="411"/>
      <c r="AK731" s="411"/>
      <c r="AL731" s="411"/>
      <c r="AM731" s="411"/>
      <c r="AN731" s="411"/>
      <c r="AO731" s="411"/>
      <c r="AP731" s="411"/>
      <c r="AQ731" s="411"/>
      <c r="AR731" s="411"/>
      <c r="AS731" s="411"/>
      <c r="AT731" s="411"/>
      <c r="AU731" s="411"/>
      <c r="AV731" s="411"/>
      <c r="AW731" s="411"/>
      <c r="AX731" s="411"/>
      <c r="AY731" s="411"/>
      <c r="AZ731" s="411"/>
      <c r="BA731" s="411"/>
    </row>
    <row r="732" spans="2:53" ht="14.25" customHeight="1" x14ac:dyDescent="0.25">
      <c r="B732" s="411"/>
      <c r="C732" s="428"/>
      <c r="D732" s="428"/>
      <c r="E732" s="411"/>
      <c r="F732" s="411"/>
      <c r="G732" s="411"/>
      <c r="H732" s="411"/>
      <c r="I732" s="411"/>
      <c r="J732" s="411"/>
      <c r="K732" s="411"/>
      <c r="L732" s="411"/>
      <c r="M732" s="411"/>
      <c r="N732" s="411"/>
      <c r="O732" s="411"/>
      <c r="P732" s="411"/>
      <c r="Q732" s="411"/>
      <c r="R732" s="411"/>
      <c r="S732" s="411"/>
      <c r="T732" s="411"/>
      <c r="U732" s="411"/>
      <c r="V732" s="411"/>
      <c r="W732" s="411"/>
      <c r="X732" s="411"/>
      <c r="Y732" s="411"/>
      <c r="Z732" s="411"/>
      <c r="AA732" s="411"/>
      <c r="AB732" s="411"/>
      <c r="AC732" s="411"/>
      <c r="AD732" s="411"/>
      <c r="AE732" s="411"/>
      <c r="AF732" s="411"/>
      <c r="AG732" s="411"/>
      <c r="AH732" s="411"/>
      <c r="AI732" s="411"/>
      <c r="AJ732" s="411"/>
      <c r="AK732" s="411"/>
      <c r="AL732" s="411"/>
      <c r="AM732" s="411"/>
      <c r="AN732" s="411"/>
      <c r="AO732" s="411"/>
      <c r="AP732" s="411"/>
      <c r="AQ732" s="411"/>
      <c r="AR732" s="411"/>
      <c r="AS732" s="411"/>
      <c r="AT732" s="411"/>
      <c r="AU732" s="411"/>
      <c r="AV732" s="411"/>
      <c r="AW732" s="411"/>
      <c r="AX732" s="411"/>
      <c r="AY732" s="411"/>
      <c r="AZ732" s="411"/>
      <c r="BA732" s="411"/>
    </row>
    <row r="733" spans="2:53" ht="14.25" customHeight="1" x14ac:dyDescent="0.25">
      <c r="B733" s="411"/>
      <c r="C733" s="428"/>
      <c r="D733" s="428"/>
      <c r="E733" s="411"/>
      <c r="F733" s="411"/>
      <c r="G733" s="411"/>
      <c r="H733" s="411"/>
      <c r="I733" s="411"/>
      <c r="J733" s="411"/>
      <c r="K733" s="411"/>
      <c r="L733" s="411"/>
      <c r="M733" s="411"/>
      <c r="N733" s="411"/>
      <c r="O733" s="411"/>
      <c r="P733" s="411"/>
      <c r="Q733" s="411"/>
      <c r="R733" s="411"/>
      <c r="S733" s="411"/>
      <c r="T733" s="411"/>
      <c r="U733" s="411"/>
      <c r="V733" s="411"/>
      <c r="W733" s="411"/>
      <c r="X733" s="411"/>
      <c r="Y733" s="411"/>
      <c r="Z733" s="411"/>
      <c r="AA733" s="411"/>
      <c r="AB733" s="411"/>
      <c r="AC733" s="411"/>
      <c r="AD733" s="411"/>
      <c r="AE733" s="411"/>
      <c r="AF733" s="411"/>
      <c r="AG733" s="411"/>
      <c r="AH733" s="411"/>
      <c r="AI733" s="411"/>
      <c r="AJ733" s="411"/>
      <c r="AK733" s="411"/>
      <c r="AL733" s="411"/>
      <c r="AM733" s="411"/>
      <c r="AN733" s="411"/>
      <c r="AO733" s="411"/>
      <c r="AP733" s="411"/>
      <c r="AQ733" s="411"/>
      <c r="AR733" s="411"/>
      <c r="AS733" s="411"/>
      <c r="AT733" s="411"/>
      <c r="AU733" s="411"/>
      <c r="AV733" s="411"/>
      <c r="AW733" s="411"/>
      <c r="AX733" s="411"/>
      <c r="AY733" s="411"/>
      <c r="AZ733" s="411"/>
      <c r="BA733" s="411"/>
    </row>
    <row r="734" spans="2:53" ht="14.25" customHeight="1" x14ac:dyDescent="0.25">
      <c r="B734" s="411"/>
      <c r="C734" s="428"/>
      <c r="D734" s="428"/>
      <c r="E734" s="411"/>
      <c r="F734" s="411"/>
      <c r="G734" s="411"/>
      <c r="H734" s="411"/>
      <c r="I734" s="411"/>
      <c r="J734" s="411"/>
      <c r="K734" s="411"/>
      <c r="L734" s="411"/>
      <c r="M734" s="411"/>
      <c r="N734" s="411"/>
      <c r="O734" s="411"/>
      <c r="P734" s="411"/>
      <c r="Q734" s="411"/>
      <c r="R734" s="411"/>
      <c r="S734" s="411"/>
      <c r="T734" s="411"/>
      <c r="U734" s="411"/>
      <c r="V734" s="411"/>
      <c r="W734" s="411"/>
      <c r="X734" s="411"/>
      <c r="Y734" s="411"/>
      <c r="Z734" s="411"/>
      <c r="AA734" s="411"/>
      <c r="AB734" s="411"/>
      <c r="AC734" s="411"/>
      <c r="AD734" s="411"/>
      <c r="AE734" s="411"/>
      <c r="AF734" s="411"/>
      <c r="AG734" s="411"/>
      <c r="AH734" s="411"/>
      <c r="AI734" s="411"/>
      <c r="AJ734" s="411"/>
      <c r="AK734" s="411"/>
      <c r="AL734" s="411"/>
      <c r="AM734" s="411"/>
      <c r="AN734" s="411"/>
      <c r="AO734" s="411"/>
      <c r="AP734" s="411"/>
      <c r="AQ734" s="411"/>
      <c r="AR734" s="411"/>
      <c r="AS734" s="411"/>
      <c r="AT734" s="411"/>
      <c r="AU734" s="411"/>
      <c r="AV734" s="411"/>
      <c r="AW734" s="411"/>
      <c r="AX734" s="411"/>
      <c r="AY734" s="411"/>
      <c r="AZ734" s="411"/>
      <c r="BA734" s="411"/>
    </row>
    <row r="735" spans="2:53" ht="14.25" customHeight="1" x14ac:dyDescent="0.25">
      <c r="B735" s="411"/>
      <c r="C735" s="428"/>
      <c r="D735" s="428"/>
      <c r="E735" s="411"/>
      <c r="F735" s="411"/>
      <c r="G735" s="411"/>
      <c r="H735" s="411"/>
      <c r="I735" s="411"/>
      <c r="J735" s="411"/>
      <c r="K735" s="411"/>
      <c r="L735" s="411"/>
      <c r="M735" s="411"/>
      <c r="N735" s="411"/>
      <c r="O735" s="411"/>
      <c r="P735" s="411"/>
      <c r="Q735" s="411"/>
      <c r="R735" s="411"/>
      <c r="S735" s="411"/>
      <c r="T735" s="411"/>
      <c r="U735" s="411"/>
      <c r="V735" s="411"/>
      <c r="W735" s="411"/>
      <c r="X735" s="411"/>
      <c r="Y735" s="411"/>
      <c r="Z735" s="411"/>
      <c r="AA735" s="411"/>
      <c r="AB735" s="411"/>
      <c r="AC735" s="411"/>
      <c r="AD735" s="411"/>
      <c r="AE735" s="411"/>
      <c r="AF735" s="411"/>
      <c r="AG735" s="411"/>
      <c r="AH735" s="411"/>
      <c r="AI735" s="411"/>
      <c r="AJ735" s="411"/>
      <c r="AK735" s="411"/>
      <c r="AL735" s="411"/>
      <c r="AM735" s="411"/>
      <c r="AN735" s="411"/>
      <c r="AO735" s="411"/>
      <c r="AP735" s="411"/>
      <c r="AQ735" s="411"/>
      <c r="AR735" s="411"/>
      <c r="AS735" s="411"/>
      <c r="AT735" s="411"/>
      <c r="AU735" s="411"/>
      <c r="AV735" s="411"/>
      <c r="AW735" s="411"/>
      <c r="AX735" s="411"/>
      <c r="AY735" s="411"/>
      <c r="AZ735" s="411"/>
      <c r="BA735" s="411"/>
    </row>
    <row r="736" spans="2:53" ht="14.25" customHeight="1" x14ac:dyDescent="0.25">
      <c r="B736" s="411"/>
      <c r="C736" s="428"/>
      <c r="D736" s="428"/>
      <c r="E736" s="411"/>
      <c r="F736" s="411"/>
      <c r="G736" s="411"/>
      <c r="H736" s="411"/>
      <c r="I736" s="411"/>
      <c r="J736" s="411"/>
      <c r="K736" s="411"/>
      <c r="L736" s="411"/>
      <c r="M736" s="411"/>
      <c r="N736" s="411"/>
      <c r="O736" s="411"/>
      <c r="P736" s="411"/>
      <c r="Q736" s="411"/>
      <c r="R736" s="411"/>
      <c r="S736" s="411"/>
      <c r="T736" s="411"/>
      <c r="U736" s="411"/>
      <c r="V736" s="411"/>
      <c r="W736" s="411"/>
      <c r="X736" s="411"/>
      <c r="Y736" s="411"/>
      <c r="Z736" s="411"/>
      <c r="AA736" s="411"/>
      <c r="AB736" s="411"/>
      <c r="AC736" s="411"/>
      <c r="AD736" s="411"/>
      <c r="AE736" s="411"/>
      <c r="AF736" s="411"/>
      <c r="AG736" s="411"/>
      <c r="AH736" s="411"/>
      <c r="AI736" s="411"/>
      <c r="AJ736" s="411"/>
      <c r="AK736" s="411"/>
      <c r="AL736" s="411"/>
      <c r="AM736" s="411"/>
      <c r="AN736" s="411"/>
      <c r="AO736" s="411"/>
      <c r="AP736" s="411"/>
      <c r="AQ736" s="411"/>
      <c r="AR736" s="411"/>
      <c r="AS736" s="411"/>
      <c r="AT736" s="411"/>
      <c r="AU736" s="411"/>
      <c r="AV736" s="411"/>
      <c r="AW736" s="411"/>
      <c r="AX736" s="411"/>
      <c r="AY736" s="411"/>
      <c r="AZ736" s="411"/>
      <c r="BA736" s="411"/>
    </row>
    <row r="737" spans="2:53" ht="14.25" customHeight="1" x14ac:dyDescent="0.25">
      <c r="B737" s="411"/>
      <c r="C737" s="428"/>
      <c r="D737" s="428"/>
      <c r="E737" s="411"/>
      <c r="F737" s="411"/>
      <c r="G737" s="411"/>
      <c r="H737" s="411"/>
      <c r="I737" s="411"/>
      <c r="J737" s="411"/>
      <c r="K737" s="411"/>
      <c r="L737" s="411"/>
      <c r="M737" s="411"/>
      <c r="N737" s="411"/>
      <c r="O737" s="411"/>
      <c r="P737" s="411"/>
      <c r="Q737" s="411"/>
      <c r="R737" s="411"/>
      <c r="S737" s="411"/>
      <c r="T737" s="411"/>
      <c r="U737" s="411"/>
      <c r="V737" s="411"/>
      <c r="W737" s="411"/>
      <c r="X737" s="411"/>
      <c r="Y737" s="411"/>
      <c r="Z737" s="411"/>
      <c r="AA737" s="411"/>
      <c r="AB737" s="411"/>
      <c r="AC737" s="411"/>
      <c r="AD737" s="411"/>
      <c r="AE737" s="411"/>
      <c r="AF737" s="411"/>
      <c r="AG737" s="411"/>
      <c r="AH737" s="411"/>
      <c r="AI737" s="411"/>
      <c r="AJ737" s="411"/>
      <c r="AK737" s="411"/>
      <c r="AL737" s="411"/>
      <c r="AM737" s="411"/>
      <c r="AN737" s="411"/>
      <c r="AO737" s="411"/>
      <c r="AP737" s="411"/>
      <c r="AQ737" s="411"/>
      <c r="AR737" s="411"/>
      <c r="AS737" s="411"/>
      <c r="AT737" s="411"/>
      <c r="AU737" s="411"/>
      <c r="AV737" s="411"/>
      <c r="AW737" s="411"/>
      <c r="AX737" s="411"/>
      <c r="AY737" s="411"/>
      <c r="AZ737" s="411"/>
      <c r="BA737" s="411"/>
    </row>
    <row r="738" spans="2:53" ht="14.25" customHeight="1" x14ac:dyDescent="0.25">
      <c r="B738" s="411"/>
      <c r="C738" s="428"/>
      <c r="D738" s="428"/>
      <c r="E738" s="411"/>
      <c r="F738" s="411"/>
      <c r="G738" s="411"/>
      <c r="H738" s="411"/>
      <c r="I738" s="411"/>
      <c r="J738" s="411"/>
      <c r="K738" s="411"/>
      <c r="L738" s="411"/>
      <c r="M738" s="411"/>
      <c r="N738" s="411"/>
      <c r="O738" s="411"/>
      <c r="P738" s="411"/>
      <c r="Q738" s="411"/>
      <c r="R738" s="411"/>
      <c r="S738" s="411"/>
      <c r="T738" s="411"/>
      <c r="U738" s="411"/>
      <c r="V738" s="411"/>
      <c r="W738" s="411"/>
      <c r="X738" s="411"/>
      <c r="Y738" s="411"/>
      <c r="Z738" s="411"/>
      <c r="AA738" s="411"/>
      <c r="AB738" s="411"/>
      <c r="AC738" s="411"/>
      <c r="AD738" s="411"/>
      <c r="AE738" s="411"/>
      <c r="AF738" s="411"/>
      <c r="AG738" s="411"/>
      <c r="AH738" s="411"/>
      <c r="AI738" s="411"/>
      <c r="AJ738" s="411"/>
      <c r="AK738" s="411"/>
      <c r="AL738" s="411"/>
      <c r="AM738" s="411"/>
      <c r="AN738" s="411"/>
      <c r="AO738" s="411"/>
      <c r="AP738" s="411"/>
      <c r="AQ738" s="411"/>
      <c r="AR738" s="411"/>
      <c r="AS738" s="411"/>
      <c r="AT738" s="411"/>
      <c r="AU738" s="411"/>
      <c r="AV738" s="411"/>
      <c r="AW738" s="411"/>
      <c r="AX738" s="411"/>
      <c r="AY738" s="411"/>
      <c r="AZ738" s="411"/>
      <c r="BA738" s="411"/>
    </row>
    <row r="739" spans="2:53" ht="14.25" customHeight="1" x14ac:dyDescent="0.25">
      <c r="B739" s="411"/>
      <c r="C739" s="428"/>
      <c r="D739" s="428"/>
      <c r="E739" s="411"/>
      <c r="F739" s="411"/>
      <c r="G739" s="411"/>
      <c r="H739" s="411"/>
      <c r="I739" s="411"/>
      <c r="J739" s="411"/>
      <c r="K739" s="411"/>
      <c r="L739" s="411"/>
      <c r="M739" s="411"/>
      <c r="N739" s="411"/>
      <c r="O739" s="411"/>
      <c r="P739" s="411"/>
      <c r="Q739" s="411"/>
      <c r="R739" s="411"/>
      <c r="S739" s="411"/>
      <c r="T739" s="411"/>
      <c r="U739" s="411"/>
      <c r="V739" s="411"/>
      <c r="W739" s="411"/>
      <c r="X739" s="411"/>
      <c r="Y739" s="411"/>
      <c r="Z739" s="411"/>
      <c r="AA739" s="411"/>
      <c r="AB739" s="411"/>
      <c r="AC739" s="411"/>
      <c r="AD739" s="411"/>
      <c r="AE739" s="411"/>
      <c r="AF739" s="411"/>
      <c r="AG739" s="411"/>
      <c r="AH739" s="411"/>
      <c r="AI739" s="411"/>
      <c r="AJ739" s="411"/>
      <c r="AK739" s="411"/>
      <c r="AL739" s="411"/>
      <c r="AM739" s="411"/>
      <c r="AN739" s="411"/>
      <c r="AO739" s="411"/>
      <c r="AP739" s="411"/>
      <c r="AQ739" s="411"/>
      <c r="AR739" s="411"/>
      <c r="AS739" s="411"/>
      <c r="AT739" s="411"/>
      <c r="AU739" s="411"/>
      <c r="AV739" s="411"/>
      <c r="AW739" s="411"/>
      <c r="AX739" s="411"/>
      <c r="AY739" s="411"/>
      <c r="AZ739" s="411"/>
      <c r="BA739" s="411"/>
    </row>
    <row r="740" spans="2:53" ht="14.25" customHeight="1" x14ac:dyDescent="0.25">
      <c r="B740" s="411"/>
      <c r="C740" s="428"/>
      <c r="D740" s="428"/>
      <c r="E740" s="411"/>
      <c r="F740" s="411"/>
      <c r="G740" s="411"/>
      <c r="H740" s="411"/>
      <c r="I740" s="411"/>
      <c r="J740" s="411"/>
      <c r="K740" s="411"/>
      <c r="L740" s="411"/>
      <c r="M740" s="411"/>
      <c r="N740" s="411"/>
      <c r="O740" s="411"/>
      <c r="P740" s="411"/>
      <c r="Q740" s="411"/>
      <c r="R740" s="411"/>
      <c r="S740" s="411"/>
      <c r="T740" s="411"/>
      <c r="U740" s="411"/>
      <c r="V740" s="411"/>
      <c r="W740" s="411"/>
      <c r="X740" s="411"/>
      <c r="Y740" s="411"/>
      <c r="Z740" s="411"/>
      <c r="AA740" s="411"/>
      <c r="AB740" s="411"/>
      <c r="AC740" s="411"/>
      <c r="AD740" s="411"/>
      <c r="AE740" s="411"/>
      <c r="AF740" s="411"/>
      <c r="AG740" s="411"/>
      <c r="AH740" s="411"/>
      <c r="AI740" s="411"/>
      <c r="AJ740" s="411"/>
      <c r="AK740" s="411"/>
      <c r="AL740" s="411"/>
      <c r="AM740" s="411"/>
      <c r="AN740" s="411"/>
      <c r="AO740" s="411"/>
      <c r="AP740" s="411"/>
      <c r="AQ740" s="411"/>
      <c r="AR740" s="411"/>
      <c r="AS740" s="411"/>
      <c r="AT740" s="411"/>
      <c r="AU740" s="411"/>
      <c r="AV740" s="411"/>
      <c r="AW740" s="411"/>
      <c r="AX740" s="411"/>
      <c r="AY740" s="411"/>
      <c r="AZ740" s="411"/>
      <c r="BA740" s="411"/>
    </row>
    <row r="741" spans="2:53" ht="14.25" customHeight="1" x14ac:dyDescent="0.25">
      <c r="B741" s="411"/>
      <c r="C741" s="428"/>
      <c r="D741" s="428"/>
      <c r="E741" s="411"/>
      <c r="F741" s="411"/>
      <c r="G741" s="411"/>
      <c r="H741" s="411"/>
      <c r="I741" s="411"/>
      <c r="J741" s="411"/>
      <c r="K741" s="411"/>
      <c r="L741" s="411"/>
      <c r="M741" s="411"/>
      <c r="N741" s="411"/>
      <c r="O741" s="411"/>
      <c r="P741" s="411"/>
      <c r="Q741" s="411"/>
      <c r="R741" s="411"/>
      <c r="S741" s="411"/>
      <c r="T741" s="411"/>
      <c r="U741" s="411"/>
      <c r="V741" s="411"/>
      <c r="W741" s="411"/>
      <c r="X741" s="411"/>
      <c r="Y741" s="411"/>
      <c r="Z741" s="411"/>
      <c r="AA741" s="411"/>
      <c r="AB741" s="411"/>
      <c r="AC741" s="411"/>
      <c r="AD741" s="411"/>
      <c r="AE741" s="411"/>
      <c r="AF741" s="411"/>
      <c r="AG741" s="411"/>
      <c r="AH741" s="411"/>
      <c r="AI741" s="411"/>
      <c r="AJ741" s="411"/>
      <c r="AK741" s="411"/>
      <c r="AL741" s="411"/>
      <c r="AM741" s="411"/>
      <c r="AN741" s="411"/>
      <c r="AO741" s="411"/>
      <c r="AP741" s="411"/>
      <c r="AQ741" s="411"/>
      <c r="AR741" s="411"/>
      <c r="AS741" s="411"/>
      <c r="AT741" s="411"/>
      <c r="AU741" s="411"/>
      <c r="AV741" s="411"/>
      <c r="AW741" s="411"/>
      <c r="AX741" s="411"/>
      <c r="AY741" s="411"/>
      <c r="AZ741" s="411"/>
      <c r="BA741" s="411"/>
    </row>
    <row r="742" spans="2:53" ht="14.25" customHeight="1" x14ac:dyDescent="0.25">
      <c r="B742" s="411"/>
      <c r="C742" s="428"/>
      <c r="D742" s="428"/>
      <c r="E742" s="411"/>
      <c r="F742" s="411"/>
      <c r="G742" s="411"/>
      <c r="H742" s="411"/>
      <c r="I742" s="411"/>
      <c r="J742" s="411"/>
      <c r="K742" s="411"/>
      <c r="L742" s="411"/>
      <c r="M742" s="411"/>
      <c r="N742" s="411"/>
      <c r="O742" s="411"/>
      <c r="P742" s="411"/>
      <c r="Q742" s="411"/>
      <c r="R742" s="411"/>
      <c r="S742" s="411"/>
      <c r="T742" s="411"/>
      <c r="U742" s="411"/>
      <c r="V742" s="411"/>
      <c r="W742" s="411"/>
      <c r="X742" s="411"/>
      <c r="Y742" s="411"/>
      <c r="Z742" s="411"/>
      <c r="AA742" s="411"/>
      <c r="AB742" s="411"/>
      <c r="AC742" s="411"/>
      <c r="AD742" s="411"/>
      <c r="AE742" s="411"/>
      <c r="AF742" s="411"/>
      <c r="AG742" s="411"/>
      <c r="AH742" s="411"/>
      <c r="AI742" s="411"/>
      <c r="AJ742" s="411"/>
      <c r="AK742" s="411"/>
      <c r="AL742" s="411"/>
      <c r="AM742" s="411"/>
      <c r="AN742" s="411"/>
      <c r="AO742" s="411"/>
      <c r="AP742" s="411"/>
      <c r="AQ742" s="411"/>
      <c r="AR742" s="411"/>
      <c r="AS742" s="411"/>
      <c r="AT742" s="411"/>
      <c r="AU742" s="411"/>
      <c r="AV742" s="411"/>
      <c r="AW742" s="411"/>
      <c r="AX742" s="411"/>
      <c r="AY742" s="411"/>
      <c r="AZ742" s="411"/>
      <c r="BA742" s="411"/>
    </row>
    <row r="743" spans="2:53" ht="14.25" customHeight="1" x14ac:dyDescent="0.25">
      <c r="B743" s="411"/>
      <c r="C743" s="428"/>
      <c r="D743" s="428"/>
      <c r="E743" s="411"/>
      <c r="F743" s="411"/>
      <c r="G743" s="411"/>
      <c r="H743" s="411"/>
      <c r="I743" s="411"/>
      <c r="J743" s="411"/>
      <c r="K743" s="411"/>
      <c r="L743" s="411"/>
      <c r="M743" s="411"/>
      <c r="N743" s="411"/>
      <c r="O743" s="411"/>
      <c r="P743" s="411"/>
      <c r="Q743" s="411"/>
      <c r="R743" s="411"/>
      <c r="S743" s="411"/>
      <c r="T743" s="411"/>
      <c r="U743" s="411"/>
      <c r="V743" s="411"/>
      <c r="W743" s="411"/>
      <c r="X743" s="411"/>
      <c r="Y743" s="411"/>
      <c r="Z743" s="411"/>
      <c r="AA743" s="411"/>
      <c r="AB743" s="411"/>
      <c r="AC743" s="411"/>
      <c r="AD743" s="411"/>
      <c r="AE743" s="411"/>
      <c r="AF743" s="411"/>
      <c r="AG743" s="411"/>
      <c r="AH743" s="411"/>
      <c r="AI743" s="411"/>
      <c r="AJ743" s="411"/>
      <c r="AK743" s="411"/>
      <c r="AL743" s="411"/>
      <c r="AM743" s="411"/>
      <c r="AN743" s="411"/>
      <c r="AO743" s="411"/>
      <c r="AP743" s="411"/>
      <c r="AQ743" s="411"/>
      <c r="AR743" s="411"/>
      <c r="AS743" s="411"/>
      <c r="AT743" s="411"/>
      <c r="AU743" s="411"/>
      <c r="AV743" s="411"/>
      <c r="AW743" s="411"/>
      <c r="AX743" s="411"/>
      <c r="AY743" s="411"/>
      <c r="AZ743" s="411"/>
      <c r="BA743" s="411"/>
    </row>
    <row r="744" spans="2:53" ht="14.25" customHeight="1" x14ac:dyDescent="0.25">
      <c r="B744" s="411"/>
      <c r="C744" s="428"/>
      <c r="D744" s="428"/>
      <c r="E744" s="411"/>
      <c r="F744" s="411"/>
      <c r="G744" s="411"/>
      <c r="H744" s="411"/>
      <c r="I744" s="411"/>
      <c r="J744" s="411"/>
      <c r="K744" s="411"/>
      <c r="L744" s="411"/>
      <c r="M744" s="411"/>
      <c r="N744" s="411"/>
      <c r="O744" s="411"/>
      <c r="P744" s="411"/>
      <c r="Q744" s="411"/>
      <c r="R744" s="411"/>
      <c r="S744" s="411"/>
      <c r="T744" s="411"/>
      <c r="U744" s="411"/>
      <c r="V744" s="411"/>
      <c r="W744" s="411"/>
      <c r="X744" s="411"/>
      <c r="Y744" s="411"/>
      <c r="Z744" s="411"/>
      <c r="AA744" s="411"/>
      <c r="AB744" s="411"/>
      <c r="AC744" s="411"/>
      <c r="AD744" s="411"/>
      <c r="AE744" s="411"/>
      <c r="AF744" s="411"/>
      <c r="AG744" s="411"/>
      <c r="AH744" s="411"/>
      <c r="AI744" s="411"/>
      <c r="AJ744" s="411"/>
      <c r="AK744" s="411"/>
      <c r="AL744" s="411"/>
      <c r="AM744" s="411"/>
      <c r="AN744" s="411"/>
      <c r="AO744" s="411"/>
      <c r="AP744" s="411"/>
      <c r="AQ744" s="411"/>
      <c r="AR744" s="411"/>
      <c r="AS744" s="411"/>
      <c r="AT744" s="411"/>
      <c r="AU744" s="411"/>
      <c r="AV744" s="411"/>
      <c r="AW744" s="411"/>
      <c r="AX744" s="411"/>
      <c r="AY744" s="411"/>
      <c r="AZ744" s="411"/>
      <c r="BA744" s="411"/>
    </row>
    <row r="745" spans="2:53" ht="14.25" customHeight="1" x14ac:dyDescent="0.25">
      <c r="B745" s="411"/>
      <c r="C745" s="428"/>
      <c r="D745" s="428"/>
      <c r="E745" s="411"/>
      <c r="F745" s="411"/>
      <c r="G745" s="411"/>
      <c r="H745" s="411"/>
      <c r="I745" s="411"/>
      <c r="J745" s="411"/>
      <c r="K745" s="411"/>
      <c r="L745" s="411"/>
      <c r="M745" s="411"/>
      <c r="N745" s="411"/>
      <c r="O745" s="411"/>
      <c r="P745" s="411"/>
      <c r="Q745" s="411"/>
      <c r="R745" s="411"/>
      <c r="S745" s="411"/>
      <c r="T745" s="411"/>
      <c r="U745" s="411"/>
      <c r="V745" s="411"/>
      <c r="W745" s="411"/>
      <c r="X745" s="411"/>
      <c r="Y745" s="411"/>
      <c r="Z745" s="411"/>
      <c r="AA745" s="411"/>
      <c r="AB745" s="411"/>
      <c r="AC745" s="411"/>
      <c r="AD745" s="411"/>
      <c r="AE745" s="411"/>
      <c r="AF745" s="411"/>
      <c r="AG745" s="411"/>
      <c r="AH745" s="411"/>
      <c r="AI745" s="411"/>
      <c r="AJ745" s="411"/>
      <c r="AK745" s="411"/>
      <c r="AL745" s="411"/>
      <c r="AM745" s="411"/>
      <c r="AN745" s="411"/>
      <c r="AO745" s="411"/>
      <c r="AP745" s="411"/>
      <c r="AQ745" s="411"/>
      <c r="AR745" s="411"/>
      <c r="AS745" s="411"/>
      <c r="AT745" s="411"/>
      <c r="AU745" s="411"/>
      <c r="AV745" s="411"/>
      <c r="AW745" s="411"/>
      <c r="AX745" s="411"/>
      <c r="AY745" s="411"/>
      <c r="AZ745" s="411"/>
      <c r="BA745" s="411"/>
    </row>
    <row r="746" spans="2:53" ht="14.25" customHeight="1" x14ac:dyDescent="0.25">
      <c r="B746" s="411"/>
      <c r="C746" s="428"/>
      <c r="D746" s="428"/>
      <c r="E746" s="411"/>
      <c r="F746" s="411"/>
      <c r="G746" s="411"/>
      <c r="H746" s="411"/>
      <c r="I746" s="411"/>
      <c r="J746" s="411"/>
      <c r="K746" s="411"/>
      <c r="L746" s="411"/>
      <c r="M746" s="411"/>
      <c r="N746" s="411"/>
      <c r="O746" s="411"/>
      <c r="P746" s="411"/>
      <c r="Q746" s="411"/>
      <c r="R746" s="411"/>
      <c r="S746" s="411"/>
      <c r="T746" s="411"/>
      <c r="U746" s="411"/>
      <c r="V746" s="411"/>
      <c r="W746" s="411"/>
      <c r="X746" s="411"/>
      <c r="Y746" s="411"/>
      <c r="Z746" s="411"/>
      <c r="AA746" s="411"/>
      <c r="AB746" s="411"/>
      <c r="AC746" s="411"/>
      <c r="AD746" s="411"/>
      <c r="AE746" s="411"/>
      <c r="AF746" s="411"/>
      <c r="AG746" s="411"/>
      <c r="AH746" s="411"/>
      <c r="AI746" s="411"/>
      <c r="AJ746" s="411"/>
      <c r="AK746" s="411"/>
      <c r="AL746" s="411"/>
      <c r="AM746" s="411"/>
      <c r="AN746" s="411"/>
      <c r="AO746" s="411"/>
      <c r="AP746" s="411"/>
      <c r="AQ746" s="411"/>
      <c r="AR746" s="411"/>
      <c r="AS746" s="411"/>
      <c r="AT746" s="411"/>
      <c r="AU746" s="411"/>
      <c r="AV746" s="411"/>
      <c r="AW746" s="411"/>
      <c r="AX746" s="411"/>
      <c r="AY746" s="411"/>
      <c r="AZ746" s="411"/>
      <c r="BA746" s="411"/>
    </row>
    <row r="747" spans="2:53" ht="14.25" customHeight="1" x14ac:dyDescent="0.25">
      <c r="B747" s="411"/>
      <c r="C747" s="428"/>
      <c r="D747" s="428"/>
      <c r="E747" s="411"/>
      <c r="F747" s="411"/>
      <c r="G747" s="411"/>
      <c r="H747" s="411"/>
      <c r="I747" s="411"/>
      <c r="J747" s="411"/>
      <c r="K747" s="411"/>
      <c r="L747" s="411"/>
      <c r="M747" s="411"/>
      <c r="N747" s="411"/>
      <c r="O747" s="411"/>
      <c r="P747" s="411"/>
      <c r="Q747" s="411"/>
      <c r="R747" s="411"/>
      <c r="S747" s="411"/>
      <c r="T747" s="411"/>
      <c r="U747" s="411"/>
      <c r="V747" s="411"/>
      <c r="W747" s="411"/>
      <c r="X747" s="411"/>
      <c r="Y747" s="411"/>
      <c r="Z747" s="411"/>
      <c r="AA747" s="411"/>
      <c r="AB747" s="411"/>
      <c r="AC747" s="411"/>
      <c r="AD747" s="411"/>
      <c r="AE747" s="411"/>
      <c r="AF747" s="411"/>
      <c r="AG747" s="411"/>
      <c r="AH747" s="411"/>
      <c r="AI747" s="411"/>
      <c r="AJ747" s="411"/>
      <c r="AK747" s="411"/>
      <c r="AL747" s="411"/>
      <c r="AM747" s="411"/>
      <c r="AN747" s="411"/>
      <c r="AO747" s="411"/>
      <c r="AP747" s="411"/>
      <c r="AQ747" s="411"/>
      <c r="AR747" s="411"/>
      <c r="AS747" s="411"/>
      <c r="AT747" s="411"/>
      <c r="AU747" s="411"/>
      <c r="AV747" s="411"/>
      <c r="AW747" s="411"/>
      <c r="AX747" s="411"/>
      <c r="AY747" s="411"/>
      <c r="AZ747" s="411"/>
      <c r="BA747" s="411"/>
    </row>
    <row r="748" spans="2:53" ht="14.25" customHeight="1" x14ac:dyDescent="0.25">
      <c r="B748" s="411"/>
      <c r="C748" s="428"/>
      <c r="D748" s="428"/>
      <c r="E748" s="411"/>
      <c r="F748" s="411"/>
      <c r="G748" s="411"/>
      <c r="H748" s="411"/>
      <c r="I748" s="411"/>
      <c r="J748" s="411"/>
      <c r="K748" s="411"/>
      <c r="L748" s="411"/>
      <c r="M748" s="411"/>
      <c r="N748" s="411"/>
      <c r="O748" s="411"/>
      <c r="P748" s="411"/>
      <c r="Q748" s="411"/>
      <c r="R748" s="411"/>
      <c r="S748" s="411"/>
      <c r="T748" s="411"/>
      <c r="U748" s="411"/>
      <c r="V748" s="411"/>
      <c r="W748" s="411"/>
      <c r="X748" s="411"/>
      <c r="Y748" s="411"/>
      <c r="Z748" s="411"/>
      <c r="AA748" s="411"/>
      <c r="AB748" s="411"/>
      <c r="AC748" s="411"/>
      <c r="AD748" s="411"/>
      <c r="AE748" s="411"/>
      <c r="AF748" s="411"/>
      <c r="AG748" s="411"/>
      <c r="AH748" s="411"/>
      <c r="AI748" s="411"/>
      <c r="AJ748" s="411"/>
      <c r="AK748" s="411"/>
      <c r="AL748" s="411"/>
      <c r="AM748" s="411"/>
      <c r="AN748" s="411"/>
      <c r="AO748" s="411"/>
      <c r="AP748" s="411"/>
      <c r="AQ748" s="411"/>
      <c r="AR748" s="411"/>
      <c r="AS748" s="411"/>
      <c r="AT748" s="411"/>
      <c r="AU748" s="411"/>
      <c r="AV748" s="411"/>
      <c r="AW748" s="411"/>
      <c r="AX748" s="411"/>
      <c r="AY748" s="411"/>
      <c r="AZ748" s="411"/>
      <c r="BA748" s="411"/>
    </row>
    <row r="749" spans="2:53" ht="14.25" customHeight="1" x14ac:dyDescent="0.25">
      <c r="B749" s="411"/>
      <c r="C749" s="428"/>
      <c r="D749" s="428"/>
      <c r="E749" s="411"/>
      <c r="F749" s="411"/>
      <c r="G749" s="411"/>
      <c r="H749" s="411"/>
      <c r="I749" s="411"/>
      <c r="J749" s="411"/>
      <c r="K749" s="411"/>
      <c r="L749" s="411"/>
      <c r="M749" s="411"/>
      <c r="N749" s="411"/>
      <c r="O749" s="411"/>
      <c r="P749" s="411"/>
      <c r="Q749" s="411"/>
      <c r="R749" s="411"/>
      <c r="S749" s="411"/>
      <c r="T749" s="411"/>
      <c r="U749" s="411"/>
      <c r="V749" s="411"/>
      <c r="W749" s="411"/>
      <c r="X749" s="411"/>
      <c r="Y749" s="411"/>
      <c r="Z749" s="411"/>
      <c r="AA749" s="411"/>
      <c r="AB749" s="411"/>
      <c r="AC749" s="411"/>
      <c r="AD749" s="411"/>
      <c r="AE749" s="411"/>
      <c r="AF749" s="411"/>
      <c r="AG749" s="411"/>
      <c r="AH749" s="411"/>
      <c r="AI749" s="411"/>
      <c r="AJ749" s="411"/>
      <c r="AK749" s="411"/>
      <c r="AL749" s="411"/>
      <c r="AM749" s="411"/>
      <c r="AN749" s="411"/>
      <c r="AO749" s="411"/>
      <c r="AP749" s="411"/>
      <c r="AQ749" s="411"/>
      <c r="AR749" s="411"/>
      <c r="AS749" s="411"/>
      <c r="AT749" s="411"/>
      <c r="AU749" s="411"/>
      <c r="AV749" s="411"/>
      <c r="AW749" s="411"/>
      <c r="AX749" s="411"/>
      <c r="AY749" s="411"/>
      <c r="AZ749" s="411"/>
      <c r="BA749" s="411"/>
    </row>
    <row r="750" spans="2:53" ht="14.25" customHeight="1" x14ac:dyDescent="0.25">
      <c r="B750" s="411"/>
      <c r="C750" s="428"/>
      <c r="D750" s="428"/>
      <c r="E750" s="411"/>
      <c r="F750" s="411"/>
      <c r="G750" s="411"/>
      <c r="H750" s="411"/>
      <c r="I750" s="411"/>
      <c r="J750" s="411"/>
      <c r="K750" s="411"/>
      <c r="L750" s="411"/>
      <c r="M750" s="411"/>
      <c r="N750" s="411"/>
      <c r="O750" s="411"/>
      <c r="P750" s="411"/>
      <c r="Q750" s="411"/>
      <c r="R750" s="411"/>
      <c r="S750" s="411"/>
      <c r="T750" s="411"/>
      <c r="U750" s="411"/>
      <c r="V750" s="411"/>
      <c r="W750" s="411"/>
      <c r="X750" s="411"/>
      <c r="Y750" s="411"/>
      <c r="Z750" s="411"/>
      <c r="AA750" s="411"/>
      <c r="AB750" s="411"/>
      <c r="AC750" s="411"/>
      <c r="AD750" s="411"/>
      <c r="AE750" s="411"/>
      <c r="AF750" s="411"/>
      <c r="AG750" s="411"/>
      <c r="AH750" s="411"/>
      <c r="AI750" s="411"/>
      <c r="AJ750" s="411"/>
      <c r="AK750" s="411"/>
      <c r="AL750" s="411"/>
      <c r="AM750" s="411"/>
      <c r="AN750" s="411"/>
      <c r="AO750" s="411"/>
      <c r="AP750" s="411"/>
      <c r="AQ750" s="411"/>
      <c r="AR750" s="411"/>
      <c r="AS750" s="411"/>
      <c r="AT750" s="411"/>
      <c r="AU750" s="411"/>
      <c r="AV750" s="411"/>
      <c r="AW750" s="411"/>
      <c r="AX750" s="411"/>
      <c r="AY750" s="411"/>
      <c r="AZ750" s="411"/>
      <c r="BA750" s="411"/>
    </row>
    <row r="751" spans="2:53" ht="14.25" customHeight="1" x14ac:dyDescent="0.25">
      <c r="B751" s="411"/>
      <c r="C751" s="428"/>
      <c r="D751" s="428"/>
      <c r="E751" s="411"/>
      <c r="F751" s="411"/>
      <c r="G751" s="411"/>
      <c r="H751" s="411"/>
      <c r="I751" s="411"/>
      <c r="J751" s="411"/>
      <c r="K751" s="411"/>
      <c r="L751" s="411"/>
      <c r="M751" s="411"/>
      <c r="N751" s="411"/>
      <c r="O751" s="411"/>
      <c r="P751" s="411"/>
      <c r="Q751" s="411"/>
      <c r="R751" s="411"/>
      <c r="S751" s="411"/>
      <c r="T751" s="411"/>
      <c r="U751" s="411"/>
      <c r="V751" s="411"/>
      <c r="W751" s="411"/>
      <c r="X751" s="411"/>
      <c r="Y751" s="411"/>
      <c r="Z751" s="411"/>
      <c r="AA751" s="411"/>
      <c r="AB751" s="411"/>
      <c r="AC751" s="411"/>
      <c r="AD751" s="411"/>
      <c r="AE751" s="411"/>
      <c r="AF751" s="411"/>
      <c r="AG751" s="411"/>
      <c r="AH751" s="411"/>
      <c r="AI751" s="411"/>
      <c r="AJ751" s="411"/>
      <c r="AK751" s="411"/>
      <c r="AL751" s="411"/>
      <c r="AM751" s="411"/>
      <c r="AN751" s="411"/>
      <c r="AO751" s="411"/>
      <c r="AP751" s="411"/>
      <c r="AQ751" s="411"/>
      <c r="AR751" s="411"/>
      <c r="AS751" s="411"/>
      <c r="AT751" s="411"/>
      <c r="AU751" s="411"/>
      <c r="AV751" s="411"/>
      <c r="AW751" s="411"/>
      <c r="AX751" s="411"/>
      <c r="AY751" s="411"/>
      <c r="AZ751" s="411"/>
      <c r="BA751" s="411"/>
    </row>
    <row r="752" spans="2:53" ht="14.25" customHeight="1" x14ac:dyDescent="0.25">
      <c r="B752" s="411"/>
      <c r="C752" s="428"/>
      <c r="D752" s="428"/>
      <c r="E752" s="411"/>
      <c r="F752" s="411"/>
      <c r="G752" s="411"/>
      <c r="H752" s="411"/>
      <c r="I752" s="411"/>
      <c r="J752" s="411"/>
      <c r="K752" s="411"/>
      <c r="L752" s="411"/>
      <c r="M752" s="411"/>
      <c r="N752" s="411"/>
      <c r="O752" s="411"/>
      <c r="P752" s="411"/>
      <c r="Q752" s="411"/>
      <c r="R752" s="411"/>
      <c r="S752" s="411"/>
      <c r="T752" s="411"/>
      <c r="U752" s="411"/>
      <c r="V752" s="411"/>
      <c r="W752" s="411"/>
      <c r="X752" s="411"/>
      <c r="Y752" s="411"/>
      <c r="Z752" s="411"/>
      <c r="AA752" s="411"/>
      <c r="AB752" s="411"/>
      <c r="AC752" s="411"/>
      <c r="AD752" s="411"/>
      <c r="AE752" s="411"/>
      <c r="AF752" s="411"/>
      <c r="AG752" s="411"/>
      <c r="AH752" s="411"/>
      <c r="AI752" s="411"/>
      <c r="AJ752" s="411"/>
      <c r="AK752" s="411"/>
      <c r="AL752" s="411"/>
      <c r="AM752" s="411"/>
      <c r="AN752" s="411"/>
      <c r="AO752" s="411"/>
      <c r="AP752" s="411"/>
      <c r="AQ752" s="411"/>
      <c r="AR752" s="411"/>
      <c r="AS752" s="411"/>
      <c r="AT752" s="411"/>
      <c r="AU752" s="411"/>
      <c r="AV752" s="411"/>
      <c r="AW752" s="411"/>
      <c r="AX752" s="411"/>
      <c r="AY752" s="411"/>
      <c r="AZ752" s="411"/>
      <c r="BA752" s="411"/>
    </row>
    <row r="753" spans="2:53" ht="14.25" customHeight="1" x14ac:dyDescent="0.25">
      <c r="B753" s="411"/>
      <c r="C753" s="428"/>
      <c r="D753" s="428"/>
      <c r="E753" s="411"/>
      <c r="F753" s="411"/>
      <c r="G753" s="411"/>
      <c r="H753" s="411"/>
      <c r="I753" s="411"/>
      <c r="J753" s="411"/>
      <c r="K753" s="411"/>
      <c r="L753" s="411"/>
      <c r="M753" s="411"/>
      <c r="N753" s="411"/>
      <c r="O753" s="411"/>
      <c r="P753" s="411"/>
      <c r="Q753" s="411"/>
      <c r="R753" s="411"/>
      <c r="S753" s="411"/>
      <c r="T753" s="411"/>
      <c r="U753" s="411"/>
      <c r="V753" s="411"/>
      <c r="W753" s="411"/>
      <c r="X753" s="411"/>
      <c r="Y753" s="411"/>
      <c r="Z753" s="411"/>
      <c r="AA753" s="411"/>
      <c r="AB753" s="411"/>
      <c r="AC753" s="411"/>
      <c r="AD753" s="411"/>
      <c r="AE753" s="411"/>
      <c r="AF753" s="411"/>
      <c r="AG753" s="411"/>
      <c r="AH753" s="411"/>
      <c r="AI753" s="411"/>
      <c r="AJ753" s="411"/>
      <c r="AK753" s="411"/>
      <c r="AL753" s="411"/>
      <c r="AM753" s="411"/>
      <c r="AN753" s="411"/>
      <c r="AO753" s="411"/>
      <c r="AP753" s="411"/>
      <c r="AQ753" s="411"/>
      <c r="AR753" s="411"/>
      <c r="AS753" s="411"/>
      <c r="AT753" s="411"/>
      <c r="AU753" s="411"/>
      <c r="AV753" s="411"/>
      <c r="AW753" s="411"/>
      <c r="AX753" s="411"/>
      <c r="AY753" s="411"/>
      <c r="AZ753" s="411"/>
      <c r="BA753" s="411"/>
    </row>
    <row r="754" spans="2:53" ht="14.25" customHeight="1" x14ac:dyDescent="0.25">
      <c r="B754" s="411"/>
      <c r="C754" s="428"/>
      <c r="D754" s="428"/>
      <c r="E754" s="411"/>
      <c r="F754" s="411"/>
      <c r="G754" s="411"/>
      <c r="H754" s="411"/>
      <c r="I754" s="411"/>
      <c r="J754" s="411"/>
      <c r="K754" s="411"/>
      <c r="L754" s="411"/>
      <c r="M754" s="411"/>
      <c r="N754" s="411"/>
      <c r="O754" s="411"/>
      <c r="P754" s="411"/>
      <c r="Q754" s="411"/>
      <c r="R754" s="411"/>
      <c r="S754" s="411"/>
      <c r="T754" s="411"/>
      <c r="U754" s="411"/>
      <c r="V754" s="411"/>
      <c r="W754" s="411"/>
      <c r="X754" s="411"/>
      <c r="Y754" s="411"/>
      <c r="Z754" s="411"/>
      <c r="AA754" s="411"/>
      <c r="AB754" s="411"/>
      <c r="AC754" s="411"/>
      <c r="AD754" s="411"/>
      <c r="AE754" s="411"/>
      <c r="AF754" s="411"/>
      <c r="AG754" s="411"/>
      <c r="AH754" s="411"/>
      <c r="AI754" s="411"/>
      <c r="AJ754" s="411"/>
      <c r="AK754" s="411"/>
      <c r="AL754" s="411"/>
      <c r="AM754" s="411"/>
      <c r="AN754" s="411"/>
      <c r="AO754" s="411"/>
      <c r="AP754" s="411"/>
      <c r="AQ754" s="411"/>
      <c r="AR754" s="411"/>
      <c r="AS754" s="411"/>
      <c r="AT754" s="411"/>
      <c r="AU754" s="411"/>
      <c r="AV754" s="411"/>
      <c r="AW754" s="411"/>
      <c r="AX754" s="411"/>
      <c r="AY754" s="411"/>
      <c r="AZ754" s="411"/>
      <c r="BA754" s="411"/>
    </row>
    <row r="755" spans="2:53" ht="14.25" customHeight="1" x14ac:dyDescent="0.25">
      <c r="B755" s="411"/>
      <c r="C755" s="428"/>
      <c r="D755" s="428"/>
      <c r="E755" s="411"/>
      <c r="F755" s="411"/>
      <c r="G755" s="411"/>
      <c r="H755" s="411"/>
      <c r="I755" s="411"/>
      <c r="J755" s="411"/>
      <c r="K755" s="411"/>
      <c r="L755" s="411"/>
      <c r="M755" s="411"/>
      <c r="N755" s="411"/>
      <c r="O755" s="411"/>
      <c r="P755" s="411"/>
      <c r="Q755" s="411"/>
      <c r="R755" s="411"/>
      <c r="S755" s="411"/>
      <c r="T755" s="411"/>
      <c r="U755" s="411"/>
      <c r="V755" s="411"/>
      <c r="W755" s="411"/>
      <c r="X755" s="411"/>
      <c r="Y755" s="411"/>
      <c r="Z755" s="411"/>
      <c r="AA755" s="411"/>
      <c r="AB755" s="411"/>
      <c r="AC755" s="411"/>
      <c r="AD755" s="411"/>
      <c r="AE755" s="411"/>
      <c r="AF755" s="411"/>
      <c r="AG755" s="411"/>
      <c r="AH755" s="411"/>
      <c r="AI755" s="411"/>
      <c r="AJ755" s="411"/>
      <c r="AK755" s="411"/>
      <c r="AL755" s="411"/>
      <c r="AM755" s="411"/>
      <c r="AN755" s="411"/>
      <c r="AO755" s="411"/>
      <c r="AP755" s="411"/>
      <c r="AQ755" s="411"/>
      <c r="AR755" s="411"/>
      <c r="AS755" s="411"/>
      <c r="AT755" s="411"/>
      <c r="AU755" s="411"/>
      <c r="AV755" s="411"/>
      <c r="AW755" s="411"/>
      <c r="AX755" s="411"/>
      <c r="AY755" s="411"/>
      <c r="AZ755" s="411"/>
      <c r="BA755" s="411"/>
    </row>
    <row r="756" spans="2:53" ht="14.25" customHeight="1" x14ac:dyDescent="0.25">
      <c r="B756" s="411"/>
      <c r="C756" s="428"/>
      <c r="D756" s="428"/>
      <c r="E756" s="411"/>
      <c r="F756" s="411"/>
      <c r="G756" s="411"/>
      <c r="H756" s="411"/>
      <c r="I756" s="411"/>
      <c r="J756" s="411"/>
      <c r="K756" s="411"/>
      <c r="L756" s="411"/>
      <c r="M756" s="411"/>
      <c r="N756" s="411"/>
      <c r="O756" s="411"/>
      <c r="P756" s="411"/>
      <c r="Q756" s="411"/>
      <c r="R756" s="411"/>
      <c r="S756" s="411"/>
      <c r="T756" s="411"/>
      <c r="U756" s="411"/>
      <c r="V756" s="411"/>
      <c r="W756" s="411"/>
      <c r="X756" s="411"/>
      <c r="Y756" s="411"/>
      <c r="Z756" s="411"/>
      <c r="AA756" s="411"/>
      <c r="AB756" s="411"/>
      <c r="AC756" s="411"/>
      <c r="AD756" s="411"/>
      <c r="AE756" s="411"/>
      <c r="AF756" s="411"/>
      <c r="AG756" s="411"/>
      <c r="AH756" s="411"/>
      <c r="AI756" s="411"/>
      <c r="AJ756" s="411"/>
      <c r="AK756" s="411"/>
      <c r="AL756" s="411"/>
      <c r="AM756" s="411"/>
      <c r="AN756" s="411"/>
      <c r="AO756" s="411"/>
      <c r="AP756" s="411"/>
      <c r="AQ756" s="411"/>
      <c r="AR756" s="411"/>
      <c r="AS756" s="411"/>
      <c r="AT756" s="411"/>
      <c r="AU756" s="411"/>
      <c r="AV756" s="411"/>
      <c r="AW756" s="411"/>
      <c r="AX756" s="411"/>
      <c r="AY756" s="411"/>
      <c r="AZ756" s="411"/>
      <c r="BA756" s="411"/>
    </row>
    <row r="757" spans="2:53" ht="14.25" customHeight="1" x14ac:dyDescent="0.25">
      <c r="B757" s="411"/>
      <c r="C757" s="428"/>
      <c r="D757" s="428"/>
      <c r="E757" s="411"/>
      <c r="F757" s="411"/>
      <c r="G757" s="411"/>
      <c r="H757" s="411"/>
      <c r="I757" s="411"/>
      <c r="J757" s="411"/>
      <c r="K757" s="411"/>
      <c r="L757" s="411"/>
      <c r="M757" s="411"/>
      <c r="N757" s="411"/>
      <c r="O757" s="411"/>
      <c r="P757" s="411"/>
      <c r="Q757" s="411"/>
      <c r="R757" s="411"/>
      <c r="S757" s="411"/>
      <c r="T757" s="411"/>
      <c r="U757" s="411"/>
      <c r="V757" s="411"/>
      <c r="W757" s="411"/>
      <c r="X757" s="411"/>
      <c r="Y757" s="411"/>
      <c r="Z757" s="411"/>
      <c r="AA757" s="411"/>
      <c r="AB757" s="411"/>
      <c r="AC757" s="411"/>
      <c r="AD757" s="411"/>
      <c r="AE757" s="411"/>
      <c r="AF757" s="411"/>
      <c r="AG757" s="411"/>
      <c r="AH757" s="411"/>
      <c r="AI757" s="411"/>
      <c r="AJ757" s="411"/>
      <c r="AK757" s="411"/>
      <c r="AL757" s="411"/>
      <c r="AM757" s="411"/>
      <c r="AN757" s="411"/>
      <c r="AO757" s="411"/>
      <c r="AP757" s="411"/>
      <c r="AQ757" s="411"/>
      <c r="AR757" s="411"/>
      <c r="AS757" s="411"/>
      <c r="AT757" s="411"/>
      <c r="AU757" s="411"/>
      <c r="AV757" s="411"/>
      <c r="AW757" s="411"/>
      <c r="AX757" s="411"/>
      <c r="AY757" s="411"/>
      <c r="AZ757" s="411"/>
      <c r="BA757" s="411"/>
    </row>
    <row r="758" spans="2:53" ht="14.25" customHeight="1" x14ac:dyDescent="0.25">
      <c r="B758" s="411"/>
      <c r="C758" s="428"/>
      <c r="D758" s="428"/>
      <c r="E758" s="411"/>
      <c r="F758" s="411"/>
      <c r="G758" s="411"/>
      <c r="H758" s="411"/>
      <c r="I758" s="411"/>
      <c r="J758" s="411"/>
      <c r="K758" s="411"/>
      <c r="L758" s="411"/>
      <c r="M758" s="411"/>
      <c r="N758" s="411"/>
      <c r="O758" s="411"/>
      <c r="P758" s="411"/>
      <c r="Q758" s="411"/>
      <c r="R758" s="411"/>
      <c r="S758" s="411"/>
      <c r="T758" s="411"/>
      <c r="U758" s="411"/>
      <c r="V758" s="411"/>
      <c r="W758" s="411"/>
      <c r="X758" s="411"/>
      <c r="Y758" s="411"/>
      <c r="Z758" s="411"/>
      <c r="AA758" s="411"/>
      <c r="AB758" s="411"/>
      <c r="AC758" s="411"/>
      <c r="AD758" s="411"/>
      <c r="AE758" s="411"/>
      <c r="AF758" s="411"/>
      <c r="AG758" s="411"/>
      <c r="AH758" s="411"/>
      <c r="AI758" s="411"/>
      <c r="AJ758" s="411"/>
      <c r="AK758" s="411"/>
      <c r="AL758" s="411"/>
      <c r="AM758" s="411"/>
      <c r="AN758" s="411"/>
      <c r="AO758" s="411"/>
      <c r="AP758" s="411"/>
      <c r="AQ758" s="411"/>
      <c r="AR758" s="411"/>
      <c r="AS758" s="411"/>
      <c r="AT758" s="411"/>
      <c r="AU758" s="411"/>
      <c r="AV758" s="411"/>
      <c r="AW758" s="411"/>
      <c r="AX758" s="411"/>
      <c r="AY758" s="411"/>
      <c r="AZ758" s="411"/>
      <c r="BA758" s="411"/>
    </row>
    <row r="759" spans="2:53" ht="14.25" customHeight="1" x14ac:dyDescent="0.25">
      <c r="B759" s="411"/>
      <c r="C759" s="428"/>
      <c r="D759" s="428"/>
      <c r="E759" s="411"/>
      <c r="F759" s="411"/>
      <c r="G759" s="411"/>
      <c r="H759" s="411"/>
      <c r="I759" s="411"/>
      <c r="J759" s="411"/>
      <c r="K759" s="411"/>
      <c r="L759" s="411"/>
      <c r="M759" s="411"/>
      <c r="N759" s="411"/>
      <c r="O759" s="411"/>
      <c r="P759" s="411"/>
      <c r="Q759" s="411"/>
      <c r="R759" s="411"/>
      <c r="S759" s="411"/>
      <c r="T759" s="411"/>
      <c r="U759" s="411"/>
      <c r="V759" s="411"/>
      <c r="W759" s="411"/>
      <c r="X759" s="411"/>
      <c r="Y759" s="411"/>
      <c r="Z759" s="411"/>
      <c r="AA759" s="411"/>
      <c r="AB759" s="411"/>
      <c r="AC759" s="411"/>
      <c r="AD759" s="411"/>
      <c r="AE759" s="411"/>
      <c r="AF759" s="411"/>
      <c r="AG759" s="411"/>
      <c r="AH759" s="411"/>
      <c r="AI759" s="411"/>
      <c r="AJ759" s="411"/>
      <c r="AK759" s="411"/>
      <c r="AL759" s="411"/>
      <c r="AM759" s="411"/>
      <c r="AN759" s="411"/>
      <c r="AO759" s="411"/>
      <c r="AP759" s="411"/>
      <c r="AQ759" s="411"/>
      <c r="AR759" s="411"/>
      <c r="AS759" s="411"/>
      <c r="AT759" s="411"/>
      <c r="AU759" s="411"/>
      <c r="AV759" s="411"/>
      <c r="AW759" s="411"/>
      <c r="AX759" s="411"/>
      <c r="AY759" s="411"/>
      <c r="AZ759" s="411"/>
      <c r="BA759" s="411"/>
    </row>
    <row r="760" spans="2:53" ht="14.25" customHeight="1" x14ac:dyDescent="0.25">
      <c r="B760" s="411"/>
      <c r="C760" s="428"/>
      <c r="D760" s="428"/>
      <c r="E760" s="411"/>
      <c r="F760" s="411"/>
      <c r="G760" s="411"/>
      <c r="H760" s="411"/>
      <c r="I760" s="411"/>
      <c r="J760" s="411"/>
      <c r="K760" s="411"/>
      <c r="L760" s="411"/>
      <c r="M760" s="411"/>
      <c r="N760" s="411"/>
      <c r="O760" s="411"/>
      <c r="P760" s="411"/>
      <c r="Q760" s="411"/>
      <c r="R760" s="411"/>
      <c r="S760" s="411"/>
      <c r="T760" s="411"/>
      <c r="U760" s="411"/>
      <c r="V760" s="411"/>
      <c r="W760" s="411"/>
      <c r="X760" s="411"/>
      <c r="Y760" s="411"/>
      <c r="Z760" s="411"/>
      <c r="AA760" s="411"/>
      <c r="AB760" s="411"/>
      <c r="AC760" s="411"/>
      <c r="AD760" s="411"/>
      <c r="AE760" s="411"/>
      <c r="AF760" s="411"/>
      <c r="AG760" s="411"/>
      <c r="AH760" s="411"/>
      <c r="AI760" s="411"/>
      <c r="AJ760" s="411"/>
      <c r="AK760" s="411"/>
      <c r="AL760" s="411"/>
      <c r="AM760" s="411"/>
      <c r="AN760" s="411"/>
      <c r="AO760" s="411"/>
      <c r="AP760" s="411"/>
      <c r="AQ760" s="411"/>
      <c r="AR760" s="411"/>
      <c r="AS760" s="411"/>
      <c r="AT760" s="411"/>
      <c r="AU760" s="411"/>
      <c r="AV760" s="411"/>
      <c r="AW760" s="411"/>
      <c r="AX760" s="411"/>
      <c r="AY760" s="411"/>
      <c r="AZ760" s="411"/>
      <c r="BA760" s="411"/>
    </row>
    <row r="761" spans="2:53" ht="14.25" customHeight="1" x14ac:dyDescent="0.25">
      <c r="B761" s="411"/>
      <c r="C761" s="428"/>
      <c r="D761" s="428"/>
      <c r="E761" s="411"/>
      <c r="F761" s="411"/>
      <c r="G761" s="411"/>
      <c r="H761" s="411"/>
      <c r="I761" s="411"/>
      <c r="J761" s="411"/>
      <c r="K761" s="411"/>
      <c r="L761" s="411"/>
      <c r="M761" s="411"/>
      <c r="N761" s="411"/>
      <c r="O761" s="411"/>
      <c r="P761" s="411"/>
      <c r="Q761" s="411"/>
      <c r="R761" s="411"/>
      <c r="S761" s="411"/>
      <c r="T761" s="411"/>
      <c r="U761" s="411"/>
      <c r="V761" s="411"/>
      <c r="W761" s="411"/>
      <c r="X761" s="411"/>
      <c r="Y761" s="411"/>
      <c r="Z761" s="411"/>
      <c r="AA761" s="411"/>
      <c r="AB761" s="411"/>
      <c r="AC761" s="411"/>
      <c r="AD761" s="411"/>
      <c r="AE761" s="411"/>
      <c r="AF761" s="411"/>
      <c r="AG761" s="411"/>
      <c r="AH761" s="411"/>
      <c r="AI761" s="411"/>
      <c r="AJ761" s="411"/>
      <c r="AK761" s="411"/>
      <c r="AL761" s="411"/>
      <c r="AM761" s="411"/>
      <c r="AN761" s="411"/>
      <c r="AO761" s="411"/>
      <c r="AP761" s="411"/>
      <c r="AQ761" s="411"/>
      <c r="AR761" s="411"/>
      <c r="AS761" s="411"/>
      <c r="AT761" s="411"/>
      <c r="AU761" s="411"/>
      <c r="AV761" s="411"/>
      <c r="AW761" s="411"/>
      <c r="AX761" s="411"/>
      <c r="AY761" s="411"/>
      <c r="AZ761" s="411"/>
      <c r="BA761" s="411"/>
    </row>
    <row r="762" spans="2:53" ht="14.25" customHeight="1" x14ac:dyDescent="0.25">
      <c r="B762" s="411"/>
      <c r="C762" s="428"/>
      <c r="D762" s="428"/>
      <c r="E762" s="411"/>
      <c r="F762" s="411"/>
      <c r="G762" s="411"/>
      <c r="H762" s="411"/>
      <c r="I762" s="411"/>
      <c r="J762" s="411"/>
      <c r="K762" s="411"/>
      <c r="L762" s="411"/>
      <c r="M762" s="411"/>
      <c r="N762" s="411"/>
      <c r="O762" s="411"/>
      <c r="P762" s="411"/>
      <c r="Q762" s="411"/>
      <c r="R762" s="411"/>
      <c r="S762" s="411"/>
      <c r="T762" s="411"/>
      <c r="U762" s="411"/>
      <c r="V762" s="411"/>
      <c r="W762" s="411"/>
      <c r="X762" s="411"/>
      <c r="Y762" s="411"/>
      <c r="Z762" s="411"/>
      <c r="AA762" s="411"/>
      <c r="AB762" s="411"/>
      <c r="AC762" s="411"/>
      <c r="AD762" s="411"/>
      <c r="AE762" s="411"/>
      <c r="AF762" s="411"/>
      <c r="AG762" s="411"/>
      <c r="AH762" s="411"/>
      <c r="AI762" s="411"/>
      <c r="AJ762" s="411"/>
      <c r="AK762" s="411"/>
      <c r="AL762" s="411"/>
      <c r="AM762" s="411"/>
      <c r="AN762" s="411"/>
      <c r="AO762" s="411"/>
      <c r="AP762" s="411"/>
      <c r="AQ762" s="411"/>
      <c r="AR762" s="411"/>
      <c r="AS762" s="411"/>
      <c r="AT762" s="411"/>
      <c r="AU762" s="411"/>
      <c r="AV762" s="411"/>
      <c r="AW762" s="411"/>
      <c r="AX762" s="411"/>
      <c r="AY762" s="411"/>
      <c r="AZ762" s="411"/>
      <c r="BA762" s="411"/>
    </row>
    <row r="763" spans="2:53" ht="14.25" customHeight="1" x14ac:dyDescent="0.25">
      <c r="B763" s="411"/>
      <c r="C763" s="428"/>
      <c r="D763" s="428"/>
      <c r="E763" s="411"/>
      <c r="F763" s="411"/>
      <c r="G763" s="411"/>
      <c r="H763" s="411"/>
      <c r="I763" s="411"/>
      <c r="J763" s="411"/>
      <c r="K763" s="411"/>
      <c r="L763" s="411"/>
      <c r="M763" s="411"/>
      <c r="N763" s="411"/>
      <c r="O763" s="411"/>
      <c r="P763" s="411"/>
      <c r="Q763" s="411"/>
      <c r="R763" s="411"/>
      <c r="S763" s="411"/>
      <c r="T763" s="411"/>
      <c r="U763" s="411"/>
      <c r="V763" s="411"/>
      <c r="W763" s="411"/>
      <c r="X763" s="411"/>
      <c r="Y763" s="411"/>
      <c r="Z763" s="411"/>
      <c r="AA763" s="411"/>
      <c r="AB763" s="411"/>
      <c r="AC763" s="411"/>
      <c r="AD763" s="411"/>
      <c r="AE763" s="411"/>
      <c r="AF763" s="411"/>
      <c r="AG763" s="411"/>
      <c r="AH763" s="411"/>
      <c r="AI763" s="411"/>
      <c r="AJ763" s="411"/>
      <c r="AK763" s="411"/>
      <c r="AL763" s="411"/>
      <c r="AM763" s="411"/>
      <c r="AN763" s="411"/>
      <c r="AO763" s="411"/>
      <c r="AP763" s="411"/>
      <c r="AQ763" s="411"/>
      <c r="AR763" s="411"/>
      <c r="AS763" s="411"/>
      <c r="AT763" s="411"/>
      <c r="AU763" s="411"/>
      <c r="AV763" s="411"/>
      <c r="AW763" s="411"/>
      <c r="AX763" s="411"/>
      <c r="AY763" s="411"/>
      <c r="AZ763" s="411"/>
      <c r="BA763" s="411"/>
    </row>
    <row r="764" spans="2:53" ht="14.25" customHeight="1" x14ac:dyDescent="0.25">
      <c r="B764" s="411"/>
      <c r="C764" s="428"/>
      <c r="D764" s="428"/>
      <c r="E764" s="411"/>
      <c r="F764" s="411"/>
      <c r="G764" s="411"/>
      <c r="H764" s="411"/>
      <c r="I764" s="411"/>
      <c r="J764" s="411"/>
      <c r="K764" s="411"/>
      <c r="L764" s="411"/>
      <c r="M764" s="411"/>
      <c r="N764" s="411"/>
      <c r="O764" s="411"/>
      <c r="P764" s="411"/>
      <c r="Q764" s="411"/>
      <c r="R764" s="411"/>
      <c r="S764" s="411"/>
      <c r="T764" s="411"/>
      <c r="U764" s="411"/>
      <c r="V764" s="411"/>
      <c r="W764" s="411"/>
      <c r="X764" s="411"/>
      <c r="Y764" s="411"/>
      <c r="Z764" s="411"/>
      <c r="AA764" s="411"/>
      <c r="AB764" s="411"/>
      <c r="AC764" s="411"/>
      <c r="AD764" s="411"/>
      <c r="AE764" s="411"/>
      <c r="AF764" s="411"/>
      <c r="AG764" s="411"/>
      <c r="AH764" s="411"/>
      <c r="AI764" s="411"/>
      <c r="AJ764" s="411"/>
      <c r="AK764" s="411"/>
      <c r="AL764" s="411"/>
      <c r="AM764" s="411"/>
      <c r="AN764" s="411"/>
      <c r="AO764" s="411"/>
      <c r="AP764" s="411"/>
      <c r="AQ764" s="411"/>
      <c r="AR764" s="411"/>
      <c r="AS764" s="411"/>
      <c r="AT764" s="411"/>
      <c r="AU764" s="411"/>
      <c r="AV764" s="411"/>
      <c r="AW764" s="411"/>
      <c r="AX764" s="411"/>
      <c r="AY764" s="411"/>
      <c r="AZ764" s="411"/>
      <c r="BA764" s="411"/>
    </row>
    <row r="765" spans="2:53" ht="14.25" customHeight="1" x14ac:dyDescent="0.25">
      <c r="B765" s="411"/>
      <c r="C765" s="428"/>
      <c r="D765" s="428"/>
      <c r="E765" s="411"/>
      <c r="F765" s="411"/>
      <c r="G765" s="411"/>
      <c r="H765" s="411"/>
      <c r="I765" s="411"/>
      <c r="J765" s="411"/>
      <c r="K765" s="411"/>
      <c r="L765" s="411"/>
      <c r="M765" s="411"/>
      <c r="N765" s="411"/>
      <c r="O765" s="411"/>
      <c r="P765" s="411"/>
      <c r="Q765" s="411"/>
      <c r="R765" s="411"/>
      <c r="S765" s="411"/>
      <c r="T765" s="411"/>
      <c r="U765" s="411"/>
      <c r="V765" s="411"/>
      <c r="W765" s="411"/>
      <c r="X765" s="411"/>
      <c r="Y765" s="411"/>
      <c r="Z765" s="411"/>
      <c r="AA765" s="411"/>
      <c r="AB765" s="411"/>
      <c r="AC765" s="411"/>
      <c r="AD765" s="411"/>
      <c r="AE765" s="411"/>
      <c r="AF765" s="411"/>
      <c r="AG765" s="411"/>
      <c r="AH765" s="411"/>
      <c r="AI765" s="411"/>
      <c r="AJ765" s="411"/>
      <c r="AK765" s="411"/>
      <c r="AL765" s="411"/>
      <c r="AM765" s="411"/>
      <c r="AN765" s="411"/>
      <c r="AO765" s="411"/>
      <c r="AP765" s="411"/>
      <c r="AQ765" s="411"/>
      <c r="AR765" s="411"/>
      <c r="AS765" s="411"/>
      <c r="AT765" s="411"/>
      <c r="AU765" s="411"/>
      <c r="AV765" s="411"/>
      <c r="AW765" s="411"/>
      <c r="AX765" s="411"/>
      <c r="AY765" s="411"/>
      <c r="AZ765" s="411"/>
      <c r="BA765" s="411"/>
    </row>
    <row r="766" spans="2:53" ht="14.25" customHeight="1" x14ac:dyDescent="0.25">
      <c r="B766" s="411"/>
      <c r="C766" s="428"/>
      <c r="D766" s="428"/>
      <c r="E766" s="411"/>
      <c r="F766" s="411"/>
      <c r="G766" s="411"/>
      <c r="H766" s="411"/>
      <c r="I766" s="411"/>
      <c r="J766" s="411"/>
      <c r="K766" s="411"/>
      <c r="L766" s="411"/>
      <c r="M766" s="411"/>
      <c r="N766" s="411"/>
      <c r="O766" s="411"/>
      <c r="P766" s="411"/>
      <c r="Q766" s="411"/>
      <c r="R766" s="411"/>
      <c r="S766" s="411"/>
      <c r="T766" s="411"/>
      <c r="U766" s="411"/>
      <c r="V766" s="411"/>
      <c r="W766" s="411"/>
      <c r="X766" s="411"/>
      <c r="Y766" s="411"/>
      <c r="Z766" s="411"/>
      <c r="AA766" s="411"/>
      <c r="AB766" s="411"/>
      <c r="AC766" s="411"/>
      <c r="AD766" s="411"/>
      <c r="AE766" s="411"/>
      <c r="AF766" s="411"/>
      <c r="AG766" s="411"/>
      <c r="AH766" s="411"/>
      <c r="AI766" s="411"/>
      <c r="AJ766" s="411"/>
      <c r="AK766" s="411"/>
      <c r="AL766" s="411"/>
      <c r="AM766" s="411"/>
      <c r="AN766" s="411"/>
      <c r="AO766" s="411"/>
      <c r="AP766" s="411"/>
      <c r="AQ766" s="411"/>
      <c r="AR766" s="411"/>
      <c r="AS766" s="411"/>
      <c r="AT766" s="411"/>
      <c r="AU766" s="411"/>
      <c r="AV766" s="411"/>
      <c r="AW766" s="411"/>
      <c r="AX766" s="411"/>
      <c r="AY766" s="411"/>
      <c r="AZ766" s="411"/>
      <c r="BA766" s="411"/>
    </row>
    <row r="767" spans="2:53" ht="14.25" customHeight="1" x14ac:dyDescent="0.25">
      <c r="B767" s="411"/>
      <c r="C767" s="428"/>
      <c r="D767" s="428"/>
      <c r="E767" s="411"/>
      <c r="F767" s="411"/>
      <c r="G767" s="411"/>
      <c r="H767" s="411"/>
      <c r="I767" s="411"/>
      <c r="J767" s="411"/>
      <c r="K767" s="411"/>
      <c r="L767" s="411"/>
      <c r="M767" s="411"/>
      <c r="N767" s="411"/>
      <c r="O767" s="411"/>
      <c r="P767" s="411"/>
      <c r="Q767" s="411"/>
      <c r="R767" s="411"/>
      <c r="S767" s="411"/>
      <c r="T767" s="411"/>
      <c r="U767" s="411"/>
      <c r="V767" s="411"/>
      <c r="W767" s="411"/>
      <c r="X767" s="411"/>
      <c r="Y767" s="411"/>
      <c r="Z767" s="411"/>
      <c r="AA767" s="411"/>
      <c r="AB767" s="411"/>
      <c r="AC767" s="411"/>
      <c r="AD767" s="411"/>
      <c r="AE767" s="411"/>
      <c r="AF767" s="411"/>
      <c r="AG767" s="411"/>
      <c r="AH767" s="411"/>
      <c r="AI767" s="411"/>
      <c r="AJ767" s="411"/>
      <c r="AK767" s="411"/>
      <c r="AL767" s="411"/>
      <c r="AM767" s="411"/>
      <c r="AN767" s="411"/>
      <c r="AO767" s="411"/>
      <c r="AP767" s="411"/>
      <c r="AQ767" s="411"/>
      <c r="AR767" s="411"/>
      <c r="AS767" s="411"/>
      <c r="AT767" s="411"/>
      <c r="AU767" s="411"/>
      <c r="AV767" s="411"/>
      <c r="AW767" s="411"/>
      <c r="AX767" s="411"/>
      <c r="AY767" s="411"/>
      <c r="AZ767" s="411"/>
      <c r="BA767" s="411"/>
    </row>
    <row r="768" spans="2:53" ht="14.25" customHeight="1" x14ac:dyDescent="0.25">
      <c r="B768" s="411"/>
      <c r="C768" s="428"/>
      <c r="D768" s="428"/>
      <c r="E768" s="411"/>
      <c r="F768" s="411"/>
      <c r="G768" s="411"/>
      <c r="H768" s="411"/>
      <c r="I768" s="411"/>
      <c r="J768" s="411"/>
      <c r="K768" s="411"/>
      <c r="L768" s="411"/>
      <c r="M768" s="411"/>
      <c r="N768" s="411"/>
      <c r="O768" s="411"/>
      <c r="P768" s="411"/>
      <c r="Q768" s="411"/>
      <c r="R768" s="411"/>
      <c r="S768" s="411"/>
      <c r="T768" s="411"/>
      <c r="U768" s="411"/>
      <c r="V768" s="411"/>
      <c r="W768" s="411"/>
      <c r="X768" s="411"/>
      <c r="Y768" s="411"/>
      <c r="Z768" s="411"/>
      <c r="AA768" s="411"/>
      <c r="AB768" s="411"/>
      <c r="AC768" s="411"/>
      <c r="AD768" s="411"/>
      <c r="AE768" s="411"/>
      <c r="AF768" s="411"/>
      <c r="AG768" s="411"/>
      <c r="AH768" s="411"/>
      <c r="AI768" s="411"/>
      <c r="AJ768" s="411"/>
      <c r="AK768" s="411"/>
      <c r="AL768" s="411"/>
      <c r="AM768" s="411"/>
      <c r="AN768" s="411"/>
      <c r="AO768" s="411"/>
      <c r="AP768" s="411"/>
      <c r="AQ768" s="411"/>
      <c r="AR768" s="411"/>
      <c r="AS768" s="411"/>
      <c r="AT768" s="411"/>
      <c r="AU768" s="411"/>
      <c r="AV768" s="411"/>
      <c r="AW768" s="411"/>
      <c r="AX768" s="411"/>
      <c r="AY768" s="411"/>
      <c r="AZ768" s="411"/>
      <c r="BA768" s="411"/>
    </row>
    <row r="769" spans="2:53" ht="14.25" customHeight="1" x14ac:dyDescent="0.25">
      <c r="B769" s="411"/>
      <c r="C769" s="428"/>
      <c r="D769" s="428"/>
      <c r="E769" s="411"/>
      <c r="F769" s="411"/>
      <c r="G769" s="411"/>
      <c r="H769" s="411"/>
      <c r="I769" s="411"/>
      <c r="J769" s="411"/>
      <c r="K769" s="411"/>
      <c r="L769" s="411"/>
      <c r="M769" s="411"/>
      <c r="N769" s="411"/>
      <c r="O769" s="411"/>
      <c r="P769" s="411"/>
      <c r="Q769" s="411"/>
      <c r="R769" s="411"/>
      <c r="S769" s="411"/>
      <c r="T769" s="411"/>
      <c r="U769" s="411"/>
      <c r="V769" s="411"/>
      <c r="W769" s="411"/>
      <c r="X769" s="411"/>
      <c r="Y769" s="411"/>
      <c r="Z769" s="411"/>
      <c r="AA769" s="411"/>
      <c r="AB769" s="411"/>
      <c r="AC769" s="411"/>
      <c r="AD769" s="411"/>
      <c r="AE769" s="411"/>
      <c r="AF769" s="411"/>
      <c r="AG769" s="411"/>
      <c r="AH769" s="411"/>
      <c r="AI769" s="411"/>
      <c r="AJ769" s="411"/>
      <c r="AK769" s="411"/>
      <c r="AL769" s="411"/>
      <c r="AM769" s="411"/>
      <c r="AN769" s="411"/>
      <c r="AO769" s="411"/>
      <c r="AP769" s="411"/>
      <c r="AQ769" s="411"/>
      <c r="AR769" s="411"/>
      <c r="AS769" s="411"/>
      <c r="AT769" s="411"/>
      <c r="AU769" s="411"/>
      <c r="AV769" s="411"/>
      <c r="AW769" s="411"/>
      <c r="AX769" s="411"/>
      <c r="AY769" s="411"/>
      <c r="AZ769" s="411"/>
      <c r="BA769" s="411"/>
    </row>
    <row r="770" spans="2:53" ht="14.25" customHeight="1" x14ac:dyDescent="0.25">
      <c r="B770" s="411"/>
      <c r="C770" s="428"/>
      <c r="D770" s="428"/>
      <c r="E770" s="411"/>
      <c r="F770" s="411"/>
      <c r="G770" s="411"/>
      <c r="H770" s="411"/>
      <c r="I770" s="411"/>
      <c r="J770" s="411"/>
      <c r="K770" s="411"/>
      <c r="L770" s="411"/>
      <c r="M770" s="411"/>
      <c r="N770" s="411"/>
      <c r="O770" s="411"/>
      <c r="P770" s="411"/>
      <c r="Q770" s="411"/>
      <c r="R770" s="411"/>
      <c r="S770" s="411"/>
      <c r="T770" s="411"/>
      <c r="U770" s="411"/>
      <c r="V770" s="411"/>
      <c r="W770" s="411"/>
      <c r="X770" s="411"/>
      <c r="Y770" s="411"/>
      <c r="Z770" s="411"/>
      <c r="AA770" s="411"/>
      <c r="AB770" s="411"/>
      <c r="AC770" s="411"/>
      <c r="AD770" s="411"/>
      <c r="AE770" s="411"/>
      <c r="AF770" s="411"/>
      <c r="AG770" s="411"/>
      <c r="AH770" s="411"/>
      <c r="AI770" s="411"/>
      <c r="AJ770" s="411"/>
      <c r="AK770" s="411"/>
      <c r="AL770" s="411"/>
      <c r="AM770" s="411"/>
      <c r="AN770" s="411"/>
      <c r="AO770" s="411"/>
      <c r="AP770" s="411"/>
      <c r="AQ770" s="411"/>
      <c r="AR770" s="411"/>
      <c r="AS770" s="411"/>
      <c r="AT770" s="411"/>
      <c r="AU770" s="411"/>
      <c r="AV770" s="411"/>
      <c r="AW770" s="411"/>
      <c r="AX770" s="411"/>
      <c r="AY770" s="411"/>
      <c r="AZ770" s="411"/>
      <c r="BA770" s="411"/>
    </row>
    <row r="771" spans="2:53" ht="14.25" customHeight="1" x14ac:dyDescent="0.25">
      <c r="B771" s="411"/>
      <c r="C771" s="428"/>
      <c r="D771" s="428"/>
      <c r="E771" s="411"/>
      <c r="F771" s="411"/>
      <c r="G771" s="411"/>
      <c r="H771" s="411"/>
      <c r="I771" s="411"/>
      <c r="J771" s="411"/>
      <c r="K771" s="411"/>
      <c r="L771" s="411"/>
      <c r="M771" s="411"/>
      <c r="N771" s="411"/>
      <c r="O771" s="411"/>
      <c r="P771" s="411"/>
      <c r="Q771" s="411"/>
      <c r="R771" s="411"/>
      <c r="S771" s="411"/>
      <c r="T771" s="411"/>
      <c r="U771" s="411"/>
      <c r="V771" s="411"/>
      <c r="W771" s="411"/>
      <c r="X771" s="411"/>
      <c r="Y771" s="411"/>
      <c r="Z771" s="411"/>
      <c r="AA771" s="411"/>
      <c r="AB771" s="411"/>
      <c r="AC771" s="411"/>
      <c r="AD771" s="411"/>
      <c r="AE771" s="411"/>
      <c r="AF771" s="411"/>
      <c r="AG771" s="411"/>
      <c r="AH771" s="411"/>
      <c r="AI771" s="411"/>
      <c r="AJ771" s="411"/>
      <c r="AK771" s="411"/>
      <c r="AL771" s="411"/>
      <c r="AM771" s="411"/>
      <c r="AN771" s="411"/>
      <c r="AO771" s="411"/>
      <c r="AP771" s="411"/>
      <c r="AQ771" s="411"/>
      <c r="AR771" s="411"/>
      <c r="AS771" s="411"/>
      <c r="AT771" s="411"/>
      <c r="AU771" s="411"/>
      <c r="AV771" s="411"/>
      <c r="AW771" s="411"/>
      <c r="AX771" s="411"/>
      <c r="AY771" s="411"/>
      <c r="AZ771" s="411"/>
      <c r="BA771" s="411"/>
    </row>
    <row r="772" spans="2:53" ht="14.25" customHeight="1" x14ac:dyDescent="0.25">
      <c r="B772" s="411"/>
      <c r="C772" s="428"/>
      <c r="D772" s="428"/>
      <c r="E772" s="411"/>
      <c r="F772" s="411"/>
      <c r="G772" s="411"/>
      <c r="H772" s="411"/>
      <c r="I772" s="411"/>
      <c r="J772" s="411"/>
      <c r="K772" s="411"/>
      <c r="L772" s="411"/>
      <c r="M772" s="411"/>
      <c r="N772" s="411"/>
      <c r="O772" s="411"/>
      <c r="P772" s="411"/>
      <c r="Q772" s="411"/>
      <c r="R772" s="411"/>
      <c r="S772" s="411"/>
      <c r="T772" s="411"/>
      <c r="U772" s="411"/>
      <c r="V772" s="411"/>
      <c r="W772" s="411"/>
      <c r="X772" s="411"/>
      <c r="Y772" s="411"/>
      <c r="Z772" s="411"/>
      <c r="AA772" s="411"/>
      <c r="AB772" s="411"/>
      <c r="AC772" s="411"/>
      <c r="AD772" s="411"/>
      <c r="AE772" s="411"/>
      <c r="AF772" s="411"/>
      <c r="AG772" s="411"/>
      <c r="AH772" s="411"/>
      <c r="AI772" s="411"/>
      <c r="AJ772" s="411"/>
      <c r="AK772" s="411"/>
      <c r="AL772" s="411"/>
      <c r="AM772" s="411"/>
      <c r="AN772" s="411"/>
      <c r="AO772" s="411"/>
      <c r="AP772" s="411"/>
      <c r="AQ772" s="411"/>
      <c r="AR772" s="411"/>
      <c r="AS772" s="411"/>
      <c r="AT772" s="411"/>
      <c r="AU772" s="411"/>
      <c r="AV772" s="411"/>
      <c r="AW772" s="411"/>
      <c r="AX772" s="411"/>
      <c r="AY772" s="411"/>
      <c r="AZ772" s="411"/>
      <c r="BA772" s="411"/>
    </row>
    <row r="773" spans="2:53" ht="14.25" customHeight="1" x14ac:dyDescent="0.25">
      <c r="B773" s="411"/>
      <c r="C773" s="428"/>
      <c r="D773" s="428"/>
      <c r="E773" s="411"/>
      <c r="F773" s="411"/>
      <c r="G773" s="411"/>
      <c r="H773" s="411"/>
      <c r="I773" s="411"/>
      <c r="J773" s="411"/>
      <c r="K773" s="411"/>
      <c r="L773" s="411"/>
      <c r="M773" s="411"/>
      <c r="N773" s="411"/>
      <c r="O773" s="411"/>
      <c r="P773" s="411"/>
      <c r="Q773" s="411"/>
      <c r="R773" s="411"/>
      <c r="S773" s="411"/>
      <c r="T773" s="411"/>
      <c r="U773" s="411"/>
      <c r="V773" s="411"/>
      <c r="W773" s="411"/>
      <c r="X773" s="411"/>
      <c r="Y773" s="411"/>
      <c r="Z773" s="411"/>
      <c r="AA773" s="411"/>
      <c r="AB773" s="411"/>
      <c r="AC773" s="411"/>
      <c r="AD773" s="411"/>
      <c r="AE773" s="411"/>
      <c r="AF773" s="411"/>
      <c r="AG773" s="411"/>
      <c r="AH773" s="411"/>
      <c r="AI773" s="411"/>
      <c r="AJ773" s="411"/>
      <c r="AK773" s="411"/>
      <c r="AL773" s="411"/>
      <c r="AM773" s="411"/>
      <c r="AN773" s="411"/>
      <c r="AO773" s="411"/>
      <c r="AP773" s="411"/>
      <c r="AQ773" s="411"/>
      <c r="AR773" s="411"/>
      <c r="AS773" s="411"/>
      <c r="AT773" s="411"/>
      <c r="AU773" s="411"/>
      <c r="AV773" s="411"/>
      <c r="AW773" s="411"/>
      <c r="AX773" s="411"/>
      <c r="AY773" s="411"/>
      <c r="AZ773" s="411"/>
      <c r="BA773" s="411"/>
    </row>
    <row r="774" spans="2:53" ht="14.25" customHeight="1" x14ac:dyDescent="0.25">
      <c r="B774" s="411"/>
      <c r="C774" s="428"/>
      <c r="D774" s="428"/>
      <c r="E774" s="411"/>
      <c r="F774" s="411"/>
      <c r="G774" s="411"/>
      <c r="H774" s="411"/>
      <c r="I774" s="411"/>
      <c r="J774" s="411"/>
      <c r="K774" s="411"/>
      <c r="L774" s="411"/>
      <c r="M774" s="411"/>
      <c r="N774" s="411"/>
      <c r="O774" s="411"/>
      <c r="P774" s="411"/>
      <c r="Q774" s="411"/>
      <c r="R774" s="411"/>
      <c r="S774" s="411"/>
      <c r="T774" s="411"/>
      <c r="U774" s="411"/>
      <c r="V774" s="411"/>
      <c r="W774" s="411"/>
      <c r="X774" s="411"/>
      <c r="Y774" s="411"/>
      <c r="Z774" s="411"/>
      <c r="AA774" s="411"/>
      <c r="AB774" s="411"/>
      <c r="AC774" s="411"/>
      <c r="AD774" s="411"/>
      <c r="AE774" s="411"/>
      <c r="AF774" s="411"/>
      <c r="AG774" s="411"/>
      <c r="AH774" s="411"/>
      <c r="AI774" s="411"/>
      <c r="AJ774" s="411"/>
      <c r="AK774" s="411"/>
      <c r="AL774" s="411"/>
      <c r="AM774" s="411"/>
      <c r="AN774" s="411"/>
      <c r="AO774" s="411"/>
      <c r="AP774" s="411"/>
      <c r="AQ774" s="411"/>
      <c r="AR774" s="411"/>
      <c r="AS774" s="411"/>
      <c r="AT774" s="411"/>
      <c r="AU774" s="411"/>
      <c r="AV774" s="411"/>
      <c r="AW774" s="411"/>
      <c r="AX774" s="411"/>
      <c r="AY774" s="411"/>
      <c r="AZ774" s="411"/>
      <c r="BA774" s="411"/>
    </row>
    <row r="775" spans="2:53" ht="14.25" customHeight="1" x14ac:dyDescent="0.25">
      <c r="B775" s="411"/>
      <c r="C775" s="428"/>
      <c r="D775" s="428"/>
      <c r="E775" s="411"/>
      <c r="F775" s="411"/>
      <c r="G775" s="411"/>
      <c r="H775" s="411"/>
      <c r="I775" s="411"/>
      <c r="J775" s="411"/>
      <c r="K775" s="411"/>
      <c r="L775" s="411"/>
      <c r="M775" s="411"/>
      <c r="N775" s="411"/>
      <c r="O775" s="411"/>
      <c r="P775" s="411"/>
      <c r="Q775" s="411"/>
      <c r="R775" s="411"/>
      <c r="S775" s="411"/>
      <c r="T775" s="411"/>
      <c r="U775" s="411"/>
      <c r="V775" s="411"/>
      <c r="W775" s="411"/>
      <c r="X775" s="411"/>
      <c r="Y775" s="411"/>
      <c r="Z775" s="411"/>
      <c r="AA775" s="411"/>
      <c r="AB775" s="411"/>
      <c r="AC775" s="411"/>
      <c r="AD775" s="411"/>
      <c r="AE775" s="411"/>
      <c r="AF775" s="411"/>
      <c r="AG775" s="411"/>
      <c r="AH775" s="411"/>
      <c r="AI775" s="411"/>
      <c r="AJ775" s="411"/>
      <c r="AK775" s="411"/>
      <c r="AL775" s="411"/>
      <c r="AM775" s="411"/>
      <c r="AN775" s="411"/>
      <c r="AO775" s="411"/>
      <c r="AP775" s="411"/>
      <c r="AQ775" s="411"/>
      <c r="AR775" s="411"/>
      <c r="AS775" s="411"/>
      <c r="AT775" s="411"/>
      <c r="AU775" s="411"/>
      <c r="AV775" s="411"/>
      <c r="AW775" s="411"/>
      <c r="AX775" s="411"/>
      <c r="AY775" s="411"/>
      <c r="AZ775" s="411"/>
      <c r="BA775" s="411"/>
    </row>
    <row r="776" spans="2:53" ht="14.25" customHeight="1" x14ac:dyDescent="0.25">
      <c r="B776" s="411"/>
      <c r="C776" s="428"/>
      <c r="D776" s="428"/>
      <c r="E776" s="411"/>
      <c r="F776" s="411"/>
      <c r="G776" s="411"/>
      <c r="H776" s="411"/>
      <c r="I776" s="411"/>
      <c r="J776" s="411"/>
      <c r="K776" s="411"/>
      <c r="L776" s="411"/>
      <c r="M776" s="411"/>
      <c r="N776" s="411"/>
      <c r="O776" s="411"/>
      <c r="P776" s="411"/>
      <c r="Q776" s="411"/>
      <c r="R776" s="411"/>
      <c r="S776" s="411"/>
      <c r="T776" s="411"/>
      <c r="U776" s="411"/>
      <c r="V776" s="411"/>
      <c r="W776" s="411"/>
      <c r="X776" s="411"/>
      <c r="Y776" s="411"/>
      <c r="Z776" s="411"/>
      <c r="AA776" s="411"/>
      <c r="AB776" s="411"/>
      <c r="AC776" s="411"/>
      <c r="AD776" s="411"/>
      <c r="AE776" s="411"/>
      <c r="AF776" s="411"/>
      <c r="AG776" s="411"/>
      <c r="AH776" s="411"/>
      <c r="AI776" s="411"/>
      <c r="AJ776" s="411"/>
      <c r="AK776" s="411"/>
      <c r="AL776" s="411"/>
      <c r="AM776" s="411"/>
      <c r="AN776" s="411"/>
      <c r="AO776" s="411"/>
      <c r="AP776" s="411"/>
      <c r="AQ776" s="411"/>
      <c r="AR776" s="411"/>
      <c r="AS776" s="411"/>
      <c r="AT776" s="411"/>
      <c r="AU776" s="411"/>
      <c r="AV776" s="411"/>
      <c r="AW776" s="411"/>
      <c r="AX776" s="411"/>
      <c r="AY776" s="411"/>
      <c r="AZ776" s="411"/>
      <c r="BA776" s="411"/>
    </row>
    <row r="777" spans="2:53" ht="14.25" customHeight="1" x14ac:dyDescent="0.25">
      <c r="B777" s="411"/>
      <c r="C777" s="428"/>
      <c r="D777" s="428"/>
      <c r="E777" s="411"/>
      <c r="F777" s="411"/>
      <c r="G777" s="411"/>
      <c r="H777" s="411"/>
      <c r="I777" s="411"/>
      <c r="J777" s="411"/>
      <c r="K777" s="411"/>
      <c r="L777" s="411"/>
      <c r="M777" s="411"/>
      <c r="N777" s="411"/>
      <c r="O777" s="411"/>
      <c r="P777" s="411"/>
      <c r="Q777" s="411"/>
      <c r="R777" s="411"/>
      <c r="S777" s="411"/>
      <c r="T777" s="411"/>
      <c r="U777" s="411"/>
      <c r="V777" s="411"/>
      <c r="W777" s="411"/>
      <c r="X777" s="411"/>
      <c r="Y777" s="411"/>
      <c r="Z777" s="411"/>
      <c r="AA777" s="411"/>
      <c r="AB777" s="411"/>
      <c r="AC777" s="411"/>
      <c r="AD777" s="411"/>
      <c r="AE777" s="411"/>
      <c r="AF777" s="411"/>
      <c r="AG777" s="411"/>
      <c r="AH777" s="411"/>
      <c r="AI777" s="411"/>
      <c r="AJ777" s="411"/>
      <c r="AK777" s="411"/>
      <c r="AL777" s="411"/>
      <c r="AM777" s="411"/>
      <c r="AN777" s="411"/>
      <c r="AO777" s="411"/>
      <c r="AP777" s="411"/>
      <c r="AQ777" s="411"/>
      <c r="AR777" s="411"/>
      <c r="AS777" s="411"/>
      <c r="AT777" s="411"/>
      <c r="AU777" s="411"/>
      <c r="AV777" s="411"/>
      <c r="AW777" s="411"/>
      <c r="AX777" s="411"/>
      <c r="AY777" s="411"/>
      <c r="AZ777" s="411"/>
      <c r="BA777" s="411"/>
    </row>
    <row r="778" spans="2:53" ht="14.25" customHeight="1" x14ac:dyDescent="0.25">
      <c r="B778" s="411"/>
      <c r="C778" s="428"/>
      <c r="D778" s="428"/>
      <c r="E778" s="411"/>
      <c r="F778" s="411"/>
      <c r="G778" s="411"/>
      <c r="H778" s="411"/>
      <c r="I778" s="411"/>
      <c r="J778" s="411"/>
      <c r="K778" s="411"/>
      <c r="L778" s="411"/>
      <c r="M778" s="411"/>
      <c r="N778" s="411"/>
      <c r="O778" s="411"/>
      <c r="P778" s="411"/>
      <c r="Q778" s="411"/>
      <c r="R778" s="411"/>
      <c r="S778" s="411"/>
      <c r="T778" s="411"/>
      <c r="U778" s="411"/>
      <c r="V778" s="411"/>
      <c r="W778" s="411"/>
      <c r="X778" s="411"/>
      <c r="Y778" s="411"/>
      <c r="Z778" s="411"/>
      <c r="AA778" s="411"/>
      <c r="AB778" s="411"/>
      <c r="AC778" s="411"/>
      <c r="AD778" s="411"/>
      <c r="AE778" s="411"/>
      <c r="AF778" s="411"/>
      <c r="AG778" s="411"/>
      <c r="AH778" s="411"/>
      <c r="AI778" s="411"/>
      <c r="AJ778" s="411"/>
      <c r="AK778" s="411"/>
      <c r="AL778" s="411"/>
      <c r="AM778" s="411"/>
      <c r="AN778" s="411"/>
      <c r="AO778" s="411"/>
      <c r="AP778" s="411"/>
      <c r="AQ778" s="411"/>
      <c r="AR778" s="411"/>
      <c r="AS778" s="411"/>
      <c r="AT778" s="411"/>
      <c r="AU778" s="411"/>
      <c r="AV778" s="411"/>
      <c r="AW778" s="411"/>
      <c r="AX778" s="411"/>
      <c r="AY778" s="411"/>
      <c r="AZ778" s="411"/>
      <c r="BA778" s="411"/>
    </row>
    <row r="779" spans="2:53" ht="14.25" customHeight="1" x14ac:dyDescent="0.25">
      <c r="B779" s="411"/>
      <c r="C779" s="428"/>
      <c r="D779" s="428"/>
      <c r="E779" s="411"/>
      <c r="F779" s="411"/>
      <c r="G779" s="411"/>
      <c r="H779" s="411"/>
      <c r="I779" s="411"/>
      <c r="J779" s="411"/>
      <c r="K779" s="411"/>
      <c r="L779" s="411"/>
      <c r="M779" s="411"/>
      <c r="N779" s="411"/>
      <c r="O779" s="411"/>
      <c r="P779" s="411"/>
      <c r="Q779" s="411"/>
      <c r="R779" s="411"/>
      <c r="S779" s="411"/>
      <c r="T779" s="411"/>
      <c r="U779" s="411"/>
      <c r="V779" s="411"/>
      <c r="W779" s="411"/>
      <c r="X779" s="411"/>
      <c r="Y779" s="411"/>
      <c r="Z779" s="411"/>
      <c r="AA779" s="411"/>
      <c r="AB779" s="411"/>
      <c r="AC779" s="411"/>
      <c r="AD779" s="411"/>
      <c r="AE779" s="411"/>
      <c r="AF779" s="411"/>
      <c r="AG779" s="411"/>
      <c r="AH779" s="411"/>
      <c r="AI779" s="411"/>
      <c r="AJ779" s="411"/>
      <c r="AK779" s="411"/>
      <c r="AL779" s="411"/>
      <c r="AM779" s="411"/>
      <c r="AN779" s="411"/>
      <c r="AO779" s="411"/>
      <c r="AP779" s="411"/>
      <c r="AQ779" s="411"/>
      <c r="AR779" s="411"/>
      <c r="AS779" s="411"/>
      <c r="AT779" s="411"/>
      <c r="AU779" s="411"/>
      <c r="AV779" s="411"/>
      <c r="AW779" s="411"/>
      <c r="AX779" s="411"/>
      <c r="AY779" s="411"/>
      <c r="AZ779" s="411"/>
      <c r="BA779" s="411"/>
    </row>
    <row r="780" spans="2:53" ht="14.25" customHeight="1" x14ac:dyDescent="0.25">
      <c r="B780" s="411"/>
      <c r="C780" s="428"/>
      <c r="D780" s="428"/>
      <c r="E780" s="411"/>
      <c r="F780" s="411"/>
      <c r="G780" s="411"/>
      <c r="H780" s="411"/>
      <c r="I780" s="411"/>
      <c r="J780" s="411"/>
      <c r="K780" s="411"/>
      <c r="L780" s="411"/>
      <c r="M780" s="411"/>
      <c r="N780" s="411"/>
      <c r="O780" s="411"/>
      <c r="P780" s="411"/>
      <c r="Q780" s="411"/>
      <c r="R780" s="411"/>
      <c r="S780" s="411"/>
      <c r="T780" s="411"/>
      <c r="U780" s="411"/>
      <c r="V780" s="411"/>
      <c r="W780" s="411"/>
      <c r="X780" s="411"/>
      <c r="Y780" s="411"/>
      <c r="Z780" s="411"/>
      <c r="AA780" s="411"/>
      <c r="AB780" s="411"/>
      <c r="AC780" s="411"/>
      <c r="AD780" s="411"/>
      <c r="AE780" s="411"/>
      <c r="AF780" s="411"/>
      <c r="AG780" s="411"/>
      <c r="AH780" s="411"/>
      <c r="AI780" s="411"/>
      <c r="AJ780" s="411"/>
      <c r="AK780" s="411"/>
      <c r="AL780" s="411"/>
      <c r="AM780" s="411"/>
      <c r="AN780" s="411"/>
      <c r="AO780" s="411"/>
      <c r="AP780" s="411"/>
      <c r="AQ780" s="411"/>
      <c r="AR780" s="411"/>
      <c r="AS780" s="411"/>
      <c r="AT780" s="411"/>
      <c r="AU780" s="411"/>
      <c r="AV780" s="411"/>
      <c r="AW780" s="411"/>
      <c r="AX780" s="411"/>
      <c r="AY780" s="411"/>
      <c r="AZ780" s="411"/>
      <c r="BA780" s="411"/>
    </row>
    <row r="781" spans="2:53" ht="14.25" customHeight="1" x14ac:dyDescent="0.25">
      <c r="B781" s="411"/>
      <c r="C781" s="428"/>
      <c r="D781" s="428"/>
      <c r="E781" s="411"/>
      <c r="F781" s="411"/>
      <c r="G781" s="411"/>
      <c r="H781" s="411"/>
      <c r="I781" s="411"/>
      <c r="J781" s="411"/>
      <c r="K781" s="411"/>
      <c r="L781" s="411"/>
      <c r="M781" s="411"/>
      <c r="N781" s="411"/>
      <c r="O781" s="411"/>
      <c r="P781" s="411"/>
      <c r="Q781" s="411"/>
      <c r="R781" s="411"/>
      <c r="S781" s="411"/>
      <c r="T781" s="411"/>
      <c r="U781" s="411"/>
      <c r="V781" s="411"/>
      <c r="W781" s="411"/>
      <c r="X781" s="411"/>
      <c r="Y781" s="411"/>
      <c r="Z781" s="411"/>
      <c r="AA781" s="411"/>
      <c r="AB781" s="411"/>
      <c r="AC781" s="411"/>
      <c r="AD781" s="411"/>
      <c r="AE781" s="411"/>
      <c r="AF781" s="411"/>
      <c r="AG781" s="411"/>
      <c r="AH781" s="411"/>
      <c r="AI781" s="411"/>
      <c r="AJ781" s="411"/>
      <c r="AK781" s="411"/>
      <c r="AL781" s="411"/>
      <c r="AM781" s="411"/>
      <c r="AN781" s="411"/>
      <c r="AO781" s="411"/>
      <c r="AP781" s="411"/>
      <c r="AQ781" s="411"/>
      <c r="AR781" s="411"/>
      <c r="AS781" s="411"/>
      <c r="AT781" s="411"/>
      <c r="AU781" s="411"/>
      <c r="AV781" s="411"/>
      <c r="AW781" s="411"/>
      <c r="AX781" s="411"/>
      <c r="AY781" s="411"/>
      <c r="AZ781" s="411"/>
      <c r="BA781" s="411"/>
    </row>
    <row r="782" spans="2:53" ht="14.25" customHeight="1" x14ac:dyDescent="0.25">
      <c r="B782" s="411"/>
      <c r="C782" s="428"/>
      <c r="D782" s="428"/>
      <c r="E782" s="411"/>
      <c r="F782" s="411"/>
      <c r="G782" s="411"/>
      <c r="H782" s="411"/>
      <c r="I782" s="411"/>
      <c r="J782" s="411"/>
      <c r="K782" s="411"/>
      <c r="L782" s="411"/>
      <c r="M782" s="411"/>
      <c r="N782" s="411"/>
      <c r="O782" s="411"/>
      <c r="P782" s="411"/>
      <c r="Q782" s="411"/>
      <c r="R782" s="411"/>
      <c r="S782" s="411"/>
      <c r="T782" s="411"/>
      <c r="U782" s="411"/>
      <c r="V782" s="411"/>
      <c r="W782" s="411"/>
      <c r="X782" s="411"/>
      <c r="Y782" s="411"/>
      <c r="Z782" s="411"/>
      <c r="AA782" s="411"/>
      <c r="AB782" s="411"/>
      <c r="AC782" s="411"/>
      <c r="AD782" s="411"/>
      <c r="AE782" s="411"/>
      <c r="AF782" s="411"/>
      <c r="AG782" s="411"/>
      <c r="AH782" s="411"/>
      <c r="AI782" s="411"/>
      <c r="AJ782" s="411"/>
      <c r="AK782" s="411"/>
      <c r="AL782" s="411"/>
      <c r="AM782" s="411"/>
      <c r="AN782" s="411"/>
      <c r="AO782" s="411"/>
      <c r="AP782" s="411"/>
      <c r="AQ782" s="411"/>
      <c r="AR782" s="411"/>
      <c r="AS782" s="411"/>
      <c r="AT782" s="411"/>
      <c r="AU782" s="411"/>
      <c r="AV782" s="411"/>
      <c r="AW782" s="411"/>
      <c r="AX782" s="411"/>
      <c r="AY782" s="411"/>
      <c r="AZ782" s="411"/>
      <c r="BA782" s="411"/>
    </row>
    <row r="783" spans="2:53" ht="14.25" customHeight="1" x14ac:dyDescent="0.25">
      <c r="B783" s="411"/>
      <c r="C783" s="428"/>
      <c r="D783" s="428"/>
      <c r="E783" s="411"/>
      <c r="F783" s="411"/>
      <c r="G783" s="411"/>
      <c r="H783" s="411"/>
      <c r="I783" s="411"/>
      <c r="J783" s="411"/>
      <c r="K783" s="411"/>
      <c r="L783" s="411"/>
      <c r="M783" s="411"/>
      <c r="N783" s="411"/>
      <c r="O783" s="411"/>
      <c r="P783" s="411"/>
      <c r="Q783" s="411"/>
      <c r="R783" s="411"/>
      <c r="S783" s="411"/>
      <c r="T783" s="411"/>
      <c r="U783" s="411"/>
      <c r="V783" s="411"/>
      <c r="W783" s="411"/>
      <c r="X783" s="411"/>
      <c r="Y783" s="411"/>
      <c r="Z783" s="411"/>
      <c r="AA783" s="411"/>
      <c r="AB783" s="411"/>
      <c r="AC783" s="411"/>
      <c r="AD783" s="411"/>
      <c r="AE783" s="411"/>
      <c r="AF783" s="411"/>
      <c r="AG783" s="411"/>
      <c r="AH783" s="411"/>
      <c r="AI783" s="411"/>
      <c r="AJ783" s="411"/>
      <c r="AK783" s="411"/>
      <c r="AL783" s="411"/>
      <c r="AM783" s="411"/>
      <c r="AN783" s="411"/>
      <c r="AO783" s="411"/>
      <c r="AP783" s="411"/>
      <c r="AQ783" s="411"/>
      <c r="AR783" s="411"/>
      <c r="AS783" s="411"/>
      <c r="AT783" s="411"/>
      <c r="AU783" s="411"/>
      <c r="AV783" s="411"/>
      <c r="AW783" s="411"/>
      <c r="AX783" s="411"/>
      <c r="AY783" s="411"/>
      <c r="AZ783" s="411"/>
      <c r="BA783" s="411"/>
    </row>
    <row r="784" spans="2:53" ht="14.25" customHeight="1" x14ac:dyDescent="0.25">
      <c r="B784" s="411"/>
      <c r="C784" s="428"/>
      <c r="D784" s="428"/>
      <c r="E784" s="411"/>
      <c r="F784" s="411"/>
      <c r="G784" s="411"/>
      <c r="H784" s="411"/>
      <c r="I784" s="411"/>
      <c r="J784" s="411"/>
      <c r="K784" s="411"/>
      <c r="L784" s="411"/>
      <c r="M784" s="411"/>
      <c r="N784" s="411"/>
      <c r="O784" s="411"/>
      <c r="P784" s="411"/>
      <c r="Q784" s="411"/>
      <c r="R784" s="411"/>
      <c r="S784" s="411"/>
      <c r="T784" s="411"/>
      <c r="U784" s="411"/>
      <c r="V784" s="411"/>
      <c r="W784" s="411"/>
      <c r="X784" s="411"/>
      <c r="Y784" s="411"/>
      <c r="Z784" s="411"/>
      <c r="AA784" s="411"/>
      <c r="AB784" s="411"/>
      <c r="AC784" s="411"/>
      <c r="AD784" s="411"/>
      <c r="AE784" s="411"/>
      <c r="AF784" s="411"/>
      <c r="AG784" s="411"/>
      <c r="AH784" s="411"/>
      <c r="AI784" s="411"/>
      <c r="AJ784" s="411"/>
      <c r="AK784" s="411"/>
      <c r="AL784" s="411"/>
      <c r="AM784" s="411"/>
      <c r="AN784" s="411"/>
      <c r="AO784" s="411"/>
      <c r="AP784" s="411"/>
      <c r="AQ784" s="411"/>
      <c r="AR784" s="411"/>
      <c r="AS784" s="411"/>
      <c r="AT784" s="411"/>
      <c r="AU784" s="411"/>
      <c r="AV784" s="411"/>
      <c r="AW784" s="411"/>
      <c r="AX784" s="411"/>
      <c r="AY784" s="411"/>
      <c r="AZ784" s="411"/>
      <c r="BA784" s="411"/>
    </row>
    <row r="785" spans="2:53" ht="14.25" customHeight="1" x14ac:dyDescent="0.25">
      <c r="B785" s="411"/>
      <c r="C785" s="428"/>
      <c r="D785" s="428"/>
      <c r="E785" s="411"/>
      <c r="F785" s="411"/>
      <c r="G785" s="411"/>
      <c r="H785" s="411"/>
      <c r="I785" s="411"/>
      <c r="J785" s="411"/>
      <c r="K785" s="411"/>
      <c r="L785" s="411"/>
      <c r="M785" s="411"/>
      <c r="N785" s="411"/>
      <c r="O785" s="411"/>
      <c r="P785" s="411"/>
      <c r="Q785" s="411"/>
      <c r="R785" s="411"/>
      <c r="S785" s="411"/>
      <c r="T785" s="411"/>
      <c r="U785" s="411"/>
      <c r="V785" s="411"/>
      <c r="W785" s="411"/>
      <c r="X785" s="411"/>
      <c r="Y785" s="411"/>
      <c r="Z785" s="411"/>
      <c r="AA785" s="411"/>
      <c r="AB785" s="411"/>
      <c r="AC785" s="411"/>
      <c r="AD785" s="411"/>
      <c r="AE785" s="411"/>
      <c r="AF785" s="411"/>
      <c r="AG785" s="411"/>
      <c r="AH785" s="411"/>
      <c r="AI785" s="411"/>
      <c r="AJ785" s="411"/>
      <c r="AK785" s="411"/>
      <c r="AL785" s="411"/>
      <c r="AM785" s="411"/>
      <c r="AN785" s="411"/>
      <c r="AO785" s="411"/>
      <c r="AP785" s="411"/>
      <c r="AQ785" s="411"/>
      <c r="AR785" s="411"/>
      <c r="AS785" s="411"/>
      <c r="AT785" s="411"/>
      <c r="AU785" s="411"/>
      <c r="AV785" s="411"/>
      <c r="AW785" s="411"/>
      <c r="AX785" s="411"/>
      <c r="AY785" s="411"/>
      <c r="AZ785" s="411"/>
      <c r="BA785" s="411"/>
    </row>
    <row r="786" spans="2:53" ht="14.25" customHeight="1" x14ac:dyDescent="0.25">
      <c r="B786" s="411"/>
      <c r="C786" s="428"/>
      <c r="D786" s="428"/>
      <c r="E786" s="411"/>
      <c r="F786" s="411"/>
      <c r="G786" s="411"/>
      <c r="H786" s="411"/>
      <c r="I786" s="411"/>
      <c r="J786" s="411"/>
      <c r="K786" s="411"/>
      <c r="L786" s="411"/>
      <c r="M786" s="411"/>
      <c r="N786" s="411"/>
      <c r="O786" s="411"/>
      <c r="P786" s="411"/>
      <c r="Q786" s="411"/>
      <c r="R786" s="411"/>
      <c r="S786" s="411"/>
      <c r="T786" s="411"/>
      <c r="U786" s="411"/>
      <c r="V786" s="411"/>
      <c r="W786" s="411"/>
      <c r="X786" s="411"/>
      <c r="Y786" s="411"/>
      <c r="Z786" s="411"/>
      <c r="AA786" s="411"/>
      <c r="AB786" s="411"/>
      <c r="AC786" s="411"/>
      <c r="AD786" s="411"/>
      <c r="AE786" s="411"/>
      <c r="AF786" s="411"/>
      <c r="AG786" s="411"/>
      <c r="AH786" s="411"/>
      <c r="AI786" s="411"/>
      <c r="AJ786" s="411"/>
      <c r="AK786" s="411"/>
      <c r="AL786" s="411"/>
      <c r="AM786" s="411"/>
      <c r="AN786" s="411"/>
      <c r="AO786" s="411"/>
      <c r="AP786" s="411"/>
      <c r="AQ786" s="411"/>
      <c r="AR786" s="411"/>
      <c r="AS786" s="411"/>
      <c r="AT786" s="411"/>
      <c r="AU786" s="411"/>
      <c r="AV786" s="411"/>
      <c r="AW786" s="411"/>
      <c r="AX786" s="411"/>
      <c r="AY786" s="411"/>
      <c r="AZ786" s="411"/>
      <c r="BA786" s="411"/>
    </row>
    <row r="787" spans="2:53" ht="14.25" customHeight="1" x14ac:dyDescent="0.25">
      <c r="B787" s="411"/>
      <c r="C787" s="428"/>
      <c r="D787" s="428"/>
      <c r="E787" s="411"/>
      <c r="F787" s="411"/>
      <c r="G787" s="411"/>
      <c r="H787" s="411"/>
      <c r="I787" s="411"/>
      <c r="J787" s="411"/>
      <c r="K787" s="411"/>
      <c r="L787" s="411"/>
      <c r="M787" s="411"/>
      <c r="N787" s="411"/>
      <c r="O787" s="411"/>
      <c r="P787" s="411"/>
      <c r="Q787" s="411"/>
      <c r="R787" s="411"/>
      <c r="S787" s="411"/>
      <c r="T787" s="411"/>
      <c r="U787" s="411"/>
      <c r="V787" s="411"/>
      <c r="W787" s="411"/>
      <c r="X787" s="411"/>
      <c r="Y787" s="411"/>
      <c r="Z787" s="411"/>
      <c r="AA787" s="411"/>
      <c r="AB787" s="411"/>
      <c r="AC787" s="411"/>
      <c r="AD787" s="411"/>
      <c r="AE787" s="411"/>
      <c r="AF787" s="411"/>
      <c r="AG787" s="411"/>
      <c r="AH787" s="411"/>
      <c r="AI787" s="411"/>
      <c r="AJ787" s="411"/>
      <c r="AK787" s="411"/>
      <c r="AL787" s="411"/>
      <c r="AM787" s="411"/>
      <c r="AN787" s="411"/>
      <c r="AO787" s="411"/>
      <c r="AP787" s="411"/>
      <c r="AQ787" s="411"/>
      <c r="AR787" s="411"/>
      <c r="AS787" s="411"/>
      <c r="AT787" s="411"/>
      <c r="AU787" s="411"/>
      <c r="AV787" s="411"/>
      <c r="AW787" s="411"/>
      <c r="AX787" s="411"/>
      <c r="AY787" s="411"/>
      <c r="AZ787" s="411"/>
      <c r="BA787" s="411"/>
    </row>
    <row r="788" spans="2:53" ht="14.25" customHeight="1" x14ac:dyDescent="0.25">
      <c r="B788" s="411"/>
      <c r="C788" s="428"/>
      <c r="D788" s="428"/>
      <c r="E788" s="411"/>
      <c r="F788" s="411"/>
      <c r="G788" s="411"/>
      <c r="H788" s="411"/>
      <c r="I788" s="411"/>
      <c r="J788" s="411"/>
      <c r="K788" s="411"/>
      <c r="L788" s="411"/>
      <c r="M788" s="411"/>
      <c r="N788" s="411"/>
      <c r="O788" s="411"/>
      <c r="P788" s="411"/>
      <c r="Q788" s="411"/>
      <c r="R788" s="411"/>
      <c r="S788" s="411"/>
      <c r="T788" s="411"/>
      <c r="U788" s="411"/>
      <c r="V788" s="411"/>
      <c r="W788" s="411"/>
      <c r="X788" s="411"/>
      <c r="Y788" s="411"/>
      <c r="Z788" s="411"/>
      <c r="AA788" s="411"/>
      <c r="AB788" s="411"/>
      <c r="AC788" s="411"/>
      <c r="AD788" s="411"/>
      <c r="AE788" s="411"/>
      <c r="AF788" s="411"/>
      <c r="AG788" s="411"/>
      <c r="AH788" s="411"/>
      <c r="AI788" s="411"/>
      <c r="AJ788" s="411"/>
      <c r="AK788" s="411"/>
      <c r="AL788" s="411"/>
      <c r="AM788" s="411"/>
      <c r="AN788" s="411"/>
      <c r="AO788" s="411"/>
      <c r="AP788" s="411"/>
      <c r="AQ788" s="411"/>
      <c r="AR788" s="411"/>
      <c r="AS788" s="411"/>
      <c r="AT788" s="411"/>
      <c r="AU788" s="411"/>
      <c r="AV788" s="411"/>
      <c r="AW788" s="411"/>
      <c r="AX788" s="411"/>
      <c r="AY788" s="411"/>
      <c r="AZ788" s="411"/>
      <c r="BA788" s="411"/>
    </row>
    <row r="789" spans="2:53" ht="14.25" customHeight="1" x14ac:dyDescent="0.25">
      <c r="B789" s="411"/>
      <c r="C789" s="428"/>
      <c r="D789" s="428"/>
      <c r="E789" s="411"/>
      <c r="F789" s="411"/>
      <c r="G789" s="411"/>
      <c r="H789" s="411"/>
      <c r="I789" s="411"/>
      <c r="J789" s="411"/>
      <c r="K789" s="411"/>
      <c r="L789" s="411"/>
      <c r="M789" s="411"/>
      <c r="N789" s="411"/>
      <c r="O789" s="411"/>
      <c r="P789" s="411"/>
      <c r="Q789" s="411"/>
      <c r="R789" s="411"/>
      <c r="S789" s="411"/>
      <c r="T789" s="411"/>
      <c r="U789" s="411"/>
      <c r="V789" s="411"/>
      <c r="W789" s="411"/>
      <c r="X789" s="411"/>
      <c r="Y789" s="411"/>
      <c r="Z789" s="411"/>
      <c r="AA789" s="411"/>
      <c r="AB789" s="411"/>
      <c r="AC789" s="411"/>
      <c r="AD789" s="411"/>
      <c r="AE789" s="411"/>
      <c r="AF789" s="411"/>
      <c r="AG789" s="411"/>
      <c r="AH789" s="411"/>
      <c r="AI789" s="411"/>
      <c r="AJ789" s="411"/>
      <c r="AK789" s="411"/>
      <c r="AL789" s="411"/>
      <c r="AM789" s="411"/>
      <c r="AN789" s="411"/>
      <c r="AO789" s="411"/>
      <c r="AP789" s="411"/>
      <c r="AQ789" s="411"/>
      <c r="AR789" s="411"/>
      <c r="AS789" s="411"/>
      <c r="AT789" s="411"/>
      <c r="AU789" s="411"/>
      <c r="AV789" s="411"/>
      <c r="AW789" s="411"/>
      <c r="AX789" s="411"/>
      <c r="AY789" s="411"/>
      <c r="AZ789" s="411"/>
      <c r="BA789" s="411"/>
    </row>
    <row r="790" spans="2:53" ht="14.25" customHeight="1" x14ac:dyDescent="0.25">
      <c r="B790" s="411"/>
      <c r="C790" s="428"/>
      <c r="D790" s="428"/>
      <c r="E790" s="411"/>
      <c r="F790" s="411"/>
      <c r="G790" s="411"/>
      <c r="H790" s="411"/>
      <c r="I790" s="411"/>
      <c r="J790" s="411"/>
      <c r="K790" s="411"/>
      <c r="L790" s="411"/>
      <c r="M790" s="411"/>
      <c r="N790" s="411"/>
      <c r="O790" s="411"/>
      <c r="P790" s="411"/>
      <c r="Q790" s="411"/>
      <c r="R790" s="411"/>
      <c r="S790" s="411"/>
      <c r="T790" s="411"/>
      <c r="U790" s="411"/>
      <c r="V790" s="411"/>
      <c r="W790" s="411"/>
      <c r="X790" s="411"/>
      <c r="Y790" s="411"/>
      <c r="Z790" s="411"/>
      <c r="AA790" s="411"/>
      <c r="AB790" s="411"/>
      <c r="AC790" s="411"/>
      <c r="AD790" s="411"/>
      <c r="AE790" s="411"/>
      <c r="AF790" s="411"/>
      <c r="AG790" s="411"/>
      <c r="AH790" s="411"/>
      <c r="AI790" s="411"/>
      <c r="AJ790" s="411"/>
      <c r="AK790" s="411"/>
      <c r="AL790" s="411"/>
      <c r="AM790" s="411"/>
      <c r="AN790" s="411"/>
      <c r="AO790" s="411"/>
      <c r="AP790" s="411"/>
      <c r="AQ790" s="411"/>
      <c r="AR790" s="411"/>
      <c r="AS790" s="411"/>
      <c r="AT790" s="411"/>
      <c r="AU790" s="411"/>
      <c r="AV790" s="411"/>
      <c r="AW790" s="411"/>
      <c r="AX790" s="411"/>
      <c r="AY790" s="411"/>
      <c r="AZ790" s="411"/>
      <c r="BA790" s="411"/>
    </row>
    <row r="791" spans="2:53" ht="14.25" customHeight="1" x14ac:dyDescent="0.25">
      <c r="B791" s="411"/>
      <c r="C791" s="428"/>
      <c r="D791" s="428"/>
      <c r="E791" s="411"/>
      <c r="F791" s="411"/>
      <c r="G791" s="411"/>
      <c r="H791" s="411"/>
      <c r="I791" s="411"/>
      <c r="J791" s="411"/>
      <c r="K791" s="411"/>
      <c r="L791" s="411"/>
      <c r="M791" s="411"/>
      <c r="N791" s="411"/>
      <c r="O791" s="411"/>
      <c r="P791" s="411"/>
      <c r="Q791" s="411"/>
      <c r="R791" s="411"/>
      <c r="S791" s="411"/>
      <c r="T791" s="411"/>
      <c r="U791" s="411"/>
      <c r="V791" s="411"/>
      <c r="W791" s="411"/>
      <c r="X791" s="411"/>
      <c r="Y791" s="411"/>
      <c r="Z791" s="411"/>
      <c r="AA791" s="411"/>
      <c r="AB791" s="411"/>
      <c r="AC791" s="411"/>
      <c r="AD791" s="411"/>
      <c r="AE791" s="411"/>
      <c r="AF791" s="411"/>
      <c r="AG791" s="411"/>
      <c r="AH791" s="411"/>
      <c r="AI791" s="411"/>
      <c r="AJ791" s="411"/>
      <c r="AK791" s="411"/>
      <c r="AL791" s="411"/>
      <c r="AM791" s="411"/>
      <c r="AN791" s="411"/>
      <c r="AO791" s="411"/>
      <c r="AP791" s="411"/>
      <c r="AQ791" s="411"/>
      <c r="AR791" s="411"/>
      <c r="AS791" s="411"/>
      <c r="AT791" s="411"/>
      <c r="AU791" s="411"/>
      <c r="AV791" s="411"/>
      <c r="AW791" s="411"/>
      <c r="AX791" s="411"/>
      <c r="AY791" s="411"/>
      <c r="AZ791" s="411"/>
      <c r="BA791" s="411"/>
    </row>
    <row r="792" spans="2:53" ht="14.25" customHeight="1" x14ac:dyDescent="0.25">
      <c r="B792" s="411"/>
      <c r="C792" s="428"/>
      <c r="D792" s="428"/>
      <c r="E792" s="411"/>
      <c r="F792" s="411"/>
      <c r="G792" s="411"/>
      <c r="H792" s="411"/>
      <c r="I792" s="411"/>
      <c r="J792" s="411"/>
      <c r="K792" s="411"/>
      <c r="L792" s="411"/>
      <c r="M792" s="411"/>
      <c r="N792" s="411"/>
      <c r="O792" s="411"/>
      <c r="P792" s="411"/>
      <c r="Q792" s="411"/>
      <c r="R792" s="411"/>
      <c r="S792" s="411"/>
      <c r="T792" s="411"/>
      <c r="U792" s="411"/>
      <c r="V792" s="411"/>
      <c r="W792" s="411"/>
      <c r="X792" s="411"/>
      <c r="Y792" s="411"/>
      <c r="Z792" s="411"/>
      <c r="AA792" s="411"/>
      <c r="AB792" s="411"/>
      <c r="AC792" s="411"/>
      <c r="AD792" s="411"/>
      <c r="AE792" s="411"/>
      <c r="AF792" s="411"/>
      <c r="AG792" s="411"/>
      <c r="AH792" s="411"/>
      <c r="AI792" s="411"/>
      <c r="AJ792" s="411"/>
      <c r="AK792" s="411"/>
      <c r="AL792" s="411"/>
      <c r="AM792" s="411"/>
      <c r="AN792" s="411"/>
      <c r="AO792" s="411"/>
      <c r="AP792" s="411"/>
      <c r="AQ792" s="411"/>
      <c r="AR792" s="411"/>
      <c r="AS792" s="411"/>
      <c r="AT792" s="411"/>
      <c r="AU792" s="411"/>
      <c r="AV792" s="411"/>
      <c r="AW792" s="411"/>
      <c r="AX792" s="411"/>
      <c r="AY792" s="411"/>
      <c r="AZ792" s="411"/>
      <c r="BA792" s="411"/>
    </row>
    <row r="793" spans="2:53" ht="14.25" customHeight="1" x14ac:dyDescent="0.25">
      <c r="B793" s="411"/>
      <c r="C793" s="428"/>
      <c r="D793" s="428"/>
      <c r="E793" s="411"/>
      <c r="F793" s="411"/>
      <c r="G793" s="411"/>
      <c r="H793" s="411"/>
      <c r="I793" s="411"/>
      <c r="J793" s="411"/>
      <c r="K793" s="411"/>
      <c r="L793" s="411"/>
      <c r="M793" s="411"/>
      <c r="N793" s="411"/>
      <c r="O793" s="411"/>
      <c r="P793" s="411"/>
      <c r="Q793" s="411"/>
      <c r="R793" s="411"/>
      <c r="S793" s="411"/>
      <c r="T793" s="411"/>
      <c r="U793" s="411"/>
      <c r="V793" s="411"/>
      <c r="W793" s="411"/>
      <c r="X793" s="411"/>
      <c r="Y793" s="411"/>
      <c r="Z793" s="411"/>
      <c r="AA793" s="411"/>
      <c r="AB793" s="411"/>
      <c r="AC793" s="411"/>
      <c r="AD793" s="411"/>
      <c r="AE793" s="411"/>
      <c r="AF793" s="411"/>
      <c r="AG793" s="411"/>
      <c r="AH793" s="411"/>
      <c r="AI793" s="411"/>
      <c r="AJ793" s="411"/>
      <c r="AK793" s="411"/>
      <c r="AL793" s="411"/>
      <c r="AM793" s="411"/>
      <c r="AN793" s="411"/>
      <c r="AO793" s="411"/>
      <c r="AP793" s="411"/>
      <c r="AQ793" s="411"/>
      <c r="AR793" s="411"/>
      <c r="AS793" s="411"/>
      <c r="AT793" s="411"/>
      <c r="AU793" s="411"/>
      <c r="AV793" s="411"/>
      <c r="AW793" s="411"/>
      <c r="AX793" s="411"/>
      <c r="AY793" s="411"/>
      <c r="AZ793" s="411"/>
      <c r="BA793" s="411"/>
    </row>
    <row r="794" spans="2:53" ht="14.25" customHeight="1" x14ac:dyDescent="0.25">
      <c r="B794" s="411"/>
      <c r="C794" s="428"/>
      <c r="D794" s="428"/>
      <c r="E794" s="411"/>
      <c r="F794" s="411"/>
      <c r="G794" s="411"/>
      <c r="H794" s="411"/>
      <c r="I794" s="411"/>
      <c r="J794" s="411"/>
      <c r="K794" s="411"/>
      <c r="L794" s="411"/>
      <c r="M794" s="411"/>
      <c r="N794" s="411"/>
      <c r="O794" s="411"/>
      <c r="P794" s="411"/>
      <c r="Q794" s="411"/>
      <c r="R794" s="411"/>
      <c r="S794" s="411"/>
      <c r="T794" s="411"/>
      <c r="U794" s="411"/>
      <c r="V794" s="411"/>
      <c r="W794" s="411"/>
      <c r="X794" s="411"/>
      <c r="Y794" s="411"/>
      <c r="Z794" s="411"/>
      <c r="AA794" s="411"/>
      <c r="AB794" s="411"/>
      <c r="AC794" s="411"/>
      <c r="AD794" s="411"/>
      <c r="AE794" s="411"/>
      <c r="AF794" s="411"/>
      <c r="AG794" s="411"/>
      <c r="AH794" s="411"/>
      <c r="AI794" s="411"/>
      <c r="AJ794" s="411"/>
      <c r="AK794" s="411"/>
      <c r="AL794" s="411"/>
      <c r="AM794" s="411"/>
      <c r="AN794" s="411"/>
      <c r="AO794" s="411"/>
      <c r="AP794" s="411"/>
      <c r="AQ794" s="411"/>
      <c r="AR794" s="411"/>
      <c r="AS794" s="411"/>
      <c r="AT794" s="411"/>
      <c r="AU794" s="411"/>
      <c r="AV794" s="411"/>
      <c r="AW794" s="411"/>
      <c r="AX794" s="411"/>
      <c r="AY794" s="411"/>
      <c r="AZ794" s="411"/>
      <c r="BA794" s="411"/>
    </row>
    <row r="795" spans="2:53" ht="14.25" customHeight="1" x14ac:dyDescent="0.25">
      <c r="B795" s="411"/>
      <c r="C795" s="428"/>
      <c r="D795" s="428"/>
      <c r="E795" s="411"/>
      <c r="F795" s="411"/>
      <c r="G795" s="411"/>
      <c r="H795" s="411"/>
      <c r="I795" s="411"/>
      <c r="J795" s="411"/>
      <c r="K795" s="411"/>
      <c r="L795" s="411"/>
      <c r="M795" s="411"/>
      <c r="N795" s="411"/>
      <c r="O795" s="411"/>
      <c r="P795" s="411"/>
      <c r="Q795" s="411"/>
      <c r="R795" s="411"/>
      <c r="S795" s="411"/>
      <c r="T795" s="411"/>
      <c r="U795" s="411"/>
      <c r="V795" s="411"/>
      <c r="W795" s="411"/>
      <c r="X795" s="411"/>
      <c r="Y795" s="411"/>
      <c r="Z795" s="411"/>
      <c r="AA795" s="411"/>
      <c r="AB795" s="411"/>
      <c r="AC795" s="411"/>
      <c r="AD795" s="411"/>
      <c r="AE795" s="411"/>
      <c r="AF795" s="411"/>
      <c r="AG795" s="411"/>
      <c r="AH795" s="411"/>
      <c r="AI795" s="411"/>
      <c r="AJ795" s="411"/>
      <c r="AK795" s="411"/>
      <c r="AL795" s="411"/>
      <c r="AM795" s="411"/>
      <c r="AN795" s="411"/>
      <c r="AO795" s="411"/>
      <c r="AP795" s="411"/>
      <c r="AQ795" s="411"/>
      <c r="AR795" s="411"/>
      <c r="AS795" s="411"/>
      <c r="AT795" s="411"/>
      <c r="AU795" s="411"/>
      <c r="AV795" s="411"/>
      <c r="AW795" s="411"/>
      <c r="AX795" s="411"/>
      <c r="AY795" s="411"/>
      <c r="AZ795" s="411"/>
      <c r="BA795" s="411"/>
    </row>
    <row r="796" spans="2:53" ht="14.25" customHeight="1" x14ac:dyDescent="0.25">
      <c r="B796" s="411"/>
      <c r="C796" s="428"/>
      <c r="D796" s="428"/>
      <c r="E796" s="411"/>
      <c r="F796" s="411"/>
      <c r="G796" s="411"/>
      <c r="H796" s="411"/>
      <c r="I796" s="411"/>
      <c r="J796" s="411"/>
      <c r="K796" s="411"/>
      <c r="L796" s="411"/>
      <c r="M796" s="411"/>
      <c r="N796" s="411"/>
      <c r="O796" s="411"/>
      <c r="P796" s="411"/>
      <c r="Q796" s="411"/>
      <c r="R796" s="411"/>
      <c r="S796" s="411"/>
      <c r="T796" s="411"/>
      <c r="U796" s="411"/>
      <c r="V796" s="411"/>
      <c r="W796" s="411"/>
      <c r="X796" s="411"/>
      <c r="Y796" s="411"/>
      <c r="Z796" s="411"/>
      <c r="AA796" s="411"/>
      <c r="AB796" s="411"/>
      <c r="AC796" s="411"/>
      <c r="AD796" s="411"/>
      <c r="AE796" s="411"/>
      <c r="AF796" s="411"/>
      <c r="AG796" s="411"/>
      <c r="AH796" s="411"/>
      <c r="AI796" s="411"/>
      <c r="AJ796" s="411"/>
      <c r="AK796" s="411"/>
      <c r="AL796" s="411"/>
      <c r="AM796" s="411"/>
      <c r="AN796" s="411"/>
      <c r="AO796" s="411"/>
      <c r="AP796" s="411"/>
      <c r="AQ796" s="411"/>
      <c r="AR796" s="411"/>
      <c r="AS796" s="411"/>
      <c r="AT796" s="411"/>
      <c r="AU796" s="411"/>
      <c r="AV796" s="411"/>
      <c r="AW796" s="411"/>
      <c r="AX796" s="411"/>
      <c r="AY796" s="411"/>
      <c r="AZ796" s="411"/>
      <c r="BA796" s="411"/>
    </row>
    <row r="797" spans="2:53" ht="14.25" customHeight="1" x14ac:dyDescent="0.25">
      <c r="B797" s="411"/>
      <c r="C797" s="428"/>
      <c r="D797" s="428"/>
      <c r="E797" s="411"/>
      <c r="F797" s="411"/>
      <c r="G797" s="411"/>
      <c r="H797" s="411"/>
      <c r="I797" s="411"/>
      <c r="J797" s="411"/>
      <c r="K797" s="411"/>
      <c r="L797" s="411"/>
      <c r="M797" s="411"/>
      <c r="N797" s="411"/>
      <c r="O797" s="411"/>
      <c r="P797" s="411"/>
      <c r="Q797" s="411"/>
      <c r="R797" s="411"/>
      <c r="S797" s="411"/>
      <c r="T797" s="411"/>
      <c r="U797" s="411"/>
      <c r="V797" s="411"/>
      <c r="W797" s="411"/>
      <c r="X797" s="411"/>
      <c r="Y797" s="411"/>
      <c r="Z797" s="411"/>
      <c r="AA797" s="411"/>
      <c r="AB797" s="411"/>
      <c r="AC797" s="411"/>
      <c r="AD797" s="411"/>
      <c r="AE797" s="411"/>
      <c r="AF797" s="411"/>
      <c r="AG797" s="411"/>
      <c r="AH797" s="411"/>
      <c r="AI797" s="411"/>
      <c r="AJ797" s="411"/>
      <c r="AK797" s="411"/>
      <c r="AL797" s="411"/>
      <c r="AM797" s="411"/>
      <c r="AN797" s="411"/>
      <c r="AO797" s="411"/>
      <c r="AP797" s="411"/>
      <c r="AQ797" s="411"/>
      <c r="AR797" s="411"/>
      <c r="AS797" s="411"/>
      <c r="AT797" s="411"/>
      <c r="AU797" s="411"/>
      <c r="AV797" s="411"/>
      <c r="AW797" s="411"/>
      <c r="AX797" s="411"/>
      <c r="AY797" s="411"/>
      <c r="AZ797" s="411"/>
      <c r="BA797" s="411"/>
    </row>
    <row r="798" spans="2:53" ht="14.25" customHeight="1" x14ac:dyDescent="0.25">
      <c r="B798" s="411"/>
      <c r="C798" s="428"/>
      <c r="D798" s="428"/>
      <c r="E798" s="411"/>
      <c r="F798" s="411"/>
      <c r="G798" s="411"/>
      <c r="H798" s="411"/>
      <c r="I798" s="411"/>
      <c r="J798" s="411"/>
      <c r="K798" s="411"/>
      <c r="L798" s="411"/>
      <c r="M798" s="411"/>
      <c r="N798" s="411"/>
      <c r="O798" s="411"/>
      <c r="P798" s="411"/>
      <c r="Q798" s="411"/>
      <c r="R798" s="411"/>
      <c r="S798" s="411"/>
      <c r="T798" s="411"/>
      <c r="U798" s="411"/>
      <c r="V798" s="411"/>
      <c r="W798" s="411"/>
      <c r="X798" s="411"/>
      <c r="Y798" s="411"/>
      <c r="Z798" s="411"/>
      <c r="AA798" s="411"/>
      <c r="AB798" s="411"/>
      <c r="AC798" s="411"/>
      <c r="AD798" s="411"/>
      <c r="AE798" s="411"/>
      <c r="AF798" s="411"/>
      <c r="AG798" s="411"/>
      <c r="AH798" s="411"/>
      <c r="AI798" s="411"/>
      <c r="AJ798" s="411"/>
      <c r="AK798" s="411"/>
      <c r="AL798" s="411"/>
      <c r="AM798" s="411"/>
      <c r="AN798" s="411"/>
      <c r="AO798" s="411"/>
      <c r="AP798" s="411"/>
      <c r="AQ798" s="411"/>
      <c r="AR798" s="411"/>
      <c r="AS798" s="411"/>
      <c r="AT798" s="411"/>
      <c r="AU798" s="411"/>
      <c r="AV798" s="411"/>
      <c r="AW798" s="411"/>
      <c r="AX798" s="411"/>
      <c r="AY798" s="411"/>
      <c r="AZ798" s="411"/>
      <c r="BA798" s="411"/>
    </row>
    <row r="799" spans="2:53" ht="14.25" customHeight="1" x14ac:dyDescent="0.25">
      <c r="B799" s="411"/>
      <c r="C799" s="428"/>
      <c r="D799" s="428"/>
      <c r="E799" s="411"/>
      <c r="F799" s="411"/>
      <c r="G799" s="411"/>
      <c r="H799" s="411"/>
      <c r="I799" s="411"/>
      <c r="J799" s="411"/>
      <c r="K799" s="411"/>
      <c r="L799" s="411"/>
      <c r="M799" s="411"/>
      <c r="N799" s="411"/>
      <c r="O799" s="411"/>
      <c r="P799" s="411"/>
      <c r="Q799" s="411"/>
      <c r="R799" s="411"/>
      <c r="S799" s="411"/>
      <c r="T799" s="411"/>
      <c r="U799" s="411"/>
      <c r="V799" s="411"/>
      <c r="W799" s="411"/>
      <c r="X799" s="411"/>
      <c r="Y799" s="411"/>
      <c r="Z799" s="411"/>
      <c r="AA799" s="411"/>
      <c r="AB799" s="411"/>
      <c r="AC799" s="411"/>
      <c r="AD799" s="411"/>
      <c r="AE799" s="411"/>
      <c r="AF799" s="411"/>
      <c r="AG799" s="411"/>
      <c r="AH799" s="411"/>
      <c r="AI799" s="411"/>
      <c r="AJ799" s="411"/>
      <c r="AK799" s="411"/>
      <c r="AL799" s="411"/>
      <c r="AM799" s="411"/>
      <c r="AN799" s="411"/>
      <c r="AO799" s="411"/>
      <c r="AP799" s="411"/>
      <c r="AQ799" s="411"/>
      <c r="AR799" s="411"/>
      <c r="AS799" s="411"/>
      <c r="AT799" s="411"/>
      <c r="AU799" s="411"/>
      <c r="AV799" s="411"/>
      <c r="AW799" s="411"/>
      <c r="AX799" s="411"/>
      <c r="AY799" s="411"/>
      <c r="AZ799" s="411"/>
      <c r="BA799" s="411"/>
    </row>
    <row r="800" spans="2:53" ht="14.25" customHeight="1" x14ac:dyDescent="0.25">
      <c r="B800" s="411"/>
      <c r="C800" s="428"/>
      <c r="D800" s="428"/>
      <c r="E800" s="411"/>
      <c r="F800" s="411"/>
      <c r="G800" s="411"/>
      <c r="H800" s="411"/>
      <c r="I800" s="411"/>
      <c r="J800" s="411"/>
      <c r="K800" s="411"/>
      <c r="L800" s="411"/>
      <c r="M800" s="411"/>
      <c r="N800" s="411"/>
      <c r="O800" s="411"/>
      <c r="P800" s="411"/>
      <c r="Q800" s="411"/>
      <c r="R800" s="411"/>
      <c r="S800" s="411"/>
      <c r="T800" s="411"/>
      <c r="U800" s="411"/>
      <c r="V800" s="411"/>
      <c r="W800" s="411"/>
      <c r="X800" s="411"/>
      <c r="Y800" s="411"/>
      <c r="Z800" s="411"/>
      <c r="AA800" s="411"/>
      <c r="AB800" s="411"/>
      <c r="AC800" s="411"/>
      <c r="AD800" s="411"/>
      <c r="AE800" s="411"/>
      <c r="AF800" s="411"/>
      <c r="AG800" s="411"/>
      <c r="AH800" s="411"/>
      <c r="AI800" s="411"/>
      <c r="AJ800" s="411"/>
      <c r="AK800" s="411"/>
      <c r="AL800" s="411"/>
      <c r="AM800" s="411"/>
      <c r="AN800" s="411"/>
      <c r="AO800" s="411"/>
      <c r="AP800" s="411"/>
      <c r="AQ800" s="411"/>
      <c r="AR800" s="411"/>
      <c r="AS800" s="411"/>
      <c r="AT800" s="411"/>
      <c r="AU800" s="411"/>
      <c r="AV800" s="411"/>
      <c r="AW800" s="411"/>
      <c r="AX800" s="411"/>
      <c r="AY800" s="411"/>
      <c r="AZ800" s="411"/>
      <c r="BA800" s="411"/>
    </row>
    <row r="801" spans="2:53" ht="14.25" customHeight="1" x14ac:dyDescent="0.25">
      <c r="B801" s="411"/>
      <c r="C801" s="428"/>
      <c r="D801" s="428"/>
      <c r="E801" s="411"/>
      <c r="F801" s="411"/>
      <c r="G801" s="411"/>
      <c r="H801" s="411"/>
      <c r="I801" s="411"/>
      <c r="J801" s="411"/>
      <c r="K801" s="411"/>
      <c r="L801" s="411"/>
      <c r="M801" s="411"/>
      <c r="N801" s="411"/>
      <c r="O801" s="411"/>
      <c r="P801" s="411"/>
      <c r="Q801" s="411"/>
      <c r="R801" s="411"/>
      <c r="S801" s="411"/>
      <c r="T801" s="411"/>
      <c r="U801" s="411"/>
      <c r="V801" s="411"/>
      <c r="W801" s="411"/>
      <c r="X801" s="411"/>
      <c r="Y801" s="411"/>
      <c r="Z801" s="411"/>
      <c r="AA801" s="411"/>
      <c r="AB801" s="411"/>
      <c r="AC801" s="411"/>
      <c r="AD801" s="411"/>
      <c r="AE801" s="411"/>
      <c r="AF801" s="411"/>
      <c r="AG801" s="411"/>
      <c r="AH801" s="411"/>
      <c r="AI801" s="411"/>
      <c r="AJ801" s="411"/>
      <c r="AK801" s="411"/>
      <c r="AL801" s="411"/>
      <c r="AM801" s="411"/>
      <c r="AN801" s="411"/>
      <c r="AO801" s="411"/>
      <c r="AP801" s="411"/>
      <c r="AQ801" s="411"/>
      <c r="AR801" s="411"/>
      <c r="AS801" s="411"/>
      <c r="AT801" s="411"/>
      <c r="AU801" s="411"/>
      <c r="AV801" s="411"/>
      <c r="AW801" s="411"/>
      <c r="AX801" s="411"/>
      <c r="AY801" s="411"/>
      <c r="AZ801" s="411"/>
      <c r="BA801" s="411"/>
    </row>
    <row r="802" spans="2:53" ht="14.25" customHeight="1" x14ac:dyDescent="0.25">
      <c r="B802" s="411"/>
      <c r="C802" s="428"/>
      <c r="D802" s="428"/>
      <c r="E802" s="411"/>
      <c r="F802" s="411"/>
      <c r="G802" s="411"/>
      <c r="H802" s="411"/>
      <c r="I802" s="411"/>
      <c r="J802" s="411"/>
      <c r="K802" s="411"/>
      <c r="L802" s="411"/>
      <c r="M802" s="411"/>
      <c r="N802" s="411"/>
      <c r="O802" s="411"/>
      <c r="P802" s="411"/>
      <c r="Q802" s="411"/>
      <c r="R802" s="411"/>
      <c r="S802" s="411"/>
      <c r="T802" s="411"/>
      <c r="U802" s="411"/>
      <c r="V802" s="411"/>
      <c r="W802" s="411"/>
      <c r="X802" s="411"/>
      <c r="Y802" s="411"/>
      <c r="Z802" s="411"/>
      <c r="AA802" s="411"/>
      <c r="AB802" s="411"/>
      <c r="AC802" s="411"/>
      <c r="AD802" s="411"/>
      <c r="AE802" s="411"/>
      <c r="AF802" s="411"/>
      <c r="AG802" s="411"/>
      <c r="AH802" s="411"/>
      <c r="AI802" s="411"/>
      <c r="AJ802" s="411"/>
      <c r="AK802" s="411"/>
      <c r="AL802" s="411"/>
      <c r="AM802" s="411"/>
      <c r="AN802" s="411"/>
      <c r="AO802" s="411"/>
      <c r="AP802" s="411"/>
      <c r="AQ802" s="411"/>
      <c r="AR802" s="411"/>
      <c r="AS802" s="411"/>
      <c r="AT802" s="411"/>
      <c r="AU802" s="411"/>
      <c r="AV802" s="411"/>
      <c r="AW802" s="411"/>
      <c r="AX802" s="411"/>
      <c r="AY802" s="411"/>
      <c r="AZ802" s="411"/>
      <c r="BA802" s="411"/>
    </row>
    <row r="803" spans="2:53" ht="14.25" customHeight="1" x14ac:dyDescent="0.25">
      <c r="B803" s="411"/>
      <c r="C803" s="428"/>
      <c r="D803" s="428"/>
      <c r="E803" s="411"/>
      <c r="F803" s="411"/>
      <c r="G803" s="411"/>
      <c r="H803" s="411"/>
      <c r="I803" s="411"/>
      <c r="J803" s="411"/>
      <c r="K803" s="411"/>
      <c r="L803" s="411"/>
      <c r="M803" s="411"/>
      <c r="N803" s="411"/>
      <c r="O803" s="411"/>
      <c r="P803" s="411"/>
      <c r="Q803" s="411"/>
      <c r="R803" s="411"/>
      <c r="S803" s="411"/>
      <c r="T803" s="411"/>
      <c r="U803" s="411"/>
      <c r="V803" s="411"/>
      <c r="W803" s="411"/>
      <c r="X803" s="411"/>
      <c r="Y803" s="411"/>
      <c r="Z803" s="411"/>
      <c r="AA803" s="411"/>
      <c r="AB803" s="411"/>
      <c r="AC803" s="411"/>
      <c r="AD803" s="411"/>
      <c r="AE803" s="411"/>
      <c r="AF803" s="411"/>
      <c r="AG803" s="411"/>
      <c r="AH803" s="411"/>
      <c r="AI803" s="411"/>
      <c r="AJ803" s="411"/>
      <c r="AK803" s="411"/>
      <c r="AL803" s="411"/>
      <c r="AM803" s="411"/>
      <c r="AN803" s="411"/>
      <c r="AO803" s="411"/>
      <c r="AP803" s="411"/>
      <c r="AQ803" s="411"/>
      <c r="AR803" s="411"/>
      <c r="AS803" s="411"/>
      <c r="AT803" s="411"/>
      <c r="AU803" s="411"/>
      <c r="AV803" s="411"/>
      <c r="AW803" s="411"/>
      <c r="AX803" s="411"/>
      <c r="AY803" s="411"/>
      <c r="AZ803" s="411"/>
      <c r="BA803" s="411"/>
    </row>
    <row r="804" spans="2:53" ht="14.25" customHeight="1" x14ac:dyDescent="0.25">
      <c r="B804" s="411"/>
      <c r="C804" s="428"/>
      <c r="D804" s="428"/>
      <c r="E804" s="411"/>
      <c r="F804" s="411"/>
      <c r="G804" s="411"/>
      <c r="H804" s="411"/>
      <c r="I804" s="411"/>
      <c r="J804" s="411"/>
      <c r="K804" s="411"/>
      <c r="L804" s="411"/>
      <c r="M804" s="411"/>
      <c r="N804" s="411"/>
      <c r="O804" s="411"/>
      <c r="P804" s="411"/>
      <c r="Q804" s="411"/>
      <c r="R804" s="411"/>
      <c r="S804" s="411"/>
      <c r="T804" s="411"/>
      <c r="U804" s="411"/>
      <c r="V804" s="411"/>
      <c r="W804" s="411"/>
      <c r="X804" s="411"/>
      <c r="Y804" s="411"/>
      <c r="Z804" s="411"/>
      <c r="AA804" s="411"/>
      <c r="AB804" s="411"/>
      <c r="AC804" s="411"/>
      <c r="AD804" s="411"/>
      <c r="AE804" s="411"/>
      <c r="AF804" s="411"/>
      <c r="AG804" s="411"/>
      <c r="AH804" s="411"/>
      <c r="AI804" s="411"/>
      <c r="AJ804" s="411"/>
      <c r="AK804" s="411"/>
      <c r="AL804" s="411"/>
      <c r="AM804" s="411"/>
      <c r="AN804" s="411"/>
      <c r="AO804" s="411"/>
      <c r="AP804" s="411"/>
      <c r="AQ804" s="411"/>
      <c r="AR804" s="411"/>
      <c r="AS804" s="411"/>
      <c r="AT804" s="411"/>
      <c r="AU804" s="411"/>
      <c r="AV804" s="411"/>
      <c r="AW804" s="411"/>
      <c r="AX804" s="411"/>
      <c r="AY804" s="411"/>
      <c r="AZ804" s="411"/>
      <c r="BA804" s="411"/>
    </row>
    <row r="805" spans="2:53" ht="14.25" customHeight="1" x14ac:dyDescent="0.25">
      <c r="B805" s="411"/>
      <c r="C805" s="428"/>
      <c r="D805" s="428"/>
      <c r="E805" s="411"/>
      <c r="F805" s="411"/>
      <c r="G805" s="411"/>
      <c r="H805" s="411"/>
      <c r="I805" s="411"/>
      <c r="J805" s="411"/>
      <c r="K805" s="411"/>
      <c r="L805" s="411"/>
      <c r="M805" s="411"/>
      <c r="N805" s="411"/>
      <c r="O805" s="411"/>
      <c r="P805" s="411"/>
      <c r="Q805" s="411"/>
      <c r="R805" s="411"/>
      <c r="S805" s="411"/>
      <c r="T805" s="411"/>
      <c r="U805" s="411"/>
      <c r="V805" s="411"/>
      <c r="W805" s="411"/>
      <c r="X805" s="411"/>
      <c r="Y805" s="411"/>
      <c r="Z805" s="411"/>
      <c r="AA805" s="411"/>
      <c r="AB805" s="411"/>
      <c r="AC805" s="411"/>
      <c r="AD805" s="411"/>
      <c r="AE805" s="411"/>
      <c r="AF805" s="411"/>
      <c r="AG805" s="411"/>
      <c r="AH805" s="411"/>
      <c r="AI805" s="411"/>
      <c r="AJ805" s="411"/>
      <c r="AK805" s="411"/>
      <c r="AL805" s="411"/>
      <c r="AM805" s="411"/>
      <c r="AN805" s="411"/>
      <c r="AO805" s="411"/>
      <c r="AP805" s="411"/>
      <c r="AQ805" s="411"/>
      <c r="AR805" s="411"/>
      <c r="AS805" s="411"/>
      <c r="AT805" s="411"/>
      <c r="AU805" s="411"/>
      <c r="AV805" s="411"/>
      <c r="AW805" s="411"/>
      <c r="AX805" s="411"/>
      <c r="AY805" s="411"/>
      <c r="AZ805" s="411"/>
      <c r="BA805" s="411"/>
    </row>
    <row r="806" spans="2:53" ht="14.25" customHeight="1" x14ac:dyDescent="0.25">
      <c r="B806" s="411"/>
      <c r="C806" s="428"/>
      <c r="D806" s="428"/>
      <c r="E806" s="411"/>
      <c r="F806" s="411"/>
      <c r="G806" s="411"/>
      <c r="H806" s="411"/>
      <c r="I806" s="411"/>
      <c r="J806" s="411"/>
      <c r="K806" s="411"/>
      <c r="L806" s="411"/>
      <c r="M806" s="411"/>
      <c r="N806" s="411"/>
      <c r="O806" s="411"/>
      <c r="P806" s="411"/>
      <c r="Q806" s="411"/>
      <c r="R806" s="411"/>
      <c r="S806" s="411"/>
      <c r="T806" s="411"/>
      <c r="U806" s="411"/>
      <c r="V806" s="411"/>
      <c r="W806" s="411"/>
      <c r="X806" s="411"/>
      <c r="Y806" s="411"/>
      <c r="Z806" s="411"/>
      <c r="AA806" s="411"/>
      <c r="AB806" s="411"/>
      <c r="AC806" s="411"/>
      <c r="AD806" s="411"/>
      <c r="AE806" s="411"/>
      <c r="AF806" s="411"/>
      <c r="AG806" s="411"/>
      <c r="AH806" s="411"/>
      <c r="AI806" s="411"/>
      <c r="AJ806" s="411"/>
      <c r="AK806" s="411"/>
      <c r="AL806" s="411"/>
      <c r="AM806" s="411"/>
      <c r="AN806" s="411"/>
      <c r="AO806" s="411"/>
      <c r="AP806" s="411"/>
      <c r="AQ806" s="411"/>
      <c r="AR806" s="411"/>
      <c r="AS806" s="411"/>
      <c r="AT806" s="411"/>
      <c r="AU806" s="411"/>
      <c r="AV806" s="411"/>
      <c r="AW806" s="411"/>
      <c r="AX806" s="411"/>
      <c r="AY806" s="411"/>
      <c r="AZ806" s="411"/>
      <c r="BA806" s="411"/>
    </row>
    <row r="807" spans="2:53" ht="14.25" customHeight="1" x14ac:dyDescent="0.25">
      <c r="B807" s="411"/>
      <c r="C807" s="428"/>
      <c r="D807" s="428"/>
      <c r="E807" s="411"/>
      <c r="F807" s="411"/>
      <c r="G807" s="411"/>
      <c r="H807" s="411"/>
      <c r="I807" s="411"/>
      <c r="J807" s="411"/>
      <c r="K807" s="411"/>
      <c r="L807" s="411"/>
      <c r="M807" s="411"/>
      <c r="N807" s="411"/>
      <c r="O807" s="411"/>
      <c r="P807" s="411"/>
      <c r="Q807" s="411"/>
      <c r="R807" s="411"/>
      <c r="S807" s="411"/>
      <c r="T807" s="411"/>
      <c r="U807" s="411"/>
      <c r="V807" s="411"/>
      <c r="W807" s="411"/>
      <c r="X807" s="411"/>
      <c r="Y807" s="411"/>
      <c r="Z807" s="411"/>
      <c r="AA807" s="411"/>
      <c r="AB807" s="411"/>
      <c r="AC807" s="411"/>
      <c r="AD807" s="411"/>
      <c r="AE807" s="411"/>
      <c r="AF807" s="411"/>
      <c r="AG807" s="411"/>
      <c r="AH807" s="411"/>
      <c r="AI807" s="411"/>
      <c r="AJ807" s="411"/>
      <c r="AK807" s="411"/>
      <c r="AL807" s="411"/>
      <c r="AM807" s="411"/>
      <c r="AN807" s="411"/>
      <c r="AO807" s="411"/>
      <c r="AP807" s="411"/>
      <c r="AQ807" s="411"/>
      <c r="AR807" s="411"/>
      <c r="AS807" s="411"/>
      <c r="AT807" s="411"/>
      <c r="AU807" s="411"/>
      <c r="AV807" s="411"/>
      <c r="AW807" s="411"/>
      <c r="AX807" s="411"/>
      <c r="AY807" s="411"/>
      <c r="AZ807" s="411"/>
      <c r="BA807" s="411"/>
    </row>
    <row r="808" spans="2:53" ht="14.25" customHeight="1" x14ac:dyDescent="0.25">
      <c r="B808" s="411"/>
      <c r="C808" s="428"/>
      <c r="D808" s="428"/>
      <c r="E808" s="411"/>
      <c r="F808" s="411"/>
      <c r="G808" s="411"/>
      <c r="H808" s="411"/>
      <c r="I808" s="411"/>
      <c r="J808" s="411"/>
      <c r="K808" s="411"/>
      <c r="L808" s="411"/>
      <c r="M808" s="411"/>
      <c r="N808" s="411"/>
      <c r="O808" s="411"/>
      <c r="P808" s="411"/>
      <c r="Q808" s="411"/>
      <c r="R808" s="411"/>
      <c r="S808" s="411"/>
      <c r="T808" s="411"/>
      <c r="U808" s="411"/>
      <c r="V808" s="411"/>
      <c r="W808" s="411"/>
      <c r="X808" s="411"/>
      <c r="Y808" s="411"/>
      <c r="Z808" s="411"/>
      <c r="AA808" s="411"/>
      <c r="AB808" s="411"/>
      <c r="AC808" s="411"/>
      <c r="AD808" s="411"/>
      <c r="AE808" s="411"/>
      <c r="AF808" s="411"/>
      <c r="AG808" s="411"/>
      <c r="AH808" s="411"/>
      <c r="AI808" s="411"/>
      <c r="AJ808" s="411"/>
      <c r="AK808" s="411"/>
      <c r="AL808" s="411"/>
      <c r="AM808" s="411"/>
      <c r="AN808" s="411"/>
      <c r="AO808" s="411"/>
      <c r="AP808" s="411"/>
      <c r="AQ808" s="411"/>
      <c r="AR808" s="411"/>
      <c r="AS808" s="411"/>
      <c r="AT808" s="411"/>
      <c r="AU808" s="411"/>
      <c r="AV808" s="411"/>
      <c r="AW808" s="411"/>
      <c r="AX808" s="411"/>
      <c r="AY808" s="411"/>
      <c r="AZ808" s="411"/>
      <c r="BA808" s="411"/>
    </row>
    <row r="809" spans="2:53" ht="14.25" customHeight="1" x14ac:dyDescent="0.25">
      <c r="B809" s="411"/>
      <c r="C809" s="428"/>
      <c r="D809" s="428"/>
      <c r="E809" s="411"/>
      <c r="F809" s="411"/>
      <c r="G809" s="411"/>
      <c r="H809" s="411"/>
      <c r="I809" s="411"/>
      <c r="J809" s="411"/>
      <c r="K809" s="411"/>
      <c r="L809" s="411"/>
      <c r="M809" s="411"/>
      <c r="N809" s="411"/>
      <c r="O809" s="411"/>
      <c r="P809" s="411"/>
      <c r="Q809" s="411"/>
      <c r="R809" s="411"/>
      <c r="S809" s="411"/>
      <c r="T809" s="411"/>
      <c r="U809" s="411"/>
      <c r="V809" s="411"/>
      <c r="W809" s="411"/>
      <c r="X809" s="411"/>
      <c r="Y809" s="411"/>
      <c r="Z809" s="411"/>
      <c r="AA809" s="411"/>
      <c r="AB809" s="411"/>
      <c r="AC809" s="411"/>
      <c r="AD809" s="411"/>
      <c r="AE809" s="411"/>
      <c r="AF809" s="411"/>
      <c r="AG809" s="411"/>
      <c r="AH809" s="411"/>
      <c r="AI809" s="411"/>
      <c r="AJ809" s="411"/>
      <c r="AK809" s="411"/>
      <c r="AL809" s="411"/>
      <c r="AM809" s="411"/>
      <c r="AN809" s="411"/>
      <c r="AO809" s="411"/>
      <c r="AP809" s="411"/>
      <c r="AQ809" s="411"/>
      <c r="AR809" s="411"/>
      <c r="AS809" s="411"/>
      <c r="AT809" s="411"/>
      <c r="AU809" s="411"/>
      <c r="AV809" s="411"/>
      <c r="AW809" s="411"/>
      <c r="AX809" s="411"/>
      <c r="AY809" s="411"/>
      <c r="AZ809" s="411"/>
      <c r="BA809" s="411"/>
    </row>
    <row r="810" spans="2:53" ht="14.25" customHeight="1" x14ac:dyDescent="0.25">
      <c r="B810" s="411"/>
      <c r="C810" s="428"/>
      <c r="D810" s="428"/>
      <c r="E810" s="411"/>
      <c r="F810" s="411"/>
      <c r="G810" s="411"/>
      <c r="H810" s="411"/>
      <c r="I810" s="411"/>
      <c r="J810" s="411"/>
      <c r="K810" s="411"/>
      <c r="L810" s="411"/>
      <c r="M810" s="411"/>
      <c r="N810" s="411"/>
      <c r="O810" s="411"/>
      <c r="P810" s="411"/>
      <c r="Q810" s="411"/>
      <c r="R810" s="411"/>
      <c r="S810" s="411"/>
      <c r="T810" s="411"/>
      <c r="U810" s="411"/>
      <c r="V810" s="411"/>
      <c r="W810" s="411"/>
      <c r="X810" s="411"/>
      <c r="Y810" s="411"/>
      <c r="Z810" s="411"/>
      <c r="AA810" s="411"/>
      <c r="AB810" s="411"/>
      <c r="AC810" s="411"/>
      <c r="AD810" s="411"/>
      <c r="AE810" s="411"/>
      <c r="AF810" s="411"/>
      <c r="AG810" s="411"/>
      <c r="AH810" s="411"/>
      <c r="AI810" s="411"/>
      <c r="AJ810" s="411"/>
      <c r="AK810" s="411"/>
      <c r="AL810" s="411"/>
      <c r="AM810" s="411"/>
      <c r="AN810" s="411"/>
      <c r="AO810" s="411"/>
      <c r="AP810" s="411"/>
      <c r="AQ810" s="411"/>
      <c r="AR810" s="411"/>
      <c r="AS810" s="411"/>
      <c r="AT810" s="411"/>
      <c r="AU810" s="411"/>
      <c r="AV810" s="411"/>
      <c r="AW810" s="411"/>
      <c r="AX810" s="411"/>
      <c r="AY810" s="411"/>
      <c r="AZ810" s="411"/>
      <c r="BA810" s="411"/>
    </row>
    <row r="811" spans="2:53" ht="14.25" customHeight="1" x14ac:dyDescent="0.25">
      <c r="B811" s="411"/>
      <c r="C811" s="428"/>
      <c r="D811" s="428"/>
      <c r="E811" s="411"/>
      <c r="F811" s="411"/>
      <c r="G811" s="411"/>
      <c r="H811" s="411"/>
      <c r="I811" s="411"/>
      <c r="J811" s="411"/>
      <c r="K811" s="411"/>
      <c r="L811" s="411"/>
      <c r="M811" s="411"/>
      <c r="N811" s="411"/>
      <c r="O811" s="411"/>
      <c r="P811" s="411"/>
      <c r="Q811" s="411"/>
      <c r="R811" s="411"/>
      <c r="S811" s="411"/>
      <c r="T811" s="411"/>
      <c r="U811" s="411"/>
      <c r="V811" s="411"/>
      <c r="W811" s="411"/>
      <c r="X811" s="411"/>
      <c r="Y811" s="411"/>
      <c r="Z811" s="411"/>
      <c r="AA811" s="411"/>
      <c r="AB811" s="411"/>
      <c r="AC811" s="411"/>
      <c r="AD811" s="411"/>
      <c r="AE811" s="411"/>
      <c r="AF811" s="411"/>
      <c r="AG811" s="411"/>
      <c r="AH811" s="411"/>
      <c r="AI811" s="411"/>
      <c r="AJ811" s="411"/>
      <c r="AK811" s="411"/>
      <c r="AL811" s="411"/>
      <c r="AM811" s="411"/>
      <c r="AN811" s="411"/>
      <c r="AO811" s="411"/>
      <c r="AP811" s="411"/>
      <c r="AQ811" s="411"/>
      <c r="AR811" s="411"/>
      <c r="AS811" s="411"/>
      <c r="AT811" s="411"/>
      <c r="AU811" s="411"/>
      <c r="AV811" s="411"/>
      <c r="AW811" s="411"/>
      <c r="AX811" s="411"/>
      <c r="AY811" s="411"/>
      <c r="AZ811" s="411"/>
      <c r="BA811" s="411"/>
    </row>
    <row r="812" spans="2:53" ht="14.25" customHeight="1" x14ac:dyDescent="0.25">
      <c r="B812" s="411"/>
      <c r="C812" s="428"/>
      <c r="D812" s="428"/>
      <c r="E812" s="411"/>
      <c r="F812" s="411"/>
      <c r="G812" s="411"/>
      <c r="H812" s="411"/>
      <c r="I812" s="411"/>
      <c r="J812" s="411"/>
      <c r="K812" s="411"/>
      <c r="L812" s="411"/>
      <c r="M812" s="411"/>
      <c r="N812" s="411"/>
      <c r="O812" s="411"/>
      <c r="P812" s="411"/>
      <c r="Q812" s="411"/>
      <c r="R812" s="411"/>
      <c r="S812" s="411"/>
      <c r="T812" s="411"/>
      <c r="U812" s="411"/>
      <c r="V812" s="411"/>
      <c r="W812" s="411"/>
      <c r="X812" s="411"/>
      <c r="Y812" s="411"/>
      <c r="Z812" s="411"/>
      <c r="AA812" s="411"/>
      <c r="AB812" s="411"/>
      <c r="AC812" s="411"/>
      <c r="AD812" s="411"/>
      <c r="AE812" s="411"/>
      <c r="AF812" s="411"/>
      <c r="AG812" s="411"/>
      <c r="AH812" s="411"/>
      <c r="AI812" s="411"/>
      <c r="AJ812" s="411"/>
      <c r="AK812" s="411"/>
      <c r="AL812" s="411"/>
      <c r="AM812" s="411"/>
      <c r="AN812" s="411"/>
      <c r="AO812" s="411"/>
      <c r="AP812" s="411"/>
      <c r="AQ812" s="411"/>
      <c r="AR812" s="411"/>
      <c r="AS812" s="411"/>
      <c r="AT812" s="411"/>
      <c r="AU812" s="411"/>
      <c r="AV812" s="411"/>
      <c r="AW812" s="411"/>
      <c r="AX812" s="411"/>
      <c r="AY812" s="411"/>
      <c r="AZ812" s="411"/>
      <c r="BA812" s="411"/>
    </row>
    <row r="813" spans="2:53" ht="14.25" customHeight="1" x14ac:dyDescent="0.25">
      <c r="B813" s="411"/>
      <c r="C813" s="428"/>
      <c r="D813" s="428"/>
      <c r="E813" s="411"/>
      <c r="F813" s="411"/>
      <c r="G813" s="411"/>
      <c r="H813" s="411"/>
      <c r="I813" s="411"/>
      <c r="J813" s="411"/>
      <c r="K813" s="411"/>
      <c r="L813" s="411"/>
      <c r="M813" s="411"/>
      <c r="N813" s="411"/>
      <c r="O813" s="411"/>
      <c r="P813" s="411"/>
      <c r="Q813" s="411"/>
      <c r="R813" s="411"/>
      <c r="S813" s="411"/>
      <c r="T813" s="411"/>
      <c r="U813" s="411"/>
      <c r="V813" s="411"/>
      <c r="W813" s="411"/>
      <c r="X813" s="411"/>
      <c r="Y813" s="411"/>
      <c r="Z813" s="411"/>
      <c r="AA813" s="411"/>
      <c r="AB813" s="411"/>
      <c r="AC813" s="411"/>
      <c r="AD813" s="411"/>
      <c r="AE813" s="411"/>
      <c r="AF813" s="411"/>
      <c r="AG813" s="411"/>
      <c r="AH813" s="411"/>
      <c r="AI813" s="411"/>
      <c r="AJ813" s="411"/>
      <c r="AK813" s="411"/>
      <c r="AL813" s="411"/>
      <c r="AM813" s="411"/>
      <c r="AN813" s="411"/>
      <c r="AO813" s="411"/>
      <c r="AP813" s="411"/>
      <c r="AQ813" s="411"/>
      <c r="AR813" s="411"/>
      <c r="AS813" s="411"/>
      <c r="AT813" s="411"/>
      <c r="AU813" s="411"/>
      <c r="AV813" s="411"/>
      <c r="AW813" s="411"/>
      <c r="AX813" s="411"/>
      <c r="AY813" s="411"/>
      <c r="AZ813" s="411"/>
      <c r="BA813" s="411"/>
    </row>
    <row r="814" spans="2:53" ht="14.25" customHeight="1" x14ac:dyDescent="0.25">
      <c r="B814" s="411"/>
      <c r="C814" s="428"/>
      <c r="D814" s="428"/>
      <c r="E814" s="411"/>
      <c r="F814" s="411"/>
      <c r="G814" s="411"/>
      <c r="H814" s="411"/>
      <c r="I814" s="411"/>
      <c r="J814" s="411"/>
      <c r="K814" s="411"/>
      <c r="L814" s="411"/>
      <c r="M814" s="411"/>
      <c r="N814" s="411"/>
      <c r="O814" s="411"/>
      <c r="P814" s="411"/>
      <c r="Q814" s="411"/>
      <c r="R814" s="411"/>
      <c r="S814" s="411"/>
      <c r="T814" s="411"/>
      <c r="U814" s="411"/>
      <c r="V814" s="411"/>
      <c r="W814" s="411"/>
      <c r="X814" s="411"/>
      <c r="Y814" s="411"/>
      <c r="Z814" s="411"/>
      <c r="AA814" s="411"/>
      <c r="AB814" s="411"/>
      <c r="AC814" s="411"/>
      <c r="AD814" s="411"/>
      <c r="AE814" s="411"/>
      <c r="AF814" s="411"/>
      <c r="AG814" s="411"/>
      <c r="AH814" s="411"/>
      <c r="AI814" s="411"/>
      <c r="AJ814" s="411"/>
      <c r="AK814" s="411"/>
      <c r="AL814" s="411"/>
      <c r="AM814" s="411"/>
      <c r="AN814" s="411"/>
      <c r="AO814" s="411"/>
      <c r="AP814" s="411"/>
      <c r="AQ814" s="411"/>
      <c r="AR814" s="411"/>
      <c r="AS814" s="411"/>
      <c r="AT814" s="411"/>
      <c r="AU814" s="411"/>
      <c r="AV814" s="411"/>
      <c r="AW814" s="411"/>
      <c r="AX814" s="411"/>
      <c r="AY814" s="411"/>
      <c r="AZ814" s="411"/>
      <c r="BA814" s="411"/>
    </row>
    <row r="815" spans="2:53" ht="14.25" customHeight="1" x14ac:dyDescent="0.25">
      <c r="B815" s="411"/>
      <c r="C815" s="428"/>
      <c r="D815" s="428"/>
      <c r="E815" s="411"/>
      <c r="F815" s="411"/>
      <c r="G815" s="411"/>
      <c r="H815" s="411"/>
      <c r="I815" s="411"/>
      <c r="J815" s="411"/>
      <c r="K815" s="411"/>
      <c r="L815" s="411"/>
      <c r="M815" s="411"/>
      <c r="N815" s="411"/>
      <c r="O815" s="411"/>
      <c r="P815" s="411"/>
      <c r="Q815" s="411"/>
      <c r="R815" s="411"/>
      <c r="S815" s="411"/>
      <c r="T815" s="411"/>
      <c r="U815" s="411"/>
      <c r="V815" s="411"/>
      <c r="W815" s="411"/>
      <c r="X815" s="411"/>
      <c r="Y815" s="411"/>
      <c r="Z815" s="411"/>
      <c r="AA815" s="411"/>
      <c r="AB815" s="411"/>
      <c r="AC815" s="411"/>
      <c r="AD815" s="411"/>
      <c r="AE815" s="411"/>
      <c r="AF815" s="411"/>
      <c r="AG815" s="411"/>
      <c r="AH815" s="411"/>
      <c r="AI815" s="411"/>
      <c r="AJ815" s="411"/>
      <c r="AK815" s="411"/>
      <c r="AL815" s="411"/>
      <c r="AM815" s="411"/>
      <c r="AN815" s="411"/>
      <c r="AO815" s="411"/>
      <c r="AP815" s="411"/>
      <c r="AQ815" s="411"/>
      <c r="AR815" s="411"/>
      <c r="AS815" s="411"/>
      <c r="AT815" s="411"/>
      <c r="AU815" s="411"/>
      <c r="AV815" s="411"/>
      <c r="AW815" s="411"/>
      <c r="AX815" s="411"/>
      <c r="AY815" s="411"/>
      <c r="AZ815" s="411"/>
      <c r="BA815" s="411"/>
    </row>
    <row r="816" spans="2:53" ht="14.25" customHeight="1" x14ac:dyDescent="0.25">
      <c r="B816" s="411"/>
      <c r="C816" s="428"/>
      <c r="D816" s="428"/>
      <c r="E816" s="411"/>
      <c r="F816" s="411"/>
      <c r="G816" s="411"/>
      <c r="H816" s="411"/>
      <c r="I816" s="411"/>
      <c r="J816" s="411"/>
      <c r="K816" s="411"/>
      <c r="L816" s="411"/>
      <c r="M816" s="411"/>
      <c r="N816" s="411"/>
      <c r="O816" s="411"/>
      <c r="P816" s="411"/>
      <c r="Q816" s="411"/>
      <c r="R816" s="411"/>
      <c r="S816" s="411"/>
      <c r="T816" s="411"/>
      <c r="U816" s="411"/>
      <c r="V816" s="411"/>
      <c r="W816" s="411"/>
      <c r="X816" s="411"/>
      <c r="Y816" s="411"/>
      <c r="Z816" s="411"/>
      <c r="AA816" s="411"/>
      <c r="AB816" s="411"/>
      <c r="AC816" s="411"/>
      <c r="AD816" s="411"/>
      <c r="AE816" s="411"/>
      <c r="AF816" s="411"/>
      <c r="AG816" s="411"/>
      <c r="AH816" s="411"/>
      <c r="AI816" s="411"/>
      <c r="AJ816" s="411"/>
      <c r="AK816" s="411"/>
      <c r="AL816" s="411"/>
      <c r="AM816" s="411"/>
      <c r="AN816" s="411"/>
      <c r="AO816" s="411"/>
      <c r="AP816" s="411"/>
      <c r="AQ816" s="411"/>
      <c r="AR816" s="411"/>
      <c r="AS816" s="411"/>
      <c r="AT816" s="411"/>
      <c r="AU816" s="411"/>
      <c r="AV816" s="411"/>
      <c r="AW816" s="411"/>
      <c r="AX816" s="411"/>
      <c r="AY816" s="411"/>
      <c r="AZ816" s="411"/>
      <c r="BA816" s="411"/>
    </row>
    <row r="817" spans="2:53" ht="14.25" customHeight="1" x14ac:dyDescent="0.25">
      <c r="B817" s="411"/>
      <c r="C817" s="428"/>
      <c r="D817" s="428"/>
      <c r="E817" s="411"/>
      <c r="F817" s="411"/>
      <c r="G817" s="411"/>
      <c r="H817" s="411"/>
      <c r="I817" s="411"/>
      <c r="J817" s="411"/>
      <c r="K817" s="411"/>
      <c r="L817" s="411"/>
      <c r="M817" s="411"/>
      <c r="N817" s="411"/>
      <c r="O817" s="411"/>
      <c r="P817" s="411"/>
      <c r="Q817" s="411"/>
      <c r="R817" s="411"/>
      <c r="S817" s="411"/>
      <c r="T817" s="411"/>
      <c r="U817" s="411"/>
      <c r="V817" s="411"/>
      <c r="W817" s="411"/>
      <c r="X817" s="411"/>
      <c r="Y817" s="411"/>
      <c r="Z817" s="411"/>
      <c r="AA817" s="411"/>
      <c r="AB817" s="411"/>
      <c r="AC817" s="411"/>
      <c r="AD817" s="411"/>
      <c r="AE817" s="411"/>
      <c r="AF817" s="411"/>
      <c r="AG817" s="411"/>
      <c r="AH817" s="411"/>
      <c r="AI817" s="411"/>
      <c r="AJ817" s="411"/>
      <c r="AK817" s="411"/>
      <c r="AL817" s="411"/>
      <c r="AM817" s="411"/>
      <c r="AN817" s="411"/>
      <c r="AO817" s="411"/>
      <c r="AP817" s="411"/>
      <c r="AQ817" s="411"/>
      <c r="AR817" s="411"/>
      <c r="AS817" s="411"/>
      <c r="AT817" s="411"/>
      <c r="AU817" s="411"/>
      <c r="AV817" s="411"/>
      <c r="AW817" s="411"/>
      <c r="AX817" s="411"/>
      <c r="AY817" s="411"/>
      <c r="AZ817" s="411"/>
      <c r="BA817" s="411"/>
    </row>
    <row r="818" spans="2:53" ht="14.25" customHeight="1" x14ac:dyDescent="0.25">
      <c r="B818" s="411"/>
      <c r="C818" s="428"/>
      <c r="D818" s="428"/>
      <c r="E818" s="411"/>
      <c r="F818" s="411"/>
      <c r="G818" s="411"/>
      <c r="H818" s="411"/>
      <c r="I818" s="411"/>
      <c r="J818" s="411"/>
      <c r="K818" s="411"/>
      <c r="L818" s="411"/>
      <c r="M818" s="411"/>
      <c r="N818" s="411"/>
      <c r="O818" s="411"/>
      <c r="P818" s="411"/>
      <c r="Q818" s="411"/>
      <c r="R818" s="411"/>
      <c r="S818" s="411"/>
      <c r="T818" s="411"/>
      <c r="U818" s="411"/>
      <c r="V818" s="411"/>
      <c r="W818" s="411"/>
      <c r="X818" s="411"/>
      <c r="Y818" s="411"/>
      <c r="Z818" s="411"/>
      <c r="AA818" s="411"/>
      <c r="AB818" s="411"/>
      <c r="AC818" s="411"/>
      <c r="AD818" s="411"/>
      <c r="AE818" s="411"/>
      <c r="AF818" s="411"/>
      <c r="AG818" s="411"/>
      <c r="AH818" s="411"/>
      <c r="AI818" s="411"/>
      <c r="AJ818" s="411"/>
      <c r="AK818" s="411"/>
      <c r="AL818" s="411"/>
      <c r="AM818" s="411"/>
      <c r="AN818" s="411"/>
      <c r="AO818" s="411"/>
      <c r="AP818" s="411"/>
      <c r="AQ818" s="411"/>
      <c r="AR818" s="411"/>
      <c r="AS818" s="411"/>
      <c r="AT818" s="411"/>
      <c r="AU818" s="411"/>
      <c r="AV818" s="411"/>
      <c r="AW818" s="411"/>
      <c r="AX818" s="411"/>
      <c r="AY818" s="411"/>
      <c r="AZ818" s="411"/>
      <c r="BA818" s="411"/>
    </row>
    <row r="819" spans="2:53" ht="14.25" customHeight="1" x14ac:dyDescent="0.25">
      <c r="B819" s="411"/>
      <c r="C819" s="428"/>
      <c r="D819" s="428"/>
      <c r="E819" s="411"/>
      <c r="F819" s="411"/>
      <c r="G819" s="411"/>
      <c r="H819" s="411"/>
      <c r="I819" s="411"/>
      <c r="J819" s="411"/>
      <c r="K819" s="411"/>
      <c r="L819" s="411"/>
      <c r="M819" s="411"/>
      <c r="N819" s="411"/>
      <c r="O819" s="411"/>
      <c r="P819" s="411"/>
      <c r="Q819" s="411"/>
      <c r="R819" s="411"/>
      <c r="S819" s="411"/>
      <c r="T819" s="411"/>
      <c r="U819" s="411"/>
      <c r="V819" s="411"/>
      <c r="W819" s="411"/>
      <c r="X819" s="411"/>
      <c r="Y819" s="411"/>
      <c r="Z819" s="411"/>
      <c r="AA819" s="411"/>
      <c r="AB819" s="411"/>
      <c r="AC819" s="411"/>
      <c r="AD819" s="411"/>
      <c r="AE819" s="411"/>
      <c r="AF819" s="411"/>
      <c r="AG819" s="411"/>
      <c r="AH819" s="411"/>
      <c r="AI819" s="411"/>
      <c r="AJ819" s="411"/>
      <c r="AK819" s="411"/>
      <c r="AL819" s="411"/>
      <c r="AM819" s="411"/>
      <c r="AN819" s="411"/>
      <c r="AO819" s="411"/>
      <c r="AP819" s="411"/>
      <c r="AQ819" s="411"/>
      <c r="AR819" s="411"/>
      <c r="AS819" s="411"/>
      <c r="AT819" s="411"/>
      <c r="AU819" s="411"/>
      <c r="AV819" s="411"/>
      <c r="AW819" s="411"/>
      <c r="AX819" s="411"/>
      <c r="AY819" s="411"/>
      <c r="AZ819" s="411"/>
      <c r="BA819" s="411"/>
    </row>
    <row r="820" spans="2:53" ht="14.25" customHeight="1" x14ac:dyDescent="0.25">
      <c r="B820" s="411"/>
      <c r="C820" s="428"/>
      <c r="D820" s="428"/>
      <c r="E820" s="411"/>
      <c r="F820" s="411"/>
      <c r="G820" s="411"/>
      <c r="H820" s="411"/>
      <c r="I820" s="411"/>
      <c r="J820" s="411"/>
      <c r="K820" s="411"/>
      <c r="L820" s="411"/>
      <c r="M820" s="411"/>
      <c r="N820" s="411"/>
      <c r="O820" s="411"/>
      <c r="P820" s="411"/>
      <c r="Q820" s="411"/>
      <c r="R820" s="411"/>
      <c r="S820" s="411"/>
      <c r="T820" s="411"/>
      <c r="U820" s="411"/>
      <c r="V820" s="411"/>
      <c r="W820" s="411"/>
      <c r="X820" s="411"/>
      <c r="Y820" s="411"/>
      <c r="Z820" s="411"/>
      <c r="AA820" s="411"/>
      <c r="AB820" s="411"/>
      <c r="AC820" s="411"/>
      <c r="AD820" s="411"/>
      <c r="AE820" s="411"/>
      <c r="AF820" s="411"/>
      <c r="AG820" s="411"/>
      <c r="AH820" s="411"/>
      <c r="AI820" s="411"/>
      <c r="AJ820" s="411"/>
      <c r="AK820" s="411"/>
      <c r="AL820" s="411"/>
      <c r="AM820" s="411"/>
      <c r="AN820" s="411"/>
      <c r="AO820" s="411"/>
      <c r="AP820" s="411"/>
      <c r="AQ820" s="411"/>
      <c r="AR820" s="411"/>
      <c r="AS820" s="411"/>
      <c r="AT820" s="411"/>
      <c r="AU820" s="411"/>
      <c r="AV820" s="411"/>
      <c r="AW820" s="411"/>
      <c r="AX820" s="411"/>
      <c r="AY820" s="411"/>
      <c r="AZ820" s="411"/>
      <c r="BA820" s="411"/>
    </row>
    <row r="821" spans="2:53" ht="14.25" customHeight="1" x14ac:dyDescent="0.25">
      <c r="B821" s="411"/>
      <c r="C821" s="428"/>
      <c r="D821" s="428"/>
      <c r="E821" s="411"/>
      <c r="F821" s="411"/>
      <c r="G821" s="411"/>
      <c r="H821" s="411"/>
      <c r="I821" s="411"/>
      <c r="J821" s="411"/>
      <c r="K821" s="411"/>
      <c r="L821" s="411"/>
      <c r="M821" s="411"/>
      <c r="N821" s="411"/>
      <c r="O821" s="411"/>
      <c r="P821" s="411"/>
      <c r="Q821" s="411"/>
      <c r="R821" s="411"/>
      <c r="S821" s="411"/>
      <c r="T821" s="411"/>
      <c r="U821" s="411"/>
      <c r="V821" s="411"/>
      <c r="W821" s="411"/>
      <c r="X821" s="411"/>
      <c r="Y821" s="411"/>
      <c r="Z821" s="411"/>
      <c r="AA821" s="411"/>
      <c r="AB821" s="411"/>
      <c r="AC821" s="411"/>
      <c r="AD821" s="411"/>
      <c r="AE821" s="411"/>
      <c r="AF821" s="411"/>
      <c r="AG821" s="411"/>
      <c r="AH821" s="411"/>
      <c r="AI821" s="411"/>
      <c r="AJ821" s="411"/>
      <c r="AK821" s="411"/>
      <c r="AL821" s="411"/>
      <c r="AM821" s="411"/>
      <c r="AN821" s="411"/>
      <c r="AO821" s="411"/>
      <c r="AP821" s="411"/>
      <c r="AQ821" s="411"/>
      <c r="AR821" s="411"/>
      <c r="AS821" s="411"/>
      <c r="AT821" s="411"/>
      <c r="AU821" s="411"/>
      <c r="AV821" s="411"/>
      <c r="AW821" s="411"/>
      <c r="AX821" s="411"/>
      <c r="AY821" s="411"/>
      <c r="AZ821" s="411"/>
      <c r="BA821" s="411"/>
    </row>
    <row r="822" spans="2:53" ht="14.25" customHeight="1" x14ac:dyDescent="0.25">
      <c r="B822" s="411"/>
      <c r="C822" s="428"/>
      <c r="D822" s="428"/>
      <c r="E822" s="411"/>
      <c r="F822" s="411"/>
      <c r="G822" s="411"/>
      <c r="H822" s="411"/>
      <c r="I822" s="411"/>
      <c r="J822" s="411"/>
      <c r="K822" s="411"/>
      <c r="L822" s="411"/>
      <c r="M822" s="411"/>
      <c r="N822" s="411"/>
      <c r="O822" s="411"/>
      <c r="P822" s="411"/>
      <c r="Q822" s="411"/>
      <c r="R822" s="411"/>
      <c r="S822" s="411"/>
      <c r="T822" s="411"/>
      <c r="U822" s="411"/>
      <c r="V822" s="411"/>
      <c r="W822" s="411"/>
      <c r="X822" s="411"/>
      <c r="Y822" s="411"/>
      <c r="Z822" s="411"/>
      <c r="AA822" s="411"/>
      <c r="AB822" s="411"/>
      <c r="AC822" s="411"/>
      <c r="AD822" s="411"/>
      <c r="AE822" s="411"/>
      <c r="AF822" s="411"/>
      <c r="AG822" s="411"/>
      <c r="AH822" s="411"/>
      <c r="AI822" s="411"/>
      <c r="AJ822" s="411"/>
      <c r="AK822" s="411"/>
      <c r="AL822" s="411"/>
      <c r="AM822" s="411"/>
      <c r="AN822" s="411"/>
      <c r="AO822" s="411"/>
      <c r="AP822" s="411"/>
      <c r="AQ822" s="411"/>
      <c r="AR822" s="411"/>
      <c r="AS822" s="411"/>
      <c r="AT822" s="411"/>
      <c r="AU822" s="411"/>
      <c r="AV822" s="411"/>
      <c r="AW822" s="411"/>
      <c r="AX822" s="411"/>
      <c r="AY822" s="411"/>
      <c r="AZ822" s="411"/>
      <c r="BA822" s="411"/>
    </row>
    <row r="823" spans="2:53" ht="14.25" customHeight="1" x14ac:dyDescent="0.25">
      <c r="B823" s="411"/>
      <c r="C823" s="428"/>
      <c r="D823" s="428"/>
      <c r="E823" s="411"/>
      <c r="F823" s="411"/>
      <c r="G823" s="411"/>
      <c r="H823" s="411"/>
      <c r="I823" s="411"/>
      <c r="J823" s="411"/>
      <c r="K823" s="411"/>
      <c r="L823" s="411"/>
      <c r="M823" s="411"/>
      <c r="N823" s="411"/>
      <c r="O823" s="411"/>
      <c r="P823" s="411"/>
      <c r="Q823" s="411"/>
      <c r="R823" s="411"/>
      <c r="S823" s="411"/>
      <c r="T823" s="411"/>
      <c r="U823" s="411"/>
      <c r="V823" s="411"/>
      <c r="W823" s="411"/>
      <c r="X823" s="411"/>
      <c r="Y823" s="411"/>
      <c r="Z823" s="411"/>
      <c r="AA823" s="411"/>
      <c r="AB823" s="411"/>
      <c r="AC823" s="411"/>
      <c r="AD823" s="411"/>
      <c r="AE823" s="411"/>
      <c r="AF823" s="411"/>
      <c r="AG823" s="411"/>
      <c r="AH823" s="411"/>
      <c r="AI823" s="411"/>
      <c r="AJ823" s="411"/>
      <c r="AK823" s="411"/>
      <c r="AL823" s="411"/>
      <c r="AM823" s="411"/>
      <c r="AN823" s="411"/>
      <c r="AO823" s="411"/>
      <c r="AP823" s="411"/>
      <c r="AQ823" s="411"/>
      <c r="AR823" s="411"/>
      <c r="AS823" s="411"/>
      <c r="AT823" s="411"/>
      <c r="AU823" s="411"/>
      <c r="AV823" s="411"/>
      <c r="AW823" s="411"/>
      <c r="AX823" s="411"/>
      <c r="AY823" s="411"/>
      <c r="AZ823" s="411"/>
      <c r="BA823" s="411"/>
    </row>
    <row r="824" spans="2:53" ht="14.25" customHeight="1" x14ac:dyDescent="0.25">
      <c r="B824" s="411"/>
      <c r="C824" s="428"/>
      <c r="D824" s="428"/>
      <c r="E824" s="411"/>
      <c r="F824" s="411"/>
      <c r="G824" s="411"/>
      <c r="H824" s="411"/>
      <c r="I824" s="411"/>
      <c r="J824" s="411"/>
      <c r="K824" s="411"/>
      <c r="L824" s="411"/>
      <c r="M824" s="411"/>
      <c r="N824" s="411"/>
      <c r="O824" s="411"/>
      <c r="P824" s="411"/>
      <c r="Q824" s="411"/>
      <c r="R824" s="411"/>
      <c r="S824" s="411"/>
      <c r="T824" s="411"/>
      <c r="U824" s="411"/>
      <c r="V824" s="411"/>
      <c r="W824" s="411"/>
      <c r="X824" s="411"/>
      <c r="Y824" s="411"/>
      <c r="Z824" s="411"/>
      <c r="AA824" s="411"/>
      <c r="AB824" s="411"/>
      <c r="AC824" s="411"/>
      <c r="AD824" s="411"/>
      <c r="AE824" s="411"/>
      <c r="AF824" s="411"/>
      <c r="AG824" s="411"/>
      <c r="AH824" s="411"/>
      <c r="AI824" s="411"/>
      <c r="AJ824" s="411"/>
      <c r="AK824" s="411"/>
      <c r="AL824" s="411"/>
      <c r="AM824" s="411"/>
      <c r="AN824" s="411"/>
      <c r="AO824" s="411"/>
      <c r="AP824" s="411"/>
      <c r="AQ824" s="411"/>
      <c r="AR824" s="411"/>
      <c r="AS824" s="411"/>
      <c r="AT824" s="411"/>
      <c r="AU824" s="411"/>
      <c r="AV824" s="411"/>
      <c r="AW824" s="411"/>
      <c r="AX824" s="411"/>
      <c r="AY824" s="411"/>
      <c r="AZ824" s="411"/>
      <c r="BA824" s="411"/>
    </row>
    <row r="825" spans="2:53" ht="14.25" customHeight="1" x14ac:dyDescent="0.25">
      <c r="B825" s="411"/>
      <c r="C825" s="428"/>
      <c r="D825" s="428"/>
      <c r="E825" s="411"/>
      <c r="F825" s="411"/>
      <c r="G825" s="411"/>
      <c r="H825" s="411"/>
      <c r="I825" s="411"/>
      <c r="J825" s="411"/>
      <c r="K825" s="411"/>
      <c r="L825" s="411"/>
      <c r="M825" s="411"/>
      <c r="N825" s="411"/>
      <c r="O825" s="411"/>
      <c r="P825" s="411"/>
      <c r="Q825" s="411"/>
      <c r="R825" s="411"/>
      <c r="S825" s="411"/>
      <c r="T825" s="411"/>
      <c r="U825" s="411"/>
      <c r="V825" s="411"/>
      <c r="W825" s="411"/>
      <c r="X825" s="411"/>
      <c r="Y825" s="411"/>
      <c r="Z825" s="411"/>
      <c r="AA825" s="411"/>
      <c r="AB825" s="411"/>
      <c r="AC825" s="411"/>
      <c r="AD825" s="411"/>
      <c r="AE825" s="411"/>
      <c r="AF825" s="411"/>
      <c r="AG825" s="411"/>
      <c r="AH825" s="411"/>
      <c r="AI825" s="411"/>
      <c r="AJ825" s="411"/>
      <c r="AK825" s="411"/>
      <c r="AL825" s="411"/>
      <c r="AM825" s="411"/>
      <c r="AN825" s="411"/>
      <c r="AO825" s="411"/>
      <c r="AP825" s="411"/>
      <c r="AQ825" s="411"/>
      <c r="AR825" s="411"/>
      <c r="AS825" s="411"/>
      <c r="AT825" s="411"/>
      <c r="AU825" s="411"/>
      <c r="AV825" s="411"/>
      <c r="AW825" s="411"/>
      <c r="AX825" s="411"/>
      <c r="AY825" s="411"/>
      <c r="AZ825" s="411"/>
      <c r="BA825" s="411"/>
    </row>
    <row r="826" spans="2:53" ht="14.25" customHeight="1" x14ac:dyDescent="0.25">
      <c r="B826" s="411"/>
      <c r="C826" s="428"/>
      <c r="D826" s="428"/>
      <c r="E826" s="411"/>
      <c r="F826" s="411"/>
      <c r="G826" s="411"/>
      <c r="H826" s="411"/>
      <c r="I826" s="411"/>
      <c r="J826" s="411"/>
      <c r="K826" s="411"/>
      <c r="L826" s="411"/>
      <c r="M826" s="411"/>
      <c r="N826" s="411"/>
      <c r="O826" s="411"/>
      <c r="P826" s="411"/>
      <c r="Q826" s="411"/>
      <c r="R826" s="411"/>
      <c r="S826" s="411"/>
      <c r="T826" s="411"/>
      <c r="U826" s="411"/>
      <c r="V826" s="411"/>
      <c r="W826" s="411"/>
      <c r="X826" s="411"/>
      <c r="Y826" s="411"/>
      <c r="Z826" s="411"/>
      <c r="AA826" s="411"/>
      <c r="AB826" s="411"/>
      <c r="AC826" s="411"/>
      <c r="AD826" s="411"/>
      <c r="AE826" s="411"/>
      <c r="AF826" s="411"/>
      <c r="AG826" s="411"/>
      <c r="AH826" s="411"/>
      <c r="AI826" s="411"/>
      <c r="AJ826" s="411"/>
      <c r="AK826" s="411"/>
      <c r="AL826" s="411"/>
      <c r="AM826" s="411"/>
      <c r="AN826" s="411"/>
      <c r="AO826" s="411"/>
      <c r="AP826" s="411"/>
      <c r="AQ826" s="411"/>
      <c r="AR826" s="411"/>
      <c r="AS826" s="411"/>
      <c r="AT826" s="411"/>
      <c r="AU826" s="411"/>
      <c r="AV826" s="411"/>
      <c r="AW826" s="411"/>
      <c r="AX826" s="411"/>
      <c r="AY826" s="411"/>
      <c r="AZ826" s="411"/>
      <c r="BA826" s="411"/>
    </row>
    <row r="827" spans="2:53" ht="14.25" customHeight="1" x14ac:dyDescent="0.25">
      <c r="B827" s="411"/>
      <c r="C827" s="428"/>
      <c r="D827" s="428"/>
      <c r="E827" s="411"/>
      <c r="F827" s="411"/>
      <c r="G827" s="411"/>
      <c r="H827" s="411"/>
      <c r="I827" s="411"/>
      <c r="J827" s="411"/>
      <c r="K827" s="411"/>
      <c r="L827" s="411"/>
      <c r="M827" s="411"/>
      <c r="N827" s="411"/>
      <c r="O827" s="411"/>
      <c r="P827" s="411"/>
      <c r="Q827" s="411"/>
      <c r="R827" s="411"/>
      <c r="S827" s="411"/>
      <c r="T827" s="411"/>
      <c r="U827" s="411"/>
      <c r="V827" s="411"/>
      <c r="W827" s="411"/>
      <c r="X827" s="411"/>
      <c r="Y827" s="411"/>
      <c r="Z827" s="411"/>
      <c r="AA827" s="411"/>
      <c r="AB827" s="411"/>
      <c r="AC827" s="411"/>
      <c r="AD827" s="411"/>
      <c r="AE827" s="411"/>
      <c r="AF827" s="411"/>
      <c r="AG827" s="411"/>
      <c r="AH827" s="411"/>
      <c r="AI827" s="411"/>
      <c r="AJ827" s="411"/>
      <c r="AK827" s="411"/>
      <c r="AL827" s="411"/>
      <c r="AM827" s="411"/>
      <c r="AN827" s="411"/>
      <c r="AO827" s="411"/>
      <c r="AP827" s="411"/>
      <c r="AQ827" s="411"/>
      <c r="AR827" s="411"/>
      <c r="AS827" s="411"/>
      <c r="AT827" s="411"/>
      <c r="AU827" s="411"/>
      <c r="AV827" s="411"/>
      <c r="AW827" s="411"/>
      <c r="AX827" s="411"/>
      <c r="AY827" s="411"/>
      <c r="AZ827" s="411"/>
      <c r="BA827" s="411"/>
    </row>
    <row r="828" spans="2:53" ht="14.25" customHeight="1" x14ac:dyDescent="0.25">
      <c r="B828" s="411"/>
      <c r="C828" s="428"/>
      <c r="D828" s="428"/>
      <c r="E828" s="411"/>
      <c r="F828" s="411"/>
      <c r="G828" s="411"/>
      <c r="H828" s="411"/>
      <c r="I828" s="411"/>
      <c r="J828" s="411"/>
      <c r="K828" s="411"/>
      <c r="L828" s="411"/>
      <c r="M828" s="411"/>
      <c r="N828" s="411"/>
      <c r="O828" s="411"/>
      <c r="P828" s="411"/>
      <c r="Q828" s="411"/>
      <c r="R828" s="411"/>
      <c r="S828" s="411"/>
      <c r="T828" s="411"/>
      <c r="U828" s="411"/>
      <c r="V828" s="411"/>
      <c r="W828" s="411"/>
      <c r="X828" s="411"/>
      <c r="Y828" s="411"/>
      <c r="Z828" s="411"/>
      <c r="AA828" s="411"/>
      <c r="AB828" s="411"/>
      <c r="AC828" s="411"/>
      <c r="AD828" s="411"/>
      <c r="AE828" s="411"/>
      <c r="AF828" s="411"/>
      <c r="AG828" s="411"/>
      <c r="AH828" s="411"/>
      <c r="AI828" s="411"/>
      <c r="AJ828" s="411"/>
      <c r="AK828" s="411"/>
      <c r="AL828" s="411"/>
      <c r="AM828" s="411"/>
      <c r="AN828" s="411"/>
      <c r="AO828" s="411"/>
      <c r="AP828" s="411"/>
      <c r="AQ828" s="411"/>
      <c r="AR828" s="411"/>
      <c r="AS828" s="411"/>
      <c r="AT828" s="411"/>
      <c r="AU828" s="411"/>
      <c r="AV828" s="411"/>
      <c r="AW828" s="411"/>
      <c r="AX828" s="411"/>
      <c r="AY828" s="411"/>
      <c r="AZ828" s="411"/>
      <c r="BA828" s="411"/>
    </row>
    <row r="829" spans="2:53" ht="14.25" customHeight="1" x14ac:dyDescent="0.25">
      <c r="B829" s="411"/>
      <c r="C829" s="428"/>
      <c r="D829" s="428"/>
      <c r="E829" s="411"/>
      <c r="F829" s="411"/>
      <c r="G829" s="411"/>
      <c r="H829" s="411"/>
      <c r="I829" s="411"/>
      <c r="J829" s="411"/>
      <c r="K829" s="411"/>
      <c r="L829" s="411"/>
      <c r="M829" s="411"/>
      <c r="N829" s="411"/>
      <c r="O829" s="411"/>
      <c r="P829" s="411"/>
      <c r="Q829" s="411"/>
      <c r="R829" s="411"/>
      <c r="S829" s="411"/>
      <c r="T829" s="411"/>
      <c r="U829" s="411"/>
      <c r="V829" s="411"/>
      <c r="W829" s="411"/>
      <c r="X829" s="411"/>
      <c r="Y829" s="411"/>
      <c r="Z829" s="411"/>
      <c r="AA829" s="411"/>
      <c r="AB829" s="411"/>
      <c r="AC829" s="411"/>
      <c r="AD829" s="411"/>
      <c r="AE829" s="411"/>
      <c r="AF829" s="411"/>
      <c r="AG829" s="411"/>
      <c r="AH829" s="411"/>
      <c r="AI829" s="411"/>
      <c r="AJ829" s="411"/>
      <c r="AK829" s="411"/>
      <c r="AL829" s="411"/>
      <c r="AM829" s="411"/>
      <c r="AN829" s="411"/>
      <c r="AO829" s="411"/>
      <c r="AP829" s="411"/>
      <c r="AQ829" s="411"/>
      <c r="AR829" s="411"/>
      <c r="AS829" s="411"/>
      <c r="AT829" s="411"/>
      <c r="AU829" s="411"/>
      <c r="AV829" s="411"/>
      <c r="AW829" s="411"/>
      <c r="AX829" s="411"/>
      <c r="AY829" s="411"/>
      <c r="AZ829" s="411"/>
      <c r="BA829" s="411"/>
    </row>
    <row r="830" spans="2:53" ht="14.25" customHeight="1" x14ac:dyDescent="0.25">
      <c r="B830" s="411"/>
      <c r="C830" s="428"/>
      <c r="D830" s="428"/>
      <c r="E830" s="411"/>
      <c r="F830" s="411"/>
      <c r="G830" s="411"/>
      <c r="H830" s="411"/>
      <c r="I830" s="411"/>
      <c r="J830" s="411"/>
      <c r="K830" s="411"/>
      <c r="L830" s="411"/>
      <c r="M830" s="411"/>
      <c r="N830" s="411"/>
      <c r="O830" s="411"/>
      <c r="P830" s="411"/>
      <c r="Q830" s="411"/>
      <c r="R830" s="411"/>
      <c r="S830" s="411"/>
      <c r="T830" s="411"/>
      <c r="U830" s="411"/>
      <c r="V830" s="411"/>
      <c r="W830" s="411"/>
      <c r="X830" s="411"/>
      <c r="Y830" s="411"/>
      <c r="Z830" s="411"/>
      <c r="AA830" s="411"/>
      <c r="AB830" s="411"/>
      <c r="AC830" s="411"/>
      <c r="AD830" s="411"/>
      <c r="AE830" s="411"/>
      <c r="AF830" s="411"/>
      <c r="AG830" s="411"/>
      <c r="AH830" s="411"/>
      <c r="AI830" s="411"/>
      <c r="AJ830" s="411"/>
      <c r="AK830" s="411"/>
      <c r="AL830" s="411"/>
      <c r="AM830" s="411"/>
      <c r="AN830" s="411"/>
      <c r="AO830" s="411"/>
      <c r="AP830" s="411"/>
      <c r="AQ830" s="411"/>
      <c r="AR830" s="411"/>
      <c r="AS830" s="411"/>
      <c r="AT830" s="411"/>
      <c r="AU830" s="411"/>
      <c r="AV830" s="411"/>
      <c r="AW830" s="411"/>
      <c r="AX830" s="411"/>
      <c r="AY830" s="411"/>
      <c r="AZ830" s="411"/>
      <c r="BA830" s="411"/>
    </row>
    <row r="831" spans="2:53" ht="14.25" customHeight="1" x14ac:dyDescent="0.25">
      <c r="B831" s="411"/>
      <c r="C831" s="428"/>
      <c r="D831" s="428"/>
      <c r="E831" s="411"/>
      <c r="F831" s="411"/>
      <c r="G831" s="411"/>
      <c r="H831" s="411"/>
      <c r="I831" s="411"/>
      <c r="J831" s="411"/>
      <c r="K831" s="411"/>
      <c r="L831" s="411"/>
      <c r="M831" s="411"/>
      <c r="N831" s="411"/>
      <c r="O831" s="411"/>
      <c r="P831" s="411"/>
      <c r="Q831" s="411"/>
      <c r="R831" s="411"/>
      <c r="S831" s="411"/>
      <c r="T831" s="411"/>
      <c r="U831" s="411"/>
      <c r="V831" s="411"/>
      <c r="W831" s="411"/>
      <c r="X831" s="411"/>
      <c r="Y831" s="411"/>
      <c r="Z831" s="411"/>
      <c r="AA831" s="411"/>
      <c r="AB831" s="411"/>
      <c r="AC831" s="411"/>
      <c r="AD831" s="411"/>
      <c r="AE831" s="411"/>
      <c r="AF831" s="411"/>
      <c r="AG831" s="411"/>
      <c r="AH831" s="411"/>
      <c r="AI831" s="411"/>
      <c r="AJ831" s="411"/>
      <c r="AK831" s="411"/>
      <c r="AL831" s="411"/>
      <c r="AM831" s="411"/>
      <c r="AN831" s="411"/>
      <c r="AO831" s="411"/>
      <c r="AP831" s="411"/>
      <c r="AQ831" s="411"/>
      <c r="AR831" s="411"/>
      <c r="AS831" s="411"/>
      <c r="AT831" s="411"/>
      <c r="AU831" s="411"/>
      <c r="AV831" s="411"/>
      <c r="AW831" s="411"/>
      <c r="AX831" s="411"/>
      <c r="AY831" s="411"/>
      <c r="AZ831" s="411"/>
      <c r="BA831" s="411"/>
    </row>
    <row r="832" spans="2:53" ht="14.25" customHeight="1" x14ac:dyDescent="0.25">
      <c r="B832" s="411"/>
      <c r="C832" s="428"/>
      <c r="D832" s="428"/>
      <c r="E832" s="411"/>
      <c r="F832" s="411"/>
      <c r="G832" s="411"/>
      <c r="H832" s="411"/>
      <c r="I832" s="411"/>
      <c r="J832" s="411"/>
      <c r="K832" s="411"/>
      <c r="L832" s="411"/>
      <c r="M832" s="411"/>
      <c r="N832" s="411"/>
      <c r="O832" s="411"/>
      <c r="P832" s="411"/>
      <c r="Q832" s="411"/>
      <c r="R832" s="411"/>
      <c r="S832" s="411"/>
      <c r="T832" s="411"/>
      <c r="U832" s="411"/>
      <c r="V832" s="411"/>
      <c r="W832" s="411"/>
      <c r="X832" s="411"/>
      <c r="Y832" s="411"/>
      <c r="Z832" s="411"/>
      <c r="AA832" s="411"/>
      <c r="AB832" s="411"/>
      <c r="AC832" s="411"/>
      <c r="AD832" s="411"/>
      <c r="AE832" s="411"/>
      <c r="AF832" s="411"/>
      <c r="AG832" s="411"/>
      <c r="AH832" s="411"/>
      <c r="AI832" s="411"/>
      <c r="AJ832" s="411"/>
      <c r="AK832" s="411"/>
      <c r="AL832" s="411"/>
      <c r="AM832" s="411"/>
      <c r="AN832" s="411"/>
      <c r="AO832" s="411"/>
      <c r="AP832" s="411"/>
      <c r="AQ832" s="411"/>
      <c r="AR832" s="411"/>
      <c r="AS832" s="411"/>
      <c r="AT832" s="411"/>
      <c r="AU832" s="411"/>
      <c r="AV832" s="411"/>
      <c r="AW832" s="411"/>
      <c r="AX832" s="411"/>
      <c r="AY832" s="411"/>
      <c r="AZ832" s="411"/>
      <c r="BA832" s="411"/>
    </row>
    <row r="833" spans="2:53" ht="14.25" customHeight="1" x14ac:dyDescent="0.25">
      <c r="B833" s="411"/>
      <c r="C833" s="428"/>
      <c r="D833" s="428"/>
      <c r="E833" s="411"/>
      <c r="F833" s="411"/>
      <c r="G833" s="411"/>
      <c r="H833" s="411"/>
      <c r="I833" s="411"/>
      <c r="J833" s="411"/>
      <c r="K833" s="411"/>
      <c r="L833" s="411"/>
      <c r="M833" s="411"/>
      <c r="N833" s="411"/>
      <c r="O833" s="411"/>
      <c r="P833" s="411"/>
      <c r="Q833" s="411"/>
      <c r="R833" s="411"/>
      <c r="S833" s="411"/>
      <c r="T833" s="411"/>
      <c r="U833" s="411"/>
      <c r="V833" s="411"/>
      <c r="W833" s="411"/>
      <c r="X833" s="411"/>
      <c r="Y833" s="411"/>
      <c r="Z833" s="411"/>
      <c r="AA833" s="411"/>
      <c r="AB833" s="411"/>
      <c r="AC833" s="411"/>
      <c r="AD833" s="411"/>
      <c r="AE833" s="411"/>
      <c r="AF833" s="411"/>
      <c r="AG833" s="411"/>
      <c r="AH833" s="411"/>
      <c r="AI833" s="411"/>
      <c r="AJ833" s="411"/>
      <c r="AK833" s="411"/>
      <c r="AL833" s="411"/>
      <c r="AM833" s="411"/>
      <c r="AN833" s="411"/>
      <c r="AO833" s="411"/>
      <c r="AP833" s="411"/>
      <c r="AQ833" s="411"/>
      <c r="AR833" s="411"/>
      <c r="AS833" s="411"/>
      <c r="AT833" s="411"/>
      <c r="AU833" s="411"/>
      <c r="AV833" s="411"/>
      <c r="AW833" s="411"/>
      <c r="AX833" s="411"/>
      <c r="AY833" s="411"/>
      <c r="AZ833" s="411"/>
      <c r="BA833" s="411"/>
    </row>
    <row r="834" spans="2:53" ht="14.25" customHeight="1" x14ac:dyDescent="0.25">
      <c r="B834" s="411"/>
      <c r="C834" s="428"/>
      <c r="D834" s="428"/>
      <c r="E834" s="411"/>
      <c r="F834" s="411"/>
      <c r="G834" s="411"/>
      <c r="H834" s="411"/>
      <c r="I834" s="411"/>
      <c r="J834" s="411"/>
      <c r="K834" s="411"/>
      <c r="L834" s="411"/>
      <c r="M834" s="411"/>
      <c r="N834" s="411"/>
      <c r="O834" s="411"/>
      <c r="P834" s="411"/>
      <c r="Q834" s="411"/>
      <c r="R834" s="411"/>
      <c r="S834" s="411"/>
      <c r="T834" s="411"/>
      <c r="U834" s="411"/>
      <c r="V834" s="411"/>
      <c r="W834" s="411"/>
      <c r="X834" s="411"/>
      <c r="Y834" s="411"/>
      <c r="Z834" s="411"/>
      <c r="AA834" s="411"/>
      <c r="AB834" s="411"/>
      <c r="AC834" s="411"/>
      <c r="AD834" s="411"/>
      <c r="AE834" s="411"/>
      <c r="AF834" s="411"/>
      <c r="AG834" s="411"/>
      <c r="AH834" s="411"/>
      <c r="AI834" s="411"/>
      <c r="AJ834" s="411"/>
      <c r="AK834" s="411"/>
      <c r="AL834" s="411"/>
      <c r="AM834" s="411"/>
      <c r="AN834" s="411"/>
      <c r="AO834" s="411"/>
      <c r="AP834" s="411"/>
      <c r="AQ834" s="411"/>
      <c r="AR834" s="411"/>
      <c r="AS834" s="411"/>
      <c r="AT834" s="411"/>
      <c r="AU834" s="411"/>
      <c r="AV834" s="411"/>
      <c r="AW834" s="411"/>
      <c r="AX834" s="411"/>
      <c r="AY834" s="411"/>
      <c r="AZ834" s="411"/>
      <c r="BA834" s="411"/>
    </row>
    <row r="835" spans="2:53" ht="14.25" customHeight="1" x14ac:dyDescent="0.25">
      <c r="B835" s="411"/>
      <c r="C835" s="428"/>
      <c r="D835" s="428"/>
      <c r="E835" s="411"/>
      <c r="F835" s="411"/>
      <c r="G835" s="411"/>
      <c r="H835" s="411"/>
      <c r="I835" s="411"/>
      <c r="J835" s="411"/>
      <c r="K835" s="411"/>
      <c r="L835" s="411"/>
      <c r="M835" s="411"/>
      <c r="N835" s="411"/>
      <c r="O835" s="411"/>
      <c r="P835" s="411"/>
      <c r="Q835" s="411"/>
      <c r="R835" s="411"/>
      <c r="S835" s="411"/>
      <c r="T835" s="411"/>
      <c r="U835" s="411"/>
      <c r="V835" s="411"/>
      <c r="W835" s="411"/>
      <c r="X835" s="411"/>
      <c r="Y835" s="411"/>
      <c r="Z835" s="411"/>
      <c r="AA835" s="411"/>
      <c r="AB835" s="411"/>
      <c r="AC835" s="411"/>
      <c r="AD835" s="411"/>
      <c r="AE835" s="411"/>
      <c r="AF835" s="411"/>
      <c r="AG835" s="411"/>
      <c r="AH835" s="411"/>
      <c r="AI835" s="411"/>
      <c r="AJ835" s="411"/>
      <c r="AK835" s="411"/>
      <c r="AL835" s="411"/>
      <c r="AM835" s="411"/>
      <c r="AN835" s="411"/>
      <c r="AO835" s="411"/>
      <c r="AP835" s="411"/>
      <c r="AQ835" s="411"/>
      <c r="AR835" s="411"/>
      <c r="AS835" s="411"/>
      <c r="AT835" s="411"/>
      <c r="AU835" s="411"/>
      <c r="AV835" s="411"/>
      <c r="AW835" s="411"/>
      <c r="AX835" s="411"/>
      <c r="AY835" s="411"/>
      <c r="AZ835" s="411"/>
      <c r="BA835" s="411"/>
    </row>
    <row r="836" spans="2:53" ht="14.25" customHeight="1" x14ac:dyDescent="0.25">
      <c r="B836" s="411"/>
      <c r="C836" s="428"/>
      <c r="D836" s="428"/>
      <c r="E836" s="411"/>
      <c r="F836" s="411"/>
      <c r="G836" s="411"/>
      <c r="H836" s="411"/>
      <c r="I836" s="411"/>
      <c r="J836" s="411"/>
      <c r="K836" s="411"/>
      <c r="L836" s="411"/>
      <c r="M836" s="411"/>
      <c r="N836" s="411"/>
      <c r="O836" s="411"/>
      <c r="P836" s="411"/>
      <c r="Q836" s="411"/>
      <c r="R836" s="411"/>
      <c r="S836" s="411"/>
      <c r="T836" s="411"/>
      <c r="U836" s="411"/>
      <c r="V836" s="411"/>
      <c r="W836" s="411"/>
      <c r="X836" s="411"/>
      <c r="Y836" s="411"/>
      <c r="Z836" s="411"/>
      <c r="AA836" s="411"/>
      <c r="AB836" s="411"/>
      <c r="AC836" s="411"/>
      <c r="AD836" s="411"/>
      <c r="AE836" s="411"/>
      <c r="AF836" s="411"/>
      <c r="AG836" s="411"/>
      <c r="AH836" s="411"/>
      <c r="AI836" s="411"/>
      <c r="AJ836" s="411"/>
      <c r="AK836" s="411"/>
      <c r="AL836" s="411"/>
      <c r="AM836" s="411"/>
      <c r="AN836" s="411"/>
      <c r="AO836" s="411"/>
      <c r="AP836" s="411"/>
      <c r="AQ836" s="411"/>
      <c r="AR836" s="411"/>
      <c r="AS836" s="411"/>
      <c r="AT836" s="411"/>
      <c r="AU836" s="411"/>
      <c r="AV836" s="411"/>
      <c r="AW836" s="411"/>
      <c r="AX836" s="411"/>
      <c r="AY836" s="411"/>
      <c r="AZ836" s="411"/>
      <c r="BA836" s="411"/>
    </row>
    <row r="837" spans="2:53" ht="14.25" customHeight="1" x14ac:dyDescent="0.25">
      <c r="B837" s="411"/>
      <c r="C837" s="428"/>
      <c r="D837" s="428"/>
      <c r="E837" s="411"/>
      <c r="F837" s="411"/>
      <c r="G837" s="411"/>
      <c r="H837" s="411"/>
      <c r="I837" s="411"/>
      <c r="J837" s="411"/>
      <c r="K837" s="411"/>
      <c r="L837" s="411"/>
      <c r="M837" s="411"/>
      <c r="N837" s="411"/>
      <c r="O837" s="411"/>
      <c r="P837" s="411"/>
      <c r="Q837" s="411"/>
      <c r="R837" s="411"/>
      <c r="S837" s="411"/>
      <c r="T837" s="411"/>
      <c r="U837" s="411"/>
      <c r="V837" s="411"/>
      <c r="W837" s="411"/>
      <c r="X837" s="411"/>
      <c r="Y837" s="411"/>
      <c r="Z837" s="411"/>
      <c r="AA837" s="411"/>
      <c r="AB837" s="411"/>
      <c r="AC837" s="411"/>
      <c r="AD837" s="411"/>
      <c r="AE837" s="411"/>
      <c r="AF837" s="411"/>
      <c r="AG837" s="411"/>
      <c r="AH837" s="411"/>
      <c r="AI837" s="411"/>
      <c r="AJ837" s="411"/>
      <c r="AK837" s="411"/>
      <c r="AL837" s="411"/>
      <c r="AM837" s="411"/>
      <c r="AN837" s="411"/>
      <c r="AO837" s="411"/>
      <c r="AP837" s="411"/>
      <c r="AQ837" s="411"/>
      <c r="AR837" s="411"/>
      <c r="AS837" s="411"/>
      <c r="AT837" s="411"/>
      <c r="AU837" s="411"/>
      <c r="AV837" s="411"/>
      <c r="AW837" s="411"/>
      <c r="AX837" s="411"/>
      <c r="AY837" s="411"/>
      <c r="AZ837" s="411"/>
      <c r="BA837" s="411"/>
    </row>
    <row r="838" spans="2:53" ht="14.25" customHeight="1" x14ac:dyDescent="0.25">
      <c r="B838" s="411"/>
      <c r="C838" s="428"/>
      <c r="D838" s="428"/>
      <c r="E838" s="411"/>
      <c r="F838" s="411"/>
      <c r="G838" s="411"/>
      <c r="H838" s="411"/>
      <c r="I838" s="411"/>
      <c r="J838" s="411"/>
      <c r="K838" s="411"/>
      <c r="L838" s="411"/>
      <c r="M838" s="411"/>
      <c r="N838" s="411"/>
      <c r="O838" s="411"/>
      <c r="P838" s="411"/>
      <c r="Q838" s="411"/>
      <c r="R838" s="411"/>
      <c r="S838" s="411"/>
      <c r="T838" s="411"/>
      <c r="U838" s="411"/>
      <c r="V838" s="411"/>
      <c r="W838" s="411"/>
      <c r="X838" s="411"/>
      <c r="Y838" s="411"/>
      <c r="Z838" s="411"/>
      <c r="AA838" s="411"/>
      <c r="AB838" s="411"/>
      <c r="AC838" s="411"/>
      <c r="AD838" s="411"/>
      <c r="AE838" s="411"/>
      <c r="AF838" s="411"/>
      <c r="AG838" s="411"/>
      <c r="AH838" s="411"/>
      <c r="AI838" s="411"/>
      <c r="AJ838" s="411"/>
      <c r="AK838" s="411"/>
      <c r="AL838" s="411"/>
      <c r="AM838" s="411"/>
      <c r="AN838" s="411"/>
      <c r="AO838" s="411"/>
      <c r="AP838" s="411"/>
      <c r="AQ838" s="411"/>
      <c r="AR838" s="411"/>
      <c r="AS838" s="411"/>
      <c r="AT838" s="411"/>
      <c r="AU838" s="411"/>
      <c r="AV838" s="411"/>
      <c r="AW838" s="411"/>
      <c r="AX838" s="411"/>
      <c r="AY838" s="411"/>
      <c r="AZ838" s="411"/>
      <c r="BA838" s="411"/>
    </row>
    <row r="839" spans="2:53" ht="14.25" customHeight="1" x14ac:dyDescent="0.25">
      <c r="B839" s="411"/>
      <c r="C839" s="428"/>
      <c r="D839" s="428"/>
      <c r="E839" s="411"/>
      <c r="F839" s="411"/>
      <c r="G839" s="411"/>
      <c r="H839" s="411"/>
      <c r="I839" s="411"/>
      <c r="J839" s="411"/>
      <c r="K839" s="411"/>
      <c r="L839" s="411"/>
      <c r="M839" s="411"/>
      <c r="N839" s="411"/>
      <c r="O839" s="411"/>
      <c r="P839" s="411"/>
      <c r="Q839" s="411"/>
      <c r="R839" s="411"/>
      <c r="S839" s="411"/>
      <c r="T839" s="411"/>
      <c r="U839" s="411"/>
      <c r="V839" s="411"/>
      <c r="W839" s="411"/>
      <c r="X839" s="411"/>
      <c r="Y839" s="411"/>
      <c r="Z839" s="411"/>
      <c r="AA839" s="411"/>
      <c r="AB839" s="411"/>
      <c r="AC839" s="411"/>
      <c r="AD839" s="411"/>
      <c r="AE839" s="411"/>
      <c r="AF839" s="411"/>
      <c r="AG839" s="411"/>
      <c r="AH839" s="411"/>
      <c r="AI839" s="411"/>
      <c r="AJ839" s="411"/>
      <c r="AK839" s="411"/>
      <c r="AL839" s="411"/>
      <c r="AM839" s="411"/>
      <c r="AN839" s="411"/>
      <c r="AO839" s="411"/>
      <c r="AP839" s="411"/>
      <c r="AQ839" s="411"/>
      <c r="AR839" s="411"/>
      <c r="AS839" s="411"/>
      <c r="AT839" s="411"/>
      <c r="AU839" s="411"/>
      <c r="AV839" s="411"/>
      <c r="AW839" s="411"/>
      <c r="AX839" s="411"/>
      <c r="AY839" s="411"/>
      <c r="AZ839" s="411"/>
      <c r="BA839" s="411"/>
    </row>
    <row r="840" spans="2:53" ht="14.25" customHeight="1" x14ac:dyDescent="0.25">
      <c r="B840" s="411"/>
      <c r="C840" s="428"/>
      <c r="D840" s="428"/>
      <c r="E840" s="411"/>
      <c r="F840" s="411"/>
      <c r="G840" s="411"/>
      <c r="H840" s="411"/>
      <c r="I840" s="411"/>
      <c r="J840" s="411"/>
      <c r="K840" s="411"/>
      <c r="L840" s="411"/>
      <c r="M840" s="411"/>
      <c r="N840" s="411"/>
      <c r="O840" s="411"/>
      <c r="P840" s="411"/>
      <c r="Q840" s="411"/>
      <c r="R840" s="411"/>
      <c r="S840" s="411"/>
      <c r="T840" s="411"/>
      <c r="U840" s="411"/>
      <c r="V840" s="411"/>
      <c r="W840" s="411"/>
      <c r="X840" s="411"/>
      <c r="Y840" s="411"/>
      <c r="Z840" s="411"/>
      <c r="AA840" s="411"/>
      <c r="AB840" s="411"/>
      <c r="AC840" s="411"/>
      <c r="AD840" s="411"/>
      <c r="AE840" s="411"/>
      <c r="AF840" s="411"/>
      <c r="AG840" s="411"/>
      <c r="AH840" s="411"/>
      <c r="AI840" s="411"/>
      <c r="AJ840" s="411"/>
      <c r="AK840" s="411"/>
      <c r="AL840" s="411"/>
      <c r="AM840" s="411"/>
      <c r="AN840" s="411"/>
      <c r="AO840" s="411"/>
      <c r="AP840" s="411"/>
      <c r="AQ840" s="411"/>
      <c r="AR840" s="411"/>
      <c r="AS840" s="411"/>
      <c r="AT840" s="411"/>
      <c r="AU840" s="411"/>
      <c r="AV840" s="411"/>
      <c r="AW840" s="411"/>
      <c r="AX840" s="411"/>
      <c r="AY840" s="411"/>
      <c r="AZ840" s="411"/>
      <c r="BA840" s="411"/>
    </row>
    <row r="841" spans="2:53" ht="14.25" customHeight="1" x14ac:dyDescent="0.25">
      <c r="B841" s="411"/>
      <c r="C841" s="428"/>
      <c r="D841" s="428"/>
      <c r="E841" s="411"/>
      <c r="F841" s="411"/>
      <c r="G841" s="411"/>
      <c r="H841" s="411"/>
      <c r="I841" s="411"/>
      <c r="J841" s="411"/>
      <c r="K841" s="411"/>
      <c r="L841" s="411"/>
      <c r="M841" s="411"/>
      <c r="N841" s="411"/>
      <c r="O841" s="411"/>
      <c r="P841" s="411"/>
      <c r="Q841" s="411"/>
      <c r="R841" s="411"/>
      <c r="S841" s="411"/>
      <c r="T841" s="411"/>
      <c r="U841" s="411"/>
      <c r="V841" s="411"/>
      <c r="W841" s="411"/>
      <c r="X841" s="411"/>
      <c r="Y841" s="411"/>
      <c r="Z841" s="411"/>
      <c r="AA841" s="411"/>
      <c r="AB841" s="411"/>
      <c r="AC841" s="411"/>
      <c r="AD841" s="411"/>
      <c r="AE841" s="411"/>
      <c r="AF841" s="411"/>
      <c r="AG841" s="411"/>
      <c r="AH841" s="411"/>
      <c r="AI841" s="411"/>
      <c r="AJ841" s="411"/>
      <c r="AK841" s="411"/>
      <c r="AL841" s="411"/>
      <c r="AM841" s="411"/>
      <c r="AN841" s="411"/>
      <c r="AO841" s="411"/>
      <c r="AP841" s="411"/>
      <c r="AQ841" s="411"/>
      <c r="AR841" s="411"/>
      <c r="AS841" s="411"/>
      <c r="AT841" s="411"/>
      <c r="AU841" s="411"/>
      <c r="AV841" s="411"/>
      <c r="AW841" s="411"/>
      <c r="AX841" s="411"/>
      <c r="AY841" s="411"/>
      <c r="AZ841" s="411"/>
      <c r="BA841" s="411"/>
    </row>
    <row r="842" spans="2:53" ht="14.25" customHeight="1" x14ac:dyDescent="0.25">
      <c r="B842" s="411"/>
      <c r="C842" s="428"/>
      <c r="D842" s="428"/>
      <c r="E842" s="411"/>
      <c r="F842" s="411"/>
      <c r="G842" s="411"/>
      <c r="H842" s="411"/>
      <c r="I842" s="411"/>
      <c r="J842" s="411"/>
      <c r="K842" s="411"/>
      <c r="L842" s="411"/>
      <c r="M842" s="411"/>
      <c r="N842" s="411"/>
      <c r="O842" s="411"/>
      <c r="P842" s="411"/>
      <c r="Q842" s="411"/>
      <c r="R842" s="411"/>
      <c r="S842" s="411"/>
      <c r="T842" s="411"/>
      <c r="U842" s="411"/>
      <c r="V842" s="411"/>
      <c r="W842" s="411"/>
      <c r="X842" s="411"/>
      <c r="Y842" s="411"/>
      <c r="Z842" s="411"/>
      <c r="AA842" s="411"/>
      <c r="AB842" s="411"/>
      <c r="AC842" s="411"/>
      <c r="AD842" s="411"/>
      <c r="AE842" s="411"/>
      <c r="AF842" s="411"/>
      <c r="AG842" s="411"/>
      <c r="AH842" s="411"/>
      <c r="AI842" s="411"/>
      <c r="AJ842" s="411"/>
      <c r="AK842" s="411"/>
      <c r="AL842" s="411"/>
      <c r="AM842" s="411"/>
      <c r="AN842" s="411"/>
      <c r="AO842" s="411"/>
      <c r="AP842" s="411"/>
      <c r="AQ842" s="411"/>
      <c r="AR842" s="411"/>
      <c r="AS842" s="411"/>
      <c r="AT842" s="411"/>
      <c r="AU842" s="411"/>
      <c r="AV842" s="411"/>
      <c r="AW842" s="411"/>
      <c r="AX842" s="411"/>
      <c r="AY842" s="411"/>
      <c r="AZ842" s="411"/>
      <c r="BA842" s="411"/>
    </row>
    <row r="843" spans="2:53" ht="14.25" customHeight="1" x14ac:dyDescent="0.25">
      <c r="B843" s="411"/>
      <c r="C843" s="428"/>
      <c r="D843" s="428"/>
      <c r="E843" s="411"/>
      <c r="F843" s="411"/>
      <c r="G843" s="411"/>
      <c r="H843" s="411"/>
      <c r="I843" s="411"/>
      <c r="J843" s="411"/>
      <c r="K843" s="411"/>
      <c r="L843" s="411"/>
      <c r="M843" s="411"/>
      <c r="N843" s="411"/>
      <c r="O843" s="411"/>
      <c r="P843" s="411"/>
      <c r="Q843" s="411"/>
      <c r="R843" s="411"/>
      <c r="S843" s="411"/>
      <c r="T843" s="411"/>
      <c r="U843" s="411"/>
      <c r="V843" s="411"/>
      <c r="W843" s="411"/>
      <c r="X843" s="411"/>
      <c r="Y843" s="411"/>
      <c r="Z843" s="411"/>
      <c r="AA843" s="411"/>
      <c r="AB843" s="411"/>
      <c r="AC843" s="411"/>
      <c r="AD843" s="411"/>
      <c r="AE843" s="411"/>
      <c r="AF843" s="411"/>
      <c r="AG843" s="411"/>
      <c r="AH843" s="411"/>
      <c r="AI843" s="411"/>
      <c r="AJ843" s="411"/>
      <c r="AK843" s="411"/>
      <c r="AL843" s="411"/>
      <c r="AM843" s="411"/>
      <c r="AN843" s="411"/>
      <c r="AO843" s="411"/>
      <c r="AP843" s="411"/>
      <c r="AQ843" s="411"/>
      <c r="AR843" s="411"/>
      <c r="AS843" s="411"/>
      <c r="AT843" s="411"/>
      <c r="AU843" s="411"/>
      <c r="AV843" s="411"/>
      <c r="AW843" s="411"/>
      <c r="AX843" s="411"/>
      <c r="AY843" s="411"/>
      <c r="AZ843" s="411"/>
      <c r="BA843" s="411"/>
    </row>
    <row r="844" spans="2:53" ht="14.25" customHeight="1" x14ac:dyDescent="0.25">
      <c r="B844" s="411"/>
      <c r="C844" s="428"/>
      <c r="D844" s="428"/>
      <c r="E844" s="411"/>
      <c r="F844" s="411"/>
      <c r="G844" s="411"/>
      <c r="H844" s="411"/>
      <c r="I844" s="411"/>
      <c r="J844" s="411"/>
      <c r="K844" s="411"/>
      <c r="L844" s="411"/>
      <c r="M844" s="411"/>
      <c r="N844" s="411"/>
      <c r="O844" s="411"/>
      <c r="P844" s="411"/>
      <c r="Q844" s="411"/>
      <c r="R844" s="411"/>
      <c r="S844" s="411"/>
      <c r="T844" s="411"/>
      <c r="U844" s="411"/>
      <c r="V844" s="411"/>
      <c r="W844" s="411"/>
      <c r="X844" s="411"/>
      <c r="Y844" s="411"/>
      <c r="Z844" s="411"/>
      <c r="AA844" s="411"/>
      <c r="AB844" s="411"/>
      <c r="AC844" s="411"/>
      <c r="AD844" s="411"/>
      <c r="AE844" s="411"/>
      <c r="AF844" s="411"/>
      <c r="AG844" s="411"/>
      <c r="AH844" s="411"/>
      <c r="AI844" s="411"/>
      <c r="AJ844" s="411"/>
      <c r="AK844" s="411"/>
      <c r="AL844" s="411"/>
      <c r="AM844" s="411"/>
      <c r="AN844" s="411"/>
      <c r="AO844" s="411"/>
      <c r="AP844" s="411"/>
      <c r="AQ844" s="411"/>
      <c r="AR844" s="411"/>
      <c r="AS844" s="411"/>
      <c r="AT844" s="411"/>
      <c r="AU844" s="411"/>
      <c r="AV844" s="411"/>
      <c r="AW844" s="411"/>
      <c r="AX844" s="411"/>
      <c r="AY844" s="411"/>
      <c r="AZ844" s="411"/>
      <c r="BA844" s="411"/>
    </row>
    <row r="845" spans="2:53" ht="14.25" customHeight="1" x14ac:dyDescent="0.25">
      <c r="B845" s="411"/>
      <c r="C845" s="428"/>
      <c r="D845" s="428"/>
      <c r="E845" s="411"/>
      <c r="F845" s="411"/>
      <c r="G845" s="411"/>
      <c r="H845" s="411"/>
      <c r="I845" s="411"/>
      <c r="J845" s="411"/>
      <c r="K845" s="411"/>
      <c r="L845" s="411"/>
      <c r="M845" s="411"/>
      <c r="N845" s="411"/>
      <c r="O845" s="411"/>
      <c r="P845" s="411"/>
      <c r="Q845" s="411"/>
      <c r="R845" s="411"/>
      <c r="S845" s="411"/>
      <c r="T845" s="411"/>
      <c r="U845" s="411"/>
      <c r="V845" s="411"/>
      <c r="W845" s="411"/>
      <c r="X845" s="411"/>
      <c r="Y845" s="411"/>
      <c r="Z845" s="411"/>
      <c r="AA845" s="411"/>
      <c r="AB845" s="411"/>
      <c r="AC845" s="411"/>
      <c r="AD845" s="411"/>
      <c r="AE845" s="411"/>
      <c r="AF845" s="411"/>
      <c r="AG845" s="411"/>
      <c r="AH845" s="411"/>
      <c r="AI845" s="411"/>
      <c r="AJ845" s="411"/>
      <c r="AK845" s="411"/>
      <c r="AL845" s="411"/>
      <c r="AM845" s="411"/>
      <c r="AN845" s="411"/>
      <c r="AO845" s="411"/>
      <c r="AP845" s="411"/>
      <c r="AQ845" s="411"/>
      <c r="AR845" s="411"/>
      <c r="AS845" s="411"/>
      <c r="AT845" s="411"/>
      <c r="AU845" s="411"/>
      <c r="AV845" s="411"/>
      <c r="AW845" s="411"/>
      <c r="AX845" s="411"/>
      <c r="AY845" s="411"/>
      <c r="AZ845" s="411"/>
      <c r="BA845" s="411"/>
    </row>
    <row r="846" spans="2:53" ht="14.25" customHeight="1" x14ac:dyDescent="0.25">
      <c r="B846" s="411"/>
      <c r="C846" s="428"/>
      <c r="D846" s="428"/>
      <c r="E846" s="411"/>
      <c r="F846" s="411"/>
      <c r="G846" s="411"/>
      <c r="H846" s="411"/>
      <c r="I846" s="411"/>
      <c r="J846" s="411"/>
      <c r="K846" s="411"/>
      <c r="L846" s="411"/>
      <c r="M846" s="411"/>
      <c r="N846" s="411"/>
      <c r="O846" s="411"/>
      <c r="P846" s="411"/>
      <c r="Q846" s="411"/>
      <c r="R846" s="411"/>
      <c r="S846" s="411"/>
      <c r="T846" s="411"/>
      <c r="U846" s="411"/>
      <c r="V846" s="411"/>
      <c r="W846" s="411"/>
      <c r="X846" s="411"/>
      <c r="Y846" s="411"/>
      <c r="Z846" s="411"/>
      <c r="AA846" s="411"/>
      <c r="AB846" s="411"/>
      <c r="AC846" s="411"/>
      <c r="AD846" s="411"/>
      <c r="AE846" s="411"/>
      <c r="AF846" s="411"/>
      <c r="AG846" s="411"/>
      <c r="AH846" s="411"/>
      <c r="AI846" s="411"/>
      <c r="AJ846" s="411"/>
      <c r="AK846" s="411"/>
      <c r="AL846" s="411"/>
      <c r="AM846" s="411"/>
      <c r="AN846" s="411"/>
      <c r="AO846" s="411"/>
      <c r="AP846" s="411"/>
      <c r="AQ846" s="411"/>
      <c r="AR846" s="411"/>
      <c r="AS846" s="411"/>
      <c r="AT846" s="411"/>
      <c r="AU846" s="411"/>
      <c r="AV846" s="411"/>
      <c r="AW846" s="411"/>
      <c r="AX846" s="411"/>
      <c r="AY846" s="411"/>
      <c r="AZ846" s="411"/>
      <c r="BA846" s="411"/>
    </row>
    <row r="847" spans="2:53" ht="14.25" customHeight="1" x14ac:dyDescent="0.25">
      <c r="B847" s="411"/>
      <c r="C847" s="428"/>
      <c r="D847" s="428"/>
      <c r="E847" s="411"/>
      <c r="F847" s="411"/>
      <c r="G847" s="411"/>
      <c r="H847" s="411"/>
      <c r="I847" s="411"/>
      <c r="J847" s="411"/>
      <c r="K847" s="411"/>
      <c r="L847" s="411"/>
      <c r="M847" s="411"/>
      <c r="N847" s="411"/>
      <c r="O847" s="411"/>
      <c r="P847" s="411"/>
      <c r="Q847" s="411"/>
      <c r="R847" s="411"/>
      <c r="S847" s="411"/>
      <c r="T847" s="411"/>
      <c r="U847" s="411"/>
      <c r="V847" s="411"/>
      <c r="W847" s="411"/>
      <c r="X847" s="411"/>
      <c r="Y847" s="411"/>
      <c r="Z847" s="411"/>
      <c r="AA847" s="411"/>
      <c r="AB847" s="411"/>
      <c r="AC847" s="411"/>
      <c r="AD847" s="411"/>
      <c r="AE847" s="411"/>
      <c r="AF847" s="411"/>
      <c r="AG847" s="411"/>
      <c r="AH847" s="411"/>
      <c r="AI847" s="411"/>
      <c r="AJ847" s="411"/>
      <c r="AK847" s="411"/>
      <c r="AL847" s="411"/>
      <c r="AM847" s="411"/>
      <c r="AN847" s="411"/>
      <c r="AO847" s="411"/>
      <c r="AP847" s="411"/>
      <c r="AQ847" s="411"/>
      <c r="AR847" s="411"/>
      <c r="AS847" s="411"/>
      <c r="AT847" s="411"/>
      <c r="AU847" s="411"/>
      <c r="AV847" s="411"/>
      <c r="AW847" s="411"/>
      <c r="AX847" s="411"/>
      <c r="AY847" s="411"/>
      <c r="AZ847" s="411"/>
      <c r="BA847" s="411"/>
    </row>
    <row r="848" spans="2:53" ht="14.25" customHeight="1" x14ac:dyDescent="0.25">
      <c r="B848" s="411"/>
      <c r="C848" s="428"/>
      <c r="D848" s="428"/>
      <c r="E848" s="411"/>
      <c r="F848" s="411"/>
      <c r="G848" s="411"/>
      <c r="H848" s="411"/>
      <c r="I848" s="411"/>
      <c r="J848" s="411"/>
      <c r="K848" s="411"/>
      <c r="L848" s="411"/>
      <c r="M848" s="411"/>
      <c r="N848" s="411"/>
      <c r="O848" s="411"/>
      <c r="P848" s="411"/>
      <c r="Q848" s="411"/>
      <c r="R848" s="411"/>
      <c r="S848" s="411"/>
      <c r="T848" s="411"/>
      <c r="U848" s="411"/>
      <c r="V848" s="411"/>
      <c r="W848" s="411"/>
      <c r="X848" s="411"/>
      <c r="Y848" s="411"/>
      <c r="Z848" s="411"/>
      <c r="AA848" s="411"/>
      <c r="AB848" s="411"/>
      <c r="AC848" s="411"/>
      <c r="AD848" s="411"/>
      <c r="AE848" s="411"/>
      <c r="AF848" s="411"/>
      <c r="AG848" s="411"/>
      <c r="AH848" s="411"/>
      <c r="AI848" s="411"/>
      <c r="AJ848" s="411"/>
      <c r="AK848" s="411"/>
      <c r="AL848" s="411"/>
      <c r="AM848" s="411"/>
      <c r="AN848" s="411"/>
      <c r="AO848" s="411"/>
      <c r="AP848" s="411"/>
      <c r="AQ848" s="411"/>
      <c r="AR848" s="411"/>
      <c r="AS848" s="411"/>
      <c r="AT848" s="411"/>
      <c r="AU848" s="411"/>
      <c r="AV848" s="411"/>
      <c r="AW848" s="411"/>
      <c r="AX848" s="411"/>
      <c r="AY848" s="411"/>
      <c r="AZ848" s="411"/>
      <c r="BA848" s="411"/>
    </row>
    <row r="849" spans="2:53" ht="14.25" customHeight="1" x14ac:dyDescent="0.25">
      <c r="B849" s="411"/>
      <c r="C849" s="428"/>
      <c r="D849" s="428"/>
      <c r="E849" s="411"/>
      <c r="F849" s="411"/>
      <c r="G849" s="411"/>
      <c r="H849" s="411"/>
      <c r="I849" s="411"/>
      <c r="J849" s="411"/>
      <c r="K849" s="411"/>
      <c r="L849" s="411"/>
      <c r="M849" s="411"/>
      <c r="N849" s="411"/>
      <c r="O849" s="411"/>
      <c r="P849" s="411"/>
      <c r="Q849" s="411"/>
      <c r="R849" s="411"/>
      <c r="S849" s="411"/>
      <c r="T849" s="411"/>
      <c r="U849" s="411"/>
      <c r="V849" s="411"/>
      <c r="W849" s="411"/>
      <c r="X849" s="411"/>
      <c r="Y849" s="411"/>
      <c r="Z849" s="411"/>
      <c r="AA849" s="411"/>
      <c r="AB849" s="411"/>
      <c r="AC849" s="411"/>
      <c r="AD849" s="411"/>
      <c r="AE849" s="411"/>
      <c r="AF849" s="411"/>
      <c r="AG849" s="411"/>
      <c r="AH849" s="411"/>
      <c r="AI849" s="411"/>
      <c r="AJ849" s="411"/>
      <c r="AK849" s="411"/>
      <c r="AL849" s="411"/>
      <c r="AM849" s="411"/>
      <c r="AN849" s="411"/>
      <c r="AO849" s="411"/>
      <c r="AP849" s="411"/>
      <c r="AQ849" s="411"/>
      <c r="AR849" s="411"/>
      <c r="AS849" s="411"/>
      <c r="AT849" s="411"/>
      <c r="AU849" s="411"/>
      <c r="AV849" s="411"/>
      <c r="AW849" s="411"/>
      <c r="AX849" s="411"/>
      <c r="AY849" s="411"/>
      <c r="AZ849" s="411"/>
      <c r="BA849" s="411"/>
    </row>
    <row r="850" spans="2:53" ht="14.25" customHeight="1" x14ac:dyDescent="0.25">
      <c r="B850" s="411"/>
      <c r="C850" s="428"/>
      <c r="D850" s="428"/>
      <c r="E850" s="411"/>
      <c r="F850" s="411"/>
      <c r="G850" s="411"/>
      <c r="H850" s="411"/>
      <c r="I850" s="411"/>
      <c r="J850" s="411"/>
      <c r="K850" s="411"/>
      <c r="L850" s="411"/>
      <c r="M850" s="411"/>
      <c r="N850" s="411"/>
      <c r="O850" s="411"/>
      <c r="P850" s="411"/>
      <c r="Q850" s="411"/>
      <c r="R850" s="411"/>
      <c r="S850" s="411"/>
      <c r="T850" s="411"/>
      <c r="U850" s="411"/>
      <c r="V850" s="411"/>
      <c r="W850" s="411"/>
      <c r="X850" s="411"/>
      <c r="Y850" s="411"/>
      <c r="Z850" s="411"/>
      <c r="AA850" s="411"/>
      <c r="AB850" s="411"/>
      <c r="AC850" s="411"/>
      <c r="AD850" s="411"/>
      <c r="AE850" s="411"/>
      <c r="AF850" s="411"/>
      <c r="AG850" s="411"/>
      <c r="AH850" s="411"/>
      <c r="AI850" s="411"/>
      <c r="AJ850" s="411"/>
      <c r="AK850" s="411"/>
      <c r="AL850" s="411"/>
      <c r="AM850" s="411"/>
      <c r="AN850" s="411"/>
      <c r="AO850" s="411"/>
      <c r="AP850" s="411"/>
      <c r="AQ850" s="411"/>
      <c r="AR850" s="411"/>
      <c r="AS850" s="411"/>
      <c r="AT850" s="411"/>
      <c r="AU850" s="411"/>
      <c r="AV850" s="411"/>
      <c r="AW850" s="411"/>
      <c r="AX850" s="411"/>
      <c r="AY850" s="411"/>
      <c r="AZ850" s="411"/>
      <c r="BA850" s="411"/>
    </row>
    <row r="851" spans="2:53" ht="14.25" customHeight="1" x14ac:dyDescent="0.25">
      <c r="B851" s="411"/>
      <c r="C851" s="428"/>
      <c r="D851" s="428"/>
      <c r="E851" s="411"/>
      <c r="F851" s="411"/>
      <c r="G851" s="411"/>
      <c r="H851" s="411"/>
      <c r="I851" s="411"/>
      <c r="J851" s="411"/>
      <c r="K851" s="411"/>
      <c r="L851" s="411"/>
      <c r="M851" s="411"/>
      <c r="N851" s="411"/>
      <c r="O851" s="411"/>
      <c r="P851" s="411"/>
      <c r="Q851" s="411"/>
      <c r="R851" s="411"/>
      <c r="S851" s="411"/>
      <c r="T851" s="411"/>
      <c r="U851" s="411"/>
      <c r="V851" s="411"/>
      <c r="W851" s="411"/>
      <c r="X851" s="411"/>
      <c r="Y851" s="411"/>
      <c r="Z851" s="411"/>
      <c r="AA851" s="411"/>
      <c r="AB851" s="411"/>
      <c r="AC851" s="411"/>
      <c r="AD851" s="411"/>
      <c r="AE851" s="411"/>
      <c r="AF851" s="411"/>
      <c r="AG851" s="411"/>
      <c r="AH851" s="411"/>
      <c r="AI851" s="411"/>
      <c r="AJ851" s="411"/>
      <c r="AK851" s="411"/>
      <c r="AL851" s="411"/>
      <c r="AM851" s="411"/>
      <c r="AN851" s="411"/>
      <c r="AO851" s="411"/>
      <c r="AP851" s="411"/>
      <c r="AQ851" s="411"/>
      <c r="AR851" s="411"/>
      <c r="AS851" s="411"/>
      <c r="AT851" s="411"/>
      <c r="AU851" s="411"/>
      <c r="AV851" s="411"/>
      <c r="AW851" s="411"/>
      <c r="AX851" s="411"/>
      <c r="AY851" s="411"/>
      <c r="AZ851" s="411"/>
      <c r="BA851" s="411"/>
    </row>
    <row r="852" spans="2:53" ht="14.25" customHeight="1" x14ac:dyDescent="0.25">
      <c r="B852" s="411"/>
      <c r="C852" s="428"/>
      <c r="D852" s="428"/>
      <c r="E852" s="411"/>
      <c r="F852" s="411"/>
      <c r="G852" s="411"/>
      <c r="H852" s="411"/>
      <c r="I852" s="411"/>
      <c r="J852" s="411"/>
      <c r="K852" s="411"/>
      <c r="L852" s="411"/>
      <c r="M852" s="411"/>
      <c r="N852" s="411"/>
      <c r="O852" s="411"/>
      <c r="P852" s="411"/>
      <c r="Q852" s="411"/>
      <c r="R852" s="411"/>
      <c r="S852" s="411"/>
      <c r="T852" s="411"/>
      <c r="U852" s="411"/>
      <c r="V852" s="411"/>
      <c r="W852" s="411"/>
      <c r="X852" s="411"/>
      <c r="Y852" s="411"/>
      <c r="Z852" s="411"/>
      <c r="AA852" s="411"/>
      <c r="AB852" s="411"/>
      <c r="AC852" s="411"/>
      <c r="AD852" s="411"/>
      <c r="AE852" s="411"/>
      <c r="AF852" s="411"/>
      <c r="AG852" s="411"/>
      <c r="AH852" s="411"/>
      <c r="AI852" s="411"/>
      <c r="AJ852" s="411"/>
      <c r="AK852" s="411"/>
      <c r="AL852" s="411"/>
      <c r="AM852" s="411"/>
      <c r="AN852" s="411"/>
      <c r="AO852" s="411"/>
      <c r="AP852" s="411"/>
      <c r="AQ852" s="411"/>
      <c r="AR852" s="411"/>
      <c r="AS852" s="411"/>
      <c r="AT852" s="411"/>
      <c r="AU852" s="411"/>
      <c r="AV852" s="411"/>
      <c r="AW852" s="411"/>
      <c r="AX852" s="411"/>
      <c r="AY852" s="411"/>
      <c r="AZ852" s="411"/>
      <c r="BA852" s="411"/>
    </row>
    <row r="853" spans="2:53" ht="14.25" customHeight="1" x14ac:dyDescent="0.25">
      <c r="B853" s="411"/>
      <c r="C853" s="428"/>
      <c r="D853" s="428"/>
      <c r="E853" s="411"/>
      <c r="F853" s="411"/>
      <c r="G853" s="411"/>
      <c r="H853" s="411"/>
      <c r="I853" s="411"/>
      <c r="J853" s="411"/>
      <c r="K853" s="411"/>
      <c r="L853" s="411"/>
      <c r="M853" s="411"/>
      <c r="N853" s="411"/>
      <c r="O853" s="411"/>
      <c r="P853" s="411"/>
      <c r="Q853" s="411"/>
      <c r="R853" s="411"/>
      <c r="S853" s="411"/>
      <c r="T853" s="411"/>
      <c r="U853" s="411"/>
      <c r="V853" s="411"/>
      <c r="W853" s="411"/>
      <c r="X853" s="411"/>
      <c r="Y853" s="411"/>
      <c r="Z853" s="411"/>
      <c r="AA853" s="411"/>
      <c r="AB853" s="411"/>
      <c r="AC853" s="411"/>
      <c r="AD853" s="411"/>
      <c r="AE853" s="411"/>
      <c r="AF853" s="411"/>
      <c r="AG853" s="411"/>
      <c r="AH853" s="411"/>
      <c r="AI853" s="411"/>
      <c r="AJ853" s="411"/>
      <c r="AK853" s="411"/>
      <c r="AL853" s="411"/>
      <c r="AM853" s="411"/>
      <c r="AN853" s="411"/>
      <c r="AO853" s="411"/>
      <c r="AP853" s="411"/>
      <c r="AQ853" s="411"/>
      <c r="AR853" s="411"/>
      <c r="AS853" s="411"/>
      <c r="AT853" s="411"/>
      <c r="AU853" s="411"/>
      <c r="AV853" s="411"/>
      <c r="AW853" s="411"/>
      <c r="AX853" s="411"/>
      <c r="AY853" s="411"/>
      <c r="AZ853" s="411"/>
      <c r="BA853" s="411"/>
    </row>
    <row r="854" spans="2:53" ht="14.25" customHeight="1" x14ac:dyDescent="0.25">
      <c r="B854" s="411"/>
      <c r="C854" s="428"/>
      <c r="D854" s="428"/>
      <c r="E854" s="411"/>
      <c r="F854" s="411"/>
      <c r="G854" s="411"/>
      <c r="H854" s="411"/>
      <c r="I854" s="411"/>
      <c r="J854" s="411"/>
      <c r="K854" s="411"/>
      <c r="L854" s="411"/>
      <c r="M854" s="411"/>
      <c r="N854" s="411"/>
      <c r="O854" s="411"/>
      <c r="P854" s="411"/>
      <c r="Q854" s="411"/>
      <c r="R854" s="411"/>
      <c r="S854" s="411"/>
      <c r="T854" s="411"/>
      <c r="U854" s="411"/>
      <c r="V854" s="411"/>
      <c r="W854" s="411"/>
      <c r="X854" s="411"/>
      <c r="Y854" s="411"/>
      <c r="Z854" s="411"/>
      <c r="AA854" s="411"/>
      <c r="AB854" s="411"/>
      <c r="AC854" s="411"/>
      <c r="AD854" s="411"/>
      <c r="AE854" s="411"/>
      <c r="AF854" s="411"/>
      <c r="AG854" s="411"/>
      <c r="AH854" s="411"/>
      <c r="AI854" s="411"/>
      <c r="AJ854" s="411"/>
      <c r="AK854" s="411"/>
      <c r="AL854" s="411"/>
      <c r="AM854" s="411"/>
      <c r="AN854" s="411"/>
      <c r="AO854" s="411"/>
      <c r="AP854" s="411"/>
      <c r="AQ854" s="411"/>
      <c r="AR854" s="411"/>
      <c r="AS854" s="411"/>
      <c r="AT854" s="411"/>
      <c r="AU854" s="411"/>
      <c r="AV854" s="411"/>
      <c r="AW854" s="411"/>
      <c r="AX854" s="411"/>
      <c r="AY854" s="411"/>
      <c r="AZ854" s="411"/>
      <c r="BA854" s="411"/>
    </row>
    <row r="855" spans="2:53" ht="14.25" customHeight="1" x14ac:dyDescent="0.25">
      <c r="B855" s="411"/>
      <c r="C855" s="428"/>
      <c r="D855" s="428"/>
      <c r="E855" s="411"/>
      <c r="F855" s="411"/>
      <c r="G855" s="411"/>
      <c r="H855" s="411"/>
      <c r="I855" s="411"/>
      <c r="J855" s="411"/>
      <c r="K855" s="411"/>
      <c r="L855" s="411"/>
      <c r="M855" s="411"/>
      <c r="N855" s="411"/>
      <c r="O855" s="411"/>
      <c r="P855" s="411"/>
      <c r="Q855" s="411"/>
      <c r="R855" s="411"/>
      <c r="S855" s="411"/>
      <c r="T855" s="411"/>
      <c r="U855" s="411"/>
      <c r="V855" s="411"/>
      <c r="W855" s="411"/>
      <c r="X855" s="411"/>
      <c r="Y855" s="411"/>
      <c r="Z855" s="411"/>
      <c r="AA855" s="411"/>
      <c r="AB855" s="411"/>
      <c r="AC855" s="411"/>
      <c r="AD855" s="411"/>
      <c r="AE855" s="411"/>
      <c r="AF855" s="411"/>
      <c r="AG855" s="411"/>
      <c r="AH855" s="411"/>
      <c r="AI855" s="411"/>
      <c r="AJ855" s="411"/>
      <c r="AK855" s="411"/>
      <c r="AL855" s="411"/>
      <c r="AM855" s="411"/>
      <c r="AN855" s="411"/>
      <c r="AO855" s="411"/>
      <c r="AP855" s="411"/>
      <c r="AQ855" s="411"/>
      <c r="AR855" s="411"/>
      <c r="AS855" s="411"/>
      <c r="AT855" s="411"/>
      <c r="AU855" s="411"/>
      <c r="AV855" s="411"/>
      <c r="AW855" s="411"/>
      <c r="AX855" s="411"/>
      <c r="AY855" s="411"/>
      <c r="AZ855" s="411"/>
      <c r="BA855" s="411"/>
    </row>
    <row r="856" spans="2:53" ht="14.25" customHeight="1" x14ac:dyDescent="0.25">
      <c r="B856" s="411"/>
      <c r="C856" s="428"/>
      <c r="D856" s="428"/>
      <c r="E856" s="411"/>
      <c r="F856" s="411"/>
      <c r="G856" s="411"/>
      <c r="H856" s="411"/>
      <c r="I856" s="411"/>
      <c r="J856" s="411"/>
      <c r="K856" s="411"/>
      <c r="L856" s="411"/>
      <c r="M856" s="411"/>
      <c r="N856" s="411"/>
      <c r="O856" s="411"/>
      <c r="P856" s="411"/>
      <c r="Q856" s="411"/>
      <c r="R856" s="411"/>
      <c r="S856" s="411"/>
      <c r="T856" s="411"/>
      <c r="U856" s="411"/>
      <c r="V856" s="411"/>
      <c r="W856" s="411"/>
      <c r="X856" s="411"/>
      <c r="Y856" s="411"/>
      <c r="Z856" s="411"/>
      <c r="AA856" s="411"/>
      <c r="AB856" s="411"/>
      <c r="AC856" s="411"/>
      <c r="AD856" s="411"/>
      <c r="AE856" s="411"/>
      <c r="AF856" s="411"/>
      <c r="AG856" s="411"/>
      <c r="AH856" s="411"/>
      <c r="AI856" s="411"/>
      <c r="AJ856" s="411"/>
      <c r="AK856" s="411"/>
      <c r="AL856" s="411"/>
      <c r="AM856" s="411"/>
      <c r="AN856" s="411"/>
      <c r="AO856" s="411"/>
      <c r="AP856" s="411"/>
      <c r="AQ856" s="411"/>
      <c r="AR856" s="411"/>
      <c r="AS856" s="411"/>
      <c r="AT856" s="411"/>
      <c r="AU856" s="411"/>
      <c r="AV856" s="411"/>
      <c r="AW856" s="411"/>
      <c r="AX856" s="411"/>
      <c r="AY856" s="411"/>
      <c r="AZ856" s="411"/>
      <c r="BA856" s="411"/>
    </row>
    <row r="857" spans="2:53" ht="14.25" customHeight="1" x14ac:dyDescent="0.25">
      <c r="B857" s="411"/>
      <c r="C857" s="428"/>
      <c r="D857" s="428"/>
      <c r="E857" s="411"/>
      <c r="F857" s="411"/>
      <c r="G857" s="411"/>
      <c r="H857" s="411"/>
      <c r="I857" s="411"/>
      <c r="J857" s="411"/>
      <c r="K857" s="411"/>
      <c r="L857" s="411"/>
      <c r="M857" s="411"/>
      <c r="N857" s="411"/>
      <c r="O857" s="411"/>
      <c r="P857" s="411"/>
      <c r="Q857" s="411"/>
      <c r="R857" s="411"/>
      <c r="S857" s="411"/>
      <c r="T857" s="411"/>
      <c r="U857" s="411"/>
      <c r="V857" s="411"/>
      <c r="W857" s="411"/>
      <c r="X857" s="411"/>
      <c r="Y857" s="411"/>
      <c r="Z857" s="411"/>
      <c r="AA857" s="411"/>
      <c r="AB857" s="411"/>
      <c r="AC857" s="411"/>
      <c r="AD857" s="411"/>
      <c r="AE857" s="411"/>
      <c r="AF857" s="411"/>
      <c r="AG857" s="411"/>
      <c r="AH857" s="411"/>
      <c r="AI857" s="411"/>
      <c r="AJ857" s="411"/>
      <c r="AK857" s="411"/>
      <c r="AL857" s="411"/>
      <c r="AM857" s="411"/>
      <c r="AN857" s="411"/>
      <c r="AO857" s="411"/>
      <c r="AP857" s="411"/>
      <c r="AQ857" s="411"/>
      <c r="AR857" s="411"/>
      <c r="AS857" s="411"/>
      <c r="AT857" s="411"/>
      <c r="AU857" s="411"/>
      <c r="AV857" s="411"/>
      <c r="AW857" s="411"/>
      <c r="AX857" s="411"/>
      <c r="AY857" s="411"/>
      <c r="AZ857" s="411"/>
      <c r="BA857" s="411"/>
    </row>
    <row r="858" spans="2:53" ht="14.25" customHeight="1" x14ac:dyDescent="0.25">
      <c r="B858" s="411"/>
      <c r="C858" s="428"/>
      <c r="D858" s="428"/>
      <c r="E858" s="411"/>
      <c r="F858" s="411"/>
      <c r="G858" s="411"/>
      <c r="H858" s="411"/>
      <c r="I858" s="411"/>
      <c r="J858" s="411"/>
      <c r="K858" s="411"/>
      <c r="L858" s="411"/>
      <c r="M858" s="411"/>
      <c r="N858" s="411"/>
      <c r="O858" s="411"/>
      <c r="P858" s="411"/>
      <c r="Q858" s="411"/>
      <c r="R858" s="411"/>
      <c r="S858" s="411"/>
      <c r="T858" s="411"/>
      <c r="U858" s="411"/>
      <c r="V858" s="411"/>
      <c r="W858" s="411"/>
      <c r="X858" s="411"/>
      <c r="Y858" s="411"/>
      <c r="Z858" s="411"/>
      <c r="AA858" s="411"/>
      <c r="AB858" s="411"/>
      <c r="AC858" s="411"/>
      <c r="AD858" s="411"/>
      <c r="AE858" s="411"/>
      <c r="AF858" s="411"/>
      <c r="AG858" s="411"/>
      <c r="AH858" s="411"/>
      <c r="AI858" s="411"/>
      <c r="AJ858" s="411"/>
      <c r="AK858" s="411"/>
      <c r="AL858" s="411"/>
      <c r="AM858" s="411"/>
      <c r="AN858" s="411"/>
      <c r="AO858" s="411"/>
      <c r="AP858" s="411"/>
      <c r="AQ858" s="411"/>
      <c r="AR858" s="411"/>
      <c r="AS858" s="411"/>
      <c r="AT858" s="411"/>
      <c r="AU858" s="411"/>
      <c r="AV858" s="411"/>
      <c r="AW858" s="411"/>
      <c r="AX858" s="411"/>
      <c r="AY858" s="411"/>
      <c r="AZ858" s="411"/>
      <c r="BA858" s="411"/>
    </row>
    <row r="859" spans="2:53" ht="14.25" customHeight="1" x14ac:dyDescent="0.25">
      <c r="B859" s="411"/>
      <c r="C859" s="428"/>
      <c r="D859" s="428"/>
      <c r="E859" s="411"/>
      <c r="F859" s="411"/>
      <c r="G859" s="411"/>
      <c r="H859" s="411"/>
      <c r="I859" s="411"/>
      <c r="J859" s="411"/>
      <c r="K859" s="411"/>
      <c r="L859" s="411"/>
      <c r="M859" s="411"/>
      <c r="N859" s="411"/>
      <c r="O859" s="411"/>
      <c r="P859" s="411"/>
      <c r="Q859" s="411"/>
      <c r="R859" s="411"/>
      <c r="S859" s="411"/>
      <c r="T859" s="411"/>
      <c r="U859" s="411"/>
      <c r="V859" s="411"/>
      <c r="W859" s="411"/>
      <c r="X859" s="411"/>
      <c r="Y859" s="411"/>
      <c r="Z859" s="411"/>
      <c r="AA859" s="411"/>
      <c r="AB859" s="411"/>
      <c r="AC859" s="411"/>
      <c r="AD859" s="411"/>
      <c r="AE859" s="411"/>
      <c r="AF859" s="411"/>
      <c r="AG859" s="411"/>
      <c r="AH859" s="411"/>
      <c r="AI859" s="411"/>
      <c r="AJ859" s="411"/>
      <c r="AK859" s="411"/>
      <c r="AL859" s="411"/>
      <c r="AM859" s="411"/>
      <c r="AN859" s="411"/>
      <c r="AO859" s="411"/>
      <c r="AP859" s="411"/>
      <c r="AQ859" s="411"/>
      <c r="AR859" s="411"/>
      <c r="AS859" s="411"/>
      <c r="AT859" s="411"/>
      <c r="AU859" s="411"/>
      <c r="AV859" s="411"/>
      <c r="AW859" s="411"/>
      <c r="AX859" s="411"/>
      <c r="AY859" s="411"/>
      <c r="AZ859" s="411"/>
      <c r="BA859" s="411"/>
    </row>
    <row r="860" spans="2:53" ht="14.25" customHeight="1" x14ac:dyDescent="0.25">
      <c r="B860" s="411"/>
      <c r="C860" s="428"/>
      <c r="D860" s="428"/>
      <c r="E860" s="411"/>
      <c r="F860" s="411"/>
      <c r="G860" s="411"/>
      <c r="H860" s="411"/>
      <c r="I860" s="411"/>
      <c r="J860" s="411"/>
      <c r="K860" s="411"/>
      <c r="L860" s="411"/>
      <c r="M860" s="411"/>
      <c r="N860" s="411"/>
      <c r="O860" s="411"/>
      <c r="P860" s="411"/>
      <c r="Q860" s="411"/>
      <c r="R860" s="411"/>
      <c r="S860" s="411"/>
      <c r="T860" s="411"/>
      <c r="U860" s="411"/>
      <c r="V860" s="411"/>
      <c r="W860" s="411"/>
      <c r="X860" s="411"/>
      <c r="Y860" s="411"/>
      <c r="Z860" s="411"/>
      <c r="AA860" s="411"/>
      <c r="AB860" s="411"/>
      <c r="AC860" s="411"/>
      <c r="AD860" s="411"/>
      <c r="AE860" s="411"/>
      <c r="AF860" s="411"/>
      <c r="AG860" s="411"/>
      <c r="AH860" s="411"/>
      <c r="AI860" s="411"/>
      <c r="AJ860" s="411"/>
      <c r="AK860" s="411"/>
      <c r="AL860" s="411"/>
      <c r="AM860" s="411"/>
      <c r="AN860" s="411"/>
      <c r="AO860" s="411"/>
      <c r="AP860" s="411"/>
      <c r="AQ860" s="411"/>
      <c r="AR860" s="411"/>
      <c r="AS860" s="411"/>
      <c r="AT860" s="411"/>
      <c r="AU860" s="411"/>
      <c r="AV860" s="411"/>
      <c r="AW860" s="411"/>
      <c r="AX860" s="411"/>
      <c r="AY860" s="411"/>
      <c r="AZ860" s="411"/>
      <c r="BA860" s="411"/>
    </row>
    <row r="861" spans="2:53" ht="14.25" customHeight="1" x14ac:dyDescent="0.25">
      <c r="B861" s="411"/>
      <c r="C861" s="428"/>
      <c r="D861" s="428"/>
      <c r="E861" s="411"/>
      <c r="F861" s="411"/>
      <c r="G861" s="411"/>
      <c r="H861" s="411"/>
      <c r="I861" s="411"/>
      <c r="J861" s="411"/>
      <c r="K861" s="411"/>
      <c r="L861" s="411"/>
      <c r="M861" s="411"/>
      <c r="N861" s="411"/>
      <c r="O861" s="411"/>
      <c r="P861" s="411"/>
      <c r="Q861" s="411"/>
      <c r="R861" s="411"/>
      <c r="S861" s="411"/>
      <c r="T861" s="411"/>
      <c r="U861" s="411"/>
      <c r="V861" s="411"/>
      <c r="W861" s="411"/>
      <c r="X861" s="411"/>
      <c r="Y861" s="411"/>
      <c r="Z861" s="411"/>
      <c r="AA861" s="411"/>
      <c r="AB861" s="411"/>
      <c r="AC861" s="411"/>
      <c r="AD861" s="411"/>
      <c r="AE861" s="411"/>
      <c r="AF861" s="411"/>
      <c r="AG861" s="411"/>
      <c r="AH861" s="411"/>
      <c r="AI861" s="411"/>
      <c r="AJ861" s="411"/>
      <c r="AK861" s="411"/>
      <c r="AL861" s="411"/>
      <c r="AM861" s="411"/>
      <c r="AN861" s="411"/>
      <c r="AO861" s="411"/>
      <c r="AP861" s="411"/>
      <c r="AQ861" s="411"/>
      <c r="AR861" s="411"/>
      <c r="AS861" s="411"/>
      <c r="AT861" s="411"/>
      <c r="AU861" s="411"/>
      <c r="AV861" s="411"/>
      <c r="AW861" s="411"/>
      <c r="AX861" s="411"/>
      <c r="AY861" s="411"/>
      <c r="AZ861" s="411"/>
      <c r="BA861" s="411"/>
    </row>
    <row r="862" spans="2:53" ht="14.25" customHeight="1" x14ac:dyDescent="0.25">
      <c r="B862" s="411"/>
      <c r="C862" s="428"/>
      <c r="D862" s="428"/>
      <c r="E862" s="411"/>
      <c r="F862" s="411"/>
      <c r="G862" s="411"/>
      <c r="H862" s="411"/>
      <c r="I862" s="411"/>
      <c r="J862" s="411"/>
      <c r="K862" s="411"/>
      <c r="L862" s="411"/>
      <c r="M862" s="411"/>
      <c r="N862" s="411"/>
      <c r="O862" s="411"/>
      <c r="P862" s="411"/>
      <c r="Q862" s="411"/>
      <c r="R862" s="411"/>
      <c r="S862" s="411"/>
      <c r="T862" s="411"/>
      <c r="U862" s="411"/>
      <c r="V862" s="411"/>
      <c r="W862" s="411"/>
      <c r="X862" s="411"/>
      <c r="Y862" s="411"/>
      <c r="Z862" s="411"/>
      <c r="AA862" s="411"/>
      <c r="AB862" s="411"/>
      <c r="AC862" s="411"/>
      <c r="AD862" s="411"/>
      <c r="AE862" s="411"/>
      <c r="AF862" s="411"/>
      <c r="AG862" s="411"/>
      <c r="AH862" s="411"/>
      <c r="AI862" s="411"/>
      <c r="AJ862" s="411"/>
      <c r="AK862" s="411"/>
      <c r="AL862" s="411"/>
      <c r="AM862" s="411"/>
      <c r="AN862" s="411"/>
      <c r="AO862" s="411"/>
      <c r="AP862" s="411"/>
      <c r="AQ862" s="411"/>
      <c r="AR862" s="411"/>
      <c r="AS862" s="411"/>
      <c r="AT862" s="411"/>
      <c r="AU862" s="411"/>
      <c r="AV862" s="411"/>
      <c r="AW862" s="411"/>
      <c r="AX862" s="411"/>
      <c r="AY862" s="411"/>
      <c r="AZ862" s="411"/>
      <c r="BA862" s="411"/>
    </row>
    <row r="863" spans="2:53" ht="14.25" customHeight="1" x14ac:dyDescent="0.25">
      <c r="B863" s="411"/>
      <c r="C863" s="428"/>
      <c r="D863" s="428"/>
      <c r="E863" s="411"/>
      <c r="F863" s="411"/>
      <c r="G863" s="411"/>
      <c r="H863" s="411"/>
      <c r="I863" s="411"/>
      <c r="J863" s="411"/>
      <c r="K863" s="411"/>
      <c r="L863" s="411"/>
      <c r="M863" s="411"/>
      <c r="N863" s="411"/>
      <c r="O863" s="411"/>
      <c r="P863" s="411"/>
      <c r="Q863" s="411"/>
      <c r="R863" s="411"/>
      <c r="S863" s="411"/>
      <c r="T863" s="411"/>
      <c r="U863" s="411"/>
      <c r="V863" s="411"/>
      <c r="W863" s="411"/>
      <c r="X863" s="411"/>
      <c r="Y863" s="411"/>
      <c r="Z863" s="411"/>
      <c r="AA863" s="411"/>
      <c r="AB863" s="411"/>
      <c r="AC863" s="411"/>
      <c r="AD863" s="411"/>
      <c r="AE863" s="411"/>
      <c r="AF863" s="411"/>
      <c r="AG863" s="411"/>
      <c r="AH863" s="411"/>
      <c r="AI863" s="411"/>
      <c r="AJ863" s="411"/>
      <c r="AK863" s="411"/>
      <c r="AL863" s="411"/>
      <c r="AM863" s="411"/>
      <c r="AN863" s="411"/>
      <c r="AO863" s="411"/>
      <c r="AP863" s="411"/>
      <c r="AQ863" s="411"/>
      <c r="AR863" s="411"/>
      <c r="AS863" s="411"/>
      <c r="AT863" s="411"/>
      <c r="AU863" s="411"/>
      <c r="AV863" s="411"/>
      <c r="AW863" s="411"/>
      <c r="AX863" s="411"/>
      <c r="AY863" s="411"/>
      <c r="AZ863" s="411"/>
      <c r="BA863" s="411"/>
    </row>
    <row r="864" spans="2:53" ht="14.25" customHeight="1" x14ac:dyDescent="0.25">
      <c r="B864" s="411"/>
      <c r="C864" s="428"/>
      <c r="D864" s="428"/>
      <c r="E864" s="411"/>
      <c r="F864" s="411"/>
      <c r="G864" s="411"/>
      <c r="H864" s="411"/>
      <c r="I864" s="411"/>
      <c r="J864" s="411"/>
      <c r="K864" s="411"/>
      <c r="L864" s="411"/>
      <c r="M864" s="411"/>
      <c r="N864" s="411"/>
      <c r="O864" s="411"/>
      <c r="P864" s="411"/>
      <c r="Q864" s="411"/>
      <c r="R864" s="411"/>
      <c r="S864" s="411"/>
      <c r="T864" s="411"/>
      <c r="U864" s="411"/>
      <c r="V864" s="411"/>
      <c r="W864" s="411"/>
      <c r="X864" s="411"/>
      <c r="Y864" s="411"/>
      <c r="Z864" s="411"/>
      <c r="AA864" s="411"/>
      <c r="AB864" s="411"/>
      <c r="AC864" s="411"/>
      <c r="AD864" s="411"/>
      <c r="AE864" s="411"/>
      <c r="AF864" s="411"/>
      <c r="AG864" s="411"/>
      <c r="AH864" s="411"/>
      <c r="AI864" s="411"/>
      <c r="AJ864" s="411"/>
      <c r="AK864" s="411"/>
      <c r="AL864" s="411"/>
      <c r="AM864" s="411"/>
      <c r="AN864" s="411"/>
      <c r="AO864" s="411"/>
      <c r="AP864" s="411"/>
      <c r="AQ864" s="411"/>
      <c r="AR864" s="411"/>
      <c r="AS864" s="411"/>
      <c r="AT864" s="411"/>
      <c r="AU864" s="411"/>
      <c r="AV864" s="411"/>
      <c r="AW864" s="411"/>
      <c r="AX864" s="411"/>
      <c r="AY864" s="411"/>
      <c r="AZ864" s="411"/>
      <c r="BA864" s="411"/>
    </row>
    <row r="865" spans="2:53" ht="14.25" customHeight="1" x14ac:dyDescent="0.25">
      <c r="B865" s="411"/>
      <c r="C865" s="428"/>
      <c r="D865" s="428"/>
      <c r="E865" s="411"/>
      <c r="F865" s="411"/>
      <c r="G865" s="411"/>
      <c r="H865" s="411"/>
      <c r="I865" s="411"/>
      <c r="J865" s="411"/>
      <c r="K865" s="411"/>
      <c r="L865" s="411"/>
      <c r="M865" s="411"/>
      <c r="N865" s="411"/>
      <c r="O865" s="411"/>
      <c r="P865" s="411"/>
      <c r="Q865" s="411"/>
      <c r="R865" s="411"/>
      <c r="S865" s="411"/>
      <c r="T865" s="411"/>
      <c r="U865" s="411"/>
      <c r="V865" s="411"/>
      <c r="W865" s="411"/>
      <c r="X865" s="411"/>
      <c r="Y865" s="411"/>
      <c r="Z865" s="411"/>
      <c r="AA865" s="411"/>
      <c r="AB865" s="411"/>
      <c r="AC865" s="411"/>
      <c r="AD865" s="411"/>
      <c r="AE865" s="411"/>
      <c r="AF865" s="411"/>
      <c r="AG865" s="411"/>
      <c r="AH865" s="411"/>
      <c r="AI865" s="411"/>
      <c r="AJ865" s="411"/>
      <c r="AK865" s="411"/>
      <c r="AL865" s="411"/>
      <c r="AM865" s="411"/>
      <c r="AN865" s="411"/>
      <c r="AO865" s="411"/>
      <c r="AP865" s="411"/>
      <c r="AQ865" s="411"/>
      <c r="AR865" s="411"/>
      <c r="AS865" s="411"/>
      <c r="AT865" s="411"/>
      <c r="AU865" s="411"/>
      <c r="AV865" s="411"/>
      <c r="AW865" s="411"/>
      <c r="AX865" s="411"/>
      <c r="AY865" s="411"/>
      <c r="AZ865" s="411"/>
      <c r="BA865" s="411"/>
    </row>
    <row r="866" spans="2:53" ht="14.25" customHeight="1" x14ac:dyDescent="0.25">
      <c r="B866" s="411"/>
      <c r="C866" s="428"/>
      <c r="D866" s="428"/>
      <c r="E866" s="411"/>
      <c r="F866" s="411"/>
      <c r="G866" s="411"/>
      <c r="H866" s="411"/>
      <c r="I866" s="411"/>
      <c r="J866" s="411"/>
      <c r="K866" s="411"/>
      <c r="L866" s="411"/>
      <c r="M866" s="411"/>
      <c r="N866" s="411"/>
      <c r="O866" s="411"/>
      <c r="P866" s="411"/>
      <c r="Q866" s="411"/>
      <c r="R866" s="411"/>
      <c r="S866" s="411"/>
      <c r="T866" s="411"/>
      <c r="U866" s="411"/>
      <c r="V866" s="411"/>
      <c r="W866" s="411"/>
      <c r="X866" s="411"/>
      <c r="Y866" s="411"/>
      <c r="Z866" s="411"/>
      <c r="AA866" s="411"/>
      <c r="AB866" s="411"/>
      <c r="AC866" s="411"/>
      <c r="AD866" s="411"/>
      <c r="AE866" s="411"/>
      <c r="AF866" s="411"/>
      <c r="AG866" s="411"/>
      <c r="AH866" s="411"/>
      <c r="AI866" s="411"/>
      <c r="AJ866" s="411"/>
      <c r="AK866" s="411"/>
      <c r="AL866" s="411"/>
      <c r="AM866" s="411"/>
      <c r="AN866" s="411"/>
      <c r="AO866" s="411"/>
      <c r="AP866" s="411"/>
      <c r="AQ866" s="411"/>
      <c r="AR866" s="411"/>
      <c r="AS866" s="411"/>
      <c r="AT866" s="411"/>
      <c r="AU866" s="411"/>
      <c r="AV866" s="411"/>
      <c r="AW866" s="411"/>
      <c r="AX866" s="411"/>
      <c r="AY866" s="411"/>
      <c r="AZ866" s="411"/>
      <c r="BA866" s="411"/>
    </row>
    <row r="867" spans="2:53" ht="14.25" customHeight="1" x14ac:dyDescent="0.25">
      <c r="B867" s="411"/>
      <c r="C867" s="428"/>
      <c r="D867" s="428"/>
      <c r="E867" s="411"/>
      <c r="F867" s="411"/>
      <c r="G867" s="411"/>
      <c r="H867" s="411"/>
      <c r="I867" s="411"/>
      <c r="J867" s="411"/>
      <c r="K867" s="411"/>
      <c r="L867" s="411"/>
      <c r="M867" s="411"/>
      <c r="N867" s="411"/>
      <c r="O867" s="411"/>
      <c r="P867" s="411"/>
      <c r="Q867" s="411"/>
      <c r="R867" s="411"/>
      <c r="S867" s="411"/>
      <c r="T867" s="411"/>
      <c r="U867" s="411"/>
      <c r="V867" s="411"/>
      <c r="W867" s="411"/>
      <c r="X867" s="411"/>
      <c r="Y867" s="411"/>
      <c r="Z867" s="411"/>
      <c r="AA867" s="411"/>
      <c r="AB867" s="411"/>
      <c r="AC867" s="411"/>
      <c r="AD867" s="411"/>
      <c r="AE867" s="411"/>
      <c r="AF867" s="411"/>
      <c r="AG867" s="411"/>
      <c r="AH867" s="411"/>
      <c r="AI867" s="411"/>
      <c r="AJ867" s="411"/>
      <c r="AK867" s="411"/>
      <c r="AL867" s="411"/>
      <c r="AM867" s="411"/>
      <c r="AN867" s="411"/>
      <c r="AO867" s="411"/>
      <c r="AP867" s="411"/>
      <c r="AQ867" s="411"/>
      <c r="AR867" s="411"/>
      <c r="AS867" s="411"/>
      <c r="AT867" s="411"/>
      <c r="AU867" s="411"/>
      <c r="AV867" s="411"/>
      <c r="AW867" s="411"/>
      <c r="AX867" s="411"/>
      <c r="AY867" s="411"/>
      <c r="AZ867" s="411"/>
      <c r="BA867" s="411"/>
    </row>
    <row r="868" spans="2:53" ht="14.25" customHeight="1" x14ac:dyDescent="0.25">
      <c r="B868" s="411"/>
      <c r="C868" s="428"/>
      <c r="D868" s="428"/>
      <c r="E868" s="411"/>
      <c r="F868" s="411"/>
      <c r="G868" s="411"/>
      <c r="H868" s="411"/>
      <c r="I868" s="411"/>
      <c r="J868" s="411"/>
      <c r="K868" s="411"/>
      <c r="L868" s="411"/>
      <c r="M868" s="411"/>
      <c r="N868" s="411"/>
      <c r="O868" s="411"/>
      <c r="P868" s="411"/>
      <c r="Q868" s="411"/>
      <c r="R868" s="411"/>
      <c r="S868" s="411"/>
      <c r="T868" s="411"/>
      <c r="U868" s="411"/>
      <c r="V868" s="411"/>
      <c r="W868" s="411"/>
      <c r="X868" s="411"/>
      <c r="Y868" s="411"/>
      <c r="Z868" s="411"/>
      <c r="AA868" s="411"/>
      <c r="AB868" s="411"/>
      <c r="AC868" s="411"/>
      <c r="AD868" s="411"/>
      <c r="AE868" s="411"/>
      <c r="AF868" s="411"/>
      <c r="AG868" s="411"/>
      <c r="AH868" s="411"/>
      <c r="AI868" s="411"/>
      <c r="AJ868" s="411"/>
      <c r="AK868" s="411"/>
      <c r="AL868" s="411"/>
      <c r="AM868" s="411"/>
      <c r="AN868" s="411"/>
      <c r="AO868" s="411"/>
      <c r="AP868" s="411"/>
      <c r="AQ868" s="411"/>
      <c r="AR868" s="411"/>
      <c r="AS868" s="411"/>
      <c r="AT868" s="411"/>
      <c r="AU868" s="411"/>
      <c r="AV868" s="411"/>
      <c r="AW868" s="411"/>
      <c r="AX868" s="411"/>
      <c r="AY868" s="411"/>
      <c r="AZ868" s="411"/>
      <c r="BA868" s="411"/>
    </row>
    <row r="869" spans="2:53" ht="14.25" customHeight="1" x14ac:dyDescent="0.25">
      <c r="B869" s="411"/>
      <c r="C869" s="428"/>
      <c r="D869" s="428"/>
      <c r="E869" s="411"/>
      <c r="F869" s="411"/>
      <c r="G869" s="411"/>
      <c r="H869" s="411"/>
      <c r="I869" s="411"/>
      <c r="J869" s="411"/>
      <c r="K869" s="411"/>
      <c r="L869" s="411"/>
      <c r="M869" s="411"/>
      <c r="N869" s="411"/>
      <c r="O869" s="411"/>
      <c r="P869" s="411"/>
      <c r="Q869" s="411"/>
      <c r="R869" s="411"/>
      <c r="S869" s="411"/>
      <c r="T869" s="411"/>
      <c r="U869" s="411"/>
      <c r="V869" s="411"/>
      <c r="W869" s="411"/>
      <c r="X869" s="411"/>
      <c r="Y869" s="411"/>
      <c r="Z869" s="411"/>
      <c r="AA869" s="411"/>
      <c r="AB869" s="411"/>
      <c r="AC869" s="411"/>
      <c r="AD869" s="411"/>
      <c r="AE869" s="411"/>
      <c r="AF869" s="411"/>
      <c r="AG869" s="411"/>
      <c r="AH869" s="411"/>
      <c r="AI869" s="411"/>
      <c r="AJ869" s="411"/>
      <c r="AK869" s="411"/>
      <c r="AL869" s="411"/>
      <c r="AM869" s="411"/>
      <c r="AN869" s="411"/>
      <c r="AO869" s="411"/>
      <c r="AP869" s="411"/>
      <c r="AQ869" s="411"/>
      <c r="AR869" s="411"/>
      <c r="AS869" s="411"/>
      <c r="AT869" s="411"/>
      <c r="AU869" s="411"/>
      <c r="AV869" s="411"/>
      <c r="AW869" s="411"/>
      <c r="AX869" s="411"/>
      <c r="AY869" s="411"/>
      <c r="AZ869" s="411"/>
      <c r="BA869" s="411"/>
    </row>
    <row r="870" spans="2:53" ht="14.25" customHeight="1" x14ac:dyDescent="0.25">
      <c r="B870" s="411"/>
      <c r="C870" s="428"/>
      <c r="D870" s="428"/>
      <c r="E870" s="411"/>
      <c r="F870" s="411"/>
      <c r="G870" s="411"/>
      <c r="H870" s="411"/>
      <c r="I870" s="411"/>
      <c r="J870" s="411"/>
      <c r="K870" s="411"/>
      <c r="L870" s="411"/>
      <c r="M870" s="411"/>
      <c r="N870" s="411"/>
      <c r="O870" s="411"/>
      <c r="P870" s="411"/>
      <c r="Q870" s="411"/>
      <c r="R870" s="411"/>
      <c r="S870" s="411"/>
      <c r="T870" s="411"/>
      <c r="U870" s="411"/>
      <c r="V870" s="411"/>
      <c r="W870" s="411"/>
      <c r="X870" s="411"/>
      <c r="Y870" s="411"/>
      <c r="Z870" s="411"/>
      <c r="AA870" s="411"/>
      <c r="AB870" s="411"/>
      <c r="AC870" s="411"/>
      <c r="AD870" s="411"/>
      <c r="AE870" s="411"/>
      <c r="AF870" s="411"/>
      <c r="AG870" s="411"/>
      <c r="AH870" s="411"/>
      <c r="AI870" s="411"/>
      <c r="AJ870" s="411"/>
      <c r="AK870" s="411"/>
      <c r="AL870" s="411"/>
      <c r="AM870" s="411"/>
      <c r="AN870" s="411"/>
      <c r="AO870" s="411"/>
      <c r="AP870" s="411"/>
      <c r="AQ870" s="411"/>
      <c r="AR870" s="411"/>
      <c r="AS870" s="411"/>
      <c r="AT870" s="411"/>
      <c r="AU870" s="411"/>
      <c r="AV870" s="411"/>
      <c r="AW870" s="411"/>
      <c r="AX870" s="411"/>
      <c r="AY870" s="411"/>
      <c r="AZ870" s="411"/>
      <c r="BA870" s="411"/>
    </row>
    <row r="871" spans="2:53" ht="14.25" customHeight="1" x14ac:dyDescent="0.25">
      <c r="B871" s="411"/>
      <c r="C871" s="428"/>
      <c r="D871" s="428"/>
      <c r="E871" s="411"/>
      <c r="F871" s="411"/>
      <c r="G871" s="411"/>
      <c r="H871" s="411"/>
      <c r="I871" s="411"/>
      <c r="J871" s="411"/>
      <c r="K871" s="411"/>
      <c r="L871" s="411"/>
      <c r="M871" s="411"/>
      <c r="N871" s="411"/>
      <c r="O871" s="411"/>
      <c r="P871" s="411"/>
      <c r="Q871" s="411"/>
      <c r="R871" s="411"/>
      <c r="S871" s="411"/>
      <c r="T871" s="411"/>
      <c r="U871" s="411"/>
      <c r="V871" s="411"/>
      <c r="W871" s="411"/>
      <c r="X871" s="411"/>
      <c r="Y871" s="411"/>
      <c r="Z871" s="411"/>
      <c r="AA871" s="411"/>
      <c r="AB871" s="411"/>
      <c r="AC871" s="411"/>
      <c r="AD871" s="411"/>
      <c r="AE871" s="411"/>
      <c r="AF871" s="411"/>
      <c r="AG871" s="411"/>
      <c r="AH871" s="411"/>
      <c r="AI871" s="411"/>
      <c r="AJ871" s="411"/>
      <c r="AK871" s="411"/>
      <c r="AL871" s="411"/>
      <c r="AM871" s="411"/>
      <c r="AN871" s="411"/>
      <c r="AO871" s="411"/>
      <c r="AP871" s="411"/>
      <c r="AQ871" s="411"/>
      <c r="AR871" s="411"/>
      <c r="AS871" s="411"/>
      <c r="AT871" s="411"/>
      <c r="AU871" s="411"/>
      <c r="AV871" s="411"/>
      <c r="AW871" s="411"/>
      <c r="AX871" s="411"/>
      <c r="AY871" s="411"/>
      <c r="AZ871" s="411"/>
      <c r="BA871" s="411"/>
    </row>
    <row r="872" spans="2:53" ht="14.25" customHeight="1" x14ac:dyDescent="0.25">
      <c r="B872" s="411"/>
      <c r="C872" s="428"/>
      <c r="D872" s="428"/>
      <c r="E872" s="411"/>
      <c r="F872" s="411"/>
      <c r="G872" s="411"/>
      <c r="H872" s="411"/>
      <c r="I872" s="411"/>
      <c r="J872" s="411"/>
      <c r="K872" s="411"/>
      <c r="L872" s="411"/>
      <c r="M872" s="411"/>
      <c r="N872" s="411"/>
      <c r="O872" s="411"/>
      <c r="P872" s="411"/>
      <c r="Q872" s="411"/>
      <c r="R872" s="411"/>
      <c r="S872" s="411"/>
      <c r="T872" s="411"/>
      <c r="U872" s="411"/>
      <c r="V872" s="411"/>
      <c r="W872" s="411"/>
      <c r="X872" s="411"/>
      <c r="Y872" s="411"/>
      <c r="Z872" s="411"/>
      <c r="AA872" s="411"/>
      <c r="AB872" s="411"/>
      <c r="AC872" s="411"/>
      <c r="AD872" s="411"/>
      <c r="AE872" s="411"/>
      <c r="AF872" s="411"/>
      <c r="AG872" s="411"/>
      <c r="AH872" s="411"/>
      <c r="AI872" s="411"/>
      <c r="AJ872" s="411"/>
      <c r="AK872" s="411"/>
      <c r="AL872" s="411"/>
      <c r="AM872" s="411"/>
      <c r="AN872" s="411"/>
      <c r="AO872" s="411"/>
      <c r="AP872" s="411"/>
      <c r="AQ872" s="411"/>
      <c r="AR872" s="411"/>
      <c r="AS872" s="411"/>
      <c r="AT872" s="411"/>
      <c r="AU872" s="411"/>
      <c r="AV872" s="411"/>
      <c r="AW872" s="411"/>
      <c r="AX872" s="411"/>
      <c r="AY872" s="411"/>
      <c r="AZ872" s="411"/>
      <c r="BA872" s="411"/>
    </row>
    <row r="873" spans="2:53" ht="14.25" customHeight="1" x14ac:dyDescent="0.25">
      <c r="B873" s="411"/>
      <c r="C873" s="428"/>
      <c r="D873" s="428"/>
      <c r="E873" s="411"/>
      <c r="F873" s="411"/>
      <c r="G873" s="411"/>
      <c r="H873" s="411"/>
      <c r="I873" s="411"/>
      <c r="J873" s="411"/>
      <c r="K873" s="411"/>
      <c r="L873" s="411"/>
      <c r="M873" s="411"/>
      <c r="N873" s="411"/>
      <c r="O873" s="411"/>
      <c r="P873" s="411"/>
      <c r="Q873" s="411"/>
      <c r="R873" s="411"/>
      <c r="S873" s="411"/>
      <c r="T873" s="411"/>
      <c r="U873" s="411"/>
      <c r="V873" s="411"/>
      <c r="W873" s="411"/>
      <c r="X873" s="411"/>
      <c r="Y873" s="411"/>
      <c r="Z873" s="411"/>
      <c r="AA873" s="411"/>
      <c r="AB873" s="411"/>
      <c r="AC873" s="411"/>
      <c r="AD873" s="411"/>
      <c r="AE873" s="411"/>
      <c r="AF873" s="411"/>
      <c r="AG873" s="411"/>
      <c r="AH873" s="411"/>
      <c r="AI873" s="411"/>
      <c r="AJ873" s="411"/>
      <c r="AK873" s="411"/>
      <c r="AL873" s="411"/>
      <c r="AM873" s="411"/>
      <c r="AN873" s="411"/>
      <c r="AO873" s="411"/>
      <c r="AP873" s="411"/>
      <c r="AQ873" s="411"/>
      <c r="AR873" s="411"/>
      <c r="AS873" s="411"/>
      <c r="AT873" s="411"/>
      <c r="AU873" s="411"/>
      <c r="AV873" s="411"/>
      <c r="AW873" s="411"/>
      <c r="AX873" s="411"/>
      <c r="AY873" s="411"/>
      <c r="AZ873" s="411"/>
      <c r="BA873" s="411"/>
    </row>
    <row r="874" spans="2:53" ht="14.25" customHeight="1" x14ac:dyDescent="0.25">
      <c r="B874" s="411"/>
      <c r="C874" s="428"/>
      <c r="D874" s="428"/>
      <c r="E874" s="411"/>
      <c r="F874" s="411"/>
      <c r="G874" s="411"/>
      <c r="H874" s="411"/>
      <c r="I874" s="411"/>
      <c r="J874" s="411"/>
      <c r="K874" s="411"/>
      <c r="L874" s="411"/>
      <c r="M874" s="411"/>
      <c r="N874" s="411"/>
      <c r="O874" s="411"/>
      <c r="P874" s="411"/>
      <c r="Q874" s="411"/>
      <c r="R874" s="411"/>
      <c r="S874" s="411"/>
      <c r="T874" s="411"/>
      <c r="U874" s="411"/>
      <c r="V874" s="411"/>
      <c r="W874" s="411"/>
      <c r="X874" s="411"/>
      <c r="Y874" s="411"/>
      <c r="Z874" s="411"/>
      <c r="AA874" s="411"/>
      <c r="AB874" s="411"/>
      <c r="AC874" s="411"/>
      <c r="AD874" s="411"/>
      <c r="AE874" s="411"/>
      <c r="AF874" s="411"/>
      <c r="AG874" s="411"/>
      <c r="AH874" s="411"/>
      <c r="AI874" s="411"/>
      <c r="AJ874" s="411"/>
      <c r="AK874" s="411"/>
      <c r="AL874" s="411"/>
      <c r="AM874" s="411"/>
      <c r="AN874" s="411"/>
      <c r="AO874" s="411"/>
      <c r="AP874" s="411"/>
      <c r="AQ874" s="411"/>
      <c r="AR874" s="411"/>
      <c r="AS874" s="411"/>
      <c r="AT874" s="411"/>
      <c r="AU874" s="411"/>
      <c r="AV874" s="411"/>
      <c r="AW874" s="411"/>
      <c r="AX874" s="411"/>
      <c r="AY874" s="411"/>
      <c r="AZ874" s="411"/>
      <c r="BA874" s="411"/>
    </row>
    <row r="875" spans="2:53" ht="14.25" customHeight="1" x14ac:dyDescent="0.25">
      <c r="B875" s="411"/>
      <c r="C875" s="428"/>
      <c r="D875" s="428"/>
      <c r="E875" s="411"/>
      <c r="F875" s="411"/>
      <c r="G875" s="411"/>
      <c r="H875" s="411"/>
      <c r="I875" s="411"/>
      <c r="J875" s="411"/>
      <c r="K875" s="411"/>
      <c r="L875" s="411"/>
      <c r="M875" s="411"/>
      <c r="N875" s="411"/>
      <c r="O875" s="411"/>
      <c r="P875" s="411"/>
      <c r="Q875" s="411"/>
      <c r="R875" s="411"/>
      <c r="S875" s="411"/>
      <c r="T875" s="411"/>
      <c r="U875" s="411"/>
      <c r="V875" s="411"/>
      <c r="W875" s="411"/>
      <c r="X875" s="411"/>
      <c r="Y875" s="411"/>
      <c r="Z875" s="411"/>
      <c r="AA875" s="411"/>
      <c r="AB875" s="411"/>
      <c r="AC875" s="411"/>
      <c r="AD875" s="411"/>
      <c r="AE875" s="411"/>
      <c r="AF875" s="411"/>
      <c r="AG875" s="411"/>
      <c r="AH875" s="411"/>
      <c r="AI875" s="411"/>
      <c r="AJ875" s="411"/>
      <c r="AK875" s="411"/>
      <c r="AL875" s="411"/>
      <c r="AM875" s="411"/>
      <c r="AN875" s="411"/>
      <c r="AO875" s="411"/>
      <c r="AP875" s="411"/>
      <c r="AQ875" s="411"/>
      <c r="AR875" s="411"/>
      <c r="AS875" s="411"/>
      <c r="AT875" s="411"/>
      <c r="AU875" s="411"/>
      <c r="AV875" s="411"/>
      <c r="AW875" s="411"/>
      <c r="AX875" s="411"/>
      <c r="AY875" s="411"/>
      <c r="AZ875" s="411"/>
      <c r="BA875" s="411"/>
    </row>
    <row r="876" spans="2:53" ht="14.25" customHeight="1" x14ac:dyDescent="0.25">
      <c r="B876" s="411"/>
      <c r="C876" s="428"/>
      <c r="D876" s="428"/>
      <c r="E876" s="411"/>
      <c r="F876" s="411"/>
      <c r="G876" s="411"/>
      <c r="H876" s="411"/>
      <c r="I876" s="411"/>
      <c r="J876" s="411"/>
      <c r="K876" s="411"/>
      <c r="L876" s="411"/>
      <c r="M876" s="411"/>
      <c r="N876" s="411"/>
      <c r="O876" s="411"/>
      <c r="P876" s="411"/>
      <c r="Q876" s="411"/>
      <c r="R876" s="411"/>
      <c r="S876" s="411"/>
      <c r="T876" s="411"/>
      <c r="U876" s="411"/>
      <c r="V876" s="411"/>
      <c r="W876" s="411"/>
      <c r="X876" s="411"/>
      <c r="Y876" s="411"/>
      <c r="Z876" s="411"/>
      <c r="AA876" s="411"/>
      <c r="AB876" s="411"/>
      <c r="AC876" s="411"/>
      <c r="AD876" s="411"/>
      <c r="AE876" s="411"/>
      <c r="AF876" s="411"/>
      <c r="AG876" s="411"/>
      <c r="AH876" s="411"/>
      <c r="AI876" s="411"/>
      <c r="AJ876" s="411"/>
      <c r="AK876" s="411"/>
      <c r="AL876" s="411"/>
      <c r="AM876" s="411"/>
      <c r="AN876" s="411"/>
      <c r="AO876" s="411"/>
      <c r="AP876" s="411"/>
      <c r="AQ876" s="411"/>
      <c r="AR876" s="411"/>
      <c r="AS876" s="411"/>
      <c r="AT876" s="411"/>
      <c r="AU876" s="411"/>
      <c r="AV876" s="411"/>
      <c r="AW876" s="411"/>
      <c r="AX876" s="411"/>
      <c r="AY876" s="411"/>
      <c r="AZ876" s="411"/>
      <c r="BA876" s="411"/>
    </row>
    <row r="877" spans="2:53" ht="14.25" customHeight="1" x14ac:dyDescent="0.25">
      <c r="B877" s="411"/>
      <c r="C877" s="428"/>
      <c r="D877" s="428"/>
      <c r="E877" s="411"/>
      <c r="F877" s="411"/>
      <c r="G877" s="411"/>
      <c r="H877" s="411"/>
      <c r="I877" s="411"/>
      <c r="J877" s="411"/>
      <c r="K877" s="411"/>
      <c r="L877" s="411"/>
      <c r="M877" s="411"/>
      <c r="N877" s="411"/>
      <c r="O877" s="411"/>
      <c r="P877" s="411"/>
      <c r="Q877" s="411"/>
      <c r="R877" s="411"/>
      <c r="S877" s="411"/>
      <c r="T877" s="411"/>
      <c r="U877" s="411"/>
      <c r="V877" s="411"/>
      <c r="W877" s="411"/>
      <c r="X877" s="411"/>
      <c r="Y877" s="411"/>
      <c r="Z877" s="411"/>
      <c r="AA877" s="411"/>
      <c r="AB877" s="411"/>
      <c r="AC877" s="411"/>
      <c r="AD877" s="411"/>
      <c r="AE877" s="411"/>
      <c r="AF877" s="411"/>
      <c r="AG877" s="411"/>
      <c r="AH877" s="411"/>
      <c r="AI877" s="411"/>
      <c r="AJ877" s="411"/>
      <c r="AK877" s="411"/>
      <c r="AL877" s="411"/>
      <c r="AM877" s="411"/>
      <c r="AN877" s="411"/>
      <c r="AO877" s="411"/>
      <c r="AP877" s="411"/>
      <c r="AQ877" s="411"/>
      <c r="AR877" s="411"/>
      <c r="AS877" s="411"/>
      <c r="AT877" s="411"/>
      <c r="AU877" s="411"/>
      <c r="AV877" s="411"/>
      <c r="AW877" s="411"/>
      <c r="AX877" s="411"/>
      <c r="AY877" s="411"/>
      <c r="AZ877" s="411"/>
      <c r="BA877" s="411"/>
    </row>
    <row r="878" spans="2:53" ht="14.25" customHeight="1" x14ac:dyDescent="0.25">
      <c r="B878" s="411"/>
      <c r="C878" s="428"/>
      <c r="D878" s="428"/>
      <c r="E878" s="411"/>
      <c r="F878" s="411"/>
      <c r="G878" s="411"/>
      <c r="H878" s="411"/>
      <c r="I878" s="411"/>
      <c r="J878" s="411"/>
      <c r="K878" s="411"/>
      <c r="L878" s="411"/>
      <c r="M878" s="411"/>
      <c r="N878" s="411"/>
      <c r="O878" s="411"/>
      <c r="P878" s="411"/>
      <c r="Q878" s="411"/>
      <c r="R878" s="411"/>
      <c r="S878" s="411"/>
      <c r="T878" s="411"/>
      <c r="U878" s="411"/>
      <c r="V878" s="411"/>
      <c r="W878" s="411"/>
      <c r="X878" s="411"/>
      <c r="Y878" s="411"/>
      <c r="Z878" s="411"/>
      <c r="AA878" s="411"/>
      <c r="AB878" s="411"/>
      <c r="AC878" s="411"/>
      <c r="AD878" s="411"/>
      <c r="AE878" s="411"/>
      <c r="AF878" s="411"/>
      <c r="AG878" s="411"/>
      <c r="AH878" s="411"/>
      <c r="AI878" s="411"/>
      <c r="AJ878" s="411"/>
      <c r="AK878" s="411"/>
      <c r="AL878" s="411"/>
      <c r="AM878" s="411"/>
      <c r="AN878" s="411"/>
      <c r="AO878" s="411"/>
      <c r="AP878" s="411"/>
      <c r="AQ878" s="411"/>
      <c r="AR878" s="411"/>
      <c r="AS878" s="411"/>
      <c r="AT878" s="411"/>
      <c r="AU878" s="411"/>
      <c r="AV878" s="411"/>
      <c r="AW878" s="411"/>
      <c r="AX878" s="411"/>
      <c r="AY878" s="411"/>
      <c r="AZ878" s="411"/>
      <c r="BA878" s="411"/>
    </row>
    <row r="879" spans="2:53" ht="14.25" customHeight="1" x14ac:dyDescent="0.25">
      <c r="B879" s="411"/>
      <c r="C879" s="428"/>
      <c r="D879" s="428"/>
      <c r="E879" s="411"/>
      <c r="F879" s="411"/>
      <c r="G879" s="411"/>
      <c r="H879" s="411"/>
      <c r="I879" s="411"/>
      <c r="J879" s="411"/>
      <c r="K879" s="411"/>
      <c r="L879" s="411"/>
      <c r="M879" s="411"/>
      <c r="N879" s="411"/>
      <c r="O879" s="411"/>
      <c r="P879" s="411"/>
      <c r="Q879" s="411"/>
      <c r="R879" s="411"/>
      <c r="S879" s="411"/>
      <c r="T879" s="411"/>
      <c r="U879" s="411"/>
      <c r="V879" s="411"/>
      <c r="W879" s="411"/>
      <c r="X879" s="411"/>
      <c r="Y879" s="411"/>
      <c r="Z879" s="411"/>
      <c r="AA879" s="411"/>
      <c r="AB879" s="411"/>
      <c r="AC879" s="411"/>
      <c r="AD879" s="411"/>
      <c r="AE879" s="411"/>
      <c r="AF879" s="411"/>
      <c r="AG879" s="411"/>
      <c r="AH879" s="411"/>
      <c r="AI879" s="411"/>
      <c r="AJ879" s="411"/>
      <c r="AK879" s="411"/>
      <c r="AL879" s="411"/>
      <c r="AM879" s="411"/>
      <c r="AN879" s="411"/>
      <c r="AO879" s="411"/>
      <c r="AP879" s="411"/>
      <c r="AQ879" s="411"/>
      <c r="AR879" s="411"/>
      <c r="AS879" s="411"/>
      <c r="AT879" s="411"/>
      <c r="AU879" s="411"/>
      <c r="AV879" s="411"/>
      <c r="AW879" s="411"/>
      <c r="AX879" s="411"/>
      <c r="AY879" s="411"/>
      <c r="AZ879" s="411"/>
      <c r="BA879" s="411"/>
    </row>
    <row r="880" spans="2:53" ht="14.25" customHeight="1" x14ac:dyDescent="0.25">
      <c r="B880" s="411"/>
      <c r="C880" s="428"/>
      <c r="D880" s="428"/>
      <c r="E880" s="411"/>
      <c r="F880" s="411"/>
      <c r="G880" s="411"/>
      <c r="H880" s="411"/>
      <c r="I880" s="411"/>
      <c r="J880" s="411"/>
      <c r="K880" s="411"/>
      <c r="L880" s="411"/>
      <c r="M880" s="411"/>
      <c r="N880" s="411"/>
      <c r="O880" s="411"/>
      <c r="P880" s="411"/>
      <c r="Q880" s="411"/>
      <c r="R880" s="411"/>
      <c r="S880" s="411"/>
      <c r="T880" s="411"/>
      <c r="U880" s="411"/>
      <c r="V880" s="411"/>
      <c r="W880" s="411"/>
      <c r="X880" s="411"/>
      <c r="Y880" s="411"/>
      <c r="Z880" s="411"/>
      <c r="AA880" s="411"/>
      <c r="AB880" s="411"/>
      <c r="AC880" s="411"/>
      <c r="AD880" s="411"/>
      <c r="AE880" s="411"/>
      <c r="AF880" s="411"/>
      <c r="AG880" s="411"/>
      <c r="AH880" s="411"/>
      <c r="AI880" s="411"/>
      <c r="AJ880" s="411"/>
      <c r="AK880" s="411"/>
      <c r="AL880" s="411"/>
      <c r="AM880" s="411"/>
      <c r="AN880" s="411"/>
      <c r="AO880" s="411"/>
      <c r="AP880" s="411"/>
      <c r="AQ880" s="411"/>
      <c r="AR880" s="411"/>
      <c r="AS880" s="411"/>
      <c r="AT880" s="411"/>
      <c r="AU880" s="411"/>
      <c r="AV880" s="411"/>
      <c r="AW880" s="411"/>
      <c r="AX880" s="411"/>
      <c r="AY880" s="411"/>
      <c r="AZ880" s="411"/>
      <c r="BA880" s="411"/>
    </row>
    <row r="881" spans="2:53" ht="14.25" customHeight="1" x14ac:dyDescent="0.25">
      <c r="B881" s="411"/>
      <c r="C881" s="428"/>
      <c r="D881" s="428"/>
      <c r="E881" s="411"/>
      <c r="F881" s="411"/>
      <c r="G881" s="411"/>
      <c r="H881" s="411"/>
      <c r="I881" s="411"/>
      <c r="J881" s="411"/>
      <c r="K881" s="411"/>
      <c r="L881" s="411"/>
      <c r="M881" s="411"/>
      <c r="N881" s="411"/>
      <c r="O881" s="411"/>
      <c r="P881" s="411"/>
      <c r="Q881" s="411"/>
      <c r="R881" s="411"/>
      <c r="S881" s="411"/>
      <c r="T881" s="411"/>
      <c r="U881" s="411"/>
      <c r="V881" s="411"/>
      <c r="W881" s="411"/>
      <c r="X881" s="411"/>
      <c r="Y881" s="411"/>
      <c r="Z881" s="411"/>
      <c r="AA881" s="411"/>
      <c r="AB881" s="411"/>
      <c r="AC881" s="411"/>
      <c r="AD881" s="411"/>
      <c r="AE881" s="411"/>
      <c r="AF881" s="411"/>
      <c r="AG881" s="411"/>
      <c r="AH881" s="411"/>
      <c r="AI881" s="411"/>
      <c r="AJ881" s="411"/>
      <c r="AK881" s="411"/>
      <c r="AL881" s="411"/>
      <c r="AM881" s="411"/>
      <c r="AN881" s="411"/>
      <c r="AO881" s="411"/>
      <c r="AP881" s="411"/>
      <c r="AQ881" s="411"/>
      <c r="AR881" s="411"/>
      <c r="AS881" s="411"/>
      <c r="AT881" s="411"/>
      <c r="AU881" s="411"/>
      <c r="AV881" s="411"/>
      <c r="AW881" s="411"/>
      <c r="AX881" s="411"/>
      <c r="AY881" s="411"/>
      <c r="AZ881" s="411"/>
      <c r="BA881" s="411"/>
    </row>
    <row r="882" spans="2:53" ht="14.25" customHeight="1" x14ac:dyDescent="0.25">
      <c r="B882" s="411"/>
      <c r="C882" s="428"/>
      <c r="D882" s="428"/>
      <c r="E882" s="411"/>
      <c r="F882" s="411"/>
      <c r="G882" s="411"/>
      <c r="H882" s="411"/>
      <c r="I882" s="411"/>
      <c r="J882" s="411"/>
      <c r="K882" s="411"/>
      <c r="L882" s="411"/>
      <c r="M882" s="411"/>
      <c r="N882" s="411"/>
      <c r="O882" s="411"/>
      <c r="P882" s="411"/>
      <c r="Q882" s="411"/>
      <c r="R882" s="411"/>
      <c r="S882" s="411"/>
      <c r="T882" s="411"/>
      <c r="U882" s="411"/>
      <c r="V882" s="411"/>
      <c r="W882" s="411"/>
      <c r="X882" s="411"/>
      <c r="Y882" s="411"/>
      <c r="Z882" s="411"/>
      <c r="AA882" s="411"/>
      <c r="AB882" s="411"/>
      <c r="AC882" s="411"/>
      <c r="AD882" s="411"/>
      <c r="AE882" s="411"/>
      <c r="AF882" s="411"/>
      <c r="AG882" s="411"/>
      <c r="AH882" s="411"/>
      <c r="AI882" s="411"/>
      <c r="AJ882" s="411"/>
      <c r="AK882" s="411"/>
      <c r="AL882" s="411"/>
      <c r="AM882" s="411"/>
      <c r="AN882" s="411"/>
      <c r="AO882" s="411"/>
      <c r="AP882" s="411"/>
      <c r="AQ882" s="411"/>
      <c r="AR882" s="411"/>
      <c r="AS882" s="411"/>
      <c r="AT882" s="411"/>
      <c r="AU882" s="411"/>
      <c r="AV882" s="411"/>
      <c r="AW882" s="411"/>
      <c r="AX882" s="411"/>
      <c r="AY882" s="411"/>
      <c r="AZ882" s="411"/>
      <c r="BA882" s="411"/>
    </row>
    <row r="883" spans="2:53" ht="14.25" customHeight="1" x14ac:dyDescent="0.25">
      <c r="B883" s="411"/>
      <c r="C883" s="428"/>
      <c r="D883" s="428"/>
      <c r="E883" s="411"/>
      <c r="F883" s="411"/>
      <c r="G883" s="411"/>
      <c r="H883" s="411"/>
      <c r="I883" s="411"/>
      <c r="J883" s="411"/>
      <c r="K883" s="411"/>
      <c r="L883" s="411"/>
      <c r="M883" s="411"/>
      <c r="N883" s="411"/>
      <c r="O883" s="411"/>
      <c r="P883" s="411"/>
      <c r="Q883" s="411"/>
      <c r="R883" s="411"/>
      <c r="S883" s="411"/>
      <c r="T883" s="411"/>
      <c r="U883" s="411"/>
      <c r="V883" s="411"/>
      <c r="W883" s="411"/>
      <c r="X883" s="411"/>
      <c r="Y883" s="411"/>
      <c r="Z883" s="411"/>
      <c r="AA883" s="411"/>
      <c r="AB883" s="411"/>
      <c r="AC883" s="411"/>
      <c r="AD883" s="411"/>
      <c r="AE883" s="411"/>
      <c r="AF883" s="411"/>
      <c r="AG883" s="411"/>
      <c r="AH883" s="411"/>
      <c r="AI883" s="411"/>
      <c r="AJ883" s="411"/>
      <c r="AK883" s="411"/>
      <c r="AL883" s="411"/>
      <c r="AM883" s="411"/>
      <c r="AN883" s="411"/>
      <c r="AO883" s="411"/>
      <c r="AP883" s="411"/>
      <c r="AQ883" s="411"/>
      <c r="AR883" s="411"/>
      <c r="AS883" s="411"/>
      <c r="AT883" s="411"/>
      <c r="AU883" s="411"/>
      <c r="AV883" s="411"/>
      <c r="AW883" s="411"/>
      <c r="AX883" s="411"/>
      <c r="AY883" s="411"/>
      <c r="AZ883" s="411"/>
      <c r="BA883" s="411"/>
    </row>
    <row r="884" spans="2:53" ht="14.25" customHeight="1" x14ac:dyDescent="0.25">
      <c r="B884" s="411"/>
      <c r="C884" s="428"/>
      <c r="D884" s="428"/>
      <c r="E884" s="411"/>
      <c r="F884" s="411"/>
      <c r="G884" s="411"/>
      <c r="H884" s="411"/>
      <c r="I884" s="411"/>
      <c r="J884" s="411"/>
      <c r="K884" s="411"/>
      <c r="L884" s="411"/>
      <c r="M884" s="411"/>
      <c r="N884" s="411"/>
      <c r="O884" s="411"/>
      <c r="P884" s="411"/>
      <c r="Q884" s="411"/>
      <c r="R884" s="411"/>
      <c r="S884" s="411"/>
      <c r="T884" s="411"/>
      <c r="U884" s="411"/>
      <c r="V884" s="411"/>
      <c r="W884" s="411"/>
      <c r="X884" s="411"/>
      <c r="Y884" s="411"/>
      <c r="Z884" s="411"/>
      <c r="AA884" s="411"/>
      <c r="AB884" s="411"/>
      <c r="AC884" s="411"/>
      <c r="AD884" s="411"/>
      <c r="AE884" s="411"/>
      <c r="AF884" s="411"/>
      <c r="AG884" s="411"/>
      <c r="AH884" s="411"/>
      <c r="AI884" s="411"/>
      <c r="AJ884" s="411"/>
      <c r="AK884" s="411"/>
      <c r="AL884" s="411"/>
      <c r="AM884" s="411"/>
      <c r="AN884" s="411"/>
      <c r="AO884" s="411"/>
      <c r="AP884" s="411"/>
      <c r="AQ884" s="411"/>
      <c r="AR884" s="411"/>
      <c r="AS884" s="411"/>
      <c r="AT884" s="411"/>
      <c r="AU884" s="411"/>
      <c r="AV884" s="411"/>
      <c r="AW884" s="411"/>
      <c r="AX884" s="411"/>
      <c r="AY884" s="411"/>
      <c r="AZ884" s="411"/>
      <c r="BA884" s="411"/>
    </row>
    <row r="885" spans="2:53" ht="14.25" customHeight="1" x14ac:dyDescent="0.25">
      <c r="B885" s="411"/>
      <c r="C885" s="428"/>
      <c r="D885" s="428"/>
      <c r="E885" s="411"/>
      <c r="F885" s="411"/>
      <c r="G885" s="411"/>
      <c r="H885" s="411"/>
      <c r="I885" s="411"/>
      <c r="J885" s="411"/>
      <c r="K885" s="411"/>
      <c r="L885" s="411"/>
      <c r="M885" s="411"/>
      <c r="N885" s="411"/>
      <c r="O885" s="411"/>
      <c r="P885" s="411"/>
      <c r="Q885" s="411"/>
      <c r="R885" s="411"/>
      <c r="S885" s="411"/>
      <c r="T885" s="411"/>
      <c r="U885" s="411"/>
      <c r="V885" s="411"/>
      <c r="W885" s="411"/>
      <c r="X885" s="411"/>
      <c r="Y885" s="411"/>
      <c r="Z885" s="411"/>
      <c r="AA885" s="411"/>
      <c r="AB885" s="411"/>
      <c r="AC885" s="411"/>
      <c r="AD885" s="411"/>
      <c r="AE885" s="411"/>
      <c r="AF885" s="411"/>
      <c r="AG885" s="411"/>
      <c r="AH885" s="411"/>
      <c r="AI885" s="411"/>
      <c r="AJ885" s="411"/>
      <c r="AK885" s="411"/>
      <c r="AL885" s="411"/>
      <c r="AM885" s="411"/>
      <c r="AN885" s="411"/>
      <c r="AO885" s="411"/>
      <c r="AP885" s="411"/>
      <c r="AQ885" s="411"/>
      <c r="AR885" s="411"/>
      <c r="AS885" s="411"/>
      <c r="AT885" s="411"/>
      <c r="AU885" s="411"/>
      <c r="AV885" s="411"/>
      <c r="AW885" s="411"/>
      <c r="AX885" s="411"/>
      <c r="AY885" s="411"/>
      <c r="AZ885" s="411"/>
      <c r="BA885" s="411"/>
    </row>
    <row r="886" spans="2:53" ht="14.25" customHeight="1" x14ac:dyDescent="0.25">
      <c r="B886" s="411"/>
      <c r="C886" s="428"/>
      <c r="D886" s="428"/>
      <c r="E886" s="411"/>
      <c r="F886" s="411"/>
      <c r="G886" s="411"/>
      <c r="H886" s="411"/>
      <c r="I886" s="411"/>
      <c r="J886" s="411"/>
      <c r="K886" s="411"/>
      <c r="L886" s="411"/>
      <c r="M886" s="411"/>
      <c r="N886" s="411"/>
      <c r="O886" s="411"/>
      <c r="P886" s="411"/>
      <c r="Q886" s="411"/>
      <c r="R886" s="411"/>
      <c r="S886" s="411"/>
      <c r="T886" s="411"/>
      <c r="U886" s="411"/>
      <c r="V886" s="411"/>
      <c r="W886" s="411"/>
      <c r="X886" s="411"/>
      <c r="Y886" s="411"/>
      <c r="Z886" s="411"/>
      <c r="AA886" s="411"/>
      <c r="AB886" s="411"/>
      <c r="AC886" s="411"/>
      <c r="AD886" s="411"/>
      <c r="AE886" s="411"/>
      <c r="AF886" s="411"/>
      <c r="AG886" s="411"/>
      <c r="AH886" s="411"/>
      <c r="AI886" s="411"/>
      <c r="AJ886" s="411"/>
      <c r="AK886" s="411"/>
      <c r="AL886" s="411"/>
      <c r="AM886" s="411"/>
      <c r="AN886" s="411"/>
      <c r="AO886" s="411"/>
      <c r="AP886" s="411"/>
      <c r="AQ886" s="411"/>
      <c r="AR886" s="411"/>
      <c r="AS886" s="411"/>
      <c r="AT886" s="411"/>
      <c r="AU886" s="411"/>
      <c r="AV886" s="411"/>
      <c r="AW886" s="411"/>
      <c r="AX886" s="411"/>
      <c r="AY886" s="411"/>
      <c r="AZ886" s="411"/>
      <c r="BA886" s="411"/>
    </row>
    <row r="887" spans="2:53" ht="14.25" customHeight="1" x14ac:dyDescent="0.25">
      <c r="B887" s="411"/>
      <c r="C887" s="428"/>
      <c r="D887" s="428"/>
      <c r="E887" s="411"/>
      <c r="F887" s="411"/>
      <c r="G887" s="411"/>
      <c r="H887" s="411"/>
      <c r="I887" s="411"/>
      <c r="J887" s="411"/>
      <c r="K887" s="411"/>
      <c r="L887" s="411"/>
      <c r="M887" s="411"/>
      <c r="N887" s="411"/>
      <c r="O887" s="411"/>
      <c r="P887" s="411"/>
      <c r="Q887" s="411"/>
      <c r="R887" s="411"/>
      <c r="S887" s="411"/>
      <c r="T887" s="411"/>
      <c r="U887" s="411"/>
      <c r="V887" s="411"/>
      <c r="W887" s="411"/>
      <c r="X887" s="411"/>
      <c r="Y887" s="411"/>
      <c r="Z887" s="411"/>
      <c r="AA887" s="411"/>
      <c r="AB887" s="411"/>
      <c r="AC887" s="411"/>
      <c r="AD887" s="411"/>
      <c r="AE887" s="411"/>
      <c r="AF887" s="411"/>
      <c r="AG887" s="411"/>
      <c r="AH887" s="411"/>
      <c r="AI887" s="411"/>
      <c r="AJ887" s="411"/>
      <c r="AK887" s="411"/>
      <c r="AL887" s="411"/>
      <c r="AM887" s="411"/>
      <c r="AN887" s="411"/>
      <c r="AO887" s="411"/>
      <c r="AP887" s="411"/>
      <c r="AQ887" s="411"/>
      <c r="AR887" s="411"/>
      <c r="AS887" s="411"/>
      <c r="AT887" s="411"/>
      <c r="AU887" s="411"/>
      <c r="AV887" s="411"/>
      <c r="AW887" s="411"/>
      <c r="AX887" s="411"/>
      <c r="AY887" s="411"/>
      <c r="AZ887" s="411"/>
      <c r="BA887" s="411"/>
    </row>
    <row r="888" spans="2:53" ht="14.25" customHeight="1" x14ac:dyDescent="0.25">
      <c r="B888" s="411"/>
      <c r="C888" s="428"/>
      <c r="D888" s="428"/>
      <c r="E888" s="411"/>
      <c r="F888" s="411"/>
      <c r="G888" s="411"/>
      <c r="H888" s="411"/>
      <c r="I888" s="411"/>
      <c r="J888" s="411"/>
      <c r="K888" s="411"/>
      <c r="L888" s="411"/>
      <c r="M888" s="411"/>
      <c r="N888" s="411"/>
      <c r="O888" s="411"/>
      <c r="P888" s="411"/>
      <c r="Q888" s="411"/>
      <c r="R888" s="411"/>
      <c r="S888" s="411"/>
      <c r="T888" s="411"/>
      <c r="U888" s="411"/>
      <c r="V888" s="411"/>
      <c r="W888" s="411"/>
      <c r="X888" s="411"/>
      <c r="Y888" s="411"/>
      <c r="Z888" s="411"/>
      <c r="AA888" s="411"/>
      <c r="AB888" s="411"/>
      <c r="AC888" s="411"/>
      <c r="AD888" s="411"/>
      <c r="AE888" s="411"/>
      <c r="AF888" s="411"/>
      <c r="AG888" s="411"/>
      <c r="AH888" s="411"/>
      <c r="AI888" s="411"/>
      <c r="AJ888" s="411"/>
      <c r="AK888" s="411"/>
      <c r="AL888" s="411"/>
      <c r="AM888" s="411"/>
      <c r="AN888" s="411"/>
      <c r="AO888" s="411"/>
      <c r="AP888" s="411"/>
      <c r="AQ888" s="411"/>
      <c r="AR888" s="411"/>
      <c r="AS888" s="411"/>
      <c r="AT888" s="411"/>
      <c r="AU888" s="411"/>
      <c r="AV888" s="411"/>
      <c r="AW888" s="411"/>
      <c r="AX888" s="411"/>
      <c r="AY888" s="411"/>
      <c r="AZ888" s="411"/>
      <c r="BA888" s="411"/>
    </row>
    <row r="889" spans="2:53" ht="14.25" customHeight="1" x14ac:dyDescent="0.25">
      <c r="B889" s="411"/>
      <c r="C889" s="428"/>
      <c r="D889" s="428"/>
      <c r="E889" s="411"/>
      <c r="F889" s="411"/>
      <c r="G889" s="411"/>
      <c r="H889" s="411"/>
      <c r="I889" s="411"/>
      <c r="J889" s="411"/>
      <c r="K889" s="411"/>
      <c r="L889" s="411"/>
      <c r="M889" s="411"/>
      <c r="N889" s="411"/>
      <c r="O889" s="411"/>
      <c r="P889" s="411"/>
      <c r="Q889" s="411"/>
      <c r="R889" s="411"/>
      <c r="S889" s="411"/>
      <c r="T889" s="411"/>
      <c r="U889" s="411"/>
      <c r="V889" s="411"/>
      <c r="W889" s="411"/>
      <c r="X889" s="411"/>
      <c r="Y889" s="411"/>
      <c r="Z889" s="411"/>
      <c r="AA889" s="411"/>
      <c r="AB889" s="411"/>
      <c r="AC889" s="411"/>
      <c r="AD889" s="411"/>
      <c r="AE889" s="411"/>
      <c r="AF889" s="411"/>
      <c r="AG889" s="411"/>
      <c r="AH889" s="411"/>
      <c r="AI889" s="411"/>
      <c r="AJ889" s="411"/>
      <c r="AK889" s="411"/>
      <c r="AL889" s="411"/>
      <c r="AM889" s="411"/>
      <c r="AN889" s="411"/>
      <c r="AO889" s="411"/>
      <c r="AP889" s="411"/>
      <c r="AQ889" s="411"/>
      <c r="AR889" s="411"/>
      <c r="AS889" s="411"/>
      <c r="AT889" s="411"/>
      <c r="AU889" s="411"/>
      <c r="AV889" s="411"/>
      <c r="AW889" s="411"/>
      <c r="AX889" s="411"/>
      <c r="AY889" s="411"/>
      <c r="AZ889" s="411"/>
      <c r="BA889" s="411"/>
    </row>
    <row r="890" spans="2:53" ht="14.25" customHeight="1" x14ac:dyDescent="0.25">
      <c r="B890" s="411"/>
      <c r="C890" s="428"/>
      <c r="D890" s="428"/>
      <c r="E890" s="411"/>
      <c r="F890" s="411"/>
      <c r="G890" s="411"/>
      <c r="H890" s="411"/>
      <c r="I890" s="411"/>
      <c r="J890" s="411"/>
      <c r="K890" s="411"/>
      <c r="L890" s="411"/>
      <c r="M890" s="411"/>
      <c r="N890" s="411"/>
      <c r="O890" s="411"/>
      <c r="P890" s="411"/>
      <c r="Q890" s="411"/>
      <c r="R890" s="411"/>
      <c r="S890" s="411"/>
      <c r="T890" s="411"/>
      <c r="U890" s="411"/>
      <c r="V890" s="411"/>
      <c r="W890" s="411"/>
      <c r="X890" s="411"/>
      <c r="Y890" s="411"/>
      <c r="Z890" s="411"/>
      <c r="AA890" s="411"/>
      <c r="AB890" s="411"/>
      <c r="AC890" s="411"/>
      <c r="AD890" s="411"/>
      <c r="AE890" s="411"/>
      <c r="AF890" s="411"/>
      <c r="AG890" s="411"/>
      <c r="AH890" s="411"/>
      <c r="AI890" s="411"/>
      <c r="AJ890" s="411"/>
      <c r="AK890" s="411"/>
      <c r="AL890" s="411"/>
      <c r="AM890" s="411"/>
      <c r="AN890" s="411"/>
      <c r="AO890" s="411"/>
      <c r="AP890" s="411"/>
      <c r="AQ890" s="411"/>
      <c r="AR890" s="411"/>
      <c r="AS890" s="411"/>
      <c r="AT890" s="411"/>
      <c r="AU890" s="411"/>
      <c r="AV890" s="411"/>
      <c r="AW890" s="411"/>
      <c r="AX890" s="411"/>
      <c r="AY890" s="411"/>
      <c r="AZ890" s="411"/>
      <c r="BA890" s="411"/>
    </row>
    <row r="891" spans="2:53" ht="14.25" customHeight="1" x14ac:dyDescent="0.25">
      <c r="B891" s="411"/>
      <c r="C891" s="428"/>
      <c r="D891" s="428"/>
      <c r="E891" s="411"/>
      <c r="F891" s="411"/>
      <c r="G891" s="411"/>
      <c r="H891" s="411"/>
      <c r="I891" s="411"/>
      <c r="J891" s="411"/>
      <c r="K891" s="411"/>
      <c r="L891" s="411"/>
      <c r="M891" s="411"/>
      <c r="N891" s="411"/>
      <c r="O891" s="411"/>
      <c r="P891" s="411"/>
      <c r="Q891" s="411"/>
      <c r="R891" s="411"/>
      <c r="S891" s="411"/>
      <c r="T891" s="411"/>
      <c r="U891" s="411"/>
      <c r="V891" s="411"/>
      <c r="W891" s="411"/>
      <c r="X891" s="411"/>
      <c r="Y891" s="411"/>
      <c r="Z891" s="411"/>
      <c r="AA891" s="411"/>
      <c r="AB891" s="411"/>
      <c r="AC891" s="411"/>
      <c r="AD891" s="411"/>
      <c r="AE891" s="411"/>
      <c r="AF891" s="411"/>
      <c r="AG891" s="411"/>
      <c r="AH891" s="411"/>
      <c r="AI891" s="411"/>
      <c r="AJ891" s="411"/>
      <c r="AK891" s="411"/>
      <c r="AL891" s="411"/>
      <c r="AM891" s="411"/>
      <c r="AN891" s="411"/>
      <c r="AO891" s="411"/>
      <c r="AP891" s="411"/>
      <c r="AQ891" s="411"/>
      <c r="AR891" s="411"/>
      <c r="AS891" s="411"/>
      <c r="AT891" s="411"/>
      <c r="AU891" s="411"/>
      <c r="AV891" s="411"/>
      <c r="AW891" s="411"/>
      <c r="AX891" s="411"/>
      <c r="AY891" s="411"/>
      <c r="AZ891" s="411"/>
      <c r="BA891" s="411"/>
    </row>
    <row r="892" spans="2:53" ht="14.25" customHeight="1" x14ac:dyDescent="0.25">
      <c r="B892" s="411"/>
      <c r="C892" s="428"/>
      <c r="D892" s="428"/>
      <c r="E892" s="411"/>
      <c r="F892" s="411"/>
      <c r="G892" s="411"/>
      <c r="H892" s="411"/>
      <c r="I892" s="411"/>
      <c r="J892" s="411"/>
      <c r="K892" s="411"/>
      <c r="L892" s="411"/>
      <c r="M892" s="411"/>
      <c r="N892" s="411"/>
      <c r="O892" s="411"/>
      <c r="P892" s="411"/>
      <c r="Q892" s="411"/>
      <c r="R892" s="411"/>
      <c r="S892" s="411"/>
      <c r="T892" s="411"/>
      <c r="U892" s="411"/>
      <c r="V892" s="411"/>
      <c r="W892" s="411"/>
      <c r="X892" s="411"/>
      <c r="Y892" s="411"/>
      <c r="Z892" s="411"/>
      <c r="AA892" s="411"/>
      <c r="AB892" s="411"/>
      <c r="AC892" s="411"/>
      <c r="AD892" s="411"/>
      <c r="AE892" s="411"/>
      <c r="AF892" s="411"/>
      <c r="AG892" s="411"/>
      <c r="AH892" s="411"/>
      <c r="AI892" s="411"/>
      <c r="AJ892" s="411"/>
      <c r="AK892" s="411"/>
      <c r="AL892" s="411"/>
      <c r="AM892" s="411"/>
      <c r="AN892" s="411"/>
      <c r="AO892" s="411"/>
      <c r="AP892" s="411"/>
      <c r="AQ892" s="411"/>
      <c r="AR892" s="411"/>
      <c r="AS892" s="411"/>
      <c r="AT892" s="411"/>
      <c r="AU892" s="411"/>
      <c r="AV892" s="411"/>
      <c r="AW892" s="411"/>
      <c r="AX892" s="411"/>
      <c r="AY892" s="411"/>
      <c r="AZ892" s="411"/>
      <c r="BA892" s="411"/>
    </row>
    <row r="893" spans="2:53" ht="14.25" customHeight="1" x14ac:dyDescent="0.25">
      <c r="B893" s="411"/>
      <c r="C893" s="428"/>
      <c r="D893" s="428"/>
      <c r="E893" s="411"/>
      <c r="F893" s="411"/>
      <c r="G893" s="411"/>
      <c r="H893" s="411"/>
      <c r="I893" s="411"/>
      <c r="J893" s="411"/>
      <c r="K893" s="411"/>
      <c r="L893" s="411"/>
      <c r="M893" s="411"/>
      <c r="N893" s="411"/>
      <c r="O893" s="411"/>
      <c r="P893" s="411"/>
      <c r="Q893" s="411"/>
      <c r="R893" s="411"/>
      <c r="S893" s="411"/>
      <c r="T893" s="411"/>
      <c r="U893" s="411"/>
      <c r="V893" s="411"/>
      <c r="W893" s="411"/>
      <c r="X893" s="411"/>
      <c r="Y893" s="411"/>
      <c r="Z893" s="411"/>
      <c r="AA893" s="411"/>
      <c r="AB893" s="411"/>
      <c r="AC893" s="411"/>
      <c r="AD893" s="411"/>
      <c r="AE893" s="411"/>
      <c r="AF893" s="411"/>
      <c r="AG893" s="411"/>
      <c r="AH893" s="411"/>
      <c r="AI893" s="411"/>
      <c r="AJ893" s="411"/>
      <c r="AK893" s="411"/>
      <c r="AL893" s="411"/>
      <c r="AM893" s="411"/>
      <c r="AN893" s="411"/>
      <c r="AO893" s="411"/>
      <c r="AP893" s="411"/>
      <c r="AQ893" s="411"/>
      <c r="AR893" s="411"/>
      <c r="AS893" s="411"/>
      <c r="AT893" s="411"/>
      <c r="AU893" s="411"/>
      <c r="AV893" s="411"/>
      <c r="AW893" s="411"/>
      <c r="AX893" s="411"/>
      <c r="AY893" s="411"/>
      <c r="AZ893" s="411"/>
      <c r="BA893" s="411"/>
    </row>
    <row r="894" spans="2:53" ht="14.25" customHeight="1" x14ac:dyDescent="0.25">
      <c r="B894" s="411"/>
      <c r="C894" s="428"/>
      <c r="D894" s="428"/>
      <c r="E894" s="411"/>
      <c r="F894" s="411"/>
      <c r="G894" s="411"/>
      <c r="H894" s="411"/>
      <c r="I894" s="411"/>
      <c r="J894" s="411"/>
      <c r="K894" s="411"/>
      <c r="L894" s="411"/>
      <c r="M894" s="411"/>
      <c r="N894" s="411"/>
      <c r="O894" s="411"/>
      <c r="P894" s="411"/>
      <c r="Q894" s="411"/>
      <c r="R894" s="411"/>
      <c r="S894" s="411"/>
      <c r="T894" s="411"/>
      <c r="U894" s="411"/>
      <c r="V894" s="411"/>
      <c r="W894" s="411"/>
      <c r="X894" s="411"/>
      <c r="Y894" s="411"/>
      <c r="Z894" s="411"/>
      <c r="AA894" s="411"/>
      <c r="AB894" s="411"/>
      <c r="AC894" s="411"/>
      <c r="AD894" s="411"/>
      <c r="AE894" s="411"/>
      <c r="AF894" s="411"/>
      <c r="AG894" s="411"/>
      <c r="AH894" s="411"/>
      <c r="AI894" s="411"/>
      <c r="AJ894" s="411"/>
      <c r="AK894" s="411"/>
      <c r="AL894" s="411"/>
      <c r="AM894" s="411"/>
      <c r="AN894" s="411"/>
      <c r="AO894" s="411"/>
      <c r="AP894" s="411"/>
      <c r="AQ894" s="411"/>
      <c r="AR894" s="411"/>
      <c r="AS894" s="411"/>
      <c r="AT894" s="411"/>
      <c r="AU894" s="411"/>
      <c r="AV894" s="411"/>
      <c r="AW894" s="411"/>
      <c r="AX894" s="411"/>
      <c r="AY894" s="411"/>
      <c r="AZ894" s="411"/>
      <c r="BA894" s="411"/>
    </row>
    <row r="895" spans="2:53" ht="14.25" customHeight="1" x14ac:dyDescent="0.25">
      <c r="B895" s="411"/>
      <c r="C895" s="428"/>
      <c r="D895" s="428"/>
      <c r="E895" s="411"/>
      <c r="F895" s="411"/>
      <c r="G895" s="411"/>
      <c r="H895" s="411"/>
      <c r="I895" s="411"/>
      <c r="J895" s="411"/>
      <c r="K895" s="411"/>
      <c r="L895" s="411"/>
      <c r="M895" s="411"/>
      <c r="N895" s="411"/>
      <c r="O895" s="411"/>
      <c r="P895" s="411"/>
      <c r="Q895" s="411"/>
      <c r="R895" s="411"/>
      <c r="S895" s="411"/>
      <c r="T895" s="411"/>
      <c r="U895" s="411"/>
      <c r="V895" s="411"/>
      <c r="W895" s="411"/>
      <c r="X895" s="411"/>
      <c r="Y895" s="411"/>
      <c r="Z895" s="411"/>
      <c r="AA895" s="411"/>
      <c r="AB895" s="411"/>
      <c r="AC895" s="411"/>
      <c r="AD895" s="411"/>
      <c r="AE895" s="411"/>
      <c r="AF895" s="411"/>
      <c r="AG895" s="411"/>
      <c r="AH895" s="411"/>
      <c r="AI895" s="411"/>
      <c r="AJ895" s="411"/>
      <c r="AK895" s="411"/>
      <c r="AL895" s="411"/>
      <c r="AM895" s="411"/>
      <c r="AN895" s="411"/>
      <c r="AO895" s="411"/>
      <c r="AP895" s="411"/>
      <c r="AQ895" s="411"/>
      <c r="AR895" s="411"/>
      <c r="AS895" s="411"/>
      <c r="AT895" s="411"/>
      <c r="AU895" s="411"/>
      <c r="AV895" s="411"/>
      <c r="AW895" s="411"/>
      <c r="AX895" s="411"/>
      <c r="AY895" s="411"/>
      <c r="AZ895" s="411"/>
      <c r="BA895" s="411"/>
    </row>
    <row r="896" spans="2:53" ht="14.25" customHeight="1" x14ac:dyDescent="0.25">
      <c r="B896" s="411"/>
      <c r="C896" s="428"/>
      <c r="D896" s="428"/>
      <c r="E896" s="411"/>
      <c r="F896" s="411"/>
      <c r="G896" s="411"/>
      <c r="H896" s="411"/>
      <c r="I896" s="411"/>
      <c r="J896" s="411"/>
      <c r="K896" s="411"/>
      <c r="L896" s="411"/>
      <c r="M896" s="411"/>
      <c r="N896" s="411"/>
      <c r="O896" s="411"/>
      <c r="P896" s="411"/>
      <c r="Q896" s="411"/>
      <c r="R896" s="411"/>
      <c r="S896" s="411"/>
      <c r="T896" s="411"/>
      <c r="U896" s="411"/>
      <c r="V896" s="411"/>
      <c r="W896" s="411"/>
      <c r="X896" s="411"/>
      <c r="Y896" s="411"/>
      <c r="Z896" s="411"/>
      <c r="AA896" s="411"/>
      <c r="AB896" s="411"/>
      <c r="AC896" s="411"/>
      <c r="AD896" s="411"/>
      <c r="AE896" s="411"/>
      <c r="AF896" s="411"/>
      <c r="AG896" s="411"/>
      <c r="AH896" s="411"/>
      <c r="AI896" s="411"/>
      <c r="AJ896" s="411"/>
      <c r="AK896" s="411"/>
      <c r="AL896" s="411"/>
      <c r="AM896" s="411"/>
      <c r="AN896" s="411"/>
      <c r="AO896" s="411"/>
      <c r="AP896" s="411"/>
      <c r="AQ896" s="411"/>
      <c r="AR896" s="411"/>
      <c r="AS896" s="411"/>
      <c r="AT896" s="411"/>
      <c r="AU896" s="411"/>
      <c r="AV896" s="411"/>
      <c r="AW896" s="411"/>
      <c r="AX896" s="411"/>
      <c r="AY896" s="411"/>
      <c r="AZ896" s="411"/>
      <c r="BA896" s="411"/>
    </row>
    <row r="897" spans="2:53" ht="14.25" customHeight="1" x14ac:dyDescent="0.25">
      <c r="B897" s="411"/>
      <c r="C897" s="428"/>
      <c r="D897" s="428"/>
      <c r="E897" s="411"/>
      <c r="F897" s="411"/>
      <c r="G897" s="411"/>
      <c r="H897" s="411"/>
      <c r="I897" s="411"/>
      <c r="J897" s="411"/>
      <c r="K897" s="411"/>
      <c r="L897" s="411"/>
      <c r="M897" s="411"/>
      <c r="N897" s="411"/>
      <c r="O897" s="411"/>
      <c r="P897" s="411"/>
      <c r="Q897" s="411"/>
      <c r="R897" s="411"/>
      <c r="S897" s="411"/>
      <c r="T897" s="411"/>
      <c r="U897" s="411"/>
      <c r="V897" s="411"/>
      <c r="W897" s="411"/>
      <c r="X897" s="411"/>
      <c r="Y897" s="411"/>
      <c r="Z897" s="411"/>
      <c r="AA897" s="411"/>
      <c r="AB897" s="411"/>
      <c r="AC897" s="411"/>
      <c r="AD897" s="411"/>
      <c r="AE897" s="411"/>
      <c r="AF897" s="411"/>
      <c r="AG897" s="411"/>
      <c r="AH897" s="411"/>
      <c r="AI897" s="411"/>
      <c r="AJ897" s="411"/>
      <c r="AK897" s="411"/>
      <c r="AL897" s="411"/>
      <c r="AM897" s="411"/>
      <c r="AN897" s="411"/>
      <c r="AO897" s="411"/>
      <c r="AP897" s="411"/>
      <c r="AQ897" s="411"/>
      <c r="AR897" s="411"/>
      <c r="AS897" s="411"/>
      <c r="AT897" s="411"/>
      <c r="AU897" s="411"/>
      <c r="AV897" s="411"/>
      <c r="AW897" s="411"/>
      <c r="AX897" s="411"/>
      <c r="AY897" s="411"/>
      <c r="AZ897" s="411"/>
      <c r="BA897" s="411"/>
    </row>
    <row r="898" spans="2:53" ht="14.25" customHeight="1" x14ac:dyDescent="0.25">
      <c r="B898" s="411"/>
      <c r="C898" s="428"/>
      <c r="D898" s="428"/>
      <c r="E898" s="411"/>
      <c r="F898" s="411"/>
      <c r="G898" s="411"/>
      <c r="H898" s="411"/>
      <c r="I898" s="411"/>
      <c r="J898" s="411"/>
      <c r="K898" s="411"/>
      <c r="L898" s="411"/>
      <c r="M898" s="411"/>
      <c r="N898" s="411"/>
      <c r="O898" s="411"/>
      <c r="P898" s="411"/>
      <c r="Q898" s="411"/>
      <c r="R898" s="411"/>
      <c r="S898" s="411"/>
      <c r="T898" s="411"/>
      <c r="U898" s="411"/>
      <c r="V898" s="411"/>
      <c r="W898" s="411"/>
      <c r="X898" s="411"/>
      <c r="Y898" s="411"/>
      <c r="Z898" s="411"/>
      <c r="AA898" s="411"/>
      <c r="AB898" s="411"/>
      <c r="AC898" s="411"/>
      <c r="AD898" s="411"/>
      <c r="AE898" s="411"/>
      <c r="AF898" s="411"/>
      <c r="AG898" s="411"/>
      <c r="AH898" s="411"/>
      <c r="AI898" s="411"/>
      <c r="AJ898" s="411"/>
      <c r="AK898" s="411"/>
      <c r="AL898" s="411"/>
      <c r="AM898" s="411"/>
      <c r="AN898" s="411"/>
      <c r="AO898" s="411"/>
      <c r="AP898" s="411"/>
      <c r="AQ898" s="411"/>
      <c r="AR898" s="411"/>
      <c r="AS898" s="411"/>
      <c r="AT898" s="411"/>
      <c r="AU898" s="411"/>
      <c r="AV898" s="411"/>
      <c r="AW898" s="411"/>
      <c r="AX898" s="411"/>
      <c r="AY898" s="411"/>
      <c r="AZ898" s="411"/>
      <c r="BA898" s="411"/>
    </row>
    <row r="899" spans="2:53" ht="14.25" customHeight="1" x14ac:dyDescent="0.25">
      <c r="B899" s="411"/>
      <c r="C899" s="428"/>
      <c r="D899" s="428"/>
      <c r="E899" s="411"/>
      <c r="F899" s="411"/>
      <c r="G899" s="411"/>
      <c r="H899" s="411"/>
      <c r="I899" s="411"/>
      <c r="J899" s="411"/>
      <c r="K899" s="411"/>
      <c r="L899" s="411"/>
      <c r="M899" s="411"/>
      <c r="N899" s="411"/>
      <c r="O899" s="411"/>
      <c r="P899" s="411"/>
      <c r="Q899" s="411"/>
      <c r="R899" s="411"/>
      <c r="S899" s="411"/>
      <c r="T899" s="411"/>
      <c r="U899" s="411"/>
      <c r="V899" s="411"/>
      <c r="W899" s="411"/>
      <c r="X899" s="411"/>
      <c r="Y899" s="411"/>
      <c r="Z899" s="411"/>
      <c r="AA899" s="411"/>
      <c r="AB899" s="411"/>
      <c r="AC899" s="411"/>
      <c r="AD899" s="411"/>
      <c r="AE899" s="411"/>
      <c r="AF899" s="411"/>
      <c r="AG899" s="411"/>
      <c r="AH899" s="411"/>
      <c r="AI899" s="411"/>
      <c r="AJ899" s="411"/>
      <c r="AK899" s="411"/>
      <c r="AL899" s="411"/>
      <c r="AM899" s="411"/>
      <c r="AN899" s="411"/>
      <c r="AO899" s="411"/>
      <c r="AP899" s="411"/>
      <c r="AQ899" s="411"/>
      <c r="AR899" s="411"/>
      <c r="AS899" s="411"/>
      <c r="AT899" s="411"/>
      <c r="AU899" s="411"/>
      <c r="AV899" s="411"/>
      <c r="AW899" s="411"/>
      <c r="AX899" s="411"/>
      <c r="AY899" s="411"/>
      <c r="AZ899" s="411"/>
      <c r="BA899" s="411"/>
    </row>
    <row r="900" spans="2:53" ht="14.25" customHeight="1" x14ac:dyDescent="0.25">
      <c r="B900" s="411"/>
      <c r="C900" s="428"/>
      <c r="D900" s="428"/>
      <c r="E900" s="411"/>
      <c r="F900" s="411"/>
      <c r="G900" s="411"/>
      <c r="H900" s="411"/>
      <c r="I900" s="411"/>
      <c r="J900" s="411"/>
      <c r="K900" s="411"/>
      <c r="L900" s="411"/>
      <c r="M900" s="411"/>
      <c r="N900" s="411"/>
      <c r="O900" s="411"/>
      <c r="P900" s="411"/>
      <c r="Q900" s="411"/>
      <c r="R900" s="411"/>
      <c r="S900" s="411"/>
      <c r="T900" s="411"/>
      <c r="U900" s="411"/>
      <c r="V900" s="411"/>
      <c r="W900" s="411"/>
      <c r="X900" s="411"/>
      <c r="Y900" s="411"/>
      <c r="Z900" s="411"/>
      <c r="AA900" s="411"/>
      <c r="AB900" s="411"/>
      <c r="AC900" s="411"/>
      <c r="AD900" s="411"/>
      <c r="AE900" s="411"/>
      <c r="AF900" s="411"/>
      <c r="AG900" s="411"/>
      <c r="AH900" s="411"/>
      <c r="AI900" s="411"/>
      <c r="AJ900" s="411"/>
      <c r="AK900" s="411"/>
      <c r="AL900" s="411"/>
      <c r="AM900" s="411"/>
      <c r="AN900" s="411"/>
      <c r="AO900" s="411"/>
      <c r="AP900" s="411"/>
      <c r="AQ900" s="411"/>
      <c r="AR900" s="411"/>
      <c r="AS900" s="411"/>
      <c r="AT900" s="411"/>
      <c r="AU900" s="411"/>
      <c r="AV900" s="411"/>
      <c r="AW900" s="411"/>
      <c r="AX900" s="411"/>
      <c r="AY900" s="411"/>
      <c r="AZ900" s="411"/>
      <c r="BA900" s="411"/>
    </row>
    <row r="901" spans="2:53" ht="14.25" customHeight="1" x14ac:dyDescent="0.25">
      <c r="B901" s="411"/>
      <c r="C901" s="428"/>
      <c r="D901" s="428"/>
      <c r="E901" s="411"/>
      <c r="F901" s="411"/>
      <c r="G901" s="411"/>
      <c r="H901" s="411"/>
      <c r="I901" s="411"/>
      <c r="J901" s="411"/>
      <c r="K901" s="411"/>
      <c r="L901" s="411"/>
      <c r="M901" s="411"/>
      <c r="N901" s="411"/>
      <c r="O901" s="411"/>
      <c r="P901" s="411"/>
      <c r="Q901" s="411"/>
      <c r="R901" s="411"/>
      <c r="S901" s="411"/>
      <c r="T901" s="411"/>
      <c r="U901" s="411"/>
      <c r="V901" s="411"/>
      <c r="W901" s="411"/>
      <c r="X901" s="411"/>
      <c r="Y901" s="411"/>
      <c r="Z901" s="411"/>
      <c r="AA901" s="411"/>
      <c r="AB901" s="411"/>
      <c r="AC901" s="411"/>
      <c r="AD901" s="411"/>
      <c r="AE901" s="411"/>
      <c r="AF901" s="411"/>
      <c r="AG901" s="411"/>
      <c r="AH901" s="411"/>
      <c r="AI901" s="411"/>
      <c r="AJ901" s="411"/>
      <c r="AK901" s="411"/>
      <c r="AL901" s="411"/>
      <c r="AM901" s="411"/>
      <c r="AN901" s="411"/>
      <c r="AO901" s="411"/>
      <c r="AP901" s="411"/>
      <c r="AQ901" s="411"/>
      <c r="AR901" s="411"/>
      <c r="AS901" s="411"/>
      <c r="AT901" s="411"/>
      <c r="AU901" s="411"/>
      <c r="AV901" s="411"/>
      <c r="AW901" s="411"/>
      <c r="AX901" s="411"/>
      <c r="AY901" s="411"/>
      <c r="AZ901" s="411"/>
      <c r="BA901" s="411"/>
    </row>
    <row r="902" spans="2:53" ht="14.25" customHeight="1" x14ac:dyDescent="0.25">
      <c r="B902" s="411"/>
      <c r="C902" s="428"/>
      <c r="D902" s="428"/>
      <c r="E902" s="411"/>
      <c r="F902" s="411"/>
      <c r="G902" s="411"/>
      <c r="H902" s="411"/>
      <c r="I902" s="411"/>
      <c r="J902" s="411"/>
      <c r="K902" s="411"/>
      <c r="L902" s="411"/>
      <c r="M902" s="411"/>
      <c r="N902" s="411"/>
      <c r="O902" s="411"/>
      <c r="P902" s="411"/>
      <c r="Q902" s="411"/>
      <c r="R902" s="411"/>
      <c r="S902" s="411"/>
      <c r="T902" s="411"/>
      <c r="U902" s="411"/>
      <c r="V902" s="411"/>
      <c r="W902" s="411"/>
      <c r="X902" s="411"/>
      <c r="Y902" s="411"/>
      <c r="Z902" s="411"/>
      <c r="AA902" s="411"/>
      <c r="AB902" s="411"/>
      <c r="AC902" s="411"/>
      <c r="AD902" s="411"/>
      <c r="AE902" s="411"/>
      <c r="AF902" s="411"/>
      <c r="AG902" s="411"/>
      <c r="AH902" s="411"/>
      <c r="AI902" s="411"/>
      <c r="AJ902" s="411"/>
      <c r="AK902" s="411"/>
      <c r="AL902" s="411"/>
      <c r="AM902" s="411"/>
      <c r="AN902" s="411"/>
      <c r="AO902" s="411"/>
      <c r="AP902" s="411"/>
      <c r="AQ902" s="411"/>
      <c r="AR902" s="411"/>
      <c r="AS902" s="411"/>
      <c r="AT902" s="411"/>
      <c r="AU902" s="411"/>
      <c r="AV902" s="411"/>
      <c r="AW902" s="411"/>
      <c r="AX902" s="411"/>
      <c r="AY902" s="411"/>
      <c r="AZ902" s="411"/>
      <c r="BA902" s="411"/>
    </row>
    <row r="903" spans="2:53" ht="14.25" customHeight="1" x14ac:dyDescent="0.25">
      <c r="B903" s="411"/>
      <c r="C903" s="428"/>
      <c r="D903" s="428"/>
      <c r="E903" s="411"/>
      <c r="F903" s="411"/>
      <c r="G903" s="411"/>
      <c r="H903" s="411"/>
      <c r="I903" s="411"/>
      <c r="J903" s="411"/>
      <c r="K903" s="411"/>
      <c r="L903" s="411"/>
      <c r="M903" s="411"/>
      <c r="N903" s="411"/>
      <c r="O903" s="411"/>
      <c r="P903" s="411"/>
      <c r="Q903" s="411"/>
      <c r="R903" s="411"/>
      <c r="S903" s="411"/>
      <c r="T903" s="411"/>
      <c r="U903" s="411"/>
      <c r="V903" s="411"/>
      <c r="W903" s="411"/>
      <c r="X903" s="411"/>
      <c r="Y903" s="411"/>
      <c r="Z903" s="411"/>
      <c r="AA903" s="411"/>
      <c r="AB903" s="411"/>
      <c r="AC903" s="411"/>
      <c r="AD903" s="411"/>
      <c r="AE903" s="411"/>
      <c r="AF903" s="411"/>
      <c r="AG903" s="411"/>
      <c r="AH903" s="411"/>
      <c r="AI903" s="411"/>
      <c r="AJ903" s="411"/>
      <c r="AK903" s="411"/>
      <c r="AL903" s="411"/>
      <c r="AM903" s="411"/>
      <c r="AN903" s="411"/>
      <c r="AO903" s="411"/>
      <c r="AP903" s="411"/>
      <c r="AQ903" s="411"/>
      <c r="AR903" s="411"/>
      <c r="AS903" s="411"/>
      <c r="AT903" s="411"/>
      <c r="AU903" s="411"/>
      <c r="AV903" s="411"/>
      <c r="AW903" s="411"/>
      <c r="AX903" s="411"/>
      <c r="AY903" s="411"/>
      <c r="AZ903" s="411"/>
      <c r="BA903" s="411"/>
    </row>
    <row r="904" spans="2:53" ht="14.25" customHeight="1" x14ac:dyDescent="0.25">
      <c r="B904" s="411"/>
      <c r="C904" s="428"/>
      <c r="D904" s="428"/>
      <c r="E904" s="411"/>
      <c r="F904" s="411"/>
      <c r="G904" s="411"/>
      <c r="H904" s="411"/>
      <c r="I904" s="411"/>
      <c r="J904" s="411"/>
      <c r="K904" s="411"/>
      <c r="L904" s="411"/>
      <c r="M904" s="411"/>
      <c r="N904" s="411"/>
      <c r="O904" s="411"/>
      <c r="P904" s="411"/>
      <c r="Q904" s="411"/>
      <c r="R904" s="411"/>
      <c r="S904" s="411"/>
      <c r="T904" s="411"/>
      <c r="U904" s="411"/>
      <c r="V904" s="411"/>
      <c r="W904" s="411"/>
      <c r="X904" s="411"/>
      <c r="Y904" s="411"/>
      <c r="Z904" s="411"/>
      <c r="AA904" s="411"/>
      <c r="AB904" s="411"/>
      <c r="AC904" s="411"/>
      <c r="AD904" s="411"/>
      <c r="AE904" s="411"/>
      <c r="AF904" s="411"/>
      <c r="AG904" s="411"/>
      <c r="AH904" s="411"/>
      <c r="AI904" s="411"/>
      <c r="AJ904" s="411"/>
      <c r="AK904" s="411"/>
      <c r="AL904" s="411"/>
      <c r="AM904" s="411"/>
      <c r="AN904" s="411"/>
      <c r="AO904" s="411"/>
      <c r="AP904" s="411"/>
      <c r="AQ904" s="411"/>
      <c r="AR904" s="411"/>
      <c r="AS904" s="411"/>
      <c r="AT904" s="411"/>
      <c r="AU904" s="411"/>
      <c r="AV904" s="411"/>
      <c r="AW904" s="411"/>
      <c r="AX904" s="411"/>
      <c r="AY904" s="411"/>
      <c r="AZ904" s="411"/>
      <c r="BA904" s="411"/>
    </row>
    <row r="905" spans="2:53" ht="14.25" customHeight="1" x14ac:dyDescent="0.25">
      <c r="B905" s="411"/>
      <c r="C905" s="428"/>
      <c r="D905" s="428"/>
      <c r="E905" s="411"/>
      <c r="F905" s="411"/>
      <c r="G905" s="411"/>
      <c r="H905" s="411"/>
      <c r="I905" s="411"/>
      <c r="J905" s="411"/>
      <c r="K905" s="411"/>
      <c r="L905" s="411"/>
      <c r="M905" s="411"/>
      <c r="N905" s="411"/>
      <c r="O905" s="411"/>
      <c r="P905" s="411"/>
      <c r="Q905" s="411"/>
      <c r="R905" s="411"/>
      <c r="S905" s="411"/>
      <c r="T905" s="411"/>
      <c r="U905" s="411"/>
      <c r="V905" s="411"/>
      <c r="W905" s="411"/>
      <c r="X905" s="411"/>
      <c r="Y905" s="411"/>
      <c r="Z905" s="411"/>
      <c r="AA905" s="411"/>
      <c r="AB905" s="411"/>
      <c r="AC905" s="411"/>
      <c r="AD905" s="411"/>
      <c r="AE905" s="411"/>
      <c r="AF905" s="411"/>
      <c r="AG905" s="411"/>
      <c r="AH905" s="411"/>
      <c r="AI905" s="411"/>
      <c r="AJ905" s="411"/>
      <c r="AK905" s="411"/>
      <c r="AL905" s="411"/>
      <c r="AM905" s="411"/>
      <c r="AN905" s="411"/>
      <c r="AO905" s="411"/>
      <c r="AP905" s="411"/>
      <c r="AQ905" s="411"/>
      <c r="AR905" s="411"/>
      <c r="AS905" s="411"/>
      <c r="AT905" s="411"/>
      <c r="AU905" s="411"/>
      <c r="AV905" s="411"/>
      <c r="AW905" s="411"/>
      <c r="AX905" s="411"/>
      <c r="AY905" s="411"/>
      <c r="AZ905" s="411"/>
      <c r="BA905" s="411"/>
    </row>
    <row r="906" spans="2:53" ht="14.25" customHeight="1" x14ac:dyDescent="0.25">
      <c r="B906" s="411"/>
      <c r="C906" s="428"/>
      <c r="D906" s="428"/>
      <c r="E906" s="411"/>
      <c r="F906" s="411"/>
      <c r="G906" s="411"/>
      <c r="H906" s="411"/>
      <c r="I906" s="411"/>
      <c r="J906" s="411"/>
      <c r="K906" s="411"/>
      <c r="L906" s="411"/>
      <c r="M906" s="411"/>
      <c r="N906" s="411"/>
      <c r="O906" s="411"/>
      <c r="P906" s="411"/>
      <c r="Q906" s="411"/>
      <c r="R906" s="411"/>
      <c r="S906" s="411"/>
      <c r="T906" s="411"/>
      <c r="U906" s="411"/>
      <c r="V906" s="411"/>
      <c r="W906" s="411"/>
      <c r="X906" s="411"/>
      <c r="Y906" s="411"/>
      <c r="Z906" s="411"/>
      <c r="AA906" s="411"/>
      <c r="AB906" s="411"/>
      <c r="AC906" s="411"/>
      <c r="AD906" s="411"/>
      <c r="AE906" s="411"/>
      <c r="AF906" s="411"/>
      <c r="AG906" s="411"/>
      <c r="AH906" s="411"/>
      <c r="AI906" s="411"/>
      <c r="AJ906" s="411"/>
      <c r="AK906" s="411"/>
      <c r="AL906" s="411"/>
      <c r="AM906" s="411"/>
      <c r="AN906" s="411"/>
      <c r="AO906" s="411"/>
      <c r="AP906" s="411"/>
      <c r="AQ906" s="411"/>
      <c r="AR906" s="411"/>
      <c r="AS906" s="411"/>
      <c r="AT906" s="411"/>
      <c r="AU906" s="411"/>
      <c r="AV906" s="411"/>
      <c r="AW906" s="411"/>
      <c r="AX906" s="411"/>
      <c r="AY906" s="411"/>
      <c r="AZ906" s="411"/>
      <c r="BA906" s="411"/>
    </row>
    <row r="907" spans="2:53" ht="14.25" customHeight="1" x14ac:dyDescent="0.25">
      <c r="B907" s="411"/>
      <c r="C907" s="428"/>
      <c r="D907" s="428"/>
      <c r="E907" s="411"/>
      <c r="F907" s="411"/>
      <c r="G907" s="411"/>
      <c r="H907" s="411"/>
      <c r="I907" s="411"/>
      <c r="J907" s="411"/>
      <c r="K907" s="411"/>
      <c r="L907" s="411"/>
      <c r="M907" s="411"/>
      <c r="N907" s="411"/>
      <c r="O907" s="411"/>
      <c r="P907" s="411"/>
      <c r="Q907" s="411"/>
      <c r="R907" s="411"/>
      <c r="S907" s="411"/>
      <c r="T907" s="411"/>
      <c r="U907" s="411"/>
      <c r="V907" s="411"/>
      <c r="W907" s="411"/>
      <c r="X907" s="411"/>
      <c r="Y907" s="411"/>
      <c r="Z907" s="411"/>
      <c r="AA907" s="411"/>
      <c r="AB907" s="411"/>
      <c r="AC907" s="411"/>
      <c r="AD907" s="411"/>
      <c r="AE907" s="411"/>
      <c r="AF907" s="411"/>
      <c r="AG907" s="411"/>
      <c r="AH907" s="411"/>
      <c r="AI907" s="411"/>
      <c r="AJ907" s="411"/>
      <c r="AK907" s="411"/>
      <c r="AL907" s="411"/>
      <c r="AM907" s="411"/>
      <c r="AN907" s="411"/>
      <c r="AO907" s="411"/>
      <c r="AP907" s="411"/>
      <c r="AQ907" s="411"/>
      <c r="AR907" s="411"/>
      <c r="AS907" s="411"/>
      <c r="AT907" s="411"/>
      <c r="AU907" s="411"/>
      <c r="AV907" s="411"/>
      <c r="AW907" s="411"/>
      <c r="AX907" s="411"/>
      <c r="AY907" s="411"/>
      <c r="AZ907" s="411"/>
      <c r="BA907" s="411"/>
    </row>
    <row r="908" spans="2:53" ht="14.25" customHeight="1" x14ac:dyDescent="0.25">
      <c r="B908" s="411"/>
      <c r="C908" s="428"/>
      <c r="D908" s="428"/>
      <c r="E908" s="411"/>
      <c r="F908" s="411"/>
      <c r="G908" s="411"/>
      <c r="H908" s="411"/>
      <c r="I908" s="411"/>
      <c r="J908" s="411"/>
      <c r="K908" s="411"/>
      <c r="L908" s="411"/>
      <c r="M908" s="411"/>
      <c r="N908" s="411"/>
      <c r="O908" s="411"/>
      <c r="P908" s="411"/>
      <c r="Q908" s="411"/>
      <c r="R908" s="411"/>
      <c r="S908" s="411"/>
      <c r="T908" s="411"/>
      <c r="U908" s="411"/>
      <c r="V908" s="411"/>
      <c r="W908" s="411"/>
      <c r="X908" s="411"/>
      <c r="Y908" s="411"/>
      <c r="Z908" s="411"/>
      <c r="AA908" s="411"/>
      <c r="AB908" s="411"/>
      <c r="AC908" s="411"/>
      <c r="AD908" s="411"/>
      <c r="AE908" s="411"/>
      <c r="AF908" s="411"/>
      <c r="AG908" s="411"/>
      <c r="AH908" s="411"/>
      <c r="AI908" s="411"/>
      <c r="AJ908" s="411"/>
      <c r="AK908" s="411"/>
      <c r="AL908" s="411"/>
      <c r="AM908" s="411"/>
      <c r="AN908" s="411"/>
      <c r="AO908" s="411"/>
      <c r="AP908" s="411"/>
      <c r="AQ908" s="411"/>
      <c r="AR908" s="411"/>
      <c r="AS908" s="411"/>
      <c r="AT908" s="411"/>
      <c r="AU908" s="411"/>
      <c r="AV908" s="411"/>
      <c r="AW908" s="411"/>
      <c r="AX908" s="411"/>
      <c r="AY908" s="411"/>
      <c r="AZ908" s="411"/>
      <c r="BA908" s="411"/>
    </row>
    <row r="909" spans="2:53" ht="14.25" customHeight="1" x14ac:dyDescent="0.25">
      <c r="B909" s="411"/>
      <c r="C909" s="428"/>
      <c r="D909" s="428"/>
      <c r="E909" s="411"/>
      <c r="F909" s="411"/>
      <c r="G909" s="411"/>
      <c r="H909" s="411"/>
      <c r="I909" s="411"/>
      <c r="J909" s="411"/>
      <c r="K909" s="411"/>
      <c r="L909" s="411"/>
      <c r="M909" s="411"/>
      <c r="N909" s="411"/>
      <c r="O909" s="411"/>
      <c r="P909" s="411"/>
      <c r="Q909" s="411"/>
      <c r="R909" s="411"/>
      <c r="S909" s="411"/>
      <c r="T909" s="411"/>
      <c r="U909" s="411"/>
      <c r="V909" s="411"/>
      <c r="W909" s="411"/>
      <c r="X909" s="411"/>
      <c r="Y909" s="411"/>
      <c r="Z909" s="411"/>
      <c r="AA909" s="411"/>
      <c r="AB909" s="411"/>
      <c r="AC909" s="411"/>
      <c r="AD909" s="411"/>
      <c r="AE909" s="411"/>
      <c r="AF909" s="411"/>
      <c r="AG909" s="411"/>
      <c r="AH909" s="411"/>
      <c r="AI909" s="411"/>
      <c r="AJ909" s="411"/>
      <c r="AK909" s="411"/>
      <c r="AL909" s="411"/>
      <c r="AM909" s="411"/>
      <c r="AN909" s="411"/>
      <c r="AO909" s="411"/>
      <c r="AP909" s="411"/>
      <c r="AQ909" s="411"/>
      <c r="AR909" s="411"/>
      <c r="AS909" s="411"/>
      <c r="AT909" s="411"/>
      <c r="AU909" s="411"/>
      <c r="AV909" s="411"/>
      <c r="AW909" s="411"/>
      <c r="AX909" s="411"/>
      <c r="AY909" s="411"/>
      <c r="AZ909" s="411"/>
      <c r="BA909" s="411"/>
    </row>
    <row r="910" spans="2:53" ht="14.25" customHeight="1" x14ac:dyDescent="0.25">
      <c r="B910" s="411"/>
      <c r="C910" s="428"/>
      <c r="D910" s="428"/>
      <c r="E910" s="411"/>
      <c r="F910" s="411"/>
      <c r="G910" s="411"/>
      <c r="H910" s="411"/>
      <c r="I910" s="411"/>
      <c r="J910" s="411"/>
      <c r="K910" s="411"/>
      <c r="L910" s="411"/>
      <c r="M910" s="411"/>
      <c r="N910" s="411"/>
      <c r="O910" s="411"/>
      <c r="P910" s="411"/>
      <c r="Q910" s="411"/>
      <c r="R910" s="411"/>
      <c r="S910" s="411"/>
      <c r="T910" s="411"/>
      <c r="U910" s="411"/>
      <c r="V910" s="411"/>
      <c r="W910" s="411"/>
      <c r="X910" s="411"/>
      <c r="Y910" s="411"/>
      <c r="Z910" s="411"/>
      <c r="AA910" s="411"/>
      <c r="AB910" s="411"/>
      <c r="AC910" s="411"/>
      <c r="AD910" s="411"/>
      <c r="AE910" s="411"/>
      <c r="AF910" s="411"/>
      <c r="AG910" s="411"/>
      <c r="AH910" s="411"/>
      <c r="AI910" s="411"/>
      <c r="AJ910" s="411"/>
      <c r="AK910" s="411"/>
      <c r="AL910" s="411"/>
      <c r="AM910" s="411"/>
      <c r="AN910" s="411"/>
      <c r="AO910" s="411"/>
      <c r="AP910" s="411"/>
      <c r="AQ910" s="411"/>
      <c r="AR910" s="411"/>
      <c r="AS910" s="411"/>
      <c r="AT910" s="411"/>
      <c r="AU910" s="411"/>
      <c r="AV910" s="411"/>
      <c r="AW910" s="411"/>
      <c r="AX910" s="411"/>
      <c r="AY910" s="411"/>
      <c r="AZ910" s="411"/>
      <c r="BA910" s="411"/>
    </row>
    <row r="911" spans="2:53" ht="14.25" customHeight="1" x14ac:dyDescent="0.25">
      <c r="B911" s="411"/>
      <c r="C911" s="428"/>
      <c r="D911" s="428"/>
      <c r="E911" s="411"/>
      <c r="F911" s="411"/>
      <c r="G911" s="411"/>
      <c r="H911" s="411"/>
      <c r="I911" s="411"/>
      <c r="J911" s="411"/>
      <c r="K911" s="411"/>
      <c r="L911" s="411"/>
      <c r="M911" s="411"/>
      <c r="N911" s="411"/>
      <c r="O911" s="411"/>
      <c r="P911" s="411"/>
      <c r="Q911" s="411"/>
      <c r="R911" s="411"/>
      <c r="S911" s="411"/>
      <c r="T911" s="411"/>
      <c r="U911" s="411"/>
      <c r="V911" s="411"/>
      <c r="W911" s="411"/>
      <c r="X911" s="411"/>
      <c r="Y911" s="411"/>
      <c r="Z911" s="411"/>
      <c r="AA911" s="411"/>
      <c r="AB911" s="411"/>
      <c r="AC911" s="411"/>
      <c r="AD911" s="411"/>
      <c r="AE911" s="411"/>
      <c r="AF911" s="411"/>
      <c r="AG911" s="411"/>
      <c r="AH911" s="411"/>
      <c r="AI911" s="411"/>
      <c r="AJ911" s="411"/>
      <c r="AK911" s="411"/>
      <c r="AL911" s="411"/>
      <c r="AM911" s="411"/>
      <c r="AN911" s="411"/>
      <c r="AO911" s="411"/>
      <c r="AP911" s="411"/>
      <c r="AQ911" s="411"/>
      <c r="AR911" s="411"/>
      <c r="AS911" s="411"/>
      <c r="AT911" s="411"/>
      <c r="AU911" s="411"/>
      <c r="AV911" s="411"/>
      <c r="AW911" s="411"/>
      <c r="AX911" s="411"/>
      <c r="AY911" s="411"/>
      <c r="AZ911" s="411"/>
      <c r="BA911" s="411"/>
    </row>
    <row r="912" spans="2:53" ht="14.25" customHeight="1" x14ac:dyDescent="0.25">
      <c r="B912" s="411"/>
      <c r="C912" s="428"/>
      <c r="D912" s="428"/>
      <c r="E912" s="411"/>
      <c r="F912" s="411"/>
      <c r="G912" s="411"/>
      <c r="H912" s="411"/>
      <c r="I912" s="411"/>
      <c r="J912" s="411"/>
      <c r="K912" s="411"/>
      <c r="L912" s="411"/>
      <c r="M912" s="411"/>
      <c r="N912" s="411"/>
      <c r="O912" s="411"/>
      <c r="P912" s="411"/>
      <c r="Q912" s="411"/>
      <c r="R912" s="411"/>
      <c r="S912" s="411"/>
      <c r="T912" s="411"/>
      <c r="U912" s="411"/>
      <c r="V912" s="411"/>
      <c r="W912" s="411"/>
      <c r="X912" s="411"/>
      <c r="Y912" s="411"/>
      <c r="Z912" s="411"/>
      <c r="AA912" s="411"/>
      <c r="AB912" s="411"/>
      <c r="AC912" s="411"/>
      <c r="AD912" s="411"/>
      <c r="AE912" s="411"/>
      <c r="AF912" s="411"/>
      <c r="AG912" s="411"/>
      <c r="AH912" s="411"/>
      <c r="AI912" s="411"/>
      <c r="AJ912" s="411"/>
      <c r="AK912" s="411"/>
      <c r="AL912" s="411"/>
      <c r="AM912" s="411"/>
      <c r="AN912" s="411"/>
      <c r="AO912" s="411"/>
      <c r="AP912" s="411"/>
      <c r="AQ912" s="411"/>
      <c r="AR912" s="411"/>
      <c r="AS912" s="411"/>
      <c r="AT912" s="411"/>
      <c r="AU912" s="411"/>
      <c r="AV912" s="411"/>
      <c r="AW912" s="411"/>
      <c r="AX912" s="411"/>
      <c r="AY912" s="411"/>
      <c r="AZ912" s="411"/>
      <c r="BA912" s="411"/>
    </row>
    <row r="913" spans="2:53" ht="14.25" customHeight="1" x14ac:dyDescent="0.25">
      <c r="B913" s="411"/>
      <c r="C913" s="428"/>
      <c r="D913" s="428"/>
      <c r="E913" s="411"/>
      <c r="F913" s="411"/>
      <c r="G913" s="411"/>
      <c r="H913" s="411"/>
      <c r="I913" s="411"/>
      <c r="J913" s="411"/>
      <c r="K913" s="411"/>
      <c r="L913" s="411"/>
      <c r="M913" s="411"/>
      <c r="N913" s="411"/>
      <c r="O913" s="411"/>
      <c r="P913" s="411"/>
      <c r="Q913" s="411"/>
      <c r="R913" s="411"/>
      <c r="S913" s="411"/>
      <c r="T913" s="411"/>
      <c r="U913" s="411"/>
      <c r="V913" s="411"/>
      <c r="W913" s="411"/>
      <c r="X913" s="411"/>
      <c r="Y913" s="411"/>
      <c r="Z913" s="411"/>
      <c r="AA913" s="411"/>
      <c r="AB913" s="411"/>
      <c r="AC913" s="411"/>
      <c r="AD913" s="411"/>
      <c r="AE913" s="411"/>
      <c r="AF913" s="411"/>
      <c r="AG913" s="411"/>
      <c r="AH913" s="411"/>
      <c r="AI913" s="411"/>
      <c r="AJ913" s="411"/>
      <c r="AK913" s="411"/>
      <c r="AL913" s="411"/>
      <c r="AM913" s="411"/>
      <c r="AN913" s="411"/>
      <c r="AO913" s="411"/>
      <c r="AP913" s="411"/>
      <c r="AQ913" s="411"/>
      <c r="AR913" s="411"/>
      <c r="AS913" s="411"/>
      <c r="AT913" s="411"/>
      <c r="AU913" s="411"/>
      <c r="AV913" s="411"/>
      <c r="AW913" s="411"/>
      <c r="AX913" s="411"/>
      <c r="AY913" s="411"/>
      <c r="AZ913" s="411"/>
      <c r="BA913" s="411"/>
    </row>
    <row r="914" spans="2:53" ht="14.25" customHeight="1" x14ac:dyDescent="0.25">
      <c r="B914" s="411"/>
      <c r="C914" s="428"/>
      <c r="D914" s="428"/>
      <c r="E914" s="411"/>
      <c r="F914" s="411"/>
      <c r="G914" s="411"/>
      <c r="H914" s="411"/>
      <c r="I914" s="411"/>
      <c r="J914" s="411"/>
      <c r="K914" s="411"/>
      <c r="L914" s="411"/>
      <c r="M914" s="411"/>
      <c r="N914" s="411"/>
      <c r="O914" s="411"/>
      <c r="P914" s="411"/>
      <c r="Q914" s="411"/>
      <c r="R914" s="411"/>
      <c r="S914" s="411"/>
      <c r="T914" s="411"/>
      <c r="U914" s="411"/>
      <c r="V914" s="411"/>
      <c r="W914" s="411"/>
      <c r="X914" s="411"/>
      <c r="Y914" s="411"/>
      <c r="Z914" s="411"/>
      <c r="AA914" s="411"/>
      <c r="AB914" s="411"/>
      <c r="AC914" s="411"/>
      <c r="AD914" s="411"/>
      <c r="AE914" s="411"/>
      <c r="AF914" s="411"/>
      <c r="AG914" s="411"/>
      <c r="AH914" s="411"/>
      <c r="AI914" s="411"/>
      <c r="AJ914" s="411"/>
      <c r="AK914" s="411"/>
      <c r="AL914" s="411"/>
      <c r="AM914" s="411"/>
      <c r="AN914" s="411"/>
      <c r="AO914" s="411"/>
      <c r="AP914" s="411"/>
      <c r="AQ914" s="411"/>
      <c r="AR914" s="411"/>
      <c r="AS914" s="411"/>
      <c r="AT914" s="411"/>
      <c r="AU914" s="411"/>
      <c r="AV914" s="411"/>
      <c r="AW914" s="411"/>
      <c r="AX914" s="411"/>
      <c r="AY914" s="411"/>
      <c r="AZ914" s="411"/>
      <c r="BA914" s="411"/>
    </row>
    <row r="915" spans="2:53" ht="14.25" customHeight="1" x14ac:dyDescent="0.25">
      <c r="B915" s="411"/>
      <c r="C915" s="428"/>
      <c r="D915" s="428"/>
      <c r="E915" s="411"/>
      <c r="F915" s="411"/>
      <c r="G915" s="411"/>
      <c r="H915" s="411"/>
      <c r="I915" s="411"/>
      <c r="J915" s="411"/>
      <c r="K915" s="411"/>
      <c r="L915" s="411"/>
      <c r="M915" s="411"/>
      <c r="N915" s="411"/>
      <c r="O915" s="411"/>
      <c r="P915" s="411"/>
      <c r="Q915" s="411"/>
      <c r="R915" s="411"/>
      <c r="S915" s="411"/>
      <c r="T915" s="411"/>
      <c r="U915" s="411"/>
      <c r="V915" s="411"/>
      <c r="W915" s="411"/>
      <c r="X915" s="411"/>
      <c r="Y915" s="411"/>
      <c r="Z915" s="411"/>
      <c r="AA915" s="411"/>
      <c r="AB915" s="411"/>
      <c r="AC915" s="411"/>
      <c r="AD915" s="411"/>
      <c r="AE915" s="411"/>
      <c r="AF915" s="411"/>
      <c r="AG915" s="411"/>
      <c r="AH915" s="411"/>
      <c r="AI915" s="411"/>
      <c r="AJ915" s="411"/>
      <c r="AK915" s="411"/>
      <c r="AL915" s="411"/>
      <c r="AM915" s="411"/>
      <c r="AN915" s="411"/>
      <c r="AO915" s="411"/>
      <c r="AP915" s="411"/>
      <c r="AQ915" s="411"/>
      <c r="AR915" s="411"/>
      <c r="AS915" s="411"/>
      <c r="AT915" s="411"/>
      <c r="AU915" s="411"/>
      <c r="AV915" s="411"/>
      <c r="AW915" s="411"/>
      <c r="AX915" s="411"/>
      <c r="AY915" s="411"/>
      <c r="AZ915" s="411"/>
      <c r="BA915" s="411"/>
    </row>
    <row r="916" spans="2:53" ht="14.25" customHeight="1" x14ac:dyDescent="0.25">
      <c r="B916" s="411"/>
      <c r="C916" s="428"/>
      <c r="D916" s="428"/>
      <c r="E916" s="411"/>
      <c r="F916" s="411"/>
      <c r="G916" s="411"/>
      <c r="H916" s="411"/>
      <c r="I916" s="411"/>
      <c r="J916" s="411"/>
      <c r="K916" s="411"/>
      <c r="L916" s="411"/>
      <c r="M916" s="411"/>
      <c r="N916" s="411"/>
      <c r="O916" s="411"/>
      <c r="P916" s="411"/>
      <c r="Q916" s="411"/>
      <c r="R916" s="411"/>
      <c r="S916" s="411"/>
      <c r="T916" s="411"/>
      <c r="U916" s="411"/>
      <c r="V916" s="411"/>
      <c r="W916" s="411"/>
      <c r="X916" s="411"/>
      <c r="Y916" s="411"/>
      <c r="Z916" s="411"/>
      <c r="AA916" s="411"/>
      <c r="AB916" s="411"/>
      <c r="AC916" s="411"/>
      <c r="AD916" s="411"/>
      <c r="AE916" s="411"/>
      <c r="AF916" s="411"/>
      <c r="AG916" s="411"/>
      <c r="AH916" s="411"/>
      <c r="AI916" s="411"/>
      <c r="AJ916" s="411"/>
      <c r="AK916" s="411"/>
      <c r="AL916" s="411"/>
      <c r="AM916" s="411"/>
      <c r="AN916" s="411"/>
      <c r="AO916" s="411"/>
      <c r="AP916" s="411"/>
      <c r="AQ916" s="411"/>
      <c r="AR916" s="411"/>
      <c r="AS916" s="411"/>
      <c r="AT916" s="411"/>
      <c r="AU916" s="411"/>
      <c r="AV916" s="411"/>
      <c r="AW916" s="411"/>
      <c r="AX916" s="411"/>
      <c r="AY916" s="411"/>
      <c r="AZ916" s="411"/>
      <c r="BA916" s="411"/>
    </row>
    <row r="917" spans="2:53" ht="14.25" customHeight="1" x14ac:dyDescent="0.25">
      <c r="B917" s="411"/>
      <c r="C917" s="428"/>
      <c r="D917" s="428"/>
      <c r="E917" s="411"/>
      <c r="F917" s="411"/>
      <c r="G917" s="411"/>
      <c r="H917" s="411"/>
      <c r="I917" s="411"/>
      <c r="J917" s="411"/>
      <c r="K917" s="411"/>
      <c r="L917" s="411"/>
      <c r="M917" s="411"/>
      <c r="N917" s="411"/>
      <c r="O917" s="411"/>
      <c r="P917" s="411"/>
      <c r="Q917" s="411"/>
      <c r="R917" s="411"/>
      <c r="S917" s="411"/>
      <c r="T917" s="411"/>
      <c r="U917" s="411"/>
      <c r="V917" s="411"/>
      <c r="W917" s="411"/>
      <c r="X917" s="411"/>
      <c r="Y917" s="411"/>
      <c r="Z917" s="411"/>
      <c r="AA917" s="411"/>
      <c r="AB917" s="411"/>
      <c r="AC917" s="411"/>
      <c r="AD917" s="411"/>
      <c r="AE917" s="411"/>
      <c r="AF917" s="411"/>
      <c r="AG917" s="411"/>
      <c r="AH917" s="411"/>
      <c r="AI917" s="411"/>
      <c r="AJ917" s="411"/>
      <c r="AK917" s="411"/>
      <c r="AL917" s="411"/>
      <c r="AM917" s="411"/>
      <c r="AN917" s="411"/>
      <c r="AO917" s="411"/>
      <c r="AP917" s="411"/>
      <c r="AQ917" s="411"/>
      <c r="AR917" s="411"/>
      <c r="AS917" s="411"/>
      <c r="AT917" s="411"/>
      <c r="AU917" s="411"/>
      <c r="AV917" s="411"/>
      <c r="AW917" s="411"/>
      <c r="AX917" s="411"/>
      <c r="AY917" s="411"/>
      <c r="AZ917" s="411"/>
      <c r="BA917" s="411"/>
    </row>
    <row r="918" spans="2:53" ht="14.25" customHeight="1" x14ac:dyDescent="0.25">
      <c r="B918" s="411"/>
      <c r="C918" s="428"/>
      <c r="D918" s="428"/>
      <c r="E918" s="411"/>
      <c r="F918" s="411"/>
      <c r="G918" s="411"/>
      <c r="H918" s="411"/>
      <c r="I918" s="411"/>
      <c r="J918" s="411"/>
      <c r="K918" s="411"/>
      <c r="L918" s="411"/>
      <c r="M918" s="411"/>
      <c r="N918" s="411"/>
      <c r="O918" s="411"/>
      <c r="P918" s="411"/>
      <c r="Q918" s="411"/>
      <c r="R918" s="411"/>
      <c r="S918" s="411"/>
      <c r="T918" s="411"/>
      <c r="U918" s="411"/>
      <c r="V918" s="411"/>
      <c r="W918" s="411"/>
      <c r="X918" s="411"/>
      <c r="Y918" s="411"/>
      <c r="Z918" s="411"/>
      <c r="AA918" s="411"/>
      <c r="AB918" s="411"/>
      <c r="AC918" s="411"/>
      <c r="AD918" s="411"/>
      <c r="AE918" s="411"/>
      <c r="AF918" s="411"/>
      <c r="AG918" s="411"/>
      <c r="AH918" s="411"/>
      <c r="AI918" s="411"/>
      <c r="AJ918" s="411"/>
      <c r="AK918" s="411"/>
      <c r="AL918" s="411"/>
      <c r="AM918" s="411"/>
      <c r="AN918" s="411"/>
      <c r="AO918" s="411"/>
      <c r="AP918" s="411"/>
      <c r="AQ918" s="411"/>
      <c r="AR918" s="411"/>
      <c r="AS918" s="411"/>
      <c r="AT918" s="411"/>
      <c r="AU918" s="411"/>
      <c r="AV918" s="411"/>
      <c r="AW918" s="411"/>
      <c r="AX918" s="411"/>
      <c r="AY918" s="411"/>
      <c r="AZ918" s="411"/>
      <c r="BA918" s="411"/>
    </row>
    <row r="919" spans="2:53" ht="14.25" customHeight="1" x14ac:dyDescent="0.25">
      <c r="B919" s="411"/>
      <c r="C919" s="428"/>
      <c r="D919" s="428"/>
      <c r="E919" s="411"/>
      <c r="F919" s="411"/>
      <c r="G919" s="411"/>
      <c r="H919" s="411"/>
      <c r="I919" s="411"/>
      <c r="J919" s="411"/>
      <c r="K919" s="411"/>
      <c r="L919" s="411"/>
      <c r="M919" s="411"/>
      <c r="N919" s="411"/>
      <c r="O919" s="411"/>
      <c r="P919" s="411"/>
      <c r="Q919" s="411"/>
      <c r="R919" s="411"/>
      <c r="S919" s="411"/>
      <c r="T919" s="411"/>
      <c r="U919" s="411"/>
      <c r="V919" s="411"/>
      <c r="W919" s="411"/>
      <c r="X919" s="411"/>
      <c r="Y919" s="411"/>
      <c r="Z919" s="411"/>
      <c r="AA919" s="411"/>
      <c r="AB919" s="411"/>
      <c r="AC919" s="411"/>
      <c r="AD919" s="411"/>
      <c r="AE919" s="411"/>
      <c r="AF919" s="411"/>
      <c r="AG919" s="411"/>
      <c r="AH919" s="411"/>
      <c r="AI919" s="411"/>
      <c r="AJ919" s="411"/>
      <c r="AK919" s="411"/>
      <c r="AL919" s="411"/>
      <c r="AM919" s="411"/>
      <c r="AN919" s="411"/>
      <c r="AO919" s="411"/>
      <c r="AP919" s="411"/>
      <c r="AQ919" s="411"/>
      <c r="AR919" s="411"/>
      <c r="AS919" s="411"/>
      <c r="AT919" s="411"/>
      <c r="AU919" s="411"/>
      <c r="AV919" s="411"/>
      <c r="AW919" s="411"/>
      <c r="AX919" s="411"/>
      <c r="AY919" s="411"/>
      <c r="AZ919" s="411"/>
      <c r="BA919" s="411"/>
    </row>
    <row r="920" spans="2:53" ht="14.25" customHeight="1" x14ac:dyDescent="0.25">
      <c r="B920" s="411"/>
      <c r="C920" s="428"/>
      <c r="D920" s="428"/>
      <c r="E920" s="411"/>
      <c r="F920" s="411"/>
      <c r="G920" s="411"/>
      <c r="H920" s="411"/>
      <c r="I920" s="411"/>
      <c r="J920" s="411"/>
      <c r="K920" s="411"/>
      <c r="L920" s="411"/>
      <c r="M920" s="411"/>
      <c r="N920" s="411"/>
      <c r="O920" s="411"/>
      <c r="P920" s="411"/>
      <c r="Q920" s="411"/>
      <c r="R920" s="411"/>
      <c r="S920" s="411"/>
      <c r="T920" s="411"/>
      <c r="U920" s="411"/>
      <c r="V920" s="411"/>
      <c r="W920" s="411"/>
      <c r="X920" s="411"/>
      <c r="Y920" s="411"/>
      <c r="Z920" s="411"/>
      <c r="AA920" s="411"/>
      <c r="AB920" s="411"/>
      <c r="AC920" s="411"/>
      <c r="AD920" s="411"/>
      <c r="AE920" s="411"/>
      <c r="AF920" s="411"/>
      <c r="AG920" s="411"/>
      <c r="AH920" s="411"/>
      <c r="AI920" s="411"/>
      <c r="AJ920" s="411"/>
      <c r="AK920" s="411"/>
      <c r="AL920" s="411"/>
      <c r="AM920" s="411"/>
      <c r="AN920" s="411"/>
      <c r="AO920" s="411"/>
      <c r="AP920" s="411"/>
      <c r="AQ920" s="411"/>
      <c r="AR920" s="411"/>
      <c r="AS920" s="411"/>
      <c r="AT920" s="411"/>
      <c r="AU920" s="411"/>
      <c r="AV920" s="411"/>
      <c r="AW920" s="411"/>
      <c r="AX920" s="411"/>
      <c r="AY920" s="411"/>
      <c r="AZ920" s="411"/>
      <c r="BA920" s="411"/>
    </row>
    <row r="921" spans="2:53" ht="14.25" customHeight="1" x14ac:dyDescent="0.25">
      <c r="B921" s="411"/>
      <c r="C921" s="428"/>
      <c r="D921" s="428"/>
      <c r="E921" s="411"/>
      <c r="F921" s="411"/>
      <c r="G921" s="411"/>
      <c r="H921" s="411"/>
      <c r="I921" s="411"/>
      <c r="J921" s="411"/>
      <c r="K921" s="411"/>
      <c r="L921" s="411"/>
      <c r="M921" s="411"/>
      <c r="N921" s="411"/>
      <c r="O921" s="411"/>
      <c r="P921" s="411"/>
      <c r="Q921" s="411"/>
      <c r="R921" s="411"/>
      <c r="S921" s="411"/>
      <c r="T921" s="411"/>
      <c r="U921" s="411"/>
      <c r="V921" s="411"/>
      <c r="W921" s="411"/>
      <c r="X921" s="411"/>
      <c r="Y921" s="411"/>
      <c r="Z921" s="411"/>
      <c r="AA921" s="411"/>
      <c r="AB921" s="411"/>
      <c r="AC921" s="411"/>
      <c r="AD921" s="411"/>
      <c r="AE921" s="411"/>
      <c r="AF921" s="411"/>
      <c r="AG921" s="411"/>
      <c r="AH921" s="411"/>
      <c r="AI921" s="411"/>
      <c r="AJ921" s="411"/>
      <c r="AK921" s="411"/>
      <c r="AL921" s="411"/>
      <c r="AM921" s="411"/>
      <c r="AN921" s="411"/>
      <c r="AO921" s="411"/>
      <c r="AP921" s="411"/>
      <c r="AQ921" s="411"/>
      <c r="AR921" s="411"/>
      <c r="AS921" s="411"/>
      <c r="AT921" s="411"/>
      <c r="AU921" s="411"/>
      <c r="AV921" s="411"/>
      <c r="AW921" s="411"/>
      <c r="AX921" s="411"/>
      <c r="AY921" s="411"/>
      <c r="AZ921" s="411"/>
      <c r="BA921" s="411"/>
    </row>
    <row r="922" spans="2:53" ht="14.25" customHeight="1" x14ac:dyDescent="0.25">
      <c r="B922" s="411"/>
      <c r="C922" s="428"/>
      <c r="D922" s="428"/>
      <c r="E922" s="411"/>
      <c r="F922" s="411"/>
      <c r="G922" s="411"/>
      <c r="H922" s="411"/>
      <c r="I922" s="411"/>
      <c r="J922" s="411"/>
      <c r="K922" s="411"/>
      <c r="L922" s="411"/>
      <c r="M922" s="411"/>
      <c r="N922" s="411"/>
      <c r="O922" s="411"/>
      <c r="P922" s="411"/>
      <c r="Q922" s="411"/>
      <c r="R922" s="411"/>
      <c r="S922" s="411"/>
      <c r="T922" s="411"/>
      <c r="U922" s="411"/>
      <c r="V922" s="411"/>
      <c r="W922" s="411"/>
      <c r="X922" s="411"/>
      <c r="Y922" s="411"/>
      <c r="Z922" s="411"/>
      <c r="AA922" s="411"/>
      <c r="AB922" s="411"/>
      <c r="AC922" s="411"/>
      <c r="AD922" s="411"/>
      <c r="AE922" s="411"/>
      <c r="AF922" s="411"/>
      <c r="AG922" s="411"/>
      <c r="AH922" s="411"/>
      <c r="AI922" s="411"/>
      <c r="AJ922" s="411"/>
      <c r="AK922" s="411"/>
      <c r="AL922" s="411"/>
      <c r="AM922" s="411"/>
      <c r="AN922" s="411"/>
      <c r="AO922" s="411"/>
      <c r="AP922" s="411"/>
      <c r="AQ922" s="411"/>
      <c r="AR922" s="411"/>
      <c r="AS922" s="411"/>
      <c r="AT922" s="411"/>
      <c r="AU922" s="411"/>
      <c r="AV922" s="411"/>
      <c r="AW922" s="411"/>
      <c r="AX922" s="411"/>
      <c r="AY922" s="411"/>
      <c r="AZ922" s="411"/>
      <c r="BA922" s="411"/>
    </row>
    <row r="923" spans="2:53" ht="14.25" customHeight="1" x14ac:dyDescent="0.25">
      <c r="B923" s="411"/>
      <c r="C923" s="428"/>
      <c r="D923" s="428"/>
      <c r="E923" s="411"/>
      <c r="F923" s="411"/>
      <c r="G923" s="411"/>
      <c r="H923" s="411"/>
      <c r="I923" s="411"/>
      <c r="J923" s="411"/>
      <c r="K923" s="411"/>
      <c r="L923" s="411"/>
      <c r="M923" s="411"/>
      <c r="N923" s="411"/>
      <c r="O923" s="411"/>
      <c r="P923" s="411"/>
      <c r="Q923" s="411"/>
      <c r="R923" s="411"/>
      <c r="S923" s="411"/>
      <c r="T923" s="411"/>
      <c r="U923" s="411"/>
      <c r="V923" s="411"/>
      <c r="W923" s="411"/>
      <c r="X923" s="411"/>
      <c r="Y923" s="411"/>
      <c r="Z923" s="411"/>
      <c r="AA923" s="411"/>
      <c r="AB923" s="411"/>
      <c r="AC923" s="411"/>
      <c r="AD923" s="411"/>
      <c r="AE923" s="411"/>
      <c r="AF923" s="411"/>
      <c r="AG923" s="411"/>
      <c r="AH923" s="411"/>
      <c r="AI923" s="411"/>
      <c r="AJ923" s="411"/>
      <c r="AK923" s="411"/>
      <c r="AL923" s="411"/>
      <c r="AM923" s="411"/>
      <c r="AN923" s="411"/>
      <c r="AO923" s="411"/>
      <c r="AP923" s="411"/>
      <c r="AQ923" s="411"/>
      <c r="AR923" s="411"/>
      <c r="AS923" s="411"/>
      <c r="AT923" s="411"/>
      <c r="AU923" s="411"/>
      <c r="AV923" s="411"/>
      <c r="AW923" s="411"/>
      <c r="AX923" s="411"/>
      <c r="AY923" s="411"/>
      <c r="AZ923" s="411"/>
      <c r="BA923" s="411"/>
    </row>
    <row r="924" spans="2:53" ht="14.25" customHeight="1" x14ac:dyDescent="0.25">
      <c r="B924" s="411"/>
      <c r="C924" s="428"/>
      <c r="D924" s="428"/>
      <c r="E924" s="411"/>
      <c r="F924" s="411"/>
      <c r="G924" s="411"/>
      <c r="H924" s="411"/>
      <c r="I924" s="411"/>
      <c r="J924" s="411"/>
      <c r="K924" s="411"/>
      <c r="L924" s="411"/>
      <c r="M924" s="411"/>
      <c r="N924" s="411"/>
      <c r="O924" s="411"/>
      <c r="P924" s="411"/>
      <c r="Q924" s="411"/>
      <c r="R924" s="411"/>
      <c r="S924" s="411"/>
      <c r="T924" s="411"/>
      <c r="U924" s="411"/>
      <c r="V924" s="411"/>
      <c r="W924" s="411"/>
      <c r="X924" s="411"/>
      <c r="Y924" s="411"/>
      <c r="Z924" s="411"/>
      <c r="AA924" s="411"/>
      <c r="AB924" s="411"/>
      <c r="AC924" s="411"/>
      <c r="AD924" s="411"/>
      <c r="AE924" s="411"/>
      <c r="AF924" s="411"/>
      <c r="AG924" s="411"/>
      <c r="AH924" s="411"/>
      <c r="AI924" s="411"/>
      <c r="AJ924" s="411"/>
      <c r="AK924" s="411"/>
      <c r="AL924" s="411"/>
      <c r="AM924" s="411"/>
      <c r="AN924" s="411"/>
      <c r="AO924" s="411"/>
      <c r="AP924" s="411"/>
      <c r="AQ924" s="411"/>
      <c r="AR924" s="411"/>
      <c r="AS924" s="411"/>
      <c r="AT924" s="411"/>
      <c r="AU924" s="411"/>
      <c r="AV924" s="411"/>
      <c r="AW924" s="411"/>
      <c r="AX924" s="411"/>
      <c r="AY924" s="411"/>
      <c r="AZ924" s="411"/>
      <c r="BA924" s="411"/>
    </row>
    <row r="925" spans="2:53" ht="14.25" customHeight="1" x14ac:dyDescent="0.25">
      <c r="B925" s="411"/>
      <c r="C925" s="428"/>
      <c r="D925" s="428"/>
      <c r="E925" s="411"/>
      <c r="F925" s="411"/>
      <c r="G925" s="411"/>
      <c r="H925" s="411"/>
      <c r="I925" s="411"/>
      <c r="J925" s="411"/>
      <c r="K925" s="411"/>
      <c r="L925" s="411"/>
      <c r="M925" s="411"/>
      <c r="N925" s="411"/>
      <c r="O925" s="411"/>
      <c r="P925" s="411"/>
      <c r="Q925" s="411"/>
      <c r="R925" s="411"/>
      <c r="S925" s="411"/>
      <c r="T925" s="411"/>
      <c r="U925" s="411"/>
      <c r="V925" s="411"/>
      <c r="W925" s="411"/>
      <c r="X925" s="411"/>
      <c r="Y925" s="411"/>
      <c r="Z925" s="411"/>
      <c r="AA925" s="411"/>
      <c r="AB925" s="411"/>
      <c r="AC925" s="411"/>
      <c r="AD925" s="411"/>
      <c r="AE925" s="411"/>
      <c r="AF925" s="411"/>
      <c r="AG925" s="411"/>
      <c r="AH925" s="411"/>
      <c r="AI925" s="411"/>
      <c r="AJ925" s="411"/>
      <c r="AK925" s="411"/>
      <c r="AL925" s="411"/>
      <c r="AM925" s="411"/>
      <c r="AN925" s="411"/>
      <c r="AO925" s="411"/>
      <c r="AP925" s="411"/>
      <c r="AQ925" s="411"/>
      <c r="AR925" s="411"/>
      <c r="AS925" s="411"/>
      <c r="AT925" s="411"/>
      <c r="AU925" s="411"/>
      <c r="AV925" s="411"/>
      <c r="AW925" s="411"/>
      <c r="AX925" s="411"/>
      <c r="AY925" s="411"/>
      <c r="AZ925" s="411"/>
      <c r="BA925" s="411"/>
    </row>
    <row r="926" spans="2:53" ht="14.25" customHeight="1" x14ac:dyDescent="0.25">
      <c r="B926" s="411"/>
      <c r="C926" s="428"/>
      <c r="D926" s="428"/>
      <c r="E926" s="411"/>
      <c r="F926" s="411"/>
      <c r="G926" s="411"/>
      <c r="H926" s="411"/>
      <c r="I926" s="411"/>
      <c r="J926" s="411"/>
      <c r="K926" s="411"/>
      <c r="L926" s="411"/>
      <c r="M926" s="411"/>
      <c r="N926" s="411"/>
      <c r="O926" s="411"/>
      <c r="P926" s="411"/>
      <c r="Q926" s="411"/>
      <c r="R926" s="411"/>
      <c r="S926" s="411"/>
      <c r="T926" s="411"/>
      <c r="U926" s="411"/>
      <c r="V926" s="411"/>
      <c r="W926" s="411"/>
      <c r="X926" s="411"/>
      <c r="Y926" s="411"/>
      <c r="Z926" s="411"/>
      <c r="AA926" s="411"/>
      <c r="AB926" s="411"/>
      <c r="AC926" s="411"/>
      <c r="AD926" s="411"/>
      <c r="AE926" s="411"/>
      <c r="AF926" s="411"/>
      <c r="AG926" s="411"/>
      <c r="AH926" s="411"/>
      <c r="AI926" s="411"/>
      <c r="AJ926" s="411"/>
      <c r="AK926" s="411"/>
      <c r="AL926" s="411"/>
      <c r="AM926" s="411"/>
      <c r="AN926" s="411"/>
      <c r="AO926" s="411"/>
      <c r="AP926" s="411"/>
      <c r="AQ926" s="411"/>
      <c r="AR926" s="411"/>
      <c r="AS926" s="411"/>
      <c r="AT926" s="411"/>
      <c r="AU926" s="411"/>
      <c r="AV926" s="411"/>
      <c r="AW926" s="411"/>
      <c r="AX926" s="411"/>
      <c r="AY926" s="411"/>
      <c r="AZ926" s="411"/>
      <c r="BA926" s="411"/>
    </row>
    <row r="927" spans="2:53" ht="14.25" customHeight="1" x14ac:dyDescent="0.25">
      <c r="B927" s="411"/>
      <c r="C927" s="428"/>
      <c r="D927" s="428"/>
      <c r="E927" s="411"/>
      <c r="F927" s="411"/>
      <c r="G927" s="411"/>
      <c r="H927" s="411"/>
      <c r="I927" s="411"/>
      <c r="J927" s="411"/>
      <c r="K927" s="411"/>
      <c r="L927" s="411"/>
      <c r="M927" s="411"/>
      <c r="N927" s="411"/>
      <c r="O927" s="411"/>
      <c r="P927" s="411"/>
      <c r="Q927" s="411"/>
      <c r="R927" s="411"/>
      <c r="S927" s="411"/>
      <c r="T927" s="411"/>
      <c r="U927" s="411"/>
      <c r="V927" s="411"/>
      <c r="W927" s="411"/>
      <c r="X927" s="411"/>
      <c r="Y927" s="411"/>
      <c r="Z927" s="411"/>
      <c r="AA927" s="411"/>
      <c r="AB927" s="411"/>
      <c r="AC927" s="411"/>
      <c r="AD927" s="411"/>
      <c r="AE927" s="411"/>
      <c r="AF927" s="411"/>
      <c r="AG927" s="411"/>
      <c r="AH927" s="411"/>
      <c r="AI927" s="411"/>
      <c r="AJ927" s="411"/>
      <c r="AK927" s="411"/>
      <c r="AL927" s="411"/>
      <c r="AM927" s="411"/>
      <c r="AN927" s="411"/>
      <c r="AO927" s="411"/>
      <c r="AP927" s="411"/>
      <c r="AQ927" s="411"/>
      <c r="AR927" s="411"/>
      <c r="AS927" s="411"/>
      <c r="AT927" s="411"/>
      <c r="AU927" s="411"/>
      <c r="AV927" s="411"/>
      <c r="AW927" s="411"/>
      <c r="AX927" s="411"/>
      <c r="AY927" s="411"/>
      <c r="AZ927" s="411"/>
      <c r="BA927" s="411"/>
    </row>
    <row r="928" spans="2:53" ht="14.25" customHeight="1" x14ac:dyDescent="0.25">
      <c r="B928" s="411"/>
      <c r="C928" s="428"/>
      <c r="D928" s="428"/>
      <c r="E928" s="411"/>
      <c r="F928" s="411"/>
      <c r="G928" s="411"/>
      <c r="H928" s="411"/>
      <c r="I928" s="411"/>
      <c r="J928" s="411"/>
      <c r="K928" s="411"/>
      <c r="L928" s="411"/>
      <c r="M928" s="411"/>
      <c r="N928" s="411"/>
      <c r="O928" s="411"/>
      <c r="P928" s="411"/>
      <c r="Q928" s="411"/>
      <c r="R928" s="411"/>
      <c r="S928" s="411"/>
      <c r="T928" s="411"/>
      <c r="U928" s="411"/>
      <c r="V928" s="411"/>
      <c r="W928" s="411"/>
      <c r="X928" s="411"/>
      <c r="Y928" s="411"/>
      <c r="Z928" s="411"/>
      <c r="AA928" s="411"/>
      <c r="AB928" s="411"/>
      <c r="AC928" s="411"/>
      <c r="AD928" s="411"/>
      <c r="AE928" s="411"/>
      <c r="AF928" s="411"/>
      <c r="AG928" s="411"/>
      <c r="AH928" s="411"/>
      <c r="AI928" s="411"/>
      <c r="AJ928" s="411"/>
      <c r="AK928" s="411"/>
      <c r="AL928" s="411"/>
      <c r="AM928" s="411"/>
      <c r="AN928" s="411"/>
      <c r="AO928" s="411"/>
      <c r="AP928" s="411"/>
      <c r="AQ928" s="411"/>
      <c r="AR928" s="411"/>
      <c r="AS928" s="411"/>
      <c r="AT928" s="411"/>
      <c r="AU928" s="411"/>
      <c r="AV928" s="411"/>
      <c r="AW928" s="411"/>
      <c r="AX928" s="411"/>
      <c r="AY928" s="411"/>
      <c r="AZ928" s="411"/>
      <c r="BA928" s="411"/>
    </row>
    <row r="929" spans="2:53" ht="14.25" customHeight="1" x14ac:dyDescent="0.25">
      <c r="B929" s="411"/>
      <c r="C929" s="428"/>
      <c r="D929" s="428"/>
      <c r="E929" s="411"/>
      <c r="F929" s="411"/>
      <c r="G929" s="411"/>
      <c r="H929" s="411"/>
      <c r="I929" s="411"/>
      <c r="J929" s="411"/>
      <c r="K929" s="411"/>
      <c r="L929" s="411"/>
      <c r="M929" s="411"/>
      <c r="N929" s="411"/>
      <c r="O929" s="411"/>
      <c r="P929" s="411"/>
      <c r="Q929" s="411"/>
      <c r="R929" s="411"/>
      <c r="S929" s="411"/>
      <c r="T929" s="411"/>
      <c r="U929" s="411"/>
      <c r="V929" s="411"/>
      <c r="W929" s="411"/>
      <c r="X929" s="411"/>
      <c r="Y929" s="411"/>
      <c r="Z929" s="411"/>
      <c r="AA929" s="411"/>
      <c r="AB929" s="411"/>
      <c r="AC929" s="411"/>
      <c r="AD929" s="411"/>
      <c r="AE929" s="411"/>
      <c r="AF929" s="411"/>
      <c r="AG929" s="411"/>
      <c r="AH929" s="411"/>
      <c r="AI929" s="411"/>
      <c r="AJ929" s="411"/>
      <c r="AK929" s="411"/>
      <c r="AL929" s="411"/>
      <c r="AM929" s="411"/>
      <c r="AN929" s="411"/>
      <c r="AO929" s="411"/>
      <c r="AP929" s="411"/>
      <c r="AQ929" s="411"/>
      <c r="AR929" s="411"/>
      <c r="AS929" s="411"/>
      <c r="AT929" s="411"/>
      <c r="AU929" s="411"/>
      <c r="AV929" s="411"/>
      <c r="AW929" s="411"/>
      <c r="AX929" s="411"/>
      <c r="AY929" s="411"/>
      <c r="AZ929" s="411"/>
      <c r="BA929" s="411"/>
    </row>
    <row r="930" spans="2:53" ht="14.25" customHeight="1" x14ac:dyDescent="0.25">
      <c r="B930" s="411"/>
      <c r="C930" s="428"/>
      <c r="D930" s="428"/>
      <c r="E930" s="411"/>
      <c r="F930" s="411"/>
      <c r="G930" s="411"/>
      <c r="H930" s="411"/>
      <c r="I930" s="411"/>
      <c r="J930" s="411"/>
      <c r="K930" s="411"/>
      <c r="L930" s="411"/>
      <c r="M930" s="411"/>
      <c r="N930" s="411"/>
      <c r="O930" s="411"/>
      <c r="P930" s="411"/>
      <c r="Q930" s="411"/>
      <c r="R930" s="411"/>
      <c r="S930" s="411"/>
      <c r="T930" s="411"/>
      <c r="U930" s="411"/>
      <c r="V930" s="411"/>
      <c r="W930" s="411"/>
      <c r="X930" s="411"/>
      <c r="Y930" s="411"/>
      <c r="Z930" s="411"/>
      <c r="AA930" s="411"/>
      <c r="AB930" s="411"/>
      <c r="AC930" s="411"/>
      <c r="AD930" s="411"/>
      <c r="AE930" s="411"/>
      <c r="AF930" s="411"/>
      <c r="AG930" s="411"/>
      <c r="AH930" s="411"/>
      <c r="AI930" s="411"/>
      <c r="AJ930" s="411"/>
      <c r="AK930" s="411"/>
      <c r="AL930" s="411"/>
      <c r="AM930" s="411"/>
      <c r="AN930" s="411"/>
      <c r="AO930" s="411"/>
      <c r="AP930" s="411"/>
      <c r="AQ930" s="411"/>
      <c r="AR930" s="411"/>
      <c r="AS930" s="411"/>
      <c r="AT930" s="411"/>
      <c r="AU930" s="411"/>
      <c r="AV930" s="411"/>
      <c r="AW930" s="411"/>
      <c r="AX930" s="411"/>
      <c r="AY930" s="411"/>
      <c r="AZ930" s="411"/>
      <c r="BA930" s="411"/>
    </row>
    <row r="931" spans="2:53" ht="14.25" customHeight="1" x14ac:dyDescent="0.25">
      <c r="B931" s="411"/>
      <c r="C931" s="428"/>
      <c r="D931" s="428"/>
      <c r="E931" s="411"/>
      <c r="F931" s="411"/>
      <c r="G931" s="411"/>
      <c r="H931" s="411"/>
      <c r="I931" s="411"/>
      <c r="J931" s="411"/>
      <c r="K931" s="411"/>
      <c r="L931" s="411"/>
      <c r="M931" s="411"/>
      <c r="N931" s="411"/>
      <c r="O931" s="411"/>
      <c r="P931" s="411"/>
      <c r="Q931" s="411"/>
      <c r="R931" s="411"/>
      <c r="S931" s="411"/>
      <c r="T931" s="411"/>
      <c r="U931" s="411"/>
      <c r="V931" s="411"/>
      <c r="W931" s="411"/>
      <c r="X931" s="411"/>
      <c r="Y931" s="411"/>
      <c r="Z931" s="411"/>
      <c r="AA931" s="411"/>
      <c r="AB931" s="411"/>
      <c r="AC931" s="411"/>
      <c r="AD931" s="411"/>
      <c r="AE931" s="411"/>
      <c r="AF931" s="411"/>
      <c r="AG931" s="411"/>
      <c r="AH931" s="411"/>
      <c r="AI931" s="411"/>
      <c r="AJ931" s="411"/>
      <c r="AK931" s="411"/>
      <c r="AL931" s="411"/>
      <c r="AM931" s="411"/>
      <c r="AN931" s="411"/>
      <c r="AO931" s="411"/>
      <c r="AP931" s="411"/>
      <c r="AQ931" s="411"/>
      <c r="AR931" s="411"/>
      <c r="AS931" s="411"/>
      <c r="AT931" s="411"/>
      <c r="AU931" s="411"/>
      <c r="AV931" s="411"/>
      <c r="AW931" s="411"/>
      <c r="AX931" s="411"/>
      <c r="AY931" s="411"/>
      <c r="AZ931" s="411"/>
      <c r="BA931" s="411"/>
    </row>
    <row r="932" spans="2:53" ht="14.25" customHeight="1" x14ac:dyDescent="0.25">
      <c r="B932" s="411"/>
      <c r="C932" s="428"/>
      <c r="D932" s="428"/>
      <c r="E932" s="411"/>
      <c r="F932" s="411"/>
      <c r="G932" s="411"/>
      <c r="H932" s="411"/>
      <c r="I932" s="411"/>
      <c r="J932" s="411"/>
      <c r="K932" s="411"/>
      <c r="L932" s="411"/>
      <c r="M932" s="411"/>
      <c r="N932" s="411"/>
      <c r="O932" s="411"/>
      <c r="P932" s="411"/>
      <c r="Q932" s="411"/>
      <c r="R932" s="411"/>
      <c r="S932" s="411"/>
      <c r="T932" s="411"/>
      <c r="U932" s="411"/>
      <c r="V932" s="411"/>
      <c r="W932" s="411"/>
      <c r="X932" s="411"/>
      <c r="Y932" s="411"/>
      <c r="Z932" s="411"/>
      <c r="AA932" s="411"/>
      <c r="AB932" s="411"/>
      <c r="AC932" s="411"/>
      <c r="AD932" s="411"/>
      <c r="AE932" s="411"/>
      <c r="AF932" s="411"/>
      <c r="AG932" s="411"/>
      <c r="AH932" s="411"/>
      <c r="AI932" s="411"/>
      <c r="AJ932" s="411"/>
      <c r="AK932" s="411"/>
      <c r="AL932" s="411"/>
      <c r="AM932" s="411"/>
      <c r="AN932" s="411"/>
      <c r="AO932" s="411"/>
      <c r="AP932" s="411"/>
      <c r="AQ932" s="411"/>
      <c r="AR932" s="411"/>
      <c r="AS932" s="411"/>
      <c r="AT932" s="411"/>
      <c r="AU932" s="411"/>
      <c r="AV932" s="411"/>
      <c r="AW932" s="411"/>
      <c r="AX932" s="411"/>
      <c r="AY932" s="411"/>
      <c r="AZ932" s="411"/>
      <c r="BA932" s="411"/>
    </row>
    <row r="933" spans="2:53" ht="14.25" customHeight="1" x14ac:dyDescent="0.25">
      <c r="B933" s="411"/>
      <c r="C933" s="428"/>
      <c r="D933" s="428"/>
      <c r="E933" s="411"/>
      <c r="F933" s="411"/>
      <c r="G933" s="411"/>
      <c r="H933" s="411"/>
      <c r="I933" s="411"/>
      <c r="J933" s="411"/>
      <c r="K933" s="411"/>
      <c r="L933" s="411"/>
      <c r="M933" s="411"/>
      <c r="N933" s="411"/>
      <c r="O933" s="411"/>
      <c r="P933" s="411"/>
      <c r="Q933" s="411"/>
      <c r="R933" s="411"/>
      <c r="S933" s="411"/>
      <c r="T933" s="411"/>
      <c r="U933" s="411"/>
      <c r="V933" s="411"/>
      <c r="W933" s="411"/>
      <c r="X933" s="411"/>
      <c r="Y933" s="411"/>
      <c r="Z933" s="411"/>
      <c r="AA933" s="411"/>
      <c r="AB933" s="411"/>
      <c r="AC933" s="411"/>
      <c r="AD933" s="411"/>
      <c r="AE933" s="411"/>
      <c r="AF933" s="411"/>
      <c r="AG933" s="411"/>
      <c r="AH933" s="411"/>
      <c r="AI933" s="411"/>
      <c r="AJ933" s="411"/>
      <c r="AK933" s="411"/>
      <c r="AL933" s="411"/>
      <c r="AM933" s="411"/>
      <c r="AN933" s="411"/>
      <c r="AO933" s="411"/>
      <c r="AP933" s="411"/>
      <c r="AQ933" s="411"/>
      <c r="AR933" s="411"/>
      <c r="AS933" s="411"/>
      <c r="AT933" s="411"/>
      <c r="AU933" s="411"/>
      <c r="AV933" s="411"/>
      <c r="AW933" s="411"/>
      <c r="AX933" s="411"/>
      <c r="AY933" s="411"/>
      <c r="AZ933" s="411"/>
      <c r="BA933" s="411"/>
    </row>
    <row r="934" spans="2:53" ht="14.25" customHeight="1" x14ac:dyDescent="0.25">
      <c r="B934" s="411"/>
      <c r="C934" s="428"/>
      <c r="D934" s="428"/>
      <c r="E934" s="411"/>
      <c r="F934" s="411"/>
      <c r="G934" s="411"/>
      <c r="H934" s="411"/>
      <c r="I934" s="411"/>
      <c r="J934" s="411"/>
      <c r="K934" s="411"/>
      <c r="L934" s="411"/>
      <c r="M934" s="411"/>
      <c r="N934" s="411"/>
      <c r="O934" s="411"/>
      <c r="P934" s="411"/>
      <c r="Q934" s="411"/>
      <c r="R934" s="411"/>
      <c r="S934" s="411"/>
      <c r="T934" s="411"/>
      <c r="U934" s="411"/>
      <c r="V934" s="411"/>
      <c r="W934" s="411"/>
      <c r="X934" s="411"/>
      <c r="Y934" s="411"/>
      <c r="Z934" s="411"/>
      <c r="AA934" s="411"/>
      <c r="AB934" s="411"/>
      <c r="AC934" s="411"/>
      <c r="AD934" s="411"/>
      <c r="AE934" s="411"/>
      <c r="AF934" s="411"/>
      <c r="AG934" s="411"/>
      <c r="AH934" s="411"/>
      <c r="AI934" s="411"/>
      <c r="AJ934" s="411"/>
      <c r="AK934" s="411"/>
      <c r="AL934" s="411"/>
      <c r="AM934" s="411"/>
      <c r="AN934" s="411"/>
      <c r="AO934" s="411"/>
      <c r="AP934" s="411"/>
      <c r="AQ934" s="411"/>
      <c r="AR934" s="411"/>
      <c r="AS934" s="411"/>
      <c r="AT934" s="411"/>
      <c r="AU934" s="411"/>
      <c r="AV934" s="411"/>
      <c r="AW934" s="411"/>
      <c r="AX934" s="411"/>
      <c r="AY934" s="411"/>
      <c r="AZ934" s="411"/>
      <c r="BA934" s="411"/>
    </row>
    <row r="935" spans="2:53" ht="14.25" customHeight="1" x14ac:dyDescent="0.25">
      <c r="B935" s="411"/>
      <c r="C935" s="428"/>
      <c r="D935" s="428"/>
      <c r="E935" s="411"/>
      <c r="F935" s="411"/>
      <c r="G935" s="411"/>
      <c r="H935" s="411"/>
      <c r="I935" s="411"/>
      <c r="J935" s="411"/>
      <c r="K935" s="411"/>
      <c r="L935" s="411"/>
      <c r="M935" s="411"/>
      <c r="N935" s="411"/>
      <c r="O935" s="411"/>
      <c r="P935" s="411"/>
      <c r="Q935" s="411"/>
      <c r="R935" s="411"/>
      <c r="S935" s="411"/>
      <c r="T935" s="411"/>
      <c r="U935" s="411"/>
      <c r="V935" s="411"/>
      <c r="W935" s="411"/>
      <c r="X935" s="411"/>
      <c r="Y935" s="411"/>
      <c r="Z935" s="411"/>
      <c r="AA935" s="411"/>
      <c r="AB935" s="411"/>
      <c r="AC935" s="411"/>
      <c r="AD935" s="411"/>
      <c r="AE935" s="411"/>
      <c r="AF935" s="411"/>
      <c r="AG935" s="411"/>
      <c r="AH935" s="411"/>
      <c r="AI935" s="411"/>
      <c r="AJ935" s="411"/>
      <c r="AK935" s="411"/>
      <c r="AL935" s="411"/>
      <c r="AM935" s="411"/>
      <c r="AN935" s="411"/>
      <c r="AO935" s="411"/>
      <c r="AP935" s="411"/>
      <c r="AQ935" s="411"/>
      <c r="AR935" s="411"/>
      <c r="AS935" s="411"/>
      <c r="AT935" s="411"/>
      <c r="AU935" s="411"/>
      <c r="AV935" s="411"/>
      <c r="AW935" s="411"/>
      <c r="AX935" s="411"/>
      <c r="AY935" s="411"/>
      <c r="AZ935" s="411"/>
      <c r="BA935" s="411"/>
    </row>
    <row r="936" spans="2:53" ht="14.25" customHeight="1" x14ac:dyDescent="0.25">
      <c r="B936" s="411"/>
      <c r="C936" s="428"/>
      <c r="D936" s="428"/>
      <c r="E936" s="411"/>
      <c r="F936" s="411"/>
      <c r="G936" s="411"/>
      <c r="H936" s="411"/>
      <c r="I936" s="411"/>
      <c r="J936" s="411"/>
      <c r="K936" s="411"/>
      <c r="L936" s="411"/>
      <c r="M936" s="411"/>
      <c r="N936" s="411"/>
      <c r="O936" s="411"/>
      <c r="P936" s="411"/>
      <c r="Q936" s="411"/>
      <c r="R936" s="411"/>
      <c r="S936" s="411"/>
      <c r="T936" s="411"/>
      <c r="U936" s="411"/>
      <c r="V936" s="411"/>
      <c r="W936" s="411"/>
      <c r="X936" s="411"/>
      <c r="Y936" s="411"/>
      <c r="Z936" s="411"/>
      <c r="AA936" s="411"/>
      <c r="AB936" s="411"/>
      <c r="AC936" s="411"/>
      <c r="AD936" s="411"/>
      <c r="AE936" s="411"/>
      <c r="AF936" s="411"/>
      <c r="AG936" s="411"/>
      <c r="AH936" s="411"/>
      <c r="AI936" s="411"/>
      <c r="AJ936" s="411"/>
      <c r="AK936" s="411"/>
      <c r="AL936" s="411"/>
      <c r="AM936" s="411"/>
      <c r="AN936" s="411"/>
      <c r="AO936" s="411"/>
      <c r="AP936" s="411"/>
      <c r="AQ936" s="411"/>
      <c r="AR936" s="411"/>
      <c r="AS936" s="411"/>
      <c r="AT936" s="411"/>
      <c r="AU936" s="411"/>
      <c r="AV936" s="411"/>
      <c r="AW936" s="411"/>
      <c r="AX936" s="411"/>
      <c r="AY936" s="411"/>
      <c r="AZ936" s="411"/>
      <c r="BA936" s="411"/>
    </row>
    <row r="937" spans="2:53" ht="14.25" customHeight="1" x14ac:dyDescent="0.25">
      <c r="B937" s="411"/>
      <c r="C937" s="428"/>
      <c r="D937" s="428"/>
      <c r="E937" s="411"/>
      <c r="F937" s="411"/>
      <c r="G937" s="411"/>
      <c r="H937" s="411"/>
      <c r="I937" s="411"/>
      <c r="J937" s="411"/>
      <c r="K937" s="411"/>
      <c r="L937" s="411"/>
      <c r="M937" s="411"/>
      <c r="N937" s="411"/>
      <c r="O937" s="411"/>
      <c r="P937" s="411"/>
      <c r="Q937" s="411"/>
      <c r="R937" s="411"/>
      <c r="S937" s="411"/>
      <c r="T937" s="411"/>
      <c r="U937" s="411"/>
      <c r="V937" s="411"/>
      <c r="W937" s="411"/>
      <c r="X937" s="411"/>
      <c r="Y937" s="411"/>
      <c r="Z937" s="411"/>
      <c r="AA937" s="411"/>
      <c r="AB937" s="411"/>
      <c r="AC937" s="411"/>
      <c r="AD937" s="411"/>
      <c r="AE937" s="411"/>
      <c r="AF937" s="411"/>
      <c r="AG937" s="411"/>
      <c r="AH937" s="411"/>
      <c r="AI937" s="411"/>
      <c r="AJ937" s="411"/>
      <c r="AK937" s="411"/>
      <c r="AL937" s="411"/>
      <c r="AM937" s="411"/>
      <c r="AN937" s="411"/>
      <c r="AO937" s="411"/>
      <c r="AP937" s="411"/>
      <c r="AQ937" s="411"/>
      <c r="AR937" s="411"/>
      <c r="AS937" s="411"/>
      <c r="AT937" s="411"/>
      <c r="AU937" s="411"/>
      <c r="AV937" s="411"/>
      <c r="AW937" s="411"/>
      <c r="AX937" s="411"/>
      <c r="AY937" s="411"/>
      <c r="AZ937" s="411"/>
      <c r="BA937" s="411"/>
    </row>
    <row r="938" spans="2:53" ht="14.25" customHeight="1" x14ac:dyDescent="0.25">
      <c r="B938" s="411"/>
      <c r="C938" s="428"/>
      <c r="D938" s="428"/>
      <c r="E938" s="411"/>
      <c r="F938" s="411"/>
      <c r="G938" s="411"/>
      <c r="H938" s="411"/>
      <c r="I938" s="411"/>
      <c r="J938" s="411"/>
      <c r="K938" s="411"/>
      <c r="L938" s="411"/>
      <c r="M938" s="411"/>
      <c r="N938" s="411"/>
      <c r="O938" s="411"/>
      <c r="P938" s="411"/>
      <c r="Q938" s="411"/>
      <c r="R938" s="411"/>
      <c r="S938" s="411"/>
      <c r="T938" s="411"/>
      <c r="U938" s="411"/>
      <c r="V938" s="411"/>
      <c r="W938" s="411"/>
      <c r="X938" s="411"/>
      <c r="Y938" s="411"/>
      <c r="Z938" s="411"/>
      <c r="AA938" s="411"/>
      <c r="AB938" s="411"/>
      <c r="AC938" s="411"/>
      <c r="AD938" s="411"/>
      <c r="AE938" s="411"/>
      <c r="AF938" s="411"/>
      <c r="AG938" s="411"/>
      <c r="AH938" s="411"/>
      <c r="AI938" s="411"/>
      <c r="AJ938" s="411"/>
      <c r="AK938" s="411"/>
      <c r="AL938" s="411"/>
      <c r="AM938" s="411"/>
      <c r="AN938" s="411"/>
      <c r="AO938" s="411"/>
      <c r="AP938" s="411"/>
      <c r="AQ938" s="411"/>
      <c r="AR938" s="411"/>
      <c r="AS938" s="411"/>
      <c r="AT938" s="411"/>
      <c r="AU938" s="411"/>
      <c r="AV938" s="411"/>
      <c r="AW938" s="411"/>
      <c r="AX938" s="411"/>
      <c r="AY938" s="411"/>
      <c r="AZ938" s="411"/>
      <c r="BA938" s="411"/>
    </row>
    <row r="939" spans="2:53" ht="14.25" customHeight="1" x14ac:dyDescent="0.25">
      <c r="B939" s="411"/>
      <c r="C939" s="428"/>
      <c r="D939" s="428"/>
      <c r="E939" s="411"/>
      <c r="F939" s="411"/>
      <c r="G939" s="411"/>
      <c r="H939" s="411"/>
      <c r="I939" s="411"/>
      <c r="J939" s="411"/>
      <c r="K939" s="411"/>
      <c r="L939" s="411"/>
      <c r="M939" s="411"/>
      <c r="N939" s="411"/>
      <c r="O939" s="411"/>
      <c r="P939" s="411"/>
      <c r="Q939" s="411"/>
      <c r="R939" s="411"/>
      <c r="S939" s="411"/>
      <c r="T939" s="411"/>
      <c r="U939" s="411"/>
      <c r="V939" s="411"/>
      <c r="W939" s="411"/>
      <c r="X939" s="411"/>
      <c r="Y939" s="411"/>
      <c r="Z939" s="411"/>
      <c r="AA939" s="411"/>
      <c r="AB939" s="411"/>
      <c r="AC939" s="411"/>
      <c r="AD939" s="411"/>
      <c r="AE939" s="411"/>
      <c r="AF939" s="411"/>
      <c r="AG939" s="411"/>
      <c r="AH939" s="411"/>
      <c r="AI939" s="411"/>
      <c r="AJ939" s="411"/>
      <c r="AK939" s="411"/>
      <c r="AL939" s="411"/>
      <c r="AM939" s="411"/>
      <c r="AN939" s="411"/>
      <c r="AO939" s="411"/>
      <c r="AP939" s="411"/>
      <c r="AQ939" s="411"/>
      <c r="AR939" s="411"/>
      <c r="AS939" s="411"/>
      <c r="AT939" s="411"/>
      <c r="AU939" s="411"/>
      <c r="AV939" s="411"/>
      <c r="AW939" s="411"/>
      <c r="AX939" s="411"/>
      <c r="AY939" s="411"/>
      <c r="AZ939" s="411"/>
      <c r="BA939" s="411"/>
    </row>
    <row r="940" spans="2:53" ht="14.25" customHeight="1" x14ac:dyDescent="0.25">
      <c r="B940" s="411"/>
      <c r="C940" s="428"/>
      <c r="D940" s="428"/>
      <c r="E940" s="411"/>
      <c r="F940" s="411"/>
      <c r="G940" s="411"/>
      <c r="H940" s="411"/>
      <c r="I940" s="411"/>
      <c r="J940" s="411"/>
      <c r="K940" s="411"/>
      <c r="L940" s="411"/>
      <c r="M940" s="411"/>
      <c r="N940" s="411"/>
      <c r="O940" s="411"/>
      <c r="P940" s="411"/>
      <c r="Q940" s="411"/>
      <c r="R940" s="411"/>
      <c r="S940" s="411"/>
      <c r="T940" s="411"/>
      <c r="U940" s="411"/>
      <c r="V940" s="411"/>
      <c r="W940" s="411"/>
      <c r="X940" s="411"/>
      <c r="Y940" s="411"/>
      <c r="Z940" s="411"/>
      <c r="AA940" s="411"/>
      <c r="AB940" s="411"/>
      <c r="AC940" s="411"/>
      <c r="AD940" s="411"/>
      <c r="AE940" s="411"/>
      <c r="AF940" s="411"/>
      <c r="AG940" s="411"/>
      <c r="AH940" s="411"/>
      <c r="AI940" s="411"/>
      <c r="AJ940" s="411"/>
      <c r="AK940" s="411"/>
      <c r="AL940" s="411"/>
      <c r="AM940" s="411"/>
      <c r="AN940" s="411"/>
      <c r="AO940" s="411"/>
      <c r="AP940" s="411"/>
      <c r="AQ940" s="411"/>
      <c r="AR940" s="411"/>
      <c r="AS940" s="411"/>
      <c r="AT940" s="411"/>
      <c r="AU940" s="411"/>
      <c r="AV940" s="411"/>
      <c r="AW940" s="411"/>
      <c r="AX940" s="411"/>
      <c r="AY940" s="411"/>
      <c r="AZ940" s="411"/>
      <c r="BA940" s="411"/>
    </row>
    <row r="941" spans="2:53" ht="14.25" customHeight="1" x14ac:dyDescent="0.25">
      <c r="B941" s="411"/>
      <c r="C941" s="428"/>
      <c r="D941" s="428"/>
      <c r="E941" s="411"/>
      <c r="F941" s="411"/>
      <c r="G941" s="411"/>
      <c r="H941" s="411"/>
      <c r="I941" s="411"/>
      <c r="J941" s="411"/>
      <c r="K941" s="411"/>
      <c r="L941" s="411"/>
      <c r="M941" s="411"/>
      <c r="N941" s="411"/>
      <c r="O941" s="411"/>
      <c r="P941" s="411"/>
      <c r="Q941" s="411"/>
      <c r="R941" s="411"/>
      <c r="S941" s="411"/>
      <c r="T941" s="411"/>
      <c r="U941" s="411"/>
      <c r="V941" s="411"/>
      <c r="W941" s="411"/>
      <c r="X941" s="411"/>
      <c r="Y941" s="411"/>
      <c r="Z941" s="411"/>
      <c r="AA941" s="411"/>
      <c r="AB941" s="411"/>
      <c r="AC941" s="411"/>
      <c r="AD941" s="411"/>
      <c r="AE941" s="411"/>
      <c r="AF941" s="411"/>
      <c r="AG941" s="411"/>
      <c r="AH941" s="411"/>
      <c r="AI941" s="411"/>
      <c r="AJ941" s="411"/>
      <c r="AK941" s="411"/>
      <c r="AL941" s="411"/>
      <c r="AM941" s="411"/>
      <c r="AN941" s="411"/>
      <c r="AO941" s="411"/>
      <c r="AP941" s="411"/>
      <c r="AQ941" s="411"/>
      <c r="AR941" s="411"/>
      <c r="AS941" s="411"/>
      <c r="AT941" s="411"/>
      <c r="AU941" s="411"/>
      <c r="AV941" s="411"/>
      <c r="AW941" s="411"/>
      <c r="AX941" s="411"/>
      <c r="AY941" s="411"/>
      <c r="AZ941" s="411"/>
      <c r="BA941" s="411"/>
    </row>
    <row r="942" spans="2:53" ht="14.25" customHeight="1" x14ac:dyDescent="0.25">
      <c r="B942" s="411"/>
      <c r="C942" s="428"/>
      <c r="D942" s="428"/>
      <c r="E942" s="411"/>
      <c r="F942" s="411"/>
      <c r="G942" s="411"/>
      <c r="H942" s="411"/>
      <c r="I942" s="411"/>
      <c r="J942" s="411"/>
      <c r="K942" s="411"/>
      <c r="L942" s="411"/>
      <c r="M942" s="411"/>
      <c r="N942" s="411"/>
      <c r="O942" s="411"/>
      <c r="P942" s="411"/>
      <c r="Q942" s="411"/>
      <c r="R942" s="411"/>
      <c r="S942" s="411"/>
      <c r="T942" s="411"/>
      <c r="U942" s="411"/>
      <c r="V942" s="411"/>
      <c r="W942" s="411"/>
      <c r="X942" s="411"/>
      <c r="Y942" s="411"/>
      <c r="Z942" s="411"/>
      <c r="AA942" s="411"/>
      <c r="AB942" s="411"/>
      <c r="AC942" s="411"/>
      <c r="AD942" s="411"/>
      <c r="AE942" s="411"/>
      <c r="AF942" s="411"/>
      <c r="AG942" s="411"/>
      <c r="AH942" s="411"/>
      <c r="AI942" s="411"/>
      <c r="AJ942" s="411"/>
      <c r="AK942" s="411"/>
      <c r="AL942" s="411"/>
      <c r="AM942" s="411"/>
      <c r="AN942" s="411"/>
      <c r="AO942" s="411"/>
      <c r="AP942" s="411"/>
      <c r="AQ942" s="411"/>
      <c r="AR942" s="411"/>
      <c r="AS942" s="411"/>
      <c r="AT942" s="411"/>
      <c r="AU942" s="411"/>
      <c r="AV942" s="411"/>
      <c r="AW942" s="411"/>
      <c r="AX942" s="411"/>
      <c r="AY942" s="411"/>
      <c r="AZ942" s="411"/>
      <c r="BA942" s="411"/>
    </row>
    <row r="943" spans="2:53" ht="14.25" customHeight="1" x14ac:dyDescent="0.25">
      <c r="B943" s="411"/>
      <c r="C943" s="428"/>
      <c r="D943" s="428"/>
      <c r="E943" s="411"/>
      <c r="F943" s="411"/>
      <c r="G943" s="411"/>
      <c r="H943" s="411"/>
      <c r="I943" s="411"/>
      <c r="J943" s="411"/>
      <c r="K943" s="411"/>
      <c r="L943" s="411"/>
      <c r="M943" s="411"/>
      <c r="N943" s="411"/>
      <c r="O943" s="411"/>
      <c r="P943" s="411"/>
      <c r="Q943" s="411"/>
      <c r="R943" s="411"/>
      <c r="S943" s="411"/>
      <c r="T943" s="411"/>
      <c r="U943" s="411"/>
      <c r="V943" s="411"/>
      <c r="W943" s="411"/>
      <c r="X943" s="411"/>
      <c r="Y943" s="411"/>
      <c r="Z943" s="411"/>
      <c r="AA943" s="411"/>
      <c r="AB943" s="411"/>
      <c r="AC943" s="411"/>
      <c r="AD943" s="411"/>
      <c r="AE943" s="411"/>
      <c r="AF943" s="411"/>
      <c r="AG943" s="411"/>
      <c r="AH943" s="411"/>
      <c r="AI943" s="411"/>
      <c r="AJ943" s="411"/>
      <c r="AK943" s="411"/>
      <c r="AL943" s="411"/>
      <c r="AM943" s="411"/>
      <c r="AN943" s="411"/>
      <c r="AO943" s="411"/>
      <c r="AP943" s="411"/>
      <c r="AQ943" s="411"/>
      <c r="AR943" s="411"/>
      <c r="AS943" s="411"/>
      <c r="AT943" s="411"/>
      <c r="AU943" s="411"/>
      <c r="AV943" s="411"/>
      <c r="AW943" s="411"/>
      <c r="AX943" s="411"/>
      <c r="AY943" s="411"/>
      <c r="AZ943" s="411"/>
      <c r="BA943" s="411"/>
    </row>
    <row r="944" spans="2:53" ht="14.25" customHeight="1" x14ac:dyDescent="0.25">
      <c r="B944" s="411"/>
      <c r="C944" s="428"/>
      <c r="D944" s="428"/>
      <c r="E944" s="411"/>
      <c r="F944" s="411"/>
      <c r="G944" s="411"/>
      <c r="H944" s="411"/>
      <c r="I944" s="411"/>
      <c r="J944" s="411"/>
      <c r="K944" s="411"/>
      <c r="L944" s="411"/>
      <c r="M944" s="411"/>
      <c r="N944" s="411"/>
      <c r="O944" s="411"/>
      <c r="P944" s="411"/>
      <c r="Q944" s="411"/>
      <c r="R944" s="411"/>
      <c r="S944" s="411"/>
      <c r="T944" s="411"/>
      <c r="U944" s="411"/>
      <c r="V944" s="411"/>
      <c r="W944" s="411"/>
      <c r="X944" s="411"/>
      <c r="Y944" s="411"/>
      <c r="Z944" s="411"/>
      <c r="AA944" s="411"/>
      <c r="AB944" s="411"/>
      <c r="AC944" s="411"/>
      <c r="AD944" s="411"/>
      <c r="AE944" s="411"/>
      <c r="AF944" s="411"/>
      <c r="AG944" s="411"/>
      <c r="AH944" s="411"/>
      <c r="AI944" s="411"/>
      <c r="AJ944" s="411"/>
      <c r="AK944" s="411"/>
      <c r="AL944" s="411"/>
      <c r="AM944" s="411"/>
      <c r="AN944" s="411"/>
      <c r="AO944" s="411"/>
      <c r="AP944" s="411"/>
      <c r="AQ944" s="411"/>
      <c r="AR944" s="411"/>
      <c r="AS944" s="411"/>
      <c r="AT944" s="411"/>
      <c r="AU944" s="411"/>
      <c r="AV944" s="411"/>
      <c r="AW944" s="411"/>
      <c r="AX944" s="411"/>
      <c r="AY944" s="411"/>
      <c r="AZ944" s="411"/>
      <c r="BA944" s="411"/>
    </row>
    <row r="945" spans="2:53" ht="14.25" customHeight="1" x14ac:dyDescent="0.25">
      <c r="B945" s="411"/>
      <c r="C945" s="428"/>
      <c r="D945" s="428"/>
      <c r="E945" s="411"/>
      <c r="F945" s="411"/>
      <c r="G945" s="411"/>
      <c r="H945" s="411"/>
      <c r="I945" s="411"/>
      <c r="J945" s="411"/>
      <c r="K945" s="411"/>
      <c r="L945" s="411"/>
      <c r="M945" s="411"/>
      <c r="N945" s="411"/>
      <c r="O945" s="411"/>
      <c r="P945" s="411"/>
      <c r="Q945" s="411"/>
      <c r="R945" s="411"/>
      <c r="S945" s="411"/>
      <c r="T945" s="411"/>
      <c r="U945" s="411"/>
      <c r="V945" s="411"/>
      <c r="W945" s="411"/>
      <c r="X945" s="411"/>
      <c r="Y945" s="411"/>
      <c r="Z945" s="411"/>
      <c r="AA945" s="411"/>
      <c r="AB945" s="411"/>
      <c r="AC945" s="411"/>
      <c r="AD945" s="411"/>
      <c r="AE945" s="411"/>
      <c r="AF945" s="411"/>
      <c r="AG945" s="411"/>
      <c r="AH945" s="411"/>
      <c r="AI945" s="411"/>
      <c r="AJ945" s="411"/>
      <c r="AK945" s="411"/>
      <c r="AL945" s="411"/>
      <c r="AM945" s="411"/>
      <c r="AN945" s="411"/>
      <c r="AO945" s="411"/>
      <c r="AP945" s="411"/>
      <c r="AQ945" s="411"/>
      <c r="AR945" s="411"/>
      <c r="AS945" s="411"/>
      <c r="AT945" s="411"/>
      <c r="AU945" s="411"/>
      <c r="AV945" s="411"/>
      <c r="AW945" s="411"/>
      <c r="AX945" s="411"/>
      <c r="AY945" s="411"/>
      <c r="AZ945" s="411"/>
      <c r="BA945" s="411"/>
    </row>
    <row r="946" spans="2:53" ht="14.25" customHeight="1" x14ac:dyDescent="0.25">
      <c r="B946" s="411"/>
      <c r="C946" s="428"/>
      <c r="D946" s="428"/>
      <c r="E946" s="411"/>
      <c r="F946" s="411"/>
      <c r="G946" s="411"/>
      <c r="H946" s="411"/>
      <c r="I946" s="411"/>
      <c r="J946" s="411"/>
      <c r="K946" s="411"/>
      <c r="L946" s="411"/>
      <c r="M946" s="411"/>
      <c r="N946" s="411"/>
      <c r="O946" s="411"/>
      <c r="P946" s="411"/>
      <c r="Q946" s="411"/>
      <c r="R946" s="411"/>
      <c r="S946" s="411"/>
      <c r="T946" s="411"/>
      <c r="U946" s="411"/>
      <c r="V946" s="411"/>
      <c r="W946" s="411"/>
      <c r="X946" s="411"/>
      <c r="Y946" s="411"/>
      <c r="Z946" s="411"/>
      <c r="AA946" s="411"/>
      <c r="AB946" s="411"/>
      <c r="AC946" s="411"/>
      <c r="AD946" s="411"/>
      <c r="AE946" s="411"/>
      <c r="AF946" s="411"/>
      <c r="AG946" s="411"/>
      <c r="AH946" s="411"/>
      <c r="AI946" s="411"/>
      <c r="AJ946" s="411"/>
      <c r="AK946" s="411"/>
      <c r="AL946" s="411"/>
      <c r="AM946" s="411"/>
      <c r="AN946" s="411"/>
      <c r="AO946" s="411"/>
      <c r="AP946" s="411"/>
      <c r="AQ946" s="411"/>
      <c r="AR946" s="411"/>
      <c r="AS946" s="411"/>
      <c r="AT946" s="411"/>
      <c r="AU946" s="411"/>
      <c r="AV946" s="411"/>
      <c r="AW946" s="411"/>
      <c r="AX946" s="411"/>
      <c r="AY946" s="411"/>
      <c r="AZ946" s="411"/>
      <c r="BA946" s="411"/>
    </row>
    <row r="947" spans="2:53" ht="14.25" customHeight="1" x14ac:dyDescent="0.25">
      <c r="B947" s="411"/>
      <c r="C947" s="428"/>
      <c r="D947" s="428"/>
      <c r="E947" s="411"/>
      <c r="F947" s="411"/>
      <c r="G947" s="411"/>
      <c r="H947" s="411"/>
      <c r="I947" s="411"/>
      <c r="J947" s="411"/>
      <c r="K947" s="411"/>
      <c r="L947" s="411"/>
      <c r="M947" s="411"/>
      <c r="N947" s="411"/>
      <c r="O947" s="411"/>
      <c r="P947" s="411"/>
      <c r="Q947" s="411"/>
      <c r="R947" s="411"/>
      <c r="S947" s="411"/>
      <c r="T947" s="411"/>
      <c r="U947" s="411"/>
      <c r="V947" s="411"/>
      <c r="W947" s="411"/>
      <c r="X947" s="411"/>
      <c r="Y947" s="411"/>
      <c r="Z947" s="411"/>
      <c r="AA947" s="411"/>
      <c r="AB947" s="411"/>
      <c r="AC947" s="411"/>
      <c r="AD947" s="411"/>
      <c r="AE947" s="411"/>
      <c r="AF947" s="411"/>
      <c r="AG947" s="411"/>
      <c r="AH947" s="411"/>
      <c r="AI947" s="411"/>
      <c r="AJ947" s="411"/>
      <c r="AK947" s="411"/>
      <c r="AL947" s="411"/>
      <c r="AM947" s="411"/>
      <c r="AN947" s="411"/>
      <c r="AO947" s="411"/>
      <c r="AP947" s="411"/>
      <c r="AQ947" s="411"/>
      <c r="AR947" s="411"/>
      <c r="AS947" s="411"/>
      <c r="AT947" s="411"/>
      <c r="AU947" s="411"/>
      <c r="AV947" s="411"/>
      <c r="AW947" s="411"/>
      <c r="AX947" s="411"/>
      <c r="AY947" s="411"/>
      <c r="AZ947" s="411"/>
      <c r="BA947" s="411"/>
    </row>
    <row r="948" spans="2:53" ht="14.25" customHeight="1" x14ac:dyDescent="0.25">
      <c r="B948" s="411"/>
      <c r="C948" s="428"/>
      <c r="D948" s="428"/>
      <c r="E948" s="411"/>
      <c r="F948" s="411"/>
      <c r="G948" s="411"/>
      <c r="H948" s="411"/>
      <c r="I948" s="411"/>
      <c r="J948" s="411"/>
      <c r="K948" s="411"/>
      <c r="L948" s="411"/>
      <c r="M948" s="411"/>
      <c r="N948" s="411"/>
      <c r="O948" s="411"/>
      <c r="P948" s="411"/>
      <c r="Q948" s="411"/>
      <c r="R948" s="411"/>
      <c r="S948" s="411"/>
      <c r="T948" s="411"/>
      <c r="U948" s="411"/>
      <c r="V948" s="411"/>
      <c r="W948" s="411"/>
      <c r="X948" s="411"/>
      <c r="Y948" s="411"/>
      <c r="Z948" s="411"/>
      <c r="AA948" s="411"/>
      <c r="AB948" s="411"/>
      <c r="AC948" s="411"/>
      <c r="AD948" s="411"/>
      <c r="AE948" s="411"/>
      <c r="AF948" s="411"/>
      <c r="AG948" s="411"/>
      <c r="AH948" s="411"/>
      <c r="AI948" s="411"/>
      <c r="AJ948" s="411"/>
      <c r="AK948" s="411"/>
      <c r="AL948" s="411"/>
      <c r="AM948" s="411"/>
      <c r="AN948" s="411"/>
      <c r="AO948" s="411"/>
      <c r="AP948" s="411"/>
      <c r="AQ948" s="411"/>
      <c r="AR948" s="411"/>
      <c r="AS948" s="411"/>
      <c r="AT948" s="411"/>
      <c r="AU948" s="411"/>
      <c r="AV948" s="411"/>
      <c r="AW948" s="411"/>
      <c r="AX948" s="411"/>
      <c r="AY948" s="411"/>
      <c r="AZ948" s="411"/>
      <c r="BA948" s="411"/>
    </row>
    <row r="949" spans="2:53" ht="14.25" customHeight="1" x14ac:dyDescent="0.25">
      <c r="B949" s="411"/>
      <c r="C949" s="428"/>
      <c r="D949" s="428"/>
      <c r="E949" s="411"/>
      <c r="F949" s="411"/>
      <c r="G949" s="411"/>
      <c r="H949" s="411"/>
      <c r="I949" s="411"/>
      <c r="J949" s="411"/>
      <c r="K949" s="411"/>
      <c r="L949" s="411"/>
      <c r="M949" s="411"/>
      <c r="N949" s="411"/>
      <c r="O949" s="411"/>
      <c r="P949" s="411"/>
      <c r="Q949" s="411"/>
      <c r="R949" s="411"/>
      <c r="S949" s="411"/>
      <c r="T949" s="411"/>
      <c r="U949" s="411"/>
      <c r="V949" s="411"/>
      <c r="W949" s="411"/>
      <c r="X949" s="411"/>
      <c r="Y949" s="411"/>
      <c r="Z949" s="411"/>
      <c r="AA949" s="411"/>
      <c r="AB949" s="411"/>
      <c r="AC949" s="411"/>
      <c r="AD949" s="411"/>
      <c r="AE949" s="411"/>
      <c r="AF949" s="411"/>
      <c r="AG949" s="411"/>
      <c r="AH949" s="411"/>
      <c r="AI949" s="411"/>
      <c r="AJ949" s="411"/>
      <c r="AK949" s="411"/>
      <c r="AL949" s="411"/>
      <c r="AM949" s="411"/>
      <c r="AN949" s="411"/>
      <c r="AO949" s="411"/>
      <c r="AP949" s="411"/>
      <c r="AQ949" s="411"/>
      <c r="AR949" s="411"/>
      <c r="AS949" s="411"/>
      <c r="AT949" s="411"/>
      <c r="AU949" s="411"/>
      <c r="AV949" s="411"/>
      <c r="AW949" s="411"/>
      <c r="AX949" s="411"/>
      <c r="AY949" s="411"/>
      <c r="AZ949" s="411"/>
      <c r="BA949" s="411"/>
    </row>
    <row r="950" spans="2:53" ht="14.25" customHeight="1" x14ac:dyDescent="0.25">
      <c r="B950" s="411"/>
      <c r="C950" s="428"/>
      <c r="D950" s="428"/>
      <c r="E950" s="411"/>
      <c r="F950" s="411"/>
      <c r="G950" s="411"/>
      <c r="H950" s="411"/>
      <c r="I950" s="411"/>
      <c r="J950" s="411"/>
      <c r="K950" s="411"/>
      <c r="L950" s="411"/>
      <c r="M950" s="411"/>
      <c r="N950" s="411"/>
      <c r="O950" s="411"/>
      <c r="P950" s="411"/>
      <c r="Q950" s="411"/>
      <c r="R950" s="411"/>
      <c r="S950" s="411"/>
      <c r="T950" s="411"/>
      <c r="U950" s="411"/>
      <c r="V950" s="411"/>
      <c r="W950" s="411"/>
      <c r="X950" s="411"/>
      <c r="Y950" s="411"/>
      <c r="Z950" s="411"/>
      <c r="AA950" s="411"/>
      <c r="AB950" s="411"/>
      <c r="AC950" s="411"/>
      <c r="AD950" s="411"/>
      <c r="AE950" s="411"/>
      <c r="AF950" s="411"/>
      <c r="AG950" s="411"/>
      <c r="AH950" s="411"/>
      <c r="AI950" s="411"/>
      <c r="AJ950" s="411"/>
      <c r="AK950" s="411"/>
      <c r="AL950" s="411"/>
      <c r="AM950" s="411"/>
      <c r="AN950" s="411"/>
      <c r="AO950" s="411"/>
      <c r="AP950" s="411"/>
      <c r="AQ950" s="411"/>
      <c r="AR950" s="411"/>
      <c r="AS950" s="411"/>
      <c r="AT950" s="411"/>
      <c r="AU950" s="411"/>
      <c r="AV950" s="411"/>
      <c r="AW950" s="411"/>
      <c r="AX950" s="411"/>
      <c r="AY950" s="411"/>
      <c r="AZ950" s="411"/>
      <c r="BA950" s="411"/>
    </row>
    <row r="951" spans="2:53" ht="14.25" customHeight="1" x14ac:dyDescent="0.25">
      <c r="B951" s="411"/>
      <c r="C951" s="428"/>
      <c r="D951" s="428"/>
      <c r="E951" s="411"/>
      <c r="F951" s="411"/>
      <c r="G951" s="411"/>
      <c r="H951" s="411"/>
      <c r="I951" s="411"/>
      <c r="J951" s="411"/>
      <c r="K951" s="411"/>
      <c r="L951" s="411"/>
      <c r="M951" s="411"/>
      <c r="N951" s="411"/>
      <c r="O951" s="411"/>
      <c r="P951" s="411"/>
      <c r="Q951" s="411"/>
      <c r="R951" s="411"/>
      <c r="S951" s="411"/>
      <c r="T951" s="411"/>
      <c r="U951" s="411"/>
      <c r="V951" s="411"/>
      <c r="W951" s="411"/>
      <c r="X951" s="411"/>
      <c r="Y951" s="411"/>
      <c r="Z951" s="411"/>
      <c r="AA951" s="411"/>
      <c r="AB951" s="411"/>
      <c r="AC951" s="411"/>
      <c r="AD951" s="411"/>
      <c r="AE951" s="411"/>
      <c r="AF951" s="411"/>
      <c r="AG951" s="411"/>
      <c r="AH951" s="411"/>
      <c r="AI951" s="411"/>
      <c r="AJ951" s="411"/>
      <c r="AK951" s="411"/>
      <c r="AL951" s="411"/>
      <c r="AM951" s="411"/>
      <c r="AN951" s="411"/>
      <c r="AO951" s="411"/>
      <c r="AP951" s="411"/>
      <c r="AQ951" s="411"/>
      <c r="AR951" s="411"/>
      <c r="AS951" s="411"/>
      <c r="AT951" s="411"/>
      <c r="AU951" s="411"/>
      <c r="AV951" s="411"/>
      <c r="AW951" s="411"/>
      <c r="AX951" s="411"/>
      <c r="AY951" s="411"/>
      <c r="AZ951" s="411"/>
      <c r="BA951" s="411"/>
    </row>
    <row r="952" spans="2:53" ht="14.25" customHeight="1" x14ac:dyDescent="0.25">
      <c r="B952" s="411"/>
      <c r="C952" s="428"/>
      <c r="D952" s="428"/>
      <c r="E952" s="411"/>
      <c r="F952" s="411"/>
      <c r="G952" s="411"/>
      <c r="H952" s="411"/>
      <c r="I952" s="411"/>
      <c r="J952" s="411"/>
      <c r="K952" s="411"/>
      <c r="L952" s="411"/>
      <c r="M952" s="411"/>
      <c r="N952" s="411"/>
      <c r="O952" s="411"/>
      <c r="P952" s="411"/>
      <c r="Q952" s="411"/>
      <c r="R952" s="411"/>
      <c r="S952" s="411"/>
      <c r="T952" s="411"/>
      <c r="U952" s="411"/>
      <c r="V952" s="411"/>
      <c r="W952" s="411"/>
      <c r="X952" s="411"/>
      <c r="Y952" s="411"/>
      <c r="Z952" s="411"/>
      <c r="AA952" s="411"/>
      <c r="AB952" s="411"/>
      <c r="AC952" s="411"/>
      <c r="AD952" s="411"/>
      <c r="AE952" s="411"/>
      <c r="AF952" s="411"/>
      <c r="AG952" s="411"/>
      <c r="AH952" s="411"/>
      <c r="AI952" s="411"/>
      <c r="AJ952" s="411"/>
      <c r="AK952" s="411"/>
      <c r="AL952" s="411"/>
      <c r="AM952" s="411"/>
      <c r="AN952" s="411"/>
      <c r="AO952" s="411"/>
      <c r="AP952" s="411"/>
      <c r="AQ952" s="411"/>
      <c r="AR952" s="411"/>
      <c r="AS952" s="411"/>
      <c r="AT952" s="411"/>
      <c r="AU952" s="411"/>
      <c r="AV952" s="411"/>
      <c r="AW952" s="411"/>
      <c r="AX952" s="411"/>
      <c r="AY952" s="411"/>
      <c r="AZ952" s="411"/>
      <c r="BA952" s="411"/>
    </row>
    <row r="953" spans="2:53" ht="14.25" customHeight="1" x14ac:dyDescent="0.25">
      <c r="B953" s="411"/>
      <c r="C953" s="428"/>
      <c r="D953" s="428"/>
      <c r="E953" s="411"/>
      <c r="F953" s="411"/>
      <c r="G953" s="411"/>
      <c r="H953" s="411"/>
      <c r="I953" s="411"/>
      <c r="J953" s="411"/>
      <c r="K953" s="411"/>
      <c r="L953" s="411"/>
      <c r="M953" s="411"/>
      <c r="N953" s="411"/>
      <c r="O953" s="411"/>
      <c r="P953" s="411"/>
      <c r="Q953" s="411"/>
      <c r="R953" s="411"/>
      <c r="S953" s="411"/>
      <c r="T953" s="411"/>
      <c r="U953" s="411"/>
      <c r="V953" s="411"/>
      <c r="W953" s="411"/>
      <c r="X953" s="411"/>
      <c r="Y953" s="411"/>
      <c r="Z953" s="411"/>
      <c r="AA953" s="411"/>
      <c r="AB953" s="411"/>
      <c r="AC953" s="411"/>
      <c r="AD953" s="411"/>
      <c r="AE953" s="411"/>
      <c r="AF953" s="411"/>
      <c r="AG953" s="411"/>
      <c r="AH953" s="411"/>
      <c r="AI953" s="411"/>
      <c r="AJ953" s="411"/>
      <c r="AK953" s="411"/>
      <c r="AL953" s="411"/>
      <c r="AM953" s="411"/>
      <c r="AN953" s="411"/>
      <c r="AO953" s="411"/>
      <c r="AP953" s="411"/>
      <c r="AQ953" s="411"/>
      <c r="AR953" s="411"/>
      <c r="AS953" s="411"/>
      <c r="AT953" s="411"/>
      <c r="AU953" s="411"/>
      <c r="AV953" s="411"/>
      <c r="AW953" s="411"/>
      <c r="AX953" s="411"/>
      <c r="AY953" s="411"/>
      <c r="AZ953" s="411"/>
      <c r="BA953" s="411"/>
    </row>
    <row r="954" spans="2:53" ht="14.25" customHeight="1" x14ac:dyDescent="0.25">
      <c r="B954" s="411"/>
      <c r="C954" s="428"/>
      <c r="D954" s="428"/>
      <c r="E954" s="411"/>
      <c r="F954" s="411"/>
      <c r="G954" s="411"/>
      <c r="H954" s="411"/>
      <c r="I954" s="411"/>
      <c r="J954" s="411"/>
      <c r="K954" s="411"/>
      <c r="L954" s="411"/>
      <c r="M954" s="411"/>
      <c r="N954" s="411"/>
      <c r="O954" s="411"/>
      <c r="P954" s="411"/>
      <c r="Q954" s="411"/>
      <c r="R954" s="411"/>
      <c r="S954" s="411"/>
      <c r="T954" s="411"/>
      <c r="U954" s="411"/>
      <c r="V954" s="411"/>
      <c r="W954" s="411"/>
      <c r="X954" s="411"/>
      <c r="Y954" s="411"/>
      <c r="Z954" s="411"/>
      <c r="AA954" s="411"/>
      <c r="AB954" s="411"/>
      <c r="AC954" s="411"/>
      <c r="AD954" s="411"/>
      <c r="AE954" s="411"/>
      <c r="AF954" s="411"/>
      <c r="AG954" s="411"/>
      <c r="AH954" s="411"/>
      <c r="AI954" s="411"/>
      <c r="AJ954" s="411"/>
      <c r="AK954" s="411"/>
      <c r="AL954" s="411"/>
      <c r="AM954" s="411"/>
      <c r="AN954" s="411"/>
      <c r="AO954" s="411"/>
      <c r="AP954" s="411"/>
      <c r="AQ954" s="411"/>
      <c r="AR954" s="411"/>
      <c r="AS954" s="411"/>
      <c r="AT954" s="411"/>
      <c r="AU954" s="411"/>
      <c r="AV954" s="411"/>
      <c r="AW954" s="411"/>
      <c r="AX954" s="411"/>
      <c r="AY954" s="411"/>
      <c r="AZ954" s="411"/>
      <c r="BA954" s="411"/>
    </row>
    <row r="955" spans="2:53" ht="14.25" customHeight="1" x14ac:dyDescent="0.25">
      <c r="B955" s="411"/>
      <c r="C955" s="428"/>
      <c r="D955" s="428"/>
      <c r="E955" s="411"/>
      <c r="F955" s="411"/>
      <c r="G955" s="411"/>
      <c r="H955" s="411"/>
      <c r="I955" s="411"/>
      <c r="J955" s="411"/>
      <c r="K955" s="411"/>
      <c r="L955" s="411"/>
      <c r="M955" s="411"/>
      <c r="N955" s="411"/>
      <c r="O955" s="411"/>
      <c r="P955" s="411"/>
      <c r="Q955" s="411"/>
      <c r="R955" s="411"/>
      <c r="S955" s="411"/>
      <c r="T955" s="411"/>
      <c r="U955" s="411"/>
      <c r="V955" s="411"/>
      <c r="W955" s="411"/>
      <c r="X955" s="411"/>
      <c r="Y955" s="411"/>
      <c r="Z955" s="411"/>
      <c r="AA955" s="411"/>
      <c r="AB955" s="411"/>
      <c r="AC955" s="411"/>
      <c r="AD955" s="411"/>
      <c r="AE955" s="411"/>
      <c r="AF955" s="411"/>
      <c r="AG955" s="411"/>
      <c r="AH955" s="411"/>
      <c r="AI955" s="411"/>
      <c r="AJ955" s="411"/>
      <c r="AK955" s="411"/>
      <c r="AL955" s="411"/>
      <c r="AM955" s="411"/>
      <c r="AN955" s="411"/>
      <c r="AO955" s="411"/>
      <c r="AP955" s="411"/>
      <c r="AQ955" s="411"/>
      <c r="AR955" s="411"/>
      <c r="AS955" s="411"/>
      <c r="AT955" s="411"/>
      <c r="AU955" s="411"/>
      <c r="AV955" s="411"/>
      <c r="AW955" s="411"/>
      <c r="AX955" s="411"/>
      <c r="AY955" s="411"/>
      <c r="AZ955" s="411"/>
      <c r="BA955" s="411"/>
    </row>
    <row r="956" spans="2:53" ht="14.25" customHeight="1" x14ac:dyDescent="0.25">
      <c r="B956" s="411"/>
      <c r="C956" s="428"/>
      <c r="D956" s="428"/>
      <c r="E956" s="411"/>
      <c r="F956" s="411"/>
      <c r="G956" s="411"/>
      <c r="H956" s="411"/>
      <c r="I956" s="411"/>
      <c r="J956" s="411"/>
      <c r="K956" s="411"/>
      <c r="L956" s="411"/>
      <c r="M956" s="411"/>
      <c r="N956" s="411"/>
      <c r="O956" s="411"/>
      <c r="P956" s="411"/>
      <c r="Q956" s="411"/>
      <c r="R956" s="411"/>
      <c r="S956" s="411"/>
      <c r="T956" s="411"/>
      <c r="U956" s="411"/>
      <c r="V956" s="411"/>
      <c r="W956" s="411"/>
      <c r="X956" s="411"/>
      <c r="Y956" s="411"/>
      <c r="Z956" s="411"/>
      <c r="AA956" s="411"/>
      <c r="AB956" s="411"/>
      <c r="AC956" s="411"/>
      <c r="AD956" s="411"/>
      <c r="AE956" s="411"/>
      <c r="AF956" s="411"/>
      <c r="AG956" s="411"/>
      <c r="AH956" s="411"/>
      <c r="AI956" s="411"/>
      <c r="AJ956" s="411"/>
      <c r="AK956" s="411"/>
      <c r="AL956" s="411"/>
      <c r="AM956" s="411"/>
      <c r="AN956" s="411"/>
      <c r="AO956" s="411"/>
      <c r="AP956" s="411"/>
      <c r="AQ956" s="411"/>
      <c r="AR956" s="411"/>
      <c r="AS956" s="411"/>
      <c r="AT956" s="411"/>
      <c r="AU956" s="411"/>
      <c r="AV956" s="411"/>
      <c r="AW956" s="411"/>
      <c r="AX956" s="411"/>
      <c r="AY956" s="411"/>
      <c r="AZ956" s="411"/>
      <c r="BA956" s="411"/>
    </row>
    <row r="957" spans="2:53" ht="14.25" customHeight="1" x14ac:dyDescent="0.25">
      <c r="B957" s="411"/>
      <c r="C957" s="428"/>
      <c r="D957" s="428"/>
      <c r="E957" s="411"/>
      <c r="F957" s="411"/>
      <c r="G957" s="411"/>
      <c r="H957" s="411"/>
      <c r="I957" s="411"/>
      <c r="J957" s="411"/>
      <c r="K957" s="411"/>
      <c r="L957" s="411"/>
      <c r="M957" s="411"/>
      <c r="N957" s="411"/>
      <c r="O957" s="411"/>
      <c r="P957" s="411"/>
      <c r="Q957" s="411"/>
      <c r="R957" s="411"/>
      <c r="S957" s="411"/>
      <c r="T957" s="411"/>
      <c r="U957" s="411"/>
      <c r="V957" s="411"/>
      <c r="W957" s="411"/>
      <c r="X957" s="411"/>
      <c r="Y957" s="411"/>
      <c r="Z957" s="411"/>
      <c r="AA957" s="411"/>
      <c r="AB957" s="411"/>
      <c r="AC957" s="411"/>
      <c r="AD957" s="411"/>
      <c r="AE957" s="411"/>
      <c r="AF957" s="411"/>
      <c r="AG957" s="411"/>
      <c r="AH957" s="411"/>
      <c r="AI957" s="411"/>
      <c r="AJ957" s="411"/>
      <c r="AK957" s="411"/>
      <c r="AL957" s="411"/>
      <c r="AM957" s="411"/>
      <c r="AN957" s="411"/>
      <c r="AO957" s="411"/>
      <c r="AP957" s="411"/>
      <c r="AQ957" s="411"/>
      <c r="AR957" s="411"/>
      <c r="AS957" s="411"/>
      <c r="AT957" s="411"/>
      <c r="AU957" s="411"/>
      <c r="AV957" s="411"/>
      <c r="AW957" s="411"/>
      <c r="AX957" s="411"/>
      <c r="AY957" s="411"/>
      <c r="AZ957" s="411"/>
      <c r="BA957" s="411"/>
    </row>
    <row r="958" spans="2:53" ht="14.25" customHeight="1" x14ac:dyDescent="0.25">
      <c r="B958" s="411"/>
      <c r="C958" s="428"/>
      <c r="D958" s="428"/>
      <c r="E958" s="411"/>
      <c r="F958" s="411"/>
      <c r="G958" s="411"/>
      <c r="H958" s="411"/>
      <c r="I958" s="411"/>
      <c r="J958" s="411"/>
      <c r="K958" s="411"/>
      <c r="L958" s="411"/>
      <c r="M958" s="411"/>
      <c r="N958" s="411"/>
      <c r="O958" s="411"/>
      <c r="P958" s="411"/>
      <c r="Q958" s="411"/>
      <c r="R958" s="411"/>
      <c r="S958" s="411"/>
      <c r="T958" s="411"/>
      <c r="U958" s="411"/>
      <c r="V958" s="411"/>
      <c r="W958" s="411"/>
      <c r="X958" s="411"/>
      <c r="Y958" s="411"/>
      <c r="Z958" s="411"/>
      <c r="AA958" s="411"/>
      <c r="AB958" s="411"/>
      <c r="AC958" s="411"/>
      <c r="AD958" s="411"/>
      <c r="AE958" s="411"/>
      <c r="AF958" s="411"/>
      <c r="AG958" s="411"/>
      <c r="AH958" s="411"/>
      <c r="AI958" s="411"/>
      <c r="AJ958" s="411"/>
      <c r="AK958" s="411"/>
      <c r="AL958" s="411"/>
      <c r="AM958" s="411"/>
      <c r="AN958" s="411"/>
      <c r="AO958" s="411"/>
      <c r="AP958" s="411"/>
      <c r="AQ958" s="411"/>
      <c r="AR958" s="411"/>
      <c r="AS958" s="411"/>
      <c r="AT958" s="411"/>
      <c r="AU958" s="411"/>
      <c r="AV958" s="411"/>
      <c r="AW958" s="411"/>
      <c r="AX958" s="411"/>
      <c r="AY958" s="411"/>
      <c r="AZ958" s="411"/>
      <c r="BA958" s="411"/>
    </row>
    <row r="959" spans="2:53" ht="14.25" customHeight="1" x14ac:dyDescent="0.25">
      <c r="B959" s="411"/>
      <c r="C959" s="428"/>
      <c r="D959" s="428"/>
      <c r="E959" s="411"/>
      <c r="F959" s="411"/>
      <c r="G959" s="411"/>
      <c r="H959" s="411"/>
      <c r="I959" s="411"/>
      <c r="J959" s="411"/>
      <c r="K959" s="411"/>
      <c r="L959" s="411"/>
      <c r="M959" s="411"/>
      <c r="N959" s="411"/>
      <c r="O959" s="411"/>
      <c r="P959" s="411"/>
      <c r="Q959" s="411"/>
      <c r="R959" s="411"/>
      <c r="S959" s="411"/>
      <c r="T959" s="411"/>
      <c r="U959" s="411"/>
      <c r="V959" s="411"/>
      <c r="W959" s="411"/>
      <c r="X959" s="411"/>
      <c r="Y959" s="411"/>
      <c r="Z959" s="411"/>
      <c r="AA959" s="411"/>
      <c r="AB959" s="411"/>
      <c r="AC959" s="411"/>
      <c r="AD959" s="411"/>
      <c r="AE959" s="411"/>
      <c r="AF959" s="411"/>
      <c r="AG959" s="411"/>
      <c r="AH959" s="411"/>
      <c r="AI959" s="411"/>
      <c r="AJ959" s="411"/>
      <c r="AK959" s="411"/>
      <c r="AL959" s="411"/>
      <c r="AM959" s="411"/>
      <c r="AN959" s="411"/>
      <c r="AO959" s="411"/>
      <c r="AP959" s="411"/>
      <c r="AQ959" s="411"/>
      <c r="AR959" s="411"/>
      <c r="AS959" s="411"/>
      <c r="AT959" s="411"/>
      <c r="AU959" s="411"/>
      <c r="AV959" s="411"/>
      <c r="AW959" s="411"/>
      <c r="AX959" s="411"/>
      <c r="AY959" s="411"/>
      <c r="AZ959" s="411"/>
      <c r="BA959" s="411"/>
    </row>
    <row r="960" spans="2:53" ht="14.25" customHeight="1" x14ac:dyDescent="0.25">
      <c r="B960" s="411"/>
      <c r="C960" s="428"/>
      <c r="D960" s="428"/>
      <c r="E960" s="411"/>
      <c r="F960" s="411"/>
      <c r="G960" s="411"/>
      <c r="H960" s="411"/>
      <c r="I960" s="411"/>
      <c r="J960" s="411"/>
      <c r="K960" s="411"/>
      <c r="L960" s="411"/>
      <c r="M960" s="411"/>
      <c r="N960" s="411"/>
      <c r="O960" s="411"/>
      <c r="P960" s="411"/>
      <c r="Q960" s="411"/>
      <c r="R960" s="411"/>
      <c r="S960" s="411"/>
      <c r="T960" s="411"/>
      <c r="U960" s="411"/>
      <c r="V960" s="411"/>
      <c r="W960" s="411"/>
      <c r="X960" s="411"/>
      <c r="Y960" s="411"/>
      <c r="Z960" s="411"/>
      <c r="AA960" s="411"/>
      <c r="AB960" s="411"/>
      <c r="AC960" s="411"/>
      <c r="AD960" s="411"/>
      <c r="AE960" s="411"/>
      <c r="AF960" s="411"/>
      <c r="AG960" s="411"/>
      <c r="AH960" s="411"/>
      <c r="AI960" s="411"/>
      <c r="AJ960" s="411"/>
      <c r="AK960" s="411"/>
      <c r="AL960" s="411"/>
      <c r="AM960" s="411"/>
      <c r="AN960" s="411"/>
      <c r="AO960" s="411"/>
      <c r="AP960" s="411"/>
      <c r="AQ960" s="411"/>
      <c r="AR960" s="411"/>
      <c r="AS960" s="411"/>
      <c r="AT960" s="411"/>
      <c r="AU960" s="411"/>
      <c r="AV960" s="411"/>
      <c r="AW960" s="411"/>
      <c r="AX960" s="411"/>
      <c r="AY960" s="411"/>
      <c r="AZ960" s="411"/>
      <c r="BA960" s="411"/>
    </row>
    <row r="961" spans="2:53" ht="14.25" customHeight="1" x14ac:dyDescent="0.25">
      <c r="B961" s="411"/>
      <c r="C961" s="428"/>
      <c r="D961" s="428"/>
      <c r="E961" s="411"/>
      <c r="F961" s="411"/>
      <c r="G961" s="411"/>
      <c r="H961" s="411"/>
      <c r="I961" s="411"/>
      <c r="J961" s="411"/>
      <c r="K961" s="411"/>
      <c r="L961" s="411"/>
      <c r="M961" s="411"/>
      <c r="N961" s="411"/>
      <c r="O961" s="411"/>
      <c r="P961" s="411"/>
      <c r="Q961" s="411"/>
      <c r="R961" s="411"/>
      <c r="S961" s="411"/>
      <c r="T961" s="411"/>
      <c r="U961" s="411"/>
      <c r="V961" s="411"/>
      <c r="W961" s="411"/>
      <c r="X961" s="411"/>
      <c r="Y961" s="411"/>
      <c r="Z961" s="411"/>
      <c r="AA961" s="411"/>
      <c r="AB961" s="411"/>
      <c r="AC961" s="411"/>
      <c r="AD961" s="411"/>
      <c r="AE961" s="411"/>
      <c r="AF961" s="411"/>
      <c r="AG961" s="411"/>
      <c r="AH961" s="411"/>
      <c r="AI961" s="411"/>
      <c r="AJ961" s="411"/>
      <c r="AK961" s="411"/>
      <c r="AL961" s="411"/>
      <c r="AM961" s="411"/>
      <c r="AN961" s="411"/>
      <c r="AO961" s="411"/>
      <c r="AP961" s="411"/>
      <c r="AQ961" s="411"/>
      <c r="AR961" s="411"/>
      <c r="AS961" s="411"/>
      <c r="AT961" s="411"/>
      <c r="AU961" s="411"/>
      <c r="AV961" s="411"/>
      <c r="AW961" s="411"/>
      <c r="AX961" s="411"/>
      <c r="AY961" s="411"/>
      <c r="AZ961" s="411"/>
      <c r="BA961" s="411"/>
    </row>
    <row r="962" spans="2:53" ht="14.25" customHeight="1" x14ac:dyDescent="0.25">
      <c r="B962" s="411"/>
      <c r="C962" s="428"/>
      <c r="D962" s="428"/>
      <c r="E962" s="411"/>
      <c r="F962" s="411"/>
      <c r="G962" s="411"/>
      <c r="H962" s="411"/>
      <c r="I962" s="411"/>
      <c r="J962" s="411"/>
      <c r="K962" s="411"/>
      <c r="L962" s="411"/>
      <c r="M962" s="411"/>
      <c r="N962" s="411"/>
      <c r="O962" s="411"/>
      <c r="P962" s="411"/>
      <c r="Q962" s="411"/>
      <c r="R962" s="411"/>
      <c r="S962" s="411"/>
      <c r="T962" s="411"/>
      <c r="U962" s="411"/>
      <c r="V962" s="411"/>
      <c r="W962" s="411"/>
      <c r="X962" s="411"/>
      <c r="Y962" s="411"/>
      <c r="Z962" s="411"/>
      <c r="AA962" s="411"/>
      <c r="AB962" s="411"/>
      <c r="AC962" s="411"/>
      <c r="AD962" s="411"/>
      <c r="AE962" s="411"/>
      <c r="AF962" s="411"/>
      <c r="AG962" s="411"/>
      <c r="AH962" s="411"/>
      <c r="AI962" s="411"/>
      <c r="AJ962" s="411"/>
      <c r="AK962" s="411"/>
      <c r="AL962" s="411"/>
      <c r="AM962" s="411"/>
      <c r="AN962" s="411"/>
      <c r="AO962" s="411"/>
      <c r="AP962" s="411"/>
      <c r="AQ962" s="411"/>
      <c r="AR962" s="411"/>
      <c r="AS962" s="411"/>
      <c r="AT962" s="411"/>
      <c r="AU962" s="411"/>
      <c r="AV962" s="411"/>
      <c r="AW962" s="411"/>
      <c r="AX962" s="411"/>
      <c r="AY962" s="411"/>
      <c r="AZ962" s="411"/>
      <c r="BA962" s="411"/>
    </row>
    <row r="963" spans="2:53" ht="14.25" customHeight="1" x14ac:dyDescent="0.25">
      <c r="B963" s="411"/>
      <c r="C963" s="428"/>
      <c r="D963" s="428"/>
      <c r="E963" s="411"/>
      <c r="F963" s="411"/>
      <c r="G963" s="411"/>
      <c r="H963" s="411"/>
      <c r="I963" s="411"/>
      <c r="J963" s="411"/>
      <c r="K963" s="411"/>
      <c r="L963" s="411"/>
      <c r="M963" s="411"/>
      <c r="N963" s="411"/>
      <c r="O963" s="411"/>
      <c r="P963" s="411"/>
      <c r="Q963" s="411"/>
      <c r="R963" s="411"/>
      <c r="S963" s="411"/>
      <c r="T963" s="411"/>
      <c r="U963" s="411"/>
      <c r="V963" s="411"/>
      <c r="W963" s="411"/>
      <c r="X963" s="411"/>
      <c r="Y963" s="411"/>
      <c r="Z963" s="411"/>
      <c r="AA963" s="411"/>
      <c r="AB963" s="411"/>
      <c r="AC963" s="411"/>
      <c r="AD963" s="411"/>
      <c r="AE963" s="411"/>
      <c r="AF963" s="411"/>
      <c r="AG963" s="411"/>
      <c r="AH963" s="411"/>
      <c r="AI963" s="411"/>
      <c r="AJ963" s="411"/>
      <c r="AK963" s="411"/>
      <c r="AL963" s="411"/>
      <c r="AM963" s="411"/>
      <c r="AN963" s="411"/>
      <c r="AO963" s="411"/>
      <c r="AP963" s="411"/>
      <c r="AQ963" s="411"/>
      <c r="AR963" s="411"/>
      <c r="AS963" s="411"/>
      <c r="AT963" s="411"/>
      <c r="AU963" s="411"/>
      <c r="AV963" s="411"/>
      <c r="AW963" s="411"/>
      <c r="AX963" s="411"/>
      <c r="AY963" s="411"/>
      <c r="AZ963" s="411"/>
      <c r="BA963" s="411"/>
    </row>
    <row r="964" spans="2:53" ht="14.25" customHeight="1" x14ac:dyDescent="0.25">
      <c r="B964" s="411"/>
      <c r="C964" s="428"/>
      <c r="D964" s="428"/>
      <c r="E964" s="411"/>
      <c r="F964" s="411"/>
      <c r="G964" s="411"/>
      <c r="H964" s="411"/>
      <c r="I964" s="411"/>
      <c r="J964" s="411"/>
      <c r="K964" s="411"/>
      <c r="L964" s="411"/>
      <c r="M964" s="411"/>
      <c r="N964" s="411"/>
      <c r="O964" s="411"/>
      <c r="P964" s="411"/>
      <c r="Q964" s="411"/>
      <c r="R964" s="411"/>
      <c r="S964" s="411"/>
      <c r="T964" s="411"/>
      <c r="U964" s="411"/>
      <c r="V964" s="411"/>
      <c r="W964" s="411"/>
      <c r="X964" s="411"/>
      <c r="Y964" s="411"/>
      <c r="Z964" s="411"/>
      <c r="AA964" s="411"/>
      <c r="AB964" s="411"/>
      <c r="AC964" s="411"/>
      <c r="AD964" s="411"/>
      <c r="AE964" s="411"/>
      <c r="AF964" s="411"/>
      <c r="AG964" s="411"/>
      <c r="AH964" s="411"/>
      <c r="AI964" s="411"/>
      <c r="AJ964" s="411"/>
      <c r="AK964" s="411"/>
      <c r="AL964" s="411"/>
      <c r="AM964" s="411"/>
      <c r="AN964" s="411"/>
      <c r="AO964" s="411"/>
      <c r="AP964" s="411"/>
      <c r="AQ964" s="411"/>
      <c r="AR964" s="411"/>
      <c r="AS964" s="411"/>
      <c r="AT964" s="411"/>
      <c r="AU964" s="411"/>
      <c r="AV964" s="411"/>
      <c r="AW964" s="411"/>
      <c r="AX964" s="411"/>
      <c r="AY964" s="411"/>
      <c r="AZ964" s="411"/>
      <c r="BA964" s="411"/>
    </row>
    <row r="965" spans="2:53" ht="14.25" customHeight="1" x14ac:dyDescent="0.25">
      <c r="B965" s="411"/>
      <c r="C965" s="428"/>
      <c r="D965" s="428"/>
      <c r="E965" s="411"/>
      <c r="F965" s="411"/>
      <c r="G965" s="411"/>
      <c r="H965" s="411"/>
      <c r="I965" s="411"/>
      <c r="J965" s="411"/>
      <c r="K965" s="411"/>
      <c r="L965" s="411"/>
      <c r="M965" s="411"/>
      <c r="N965" s="411"/>
      <c r="O965" s="411"/>
      <c r="P965" s="411"/>
      <c r="Q965" s="411"/>
      <c r="R965" s="411"/>
      <c r="S965" s="411"/>
      <c r="T965" s="411"/>
      <c r="U965" s="411"/>
      <c r="V965" s="411"/>
      <c r="W965" s="411"/>
      <c r="X965" s="411"/>
      <c r="Y965" s="411"/>
      <c r="Z965" s="411"/>
      <c r="AA965" s="411"/>
      <c r="AB965" s="411"/>
      <c r="AC965" s="411"/>
      <c r="AD965" s="411"/>
      <c r="AE965" s="411"/>
      <c r="AF965" s="411"/>
      <c r="AG965" s="411"/>
      <c r="AH965" s="411"/>
      <c r="AI965" s="411"/>
      <c r="AJ965" s="411"/>
      <c r="AK965" s="411"/>
      <c r="AL965" s="411"/>
      <c r="AM965" s="411"/>
      <c r="AN965" s="411"/>
      <c r="AO965" s="411"/>
      <c r="AP965" s="411"/>
      <c r="AQ965" s="411"/>
      <c r="AR965" s="411"/>
      <c r="AS965" s="411"/>
      <c r="AT965" s="411"/>
      <c r="AU965" s="411"/>
      <c r="AV965" s="411"/>
      <c r="AW965" s="411"/>
      <c r="AX965" s="411"/>
      <c r="AY965" s="411"/>
      <c r="AZ965" s="411"/>
      <c r="BA965" s="411"/>
    </row>
    <row r="966" spans="2:53" ht="14.25" customHeight="1" x14ac:dyDescent="0.25">
      <c r="B966" s="411"/>
      <c r="C966" s="428"/>
      <c r="D966" s="428"/>
      <c r="E966" s="411"/>
      <c r="F966" s="411"/>
      <c r="G966" s="411"/>
      <c r="H966" s="411"/>
      <c r="I966" s="411"/>
      <c r="J966" s="411"/>
      <c r="K966" s="411"/>
      <c r="L966" s="411"/>
      <c r="M966" s="411"/>
      <c r="N966" s="411"/>
      <c r="O966" s="411"/>
      <c r="P966" s="411"/>
      <c r="Q966" s="411"/>
      <c r="R966" s="411"/>
      <c r="S966" s="411"/>
      <c r="T966" s="411"/>
      <c r="U966" s="411"/>
      <c r="V966" s="411"/>
      <c r="W966" s="411"/>
      <c r="X966" s="411"/>
      <c r="Y966" s="411"/>
      <c r="Z966" s="411"/>
      <c r="AA966" s="411"/>
      <c r="AB966" s="411"/>
      <c r="AC966" s="411"/>
      <c r="AD966" s="411"/>
      <c r="AE966" s="411"/>
      <c r="AF966" s="411"/>
      <c r="AG966" s="411"/>
      <c r="AH966" s="411"/>
      <c r="AI966" s="411"/>
      <c r="AJ966" s="411"/>
      <c r="AK966" s="411"/>
      <c r="AL966" s="411"/>
      <c r="AM966" s="411"/>
      <c r="AN966" s="411"/>
      <c r="AO966" s="411"/>
      <c r="AP966" s="411"/>
      <c r="AQ966" s="411"/>
      <c r="AR966" s="411"/>
      <c r="AS966" s="411"/>
      <c r="AT966" s="411"/>
      <c r="AU966" s="411"/>
      <c r="AV966" s="411"/>
      <c r="AW966" s="411"/>
      <c r="AX966" s="411"/>
      <c r="AY966" s="411"/>
      <c r="AZ966" s="411"/>
      <c r="BA966" s="411"/>
    </row>
    <row r="967" spans="2:53" ht="14.25" customHeight="1" x14ac:dyDescent="0.25">
      <c r="B967" s="411"/>
      <c r="C967" s="428"/>
      <c r="D967" s="428"/>
      <c r="E967" s="411"/>
      <c r="F967" s="411"/>
      <c r="G967" s="411"/>
      <c r="H967" s="411"/>
      <c r="I967" s="411"/>
      <c r="J967" s="411"/>
      <c r="K967" s="411"/>
      <c r="L967" s="411"/>
      <c r="M967" s="411"/>
      <c r="N967" s="411"/>
      <c r="O967" s="411"/>
      <c r="P967" s="411"/>
      <c r="Q967" s="411"/>
      <c r="R967" s="411"/>
      <c r="S967" s="411"/>
      <c r="T967" s="411"/>
      <c r="U967" s="411"/>
      <c r="V967" s="411"/>
      <c r="W967" s="411"/>
      <c r="X967" s="411"/>
      <c r="Y967" s="411"/>
      <c r="Z967" s="411"/>
      <c r="AA967" s="411"/>
      <c r="AB967" s="411"/>
      <c r="AC967" s="411"/>
      <c r="AD967" s="411"/>
      <c r="AE967" s="411"/>
      <c r="AF967" s="411"/>
      <c r="AG967" s="411"/>
      <c r="AH967" s="411"/>
      <c r="AI967" s="411"/>
      <c r="AJ967" s="411"/>
      <c r="AK967" s="411"/>
      <c r="AL967" s="411"/>
      <c r="AM967" s="411"/>
      <c r="AN967" s="411"/>
      <c r="AO967" s="411"/>
      <c r="AP967" s="411"/>
      <c r="AQ967" s="411"/>
      <c r="AR967" s="411"/>
      <c r="AS967" s="411"/>
      <c r="AT967" s="411"/>
      <c r="AU967" s="411"/>
      <c r="AV967" s="411"/>
      <c r="AW967" s="411"/>
      <c r="AX967" s="411"/>
      <c r="AY967" s="411"/>
      <c r="AZ967" s="411"/>
      <c r="BA967" s="411"/>
    </row>
    <row r="968" spans="2:53" ht="14.25" customHeight="1" x14ac:dyDescent="0.25">
      <c r="B968" s="411"/>
      <c r="C968" s="428"/>
      <c r="D968" s="428"/>
      <c r="E968" s="411"/>
      <c r="F968" s="411"/>
      <c r="G968" s="411"/>
      <c r="H968" s="411"/>
      <c r="I968" s="411"/>
      <c r="J968" s="411"/>
      <c r="K968" s="411"/>
      <c r="L968" s="411"/>
      <c r="M968" s="411"/>
      <c r="N968" s="411"/>
      <c r="O968" s="411"/>
      <c r="P968" s="411"/>
      <c r="Q968" s="411"/>
      <c r="R968" s="411"/>
      <c r="S968" s="411"/>
      <c r="T968" s="411"/>
      <c r="U968" s="411"/>
      <c r="V968" s="411"/>
      <c r="W968" s="411"/>
      <c r="X968" s="411"/>
      <c r="Y968" s="411"/>
      <c r="Z968" s="411"/>
      <c r="AA968" s="411"/>
      <c r="AB968" s="411"/>
      <c r="AC968" s="411"/>
      <c r="AD968" s="411"/>
      <c r="AE968" s="411"/>
      <c r="AF968" s="411"/>
      <c r="AG968" s="411"/>
      <c r="AH968" s="411"/>
      <c r="AI968" s="411"/>
      <c r="AJ968" s="411"/>
      <c r="AK968" s="411"/>
      <c r="AL968" s="411"/>
      <c r="AM968" s="411"/>
      <c r="AN968" s="411"/>
      <c r="AO968" s="411"/>
      <c r="AP968" s="411"/>
      <c r="AQ968" s="411"/>
      <c r="AR968" s="411"/>
      <c r="AS968" s="411"/>
      <c r="AT968" s="411"/>
      <c r="AU968" s="411"/>
      <c r="AV968" s="411"/>
      <c r="AW968" s="411"/>
      <c r="AX968" s="411"/>
      <c r="AY968" s="411"/>
      <c r="AZ968" s="411"/>
      <c r="BA968" s="411"/>
    </row>
    <row r="969" spans="2:53" ht="14.25" customHeight="1" x14ac:dyDescent="0.25">
      <c r="B969" s="411"/>
      <c r="C969" s="428"/>
      <c r="D969" s="428"/>
      <c r="E969" s="411"/>
      <c r="F969" s="411"/>
      <c r="G969" s="411"/>
      <c r="H969" s="411"/>
      <c r="I969" s="411"/>
      <c r="J969" s="411"/>
      <c r="K969" s="411"/>
      <c r="L969" s="411"/>
      <c r="M969" s="411"/>
      <c r="N969" s="411"/>
      <c r="O969" s="411"/>
      <c r="P969" s="411"/>
      <c r="Q969" s="411"/>
      <c r="R969" s="411"/>
      <c r="S969" s="411"/>
      <c r="T969" s="411"/>
      <c r="U969" s="411"/>
      <c r="V969" s="411"/>
      <c r="W969" s="411"/>
      <c r="X969" s="411"/>
      <c r="Y969" s="411"/>
      <c r="Z969" s="411"/>
      <c r="AA969" s="411"/>
      <c r="AB969" s="411"/>
      <c r="AC969" s="411"/>
      <c r="AD969" s="411"/>
      <c r="AE969" s="411"/>
      <c r="AF969" s="411"/>
      <c r="AG969" s="411"/>
      <c r="AH969" s="411"/>
      <c r="AI969" s="411"/>
      <c r="AJ969" s="411"/>
      <c r="AK969" s="411"/>
      <c r="AL969" s="411"/>
      <c r="AM969" s="411"/>
      <c r="AN969" s="411"/>
      <c r="AO969" s="411"/>
      <c r="AP969" s="411"/>
      <c r="AQ969" s="411"/>
      <c r="AR969" s="411"/>
      <c r="AS969" s="411"/>
      <c r="AT969" s="411"/>
      <c r="AU969" s="411"/>
      <c r="AV969" s="411"/>
      <c r="AW969" s="411"/>
      <c r="AX969" s="411"/>
      <c r="AY969" s="411"/>
      <c r="AZ969" s="411"/>
      <c r="BA969" s="411"/>
    </row>
    <row r="970" spans="2:53" ht="14.25" customHeight="1" x14ac:dyDescent="0.25">
      <c r="B970" s="411"/>
      <c r="C970" s="428"/>
      <c r="D970" s="428"/>
      <c r="E970" s="411"/>
      <c r="F970" s="411"/>
      <c r="G970" s="411"/>
      <c r="H970" s="411"/>
      <c r="I970" s="411"/>
      <c r="J970" s="411"/>
      <c r="K970" s="411"/>
      <c r="L970" s="411"/>
      <c r="M970" s="411"/>
      <c r="N970" s="411"/>
      <c r="O970" s="411"/>
      <c r="P970" s="411"/>
      <c r="Q970" s="411"/>
      <c r="R970" s="411"/>
      <c r="S970" s="411"/>
      <c r="T970" s="411"/>
      <c r="U970" s="411"/>
      <c r="V970" s="411"/>
      <c r="W970" s="411"/>
      <c r="X970" s="411"/>
      <c r="Y970" s="411"/>
      <c r="Z970" s="411"/>
      <c r="AA970" s="411"/>
      <c r="AB970" s="411"/>
      <c r="AC970" s="411"/>
      <c r="AD970" s="411"/>
      <c r="AE970" s="411"/>
      <c r="AF970" s="411"/>
      <c r="AG970" s="411"/>
      <c r="AH970" s="411"/>
      <c r="AI970" s="411"/>
      <c r="AJ970" s="411"/>
      <c r="AK970" s="411"/>
      <c r="AL970" s="411"/>
      <c r="AM970" s="411"/>
      <c r="AN970" s="411"/>
      <c r="AO970" s="411"/>
      <c r="AP970" s="411"/>
      <c r="AQ970" s="411"/>
      <c r="AR970" s="411"/>
      <c r="AS970" s="411"/>
      <c r="AT970" s="411"/>
      <c r="AU970" s="411"/>
      <c r="AV970" s="411"/>
      <c r="AW970" s="411"/>
      <c r="AX970" s="411"/>
      <c r="AY970" s="411"/>
      <c r="AZ970" s="411"/>
      <c r="BA970" s="411"/>
    </row>
    <row r="971" spans="2:53" ht="14.25" customHeight="1" x14ac:dyDescent="0.25">
      <c r="B971" s="411"/>
      <c r="C971" s="428"/>
      <c r="D971" s="428"/>
      <c r="E971" s="411"/>
      <c r="F971" s="411"/>
      <c r="G971" s="411"/>
      <c r="H971" s="411"/>
      <c r="I971" s="411"/>
      <c r="J971" s="411"/>
      <c r="K971" s="411"/>
      <c r="L971" s="411"/>
      <c r="M971" s="411"/>
      <c r="N971" s="411"/>
      <c r="O971" s="411"/>
      <c r="P971" s="411"/>
      <c r="Q971" s="411"/>
      <c r="R971" s="411"/>
      <c r="S971" s="411"/>
      <c r="T971" s="411"/>
      <c r="U971" s="411"/>
      <c r="V971" s="411"/>
      <c r="W971" s="411"/>
      <c r="X971" s="411"/>
      <c r="Y971" s="411"/>
      <c r="Z971" s="411"/>
      <c r="AA971" s="411"/>
      <c r="AB971" s="411"/>
      <c r="AC971" s="411"/>
      <c r="AD971" s="411"/>
      <c r="AE971" s="411"/>
      <c r="AF971" s="411"/>
      <c r="AG971" s="411"/>
      <c r="AH971" s="411"/>
      <c r="AI971" s="411"/>
      <c r="AJ971" s="411"/>
      <c r="AK971" s="411"/>
      <c r="AL971" s="411"/>
      <c r="AM971" s="411"/>
      <c r="AN971" s="411"/>
      <c r="AO971" s="411"/>
      <c r="AP971" s="411"/>
      <c r="AQ971" s="411"/>
      <c r="AR971" s="411"/>
      <c r="AS971" s="411"/>
      <c r="AT971" s="411"/>
      <c r="AU971" s="411"/>
      <c r="AV971" s="411"/>
      <c r="AW971" s="411"/>
      <c r="AX971" s="411"/>
      <c r="AY971" s="411"/>
      <c r="AZ971" s="411"/>
      <c r="BA971" s="411"/>
    </row>
    <row r="972" spans="2:53" ht="14.25" customHeight="1" x14ac:dyDescent="0.25">
      <c r="B972" s="411"/>
      <c r="C972" s="428"/>
      <c r="D972" s="428"/>
      <c r="E972" s="411"/>
      <c r="F972" s="411"/>
      <c r="G972" s="411"/>
      <c r="H972" s="411"/>
      <c r="I972" s="411"/>
      <c r="J972" s="411"/>
      <c r="K972" s="411"/>
      <c r="L972" s="411"/>
      <c r="M972" s="411"/>
      <c r="N972" s="411"/>
      <c r="O972" s="411"/>
      <c r="P972" s="411"/>
      <c r="Q972" s="411"/>
      <c r="R972" s="411"/>
      <c r="S972" s="411"/>
      <c r="T972" s="411"/>
      <c r="U972" s="411"/>
      <c r="V972" s="411"/>
      <c r="W972" s="411"/>
      <c r="X972" s="411"/>
      <c r="Y972" s="411"/>
      <c r="Z972" s="411"/>
      <c r="AA972" s="411"/>
      <c r="AB972" s="411"/>
      <c r="AC972" s="411"/>
      <c r="AD972" s="411"/>
      <c r="AE972" s="411"/>
      <c r="AF972" s="411"/>
      <c r="AG972" s="411"/>
      <c r="AH972" s="411"/>
      <c r="AI972" s="411"/>
      <c r="AJ972" s="411"/>
      <c r="AK972" s="411"/>
      <c r="AL972" s="411"/>
      <c r="AM972" s="411"/>
      <c r="AN972" s="411"/>
      <c r="AO972" s="411"/>
      <c r="AP972" s="411"/>
      <c r="AQ972" s="411"/>
      <c r="AR972" s="411"/>
      <c r="AS972" s="411"/>
      <c r="AT972" s="411"/>
      <c r="AU972" s="411"/>
      <c r="AV972" s="411"/>
      <c r="AW972" s="411"/>
      <c r="AX972" s="411"/>
      <c r="AY972" s="411"/>
      <c r="AZ972" s="411"/>
      <c r="BA972" s="411"/>
    </row>
    <row r="973" spans="2:53" ht="14.25" customHeight="1" x14ac:dyDescent="0.25">
      <c r="B973" s="411"/>
      <c r="C973" s="428"/>
      <c r="D973" s="428"/>
      <c r="E973" s="411"/>
      <c r="F973" s="411"/>
      <c r="G973" s="411"/>
      <c r="H973" s="411"/>
      <c r="I973" s="411"/>
      <c r="J973" s="411"/>
      <c r="K973" s="411"/>
      <c r="L973" s="411"/>
      <c r="M973" s="411"/>
      <c r="N973" s="411"/>
      <c r="O973" s="411"/>
      <c r="P973" s="411"/>
      <c r="Q973" s="411"/>
      <c r="R973" s="411"/>
      <c r="S973" s="411"/>
      <c r="T973" s="411"/>
      <c r="U973" s="411"/>
      <c r="V973" s="411"/>
      <c r="W973" s="411"/>
      <c r="X973" s="411"/>
      <c r="Y973" s="411"/>
      <c r="Z973" s="411"/>
      <c r="AA973" s="411"/>
      <c r="AB973" s="411"/>
      <c r="AC973" s="411"/>
      <c r="AD973" s="411"/>
      <c r="AE973" s="411"/>
      <c r="AF973" s="411"/>
      <c r="AG973" s="411"/>
      <c r="AH973" s="411"/>
      <c r="AI973" s="411"/>
      <c r="AJ973" s="411"/>
      <c r="AK973" s="411"/>
      <c r="AL973" s="411"/>
      <c r="AM973" s="411"/>
      <c r="AN973" s="411"/>
      <c r="AO973" s="411"/>
      <c r="AP973" s="411"/>
      <c r="AQ973" s="411"/>
      <c r="AR973" s="411"/>
      <c r="AS973" s="411"/>
      <c r="AT973" s="411"/>
      <c r="AU973" s="411"/>
      <c r="AV973" s="411"/>
      <c r="AW973" s="411"/>
      <c r="AX973" s="411"/>
      <c r="AY973" s="411"/>
      <c r="AZ973" s="411"/>
      <c r="BA973" s="411"/>
    </row>
    <row r="974" spans="2:53" ht="14.25" customHeight="1" x14ac:dyDescent="0.25">
      <c r="B974" s="411"/>
      <c r="C974" s="428"/>
      <c r="D974" s="428"/>
      <c r="E974" s="411"/>
      <c r="F974" s="411"/>
      <c r="G974" s="411"/>
      <c r="H974" s="411"/>
      <c r="I974" s="411"/>
      <c r="J974" s="411"/>
      <c r="K974" s="411"/>
      <c r="L974" s="411"/>
      <c r="M974" s="411"/>
      <c r="N974" s="411"/>
      <c r="O974" s="411"/>
      <c r="P974" s="411"/>
      <c r="Q974" s="411"/>
      <c r="R974" s="411"/>
      <c r="S974" s="411"/>
      <c r="T974" s="411"/>
      <c r="U974" s="411"/>
      <c r="V974" s="411"/>
      <c r="W974" s="411"/>
      <c r="X974" s="411"/>
      <c r="Y974" s="411"/>
      <c r="Z974" s="411"/>
      <c r="AA974" s="411"/>
      <c r="AB974" s="411"/>
      <c r="AC974" s="411"/>
      <c r="AD974" s="411"/>
      <c r="AE974" s="411"/>
      <c r="AF974" s="411"/>
      <c r="AG974" s="411"/>
      <c r="AH974" s="411"/>
      <c r="AI974" s="411"/>
      <c r="AJ974" s="411"/>
      <c r="AK974" s="411"/>
      <c r="AL974" s="411"/>
      <c r="AM974" s="411"/>
      <c r="AN974" s="411"/>
      <c r="AO974" s="411"/>
      <c r="AP974" s="411"/>
      <c r="AQ974" s="411"/>
      <c r="AR974" s="411"/>
      <c r="AS974" s="411"/>
      <c r="AT974" s="411"/>
      <c r="AU974" s="411"/>
      <c r="AV974" s="411"/>
      <c r="AW974" s="411"/>
      <c r="AX974" s="411"/>
      <c r="AY974" s="411"/>
      <c r="AZ974" s="411"/>
      <c r="BA974" s="411"/>
    </row>
    <row r="975" spans="2:53" ht="14.25" customHeight="1" x14ac:dyDescent="0.25">
      <c r="B975" s="411"/>
      <c r="C975" s="428"/>
      <c r="D975" s="428"/>
      <c r="E975" s="411"/>
      <c r="F975" s="411"/>
      <c r="G975" s="411"/>
      <c r="H975" s="411"/>
      <c r="I975" s="411"/>
      <c r="J975" s="411"/>
      <c r="K975" s="411"/>
      <c r="L975" s="411"/>
      <c r="M975" s="411"/>
      <c r="N975" s="411"/>
      <c r="O975" s="411"/>
      <c r="P975" s="411"/>
      <c r="Q975" s="411"/>
      <c r="R975" s="411"/>
      <c r="S975" s="411"/>
      <c r="T975" s="411"/>
      <c r="U975" s="411"/>
      <c r="V975" s="411"/>
      <c r="W975" s="411"/>
      <c r="X975" s="411"/>
      <c r="Y975" s="411"/>
      <c r="Z975" s="411"/>
      <c r="AA975" s="411"/>
      <c r="AB975" s="411"/>
      <c r="AC975" s="411"/>
      <c r="AD975" s="411"/>
      <c r="AE975" s="411"/>
      <c r="AF975" s="411"/>
      <c r="AG975" s="411"/>
      <c r="AH975" s="411"/>
      <c r="AI975" s="411"/>
      <c r="AJ975" s="411"/>
      <c r="AK975" s="411"/>
      <c r="AL975" s="411"/>
      <c r="AM975" s="411"/>
      <c r="AN975" s="411"/>
      <c r="AO975" s="411"/>
      <c r="AP975" s="411"/>
      <c r="AQ975" s="411"/>
      <c r="AR975" s="411"/>
      <c r="AS975" s="411"/>
      <c r="AT975" s="411"/>
      <c r="AU975" s="411"/>
      <c r="AV975" s="411"/>
      <c r="AW975" s="411"/>
      <c r="AX975" s="411"/>
      <c r="AY975" s="411"/>
      <c r="AZ975" s="411"/>
      <c r="BA975" s="411"/>
    </row>
    <row r="976" spans="2:53" ht="14.25" customHeight="1" x14ac:dyDescent="0.25">
      <c r="B976" s="411"/>
      <c r="C976" s="428"/>
      <c r="D976" s="428"/>
      <c r="E976" s="411"/>
      <c r="F976" s="411"/>
      <c r="G976" s="411"/>
      <c r="H976" s="411"/>
      <c r="I976" s="411"/>
      <c r="J976" s="411"/>
      <c r="K976" s="411"/>
      <c r="L976" s="411"/>
      <c r="M976" s="411"/>
      <c r="N976" s="411"/>
      <c r="O976" s="411"/>
      <c r="P976" s="411"/>
      <c r="Q976" s="411"/>
      <c r="R976" s="411"/>
      <c r="S976" s="411"/>
      <c r="T976" s="411"/>
      <c r="U976" s="411"/>
      <c r="V976" s="411"/>
      <c r="W976" s="411"/>
      <c r="X976" s="411"/>
      <c r="Y976" s="411"/>
      <c r="Z976" s="411"/>
      <c r="AA976" s="411"/>
      <c r="AB976" s="411"/>
      <c r="AC976" s="411"/>
      <c r="AD976" s="411"/>
      <c r="AE976" s="411"/>
      <c r="AF976" s="411"/>
      <c r="AG976" s="411"/>
      <c r="AH976" s="411"/>
      <c r="AI976" s="411"/>
      <c r="AJ976" s="411"/>
      <c r="AK976" s="411"/>
      <c r="AL976" s="411"/>
      <c r="AM976" s="411"/>
      <c r="AN976" s="411"/>
      <c r="AO976" s="411"/>
      <c r="AP976" s="411"/>
      <c r="AQ976" s="411"/>
      <c r="AR976" s="411"/>
      <c r="AS976" s="411"/>
      <c r="AT976" s="411"/>
      <c r="AU976" s="411"/>
      <c r="AV976" s="411"/>
      <c r="AW976" s="411"/>
      <c r="AX976" s="411"/>
      <c r="AY976" s="411"/>
      <c r="AZ976" s="411"/>
      <c r="BA976" s="411"/>
    </row>
    <row r="977" spans="2:53" ht="14.25" customHeight="1" x14ac:dyDescent="0.25">
      <c r="B977" s="411"/>
      <c r="C977" s="428"/>
      <c r="D977" s="428"/>
      <c r="E977" s="411"/>
      <c r="F977" s="411"/>
      <c r="G977" s="411"/>
      <c r="H977" s="411"/>
      <c r="I977" s="411"/>
      <c r="J977" s="411"/>
      <c r="K977" s="411"/>
      <c r="L977" s="411"/>
      <c r="M977" s="411"/>
      <c r="N977" s="411"/>
      <c r="O977" s="411"/>
      <c r="P977" s="411"/>
      <c r="Q977" s="411"/>
      <c r="R977" s="411"/>
      <c r="S977" s="411"/>
      <c r="T977" s="411"/>
      <c r="U977" s="411"/>
      <c r="V977" s="411"/>
      <c r="W977" s="411"/>
      <c r="X977" s="411"/>
      <c r="Y977" s="411"/>
      <c r="Z977" s="411"/>
      <c r="AA977" s="411"/>
      <c r="AB977" s="411"/>
      <c r="AC977" s="411"/>
      <c r="AD977" s="411"/>
      <c r="AE977" s="411"/>
      <c r="AF977" s="411"/>
      <c r="AG977" s="411"/>
      <c r="AH977" s="411"/>
      <c r="AI977" s="411"/>
      <c r="AJ977" s="411"/>
      <c r="AK977" s="411"/>
      <c r="AL977" s="411"/>
      <c r="AM977" s="411"/>
      <c r="AN977" s="411"/>
      <c r="AO977" s="411"/>
      <c r="AP977" s="411"/>
      <c r="AQ977" s="411"/>
      <c r="AR977" s="411"/>
      <c r="AS977" s="411"/>
      <c r="AT977" s="411"/>
      <c r="AU977" s="411"/>
      <c r="AV977" s="411"/>
      <c r="AW977" s="411"/>
      <c r="AX977" s="411"/>
      <c r="AY977" s="411"/>
      <c r="AZ977" s="411"/>
      <c r="BA977" s="411"/>
    </row>
    <row r="978" spans="2:53" ht="14.25" customHeight="1" x14ac:dyDescent="0.25">
      <c r="B978" s="411"/>
      <c r="C978" s="428"/>
      <c r="D978" s="428"/>
      <c r="E978" s="411"/>
      <c r="F978" s="411"/>
      <c r="G978" s="411"/>
      <c r="H978" s="411"/>
      <c r="I978" s="411"/>
      <c r="J978" s="411"/>
      <c r="K978" s="411"/>
      <c r="L978" s="411"/>
      <c r="M978" s="411"/>
      <c r="N978" s="411"/>
      <c r="O978" s="411"/>
      <c r="P978" s="411"/>
      <c r="Q978" s="411"/>
      <c r="R978" s="411"/>
      <c r="S978" s="411"/>
      <c r="T978" s="411"/>
      <c r="U978" s="411"/>
      <c r="V978" s="411"/>
      <c r="W978" s="411"/>
      <c r="X978" s="411"/>
      <c r="Y978" s="411"/>
      <c r="Z978" s="411"/>
      <c r="AA978" s="411"/>
      <c r="AB978" s="411"/>
      <c r="AC978" s="411"/>
      <c r="AD978" s="411"/>
      <c r="AE978" s="411"/>
      <c r="AF978" s="411"/>
      <c r="AG978" s="411"/>
      <c r="AH978" s="411"/>
      <c r="AI978" s="411"/>
      <c r="AJ978" s="411"/>
      <c r="AK978" s="411"/>
      <c r="AL978" s="411"/>
      <c r="AM978" s="411"/>
      <c r="AN978" s="411"/>
      <c r="AO978" s="411"/>
      <c r="AP978" s="411"/>
      <c r="AQ978" s="411"/>
      <c r="AR978" s="411"/>
      <c r="AS978" s="411"/>
      <c r="AT978" s="411"/>
      <c r="AU978" s="411"/>
      <c r="AV978" s="411"/>
      <c r="AW978" s="411"/>
      <c r="AX978" s="411"/>
      <c r="AY978" s="411"/>
      <c r="AZ978" s="411"/>
      <c r="BA978" s="411"/>
    </row>
    <row r="979" spans="2:53" ht="14.25" customHeight="1" x14ac:dyDescent="0.25">
      <c r="B979" s="411"/>
      <c r="C979" s="428"/>
      <c r="D979" s="428"/>
      <c r="E979" s="411"/>
      <c r="F979" s="411"/>
      <c r="G979" s="411"/>
      <c r="H979" s="411"/>
      <c r="I979" s="411"/>
      <c r="J979" s="411"/>
      <c r="K979" s="411"/>
      <c r="L979" s="411"/>
      <c r="M979" s="411"/>
      <c r="N979" s="411"/>
      <c r="O979" s="411"/>
      <c r="P979" s="411"/>
      <c r="Q979" s="411"/>
      <c r="R979" s="411"/>
      <c r="S979" s="411"/>
      <c r="T979" s="411"/>
      <c r="U979" s="411"/>
      <c r="V979" s="411"/>
      <c r="W979" s="411"/>
      <c r="X979" s="411"/>
      <c r="Y979" s="411"/>
      <c r="Z979" s="411"/>
      <c r="AA979" s="411"/>
      <c r="AB979" s="411"/>
      <c r="AC979" s="411"/>
      <c r="AD979" s="411"/>
      <c r="AE979" s="411"/>
      <c r="AF979" s="411"/>
      <c r="AG979" s="411"/>
      <c r="AH979" s="411"/>
      <c r="AI979" s="411"/>
      <c r="AJ979" s="411"/>
      <c r="AK979" s="411"/>
      <c r="AL979" s="411"/>
      <c r="AM979" s="411"/>
      <c r="AN979" s="411"/>
      <c r="AO979" s="411"/>
      <c r="AP979" s="411"/>
      <c r="AQ979" s="411"/>
      <c r="AR979" s="411"/>
      <c r="AS979" s="411"/>
      <c r="AT979" s="411"/>
      <c r="AU979" s="411"/>
      <c r="AV979" s="411"/>
      <c r="AW979" s="411"/>
      <c r="AX979" s="411"/>
      <c r="AY979" s="411"/>
      <c r="AZ979" s="411"/>
      <c r="BA979" s="411"/>
    </row>
    <row r="980" spans="2:53" ht="14.25" customHeight="1" x14ac:dyDescent="0.25">
      <c r="B980" s="411"/>
      <c r="C980" s="428"/>
      <c r="D980" s="428"/>
      <c r="E980" s="411"/>
      <c r="F980" s="411"/>
      <c r="G980" s="411"/>
      <c r="H980" s="411"/>
      <c r="I980" s="411"/>
      <c r="J980" s="411"/>
      <c r="K980" s="411"/>
      <c r="L980" s="411"/>
      <c r="M980" s="411"/>
      <c r="N980" s="411"/>
      <c r="O980" s="411"/>
      <c r="P980" s="411"/>
      <c r="Q980" s="411"/>
      <c r="R980" s="411"/>
      <c r="S980" s="411"/>
      <c r="T980" s="411"/>
      <c r="U980" s="411"/>
      <c r="V980" s="411"/>
      <c r="W980" s="411"/>
      <c r="X980" s="411"/>
      <c r="Y980" s="411"/>
      <c r="Z980" s="411"/>
      <c r="AA980" s="411"/>
      <c r="AB980" s="411"/>
      <c r="AC980" s="411"/>
      <c r="AD980" s="411"/>
      <c r="AE980" s="411"/>
      <c r="AF980" s="411"/>
      <c r="AG980" s="411"/>
      <c r="AH980" s="411"/>
      <c r="AI980" s="411"/>
      <c r="AJ980" s="411"/>
      <c r="AK980" s="411"/>
      <c r="AL980" s="411"/>
      <c r="AM980" s="411"/>
      <c r="AN980" s="411"/>
      <c r="AO980" s="411"/>
      <c r="AP980" s="411"/>
      <c r="AQ980" s="411"/>
      <c r="AR980" s="411"/>
      <c r="AS980" s="411"/>
      <c r="AT980" s="411"/>
      <c r="AU980" s="411"/>
      <c r="AV980" s="411"/>
      <c r="AW980" s="411"/>
      <c r="AX980" s="411"/>
      <c r="AY980" s="411"/>
      <c r="AZ980" s="411"/>
      <c r="BA980" s="411"/>
    </row>
    <row r="981" spans="2:53" ht="14.25" customHeight="1" x14ac:dyDescent="0.25">
      <c r="B981" s="411"/>
      <c r="C981" s="428"/>
      <c r="D981" s="428"/>
      <c r="E981" s="411"/>
      <c r="F981" s="411"/>
      <c r="G981" s="411"/>
      <c r="H981" s="411"/>
      <c r="I981" s="411"/>
      <c r="J981" s="411"/>
      <c r="K981" s="411"/>
      <c r="L981" s="411"/>
      <c r="M981" s="411"/>
      <c r="N981" s="411"/>
      <c r="O981" s="411"/>
      <c r="P981" s="411"/>
      <c r="Q981" s="411"/>
      <c r="R981" s="411"/>
      <c r="S981" s="411"/>
      <c r="T981" s="411"/>
      <c r="U981" s="411"/>
      <c r="V981" s="411"/>
      <c r="W981" s="411"/>
      <c r="X981" s="411"/>
      <c r="Y981" s="411"/>
      <c r="Z981" s="411"/>
      <c r="AA981" s="411"/>
      <c r="AB981" s="411"/>
      <c r="AC981" s="411"/>
      <c r="AD981" s="411"/>
      <c r="AE981" s="411"/>
      <c r="AF981" s="411"/>
      <c r="AG981" s="411"/>
      <c r="AH981" s="411"/>
      <c r="AI981" s="411"/>
      <c r="AJ981" s="411"/>
      <c r="AK981" s="411"/>
      <c r="AL981" s="411"/>
      <c r="AM981" s="411"/>
      <c r="AN981" s="411"/>
      <c r="AO981" s="411"/>
      <c r="AP981" s="411"/>
      <c r="AQ981" s="411"/>
      <c r="AR981" s="411"/>
      <c r="AS981" s="411"/>
      <c r="AT981" s="411"/>
      <c r="AU981" s="411"/>
      <c r="AV981" s="411"/>
      <c r="AW981" s="411"/>
      <c r="AX981" s="411"/>
      <c r="AY981" s="411"/>
      <c r="AZ981" s="411"/>
      <c r="BA981" s="411"/>
    </row>
    <row r="982" spans="2:53" ht="14.25" customHeight="1" x14ac:dyDescent="0.25">
      <c r="B982" s="411"/>
      <c r="C982" s="428"/>
      <c r="D982" s="428"/>
      <c r="E982" s="411"/>
      <c r="F982" s="411"/>
      <c r="G982" s="411"/>
      <c r="H982" s="411"/>
      <c r="I982" s="411"/>
      <c r="J982" s="411"/>
      <c r="K982" s="411"/>
      <c r="L982" s="411"/>
      <c r="M982" s="411"/>
      <c r="N982" s="411"/>
      <c r="O982" s="411"/>
      <c r="P982" s="411"/>
      <c r="Q982" s="411"/>
      <c r="R982" s="411"/>
      <c r="S982" s="411"/>
      <c r="T982" s="411"/>
      <c r="U982" s="411"/>
      <c r="V982" s="411"/>
      <c r="W982" s="411"/>
      <c r="X982" s="411"/>
      <c r="Y982" s="411"/>
      <c r="Z982" s="411"/>
      <c r="AA982" s="411"/>
      <c r="AB982" s="411"/>
      <c r="AC982" s="411"/>
      <c r="AD982" s="411"/>
      <c r="AE982" s="411"/>
      <c r="AF982" s="411"/>
      <c r="AG982" s="411"/>
      <c r="AH982" s="411"/>
      <c r="AI982" s="411"/>
      <c r="AJ982" s="411"/>
      <c r="AK982" s="411"/>
      <c r="AL982" s="411"/>
      <c r="AM982" s="411"/>
      <c r="AN982" s="411"/>
      <c r="AO982" s="411"/>
      <c r="AP982" s="411"/>
      <c r="AQ982" s="411"/>
      <c r="AR982" s="411"/>
      <c r="AS982" s="411"/>
      <c r="AT982" s="411"/>
      <c r="AU982" s="411"/>
      <c r="AV982" s="411"/>
      <c r="AW982" s="411"/>
      <c r="AX982" s="411"/>
      <c r="AY982" s="411"/>
      <c r="AZ982" s="411"/>
      <c r="BA982" s="411"/>
    </row>
    <row r="983" spans="2:53" ht="14.25" customHeight="1" x14ac:dyDescent="0.25">
      <c r="B983" s="411"/>
      <c r="C983" s="428"/>
      <c r="D983" s="428"/>
      <c r="E983" s="411"/>
      <c r="F983" s="411"/>
      <c r="G983" s="411"/>
      <c r="H983" s="411"/>
      <c r="I983" s="411"/>
      <c r="J983" s="411"/>
      <c r="K983" s="411"/>
      <c r="L983" s="411"/>
      <c r="M983" s="411"/>
      <c r="N983" s="411"/>
      <c r="O983" s="411"/>
      <c r="P983" s="411"/>
      <c r="Q983" s="411"/>
      <c r="R983" s="411"/>
      <c r="S983" s="411"/>
      <c r="T983" s="411"/>
      <c r="U983" s="411"/>
      <c r="V983" s="411"/>
      <c r="W983" s="411"/>
      <c r="X983" s="411"/>
      <c r="Y983" s="411"/>
      <c r="Z983" s="411"/>
      <c r="AA983" s="411"/>
      <c r="AB983" s="411"/>
      <c r="AC983" s="411"/>
      <c r="AD983" s="411"/>
      <c r="AE983" s="411"/>
      <c r="AF983" s="411"/>
      <c r="AG983" s="411"/>
      <c r="AH983" s="411"/>
      <c r="AI983" s="411"/>
      <c r="AJ983" s="411"/>
      <c r="AK983" s="411"/>
      <c r="AL983" s="411"/>
      <c r="AM983" s="411"/>
      <c r="AN983" s="411"/>
      <c r="AO983" s="411"/>
      <c r="AP983" s="411"/>
      <c r="AQ983" s="411"/>
      <c r="AR983" s="411"/>
      <c r="AS983" s="411"/>
      <c r="AT983" s="411"/>
      <c r="AU983" s="411"/>
      <c r="AV983" s="411"/>
      <c r="AW983" s="411"/>
      <c r="AX983" s="411"/>
      <c r="AY983" s="411"/>
      <c r="AZ983" s="411"/>
      <c r="BA983" s="411"/>
    </row>
    <row r="984" spans="2:53" ht="14.25" customHeight="1" x14ac:dyDescent="0.25">
      <c r="B984" s="411"/>
      <c r="C984" s="428"/>
      <c r="D984" s="428"/>
      <c r="E984" s="411"/>
      <c r="F984" s="411"/>
      <c r="G984" s="411"/>
      <c r="H984" s="411"/>
      <c r="I984" s="411"/>
      <c r="J984" s="411"/>
      <c r="K984" s="411"/>
      <c r="L984" s="411"/>
      <c r="M984" s="411"/>
      <c r="N984" s="411"/>
      <c r="O984" s="411"/>
      <c r="P984" s="411"/>
      <c r="Q984" s="411"/>
      <c r="R984" s="411"/>
      <c r="S984" s="411"/>
      <c r="T984" s="411"/>
      <c r="U984" s="411"/>
      <c r="V984" s="411"/>
      <c r="W984" s="411"/>
      <c r="X984" s="411"/>
      <c r="Y984" s="411"/>
      <c r="Z984" s="411"/>
      <c r="AA984" s="411"/>
      <c r="AB984" s="411"/>
      <c r="AC984" s="411"/>
      <c r="AD984" s="411"/>
      <c r="AE984" s="411"/>
      <c r="AF984" s="411"/>
      <c r="AG984" s="411"/>
      <c r="AH984" s="411"/>
      <c r="AI984" s="411"/>
      <c r="AJ984" s="411"/>
      <c r="AK984" s="411"/>
      <c r="AL984" s="411"/>
      <c r="AM984" s="411"/>
      <c r="AN984" s="411"/>
      <c r="AO984" s="411"/>
      <c r="AP984" s="411"/>
      <c r="AQ984" s="411"/>
      <c r="AR984" s="411"/>
      <c r="AS984" s="411"/>
      <c r="AT984" s="411"/>
      <c r="AU984" s="411"/>
      <c r="AV984" s="411"/>
      <c r="AW984" s="411"/>
      <c r="AX984" s="411"/>
      <c r="AY984" s="411"/>
      <c r="AZ984" s="411"/>
      <c r="BA984" s="411"/>
    </row>
    <row r="985" spans="2:53" ht="14.25" customHeight="1" x14ac:dyDescent="0.25">
      <c r="B985" s="411"/>
      <c r="C985" s="428"/>
      <c r="D985" s="428"/>
      <c r="E985" s="411"/>
      <c r="F985" s="411"/>
      <c r="G985" s="411"/>
      <c r="H985" s="411"/>
      <c r="I985" s="411"/>
      <c r="J985" s="411"/>
      <c r="K985" s="411"/>
      <c r="L985" s="411"/>
      <c r="M985" s="411"/>
      <c r="N985" s="411"/>
      <c r="O985" s="411"/>
      <c r="P985" s="411"/>
      <c r="Q985" s="411"/>
      <c r="R985" s="411"/>
      <c r="S985" s="411"/>
      <c r="T985" s="411"/>
      <c r="U985" s="411"/>
      <c r="V985" s="411"/>
      <c r="W985" s="411"/>
      <c r="X985" s="411"/>
      <c r="Y985" s="411"/>
      <c r="Z985" s="411"/>
      <c r="AA985" s="411"/>
      <c r="AB985" s="411"/>
      <c r="AC985" s="411"/>
      <c r="AD985" s="411"/>
      <c r="AE985" s="411"/>
      <c r="AF985" s="411"/>
      <c r="AG985" s="411"/>
      <c r="AH985" s="411"/>
      <c r="AI985" s="411"/>
      <c r="AJ985" s="411"/>
      <c r="AK985" s="411"/>
      <c r="AL985" s="411"/>
      <c r="AM985" s="411"/>
      <c r="AN985" s="411"/>
      <c r="AO985" s="411"/>
      <c r="AP985" s="411"/>
      <c r="AQ985" s="411"/>
      <c r="AR985" s="411"/>
      <c r="AS985" s="411"/>
      <c r="AT985" s="411"/>
      <c r="AU985" s="411"/>
      <c r="AV985" s="411"/>
      <c r="AW985" s="411"/>
      <c r="AX985" s="411"/>
      <c r="AY985" s="411"/>
      <c r="AZ985" s="411"/>
      <c r="BA985" s="411"/>
    </row>
    <row r="986" spans="2:53" ht="14.25" customHeight="1" x14ac:dyDescent="0.25">
      <c r="B986" s="411"/>
      <c r="C986" s="428"/>
      <c r="D986" s="428"/>
      <c r="E986" s="411"/>
      <c r="F986" s="411"/>
      <c r="G986" s="411"/>
      <c r="H986" s="411"/>
      <c r="I986" s="411"/>
      <c r="J986" s="411"/>
      <c r="K986" s="411"/>
      <c r="L986" s="411"/>
      <c r="M986" s="411"/>
      <c r="N986" s="411"/>
      <c r="O986" s="411"/>
      <c r="P986" s="411"/>
      <c r="Q986" s="411"/>
      <c r="R986" s="411"/>
      <c r="S986" s="411"/>
      <c r="T986" s="411"/>
      <c r="U986" s="411"/>
      <c r="V986" s="411"/>
      <c r="W986" s="411"/>
      <c r="X986" s="411"/>
      <c r="Y986" s="411"/>
      <c r="Z986" s="411"/>
      <c r="AA986" s="411"/>
      <c r="AB986" s="411"/>
      <c r="AC986" s="411"/>
      <c r="AD986" s="411"/>
      <c r="AE986" s="411"/>
      <c r="AF986" s="411"/>
      <c r="AG986" s="411"/>
      <c r="AH986" s="411"/>
      <c r="AI986" s="411"/>
      <c r="AJ986" s="411"/>
      <c r="AK986" s="411"/>
      <c r="AL986" s="411"/>
      <c r="AM986" s="411"/>
      <c r="AN986" s="411"/>
      <c r="AO986" s="411"/>
      <c r="AP986" s="411"/>
      <c r="AQ986" s="411"/>
      <c r="AR986" s="411"/>
      <c r="AS986" s="411"/>
      <c r="AT986" s="411"/>
      <c r="AU986" s="411"/>
      <c r="AV986" s="411"/>
      <c r="AW986" s="411"/>
      <c r="AX986" s="411"/>
      <c r="AY986" s="411"/>
      <c r="AZ986" s="411"/>
      <c r="BA986" s="411"/>
    </row>
    <row r="987" spans="2:53" ht="14.25" customHeight="1" x14ac:dyDescent="0.25">
      <c r="B987" s="411"/>
      <c r="C987" s="428"/>
      <c r="D987" s="428"/>
      <c r="E987" s="411"/>
      <c r="F987" s="411"/>
      <c r="G987" s="411"/>
      <c r="H987" s="411"/>
      <c r="I987" s="411"/>
      <c r="J987" s="411"/>
      <c r="K987" s="411"/>
      <c r="L987" s="411"/>
      <c r="M987" s="411"/>
      <c r="N987" s="411"/>
      <c r="O987" s="411"/>
      <c r="P987" s="411"/>
      <c r="Q987" s="411"/>
      <c r="R987" s="411"/>
      <c r="S987" s="411"/>
      <c r="T987" s="411"/>
      <c r="U987" s="411"/>
      <c r="V987" s="411"/>
      <c r="W987" s="411"/>
      <c r="X987" s="411"/>
      <c r="Y987" s="411"/>
      <c r="Z987" s="411"/>
      <c r="AA987" s="411"/>
      <c r="AB987" s="411"/>
      <c r="AC987" s="411"/>
      <c r="AD987" s="411"/>
      <c r="AE987" s="411"/>
      <c r="AF987" s="411"/>
      <c r="AG987" s="411"/>
      <c r="AH987" s="411"/>
      <c r="AI987" s="411"/>
      <c r="AJ987" s="411"/>
      <c r="AK987" s="411"/>
      <c r="AL987" s="411"/>
      <c r="AM987" s="411"/>
      <c r="AN987" s="411"/>
      <c r="AO987" s="411"/>
      <c r="AP987" s="411"/>
      <c r="AQ987" s="411"/>
      <c r="AR987" s="411"/>
      <c r="AS987" s="411"/>
      <c r="AT987" s="411"/>
      <c r="AU987" s="411"/>
      <c r="AV987" s="411"/>
      <c r="AW987" s="411"/>
      <c r="AX987" s="411"/>
      <c r="AY987" s="411"/>
      <c r="AZ987" s="411"/>
      <c r="BA987" s="411"/>
    </row>
    <row r="988" spans="2:53" ht="14.25" customHeight="1" x14ac:dyDescent="0.25">
      <c r="B988" s="411"/>
      <c r="C988" s="428"/>
      <c r="D988" s="428"/>
      <c r="E988" s="411"/>
      <c r="F988" s="411"/>
      <c r="G988" s="411"/>
      <c r="H988" s="411"/>
      <c r="I988" s="411"/>
      <c r="J988" s="411"/>
      <c r="K988" s="411"/>
      <c r="L988" s="411"/>
      <c r="M988" s="411"/>
      <c r="N988" s="411"/>
      <c r="O988" s="411"/>
      <c r="P988" s="411"/>
      <c r="Q988" s="411"/>
      <c r="R988" s="411"/>
      <c r="S988" s="411"/>
      <c r="T988" s="411"/>
      <c r="U988" s="411"/>
      <c r="V988" s="411"/>
      <c r="W988" s="411"/>
      <c r="X988" s="411"/>
      <c r="Y988" s="411"/>
      <c r="Z988" s="411"/>
      <c r="AA988" s="411"/>
      <c r="AB988" s="411"/>
      <c r="AC988" s="411"/>
      <c r="AD988" s="411"/>
      <c r="AE988" s="411"/>
      <c r="AF988" s="411"/>
      <c r="AG988" s="411"/>
      <c r="AH988" s="411"/>
      <c r="AI988" s="411"/>
      <c r="AJ988" s="411"/>
      <c r="AK988" s="411"/>
      <c r="AL988" s="411"/>
      <c r="AM988" s="411"/>
      <c r="AN988" s="411"/>
      <c r="AO988" s="411"/>
      <c r="AP988" s="411"/>
      <c r="AQ988" s="411"/>
      <c r="AR988" s="411"/>
      <c r="AS988" s="411"/>
      <c r="AT988" s="411"/>
      <c r="AU988" s="411"/>
      <c r="AV988" s="411"/>
      <c r="AW988" s="411"/>
      <c r="AX988" s="411"/>
      <c r="AY988" s="411"/>
      <c r="AZ988" s="411"/>
      <c r="BA988" s="411"/>
    </row>
    <row r="989" spans="2:53" ht="14.25" customHeight="1" x14ac:dyDescent="0.25">
      <c r="B989" s="411"/>
      <c r="C989" s="428"/>
      <c r="D989" s="428"/>
      <c r="E989" s="411"/>
      <c r="F989" s="411"/>
      <c r="G989" s="411"/>
      <c r="H989" s="411"/>
      <c r="I989" s="411"/>
      <c r="J989" s="411"/>
      <c r="K989" s="411"/>
      <c r="L989" s="411"/>
      <c r="M989" s="411"/>
      <c r="N989" s="411"/>
      <c r="O989" s="411"/>
      <c r="P989" s="411"/>
      <c r="Q989" s="411"/>
      <c r="R989" s="411"/>
      <c r="S989" s="411"/>
      <c r="T989" s="411"/>
      <c r="U989" s="411"/>
      <c r="V989" s="411"/>
      <c r="W989" s="411"/>
      <c r="X989" s="411"/>
      <c r="Y989" s="411"/>
      <c r="Z989" s="411"/>
      <c r="AA989" s="411"/>
      <c r="AB989" s="411"/>
      <c r="AC989" s="411"/>
      <c r="AD989" s="411"/>
      <c r="AE989" s="411"/>
      <c r="AF989" s="411"/>
      <c r="AG989" s="411"/>
      <c r="AH989" s="411"/>
      <c r="AI989" s="411"/>
      <c r="AJ989" s="411"/>
      <c r="AK989" s="411"/>
      <c r="AL989" s="411"/>
      <c r="AM989" s="411"/>
      <c r="AN989" s="411"/>
      <c r="AO989" s="411"/>
      <c r="AP989" s="411"/>
      <c r="AQ989" s="411"/>
      <c r="AR989" s="411"/>
      <c r="AS989" s="411"/>
      <c r="AT989" s="411"/>
      <c r="AU989" s="411"/>
      <c r="AV989" s="411"/>
      <c r="AW989" s="411"/>
      <c r="AX989" s="411"/>
      <c r="AY989" s="411"/>
      <c r="AZ989" s="411"/>
      <c r="BA989" s="411"/>
    </row>
    <row r="990" spans="2:53" ht="14.25" customHeight="1" x14ac:dyDescent="0.25">
      <c r="B990" s="411"/>
      <c r="C990" s="428"/>
      <c r="D990" s="428"/>
      <c r="E990" s="411"/>
      <c r="F990" s="411"/>
      <c r="G990" s="411"/>
      <c r="H990" s="411"/>
      <c r="I990" s="411"/>
      <c r="J990" s="411"/>
      <c r="K990" s="411"/>
      <c r="L990" s="411"/>
      <c r="M990" s="411"/>
      <c r="N990" s="411"/>
      <c r="O990" s="411"/>
      <c r="P990" s="411"/>
      <c r="Q990" s="411"/>
      <c r="R990" s="411"/>
      <c r="S990" s="411"/>
      <c r="T990" s="411"/>
      <c r="U990" s="411"/>
      <c r="V990" s="411"/>
      <c r="W990" s="411"/>
      <c r="X990" s="411"/>
      <c r="Y990" s="411"/>
      <c r="Z990" s="411"/>
      <c r="AA990" s="411"/>
      <c r="AB990" s="411"/>
      <c r="AC990" s="411"/>
      <c r="AD990" s="411"/>
      <c r="AE990" s="411"/>
      <c r="AF990" s="411"/>
      <c r="AG990" s="411"/>
      <c r="AH990" s="411"/>
      <c r="AI990" s="411"/>
      <c r="AJ990" s="411"/>
      <c r="AK990" s="411"/>
      <c r="AL990" s="411"/>
      <c r="AM990" s="411"/>
      <c r="AN990" s="411"/>
      <c r="AO990" s="411"/>
      <c r="AP990" s="411"/>
      <c r="AQ990" s="411"/>
      <c r="AR990" s="411"/>
      <c r="AS990" s="411"/>
      <c r="AT990" s="411"/>
      <c r="AU990" s="411"/>
      <c r="AV990" s="411"/>
      <c r="AW990" s="411"/>
      <c r="AX990" s="411"/>
      <c r="AY990" s="411"/>
      <c r="AZ990" s="411"/>
      <c r="BA990" s="411"/>
    </row>
    <row r="991" spans="2:53" ht="14.25" customHeight="1" x14ac:dyDescent="0.25">
      <c r="B991" s="411"/>
      <c r="C991" s="428"/>
      <c r="D991" s="428"/>
      <c r="E991" s="411"/>
      <c r="F991" s="411"/>
      <c r="G991" s="411"/>
      <c r="H991" s="411"/>
      <c r="I991" s="411"/>
      <c r="J991" s="411"/>
      <c r="K991" s="411"/>
      <c r="L991" s="411"/>
      <c r="M991" s="411"/>
      <c r="N991" s="411"/>
      <c r="O991" s="411"/>
      <c r="P991" s="411"/>
      <c r="Q991" s="411"/>
      <c r="R991" s="411"/>
      <c r="S991" s="411"/>
      <c r="T991" s="411"/>
      <c r="U991" s="411"/>
      <c r="V991" s="411"/>
      <c r="W991" s="411"/>
      <c r="X991" s="411"/>
      <c r="Y991" s="411"/>
      <c r="Z991" s="411"/>
      <c r="AA991" s="411"/>
      <c r="AB991" s="411"/>
      <c r="AC991" s="411"/>
      <c r="AD991" s="411"/>
      <c r="AE991" s="411"/>
      <c r="AF991" s="411"/>
      <c r="AG991" s="411"/>
      <c r="AH991" s="411"/>
      <c r="AI991" s="411"/>
      <c r="AJ991" s="411"/>
      <c r="AK991" s="411"/>
      <c r="AL991" s="411"/>
      <c r="AM991" s="411"/>
      <c r="AN991" s="411"/>
      <c r="AO991" s="411"/>
      <c r="AP991" s="411"/>
      <c r="AQ991" s="411"/>
      <c r="AR991" s="411"/>
      <c r="AS991" s="411"/>
      <c r="AT991" s="411"/>
      <c r="AU991" s="411"/>
      <c r="AV991" s="411"/>
      <c r="AW991" s="411"/>
      <c r="AX991" s="411"/>
      <c r="AY991" s="411"/>
      <c r="AZ991" s="411"/>
      <c r="BA991" s="411"/>
    </row>
    <row r="992" spans="2:53" ht="14.25" customHeight="1" x14ac:dyDescent="0.25">
      <c r="B992" s="411"/>
      <c r="C992" s="428"/>
      <c r="D992" s="428"/>
      <c r="E992" s="411"/>
      <c r="F992" s="411"/>
      <c r="G992" s="411"/>
      <c r="H992" s="411"/>
      <c r="I992" s="411"/>
      <c r="J992" s="411"/>
      <c r="K992" s="411"/>
      <c r="L992" s="411"/>
      <c r="M992" s="411"/>
      <c r="N992" s="411"/>
      <c r="O992" s="411"/>
      <c r="P992" s="411"/>
      <c r="Q992" s="411"/>
      <c r="R992" s="411"/>
      <c r="S992" s="411"/>
      <c r="T992" s="411"/>
      <c r="U992" s="411"/>
      <c r="V992" s="411"/>
      <c r="W992" s="411"/>
      <c r="X992" s="411"/>
      <c r="Y992" s="411"/>
      <c r="Z992" s="411"/>
      <c r="AA992" s="411"/>
      <c r="AB992" s="411"/>
      <c r="AC992" s="411"/>
      <c r="AD992" s="411"/>
      <c r="AE992" s="411"/>
      <c r="AF992" s="411"/>
      <c r="AG992" s="411"/>
      <c r="AH992" s="411"/>
      <c r="AI992" s="411"/>
      <c r="AJ992" s="411"/>
      <c r="AK992" s="411"/>
      <c r="AL992" s="411"/>
      <c r="AM992" s="411"/>
      <c r="AN992" s="411"/>
      <c r="AO992" s="411"/>
      <c r="AP992" s="411"/>
      <c r="AQ992" s="411"/>
      <c r="AR992" s="411"/>
      <c r="AS992" s="411"/>
      <c r="AT992" s="411"/>
      <c r="AU992" s="411"/>
      <c r="AV992" s="411"/>
      <c r="AW992" s="411"/>
      <c r="AX992" s="411"/>
      <c r="AY992" s="411"/>
      <c r="AZ992" s="411"/>
      <c r="BA992" s="411"/>
    </row>
    <row r="993" spans="2:53" ht="14.25" customHeight="1" x14ac:dyDescent="0.25">
      <c r="B993" s="411"/>
      <c r="C993" s="428"/>
      <c r="D993" s="428"/>
      <c r="E993" s="411"/>
      <c r="F993" s="411"/>
      <c r="G993" s="411"/>
      <c r="H993" s="411"/>
      <c r="I993" s="411"/>
      <c r="J993" s="411"/>
      <c r="K993" s="411"/>
      <c r="L993" s="411"/>
      <c r="M993" s="411"/>
      <c r="N993" s="411"/>
      <c r="O993" s="411"/>
      <c r="P993" s="411"/>
      <c r="Q993" s="411"/>
      <c r="R993" s="411"/>
      <c r="S993" s="411"/>
      <c r="T993" s="411"/>
      <c r="U993" s="411"/>
      <c r="V993" s="411"/>
      <c r="W993" s="411"/>
      <c r="X993" s="411"/>
      <c r="Y993" s="411"/>
      <c r="Z993" s="411"/>
      <c r="AA993" s="411"/>
      <c r="AB993" s="411"/>
      <c r="AC993" s="411"/>
      <c r="AD993" s="411"/>
      <c r="AE993" s="411"/>
      <c r="AF993" s="411"/>
      <c r="AG993" s="411"/>
      <c r="AH993" s="411"/>
      <c r="AI993" s="411"/>
      <c r="AJ993" s="411"/>
      <c r="AK993" s="411"/>
      <c r="AL993" s="411"/>
      <c r="AM993" s="411"/>
      <c r="AN993" s="411"/>
      <c r="AO993" s="411"/>
      <c r="AP993" s="411"/>
      <c r="AQ993" s="411"/>
      <c r="AR993" s="411"/>
      <c r="AS993" s="411"/>
      <c r="AT993" s="411"/>
      <c r="AU993" s="411"/>
      <c r="AV993" s="411"/>
      <c r="AW993" s="411"/>
      <c r="AX993" s="411"/>
      <c r="AY993" s="411"/>
      <c r="AZ993" s="411"/>
      <c r="BA993" s="411"/>
    </row>
    <row r="994" spans="2:53" ht="14.25" customHeight="1" x14ac:dyDescent="0.25">
      <c r="B994" s="411"/>
      <c r="C994" s="428"/>
      <c r="D994" s="428"/>
      <c r="E994" s="411"/>
      <c r="F994" s="411"/>
      <c r="G994" s="411"/>
      <c r="H994" s="411"/>
      <c r="I994" s="411"/>
      <c r="J994" s="411"/>
      <c r="K994" s="411"/>
      <c r="L994" s="411"/>
      <c r="M994" s="411"/>
      <c r="N994" s="411"/>
      <c r="O994" s="411"/>
      <c r="P994" s="411"/>
      <c r="Q994" s="411"/>
      <c r="R994" s="411"/>
      <c r="S994" s="411"/>
      <c r="T994" s="411"/>
      <c r="U994" s="411"/>
      <c r="V994" s="411"/>
      <c r="W994" s="411"/>
      <c r="X994" s="411"/>
      <c r="Y994" s="411"/>
      <c r="Z994" s="411"/>
      <c r="AA994" s="411"/>
      <c r="AB994" s="411"/>
      <c r="AC994" s="411"/>
      <c r="AD994" s="411"/>
      <c r="AE994" s="411"/>
      <c r="AF994" s="411"/>
      <c r="AG994" s="411"/>
      <c r="AH994" s="411"/>
      <c r="AI994" s="411"/>
      <c r="AJ994" s="411"/>
      <c r="AK994" s="411"/>
      <c r="AL994" s="411"/>
      <c r="AM994" s="411"/>
      <c r="AN994" s="411"/>
      <c r="AO994" s="411"/>
      <c r="AP994" s="411"/>
      <c r="AQ994" s="411"/>
      <c r="AR994" s="411"/>
      <c r="AS994" s="411"/>
      <c r="AT994" s="411"/>
      <c r="AU994" s="411"/>
      <c r="AV994" s="411"/>
      <c r="AW994" s="411"/>
      <c r="AX994" s="411"/>
      <c r="AY994" s="411"/>
      <c r="AZ994" s="411"/>
      <c r="BA994" s="411"/>
    </row>
    <row r="995" spans="2:53" ht="14.25" customHeight="1" x14ac:dyDescent="0.25">
      <c r="B995" s="411"/>
      <c r="C995" s="428"/>
      <c r="D995" s="428"/>
      <c r="E995" s="411"/>
      <c r="F995" s="411"/>
      <c r="G995" s="411"/>
      <c r="H995" s="411"/>
      <c r="I995" s="411"/>
      <c r="J995" s="411"/>
      <c r="K995" s="411"/>
      <c r="L995" s="411"/>
      <c r="M995" s="411"/>
      <c r="N995" s="411"/>
      <c r="O995" s="411"/>
      <c r="P995" s="411"/>
      <c r="Q995" s="411"/>
      <c r="R995" s="411"/>
      <c r="S995" s="411"/>
      <c r="T995" s="411"/>
      <c r="U995" s="411"/>
      <c r="V995" s="411"/>
      <c r="W995" s="411"/>
      <c r="X995" s="411"/>
      <c r="Y995" s="411"/>
      <c r="Z995" s="411"/>
      <c r="AA995" s="411"/>
      <c r="AB995" s="411"/>
      <c r="AC995" s="411"/>
      <c r="AD995" s="411"/>
      <c r="AE995" s="411"/>
      <c r="AF995" s="411"/>
      <c r="AG995" s="411"/>
      <c r="AH995" s="411"/>
      <c r="AI995" s="411"/>
      <c r="AJ995" s="411"/>
      <c r="AK995" s="411"/>
      <c r="AL995" s="411"/>
      <c r="AM995" s="411"/>
      <c r="AN995" s="411"/>
      <c r="AO995" s="411"/>
      <c r="AP995" s="411"/>
      <c r="AQ995" s="411"/>
      <c r="AR995" s="411"/>
      <c r="AS995" s="411"/>
      <c r="AT995" s="411"/>
      <c r="AU995" s="411"/>
      <c r="AV995" s="411"/>
      <c r="AW995" s="411"/>
      <c r="AX995" s="411"/>
      <c r="AY995" s="411"/>
      <c r="AZ995" s="411"/>
      <c r="BA995" s="411"/>
    </row>
    <row r="996" spans="2:53" ht="14.25" customHeight="1" x14ac:dyDescent="0.25">
      <c r="B996" s="411"/>
      <c r="C996" s="428"/>
      <c r="D996" s="428"/>
      <c r="E996" s="411"/>
      <c r="F996" s="411"/>
      <c r="G996" s="411"/>
      <c r="H996" s="411"/>
      <c r="I996" s="411"/>
      <c r="J996" s="411"/>
      <c r="K996" s="411"/>
      <c r="L996" s="411"/>
      <c r="M996" s="411"/>
      <c r="N996" s="411"/>
      <c r="O996" s="411"/>
      <c r="P996" s="411"/>
      <c r="Q996" s="411"/>
      <c r="R996" s="411"/>
      <c r="S996" s="411"/>
      <c r="T996" s="411"/>
      <c r="U996" s="411"/>
      <c r="V996" s="411"/>
      <c r="W996" s="411"/>
      <c r="X996" s="411"/>
      <c r="Y996" s="411"/>
      <c r="Z996" s="411"/>
      <c r="AA996" s="411"/>
      <c r="AB996" s="411"/>
      <c r="AC996" s="411"/>
      <c r="AD996" s="411"/>
      <c r="AE996" s="411"/>
      <c r="AF996" s="411"/>
      <c r="AG996" s="411"/>
      <c r="AH996" s="411"/>
      <c r="AI996" s="411"/>
      <c r="AJ996" s="411"/>
      <c r="AK996" s="411"/>
      <c r="AL996" s="411"/>
      <c r="AM996" s="411"/>
      <c r="AN996" s="411"/>
      <c r="AO996" s="411"/>
      <c r="AP996" s="411"/>
      <c r="AQ996" s="411"/>
      <c r="AR996" s="411"/>
      <c r="AS996" s="411"/>
      <c r="AT996" s="411"/>
      <c r="AU996" s="411"/>
      <c r="AV996" s="411"/>
      <c r="AW996" s="411"/>
      <c r="AX996" s="411"/>
      <c r="AY996" s="411"/>
      <c r="AZ996" s="411"/>
      <c r="BA996" s="411"/>
    </row>
    <row r="997" spans="2:53" ht="14.25" customHeight="1" x14ac:dyDescent="0.25">
      <c r="B997" s="411"/>
      <c r="C997" s="428"/>
      <c r="D997" s="428"/>
      <c r="E997" s="411"/>
      <c r="F997" s="411"/>
      <c r="G997" s="411"/>
      <c r="H997" s="411"/>
      <c r="I997" s="411"/>
      <c r="J997" s="411"/>
      <c r="K997" s="411"/>
      <c r="L997" s="411"/>
      <c r="M997" s="411"/>
      <c r="N997" s="411"/>
      <c r="O997" s="411"/>
      <c r="P997" s="411"/>
      <c r="Q997" s="411"/>
      <c r="R997" s="411"/>
      <c r="S997" s="411"/>
      <c r="T997" s="411"/>
      <c r="U997" s="411"/>
      <c r="V997" s="411"/>
      <c r="W997" s="411"/>
      <c r="X997" s="411"/>
      <c r="Y997" s="411"/>
      <c r="Z997" s="411"/>
      <c r="AA997" s="411"/>
      <c r="AB997" s="411"/>
      <c r="AC997" s="411"/>
      <c r="AD997" s="411"/>
      <c r="AE997" s="411"/>
      <c r="AF997" s="411"/>
      <c r="AG997" s="411"/>
      <c r="AH997" s="411"/>
      <c r="AI997" s="411"/>
      <c r="AJ997" s="411"/>
      <c r="AK997" s="411"/>
      <c r="AL997" s="411"/>
      <c r="AM997" s="411"/>
      <c r="AN997" s="411"/>
      <c r="AO997" s="411"/>
      <c r="AP997" s="411"/>
      <c r="AQ997" s="411"/>
      <c r="AR997" s="411"/>
      <c r="AS997" s="411"/>
      <c r="AT997" s="411"/>
      <c r="AU997" s="411"/>
      <c r="AV997" s="411"/>
      <c r="AW997" s="411"/>
      <c r="AX997" s="411"/>
      <c r="AY997" s="411"/>
      <c r="AZ997" s="411"/>
      <c r="BA997" s="411"/>
    </row>
    <row r="998" spans="2:53" ht="14.25" customHeight="1" x14ac:dyDescent="0.25">
      <c r="B998" s="411"/>
      <c r="C998" s="428"/>
      <c r="D998" s="428"/>
      <c r="E998" s="411"/>
      <c r="F998" s="411"/>
      <c r="G998" s="411"/>
      <c r="H998" s="411"/>
      <c r="I998" s="411"/>
      <c r="J998" s="411"/>
      <c r="K998" s="411"/>
      <c r="L998" s="411"/>
      <c r="M998" s="411"/>
      <c r="N998" s="411"/>
      <c r="O998" s="411"/>
      <c r="P998" s="411"/>
      <c r="Q998" s="411"/>
      <c r="R998" s="411"/>
      <c r="S998" s="411"/>
      <c r="T998" s="411"/>
      <c r="U998" s="411"/>
      <c r="V998" s="411"/>
      <c r="W998" s="411"/>
      <c r="X998" s="411"/>
      <c r="Y998" s="411"/>
      <c r="Z998" s="411"/>
      <c r="AA998" s="411"/>
      <c r="AB998" s="411"/>
      <c r="AC998" s="411"/>
      <c r="AD998" s="411"/>
      <c r="AE998" s="411"/>
      <c r="AF998" s="411"/>
      <c r="AG998" s="411"/>
      <c r="AH998" s="411"/>
      <c r="AI998" s="411"/>
      <c r="AJ998" s="411"/>
      <c r="AK998" s="411"/>
      <c r="AL998" s="411"/>
      <c r="AM998" s="411"/>
      <c r="AN998" s="411"/>
      <c r="AO998" s="411"/>
      <c r="AP998" s="411"/>
      <c r="AQ998" s="411"/>
      <c r="AR998" s="411"/>
      <c r="AS998" s="411"/>
      <c r="AT998" s="411"/>
      <c r="AU998" s="411"/>
      <c r="AV998" s="411"/>
      <c r="AW998" s="411"/>
      <c r="AX998" s="411"/>
      <c r="AY998" s="411"/>
      <c r="AZ998" s="411"/>
      <c r="BA998" s="411"/>
    </row>
    <row r="999" spans="2:53" ht="14.25" customHeight="1" x14ac:dyDescent="0.25">
      <c r="B999" s="411"/>
      <c r="C999" s="428"/>
      <c r="D999" s="428"/>
      <c r="E999" s="411"/>
      <c r="F999" s="411"/>
      <c r="G999" s="411"/>
      <c r="H999" s="411"/>
      <c r="I999" s="411"/>
      <c r="J999" s="411"/>
      <c r="K999" s="411"/>
      <c r="L999" s="411"/>
      <c r="M999" s="411"/>
      <c r="N999" s="411"/>
      <c r="O999" s="411"/>
      <c r="P999" s="411"/>
      <c r="Q999" s="411"/>
      <c r="R999" s="411"/>
      <c r="S999" s="411"/>
      <c r="T999" s="411"/>
      <c r="U999" s="411"/>
      <c r="V999" s="411"/>
      <c r="W999" s="411"/>
      <c r="X999" s="411"/>
      <c r="Y999" s="411"/>
      <c r="Z999" s="411"/>
      <c r="AA999" s="411"/>
      <c r="AB999" s="411"/>
      <c r="AC999" s="411"/>
      <c r="AD999" s="411"/>
      <c r="AE999" s="411"/>
      <c r="AF999" s="411"/>
      <c r="AG999" s="411"/>
      <c r="AH999" s="411"/>
      <c r="AI999" s="411"/>
      <c r="AJ999" s="411"/>
      <c r="AK999" s="411"/>
      <c r="AL999" s="411"/>
      <c r="AM999" s="411"/>
      <c r="AN999" s="411"/>
      <c r="AO999" s="411"/>
      <c r="AP999" s="411"/>
      <c r="AQ999" s="411"/>
      <c r="AR999" s="411"/>
      <c r="AS999" s="411"/>
      <c r="AT999" s="411"/>
      <c r="AU999" s="411"/>
      <c r="AV999" s="411"/>
      <c r="AW999" s="411"/>
      <c r="AX999" s="411"/>
      <c r="AY999" s="411"/>
      <c r="AZ999" s="411"/>
      <c r="BA999" s="411"/>
    </row>
    <row r="1000" spans="2:53" ht="14.25" customHeight="1" x14ac:dyDescent="0.25">
      <c r="B1000" s="411"/>
      <c r="C1000" s="428"/>
      <c r="D1000" s="428"/>
      <c r="E1000" s="411"/>
      <c r="F1000" s="411"/>
      <c r="G1000" s="411"/>
      <c r="H1000" s="411"/>
      <c r="I1000" s="411"/>
      <c r="J1000" s="411"/>
      <c r="K1000" s="411"/>
      <c r="L1000" s="411"/>
      <c r="M1000" s="411"/>
      <c r="N1000" s="411"/>
      <c r="O1000" s="411"/>
      <c r="P1000" s="411"/>
      <c r="Q1000" s="411"/>
      <c r="R1000" s="411"/>
      <c r="S1000" s="411"/>
      <c r="T1000" s="411"/>
      <c r="U1000" s="411"/>
      <c r="V1000" s="411"/>
      <c r="W1000" s="411"/>
      <c r="X1000" s="411"/>
      <c r="Y1000" s="411"/>
      <c r="Z1000" s="411"/>
      <c r="AA1000" s="411"/>
      <c r="AB1000" s="411"/>
      <c r="AC1000" s="411"/>
      <c r="AD1000" s="411"/>
      <c r="AE1000" s="411"/>
      <c r="AF1000" s="411"/>
      <c r="AG1000" s="411"/>
      <c r="AH1000" s="411"/>
      <c r="AI1000" s="411"/>
      <c r="AJ1000" s="411"/>
      <c r="AK1000" s="411"/>
      <c r="AL1000" s="411"/>
      <c r="AM1000" s="411"/>
      <c r="AN1000" s="411"/>
      <c r="AO1000" s="411"/>
      <c r="AP1000" s="411"/>
      <c r="AQ1000" s="411"/>
      <c r="AR1000" s="411"/>
      <c r="AS1000" s="411"/>
      <c r="AT1000" s="411"/>
      <c r="AU1000" s="411"/>
      <c r="AV1000" s="411"/>
      <c r="AW1000" s="411"/>
      <c r="AX1000" s="411"/>
      <c r="AY1000" s="411"/>
      <c r="AZ1000" s="411"/>
      <c r="BA1000" s="411"/>
    </row>
    <row r="1001" spans="2:53" ht="14.25" customHeight="1" x14ac:dyDescent="0.25">
      <c r="B1001" s="411"/>
      <c r="C1001" s="428"/>
      <c r="D1001" s="428"/>
      <c r="E1001" s="411"/>
      <c r="F1001" s="411"/>
      <c r="G1001" s="411"/>
      <c r="H1001" s="411"/>
      <c r="I1001" s="411"/>
      <c r="J1001" s="411"/>
      <c r="K1001" s="411"/>
      <c r="L1001" s="411"/>
      <c r="M1001" s="411"/>
      <c r="N1001" s="411"/>
      <c r="O1001" s="411"/>
      <c r="P1001" s="411"/>
      <c r="Q1001" s="411"/>
      <c r="R1001" s="411"/>
      <c r="S1001" s="411"/>
      <c r="T1001" s="411"/>
      <c r="U1001" s="411"/>
      <c r="V1001" s="411"/>
      <c r="W1001" s="411"/>
      <c r="X1001" s="411"/>
      <c r="Y1001" s="411"/>
      <c r="Z1001" s="411"/>
      <c r="AA1001" s="411"/>
      <c r="AB1001" s="411"/>
      <c r="AC1001" s="411"/>
      <c r="AD1001" s="411"/>
      <c r="AE1001" s="411"/>
      <c r="AF1001" s="411"/>
      <c r="AG1001" s="411"/>
      <c r="AH1001" s="411"/>
      <c r="AI1001" s="411"/>
      <c r="AJ1001" s="411"/>
      <c r="AK1001" s="411"/>
      <c r="AL1001" s="411"/>
      <c r="AM1001" s="411"/>
      <c r="AN1001" s="411"/>
      <c r="AO1001" s="411"/>
      <c r="AP1001" s="411"/>
      <c r="AQ1001" s="411"/>
      <c r="AR1001" s="411"/>
      <c r="AS1001" s="411"/>
      <c r="AT1001" s="411"/>
      <c r="AU1001" s="411"/>
      <c r="AV1001" s="411"/>
      <c r="AW1001" s="411"/>
      <c r="AX1001" s="411"/>
      <c r="AY1001" s="411"/>
      <c r="AZ1001" s="411"/>
      <c r="BA1001" s="411"/>
    </row>
    <row r="1002" spans="2:53" ht="14.25" customHeight="1" x14ac:dyDescent="0.25">
      <c r="B1002" s="411"/>
      <c r="C1002" s="428"/>
      <c r="D1002" s="428"/>
      <c r="E1002" s="411"/>
      <c r="F1002" s="411"/>
      <c r="G1002" s="411"/>
      <c r="H1002" s="411"/>
      <c r="I1002" s="411"/>
      <c r="J1002" s="411"/>
      <c r="K1002" s="411"/>
      <c r="L1002" s="411"/>
      <c r="M1002" s="411"/>
      <c r="N1002" s="411"/>
      <c r="O1002" s="411"/>
      <c r="P1002" s="411"/>
      <c r="Q1002" s="411"/>
      <c r="R1002" s="411"/>
      <c r="S1002" s="411"/>
      <c r="T1002" s="411"/>
      <c r="U1002" s="411"/>
      <c r="V1002" s="411"/>
      <c r="W1002" s="411"/>
      <c r="X1002" s="411"/>
      <c r="Y1002" s="411"/>
      <c r="Z1002" s="411"/>
      <c r="AA1002" s="411"/>
      <c r="AB1002" s="411"/>
      <c r="AC1002" s="411"/>
      <c r="AD1002" s="411"/>
      <c r="AE1002" s="411"/>
      <c r="AF1002" s="411"/>
      <c r="AG1002" s="411"/>
      <c r="AH1002" s="411"/>
      <c r="AI1002" s="411"/>
      <c r="AJ1002" s="411"/>
      <c r="AK1002" s="411"/>
      <c r="AL1002" s="411"/>
      <c r="AM1002" s="411"/>
      <c r="AN1002" s="411"/>
      <c r="AO1002" s="411"/>
      <c r="AP1002" s="411"/>
      <c r="AQ1002" s="411"/>
      <c r="AR1002" s="411"/>
      <c r="AS1002" s="411"/>
      <c r="AT1002" s="411"/>
      <c r="AU1002" s="411"/>
      <c r="AV1002" s="411"/>
      <c r="AW1002" s="411"/>
      <c r="AX1002" s="411"/>
      <c r="AY1002" s="411"/>
      <c r="AZ1002" s="411"/>
      <c r="BA1002" s="411"/>
    </row>
    <row r="1003" spans="2:53" ht="14.25" customHeight="1" x14ac:dyDescent="0.25">
      <c r="B1003" s="411"/>
      <c r="C1003" s="428"/>
      <c r="D1003" s="428"/>
      <c r="E1003" s="411"/>
      <c r="F1003" s="411"/>
      <c r="G1003" s="411"/>
      <c r="H1003" s="411"/>
      <c r="I1003" s="411"/>
      <c r="J1003" s="411"/>
      <c r="K1003" s="411"/>
      <c r="L1003" s="411"/>
      <c r="M1003" s="411"/>
      <c r="N1003" s="411"/>
      <c r="O1003" s="411"/>
      <c r="P1003" s="411"/>
      <c r="Q1003" s="411"/>
      <c r="R1003" s="411"/>
      <c r="S1003" s="411"/>
      <c r="T1003" s="411"/>
      <c r="U1003" s="411"/>
      <c r="V1003" s="411"/>
      <c r="W1003" s="411"/>
      <c r="X1003" s="411"/>
      <c r="Y1003" s="411"/>
      <c r="Z1003" s="411"/>
      <c r="AA1003" s="411"/>
      <c r="AB1003" s="411"/>
      <c r="AC1003" s="411"/>
      <c r="AD1003" s="411"/>
      <c r="AE1003" s="411"/>
      <c r="AF1003" s="411"/>
      <c r="AG1003" s="411"/>
      <c r="AH1003" s="411"/>
      <c r="AI1003" s="411"/>
      <c r="AJ1003" s="411"/>
      <c r="AK1003" s="411"/>
      <c r="AL1003" s="411"/>
      <c r="AM1003" s="411"/>
      <c r="AN1003" s="411"/>
      <c r="AO1003" s="411"/>
      <c r="AP1003" s="411"/>
      <c r="AQ1003" s="411"/>
      <c r="AR1003" s="411"/>
      <c r="AS1003" s="411"/>
      <c r="AT1003" s="411"/>
      <c r="AU1003" s="411"/>
      <c r="AV1003" s="411"/>
      <c r="AW1003" s="411"/>
      <c r="AX1003" s="411"/>
      <c r="AY1003" s="411"/>
      <c r="AZ1003" s="411"/>
      <c r="BA1003" s="411"/>
    </row>
    <row r="1004" spans="2:53" ht="14.25" customHeight="1" x14ac:dyDescent="0.25">
      <c r="B1004" s="411"/>
      <c r="C1004" s="428"/>
      <c r="D1004" s="428"/>
      <c r="E1004" s="411"/>
      <c r="F1004" s="411"/>
      <c r="G1004" s="411"/>
      <c r="H1004" s="411"/>
      <c r="I1004" s="411"/>
      <c r="J1004" s="411"/>
      <c r="K1004" s="411"/>
      <c r="L1004" s="411"/>
      <c r="M1004" s="411"/>
      <c r="N1004" s="411"/>
      <c r="O1004" s="411"/>
      <c r="P1004" s="411"/>
      <c r="Q1004" s="411"/>
      <c r="R1004" s="411"/>
      <c r="S1004" s="411"/>
      <c r="T1004" s="411"/>
      <c r="U1004" s="411"/>
      <c r="V1004" s="411"/>
      <c r="W1004" s="411"/>
      <c r="X1004" s="411"/>
      <c r="Y1004" s="411"/>
      <c r="Z1004" s="411"/>
      <c r="AA1004" s="411"/>
      <c r="AB1004" s="411"/>
      <c r="AC1004" s="411"/>
      <c r="AD1004" s="411"/>
      <c r="AE1004" s="411"/>
      <c r="AF1004" s="411"/>
      <c r="AG1004" s="411"/>
      <c r="AH1004" s="411"/>
      <c r="AI1004" s="411"/>
      <c r="AJ1004" s="411"/>
      <c r="AK1004" s="411"/>
      <c r="AL1004" s="411"/>
      <c r="AM1004" s="411"/>
      <c r="AN1004" s="411"/>
      <c r="AO1004" s="411"/>
      <c r="AP1004" s="411"/>
      <c r="AQ1004" s="411"/>
      <c r="AR1004" s="411"/>
      <c r="AS1004" s="411"/>
      <c r="AT1004" s="411"/>
      <c r="AU1004" s="411"/>
      <c r="AV1004" s="411"/>
      <c r="AW1004" s="411"/>
      <c r="AX1004" s="411"/>
      <c r="AY1004" s="411"/>
      <c r="AZ1004" s="411"/>
      <c r="BA1004" s="411"/>
    </row>
    <row r="1005" spans="2:53" ht="14.25" customHeight="1" x14ac:dyDescent="0.25">
      <c r="B1005" s="411"/>
      <c r="C1005" s="428"/>
      <c r="D1005" s="428"/>
      <c r="E1005" s="411"/>
      <c r="F1005" s="411"/>
      <c r="G1005" s="411"/>
      <c r="H1005" s="411"/>
      <c r="I1005" s="411"/>
      <c r="J1005" s="411"/>
      <c r="K1005" s="411"/>
      <c r="L1005" s="411"/>
      <c r="M1005" s="411"/>
      <c r="N1005" s="411"/>
      <c r="O1005" s="411"/>
      <c r="P1005" s="411"/>
      <c r="Q1005" s="411"/>
      <c r="R1005" s="411"/>
      <c r="S1005" s="411"/>
      <c r="T1005" s="411"/>
      <c r="U1005" s="411"/>
      <c r="V1005" s="411"/>
      <c r="W1005" s="411"/>
      <c r="X1005" s="411"/>
      <c r="Y1005" s="411"/>
      <c r="Z1005" s="411"/>
      <c r="AA1005" s="411"/>
      <c r="AB1005" s="411"/>
      <c r="AC1005" s="411"/>
      <c r="AD1005" s="411"/>
      <c r="AE1005" s="411"/>
      <c r="AF1005" s="411"/>
      <c r="AG1005" s="411"/>
      <c r="AH1005" s="411"/>
      <c r="AI1005" s="411"/>
      <c r="AJ1005" s="411"/>
      <c r="AK1005" s="411"/>
      <c r="AL1005" s="411"/>
      <c r="AM1005" s="411"/>
      <c r="AN1005" s="411"/>
      <c r="AO1005" s="411"/>
      <c r="AP1005" s="411"/>
      <c r="AQ1005" s="411"/>
      <c r="AR1005" s="411"/>
      <c r="AS1005" s="411"/>
      <c r="AT1005" s="411"/>
      <c r="AU1005" s="411"/>
      <c r="AV1005" s="411"/>
      <c r="AW1005" s="411"/>
      <c r="AX1005" s="411"/>
      <c r="AY1005" s="411"/>
      <c r="AZ1005" s="411"/>
      <c r="BA1005" s="411"/>
    </row>
    <row r="1006" spans="2:53" ht="14.25" customHeight="1" x14ac:dyDescent="0.25">
      <c r="B1006" s="411"/>
      <c r="C1006" s="428"/>
      <c r="D1006" s="428"/>
      <c r="E1006" s="411"/>
      <c r="F1006" s="411"/>
      <c r="G1006" s="411"/>
      <c r="H1006" s="411"/>
      <c r="I1006" s="411"/>
      <c r="J1006" s="411"/>
      <c r="K1006" s="411"/>
      <c r="L1006" s="411"/>
      <c r="M1006" s="411"/>
      <c r="N1006" s="411"/>
      <c r="O1006" s="411"/>
      <c r="P1006" s="411"/>
      <c r="Q1006" s="411"/>
      <c r="R1006" s="411"/>
      <c r="S1006" s="411"/>
      <c r="T1006" s="411"/>
      <c r="U1006" s="411"/>
      <c r="V1006" s="411"/>
      <c r="W1006" s="411"/>
      <c r="X1006" s="411"/>
      <c r="Y1006" s="411"/>
      <c r="Z1006" s="411"/>
      <c r="AA1006" s="411"/>
      <c r="AB1006" s="411"/>
      <c r="AC1006" s="411"/>
      <c r="AD1006" s="411"/>
      <c r="AE1006" s="411"/>
      <c r="AF1006" s="411"/>
      <c r="AG1006" s="411"/>
      <c r="AH1006" s="411"/>
      <c r="AI1006" s="411"/>
      <c r="AJ1006" s="411"/>
      <c r="AK1006" s="411"/>
      <c r="AL1006" s="411"/>
      <c r="AM1006" s="411"/>
      <c r="AN1006" s="411"/>
      <c r="AO1006" s="411"/>
      <c r="AP1006" s="411"/>
      <c r="AQ1006" s="411"/>
      <c r="AR1006" s="411"/>
      <c r="AS1006" s="411"/>
      <c r="AT1006" s="411"/>
      <c r="AU1006" s="411"/>
      <c r="AV1006" s="411"/>
      <c r="AW1006" s="411"/>
      <c r="AX1006" s="411"/>
      <c r="AY1006" s="411"/>
      <c r="AZ1006" s="411"/>
      <c r="BA1006" s="411"/>
    </row>
    <row r="1007" spans="2:53" ht="14.25" customHeight="1" x14ac:dyDescent="0.25">
      <c r="B1007" s="411"/>
      <c r="C1007" s="428"/>
      <c r="D1007" s="428"/>
      <c r="E1007" s="411"/>
      <c r="F1007" s="411"/>
      <c r="G1007" s="411"/>
      <c r="H1007" s="411"/>
      <c r="I1007" s="411"/>
      <c r="J1007" s="411"/>
      <c r="K1007" s="411"/>
      <c r="L1007" s="411"/>
      <c r="M1007" s="411"/>
      <c r="N1007" s="411"/>
      <c r="O1007" s="411"/>
      <c r="P1007" s="411"/>
      <c r="Q1007" s="411"/>
      <c r="R1007" s="411"/>
      <c r="S1007" s="411"/>
      <c r="T1007" s="411"/>
      <c r="U1007" s="411"/>
      <c r="V1007" s="411"/>
      <c r="W1007" s="411"/>
      <c r="X1007" s="411"/>
      <c r="Y1007" s="411"/>
      <c r="Z1007" s="411"/>
      <c r="AA1007" s="411"/>
      <c r="AB1007" s="411"/>
      <c r="AC1007" s="411"/>
      <c r="AD1007" s="411"/>
      <c r="AE1007" s="411"/>
      <c r="AF1007" s="411"/>
      <c r="AG1007" s="411"/>
      <c r="AH1007" s="411"/>
      <c r="AI1007" s="411"/>
      <c r="AJ1007" s="411"/>
      <c r="AK1007" s="411"/>
      <c r="AL1007" s="411"/>
      <c r="AM1007" s="411"/>
      <c r="AN1007" s="411"/>
      <c r="AO1007" s="411"/>
      <c r="AP1007" s="411"/>
      <c r="AQ1007" s="411"/>
      <c r="AR1007" s="411"/>
      <c r="AS1007" s="411"/>
      <c r="AT1007" s="411"/>
      <c r="AU1007" s="411"/>
      <c r="AV1007" s="411"/>
      <c r="AW1007" s="411"/>
      <c r="AX1007" s="411"/>
      <c r="AY1007" s="411"/>
      <c r="AZ1007" s="411"/>
      <c r="BA1007" s="411"/>
    </row>
    <row r="1008" spans="2:53" ht="14.25" customHeight="1" x14ac:dyDescent="0.25">
      <c r="B1008" s="411"/>
      <c r="C1008" s="428"/>
      <c r="D1008" s="428"/>
      <c r="E1008" s="411"/>
      <c r="F1008" s="411"/>
      <c r="G1008" s="411"/>
      <c r="H1008" s="411"/>
      <c r="I1008" s="411"/>
      <c r="J1008" s="411"/>
      <c r="K1008" s="411"/>
      <c r="L1008" s="411"/>
      <c r="M1008" s="411"/>
      <c r="N1008" s="411"/>
      <c r="O1008" s="411"/>
      <c r="P1008" s="411"/>
      <c r="Q1008" s="411"/>
      <c r="R1008" s="411"/>
      <c r="S1008" s="411"/>
      <c r="T1008" s="411"/>
      <c r="U1008" s="411"/>
      <c r="V1008" s="411"/>
      <c r="W1008" s="411"/>
      <c r="X1008" s="411"/>
      <c r="Y1008" s="411"/>
      <c r="Z1008" s="411"/>
      <c r="AA1008" s="411"/>
      <c r="AB1008" s="411"/>
      <c r="AC1008" s="411"/>
      <c r="AD1008" s="411"/>
      <c r="AE1008" s="411"/>
      <c r="AF1008" s="411"/>
      <c r="AG1008" s="411"/>
      <c r="AH1008" s="411"/>
      <c r="AI1008" s="411"/>
      <c r="AJ1008" s="411"/>
      <c r="AK1008" s="411"/>
      <c r="AL1008" s="411"/>
      <c r="AM1008" s="411"/>
      <c r="AN1008" s="411"/>
      <c r="AO1008" s="411"/>
      <c r="AP1008" s="411"/>
      <c r="AQ1008" s="411"/>
      <c r="AR1008" s="411"/>
      <c r="AS1008" s="411"/>
      <c r="AT1008" s="411"/>
      <c r="AU1008" s="411"/>
      <c r="AV1008" s="411"/>
      <c r="AW1008" s="411"/>
      <c r="AX1008" s="411"/>
      <c r="AY1008" s="411"/>
      <c r="AZ1008" s="411"/>
      <c r="BA1008" s="411"/>
    </row>
    <row r="1009" spans="2:53" ht="14.25" customHeight="1" x14ac:dyDescent="0.25">
      <c r="B1009" s="411"/>
      <c r="C1009" s="428"/>
      <c r="D1009" s="428"/>
      <c r="E1009" s="411"/>
      <c r="F1009" s="411"/>
      <c r="G1009" s="411"/>
      <c r="H1009" s="411"/>
      <c r="I1009" s="411"/>
      <c r="J1009" s="411"/>
      <c r="K1009" s="411"/>
      <c r="L1009" s="411"/>
      <c r="M1009" s="411"/>
      <c r="N1009" s="411"/>
      <c r="O1009" s="411"/>
      <c r="P1009" s="411"/>
      <c r="Q1009" s="411"/>
      <c r="R1009" s="411"/>
      <c r="S1009" s="411"/>
      <c r="T1009" s="411"/>
      <c r="U1009" s="411"/>
      <c r="V1009" s="411"/>
      <c r="W1009" s="411"/>
      <c r="X1009" s="411"/>
      <c r="Y1009" s="411"/>
      <c r="Z1009" s="411"/>
      <c r="AA1009" s="411"/>
      <c r="AB1009" s="411"/>
      <c r="AC1009" s="411"/>
      <c r="AD1009" s="411"/>
      <c r="AE1009" s="411"/>
      <c r="AF1009" s="411"/>
      <c r="AG1009" s="411"/>
      <c r="AH1009" s="411"/>
      <c r="AI1009" s="411"/>
      <c r="AJ1009" s="411"/>
      <c r="AK1009" s="411"/>
      <c r="AL1009" s="411"/>
      <c r="AM1009" s="411"/>
      <c r="AN1009" s="411"/>
      <c r="AO1009" s="411"/>
      <c r="AP1009" s="411"/>
      <c r="AQ1009" s="411"/>
      <c r="AR1009" s="411"/>
      <c r="AS1009" s="411"/>
      <c r="AT1009" s="411"/>
      <c r="AU1009" s="411"/>
      <c r="AV1009" s="411"/>
      <c r="AW1009" s="411"/>
      <c r="AX1009" s="411"/>
      <c r="AY1009" s="411"/>
      <c r="AZ1009" s="411"/>
      <c r="BA1009" s="411"/>
    </row>
    <row r="1010" spans="2:53" ht="14.25" customHeight="1" x14ac:dyDescent="0.25">
      <c r="B1010" s="411"/>
      <c r="C1010" s="428"/>
      <c r="D1010" s="428"/>
      <c r="E1010" s="411"/>
      <c r="F1010" s="411"/>
      <c r="G1010" s="411"/>
      <c r="H1010" s="411"/>
      <c r="I1010" s="411"/>
      <c r="J1010" s="411"/>
      <c r="K1010" s="411"/>
      <c r="L1010" s="411"/>
      <c r="M1010" s="411"/>
      <c r="N1010" s="411"/>
      <c r="O1010" s="411"/>
      <c r="P1010" s="411"/>
      <c r="Q1010" s="411"/>
      <c r="R1010" s="411"/>
      <c r="S1010" s="411"/>
      <c r="T1010" s="411"/>
      <c r="U1010" s="411"/>
      <c r="V1010" s="411"/>
      <c r="W1010" s="411"/>
      <c r="X1010" s="411"/>
      <c r="Y1010" s="411"/>
      <c r="Z1010" s="411"/>
      <c r="AA1010" s="411"/>
      <c r="AB1010" s="411"/>
      <c r="AC1010" s="411"/>
      <c r="AD1010" s="411"/>
      <c r="AE1010" s="411"/>
      <c r="AF1010" s="411"/>
      <c r="AG1010" s="411"/>
      <c r="AH1010" s="411"/>
      <c r="AI1010" s="411"/>
      <c r="AJ1010" s="411"/>
      <c r="AK1010" s="411"/>
      <c r="AL1010" s="411"/>
      <c r="AM1010" s="411"/>
      <c r="AN1010" s="411"/>
      <c r="AO1010" s="411"/>
      <c r="AP1010" s="411"/>
      <c r="AQ1010" s="411"/>
      <c r="AR1010" s="411"/>
      <c r="AS1010" s="411"/>
      <c r="AT1010" s="411"/>
      <c r="AU1010" s="411"/>
      <c r="AV1010" s="411"/>
      <c r="AW1010" s="411"/>
      <c r="AX1010" s="411"/>
      <c r="AY1010" s="411"/>
      <c r="AZ1010" s="411"/>
      <c r="BA1010" s="411"/>
    </row>
    <row r="1011" spans="2:53" ht="14.25" customHeight="1" x14ac:dyDescent="0.25">
      <c r="B1011" s="411"/>
      <c r="C1011" s="428"/>
      <c r="D1011" s="428"/>
      <c r="E1011" s="411"/>
      <c r="F1011" s="411"/>
      <c r="G1011" s="411"/>
      <c r="H1011" s="411"/>
      <c r="I1011" s="411"/>
      <c r="J1011" s="411"/>
      <c r="K1011" s="411"/>
      <c r="L1011" s="411"/>
      <c r="M1011" s="411"/>
      <c r="N1011" s="411"/>
      <c r="O1011" s="411"/>
      <c r="P1011" s="411"/>
      <c r="Q1011" s="411"/>
      <c r="R1011" s="411"/>
      <c r="S1011" s="411"/>
      <c r="T1011" s="411"/>
      <c r="U1011" s="411"/>
      <c r="V1011" s="411"/>
      <c r="W1011" s="411"/>
      <c r="X1011" s="411"/>
      <c r="Y1011" s="411"/>
      <c r="Z1011" s="411"/>
      <c r="AA1011" s="411"/>
      <c r="AB1011" s="411"/>
      <c r="AC1011" s="411"/>
      <c r="AD1011" s="411"/>
      <c r="AE1011" s="411"/>
      <c r="AF1011" s="411"/>
      <c r="AG1011" s="411"/>
      <c r="AH1011" s="411"/>
      <c r="AI1011" s="411"/>
      <c r="AJ1011" s="411"/>
      <c r="AK1011" s="411"/>
      <c r="AL1011" s="411"/>
      <c r="AM1011" s="411"/>
      <c r="AN1011" s="411"/>
      <c r="AO1011" s="411"/>
      <c r="AP1011" s="411"/>
      <c r="AQ1011" s="411"/>
      <c r="AR1011" s="411"/>
      <c r="AS1011" s="411"/>
      <c r="AT1011" s="411"/>
      <c r="AU1011" s="411"/>
      <c r="AV1011" s="411"/>
      <c r="AW1011" s="411"/>
      <c r="AX1011" s="411"/>
      <c r="AY1011" s="411"/>
      <c r="AZ1011" s="411"/>
      <c r="BA1011" s="411"/>
    </row>
    <row r="1012" spans="2:53" ht="14.25" customHeight="1" x14ac:dyDescent="0.25">
      <c r="B1012" s="411"/>
      <c r="C1012" s="428"/>
      <c r="D1012" s="428"/>
      <c r="E1012" s="411"/>
      <c r="F1012" s="411"/>
      <c r="G1012" s="411"/>
      <c r="H1012" s="411"/>
      <c r="I1012" s="411"/>
      <c r="J1012" s="411"/>
      <c r="K1012" s="411"/>
      <c r="L1012" s="411"/>
      <c r="M1012" s="411"/>
      <c r="N1012" s="411"/>
      <c r="O1012" s="411"/>
      <c r="P1012" s="411"/>
      <c r="Q1012" s="411"/>
      <c r="R1012" s="411"/>
      <c r="S1012" s="411"/>
      <c r="T1012" s="411"/>
      <c r="U1012" s="411"/>
      <c r="V1012" s="411"/>
      <c r="W1012" s="411"/>
      <c r="X1012" s="411"/>
      <c r="Y1012" s="411"/>
      <c r="Z1012" s="411"/>
      <c r="AA1012" s="411"/>
      <c r="AB1012" s="411"/>
      <c r="AC1012" s="411"/>
      <c r="AD1012" s="411"/>
      <c r="AE1012" s="411"/>
      <c r="AF1012" s="411"/>
      <c r="AG1012" s="411"/>
      <c r="AH1012" s="411"/>
      <c r="AI1012" s="411"/>
      <c r="AJ1012" s="411"/>
      <c r="AK1012" s="411"/>
      <c r="AL1012" s="411"/>
      <c r="AM1012" s="411"/>
      <c r="AN1012" s="411"/>
      <c r="AO1012" s="411"/>
      <c r="AP1012" s="411"/>
      <c r="AQ1012" s="411"/>
      <c r="AR1012" s="411"/>
      <c r="AS1012" s="411"/>
      <c r="AT1012" s="411"/>
      <c r="AU1012" s="411"/>
      <c r="AV1012" s="411"/>
      <c r="AW1012" s="411"/>
      <c r="AX1012" s="411"/>
      <c r="AY1012" s="411"/>
      <c r="AZ1012" s="411"/>
      <c r="BA1012" s="411"/>
    </row>
    <row r="1013" spans="2:53" ht="14.25" customHeight="1" x14ac:dyDescent="0.25">
      <c r="B1013" s="411"/>
      <c r="C1013" s="428"/>
      <c r="D1013" s="428"/>
      <c r="E1013" s="411"/>
      <c r="F1013" s="411"/>
      <c r="G1013" s="411"/>
      <c r="H1013" s="411"/>
      <c r="I1013" s="411"/>
      <c r="J1013" s="411"/>
      <c r="K1013" s="411"/>
      <c r="L1013" s="411"/>
      <c r="M1013" s="411"/>
      <c r="N1013" s="411"/>
      <c r="O1013" s="411"/>
      <c r="P1013" s="411"/>
      <c r="Q1013" s="411"/>
      <c r="R1013" s="411"/>
      <c r="S1013" s="411"/>
      <c r="T1013" s="411"/>
      <c r="U1013" s="411"/>
      <c r="V1013" s="411"/>
      <c r="W1013" s="411"/>
      <c r="X1013" s="411"/>
      <c r="Y1013" s="411"/>
      <c r="Z1013" s="411"/>
      <c r="AA1013" s="411"/>
      <c r="AB1013" s="411"/>
      <c r="AC1013" s="411"/>
      <c r="AD1013" s="411"/>
      <c r="AE1013" s="411"/>
      <c r="AF1013" s="411"/>
      <c r="AG1013" s="411"/>
      <c r="AH1013" s="411"/>
      <c r="AI1013" s="411"/>
      <c r="AJ1013" s="411"/>
      <c r="AK1013" s="411"/>
      <c r="AL1013" s="411"/>
      <c r="AM1013" s="411"/>
      <c r="AN1013" s="411"/>
      <c r="AO1013" s="411"/>
      <c r="AP1013" s="411"/>
      <c r="AQ1013" s="411"/>
      <c r="AR1013" s="411"/>
      <c r="AS1013" s="411"/>
      <c r="AT1013" s="411"/>
      <c r="AU1013" s="411"/>
      <c r="AV1013" s="411"/>
      <c r="AW1013" s="411"/>
      <c r="AX1013" s="411"/>
      <c r="AY1013" s="411"/>
      <c r="AZ1013" s="411"/>
      <c r="BA1013" s="411"/>
    </row>
    <row r="1014" spans="2:53" ht="14.25" customHeight="1" x14ac:dyDescent="0.25">
      <c r="B1014" s="411"/>
      <c r="C1014" s="428"/>
      <c r="D1014" s="428"/>
      <c r="E1014" s="411"/>
      <c r="F1014" s="411"/>
      <c r="G1014" s="411"/>
      <c r="H1014" s="411"/>
      <c r="I1014" s="411"/>
      <c r="J1014" s="411"/>
      <c r="K1014" s="411"/>
      <c r="L1014" s="411"/>
      <c r="M1014" s="411"/>
      <c r="N1014" s="411"/>
      <c r="O1014" s="411"/>
      <c r="P1014" s="411"/>
      <c r="Q1014" s="411"/>
      <c r="R1014" s="411"/>
      <c r="S1014" s="411"/>
      <c r="T1014" s="411"/>
      <c r="U1014" s="411"/>
      <c r="V1014" s="411"/>
      <c r="W1014" s="411"/>
      <c r="X1014" s="411"/>
      <c r="Y1014" s="411"/>
      <c r="Z1014" s="411"/>
      <c r="AA1014" s="411"/>
      <c r="AB1014" s="411"/>
      <c r="AC1014" s="411"/>
      <c r="AD1014" s="411"/>
      <c r="AE1014" s="411"/>
      <c r="AF1014" s="411"/>
      <c r="AG1014" s="411"/>
      <c r="AH1014" s="411"/>
      <c r="AI1014" s="411"/>
      <c r="AJ1014" s="411"/>
      <c r="AK1014" s="411"/>
      <c r="AL1014" s="411"/>
      <c r="AM1014" s="411"/>
      <c r="AN1014" s="411"/>
      <c r="AO1014" s="411"/>
      <c r="AP1014" s="411"/>
      <c r="AQ1014" s="411"/>
      <c r="AR1014" s="411"/>
      <c r="AS1014" s="411"/>
      <c r="AT1014" s="411"/>
      <c r="AU1014" s="411"/>
      <c r="AV1014" s="411"/>
      <c r="AW1014" s="411"/>
      <c r="AX1014" s="411"/>
      <c r="AY1014" s="411"/>
      <c r="AZ1014" s="411"/>
      <c r="BA1014" s="411"/>
    </row>
    <row r="1015" spans="2:53" ht="14.25" customHeight="1" x14ac:dyDescent="0.25">
      <c r="B1015" s="411"/>
      <c r="C1015" s="428"/>
      <c r="D1015" s="428"/>
      <c r="E1015" s="411"/>
      <c r="F1015" s="411"/>
      <c r="G1015" s="411"/>
      <c r="H1015" s="411"/>
      <c r="I1015" s="411"/>
      <c r="J1015" s="411"/>
      <c r="K1015" s="411"/>
      <c r="L1015" s="411"/>
      <c r="M1015" s="411"/>
      <c r="N1015" s="411"/>
      <c r="O1015" s="411"/>
      <c r="P1015" s="411"/>
      <c r="Q1015" s="411"/>
      <c r="R1015" s="411"/>
      <c r="S1015" s="411"/>
      <c r="T1015" s="411"/>
      <c r="U1015" s="411"/>
      <c r="V1015" s="411"/>
      <c r="W1015" s="411"/>
      <c r="X1015" s="411"/>
      <c r="Y1015" s="411"/>
      <c r="Z1015" s="411"/>
      <c r="AA1015" s="411"/>
      <c r="AB1015" s="411"/>
      <c r="AC1015" s="411"/>
      <c r="AD1015" s="411"/>
      <c r="AE1015" s="411"/>
      <c r="AF1015" s="411"/>
      <c r="AG1015" s="411"/>
      <c r="AH1015" s="411"/>
      <c r="AI1015" s="411"/>
      <c r="AJ1015" s="411"/>
      <c r="AK1015" s="411"/>
      <c r="AL1015" s="411"/>
      <c r="AM1015" s="411"/>
      <c r="AN1015" s="411"/>
      <c r="AO1015" s="411"/>
      <c r="AP1015" s="411"/>
      <c r="AQ1015" s="411"/>
      <c r="AR1015" s="411"/>
      <c r="AS1015" s="411"/>
      <c r="AT1015" s="411"/>
      <c r="AU1015" s="411"/>
      <c r="AV1015" s="411"/>
      <c r="AW1015" s="411"/>
      <c r="AX1015" s="411"/>
      <c r="AY1015" s="411"/>
      <c r="AZ1015" s="411"/>
      <c r="BA1015" s="411"/>
    </row>
    <row r="1016" spans="2:53" ht="14.25" customHeight="1" x14ac:dyDescent="0.25">
      <c r="B1016" s="411"/>
      <c r="C1016" s="428"/>
      <c r="D1016" s="428"/>
      <c r="E1016" s="411"/>
      <c r="F1016" s="411"/>
      <c r="G1016" s="411"/>
      <c r="H1016" s="411"/>
      <c r="I1016" s="411"/>
      <c r="J1016" s="411"/>
      <c r="K1016" s="411"/>
      <c r="L1016" s="411"/>
      <c r="M1016" s="411"/>
      <c r="N1016" s="411"/>
      <c r="O1016" s="411"/>
      <c r="P1016" s="411"/>
      <c r="Q1016" s="411"/>
      <c r="R1016" s="411"/>
      <c r="S1016" s="411"/>
      <c r="T1016" s="411"/>
      <c r="U1016" s="411"/>
      <c r="V1016" s="411"/>
      <c r="W1016" s="411"/>
      <c r="X1016" s="411"/>
      <c r="Y1016" s="411"/>
      <c r="Z1016" s="411"/>
      <c r="AA1016" s="411"/>
      <c r="AB1016" s="411"/>
      <c r="AC1016" s="411"/>
      <c r="AD1016" s="411"/>
      <c r="AE1016" s="411"/>
      <c r="AF1016" s="411"/>
      <c r="AG1016" s="411"/>
      <c r="AH1016" s="411"/>
      <c r="AI1016" s="411"/>
      <c r="AJ1016" s="411"/>
      <c r="AK1016" s="411"/>
      <c r="AL1016" s="411"/>
      <c r="AM1016" s="411"/>
      <c r="AN1016" s="411"/>
      <c r="AO1016" s="411"/>
      <c r="AP1016" s="411"/>
      <c r="AQ1016" s="411"/>
      <c r="AR1016" s="411"/>
      <c r="AS1016" s="411"/>
      <c r="AT1016" s="411"/>
      <c r="AU1016" s="411"/>
      <c r="AV1016" s="411"/>
      <c r="AW1016" s="411"/>
      <c r="AX1016" s="411"/>
      <c r="AY1016" s="411"/>
      <c r="AZ1016" s="411"/>
      <c r="BA1016" s="411"/>
    </row>
    <row r="1017" spans="2:53" ht="14.25" customHeight="1" x14ac:dyDescent="0.25">
      <c r="B1017" s="411"/>
      <c r="C1017" s="428"/>
      <c r="D1017" s="428"/>
      <c r="E1017" s="411"/>
      <c r="F1017" s="411"/>
      <c r="G1017" s="411"/>
      <c r="H1017" s="411"/>
      <c r="I1017" s="411"/>
      <c r="J1017" s="411"/>
      <c r="K1017" s="411"/>
      <c r="L1017" s="411"/>
      <c r="M1017" s="411"/>
      <c r="N1017" s="411"/>
      <c r="O1017" s="411"/>
      <c r="P1017" s="411"/>
      <c r="Q1017" s="411"/>
      <c r="R1017" s="411"/>
      <c r="S1017" s="411"/>
      <c r="T1017" s="411"/>
      <c r="U1017" s="411"/>
      <c r="V1017" s="411"/>
      <c r="W1017" s="411"/>
      <c r="X1017" s="411"/>
      <c r="Y1017" s="411"/>
      <c r="Z1017" s="411"/>
      <c r="AA1017" s="411"/>
      <c r="AB1017" s="411"/>
      <c r="AC1017" s="411"/>
      <c r="AD1017" s="411"/>
      <c r="AE1017" s="411"/>
      <c r="AF1017" s="411"/>
      <c r="AG1017" s="411"/>
      <c r="AH1017" s="411"/>
      <c r="AI1017" s="411"/>
      <c r="AJ1017" s="411"/>
      <c r="AK1017" s="411"/>
      <c r="AL1017" s="411"/>
      <c r="AM1017" s="411"/>
      <c r="AN1017" s="411"/>
      <c r="AO1017" s="411"/>
      <c r="AP1017" s="411"/>
      <c r="AQ1017" s="411"/>
      <c r="AR1017" s="411"/>
      <c r="AS1017" s="411"/>
      <c r="AT1017" s="411"/>
      <c r="AU1017" s="411"/>
      <c r="AV1017" s="411"/>
      <c r="AW1017" s="411"/>
      <c r="AX1017" s="411"/>
      <c r="AY1017" s="411"/>
      <c r="AZ1017" s="411"/>
      <c r="BA1017" s="411"/>
    </row>
    <row r="1018" spans="2:53" ht="14.25" customHeight="1" x14ac:dyDescent="0.25">
      <c r="B1018" s="411"/>
      <c r="C1018" s="428"/>
      <c r="D1018" s="428"/>
      <c r="E1018" s="411"/>
      <c r="F1018" s="411"/>
      <c r="G1018" s="411"/>
      <c r="H1018" s="411"/>
      <c r="I1018" s="411"/>
      <c r="J1018" s="411"/>
      <c r="K1018" s="411"/>
      <c r="L1018" s="411"/>
      <c r="M1018" s="411"/>
      <c r="N1018" s="411"/>
      <c r="O1018" s="411"/>
      <c r="P1018" s="411"/>
      <c r="Q1018" s="411"/>
      <c r="R1018" s="411"/>
      <c r="S1018" s="411"/>
      <c r="T1018" s="411"/>
      <c r="U1018" s="411"/>
      <c r="V1018" s="411"/>
      <c r="W1018" s="411"/>
      <c r="X1018" s="411"/>
      <c r="Y1018" s="411"/>
      <c r="Z1018" s="411"/>
      <c r="AA1018" s="411"/>
      <c r="AB1018" s="411"/>
      <c r="AC1018" s="411"/>
      <c r="AD1018" s="411"/>
      <c r="AE1018" s="411"/>
      <c r="AF1018" s="411"/>
      <c r="AG1018" s="411"/>
      <c r="AH1018" s="411"/>
      <c r="AI1018" s="411"/>
      <c r="AJ1018" s="411"/>
      <c r="AK1018" s="411"/>
      <c r="AL1018" s="411"/>
      <c r="AM1018" s="411"/>
      <c r="AN1018" s="411"/>
      <c r="AO1018" s="411"/>
      <c r="AP1018" s="411"/>
      <c r="AQ1018" s="411"/>
      <c r="AR1018" s="411"/>
      <c r="AS1018" s="411"/>
      <c r="AT1018" s="411"/>
      <c r="AU1018" s="411"/>
      <c r="AV1018" s="411"/>
      <c r="AW1018" s="411"/>
      <c r="AX1018" s="411"/>
      <c r="AY1018" s="411"/>
      <c r="AZ1018" s="411"/>
      <c r="BA1018" s="411"/>
    </row>
    <row r="1019" spans="2:53" ht="14.25" customHeight="1" x14ac:dyDescent="0.25">
      <c r="B1019" s="411"/>
      <c r="C1019" s="428"/>
      <c r="D1019" s="428"/>
      <c r="E1019" s="411"/>
      <c r="F1019" s="411"/>
      <c r="G1019" s="411"/>
      <c r="H1019" s="411"/>
      <c r="I1019" s="411"/>
      <c r="J1019" s="411"/>
      <c r="K1019" s="411"/>
      <c r="L1019" s="411"/>
      <c r="M1019" s="411"/>
      <c r="N1019" s="411"/>
      <c r="O1019" s="411"/>
      <c r="P1019" s="411"/>
      <c r="Q1019" s="411"/>
      <c r="R1019" s="411"/>
      <c r="S1019" s="411"/>
      <c r="T1019" s="411"/>
      <c r="U1019" s="411"/>
      <c r="V1019" s="411"/>
      <c r="W1019" s="411"/>
      <c r="X1019" s="411"/>
      <c r="Y1019" s="411"/>
      <c r="Z1019" s="411"/>
      <c r="AA1019" s="411"/>
      <c r="AB1019" s="411"/>
      <c r="AC1019" s="411"/>
      <c r="AD1019" s="411"/>
      <c r="AE1019" s="411"/>
      <c r="AF1019" s="411"/>
      <c r="AG1019" s="411"/>
      <c r="AH1019" s="411"/>
      <c r="AI1019" s="411"/>
      <c r="AJ1019" s="411"/>
      <c r="AK1019" s="411"/>
      <c r="AL1019" s="411"/>
      <c r="AM1019" s="411"/>
      <c r="AN1019" s="411"/>
      <c r="AO1019" s="411"/>
      <c r="AP1019" s="411"/>
      <c r="AQ1019" s="411"/>
      <c r="AR1019" s="411"/>
      <c r="AS1019" s="411"/>
      <c r="AT1019" s="411"/>
      <c r="AU1019" s="411"/>
      <c r="AV1019" s="411"/>
      <c r="AW1019" s="411"/>
      <c r="AX1019" s="411"/>
      <c r="AY1019" s="411"/>
      <c r="AZ1019" s="411"/>
      <c r="BA1019" s="411"/>
    </row>
    <row r="1020" spans="2:53" ht="14.25" customHeight="1" x14ac:dyDescent="0.25">
      <c r="B1020" s="411"/>
      <c r="C1020" s="428"/>
      <c r="D1020" s="428"/>
      <c r="E1020" s="411"/>
      <c r="F1020" s="411"/>
      <c r="G1020" s="411"/>
      <c r="H1020" s="411"/>
      <c r="I1020" s="411"/>
      <c r="J1020" s="411"/>
      <c r="K1020" s="411"/>
      <c r="L1020" s="411"/>
      <c r="M1020" s="411"/>
      <c r="N1020" s="411"/>
      <c r="O1020" s="411"/>
      <c r="P1020" s="411"/>
      <c r="Q1020" s="411"/>
      <c r="R1020" s="411"/>
      <c r="S1020" s="411"/>
      <c r="T1020" s="411"/>
      <c r="U1020" s="411"/>
      <c r="V1020" s="411"/>
      <c r="W1020" s="411"/>
      <c r="X1020" s="411"/>
      <c r="Y1020" s="411"/>
      <c r="Z1020" s="411"/>
      <c r="AA1020" s="411"/>
      <c r="AB1020" s="411"/>
      <c r="AC1020" s="411"/>
      <c r="AD1020" s="411"/>
      <c r="AE1020" s="411"/>
      <c r="AF1020" s="411"/>
      <c r="AG1020" s="411"/>
      <c r="AH1020" s="411"/>
      <c r="AI1020" s="411"/>
      <c r="AJ1020" s="411"/>
      <c r="AK1020" s="411"/>
      <c r="AL1020" s="411"/>
      <c r="AM1020" s="411"/>
      <c r="AN1020" s="411"/>
      <c r="AO1020" s="411"/>
      <c r="AP1020" s="411"/>
      <c r="AQ1020" s="411"/>
      <c r="AR1020" s="411"/>
      <c r="AS1020" s="411"/>
      <c r="AT1020" s="411"/>
      <c r="AU1020" s="411"/>
      <c r="AV1020" s="411"/>
      <c r="AW1020" s="411"/>
      <c r="AX1020" s="411"/>
      <c r="AY1020" s="411"/>
      <c r="AZ1020" s="411"/>
      <c r="BA1020" s="411"/>
    </row>
    <row r="1021" spans="2:53" ht="14.25" customHeight="1" x14ac:dyDescent="0.25">
      <c r="B1021" s="411"/>
      <c r="C1021" s="428"/>
      <c r="D1021" s="428"/>
      <c r="E1021" s="411"/>
      <c r="F1021" s="411"/>
      <c r="G1021" s="411"/>
      <c r="H1021" s="411"/>
      <c r="I1021" s="411"/>
      <c r="J1021" s="411"/>
      <c r="K1021" s="411"/>
      <c r="L1021" s="411"/>
      <c r="M1021" s="411"/>
      <c r="N1021" s="411"/>
      <c r="O1021" s="411"/>
      <c r="P1021" s="411"/>
      <c r="Q1021" s="411"/>
      <c r="R1021" s="411"/>
      <c r="S1021" s="411"/>
      <c r="T1021" s="411"/>
      <c r="U1021" s="411"/>
      <c r="V1021" s="411"/>
      <c r="W1021" s="411"/>
      <c r="X1021" s="411"/>
      <c r="Y1021" s="411"/>
      <c r="Z1021" s="411"/>
      <c r="AA1021" s="411"/>
      <c r="AB1021" s="411"/>
      <c r="AC1021" s="411"/>
      <c r="AD1021" s="411"/>
      <c r="AE1021" s="411"/>
      <c r="AF1021" s="411"/>
      <c r="AG1021" s="411"/>
      <c r="AH1021" s="411"/>
      <c r="AI1021" s="411"/>
      <c r="AJ1021" s="411"/>
      <c r="AK1021" s="411"/>
      <c r="AL1021" s="411"/>
      <c r="AM1021" s="411"/>
      <c r="AN1021" s="411"/>
      <c r="AO1021" s="411"/>
      <c r="AP1021" s="411"/>
      <c r="AQ1021" s="411"/>
      <c r="AR1021" s="411"/>
      <c r="AS1021" s="411"/>
      <c r="AT1021" s="411"/>
      <c r="AU1021" s="411"/>
      <c r="AV1021" s="411"/>
      <c r="AW1021" s="411"/>
      <c r="AX1021" s="411"/>
      <c r="AY1021" s="411"/>
      <c r="AZ1021" s="411"/>
      <c r="BA1021" s="411"/>
    </row>
    <row r="1022" spans="2:53" ht="14.25" customHeight="1" x14ac:dyDescent="0.25">
      <c r="B1022" s="411"/>
      <c r="C1022" s="428"/>
      <c r="D1022" s="428"/>
      <c r="E1022" s="411"/>
      <c r="F1022" s="411"/>
      <c r="G1022" s="411"/>
      <c r="H1022" s="411"/>
      <c r="I1022" s="411"/>
      <c r="J1022" s="411"/>
      <c r="K1022" s="411"/>
      <c r="L1022" s="411"/>
      <c r="M1022" s="411"/>
      <c r="N1022" s="411"/>
      <c r="O1022" s="411"/>
      <c r="P1022" s="411"/>
      <c r="Q1022" s="411"/>
      <c r="R1022" s="411"/>
      <c r="S1022" s="411"/>
      <c r="T1022" s="411"/>
      <c r="U1022" s="411"/>
      <c r="V1022" s="411"/>
      <c r="W1022" s="411"/>
      <c r="X1022" s="411"/>
      <c r="Y1022" s="411"/>
      <c r="Z1022" s="411"/>
      <c r="AA1022" s="411"/>
      <c r="AB1022" s="411"/>
      <c r="AC1022" s="411"/>
      <c r="AD1022" s="411"/>
      <c r="AE1022" s="411"/>
      <c r="AF1022" s="411"/>
      <c r="AG1022" s="411"/>
      <c r="AH1022" s="411"/>
      <c r="AI1022" s="411"/>
      <c r="AJ1022" s="411"/>
      <c r="AK1022" s="411"/>
      <c r="AL1022" s="411"/>
      <c r="AM1022" s="411"/>
      <c r="AN1022" s="411"/>
      <c r="AO1022" s="411"/>
      <c r="AP1022" s="411"/>
      <c r="AQ1022" s="411"/>
      <c r="AR1022" s="411"/>
      <c r="AS1022" s="411"/>
      <c r="AT1022" s="411"/>
      <c r="AU1022" s="411"/>
      <c r="AV1022" s="411"/>
      <c r="AW1022" s="411"/>
      <c r="AX1022" s="411"/>
      <c r="AY1022" s="411"/>
      <c r="AZ1022" s="411"/>
      <c r="BA1022" s="411"/>
    </row>
    <row r="1023" spans="2:53" ht="14.25" customHeight="1" x14ac:dyDescent="0.25">
      <c r="B1023" s="411"/>
      <c r="C1023" s="428"/>
      <c r="D1023" s="428"/>
      <c r="E1023" s="411"/>
      <c r="F1023" s="411"/>
      <c r="G1023" s="411"/>
      <c r="H1023" s="411"/>
      <c r="I1023" s="411"/>
      <c r="J1023" s="411"/>
      <c r="K1023" s="411"/>
      <c r="L1023" s="411"/>
      <c r="M1023" s="411"/>
      <c r="N1023" s="411"/>
      <c r="O1023" s="411"/>
      <c r="P1023" s="411"/>
      <c r="Q1023" s="411"/>
      <c r="R1023" s="411"/>
      <c r="S1023" s="411"/>
      <c r="T1023" s="411"/>
      <c r="U1023" s="411"/>
      <c r="V1023" s="411"/>
      <c r="W1023" s="411"/>
      <c r="X1023" s="411"/>
      <c r="Y1023" s="411"/>
      <c r="Z1023" s="411"/>
      <c r="AA1023" s="411"/>
      <c r="AB1023" s="411"/>
      <c r="AC1023" s="411"/>
      <c r="AD1023" s="411"/>
      <c r="AE1023" s="411"/>
      <c r="AF1023" s="411"/>
      <c r="AG1023" s="411"/>
      <c r="AH1023" s="411"/>
      <c r="AI1023" s="411"/>
      <c r="AJ1023" s="411"/>
      <c r="AK1023" s="411"/>
      <c r="AL1023" s="411"/>
      <c r="AM1023" s="411"/>
      <c r="AN1023" s="411"/>
      <c r="AO1023" s="411"/>
      <c r="AP1023" s="411"/>
      <c r="AQ1023" s="411"/>
      <c r="AR1023" s="411"/>
      <c r="AS1023" s="411"/>
      <c r="AT1023" s="411"/>
      <c r="AU1023" s="411"/>
      <c r="AV1023" s="411"/>
      <c r="AW1023" s="411"/>
      <c r="AX1023" s="411"/>
      <c r="AY1023" s="411"/>
      <c r="AZ1023" s="411"/>
      <c r="BA1023" s="411"/>
    </row>
    <row r="1024" spans="2:53" ht="14.25" customHeight="1" x14ac:dyDescent="0.25">
      <c r="B1024" s="411"/>
      <c r="C1024" s="428"/>
      <c r="D1024" s="428"/>
      <c r="E1024" s="411"/>
      <c r="F1024" s="411"/>
      <c r="G1024" s="411"/>
      <c r="H1024" s="411"/>
      <c r="I1024" s="411"/>
      <c r="J1024" s="411"/>
      <c r="K1024" s="411"/>
      <c r="L1024" s="411"/>
      <c r="M1024" s="411"/>
      <c r="N1024" s="411"/>
      <c r="O1024" s="411"/>
      <c r="P1024" s="411"/>
      <c r="Q1024" s="411"/>
      <c r="R1024" s="411"/>
      <c r="S1024" s="411"/>
      <c r="T1024" s="411"/>
      <c r="U1024" s="411"/>
      <c r="V1024" s="411"/>
      <c r="W1024" s="411"/>
      <c r="X1024" s="411"/>
      <c r="Y1024" s="411"/>
      <c r="Z1024" s="411"/>
      <c r="AA1024" s="411"/>
      <c r="AB1024" s="411"/>
      <c r="AC1024" s="411"/>
      <c r="AD1024" s="411"/>
      <c r="AE1024" s="411"/>
      <c r="AF1024" s="411"/>
      <c r="AG1024" s="411"/>
      <c r="AH1024" s="411"/>
      <c r="AI1024" s="411"/>
      <c r="AJ1024" s="411"/>
      <c r="AK1024" s="411"/>
      <c r="AL1024" s="411"/>
      <c r="AM1024" s="411"/>
      <c r="AN1024" s="411"/>
      <c r="AO1024" s="411"/>
      <c r="AP1024" s="411"/>
      <c r="AQ1024" s="411"/>
      <c r="AR1024" s="411"/>
      <c r="AS1024" s="411"/>
      <c r="AT1024" s="411"/>
      <c r="AU1024" s="411"/>
      <c r="AV1024" s="411"/>
      <c r="AW1024" s="411"/>
      <c r="AX1024" s="411"/>
      <c r="AY1024" s="411"/>
      <c r="AZ1024" s="411"/>
      <c r="BA1024" s="411"/>
    </row>
    <row r="1025" spans="2:53" ht="14.25" customHeight="1" x14ac:dyDescent="0.25">
      <c r="B1025" s="411"/>
      <c r="C1025" s="428"/>
      <c r="D1025" s="428"/>
      <c r="E1025" s="411"/>
      <c r="F1025" s="411"/>
      <c r="G1025" s="411"/>
      <c r="H1025" s="411"/>
      <c r="I1025" s="411"/>
      <c r="J1025" s="411"/>
      <c r="K1025" s="411"/>
      <c r="L1025" s="411"/>
      <c r="M1025" s="411"/>
      <c r="N1025" s="411"/>
      <c r="O1025" s="411"/>
      <c r="P1025" s="411"/>
      <c r="Q1025" s="411"/>
      <c r="R1025" s="411"/>
      <c r="S1025" s="411"/>
      <c r="T1025" s="411"/>
      <c r="U1025" s="411"/>
      <c r="V1025" s="411"/>
      <c r="W1025" s="411"/>
      <c r="X1025" s="411"/>
      <c r="Y1025" s="411"/>
      <c r="Z1025" s="411"/>
      <c r="AA1025" s="411"/>
      <c r="AB1025" s="411"/>
      <c r="AC1025" s="411"/>
      <c r="AD1025" s="411"/>
      <c r="AE1025" s="411"/>
      <c r="AF1025" s="411"/>
      <c r="AG1025" s="411"/>
      <c r="AH1025" s="411"/>
      <c r="AI1025" s="411"/>
      <c r="AJ1025" s="411"/>
      <c r="AK1025" s="411"/>
      <c r="AL1025" s="411"/>
      <c r="AM1025" s="411"/>
      <c r="AN1025" s="411"/>
      <c r="AO1025" s="411"/>
      <c r="AP1025" s="411"/>
      <c r="AQ1025" s="411"/>
      <c r="AR1025" s="411"/>
      <c r="AS1025" s="411"/>
      <c r="AT1025" s="411"/>
      <c r="AU1025" s="411"/>
      <c r="AV1025" s="411"/>
      <c r="AW1025" s="411"/>
      <c r="AX1025" s="411"/>
      <c r="AY1025" s="411"/>
      <c r="AZ1025" s="411"/>
      <c r="BA1025" s="411"/>
    </row>
    <row r="1026" spans="2:53" ht="14.25" customHeight="1" x14ac:dyDescent="0.25">
      <c r="B1026" s="411"/>
      <c r="C1026" s="428"/>
      <c r="D1026" s="428"/>
      <c r="E1026" s="411"/>
      <c r="F1026" s="411"/>
      <c r="G1026" s="411"/>
      <c r="H1026" s="411"/>
      <c r="I1026" s="411"/>
      <c r="J1026" s="411"/>
      <c r="K1026" s="411"/>
      <c r="L1026" s="411"/>
      <c r="M1026" s="411"/>
      <c r="N1026" s="411"/>
      <c r="O1026" s="411"/>
      <c r="P1026" s="411"/>
      <c r="Q1026" s="411"/>
      <c r="R1026" s="411"/>
      <c r="S1026" s="411"/>
      <c r="T1026" s="411"/>
      <c r="U1026" s="411"/>
      <c r="V1026" s="411"/>
      <c r="W1026" s="411"/>
      <c r="X1026" s="411"/>
      <c r="Y1026" s="411"/>
      <c r="Z1026" s="411"/>
      <c r="AA1026" s="411"/>
      <c r="AB1026" s="411"/>
      <c r="AC1026" s="411"/>
      <c r="AD1026" s="411"/>
      <c r="AE1026" s="411"/>
      <c r="AF1026" s="411"/>
      <c r="AG1026" s="411"/>
      <c r="AH1026" s="411"/>
      <c r="AI1026" s="411"/>
      <c r="AJ1026" s="411"/>
      <c r="AK1026" s="411"/>
      <c r="AL1026" s="411"/>
      <c r="AM1026" s="411"/>
      <c r="AN1026" s="411"/>
      <c r="AO1026" s="411"/>
      <c r="AP1026" s="411"/>
      <c r="AQ1026" s="411"/>
      <c r="AR1026" s="411"/>
      <c r="AS1026" s="411"/>
      <c r="AT1026" s="411"/>
      <c r="AU1026" s="411"/>
      <c r="AV1026" s="411"/>
      <c r="AW1026" s="411"/>
      <c r="AX1026" s="411"/>
      <c r="AY1026" s="411"/>
      <c r="AZ1026" s="411"/>
      <c r="BA1026" s="411"/>
    </row>
    <row r="1027" spans="2:53" ht="14.25" customHeight="1" x14ac:dyDescent="0.25">
      <c r="B1027" s="411"/>
      <c r="C1027" s="428"/>
      <c r="D1027" s="428"/>
      <c r="E1027" s="411"/>
      <c r="F1027" s="411"/>
      <c r="G1027" s="411"/>
      <c r="H1027" s="411"/>
      <c r="I1027" s="411"/>
      <c r="J1027" s="411"/>
      <c r="K1027" s="411"/>
      <c r="L1027" s="411"/>
      <c r="M1027" s="411"/>
      <c r="N1027" s="411"/>
      <c r="O1027" s="411"/>
      <c r="P1027" s="411"/>
      <c r="Q1027" s="411"/>
      <c r="R1027" s="411"/>
      <c r="S1027" s="411"/>
      <c r="T1027" s="411"/>
      <c r="U1027" s="411"/>
      <c r="V1027" s="411"/>
      <c r="W1027" s="411"/>
      <c r="X1027" s="411"/>
      <c r="Y1027" s="411"/>
      <c r="Z1027" s="411"/>
      <c r="AA1027" s="411"/>
      <c r="AB1027" s="411"/>
      <c r="AC1027" s="411"/>
      <c r="AD1027" s="411"/>
      <c r="AE1027" s="411"/>
      <c r="AF1027" s="411"/>
      <c r="AG1027" s="411"/>
      <c r="AH1027" s="411"/>
      <c r="AI1027" s="411"/>
      <c r="AJ1027" s="411"/>
      <c r="AK1027" s="411"/>
      <c r="AL1027" s="411"/>
      <c r="AM1027" s="411"/>
      <c r="AN1027" s="411"/>
      <c r="AO1027" s="411"/>
      <c r="AP1027" s="411"/>
      <c r="AQ1027" s="411"/>
      <c r="AR1027" s="411"/>
      <c r="AS1027" s="411"/>
      <c r="AT1027" s="411"/>
      <c r="AU1027" s="411"/>
      <c r="AV1027" s="411"/>
      <c r="AW1027" s="411"/>
      <c r="AX1027" s="411"/>
      <c r="AY1027" s="411"/>
      <c r="AZ1027" s="411"/>
      <c r="BA1027" s="411"/>
    </row>
    <row r="1028" spans="2:53" ht="14.25" customHeight="1" x14ac:dyDescent="0.25">
      <c r="B1028" s="411"/>
      <c r="C1028" s="428"/>
      <c r="D1028" s="428"/>
      <c r="E1028" s="411"/>
      <c r="F1028" s="411"/>
      <c r="G1028" s="411"/>
      <c r="H1028" s="411"/>
      <c r="I1028" s="411"/>
      <c r="J1028" s="411"/>
      <c r="K1028" s="411"/>
      <c r="L1028" s="411"/>
      <c r="M1028" s="411"/>
      <c r="N1028" s="411"/>
      <c r="O1028" s="411"/>
      <c r="P1028" s="411"/>
      <c r="Q1028" s="411"/>
      <c r="R1028" s="411"/>
      <c r="S1028" s="411"/>
      <c r="T1028" s="411"/>
      <c r="U1028" s="411"/>
      <c r="V1028" s="411"/>
      <c r="W1028" s="411"/>
      <c r="X1028" s="411"/>
      <c r="Y1028" s="411"/>
      <c r="Z1028" s="411"/>
      <c r="AA1028" s="411"/>
      <c r="AB1028" s="411"/>
      <c r="AC1028" s="411"/>
      <c r="AD1028" s="411"/>
      <c r="AE1028" s="411"/>
      <c r="AF1028" s="411"/>
      <c r="AG1028" s="411"/>
      <c r="AH1028" s="411"/>
      <c r="AI1028" s="411"/>
      <c r="AJ1028" s="411"/>
      <c r="AK1028" s="411"/>
      <c r="AL1028" s="411"/>
      <c r="AM1028" s="411"/>
      <c r="AN1028" s="411"/>
      <c r="AO1028" s="411"/>
      <c r="AP1028" s="411"/>
      <c r="AQ1028" s="411"/>
      <c r="AR1028" s="411"/>
      <c r="AS1028" s="411"/>
      <c r="AT1028" s="411"/>
      <c r="AU1028" s="411"/>
      <c r="AV1028" s="411"/>
      <c r="AW1028" s="411"/>
      <c r="AX1028" s="411"/>
      <c r="AY1028" s="411"/>
      <c r="AZ1028" s="411"/>
      <c r="BA1028" s="411"/>
    </row>
    <row r="1029" spans="2:53" ht="14.25" customHeight="1" x14ac:dyDescent="0.25">
      <c r="B1029" s="411"/>
      <c r="C1029" s="428"/>
      <c r="D1029" s="428"/>
      <c r="E1029" s="411"/>
      <c r="F1029" s="411"/>
      <c r="G1029" s="411"/>
      <c r="H1029" s="411"/>
      <c r="I1029" s="411"/>
      <c r="J1029" s="411"/>
      <c r="K1029" s="411"/>
      <c r="L1029" s="411"/>
      <c r="M1029" s="411"/>
      <c r="N1029" s="411"/>
      <c r="O1029" s="411"/>
      <c r="P1029" s="411"/>
      <c r="Q1029" s="411"/>
      <c r="R1029" s="411"/>
      <c r="S1029" s="411"/>
      <c r="T1029" s="411"/>
      <c r="U1029" s="411"/>
      <c r="V1029" s="411"/>
      <c r="W1029" s="411"/>
      <c r="X1029" s="411"/>
      <c r="Y1029" s="411"/>
      <c r="Z1029" s="411"/>
      <c r="AA1029" s="411"/>
      <c r="AB1029" s="411"/>
      <c r="AC1029" s="411"/>
      <c r="AD1029" s="411"/>
      <c r="AE1029" s="411"/>
      <c r="AF1029" s="411"/>
      <c r="AG1029" s="411"/>
      <c r="AH1029" s="411"/>
      <c r="AI1029" s="411"/>
      <c r="AJ1029" s="411"/>
      <c r="AK1029" s="411"/>
      <c r="AL1029" s="411"/>
      <c r="AM1029" s="411"/>
      <c r="AN1029" s="411"/>
      <c r="AO1029" s="411"/>
      <c r="AP1029" s="411"/>
      <c r="AQ1029" s="411"/>
      <c r="AR1029" s="411"/>
      <c r="AS1029" s="411"/>
      <c r="AT1029" s="411"/>
      <c r="AU1029" s="411"/>
      <c r="AV1029" s="411"/>
      <c r="AW1029" s="411"/>
      <c r="AX1029" s="411"/>
      <c r="AY1029" s="411"/>
      <c r="AZ1029" s="411"/>
      <c r="BA1029" s="411"/>
    </row>
    <row r="1030" spans="2:53" ht="14.25" customHeight="1" x14ac:dyDescent="0.25">
      <c r="B1030" s="411"/>
      <c r="C1030" s="428"/>
      <c r="D1030" s="428"/>
      <c r="E1030" s="411"/>
      <c r="F1030" s="411"/>
      <c r="G1030" s="411"/>
      <c r="H1030" s="411"/>
      <c r="I1030" s="411"/>
      <c r="J1030" s="411"/>
      <c r="K1030" s="411"/>
      <c r="L1030" s="411"/>
      <c r="M1030" s="411"/>
      <c r="N1030" s="411"/>
      <c r="O1030" s="411"/>
      <c r="P1030" s="411"/>
      <c r="Q1030" s="411"/>
      <c r="R1030" s="411"/>
      <c r="S1030" s="411"/>
      <c r="T1030" s="411"/>
      <c r="U1030" s="411"/>
      <c r="V1030" s="411"/>
      <c r="W1030" s="411"/>
      <c r="X1030" s="411"/>
      <c r="Y1030" s="411"/>
      <c r="Z1030" s="411"/>
      <c r="AA1030" s="411"/>
      <c r="AB1030" s="411"/>
      <c r="AC1030" s="411"/>
      <c r="AD1030" s="411"/>
      <c r="AE1030" s="411"/>
      <c r="AF1030" s="411"/>
      <c r="AG1030" s="411"/>
      <c r="AH1030" s="411"/>
      <c r="AI1030" s="411"/>
      <c r="AJ1030" s="411"/>
      <c r="AK1030" s="411"/>
      <c r="AL1030" s="411"/>
      <c r="AM1030" s="411"/>
      <c r="AN1030" s="411"/>
      <c r="AO1030" s="411"/>
      <c r="AP1030" s="411"/>
      <c r="AQ1030" s="411"/>
      <c r="AR1030" s="411"/>
      <c r="AS1030" s="411"/>
      <c r="AT1030" s="411"/>
      <c r="AU1030" s="411"/>
      <c r="AV1030" s="411"/>
      <c r="AW1030" s="411"/>
      <c r="AX1030" s="411"/>
      <c r="AY1030" s="411"/>
      <c r="AZ1030" s="411"/>
      <c r="BA1030" s="411"/>
    </row>
    <row r="1031" spans="2:53" ht="14.25" customHeight="1" x14ac:dyDescent="0.25">
      <c r="B1031" s="411"/>
      <c r="C1031" s="428"/>
      <c r="D1031" s="428"/>
      <c r="E1031" s="411"/>
      <c r="F1031" s="411"/>
      <c r="G1031" s="411"/>
      <c r="H1031" s="411"/>
      <c r="I1031" s="411"/>
      <c r="J1031" s="411"/>
      <c r="K1031" s="411"/>
      <c r="L1031" s="411"/>
      <c r="M1031" s="411"/>
      <c r="N1031" s="411"/>
      <c r="O1031" s="411"/>
      <c r="P1031" s="411"/>
      <c r="Q1031" s="411"/>
      <c r="R1031" s="411"/>
      <c r="S1031" s="411"/>
      <c r="T1031" s="411"/>
      <c r="U1031" s="411"/>
      <c r="V1031" s="411"/>
      <c r="W1031" s="411"/>
      <c r="X1031" s="411"/>
      <c r="Y1031" s="411"/>
      <c r="Z1031" s="411"/>
      <c r="AA1031" s="411"/>
      <c r="AB1031" s="411"/>
      <c r="AC1031" s="411"/>
      <c r="AD1031" s="411"/>
      <c r="AE1031" s="411"/>
      <c r="AF1031" s="411"/>
      <c r="AG1031" s="411"/>
      <c r="AH1031" s="411"/>
      <c r="AI1031" s="411"/>
      <c r="AJ1031" s="411"/>
      <c r="AK1031" s="411"/>
      <c r="AL1031" s="411"/>
      <c r="AM1031" s="411"/>
      <c r="AN1031" s="411"/>
      <c r="AO1031" s="411"/>
      <c r="AP1031" s="411"/>
      <c r="AQ1031" s="411"/>
      <c r="AR1031" s="411"/>
      <c r="AS1031" s="411"/>
      <c r="AT1031" s="411"/>
      <c r="AU1031" s="411"/>
      <c r="AV1031" s="411"/>
      <c r="AW1031" s="411"/>
      <c r="AX1031" s="411"/>
      <c r="AY1031" s="411"/>
      <c r="AZ1031" s="411"/>
      <c r="BA1031" s="411"/>
    </row>
    <row r="1032" spans="2:53" ht="14.25" customHeight="1" x14ac:dyDescent="0.25">
      <c r="B1032" s="411"/>
      <c r="C1032" s="428"/>
      <c r="D1032" s="428"/>
      <c r="E1032" s="411"/>
      <c r="F1032" s="411"/>
      <c r="G1032" s="411"/>
      <c r="H1032" s="411"/>
      <c r="I1032" s="411"/>
      <c r="J1032" s="411"/>
      <c r="K1032" s="411"/>
      <c r="L1032" s="411"/>
      <c r="M1032" s="411"/>
      <c r="N1032" s="411"/>
      <c r="O1032" s="411"/>
      <c r="P1032" s="411"/>
      <c r="Q1032" s="411"/>
      <c r="R1032" s="411"/>
      <c r="S1032" s="411"/>
      <c r="T1032" s="411"/>
      <c r="U1032" s="411"/>
      <c r="V1032" s="411"/>
      <c r="W1032" s="411"/>
      <c r="X1032" s="411"/>
      <c r="Y1032" s="411"/>
      <c r="Z1032" s="411"/>
      <c r="AA1032" s="411"/>
      <c r="AB1032" s="411"/>
      <c r="AC1032" s="411"/>
      <c r="AD1032" s="411"/>
      <c r="AE1032" s="411"/>
      <c r="AF1032" s="411"/>
      <c r="AG1032" s="411"/>
      <c r="AH1032" s="411"/>
      <c r="AI1032" s="411"/>
      <c r="AJ1032" s="411"/>
      <c r="AK1032" s="411"/>
      <c r="AL1032" s="411"/>
      <c r="AM1032" s="411"/>
      <c r="AN1032" s="411"/>
      <c r="AO1032" s="411"/>
      <c r="AP1032" s="411"/>
      <c r="AQ1032" s="411"/>
      <c r="AR1032" s="411"/>
      <c r="AS1032" s="411"/>
      <c r="AT1032" s="411"/>
      <c r="AU1032" s="411"/>
      <c r="AV1032" s="411"/>
      <c r="AW1032" s="411"/>
      <c r="AX1032" s="411"/>
      <c r="AY1032" s="411"/>
      <c r="AZ1032" s="411"/>
      <c r="BA1032" s="411"/>
    </row>
    <row r="1033" spans="2:53" ht="14.25" customHeight="1" x14ac:dyDescent="0.25">
      <c r="B1033" s="411"/>
      <c r="C1033" s="428"/>
      <c r="D1033" s="428"/>
      <c r="E1033" s="411"/>
      <c r="F1033" s="411"/>
      <c r="G1033" s="411"/>
      <c r="H1033" s="411"/>
      <c r="I1033" s="411"/>
      <c r="J1033" s="411"/>
      <c r="K1033" s="411"/>
      <c r="L1033" s="411"/>
      <c r="M1033" s="411"/>
      <c r="N1033" s="411"/>
      <c r="O1033" s="411"/>
      <c r="P1033" s="411"/>
      <c r="Q1033" s="411"/>
      <c r="R1033" s="411"/>
      <c r="S1033" s="411"/>
      <c r="T1033" s="411"/>
      <c r="U1033" s="411"/>
      <c r="V1033" s="411"/>
      <c r="W1033" s="411"/>
      <c r="X1033" s="411"/>
      <c r="Y1033" s="411"/>
      <c r="Z1033" s="411"/>
      <c r="AA1033" s="411"/>
      <c r="AB1033" s="411"/>
      <c r="AC1033" s="411"/>
      <c r="AD1033" s="411"/>
      <c r="AE1033" s="411"/>
      <c r="AF1033" s="411"/>
      <c r="AG1033" s="411"/>
      <c r="AH1033" s="411"/>
      <c r="AI1033" s="411"/>
      <c r="AJ1033" s="411"/>
      <c r="AK1033" s="411"/>
      <c r="AL1033" s="411"/>
      <c r="AM1033" s="411"/>
      <c r="AN1033" s="411"/>
      <c r="AO1033" s="411"/>
      <c r="AP1033" s="411"/>
      <c r="AQ1033" s="411"/>
      <c r="AR1033" s="411"/>
      <c r="AS1033" s="411"/>
      <c r="AT1033" s="411"/>
      <c r="AU1033" s="411"/>
      <c r="AV1033" s="411"/>
      <c r="AW1033" s="411"/>
      <c r="AX1033" s="411"/>
      <c r="AY1033" s="411"/>
      <c r="AZ1033" s="411"/>
      <c r="BA1033" s="411"/>
    </row>
    <row r="1034" spans="2:53" ht="14.25" customHeight="1" x14ac:dyDescent="0.25">
      <c r="B1034" s="411"/>
      <c r="C1034" s="428"/>
      <c r="D1034" s="428"/>
      <c r="E1034" s="411"/>
      <c r="F1034" s="411"/>
      <c r="G1034" s="411"/>
      <c r="H1034" s="411"/>
      <c r="I1034" s="411"/>
      <c r="J1034" s="411"/>
      <c r="K1034" s="411"/>
      <c r="L1034" s="411"/>
      <c r="M1034" s="411"/>
      <c r="N1034" s="411"/>
      <c r="O1034" s="411"/>
      <c r="P1034" s="411"/>
      <c r="Q1034" s="411"/>
      <c r="R1034" s="411"/>
      <c r="S1034" s="411"/>
      <c r="T1034" s="411"/>
      <c r="U1034" s="411"/>
      <c r="V1034" s="411"/>
      <c r="W1034" s="411"/>
      <c r="X1034" s="411"/>
      <c r="Y1034" s="411"/>
      <c r="Z1034" s="411"/>
      <c r="AA1034" s="411"/>
      <c r="AB1034" s="411"/>
      <c r="AC1034" s="411"/>
      <c r="AD1034" s="411"/>
      <c r="AE1034" s="411"/>
      <c r="AF1034" s="411"/>
      <c r="AG1034" s="411"/>
      <c r="AH1034" s="411"/>
      <c r="AI1034" s="411"/>
      <c r="AJ1034" s="411"/>
      <c r="AK1034" s="411"/>
      <c r="AL1034" s="411"/>
      <c r="AM1034" s="411"/>
      <c r="AN1034" s="411"/>
      <c r="AO1034" s="411"/>
      <c r="AP1034" s="411"/>
      <c r="AQ1034" s="411"/>
      <c r="AR1034" s="411"/>
      <c r="AS1034" s="411"/>
      <c r="AT1034" s="411"/>
      <c r="AU1034" s="411"/>
      <c r="AV1034" s="411"/>
      <c r="AW1034" s="411"/>
      <c r="AX1034" s="411"/>
      <c r="AY1034" s="411"/>
      <c r="AZ1034" s="411"/>
      <c r="BA1034" s="411"/>
    </row>
    <row r="1035" spans="2:53" ht="14.25" customHeight="1" x14ac:dyDescent="0.25">
      <c r="B1035" s="411"/>
      <c r="C1035" s="428"/>
      <c r="D1035" s="428"/>
      <c r="E1035" s="411"/>
      <c r="F1035" s="411"/>
      <c r="G1035" s="411"/>
      <c r="H1035" s="411"/>
      <c r="I1035" s="411"/>
      <c r="J1035" s="411"/>
      <c r="K1035" s="411"/>
      <c r="L1035" s="411"/>
      <c r="M1035" s="411"/>
      <c r="N1035" s="411"/>
      <c r="O1035" s="411"/>
      <c r="P1035" s="411"/>
      <c r="Q1035" s="411"/>
      <c r="R1035" s="411"/>
      <c r="S1035" s="411"/>
      <c r="T1035" s="411"/>
      <c r="U1035" s="411"/>
      <c r="V1035" s="411"/>
      <c r="W1035" s="411"/>
      <c r="X1035" s="411"/>
      <c r="Y1035" s="411"/>
      <c r="Z1035" s="411"/>
      <c r="AA1035" s="411"/>
      <c r="AB1035" s="411"/>
      <c r="AC1035" s="411"/>
      <c r="AD1035" s="411"/>
      <c r="AE1035" s="411"/>
      <c r="AF1035" s="411"/>
      <c r="AG1035" s="411"/>
      <c r="AH1035" s="411"/>
      <c r="AI1035" s="411"/>
      <c r="AJ1035" s="411"/>
      <c r="AK1035" s="411"/>
      <c r="AL1035" s="411"/>
      <c r="AM1035" s="411"/>
      <c r="AN1035" s="411"/>
      <c r="AO1035" s="411"/>
      <c r="AP1035" s="411"/>
      <c r="AQ1035" s="411"/>
      <c r="AR1035" s="411"/>
      <c r="AS1035" s="411"/>
      <c r="AT1035" s="411"/>
      <c r="AU1035" s="411"/>
      <c r="AV1035" s="411"/>
      <c r="AW1035" s="411"/>
      <c r="AX1035" s="411"/>
      <c r="AY1035" s="411"/>
      <c r="AZ1035" s="411"/>
      <c r="BA1035" s="411"/>
    </row>
    <row r="1036" spans="2:53" ht="14.25" customHeight="1" x14ac:dyDescent="0.25">
      <c r="B1036" s="411"/>
      <c r="C1036" s="428"/>
      <c r="D1036" s="428"/>
      <c r="E1036" s="411"/>
      <c r="F1036" s="411"/>
      <c r="G1036" s="411"/>
      <c r="H1036" s="411"/>
      <c r="I1036" s="411"/>
      <c r="J1036" s="411"/>
      <c r="K1036" s="411"/>
      <c r="L1036" s="411"/>
      <c r="M1036" s="411"/>
      <c r="N1036" s="411"/>
      <c r="O1036" s="411"/>
      <c r="P1036" s="411"/>
      <c r="Q1036" s="411"/>
      <c r="R1036" s="411"/>
      <c r="S1036" s="411"/>
      <c r="T1036" s="411"/>
      <c r="U1036" s="411"/>
      <c r="V1036" s="411"/>
      <c r="W1036" s="411"/>
      <c r="X1036" s="411"/>
      <c r="Y1036" s="411"/>
      <c r="Z1036" s="411"/>
      <c r="AA1036" s="411"/>
      <c r="AB1036" s="411"/>
      <c r="AC1036" s="411"/>
      <c r="AD1036" s="411"/>
      <c r="AE1036" s="411"/>
      <c r="AF1036" s="411"/>
      <c r="AG1036" s="411"/>
      <c r="AH1036" s="411"/>
      <c r="AI1036" s="411"/>
      <c r="AJ1036" s="411"/>
      <c r="AK1036" s="411"/>
      <c r="AL1036" s="411"/>
      <c r="AM1036" s="411"/>
      <c r="AN1036" s="411"/>
      <c r="AO1036" s="411"/>
      <c r="AP1036" s="411"/>
      <c r="AQ1036" s="411"/>
      <c r="AR1036" s="411"/>
      <c r="AS1036" s="411"/>
      <c r="AT1036" s="411"/>
      <c r="AU1036" s="411"/>
      <c r="AV1036" s="411"/>
      <c r="AW1036" s="411"/>
      <c r="AX1036" s="411"/>
      <c r="AY1036" s="411"/>
      <c r="AZ1036" s="411"/>
      <c r="BA1036" s="411"/>
    </row>
    <row r="1037" spans="2:53" ht="14.25" customHeight="1" x14ac:dyDescent="0.25">
      <c r="B1037" s="411"/>
      <c r="C1037" s="428"/>
      <c r="D1037" s="428"/>
      <c r="E1037" s="411"/>
      <c r="F1037" s="411"/>
      <c r="G1037" s="411"/>
      <c r="H1037" s="411"/>
      <c r="I1037" s="411"/>
      <c r="J1037" s="411"/>
      <c r="K1037" s="411"/>
      <c r="L1037" s="411"/>
      <c r="M1037" s="411"/>
      <c r="N1037" s="411"/>
      <c r="O1037" s="411"/>
      <c r="P1037" s="411"/>
      <c r="Q1037" s="411"/>
      <c r="R1037" s="411"/>
      <c r="S1037" s="411"/>
      <c r="T1037" s="411"/>
      <c r="U1037" s="411"/>
      <c r="V1037" s="411"/>
      <c r="W1037" s="411"/>
      <c r="X1037" s="411"/>
      <c r="Y1037" s="411"/>
      <c r="Z1037" s="411"/>
      <c r="AA1037" s="411"/>
      <c r="AB1037" s="411"/>
      <c r="AC1037" s="411"/>
      <c r="AD1037" s="411"/>
      <c r="AE1037" s="411"/>
      <c r="AF1037" s="411"/>
      <c r="AG1037" s="411"/>
      <c r="AH1037" s="411"/>
      <c r="AI1037" s="411"/>
      <c r="AJ1037" s="411"/>
      <c r="AK1037" s="411"/>
      <c r="AL1037" s="411"/>
      <c r="AM1037" s="411"/>
      <c r="AN1037" s="411"/>
      <c r="AO1037" s="411"/>
      <c r="AP1037" s="411"/>
      <c r="AQ1037" s="411"/>
      <c r="AR1037" s="411"/>
      <c r="AS1037" s="411"/>
      <c r="AT1037" s="411"/>
      <c r="AU1037" s="411"/>
      <c r="AV1037" s="411"/>
      <c r="AW1037" s="411"/>
      <c r="AX1037" s="411"/>
      <c r="AY1037" s="411"/>
      <c r="AZ1037" s="411"/>
      <c r="BA1037" s="411"/>
    </row>
    <row r="1038" spans="2:53" ht="14.25" customHeight="1" x14ac:dyDescent="0.25">
      <c r="B1038" s="411"/>
      <c r="C1038" s="428"/>
      <c r="D1038" s="428"/>
      <c r="E1038" s="411"/>
      <c r="F1038" s="411"/>
      <c r="G1038" s="411"/>
      <c r="H1038" s="411"/>
      <c r="I1038" s="411"/>
      <c r="J1038" s="411"/>
      <c r="K1038" s="411"/>
      <c r="L1038" s="411"/>
      <c r="M1038" s="411"/>
      <c r="N1038" s="411"/>
      <c r="O1038" s="411"/>
      <c r="P1038" s="411"/>
      <c r="Q1038" s="411"/>
      <c r="R1038" s="411"/>
      <c r="S1038" s="411"/>
      <c r="T1038" s="411"/>
      <c r="U1038" s="411"/>
      <c r="V1038" s="411"/>
      <c r="W1038" s="411"/>
      <c r="X1038" s="411"/>
      <c r="Y1038" s="411"/>
      <c r="Z1038" s="411"/>
      <c r="AA1038" s="411"/>
      <c r="AB1038" s="411"/>
      <c r="AC1038" s="411"/>
      <c r="AD1038" s="411"/>
      <c r="AE1038" s="411"/>
      <c r="AF1038" s="411"/>
      <c r="AG1038" s="411"/>
      <c r="AH1038" s="411"/>
      <c r="AI1038" s="411"/>
      <c r="AJ1038" s="411"/>
      <c r="AK1038" s="411"/>
      <c r="AL1038" s="411"/>
      <c r="AM1038" s="411"/>
      <c r="AN1038" s="411"/>
      <c r="AO1038" s="411"/>
      <c r="AP1038" s="411"/>
      <c r="AQ1038" s="411"/>
      <c r="AR1038" s="411"/>
      <c r="AS1038" s="411"/>
      <c r="AT1038" s="411"/>
      <c r="AU1038" s="411"/>
      <c r="AV1038" s="411"/>
      <c r="AW1038" s="411"/>
      <c r="AX1038" s="411"/>
      <c r="AY1038" s="411"/>
      <c r="AZ1038" s="411"/>
      <c r="BA1038" s="411"/>
    </row>
    <row r="1039" spans="2:53" ht="14.25" customHeight="1" x14ac:dyDescent="0.25">
      <c r="B1039" s="411"/>
      <c r="C1039" s="428"/>
      <c r="D1039" s="428"/>
      <c r="E1039" s="411"/>
      <c r="F1039" s="411"/>
      <c r="G1039" s="411"/>
      <c r="H1039" s="411"/>
      <c r="I1039" s="411"/>
      <c r="J1039" s="411"/>
      <c r="K1039" s="411"/>
      <c r="L1039" s="411"/>
      <c r="M1039" s="411"/>
      <c r="N1039" s="411"/>
      <c r="O1039" s="411"/>
      <c r="P1039" s="411"/>
      <c r="Q1039" s="411"/>
      <c r="R1039" s="411"/>
      <c r="S1039" s="411"/>
      <c r="T1039" s="411"/>
      <c r="U1039" s="411"/>
      <c r="V1039" s="411"/>
      <c r="W1039" s="411"/>
      <c r="X1039" s="411"/>
      <c r="Y1039" s="411"/>
      <c r="Z1039" s="411"/>
      <c r="AA1039" s="411"/>
      <c r="AB1039" s="411"/>
      <c r="AC1039" s="411"/>
      <c r="AD1039" s="411"/>
      <c r="AE1039" s="411"/>
      <c r="AF1039" s="411"/>
      <c r="AG1039" s="411"/>
      <c r="AH1039" s="411"/>
      <c r="AI1039" s="411"/>
      <c r="AJ1039" s="411"/>
      <c r="AK1039" s="411"/>
      <c r="AL1039" s="411"/>
      <c r="AM1039" s="411"/>
      <c r="AN1039" s="411"/>
      <c r="AO1039" s="411"/>
      <c r="AP1039" s="411"/>
      <c r="AQ1039" s="411"/>
      <c r="AR1039" s="411"/>
      <c r="AS1039" s="411"/>
      <c r="AT1039" s="411"/>
      <c r="AU1039" s="411"/>
      <c r="AV1039" s="411"/>
      <c r="AW1039" s="411"/>
      <c r="AX1039" s="411"/>
      <c r="AY1039" s="411"/>
      <c r="AZ1039" s="411"/>
      <c r="BA1039" s="411"/>
    </row>
    <row r="1040" spans="2:53" ht="14.25" customHeight="1" x14ac:dyDescent="0.25">
      <c r="B1040" s="411"/>
      <c r="C1040" s="428"/>
      <c r="D1040" s="428"/>
      <c r="E1040" s="411"/>
      <c r="F1040" s="411"/>
      <c r="G1040" s="411"/>
      <c r="H1040" s="411"/>
      <c r="I1040" s="411"/>
      <c r="J1040" s="411"/>
      <c r="K1040" s="411"/>
      <c r="L1040" s="411"/>
      <c r="M1040" s="411"/>
      <c r="N1040" s="411"/>
      <c r="O1040" s="411"/>
      <c r="P1040" s="411"/>
      <c r="Q1040" s="411"/>
      <c r="R1040" s="411"/>
      <c r="S1040" s="411"/>
      <c r="T1040" s="411"/>
      <c r="U1040" s="411"/>
      <c r="V1040" s="411"/>
      <c r="W1040" s="411"/>
      <c r="X1040" s="411"/>
      <c r="Y1040" s="411"/>
      <c r="Z1040" s="411"/>
      <c r="AA1040" s="411"/>
      <c r="AB1040" s="411"/>
      <c r="AC1040" s="411"/>
      <c r="AD1040" s="411"/>
      <c r="AE1040" s="411"/>
      <c r="AF1040" s="411"/>
      <c r="AG1040" s="411"/>
      <c r="AH1040" s="411"/>
      <c r="AI1040" s="411"/>
      <c r="AJ1040" s="411"/>
      <c r="AK1040" s="411"/>
      <c r="AL1040" s="411"/>
      <c r="AM1040" s="411"/>
      <c r="AN1040" s="411"/>
      <c r="AO1040" s="411"/>
      <c r="AP1040" s="411"/>
      <c r="AQ1040" s="411"/>
      <c r="AR1040" s="411"/>
      <c r="AS1040" s="411"/>
      <c r="AT1040" s="411"/>
      <c r="AU1040" s="411"/>
      <c r="AV1040" s="411"/>
      <c r="AW1040" s="411"/>
      <c r="AX1040" s="411"/>
      <c r="AY1040" s="411"/>
      <c r="AZ1040" s="411"/>
      <c r="BA1040" s="411"/>
    </row>
    <row r="1041" spans="2:20" ht="15" customHeight="1" x14ac:dyDescent="0.25">
      <c r="B1041" s="411"/>
      <c r="C1041" s="428"/>
      <c r="D1041" s="428"/>
      <c r="E1041" s="411"/>
      <c r="F1041" s="411"/>
      <c r="G1041" s="411"/>
      <c r="H1041" s="411"/>
      <c r="I1041" s="411"/>
      <c r="J1041" s="411"/>
      <c r="K1041" s="411"/>
      <c r="O1041" s="411"/>
      <c r="P1041" s="411"/>
      <c r="Q1041" s="411"/>
      <c r="R1041" s="411"/>
      <c r="S1041" s="411"/>
      <c r="T1041" s="411"/>
    </row>
    <row r="1042" spans="2:20" ht="15" customHeight="1" x14ac:dyDescent="0.25">
      <c r="B1042" s="411"/>
      <c r="C1042" s="428"/>
      <c r="D1042" s="428"/>
      <c r="E1042" s="411"/>
    </row>
    <row r="1043" spans="2:20" ht="15" customHeight="1" x14ac:dyDescent="0.25">
      <c r="B1043" s="411"/>
      <c r="C1043" s="428"/>
      <c r="D1043" s="428"/>
      <c r="E1043" s="411"/>
    </row>
    <row r="1044" spans="2:20" ht="15" customHeight="1" x14ac:dyDescent="0.25">
      <c r="B1044" s="411"/>
      <c r="C1044" s="428"/>
      <c r="D1044" s="428"/>
      <c r="E1044" s="411"/>
    </row>
    <row r="1045" spans="2:20" ht="15" customHeight="1" x14ac:dyDescent="0.25">
      <c r="B1045" s="411"/>
      <c r="C1045" s="428"/>
      <c r="D1045" s="428"/>
      <c r="E1045" s="411"/>
    </row>
    <row r="1046" spans="2:20" ht="15" customHeight="1" x14ac:dyDescent="0.25">
      <c r="B1046" s="411"/>
      <c r="C1046" s="428"/>
      <c r="D1046" s="428"/>
      <c r="E1046" s="411"/>
    </row>
    <row r="1047" spans="2:20" ht="15" customHeight="1" x14ac:dyDescent="0.25">
      <c r="B1047" s="411"/>
      <c r="C1047" s="428"/>
      <c r="D1047" s="428"/>
      <c r="E1047" s="411"/>
    </row>
    <row r="1048" spans="2:20" ht="15" customHeight="1" x14ac:dyDescent="0.25">
      <c r="B1048" s="411"/>
      <c r="C1048" s="428"/>
      <c r="D1048" s="428"/>
      <c r="E1048" s="411"/>
    </row>
    <row r="1049" spans="2:20" ht="15" customHeight="1" x14ac:dyDescent="0.25">
      <c r="B1049" s="411"/>
      <c r="C1049" s="428"/>
      <c r="D1049" s="428"/>
      <c r="E1049" s="411"/>
    </row>
    <row r="1050" spans="2:20" ht="15" customHeight="1" x14ac:dyDescent="0.25">
      <c r="B1050" s="411"/>
      <c r="C1050" s="428"/>
      <c r="D1050" s="428"/>
      <c r="E1050" s="411"/>
    </row>
    <row r="1051" spans="2:20" ht="15" customHeight="1" x14ac:dyDescent="0.25">
      <c r="B1051" s="411"/>
      <c r="C1051" s="428"/>
      <c r="D1051" s="428"/>
      <c r="E1051" s="411"/>
    </row>
    <row r="1052" spans="2:20" ht="15" customHeight="1" x14ac:dyDescent="0.25">
      <c r="B1052" s="411"/>
      <c r="C1052" s="428"/>
      <c r="D1052" s="428"/>
      <c r="E1052" s="411"/>
    </row>
    <row r="1053" spans="2:20" ht="15" customHeight="1" x14ac:dyDescent="0.25">
      <c r="B1053" s="411"/>
      <c r="C1053" s="428"/>
      <c r="D1053" s="428"/>
      <c r="E1053" s="411"/>
    </row>
    <row r="1054" spans="2:20" ht="15" customHeight="1" x14ac:dyDescent="0.25">
      <c r="B1054" s="411"/>
      <c r="C1054" s="428"/>
      <c r="D1054" s="428"/>
      <c r="E1054" s="411"/>
    </row>
    <row r="1055" spans="2:20" ht="15" customHeight="1" x14ac:dyDescent="0.25">
      <c r="B1055" s="411"/>
      <c r="C1055" s="428"/>
      <c r="D1055" s="428"/>
      <c r="E1055" s="411"/>
    </row>
    <row r="1056" spans="2:20" ht="15" customHeight="1" x14ac:dyDescent="0.25">
      <c r="B1056" s="411"/>
      <c r="C1056" s="428"/>
      <c r="D1056" s="428"/>
      <c r="E1056" s="411"/>
    </row>
    <row r="1057" spans="2:5" ht="15" customHeight="1" x14ac:dyDescent="0.25">
      <c r="B1057" s="411"/>
      <c r="C1057" s="428"/>
      <c r="D1057" s="428"/>
      <c r="E1057" s="411"/>
    </row>
    <row r="1058" spans="2:5" ht="15" customHeight="1" x14ac:dyDescent="0.25">
      <c r="B1058" s="411"/>
      <c r="C1058" s="428"/>
      <c r="D1058" s="428"/>
      <c r="E1058" s="411"/>
    </row>
    <row r="1059" spans="2:5" ht="15" customHeight="1" x14ac:dyDescent="0.25">
      <c r="B1059" s="411"/>
      <c r="C1059" s="428"/>
      <c r="D1059" s="428"/>
      <c r="E1059" s="411"/>
    </row>
    <row r="1060" spans="2:5" ht="15" customHeight="1" x14ac:dyDescent="0.25">
      <c r="B1060" s="411"/>
      <c r="C1060" s="428"/>
      <c r="D1060" s="428"/>
      <c r="E1060" s="411"/>
    </row>
    <row r="1061" spans="2:5" ht="15" customHeight="1" x14ac:dyDescent="0.25">
      <c r="B1061" s="411"/>
      <c r="C1061" s="428"/>
      <c r="D1061" s="428"/>
      <c r="E1061" s="411"/>
    </row>
    <row r="1062" spans="2:5" ht="15" customHeight="1" x14ac:dyDescent="0.25">
      <c r="B1062" s="411"/>
      <c r="C1062" s="428"/>
      <c r="D1062" s="428"/>
      <c r="E1062" s="411"/>
    </row>
    <row r="1063" spans="2:5" ht="15" customHeight="1" x14ac:dyDescent="0.25">
      <c r="B1063" s="411"/>
      <c r="C1063" s="428"/>
      <c r="D1063" s="428"/>
      <c r="E1063" s="411"/>
    </row>
    <row r="1064" spans="2:5" ht="15" customHeight="1" x14ac:dyDescent="0.25">
      <c r="B1064" s="411"/>
      <c r="C1064" s="428"/>
      <c r="D1064" s="428"/>
      <c r="E1064" s="411"/>
    </row>
    <row r="1065" spans="2:5" ht="15" customHeight="1" x14ac:dyDescent="0.25">
      <c r="B1065" s="411"/>
      <c r="C1065" s="428"/>
      <c r="D1065" s="428"/>
      <c r="E1065" s="411"/>
    </row>
    <row r="1066" spans="2:5" ht="15" customHeight="1" x14ac:dyDescent="0.25">
      <c r="B1066" s="411"/>
      <c r="C1066" s="428"/>
      <c r="D1066" s="428"/>
      <c r="E1066" s="411"/>
    </row>
    <row r="1067" spans="2:5" ht="15" customHeight="1" x14ac:dyDescent="0.25">
      <c r="B1067" s="411"/>
      <c r="C1067" s="428"/>
      <c r="D1067" s="428"/>
      <c r="E1067" s="411"/>
    </row>
    <row r="1068" spans="2:5" ht="15" customHeight="1" x14ac:dyDescent="0.25">
      <c r="B1068" s="411"/>
      <c r="C1068" s="428"/>
      <c r="D1068" s="428"/>
      <c r="E1068" s="411"/>
    </row>
    <row r="1069" spans="2:5" ht="15" customHeight="1" x14ac:dyDescent="0.25">
      <c r="B1069" s="411"/>
      <c r="C1069" s="428"/>
      <c r="D1069" s="428"/>
      <c r="E1069" s="411"/>
    </row>
    <row r="1070" spans="2:5" ht="15" customHeight="1" x14ac:dyDescent="0.25">
      <c r="B1070" s="411"/>
      <c r="C1070" s="428"/>
      <c r="D1070" s="428"/>
      <c r="E1070" s="411"/>
    </row>
    <row r="1071" spans="2:5" ht="15" customHeight="1" x14ac:dyDescent="0.25">
      <c r="B1071" s="411"/>
      <c r="C1071" s="428"/>
      <c r="D1071" s="428"/>
      <c r="E1071" s="411"/>
    </row>
  </sheetData>
  <mergeCells count="10">
    <mergeCell ref="B7:E8"/>
    <mergeCell ref="O10:T10"/>
    <mergeCell ref="B184:E185"/>
    <mergeCell ref="B10:E10"/>
    <mergeCell ref="H10:K10"/>
    <mergeCell ref="B39:E39"/>
    <mergeCell ref="B97:E97"/>
    <mergeCell ref="B126:E126"/>
    <mergeCell ref="B155:E155"/>
    <mergeCell ref="B68:E68"/>
  </mergeCells>
  <pageMargins left="0.59055118110236227" right="0.59055118110236227" top="0.74803149606299213" bottom="0.74803149606299213" header="0.31496062992125984" footer="0.31496062992125984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0.79998168889431442"/>
  </sheetPr>
  <dimension ref="B1:Q342"/>
  <sheetViews>
    <sheetView showGridLines="0" zoomScaleNormal="100" zoomScaleSheetLayoutView="40" workbookViewId="0">
      <pane xSplit="1" ySplit="7" topLeftCell="B8" activePane="bottomRight" state="frozen"/>
      <selection activeCell="G550" sqref="G550"/>
      <selection pane="topRight" activeCell="G550" sqref="G550"/>
      <selection pane="bottomLeft" activeCell="G550" sqref="G550"/>
      <selection pane="bottomRight" activeCell="B8" sqref="B8:E8"/>
    </sheetView>
  </sheetViews>
  <sheetFormatPr baseColWidth="10" defaultColWidth="13.81640625" defaultRowHeight="14.5" x14ac:dyDescent="0.3"/>
  <cols>
    <col min="1" max="1" width="15.1796875" style="436" customWidth="1"/>
    <col min="2" max="2" width="14.54296875" style="436" customWidth="1"/>
    <col min="3" max="3" width="20.26953125" style="437" customWidth="1"/>
    <col min="4" max="4" width="26.7265625" style="437" customWidth="1"/>
    <col min="5" max="5" width="21.7265625" style="436" customWidth="1"/>
    <col min="6" max="7" width="14.1796875" style="436" customWidth="1"/>
    <col min="8" max="8" width="33.81640625" style="436" customWidth="1"/>
    <col min="9" max="9" width="13.7265625" style="436" customWidth="1"/>
    <col min="10" max="10" width="8.26953125" style="436" customWidth="1"/>
    <col min="11" max="11" width="18.1796875" style="436" customWidth="1"/>
    <col min="12" max="12" width="7.7265625" style="436" customWidth="1"/>
    <col min="13" max="13" width="13.81640625" style="436" bestFit="1" customWidth="1"/>
    <col min="14" max="14" width="9.81640625" style="436" customWidth="1"/>
    <col min="15" max="16" width="10.453125" style="436" bestFit="1" customWidth="1"/>
    <col min="17" max="17" width="9.54296875" style="436" bestFit="1" customWidth="1"/>
    <col min="18" max="16384" width="13.81640625" style="436"/>
  </cols>
  <sheetData>
    <row r="1" spans="2:14" ht="12.65" customHeight="1" x14ac:dyDescent="0.3"/>
    <row r="2" spans="2:14" ht="12.65" customHeight="1" x14ac:dyDescent="0.3"/>
    <row r="3" spans="2:14" ht="12.65" customHeight="1" x14ac:dyDescent="0.3"/>
    <row r="4" spans="2:14" ht="12.65" customHeight="1" x14ac:dyDescent="0.3">
      <c r="J4" s="193"/>
    </row>
    <row r="5" spans="2:14" ht="12.65" customHeight="1" x14ac:dyDescent="0.3">
      <c r="J5" s="193"/>
    </row>
    <row r="6" spans="2:14" ht="12.65" customHeight="1" x14ac:dyDescent="0.3">
      <c r="J6" s="193"/>
    </row>
    <row r="7" spans="2:14" ht="12.65" customHeight="1" x14ac:dyDescent="0.3">
      <c r="J7" s="193"/>
    </row>
    <row r="8" spans="2:14" ht="14.65" customHeight="1" x14ac:dyDescent="0.35">
      <c r="B8" s="1404" t="s">
        <v>767</v>
      </c>
      <c r="C8" s="1404"/>
      <c r="D8" s="1404"/>
      <c r="E8" s="1404"/>
      <c r="F8" s="438"/>
      <c r="G8" s="438"/>
      <c r="H8" s="678"/>
    </row>
    <row r="9" spans="2:14" x14ac:dyDescent="0.3">
      <c r="B9" s="1409" t="s">
        <v>12530</v>
      </c>
      <c r="C9" s="1409"/>
      <c r="D9" s="1409"/>
      <c r="E9" s="1409"/>
      <c r="F9" s="442"/>
      <c r="G9" s="442"/>
      <c r="H9" s="678"/>
      <c r="N9" s="292"/>
    </row>
    <row r="10" spans="2:14" x14ac:dyDescent="0.3">
      <c r="B10" s="814"/>
      <c r="C10" s="814"/>
      <c r="D10" s="814"/>
      <c r="E10" s="814"/>
      <c r="F10" s="442"/>
      <c r="G10" s="442"/>
      <c r="H10" s="678"/>
      <c r="N10" s="292"/>
    </row>
    <row r="11" spans="2:14" x14ac:dyDescent="0.25">
      <c r="B11" s="1406" t="s">
        <v>107</v>
      </c>
      <c r="C11" s="1387"/>
      <c r="D11" s="1387"/>
      <c r="E11" s="1387"/>
      <c r="H11" s="1395" t="s">
        <v>262</v>
      </c>
      <c r="I11" s="1395"/>
      <c r="J11" s="1395"/>
      <c r="K11" s="1395"/>
      <c r="L11" s="1395"/>
      <c r="M11" s="1395"/>
    </row>
    <row r="12" spans="2:14" ht="13.15" customHeight="1" x14ac:dyDescent="0.3">
      <c r="B12" s="261" t="s">
        <v>12546</v>
      </c>
      <c r="C12" s="413"/>
      <c r="D12" s="413"/>
      <c r="E12" s="386"/>
      <c r="H12" s="261" t="s">
        <v>12546</v>
      </c>
      <c r="I12" s="292"/>
      <c r="J12" s="292"/>
      <c r="K12" s="292"/>
      <c r="L12" s="292"/>
      <c r="M12" s="292"/>
    </row>
    <row r="13" spans="2:14" ht="15" customHeight="1" x14ac:dyDescent="0.3">
      <c r="B13" s="265" t="s">
        <v>0</v>
      </c>
      <c r="C13" s="228" t="s">
        <v>12477</v>
      </c>
      <c r="D13" s="265" t="s">
        <v>109</v>
      </c>
      <c r="E13" s="265" t="s">
        <v>110</v>
      </c>
      <c r="H13" s="1388" t="s">
        <v>273</v>
      </c>
      <c r="I13" s="1389" t="s">
        <v>12477</v>
      </c>
      <c r="J13" s="1389" t="s">
        <v>8</v>
      </c>
      <c r="K13" s="1389" t="s">
        <v>109</v>
      </c>
      <c r="L13" s="1389" t="s">
        <v>8</v>
      </c>
      <c r="M13" s="1389" t="s">
        <v>110</v>
      </c>
    </row>
    <row r="14" spans="2:14" ht="15" customHeight="1" x14ac:dyDescent="0.3">
      <c r="B14" s="416">
        <v>1987</v>
      </c>
      <c r="C14" s="417">
        <v>9</v>
      </c>
      <c r="D14" s="1192">
        <v>189570.67146479501</v>
      </c>
      <c r="E14" s="1193">
        <v>21063.407940532779</v>
      </c>
      <c r="H14" s="1356"/>
      <c r="I14" s="1410"/>
      <c r="J14" s="1410"/>
      <c r="K14" s="1410"/>
      <c r="L14" s="1410"/>
      <c r="M14" s="1410"/>
    </row>
    <row r="15" spans="2:14" ht="15" customHeight="1" x14ac:dyDescent="0.3">
      <c r="B15" s="420">
        <v>1988</v>
      </c>
      <c r="C15" s="421">
        <v>16</v>
      </c>
      <c r="D15" s="1194">
        <v>421652.35014006897</v>
      </c>
      <c r="E15" s="1195">
        <v>26353.271883754311</v>
      </c>
      <c r="F15" s="380"/>
      <c r="G15" s="380"/>
      <c r="H15" s="267" t="s">
        <v>152</v>
      </c>
      <c r="I15" s="993">
        <v>355</v>
      </c>
      <c r="J15" s="269">
        <v>13.883457176378569</v>
      </c>
      <c r="K15" s="993">
        <v>21487075.263645679</v>
      </c>
      <c r="L15" s="269">
        <v>14.245423869366286</v>
      </c>
      <c r="M15" s="994">
        <v>60526.9725736498</v>
      </c>
    </row>
    <row r="16" spans="2:14" ht="15" customHeight="1" x14ac:dyDescent="0.3">
      <c r="B16" s="416">
        <v>1989</v>
      </c>
      <c r="C16" s="417">
        <v>4</v>
      </c>
      <c r="D16" s="1192">
        <v>189427.30998294699</v>
      </c>
      <c r="E16" s="1193">
        <v>47356.827495736747</v>
      </c>
      <c r="H16" s="271" t="s">
        <v>153</v>
      </c>
      <c r="I16" s="995">
        <v>26</v>
      </c>
      <c r="J16" s="273">
        <v>1.0168165819319515</v>
      </c>
      <c r="K16" s="995">
        <v>2945265.8311394672</v>
      </c>
      <c r="L16" s="273">
        <v>1.9526417466191905</v>
      </c>
      <c r="M16" s="996">
        <v>113279.45504382566</v>
      </c>
    </row>
    <row r="17" spans="2:17" ht="15" customHeight="1" x14ac:dyDescent="0.3">
      <c r="B17" s="420">
        <v>1990</v>
      </c>
      <c r="C17" s="421">
        <v>4</v>
      </c>
      <c r="D17" s="1194">
        <v>44043.087378061398</v>
      </c>
      <c r="E17" s="1195">
        <v>11010.77184451535</v>
      </c>
      <c r="H17" s="267" t="s">
        <v>615</v>
      </c>
      <c r="I17" s="997">
        <v>0</v>
      </c>
      <c r="J17" s="997">
        <v>0</v>
      </c>
      <c r="K17" s="997">
        <v>0</v>
      </c>
      <c r="L17" s="997">
        <v>0</v>
      </c>
      <c r="M17" s="1333">
        <v>0</v>
      </c>
    </row>
    <row r="18" spans="2:17" ht="15" customHeight="1" x14ac:dyDescent="0.3">
      <c r="B18" s="416">
        <v>1991</v>
      </c>
      <c r="C18" s="417">
        <v>2</v>
      </c>
      <c r="D18" s="1192">
        <v>21894.771384059</v>
      </c>
      <c r="E18" s="1193">
        <v>10947.3856920295</v>
      </c>
      <c r="H18" s="271" t="s">
        <v>154</v>
      </c>
      <c r="I18" s="995">
        <v>29</v>
      </c>
      <c r="J18" s="273">
        <v>1.1341415721548689</v>
      </c>
      <c r="K18" s="995">
        <v>789909.71758954995</v>
      </c>
      <c r="L18" s="273">
        <v>0.52369150326536085</v>
      </c>
      <c r="M18" s="996">
        <v>27238.266123777583</v>
      </c>
      <c r="O18" s="292"/>
      <c r="P18" s="292"/>
      <c r="Q18" s="292"/>
    </row>
    <row r="19" spans="2:17" ht="15" customHeight="1" x14ac:dyDescent="0.3">
      <c r="B19" s="420">
        <v>1992</v>
      </c>
      <c r="C19" s="421">
        <v>2</v>
      </c>
      <c r="D19" s="1194">
        <v>68894.0213332157</v>
      </c>
      <c r="E19" s="1195">
        <v>34447.01066660785</v>
      </c>
      <c r="H19" s="267" t="s">
        <v>156</v>
      </c>
      <c r="I19" s="993">
        <v>2126</v>
      </c>
      <c r="J19" s="269">
        <v>83.244309737974177</v>
      </c>
      <c r="K19" s="993">
        <v>124950426.58560032</v>
      </c>
      <c r="L19" s="269">
        <v>82.839184371526486</v>
      </c>
      <c r="M19" s="994">
        <v>58772.543078833638</v>
      </c>
    </row>
    <row r="20" spans="2:17" ht="15" customHeight="1" x14ac:dyDescent="0.3">
      <c r="B20" s="416">
        <v>1993</v>
      </c>
      <c r="C20" s="417">
        <v>1</v>
      </c>
      <c r="D20" s="1192">
        <v>5285.7338037453901</v>
      </c>
      <c r="E20" s="1193">
        <v>5285.7338037453901</v>
      </c>
      <c r="H20" s="271" t="s">
        <v>158</v>
      </c>
      <c r="I20" s="995">
        <v>14</v>
      </c>
      <c r="J20" s="273">
        <v>0.54751662104028154</v>
      </c>
      <c r="K20" s="995">
        <v>257365.77327045248</v>
      </c>
      <c r="L20" s="273">
        <v>0.17062743461916663</v>
      </c>
      <c r="M20" s="996">
        <v>18383.269519318033</v>
      </c>
    </row>
    <row r="21" spans="2:17" ht="15" customHeight="1" x14ac:dyDescent="0.3">
      <c r="B21" s="420">
        <v>1994</v>
      </c>
      <c r="C21" s="421">
        <v>2</v>
      </c>
      <c r="D21" s="1194">
        <v>63348.985408958499</v>
      </c>
      <c r="E21" s="1195">
        <v>31674.492704479249</v>
      </c>
      <c r="H21" s="267" t="s">
        <v>159</v>
      </c>
      <c r="I21" s="993">
        <v>7</v>
      </c>
      <c r="J21" s="269">
        <v>0.27375831052014077</v>
      </c>
      <c r="K21" s="993">
        <v>404887.82615374977</v>
      </c>
      <c r="L21" s="269">
        <v>0.26843107460348892</v>
      </c>
      <c r="M21" s="994">
        <v>57841.118021964256</v>
      </c>
    </row>
    <row r="22" spans="2:17" ht="15" customHeight="1" x14ac:dyDescent="0.3">
      <c r="B22" s="416">
        <v>1995</v>
      </c>
      <c r="C22" s="417">
        <v>2</v>
      </c>
      <c r="D22" s="1192">
        <v>211683.31211185799</v>
      </c>
      <c r="E22" s="1193">
        <v>105841.65605592899</v>
      </c>
      <c r="H22" s="279" t="s">
        <v>162</v>
      </c>
      <c r="I22" s="439">
        <v>2557</v>
      </c>
      <c r="J22" s="281">
        <v>100.1</v>
      </c>
      <c r="K22" s="439">
        <v>150834930.99739924</v>
      </c>
      <c r="L22" s="281">
        <v>99.999999999999972</v>
      </c>
      <c r="M22" s="235">
        <v>58989.022681814327</v>
      </c>
    </row>
    <row r="23" spans="2:17" ht="15" customHeight="1" x14ac:dyDescent="0.3">
      <c r="B23" s="420">
        <v>1996</v>
      </c>
      <c r="C23" s="421">
        <v>51</v>
      </c>
      <c r="D23" s="1194">
        <v>2562508.6455722</v>
      </c>
      <c r="E23" s="1195">
        <v>50245.267560239212</v>
      </c>
      <c r="H23" s="1067" t="s">
        <v>12478</v>
      </c>
      <c r="I23" s="292"/>
      <c r="J23" s="292"/>
      <c r="K23" s="292"/>
      <c r="L23" s="292"/>
      <c r="M23" s="292"/>
      <c r="O23" s="292"/>
      <c r="P23" s="292"/>
      <c r="Q23" s="292"/>
    </row>
    <row r="24" spans="2:17" ht="15" customHeight="1" x14ac:dyDescent="0.3">
      <c r="B24" s="416">
        <v>1997</v>
      </c>
      <c r="C24" s="417">
        <v>21</v>
      </c>
      <c r="D24" s="1192">
        <v>536216.26487189403</v>
      </c>
      <c r="E24" s="1193">
        <v>25534.107851042572</v>
      </c>
      <c r="H24" s="292"/>
      <c r="I24" s="993"/>
      <c r="J24" s="993"/>
      <c r="K24" s="993"/>
      <c r="L24" s="292"/>
      <c r="M24" s="292"/>
    </row>
    <row r="25" spans="2:17" ht="15" customHeight="1" x14ac:dyDescent="0.3">
      <c r="B25" s="420">
        <v>1998</v>
      </c>
      <c r="C25" s="421">
        <v>1</v>
      </c>
      <c r="D25" s="1194">
        <v>11380.662043013001</v>
      </c>
      <c r="E25" s="1195">
        <v>11380.662043013001</v>
      </c>
      <c r="I25" s="1111"/>
      <c r="J25" s="1112"/>
      <c r="K25" s="1111"/>
    </row>
    <row r="26" spans="2:17" ht="15" customHeight="1" x14ac:dyDescent="0.3">
      <c r="B26" s="416">
        <v>1999</v>
      </c>
      <c r="C26" s="417">
        <v>3</v>
      </c>
      <c r="D26" s="1192">
        <v>405644.04777724401</v>
      </c>
      <c r="E26" s="1193">
        <v>135214.68259241467</v>
      </c>
    </row>
    <row r="27" spans="2:17" ht="15" customHeight="1" x14ac:dyDescent="0.3">
      <c r="B27" s="420">
        <v>2000</v>
      </c>
      <c r="C27" s="421">
        <v>4</v>
      </c>
      <c r="D27" s="1194">
        <v>185572.77791365399</v>
      </c>
      <c r="E27" s="1195">
        <v>46393.194478413498</v>
      </c>
    </row>
    <row r="28" spans="2:17" ht="15" customHeight="1" x14ac:dyDescent="0.3">
      <c r="B28" s="416">
        <v>2001</v>
      </c>
      <c r="C28" s="417">
        <v>2</v>
      </c>
      <c r="D28" s="1192">
        <v>51774.793274153097</v>
      </c>
      <c r="E28" s="1193">
        <v>25887.396637076548</v>
      </c>
    </row>
    <row r="29" spans="2:17" ht="15" customHeight="1" x14ac:dyDescent="0.3">
      <c r="B29" s="420">
        <v>2002</v>
      </c>
      <c r="C29" s="421">
        <v>2</v>
      </c>
      <c r="D29" s="1194">
        <v>130081.719897616</v>
      </c>
      <c r="E29" s="1195">
        <v>65040.859948808</v>
      </c>
    </row>
    <row r="30" spans="2:17" ht="15" customHeight="1" x14ac:dyDescent="0.3">
      <c r="B30" s="416">
        <v>2003</v>
      </c>
      <c r="C30" s="417">
        <v>1</v>
      </c>
      <c r="D30" s="1192">
        <v>58226.263241287801</v>
      </c>
      <c r="E30" s="1193">
        <v>58226.263241287801</v>
      </c>
    </row>
    <row r="31" spans="2:17" ht="15" customHeight="1" x14ac:dyDescent="0.3">
      <c r="B31" s="420">
        <v>2004</v>
      </c>
      <c r="C31" s="421">
        <v>1</v>
      </c>
      <c r="D31" s="1194">
        <v>38332.832622405796</v>
      </c>
      <c r="E31" s="1195">
        <v>38332.832622405796</v>
      </c>
    </row>
    <row r="32" spans="2:17" ht="15" customHeight="1" x14ac:dyDescent="0.3">
      <c r="B32" s="416">
        <v>2005</v>
      </c>
      <c r="C32" s="417">
        <v>2</v>
      </c>
      <c r="D32" s="1192">
        <v>27020.916538927198</v>
      </c>
      <c r="E32" s="1193">
        <v>13510.458269463599</v>
      </c>
      <c r="O32" s="444" t="s">
        <v>152</v>
      </c>
      <c r="P32" s="445">
        <f>+J15</f>
        <v>13.883457176378569</v>
      </c>
      <c r="Q32" s="446">
        <f>+L15</f>
        <v>14.245423869366286</v>
      </c>
    </row>
    <row r="33" spans="2:17" ht="15" customHeight="1" x14ac:dyDescent="0.3">
      <c r="B33" s="420">
        <v>2006</v>
      </c>
      <c r="C33" s="421">
        <v>3</v>
      </c>
      <c r="D33" s="1194">
        <v>61962.707661075401</v>
      </c>
      <c r="E33" s="1195">
        <v>20654.235887025134</v>
      </c>
      <c r="O33" s="444" t="s">
        <v>156</v>
      </c>
      <c r="P33" s="445">
        <f>+J19</f>
        <v>83.244309737974177</v>
      </c>
      <c r="Q33" s="446">
        <f>+L19</f>
        <v>82.839184371526486</v>
      </c>
    </row>
    <row r="34" spans="2:17" ht="15" customHeight="1" x14ac:dyDescent="0.3">
      <c r="B34" s="416">
        <v>2007</v>
      </c>
      <c r="C34" s="417">
        <v>4</v>
      </c>
      <c r="D34" s="1192">
        <v>132073.543554979</v>
      </c>
      <c r="E34" s="1193">
        <v>33018.38588874475</v>
      </c>
      <c r="O34" s="444" t="s">
        <v>160</v>
      </c>
      <c r="P34" s="445">
        <f>100-P32-P33</f>
        <v>2.8722330856472524</v>
      </c>
      <c r="Q34" s="446">
        <f>+L16+L18+L20+L21+0+0.1</f>
        <v>3.015391759107207</v>
      </c>
    </row>
    <row r="35" spans="2:17" ht="15" customHeight="1" x14ac:dyDescent="0.3">
      <c r="B35" s="420">
        <v>2008</v>
      </c>
      <c r="C35" s="421">
        <v>1</v>
      </c>
      <c r="D35" s="1194">
        <v>4171.29792345636</v>
      </c>
      <c r="E35" s="1195">
        <v>4171.29792345636</v>
      </c>
      <c r="P35" s="440">
        <f>SUM(P32:P34)</f>
        <v>100</v>
      </c>
      <c r="Q35" s="1032">
        <f>SUM(Q32:Q34)</f>
        <v>100.09999999999998</v>
      </c>
    </row>
    <row r="36" spans="2:17" ht="15" customHeight="1" x14ac:dyDescent="0.3">
      <c r="B36" s="416">
        <v>2009</v>
      </c>
      <c r="C36" s="417">
        <v>6</v>
      </c>
      <c r="D36" s="1192">
        <v>181778.37686871801</v>
      </c>
      <c r="E36" s="1193">
        <v>30296.396144786337</v>
      </c>
    </row>
    <row r="37" spans="2:17" ht="15" customHeight="1" x14ac:dyDescent="0.3">
      <c r="B37" s="420">
        <v>2010</v>
      </c>
      <c r="C37" s="421">
        <v>3</v>
      </c>
      <c r="D37" s="1194">
        <v>169823.661366366</v>
      </c>
      <c r="E37" s="1195">
        <v>56607.887122121996</v>
      </c>
    </row>
    <row r="38" spans="2:17" ht="15" customHeight="1" x14ac:dyDescent="0.3">
      <c r="B38" s="416">
        <v>2011</v>
      </c>
      <c r="C38" s="417">
        <v>5</v>
      </c>
      <c r="D38" s="1192">
        <v>88398.436260051603</v>
      </c>
      <c r="E38" s="1193">
        <v>17679.687252010321</v>
      </c>
    </row>
    <row r="39" spans="2:17" ht="15" customHeight="1" x14ac:dyDescent="0.3">
      <c r="B39" s="420">
        <v>2012</v>
      </c>
      <c r="C39" s="421">
        <v>14</v>
      </c>
      <c r="D39" s="1194">
        <v>384998.80430981598</v>
      </c>
      <c r="E39" s="1195">
        <v>27499.914593558286</v>
      </c>
    </row>
    <row r="40" spans="2:17" ht="15" customHeight="1" x14ac:dyDescent="0.3">
      <c r="B40" s="416">
        <v>2013</v>
      </c>
      <c r="C40" s="417">
        <v>4</v>
      </c>
      <c r="D40" s="1192">
        <v>281240.17908286501</v>
      </c>
      <c r="E40" s="1193">
        <v>70310.044770716253</v>
      </c>
    </row>
    <row r="41" spans="2:17" ht="15" customHeight="1" x14ac:dyDescent="0.3">
      <c r="B41" s="420">
        <v>2014</v>
      </c>
      <c r="C41" s="421">
        <v>3</v>
      </c>
      <c r="D41" s="1194">
        <v>45943.842649717801</v>
      </c>
      <c r="E41" s="1195">
        <v>15314.6142165726</v>
      </c>
    </row>
    <row r="42" spans="2:17" ht="15" customHeight="1" x14ac:dyDescent="0.3">
      <c r="B42" s="416">
        <v>2015</v>
      </c>
      <c r="C42" s="417">
        <v>4</v>
      </c>
      <c r="D42" s="1192">
        <v>90481.788782191696</v>
      </c>
      <c r="E42" s="1193">
        <v>22620.447195547924</v>
      </c>
    </row>
    <row r="43" spans="2:17" ht="15" customHeight="1" x14ac:dyDescent="0.3">
      <c r="B43" s="420">
        <v>2016</v>
      </c>
      <c r="C43" s="421">
        <v>4</v>
      </c>
      <c r="D43" s="1194">
        <v>471364.53218529403</v>
      </c>
      <c r="E43" s="1195">
        <v>117841.13304632351</v>
      </c>
    </row>
    <row r="44" spans="2:17" ht="15" customHeight="1" x14ac:dyDescent="0.3">
      <c r="B44" s="416">
        <v>2017</v>
      </c>
      <c r="C44" s="417">
        <v>0</v>
      </c>
      <c r="D44" s="1192">
        <v>0</v>
      </c>
      <c r="E44" s="1193">
        <v>0</v>
      </c>
    </row>
    <row r="45" spans="2:17" ht="15" customHeight="1" x14ac:dyDescent="0.3">
      <c r="B45" s="420">
        <v>2018</v>
      </c>
      <c r="C45" s="421">
        <v>13</v>
      </c>
      <c r="D45" s="1194">
        <v>1734834.6722222201</v>
      </c>
      <c r="E45" s="1195">
        <v>133448.82094017079</v>
      </c>
    </row>
    <row r="46" spans="2:17" ht="15" customHeight="1" x14ac:dyDescent="0.3">
      <c r="B46" s="416">
        <v>2019</v>
      </c>
      <c r="C46" s="417">
        <v>11</v>
      </c>
      <c r="D46" s="1192">
        <v>1450112.6109931199</v>
      </c>
      <c r="E46" s="1193">
        <v>131828.41918119273</v>
      </c>
    </row>
    <row r="47" spans="2:17" ht="15" customHeight="1" x14ac:dyDescent="0.3">
      <c r="B47" s="420">
        <v>2020</v>
      </c>
      <c r="C47" s="421">
        <v>5</v>
      </c>
      <c r="D47" s="1194">
        <v>132561.98073398901</v>
      </c>
      <c r="E47" s="1195">
        <v>26512.396146797801</v>
      </c>
    </row>
    <row r="48" spans="2:17" ht="15" customHeight="1" x14ac:dyDescent="0.3">
      <c r="B48" s="416">
        <v>2021</v>
      </c>
      <c r="C48" s="417">
        <v>3</v>
      </c>
      <c r="D48" s="1192">
        <v>751811.55986716505</v>
      </c>
      <c r="E48" s="1193">
        <v>250603.85328905503</v>
      </c>
    </row>
    <row r="49" spans="2:7" ht="15" customHeight="1" x14ac:dyDescent="0.3">
      <c r="B49" s="420">
        <v>2022</v>
      </c>
      <c r="C49" s="421">
        <v>4</v>
      </c>
      <c r="D49" s="1194">
        <v>295958.95549814799</v>
      </c>
      <c r="E49" s="1195">
        <v>73989.738874536997</v>
      </c>
    </row>
    <row r="50" spans="2:7" ht="15" customHeight="1" x14ac:dyDescent="0.3">
      <c r="B50" s="416">
        <v>2023</v>
      </c>
      <c r="C50" s="417">
        <v>5</v>
      </c>
      <c r="D50" s="1192">
        <v>633340.81688639999</v>
      </c>
      <c r="E50" s="1193">
        <v>126668.16337728</v>
      </c>
    </row>
    <row r="51" spans="2:7" ht="15" customHeight="1" x14ac:dyDescent="0.3">
      <c r="B51" s="420">
        <v>2024</v>
      </c>
      <c r="C51" s="421">
        <v>127</v>
      </c>
      <c r="D51" s="1194">
        <v>9248479.9100400005</v>
      </c>
      <c r="E51" s="1195">
        <v>72822.676457007881</v>
      </c>
    </row>
    <row r="52" spans="2:7" ht="15" customHeight="1" x14ac:dyDescent="0.3">
      <c r="B52" s="416">
        <v>2025</v>
      </c>
      <c r="C52" s="417">
        <v>6</v>
      </c>
      <c r="D52" s="1192">
        <v>105178.42</v>
      </c>
      <c r="E52" s="1193">
        <v>17529.736666666668</v>
      </c>
    </row>
    <row r="53" spans="2:7" ht="15" customHeight="1" x14ac:dyDescent="0.3">
      <c r="B53" s="234" t="s">
        <v>162</v>
      </c>
      <c r="C53" s="236">
        <v>355</v>
      </c>
      <c r="D53" s="1196">
        <v>21487075.263645679</v>
      </c>
      <c r="E53" s="1196">
        <v>60526.9725736498</v>
      </c>
    </row>
    <row r="54" spans="2:7" ht="15" customHeight="1" x14ac:dyDescent="0.3">
      <c r="B54" s="1067" t="s">
        <v>12478</v>
      </c>
      <c r="C54" s="447"/>
      <c r="D54" s="447"/>
    </row>
    <row r="55" spans="2:7" ht="15" customHeight="1" x14ac:dyDescent="0.3">
      <c r="C55" s="447"/>
      <c r="D55" s="447"/>
    </row>
    <row r="56" spans="2:7" ht="15" customHeight="1" x14ac:dyDescent="0.3">
      <c r="C56" s="447"/>
      <c r="D56" s="447"/>
    </row>
    <row r="57" spans="2:7" ht="15" customHeight="1" x14ac:dyDescent="0.25">
      <c r="B57" s="1406" t="s">
        <v>150</v>
      </c>
      <c r="C57" s="1387"/>
      <c r="D57" s="1387"/>
      <c r="E57" s="1387"/>
    </row>
    <row r="58" spans="2:7" ht="15" customHeight="1" x14ac:dyDescent="0.3">
      <c r="B58" s="261" t="s">
        <v>12546</v>
      </c>
      <c r="C58" s="413"/>
      <c r="D58" s="413"/>
      <c r="E58" s="386"/>
    </row>
    <row r="59" spans="2:7" ht="15" customHeight="1" x14ac:dyDescent="0.3">
      <c r="B59" s="265" t="s">
        <v>0</v>
      </c>
      <c r="C59" s="228" t="s">
        <v>12477</v>
      </c>
      <c r="D59" s="265" t="s">
        <v>109</v>
      </c>
      <c r="E59" s="265" t="s">
        <v>110</v>
      </c>
    </row>
    <row r="60" spans="2:7" ht="15" customHeight="1" x14ac:dyDescent="0.3">
      <c r="B60" s="416">
        <v>1987</v>
      </c>
      <c r="C60" s="417">
        <v>0</v>
      </c>
      <c r="D60" s="1192">
        <v>0</v>
      </c>
      <c r="E60" s="1193">
        <v>0</v>
      </c>
    </row>
    <row r="61" spans="2:7" ht="15" customHeight="1" x14ac:dyDescent="0.3">
      <c r="B61" s="420">
        <v>1988</v>
      </c>
      <c r="C61" s="421">
        <v>0</v>
      </c>
      <c r="D61" s="1194">
        <v>0</v>
      </c>
      <c r="E61" s="1195">
        <v>0</v>
      </c>
      <c r="F61" s="380"/>
      <c r="G61" s="380"/>
    </row>
    <row r="62" spans="2:7" ht="15" customHeight="1" x14ac:dyDescent="0.3">
      <c r="B62" s="416">
        <v>1989</v>
      </c>
      <c r="C62" s="417">
        <v>0</v>
      </c>
      <c r="D62" s="1192">
        <v>0</v>
      </c>
      <c r="E62" s="1193">
        <v>0</v>
      </c>
    </row>
    <row r="63" spans="2:7" ht="15" customHeight="1" x14ac:dyDescent="0.3">
      <c r="B63" s="420">
        <v>1990</v>
      </c>
      <c r="C63" s="421">
        <v>0</v>
      </c>
      <c r="D63" s="1194">
        <v>0</v>
      </c>
      <c r="E63" s="1195">
        <v>0</v>
      </c>
    </row>
    <row r="64" spans="2:7" ht="15" customHeight="1" x14ac:dyDescent="0.3">
      <c r="B64" s="416">
        <v>1991</v>
      </c>
      <c r="C64" s="417">
        <v>0</v>
      </c>
      <c r="D64" s="1192">
        <v>0</v>
      </c>
      <c r="E64" s="1193">
        <v>0</v>
      </c>
    </row>
    <row r="65" spans="2:5" ht="15" customHeight="1" x14ac:dyDescent="0.3">
      <c r="B65" s="420">
        <v>1992</v>
      </c>
      <c r="C65" s="421">
        <v>0</v>
      </c>
      <c r="D65" s="1194">
        <v>0</v>
      </c>
      <c r="E65" s="1195">
        <v>0</v>
      </c>
    </row>
    <row r="66" spans="2:5" ht="15" customHeight="1" x14ac:dyDescent="0.3">
      <c r="B66" s="416">
        <v>1993</v>
      </c>
      <c r="C66" s="417">
        <v>0</v>
      </c>
      <c r="D66" s="1192">
        <v>0</v>
      </c>
      <c r="E66" s="1193">
        <v>0</v>
      </c>
    </row>
    <row r="67" spans="2:5" ht="15" customHeight="1" x14ac:dyDescent="0.3">
      <c r="B67" s="420">
        <v>1994</v>
      </c>
      <c r="C67" s="421">
        <v>0</v>
      </c>
      <c r="D67" s="1194">
        <v>0</v>
      </c>
      <c r="E67" s="1195">
        <v>0</v>
      </c>
    </row>
    <row r="68" spans="2:5" ht="15" customHeight="1" x14ac:dyDescent="0.3">
      <c r="B68" s="416">
        <v>1995</v>
      </c>
      <c r="C68" s="417">
        <v>0</v>
      </c>
      <c r="D68" s="1192">
        <v>0</v>
      </c>
      <c r="E68" s="1193">
        <v>0</v>
      </c>
    </row>
    <row r="69" spans="2:5" ht="15" customHeight="1" x14ac:dyDescent="0.3">
      <c r="B69" s="420">
        <v>1996</v>
      </c>
      <c r="C69" s="421">
        <v>0</v>
      </c>
      <c r="D69" s="1194">
        <v>0</v>
      </c>
      <c r="E69" s="1195">
        <v>0</v>
      </c>
    </row>
    <row r="70" spans="2:5" ht="15" customHeight="1" x14ac:dyDescent="0.3">
      <c r="B70" s="416">
        <v>1997</v>
      </c>
      <c r="C70" s="417">
        <v>0</v>
      </c>
      <c r="D70" s="1192">
        <v>0</v>
      </c>
      <c r="E70" s="1193">
        <v>0</v>
      </c>
    </row>
    <row r="71" spans="2:5" ht="15" customHeight="1" x14ac:dyDescent="0.3">
      <c r="B71" s="420">
        <v>1998</v>
      </c>
      <c r="C71" s="421">
        <v>0</v>
      </c>
      <c r="D71" s="1194">
        <v>0</v>
      </c>
      <c r="E71" s="1195">
        <v>0</v>
      </c>
    </row>
    <row r="72" spans="2:5" ht="15" customHeight="1" x14ac:dyDescent="0.3">
      <c r="B72" s="416">
        <v>1999</v>
      </c>
      <c r="C72" s="417">
        <v>0</v>
      </c>
      <c r="D72" s="1192">
        <v>0</v>
      </c>
      <c r="E72" s="1193">
        <v>0</v>
      </c>
    </row>
    <row r="73" spans="2:5" ht="15" customHeight="1" x14ac:dyDescent="0.3">
      <c r="B73" s="420">
        <v>2000</v>
      </c>
      <c r="C73" s="421">
        <v>0</v>
      </c>
      <c r="D73" s="1194">
        <v>0</v>
      </c>
      <c r="E73" s="1195">
        <v>0</v>
      </c>
    </row>
    <row r="74" spans="2:5" ht="15" customHeight="1" x14ac:dyDescent="0.3">
      <c r="B74" s="416">
        <v>2001</v>
      </c>
      <c r="C74" s="417">
        <v>0</v>
      </c>
      <c r="D74" s="1192">
        <v>0</v>
      </c>
      <c r="E74" s="1193">
        <v>0</v>
      </c>
    </row>
    <row r="75" spans="2:5" ht="15" customHeight="1" x14ac:dyDescent="0.3">
      <c r="B75" s="420">
        <v>2002</v>
      </c>
      <c r="C75" s="421">
        <v>0</v>
      </c>
      <c r="D75" s="1194">
        <v>0</v>
      </c>
      <c r="E75" s="1195">
        <v>0</v>
      </c>
    </row>
    <row r="76" spans="2:5" ht="15" customHeight="1" x14ac:dyDescent="0.3">
      <c r="B76" s="416">
        <v>2003</v>
      </c>
      <c r="C76" s="417">
        <v>0</v>
      </c>
      <c r="D76" s="1192">
        <v>0</v>
      </c>
      <c r="E76" s="1193">
        <v>0</v>
      </c>
    </row>
    <row r="77" spans="2:5" ht="15" customHeight="1" x14ac:dyDescent="0.3">
      <c r="B77" s="420">
        <v>2004</v>
      </c>
      <c r="C77" s="421">
        <v>1</v>
      </c>
      <c r="D77" s="1194">
        <v>201069.522570317</v>
      </c>
      <c r="E77" s="1195">
        <v>201069.522570317</v>
      </c>
    </row>
    <row r="78" spans="2:5" ht="15" customHeight="1" x14ac:dyDescent="0.3">
      <c r="B78" s="416">
        <v>2005</v>
      </c>
      <c r="C78" s="417">
        <v>1</v>
      </c>
      <c r="D78" s="1192">
        <v>80459.418457076506</v>
      </c>
      <c r="E78" s="1193">
        <v>80459.418457076506</v>
      </c>
    </row>
    <row r="79" spans="2:5" ht="15" customHeight="1" x14ac:dyDescent="0.3">
      <c r="B79" s="420">
        <v>2006</v>
      </c>
      <c r="C79" s="421">
        <v>0</v>
      </c>
      <c r="D79" s="1194">
        <v>0</v>
      </c>
      <c r="E79" s="1195">
        <v>0</v>
      </c>
    </row>
    <row r="80" spans="2:5" ht="15" customHeight="1" x14ac:dyDescent="0.3">
      <c r="B80" s="416">
        <v>2007</v>
      </c>
      <c r="C80" s="417">
        <v>0</v>
      </c>
      <c r="D80" s="1192">
        <v>0</v>
      </c>
      <c r="E80" s="1193">
        <v>0</v>
      </c>
    </row>
    <row r="81" spans="2:5" ht="15" customHeight="1" x14ac:dyDescent="0.3">
      <c r="B81" s="420">
        <v>2008</v>
      </c>
      <c r="C81" s="421">
        <v>0</v>
      </c>
      <c r="D81" s="1194">
        <v>0</v>
      </c>
      <c r="E81" s="1195">
        <v>0</v>
      </c>
    </row>
    <row r="82" spans="2:5" ht="15" customHeight="1" x14ac:dyDescent="0.3">
      <c r="B82" s="416">
        <v>2009</v>
      </c>
      <c r="C82" s="417">
        <v>0</v>
      </c>
      <c r="D82" s="1192">
        <v>0</v>
      </c>
      <c r="E82" s="1193">
        <v>0</v>
      </c>
    </row>
    <row r="83" spans="2:5" ht="15" customHeight="1" x14ac:dyDescent="0.3">
      <c r="B83" s="420">
        <v>2010</v>
      </c>
      <c r="C83" s="421">
        <v>4</v>
      </c>
      <c r="D83" s="1194">
        <v>717296.96517545101</v>
      </c>
      <c r="E83" s="1195">
        <v>179324.24129386275</v>
      </c>
    </row>
    <row r="84" spans="2:5" ht="15" customHeight="1" x14ac:dyDescent="0.3">
      <c r="B84" s="416">
        <v>2011</v>
      </c>
      <c r="C84" s="417">
        <v>9</v>
      </c>
      <c r="D84" s="1192">
        <v>268863.83223215601</v>
      </c>
      <c r="E84" s="1193">
        <v>29873.759136906225</v>
      </c>
    </row>
    <row r="85" spans="2:5" ht="15" customHeight="1" x14ac:dyDescent="0.3">
      <c r="B85" s="420">
        <v>2012</v>
      </c>
      <c r="C85" s="421">
        <v>0</v>
      </c>
      <c r="D85" s="1194">
        <v>0</v>
      </c>
      <c r="E85" s="1195">
        <v>0</v>
      </c>
    </row>
    <row r="86" spans="2:5" ht="15" customHeight="1" x14ac:dyDescent="0.3">
      <c r="B86" s="416">
        <v>2013</v>
      </c>
      <c r="C86" s="417">
        <v>0</v>
      </c>
      <c r="D86" s="1192">
        <v>0</v>
      </c>
      <c r="E86" s="1193">
        <v>0</v>
      </c>
    </row>
    <row r="87" spans="2:5" ht="15" customHeight="1" x14ac:dyDescent="0.3">
      <c r="B87" s="420">
        <v>2014</v>
      </c>
      <c r="C87" s="421">
        <v>0</v>
      </c>
      <c r="D87" s="1194">
        <v>0</v>
      </c>
      <c r="E87" s="1195">
        <v>0</v>
      </c>
    </row>
    <row r="88" spans="2:5" ht="15" customHeight="1" x14ac:dyDescent="0.3">
      <c r="B88" s="416">
        <v>2015</v>
      </c>
      <c r="C88" s="417">
        <v>7</v>
      </c>
      <c r="D88" s="1192">
        <v>1596996.2505613</v>
      </c>
      <c r="E88" s="1193">
        <v>228142.32150875713</v>
      </c>
    </row>
    <row r="89" spans="2:5" ht="15" customHeight="1" x14ac:dyDescent="0.3">
      <c r="B89" s="420">
        <v>2016</v>
      </c>
      <c r="C89" s="421">
        <v>1</v>
      </c>
      <c r="D89" s="1194">
        <v>37509.779096244303</v>
      </c>
      <c r="E89" s="1195">
        <v>37509.779096244303</v>
      </c>
    </row>
    <row r="90" spans="2:5" ht="15" customHeight="1" x14ac:dyDescent="0.3">
      <c r="B90" s="416">
        <v>2017</v>
      </c>
      <c r="C90" s="417">
        <v>1</v>
      </c>
      <c r="D90" s="1192">
        <v>15118.0630469219</v>
      </c>
      <c r="E90" s="1193">
        <v>15118.0630469219</v>
      </c>
    </row>
    <row r="91" spans="2:5" ht="15" customHeight="1" x14ac:dyDescent="0.3">
      <c r="B91" s="420">
        <v>2018</v>
      </c>
      <c r="C91" s="421">
        <v>0</v>
      </c>
      <c r="D91" s="1194">
        <v>0</v>
      </c>
      <c r="E91" s="1195">
        <v>0</v>
      </c>
    </row>
    <row r="92" spans="2:5" ht="15" customHeight="1" x14ac:dyDescent="0.3">
      <c r="B92" s="416">
        <v>2019</v>
      </c>
      <c r="C92" s="417">
        <v>0</v>
      </c>
      <c r="D92" s="1192">
        <v>0</v>
      </c>
      <c r="E92" s="1193">
        <v>0</v>
      </c>
    </row>
    <row r="93" spans="2:5" ht="15" customHeight="1" x14ac:dyDescent="0.3">
      <c r="B93" s="420">
        <v>2020</v>
      </c>
      <c r="C93" s="421">
        <v>0</v>
      </c>
      <c r="D93" s="1194">
        <v>0</v>
      </c>
      <c r="E93" s="1195">
        <v>0</v>
      </c>
    </row>
    <row r="94" spans="2:5" ht="15" customHeight="1" x14ac:dyDescent="0.3">
      <c r="B94" s="416">
        <v>2021</v>
      </c>
      <c r="C94" s="417">
        <v>0</v>
      </c>
      <c r="D94" s="1192">
        <v>0</v>
      </c>
      <c r="E94" s="1193">
        <v>0</v>
      </c>
    </row>
    <row r="95" spans="2:5" ht="15" customHeight="1" x14ac:dyDescent="0.3">
      <c r="B95" s="420">
        <v>2022</v>
      </c>
      <c r="C95" s="421">
        <v>0</v>
      </c>
      <c r="D95" s="1194">
        <v>0</v>
      </c>
      <c r="E95" s="1195">
        <v>0</v>
      </c>
    </row>
    <row r="96" spans="2:5" ht="15" customHeight="1" x14ac:dyDescent="0.3">
      <c r="B96" s="416">
        <v>2023</v>
      </c>
      <c r="C96" s="417">
        <v>0</v>
      </c>
      <c r="D96" s="1192">
        <v>0</v>
      </c>
      <c r="E96" s="1193">
        <v>0</v>
      </c>
    </row>
    <row r="97" spans="2:13" ht="15" customHeight="1" x14ac:dyDescent="0.3">
      <c r="B97" s="420">
        <v>2024</v>
      </c>
      <c r="C97" s="421">
        <v>0</v>
      </c>
      <c r="D97" s="1194">
        <v>0</v>
      </c>
      <c r="E97" s="1195">
        <v>0</v>
      </c>
    </row>
    <row r="98" spans="2:13" ht="15" customHeight="1" x14ac:dyDescent="0.3">
      <c r="B98" s="416">
        <v>2025</v>
      </c>
      <c r="C98" s="417">
        <v>2</v>
      </c>
      <c r="D98" s="1192">
        <v>27952</v>
      </c>
      <c r="E98" s="1193">
        <v>13976</v>
      </c>
    </row>
    <row r="99" spans="2:13" ht="15" customHeight="1" x14ac:dyDescent="0.3">
      <c r="B99" s="234" t="s">
        <v>162</v>
      </c>
      <c r="C99" s="236">
        <v>26</v>
      </c>
      <c r="D99" s="1196">
        <v>2945265.8311394672</v>
      </c>
      <c r="E99" s="1196">
        <v>113279.45504382566</v>
      </c>
    </row>
    <row r="100" spans="2:13" ht="15" customHeight="1" x14ac:dyDescent="0.3">
      <c r="B100" s="1067" t="s">
        <v>12478</v>
      </c>
      <c r="D100" s="447"/>
    </row>
    <row r="101" spans="2:13" ht="15" customHeight="1" x14ac:dyDescent="0.3"/>
    <row r="102" spans="2:13" ht="15" customHeight="1" x14ac:dyDescent="0.3"/>
    <row r="103" spans="2:13" ht="15" customHeight="1" x14ac:dyDescent="0.25">
      <c r="B103" s="1406" t="s">
        <v>259</v>
      </c>
      <c r="C103" s="1387"/>
      <c r="D103" s="1387"/>
      <c r="E103" s="1387"/>
    </row>
    <row r="104" spans="2:13" ht="15" customHeight="1" x14ac:dyDescent="0.3">
      <c r="B104" s="261" t="s">
        <v>12546</v>
      </c>
      <c r="C104" s="413"/>
      <c r="D104" s="413"/>
      <c r="E104" s="386"/>
    </row>
    <row r="105" spans="2:13" ht="15" customHeight="1" x14ac:dyDescent="0.3">
      <c r="B105" s="265" t="s">
        <v>0</v>
      </c>
      <c r="C105" s="228" t="s">
        <v>12477</v>
      </c>
      <c r="D105" s="265" t="s">
        <v>109</v>
      </c>
      <c r="E105" s="265" t="s">
        <v>110</v>
      </c>
    </row>
    <row r="106" spans="2:13" ht="15" customHeight="1" x14ac:dyDescent="0.3">
      <c r="B106" s="416">
        <v>1987</v>
      </c>
      <c r="C106" s="417">
        <v>0</v>
      </c>
      <c r="D106" s="1192">
        <v>0</v>
      </c>
      <c r="E106" s="1193">
        <v>0</v>
      </c>
    </row>
    <row r="107" spans="2:13" s="449" customFormat="1" ht="15" customHeight="1" x14ac:dyDescent="0.3">
      <c r="B107" s="420">
        <v>1988</v>
      </c>
      <c r="C107" s="421">
        <v>0</v>
      </c>
      <c r="D107" s="1194">
        <v>0</v>
      </c>
      <c r="E107" s="1195">
        <v>0</v>
      </c>
      <c r="F107" s="448"/>
      <c r="G107" s="448"/>
      <c r="H107" s="436"/>
      <c r="I107" s="436"/>
      <c r="J107" s="436"/>
      <c r="K107" s="436"/>
      <c r="L107" s="436"/>
      <c r="M107" s="436"/>
    </row>
    <row r="108" spans="2:13" ht="15" customHeight="1" x14ac:dyDescent="0.3">
      <c r="B108" s="416">
        <v>1989</v>
      </c>
      <c r="C108" s="417">
        <v>0</v>
      </c>
      <c r="D108" s="1192">
        <v>0</v>
      </c>
      <c r="E108" s="1193">
        <v>0</v>
      </c>
    </row>
    <row r="109" spans="2:13" ht="15" customHeight="1" x14ac:dyDescent="0.3">
      <c r="B109" s="420">
        <v>1990</v>
      </c>
      <c r="C109" s="421">
        <v>0</v>
      </c>
      <c r="D109" s="1194">
        <v>0</v>
      </c>
      <c r="E109" s="1195">
        <v>0</v>
      </c>
    </row>
    <row r="110" spans="2:13" ht="15" customHeight="1" x14ac:dyDescent="0.3">
      <c r="B110" s="416">
        <v>1991</v>
      </c>
      <c r="C110" s="417">
        <v>0</v>
      </c>
      <c r="D110" s="1192">
        <v>0</v>
      </c>
      <c r="E110" s="1193">
        <v>0</v>
      </c>
    </row>
    <row r="111" spans="2:13" ht="15" customHeight="1" x14ac:dyDescent="0.3">
      <c r="B111" s="420">
        <v>1992</v>
      </c>
      <c r="C111" s="421">
        <v>0</v>
      </c>
      <c r="D111" s="1194">
        <v>0</v>
      </c>
      <c r="E111" s="1195">
        <v>0</v>
      </c>
    </row>
    <row r="112" spans="2:13" ht="15" customHeight="1" x14ac:dyDescent="0.3">
      <c r="B112" s="416">
        <v>1993</v>
      </c>
      <c r="C112" s="417">
        <v>0</v>
      </c>
      <c r="D112" s="1192">
        <v>0</v>
      </c>
      <c r="E112" s="1193">
        <v>0</v>
      </c>
    </row>
    <row r="113" spans="2:13" s="1076" customFormat="1" ht="15" customHeight="1" x14ac:dyDescent="0.3">
      <c r="B113" s="420">
        <v>1994</v>
      </c>
      <c r="C113" s="421">
        <v>0</v>
      </c>
      <c r="D113" s="1194">
        <v>0</v>
      </c>
      <c r="E113" s="1195">
        <v>0</v>
      </c>
    </row>
    <row r="114" spans="2:13" ht="15" customHeight="1" x14ac:dyDescent="0.3">
      <c r="B114" s="416">
        <v>1995</v>
      </c>
      <c r="C114" s="417">
        <v>0</v>
      </c>
      <c r="D114" s="1192">
        <v>0</v>
      </c>
      <c r="E114" s="1193">
        <v>0</v>
      </c>
    </row>
    <row r="115" spans="2:13" ht="15" customHeight="1" x14ac:dyDescent="0.3">
      <c r="B115" s="420">
        <v>1996</v>
      </c>
      <c r="C115" s="421">
        <v>0</v>
      </c>
      <c r="D115" s="1194">
        <v>0</v>
      </c>
      <c r="E115" s="1195">
        <v>0</v>
      </c>
    </row>
    <row r="116" spans="2:13" ht="15" customHeight="1" x14ac:dyDescent="0.3">
      <c r="B116" s="416">
        <v>1997</v>
      </c>
      <c r="C116" s="417">
        <v>0</v>
      </c>
      <c r="D116" s="1192">
        <v>0</v>
      </c>
      <c r="E116" s="1193">
        <v>0</v>
      </c>
    </row>
    <row r="117" spans="2:13" ht="15" customHeight="1" x14ac:dyDescent="0.3">
      <c r="B117" s="420">
        <v>1998</v>
      </c>
      <c r="C117" s="421">
        <v>0</v>
      </c>
      <c r="D117" s="1194">
        <v>0</v>
      </c>
      <c r="E117" s="1195">
        <v>0</v>
      </c>
    </row>
    <row r="118" spans="2:13" ht="15" customHeight="1" x14ac:dyDescent="0.3">
      <c r="B118" s="416">
        <v>1999</v>
      </c>
      <c r="C118" s="417">
        <v>0</v>
      </c>
      <c r="D118" s="1192">
        <v>0</v>
      </c>
      <c r="E118" s="1193">
        <v>0</v>
      </c>
    </row>
    <row r="119" spans="2:13" ht="15" customHeight="1" x14ac:dyDescent="0.3">
      <c r="B119" s="420">
        <v>2000</v>
      </c>
      <c r="C119" s="421">
        <v>0</v>
      </c>
      <c r="D119" s="1194">
        <v>0</v>
      </c>
      <c r="E119" s="1195">
        <v>0</v>
      </c>
    </row>
    <row r="120" spans="2:13" ht="15" customHeight="1" x14ac:dyDescent="0.3">
      <c r="B120" s="416">
        <v>2001</v>
      </c>
      <c r="C120" s="417">
        <v>0</v>
      </c>
      <c r="D120" s="1192">
        <v>0</v>
      </c>
      <c r="E120" s="1193">
        <v>0</v>
      </c>
    </row>
    <row r="121" spans="2:13" ht="15" customHeight="1" x14ac:dyDescent="0.3">
      <c r="B121" s="420">
        <v>2002</v>
      </c>
      <c r="C121" s="421">
        <v>0</v>
      </c>
      <c r="D121" s="1194">
        <v>0</v>
      </c>
      <c r="E121" s="1195">
        <v>0</v>
      </c>
    </row>
    <row r="122" spans="2:13" ht="15" customHeight="1" x14ac:dyDescent="0.3">
      <c r="B122" s="416">
        <v>2003</v>
      </c>
      <c r="C122" s="417">
        <v>0</v>
      </c>
      <c r="D122" s="1192">
        <v>0</v>
      </c>
      <c r="E122" s="1193">
        <v>0</v>
      </c>
    </row>
    <row r="123" spans="2:13" ht="15" customHeight="1" x14ac:dyDescent="0.3">
      <c r="B123" s="420">
        <v>2004</v>
      </c>
      <c r="C123" s="421">
        <v>0</v>
      </c>
      <c r="D123" s="1194">
        <v>0</v>
      </c>
      <c r="E123" s="1195">
        <v>0</v>
      </c>
      <c r="H123" s="449"/>
      <c r="I123" s="449"/>
      <c r="J123" s="449"/>
      <c r="K123" s="449"/>
      <c r="L123" s="449"/>
      <c r="M123" s="449"/>
    </row>
    <row r="124" spans="2:13" ht="15" customHeight="1" x14ac:dyDescent="0.3">
      <c r="B124" s="416">
        <v>2005</v>
      </c>
      <c r="C124" s="417">
        <v>0</v>
      </c>
      <c r="D124" s="1192">
        <v>0</v>
      </c>
      <c r="E124" s="1193">
        <v>0</v>
      </c>
    </row>
    <row r="125" spans="2:13" ht="15" customHeight="1" x14ac:dyDescent="0.3">
      <c r="B125" s="420">
        <v>2006</v>
      </c>
      <c r="C125" s="421">
        <v>1</v>
      </c>
      <c r="D125" s="1194">
        <v>5518.47865736318</v>
      </c>
      <c r="E125" s="1195">
        <v>5518.47865736318</v>
      </c>
    </row>
    <row r="126" spans="2:13" ht="15" customHeight="1" x14ac:dyDescent="0.3">
      <c r="B126" s="416">
        <v>2007</v>
      </c>
      <c r="C126" s="417">
        <v>2</v>
      </c>
      <c r="D126" s="1192">
        <v>225583.79170052</v>
      </c>
      <c r="E126" s="1193">
        <v>112791.89585026</v>
      </c>
    </row>
    <row r="127" spans="2:13" ht="15" customHeight="1" x14ac:dyDescent="0.3">
      <c r="B127" s="420">
        <v>2008</v>
      </c>
      <c r="C127" s="421">
        <v>1</v>
      </c>
      <c r="D127" s="1194">
        <v>41712.979234563601</v>
      </c>
      <c r="E127" s="1195">
        <v>41712.979234563601</v>
      </c>
    </row>
    <row r="128" spans="2:13" ht="15" customHeight="1" x14ac:dyDescent="0.3">
      <c r="B128" s="416">
        <v>2009</v>
      </c>
      <c r="C128" s="417">
        <v>8</v>
      </c>
      <c r="D128" s="1192">
        <v>208956.07949891401</v>
      </c>
      <c r="E128" s="1193">
        <v>26119.509937364252</v>
      </c>
    </row>
    <row r="129" spans="2:5" ht="15" customHeight="1" x14ac:dyDescent="0.3">
      <c r="B129" s="420">
        <v>2010</v>
      </c>
      <c r="C129" s="421">
        <v>3</v>
      </c>
      <c r="D129" s="1194">
        <v>23425.141965855</v>
      </c>
      <c r="E129" s="1195">
        <v>7808.3806552850001</v>
      </c>
    </row>
    <row r="130" spans="2:5" ht="15" customHeight="1" x14ac:dyDescent="0.3">
      <c r="B130" s="416">
        <v>2011</v>
      </c>
      <c r="C130" s="417">
        <v>0</v>
      </c>
      <c r="D130" s="1192">
        <v>0</v>
      </c>
      <c r="E130" s="1193">
        <v>0</v>
      </c>
    </row>
    <row r="131" spans="2:5" ht="15" customHeight="1" x14ac:dyDescent="0.3">
      <c r="B131" s="420">
        <v>2012</v>
      </c>
      <c r="C131" s="421">
        <v>0</v>
      </c>
      <c r="D131" s="1194">
        <v>0</v>
      </c>
      <c r="E131" s="1195">
        <v>0</v>
      </c>
    </row>
    <row r="132" spans="2:5" ht="15" customHeight="1" x14ac:dyDescent="0.3">
      <c r="B132" s="416">
        <v>2013</v>
      </c>
      <c r="C132" s="417">
        <v>1</v>
      </c>
      <c r="D132" s="1192">
        <v>595.69805825746096</v>
      </c>
      <c r="E132" s="1193">
        <v>595.69805825746096</v>
      </c>
    </row>
    <row r="133" spans="2:5" ht="15" customHeight="1" x14ac:dyDescent="0.3">
      <c r="B133" s="420">
        <v>2014</v>
      </c>
      <c r="C133" s="421">
        <v>0</v>
      </c>
      <c r="D133" s="1194">
        <v>0</v>
      </c>
      <c r="E133" s="1195">
        <v>0</v>
      </c>
    </row>
    <row r="134" spans="2:5" ht="15" customHeight="1" x14ac:dyDescent="0.3">
      <c r="B134" s="416">
        <v>2015</v>
      </c>
      <c r="C134" s="417">
        <v>0</v>
      </c>
      <c r="D134" s="1192">
        <v>0</v>
      </c>
      <c r="E134" s="1193">
        <v>0</v>
      </c>
    </row>
    <row r="135" spans="2:5" ht="15" customHeight="1" x14ac:dyDescent="0.3">
      <c r="B135" s="420">
        <v>2016</v>
      </c>
      <c r="C135" s="421">
        <v>0</v>
      </c>
      <c r="D135" s="1194">
        <v>0</v>
      </c>
      <c r="E135" s="1195">
        <v>0</v>
      </c>
    </row>
    <row r="136" spans="2:5" ht="15" customHeight="1" x14ac:dyDescent="0.3">
      <c r="B136" s="416">
        <v>2017</v>
      </c>
      <c r="C136" s="417">
        <v>0</v>
      </c>
      <c r="D136" s="1192">
        <v>0</v>
      </c>
      <c r="E136" s="1193">
        <v>0</v>
      </c>
    </row>
    <row r="137" spans="2:5" ht="15" customHeight="1" x14ac:dyDescent="0.3">
      <c r="B137" s="420">
        <v>2018</v>
      </c>
      <c r="C137" s="421">
        <v>0</v>
      </c>
      <c r="D137" s="1194">
        <v>0</v>
      </c>
      <c r="E137" s="1195">
        <v>0</v>
      </c>
    </row>
    <row r="138" spans="2:5" ht="15" customHeight="1" x14ac:dyDescent="0.3">
      <c r="B138" s="416">
        <v>2019</v>
      </c>
      <c r="C138" s="417">
        <v>1</v>
      </c>
      <c r="D138" s="1192">
        <v>20766.521302098899</v>
      </c>
      <c r="E138" s="1193">
        <v>20766.521302098899</v>
      </c>
    </row>
    <row r="139" spans="2:5" ht="15" customHeight="1" x14ac:dyDescent="0.3">
      <c r="B139" s="420">
        <v>2020</v>
      </c>
      <c r="C139" s="421">
        <v>3</v>
      </c>
      <c r="D139" s="1194">
        <v>17294.454700876398</v>
      </c>
      <c r="E139" s="1195">
        <v>5764.8182336254658</v>
      </c>
    </row>
    <row r="140" spans="2:5" ht="15" customHeight="1" x14ac:dyDescent="0.3">
      <c r="B140" s="416">
        <v>2021</v>
      </c>
      <c r="C140" s="417">
        <v>1</v>
      </c>
      <c r="D140" s="1192">
        <v>21392.6994471014</v>
      </c>
      <c r="E140" s="1193">
        <v>21392.6994471014</v>
      </c>
    </row>
    <row r="141" spans="2:5" ht="15" customHeight="1" x14ac:dyDescent="0.3">
      <c r="B141" s="420">
        <v>2022</v>
      </c>
      <c r="C141" s="421">
        <v>0</v>
      </c>
      <c r="D141" s="1194">
        <v>0</v>
      </c>
      <c r="E141" s="1195">
        <v>0</v>
      </c>
    </row>
    <row r="142" spans="2:5" ht="15" customHeight="1" x14ac:dyDescent="0.3">
      <c r="B142" s="416">
        <v>2023</v>
      </c>
      <c r="C142" s="417">
        <v>2</v>
      </c>
      <c r="D142" s="1192">
        <v>29567.961024</v>
      </c>
      <c r="E142" s="1193">
        <v>14783.980512</v>
      </c>
    </row>
    <row r="143" spans="2:5" ht="15" customHeight="1" x14ac:dyDescent="0.3">
      <c r="B143" s="420">
        <v>2024</v>
      </c>
      <c r="C143" s="421">
        <v>3</v>
      </c>
      <c r="D143" s="1194">
        <v>43143.911999999997</v>
      </c>
      <c r="E143" s="1195">
        <v>14381.303999999998</v>
      </c>
    </row>
    <row r="144" spans="2:5" ht="15" customHeight="1" x14ac:dyDescent="0.3">
      <c r="B144" s="416">
        <v>2025</v>
      </c>
      <c r="C144" s="417">
        <v>3</v>
      </c>
      <c r="D144" s="1192">
        <v>151952</v>
      </c>
      <c r="E144" s="1193">
        <v>50650.666666666664</v>
      </c>
    </row>
    <row r="145" spans="2:13" ht="15" customHeight="1" x14ac:dyDescent="0.3">
      <c r="B145" s="234" t="s">
        <v>162</v>
      </c>
      <c r="C145" s="236">
        <v>29</v>
      </c>
      <c r="D145" s="1196">
        <v>789909.71758954995</v>
      </c>
      <c r="E145" s="1196">
        <v>27238.266123777583</v>
      </c>
    </row>
    <row r="146" spans="2:13" ht="15" customHeight="1" x14ac:dyDescent="0.3">
      <c r="B146" s="1067" t="s">
        <v>12478</v>
      </c>
      <c r="D146" s="447"/>
    </row>
    <row r="147" spans="2:13" ht="15" customHeight="1" x14ac:dyDescent="0.3"/>
    <row r="148" spans="2:13" ht="15" customHeight="1" x14ac:dyDescent="0.3"/>
    <row r="149" spans="2:13" ht="15" customHeight="1" x14ac:dyDescent="0.25">
      <c r="B149" s="1406" t="s">
        <v>260</v>
      </c>
      <c r="C149" s="1387"/>
      <c r="D149" s="1387"/>
      <c r="E149" s="1387"/>
    </row>
    <row r="150" spans="2:13" ht="15" customHeight="1" x14ac:dyDescent="0.3">
      <c r="B150" s="261" t="s">
        <v>12546</v>
      </c>
      <c r="C150" s="413"/>
      <c r="D150" s="413"/>
      <c r="E150" s="386"/>
    </row>
    <row r="151" spans="2:13" ht="15" customHeight="1" x14ac:dyDescent="0.3">
      <c r="B151" s="265" t="s">
        <v>0</v>
      </c>
      <c r="C151" s="228" t="s">
        <v>12477</v>
      </c>
      <c r="D151" s="265" t="s">
        <v>109</v>
      </c>
      <c r="E151" s="265" t="s">
        <v>110</v>
      </c>
    </row>
    <row r="152" spans="2:13" ht="15" customHeight="1" x14ac:dyDescent="0.3">
      <c r="B152" s="416">
        <v>1987</v>
      </c>
      <c r="C152" s="417">
        <v>114</v>
      </c>
      <c r="D152" s="1192">
        <v>3046136.4710884602</v>
      </c>
      <c r="E152" s="1193">
        <v>26720.495360425088</v>
      </c>
    </row>
    <row r="153" spans="2:13" s="449" customFormat="1" ht="15" customHeight="1" x14ac:dyDescent="0.3">
      <c r="B153" s="420">
        <v>1988</v>
      </c>
      <c r="C153" s="421">
        <v>45</v>
      </c>
      <c r="D153" s="1194">
        <v>1589122.1310137601</v>
      </c>
      <c r="E153" s="1195">
        <v>35313.825133639111</v>
      </c>
      <c r="F153" s="448"/>
      <c r="G153" s="448"/>
      <c r="H153" s="436"/>
      <c r="I153" s="436"/>
      <c r="J153" s="436"/>
      <c r="K153" s="436"/>
      <c r="L153" s="436"/>
      <c r="M153" s="436"/>
    </row>
    <row r="154" spans="2:13" ht="15" customHeight="1" x14ac:dyDescent="0.3">
      <c r="B154" s="416">
        <v>1989</v>
      </c>
      <c r="C154" s="417">
        <v>65</v>
      </c>
      <c r="D154" s="1192">
        <v>2544717.4233746398</v>
      </c>
      <c r="E154" s="1193">
        <v>39149.498821148307</v>
      </c>
    </row>
    <row r="155" spans="2:13" ht="15" customHeight="1" x14ac:dyDescent="0.3">
      <c r="B155" s="420">
        <v>1990</v>
      </c>
      <c r="C155" s="421">
        <v>63</v>
      </c>
      <c r="D155" s="1194">
        <v>1953136.3056111799</v>
      </c>
      <c r="E155" s="1195">
        <v>31002.16358112984</v>
      </c>
    </row>
    <row r="156" spans="2:13" ht="15" customHeight="1" x14ac:dyDescent="0.3">
      <c r="B156" s="416">
        <v>1991</v>
      </c>
      <c r="C156" s="417">
        <v>101</v>
      </c>
      <c r="D156" s="1192">
        <v>3976024.90832267</v>
      </c>
      <c r="E156" s="1193">
        <v>39366.583250719508</v>
      </c>
    </row>
    <row r="157" spans="2:13" ht="15" customHeight="1" x14ac:dyDescent="0.3">
      <c r="B157" s="420">
        <v>1992</v>
      </c>
      <c r="C157" s="421">
        <v>74</v>
      </c>
      <c r="D157" s="1194">
        <v>4301553.8158689896</v>
      </c>
      <c r="E157" s="1195">
        <v>58129.105619851209</v>
      </c>
    </row>
    <row r="158" spans="2:13" ht="15" customHeight="1" x14ac:dyDescent="0.3">
      <c r="B158" s="416">
        <v>1993</v>
      </c>
      <c r="C158" s="417">
        <v>25</v>
      </c>
      <c r="D158" s="1192">
        <v>1778394.37291322</v>
      </c>
      <c r="E158" s="1193">
        <v>71135.774916528797</v>
      </c>
    </row>
    <row r="159" spans="2:13" ht="15" customHeight="1" x14ac:dyDescent="0.3">
      <c r="B159" s="420">
        <v>1994</v>
      </c>
      <c r="C159" s="421">
        <v>29</v>
      </c>
      <c r="D159" s="1194">
        <v>1446161.0230543399</v>
      </c>
      <c r="E159" s="1195">
        <v>49867.621484632415</v>
      </c>
    </row>
    <row r="160" spans="2:13" ht="15" customHeight="1" x14ac:dyDescent="0.3">
      <c r="B160" s="416">
        <v>1995</v>
      </c>
      <c r="C160" s="417">
        <v>32</v>
      </c>
      <c r="D160" s="1192">
        <v>4273623.9465870298</v>
      </c>
      <c r="E160" s="1193">
        <v>133550.74833084468</v>
      </c>
    </row>
    <row r="161" spans="2:13" ht="15" customHeight="1" x14ac:dyDescent="0.3">
      <c r="B161" s="420">
        <v>1996</v>
      </c>
      <c r="C161" s="421">
        <v>19</v>
      </c>
      <c r="D161" s="1194">
        <v>1885919.6101080501</v>
      </c>
      <c r="E161" s="1195">
        <v>99258.926847792114</v>
      </c>
    </row>
    <row r="162" spans="2:13" ht="15" customHeight="1" x14ac:dyDescent="0.3">
      <c r="B162" s="416">
        <v>1997</v>
      </c>
      <c r="C162" s="417">
        <v>16</v>
      </c>
      <c r="D162" s="1192">
        <v>1370325.5435005701</v>
      </c>
      <c r="E162" s="1193">
        <v>85645.346468785632</v>
      </c>
    </row>
    <row r="163" spans="2:13" ht="15" customHeight="1" x14ac:dyDescent="0.3">
      <c r="B163" s="420">
        <v>1998</v>
      </c>
      <c r="C163" s="421">
        <v>10</v>
      </c>
      <c r="D163" s="1194">
        <v>1639522.05730218</v>
      </c>
      <c r="E163" s="1195">
        <v>163952.205730218</v>
      </c>
    </row>
    <row r="164" spans="2:13" ht="15" customHeight="1" x14ac:dyDescent="0.3">
      <c r="B164" s="416">
        <v>1999</v>
      </c>
      <c r="C164" s="417">
        <v>1</v>
      </c>
      <c r="D164" s="1192">
        <v>23225.8372236744</v>
      </c>
      <c r="E164" s="1193">
        <v>23225.8372236744</v>
      </c>
    </row>
    <row r="165" spans="2:13" ht="15" customHeight="1" x14ac:dyDescent="0.3">
      <c r="B165" s="420">
        <v>2000</v>
      </c>
      <c r="C165" s="421">
        <v>49</v>
      </c>
      <c r="D165" s="1194">
        <v>6432895.3176027397</v>
      </c>
      <c r="E165" s="1195">
        <v>131283.57791026001</v>
      </c>
    </row>
    <row r="166" spans="2:13" ht="15" customHeight="1" x14ac:dyDescent="0.3">
      <c r="B166" s="416">
        <v>2001</v>
      </c>
      <c r="C166" s="417">
        <v>34</v>
      </c>
      <c r="D166" s="1192">
        <v>3160982.05411204</v>
      </c>
      <c r="E166" s="1193">
        <v>92970.060415059997</v>
      </c>
    </row>
    <row r="167" spans="2:13" ht="15" customHeight="1" x14ac:dyDescent="0.3">
      <c r="B167" s="420">
        <v>2002</v>
      </c>
      <c r="C167" s="421">
        <v>18</v>
      </c>
      <c r="D167" s="1194">
        <v>1470889.04560926</v>
      </c>
      <c r="E167" s="1195">
        <v>81716.058089403334</v>
      </c>
    </row>
    <row r="168" spans="2:13" ht="15" customHeight="1" x14ac:dyDescent="0.3">
      <c r="B168" s="416">
        <v>2003</v>
      </c>
      <c r="C168" s="417">
        <v>15</v>
      </c>
      <c r="D168" s="1192">
        <v>1007675.15916709</v>
      </c>
      <c r="E168" s="1193">
        <v>67178.343944472668</v>
      </c>
    </row>
    <row r="169" spans="2:13" ht="15" customHeight="1" x14ac:dyDescent="0.3">
      <c r="B169" s="420">
        <v>2004</v>
      </c>
      <c r="C169" s="421">
        <v>1212</v>
      </c>
      <c r="D169" s="1194">
        <v>60337693.333485402</v>
      </c>
      <c r="E169" s="1195">
        <v>49783.575357661226</v>
      </c>
      <c r="H169" s="449"/>
      <c r="I169" s="449"/>
      <c r="J169" s="449"/>
      <c r="K169" s="449"/>
      <c r="L169" s="449"/>
      <c r="M169" s="449"/>
    </row>
    <row r="170" spans="2:13" ht="15" customHeight="1" x14ac:dyDescent="0.3">
      <c r="B170" s="416">
        <v>2005</v>
      </c>
      <c r="C170" s="417">
        <v>2</v>
      </c>
      <c r="D170" s="1192">
        <v>145827.033311512</v>
      </c>
      <c r="E170" s="1193">
        <v>72913.516655756001</v>
      </c>
    </row>
    <row r="171" spans="2:13" ht="15" customHeight="1" x14ac:dyDescent="0.3">
      <c r="B171" s="420">
        <v>2006</v>
      </c>
      <c r="C171" s="421">
        <v>17</v>
      </c>
      <c r="D171" s="1194">
        <v>1573251.1369679801</v>
      </c>
      <c r="E171" s="1195">
        <v>92544.184527528239</v>
      </c>
    </row>
    <row r="172" spans="2:13" ht="15" customHeight="1" x14ac:dyDescent="0.3">
      <c r="B172" s="416">
        <v>2007</v>
      </c>
      <c r="C172" s="417">
        <v>31</v>
      </c>
      <c r="D172" s="1192">
        <v>4435756.2997639496</v>
      </c>
      <c r="E172" s="1193">
        <v>143088.91289561128</v>
      </c>
    </row>
    <row r="173" spans="2:13" ht="15" customHeight="1" x14ac:dyDescent="0.3">
      <c r="B173" s="420">
        <v>2008</v>
      </c>
      <c r="C173" s="421">
        <v>33</v>
      </c>
      <c r="D173" s="1194">
        <v>4114631.0914440802</v>
      </c>
      <c r="E173" s="1195">
        <v>124685.79064982061</v>
      </c>
    </row>
    <row r="174" spans="2:13" ht="15" customHeight="1" x14ac:dyDescent="0.3">
      <c r="B174" s="416">
        <v>2009</v>
      </c>
      <c r="C174" s="417">
        <v>57</v>
      </c>
      <c r="D174" s="1192">
        <v>2874615.3134857202</v>
      </c>
      <c r="E174" s="1193">
        <v>50431.847605012634</v>
      </c>
    </row>
    <row r="175" spans="2:13" ht="15" customHeight="1" x14ac:dyDescent="0.3">
      <c r="B175" s="420">
        <v>2010</v>
      </c>
      <c r="C175" s="421">
        <v>11</v>
      </c>
      <c r="D175" s="1194">
        <v>2219410.4861790398</v>
      </c>
      <c r="E175" s="1195">
        <v>201764.58965263999</v>
      </c>
    </row>
    <row r="176" spans="2:13" ht="15" customHeight="1" x14ac:dyDescent="0.3">
      <c r="B176" s="416">
        <v>2011</v>
      </c>
      <c r="C176" s="417">
        <v>12</v>
      </c>
      <c r="D176" s="1192">
        <v>3555781.99598306</v>
      </c>
      <c r="E176" s="1193">
        <v>296315.16633192165</v>
      </c>
    </row>
    <row r="177" spans="2:11" ht="15" customHeight="1" x14ac:dyDescent="0.3">
      <c r="B177" s="420">
        <v>2012</v>
      </c>
      <c r="C177" s="421">
        <v>1</v>
      </c>
      <c r="D177" s="1194">
        <v>58973.2207463425</v>
      </c>
      <c r="E177" s="1195">
        <v>58973.2207463425</v>
      </c>
    </row>
    <row r="178" spans="2:11" ht="15" customHeight="1" x14ac:dyDescent="0.3">
      <c r="B178" s="416">
        <v>2013</v>
      </c>
      <c r="C178" s="417">
        <v>3</v>
      </c>
      <c r="D178" s="1192">
        <v>364415.64508315898</v>
      </c>
      <c r="E178" s="1193">
        <v>121471.88169438632</v>
      </c>
    </row>
    <row r="179" spans="2:11" ht="15" customHeight="1" x14ac:dyDescent="0.3">
      <c r="B179" s="420">
        <v>2014</v>
      </c>
      <c r="C179" s="421">
        <v>1</v>
      </c>
      <c r="D179" s="1194">
        <v>52396.812689886399</v>
      </c>
      <c r="E179" s="1195">
        <v>52396.812689886399</v>
      </c>
    </row>
    <row r="180" spans="2:11" ht="15" customHeight="1" x14ac:dyDescent="0.3">
      <c r="B180" s="416">
        <v>2015</v>
      </c>
      <c r="C180" s="417">
        <v>4</v>
      </c>
      <c r="D180" s="1192">
        <v>498403.34548603097</v>
      </c>
      <c r="E180" s="1193">
        <v>124600.83637150774</v>
      </c>
    </row>
    <row r="181" spans="2:11" ht="15" customHeight="1" x14ac:dyDescent="0.3">
      <c r="B181" s="420">
        <v>2016</v>
      </c>
      <c r="C181" s="421">
        <v>0</v>
      </c>
      <c r="D181" s="1194">
        <v>0</v>
      </c>
      <c r="E181" s="1195">
        <v>0</v>
      </c>
    </row>
    <row r="182" spans="2:11" ht="15" customHeight="1" x14ac:dyDescent="0.3">
      <c r="B182" s="416">
        <v>2017</v>
      </c>
      <c r="C182" s="417">
        <v>24</v>
      </c>
      <c r="D182" s="1192">
        <v>739670.58227502299</v>
      </c>
      <c r="E182" s="1193">
        <v>30819.607594792626</v>
      </c>
    </row>
    <row r="183" spans="2:11" ht="15" customHeight="1" x14ac:dyDescent="0.3">
      <c r="B183" s="420">
        <v>2018</v>
      </c>
      <c r="C183" s="421">
        <v>0</v>
      </c>
      <c r="D183" s="1194">
        <v>0</v>
      </c>
      <c r="E183" s="1195">
        <v>0</v>
      </c>
    </row>
    <row r="184" spans="2:11" ht="15" customHeight="1" x14ac:dyDescent="0.3">
      <c r="B184" s="416">
        <v>2019</v>
      </c>
      <c r="C184" s="417">
        <v>2</v>
      </c>
      <c r="D184" s="1192">
        <v>366978.06095699599</v>
      </c>
      <c r="E184" s="1193">
        <v>183489.030478498</v>
      </c>
    </row>
    <row r="185" spans="2:11" ht="15" customHeight="1" x14ac:dyDescent="0.3">
      <c r="B185" s="420">
        <v>2020</v>
      </c>
      <c r="C185" s="421">
        <v>0</v>
      </c>
      <c r="D185" s="1194">
        <v>0</v>
      </c>
      <c r="E185" s="1195">
        <v>0</v>
      </c>
    </row>
    <row r="186" spans="2:11" ht="15" customHeight="1" x14ac:dyDescent="0.3">
      <c r="B186" s="416">
        <v>2021</v>
      </c>
      <c r="C186" s="417">
        <v>2</v>
      </c>
      <c r="D186" s="1192">
        <v>392551.71831225097</v>
      </c>
      <c r="E186" s="1193">
        <v>196275.85915612549</v>
      </c>
    </row>
    <row r="187" spans="2:11" ht="15" customHeight="1" x14ac:dyDescent="0.3">
      <c r="B187" s="420">
        <v>2022</v>
      </c>
      <c r="C187" s="421">
        <v>0</v>
      </c>
      <c r="D187" s="1194">
        <v>0</v>
      </c>
      <c r="E187" s="1195">
        <v>0</v>
      </c>
      <c r="I187" s="1031"/>
      <c r="J187" s="1031"/>
      <c r="K187" s="1031"/>
    </row>
    <row r="188" spans="2:11" ht="15" customHeight="1" x14ac:dyDescent="0.3">
      <c r="B188" s="416">
        <v>2023</v>
      </c>
      <c r="C188" s="417">
        <v>0</v>
      </c>
      <c r="D188" s="1192">
        <v>0</v>
      </c>
      <c r="E188" s="1193">
        <v>0</v>
      </c>
      <c r="H188" s="1031"/>
      <c r="I188" s="1031"/>
      <c r="J188" s="1031"/>
      <c r="K188" s="1031"/>
    </row>
    <row r="189" spans="2:11" ht="15" customHeight="1" x14ac:dyDescent="0.3">
      <c r="B189" s="420" t="s">
        <v>12667</v>
      </c>
      <c r="C189" s="421">
        <v>4</v>
      </c>
      <c r="D189" s="1194">
        <v>1319765.48697</v>
      </c>
      <c r="E189" s="1195">
        <v>329941.37174249999</v>
      </c>
      <c r="H189" s="1031"/>
      <c r="I189" s="1031"/>
      <c r="J189" s="1031"/>
      <c r="K189" s="1031"/>
    </row>
    <row r="190" spans="2:11" ht="15" customHeight="1" x14ac:dyDescent="0.3">
      <c r="B190" s="416">
        <v>2025</v>
      </c>
      <c r="C190" s="417">
        <v>0</v>
      </c>
      <c r="D190" s="1192">
        <v>0</v>
      </c>
      <c r="E190" s="1193">
        <v>0</v>
      </c>
      <c r="H190" s="1031"/>
      <c r="I190" s="1031"/>
      <c r="J190" s="1031"/>
      <c r="K190" s="1031"/>
    </row>
    <row r="191" spans="2:11" ht="15" customHeight="1" x14ac:dyDescent="0.3">
      <c r="B191" s="234" t="s">
        <v>162</v>
      </c>
      <c r="C191" s="236">
        <v>2126</v>
      </c>
      <c r="D191" s="1196">
        <v>124950426.58560032</v>
      </c>
      <c r="E191" s="1196">
        <v>58772.543078833638</v>
      </c>
    </row>
    <row r="192" spans="2:11" ht="15" customHeight="1" x14ac:dyDescent="0.3">
      <c r="B192" s="1407" t="s">
        <v>12478</v>
      </c>
      <c r="C192" s="1407"/>
      <c r="D192" s="1407"/>
      <c r="E192" s="1407"/>
    </row>
    <row r="193" spans="2:7" ht="15" customHeight="1" x14ac:dyDescent="0.3">
      <c r="B193" s="1408" t="s">
        <v>12668</v>
      </c>
      <c r="C193" s="1408"/>
      <c r="D193" s="1408"/>
      <c r="E193" s="1408"/>
    </row>
    <row r="194" spans="2:7" ht="15" customHeight="1" x14ac:dyDescent="0.3">
      <c r="B194" s="1191"/>
      <c r="C194" s="1191"/>
      <c r="D194" s="1191"/>
      <c r="E194" s="1191"/>
    </row>
    <row r="195" spans="2:7" ht="15" customHeight="1" x14ac:dyDescent="0.3"/>
    <row r="196" spans="2:7" ht="15" customHeight="1" x14ac:dyDescent="0.25">
      <c r="B196" s="1406" t="s">
        <v>261</v>
      </c>
      <c r="C196" s="1387"/>
      <c r="D196" s="1387"/>
      <c r="E196" s="1387"/>
    </row>
    <row r="197" spans="2:7" ht="15" customHeight="1" x14ac:dyDescent="0.3">
      <c r="B197" s="261" t="s">
        <v>12546</v>
      </c>
      <c r="C197" s="413"/>
      <c r="D197" s="413"/>
      <c r="E197" s="386"/>
    </row>
    <row r="198" spans="2:7" ht="15" customHeight="1" x14ac:dyDescent="0.3">
      <c r="B198" s="265" t="s">
        <v>0</v>
      </c>
      <c r="C198" s="228" t="s">
        <v>12477</v>
      </c>
      <c r="D198" s="265" t="s">
        <v>109</v>
      </c>
      <c r="E198" s="265" t="s">
        <v>110</v>
      </c>
    </row>
    <row r="199" spans="2:7" ht="15" customHeight="1" x14ac:dyDescent="0.3">
      <c r="B199" s="416">
        <v>1987</v>
      </c>
      <c r="C199" s="417">
        <v>0</v>
      </c>
      <c r="D199" s="1192">
        <v>0</v>
      </c>
      <c r="E199" s="1193">
        <v>0</v>
      </c>
      <c r="F199" s="380"/>
      <c r="G199" s="380"/>
    </row>
    <row r="200" spans="2:7" ht="15" customHeight="1" x14ac:dyDescent="0.3">
      <c r="B200" s="420">
        <v>1988</v>
      </c>
      <c r="C200" s="421">
        <v>2</v>
      </c>
      <c r="D200" s="1194">
        <v>15778.7079498812</v>
      </c>
      <c r="E200" s="1195">
        <v>7889.3539749406</v>
      </c>
    </row>
    <row r="201" spans="2:7" ht="15" customHeight="1" x14ac:dyDescent="0.3">
      <c r="B201" s="416">
        <v>1989</v>
      </c>
      <c r="C201" s="417">
        <v>2</v>
      </c>
      <c r="D201" s="1192">
        <v>81182.743016734603</v>
      </c>
      <c r="E201" s="1193">
        <v>40591.371508367301</v>
      </c>
    </row>
    <row r="202" spans="2:7" ht="15" customHeight="1" x14ac:dyDescent="0.3">
      <c r="B202" s="420">
        <v>1990</v>
      </c>
      <c r="C202" s="421">
        <v>0</v>
      </c>
      <c r="D202" s="1194">
        <v>0</v>
      </c>
      <c r="E202" s="1195">
        <v>0</v>
      </c>
    </row>
    <row r="203" spans="2:7" ht="15" customHeight="1" x14ac:dyDescent="0.3">
      <c r="B203" s="416">
        <v>1991</v>
      </c>
      <c r="C203" s="417">
        <v>2</v>
      </c>
      <c r="D203" s="1192">
        <v>58825.652545013203</v>
      </c>
      <c r="E203" s="1193">
        <v>29412.826272506602</v>
      </c>
    </row>
    <row r="204" spans="2:7" ht="15" customHeight="1" x14ac:dyDescent="0.3">
      <c r="B204" s="420">
        <v>1992</v>
      </c>
      <c r="C204" s="421">
        <v>1</v>
      </c>
      <c r="D204" s="1194">
        <v>36455.939109233601</v>
      </c>
      <c r="E204" s="1195">
        <v>36455.939109233601</v>
      </c>
    </row>
    <row r="205" spans="2:7" ht="15" customHeight="1" x14ac:dyDescent="0.3">
      <c r="B205" s="416">
        <v>1993</v>
      </c>
      <c r="C205" s="417">
        <v>0</v>
      </c>
      <c r="D205" s="1192">
        <v>0</v>
      </c>
      <c r="E205" s="1193">
        <v>0</v>
      </c>
    </row>
    <row r="206" spans="2:7" ht="15" customHeight="1" x14ac:dyDescent="0.3">
      <c r="B206" s="420">
        <v>1994</v>
      </c>
      <c r="C206" s="421">
        <v>0</v>
      </c>
      <c r="D206" s="1194">
        <v>0</v>
      </c>
      <c r="E206" s="1195">
        <v>0</v>
      </c>
    </row>
    <row r="207" spans="2:7" ht="15" customHeight="1" x14ac:dyDescent="0.3">
      <c r="B207" s="416">
        <v>1995</v>
      </c>
      <c r="C207" s="417">
        <v>0</v>
      </c>
      <c r="D207" s="1192">
        <v>0</v>
      </c>
      <c r="E207" s="1193">
        <v>0</v>
      </c>
    </row>
    <row r="208" spans="2:7" ht="15" customHeight="1" x14ac:dyDescent="0.3">
      <c r="B208" s="420">
        <v>1996</v>
      </c>
      <c r="C208" s="421">
        <v>2</v>
      </c>
      <c r="D208" s="1194">
        <v>30604.072626364999</v>
      </c>
      <c r="E208" s="1195">
        <v>15302.0363131825</v>
      </c>
    </row>
    <row r="209" spans="2:5" ht="15" customHeight="1" x14ac:dyDescent="0.3">
      <c r="B209" s="416">
        <v>1997</v>
      </c>
      <c r="C209" s="417">
        <v>0</v>
      </c>
      <c r="D209" s="1192">
        <v>0</v>
      </c>
      <c r="E209" s="1193">
        <v>0</v>
      </c>
    </row>
    <row r="210" spans="2:5" ht="15" customHeight="1" x14ac:dyDescent="0.3">
      <c r="B210" s="420">
        <v>1998</v>
      </c>
      <c r="C210" s="421">
        <v>0</v>
      </c>
      <c r="D210" s="1194">
        <v>0</v>
      </c>
      <c r="E210" s="1195">
        <v>0</v>
      </c>
    </row>
    <row r="211" spans="2:5" ht="15" customHeight="1" x14ac:dyDescent="0.3">
      <c r="B211" s="416">
        <v>1999</v>
      </c>
      <c r="C211" s="417">
        <v>0</v>
      </c>
      <c r="D211" s="1192">
        <v>0</v>
      </c>
      <c r="E211" s="1193">
        <v>0</v>
      </c>
    </row>
    <row r="212" spans="2:5" ht="15" customHeight="1" x14ac:dyDescent="0.3">
      <c r="B212" s="420">
        <v>2000</v>
      </c>
      <c r="C212" s="421">
        <v>0</v>
      </c>
      <c r="D212" s="1194">
        <v>0</v>
      </c>
      <c r="E212" s="1195">
        <v>0</v>
      </c>
    </row>
    <row r="213" spans="2:5" ht="15" customHeight="1" x14ac:dyDescent="0.3">
      <c r="B213" s="416">
        <v>2001</v>
      </c>
      <c r="C213" s="417">
        <v>0</v>
      </c>
      <c r="D213" s="1192">
        <v>0</v>
      </c>
      <c r="E213" s="1193">
        <v>0</v>
      </c>
    </row>
    <row r="214" spans="2:5" ht="15" customHeight="1" x14ac:dyDescent="0.3">
      <c r="B214" s="420">
        <v>2002</v>
      </c>
      <c r="C214" s="421">
        <v>0</v>
      </c>
      <c r="D214" s="1194">
        <v>0</v>
      </c>
      <c r="E214" s="1195">
        <v>0</v>
      </c>
    </row>
    <row r="215" spans="2:5" ht="15" customHeight="1" x14ac:dyDescent="0.3">
      <c r="B215" s="416">
        <v>2003</v>
      </c>
      <c r="C215" s="417">
        <v>0</v>
      </c>
      <c r="D215" s="1192">
        <v>0</v>
      </c>
      <c r="E215" s="1193">
        <v>0</v>
      </c>
    </row>
    <row r="216" spans="2:5" ht="15" customHeight="1" x14ac:dyDescent="0.3">
      <c r="B216" s="420">
        <v>2004</v>
      </c>
      <c r="C216" s="421">
        <v>0</v>
      </c>
      <c r="D216" s="1194">
        <v>0</v>
      </c>
      <c r="E216" s="1195">
        <v>0</v>
      </c>
    </row>
    <row r="217" spans="2:5" ht="15" customHeight="1" x14ac:dyDescent="0.3">
      <c r="B217" s="416">
        <v>2005</v>
      </c>
      <c r="C217" s="417">
        <v>0</v>
      </c>
      <c r="D217" s="1192">
        <v>0</v>
      </c>
      <c r="E217" s="1193">
        <v>0</v>
      </c>
    </row>
    <row r="218" spans="2:5" ht="15" customHeight="1" x14ac:dyDescent="0.3">
      <c r="B218" s="420">
        <v>2006</v>
      </c>
      <c r="C218" s="421">
        <v>0</v>
      </c>
      <c r="D218" s="1194">
        <v>0</v>
      </c>
      <c r="E218" s="1195">
        <v>0</v>
      </c>
    </row>
    <row r="219" spans="2:5" ht="15" customHeight="1" x14ac:dyDescent="0.3">
      <c r="B219" s="416">
        <v>2007</v>
      </c>
      <c r="C219" s="417">
        <v>0</v>
      </c>
      <c r="D219" s="1192">
        <v>0</v>
      </c>
      <c r="E219" s="1193">
        <v>0</v>
      </c>
    </row>
    <row r="220" spans="2:5" ht="15" customHeight="1" x14ac:dyDescent="0.3">
      <c r="B220" s="420">
        <v>2008</v>
      </c>
      <c r="C220" s="421">
        <v>1</v>
      </c>
      <c r="D220" s="1194">
        <v>16644.660582335899</v>
      </c>
      <c r="E220" s="1195">
        <v>16644.660582335899</v>
      </c>
    </row>
    <row r="221" spans="2:5" ht="15" customHeight="1" x14ac:dyDescent="0.3">
      <c r="B221" s="416">
        <v>2009</v>
      </c>
      <c r="C221" s="417">
        <v>0</v>
      </c>
      <c r="D221" s="1192">
        <v>0</v>
      </c>
      <c r="E221" s="1193">
        <v>0</v>
      </c>
    </row>
    <row r="222" spans="2:5" ht="15" customHeight="1" x14ac:dyDescent="0.3">
      <c r="B222" s="420">
        <v>2010</v>
      </c>
      <c r="C222" s="421">
        <v>1</v>
      </c>
      <c r="D222" s="1194">
        <v>80.353250182161403</v>
      </c>
      <c r="E222" s="1195">
        <v>80.353250182161403</v>
      </c>
    </row>
    <row r="223" spans="2:5" ht="15" customHeight="1" x14ac:dyDescent="0.3">
      <c r="B223" s="416">
        <v>2011</v>
      </c>
      <c r="C223" s="417">
        <v>0</v>
      </c>
      <c r="D223" s="1192">
        <v>0</v>
      </c>
      <c r="E223" s="1193">
        <v>0</v>
      </c>
    </row>
    <row r="224" spans="2:5" ht="15" customHeight="1" x14ac:dyDescent="0.3">
      <c r="B224" s="420">
        <v>2012</v>
      </c>
      <c r="C224" s="421">
        <v>3</v>
      </c>
      <c r="D224" s="1194">
        <v>17793.6441907068</v>
      </c>
      <c r="E224" s="1195">
        <v>5931.2147302355997</v>
      </c>
    </row>
    <row r="225" spans="2:5" ht="15" customHeight="1" x14ac:dyDescent="0.3">
      <c r="B225" s="416">
        <v>2013</v>
      </c>
      <c r="C225" s="417">
        <v>0</v>
      </c>
      <c r="D225" s="1192">
        <v>0</v>
      </c>
      <c r="E225" s="1193">
        <v>0</v>
      </c>
    </row>
    <row r="226" spans="2:5" ht="15" customHeight="1" x14ac:dyDescent="0.3">
      <c r="B226" s="420">
        <v>2014</v>
      </c>
      <c r="C226" s="421">
        <v>0</v>
      </c>
      <c r="D226" s="1194">
        <v>0</v>
      </c>
      <c r="E226" s="1195">
        <v>0</v>
      </c>
    </row>
    <row r="227" spans="2:5" ht="15" customHeight="1" x14ac:dyDescent="0.3">
      <c r="B227" s="416">
        <v>2015</v>
      </c>
      <c r="C227" s="417">
        <v>0</v>
      </c>
      <c r="D227" s="1192">
        <v>0</v>
      </c>
      <c r="E227" s="1193">
        <v>0</v>
      </c>
    </row>
    <row r="228" spans="2:5" ht="15" customHeight="1" x14ac:dyDescent="0.3">
      <c r="B228" s="420">
        <v>2016</v>
      </c>
      <c r="C228" s="421">
        <v>0</v>
      </c>
      <c r="D228" s="1194">
        <v>0</v>
      </c>
      <c r="E228" s="1195">
        <v>0</v>
      </c>
    </row>
    <row r="229" spans="2:5" ht="15" customHeight="1" x14ac:dyDescent="0.3">
      <c r="B229" s="416">
        <v>2017</v>
      </c>
      <c r="C229" s="417">
        <v>0</v>
      </c>
      <c r="D229" s="1192">
        <v>0</v>
      </c>
      <c r="E229" s="1193">
        <v>0</v>
      </c>
    </row>
    <row r="230" spans="2:5" ht="15" customHeight="1" x14ac:dyDescent="0.3">
      <c r="B230" s="420">
        <v>2018</v>
      </c>
      <c r="C230" s="421">
        <v>0</v>
      </c>
      <c r="D230" s="1194">
        <v>0</v>
      </c>
      <c r="E230" s="1195">
        <v>0</v>
      </c>
    </row>
    <row r="231" spans="2:5" ht="15" customHeight="1" x14ac:dyDescent="0.3">
      <c r="B231" s="416">
        <v>2019</v>
      </c>
      <c r="C231" s="417">
        <v>0</v>
      </c>
      <c r="D231" s="1192">
        <v>0</v>
      </c>
      <c r="E231" s="1193">
        <v>0</v>
      </c>
    </row>
    <row r="232" spans="2:5" ht="15" customHeight="1" x14ac:dyDescent="0.3">
      <c r="B232" s="420">
        <v>2020</v>
      </c>
      <c r="C232" s="421">
        <v>0</v>
      </c>
      <c r="D232" s="1194">
        <v>0</v>
      </c>
      <c r="E232" s="1195">
        <v>0</v>
      </c>
    </row>
    <row r="233" spans="2:5" ht="15" customHeight="1" x14ac:dyDescent="0.3">
      <c r="B233" s="416">
        <v>2021</v>
      </c>
      <c r="C233" s="417">
        <v>0</v>
      </c>
      <c r="D233" s="1192">
        <v>0</v>
      </c>
      <c r="E233" s="1193">
        <v>0</v>
      </c>
    </row>
    <row r="234" spans="2:5" ht="15" customHeight="1" x14ac:dyDescent="0.3">
      <c r="B234" s="420">
        <v>2022</v>
      </c>
      <c r="C234" s="421">
        <v>0</v>
      </c>
      <c r="D234" s="1194">
        <v>0</v>
      </c>
      <c r="E234" s="1195">
        <v>0</v>
      </c>
    </row>
    <row r="235" spans="2:5" ht="15" customHeight="1" x14ac:dyDescent="0.3">
      <c r="B235" s="416">
        <v>2023</v>
      </c>
      <c r="C235" s="417">
        <v>0</v>
      </c>
      <c r="D235" s="1192">
        <v>0</v>
      </c>
      <c r="E235" s="1193">
        <v>0</v>
      </c>
    </row>
    <row r="236" spans="2:5" ht="15" customHeight="1" x14ac:dyDescent="0.3">
      <c r="B236" s="420">
        <v>2024</v>
      </c>
      <c r="C236" s="421">
        <v>0</v>
      </c>
      <c r="D236" s="1194">
        <v>0</v>
      </c>
      <c r="E236" s="1195">
        <v>0</v>
      </c>
    </row>
    <row r="237" spans="2:5" ht="15" customHeight="1" x14ac:dyDescent="0.3">
      <c r="B237" s="416">
        <v>2025</v>
      </c>
      <c r="C237" s="417">
        <v>0</v>
      </c>
      <c r="D237" s="1192">
        <v>0</v>
      </c>
      <c r="E237" s="1193">
        <v>0</v>
      </c>
    </row>
    <row r="238" spans="2:5" ht="15" customHeight="1" x14ac:dyDescent="0.3">
      <c r="B238" s="234" t="s">
        <v>162</v>
      </c>
      <c r="C238" s="236">
        <v>14</v>
      </c>
      <c r="D238" s="1196">
        <v>257365.77327045248</v>
      </c>
      <c r="E238" s="1196">
        <v>18383.269519318033</v>
      </c>
    </row>
    <row r="239" spans="2:5" ht="15" customHeight="1" x14ac:dyDescent="0.3">
      <c r="B239" s="1067" t="s">
        <v>12478</v>
      </c>
      <c r="D239" s="450"/>
    </row>
    <row r="240" spans="2:5" ht="15" customHeight="1" x14ac:dyDescent="0.3">
      <c r="B240" s="1075"/>
      <c r="D240" s="450"/>
    </row>
    <row r="241" spans="2:13" ht="15" customHeight="1" x14ac:dyDescent="0.3"/>
    <row r="242" spans="2:13" ht="15" customHeight="1" x14ac:dyDescent="0.25">
      <c r="B242" s="1405" t="s">
        <v>263</v>
      </c>
      <c r="C242" s="1387"/>
      <c r="D242" s="1387"/>
      <c r="E242" s="1387"/>
    </row>
    <row r="243" spans="2:13" ht="15" customHeight="1" x14ac:dyDescent="0.25">
      <c r="B243" s="1405" t="s">
        <v>264</v>
      </c>
      <c r="C243" s="1387"/>
      <c r="D243" s="1387"/>
      <c r="E243" s="1387"/>
    </row>
    <row r="244" spans="2:13" ht="15" customHeight="1" x14ac:dyDescent="0.3">
      <c r="B244" s="261" t="s">
        <v>12546</v>
      </c>
      <c r="C244" s="413"/>
      <c r="D244" s="413"/>
      <c r="E244" s="386"/>
    </row>
    <row r="245" spans="2:13" ht="15" customHeight="1" x14ac:dyDescent="0.3">
      <c r="B245" s="265" t="s">
        <v>0</v>
      </c>
      <c r="C245" s="228" t="s">
        <v>12477</v>
      </c>
      <c r="D245" s="265" t="s">
        <v>109</v>
      </c>
      <c r="E245" s="265" t="s">
        <v>110</v>
      </c>
    </row>
    <row r="246" spans="2:13" s="449" customFormat="1" ht="15" customHeight="1" x14ac:dyDescent="0.3">
      <c r="B246" s="416">
        <v>1987</v>
      </c>
      <c r="C246" s="417">
        <v>0</v>
      </c>
      <c r="D246" s="1192">
        <v>0</v>
      </c>
      <c r="E246" s="1193">
        <v>0</v>
      </c>
      <c r="F246" s="448"/>
      <c r="G246" s="448"/>
      <c r="H246" s="436"/>
      <c r="I246" s="436"/>
      <c r="J246" s="436"/>
      <c r="K246" s="436"/>
      <c r="L246" s="436"/>
      <c r="M246" s="436"/>
    </row>
    <row r="247" spans="2:13" ht="15" customHeight="1" x14ac:dyDescent="0.3">
      <c r="B247" s="420">
        <v>1988</v>
      </c>
      <c r="C247" s="421">
        <v>1</v>
      </c>
      <c r="D247" s="1194">
        <v>14025.5181776722</v>
      </c>
      <c r="E247" s="1195">
        <v>14025.5181776722</v>
      </c>
    </row>
    <row r="248" spans="2:13" ht="15" customHeight="1" x14ac:dyDescent="0.3">
      <c r="B248" s="416">
        <v>1989</v>
      </c>
      <c r="C248" s="417">
        <v>0</v>
      </c>
      <c r="D248" s="1192">
        <v>0</v>
      </c>
      <c r="E248" s="1193">
        <v>0</v>
      </c>
    </row>
    <row r="249" spans="2:13" ht="15" customHeight="1" x14ac:dyDescent="0.3">
      <c r="B249" s="420">
        <v>1990</v>
      </c>
      <c r="C249" s="421">
        <v>0</v>
      </c>
      <c r="D249" s="1194">
        <v>0</v>
      </c>
      <c r="E249" s="1195">
        <v>0</v>
      </c>
    </row>
    <row r="250" spans="2:13" ht="15" customHeight="1" x14ac:dyDescent="0.3">
      <c r="B250" s="416">
        <v>1991</v>
      </c>
      <c r="C250" s="417">
        <v>1</v>
      </c>
      <c r="D250" s="1192">
        <v>1459.65142560394</v>
      </c>
      <c r="E250" s="1193">
        <v>1459.65142560394</v>
      </c>
    </row>
    <row r="251" spans="2:13" ht="15" customHeight="1" x14ac:dyDescent="0.3">
      <c r="B251" s="420">
        <v>1992</v>
      </c>
      <c r="C251" s="421">
        <v>0</v>
      </c>
      <c r="D251" s="1194">
        <v>0</v>
      </c>
      <c r="E251" s="1195">
        <v>0</v>
      </c>
      <c r="F251" s="815"/>
      <c r="G251" s="815"/>
    </row>
    <row r="252" spans="2:13" ht="15" customHeight="1" x14ac:dyDescent="0.3">
      <c r="B252" s="416">
        <v>1993</v>
      </c>
      <c r="C252" s="417">
        <v>0</v>
      </c>
      <c r="D252" s="1192">
        <v>0</v>
      </c>
      <c r="E252" s="1193">
        <v>0</v>
      </c>
    </row>
    <row r="253" spans="2:13" ht="15" customHeight="1" x14ac:dyDescent="0.3">
      <c r="B253" s="420">
        <v>1994</v>
      </c>
      <c r="C253" s="421">
        <v>0</v>
      </c>
      <c r="D253" s="1194">
        <v>0</v>
      </c>
      <c r="E253" s="1195">
        <v>0</v>
      </c>
    </row>
    <row r="254" spans="2:13" ht="15" customHeight="1" x14ac:dyDescent="0.3">
      <c r="B254" s="416">
        <v>1995</v>
      </c>
      <c r="C254" s="417">
        <v>0</v>
      </c>
      <c r="D254" s="1192">
        <v>0</v>
      </c>
      <c r="E254" s="1193">
        <v>0</v>
      </c>
    </row>
    <row r="255" spans="2:13" ht="15" customHeight="1" x14ac:dyDescent="0.3">
      <c r="B255" s="420">
        <v>1996</v>
      </c>
      <c r="C255" s="421">
        <v>0</v>
      </c>
      <c r="D255" s="1194">
        <v>0</v>
      </c>
      <c r="E255" s="1195">
        <v>0</v>
      </c>
    </row>
    <row r="256" spans="2:13" ht="15" customHeight="1" x14ac:dyDescent="0.3">
      <c r="B256" s="416">
        <v>1997</v>
      </c>
      <c r="C256" s="417">
        <v>0</v>
      </c>
      <c r="D256" s="1192">
        <v>0</v>
      </c>
      <c r="E256" s="1193">
        <v>0</v>
      </c>
    </row>
    <row r="257" spans="2:13" ht="15" customHeight="1" x14ac:dyDescent="0.3">
      <c r="B257" s="420">
        <v>1998</v>
      </c>
      <c r="C257" s="421">
        <v>0</v>
      </c>
      <c r="D257" s="1194">
        <v>0</v>
      </c>
      <c r="E257" s="1195">
        <v>0</v>
      </c>
    </row>
    <row r="258" spans="2:13" ht="15" customHeight="1" x14ac:dyDescent="0.3">
      <c r="B258" s="416">
        <v>1999</v>
      </c>
      <c r="C258" s="417">
        <v>0</v>
      </c>
      <c r="D258" s="1192">
        <v>0</v>
      </c>
      <c r="E258" s="1193">
        <v>0</v>
      </c>
    </row>
    <row r="259" spans="2:13" ht="15" customHeight="1" x14ac:dyDescent="0.3">
      <c r="B259" s="420">
        <v>2000</v>
      </c>
      <c r="C259" s="421">
        <v>2</v>
      </c>
      <c r="D259" s="1194">
        <v>58489.205408517802</v>
      </c>
      <c r="E259" s="1195">
        <v>29244.602704258901</v>
      </c>
    </row>
    <row r="260" spans="2:13" ht="15" customHeight="1" x14ac:dyDescent="0.3">
      <c r="B260" s="416">
        <v>2001</v>
      </c>
      <c r="C260" s="417">
        <v>0</v>
      </c>
      <c r="D260" s="1192">
        <v>0</v>
      </c>
      <c r="E260" s="1193">
        <v>0</v>
      </c>
    </row>
    <row r="261" spans="2:13" ht="15" customHeight="1" x14ac:dyDescent="0.3">
      <c r="B261" s="420">
        <v>2002</v>
      </c>
      <c r="C261" s="421">
        <v>1</v>
      </c>
      <c r="D261" s="1194">
        <v>144372.01970677299</v>
      </c>
      <c r="E261" s="1195">
        <v>144372.01970677299</v>
      </c>
    </row>
    <row r="262" spans="2:13" ht="15" customHeight="1" x14ac:dyDescent="0.3">
      <c r="B262" s="416">
        <v>2003</v>
      </c>
      <c r="C262" s="417">
        <v>0</v>
      </c>
      <c r="D262" s="1192">
        <v>0</v>
      </c>
      <c r="E262" s="1193">
        <v>0</v>
      </c>
      <c r="H262" s="449"/>
      <c r="I262" s="449"/>
      <c r="J262" s="449"/>
      <c r="K262" s="449"/>
      <c r="L262" s="449"/>
      <c r="M262" s="449"/>
    </row>
    <row r="263" spans="2:13" ht="15" customHeight="1" x14ac:dyDescent="0.3">
      <c r="B263" s="420">
        <v>2004</v>
      </c>
      <c r="C263" s="421">
        <v>0</v>
      </c>
      <c r="D263" s="1194">
        <v>0</v>
      </c>
      <c r="E263" s="1195">
        <v>0</v>
      </c>
    </row>
    <row r="264" spans="2:13" ht="15" customHeight="1" x14ac:dyDescent="0.3">
      <c r="B264" s="416">
        <v>2005</v>
      </c>
      <c r="C264" s="417">
        <v>0</v>
      </c>
      <c r="D264" s="1192">
        <v>0</v>
      </c>
      <c r="E264" s="1193">
        <v>0</v>
      </c>
    </row>
    <row r="265" spans="2:13" ht="15" customHeight="1" x14ac:dyDescent="0.3">
      <c r="B265" s="420">
        <v>2006</v>
      </c>
      <c r="C265" s="421">
        <v>0</v>
      </c>
      <c r="D265" s="1194">
        <v>0</v>
      </c>
      <c r="E265" s="1195">
        <v>0</v>
      </c>
    </row>
    <row r="266" spans="2:13" ht="15" customHeight="1" x14ac:dyDescent="0.3">
      <c r="B266" s="416">
        <v>2007</v>
      </c>
      <c r="C266" s="417">
        <v>0</v>
      </c>
      <c r="D266" s="1192">
        <v>0</v>
      </c>
      <c r="E266" s="1193">
        <v>0</v>
      </c>
    </row>
    <row r="267" spans="2:13" ht="15" customHeight="1" x14ac:dyDescent="0.3">
      <c r="B267" s="420">
        <v>2008</v>
      </c>
      <c r="C267" s="421">
        <v>0</v>
      </c>
      <c r="D267" s="1194">
        <v>0</v>
      </c>
      <c r="E267" s="1195">
        <v>0</v>
      </c>
      <c r="F267" s="815"/>
      <c r="G267" s="815"/>
      <c r="H267" s="816"/>
      <c r="I267" s="816"/>
      <c r="J267" s="816"/>
    </row>
    <row r="268" spans="2:13" ht="15" customHeight="1" x14ac:dyDescent="0.3">
      <c r="B268" s="416">
        <v>2009</v>
      </c>
      <c r="C268" s="417">
        <v>0</v>
      </c>
      <c r="D268" s="1192">
        <v>0</v>
      </c>
      <c r="E268" s="1193">
        <v>0</v>
      </c>
      <c r="H268" s="437"/>
      <c r="I268" s="437"/>
    </row>
    <row r="269" spans="2:13" ht="15" customHeight="1" x14ac:dyDescent="0.3">
      <c r="B269" s="420">
        <v>2010</v>
      </c>
      <c r="C269" s="421">
        <v>0</v>
      </c>
      <c r="D269" s="1194">
        <v>0</v>
      </c>
      <c r="E269" s="1195">
        <v>0</v>
      </c>
      <c r="H269" s="437"/>
      <c r="I269" s="437"/>
    </row>
    <row r="270" spans="2:13" ht="15" customHeight="1" x14ac:dyDescent="0.3">
      <c r="B270" s="416">
        <v>2011</v>
      </c>
      <c r="C270" s="417">
        <v>0</v>
      </c>
      <c r="D270" s="1192">
        <v>0</v>
      </c>
      <c r="E270" s="1193">
        <v>0</v>
      </c>
      <c r="H270" s="437"/>
      <c r="I270" s="437"/>
    </row>
    <row r="271" spans="2:13" ht="15" customHeight="1" x14ac:dyDescent="0.3">
      <c r="B271" s="420">
        <v>2012</v>
      </c>
      <c r="C271" s="421">
        <v>0</v>
      </c>
      <c r="D271" s="1194">
        <v>0</v>
      </c>
      <c r="E271" s="1195">
        <v>0</v>
      </c>
      <c r="H271" s="437"/>
      <c r="I271" s="437"/>
    </row>
    <row r="272" spans="2:13" ht="15" customHeight="1" x14ac:dyDescent="0.3">
      <c r="B272" s="416">
        <v>2013</v>
      </c>
      <c r="C272" s="417">
        <v>0</v>
      </c>
      <c r="D272" s="1192">
        <v>0</v>
      </c>
      <c r="E272" s="1193">
        <v>0</v>
      </c>
      <c r="H272" s="437"/>
      <c r="I272" s="437"/>
    </row>
    <row r="273" spans="2:10" ht="15" customHeight="1" x14ac:dyDescent="0.3">
      <c r="B273" s="420">
        <v>2014</v>
      </c>
      <c r="C273" s="421">
        <v>0</v>
      </c>
      <c r="D273" s="1194">
        <v>0</v>
      </c>
      <c r="E273" s="1195">
        <v>0</v>
      </c>
      <c r="H273" s="437"/>
      <c r="I273" s="437"/>
    </row>
    <row r="274" spans="2:10" ht="15" customHeight="1" x14ac:dyDescent="0.3">
      <c r="B274" s="416">
        <v>2015</v>
      </c>
      <c r="C274" s="417">
        <v>0</v>
      </c>
      <c r="D274" s="1192">
        <v>0</v>
      </c>
      <c r="E274" s="1193">
        <v>0</v>
      </c>
      <c r="H274" s="437"/>
      <c r="I274" s="437"/>
    </row>
    <row r="275" spans="2:10" ht="15" customHeight="1" x14ac:dyDescent="0.3">
      <c r="B275" s="420">
        <v>2016</v>
      </c>
      <c r="C275" s="421">
        <v>0</v>
      </c>
      <c r="D275" s="1194">
        <v>0</v>
      </c>
      <c r="E275" s="1195">
        <v>0</v>
      </c>
      <c r="H275" s="437"/>
      <c r="I275" s="437"/>
    </row>
    <row r="276" spans="2:10" ht="15" customHeight="1" x14ac:dyDescent="0.3">
      <c r="B276" s="416">
        <v>2017</v>
      </c>
      <c r="C276" s="417">
        <v>0</v>
      </c>
      <c r="D276" s="1192">
        <v>0</v>
      </c>
      <c r="E276" s="1193">
        <v>0</v>
      </c>
      <c r="H276" s="437"/>
      <c r="I276" s="437"/>
    </row>
    <row r="277" spans="2:10" ht="15" customHeight="1" x14ac:dyDescent="0.3">
      <c r="B277" s="420">
        <v>2018</v>
      </c>
      <c r="C277" s="421">
        <v>1</v>
      </c>
      <c r="D277" s="1194">
        <v>184699.88358102099</v>
      </c>
      <c r="E277" s="1195">
        <v>184699.88358102099</v>
      </c>
      <c r="H277" s="437"/>
      <c r="I277" s="437"/>
    </row>
    <row r="278" spans="2:10" ht="15" customHeight="1" x14ac:dyDescent="0.3">
      <c r="B278" s="416">
        <v>2019</v>
      </c>
      <c r="C278" s="417">
        <v>0</v>
      </c>
      <c r="D278" s="1192">
        <v>0</v>
      </c>
      <c r="E278" s="1193">
        <v>0</v>
      </c>
      <c r="H278" s="437"/>
      <c r="I278" s="437"/>
    </row>
    <row r="279" spans="2:10" ht="15" customHeight="1" x14ac:dyDescent="0.3">
      <c r="B279" s="420">
        <v>2020</v>
      </c>
      <c r="C279" s="421">
        <v>1</v>
      </c>
      <c r="D279" s="1194">
        <v>1841.54785416189</v>
      </c>
      <c r="E279" s="1195">
        <v>1841.54785416189</v>
      </c>
      <c r="H279" s="437"/>
      <c r="I279" s="437"/>
    </row>
    <row r="280" spans="2:10" ht="15" customHeight="1" x14ac:dyDescent="0.3">
      <c r="B280" s="416">
        <v>2021</v>
      </c>
      <c r="C280" s="417">
        <v>0</v>
      </c>
      <c r="D280" s="1192">
        <v>0</v>
      </c>
      <c r="E280" s="1193">
        <v>0</v>
      </c>
      <c r="H280" s="437"/>
      <c r="I280" s="437"/>
    </row>
    <row r="281" spans="2:10" ht="15" customHeight="1" x14ac:dyDescent="0.3">
      <c r="B281" s="420">
        <v>2022</v>
      </c>
      <c r="C281" s="421">
        <v>0</v>
      </c>
      <c r="D281" s="1194">
        <v>0</v>
      </c>
      <c r="E281" s="1195">
        <v>0</v>
      </c>
      <c r="H281" s="437"/>
      <c r="I281" s="437"/>
    </row>
    <row r="282" spans="2:10" ht="15" customHeight="1" x14ac:dyDescent="0.3">
      <c r="B282" s="416">
        <v>2023</v>
      </c>
      <c r="C282" s="417">
        <v>0</v>
      </c>
      <c r="D282" s="1192">
        <v>0</v>
      </c>
      <c r="E282" s="1193">
        <v>0</v>
      </c>
      <c r="H282" s="437"/>
      <c r="I282" s="437"/>
    </row>
    <row r="283" spans="2:10" ht="15" customHeight="1" x14ac:dyDescent="0.3">
      <c r="B283" s="420">
        <v>2024</v>
      </c>
      <c r="C283" s="421">
        <v>0</v>
      </c>
      <c r="D283" s="1194">
        <v>0</v>
      </c>
      <c r="E283" s="1195">
        <v>0</v>
      </c>
      <c r="F283" s="451"/>
      <c r="G283" s="451"/>
      <c r="H283" s="437"/>
      <c r="I283" s="437"/>
    </row>
    <row r="284" spans="2:10" ht="15" customHeight="1" x14ac:dyDescent="0.3">
      <c r="B284" s="416">
        <v>2025</v>
      </c>
      <c r="C284" s="417">
        <v>0</v>
      </c>
      <c r="D284" s="1192">
        <v>0</v>
      </c>
      <c r="E284" s="1193">
        <v>0</v>
      </c>
      <c r="F284" s="451"/>
      <c r="G284" s="451"/>
      <c r="H284" s="437"/>
      <c r="I284" s="437"/>
    </row>
    <row r="285" spans="2:10" ht="15" customHeight="1" x14ac:dyDescent="0.3">
      <c r="B285" s="234" t="s">
        <v>162</v>
      </c>
      <c r="C285" s="236">
        <v>7</v>
      </c>
      <c r="D285" s="1196">
        <v>404887.82615374977</v>
      </c>
      <c r="E285" s="1196">
        <v>57841.118021964256</v>
      </c>
      <c r="F285" s="451"/>
      <c r="G285" s="451"/>
      <c r="H285" s="437"/>
      <c r="I285" s="437"/>
    </row>
    <row r="286" spans="2:10" ht="15" customHeight="1" x14ac:dyDescent="0.3">
      <c r="B286" s="1067" t="s">
        <v>12478</v>
      </c>
      <c r="D286" s="450"/>
      <c r="F286" s="451"/>
      <c r="G286" s="451"/>
      <c r="H286" s="437"/>
      <c r="I286" s="437"/>
    </row>
    <row r="287" spans="2:10" ht="15.25" customHeight="1" x14ac:dyDescent="0.3">
      <c r="F287" s="451"/>
      <c r="G287" s="451"/>
      <c r="H287" s="437"/>
      <c r="I287" s="437"/>
    </row>
    <row r="288" spans="2:10" ht="15.25" customHeight="1" x14ac:dyDescent="0.3">
      <c r="F288" s="451"/>
      <c r="G288" s="451"/>
      <c r="H288" s="816"/>
      <c r="I288" s="816"/>
      <c r="J288" s="816"/>
    </row>
    <row r="289" spans="2:9" ht="15.25" customHeight="1" x14ac:dyDescent="0.25">
      <c r="B289" s="1405" t="s">
        <v>258</v>
      </c>
      <c r="C289" s="1387"/>
      <c r="D289" s="1387"/>
      <c r="E289" s="1387"/>
      <c r="F289" s="452"/>
      <c r="G289" s="452"/>
      <c r="H289" s="437"/>
      <c r="I289" s="437"/>
    </row>
    <row r="290" spans="2:9" ht="15.25" customHeight="1" x14ac:dyDescent="0.3">
      <c r="B290" s="261" t="s">
        <v>12546</v>
      </c>
      <c r="C290" s="413"/>
      <c r="D290" s="413"/>
      <c r="E290" s="386"/>
      <c r="F290" s="380"/>
      <c r="G290" s="380"/>
      <c r="H290" s="437"/>
      <c r="I290" s="437"/>
    </row>
    <row r="291" spans="2:9" ht="15.25" customHeight="1" x14ac:dyDescent="0.3">
      <c r="B291" s="265" t="s">
        <v>0</v>
      </c>
      <c r="C291" s="228" t="s">
        <v>12477</v>
      </c>
      <c r="D291" s="265" t="s">
        <v>109</v>
      </c>
      <c r="E291" s="265" t="s">
        <v>110</v>
      </c>
      <c r="H291" s="437"/>
      <c r="I291" s="437"/>
    </row>
    <row r="292" spans="2:9" ht="15.25" customHeight="1" x14ac:dyDescent="0.3">
      <c r="B292" s="416">
        <v>1987</v>
      </c>
      <c r="C292" s="417">
        <v>123</v>
      </c>
      <c r="D292" s="1192">
        <v>3235707.142553255</v>
      </c>
      <c r="E292" s="1193">
        <v>26306.562134579308</v>
      </c>
      <c r="H292" s="437"/>
      <c r="I292" s="437"/>
    </row>
    <row r="293" spans="2:9" ht="15.25" customHeight="1" x14ac:dyDescent="0.3">
      <c r="B293" s="420">
        <v>1988</v>
      </c>
      <c r="C293" s="421">
        <v>64</v>
      </c>
      <c r="D293" s="1194">
        <v>2040578.7072813825</v>
      </c>
      <c r="E293" s="1195">
        <v>31884.042301271602</v>
      </c>
      <c r="H293" s="437"/>
      <c r="I293" s="437"/>
    </row>
    <row r="294" spans="2:9" ht="15.25" customHeight="1" x14ac:dyDescent="0.3">
      <c r="B294" s="416">
        <v>1989</v>
      </c>
      <c r="C294" s="417">
        <v>71</v>
      </c>
      <c r="D294" s="1192">
        <v>2815327.4763743216</v>
      </c>
      <c r="E294" s="1193">
        <v>39652.499667243967</v>
      </c>
      <c r="H294" s="437"/>
      <c r="I294" s="437"/>
    </row>
    <row r="295" spans="2:9" ht="15.25" customHeight="1" x14ac:dyDescent="0.3">
      <c r="B295" s="420">
        <v>1990</v>
      </c>
      <c r="C295" s="421">
        <v>67</v>
      </c>
      <c r="D295" s="1194">
        <v>1997179.3929892413</v>
      </c>
      <c r="E295" s="1195">
        <v>29808.647656555841</v>
      </c>
      <c r="H295" s="437"/>
      <c r="I295" s="437"/>
    </row>
    <row r="296" spans="2:9" ht="15.25" customHeight="1" x14ac:dyDescent="0.3">
      <c r="B296" s="416">
        <v>1991</v>
      </c>
      <c r="C296" s="417">
        <v>106</v>
      </c>
      <c r="D296" s="1192">
        <v>4058204.9836773458</v>
      </c>
      <c r="E296" s="1193">
        <v>38284.952676201377</v>
      </c>
      <c r="H296" s="437"/>
      <c r="I296" s="437"/>
    </row>
    <row r="297" spans="2:9" ht="15.25" customHeight="1" x14ac:dyDescent="0.3">
      <c r="B297" s="420">
        <v>1992</v>
      </c>
      <c r="C297" s="421">
        <v>77</v>
      </c>
      <c r="D297" s="1194">
        <v>4406903.7763114385</v>
      </c>
      <c r="E297" s="1195">
        <v>57232.51657547323</v>
      </c>
      <c r="H297" s="437"/>
      <c r="I297" s="437"/>
    </row>
    <row r="298" spans="2:9" ht="15.25" customHeight="1" x14ac:dyDescent="0.3">
      <c r="B298" s="416">
        <v>1993</v>
      </c>
      <c r="C298" s="417">
        <v>26</v>
      </c>
      <c r="D298" s="1192">
        <v>1783680.1067169653</v>
      </c>
      <c r="E298" s="1193">
        <v>68603.081027575594</v>
      </c>
      <c r="H298" s="437"/>
      <c r="I298" s="437"/>
    </row>
    <row r="299" spans="2:9" ht="15.25" customHeight="1" x14ac:dyDescent="0.3">
      <c r="B299" s="420">
        <v>1994</v>
      </c>
      <c r="C299" s="421">
        <v>31</v>
      </c>
      <c r="D299" s="1194">
        <v>1509510.0084632984</v>
      </c>
      <c r="E299" s="1195">
        <v>48693.871240751563</v>
      </c>
      <c r="H299" s="437"/>
      <c r="I299" s="437"/>
    </row>
    <row r="300" spans="2:9" ht="15.25" customHeight="1" x14ac:dyDescent="0.3">
      <c r="B300" s="416">
        <v>1995</v>
      </c>
      <c r="C300" s="417">
        <v>34</v>
      </c>
      <c r="D300" s="1192">
        <v>4485307.2586988881</v>
      </c>
      <c r="E300" s="1193">
        <v>131920.80172643787</v>
      </c>
      <c r="H300" s="437"/>
      <c r="I300" s="437"/>
    </row>
    <row r="301" spans="2:9" ht="15.25" customHeight="1" x14ac:dyDescent="0.3">
      <c r="B301" s="420">
        <v>1996</v>
      </c>
      <c r="C301" s="421">
        <v>72</v>
      </c>
      <c r="D301" s="1194">
        <v>4479032.3283066154</v>
      </c>
      <c r="E301" s="1195">
        <v>62208.782337591882</v>
      </c>
      <c r="H301" s="437"/>
      <c r="I301" s="437"/>
    </row>
    <row r="302" spans="2:9" ht="15.25" customHeight="1" x14ac:dyDescent="0.3">
      <c r="B302" s="416">
        <v>1997</v>
      </c>
      <c r="C302" s="417">
        <v>37</v>
      </c>
      <c r="D302" s="1192">
        <v>1906541.808372464</v>
      </c>
      <c r="E302" s="1193">
        <v>51528.156983039567</v>
      </c>
      <c r="H302" s="437"/>
      <c r="I302" s="437"/>
    </row>
    <row r="303" spans="2:9" ht="15.25" customHeight="1" x14ac:dyDescent="0.3">
      <c r="B303" s="420">
        <v>1998</v>
      </c>
      <c r="C303" s="421">
        <v>11</v>
      </c>
      <c r="D303" s="1194">
        <v>1650902.7193451929</v>
      </c>
      <c r="E303" s="1195">
        <v>150082.06539501753</v>
      </c>
      <c r="H303" s="437"/>
      <c r="I303" s="437"/>
    </row>
    <row r="304" spans="2:9" ht="15.25" customHeight="1" x14ac:dyDescent="0.3">
      <c r="B304" s="416">
        <v>1999</v>
      </c>
      <c r="C304" s="417">
        <v>4</v>
      </c>
      <c r="D304" s="1192">
        <v>428869.88500091841</v>
      </c>
      <c r="E304" s="1193">
        <v>107217.4712502296</v>
      </c>
      <c r="H304" s="437"/>
      <c r="I304" s="437"/>
    </row>
    <row r="305" spans="2:10" ht="15.25" customHeight="1" x14ac:dyDescent="0.3">
      <c r="B305" s="420">
        <v>2000</v>
      </c>
      <c r="C305" s="421">
        <v>55</v>
      </c>
      <c r="D305" s="1194">
        <v>6676957.3009249121</v>
      </c>
      <c r="E305" s="1195">
        <v>121399.22365318022</v>
      </c>
    </row>
    <row r="306" spans="2:10" ht="15.25" customHeight="1" x14ac:dyDescent="0.3">
      <c r="B306" s="416">
        <v>2001</v>
      </c>
      <c r="C306" s="417">
        <v>36</v>
      </c>
      <c r="D306" s="1192">
        <v>3212756.847386193</v>
      </c>
      <c r="E306" s="1193">
        <v>89243.245760727586</v>
      </c>
      <c r="H306" s="437"/>
      <c r="I306" s="437"/>
    </row>
    <row r="307" spans="2:10" ht="15.25" customHeight="1" x14ac:dyDescent="0.3">
      <c r="B307" s="420">
        <v>2002</v>
      </c>
      <c r="C307" s="421">
        <v>21</v>
      </c>
      <c r="D307" s="1194">
        <v>1745342.7852136488</v>
      </c>
      <c r="E307" s="1195">
        <v>83111.561200649943</v>
      </c>
      <c r="H307" s="437"/>
      <c r="I307" s="437"/>
    </row>
    <row r="308" spans="2:10" ht="15.25" customHeight="1" x14ac:dyDescent="0.3">
      <c r="B308" s="416">
        <v>2003</v>
      </c>
      <c r="C308" s="417">
        <v>16</v>
      </c>
      <c r="D308" s="1192">
        <v>1065901.4224083778</v>
      </c>
      <c r="E308" s="1193">
        <v>66618.838900523609</v>
      </c>
      <c r="H308" s="816"/>
      <c r="I308" s="816"/>
      <c r="J308" s="816"/>
    </row>
    <row r="309" spans="2:10" ht="15.25" customHeight="1" x14ac:dyDescent="0.3">
      <c r="B309" s="420">
        <v>2004</v>
      </c>
      <c r="C309" s="421">
        <v>1214</v>
      </c>
      <c r="D309" s="1194">
        <v>60577095.688678123</v>
      </c>
      <c r="E309" s="1195">
        <v>49898.760863820527</v>
      </c>
      <c r="H309" s="437"/>
      <c r="I309" s="437"/>
    </row>
    <row r="310" spans="2:10" ht="15.25" customHeight="1" x14ac:dyDescent="0.3">
      <c r="B310" s="416">
        <v>2005</v>
      </c>
      <c r="C310" s="417">
        <v>5</v>
      </c>
      <c r="D310" s="1192">
        <v>253307.36830751569</v>
      </c>
      <c r="E310" s="1193">
        <v>50661.473661503136</v>
      </c>
      <c r="H310" s="437"/>
      <c r="I310" s="437"/>
    </row>
    <row r="311" spans="2:10" ht="15.25" customHeight="1" x14ac:dyDescent="0.3">
      <c r="B311" s="420">
        <v>2006</v>
      </c>
      <c r="C311" s="421">
        <v>21</v>
      </c>
      <c r="D311" s="1194">
        <v>1640732.3232864186</v>
      </c>
      <c r="E311" s="1195">
        <v>78130.110632686599</v>
      </c>
      <c r="H311" s="437"/>
      <c r="I311" s="437"/>
    </row>
    <row r="312" spans="2:10" ht="15.25" customHeight="1" x14ac:dyDescent="0.3">
      <c r="B312" s="416">
        <v>2007</v>
      </c>
      <c r="C312" s="417">
        <v>37</v>
      </c>
      <c r="D312" s="1192">
        <v>4793413.6350194486</v>
      </c>
      <c r="E312" s="1193">
        <v>129551.71986539051</v>
      </c>
      <c r="H312" s="437"/>
      <c r="I312" s="437"/>
    </row>
    <row r="313" spans="2:10" ht="15.25" customHeight="1" x14ac:dyDescent="0.3">
      <c r="B313" s="420">
        <v>2008</v>
      </c>
      <c r="C313" s="421">
        <v>36</v>
      </c>
      <c r="D313" s="1194">
        <v>4177160.0291844364</v>
      </c>
      <c r="E313" s="1195">
        <v>116032.22303290101</v>
      </c>
      <c r="H313" s="437"/>
      <c r="I313" s="437"/>
    </row>
    <row r="314" spans="2:10" ht="15.25" customHeight="1" x14ac:dyDescent="0.3">
      <c r="B314" s="416">
        <v>2009</v>
      </c>
      <c r="C314" s="417">
        <v>71</v>
      </c>
      <c r="D314" s="1192">
        <v>3265349.7698533521</v>
      </c>
      <c r="E314" s="1193">
        <v>45990.841828920449</v>
      </c>
      <c r="H314" s="437"/>
      <c r="I314" s="437"/>
    </row>
    <row r="315" spans="2:10" ht="15.25" customHeight="1" x14ac:dyDescent="0.3">
      <c r="B315" s="420">
        <v>2010</v>
      </c>
      <c r="C315" s="421">
        <v>22</v>
      </c>
      <c r="D315" s="1194">
        <v>3130036.6079368941</v>
      </c>
      <c r="E315" s="1195">
        <v>142274.39126985881</v>
      </c>
      <c r="H315" s="437"/>
      <c r="I315" s="437"/>
    </row>
    <row r="316" spans="2:10" ht="15.25" customHeight="1" x14ac:dyDescent="0.3">
      <c r="B316" s="416">
        <v>2011</v>
      </c>
      <c r="C316" s="417">
        <v>26</v>
      </c>
      <c r="D316" s="1192">
        <v>3913044.2644752674</v>
      </c>
      <c r="E316" s="1193">
        <v>150501.70247981796</v>
      </c>
      <c r="H316" s="437"/>
      <c r="I316" s="437"/>
    </row>
    <row r="317" spans="2:10" ht="15.25" customHeight="1" x14ac:dyDescent="0.3">
      <c r="B317" s="420">
        <v>2012</v>
      </c>
      <c r="C317" s="421">
        <v>18</v>
      </c>
      <c r="D317" s="1194">
        <v>461765.66924686526</v>
      </c>
      <c r="E317" s="1195">
        <v>25653.648291492515</v>
      </c>
      <c r="H317" s="437"/>
      <c r="I317" s="437"/>
    </row>
    <row r="318" spans="2:10" ht="15.25" customHeight="1" x14ac:dyDescent="0.3">
      <c r="B318" s="416">
        <v>2013</v>
      </c>
      <c r="C318" s="417">
        <v>8</v>
      </c>
      <c r="D318" s="1192">
        <v>646251.52222428145</v>
      </c>
      <c r="E318" s="1193">
        <v>80781.440278035181</v>
      </c>
      <c r="H318" s="437"/>
      <c r="I318" s="437"/>
    </row>
    <row r="319" spans="2:10" ht="15.25" customHeight="1" x14ac:dyDescent="0.3">
      <c r="B319" s="420">
        <v>2014</v>
      </c>
      <c r="C319" s="421">
        <v>4</v>
      </c>
      <c r="D319" s="1194">
        <v>98340.6553396042</v>
      </c>
      <c r="E319" s="1195">
        <v>24585.16383490105</v>
      </c>
      <c r="H319" s="437"/>
      <c r="I319" s="437"/>
    </row>
    <row r="320" spans="2:10" ht="15.25" customHeight="1" x14ac:dyDescent="0.3">
      <c r="B320" s="416">
        <v>2015</v>
      </c>
      <c r="C320" s="417">
        <v>15</v>
      </c>
      <c r="D320" s="1192">
        <v>2185881.3848295226</v>
      </c>
      <c r="E320" s="1193">
        <v>145725.42565530151</v>
      </c>
      <c r="H320" s="437"/>
      <c r="I320" s="437"/>
    </row>
    <row r="321" spans="2:10" ht="15.25" customHeight="1" x14ac:dyDescent="0.3">
      <c r="B321" s="420">
        <v>2016</v>
      </c>
      <c r="C321" s="421">
        <v>5</v>
      </c>
      <c r="D321" s="1194">
        <v>508874.31128153834</v>
      </c>
      <c r="E321" s="1195">
        <v>101774.86225630766</v>
      </c>
      <c r="H321" s="437"/>
      <c r="I321" s="437"/>
    </row>
    <row r="322" spans="2:10" ht="15.25" customHeight="1" x14ac:dyDescent="0.3">
      <c r="B322" s="416">
        <v>2017</v>
      </c>
      <c r="C322" s="417">
        <v>25</v>
      </c>
      <c r="D322" s="1192">
        <v>754788.64532194484</v>
      </c>
      <c r="E322" s="1193">
        <v>30191.545812877794</v>
      </c>
      <c r="H322" s="437"/>
      <c r="I322" s="437"/>
    </row>
    <row r="323" spans="2:10" ht="15.25" customHeight="1" x14ac:dyDescent="0.3">
      <c r="B323" s="420">
        <v>2018</v>
      </c>
      <c r="C323" s="421">
        <v>14</v>
      </c>
      <c r="D323" s="1194">
        <v>1919534.5558032412</v>
      </c>
      <c r="E323" s="1195">
        <v>137109.61112880294</v>
      </c>
      <c r="H323" s="453"/>
      <c r="I323" s="453"/>
      <c r="J323" s="454"/>
    </row>
    <row r="324" spans="2:10" ht="15.25" customHeight="1" x14ac:dyDescent="0.3">
      <c r="B324" s="416">
        <v>2019</v>
      </c>
      <c r="C324" s="417">
        <v>14</v>
      </c>
      <c r="D324" s="1192">
        <v>1837857.1932522147</v>
      </c>
      <c r="E324" s="1193">
        <v>131275.51380372961</v>
      </c>
    </row>
    <row r="325" spans="2:10" ht="15.25" customHeight="1" x14ac:dyDescent="0.3">
      <c r="B325" s="420">
        <v>2020</v>
      </c>
      <c r="C325" s="421">
        <v>9</v>
      </c>
      <c r="D325" s="1194">
        <v>151697.9832890273</v>
      </c>
      <c r="E325" s="1195">
        <v>16855.331476558589</v>
      </c>
    </row>
    <row r="326" spans="2:10" ht="15.25" customHeight="1" x14ac:dyDescent="0.3">
      <c r="B326" s="416">
        <v>2021</v>
      </c>
      <c r="C326" s="417">
        <v>6</v>
      </c>
      <c r="D326" s="1192">
        <v>1165755.9776265174</v>
      </c>
      <c r="E326" s="1193">
        <v>194292.6629377529</v>
      </c>
    </row>
    <row r="327" spans="2:10" ht="15.25" customHeight="1" x14ac:dyDescent="0.3">
      <c r="B327" s="420">
        <v>2022</v>
      </c>
      <c r="C327" s="421">
        <v>4</v>
      </c>
      <c r="D327" s="1194">
        <v>295958.95549814799</v>
      </c>
      <c r="E327" s="1195">
        <v>73989.738874536997</v>
      </c>
    </row>
    <row r="328" spans="2:10" ht="15.25" customHeight="1" x14ac:dyDescent="0.3">
      <c r="B328" s="416">
        <v>2023</v>
      </c>
      <c r="C328" s="417">
        <v>7</v>
      </c>
      <c r="D328" s="1192">
        <v>662908.77791039995</v>
      </c>
      <c r="E328" s="1193">
        <v>94701.253987199991</v>
      </c>
    </row>
    <row r="329" spans="2:10" ht="15.25" customHeight="1" x14ac:dyDescent="0.3">
      <c r="B329" s="420">
        <v>2024</v>
      </c>
      <c r="C329" s="421">
        <v>134</v>
      </c>
      <c r="D329" s="1194">
        <v>10611389.309010001</v>
      </c>
      <c r="E329" s="1195">
        <v>79189.472455298514</v>
      </c>
    </row>
    <row r="330" spans="2:10" ht="15.25" customHeight="1" x14ac:dyDescent="0.3">
      <c r="B330" s="416">
        <v>2025</v>
      </c>
      <c r="C330" s="417">
        <v>11</v>
      </c>
      <c r="D330" s="1192">
        <v>285082.42</v>
      </c>
      <c r="E330" s="1193">
        <v>25916.583636363634</v>
      </c>
    </row>
    <row r="331" spans="2:10" ht="15.25" customHeight="1" x14ac:dyDescent="0.3">
      <c r="B331" s="234" t="s">
        <v>162</v>
      </c>
      <c r="C331" s="236">
        <v>2557</v>
      </c>
      <c r="D331" s="1196">
        <v>150834930.99739921</v>
      </c>
      <c r="E331" s="1196">
        <v>58989.02268181432</v>
      </c>
    </row>
    <row r="332" spans="2:10" x14ac:dyDescent="0.3">
      <c r="B332" s="1067" t="s">
        <v>12478</v>
      </c>
      <c r="C332" s="411"/>
      <c r="D332" s="411"/>
    </row>
    <row r="333" spans="2:10" x14ac:dyDescent="0.3">
      <c r="B333" s="455"/>
      <c r="C333" s="456"/>
      <c r="D333" s="456"/>
      <c r="E333" s="443"/>
    </row>
    <row r="336" spans="2:10" ht="14.25" customHeight="1" x14ac:dyDescent="0.3"/>
    <row r="337" spans="3:4" ht="14.25" customHeight="1" x14ac:dyDescent="0.3"/>
    <row r="338" spans="3:4" ht="14.25" customHeight="1" x14ac:dyDescent="0.3"/>
    <row r="340" spans="3:4" x14ac:dyDescent="0.3">
      <c r="C340" s="436"/>
      <c r="D340" s="436"/>
    </row>
    <row r="341" spans="3:4" x14ac:dyDescent="0.3">
      <c r="C341" s="436"/>
      <c r="D341" s="436"/>
    </row>
    <row r="342" spans="3:4" x14ac:dyDescent="0.3">
      <c r="C342" s="436"/>
      <c r="D342" s="436"/>
    </row>
  </sheetData>
  <mergeCells count="19">
    <mergeCell ref="B8:E8"/>
    <mergeCell ref="B9:E9"/>
    <mergeCell ref="B11:E11"/>
    <mergeCell ref="H11:M11"/>
    <mergeCell ref="H13:H14"/>
    <mergeCell ref="I13:I14"/>
    <mergeCell ref="J13:J14"/>
    <mergeCell ref="K13:K14"/>
    <mergeCell ref="L13:L14"/>
    <mergeCell ref="M13:M14"/>
    <mergeCell ref="B289:E289"/>
    <mergeCell ref="B57:E57"/>
    <mergeCell ref="B103:E103"/>
    <mergeCell ref="B149:E149"/>
    <mergeCell ref="B196:E196"/>
    <mergeCell ref="B243:E243"/>
    <mergeCell ref="B242:E242"/>
    <mergeCell ref="B192:E192"/>
    <mergeCell ref="B193:E193"/>
  </mergeCells>
  <printOptions horizontalCentered="1"/>
  <pageMargins left="0.49" right="0.39" top="0.78740157480314965" bottom="0.59055118110236227" header="0.51181102362204722" footer="0.31496062992125984"/>
  <pageSetup paperSize="9" orientation="portrait" horizontalDpi="300" verticalDpi="300" r:id="rId1"/>
  <headerFooter alignWithMargins="0"/>
  <rowBreaks count="2" manualBreakCount="2">
    <brk id="53" min="1" max="4" man="1"/>
    <brk id="99" min="1" max="4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transitionEvaluation="1">
    <tabColor theme="9" tint="0.79998168889431442"/>
    <pageSetUpPr fitToPage="1"/>
  </sheetPr>
  <dimension ref="B1:W94"/>
  <sheetViews>
    <sheetView showGridLines="0" zoomScaleNormal="100" workbookViewId="0">
      <pane xSplit="1" ySplit="7" topLeftCell="B8" activePane="bottomRight" state="frozen"/>
      <selection activeCell="D31" sqref="D31"/>
      <selection pane="topRight" activeCell="D31" sqref="D31"/>
      <selection pane="bottomLeft" activeCell="D31" sqref="D31"/>
      <selection pane="bottomRight" activeCell="B68" sqref="B68:J70"/>
    </sheetView>
  </sheetViews>
  <sheetFormatPr baseColWidth="10" defaultColWidth="12.1796875" defaultRowHeight="14.5" x14ac:dyDescent="0.35"/>
  <cols>
    <col min="1" max="1" width="15.1796875" style="329" customWidth="1"/>
    <col min="2" max="2" width="22.1796875" style="300" customWidth="1"/>
    <col min="3" max="3" width="12.54296875" style="329" customWidth="1"/>
    <col min="4" max="9" width="8.453125" style="329" customWidth="1"/>
    <col min="10" max="10" width="10.1796875" style="329" customWidth="1"/>
    <col min="15" max="15" width="21.7265625" style="300" customWidth="1"/>
    <col min="16" max="16" width="13.7265625" style="329" bestFit="1" customWidth="1"/>
    <col min="17" max="17" width="12.7265625" style="329" bestFit="1" customWidth="1"/>
    <col min="18" max="18" width="10.54296875" style="329" bestFit="1" customWidth="1"/>
    <col min="19" max="20" width="11.26953125" style="329" bestFit="1" customWidth="1"/>
    <col min="21" max="21" width="12" style="329" bestFit="1" customWidth="1"/>
    <col min="22" max="22" width="12.7265625" style="329" bestFit="1" customWidth="1"/>
    <col min="23" max="23" width="13.7265625" style="329" bestFit="1" customWidth="1"/>
    <col min="24" max="16384" width="12.1796875" style="329"/>
  </cols>
  <sheetData>
    <row r="1" spans="2:23" ht="12.65" customHeight="1" x14ac:dyDescent="0.35"/>
    <row r="2" spans="2:23" ht="12.65" customHeight="1" x14ac:dyDescent="0.35"/>
    <row r="3" spans="2:23" ht="12.65" customHeight="1" x14ac:dyDescent="0.35"/>
    <row r="4" spans="2:23" ht="12.65" customHeight="1" x14ac:dyDescent="0.35"/>
    <row r="5" spans="2:23" ht="12.65" customHeight="1" x14ac:dyDescent="0.35"/>
    <row r="6" spans="2:23" ht="12.65" customHeight="1" x14ac:dyDescent="0.35"/>
    <row r="7" spans="2:23" ht="12.65" customHeight="1" x14ac:dyDescent="0.35"/>
    <row r="8" spans="2:23" x14ac:dyDescent="0.35">
      <c r="B8" s="187" t="s">
        <v>766</v>
      </c>
      <c r="O8" s="329"/>
    </row>
    <row r="9" spans="2:23" x14ac:dyDescent="0.35">
      <c r="B9" s="187"/>
      <c r="O9" s="329"/>
    </row>
    <row r="10" spans="2:23" s="298" customFormat="1" ht="16.5" x14ac:dyDescent="0.3">
      <c r="B10" s="1394" t="s">
        <v>12482</v>
      </c>
      <c r="C10" s="1394"/>
      <c r="D10" s="1394"/>
      <c r="E10" s="1394"/>
      <c r="F10" s="1394"/>
      <c r="G10" s="1394"/>
      <c r="H10" s="1394"/>
      <c r="I10" s="1394"/>
      <c r="J10" s="1394"/>
      <c r="K10" s="1071"/>
      <c r="O10" s="1395" t="s">
        <v>230</v>
      </c>
      <c r="P10" s="1395"/>
      <c r="Q10" s="1395"/>
      <c r="R10" s="1395"/>
      <c r="S10" s="1395"/>
      <c r="T10" s="1395"/>
      <c r="U10" s="1395"/>
      <c r="V10" s="1395"/>
      <c r="W10" s="1395"/>
    </row>
    <row r="11" spans="2:23" s="298" customFormat="1" x14ac:dyDescent="0.3">
      <c r="B11" s="813"/>
      <c r="C11" s="813"/>
      <c r="D11" s="813"/>
      <c r="E11" s="813"/>
      <c r="F11" s="813"/>
      <c r="G11" s="813"/>
      <c r="H11" s="813"/>
      <c r="I11" s="813"/>
      <c r="J11" s="813"/>
      <c r="O11" s="335" t="s">
        <v>12546</v>
      </c>
      <c r="P11" s="336"/>
      <c r="Q11" s="336"/>
      <c r="R11" s="336"/>
      <c r="S11" s="336"/>
      <c r="T11" s="336"/>
      <c r="U11" s="336"/>
      <c r="V11" s="336"/>
      <c r="W11" s="337"/>
    </row>
    <row r="12" spans="2:23" s="458" customFormat="1" ht="13.75" customHeight="1" x14ac:dyDescent="0.3">
      <c r="B12" s="264" t="s">
        <v>164</v>
      </c>
      <c r="C12" s="265" t="s">
        <v>12550</v>
      </c>
      <c r="D12" s="265">
        <v>2020</v>
      </c>
      <c r="E12" s="265">
        <v>2021</v>
      </c>
      <c r="F12" s="265">
        <v>2022</v>
      </c>
      <c r="G12" s="265">
        <v>2023</v>
      </c>
      <c r="H12" s="265">
        <v>2024</v>
      </c>
      <c r="I12" s="265">
        <v>2025</v>
      </c>
      <c r="J12" s="457" t="s">
        <v>4</v>
      </c>
      <c r="O12" s="264" t="s">
        <v>164</v>
      </c>
      <c r="P12" s="265" t="s">
        <v>12550</v>
      </c>
      <c r="Q12" s="265">
        <v>2020</v>
      </c>
      <c r="R12" s="265">
        <v>2021</v>
      </c>
      <c r="S12" s="265">
        <v>2022</v>
      </c>
      <c r="T12" s="265">
        <v>2023</v>
      </c>
      <c r="U12" s="265">
        <v>2024</v>
      </c>
      <c r="V12" s="265">
        <v>2025</v>
      </c>
      <c r="W12" s="457" t="s">
        <v>4</v>
      </c>
    </row>
    <row r="13" spans="2:23" ht="13.75" customHeight="1" x14ac:dyDescent="0.35">
      <c r="B13" s="807" t="s">
        <v>652</v>
      </c>
      <c r="C13" s="882">
        <v>16</v>
      </c>
      <c r="D13" s="882">
        <v>0</v>
      </c>
      <c r="E13" s="882">
        <v>0</v>
      </c>
      <c r="F13" s="882">
        <v>0</v>
      </c>
      <c r="G13" s="882">
        <v>0</v>
      </c>
      <c r="H13" s="882">
        <v>0</v>
      </c>
      <c r="I13" s="882">
        <v>0</v>
      </c>
      <c r="J13" s="309">
        <v>16</v>
      </c>
      <c r="K13" s="329"/>
      <c r="L13" s="329"/>
      <c r="M13" s="329"/>
      <c r="N13" s="329"/>
      <c r="O13" s="807" t="s">
        <v>652</v>
      </c>
      <c r="P13" s="882">
        <v>523049.79208558099</v>
      </c>
      <c r="Q13" s="882">
        <v>0</v>
      </c>
      <c r="R13" s="882">
        <v>0</v>
      </c>
      <c r="S13" s="882">
        <v>0</v>
      </c>
      <c r="T13" s="882">
        <v>0</v>
      </c>
      <c r="U13" s="882">
        <v>0</v>
      </c>
      <c r="V13" s="882">
        <v>0</v>
      </c>
      <c r="W13" s="309">
        <v>523049.79208558099</v>
      </c>
    </row>
    <row r="14" spans="2:23" ht="13.75" customHeight="1" x14ac:dyDescent="0.35">
      <c r="B14" s="808" t="s">
        <v>653</v>
      </c>
      <c r="C14" s="868">
        <v>14</v>
      </c>
      <c r="D14" s="868">
        <v>1</v>
      </c>
      <c r="E14" s="868">
        <v>0</v>
      </c>
      <c r="F14" s="868">
        <v>3</v>
      </c>
      <c r="G14" s="868">
        <v>0</v>
      </c>
      <c r="H14" s="868">
        <v>0</v>
      </c>
      <c r="I14" s="868">
        <v>0</v>
      </c>
      <c r="J14" s="314">
        <v>18</v>
      </c>
      <c r="L14" s="329"/>
      <c r="O14" s="808" t="s">
        <v>653</v>
      </c>
      <c r="P14" s="868">
        <v>535216.93963760522</v>
      </c>
      <c r="Q14" s="868">
        <v>24553.971388825201</v>
      </c>
      <c r="R14" s="868">
        <v>0</v>
      </c>
      <c r="S14" s="868">
        <v>78546.403071612003</v>
      </c>
      <c r="T14" s="868">
        <v>0</v>
      </c>
      <c r="U14" s="868">
        <v>0</v>
      </c>
      <c r="V14" s="868">
        <v>0</v>
      </c>
      <c r="W14" s="314">
        <v>638317.31409804244</v>
      </c>
    </row>
    <row r="15" spans="2:23" ht="13.75" customHeight="1" x14ac:dyDescent="0.35">
      <c r="B15" s="807" t="s">
        <v>654</v>
      </c>
      <c r="C15" s="882">
        <v>2</v>
      </c>
      <c r="D15" s="882">
        <v>0</v>
      </c>
      <c r="E15" s="882">
        <v>0</v>
      </c>
      <c r="F15" s="882">
        <v>0</v>
      </c>
      <c r="G15" s="882">
        <v>0</v>
      </c>
      <c r="H15" s="882">
        <v>13</v>
      </c>
      <c r="I15" s="882">
        <v>1</v>
      </c>
      <c r="J15" s="309">
        <v>16</v>
      </c>
      <c r="K15" s="329"/>
      <c r="L15" s="329"/>
      <c r="M15" s="329"/>
      <c r="N15" s="329"/>
      <c r="O15" s="807" t="s">
        <v>654</v>
      </c>
      <c r="P15" s="882">
        <v>73293.604595643206</v>
      </c>
      <c r="Q15" s="882">
        <v>0</v>
      </c>
      <c r="R15" s="882">
        <v>0</v>
      </c>
      <c r="S15" s="882">
        <v>0</v>
      </c>
      <c r="T15" s="882">
        <v>0</v>
      </c>
      <c r="U15" s="882">
        <v>448758.15726000001</v>
      </c>
      <c r="V15" s="882">
        <v>13976</v>
      </c>
      <c r="W15" s="309">
        <v>536027.76185564324</v>
      </c>
    </row>
    <row r="16" spans="2:23" ht="13.75" customHeight="1" x14ac:dyDescent="0.35">
      <c r="B16" s="808" t="s">
        <v>655</v>
      </c>
      <c r="C16" s="868">
        <v>10</v>
      </c>
      <c r="D16" s="868">
        <v>0</v>
      </c>
      <c r="E16" s="868">
        <v>0</v>
      </c>
      <c r="F16" s="868">
        <v>0</v>
      </c>
      <c r="G16" s="868">
        <v>0</v>
      </c>
      <c r="H16" s="868">
        <v>0</v>
      </c>
      <c r="I16" s="868">
        <v>2</v>
      </c>
      <c r="J16" s="314">
        <v>12</v>
      </c>
      <c r="L16" s="329"/>
      <c r="O16" s="808" t="s">
        <v>655</v>
      </c>
      <c r="P16" s="868">
        <v>164484.49658132673</v>
      </c>
      <c r="Q16" s="868">
        <v>0</v>
      </c>
      <c r="R16" s="868">
        <v>0</v>
      </c>
      <c r="S16" s="868">
        <v>0</v>
      </c>
      <c r="T16" s="868">
        <v>0</v>
      </c>
      <c r="U16" s="868">
        <v>0</v>
      </c>
      <c r="V16" s="868">
        <v>27952</v>
      </c>
      <c r="W16" s="314">
        <v>192436.49658132673</v>
      </c>
    </row>
    <row r="17" spans="2:23" ht="13.75" customHeight="1" x14ac:dyDescent="0.35">
      <c r="B17" s="807" t="s">
        <v>656</v>
      </c>
      <c r="C17" s="882">
        <v>91</v>
      </c>
      <c r="D17" s="882">
        <v>0</v>
      </c>
      <c r="E17" s="882">
        <v>0</v>
      </c>
      <c r="F17" s="882">
        <v>0</v>
      </c>
      <c r="G17" s="882">
        <v>0</v>
      </c>
      <c r="H17" s="882">
        <v>0</v>
      </c>
      <c r="I17" s="882">
        <v>0</v>
      </c>
      <c r="J17" s="309">
        <v>91</v>
      </c>
      <c r="K17" s="329"/>
      <c r="L17" s="329"/>
      <c r="M17" s="329"/>
      <c r="N17" s="329"/>
      <c r="O17" s="807" t="s">
        <v>656</v>
      </c>
      <c r="P17" s="882">
        <v>4106053.8339303192</v>
      </c>
      <c r="Q17" s="882">
        <v>0</v>
      </c>
      <c r="R17" s="882">
        <v>0</v>
      </c>
      <c r="S17" s="882">
        <v>0</v>
      </c>
      <c r="T17" s="882">
        <v>0</v>
      </c>
      <c r="U17" s="882">
        <v>0</v>
      </c>
      <c r="V17" s="882">
        <v>0</v>
      </c>
      <c r="W17" s="309">
        <v>4106053.8339303192</v>
      </c>
    </row>
    <row r="18" spans="2:23" ht="13.75" customHeight="1" x14ac:dyDescent="0.35">
      <c r="B18" s="808" t="s">
        <v>657</v>
      </c>
      <c r="C18" s="868">
        <v>18</v>
      </c>
      <c r="D18" s="868">
        <v>0</v>
      </c>
      <c r="E18" s="868">
        <v>0</v>
      </c>
      <c r="F18" s="868">
        <v>0</v>
      </c>
      <c r="G18" s="868">
        <v>0</v>
      </c>
      <c r="H18" s="868">
        <v>0</v>
      </c>
      <c r="I18" s="868">
        <v>0</v>
      </c>
      <c r="J18" s="314">
        <v>18</v>
      </c>
      <c r="L18" s="329"/>
      <c r="O18" s="808" t="s">
        <v>657</v>
      </c>
      <c r="P18" s="868">
        <v>451423.90659227397</v>
      </c>
      <c r="Q18" s="868">
        <v>0</v>
      </c>
      <c r="R18" s="868">
        <v>0</v>
      </c>
      <c r="S18" s="868">
        <v>0</v>
      </c>
      <c r="T18" s="868">
        <v>0</v>
      </c>
      <c r="U18" s="868">
        <v>0</v>
      </c>
      <c r="V18" s="868">
        <v>0</v>
      </c>
      <c r="W18" s="314">
        <v>451423.90659227397</v>
      </c>
    </row>
    <row r="19" spans="2:23" ht="13.75" customHeight="1" x14ac:dyDescent="0.35">
      <c r="B19" s="807" t="s">
        <v>658</v>
      </c>
      <c r="C19" s="882">
        <v>4</v>
      </c>
      <c r="D19" s="882">
        <v>0</v>
      </c>
      <c r="E19" s="882">
        <v>0</v>
      </c>
      <c r="F19" s="882">
        <v>0</v>
      </c>
      <c r="G19" s="882">
        <v>0</v>
      </c>
      <c r="H19" s="882">
        <v>0</v>
      </c>
      <c r="I19" s="882">
        <v>0</v>
      </c>
      <c r="J19" s="309">
        <v>4</v>
      </c>
      <c r="K19" s="329"/>
      <c r="L19" s="329"/>
      <c r="M19" s="329"/>
      <c r="N19" s="329"/>
      <c r="O19" s="807" t="s">
        <v>658</v>
      </c>
      <c r="P19" s="882">
        <v>411883.79139231576</v>
      </c>
      <c r="Q19" s="882">
        <v>0</v>
      </c>
      <c r="R19" s="882">
        <v>0</v>
      </c>
      <c r="S19" s="882">
        <v>0</v>
      </c>
      <c r="T19" s="882">
        <v>0</v>
      </c>
      <c r="U19" s="882">
        <v>0</v>
      </c>
      <c r="V19" s="882">
        <v>0</v>
      </c>
      <c r="W19" s="309">
        <v>411883.79139231576</v>
      </c>
    </row>
    <row r="20" spans="2:23" ht="13.75" customHeight="1" x14ac:dyDescent="0.35">
      <c r="B20" s="808" t="s">
        <v>659</v>
      </c>
      <c r="C20" s="868">
        <v>15</v>
      </c>
      <c r="D20" s="868">
        <v>0</v>
      </c>
      <c r="E20" s="868">
        <v>0</v>
      </c>
      <c r="F20" s="868">
        <v>0</v>
      </c>
      <c r="G20" s="868">
        <v>0</v>
      </c>
      <c r="H20" s="868">
        <v>0</v>
      </c>
      <c r="I20" s="868">
        <v>0</v>
      </c>
      <c r="J20" s="314">
        <v>15</v>
      </c>
      <c r="L20" s="329"/>
      <c r="O20" s="808" t="s">
        <v>659</v>
      </c>
      <c r="P20" s="868">
        <v>144390.03900719</v>
      </c>
      <c r="Q20" s="868">
        <v>0</v>
      </c>
      <c r="R20" s="868">
        <v>0</v>
      </c>
      <c r="S20" s="868">
        <v>0</v>
      </c>
      <c r="T20" s="868">
        <v>0</v>
      </c>
      <c r="U20" s="868">
        <v>0</v>
      </c>
      <c r="V20" s="868">
        <v>0</v>
      </c>
      <c r="W20" s="314">
        <v>144390.03900719</v>
      </c>
    </row>
    <row r="21" spans="2:23" ht="13.75" customHeight="1" x14ac:dyDescent="0.35">
      <c r="B21" s="807" t="s">
        <v>660</v>
      </c>
      <c r="C21" s="882">
        <v>108</v>
      </c>
      <c r="D21" s="882">
        <v>7</v>
      </c>
      <c r="E21" s="882">
        <v>0</v>
      </c>
      <c r="F21" s="882">
        <v>1</v>
      </c>
      <c r="G21" s="882">
        <v>0</v>
      </c>
      <c r="H21" s="882">
        <v>3</v>
      </c>
      <c r="I21" s="882">
        <v>1</v>
      </c>
      <c r="J21" s="309">
        <v>120</v>
      </c>
      <c r="K21" s="329"/>
      <c r="L21" s="329"/>
      <c r="M21" s="329"/>
      <c r="N21" s="329"/>
      <c r="O21" s="807" t="s">
        <v>660</v>
      </c>
      <c r="P21" s="882">
        <v>2588489.8596458626</v>
      </c>
      <c r="Q21" s="882">
        <v>36323.782527215903</v>
      </c>
      <c r="R21" s="882">
        <v>0</v>
      </c>
      <c r="S21" s="882">
        <v>382.32219853632</v>
      </c>
      <c r="T21" s="882">
        <v>0</v>
      </c>
      <c r="U21" s="882">
        <v>138626.09796000001</v>
      </c>
      <c r="V21" s="882">
        <v>35298.42</v>
      </c>
      <c r="W21" s="309">
        <v>2799120.4823316145</v>
      </c>
    </row>
    <row r="22" spans="2:23" ht="13.75" customHeight="1" x14ac:dyDescent="0.35">
      <c r="B22" s="808" t="s">
        <v>542</v>
      </c>
      <c r="C22" s="868">
        <v>175</v>
      </c>
      <c r="D22" s="868">
        <v>0</v>
      </c>
      <c r="E22" s="868">
        <v>0</v>
      </c>
      <c r="F22" s="868">
        <v>0</v>
      </c>
      <c r="G22" s="868">
        <v>0</v>
      </c>
      <c r="H22" s="868">
        <v>0</v>
      </c>
      <c r="I22" s="868">
        <v>1</v>
      </c>
      <c r="J22" s="314">
        <v>176</v>
      </c>
      <c r="L22" s="329"/>
      <c r="O22" s="808" t="s">
        <v>542</v>
      </c>
      <c r="P22" s="868">
        <v>6993860.6189649468</v>
      </c>
      <c r="Q22" s="868">
        <v>0</v>
      </c>
      <c r="R22" s="868">
        <v>0</v>
      </c>
      <c r="S22" s="868">
        <v>0</v>
      </c>
      <c r="T22" s="868">
        <v>0</v>
      </c>
      <c r="U22" s="868">
        <v>0</v>
      </c>
      <c r="V22" s="868">
        <v>13976</v>
      </c>
      <c r="W22" s="314">
        <v>7007836.6189649468</v>
      </c>
    </row>
    <row r="23" spans="2:23" ht="13.75" customHeight="1" x14ac:dyDescent="0.35">
      <c r="B23" s="807" t="s">
        <v>661</v>
      </c>
      <c r="C23" s="882">
        <v>149</v>
      </c>
      <c r="D23" s="882">
        <v>0</v>
      </c>
      <c r="E23" s="882">
        <v>0</v>
      </c>
      <c r="F23" s="882">
        <v>0</v>
      </c>
      <c r="G23" s="882">
        <v>0</v>
      </c>
      <c r="H23" s="882">
        <v>0</v>
      </c>
      <c r="I23" s="882">
        <v>0</v>
      </c>
      <c r="J23" s="309">
        <v>149</v>
      </c>
      <c r="K23" s="329"/>
      <c r="L23" s="329"/>
      <c r="M23" s="329"/>
      <c r="N23" s="329"/>
      <c r="O23" s="807" t="s">
        <v>661</v>
      </c>
      <c r="P23" s="882">
        <v>1792903.2983725839</v>
      </c>
      <c r="Q23" s="882">
        <v>0</v>
      </c>
      <c r="R23" s="882">
        <v>0</v>
      </c>
      <c r="S23" s="882">
        <v>0</v>
      </c>
      <c r="T23" s="882">
        <v>0</v>
      </c>
      <c r="U23" s="882">
        <v>0</v>
      </c>
      <c r="V23" s="882">
        <v>0</v>
      </c>
      <c r="W23" s="309">
        <v>1792903.2983725839</v>
      </c>
    </row>
    <row r="24" spans="2:23" ht="13.75" customHeight="1" x14ac:dyDescent="0.35">
      <c r="B24" s="808" t="s">
        <v>662</v>
      </c>
      <c r="C24" s="868">
        <v>1</v>
      </c>
      <c r="D24" s="868">
        <v>0</v>
      </c>
      <c r="E24" s="868">
        <v>0</v>
      </c>
      <c r="F24" s="868">
        <v>0</v>
      </c>
      <c r="G24" s="868">
        <v>0</v>
      </c>
      <c r="H24" s="868">
        <v>0</v>
      </c>
      <c r="I24" s="868">
        <v>0</v>
      </c>
      <c r="J24" s="314">
        <v>1</v>
      </c>
      <c r="K24" s="329"/>
      <c r="L24" s="329"/>
      <c r="M24" s="329"/>
      <c r="N24" s="329"/>
      <c r="O24" s="808" t="s">
        <v>662</v>
      </c>
      <c r="P24" s="868">
        <v>184699.88358102099</v>
      </c>
      <c r="Q24" s="868">
        <v>0</v>
      </c>
      <c r="R24" s="868">
        <v>0</v>
      </c>
      <c r="S24" s="868">
        <v>0</v>
      </c>
      <c r="T24" s="868">
        <v>0</v>
      </c>
      <c r="U24" s="868">
        <v>0</v>
      </c>
      <c r="V24" s="868">
        <v>0</v>
      </c>
      <c r="W24" s="314">
        <v>184699.88358102099</v>
      </c>
    </row>
    <row r="25" spans="2:23" ht="13.75" customHeight="1" x14ac:dyDescent="0.35">
      <c r="B25" s="807" t="s">
        <v>663</v>
      </c>
      <c r="C25" s="882">
        <v>9</v>
      </c>
      <c r="D25" s="882">
        <v>0</v>
      </c>
      <c r="E25" s="882">
        <v>1</v>
      </c>
      <c r="F25" s="882">
        <v>0</v>
      </c>
      <c r="G25" s="882">
        <v>0</v>
      </c>
      <c r="H25" s="882">
        <v>1</v>
      </c>
      <c r="I25" s="882">
        <v>0</v>
      </c>
      <c r="J25" s="309">
        <v>11</v>
      </c>
      <c r="L25" s="329"/>
      <c r="O25" s="807" t="s">
        <v>663</v>
      </c>
      <c r="P25" s="882">
        <v>255281.14370922552</v>
      </c>
      <c r="Q25" s="882">
        <v>0</v>
      </c>
      <c r="R25" s="882">
        <v>1268.0454707844001</v>
      </c>
      <c r="S25" s="882">
        <v>0</v>
      </c>
      <c r="T25" s="882">
        <v>0</v>
      </c>
      <c r="U25" s="882">
        <v>14381.304</v>
      </c>
      <c r="V25" s="882">
        <v>0</v>
      </c>
      <c r="W25" s="309">
        <v>270930.49318000989</v>
      </c>
    </row>
    <row r="26" spans="2:23" ht="13.75" customHeight="1" x14ac:dyDescent="0.35">
      <c r="B26" s="808" t="s">
        <v>664</v>
      </c>
      <c r="C26" s="868">
        <v>25</v>
      </c>
      <c r="D26" s="868">
        <v>0</v>
      </c>
      <c r="E26" s="868">
        <v>0</v>
      </c>
      <c r="F26" s="868">
        <v>0</v>
      </c>
      <c r="G26" s="868">
        <v>0</v>
      </c>
      <c r="H26" s="868">
        <v>0</v>
      </c>
      <c r="I26" s="868">
        <v>0</v>
      </c>
      <c r="J26" s="314">
        <v>25</v>
      </c>
      <c r="K26" s="329"/>
      <c r="L26" s="329"/>
      <c r="M26" s="329"/>
      <c r="N26" s="329"/>
      <c r="O26" s="808" t="s">
        <v>664</v>
      </c>
      <c r="P26" s="868">
        <v>533204.87514518003</v>
      </c>
      <c r="Q26" s="868">
        <v>0</v>
      </c>
      <c r="R26" s="868">
        <v>0</v>
      </c>
      <c r="S26" s="868">
        <v>0</v>
      </c>
      <c r="T26" s="868">
        <v>0</v>
      </c>
      <c r="U26" s="868">
        <v>0</v>
      </c>
      <c r="V26" s="868">
        <v>0</v>
      </c>
      <c r="W26" s="314">
        <v>533204.87514518003</v>
      </c>
    </row>
    <row r="27" spans="2:23" ht="13.75" customHeight="1" x14ac:dyDescent="0.35">
      <c r="B27" s="807" t="s">
        <v>665</v>
      </c>
      <c r="C27" s="882">
        <v>5</v>
      </c>
      <c r="D27" s="882">
        <v>0</v>
      </c>
      <c r="E27" s="882">
        <v>0</v>
      </c>
      <c r="F27" s="882">
        <v>0</v>
      </c>
      <c r="G27" s="882">
        <v>0</v>
      </c>
      <c r="H27" s="882">
        <v>0</v>
      </c>
      <c r="I27" s="882">
        <v>1</v>
      </c>
      <c r="J27" s="309">
        <v>6</v>
      </c>
      <c r="L27" s="329"/>
      <c r="O27" s="807" t="s">
        <v>665</v>
      </c>
      <c r="P27" s="882">
        <v>137258.78982563419</v>
      </c>
      <c r="Q27" s="882">
        <v>0</v>
      </c>
      <c r="R27" s="882">
        <v>0</v>
      </c>
      <c r="S27" s="882">
        <v>0</v>
      </c>
      <c r="T27" s="882">
        <v>0</v>
      </c>
      <c r="U27" s="882">
        <v>0</v>
      </c>
      <c r="V27" s="882">
        <v>13976</v>
      </c>
      <c r="W27" s="309">
        <v>151234.78982563419</v>
      </c>
    </row>
    <row r="28" spans="2:23" ht="13.75" customHeight="1" x14ac:dyDescent="0.35">
      <c r="B28" s="808" t="s">
        <v>684</v>
      </c>
      <c r="C28" s="868">
        <v>0</v>
      </c>
      <c r="D28" s="868">
        <v>0</v>
      </c>
      <c r="E28" s="868">
        <v>0</v>
      </c>
      <c r="F28" s="868">
        <v>0</v>
      </c>
      <c r="G28" s="868">
        <v>0</v>
      </c>
      <c r="H28" s="868">
        <v>0</v>
      </c>
      <c r="I28" s="868">
        <v>0</v>
      </c>
      <c r="J28" s="314">
        <v>0</v>
      </c>
      <c r="L28" s="329"/>
      <c r="O28" s="808" t="s">
        <v>684</v>
      </c>
      <c r="P28" s="868">
        <v>0</v>
      </c>
      <c r="Q28" s="868">
        <v>0</v>
      </c>
      <c r="R28" s="868">
        <v>0</v>
      </c>
      <c r="S28" s="868">
        <v>0</v>
      </c>
      <c r="T28" s="868">
        <v>0</v>
      </c>
      <c r="U28" s="868">
        <v>0</v>
      </c>
      <c r="V28" s="868">
        <v>0</v>
      </c>
      <c r="W28" s="314">
        <v>0</v>
      </c>
    </row>
    <row r="29" spans="2:23" ht="13.75" customHeight="1" x14ac:dyDescent="0.35">
      <c r="B29" s="807" t="s">
        <v>685</v>
      </c>
      <c r="C29" s="882">
        <v>5</v>
      </c>
      <c r="D29" s="882">
        <v>0</v>
      </c>
      <c r="E29" s="882">
        <v>0</v>
      </c>
      <c r="F29" s="882">
        <v>0</v>
      </c>
      <c r="G29" s="882">
        <v>0</v>
      </c>
      <c r="H29" s="882">
        <v>0</v>
      </c>
      <c r="I29" s="882">
        <v>0</v>
      </c>
      <c r="J29" s="309">
        <v>5</v>
      </c>
      <c r="L29" s="329"/>
      <c r="O29" s="807" t="s">
        <v>685</v>
      </c>
      <c r="P29" s="882">
        <v>70009.101093221485</v>
      </c>
      <c r="Q29" s="882">
        <v>0</v>
      </c>
      <c r="R29" s="882">
        <v>0</v>
      </c>
      <c r="S29" s="882">
        <v>0</v>
      </c>
      <c r="T29" s="882">
        <v>0</v>
      </c>
      <c r="U29" s="882">
        <v>0</v>
      </c>
      <c r="V29" s="882">
        <v>0</v>
      </c>
      <c r="W29" s="309">
        <v>70009.101093221485</v>
      </c>
    </row>
    <row r="30" spans="2:23" ht="13.75" customHeight="1" x14ac:dyDescent="0.35">
      <c r="B30" s="808" t="s">
        <v>686</v>
      </c>
      <c r="C30" s="868">
        <v>0</v>
      </c>
      <c r="D30" s="868">
        <v>0</v>
      </c>
      <c r="E30" s="868">
        <v>0</v>
      </c>
      <c r="F30" s="868">
        <v>3</v>
      </c>
      <c r="G30" s="868">
        <v>0</v>
      </c>
      <c r="H30" s="868">
        <v>0</v>
      </c>
      <c r="I30" s="868">
        <v>0</v>
      </c>
      <c r="J30" s="314">
        <v>3</v>
      </c>
      <c r="K30" s="329"/>
      <c r="L30" s="329"/>
      <c r="M30" s="329"/>
      <c r="N30" s="329"/>
      <c r="O30" s="808" t="s">
        <v>686</v>
      </c>
      <c r="P30" s="868">
        <v>0</v>
      </c>
      <c r="Q30" s="868">
        <v>0</v>
      </c>
      <c r="R30" s="868">
        <v>0</v>
      </c>
      <c r="S30" s="868">
        <v>87248.333759999994</v>
      </c>
      <c r="T30" s="868">
        <v>0</v>
      </c>
      <c r="U30" s="868">
        <v>0</v>
      </c>
      <c r="V30" s="868">
        <v>0</v>
      </c>
      <c r="W30" s="314">
        <v>87248.333759999994</v>
      </c>
    </row>
    <row r="31" spans="2:23" ht="13.75" customHeight="1" x14ac:dyDescent="0.35">
      <c r="B31" s="807" t="s">
        <v>687</v>
      </c>
      <c r="C31" s="882">
        <v>235</v>
      </c>
      <c r="D31" s="882">
        <v>0</v>
      </c>
      <c r="E31" s="882">
        <v>0</v>
      </c>
      <c r="F31" s="882">
        <v>0</v>
      </c>
      <c r="G31" s="882">
        <v>0</v>
      </c>
      <c r="H31" s="882">
        <v>0</v>
      </c>
      <c r="I31" s="882">
        <v>0</v>
      </c>
      <c r="J31" s="309">
        <v>235</v>
      </c>
      <c r="L31" s="329"/>
      <c r="O31" s="807" t="s">
        <v>687</v>
      </c>
      <c r="P31" s="882">
        <v>10933245.838443467</v>
      </c>
      <c r="Q31" s="882">
        <v>0</v>
      </c>
      <c r="R31" s="882">
        <v>0</v>
      </c>
      <c r="S31" s="882">
        <v>0</v>
      </c>
      <c r="T31" s="882">
        <v>0</v>
      </c>
      <c r="U31" s="882">
        <v>0</v>
      </c>
      <c r="V31" s="882">
        <v>0</v>
      </c>
      <c r="W31" s="309">
        <v>10933245.838443467</v>
      </c>
    </row>
    <row r="32" spans="2:23" ht="13.75" customHeight="1" x14ac:dyDescent="0.35">
      <c r="B32" s="808" t="s">
        <v>688</v>
      </c>
      <c r="C32" s="868">
        <v>7</v>
      </c>
      <c r="D32" s="868">
        <v>0</v>
      </c>
      <c r="E32" s="868">
        <v>0</v>
      </c>
      <c r="F32" s="868">
        <v>0</v>
      </c>
      <c r="G32" s="868">
        <v>0</v>
      </c>
      <c r="H32" s="868">
        <v>0</v>
      </c>
      <c r="I32" s="868">
        <v>0</v>
      </c>
      <c r="J32" s="314">
        <v>7</v>
      </c>
      <c r="L32" s="329"/>
      <c r="O32" s="808" t="s">
        <v>688</v>
      </c>
      <c r="P32" s="868">
        <v>231892.42935014609</v>
      </c>
      <c r="Q32" s="868">
        <v>0</v>
      </c>
      <c r="R32" s="868">
        <v>0</v>
      </c>
      <c r="S32" s="868">
        <v>0</v>
      </c>
      <c r="T32" s="868">
        <v>0</v>
      </c>
      <c r="U32" s="868">
        <v>0</v>
      </c>
      <c r="V32" s="868">
        <v>0</v>
      </c>
      <c r="W32" s="314">
        <v>231892.42935014609</v>
      </c>
    </row>
    <row r="33" spans="2:23" ht="13.75" customHeight="1" x14ac:dyDescent="0.35">
      <c r="B33" s="807" t="s">
        <v>689</v>
      </c>
      <c r="C33" s="882">
        <v>18</v>
      </c>
      <c r="D33" s="882">
        <v>0</v>
      </c>
      <c r="E33" s="882">
        <v>0</v>
      </c>
      <c r="F33" s="882">
        <v>0</v>
      </c>
      <c r="G33" s="882">
        <v>0</v>
      </c>
      <c r="H33" s="882">
        <v>0</v>
      </c>
      <c r="I33" s="882">
        <v>0</v>
      </c>
      <c r="J33" s="309">
        <v>18</v>
      </c>
      <c r="K33" s="329"/>
      <c r="L33" s="329"/>
      <c r="M33" s="329"/>
      <c r="N33" s="329"/>
      <c r="O33" s="807" t="s">
        <v>689</v>
      </c>
      <c r="P33" s="882">
        <v>438008.52616225474</v>
      </c>
      <c r="Q33" s="882">
        <v>0</v>
      </c>
      <c r="R33" s="882">
        <v>0</v>
      </c>
      <c r="S33" s="882">
        <v>0</v>
      </c>
      <c r="T33" s="882">
        <v>0</v>
      </c>
      <c r="U33" s="882">
        <v>0</v>
      </c>
      <c r="V33" s="882">
        <v>0</v>
      </c>
      <c r="W33" s="309">
        <v>438008.52616225474</v>
      </c>
    </row>
    <row r="34" spans="2:23" ht="13.75" customHeight="1" x14ac:dyDescent="0.35">
      <c r="B34" s="808" t="s">
        <v>554</v>
      </c>
      <c r="C34" s="868">
        <v>3</v>
      </c>
      <c r="D34" s="868">
        <v>0</v>
      </c>
      <c r="E34" s="868">
        <v>0</v>
      </c>
      <c r="F34" s="868">
        <v>0</v>
      </c>
      <c r="G34" s="868">
        <v>0</v>
      </c>
      <c r="H34" s="868">
        <v>0</v>
      </c>
      <c r="I34" s="868">
        <v>0</v>
      </c>
      <c r="J34" s="314">
        <v>3</v>
      </c>
      <c r="L34" s="329"/>
      <c r="O34" s="808" t="s">
        <v>554</v>
      </c>
      <c r="P34" s="868">
        <v>175240.94274908199</v>
      </c>
      <c r="Q34" s="868">
        <v>0</v>
      </c>
      <c r="R34" s="868">
        <v>0</v>
      </c>
      <c r="S34" s="868">
        <v>0</v>
      </c>
      <c r="T34" s="868">
        <v>0</v>
      </c>
      <c r="U34" s="868">
        <v>0</v>
      </c>
      <c r="V34" s="868">
        <v>0</v>
      </c>
      <c r="W34" s="314">
        <v>175240.94274908199</v>
      </c>
    </row>
    <row r="35" spans="2:23" ht="13.75" customHeight="1" x14ac:dyDescent="0.35">
      <c r="B35" s="807" t="s">
        <v>690</v>
      </c>
      <c r="C35" s="882">
        <v>1</v>
      </c>
      <c r="D35" s="882">
        <v>0</v>
      </c>
      <c r="E35" s="882">
        <v>0</v>
      </c>
      <c r="F35" s="882">
        <v>0</v>
      </c>
      <c r="G35" s="882">
        <v>0</v>
      </c>
      <c r="H35" s="882">
        <v>0</v>
      </c>
      <c r="I35" s="882">
        <v>1</v>
      </c>
      <c r="J35" s="309">
        <v>2</v>
      </c>
      <c r="K35" s="329"/>
      <c r="L35" s="329"/>
      <c r="M35" s="329"/>
      <c r="N35" s="329"/>
      <c r="O35" s="807" t="s">
        <v>690</v>
      </c>
      <c r="P35" s="882">
        <v>37098.236295328898</v>
      </c>
      <c r="Q35" s="882">
        <v>0</v>
      </c>
      <c r="R35" s="882">
        <v>0</v>
      </c>
      <c r="S35" s="882">
        <v>0</v>
      </c>
      <c r="T35" s="882">
        <v>0</v>
      </c>
      <c r="U35" s="882">
        <v>0</v>
      </c>
      <c r="V35" s="882">
        <v>13976</v>
      </c>
      <c r="W35" s="309">
        <v>51074.236295328898</v>
      </c>
    </row>
    <row r="36" spans="2:23" ht="13.75" customHeight="1" x14ac:dyDescent="0.35">
      <c r="B36" s="808" t="s">
        <v>691</v>
      </c>
      <c r="C36" s="868">
        <v>105</v>
      </c>
      <c r="D36" s="868">
        <v>0</v>
      </c>
      <c r="E36" s="868">
        <v>0</v>
      </c>
      <c r="F36" s="868">
        <v>0</v>
      </c>
      <c r="G36" s="868">
        <v>0</v>
      </c>
      <c r="H36" s="868">
        <v>0</v>
      </c>
      <c r="I36" s="868">
        <v>0</v>
      </c>
      <c r="J36" s="314">
        <v>105</v>
      </c>
      <c r="L36" s="329"/>
      <c r="O36" s="808" t="s">
        <v>691</v>
      </c>
      <c r="P36" s="868">
        <v>2651402.0172378263</v>
      </c>
      <c r="Q36" s="868">
        <v>0</v>
      </c>
      <c r="R36" s="868">
        <v>0</v>
      </c>
      <c r="S36" s="868">
        <v>0</v>
      </c>
      <c r="T36" s="868">
        <v>0</v>
      </c>
      <c r="U36" s="868">
        <v>0</v>
      </c>
      <c r="V36" s="868">
        <v>0</v>
      </c>
      <c r="W36" s="314">
        <v>2651402.0172378263</v>
      </c>
    </row>
    <row r="37" spans="2:23" ht="13.75" customHeight="1" x14ac:dyDescent="0.35">
      <c r="B37" s="807" t="s">
        <v>692</v>
      </c>
      <c r="C37" s="882">
        <v>26</v>
      </c>
      <c r="D37" s="882">
        <v>0</v>
      </c>
      <c r="E37" s="882">
        <v>0</v>
      </c>
      <c r="F37" s="882">
        <v>0</v>
      </c>
      <c r="G37" s="882">
        <v>0</v>
      </c>
      <c r="H37" s="882">
        <v>0</v>
      </c>
      <c r="I37" s="882">
        <v>2</v>
      </c>
      <c r="J37" s="309">
        <v>28</v>
      </c>
      <c r="K37" s="329"/>
      <c r="L37" s="329"/>
      <c r="M37" s="329"/>
      <c r="N37" s="329"/>
      <c r="O37" s="807" t="s">
        <v>692</v>
      </c>
      <c r="P37" s="882">
        <v>1029870.1938740341</v>
      </c>
      <c r="Q37" s="882">
        <v>0</v>
      </c>
      <c r="R37" s="882">
        <v>0</v>
      </c>
      <c r="S37" s="882">
        <v>0</v>
      </c>
      <c r="T37" s="882">
        <v>0</v>
      </c>
      <c r="U37" s="882">
        <v>0</v>
      </c>
      <c r="V37" s="882">
        <v>27952</v>
      </c>
      <c r="W37" s="309">
        <v>1057822.1938740341</v>
      </c>
    </row>
    <row r="38" spans="2:23" ht="13.75" customHeight="1" x14ac:dyDescent="0.35">
      <c r="B38" s="808" t="s">
        <v>693</v>
      </c>
      <c r="C38" s="868">
        <v>12</v>
      </c>
      <c r="D38" s="868">
        <v>0</v>
      </c>
      <c r="E38" s="868">
        <v>0</v>
      </c>
      <c r="F38" s="868">
        <v>0</v>
      </c>
      <c r="G38" s="868">
        <v>0</v>
      </c>
      <c r="H38" s="868">
        <v>0</v>
      </c>
      <c r="I38" s="868">
        <v>0</v>
      </c>
      <c r="J38" s="314">
        <v>12</v>
      </c>
      <c r="L38" s="329"/>
      <c r="O38" s="808" t="s">
        <v>693</v>
      </c>
      <c r="P38" s="868">
        <v>586285.25027661037</v>
      </c>
      <c r="Q38" s="868">
        <v>0</v>
      </c>
      <c r="R38" s="868">
        <v>0</v>
      </c>
      <c r="S38" s="868">
        <v>0</v>
      </c>
      <c r="T38" s="868">
        <v>0</v>
      </c>
      <c r="U38" s="868">
        <v>0</v>
      </c>
      <c r="V38" s="868">
        <v>0</v>
      </c>
      <c r="W38" s="314">
        <v>586285.25027661037</v>
      </c>
    </row>
    <row r="39" spans="2:23" ht="13.75" customHeight="1" x14ac:dyDescent="0.35">
      <c r="B39" s="807" t="s">
        <v>694</v>
      </c>
      <c r="C39" s="882">
        <v>1</v>
      </c>
      <c r="D39" s="882">
        <v>0</v>
      </c>
      <c r="E39" s="882">
        <v>0</v>
      </c>
      <c r="F39" s="882">
        <v>0</v>
      </c>
      <c r="G39" s="882">
        <v>0</v>
      </c>
      <c r="H39" s="882">
        <v>0</v>
      </c>
      <c r="I39" s="882">
        <v>0</v>
      </c>
      <c r="J39" s="309">
        <v>1</v>
      </c>
      <c r="K39" s="329"/>
      <c r="L39" s="329"/>
      <c r="M39" s="329"/>
      <c r="N39" s="329"/>
      <c r="O39" s="807" t="s">
        <v>694</v>
      </c>
      <c r="P39" s="882">
        <v>13136.862830435401</v>
      </c>
      <c r="Q39" s="882">
        <v>0</v>
      </c>
      <c r="R39" s="882">
        <v>0</v>
      </c>
      <c r="S39" s="882">
        <v>0</v>
      </c>
      <c r="T39" s="882">
        <v>0</v>
      </c>
      <c r="U39" s="882">
        <v>0</v>
      </c>
      <c r="V39" s="882">
        <v>0</v>
      </c>
      <c r="W39" s="309">
        <v>13136.862830435401</v>
      </c>
    </row>
    <row r="40" spans="2:23" ht="13.75" customHeight="1" x14ac:dyDescent="0.35">
      <c r="B40" s="808" t="s">
        <v>695</v>
      </c>
      <c r="C40" s="868">
        <v>3</v>
      </c>
      <c r="D40" s="868">
        <v>0</v>
      </c>
      <c r="E40" s="868">
        <v>0</v>
      </c>
      <c r="F40" s="868">
        <v>0</v>
      </c>
      <c r="G40" s="868">
        <v>0</v>
      </c>
      <c r="H40" s="868">
        <v>0</v>
      </c>
      <c r="I40" s="868">
        <v>0</v>
      </c>
      <c r="J40" s="314">
        <v>3</v>
      </c>
      <c r="L40" s="329"/>
      <c r="O40" s="808" t="s">
        <v>695</v>
      </c>
      <c r="P40" s="868">
        <v>30561.890421629039</v>
      </c>
      <c r="Q40" s="868">
        <v>0</v>
      </c>
      <c r="R40" s="868">
        <v>0</v>
      </c>
      <c r="S40" s="868">
        <v>0</v>
      </c>
      <c r="T40" s="868">
        <v>0</v>
      </c>
      <c r="U40" s="868">
        <v>0</v>
      </c>
      <c r="V40" s="868">
        <v>0</v>
      </c>
      <c r="W40" s="314">
        <v>30561.890421629039</v>
      </c>
    </row>
    <row r="41" spans="2:23" ht="13.75" customHeight="1" x14ac:dyDescent="0.35">
      <c r="B41" s="807" t="s">
        <v>696</v>
      </c>
      <c r="C41" s="882">
        <v>9</v>
      </c>
      <c r="D41" s="882">
        <v>0</v>
      </c>
      <c r="E41" s="882">
        <v>0</v>
      </c>
      <c r="F41" s="882">
        <v>0</v>
      </c>
      <c r="G41" s="882">
        <v>0</v>
      </c>
      <c r="H41" s="882">
        <v>0</v>
      </c>
      <c r="I41" s="882">
        <v>0</v>
      </c>
      <c r="J41" s="309">
        <v>9</v>
      </c>
      <c r="K41" s="329"/>
      <c r="L41" s="329"/>
      <c r="M41" s="329"/>
      <c r="N41" s="329"/>
      <c r="O41" s="807" t="s">
        <v>696</v>
      </c>
      <c r="P41" s="882">
        <v>94830.541889737666</v>
      </c>
      <c r="Q41" s="882">
        <v>0</v>
      </c>
      <c r="R41" s="882">
        <v>0</v>
      </c>
      <c r="S41" s="882">
        <v>0</v>
      </c>
      <c r="T41" s="882">
        <v>0</v>
      </c>
      <c r="U41" s="882">
        <v>0</v>
      </c>
      <c r="V41" s="882">
        <v>0</v>
      </c>
      <c r="W41" s="309">
        <v>94830.541889737666</v>
      </c>
    </row>
    <row r="42" spans="2:23" ht="13.75" customHeight="1" x14ac:dyDescent="0.35">
      <c r="B42" s="808" t="s">
        <v>697</v>
      </c>
      <c r="C42" s="868">
        <v>4</v>
      </c>
      <c r="D42" s="868">
        <v>0</v>
      </c>
      <c r="E42" s="868">
        <v>0</v>
      </c>
      <c r="F42" s="868">
        <v>0</v>
      </c>
      <c r="G42" s="868">
        <v>0</v>
      </c>
      <c r="H42" s="868">
        <v>0</v>
      </c>
      <c r="I42" s="868">
        <v>0</v>
      </c>
      <c r="J42" s="314">
        <v>4</v>
      </c>
      <c r="L42" s="329"/>
      <c r="O42" s="808" t="s">
        <v>697</v>
      </c>
      <c r="P42" s="868">
        <v>47649.527427702487</v>
      </c>
      <c r="Q42" s="868">
        <v>0</v>
      </c>
      <c r="R42" s="868">
        <v>0</v>
      </c>
      <c r="S42" s="868">
        <v>0</v>
      </c>
      <c r="T42" s="868">
        <v>0</v>
      </c>
      <c r="U42" s="868">
        <v>0</v>
      </c>
      <c r="V42" s="868">
        <v>0</v>
      </c>
      <c r="W42" s="314">
        <v>47649.527427702487</v>
      </c>
    </row>
    <row r="43" spans="2:23" ht="13.75" customHeight="1" x14ac:dyDescent="0.35">
      <c r="B43" s="807" t="s">
        <v>698</v>
      </c>
      <c r="C43" s="882">
        <v>4</v>
      </c>
      <c r="D43" s="882">
        <v>0</v>
      </c>
      <c r="E43" s="882">
        <v>0</v>
      </c>
      <c r="F43" s="882">
        <v>0</v>
      </c>
      <c r="G43" s="882">
        <v>0</v>
      </c>
      <c r="H43" s="882">
        <v>0</v>
      </c>
      <c r="I43" s="882">
        <v>0</v>
      </c>
      <c r="J43" s="309">
        <v>4</v>
      </c>
      <c r="K43" s="329"/>
      <c r="L43" s="329"/>
      <c r="M43" s="329"/>
      <c r="N43" s="329"/>
      <c r="O43" s="807" t="s">
        <v>698</v>
      </c>
      <c r="P43" s="882">
        <v>184977.19958184499</v>
      </c>
      <c r="Q43" s="882">
        <v>0</v>
      </c>
      <c r="R43" s="882">
        <v>0</v>
      </c>
      <c r="S43" s="882">
        <v>0</v>
      </c>
      <c r="T43" s="882">
        <v>0</v>
      </c>
      <c r="U43" s="882">
        <v>0</v>
      </c>
      <c r="V43" s="882">
        <v>0</v>
      </c>
      <c r="W43" s="309">
        <v>184977.19958184499</v>
      </c>
    </row>
    <row r="44" spans="2:23" ht="13.75" customHeight="1" x14ac:dyDescent="0.35">
      <c r="B44" s="808" t="s">
        <v>699</v>
      </c>
      <c r="C44" s="868">
        <v>3124</v>
      </c>
      <c r="D44" s="868">
        <v>0</v>
      </c>
      <c r="E44" s="868">
        <v>0</v>
      </c>
      <c r="F44" s="868">
        <v>0</v>
      </c>
      <c r="G44" s="868">
        <v>11</v>
      </c>
      <c r="H44" s="868">
        <v>0</v>
      </c>
      <c r="I44" s="868">
        <v>0</v>
      </c>
      <c r="J44" s="314">
        <v>3135</v>
      </c>
      <c r="L44" s="329"/>
      <c r="O44" s="808" t="s">
        <v>699</v>
      </c>
      <c r="P44" s="868">
        <v>73338701.352464318</v>
      </c>
      <c r="Q44" s="868">
        <v>0</v>
      </c>
      <c r="R44" s="868">
        <v>0</v>
      </c>
      <c r="S44" s="868">
        <v>0</v>
      </c>
      <c r="T44" s="868">
        <v>394842.72582132003</v>
      </c>
      <c r="U44" s="868">
        <v>0</v>
      </c>
      <c r="V44" s="868">
        <v>0</v>
      </c>
      <c r="W44" s="314">
        <v>73733544.078285635</v>
      </c>
    </row>
    <row r="45" spans="2:23" ht="13.75" customHeight="1" x14ac:dyDescent="0.35">
      <c r="B45" s="807" t="s">
        <v>700</v>
      </c>
      <c r="C45" s="882">
        <v>17</v>
      </c>
      <c r="D45" s="882">
        <v>1</v>
      </c>
      <c r="E45" s="882">
        <v>0</v>
      </c>
      <c r="F45" s="882">
        <v>0</v>
      </c>
      <c r="G45" s="882">
        <v>0</v>
      </c>
      <c r="H45" s="882">
        <v>2</v>
      </c>
      <c r="I45" s="882">
        <v>0</v>
      </c>
      <c r="J45" s="309">
        <v>20</v>
      </c>
      <c r="K45" s="329"/>
      <c r="L45" s="329"/>
      <c r="M45" s="329"/>
      <c r="N45" s="329"/>
      <c r="O45" s="807" t="s">
        <v>700</v>
      </c>
      <c r="P45" s="882">
        <v>583837.22368746623</v>
      </c>
      <c r="Q45" s="882">
        <v>27009.368527707698</v>
      </c>
      <c r="R45" s="882">
        <v>0</v>
      </c>
      <c r="S45" s="882">
        <v>0</v>
      </c>
      <c r="T45" s="882">
        <v>0</v>
      </c>
      <c r="U45" s="882">
        <v>85108.59</v>
      </c>
      <c r="V45" s="882">
        <v>0</v>
      </c>
      <c r="W45" s="309">
        <v>695955.18221517385</v>
      </c>
    </row>
    <row r="46" spans="2:23" ht="13.75" customHeight="1" x14ac:dyDescent="0.35">
      <c r="B46" s="808" t="s">
        <v>701</v>
      </c>
      <c r="C46" s="868">
        <v>31</v>
      </c>
      <c r="D46" s="868">
        <v>0</v>
      </c>
      <c r="E46" s="868">
        <v>0</v>
      </c>
      <c r="F46" s="868">
        <v>0</v>
      </c>
      <c r="G46" s="868">
        <v>0</v>
      </c>
      <c r="H46" s="868">
        <v>0</v>
      </c>
      <c r="I46" s="868">
        <v>0</v>
      </c>
      <c r="J46" s="314">
        <v>31</v>
      </c>
      <c r="L46" s="329"/>
      <c r="O46" s="808" t="s">
        <v>701</v>
      </c>
      <c r="P46" s="868">
        <v>812073.86711695523</v>
      </c>
      <c r="Q46" s="868">
        <v>0</v>
      </c>
      <c r="R46" s="868">
        <v>0</v>
      </c>
      <c r="S46" s="868">
        <v>0</v>
      </c>
      <c r="T46" s="868">
        <v>0</v>
      </c>
      <c r="U46" s="868">
        <v>0</v>
      </c>
      <c r="V46" s="868">
        <v>0</v>
      </c>
      <c r="W46" s="314">
        <v>812073.86711695523</v>
      </c>
    </row>
    <row r="47" spans="2:23" ht="13.75" customHeight="1" x14ac:dyDescent="0.35">
      <c r="B47" s="807" t="s">
        <v>702</v>
      </c>
      <c r="C47" s="882">
        <v>90</v>
      </c>
      <c r="D47" s="882">
        <v>0</v>
      </c>
      <c r="E47" s="882">
        <v>7</v>
      </c>
      <c r="F47" s="882">
        <v>0</v>
      </c>
      <c r="G47" s="882">
        <v>0</v>
      </c>
      <c r="H47" s="882">
        <v>0</v>
      </c>
      <c r="I47" s="882">
        <v>0</v>
      </c>
      <c r="J47" s="309">
        <v>97</v>
      </c>
      <c r="K47" s="329"/>
      <c r="L47" s="329"/>
      <c r="M47" s="329"/>
      <c r="N47" s="329"/>
      <c r="O47" s="807" t="s">
        <v>702</v>
      </c>
      <c r="P47" s="882">
        <v>3368481.0758701237</v>
      </c>
      <c r="Q47" s="882">
        <v>0</v>
      </c>
      <c r="R47" s="882">
        <v>750543.51439638098</v>
      </c>
      <c r="S47" s="882">
        <v>0</v>
      </c>
      <c r="T47" s="882">
        <v>0</v>
      </c>
      <c r="U47" s="882">
        <v>0</v>
      </c>
      <c r="V47" s="882">
        <v>0</v>
      </c>
      <c r="W47" s="309">
        <v>4119024.5902665048</v>
      </c>
    </row>
    <row r="48" spans="2:23" ht="13.75" customHeight="1" x14ac:dyDescent="0.35">
      <c r="B48" s="808" t="s">
        <v>666</v>
      </c>
      <c r="C48" s="868">
        <v>0</v>
      </c>
      <c r="D48" s="868">
        <v>0</v>
      </c>
      <c r="E48" s="868">
        <v>0</v>
      </c>
      <c r="F48" s="868">
        <v>0</v>
      </c>
      <c r="G48" s="868">
        <v>0</v>
      </c>
      <c r="H48" s="868">
        <v>0</v>
      </c>
      <c r="I48" s="868">
        <v>0</v>
      </c>
      <c r="J48" s="314">
        <v>0</v>
      </c>
      <c r="L48" s="329"/>
      <c r="O48" s="808" t="s">
        <v>666</v>
      </c>
      <c r="P48" s="868">
        <v>0</v>
      </c>
      <c r="Q48" s="868">
        <v>0</v>
      </c>
      <c r="R48" s="868">
        <v>0</v>
      </c>
      <c r="S48" s="868">
        <v>0</v>
      </c>
      <c r="T48" s="868">
        <v>0</v>
      </c>
      <c r="U48" s="868">
        <v>0</v>
      </c>
      <c r="V48" s="868">
        <v>0</v>
      </c>
      <c r="W48" s="314">
        <v>0</v>
      </c>
    </row>
    <row r="49" spans="2:23" ht="13.75" customHeight="1" x14ac:dyDescent="0.35">
      <c r="B49" s="807" t="s">
        <v>667</v>
      </c>
      <c r="C49" s="882">
        <v>0</v>
      </c>
      <c r="D49" s="882">
        <v>0</v>
      </c>
      <c r="E49" s="882">
        <v>0</v>
      </c>
      <c r="F49" s="882">
        <v>0</v>
      </c>
      <c r="G49" s="882">
        <v>0</v>
      </c>
      <c r="H49" s="882">
        <v>0</v>
      </c>
      <c r="I49" s="882">
        <v>1</v>
      </c>
      <c r="J49" s="309">
        <v>1</v>
      </c>
      <c r="K49" s="329"/>
      <c r="L49" s="329"/>
      <c r="M49" s="329"/>
      <c r="N49" s="329"/>
      <c r="O49" s="807" t="s">
        <v>667</v>
      </c>
      <c r="P49" s="882">
        <v>0</v>
      </c>
      <c r="Q49" s="882">
        <v>0</v>
      </c>
      <c r="R49" s="882">
        <v>0</v>
      </c>
      <c r="S49" s="882">
        <v>0</v>
      </c>
      <c r="T49" s="882">
        <v>0</v>
      </c>
      <c r="U49" s="882">
        <v>0</v>
      </c>
      <c r="V49" s="882">
        <v>13976</v>
      </c>
      <c r="W49" s="309">
        <v>13976</v>
      </c>
    </row>
    <row r="50" spans="2:23" ht="13.75" customHeight="1" x14ac:dyDescent="0.35">
      <c r="B50" s="808" t="s">
        <v>668</v>
      </c>
      <c r="C50" s="868">
        <v>2</v>
      </c>
      <c r="D50" s="868">
        <v>0</v>
      </c>
      <c r="E50" s="868">
        <v>0</v>
      </c>
      <c r="F50" s="868">
        <v>0</v>
      </c>
      <c r="G50" s="868">
        <v>0</v>
      </c>
      <c r="H50" s="868">
        <v>1</v>
      </c>
      <c r="I50" s="868">
        <v>0</v>
      </c>
      <c r="J50" s="314">
        <v>3</v>
      </c>
      <c r="L50" s="329"/>
      <c r="O50" s="808" t="s">
        <v>668</v>
      </c>
      <c r="P50" s="868">
        <v>93583.981416654395</v>
      </c>
      <c r="Q50" s="868">
        <v>0</v>
      </c>
      <c r="R50" s="868">
        <v>0</v>
      </c>
      <c r="S50" s="868">
        <v>0</v>
      </c>
      <c r="T50" s="868">
        <v>0</v>
      </c>
      <c r="U50" s="868">
        <v>14381.304</v>
      </c>
      <c r="V50" s="868">
        <v>0</v>
      </c>
      <c r="W50" s="314">
        <v>107965.2854166544</v>
      </c>
    </row>
    <row r="51" spans="2:23" ht="13.75" customHeight="1" x14ac:dyDescent="0.35">
      <c r="B51" s="807" t="s">
        <v>669</v>
      </c>
      <c r="C51" s="882">
        <v>3</v>
      </c>
      <c r="D51" s="882">
        <v>0</v>
      </c>
      <c r="E51" s="882">
        <v>0</v>
      </c>
      <c r="F51" s="882">
        <v>4</v>
      </c>
      <c r="G51" s="882">
        <v>1</v>
      </c>
      <c r="H51" s="882">
        <v>0</v>
      </c>
      <c r="I51" s="882">
        <v>0</v>
      </c>
      <c r="J51" s="309">
        <v>8</v>
      </c>
      <c r="K51" s="329"/>
      <c r="L51" s="329"/>
      <c r="M51" s="329"/>
      <c r="N51" s="329"/>
      <c r="O51" s="807" t="s">
        <v>669</v>
      </c>
      <c r="P51" s="882">
        <v>172824.69687719227</v>
      </c>
      <c r="Q51" s="882">
        <v>0</v>
      </c>
      <c r="R51" s="882">
        <v>0</v>
      </c>
      <c r="S51" s="882">
        <v>129781.89646800001</v>
      </c>
      <c r="T51" s="882">
        <v>14783.980512</v>
      </c>
      <c r="U51" s="882">
        <v>0</v>
      </c>
      <c r="V51" s="882">
        <v>0</v>
      </c>
      <c r="W51" s="309">
        <v>317390.57385719224</v>
      </c>
    </row>
    <row r="52" spans="2:23" ht="13.75" customHeight="1" x14ac:dyDescent="0.35">
      <c r="B52" s="808" t="s">
        <v>681</v>
      </c>
      <c r="C52" s="868">
        <v>3</v>
      </c>
      <c r="D52" s="868">
        <v>0</v>
      </c>
      <c r="E52" s="868">
        <v>0</v>
      </c>
      <c r="F52" s="868">
        <v>0</v>
      </c>
      <c r="G52" s="868">
        <v>0</v>
      </c>
      <c r="H52" s="868">
        <v>0</v>
      </c>
      <c r="I52" s="868">
        <v>0</v>
      </c>
      <c r="J52" s="314">
        <v>3</v>
      </c>
      <c r="L52" s="329"/>
      <c r="O52" s="808" t="s">
        <v>681</v>
      </c>
      <c r="P52" s="868">
        <v>70077.363728661847</v>
      </c>
      <c r="Q52" s="868">
        <v>0</v>
      </c>
      <c r="R52" s="868">
        <v>0</v>
      </c>
      <c r="S52" s="868">
        <v>0</v>
      </c>
      <c r="T52" s="868">
        <v>0</v>
      </c>
      <c r="U52" s="868">
        <v>0</v>
      </c>
      <c r="V52" s="868">
        <v>0</v>
      </c>
      <c r="W52" s="314">
        <v>70077.363728661847</v>
      </c>
    </row>
    <row r="53" spans="2:23" ht="13.75" customHeight="1" x14ac:dyDescent="0.35">
      <c r="B53" s="807" t="s">
        <v>670</v>
      </c>
      <c r="C53" s="882">
        <v>0</v>
      </c>
      <c r="D53" s="882">
        <v>0</v>
      </c>
      <c r="E53" s="882">
        <v>0</v>
      </c>
      <c r="F53" s="882">
        <v>0</v>
      </c>
      <c r="G53" s="882">
        <v>0</v>
      </c>
      <c r="H53" s="882">
        <v>0</v>
      </c>
      <c r="I53" s="882">
        <v>0</v>
      </c>
      <c r="J53" s="309">
        <v>0</v>
      </c>
      <c r="K53" s="329"/>
      <c r="L53" s="329"/>
      <c r="M53" s="329"/>
      <c r="N53" s="329"/>
      <c r="O53" s="807" t="s">
        <v>670</v>
      </c>
      <c r="P53" s="882">
        <v>0</v>
      </c>
      <c r="Q53" s="882">
        <v>0</v>
      </c>
      <c r="R53" s="882">
        <v>0</v>
      </c>
      <c r="S53" s="882">
        <v>0</v>
      </c>
      <c r="T53" s="882">
        <v>0</v>
      </c>
      <c r="U53" s="882">
        <v>0</v>
      </c>
      <c r="V53" s="882">
        <v>0</v>
      </c>
      <c r="W53" s="309">
        <v>0</v>
      </c>
    </row>
    <row r="54" spans="2:23" ht="13.75" customHeight="1" x14ac:dyDescent="0.35">
      <c r="B54" s="808" t="s">
        <v>671</v>
      </c>
      <c r="C54" s="868">
        <v>23</v>
      </c>
      <c r="D54" s="868">
        <v>0</v>
      </c>
      <c r="E54" s="868">
        <v>0</v>
      </c>
      <c r="F54" s="868">
        <v>0</v>
      </c>
      <c r="G54" s="868">
        <v>0</v>
      </c>
      <c r="H54" s="868">
        <v>1</v>
      </c>
      <c r="I54" s="868">
        <v>3</v>
      </c>
      <c r="J54" s="314">
        <v>27</v>
      </c>
      <c r="L54" s="329"/>
      <c r="O54" s="808" t="s">
        <v>671</v>
      </c>
      <c r="P54" s="868">
        <v>1277746.1012585361</v>
      </c>
      <c r="Q54" s="868">
        <v>0</v>
      </c>
      <c r="R54" s="868">
        <v>0</v>
      </c>
      <c r="S54" s="868">
        <v>0</v>
      </c>
      <c r="T54" s="868">
        <v>0</v>
      </c>
      <c r="U54" s="868">
        <v>14381.304</v>
      </c>
      <c r="V54" s="868">
        <v>124000</v>
      </c>
      <c r="W54" s="314">
        <v>1416127.4052585361</v>
      </c>
    </row>
    <row r="55" spans="2:23" ht="13.75" customHeight="1" x14ac:dyDescent="0.35">
      <c r="B55" s="807" t="s">
        <v>672</v>
      </c>
      <c r="C55" s="882">
        <v>2</v>
      </c>
      <c r="D55" s="882">
        <v>0</v>
      </c>
      <c r="E55" s="882">
        <v>0</v>
      </c>
      <c r="F55" s="882">
        <v>0</v>
      </c>
      <c r="G55" s="882">
        <v>0</v>
      </c>
      <c r="H55" s="882">
        <v>0</v>
      </c>
      <c r="I55" s="882">
        <v>0</v>
      </c>
      <c r="J55" s="309">
        <v>2</v>
      </c>
      <c r="K55" s="329"/>
      <c r="L55" s="329"/>
      <c r="M55" s="329"/>
      <c r="N55" s="329"/>
      <c r="O55" s="807" t="s">
        <v>672</v>
      </c>
      <c r="P55" s="882">
        <v>19142.183647077101</v>
      </c>
      <c r="Q55" s="882">
        <v>0</v>
      </c>
      <c r="R55" s="882">
        <v>0</v>
      </c>
      <c r="S55" s="882">
        <v>0</v>
      </c>
      <c r="T55" s="882">
        <v>0</v>
      </c>
      <c r="U55" s="882">
        <v>0</v>
      </c>
      <c r="V55" s="882">
        <v>0</v>
      </c>
      <c r="W55" s="309">
        <v>19142.183647077101</v>
      </c>
    </row>
    <row r="56" spans="2:23" ht="13.75" customHeight="1" x14ac:dyDescent="0.35">
      <c r="B56" s="808" t="s">
        <v>673</v>
      </c>
      <c r="C56" s="868">
        <v>39</v>
      </c>
      <c r="D56" s="868">
        <v>2</v>
      </c>
      <c r="E56" s="868">
        <v>0</v>
      </c>
      <c r="F56" s="868">
        <v>0</v>
      </c>
      <c r="G56" s="868">
        <v>0</v>
      </c>
      <c r="H56" s="868">
        <v>0</v>
      </c>
      <c r="I56" s="868">
        <v>0</v>
      </c>
      <c r="J56" s="314">
        <v>41</v>
      </c>
      <c r="L56" s="329"/>
      <c r="O56" s="808" t="s">
        <v>673</v>
      </c>
      <c r="P56" s="868">
        <v>510552.61071570497</v>
      </c>
      <c r="Q56" s="868">
        <v>46652.545638767901</v>
      </c>
      <c r="R56" s="868">
        <v>0</v>
      </c>
      <c r="S56" s="868">
        <v>0</v>
      </c>
      <c r="T56" s="868">
        <v>0</v>
      </c>
      <c r="U56" s="868">
        <v>0</v>
      </c>
      <c r="V56" s="868">
        <v>0</v>
      </c>
      <c r="W56" s="314">
        <v>557205.15635447286</v>
      </c>
    </row>
    <row r="57" spans="2:23" ht="13.75" customHeight="1" x14ac:dyDescent="0.35">
      <c r="B57" s="807" t="s">
        <v>674</v>
      </c>
      <c r="C57" s="882">
        <v>3</v>
      </c>
      <c r="D57" s="882">
        <v>0</v>
      </c>
      <c r="E57" s="882">
        <v>0</v>
      </c>
      <c r="F57" s="882">
        <v>0</v>
      </c>
      <c r="G57" s="882">
        <v>0</v>
      </c>
      <c r="H57" s="882">
        <v>0</v>
      </c>
      <c r="I57" s="882">
        <v>0</v>
      </c>
      <c r="J57" s="309">
        <v>3</v>
      </c>
      <c r="K57" s="329"/>
      <c r="L57" s="329"/>
      <c r="M57" s="329"/>
      <c r="N57" s="329"/>
      <c r="O57" s="807" t="s">
        <v>674</v>
      </c>
      <c r="P57" s="882">
        <v>116618.393432749</v>
      </c>
      <c r="Q57" s="882">
        <v>0</v>
      </c>
      <c r="R57" s="882">
        <v>0</v>
      </c>
      <c r="S57" s="882">
        <v>0</v>
      </c>
      <c r="T57" s="882">
        <v>0</v>
      </c>
      <c r="U57" s="882">
        <v>0</v>
      </c>
      <c r="V57" s="882">
        <v>0</v>
      </c>
      <c r="W57" s="309">
        <v>116618.393432749</v>
      </c>
    </row>
    <row r="58" spans="2:23" ht="13.75" customHeight="1" x14ac:dyDescent="0.35">
      <c r="B58" s="808" t="s">
        <v>675</v>
      </c>
      <c r="C58" s="868">
        <v>1</v>
      </c>
      <c r="D58" s="868">
        <v>0</v>
      </c>
      <c r="E58" s="868">
        <v>0</v>
      </c>
      <c r="F58" s="868">
        <v>0</v>
      </c>
      <c r="G58" s="868">
        <v>9</v>
      </c>
      <c r="H58" s="868">
        <v>0</v>
      </c>
      <c r="I58" s="868">
        <v>0</v>
      </c>
      <c r="J58" s="314">
        <v>10</v>
      </c>
      <c r="L58" s="329"/>
      <c r="O58" s="808" t="s">
        <v>675</v>
      </c>
      <c r="P58" s="868">
        <v>4145.0893716886103</v>
      </c>
      <c r="Q58" s="868">
        <v>0</v>
      </c>
      <c r="R58" s="868">
        <v>0</v>
      </c>
      <c r="S58" s="868">
        <v>0</v>
      </c>
      <c r="T58" s="868">
        <v>213143.31061212</v>
      </c>
      <c r="U58" s="868">
        <v>0</v>
      </c>
      <c r="V58" s="868">
        <v>0</v>
      </c>
      <c r="W58" s="314">
        <v>217288.3999838086</v>
      </c>
    </row>
    <row r="59" spans="2:23" ht="13.75" customHeight="1" x14ac:dyDescent="0.35">
      <c r="B59" s="807" t="s">
        <v>676</v>
      </c>
      <c r="C59" s="882">
        <v>26</v>
      </c>
      <c r="D59" s="882">
        <v>1</v>
      </c>
      <c r="E59" s="882">
        <v>1</v>
      </c>
      <c r="F59" s="882">
        <v>0</v>
      </c>
      <c r="G59" s="882">
        <v>0</v>
      </c>
      <c r="H59" s="882">
        <v>235</v>
      </c>
      <c r="I59" s="882">
        <v>0</v>
      </c>
      <c r="J59" s="309">
        <v>263</v>
      </c>
      <c r="K59" s="329"/>
      <c r="L59" s="329"/>
      <c r="M59" s="329"/>
      <c r="N59" s="329"/>
      <c r="O59" s="807" t="s">
        <v>676</v>
      </c>
      <c r="P59" s="882">
        <v>1394430.3407542903</v>
      </c>
      <c r="Q59" s="882">
        <v>17158.315206511001</v>
      </c>
      <c r="R59" s="882">
        <v>21392.6994471014</v>
      </c>
      <c r="S59" s="882">
        <v>0</v>
      </c>
      <c r="T59" s="882">
        <v>0</v>
      </c>
      <c r="U59" s="882">
        <v>8575987.0648200009</v>
      </c>
      <c r="V59" s="882">
        <v>0</v>
      </c>
      <c r="W59" s="309">
        <v>10008968.420227904</v>
      </c>
    </row>
    <row r="60" spans="2:23" ht="13.75" customHeight="1" x14ac:dyDescent="0.35">
      <c r="B60" s="808" t="s">
        <v>677</v>
      </c>
      <c r="C60" s="868">
        <v>1</v>
      </c>
      <c r="D60" s="868">
        <v>0</v>
      </c>
      <c r="E60" s="868">
        <v>0</v>
      </c>
      <c r="F60" s="868">
        <v>0</v>
      </c>
      <c r="G60" s="868">
        <v>0</v>
      </c>
      <c r="H60" s="868">
        <v>0</v>
      </c>
      <c r="I60" s="868">
        <v>0</v>
      </c>
      <c r="J60" s="314">
        <v>1</v>
      </c>
      <c r="L60" s="329"/>
      <c r="O60" s="808" t="s">
        <v>677</v>
      </c>
      <c r="P60" s="868">
        <v>61597.290160486104</v>
      </c>
      <c r="Q60" s="868">
        <v>0</v>
      </c>
      <c r="R60" s="868">
        <v>0</v>
      </c>
      <c r="S60" s="868">
        <v>0</v>
      </c>
      <c r="T60" s="868">
        <v>0</v>
      </c>
      <c r="U60" s="868">
        <v>0</v>
      </c>
      <c r="V60" s="868">
        <v>0</v>
      </c>
      <c r="W60" s="314">
        <v>61597.290160486104</v>
      </c>
    </row>
    <row r="61" spans="2:23" ht="13.75" customHeight="1" x14ac:dyDescent="0.35">
      <c r="B61" s="807" t="s">
        <v>678</v>
      </c>
      <c r="C61" s="882">
        <v>1</v>
      </c>
      <c r="D61" s="882">
        <v>0</v>
      </c>
      <c r="E61" s="882">
        <v>0</v>
      </c>
      <c r="F61" s="882">
        <v>0</v>
      </c>
      <c r="G61" s="882">
        <v>0</v>
      </c>
      <c r="H61" s="882">
        <v>0</v>
      </c>
      <c r="I61" s="882">
        <v>0</v>
      </c>
      <c r="J61" s="309">
        <v>1</v>
      </c>
      <c r="K61" s="329"/>
      <c r="L61" s="329"/>
      <c r="M61" s="329"/>
      <c r="N61" s="329"/>
      <c r="O61" s="807" t="s">
        <v>678</v>
      </c>
      <c r="P61" s="882">
        <v>7579.9899338505602</v>
      </c>
      <c r="Q61" s="882">
        <v>0</v>
      </c>
      <c r="R61" s="882">
        <v>0</v>
      </c>
      <c r="S61" s="882">
        <v>0</v>
      </c>
      <c r="T61" s="882">
        <v>0</v>
      </c>
      <c r="U61" s="882">
        <v>0</v>
      </c>
      <c r="V61" s="882">
        <v>0</v>
      </c>
      <c r="W61" s="309">
        <v>7579.9899338505602</v>
      </c>
    </row>
    <row r="62" spans="2:23" ht="13.75" customHeight="1" x14ac:dyDescent="0.35">
      <c r="B62" s="808" t="s">
        <v>679</v>
      </c>
      <c r="C62" s="868">
        <v>79</v>
      </c>
      <c r="D62" s="868">
        <v>0</v>
      </c>
      <c r="E62" s="868">
        <v>0</v>
      </c>
      <c r="F62" s="868">
        <v>0</v>
      </c>
      <c r="G62" s="868">
        <v>1</v>
      </c>
      <c r="H62" s="868">
        <v>0</v>
      </c>
      <c r="I62" s="868">
        <v>0</v>
      </c>
      <c r="J62" s="314">
        <v>80</v>
      </c>
      <c r="L62" s="329"/>
      <c r="O62" s="808" t="s">
        <v>679</v>
      </c>
      <c r="P62" s="868">
        <v>4287744.3094903836</v>
      </c>
      <c r="Q62" s="868">
        <v>0</v>
      </c>
      <c r="R62" s="868">
        <v>0</v>
      </c>
      <c r="S62" s="868">
        <v>0</v>
      </c>
      <c r="T62" s="868">
        <v>40138.760964959998</v>
      </c>
      <c r="U62" s="868">
        <v>0</v>
      </c>
      <c r="V62" s="868">
        <v>0</v>
      </c>
      <c r="W62" s="314">
        <v>4327883.0704553435</v>
      </c>
    </row>
    <row r="63" spans="2:23" ht="13.75" customHeight="1" x14ac:dyDescent="0.35">
      <c r="B63" s="807" t="s">
        <v>758</v>
      </c>
      <c r="C63" s="882">
        <v>0</v>
      </c>
      <c r="D63" s="882">
        <v>0</v>
      </c>
      <c r="E63" s="882">
        <v>0</v>
      </c>
      <c r="F63" s="882">
        <v>0</v>
      </c>
      <c r="G63" s="882">
        <v>0</v>
      </c>
      <c r="H63" s="882">
        <v>0</v>
      </c>
      <c r="I63" s="882">
        <v>0</v>
      </c>
      <c r="J63" s="309">
        <v>0</v>
      </c>
      <c r="L63" s="329"/>
      <c r="O63" s="807" t="s">
        <v>758</v>
      </c>
      <c r="P63" s="882">
        <v>0</v>
      </c>
      <c r="Q63" s="882">
        <v>0</v>
      </c>
      <c r="R63" s="882">
        <v>0</v>
      </c>
      <c r="S63" s="882">
        <v>0</v>
      </c>
      <c r="T63" s="882">
        <v>0</v>
      </c>
      <c r="U63" s="882">
        <v>0</v>
      </c>
      <c r="V63" s="882">
        <v>0</v>
      </c>
      <c r="W63" s="309">
        <v>0</v>
      </c>
    </row>
    <row r="64" spans="2:23" ht="13.75" customHeight="1" x14ac:dyDescent="0.35">
      <c r="B64" s="808" t="s">
        <v>759</v>
      </c>
      <c r="C64" s="868">
        <v>0</v>
      </c>
      <c r="D64" s="868">
        <v>0</v>
      </c>
      <c r="E64" s="868">
        <v>0</v>
      </c>
      <c r="F64" s="868">
        <v>0</v>
      </c>
      <c r="G64" s="868">
        <v>0</v>
      </c>
      <c r="H64" s="868">
        <v>0</v>
      </c>
      <c r="I64" s="868">
        <v>0</v>
      </c>
      <c r="J64" s="314">
        <v>0</v>
      </c>
      <c r="L64" s="329"/>
      <c r="O64" s="808" t="s">
        <v>759</v>
      </c>
      <c r="P64" s="868">
        <v>0</v>
      </c>
      <c r="Q64" s="868">
        <v>0</v>
      </c>
      <c r="R64" s="868">
        <v>0</v>
      </c>
      <c r="S64" s="868">
        <v>0</v>
      </c>
      <c r="T64" s="868">
        <v>0</v>
      </c>
      <c r="U64" s="868">
        <v>0</v>
      </c>
      <c r="V64" s="868">
        <v>0</v>
      </c>
      <c r="W64" s="314">
        <v>0</v>
      </c>
    </row>
    <row r="65" spans="2:23" ht="13.75" customHeight="1" x14ac:dyDescent="0.35">
      <c r="B65" s="807" t="s">
        <v>680</v>
      </c>
      <c r="C65" s="882">
        <v>274</v>
      </c>
      <c r="D65" s="882">
        <v>0</v>
      </c>
      <c r="E65" s="882">
        <v>5</v>
      </c>
      <c r="F65" s="882">
        <v>0</v>
      </c>
      <c r="G65" s="882">
        <v>0</v>
      </c>
      <c r="H65" s="882">
        <v>12</v>
      </c>
      <c r="I65" s="882">
        <v>0</v>
      </c>
      <c r="J65" s="309">
        <v>291</v>
      </c>
      <c r="K65" s="329"/>
      <c r="L65" s="329"/>
      <c r="M65" s="329"/>
      <c r="N65" s="329"/>
      <c r="O65" s="807" t="s">
        <v>680</v>
      </c>
      <c r="P65" s="882">
        <v>16123299</v>
      </c>
      <c r="Q65" s="882">
        <v>0</v>
      </c>
      <c r="R65" s="882">
        <v>392551.71831225097</v>
      </c>
      <c r="S65" s="882">
        <v>0</v>
      </c>
      <c r="T65" s="882">
        <v>0</v>
      </c>
      <c r="U65" s="882">
        <v>1319765.48697</v>
      </c>
      <c r="V65" s="882">
        <v>0</v>
      </c>
      <c r="W65" s="309">
        <v>17835616.205282249</v>
      </c>
    </row>
    <row r="66" spans="2:23" ht="13.75" customHeight="1" x14ac:dyDescent="0.35">
      <c r="B66" s="324" t="s">
        <v>4</v>
      </c>
      <c r="C66" s="280">
        <v>4794</v>
      </c>
      <c r="D66" s="280">
        <v>12</v>
      </c>
      <c r="E66" s="280">
        <v>14</v>
      </c>
      <c r="F66" s="280">
        <v>11</v>
      </c>
      <c r="G66" s="280">
        <v>22</v>
      </c>
      <c r="H66" s="280">
        <v>268</v>
      </c>
      <c r="I66" s="280">
        <v>13</v>
      </c>
      <c r="J66" s="280">
        <v>5134</v>
      </c>
      <c r="O66" s="324" t="s">
        <v>4</v>
      </c>
      <c r="P66" s="280">
        <v>137662138.30062616</v>
      </c>
      <c r="Q66" s="280">
        <v>151697.9832890277</v>
      </c>
      <c r="R66" s="280">
        <v>1165755.9776265179</v>
      </c>
      <c r="S66" s="280">
        <v>295958.95549814834</v>
      </c>
      <c r="T66" s="280">
        <v>662908.77791039995</v>
      </c>
      <c r="U66" s="280">
        <v>10611389.309010001</v>
      </c>
      <c r="V66" s="280">
        <v>285082.42</v>
      </c>
      <c r="W66" s="280">
        <v>150834930.72396025</v>
      </c>
    </row>
    <row r="67" spans="2:23" ht="13.75" customHeight="1" x14ac:dyDescent="0.35">
      <c r="B67" s="242" t="s">
        <v>12478</v>
      </c>
      <c r="C67" s="566"/>
      <c r="D67" s="566"/>
      <c r="E67" s="566"/>
      <c r="F67" s="566"/>
      <c r="G67" s="566"/>
      <c r="H67" s="566"/>
      <c r="I67" s="566"/>
      <c r="J67" s="566"/>
      <c r="O67" s="646"/>
      <c r="P67" s="566"/>
      <c r="Q67" s="566"/>
      <c r="R67" s="566"/>
      <c r="S67" s="566"/>
      <c r="T67" s="566"/>
      <c r="U67" s="566"/>
      <c r="V67" s="566"/>
      <c r="W67" s="566"/>
    </row>
    <row r="68" spans="2:23" ht="14.5" customHeight="1" x14ac:dyDescent="0.35">
      <c r="B68" s="1385" t="s">
        <v>12680</v>
      </c>
      <c r="C68" s="1385"/>
      <c r="D68" s="1385"/>
      <c r="E68" s="1385"/>
      <c r="F68" s="1385"/>
      <c r="G68" s="1385"/>
      <c r="H68" s="1385"/>
      <c r="I68" s="1385"/>
      <c r="J68" s="1385"/>
      <c r="O68" s="646"/>
      <c r="P68" s="340"/>
      <c r="Q68" s="340"/>
      <c r="R68" s="340"/>
      <c r="S68" s="833"/>
      <c r="T68" s="833"/>
      <c r="U68" s="340"/>
      <c r="V68" s="340"/>
      <c r="W68" s="340"/>
    </row>
    <row r="69" spans="2:23" x14ac:dyDescent="0.35">
      <c r="B69" s="1385"/>
      <c r="C69" s="1385"/>
      <c r="D69" s="1385"/>
      <c r="E69" s="1385"/>
      <c r="F69" s="1385"/>
      <c r="G69" s="1385"/>
      <c r="H69" s="1385"/>
      <c r="I69" s="1385"/>
      <c r="J69" s="1385"/>
      <c r="O69" s="646"/>
      <c r="P69" s="647"/>
      <c r="Q69" s="647"/>
      <c r="R69" s="647"/>
      <c r="S69" s="647"/>
      <c r="T69" s="647"/>
      <c r="U69" s="647"/>
      <c r="V69" s="647"/>
      <c r="W69" s="647"/>
    </row>
    <row r="70" spans="2:23" ht="13.75" customHeight="1" x14ac:dyDescent="0.35">
      <c r="B70" s="1385"/>
      <c r="C70" s="1385"/>
      <c r="D70" s="1385"/>
      <c r="E70" s="1385"/>
      <c r="F70" s="1385"/>
      <c r="G70" s="1385"/>
      <c r="H70" s="1385"/>
      <c r="I70" s="1385"/>
      <c r="J70" s="1385"/>
      <c r="O70" s="646"/>
      <c r="P70" s="647"/>
      <c r="Q70" s="647"/>
      <c r="R70" s="647"/>
      <c r="S70" s="647"/>
      <c r="T70" s="647"/>
      <c r="U70" s="647"/>
      <c r="V70" s="647"/>
      <c r="W70" s="647"/>
    </row>
    <row r="71" spans="2:23" ht="13.75" customHeight="1" x14ac:dyDescent="0.35">
      <c r="B71" s="646"/>
      <c r="C71" s="566"/>
      <c r="D71" s="566"/>
      <c r="E71" s="566"/>
      <c r="F71" s="566"/>
      <c r="G71" s="566"/>
      <c r="H71" s="566"/>
      <c r="I71" s="566"/>
      <c r="J71" s="566"/>
      <c r="O71" s="646"/>
      <c r="P71" s="647"/>
      <c r="Q71" s="647"/>
      <c r="R71" s="647"/>
      <c r="S71" s="647"/>
      <c r="T71" s="647"/>
      <c r="U71" s="647"/>
      <c r="V71" s="647"/>
      <c r="W71" s="647"/>
    </row>
    <row r="72" spans="2:23" ht="13.75" customHeight="1" x14ac:dyDescent="0.35">
      <c r="B72" s="1351" t="s">
        <v>12531</v>
      </c>
      <c r="C72" s="1351"/>
      <c r="D72" s="1351"/>
      <c r="E72" s="1351"/>
      <c r="F72" s="1351"/>
      <c r="G72" s="1351"/>
      <c r="H72" s="1351"/>
      <c r="I72" s="1351"/>
      <c r="J72" s="1351"/>
      <c r="O72" s="1351" t="s">
        <v>12532</v>
      </c>
      <c r="P72" s="1351"/>
      <c r="Q72" s="1351"/>
      <c r="R72" s="1351"/>
      <c r="S72" s="1351"/>
      <c r="T72" s="1351"/>
      <c r="U72" s="1351"/>
      <c r="V72" s="1351"/>
      <c r="W72" s="1351"/>
    </row>
    <row r="73" spans="2:23" ht="13.75" customHeight="1" x14ac:dyDescent="0.35">
      <c r="B73" s="646"/>
      <c r="C73" s="566"/>
      <c r="D73" s="566"/>
      <c r="E73" s="566"/>
      <c r="F73" s="566"/>
      <c r="G73" s="566"/>
      <c r="H73" s="566"/>
      <c r="I73" s="566"/>
      <c r="J73" s="566"/>
    </row>
    <row r="74" spans="2:23" ht="13.75" customHeight="1" x14ac:dyDescent="0.35">
      <c r="B74" s="646"/>
      <c r="C74" s="566"/>
      <c r="D74" s="566"/>
      <c r="E74" s="566"/>
      <c r="F74" s="566"/>
      <c r="G74" s="566"/>
      <c r="H74" s="566"/>
      <c r="I74" s="566"/>
      <c r="J74" s="566"/>
      <c r="O74" s="646"/>
      <c r="P74" s="647"/>
      <c r="Q74" s="647"/>
      <c r="R74" s="647"/>
      <c r="S74" s="647"/>
      <c r="T74" s="647"/>
      <c r="U74" s="647"/>
      <c r="V74" s="647"/>
      <c r="W74" s="647"/>
    </row>
    <row r="75" spans="2:23" ht="13.75" customHeight="1" x14ac:dyDescent="0.35">
      <c r="B75" s="646"/>
      <c r="C75" s="566"/>
      <c r="D75" s="566"/>
      <c r="E75" s="566"/>
      <c r="F75" s="566"/>
      <c r="G75" s="566"/>
      <c r="H75" s="566"/>
      <c r="I75" s="566"/>
      <c r="J75" s="566"/>
      <c r="O75" s="646"/>
      <c r="P75" s="647"/>
      <c r="Q75" s="647"/>
      <c r="R75" s="647"/>
      <c r="S75" s="647"/>
      <c r="T75" s="647"/>
      <c r="U75" s="647"/>
      <c r="V75" s="647"/>
      <c r="W75" s="647"/>
    </row>
    <row r="76" spans="2:23" ht="13.75" customHeight="1" x14ac:dyDescent="0.35">
      <c r="B76" s="646"/>
      <c r="C76" s="566"/>
      <c r="D76" s="566"/>
      <c r="E76" s="566"/>
      <c r="F76" s="566"/>
      <c r="G76" s="566"/>
      <c r="H76" s="566"/>
      <c r="I76" s="566"/>
      <c r="J76" s="566"/>
      <c r="O76" s="646"/>
      <c r="P76" s="647"/>
      <c r="Q76" s="647"/>
      <c r="R76" s="647"/>
      <c r="S76" s="647"/>
      <c r="T76" s="647"/>
      <c r="U76" s="647"/>
      <c r="V76" s="647"/>
      <c r="W76" s="647"/>
    </row>
    <row r="77" spans="2:23" ht="13.75" customHeight="1" x14ac:dyDescent="0.35">
      <c r="B77" s="646"/>
      <c r="C77" s="566"/>
      <c r="D77" s="566"/>
      <c r="E77" s="566"/>
      <c r="F77" s="566"/>
      <c r="G77" s="566"/>
      <c r="H77" s="566"/>
      <c r="I77" s="566"/>
      <c r="J77" s="566"/>
      <c r="O77" s="646"/>
      <c r="P77" s="647"/>
      <c r="Q77" s="647"/>
      <c r="R77" s="647"/>
      <c r="S77" s="647"/>
      <c r="T77" s="647"/>
      <c r="U77" s="647"/>
      <c r="V77" s="647"/>
      <c r="W77" s="647"/>
    </row>
    <row r="78" spans="2:23" ht="13.75" customHeight="1" x14ac:dyDescent="0.35">
      <c r="B78" s="646"/>
      <c r="C78" s="566"/>
      <c r="D78" s="566"/>
      <c r="E78" s="566"/>
      <c r="F78" s="566"/>
      <c r="G78" s="566"/>
      <c r="H78" s="566"/>
      <c r="I78" s="566"/>
      <c r="J78" s="566"/>
      <c r="O78" s="646"/>
      <c r="P78" s="647"/>
      <c r="Q78" s="647"/>
      <c r="R78" s="647"/>
      <c r="S78" s="647"/>
      <c r="T78" s="647"/>
      <c r="U78" s="647"/>
      <c r="V78" s="647"/>
      <c r="W78" s="647"/>
    </row>
    <row r="79" spans="2:23" ht="13.75" customHeight="1" x14ac:dyDescent="0.35">
      <c r="B79" s="646"/>
      <c r="C79" s="566"/>
      <c r="D79" s="566"/>
      <c r="E79" s="566"/>
      <c r="F79" s="566"/>
      <c r="G79" s="566"/>
      <c r="H79" s="566"/>
      <c r="I79" s="566"/>
      <c r="J79" s="566"/>
      <c r="O79" s="646"/>
      <c r="P79" s="647"/>
      <c r="Q79" s="647"/>
      <c r="R79" s="647"/>
      <c r="S79"/>
      <c r="T79" s="647"/>
      <c r="U79" s="647"/>
      <c r="V79" s="647"/>
      <c r="W79" s="647"/>
    </row>
    <row r="80" spans="2:23" ht="13.75" customHeight="1" x14ac:dyDescent="0.35">
      <c r="B80" s="646"/>
      <c r="C80" s="566"/>
      <c r="D80" s="566"/>
      <c r="E80" s="566"/>
      <c r="F80" s="566"/>
      <c r="G80" s="566"/>
      <c r="H80" s="566"/>
      <c r="I80" s="566"/>
      <c r="J80" s="566"/>
      <c r="O80" s="646"/>
      <c r="P80" s="647"/>
      <c r="Q80" s="647"/>
      <c r="R80" s="647"/>
      <c r="S80" s="647"/>
      <c r="T80" s="647"/>
      <c r="U80" s="647"/>
      <c r="V80" s="647"/>
      <c r="W80" s="647"/>
    </row>
    <row r="81" spans="2:23" ht="13.75" customHeight="1" x14ac:dyDescent="0.35">
      <c r="B81" s="646"/>
      <c r="C81" s="566"/>
      <c r="D81" s="566"/>
      <c r="E81" s="566"/>
      <c r="F81" s="566"/>
      <c r="G81" s="566"/>
      <c r="H81" s="566"/>
      <c r="I81" s="566"/>
      <c r="J81" s="566"/>
      <c r="O81" s="646"/>
      <c r="P81" s="647"/>
      <c r="Q81" s="647"/>
      <c r="R81" s="647"/>
      <c r="S81" s="647"/>
      <c r="T81" s="647"/>
      <c r="U81" s="647"/>
      <c r="V81" s="647"/>
      <c r="W81" s="647"/>
    </row>
    <row r="82" spans="2:23" ht="13.75" customHeight="1" x14ac:dyDescent="0.35">
      <c r="O82" s="646"/>
      <c r="P82" s="647"/>
      <c r="Q82" s="647"/>
      <c r="R82" s="647"/>
      <c r="S82" s="647"/>
      <c r="T82" s="647"/>
      <c r="U82" s="647"/>
      <c r="V82" s="647"/>
      <c r="W82" s="647"/>
    </row>
    <row r="83" spans="2:23" x14ac:dyDescent="0.35">
      <c r="C83"/>
    </row>
    <row r="84" spans="2:23" x14ac:dyDescent="0.35">
      <c r="C84" s="308"/>
      <c r="D84" s="308"/>
      <c r="E84" s="308"/>
      <c r="F84" s="308"/>
      <c r="G84" s="308"/>
      <c r="H84" s="308"/>
      <c r="I84" s="308"/>
      <c r="J84" s="308"/>
    </row>
    <row r="86" spans="2:23" x14ac:dyDescent="0.35">
      <c r="O86" s="460"/>
    </row>
    <row r="90" spans="2:23" x14ac:dyDescent="0.35">
      <c r="O90" s="329"/>
    </row>
    <row r="91" spans="2:23" x14ac:dyDescent="0.35">
      <c r="O91" s="329"/>
    </row>
    <row r="92" spans="2:23" x14ac:dyDescent="0.35">
      <c r="O92" s="329"/>
    </row>
    <row r="93" spans="2:23" x14ac:dyDescent="0.35">
      <c r="O93" s="329"/>
    </row>
    <row r="94" spans="2:23" x14ac:dyDescent="0.35">
      <c r="O94" s="329"/>
    </row>
  </sheetData>
  <mergeCells count="5">
    <mergeCell ref="B72:J72"/>
    <mergeCell ref="O72:W72"/>
    <mergeCell ref="B10:J10"/>
    <mergeCell ref="O10:W10"/>
    <mergeCell ref="B68:J70"/>
  </mergeCells>
  <printOptions horizontalCentered="1" gridLinesSet="0"/>
  <pageMargins left="0.27559055118110237" right="0.23622047244094491" top="0.6692913385826772" bottom="0.19685039370078741" header="0.39370078740157483" footer="7.874015748031496E-2"/>
  <pageSetup paperSize="9" scale="3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D2235"/>
    <pageSetUpPr fitToPage="1"/>
  </sheetPr>
  <dimension ref="A6:B28"/>
  <sheetViews>
    <sheetView showGridLines="0" zoomScaleNormal="100" workbookViewId="0">
      <pane ySplit="4" topLeftCell="A5" activePane="bottomLeft" state="frozen"/>
      <selection activeCell="C13" sqref="C13"/>
      <selection pane="bottomLeft"/>
    </sheetView>
  </sheetViews>
  <sheetFormatPr baseColWidth="10" defaultColWidth="11.1796875" defaultRowHeight="13" x14ac:dyDescent="0.3"/>
  <cols>
    <col min="1" max="1" width="36.7265625" style="123" customWidth="1"/>
    <col min="2" max="2" width="91.81640625" style="123" customWidth="1"/>
    <col min="3" max="16384" width="11.1796875" style="123"/>
  </cols>
  <sheetData>
    <row r="6" spans="1:2" x14ac:dyDescent="0.3">
      <c r="B6" s="185" t="s">
        <v>106</v>
      </c>
    </row>
    <row r="8" spans="1:2" ht="18.5" x14ac:dyDescent="0.3">
      <c r="A8" s="122" t="s">
        <v>53</v>
      </c>
      <c r="B8" s="213" t="s">
        <v>12496</v>
      </c>
    </row>
    <row r="9" spans="1:2" x14ac:dyDescent="0.3">
      <c r="A9" s="124"/>
      <c r="B9" s="213" t="s">
        <v>12498</v>
      </c>
    </row>
    <row r="10" spans="1:2" x14ac:dyDescent="0.3">
      <c r="A10" s="124"/>
      <c r="B10" s="213" t="s">
        <v>12497</v>
      </c>
    </row>
    <row r="11" spans="1:2" x14ac:dyDescent="0.3">
      <c r="A11" s="124"/>
      <c r="B11" s="213" t="s">
        <v>12499</v>
      </c>
    </row>
    <row r="12" spans="1:2" x14ac:dyDescent="0.3">
      <c r="A12" s="124"/>
      <c r="B12" s="213" t="s">
        <v>12500</v>
      </c>
    </row>
    <row r="13" spans="1:2" x14ac:dyDescent="0.3">
      <c r="A13" s="124"/>
      <c r="B13" s="938" t="s">
        <v>747</v>
      </c>
    </row>
    <row r="14" spans="1:2" x14ac:dyDescent="0.3">
      <c r="A14" s="124"/>
      <c r="B14" s="938" t="s">
        <v>746</v>
      </c>
    </row>
    <row r="15" spans="1:2" x14ac:dyDescent="0.3">
      <c r="A15" s="124"/>
      <c r="B15" s="213" t="s">
        <v>12501</v>
      </c>
    </row>
    <row r="16" spans="1:2" x14ac:dyDescent="0.3">
      <c r="A16" s="124"/>
      <c r="B16" s="875" t="s">
        <v>747</v>
      </c>
    </row>
    <row r="17" spans="1:2" x14ac:dyDescent="0.3">
      <c r="A17" s="124"/>
      <c r="B17" s="875" t="s">
        <v>746</v>
      </c>
    </row>
    <row r="18" spans="1:2" x14ac:dyDescent="0.3">
      <c r="A18" s="127"/>
      <c r="B18" s="192"/>
    </row>
    <row r="19" spans="1:2" ht="18.5" x14ac:dyDescent="0.3">
      <c r="A19" s="122" t="s">
        <v>54</v>
      </c>
      <c r="B19" s="213" t="s">
        <v>12502</v>
      </c>
    </row>
    <row r="20" spans="1:2" x14ac:dyDescent="0.3">
      <c r="A20" s="124"/>
      <c r="B20" s="213" t="s">
        <v>12503</v>
      </c>
    </row>
    <row r="21" spans="1:2" x14ac:dyDescent="0.3">
      <c r="A21" s="124"/>
      <c r="B21" s="213" t="s">
        <v>12504</v>
      </c>
    </row>
    <row r="22" spans="1:2" x14ac:dyDescent="0.3">
      <c r="A22" s="124"/>
      <c r="B22" s="213" t="s">
        <v>12499</v>
      </c>
    </row>
    <row r="23" spans="1:2" x14ac:dyDescent="0.3">
      <c r="A23" s="127"/>
      <c r="B23" s="875"/>
    </row>
    <row r="24" spans="1:2" ht="18.5" x14ac:dyDescent="0.3">
      <c r="A24" s="122" t="s">
        <v>55</v>
      </c>
      <c r="B24" s="213" t="s">
        <v>12505</v>
      </c>
    </row>
    <row r="25" spans="1:2" x14ac:dyDescent="0.3">
      <c r="A25" s="124"/>
      <c r="B25" s="213" t="s">
        <v>12506</v>
      </c>
    </row>
    <row r="26" spans="1:2" x14ac:dyDescent="0.3">
      <c r="A26" s="127"/>
      <c r="B26" s="875"/>
    </row>
    <row r="27" spans="1:2" ht="18.5" x14ac:dyDescent="0.3">
      <c r="A27" s="122" t="s">
        <v>56</v>
      </c>
      <c r="B27" s="213" t="s">
        <v>12507</v>
      </c>
    </row>
    <row r="28" spans="1:2" x14ac:dyDescent="0.3">
      <c r="A28" s="124"/>
      <c r="B28" s="213" t="s">
        <v>12508</v>
      </c>
    </row>
  </sheetData>
  <hyperlinks>
    <hyperlink ref="B8" location="S1_I_B_1_PÓLIZAS" display="1. Número de pólizas según clase de riesgo en la serie 1990-2021" xr:uid="{00000000-0004-0000-0100-000000000000}"/>
    <hyperlink ref="B9" location="S1_I_B_2_CAPITALES_ASEGURADOS" display="2. Capitales asegurados según clase de riesgo en la serie 1990-2021" xr:uid="{00000000-0004-0000-0100-000001000000}"/>
    <hyperlink ref="B10" location="S1_I_B_3_CAPITALES_ASEGURADOS_MEDIOS" display="3. Capitales asegurados medios según clase de riesgo en la serie 1990-2021" xr:uid="{00000000-0004-0000-0100-000002000000}"/>
    <hyperlink ref="B11" location="S1_T_TODO_B" display="4. Número de pólizas, capitales asegurados y capitales asegurados medios según clase de riesgo en 2021" xr:uid="{00000000-0004-0000-0100-000003000000}"/>
    <hyperlink ref="B19" location="S1_II_PP_1_PÓLIZAS" display="1. Número de pólizas según clase de riesgo en la serie 1990-2021" xr:uid="{00000000-0004-0000-0100-000004000000}"/>
    <hyperlink ref="B20" location="S1_II_PP_2_CAPITALES_ASEGURADOS" display="2. Capitales asegurados según clase de riesgo en la serie 1990-2021" xr:uid="{00000000-0004-0000-0100-000005000000}"/>
    <hyperlink ref="B21" location="S1_II_PP_3_CAPITALES_ASEGURADOS_MEDIOS" display="3. Capitales asegurados medios según clase de riesgo en la serie 1990-2021" xr:uid="{00000000-0004-0000-0100-000006000000}"/>
    <hyperlink ref="B22" location="S1_T_TODO_PP" display="4. Número de pólizas, capitales asegurados y capitales asegurados medios según clase de riesgo en 2021" xr:uid="{00000000-0004-0000-0100-000007000000}"/>
    <hyperlink ref="B24" location="S1_III_P_1_PÓLIZAS_CAPITALES_MEDIOS" display="1. Número de pólizas, capitales asegurados y capitales asegurados medios en la serie 1990-2021" xr:uid="{00000000-0004-0000-0100-000008000000}"/>
    <hyperlink ref="B25" location="S1_T_TODO_P" display="2. Número de pólizas, capitales asegurados y capitales asegurados medios según clase de riesgo en 2021" xr:uid="{00000000-0004-0000-0100-000009000000}"/>
    <hyperlink ref="B6" location="c.act.!A1" display="Coeficientes de actualización" xr:uid="{00000000-0004-0000-0100-00000A000000}"/>
    <hyperlink ref="A8" location="S1_I_B" display="I. BIENES" xr:uid="{00000000-0004-0000-0100-00000B000000}"/>
    <hyperlink ref="A19" location="S1_II_PP" display="II. PÉRDIDAS PECUNIARIAS" xr:uid="{00000000-0004-0000-0100-00000C000000}"/>
    <hyperlink ref="A24" location="S1_III_P" display="III. PERSONAS" xr:uid="{00000000-0004-0000-0100-00000D000000}"/>
    <hyperlink ref="A27" location="S1_IV_R" display="IV. RECARGOS DEVENGADOS" xr:uid="{00000000-0004-0000-0100-00000E000000}"/>
    <hyperlink ref="B12" location="'S1-I-B POL_CP'!S1_I_B" display="5. Estimación del número de pólizas según clase de riesgo en 2023" xr:uid="{00000000-0004-0000-0100-00000F000000}"/>
    <hyperlink ref="B13" location="A._POLIZAS_POR_CÓDIGO_POSTAL" display="A. Por código postal" xr:uid="{00000000-0004-0000-0100-000010000000}"/>
    <hyperlink ref="B14" location="B.PÓLIZAS_POR_PROVINCIA" display="B. Por provincia" xr:uid="{00000000-0004-0000-0100-000011000000}"/>
    <hyperlink ref="B15" location="'S1-I-B CAP_CP'!S1_I_B" display="6. Estimación de los capitales asegurados según clase de riesgo en 2023" xr:uid="{00000000-0004-0000-0100-000012000000}"/>
    <hyperlink ref="B16" location="'S1-I-B CAP_CP'!A.CAPITALES_POR_CÓDIGO_POSTAL" display="A. Por código postal" xr:uid="{00000000-0004-0000-0100-000013000000}"/>
    <hyperlink ref="B17" location="'S1-I-B CAP_CP'!B.CAPITALES_POR_PROVINCIA" display="B. Por provincia" xr:uid="{00000000-0004-0000-0100-000014000000}"/>
    <hyperlink ref="B27" location="S1_IV_R_1_RECARGOS" display="1. Recargos totales por años en la serie 1971-2024" xr:uid="{00000000-0004-0000-0100-000015000000}"/>
    <hyperlink ref="B28" location="S1_IV_R_2_RECARGOS_BIENES" display="2. Recargos en pólizas de bienes por clase de riesgo en la serie 1990-2024" xr:uid="{00000000-0004-0000-0100-000016000000}"/>
  </hyperlinks>
  <pageMargins left="0.39370078740157483" right="0.39370078740157483" top="0.74803149606299213" bottom="0.74803149606299213" header="0.31496062992125984" footer="0.31496062992125984"/>
  <pageSetup paperSize="9" scale="52" orientation="portrait" horizontalDpi="1200" verticalDpi="1200" r:id="rId1"/>
  <drawing r:id="rId2"/>
  <legacyDrawingHF r:id="rId3"/>
  <picture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transitionEvaluation="1">
    <tabColor theme="9" tint="0.79998168889431442"/>
  </sheetPr>
  <dimension ref="B1:AE52"/>
  <sheetViews>
    <sheetView showGridLines="0" zoomScaleNormal="100" workbookViewId="0">
      <pane xSplit="1" ySplit="7" topLeftCell="B8" activePane="bottomRight" state="frozen"/>
      <selection activeCell="G550" sqref="G550"/>
      <selection pane="topRight" activeCell="G550" sqref="G550"/>
      <selection pane="bottomLeft" activeCell="G550" sqref="G550"/>
      <selection pane="bottomRight" activeCell="J21" sqref="J21"/>
    </sheetView>
  </sheetViews>
  <sheetFormatPr baseColWidth="10" defaultColWidth="12.1796875" defaultRowHeight="14.5" x14ac:dyDescent="0.3"/>
  <cols>
    <col min="1" max="1" width="15.1796875" style="463" customWidth="1"/>
    <col min="2" max="2" width="17.81640625" style="479" customWidth="1"/>
    <col min="3" max="3" width="12.7265625" style="463" bestFit="1" customWidth="1"/>
    <col min="4" max="4" width="11.1796875" style="463" bestFit="1" customWidth="1"/>
    <col min="5" max="5" width="11.81640625" style="463" customWidth="1"/>
    <col min="6" max="6" width="10.7265625" style="463" customWidth="1"/>
    <col min="7" max="7" width="10.7265625" style="461" customWidth="1"/>
    <col min="8" max="8" width="11.81640625" style="461" customWidth="1"/>
    <col min="9" max="9" width="11.7265625" style="461" bestFit="1" customWidth="1"/>
    <col min="10" max="10" width="12.26953125" style="461" bestFit="1" customWidth="1"/>
    <col min="11" max="11" width="7.453125" style="461" customWidth="1"/>
    <col min="12" max="12" width="13.7265625" style="461" customWidth="1"/>
    <col min="13" max="22" width="12.1796875" style="463"/>
    <col min="23" max="23" width="28.453125" style="463" customWidth="1"/>
    <col min="24" max="24" width="12.81640625" style="463" customWidth="1"/>
    <col min="25" max="30" width="8.453125" style="463" customWidth="1"/>
    <col min="31" max="31" width="9.7265625" style="463" customWidth="1"/>
    <col min="32" max="16384" width="12.1796875" style="463"/>
  </cols>
  <sheetData>
    <row r="1" spans="2:31" ht="12.65" customHeight="1" x14ac:dyDescent="0.3"/>
    <row r="2" spans="2:31" ht="12.65" customHeight="1" x14ac:dyDescent="0.3"/>
    <row r="3" spans="2:31" ht="12.65" customHeight="1" x14ac:dyDescent="0.3"/>
    <row r="4" spans="2:31" ht="12.65" customHeight="1" x14ac:dyDescent="0.3"/>
    <row r="5" spans="2:31" ht="12.65" customHeight="1" x14ac:dyDescent="0.3"/>
    <row r="6" spans="2:31" ht="12.65" customHeight="1" x14ac:dyDescent="0.3"/>
    <row r="7" spans="2:31" ht="12.65" customHeight="1" x14ac:dyDescent="0.3"/>
    <row r="8" spans="2:31" x14ac:dyDescent="0.3">
      <c r="B8" s="187" t="s">
        <v>768</v>
      </c>
      <c r="M8" s="436"/>
      <c r="N8" s="436"/>
      <c r="O8" s="436"/>
      <c r="P8" s="436"/>
      <c r="Q8" s="436"/>
      <c r="R8" s="436"/>
      <c r="S8" s="462"/>
      <c r="T8" s="462"/>
      <c r="U8" s="462"/>
      <c r="V8" s="462"/>
      <c r="W8" s="187"/>
      <c r="X8" s="486"/>
      <c r="Y8" s="486"/>
      <c r="Z8" s="486"/>
      <c r="AA8" s="486"/>
      <c r="AB8" s="486"/>
      <c r="AC8" s="486"/>
      <c r="AD8" s="486"/>
      <c r="AE8" s="489"/>
    </row>
    <row r="9" spans="2:31" x14ac:dyDescent="0.3">
      <c r="B9" s="187"/>
      <c r="M9" s="436"/>
      <c r="N9" s="436"/>
      <c r="O9" s="436"/>
      <c r="P9" s="436"/>
      <c r="Q9" s="436"/>
      <c r="R9" s="436"/>
      <c r="S9" s="462"/>
      <c r="T9" s="462"/>
      <c r="U9" s="462"/>
      <c r="V9" s="462"/>
      <c r="W9" s="486"/>
      <c r="X9" s="486"/>
      <c r="Y9" s="486"/>
      <c r="Z9" s="486"/>
      <c r="AA9" s="486"/>
      <c r="AB9" s="486"/>
      <c r="AC9" s="486"/>
      <c r="AD9" s="486"/>
      <c r="AE9" s="489"/>
    </row>
    <row r="10" spans="2:31" ht="16.5" x14ac:dyDescent="0.3">
      <c r="B10" s="1414" t="s">
        <v>12482</v>
      </c>
      <c r="C10" s="1414"/>
      <c r="D10" s="1414"/>
      <c r="E10" s="1414"/>
      <c r="F10" s="1414"/>
      <c r="G10" s="1414"/>
      <c r="H10" s="1414"/>
      <c r="I10" s="1414"/>
      <c r="J10" s="1414"/>
      <c r="K10" s="1414"/>
      <c r="M10" s="436"/>
      <c r="N10" s="436"/>
      <c r="O10" s="436"/>
      <c r="P10" s="436"/>
      <c r="Q10" s="436"/>
      <c r="R10" s="436"/>
      <c r="S10" s="462"/>
      <c r="T10" s="462"/>
      <c r="U10" s="462"/>
      <c r="V10" s="462"/>
      <c r="W10" s="787"/>
      <c r="X10" s="787"/>
      <c r="Y10" s="787"/>
      <c r="Z10" s="787"/>
      <c r="AA10" s="787"/>
      <c r="AB10" s="787"/>
      <c r="AC10" s="787"/>
      <c r="AD10" s="787"/>
      <c r="AE10" s="787"/>
    </row>
    <row r="11" spans="2:31" x14ac:dyDescent="0.3">
      <c r="B11" s="464"/>
      <c r="L11" s="465"/>
      <c r="M11" s="436"/>
      <c r="N11" s="436"/>
      <c r="O11" s="436"/>
      <c r="P11" s="436"/>
      <c r="Q11" s="436"/>
      <c r="R11" s="436"/>
      <c r="S11" s="462"/>
      <c r="T11" s="462"/>
      <c r="U11" s="462"/>
      <c r="V11" s="462"/>
      <c r="W11" s="798"/>
      <c r="X11" s="799"/>
      <c r="Y11" s="799"/>
      <c r="Z11" s="799"/>
      <c r="AA11" s="799"/>
      <c r="AB11" s="799"/>
      <c r="AC11" s="799"/>
      <c r="AD11" s="799"/>
      <c r="AE11" s="489"/>
    </row>
    <row r="12" spans="2:31" ht="18" customHeight="1" x14ac:dyDescent="0.3">
      <c r="B12" s="264" t="s">
        <v>269</v>
      </c>
      <c r="C12" s="265" t="s">
        <v>12550</v>
      </c>
      <c r="D12" s="265">
        <v>2020</v>
      </c>
      <c r="E12" s="265">
        <v>2021</v>
      </c>
      <c r="F12" s="265">
        <v>2022</v>
      </c>
      <c r="G12" s="265">
        <v>2023</v>
      </c>
      <c r="H12" s="265">
        <v>2024</v>
      </c>
      <c r="I12" s="265">
        <v>2025</v>
      </c>
      <c r="J12" s="457" t="s">
        <v>4</v>
      </c>
      <c r="K12" s="265" t="s">
        <v>8</v>
      </c>
      <c r="L12" s="470"/>
      <c r="M12" s="436"/>
      <c r="N12" s="436"/>
      <c r="O12" s="436"/>
      <c r="P12" s="436"/>
      <c r="Q12" s="436"/>
      <c r="R12" s="436"/>
      <c r="S12" s="462"/>
      <c r="T12" s="462"/>
      <c r="U12" s="462"/>
      <c r="V12" s="462"/>
      <c r="W12" s="794"/>
      <c r="X12" s="795"/>
      <c r="Y12" s="796"/>
      <c r="Z12" s="796"/>
      <c r="AA12" s="796"/>
      <c r="AB12" s="796"/>
      <c r="AC12" s="796"/>
      <c r="AD12" s="796"/>
      <c r="AE12" s="796"/>
    </row>
    <row r="13" spans="2:31" s="476" customFormat="1" ht="18" customHeight="1" x14ac:dyDescent="0.3">
      <c r="B13" s="466" t="s">
        <v>270</v>
      </c>
      <c r="C13" s="467">
        <v>1762</v>
      </c>
      <c r="D13" s="1113">
        <v>6</v>
      </c>
      <c r="E13" s="1113">
        <v>12</v>
      </c>
      <c r="F13" s="1113">
        <v>10</v>
      </c>
      <c r="G13" s="1113">
        <v>19</v>
      </c>
      <c r="H13" s="1113">
        <v>252</v>
      </c>
      <c r="I13" s="1113">
        <v>4</v>
      </c>
      <c r="J13" s="468">
        <v>2065</v>
      </c>
      <c r="K13" s="469">
        <v>40.222049084534476</v>
      </c>
      <c r="L13" s="475"/>
      <c r="M13" s="436"/>
      <c r="N13" s="436"/>
      <c r="O13" s="436"/>
      <c r="P13" s="436"/>
      <c r="Q13" s="436"/>
      <c r="R13" s="436"/>
      <c r="S13" s="462"/>
      <c r="T13" s="462"/>
      <c r="U13" s="462"/>
      <c r="V13" s="462"/>
      <c r="W13" s="788"/>
      <c r="X13" s="789"/>
      <c r="Y13" s="789"/>
      <c r="Z13" s="789"/>
      <c r="AA13" s="789"/>
      <c r="AB13" s="789"/>
      <c r="AC13" s="789"/>
      <c r="AD13" s="789"/>
      <c r="AE13" s="790"/>
    </row>
    <row r="14" spans="2:31" ht="18" customHeight="1" x14ac:dyDescent="0.3">
      <c r="B14" s="471" t="s">
        <v>271</v>
      </c>
      <c r="C14" s="472">
        <v>3032</v>
      </c>
      <c r="D14" s="1114">
        <v>6</v>
      </c>
      <c r="E14" s="1115">
        <v>2</v>
      </c>
      <c r="F14" s="1115">
        <v>1</v>
      </c>
      <c r="G14" s="1115">
        <v>3</v>
      </c>
      <c r="H14" s="1115">
        <v>16</v>
      </c>
      <c r="I14" s="1115">
        <v>9</v>
      </c>
      <c r="J14" s="473">
        <v>3069</v>
      </c>
      <c r="K14" s="474">
        <v>59.777950915465524</v>
      </c>
      <c r="L14" s="465"/>
      <c r="M14" s="436"/>
      <c r="N14" s="436"/>
      <c r="O14" s="436"/>
      <c r="P14" s="436"/>
      <c r="Q14" s="436"/>
      <c r="R14" s="436"/>
      <c r="S14" s="462"/>
      <c r="T14" s="462"/>
      <c r="U14" s="462"/>
      <c r="V14" s="462"/>
      <c r="W14" s="791"/>
      <c r="X14" s="792"/>
      <c r="Y14" s="792"/>
      <c r="Z14" s="792"/>
      <c r="AA14" s="792"/>
      <c r="AB14" s="792"/>
      <c r="AC14" s="792"/>
      <c r="AD14" s="792"/>
      <c r="AE14" s="790"/>
    </row>
    <row r="15" spans="2:31" ht="18" customHeight="1" x14ac:dyDescent="0.3">
      <c r="B15" s="279" t="s">
        <v>4</v>
      </c>
      <c r="C15" s="439">
        <v>4794</v>
      </c>
      <c r="D15" s="235">
        <v>12</v>
      </c>
      <c r="E15" s="235">
        <v>14</v>
      </c>
      <c r="F15" s="235">
        <v>11</v>
      </c>
      <c r="G15" s="235">
        <v>22</v>
      </c>
      <c r="H15" s="235">
        <v>268</v>
      </c>
      <c r="I15" s="235">
        <v>13</v>
      </c>
      <c r="J15" s="477">
        <v>5134</v>
      </c>
      <c r="K15" s="280">
        <v>100</v>
      </c>
      <c r="L15" s="465"/>
      <c r="M15" s="436"/>
      <c r="N15" s="436"/>
      <c r="O15" s="436"/>
      <c r="P15" s="436"/>
      <c r="Q15" s="436"/>
      <c r="R15" s="436"/>
      <c r="S15" s="462"/>
      <c r="T15" s="462"/>
      <c r="U15" s="462"/>
      <c r="V15" s="462"/>
      <c r="W15" s="788"/>
      <c r="X15" s="789"/>
      <c r="Y15" s="789"/>
      <c r="Z15" s="789"/>
      <c r="AA15" s="789"/>
      <c r="AB15" s="789"/>
      <c r="AC15" s="789"/>
      <c r="AD15" s="789"/>
      <c r="AE15" s="790"/>
    </row>
    <row r="16" spans="2:31" ht="18" customHeight="1" x14ac:dyDescent="0.3">
      <c r="B16" s="1067" t="s">
        <v>12478</v>
      </c>
      <c r="C16" s="478"/>
      <c r="D16" s="478"/>
      <c r="E16" s="478"/>
      <c r="F16" s="478"/>
      <c r="G16" s="465"/>
      <c r="H16" s="465"/>
      <c r="I16" s="465"/>
      <c r="J16" s="465"/>
      <c r="K16" s="465"/>
      <c r="M16" s="436"/>
      <c r="N16" s="436"/>
      <c r="O16" s="436"/>
      <c r="P16" s="436"/>
      <c r="Q16" s="436"/>
      <c r="R16" s="436"/>
      <c r="S16" s="462"/>
      <c r="T16" s="462"/>
      <c r="U16" s="462"/>
      <c r="V16" s="462"/>
      <c r="W16" s="791"/>
      <c r="X16" s="792"/>
      <c r="Y16" s="792"/>
      <c r="Z16" s="792"/>
      <c r="AA16" s="792"/>
      <c r="AB16" s="792"/>
      <c r="AC16" s="792"/>
      <c r="AD16" s="792"/>
      <c r="AE16" s="790"/>
    </row>
    <row r="17" spans="2:31" ht="22.9" customHeight="1" x14ac:dyDescent="0.3">
      <c r="B17" s="1385" t="s">
        <v>12680</v>
      </c>
      <c r="C17" s="1385"/>
      <c r="D17" s="1385"/>
      <c r="E17" s="1385"/>
      <c r="F17" s="1385"/>
      <c r="G17" s="1385"/>
      <c r="H17" s="1385"/>
      <c r="I17" s="1385"/>
      <c r="J17" s="1385"/>
      <c r="K17" s="1385"/>
      <c r="M17" s="436"/>
      <c r="N17" s="436"/>
      <c r="O17" s="436"/>
      <c r="P17" s="436"/>
      <c r="Q17" s="436"/>
      <c r="R17" s="436"/>
      <c r="S17" s="462"/>
      <c r="T17" s="462"/>
      <c r="U17" s="462"/>
      <c r="V17" s="462"/>
      <c r="W17" s="788"/>
      <c r="X17" s="789"/>
      <c r="Y17" s="789"/>
      <c r="Z17" s="789"/>
      <c r="AA17" s="789"/>
      <c r="AB17" s="789"/>
      <c r="AC17" s="789"/>
      <c r="AD17" s="789"/>
      <c r="AE17" s="790"/>
    </row>
    <row r="18" spans="2:31" ht="18" customHeight="1" x14ac:dyDescent="0.3">
      <c r="M18" s="436"/>
      <c r="N18" s="436"/>
      <c r="O18" s="436"/>
      <c r="P18" s="436"/>
      <c r="Q18" s="436"/>
      <c r="R18" s="436"/>
      <c r="S18" s="462"/>
      <c r="T18" s="462"/>
      <c r="U18" s="462"/>
      <c r="V18" s="462"/>
      <c r="W18" s="791"/>
      <c r="X18" s="792"/>
      <c r="Y18" s="792"/>
      <c r="Z18" s="792"/>
      <c r="AA18" s="792"/>
      <c r="AB18" s="792"/>
      <c r="AC18" s="792"/>
      <c r="AD18" s="792"/>
      <c r="AE18" s="790"/>
    </row>
    <row r="19" spans="2:31" ht="18" customHeight="1" x14ac:dyDescent="0.3">
      <c r="M19" s="436"/>
      <c r="N19" s="436"/>
      <c r="O19" s="436"/>
      <c r="P19" s="436"/>
      <c r="Q19" s="436"/>
      <c r="R19" s="436"/>
      <c r="S19" s="462"/>
      <c r="T19" s="462"/>
      <c r="U19" s="462"/>
      <c r="V19" s="462"/>
      <c r="W19" s="788"/>
      <c r="X19" s="789"/>
      <c r="Y19" s="789"/>
      <c r="Z19" s="789"/>
      <c r="AA19" s="789"/>
      <c r="AB19" s="789"/>
      <c r="AC19" s="789"/>
      <c r="AD19" s="789"/>
      <c r="AE19" s="790"/>
    </row>
    <row r="20" spans="2:31" ht="18" customHeight="1" x14ac:dyDescent="0.3">
      <c r="C20" s="480"/>
      <c r="D20" s="480"/>
      <c r="E20" s="480"/>
      <c r="F20" s="480"/>
      <c r="G20" s="480"/>
      <c r="H20" s="480"/>
      <c r="I20" s="480"/>
      <c r="J20" s="480"/>
      <c r="K20" s="480"/>
      <c r="M20" s="436"/>
      <c r="N20" s="436"/>
      <c r="O20" s="436"/>
      <c r="P20" s="436"/>
      <c r="Q20" s="436"/>
      <c r="R20" s="436"/>
      <c r="S20" s="462"/>
      <c r="T20" s="462"/>
      <c r="U20" s="462"/>
      <c r="V20" s="462"/>
      <c r="W20" s="791"/>
      <c r="X20" s="792"/>
      <c r="Y20" s="792"/>
      <c r="Z20" s="792"/>
      <c r="AA20" s="792"/>
      <c r="AB20" s="792"/>
      <c r="AC20" s="792"/>
      <c r="AD20" s="792"/>
      <c r="AE20" s="790"/>
    </row>
    <row r="21" spans="2:31" ht="18" customHeight="1" x14ac:dyDescent="0.3">
      <c r="M21" s="436"/>
      <c r="N21" s="436"/>
      <c r="O21" s="436"/>
      <c r="P21" s="436"/>
      <c r="Q21" s="436"/>
      <c r="R21" s="436"/>
      <c r="S21" s="462"/>
      <c r="T21" s="462"/>
      <c r="U21" s="462"/>
      <c r="V21" s="462"/>
      <c r="W21" s="788"/>
      <c r="X21" s="789"/>
      <c r="Y21" s="789"/>
      <c r="Z21" s="789"/>
      <c r="AA21" s="789"/>
      <c r="AB21" s="789"/>
      <c r="AC21" s="789"/>
      <c r="AD21" s="789"/>
      <c r="AE21" s="790"/>
    </row>
    <row r="22" spans="2:31" ht="18" customHeight="1" x14ac:dyDescent="0.3">
      <c r="M22" s="436"/>
      <c r="N22" s="436"/>
      <c r="O22" s="436"/>
      <c r="P22" s="436"/>
      <c r="Q22" s="436"/>
      <c r="R22" s="436"/>
      <c r="S22" s="462"/>
      <c r="T22" s="462"/>
      <c r="U22" s="462"/>
      <c r="V22" s="462"/>
      <c r="W22" s="797"/>
      <c r="X22" s="566"/>
      <c r="Y22" s="566"/>
      <c r="Z22" s="566"/>
      <c r="AA22" s="566"/>
      <c r="AB22" s="566"/>
      <c r="AC22" s="566"/>
      <c r="AD22" s="566"/>
      <c r="AE22" s="566"/>
    </row>
    <row r="23" spans="2:31" ht="18" customHeight="1" x14ac:dyDescent="0.3">
      <c r="L23" s="465"/>
      <c r="M23" s="436"/>
      <c r="N23" s="436"/>
      <c r="O23" s="436"/>
      <c r="P23" s="436"/>
      <c r="Q23" s="436"/>
      <c r="R23" s="436"/>
      <c r="S23" s="436"/>
      <c r="T23" s="436"/>
      <c r="U23" s="436"/>
      <c r="V23" s="436"/>
      <c r="W23" s="793"/>
      <c r="X23" s="496"/>
      <c r="Y23" s="496"/>
      <c r="Z23" s="496"/>
      <c r="AA23" s="496"/>
      <c r="AB23" s="496"/>
      <c r="AC23" s="496"/>
      <c r="AD23" s="496"/>
      <c r="AE23" s="496"/>
    </row>
    <row r="24" spans="2:31" ht="15" customHeight="1" x14ac:dyDescent="0.3">
      <c r="M24" s="1412"/>
      <c r="N24" s="1413"/>
      <c r="O24" s="1413"/>
      <c r="P24" s="1413"/>
      <c r="Q24" s="1413"/>
      <c r="R24" s="1413"/>
      <c r="S24" s="436"/>
      <c r="T24" s="436"/>
      <c r="U24" s="436"/>
      <c r="V24" s="436"/>
      <c r="W24" s="486"/>
      <c r="X24" s="486"/>
      <c r="Y24" s="486"/>
      <c r="Z24" s="486"/>
      <c r="AA24" s="486"/>
      <c r="AB24" s="486"/>
      <c r="AC24" s="486"/>
      <c r="AD24" s="486"/>
      <c r="AE24" s="486"/>
    </row>
    <row r="25" spans="2:31" ht="15" customHeight="1" x14ac:dyDescent="0.3">
      <c r="B25" s="1411" t="s">
        <v>230</v>
      </c>
      <c r="C25" s="1411"/>
      <c r="D25" s="1411"/>
      <c r="E25" s="1411"/>
      <c r="F25" s="1411"/>
      <c r="G25" s="1411"/>
      <c r="H25" s="1411"/>
      <c r="I25" s="1411"/>
      <c r="J25" s="1411"/>
      <c r="K25" s="1411"/>
      <c r="M25" s="436"/>
      <c r="N25" s="436"/>
      <c r="O25" s="436"/>
      <c r="P25" s="436"/>
      <c r="Q25" s="436"/>
      <c r="R25" s="436"/>
      <c r="S25" s="436"/>
      <c r="T25" s="436"/>
      <c r="U25" s="436"/>
      <c r="V25" s="436"/>
      <c r="W25" s="497"/>
      <c r="X25" s="497"/>
      <c r="Y25" s="497"/>
      <c r="Z25" s="497"/>
      <c r="AA25" s="497"/>
      <c r="AB25" s="497"/>
      <c r="AC25" s="497"/>
      <c r="AD25" s="497"/>
      <c r="AE25" s="497"/>
    </row>
    <row r="26" spans="2:31" ht="18" customHeight="1" x14ac:dyDescent="0.3">
      <c r="B26" s="261" t="s">
        <v>12546</v>
      </c>
      <c r="C26" s="479"/>
      <c r="L26" s="465"/>
      <c r="M26" s="436"/>
      <c r="N26" s="436"/>
      <c r="O26" s="436"/>
      <c r="P26" s="436"/>
      <c r="Q26" s="436"/>
      <c r="R26" s="436"/>
      <c r="S26" s="436"/>
      <c r="T26" s="436"/>
      <c r="U26" s="436"/>
      <c r="V26" s="436"/>
      <c r="W26" s="486"/>
      <c r="X26" s="486"/>
      <c r="Y26" s="486"/>
      <c r="Z26" s="486"/>
      <c r="AA26" s="486"/>
      <c r="AB26" s="486"/>
      <c r="AC26" s="486"/>
      <c r="AD26" s="486"/>
      <c r="AE26" s="489"/>
    </row>
    <row r="27" spans="2:31" ht="18" customHeight="1" x14ac:dyDescent="0.3">
      <c r="B27" s="264" t="s">
        <v>269</v>
      </c>
      <c r="C27" s="265" t="s">
        <v>12550</v>
      </c>
      <c r="D27" s="265">
        <v>2020</v>
      </c>
      <c r="E27" s="265">
        <v>2021</v>
      </c>
      <c r="F27" s="265">
        <v>2022</v>
      </c>
      <c r="G27" s="265">
        <v>2023</v>
      </c>
      <c r="H27" s="265">
        <v>2024</v>
      </c>
      <c r="I27" s="265">
        <v>2025</v>
      </c>
      <c r="J27" s="457" t="s">
        <v>4</v>
      </c>
      <c r="K27" s="265" t="s">
        <v>8</v>
      </c>
      <c r="M27" s="436"/>
      <c r="N27" s="436"/>
      <c r="O27" s="436"/>
      <c r="P27" s="436"/>
      <c r="Q27" s="436"/>
      <c r="R27" s="436"/>
      <c r="S27" s="436"/>
      <c r="T27" s="436"/>
      <c r="U27" s="436"/>
      <c r="V27" s="436"/>
      <c r="W27" s="486"/>
      <c r="X27" s="486"/>
      <c r="Y27" s="486"/>
      <c r="Z27" s="486"/>
      <c r="AA27" s="486"/>
      <c r="AB27" s="486"/>
      <c r="AC27" s="486"/>
      <c r="AD27" s="486"/>
      <c r="AE27" s="489"/>
    </row>
    <row r="28" spans="2:31" s="476" customFormat="1" ht="18" customHeight="1" x14ac:dyDescent="0.3">
      <c r="B28" s="466" t="s">
        <v>270</v>
      </c>
      <c r="C28" s="921">
        <v>78231040.116870597</v>
      </c>
      <c r="D28" s="1222">
        <v>88394.296999770697</v>
      </c>
      <c r="E28" s="921">
        <v>1143095.2327086299</v>
      </c>
      <c r="F28" s="921">
        <v>295576.63329961197</v>
      </c>
      <c r="G28" s="921">
        <v>593202.05592144001</v>
      </c>
      <c r="H28" s="921">
        <v>10416992.0799</v>
      </c>
      <c r="I28" s="1220">
        <v>159298</v>
      </c>
      <c r="J28" s="1224">
        <v>90927598.415700048</v>
      </c>
      <c r="K28" s="469">
        <v>60.282852082345059</v>
      </c>
      <c r="L28" s="475"/>
      <c r="M28" s="436"/>
      <c r="N28" s="436"/>
      <c r="O28" s="436"/>
      <c r="P28" s="436"/>
      <c r="Q28" s="436"/>
      <c r="R28" s="436"/>
      <c r="S28" s="436"/>
      <c r="T28" s="436"/>
      <c r="U28" s="436"/>
      <c r="V28" s="436"/>
      <c r="W28" s="787"/>
      <c r="X28" s="787"/>
      <c r="Y28" s="787"/>
      <c r="Z28" s="787"/>
      <c r="AA28" s="787"/>
      <c r="AB28" s="787"/>
      <c r="AC28" s="787"/>
      <c r="AD28" s="787"/>
      <c r="AE28" s="787"/>
    </row>
    <row r="29" spans="2:31" ht="18" customHeight="1" x14ac:dyDescent="0.3">
      <c r="B29" s="471" t="s">
        <v>271</v>
      </c>
      <c r="C29" s="922">
        <v>59431098</v>
      </c>
      <c r="D29" s="1223">
        <v>63303.686289256999</v>
      </c>
      <c r="E29" s="922">
        <v>22660.744917885801</v>
      </c>
      <c r="F29" s="922">
        <v>382.32219853632</v>
      </c>
      <c r="G29" s="922">
        <v>69706.721988959995</v>
      </c>
      <c r="H29" s="922">
        <v>194397.22910999999</v>
      </c>
      <c r="I29" s="1221">
        <v>125784</v>
      </c>
      <c r="J29" s="1225">
        <v>59907332.704504646</v>
      </c>
      <c r="K29" s="474">
        <v>39.717147917654941</v>
      </c>
      <c r="L29" s="465"/>
      <c r="M29" s="436"/>
      <c r="N29" s="436"/>
      <c r="O29" s="436"/>
      <c r="P29" s="436"/>
      <c r="Q29" s="436"/>
      <c r="R29" s="436"/>
      <c r="S29" s="436"/>
      <c r="T29" s="436"/>
      <c r="U29" s="436"/>
      <c r="V29" s="436"/>
      <c r="W29" s="798"/>
      <c r="X29" s="799"/>
      <c r="Y29" s="799"/>
      <c r="Z29" s="799"/>
      <c r="AA29" s="799"/>
      <c r="AB29" s="799"/>
      <c r="AC29" s="799"/>
      <c r="AD29" s="799"/>
      <c r="AE29" s="489"/>
    </row>
    <row r="30" spans="2:31" s="482" customFormat="1" ht="18" customHeight="1" x14ac:dyDescent="0.3">
      <c r="B30" s="279" t="s">
        <v>162</v>
      </c>
      <c r="C30" s="280">
        <v>137662138.11687058</v>
      </c>
      <c r="D30" s="439">
        <v>151697.9832890277</v>
      </c>
      <c r="E30" s="280">
        <v>1165755.9776265158</v>
      </c>
      <c r="F30" s="280">
        <v>295958.95549814828</v>
      </c>
      <c r="G30" s="280">
        <v>662908.77791039995</v>
      </c>
      <c r="H30" s="280">
        <v>10611389.309010001</v>
      </c>
      <c r="I30" s="477">
        <v>285082</v>
      </c>
      <c r="J30" s="280">
        <v>150834931.12020469</v>
      </c>
      <c r="K30" s="280">
        <v>100</v>
      </c>
      <c r="L30" s="483"/>
      <c r="M30" s="436"/>
      <c r="N30" s="436"/>
      <c r="O30" s="436"/>
      <c r="P30" s="436"/>
      <c r="Q30" s="436"/>
      <c r="R30" s="436"/>
      <c r="S30" s="436"/>
      <c r="T30" s="436"/>
      <c r="U30" s="436"/>
      <c r="V30" s="436"/>
      <c r="W30" s="794"/>
      <c r="X30" s="795"/>
      <c r="Y30" s="796"/>
      <c r="Z30" s="796"/>
      <c r="AA30" s="796"/>
      <c r="AB30" s="796"/>
      <c r="AC30" s="796"/>
      <c r="AD30" s="796"/>
      <c r="AE30" s="796"/>
    </row>
    <row r="31" spans="2:31" ht="18" customHeight="1" x14ac:dyDescent="0.3">
      <c r="B31" s="481"/>
      <c r="C31" s="482"/>
      <c r="D31" s="482"/>
      <c r="E31" s="482"/>
      <c r="F31" s="482"/>
      <c r="G31" s="483"/>
      <c r="H31" s="482"/>
      <c r="I31" s="482"/>
      <c r="J31" s="483"/>
      <c r="K31" s="483"/>
      <c r="M31" s="436"/>
      <c r="N31" s="436"/>
      <c r="O31" s="436"/>
      <c r="P31" s="436"/>
      <c r="Q31" s="436"/>
      <c r="R31" s="436"/>
      <c r="S31" s="436"/>
      <c r="T31" s="436"/>
      <c r="U31" s="436"/>
      <c r="V31" s="436"/>
      <c r="W31" s="788"/>
      <c r="X31" s="789"/>
      <c r="Y31" s="789"/>
      <c r="Z31" s="789"/>
      <c r="AA31" s="789"/>
      <c r="AB31" s="789"/>
      <c r="AC31" s="789"/>
      <c r="AD31" s="789"/>
      <c r="AE31" s="790"/>
    </row>
    <row r="32" spans="2:31" ht="18" customHeight="1" x14ac:dyDescent="0.3">
      <c r="C32" s="461"/>
      <c r="M32" s="436"/>
      <c r="N32" s="436"/>
      <c r="O32" s="436"/>
      <c r="P32" s="436"/>
      <c r="Q32" s="436"/>
      <c r="R32" s="436"/>
      <c r="S32" s="436"/>
      <c r="T32" s="436"/>
      <c r="U32" s="436"/>
      <c r="V32" s="436"/>
      <c r="W32" s="791"/>
      <c r="X32" s="792"/>
      <c r="Y32" s="792"/>
      <c r="Z32" s="792"/>
      <c r="AA32" s="792"/>
      <c r="AB32" s="792"/>
      <c r="AC32" s="792"/>
      <c r="AD32" s="792"/>
      <c r="AE32" s="790"/>
    </row>
    <row r="33" spans="2:31" ht="18" customHeight="1" x14ac:dyDescent="0.3">
      <c r="C33" s="480"/>
      <c r="D33" s="480"/>
      <c r="E33" s="480"/>
      <c r="F33" s="480"/>
      <c r="G33" s="480"/>
      <c r="H33" s="480"/>
      <c r="I33" s="480"/>
      <c r="J33" s="480"/>
      <c r="M33" s="436"/>
      <c r="N33" s="436"/>
      <c r="O33" s="436"/>
      <c r="P33" s="436"/>
      <c r="Q33" s="436"/>
      <c r="R33" s="436"/>
      <c r="S33" s="436"/>
      <c r="T33" s="436"/>
      <c r="U33" s="436"/>
      <c r="V33" s="436"/>
      <c r="W33" s="788"/>
      <c r="X33" s="789"/>
      <c r="Y33" s="789"/>
      <c r="Z33" s="789"/>
      <c r="AA33" s="789"/>
      <c r="AB33" s="789"/>
      <c r="AC33" s="789"/>
      <c r="AD33" s="789"/>
      <c r="AE33" s="790"/>
    </row>
    <row r="34" spans="2:31" ht="18" customHeight="1" x14ac:dyDescent="0.3">
      <c r="M34" s="436"/>
      <c r="N34" s="436"/>
      <c r="O34" s="436"/>
      <c r="P34" s="436"/>
      <c r="Q34" s="436"/>
      <c r="R34" s="436"/>
      <c r="S34" s="436"/>
      <c r="T34" s="436"/>
      <c r="U34" s="436"/>
      <c r="V34" s="436"/>
      <c r="W34" s="791"/>
      <c r="X34" s="792"/>
      <c r="Y34" s="792"/>
      <c r="Z34" s="792"/>
      <c r="AA34" s="792"/>
      <c r="AB34" s="792"/>
      <c r="AC34" s="792"/>
      <c r="AD34" s="792"/>
      <c r="AE34" s="790"/>
    </row>
    <row r="35" spans="2:31" ht="18" customHeight="1" x14ac:dyDescent="0.3">
      <c r="M35" s="436"/>
      <c r="N35" s="436"/>
      <c r="O35" s="436"/>
      <c r="P35" s="436"/>
      <c r="Q35" s="436"/>
      <c r="R35" s="436"/>
      <c r="S35" s="436"/>
      <c r="T35" s="436"/>
      <c r="U35" s="436"/>
      <c r="V35" s="436"/>
      <c r="W35" s="788"/>
      <c r="X35" s="789"/>
      <c r="Y35" s="789"/>
      <c r="Z35" s="789"/>
      <c r="AA35" s="789"/>
      <c r="AB35" s="789"/>
      <c r="AC35" s="789"/>
      <c r="AD35" s="789"/>
      <c r="AE35" s="790"/>
    </row>
    <row r="36" spans="2:31" ht="18" customHeight="1" x14ac:dyDescent="0.3">
      <c r="M36" s="436"/>
      <c r="N36" s="436"/>
      <c r="O36" s="436"/>
      <c r="P36" s="436"/>
      <c r="Q36" s="436"/>
      <c r="R36" s="436"/>
      <c r="S36" s="436"/>
      <c r="T36" s="436"/>
      <c r="U36" s="436"/>
      <c r="V36" s="436"/>
      <c r="W36" s="791"/>
      <c r="X36" s="792"/>
      <c r="Y36" s="792"/>
      <c r="Z36" s="792"/>
      <c r="AA36" s="792"/>
      <c r="AB36" s="792"/>
      <c r="AC36" s="792"/>
      <c r="AD36" s="792"/>
      <c r="AE36" s="790"/>
    </row>
    <row r="37" spans="2:31" ht="18" customHeight="1" x14ac:dyDescent="0.3">
      <c r="M37" s="436"/>
      <c r="N37" s="436"/>
      <c r="O37" s="436"/>
      <c r="P37" s="436"/>
      <c r="Q37" s="436"/>
      <c r="R37" s="436"/>
      <c r="S37" s="436"/>
      <c r="T37" s="436"/>
      <c r="U37" s="436"/>
      <c r="V37" s="436"/>
      <c r="W37" s="788"/>
      <c r="X37" s="789"/>
      <c r="Y37" s="789"/>
      <c r="Z37" s="789"/>
      <c r="AA37" s="789"/>
      <c r="AB37" s="789"/>
      <c r="AC37" s="789"/>
      <c r="AD37" s="789"/>
      <c r="AE37" s="790"/>
    </row>
    <row r="38" spans="2:31" ht="18" customHeight="1" x14ac:dyDescent="0.3">
      <c r="M38" s="436"/>
      <c r="N38" s="436"/>
      <c r="O38" s="436"/>
      <c r="P38" s="436"/>
      <c r="Q38" s="436"/>
      <c r="R38" s="436"/>
      <c r="S38" s="436"/>
      <c r="T38" s="436"/>
      <c r="U38" s="436"/>
      <c r="V38" s="436"/>
      <c r="W38" s="791"/>
      <c r="X38" s="792"/>
      <c r="Y38" s="792"/>
      <c r="Z38" s="792"/>
      <c r="AA38" s="792"/>
      <c r="AB38" s="792"/>
      <c r="AC38" s="792"/>
      <c r="AD38" s="792"/>
      <c r="AE38" s="790"/>
    </row>
    <row r="39" spans="2:31" ht="18" customHeight="1" x14ac:dyDescent="0.3">
      <c r="L39" s="465"/>
      <c r="M39" s="436"/>
      <c r="N39" s="436"/>
      <c r="O39" s="436"/>
      <c r="P39" s="436"/>
      <c r="Q39" s="436"/>
      <c r="R39" s="436"/>
      <c r="S39" s="436"/>
      <c r="T39" s="436"/>
      <c r="U39" s="436"/>
      <c r="V39" s="436"/>
      <c r="W39" s="788"/>
      <c r="X39" s="789"/>
      <c r="Y39" s="789"/>
      <c r="Z39" s="789"/>
      <c r="AA39" s="789"/>
      <c r="AB39" s="789"/>
      <c r="AC39" s="789"/>
      <c r="AD39" s="789"/>
      <c r="AE39" s="790"/>
    </row>
    <row r="40" spans="2:31" ht="15" customHeight="1" x14ac:dyDescent="0.3">
      <c r="K40" s="484"/>
      <c r="M40" s="1412"/>
      <c r="N40" s="1413"/>
      <c r="O40" s="1413"/>
      <c r="P40" s="1413"/>
      <c r="Q40" s="1413"/>
      <c r="R40" s="1413"/>
      <c r="S40" s="436"/>
      <c r="T40" s="436"/>
      <c r="U40" s="436"/>
      <c r="V40" s="436"/>
      <c r="W40" s="797"/>
      <c r="X40" s="566"/>
      <c r="Y40" s="566"/>
      <c r="Z40" s="566"/>
      <c r="AA40" s="566"/>
      <c r="AB40" s="566"/>
      <c r="AC40" s="566"/>
      <c r="AD40" s="566"/>
      <c r="AE40" s="566"/>
    </row>
    <row r="41" spans="2:31" ht="15" customHeight="1" x14ac:dyDescent="0.3">
      <c r="B41" s="1411" t="s">
        <v>231</v>
      </c>
      <c r="C41" s="1411"/>
      <c r="D41" s="1411"/>
      <c r="E41" s="1411"/>
      <c r="F41" s="1411"/>
      <c r="G41" s="1411"/>
      <c r="H41" s="1411"/>
      <c r="I41" s="1411"/>
      <c r="J41" s="1411"/>
      <c r="M41" s="436"/>
      <c r="N41" s="436"/>
      <c r="O41" s="436"/>
      <c r="P41" s="436"/>
      <c r="Q41" s="436"/>
      <c r="R41" s="436"/>
      <c r="S41" s="436"/>
      <c r="T41" s="436"/>
      <c r="U41" s="436"/>
      <c r="V41" s="436"/>
      <c r="W41" s="486"/>
      <c r="X41" s="486"/>
      <c r="Y41" s="486"/>
      <c r="Z41" s="486"/>
      <c r="AA41" s="486"/>
      <c r="AB41" s="486"/>
      <c r="AC41" s="486"/>
      <c r="AD41" s="486"/>
      <c r="AE41" s="489"/>
    </row>
    <row r="42" spans="2:31" ht="18" customHeight="1" x14ac:dyDescent="0.3">
      <c r="B42" s="261" t="s">
        <v>12546</v>
      </c>
      <c r="L42" s="465"/>
      <c r="M42" s="436"/>
      <c r="N42" s="436"/>
      <c r="O42" s="436"/>
      <c r="P42" s="436"/>
      <c r="Q42" s="436"/>
      <c r="R42" s="436"/>
      <c r="S42" s="436"/>
      <c r="T42" s="436"/>
      <c r="U42" s="436"/>
      <c r="V42" s="436"/>
      <c r="W42" s="486"/>
      <c r="X42" s="486"/>
      <c r="Y42" s="486"/>
      <c r="Z42" s="486"/>
      <c r="AA42" s="486"/>
      <c r="AB42" s="486"/>
      <c r="AC42" s="486"/>
      <c r="AD42" s="486"/>
      <c r="AE42" s="489"/>
    </row>
    <row r="43" spans="2:31" ht="18" customHeight="1" x14ac:dyDescent="0.3">
      <c r="B43" s="1205" t="s">
        <v>269</v>
      </c>
      <c r="C43" s="265" t="s">
        <v>12550</v>
      </c>
      <c r="D43" s="265">
        <v>2020</v>
      </c>
      <c r="E43" s="265">
        <v>2021</v>
      </c>
      <c r="F43" s="265">
        <v>2022</v>
      </c>
      <c r="G43" s="265">
        <v>2023</v>
      </c>
      <c r="H43" s="265">
        <v>2024</v>
      </c>
      <c r="I43" s="265">
        <v>2025</v>
      </c>
      <c r="J43" s="457" t="s">
        <v>4</v>
      </c>
      <c r="M43" s="436"/>
      <c r="N43" s="436"/>
      <c r="O43" s="436"/>
      <c r="P43" s="436"/>
      <c r="Q43" s="436"/>
      <c r="R43" s="436"/>
      <c r="S43" s="436"/>
      <c r="T43" s="436"/>
      <c r="U43" s="436"/>
      <c r="V43" s="436"/>
      <c r="W43" s="497"/>
      <c r="X43" s="497"/>
      <c r="Y43" s="497"/>
      <c r="Z43" s="497"/>
      <c r="AA43" s="497"/>
      <c r="AB43" s="497"/>
      <c r="AC43" s="497"/>
      <c r="AD43" s="497"/>
      <c r="AE43" s="497"/>
    </row>
    <row r="44" spans="2:31" s="476" customFormat="1" ht="18" customHeight="1" x14ac:dyDescent="0.3">
      <c r="B44" s="466" t="s">
        <v>270</v>
      </c>
      <c r="C44" s="1116">
        <v>44399.001201402156</v>
      </c>
      <c r="D44" s="1116">
        <v>14732.382833295116</v>
      </c>
      <c r="E44" s="1116">
        <v>95257.936059052488</v>
      </c>
      <c r="F44" s="467">
        <v>29557.663329961197</v>
      </c>
      <c r="G44" s="1116">
        <v>31221.160837970529</v>
      </c>
      <c r="H44" s="1116">
        <v>41337.270158333333</v>
      </c>
      <c r="I44" s="1116">
        <v>39824.605000000003</v>
      </c>
      <c r="J44" s="468">
        <v>44032.735513656196</v>
      </c>
      <c r="K44" s="461"/>
      <c r="L44" s="475"/>
      <c r="M44" s="436"/>
      <c r="N44" s="436"/>
      <c r="O44" s="436"/>
      <c r="P44" s="436"/>
      <c r="Q44" s="436"/>
      <c r="R44" s="436"/>
      <c r="S44" s="436"/>
      <c r="T44" s="436"/>
      <c r="U44" s="436"/>
      <c r="V44" s="436"/>
      <c r="W44" s="486"/>
      <c r="X44" s="486"/>
      <c r="Y44" s="486"/>
      <c r="Z44" s="486"/>
      <c r="AA44" s="486"/>
      <c r="AB44" s="486"/>
      <c r="AC44" s="486"/>
      <c r="AD44" s="486"/>
      <c r="AE44" s="489"/>
    </row>
    <row r="45" spans="2:31" ht="18" customHeight="1" x14ac:dyDescent="0.3">
      <c r="B45" s="471" t="s">
        <v>271</v>
      </c>
      <c r="C45" s="1117">
        <v>19601.285319874303</v>
      </c>
      <c r="D45" s="1117">
        <v>10550.614381542833</v>
      </c>
      <c r="E45" s="1117">
        <v>11330.3724589429</v>
      </c>
      <c r="F45" s="472">
        <v>382.32219853632</v>
      </c>
      <c r="G45" s="1117">
        <v>23235.573996319999</v>
      </c>
      <c r="H45" s="1117">
        <v>12149.826819374999</v>
      </c>
      <c r="I45" s="1117">
        <v>13976</v>
      </c>
      <c r="J45" s="473">
        <v>19520.147212239663</v>
      </c>
      <c r="L45" s="465"/>
      <c r="M45" s="436"/>
      <c r="N45" s="436"/>
      <c r="O45" s="436"/>
      <c r="P45" s="436"/>
      <c r="Q45" s="436"/>
      <c r="R45" s="436"/>
      <c r="S45" s="436"/>
      <c r="T45" s="436"/>
      <c r="U45" s="436"/>
      <c r="V45" s="436"/>
      <c r="W45" s="436"/>
    </row>
    <row r="46" spans="2:31" ht="18" customHeight="1" x14ac:dyDescent="0.3">
      <c r="B46" s="279" t="s">
        <v>162</v>
      </c>
      <c r="C46" s="477">
        <v>28715.50630094482</v>
      </c>
      <c r="D46" s="477">
        <v>12641.498607418975</v>
      </c>
      <c r="E46" s="477">
        <v>83268.284116179697</v>
      </c>
      <c r="F46" s="439">
        <v>26905.359590740754</v>
      </c>
      <c r="G46" s="477">
        <v>30132.217177745453</v>
      </c>
      <c r="H46" s="477">
        <v>39594.736227649257</v>
      </c>
      <c r="I46" s="477">
        <v>21929.416923076926</v>
      </c>
      <c r="J46" s="477">
        <v>29379.612510725281</v>
      </c>
      <c r="M46" s="436"/>
      <c r="N46" s="436"/>
      <c r="O46" s="436"/>
      <c r="P46" s="436"/>
      <c r="Q46" s="436"/>
      <c r="R46" s="436"/>
      <c r="S46" s="436"/>
      <c r="T46" s="436"/>
      <c r="U46" s="436"/>
      <c r="V46" s="436"/>
      <c r="W46" s="436"/>
    </row>
    <row r="47" spans="2:31" ht="18" customHeight="1" x14ac:dyDescent="0.3">
      <c r="M47" s="436"/>
      <c r="N47" s="436"/>
      <c r="O47" s="436"/>
      <c r="P47" s="436"/>
      <c r="Q47" s="436"/>
      <c r="R47" s="436"/>
      <c r="S47" s="436"/>
      <c r="T47" s="436"/>
      <c r="U47" s="436"/>
      <c r="V47" s="436"/>
      <c r="W47" s="436"/>
    </row>
    <row r="48" spans="2:31" ht="18" customHeight="1" x14ac:dyDescent="0.3">
      <c r="M48" s="436"/>
      <c r="N48" s="436"/>
      <c r="O48" s="436"/>
      <c r="P48" s="436"/>
      <c r="Q48" s="436"/>
      <c r="R48" s="436"/>
      <c r="S48" s="436"/>
      <c r="T48" s="436"/>
      <c r="U48" s="436"/>
      <c r="V48" s="436"/>
      <c r="W48" s="436"/>
    </row>
    <row r="49" spans="13:23" s="463" customFormat="1" ht="18" customHeight="1" x14ac:dyDescent="0.3">
      <c r="M49" s="436"/>
      <c r="N49" s="436"/>
      <c r="O49" s="436"/>
      <c r="P49" s="436"/>
      <c r="Q49" s="436"/>
      <c r="R49" s="436"/>
      <c r="S49" s="436"/>
      <c r="T49" s="436"/>
      <c r="U49" s="436"/>
      <c r="V49" s="436"/>
      <c r="W49" s="436"/>
    </row>
    <row r="50" spans="13:23" s="463" customFormat="1" ht="18" customHeight="1" x14ac:dyDescent="0.3">
      <c r="M50" s="436"/>
      <c r="N50" s="436"/>
      <c r="O50" s="436"/>
      <c r="P50" s="436"/>
      <c r="Q50" s="436"/>
      <c r="R50" s="436"/>
      <c r="S50" s="436"/>
      <c r="T50" s="436"/>
      <c r="U50" s="436"/>
      <c r="V50" s="436"/>
      <c r="W50" s="436"/>
    </row>
    <row r="51" spans="13:23" s="463" customFormat="1" ht="18" customHeight="1" x14ac:dyDescent="0.3">
      <c r="M51" s="436"/>
      <c r="N51" s="436"/>
      <c r="O51" s="436"/>
      <c r="P51" s="436"/>
      <c r="Q51" s="436"/>
      <c r="R51" s="436"/>
      <c r="S51" s="436"/>
      <c r="T51" s="436"/>
      <c r="U51" s="436"/>
      <c r="V51" s="436"/>
      <c r="W51" s="436"/>
    </row>
    <row r="52" spans="13:23" s="463" customFormat="1" ht="18" customHeight="1" x14ac:dyDescent="0.3">
      <c r="M52" s="436"/>
      <c r="N52" s="436"/>
      <c r="O52" s="436"/>
      <c r="P52" s="436"/>
      <c r="Q52" s="436"/>
      <c r="R52" s="436"/>
      <c r="S52" s="436"/>
      <c r="T52" s="436"/>
      <c r="U52" s="436"/>
      <c r="V52" s="436"/>
      <c r="W52" s="436"/>
    </row>
  </sheetData>
  <mergeCells count="6">
    <mergeCell ref="B41:J41"/>
    <mergeCell ref="M40:R40"/>
    <mergeCell ref="B10:K10"/>
    <mergeCell ref="B25:K25"/>
    <mergeCell ref="M24:R24"/>
    <mergeCell ref="B17:K17"/>
  </mergeCells>
  <printOptions horizontalCentered="1" gridLinesSet="0"/>
  <pageMargins left="0.23" right="0.35" top="0.78740157480314965" bottom="0.19685039370078741" header="0.51181102362204722" footer="0.19685039370078741"/>
  <pageSetup paperSize="9" orientation="portrait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transitionEvaluation="1">
    <tabColor theme="9" tint="0.79998168889431442"/>
  </sheetPr>
  <dimension ref="B1:J62"/>
  <sheetViews>
    <sheetView showGridLines="0" zoomScaleNormal="100" workbookViewId="0">
      <pane xSplit="1" ySplit="7" topLeftCell="B8" activePane="bottomRight" state="frozen"/>
      <selection activeCell="G550" sqref="G550"/>
      <selection pane="topRight" activeCell="G550" sqref="G550"/>
      <selection pane="bottomLeft" activeCell="G550" sqref="G550"/>
      <selection pane="bottomRight" activeCell="B44" sqref="B44:J44"/>
    </sheetView>
  </sheetViews>
  <sheetFormatPr baseColWidth="10" defaultColWidth="12.1796875" defaultRowHeight="14.5" x14ac:dyDescent="0.3"/>
  <cols>
    <col min="1" max="1" width="15.1796875" style="463" customWidth="1"/>
    <col min="2" max="2" width="28.453125" style="463" customWidth="1"/>
    <col min="3" max="3" width="12.81640625" style="463" customWidth="1"/>
    <col min="4" max="9" width="8.453125" style="463" customWidth="1"/>
    <col min="10" max="10" width="9.7265625" style="463" customWidth="1"/>
    <col min="11" max="16384" width="12.1796875" style="463"/>
  </cols>
  <sheetData>
    <row r="1" spans="2:10" ht="12.65" customHeight="1" x14ac:dyDescent="0.3"/>
    <row r="2" spans="2:10" ht="12.65" customHeight="1" x14ac:dyDescent="0.3"/>
    <row r="3" spans="2:10" ht="12.65" customHeight="1" x14ac:dyDescent="0.3"/>
    <row r="4" spans="2:10" ht="12.65" customHeight="1" x14ac:dyDescent="0.3"/>
    <row r="5" spans="2:10" ht="12.65" customHeight="1" x14ac:dyDescent="0.3"/>
    <row r="6" spans="2:10" ht="12.65" customHeight="1" x14ac:dyDescent="0.3"/>
    <row r="7" spans="2:10" ht="12.65" customHeight="1" x14ac:dyDescent="0.3"/>
    <row r="8" spans="2:10" ht="16.5" x14ac:dyDescent="0.3">
      <c r="B8" s="187" t="s">
        <v>12492</v>
      </c>
      <c r="C8" s="486"/>
      <c r="D8" s="486"/>
      <c r="E8" s="486"/>
      <c r="F8" s="486"/>
      <c r="G8" s="486"/>
      <c r="H8" s="486"/>
      <c r="I8" s="486"/>
      <c r="J8" s="489"/>
    </row>
    <row r="9" spans="2:10" x14ac:dyDescent="0.3">
      <c r="B9" s="486"/>
      <c r="C9" s="486"/>
      <c r="D9" s="486"/>
      <c r="E9" s="486"/>
      <c r="F9" s="486"/>
      <c r="G9" s="486"/>
      <c r="H9" s="486"/>
      <c r="I9" s="486"/>
      <c r="J9" s="489"/>
    </row>
    <row r="10" spans="2:10" x14ac:dyDescent="0.3">
      <c r="B10" s="1415" t="s">
        <v>272</v>
      </c>
      <c r="C10" s="1415"/>
      <c r="D10" s="1415"/>
      <c r="E10" s="1415"/>
      <c r="F10" s="1415"/>
      <c r="G10" s="1415"/>
      <c r="H10" s="1415"/>
      <c r="I10" s="1415"/>
      <c r="J10" s="1415"/>
    </row>
    <row r="11" spans="2:10" x14ac:dyDescent="0.3">
      <c r="B11" s="487"/>
      <c r="C11" s="488"/>
      <c r="D11" s="488"/>
      <c r="E11" s="488"/>
      <c r="F11" s="488"/>
      <c r="G11" s="488"/>
      <c r="H11" s="488"/>
      <c r="I11" s="488"/>
      <c r="J11" s="489"/>
    </row>
    <row r="12" spans="2:10" ht="18" customHeight="1" x14ac:dyDescent="0.3">
      <c r="B12" s="264" t="s">
        <v>273</v>
      </c>
      <c r="C12" s="265" t="s">
        <v>12550</v>
      </c>
      <c r="D12" s="265">
        <v>2020</v>
      </c>
      <c r="E12" s="265">
        <v>2021</v>
      </c>
      <c r="F12" s="265">
        <v>2022</v>
      </c>
      <c r="G12" s="265">
        <v>2023</v>
      </c>
      <c r="H12" s="265">
        <v>2024</v>
      </c>
      <c r="I12" s="265">
        <v>2025</v>
      </c>
      <c r="J12" s="457" t="s">
        <v>4</v>
      </c>
    </row>
    <row r="13" spans="2:10" s="476" customFormat="1" ht="18" customHeight="1" x14ac:dyDescent="0.3">
      <c r="B13" s="490" t="s">
        <v>152</v>
      </c>
      <c r="C13" s="491">
        <v>287</v>
      </c>
      <c r="D13" s="491">
        <v>6</v>
      </c>
      <c r="E13" s="491">
        <v>7</v>
      </c>
      <c r="F13" s="491">
        <v>10</v>
      </c>
      <c r="G13" s="491">
        <v>19</v>
      </c>
      <c r="H13" s="491">
        <v>241</v>
      </c>
      <c r="I13" s="491">
        <v>1</v>
      </c>
      <c r="J13" s="492">
        <v>571</v>
      </c>
    </row>
    <row r="14" spans="2:10" ht="18" customHeight="1" x14ac:dyDescent="0.3">
      <c r="B14" s="493" t="s">
        <v>153</v>
      </c>
      <c r="C14" s="494">
        <v>63</v>
      </c>
      <c r="D14" s="494" t="s">
        <v>10</v>
      </c>
      <c r="E14" s="494" t="s">
        <v>10</v>
      </c>
      <c r="F14" s="494" t="s">
        <v>10</v>
      </c>
      <c r="G14" s="494" t="s">
        <v>10</v>
      </c>
      <c r="H14" s="494" t="s">
        <v>10</v>
      </c>
      <c r="I14" s="494" t="s">
        <v>10</v>
      </c>
      <c r="J14" s="495">
        <v>63</v>
      </c>
    </row>
    <row r="15" spans="2:10" ht="18" customHeight="1" x14ac:dyDescent="0.3">
      <c r="B15" s="490" t="s">
        <v>274</v>
      </c>
      <c r="C15" s="491">
        <v>0</v>
      </c>
      <c r="D15" s="491" t="s">
        <v>10</v>
      </c>
      <c r="E15" s="491" t="s">
        <v>10</v>
      </c>
      <c r="F15" s="491" t="s">
        <v>10</v>
      </c>
      <c r="G15" s="491" t="s">
        <v>10</v>
      </c>
      <c r="H15" s="491" t="s">
        <v>10</v>
      </c>
      <c r="I15" s="491" t="s">
        <v>10</v>
      </c>
      <c r="J15" s="492">
        <v>0</v>
      </c>
    </row>
    <row r="16" spans="2:10" ht="18" customHeight="1" x14ac:dyDescent="0.3">
      <c r="B16" s="493" t="s">
        <v>275</v>
      </c>
      <c r="C16" s="494">
        <v>7</v>
      </c>
      <c r="D16" s="494" t="s">
        <v>10</v>
      </c>
      <c r="E16" s="494" t="s">
        <v>10</v>
      </c>
      <c r="F16" s="494" t="s">
        <v>10</v>
      </c>
      <c r="G16" s="494" t="s">
        <v>10</v>
      </c>
      <c r="H16" s="494" t="s">
        <v>10</v>
      </c>
      <c r="I16" s="494">
        <v>3</v>
      </c>
      <c r="J16" s="495">
        <v>10</v>
      </c>
    </row>
    <row r="17" spans="2:10" ht="18" customHeight="1" x14ac:dyDescent="0.3">
      <c r="B17" s="490" t="s">
        <v>276</v>
      </c>
      <c r="C17" s="491">
        <v>0</v>
      </c>
      <c r="D17" s="491" t="s">
        <v>10</v>
      </c>
      <c r="E17" s="491" t="s">
        <v>10</v>
      </c>
      <c r="F17" s="491" t="s">
        <v>10</v>
      </c>
      <c r="G17" s="491" t="s">
        <v>10</v>
      </c>
      <c r="H17" s="491" t="s">
        <v>10</v>
      </c>
      <c r="I17" s="491" t="s">
        <v>10</v>
      </c>
      <c r="J17" s="492">
        <v>0</v>
      </c>
    </row>
    <row r="18" spans="2:10" ht="18" customHeight="1" x14ac:dyDescent="0.3">
      <c r="B18" s="493" t="s">
        <v>156</v>
      </c>
      <c r="C18" s="494">
        <v>1397</v>
      </c>
      <c r="D18" s="494" t="s">
        <v>10</v>
      </c>
      <c r="E18" s="494">
        <v>5</v>
      </c>
      <c r="F18" s="494" t="s">
        <v>10</v>
      </c>
      <c r="G18" s="494" t="s">
        <v>10</v>
      </c>
      <c r="H18" s="494">
        <v>11</v>
      </c>
      <c r="I18" s="494" t="s">
        <v>10</v>
      </c>
      <c r="J18" s="495">
        <v>1413</v>
      </c>
    </row>
    <row r="19" spans="2:10" ht="18" customHeight="1" x14ac:dyDescent="0.3">
      <c r="B19" s="490" t="s">
        <v>157</v>
      </c>
      <c r="C19" s="491">
        <v>0</v>
      </c>
      <c r="D19" s="491" t="s">
        <v>10</v>
      </c>
      <c r="E19" s="491" t="s">
        <v>10</v>
      </c>
      <c r="F19" s="491" t="s">
        <v>10</v>
      </c>
      <c r="G19" s="491" t="s">
        <v>10</v>
      </c>
      <c r="H19" s="491" t="s">
        <v>10</v>
      </c>
      <c r="I19" s="491" t="s">
        <v>10</v>
      </c>
      <c r="J19" s="492">
        <v>0</v>
      </c>
    </row>
    <row r="20" spans="2:10" ht="18" customHeight="1" x14ac:dyDescent="0.3">
      <c r="B20" s="493" t="s">
        <v>277</v>
      </c>
      <c r="C20" s="494">
        <v>2</v>
      </c>
      <c r="D20" s="494" t="s">
        <v>10</v>
      </c>
      <c r="E20" s="494" t="s">
        <v>10</v>
      </c>
      <c r="F20" s="494" t="s">
        <v>10</v>
      </c>
      <c r="G20" s="494" t="s">
        <v>10</v>
      </c>
      <c r="H20" s="494" t="s">
        <v>10</v>
      </c>
      <c r="I20" s="494" t="s">
        <v>10</v>
      </c>
      <c r="J20" s="495">
        <v>2</v>
      </c>
    </row>
    <row r="21" spans="2:10" ht="18" customHeight="1" x14ac:dyDescent="0.3">
      <c r="B21" s="490" t="s">
        <v>278</v>
      </c>
      <c r="C21" s="491">
        <v>6</v>
      </c>
      <c r="D21" s="491" t="s">
        <v>10</v>
      </c>
      <c r="E21" s="491" t="s">
        <v>10</v>
      </c>
      <c r="F21" s="491" t="s">
        <v>10</v>
      </c>
      <c r="G21" s="491" t="s">
        <v>10</v>
      </c>
      <c r="H21" s="491" t="s">
        <v>10</v>
      </c>
      <c r="I21" s="491" t="s">
        <v>10</v>
      </c>
      <c r="J21" s="492">
        <v>6</v>
      </c>
    </row>
    <row r="22" spans="2:10" ht="18" customHeight="1" x14ac:dyDescent="0.3">
      <c r="B22" s="279" t="s">
        <v>4</v>
      </c>
      <c r="C22" s="280">
        <v>1762</v>
      </c>
      <c r="D22" s="280">
        <v>6</v>
      </c>
      <c r="E22" s="280">
        <v>12</v>
      </c>
      <c r="F22" s="280">
        <v>10</v>
      </c>
      <c r="G22" s="280">
        <v>19</v>
      </c>
      <c r="H22" s="280">
        <v>252</v>
      </c>
      <c r="I22" s="280">
        <v>4</v>
      </c>
      <c r="J22" s="280">
        <v>2065</v>
      </c>
    </row>
    <row r="23" spans="2:10" x14ac:dyDescent="0.3">
      <c r="B23" s="1067" t="s">
        <v>12478</v>
      </c>
      <c r="C23" s="496"/>
      <c r="D23" s="496"/>
      <c r="E23" s="496"/>
      <c r="F23" s="496"/>
      <c r="G23" s="496"/>
      <c r="H23" s="496"/>
      <c r="I23" s="496"/>
      <c r="J23" s="496"/>
    </row>
    <row r="24" spans="2:10" ht="27.65" customHeight="1" x14ac:dyDescent="0.3">
      <c r="B24" s="1416" t="s">
        <v>12680</v>
      </c>
      <c r="C24" s="1416"/>
      <c r="D24" s="1416"/>
      <c r="E24" s="1416"/>
      <c r="F24" s="1416"/>
      <c r="G24" s="1416"/>
      <c r="H24" s="1416"/>
      <c r="I24" s="1416"/>
      <c r="J24" s="1416"/>
    </row>
    <row r="25" spans="2:10" x14ac:dyDescent="0.3">
      <c r="B25" s="242"/>
      <c r="C25" s="496"/>
      <c r="D25" s="496"/>
      <c r="E25" s="496"/>
      <c r="F25" s="496"/>
      <c r="G25" s="496"/>
      <c r="H25" s="496"/>
      <c r="I25" s="496"/>
      <c r="J25" s="496"/>
    </row>
    <row r="26" spans="2:10" ht="15" customHeight="1" x14ac:dyDescent="0.3">
      <c r="B26" s="486"/>
      <c r="C26" s="819"/>
      <c r="D26" s="819"/>
      <c r="E26" s="819"/>
      <c r="F26" s="819"/>
      <c r="G26" s="819"/>
      <c r="H26" s="819"/>
      <c r="I26" s="819"/>
      <c r="J26" s="819"/>
    </row>
    <row r="27" spans="2:10" ht="15" customHeight="1" x14ac:dyDescent="0.3">
      <c r="B27" s="497"/>
      <c r="C27" s="497"/>
      <c r="D27" s="497"/>
      <c r="E27" s="497"/>
      <c r="F27" s="497"/>
      <c r="G27" s="497"/>
      <c r="H27" s="497"/>
      <c r="I27" s="497"/>
      <c r="J27" s="497"/>
    </row>
    <row r="28" spans="2:10" ht="18" customHeight="1" x14ac:dyDescent="0.3">
      <c r="B28" s="486"/>
      <c r="C28" s="486"/>
      <c r="D28" s="486"/>
      <c r="E28" s="486"/>
      <c r="F28" s="486"/>
      <c r="G28" s="486"/>
      <c r="H28" s="486"/>
      <c r="I28" s="486"/>
      <c r="J28" s="489"/>
    </row>
    <row r="29" spans="2:10" ht="18" customHeight="1" x14ac:dyDescent="0.3">
      <c r="B29" s="486"/>
      <c r="C29" s="486"/>
      <c r="D29" s="486"/>
      <c r="E29" s="486"/>
      <c r="F29" s="486"/>
      <c r="G29" s="486"/>
      <c r="H29" s="486"/>
      <c r="I29" s="486"/>
      <c r="J29" s="489"/>
    </row>
    <row r="30" spans="2:10" s="476" customFormat="1" ht="18" customHeight="1" x14ac:dyDescent="0.3">
      <c r="B30" s="1415" t="s">
        <v>279</v>
      </c>
      <c r="C30" s="1415"/>
      <c r="D30" s="1415"/>
      <c r="E30" s="1415"/>
      <c r="F30" s="1415"/>
      <c r="G30" s="1415"/>
      <c r="H30" s="1415"/>
      <c r="I30" s="1415"/>
      <c r="J30" s="1415"/>
    </row>
    <row r="31" spans="2:10" ht="18" customHeight="1" x14ac:dyDescent="0.3">
      <c r="B31" s="487"/>
      <c r="C31" s="488"/>
      <c r="D31" s="488"/>
      <c r="E31" s="488"/>
      <c r="F31" s="488"/>
      <c r="G31" s="488"/>
      <c r="H31" s="488"/>
      <c r="I31" s="488"/>
      <c r="J31" s="489"/>
    </row>
    <row r="32" spans="2:10" s="482" customFormat="1" ht="18" customHeight="1" x14ac:dyDescent="0.3">
      <c r="B32" s="264" t="s">
        <v>273</v>
      </c>
      <c r="C32" s="265" t="s">
        <v>12550</v>
      </c>
      <c r="D32" s="265">
        <v>2020</v>
      </c>
      <c r="E32" s="265">
        <v>2021</v>
      </c>
      <c r="F32" s="265">
        <v>2022</v>
      </c>
      <c r="G32" s="265">
        <v>2023</v>
      </c>
      <c r="H32" s="265">
        <v>2024</v>
      </c>
      <c r="I32" s="265">
        <v>2025</v>
      </c>
      <c r="J32" s="457" t="s">
        <v>4</v>
      </c>
    </row>
    <row r="33" spans="2:10" ht="18" customHeight="1" x14ac:dyDescent="0.3">
      <c r="B33" s="490" t="s">
        <v>152</v>
      </c>
      <c r="C33" s="491">
        <v>38</v>
      </c>
      <c r="D33" s="491">
        <v>2</v>
      </c>
      <c r="E33" s="491">
        <v>1</v>
      </c>
      <c r="F33" s="491">
        <v>1</v>
      </c>
      <c r="G33" s="491">
        <v>1</v>
      </c>
      <c r="H33" s="491">
        <v>12</v>
      </c>
      <c r="I33" s="491">
        <v>5</v>
      </c>
      <c r="J33" s="492">
        <v>60</v>
      </c>
    </row>
    <row r="34" spans="2:10" ht="18" customHeight="1" x14ac:dyDescent="0.3">
      <c r="B34" s="493" t="s">
        <v>153</v>
      </c>
      <c r="C34" s="494">
        <v>5</v>
      </c>
      <c r="D34" s="494" t="s">
        <v>10</v>
      </c>
      <c r="E34" s="494" t="s">
        <v>10</v>
      </c>
      <c r="F34" s="494" t="s">
        <v>10</v>
      </c>
      <c r="G34" s="494" t="s">
        <v>10</v>
      </c>
      <c r="H34" s="494" t="s">
        <v>10</v>
      </c>
      <c r="I34" s="494">
        <v>2</v>
      </c>
      <c r="J34" s="495">
        <v>7</v>
      </c>
    </row>
    <row r="35" spans="2:10" ht="18" customHeight="1" x14ac:dyDescent="0.3">
      <c r="B35" s="490" t="s">
        <v>274</v>
      </c>
      <c r="C35" s="491">
        <v>0</v>
      </c>
      <c r="D35" s="491" t="s">
        <v>10</v>
      </c>
      <c r="E35" s="491" t="s">
        <v>10</v>
      </c>
      <c r="F35" s="491" t="s">
        <v>10</v>
      </c>
      <c r="G35" s="491" t="s">
        <v>10</v>
      </c>
      <c r="H35" s="491" t="s">
        <v>10</v>
      </c>
      <c r="I35" s="491" t="s">
        <v>10</v>
      </c>
      <c r="J35" s="492">
        <v>0</v>
      </c>
    </row>
    <row r="36" spans="2:10" ht="18" customHeight="1" x14ac:dyDescent="0.3">
      <c r="B36" s="493" t="s">
        <v>275</v>
      </c>
      <c r="C36" s="494">
        <v>14</v>
      </c>
      <c r="D36" s="494">
        <v>3</v>
      </c>
      <c r="E36" s="494">
        <v>1</v>
      </c>
      <c r="F36" s="494" t="s">
        <v>10</v>
      </c>
      <c r="G36" s="494">
        <v>2</v>
      </c>
      <c r="H36" s="494">
        <v>3</v>
      </c>
      <c r="I36" s="494">
        <v>2</v>
      </c>
      <c r="J36" s="495">
        <v>25</v>
      </c>
    </row>
    <row r="37" spans="2:10" ht="18" customHeight="1" x14ac:dyDescent="0.3">
      <c r="B37" s="490" t="s">
        <v>276</v>
      </c>
      <c r="C37" s="491">
        <v>0</v>
      </c>
      <c r="D37" s="491" t="s">
        <v>10</v>
      </c>
      <c r="E37" s="491" t="s">
        <v>10</v>
      </c>
      <c r="F37" s="491" t="s">
        <v>10</v>
      </c>
      <c r="G37" s="491" t="s">
        <v>10</v>
      </c>
      <c r="H37" s="491" t="s">
        <v>10</v>
      </c>
      <c r="I37" s="491" t="s">
        <v>10</v>
      </c>
      <c r="J37" s="492">
        <v>0</v>
      </c>
    </row>
    <row r="38" spans="2:10" ht="18" customHeight="1" x14ac:dyDescent="0.3">
      <c r="B38" s="493" t="s">
        <v>156</v>
      </c>
      <c r="C38" s="494">
        <v>2961</v>
      </c>
      <c r="D38" s="494" t="s">
        <v>10</v>
      </c>
      <c r="E38" s="494" t="s">
        <v>10</v>
      </c>
      <c r="F38" s="494" t="s">
        <v>10</v>
      </c>
      <c r="G38" s="494" t="s">
        <v>10</v>
      </c>
      <c r="H38" s="494">
        <v>1</v>
      </c>
      <c r="I38" s="494" t="s">
        <v>10</v>
      </c>
      <c r="J38" s="495">
        <v>2962</v>
      </c>
    </row>
    <row r="39" spans="2:10" ht="18" customHeight="1" x14ac:dyDescent="0.3">
      <c r="B39" s="490" t="s">
        <v>157</v>
      </c>
      <c r="C39" s="491">
        <v>0</v>
      </c>
      <c r="D39" s="491" t="s">
        <v>10</v>
      </c>
      <c r="E39" s="491" t="s">
        <v>10</v>
      </c>
      <c r="F39" s="491" t="s">
        <v>10</v>
      </c>
      <c r="G39" s="491" t="s">
        <v>10</v>
      </c>
      <c r="H39" s="491" t="s">
        <v>10</v>
      </c>
      <c r="I39" s="491" t="s">
        <v>10</v>
      </c>
      <c r="J39" s="492">
        <v>0</v>
      </c>
    </row>
    <row r="40" spans="2:10" ht="18" customHeight="1" x14ac:dyDescent="0.3">
      <c r="B40" s="493" t="s">
        <v>277</v>
      </c>
      <c r="C40" s="494">
        <v>14</v>
      </c>
      <c r="D40" s="494" t="s">
        <v>10</v>
      </c>
      <c r="E40" s="494" t="s">
        <v>10</v>
      </c>
      <c r="F40" s="494" t="s">
        <v>10</v>
      </c>
      <c r="G40" s="494" t="s">
        <v>10</v>
      </c>
      <c r="H40" s="494" t="s">
        <v>10</v>
      </c>
      <c r="I40" s="494" t="s">
        <v>10</v>
      </c>
      <c r="J40" s="495">
        <v>14</v>
      </c>
    </row>
    <row r="41" spans="2:10" ht="18" customHeight="1" x14ac:dyDescent="0.3">
      <c r="B41" s="490" t="s">
        <v>278</v>
      </c>
      <c r="C41" s="491">
        <v>0</v>
      </c>
      <c r="D41" s="491">
        <v>1</v>
      </c>
      <c r="E41" s="491" t="s">
        <v>10</v>
      </c>
      <c r="F41" s="491" t="s">
        <v>10</v>
      </c>
      <c r="G41" s="491" t="s">
        <v>10</v>
      </c>
      <c r="H41" s="491" t="s">
        <v>10</v>
      </c>
      <c r="I41" s="491" t="s">
        <v>10</v>
      </c>
      <c r="J41" s="492">
        <v>1</v>
      </c>
    </row>
    <row r="42" spans="2:10" ht="15" customHeight="1" x14ac:dyDescent="0.3">
      <c r="B42" s="279" t="s">
        <v>4</v>
      </c>
      <c r="C42" s="280">
        <v>3032</v>
      </c>
      <c r="D42" s="280">
        <v>6</v>
      </c>
      <c r="E42" s="280">
        <v>2</v>
      </c>
      <c r="F42" s="280">
        <v>1</v>
      </c>
      <c r="G42" s="280">
        <v>3</v>
      </c>
      <c r="H42" s="280">
        <v>16</v>
      </c>
      <c r="I42" s="280">
        <v>9</v>
      </c>
      <c r="J42" s="280">
        <v>3069</v>
      </c>
    </row>
    <row r="43" spans="2:10" ht="15" customHeight="1" x14ac:dyDescent="0.3">
      <c r="B43" s="1067" t="s">
        <v>12478</v>
      </c>
      <c r="C43" s="486"/>
      <c r="D43" s="486"/>
      <c r="E43" s="486"/>
      <c r="F43" s="486"/>
      <c r="G43" s="486"/>
      <c r="H43" s="486"/>
      <c r="I43" s="486"/>
      <c r="J43" s="489"/>
    </row>
    <row r="44" spans="2:10" ht="27.65" customHeight="1" x14ac:dyDescent="0.3">
      <c r="B44" s="1416" t="s">
        <v>12680</v>
      </c>
      <c r="C44" s="1416"/>
      <c r="D44" s="1416"/>
      <c r="E44" s="1416"/>
      <c r="F44" s="1416"/>
      <c r="G44" s="1416"/>
      <c r="H44" s="1416"/>
      <c r="I44" s="1416"/>
      <c r="J44" s="1416"/>
    </row>
    <row r="45" spans="2:10" ht="15" customHeight="1" x14ac:dyDescent="0.3">
      <c r="B45" s="242"/>
      <c r="C45" s="486"/>
      <c r="D45" s="486"/>
      <c r="E45" s="486"/>
      <c r="F45" s="486"/>
      <c r="G45" s="486"/>
      <c r="H45" s="486"/>
      <c r="I45" s="486"/>
      <c r="J45" s="489"/>
    </row>
    <row r="46" spans="2:10" ht="18" customHeight="1" x14ac:dyDescent="0.3">
      <c r="B46" s="486"/>
      <c r="C46" s="819"/>
      <c r="D46" s="819"/>
      <c r="E46" s="819"/>
      <c r="F46" s="819"/>
      <c r="G46" s="819"/>
      <c r="H46" s="819"/>
      <c r="I46" s="819"/>
      <c r="J46" s="820"/>
    </row>
    <row r="47" spans="2:10" ht="18" customHeight="1" x14ac:dyDescent="0.3">
      <c r="B47" s="497"/>
      <c r="C47" s="497"/>
      <c r="D47" s="497"/>
      <c r="E47" s="497"/>
      <c r="F47" s="497"/>
      <c r="G47" s="497"/>
      <c r="H47" s="497"/>
      <c r="I47" s="497"/>
      <c r="J47" s="497"/>
    </row>
    <row r="48" spans="2:10" s="476" customFormat="1" ht="18" customHeight="1" x14ac:dyDescent="0.3">
      <c r="B48" s="486"/>
      <c r="C48" s="486"/>
      <c r="D48" s="486"/>
      <c r="E48" s="486"/>
      <c r="F48" s="486"/>
      <c r="G48" s="486"/>
      <c r="H48" s="486"/>
      <c r="I48" s="486"/>
      <c r="J48" s="489"/>
    </row>
    <row r="49" spans="2:2" ht="18" customHeight="1" x14ac:dyDescent="0.3">
      <c r="B49" s="436"/>
    </row>
    <row r="50" spans="2:2" ht="18" customHeight="1" x14ac:dyDescent="0.3">
      <c r="B50" s="436"/>
    </row>
    <row r="51" spans="2:2" ht="18" customHeight="1" x14ac:dyDescent="0.3">
      <c r="B51" s="436"/>
    </row>
    <row r="52" spans="2:2" ht="18" customHeight="1" x14ac:dyDescent="0.3">
      <c r="B52" s="436"/>
    </row>
    <row r="53" spans="2:2" ht="18" customHeight="1" x14ac:dyDescent="0.3">
      <c r="B53" s="436"/>
    </row>
    <row r="54" spans="2:2" ht="18" customHeight="1" x14ac:dyDescent="0.3">
      <c r="B54" s="436"/>
    </row>
    <row r="55" spans="2:2" ht="18" customHeight="1" x14ac:dyDescent="0.3">
      <c r="B55" s="436"/>
    </row>
    <row r="56" spans="2:2" ht="18" customHeight="1" x14ac:dyDescent="0.3">
      <c r="B56" s="436"/>
    </row>
    <row r="57" spans="2:2" ht="18" customHeight="1" x14ac:dyDescent="0.3">
      <c r="B57" s="436"/>
    </row>
    <row r="58" spans="2:2" ht="18" customHeight="1" x14ac:dyDescent="0.3">
      <c r="B58" s="436"/>
    </row>
    <row r="59" spans="2:2" ht="18" customHeight="1" x14ac:dyDescent="0.3">
      <c r="B59" s="436"/>
    </row>
    <row r="60" spans="2:2" ht="18" customHeight="1" x14ac:dyDescent="0.3"/>
    <row r="61" spans="2:2" ht="18" customHeight="1" x14ac:dyDescent="0.3"/>
    <row r="62" spans="2:2" ht="18" customHeight="1" x14ac:dyDescent="0.3"/>
  </sheetData>
  <mergeCells count="4">
    <mergeCell ref="B30:J30"/>
    <mergeCell ref="B10:J10"/>
    <mergeCell ref="B24:J24"/>
    <mergeCell ref="B44:J44"/>
  </mergeCells>
  <printOptions horizontalCentered="1" gridLinesSet="0"/>
  <pageMargins left="0.23" right="0.35" top="0.78740157480314965" bottom="0.19685039370078741" header="0.51181102362204722" footer="0.19685039370078741"/>
  <pageSetup paperSize="9" orientation="portrait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5" tint="0.59999389629810485"/>
  </sheetPr>
  <dimension ref="B1:V94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9" sqref="A9"/>
      <selection pane="bottomRight" activeCell="A7" sqref="A7"/>
    </sheetView>
  </sheetViews>
  <sheetFormatPr baseColWidth="10" defaultColWidth="12.1796875" defaultRowHeight="15" customHeight="1" x14ac:dyDescent="0.3"/>
  <cols>
    <col min="1" max="1" width="15.1796875" style="498" customWidth="1"/>
    <col min="2" max="2" width="11.453125" style="498" customWidth="1"/>
    <col min="3" max="3" width="21.1796875" style="498" customWidth="1"/>
    <col min="4" max="4" width="22" style="498" customWidth="1"/>
    <col min="5" max="5" width="17.81640625" style="498" customWidth="1"/>
    <col min="6" max="7" width="14" style="498" customWidth="1"/>
    <col min="8" max="8" width="35.7265625" style="498" customWidth="1"/>
    <col min="9" max="9" width="13.453125" style="498" customWidth="1"/>
    <col min="10" max="10" width="7.26953125" style="498" customWidth="1"/>
    <col min="11" max="11" width="16.1796875" style="498" customWidth="1"/>
    <col min="12" max="12" width="7.26953125" style="498" customWidth="1"/>
    <col min="13" max="13" width="13.81640625" style="498" bestFit="1" customWidth="1"/>
    <col min="14" max="15" width="10.81640625" style="498" customWidth="1"/>
    <col min="16" max="16" width="35.7265625" style="498" customWidth="1"/>
    <col min="17" max="17" width="20" style="498" customWidth="1"/>
    <col min="18" max="20" width="15.453125" style="498" customWidth="1"/>
    <col min="21" max="21" width="12.26953125" style="498" customWidth="1"/>
    <col min="22" max="22" width="17.81640625" style="498" customWidth="1"/>
    <col min="23" max="23" width="16.1796875" style="498" bestFit="1" customWidth="1"/>
    <col min="24" max="24" width="16.1796875" style="498" customWidth="1"/>
    <col min="25" max="25" width="14" style="498" customWidth="1"/>
    <col min="26" max="16384" width="12.1796875" style="498"/>
  </cols>
  <sheetData>
    <row r="1" spans="2:22" ht="12.65" customHeight="1" x14ac:dyDescent="0.3"/>
    <row r="2" spans="2:22" ht="12.65" customHeight="1" x14ac:dyDescent="0.3"/>
    <row r="3" spans="2:22" ht="12.65" customHeight="1" x14ac:dyDescent="0.3"/>
    <row r="4" spans="2:22" ht="12.65" customHeight="1" x14ac:dyDescent="0.3"/>
    <row r="5" spans="2:22" ht="12.65" customHeight="1" x14ac:dyDescent="0.3"/>
    <row r="6" spans="2:22" ht="14.15" customHeight="1" x14ac:dyDescent="0.3">
      <c r="B6" s="187" t="s">
        <v>771</v>
      </c>
      <c r="C6" s="187"/>
      <c r="D6" s="187"/>
      <c r="E6" s="187"/>
      <c r="P6" s="648" t="s">
        <v>350</v>
      </c>
    </row>
    <row r="7" spans="2:22" ht="14.15" customHeight="1" x14ac:dyDescent="0.35">
      <c r="B7" s="894" t="s">
        <v>772</v>
      </c>
      <c r="C7" s="894"/>
      <c r="D7" s="894"/>
      <c r="E7" s="894"/>
      <c r="P7" s="261" t="s">
        <v>12546</v>
      </c>
      <c r="Q7" s="500"/>
      <c r="R7" s="501"/>
      <c r="S7" s="501"/>
      <c r="T7" s="501"/>
    </row>
    <row r="8" spans="2:22" ht="14.15" customHeight="1" x14ac:dyDescent="0.3">
      <c r="P8" s="871"/>
      <c r="Q8" s="1389" t="s">
        <v>281</v>
      </c>
      <c r="R8" s="1418" t="s">
        <v>282</v>
      </c>
      <c r="S8" s="1418"/>
      <c r="T8" s="1418"/>
    </row>
    <row r="9" spans="2:22" s="292" customFormat="1" ht="14.5" x14ac:dyDescent="0.3">
      <c r="B9" s="1417" t="s">
        <v>287</v>
      </c>
      <c r="C9" s="1417"/>
      <c r="D9" s="1417"/>
      <c r="E9" s="1417"/>
      <c r="H9" s="1417" t="s">
        <v>280</v>
      </c>
      <c r="I9" s="1417"/>
      <c r="J9" s="1417"/>
      <c r="K9" s="1417"/>
      <c r="L9" s="1417"/>
      <c r="M9" s="1417"/>
      <c r="P9" s="870" t="s">
        <v>273</v>
      </c>
      <c r="Q9" s="1390"/>
      <c r="R9" s="1390" t="s">
        <v>283</v>
      </c>
      <c r="S9" s="1390" t="s">
        <v>284</v>
      </c>
      <c r="T9" s="1390" t="s">
        <v>285</v>
      </c>
    </row>
    <row r="10" spans="2:22" ht="15.5" x14ac:dyDescent="0.35">
      <c r="B10" s="517" t="s">
        <v>12546</v>
      </c>
      <c r="C10" s="517"/>
      <c r="D10" s="517"/>
      <c r="E10" s="517"/>
      <c r="H10" s="261" t="s">
        <v>12546</v>
      </c>
      <c r="I10" s="499"/>
      <c r="J10" s="499"/>
      <c r="K10" s="499"/>
      <c r="N10" s="292"/>
      <c r="O10" s="292"/>
      <c r="P10" s="872"/>
      <c r="Q10" s="1410"/>
      <c r="R10" s="1410"/>
      <c r="S10" s="1410"/>
      <c r="T10" s="1410"/>
      <c r="U10" s="501"/>
    </row>
    <row r="11" spans="2:22" ht="14.15" customHeight="1" x14ac:dyDescent="0.3">
      <c r="B11" s="265" t="s">
        <v>0</v>
      </c>
      <c r="C11" s="228" t="s">
        <v>12477</v>
      </c>
      <c r="D11" s="265" t="s">
        <v>109</v>
      </c>
      <c r="E11" s="265" t="s">
        <v>110</v>
      </c>
      <c r="H11" s="1388" t="s">
        <v>273</v>
      </c>
      <c r="I11" s="1389" t="s">
        <v>12477</v>
      </c>
      <c r="J11" s="1389" t="s">
        <v>8</v>
      </c>
      <c r="K11" s="1389" t="s">
        <v>109</v>
      </c>
      <c r="L11" s="1389" t="s">
        <v>8</v>
      </c>
      <c r="M11" s="1389" t="s">
        <v>110</v>
      </c>
      <c r="N11" s="292"/>
      <c r="O11" s="292"/>
      <c r="P11" s="271" t="s">
        <v>152</v>
      </c>
      <c r="Q11" s="510">
        <v>14069709780.653727</v>
      </c>
      <c r="R11" s="511">
        <v>0.95888785003169685</v>
      </c>
      <c r="S11" s="859">
        <v>3.8584963153604879E-2</v>
      </c>
      <c r="T11" s="511">
        <v>1.5271868146982713E-3</v>
      </c>
      <c r="U11" s="506"/>
    </row>
    <row r="12" spans="2:22" ht="14.65" customHeight="1" x14ac:dyDescent="0.3">
      <c r="B12" s="521">
        <v>1987</v>
      </c>
      <c r="C12" s="1144">
        <v>25401</v>
      </c>
      <c r="D12" s="522">
        <v>471614003.90539604</v>
      </c>
      <c r="E12" s="523">
        <v>18566.749494326839</v>
      </c>
      <c r="F12" s="502"/>
      <c r="G12" s="502"/>
      <c r="H12" s="1356"/>
      <c r="I12" s="1390"/>
      <c r="J12" s="1390"/>
      <c r="K12" s="1390"/>
      <c r="L12" s="1390"/>
      <c r="M12" s="1390"/>
      <c r="N12" s="292"/>
      <c r="O12" s="292"/>
      <c r="P12" s="267" t="s">
        <v>153</v>
      </c>
      <c r="Q12" s="505">
        <v>716144085.09127545</v>
      </c>
      <c r="R12" s="679">
        <v>0.96466250010516053</v>
      </c>
      <c r="S12" s="679">
        <v>3.1224827749032315E-2</v>
      </c>
      <c r="T12" s="860">
        <v>4.1126721458071966E-3</v>
      </c>
      <c r="U12" s="506"/>
    </row>
    <row r="13" spans="2:22" ht="14.65" customHeight="1" x14ac:dyDescent="0.3">
      <c r="B13" s="524">
        <v>1988</v>
      </c>
      <c r="C13" s="1145">
        <v>5866</v>
      </c>
      <c r="D13" s="525">
        <v>145359540.79441831</v>
      </c>
      <c r="E13" s="526">
        <v>24780.01036386265</v>
      </c>
      <c r="H13" s="271" t="s">
        <v>152</v>
      </c>
      <c r="I13" s="512">
        <v>1111096</v>
      </c>
      <c r="J13" s="504">
        <v>53.897845485172105</v>
      </c>
      <c r="K13" s="512">
        <v>14069709780.653727</v>
      </c>
      <c r="L13" s="504">
        <v>79.243568124039598</v>
      </c>
      <c r="M13" s="513">
        <v>12662.911018178202</v>
      </c>
      <c r="N13" s="292"/>
      <c r="O13" s="292"/>
      <c r="P13" s="271" t="s">
        <v>615</v>
      </c>
      <c r="Q13" s="510">
        <v>282899221.4195928</v>
      </c>
      <c r="R13" s="511">
        <v>0.9554068353935099</v>
      </c>
      <c r="S13" s="859">
        <v>4.4593164606490134E-2</v>
      </c>
      <c r="T13" s="858">
        <v>0</v>
      </c>
      <c r="U13" s="506"/>
    </row>
    <row r="14" spans="2:22" ht="14.65" customHeight="1" x14ac:dyDescent="0.3">
      <c r="B14" s="521">
        <v>1989</v>
      </c>
      <c r="C14" s="1144">
        <v>17938</v>
      </c>
      <c r="D14" s="522">
        <v>381533594.21693659</v>
      </c>
      <c r="E14" s="523">
        <v>21269.572651183888</v>
      </c>
      <c r="H14" s="267" t="s">
        <v>153</v>
      </c>
      <c r="I14" s="508">
        <v>55034</v>
      </c>
      <c r="J14" s="503">
        <v>2.6696289325413476</v>
      </c>
      <c r="K14" s="508">
        <v>716144085.09127545</v>
      </c>
      <c r="L14" s="503">
        <v>4.0283843141514977</v>
      </c>
      <c r="M14" s="509">
        <v>13012.75729714859</v>
      </c>
      <c r="N14" s="292"/>
      <c r="O14" s="292"/>
      <c r="P14" s="267" t="s">
        <v>154</v>
      </c>
      <c r="Q14" s="505">
        <v>2019392465.9155092</v>
      </c>
      <c r="R14" s="679">
        <v>0.97137590977087063</v>
      </c>
      <c r="S14" s="679">
        <v>2.9232928168795851E-2</v>
      </c>
      <c r="T14" s="860">
        <v>3.9116206033354563E-4</v>
      </c>
      <c r="U14" s="506"/>
      <c r="V14" s="507"/>
    </row>
    <row r="15" spans="2:22" ht="14.25" customHeight="1" x14ac:dyDescent="0.3">
      <c r="B15" s="524">
        <v>1990</v>
      </c>
      <c r="C15" s="1145">
        <v>3789</v>
      </c>
      <c r="D15" s="525">
        <v>65260872.779444367</v>
      </c>
      <c r="E15" s="526">
        <v>17223.772177208859</v>
      </c>
      <c r="H15" s="271" t="s">
        <v>615</v>
      </c>
      <c r="I15" s="1064">
        <v>10768</v>
      </c>
      <c r="J15" s="504">
        <v>0.5223419040157945</v>
      </c>
      <c r="K15" s="512">
        <v>282899221.4195928</v>
      </c>
      <c r="L15" s="504">
        <v>1.5913372878128413</v>
      </c>
      <c r="M15" s="513">
        <v>26272.215956500073</v>
      </c>
      <c r="N15" s="292"/>
      <c r="O15" s="292"/>
      <c r="P15" s="271" t="s">
        <v>155</v>
      </c>
      <c r="Q15" s="510">
        <v>127258.42753540393</v>
      </c>
      <c r="R15" s="511">
        <v>1</v>
      </c>
      <c r="S15" s="857">
        <v>0</v>
      </c>
      <c r="T15" s="858">
        <v>0</v>
      </c>
      <c r="U15" s="506"/>
      <c r="V15" s="507"/>
    </row>
    <row r="16" spans="2:22" ht="14.65" customHeight="1" x14ac:dyDescent="0.3">
      <c r="B16" s="521">
        <v>1991</v>
      </c>
      <c r="C16" s="1144">
        <v>8818</v>
      </c>
      <c r="D16" s="522">
        <v>87754991.43257381</v>
      </c>
      <c r="E16" s="523">
        <v>9951.8021583776153</v>
      </c>
      <c r="H16" s="267" t="s">
        <v>154</v>
      </c>
      <c r="I16" s="508">
        <v>851375</v>
      </c>
      <c r="J16" s="503">
        <v>41.299112047868405</v>
      </c>
      <c r="K16" s="508">
        <v>2019392465.9155092</v>
      </c>
      <c r="L16" s="503">
        <v>11.359290823121054</v>
      </c>
      <c r="M16" s="509">
        <v>2371.9189145975738</v>
      </c>
      <c r="N16" s="292"/>
      <c r="O16" s="292"/>
      <c r="P16" s="267" t="s">
        <v>156</v>
      </c>
      <c r="Q16" s="505">
        <v>573716524.5754782</v>
      </c>
      <c r="R16" s="679">
        <v>0.770899201187495</v>
      </c>
      <c r="S16" s="679">
        <v>1.1309570508496408E-2</v>
      </c>
      <c r="T16" s="860">
        <v>0.21779122830400857</v>
      </c>
      <c r="U16" s="506"/>
      <c r="V16" s="507"/>
    </row>
    <row r="17" spans="2:22" ht="14.65" customHeight="1" x14ac:dyDescent="0.3">
      <c r="B17" s="524">
        <v>1992</v>
      </c>
      <c r="C17" s="1145">
        <v>8205</v>
      </c>
      <c r="D17" s="525">
        <v>115608798.75776243</v>
      </c>
      <c r="E17" s="526">
        <v>14090.042505516445</v>
      </c>
      <c r="H17" s="271" t="s">
        <v>155</v>
      </c>
      <c r="I17" s="1064">
        <v>3</v>
      </c>
      <c r="J17" s="504">
        <v>1.4552616196576739E-4</v>
      </c>
      <c r="K17" s="512">
        <v>127258.42753540393</v>
      </c>
      <c r="L17" s="504">
        <v>7.1584177541851417E-4</v>
      </c>
      <c r="M17" s="513">
        <v>42419.475845134642</v>
      </c>
      <c r="N17" s="292"/>
      <c r="O17" s="292"/>
      <c r="P17" s="271" t="s">
        <v>157</v>
      </c>
      <c r="Q17" s="510">
        <v>1430996.1428433259</v>
      </c>
      <c r="R17" s="511">
        <v>1</v>
      </c>
      <c r="S17" s="858">
        <v>0</v>
      </c>
      <c r="T17" s="858">
        <v>0</v>
      </c>
      <c r="U17" s="506"/>
      <c r="V17" s="507"/>
    </row>
    <row r="18" spans="2:22" ht="14.65" customHeight="1" x14ac:dyDescent="0.3">
      <c r="B18" s="521">
        <v>1993</v>
      </c>
      <c r="C18" s="1144">
        <v>5649</v>
      </c>
      <c r="D18" s="522">
        <v>65043426.415130049</v>
      </c>
      <c r="E18" s="523">
        <v>11514.148772372109</v>
      </c>
      <c r="H18" s="267" t="s">
        <v>156</v>
      </c>
      <c r="I18" s="508">
        <v>22382</v>
      </c>
      <c r="J18" s="503">
        <v>1.0857221857059351</v>
      </c>
      <c r="K18" s="508">
        <v>573716524.5754782</v>
      </c>
      <c r="L18" s="503">
        <v>3.2272146017582521</v>
      </c>
      <c r="M18" s="509">
        <v>25632.942747541692</v>
      </c>
      <c r="N18" s="292"/>
      <c r="O18" s="292"/>
      <c r="P18" s="267" t="s">
        <v>158</v>
      </c>
      <c r="Q18" s="505">
        <v>106031337.57167931</v>
      </c>
      <c r="R18" s="679">
        <v>0.9983243463888094</v>
      </c>
      <c r="S18" s="679">
        <v>2.4839220749031177E-4</v>
      </c>
      <c r="T18" s="860">
        <v>2.4272614037002794E-3</v>
      </c>
      <c r="U18" s="506"/>
      <c r="V18" s="507"/>
    </row>
    <row r="19" spans="2:22" ht="14.65" customHeight="1" x14ac:dyDescent="0.3">
      <c r="B19" s="524">
        <v>1994</v>
      </c>
      <c r="C19" s="1145">
        <v>7994</v>
      </c>
      <c r="D19" s="525">
        <v>155656562.22187757</v>
      </c>
      <c r="E19" s="526">
        <v>19471.674033259642</v>
      </c>
      <c r="H19" s="271" t="s">
        <v>157</v>
      </c>
      <c r="I19" s="1064">
        <v>153</v>
      </c>
      <c r="J19" s="504">
        <v>7.4218342602541372E-3</v>
      </c>
      <c r="K19" s="512">
        <v>1430996.1428433259</v>
      </c>
      <c r="L19" s="504">
        <v>8.0495008413099256E-3</v>
      </c>
      <c r="M19" s="513">
        <v>9352.9159662962466</v>
      </c>
      <c r="N19" s="292"/>
      <c r="O19" s="292"/>
      <c r="P19" s="271" t="s">
        <v>159</v>
      </c>
      <c r="Q19" s="510">
        <v>8000262.3702947553</v>
      </c>
      <c r="R19" s="680">
        <v>0.94804411001433087</v>
      </c>
      <c r="S19" s="861">
        <v>1.3465715141760199E-3</v>
      </c>
      <c r="T19" s="511">
        <v>5.060931847149313E-2</v>
      </c>
      <c r="U19" s="506"/>
      <c r="V19" s="507"/>
    </row>
    <row r="20" spans="2:22" ht="14.65" customHeight="1" x14ac:dyDescent="0.3">
      <c r="B20" s="521">
        <v>1995</v>
      </c>
      <c r="C20" s="1144">
        <v>14630</v>
      </c>
      <c r="D20" s="522">
        <v>170966083.38435307</v>
      </c>
      <c r="E20" s="523">
        <v>11685.993396059677</v>
      </c>
      <c r="H20" s="267" t="s">
        <v>158</v>
      </c>
      <c r="I20" s="508">
        <v>7176</v>
      </c>
      <c r="J20" s="503">
        <v>0.34809857942211558</v>
      </c>
      <c r="K20" s="508">
        <v>106031337.57167931</v>
      </c>
      <c r="L20" s="503">
        <v>0.5964372058282309</v>
      </c>
      <c r="M20" s="509">
        <v>14775.82742080258</v>
      </c>
      <c r="N20" s="292"/>
      <c r="O20" s="292"/>
      <c r="P20" s="514" t="s">
        <v>286</v>
      </c>
      <c r="Q20" s="439">
        <v>17777451932.167938</v>
      </c>
      <c r="R20" s="515">
        <v>0.9553226543705261</v>
      </c>
      <c r="S20" s="862">
        <v>3.7192725247827886E-2</v>
      </c>
      <c r="T20" s="862">
        <v>8.4846203816457237E-3</v>
      </c>
      <c r="U20" s="506"/>
      <c r="V20" s="507"/>
    </row>
    <row r="21" spans="2:22" ht="14.65" customHeight="1" x14ac:dyDescent="0.3">
      <c r="B21" s="524">
        <v>1996</v>
      </c>
      <c r="C21" s="1145">
        <v>15840</v>
      </c>
      <c r="D21" s="525">
        <v>223106303.27347177</v>
      </c>
      <c r="E21" s="526">
        <v>14084.993893527258</v>
      </c>
      <c r="H21" s="271" t="s">
        <v>159</v>
      </c>
      <c r="I21" s="1064">
        <v>3498</v>
      </c>
      <c r="J21" s="504">
        <v>0.16968350485208478</v>
      </c>
      <c r="K21" s="512">
        <v>8000262.3702947553</v>
      </c>
      <c r="L21" s="504">
        <v>4.5002300671776491E-2</v>
      </c>
      <c r="M21" s="513">
        <v>2287.0961607475001</v>
      </c>
      <c r="N21" s="292"/>
      <c r="O21" s="292"/>
      <c r="P21" s="292"/>
      <c r="Q21" s="505"/>
      <c r="R21" s="292"/>
      <c r="S21" s="292"/>
      <c r="V21" s="507"/>
    </row>
    <row r="22" spans="2:22" ht="14.65" customHeight="1" x14ac:dyDescent="0.3">
      <c r="B22" s="521">
        <v>1997</v>
      </c>
      <c r="C22" s="1144">
        <v>31678</v>
      </c>
      <c r="D22" s="522">
        <v>424093718.86950707</v>
      </c>
      <c r="E22" s="523">
        <v>13387.641860897376</v>
      </c>
      <c r="H22" s="514" t="s">
        <v>286</v>
      </c>
      <c r="I22" s="280">
        <v>2061485</v>
      </c>
      <c r="J22" s="281">
        <v>100.00000000000003</v>
      </c>
      <c r="K22" s="280">
        <v>17777451932.167938</v>
      </c>
      <c r="L22" s="281">
        <v>100.09999999999998</v>
      </c>
      <c r="M22" s="439">
        <v>8623.6144973977189</v>
      </c>
      <c r="N22" s="292"/>
      <c r="O22" s="292"/>
      <c r="P22" s="292"/>
      <c r="Q22" s="292"/>
      <c r="R22" s="292"/>
      <c r="S22" s="292"/>
      <c r="V22" s="507"/>
    </row>
    <row r="23" spans="2:22" ht="14.65" customHeight="1" x14ac:dyDescent="0.3">
      <c r="B23" s="524">
        <v>1998</v>
      </c>
      <c r="C23" s="1145">
        <v>5660</v>
      </c>
      <c r="D23" s="525">
        <v>86758963.600694343</v>
      </c>
      <c r="E23" s="526">
        <v>15328.438798709249</v>
      </c>
      <c r="H23" s="1067" t="s">
        <v>12478</v>
      </c>
      <c r="N23" s="292"/>
      <c r="O23" s="292"/>
    </row>
    <row r="24" spans="2:22" ht="14.65" customHeight="1" x14ac:dyDescent="0.3">
      <c r="B24" s="521">
        <v>1999</v>
      </c>
      <c r="C24" s="1144">
        <v>21917</v>
      </c>
      <c r="D24" s="522">
        <v>186182863.91832471</v>
      </c>
      <c r="E24" s="523">
        <v>8494.9064159476529</v>
      </c>
      <c r="H24" s="292"/>
      <c r="L24" s="292"/>
      <c r="M24" s="292"/>
      <c r="N24" s="292"/>
      <c r="O24" s="292"/>
    </row>
    <row r="25" spans="2:22" ht="14.65" customHeight="1" x14ac:dyDescent="0.3">
      <c r="B25" s="524">
        <v>2000</v>
      </c>
      <c r="C25" s="1145">
        <v>20500</v>
      </c>
      <c r="D25" s="525">
        <v>287825770.54290271</v>
      </c>
      <c r="E25" s="526">
        <v>14040.281489897694</v>
      </c>
      <c r="H25" s="292"/>
      <c r="I25" s="516"/>
      <c r="K25" s="516"/>
      <c r="L25" s="292"/>
      <c r="M25" s="292"/>
      <c r="N25" s="292"/>
      <c r="O25" s="292"/>
    </row>
    <row r="26" spans="2:22" ht="14.65" customHeight="1" x14ac:dyDescent="0.3">
      <c r="B26" s="521">
        <v>2001</v>
      </c>
      <c r="C26" s="1144">
        <v>24820</v>
      </c>
      <c r="D26" s="522">
        <v>271004128.15133977</v>
      </c>
      <c r="E26" s="523">
        <v>10918.780344534238</v>
      </c>
      <c r="N26" s="292"/>
      <c r="O26" s="292"/>
    </row>
    <row r="27" spans="2:22" ht="14.65" customHeight="1" x14ac:dyDescent="0.3">
      <c r="B27" s="524">
        <v>2002</v>
      </c>
      <c r="C27" s="1145">
        <v>20903</v>
      </c>
      <c r="D27" s="525">
        <v>224703913.17365924</v>
      </c>
      <c r="E27" s="526">
        <v>10749.840366151233</v>
      </c>
      <c r="N27" s="292"/>
      <c r="O27" s="292"/>
      <c r="P27" s="444"/>
      <c r="Q27" s="444"/>
      <c r="R27" s="444"/>
      <c r="S27" s="444"/>
      <c r="T27" s="444"/>
    </row>
    <row r="28" spans="2:22" ht="14.65" customHeight="1" x14ac:dyDescent="0.3">
      <c r="B28" s="521">
        <v>2003</v>
      </c>
      <c r="C28" s="1144">
        <v>16520</v>
      </c>
      <c r="D28" s="522">
        <v>153967202.79345495</v>
      </c>
      <c r="E28" s="523">
        <v>9320.0485952454565</v>
      </c>
      <c r="N28" s="292"/>
      <c r="O28" s="292"/>
      <c r="P28" s="444"/>
      <c r="Q28" s="444"/>
      <c r="R28" s="444"/>
      <c r="S28" s="444"/>
      <c r="T28" s="444"/>
    </row>
    <row r="29" spans="2:22" s="444" customFormat="1" ht="14.65" customHeight="1" x14ac:dyDescent="0.3">
      <c r="B29" s="524">
        <v>2004</v>
      </c>
      <c r="C29" s="1145">
        <v>26635</v>
      </c>
      <c r="D29" s="525">
        <v>240453860.68360302</v>
      </c>
      <c r="E29" s="526">
        <v>9027.7402171429712</v>
      </c>
      <c r="H29" s="498"/>
      <c r="I29" s="498"/>
      <c r="J29" s="498"/>
      <c r="K29" s="498"/>
      <c r="L29" s="498"/>
      <c r="M29" s="498"/>
    </row>
    <row r="30" spans="2:22" s="444" customFormat="1" ht="14.65" customHeight="1" x14ac:dyDescent="0.3">
      <c r="B30" s="521">
        <v>2005</v>
      </c>
      <c r="C30" s="1144">
        <v>30755</v>
      </c>
      <c r="D30" s="522">
        <v>280225485.41252434</v>
      </c>
      <c r="E30" s="523">
        <v>9111.5423642505066</v>
      </c>
    </row>
    <row r="31" spans="2:22" s="444" customFormat="1" ht="14.65" customHeight="1" x14ac:dyDescent="0.3">
      <c r="B31" s="524">
        <v>2006</v>
      </c>
      <c r="C31" s="1145">
        <v>24656</v>
      </c>
      <c r="D31" s="525">
        <v>315694841.39490408</v>
      </c>
      <c r="E31" s="526">
        <v>12803.976370656395</v>
      </c>
    </row>
    <row r="32" spans="2:22" s="444" customFormat="1" ht="14.65" customHeight="1" x14ac:dyDescent="0.3">
      <c r="B32" s="521">
        <v>2007</v>
      </c>
      <c r="C32" s="1144">
        <v>45830</v>
      </c>
      <c r="D32" s="522">
        <v>413073367.23824197</v>
      </c>
      <c r="E32" s="523">
        <v>9013.1653335859046</v>
      </c>
    </row>
    <row r="33" spans="2:5" s="444" customFormat="1" ht="14.65" customHeight="1" x14ac:dyDescent="0.3">
      <c r="B33" s="524">
        <v>2008</v>
      </c>
      <c r="C33" s="1145">
        <v>39577</v>
      </c>
      <c r="D33" s="525">
        <v>401353904.12474161</v>
      </c>
      <c r="E33" s="526">
        <v>10141.089625912566</v>
      </c>
    </row>
    <row r="34" spans="2:5" s="444" customFormat="1" ht="14.65" customHeight="1" x14ac:dyDescent="0.3">
      <c r="B34" s="521">
        <v>2009</v>
      </c>
      <c r="C34" s="1144">
        <v>299620</v>
      </c>
      <c r="D34" s="522">
        <v>998033879.24673843</v>
      </c>
      <c r="E34" s="523">
        <v>3330.9988627152343</v>
      </c>
    </row>
    <row r="35" spans="2:5" s="444" customFormat="1" ht="14.65" customHeight="1" x14ac:dyDescent="0.3">
      <c r="B35" s="524">
        <v>2010</v>
      </c>
      <c r="C35" s="1145">
        <v>124825</v>
      </c>
      <c r="D35" s="525">
        <v>625073673.75054133</v>
      </c>
      <c r="E35" s="526">
        <v>5007.6000300463957</v>
      </c>
    </row>
    <row r="36" spans="2:5" s="444" customFormat="1" ht="14.65" customHeight="1" x14ac:dyDescent="0.3">
      <c r="B36" s="521">
        <v>2011</v>
      </c>
      <c r="C36" s="1144">
        <v>54434</v>
      </c>
      <c r="D36" s="522">
        <v>881479203.70574772</v>
      </c>
      <c r="E36" s="523">
        <v>16193.540869782631</v>
      </c>
    </row>
    <row r="37" spans="2:5" s="444" customFormat="1" ht="14.65" customHeight="1" x14ac:dyDescent="0.3">
      <c r="B37" s="524">
        <v>2012</v>
      </c>
      <c r="C37" s="1145">
        <v>42154</v>
      </c>
      <c r="D37" s="525">
        <v>356519283.58006114</v>
      </c>
      <c r="E37" s="526">
        <v>8457.5433785657624</v>
      </c>
    </row>
    <row r="38" spans="2:5" s="444" customFormat="1" ht="14.65" customHeight="1" x14ac:dyDescent="0.3">
      <c r="B38" s="521">
        <v>2013</v>
      </c>
      <c r="C38" s="1144">
        <v>62712</v>
      </c>
      <c r="D38" s="522">
        <v>230387303.0416103</v>
      </c>
      <c r="E38" s="523">
        <v>3673.7355377218123</v>
      </c>
    </row>
    <row r="39" spans="2:5" s="444" customFormat="1" ht="14.65" customHeight="1" x14ac:dyDescent="0.3">
      <c r="B39" s="524">
        <v>2014</v>
      </c>
      <c r="C39" s="1145">
        <v>53592</v>
      </c>
      <c r="D39" s="525">
        <v>210811458.27464393</v>
      </c>
      <c r="E39" s="526">
        <v>3933.6367046321079</v>
      </c>
    </row>
    <row r="40" spans="2:5" s="444" customFormat="1" ht="14.65" customHeight="1" x14ac:dyDescent="0.3">
      <c r="B40" s="521">
        <v>2015</v>
      </c>
      <c r="C40" s="1144">
        <v>46124</v>
      </c>
      <c r="D40" s="522">
        <v>235910948.13738936</v>
      </c>
      <c r="E40" s="523">
        <v>5114.7113896754263</v>
      </c>
    </row>
    <row r="41" spans="2:5" s="444" customFormat="1" ht="14.65" customHeight="1" x14ac:dyDescent="0.3">
      <c r="B41" s="524">
        <v>2016</v>
      </c>
      <c r="C41" s="1145">
        <v>38556</v>
      </c>
      <c r="D41" s="525">
        <v>233829510.99162817</v>
      </c>
      <c r="E41" s="526">
        <v>6064.6724502445322</v>
      </c>
    </row>
    <row r="42" spans="2:5" s="444" customFormat="1" ht="14.65" customHeight="1" x14ac:dyDescent="0.3">
      <c r="B42" s="521">
        <v>2017</v>
      </c>
      <c r="C42" s="1144">
        <v>100080</v>
      </c>
      <c r="D42" s="522">
        <v>237172814.02850378</v>
      </c>
      <c r="E42" s="523">
        <v>2369.8322744654652</v>
      </c>
    </row>
    <row r="43" spans="2:5" s="444" customFormat="1" ht="14.65" customHeight="1" x14ac:dyDescent="0.3">
      <c r="B43" s="539">
        <v>2018</v>
      </c>
      <c r="C43" s="1145">
        <v>47482</v>
      </c>
      <c r="D43" s="525">
        <v>300981167.117791</v>
      </c>
      <c r="E43" s="526">
        <v>6338.8477131921782</v>
      </c>
    </row>
    <row r="44" spans="2:5" s="444" customFormat="1" ht="14.65" customHeight="1" x14ac:dyDescent="0.3">
      <c r="B44" s="414">
        <v>2019</v>
      </c>
      <c r="C44" s="1144">
        <v>137637</v>
      </c>
      <c r="D44" s="522">
        <v>883081485.34642863</v>
      </c>
      <c r="E44" s="523">
        <v>6416.0181153790672</v>
      </c>
    </row>
    <row r="45" spans="2:5" s="444" customFormat="1" ht="14.65" customHeight="1" x14ac:dyDescent="0.3">
      <c r="B45" s="539">
        <v>2020</v>
      </c>
      <c r="C45" s="1145">
        <v>92809</v>
      </c>
      <c r="D45" s="525">
        <v>419937517.37941438</v>
      </c>
      <c r="E45" s="526">
        <v>4524.7499421329221</v>
      </c>
    </row>
    <row r="46" spans="2:5" s="444" customFormat="1" ht="14.65" customHeight="1" x14ac:dyDescent="0.3">
      <c r="B46" s="414">
        <v>2021</v>
      </c>
      <c r="C46" s="1144">
        <v>87629</v>
      </c>
      <c r="D46" s="522">
        <v>653266456.96902144</v>
      </c>
      <c r="E46" s="523">
        <v>7454.9116955462396</v>
      </c>
    </row>
    <row r="47" spans="2:5" s="444" customFormat="1" ht="14.65" customHeight="1" x14ac:dyDescent="0.3">
      <c r="B47" s="539">
        <v>2022</v>
      </c>
      <c r="C47" s="1145">
        <v>28536</v>
      </c>
      <c r="D47" s="525">
        <v>135667665.19180492</v>
      </c>
      <c r="E47" s="526">
        <v>4754.2635685381592</v>
      </c>
    </row>
    <row r="48" spans="2:5" s="444" customFormat="1" ht="14.65" customHeight="1" x14ac:dyDescent="0.3">
      <c r="B48" s="414">
        <v>2023</v>
      </c>
      <c r="C48" s="1144">
        <v>121162</v>
      </c>
      <c r="D48" s="522">
        <v>492927126.05375552</v>
      </c>
      <c r="E48" s="523">
        <v>4068.3310448305206</v>
      </c>
    </row>
    <row r="49" spans="2:20" s="444" customFormat="1" ht="14.65" customHeight="1" x14ac:dyDescent="0.3">
      <c r="B49" s="539">
        <v>2024</v>
      </c>
      <c r="C49" s="1145">
        <v>261026</v>
      </c>
      <c r="D49" s="525">
        <v>5406349694.6075897</v>
      </c>
      <c r="E49" s="526">
        <v>20711.920247820482</v>
      </c>
    </row>
    <row r="50" spans="2:20" s="444" customFormat="1" ht="14.65" customHeight="1" x14ac:dyDescent="0.3">
      <c r="B50" s="414">
        <v>2025</v>
      </c>
      <c r="C50" s="1144">
        <v>39526</v>
      </c>
      <c r="D50" s="522">
        <v>308780547.65999997</v>
      </c>
      <c r="E50" s="523">
        <v>7812.0869215200109</v>
      </c>
    </row>
    <row r="51" spans="2:20" s="444" customFormat="1" ht="14.65" customHeight="1" x14ac:dyDescent="0.3">
      <c r="B51" s="540" t="s">
        <v>4</v>
      </c>
      <c r="C51" s="236">
        <v>2061485</v>
      </c>
      <c r="D51" s="235">
        <v>17777451932.167927</v>
      </c>
      <c r="E51" s="235">
        <v>8623.6144973977134</v>
      </c>
      <c r="M51" s="506"/>
    </row>
    <row r="52" spans="2:20" s="444" customFormat="1" ht="14.65" customHeight="1" x14ac:dyDescent="0.3">
      <c r="B52" s="1067" t="s">
        <v>12478</v>
      </c>
      <c r="C52" s="534"/>
      <c r="D52" s="534"/>
      <c r="E52" s="498"/>
      <c r="M52" s="506"/>
    </row>
    <row r="53" spans="2:20" s="444" customFormat="1" ht="14.65" customHeight="1" x14ac:dyDescent="0.3">
      <c r="B53" s="292"/>
      <c r="C53" s="534"/>
      <c r="D53" s="534"/>
      <c r="E53" s="498"/>
      <c r="M53" s="506"/>
      <c r="Q53" s="811">
        <f>+Q63+Q74+Q85</f>
        <v>2061485</v>
      </c>
      <c r="R53" s="812"/>
      <c r="S53" s="811">
        <f>+S63+S74+S85</f>
        <v>17777451932.167934</v>
      </c>
    </row>
    <row r="54" spans="2:20" s="444" customFormat="1" ht="14.65" customHeight="1" x14ac:dyDescent="0.3">
      <c r="B54" s="292"/>
      <c r="C54" s="534"/>
      <c r="D54" s="534"/>
      <c r="E54" s="498"/>
      <c r="M54" s="506"/>
      <c r="P54" s="530" t="s">
        <v>152</v>
      </c>
      <c r="Q54" s="537">
        <f>+'S2-I-B1'!O50</f>
        <v>1100517</v>
      </c>
      <c r="R54" s="537"/>
      <c r="S54" s="537">
        <f>+'S2-I-B1'!Q50</f>
        <v>13505343471.921642</v>
      </c>
      <c r="T54" s="533" t="s">
        <v>288</v>
      </c>
    </row>
    <row r="55" spans="2:20" s="444" customFormat="1" ht="14.65" customHeight="1" x14ac:dyDescent="0.3">
      <c r="B55" s="292"/>
      <c r="C55" s="534"/>
      <c r="D55" s="534"/>
      <c r="E55" s="498"/>
      <c r="M55" s="506"/>
      <c r="P55" s="518" t="s">
        <v>153</v>
      </c>
      <c r="Q55" s="519">
        <f>+'S2-I-B1'!O51</f>
        <v>52260</v>
      </c>
      <c r="R55" s="519"/>
      <c r="S55" s="519">
        <f>+'S2-I-B1'!Q51</f>
        <v>690837343.55967259</v>
      </c>
      <c r="T55" s="520"/>
    </row>
    <row r="56" spans="2:20" s="444" customFormat="1" ht="14.65" customHeight="1" x14ac:dyDescent="0.3">
      <c r="B56" s="292"/>
      <c r="C56" s="534"/>
      <c r="D56" s="534"/>
      <c r="E56" s="498"/>
      <c r="M56" s="506"/>
      <c r="P56" s="518" t="s">
        <v>274</v>
      </c>
      <c r="Q56" s="519">
        <f>+'S2-I-B1'!O52</f>
        <v>9868</v>
      </c>
      <c r="R56" s="519"/>
      <c r="S56" s="519">
        <f>+'S2-I-B1'!Q52</f>
        <v>270283849.87178099</v>
      </c>
      <c r="T56" s="520"/>
    </row>
    <row r="57" spans="2:20" s="444" customFormat="1" ht="14.65" customHeight="1" x14ac:dyDescent="0.3">
      <c r="B57" s="498"/>
      <c r="C57" s="534" t="e">
        <f>+'S2-I-B1'!#REF!</f>
        <v>#REF!</v>
      </c>
      <c r="D57" s="534" t="e">
        <f>+'S2-I-B1'!#REF!</f>
        <v>#REF!</v>
      </c>
      <c r="E57" s="498"/>
      <c r="M57" s="506"/>
      <c r="P57" s="518" t="s">
        <v>154</v>
      </c>
      <c r="Q57" s="519">
        <f>+'S2-I-B1'!O53</f>
        <v>850872</v>
      </c>
      <c r="R57" s="519"/>
      <c r="S57" s="519">
        <f>+'S2-I-B1'!Q53</f>
        <v>1959569801.297204</v>
      </c>
      <c r="T57" s="520"/>
    </row>
    <row r="58" spans="2:20" s="444" customFormat="1" ht="14.65" customHeight="1" x14ac:dyDescent="0.3">
      <c r="B58" s="498"/>
      <c r="C58" s="534">
        <f>+'S2-II-PP'!P20</f>
        <v>14455</v>
      </c>
      <c r="D58" s="534">
        <f>+'S2-II-PP'!R20</f>
        <v>643414433.38742113</v>
      </c>
      <c r="E58" s="498"/>
      <c r="M58" s="506"/>
      <c r="P58" s="518" t="s">
        <v>155</v>
      </c>
      <c r="Q58" s="519">
        <f>+'S2-I-B1'!O54</f>
        <v>3</v>
      </c>
      <c r="R58" s="519"/>
      <c r="S58" s="519">
        <f>+'S2-I-B1'!Q54</f>
        <v>127258.42753540393</v>
      </c>
      <c r="T58" s="520"/>
    </row>
    <row r="59" spans="2:20" s="444" customFormat="1" ht="14.65" customHeight="1" x14ac:dyDescent="0.3">
      <c r="B59" s="498"/>
      <c r="C59" s="542">
        <f>+'S2-III-P1'!I22</f>
        <v>2557</v>
      </c>
      <c r="D59" s="542">
        <f>+'S2-III-P1'!K22</f>
        <v>150834930.99739924</v>
      </c>
      <c r="E59" s="498"/>
      <c r="M59" s="506"/>
      <c r="P59" s="518" t="s">
        <v>156</v>
      </c>
      <c r="Q59" s="519">
        <f>+'S2-I-B1'!O55</f>
        <v>20158</v>
      </c>
      <c r="R59" s="519"/>
      <c r="S59" s="519">
        <f>+'S2-I-B1'!Q55</f>
        <v>442277610.50330198</v>
      </c>
      <c r="T59" s="520"/>
    </row>
    <row r="60" spans="2:20" s="444" customFormat="1" ht="14.65" customHeight="1" x14ac:dyDescent="0.3">
      <c r="B60" s="498"/>
      <c r="C60" s="516" t="e">
        <f t="shared" ref="C60:D60" si="0">SUM(C57:C59)</f>
        <v>#REF!</v>
      </c>
      <c r="D60" s="516" t="e">
        <f t="shared" si="0"/>
        <v>#REF!</v>
      </c>
      <c r="E60" s="498"/>
      <c r="M60" s="506"/>
      <c r="P60" s="518" t="s">
        <v>157</v>
      </c>
      <c r="Q60" s="519">
        <f>+'S2-I-B1'!O56</f>
        <v>153</v>
      </c>
      <c r="R60" s="519"/>
      <c r="S60" s="519">
        <f>+'S2-I-B1'!Q56</f>
        <v>1430996.1428433259</v>
      </c>
      <c r="T60" s="520"/>
    </row>
    <row r="61" spans="2:20" s="444" customFormat="1" ht="14.65" customHeight="1" x14ac:dyDescent="0.3">
      <c r="B61" s="498"/>
      <c r="C61" s="543" t="e">
        <f>+C60-C51</f>
        <v>#REF!</v>
      </c>
      <c r="D61" s="543" t="e">
        <f t="shared" ref="D61" si="1">+D60-D51</f>
        <v>#REF!</v>
      </c>
      <c r="E61" s="498"/>
      <c r="M61" s="506"/>
      <c r="P61" s="518" t="s">
        <v>158</v>
      </c>
      <c r="Q61" s="519">
        <f>+'S2-I-B1'!O57</f>
        <v>7159</v>
      </c>
      <c r="R61" s="519"/>
      <c r="S61" s="519">
        <f>+'S2-I-B1'!Q57</f>
        <v>105747634.44040628</v>
      </c>
      <c r="T61" s="520"/>
    </row>
    <row r="62" spans="2:20" s="444" customFormat="1" ht="14.65" customHeight="1" x14ac:dyDescent="0.3">
      <c r="B62" s="498"/>
      <c r="C62" s="498"/>
      <c r="D62" s="498"/>
      <c r="E62" s="498"/>
      <c r="M62" s="506"/>
      <c r="P62" s="518" t="s">
        <v>159</v>
      </c>
      <c r="Q62" s="519">
        <f>+'S2-I-B1'!O58</f>
        <v>3483</v>
      </c>
      <c r="R62" s="519"/>
      <c r="S62" s="519">
        <f>+'S2-I-B1'!Q58</f>
        <v>7584601.6187272323</v>
      </c>
      <c r="T62" s="520"/>
    </row>
    <row r="63" spans="2:20" s="444" customFormat="1" ht="14.65" customHeight="1" x14ac:dyDescent="0.3">
      <c r="M63" s="506"/>
      <c r="P63" s="527"/>
      <c r="Q63" s="528">
        <f>SUM(Q54:Q62)</f>
        <v>2044473</v>
      </c>
      <c r="R63" s="528"/>
      <c r="S63" s="528">
        <f>SUM(S54:S62)</f>
        <v>16983202567.783113</v>
      </c>
      <c r="T63" s="529"/>
    </row>
    <row r="64" spans="2:20" s="444" customFormat="1" ht="14.65" customHeight="1" x14ac:dyDescent="0.3">
      <c r="M64" s="506"/>
      <c r="Q64" s="519">
        <f>+'S2-I-B1'!O60</f>
        <v>2044473</v>
      </c>
      <c r="S64" s="519">
        <f>+'S2-I-B1'!Q60</f>
        <v>16983202567.783113</v>
      </c>
    </row>
    <row r="65" spans="8:21" s="444" customFormat="1" ht="14.65" customHeight="1" x14ac:dyDescent="0.3">
      <c r="P65" s="530" t="s">
        <v>152</v>
      </c>
      <c r="Q65" s="531">
        <f>+'S2-II-PP'!P13</f>
        <v>10224</v>
      </c>
      <c r="R65" s="532"/>
      <c r="S65" s="531">
        <f>+'S2-II-PP'!R13</f>
        <v>542879233.46843827</v>
      </c>
      <c r="T65" s="533" t="s">
        <v>67</v>
      </c>
    </row>
    <row r="66" spans="8:21" s="444" customFormat="1" ht="14.65" customHeight="1" x14ac:dyDescent="0.3">
      <c r="P66" s="518" t="s">
        <v>153</v>
      </c>
      <c r="Q66" s="534">
        <f>+'S2-II-PP'!P14</f>
        <v>2748</v>
      </c>
      <c r="R66" s="386"/>
      <c r="S66" s="534">
        <f>+'S2-II-PP'!R14</f>
        <v>22361475.700463418</v>
      </c>
      <c r="T66" s="520"/>
    </row>
    <row r="67" spans="8:21" s="444" customFormat="1" ht="14.65" customHeight="1" x14ac:dyDescent="0.3">
      <c r="P67" s="518" t="s">
        <v>274</v>
      </c>
      <c r="Q67" s="534">
        <f>+'S2-II-PP'!P15</f>
        <v>900</v>
      </c>
      <c r="R67" s="386"/>
      <c r="S67" s="534">
        <f>+'S2-II-PP'!R15</f>
        <v>12615371.547811801</v>
      </c>
      <c r="T67" s="520"/>
    </row>
    <row r="68" spans="8:21" s="444" customFormat="1" ht="14.65" customHeight="1" x14ac:dyDescent="0.3">
      <c r="P68" s="518" t="s">
        <v>154</v>
      </c>
      <c r="Q68" s="534">
        <f>+'S2-II-PP'!P16</f>
        <v>474</v>
      </c>
      <c r="R68" s="386"/>
      <c r="S68" s="534">
        <f>+'S2-II-PP'!R16</f>
        <v>59032754.900715604</v>
      </c>
      <c r="T68" s="520"/>
      <c r="U68" s="538"/>
    </row>
    <row r="69" spans="8:21" s="444" customFormat="1" ht="14.65" customHeight="1" x14ac:dyDescent="0.3">
      <c r="P69" s="518" t="s">
        <v>155</v>
      </c>
      <c r="Q69" s="534"/>
      <c r="R69" s="386"/>
      <c r="S69" s="534"/>
      <c r="T69" s="520"/>
      <c r="U69" s="538"/>
    </row>
    <row r="70" spans="8:21" s="444" customFormat="1" ht="14.65" customHeight="1" x14ac:dyDescent="0.3">
      <c r="P70" s="518" t="s">
        <v>156</v>
      </c>
      <c r="Q70" s="534">
        <f>+'S2-II-PP'!P17</f>
        <v>98</v>
      </c>
      <c r="R70" s="386"/>
      <c r="S70" s="534">
        <f>+'S2-II-PP'!R17</f>
        <v>6488487.4865758829</v>
      </c>
      <c r="T70" s="520"/>
      <c r="U70" s="538"/>
    </row>
    <row r="71" spans="8:21" s="444" customFormat="1" ht="14.65" customHeight="1" x14ac:dyDescent="0.3">
      <c r="P71" s="518" t="s">
        <v>157</v>
      </c>
      <c r="Q71" s="534"/>
      <c r="R71" s="386"/>
      <c r="S71" s="534"/>
      <c r="T71" s="520"/>
      <c r="U71" s="538"/>
    </row>
    <row r="72" spans="8:21" s="444" customFormat="1" ht="14.65" customHeight="1" x14ac:dyDescent="0.3">
      <c r="P72" s="518" t="s">
        <v>158</v>
      </c>
      <c r="Q72" s="534">
        <f>+'S2-II-PP'!P18</f>
        <v>3</v>
      </c>
      <c r="R72" s="386"/>
      <c r="S72" s="534">
        <f>+'S2-II-PP'!R18</f>
        <v>26337.358002579858</v>
      </c>
      <c r="T72" s="520"/>
      <c r="U72" s="538"/>
    </row>
    <row r="73" spans="8:21" s="444" customFormat="1" ht="14.65" customHeight="1" x14ac:dyDescent="0.3">
      <c r="P73" s="518" t="s">
        <v>159</v>
      </c>
      <c r="Q73" s="534">
        <f>+'S2-II-PP'!P19</f>
        <v>8</v>
      </c>
      <c r="R73" s="386"/>
      <c r="S73" s="534">
        <f>+'S2-II-PP'!R19</f>
        <v>10772.925413773242</v>
      </c>
      <c r="T73" s="520"/>
      <c r="U73" s="538"/>
    </row>
    <row r="74" spans="8:21" ht="14.65" customHeight="1" x14ac:dyDescent="0.3">
      <c r="H74" s="444"/>
      <c r="I74" s="444"/>
      <c r="J74" s="444"/>
      <c r="K74" s="444"/>
      <c r="L74" s="444"/>
      <c r="M74" s="444"/>
      <c r="P74" s="527"/>
      <c r="Q74" s="535">
        <f>SUM(Q65:Q73)</f>
        <v>14455</v>
      </c>
      <c r="R74" s="536"/>
      <c r="S74" s="535">
        <f>SUM(S65:S73)</f>
        <v>643414433.38742113</v>
      </c>
      <c r="T74" s="529"/>
      <c r="U74" s="538"/>
    </row>
    <row r="75" spans="8:21" ht="14.65" customHeight="1" x14ac:dyDescent="0.3">
      <c r="P75" s="444"/>
      <c r="Q75" s="534">
        <f>+'S2-II-PP'!P20</f>
        <v>14455</v>
      </c>
      <c r="R75" s="444"/>
      <c r="S75" s="534">
        <f>+'S2-II-PP'!R20</f>
        <v>643414433.38742113</v>
      </c>
      <c r="T75" s="810"/>
      <c r="U75" s="538"/>
    </row>
    <row r="76" spans="8:21" ht="14.65" customHeight="1" x14ac:dyDescent="0.3">
      <c r="P76" s="530" t="s">
        <v>152</v>
      </c>
      <c r="Q76" s="537">
        <f>+'S2-III-P1'!I15</f>
        <v>355</v>
      </c>
      <c r="R76" s="537"/>
      <c r="S76" s="537">
        <f>+'S2-III-P1'!K15</f>
        <v>21487075.263645679</v>
      </c>
      <c r="T76" s="533" t="s">
        <v>289</v>
      </c>
      <c r="U76" s="538"/>
    </row>
    <row r="77" spans="8:21" ht="14.65" customHeight="1" x14ac:dyDescent="0.3">
      <c r="P77" s="518" t="s">
        <v>153</v>
      </c>
      <c r="Q77" s="519">
        <f>+'S2-III-P1'!I16</f>
        <v>26</v>
      </c>
      <c r="R77" s="519"/>
      <c r="S77" s="519">
        <f>+'S2-III-P1'!K16</f>
        <v>2945265.8311394672</v>
      </c>
      <c r="T77" s="520"/>
      <c r="U77" s="538"/>
    </row>
    <row r="78" spans="8:21" ht="14.65" customHeight="1" x14ac:dyDescent="0.3">
      <c r="P78" s="518" t="s">
        <v>274</v>
      </c>
      <c r="Q78" s="519"/>
      <c r="R78" s="519"/>
      <c r="S78" s="519"/>
      <c r="T78" s="520"/>
      <c r="U78" s="538"/>
    </row>
    <row r="79" spans="8:21" ht="14.65" customHeight="1" x14ac:dyDescent="0.3">
      <c r="P79" s="518" t="s">
        <v>154</v>
      </c>
      <c r="Q79" s="519">
        <f>+'S2-III-P1'!I18</f>
        <v>29</v>
      </c>
      <c r="R79" s="519"/>
      <c r="S79" s="519">
        <f>+'S2-III-P1'!K18</f>
        <v>789909.71758954995</v>
      </c>
      <c r="T79" s="520"/>
      <c r="U79" s="538"/>
    </row>
    <row r="80" spans="8:21" ht="14.65" customHeight="1" x14ac:dyDescent="0.3">
      <c r="P80" s="518" t="s">
        <v>155</v>
      </c>
      <c r="Q80" s="519"/>
      <c r="R80" s="519"/>
      <c r="S80" s="519"/>
      <c r="T80" s="520"/>
      <c r="U80" s="538"/>
    </row>
    <row r="81" spans="16:21" ht="14.65" customHeight="1" x14ac:dyDescent="0.3">
      <c r="P81" s="518" t="s">
        <v>156</v>
      </c>
      <c r="Q81" s="519">
        <f>+'S2-III-P1'!I19</f>
        <v>2126</v>
      </c>
      <c r="R81" s="519"/>
      <c r="S81" s="519">
        <f>+'S2-III-P1'!K19</f>
        <v>124950426.58560032</v>
      </c>
      <c r="T81" s="520"/>
      <c r="U81" s="538"/>
    </row>
    <row r="82" spans="16:21" ht="14.65" customHeight="1" x14ac:dyDescent="0.3">
      <c r="P82" s="518" t="s">
        <v>157</v>
      </c>
      <c r="Q82" s="519"/>
      <c r="R82" s="519"/>
      <c r="S82" s="519"/>
      <c r="T82" s="520"/>
      <c r="U82" s="538"/>
    </row>
    <row r="83" spans="16:21" ht="14.65" customHeight="1" x14ac:dyDescent="0.3">
      <c r="P83" s="518" t="s">
        <v>158</v>
      </c>
      <c r="Q83" s="519">
        <f>+'S2-III-P1'!I20</f>
        <v>14</v>
      </c>
      <c r="R83" s="519"/>
      <c r="S83" s="519">
        <f>+'S2-III-P1'!K20</f>
        <v>257365.77327045248</v>
      </c>
      <c r="T83" s="520"/>
      <c r="U83" s="538"/>
    </row>
    <row r="84" spans="16:21" ht="14.65" customHeight="1" x14ac:dyDescent="0.35">
      <c r="P84" s="518" t="s">
        <v>159</v>
      </c>
      <c r="Q84" s="519">
        <f>+'S2-III-P1'!I21</f>
        <v>7</v>
      </c>
      <c r="R84" s="519"/>
      <c r="S84" s="519">
        <f>+'S2-III-P1'!K21</f>
        <v>404887.82615374977</v>
      </c>
      <c r="T84" s="520"/>
      <c r="U84" s="501"/>
    </row>
    <row r="85" spans="16:21" ht="14.65" customHeight="1" x14ac:dyDescent="0.35">
      <c r="P85" s="527"/>
      <c r="Q85" s="535">
        <f>SUM(Q76:Q84)</f>
        <v>2557</v>
      </c>
      <c r="R85" s="536"/>
      <c r="S85" s="535">
        <f>SUM(S76:S84)</f>
        <v>150834930.99739924</v>
      </c>
      <c r="T85" s="529"/>
      <c r="U85" s="501"/>
    </row>
    <row r="86" spans="16:21" ht="15" customHeight="1" x14ac:dyDescent="0.35">
      <c r="P86" s="444"/>
      <c r="Q86" s="519">
        <f>+'S2-III-P1'!I22</f>
        <v>2557</v>
      </c>
      <c r="R86" s="519"/>
      <c r="S86" s="519">
        <f>+'S2-III-P1'!K22</f>
        <v>150834930.99739924</v>
      </c>
      <c r="T86" s="444"/>
      <c r="U86" s="501"/>
    </row>
    <row r="87" spans="16:21" ht="15" customHeight="1" x14ac:dyDescent="0.35">
      <c r="P87" s="444"/>
      <c r="Q87" s="444"/>
      <c r="R87" s="444"/>
      <c r="S87" s="444"/>
      <c r="T87" s="541"/>
      <c r="U87" s="501"/>
    </row>
    <row r="88" spans="16:21" ht="15" customHeight="1" x14ac:dyDescent="0.35">
      <c r="P88" s="541"/>
      <c r="Q88" s="541"/>
      <c r="R88" s="541"/>
      <c r="S88" s="541"/>
      <c r="T88" s="501"/>
      <c r="U88" s="501"/>
    </row>
    <row r="89" spans="16:21" ht="15" customHeight="1" x14ac:dyDescent="0.35">
      <c r="P89" s="501"/>
      <c r="Q89" s="501"/>
      <c r="R89" s="501"/>
      <c r="S89" s="501"/>
      <c r="T89" s="501"/>
      <c r="U89" s="501"/>
    </row>
    <row r="90" spans="16:21" ht="15" customHeight="1" x14ac:dyDescent="0.35">
      <c r="P90" s="501"/>
      <c r="Q90" s="501"/>
      <c r="R90" s="501"/>
      <c r="S90" s="501"/>
      <c r="T90" s="501"/>
    </row>
    <row r="91" spans="16:21" ht="15" customHeight="1" x14ac:dyDescent="0.35">
      <c r="P91" s="501"/>
      <c r="Q91" s="501"/>
      <c r="R91" s="501"/>
      <c r="S91" s="501"/>
      <c r="T91" s="501"/>
    </row>
    <row r="92" spans="16:21" ht="15" customHeight="1" x14ac:dyDescent="0.35">
      <c r="P92" s="501"/>
      <c r="Q92" s="501"/>
      <c r="R92" s="501"/>
      <c r="S92" s="501"/>
      <c r="T92" s="501"/>
    </row>
    <row r="93" spans="16:21" ht="15" customHeight="1" x14ac:dyDescent="0.35">
      <c r="P93" s="501"/>
      <c r="Q93" s="501"/>
      <c r="R93" s="501"/>
      <c r="S93" s="501"/>
      <c r="T93" s="501"/>
    </row>
    <row r="94" spans="16:21" ht="15" customHeight="1" x14ac:dyDescent="0.35">
      <c r="P94" s="501"/>
      <c r="Q94" s="501"/>
      <c r="R94" s="501"/>
      <c r="S94" s="501"/>
    </row>
  </sheetData>
  <mergeCells count="13">
    <mergeCell ref="B9:E9"/>
    <mergeCell ref="R8:T8"/>
    <mergeCell ref="R9:R10"/>
    <mergeCell ref="S9:S10"/>
    <mergeCell ref="T9:T10"/>
    <mergeCell ref="H9:M9"/>
    <mergeCell ref="M11:M12"/>
    <mergeCell ref="Q8:Q10"/>
    <mergeCell ref="H11:H12"/>
    <mergeCell ref="I11:I12"/>
    <mergeCell ref="J11:J12"/>
    <mergeCell ref="K11:K12"/>
    <mergeCell ref="L11:L12"/>
  </mergeCells>
  <printOptions horizontalCentered="1" gridLinesSet="0"/>
  <pageMargins left="0.78740157480314965" right="0.78740157480314965" top="0.78740157480314965" bottom="0.59055118110236227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99"/>
    <pageSetUpPr fitToPage="1"/>
  </sheetPr>
  <dimension ref="B1:L1010"/>
  <sheetViews>
    <sheetView showGridLines="0" zoomScaleNormal="100" workbookViewId="0">
      <pane xSplit="1" ySplit="8" topLeftCell="B93" activePane="bottomRight" state="frozen"/>
      <selection pane="topRight" activeCell="B1" sqref="B1"/>
      <selection pane="bottomLeft" activeCell="A9" sqref="A9"/>
      <selection pane="bottomRight" activeCell="D104" sqref="D104"/>
    </sheetView>
  </sheetViews>
  <sheetFormatPr baseColWidth="10" defaultColWidth="13.453125" defaultRowHeight="15" customHeight="1" x14ac:dyDescent="0.35"/>
  <cols>
    <col min="1" max="1" width="15.1796875" style="656" customWidth="1"/>
    <col min="2" max="2" width="8.1796875" style="656" customWidth="1"/>
    <col min="3" max="5" width="28.7265625" style="656" customWidth="1"/>
    <col min="6" max="6" width="15.26953125" style="656" customWidth="1"/>
    <col min="7" max="7" width="16.54296875" style="656" bestFit="1" customWidth="1"/>
    <col min="8" max="8" width="3.26953125" style="656" customWidth="1"/>
    <col min="9" max="9" width="13.26953125" style="800" bestFit="1" customWidth="1"/>
    <col min="10" max="12" width="12.81640625" style="656" customWidth="1"/>
    <col min="13" max="16384" width="13.453125" style="656"/>
  </cols>
  <sheetData>
    <row r="1" spans="2:12" ht="12.65" customHeight="1" x14ac:dyDescent="0.35"/>
    <row r="2" spans="2:12" ht="12.65" customHeight="1" x14ac:dyDescent="0.35"/>
    <row r="3" spans="2:12" ht="12.65" customHeight="1" x14ac:dyDescent="0.35"/>
    <row r="4" spans="2:12" ht="12.65" customHeight="1" x14ac:dyDescent="0.35">
      <c r="D4" s="877" t="s">
        <v>12393</v>
      </c>
    </row>
    <row r="5" spans="2:12" ht="12.65" customHeight="1" x14ac:dyDescent="0.35"/>
    <row r="6" spans="2:12" ht="14.15" customHeight="1" x14ac:dyDescent="0.35">
      <c r="B6" s="649" t="s">
        <v>12548</v>
      </c>
      <c r="C6" s="650"/>
      <c r="D6" s="650"/>
      <c r="E6" s="650"/>
      <c r="F6" s="650"/>
      <c r="G6" s="650"/>
      <c r="H6" s="651"/>
      <c r="I6" s="801"/>
      <c r="J6" s="654"/>
      <c r="K6" s="654"/>
      <c r="L6" s="654"/>
    </row>
    <row r="7" spans="2:12" ht="15.65" customHeight="1" x14ac:dyDescent="0.35">
      <c r="B7" s="657" t="s">
        <v>293</v>
      </c>
      <c r="C7" s="1419" t="s">
        <v>744</v>
      </c>
      <c r="D7" s="1419" t="s">
        <v>317</v>
      </c>
      <c r="E7" s="1419" t="s">
        <v>12489</v>
      </c>
      <c r="F7" s="1390" t="s">
        <v>12477</v>
      </c>
      <c r="G7" s="1421" t="s">
        <v>109</v>
      </c>
      <c r="H7" s="1422"/>
      <c r="I7" s="802"/>
      <c r="J7" s="654"/>
      <c r="K7" s="654"/>
      <c r="L7" s="654"/>
    </row>
    <row r="8" spans="2:12" ht="15.65" customHeight="1" x14ac:dyDescent="0.35">
      <c r="B8" s="657" t="s">
        <v>319</v>
      </c>
      <c r="C8" s="1419"/>
      <c r="D8" s="1419"/>
      <c r="E8" s="1420"/>
      <c r="F8" s="1390"/>
      <c r="G8" s="1420"/>
      <c r="H8" s="1422"/>
      <c r="I8" s="801"/>
      <c r="J8" s="654"/>
      <c r="K8" s="654"/>
      <c r="L8" s="654"/>
    </row>
    <row r="9" spans="2:12" ht="17.649999999999999" customHeight="1" x14ac:dyDescent="0.35">
      <c r="B9" s="663" t="s">
        <v>320</v>
      </c>
      <c r="C9" s="664" t="s">
        <v>351</v>
      </c>
      <c r="D9" s="664" t="s">
        <v>345</v>
      </c>
      <c r="E9" s="664" t="s">
        <v>152</v>
      </c>
      <c r="F9" s="665">
        <v>3889</v>
      </c>
      <c r="G9" s="666">
        <v>73414653.648703918</v>
      </c>
      <c r="H9" s="667"/>
      <c r="I9" s="803"/>
      <c r="J9" s="654"/>
      <c r="K9" s="654"/>
      <c r="L9" s="654"/>
    </row>
    <row r="10" spans="2:12" ht="18" customHeight="1" x14ac:dyDescent="0.35">
      <c r="B10" s="658" t="s">
        <v>322</v>
      </c>
      <c r="C10" s="659" t="s">
        <v>352</v>
      </c>
      <c r="D10" s="659" t="s">
        <v>336</v>
      </c>
      <c r="E10" s="659" t="s">
        <v>152</v>
      </c>
      <c r="F10" s="660">
        <v>390</v>
      </c>
      <c r="G10" s="661">
        <v>44869809.214721262</v>
      </c>
      <c r="H10" s="662"/>
      <c r="I10" s="803"/>
      <c r="J10" s="654"/>
      <c r="K10" s="654"/>
      <c r="L10" s="654"/>
    </row>
    <row r="11" spans="2:12" ht="18" customHeight="1" x14ac:dyDescent="0.35">
      <c r="B11" s="663" t="s">
        <v>326</v>
      </c>
      <c r="C11" s="664" t="s">
        <v>353</v>
      </c>
      <c r="D11" s="664" t="s">
        <v>354</v>
      </c>
      <c r="E11" s="664" t="s">
        <v>156</v>
      </c>
      <c r="F11" s="665">
        <v>46</v>
      </c>
      <c r="G11" s="666">
        <v>69284784.31742245</v>
      </c>
      <c r="H11" s="667"/>
      <c r="I11" s="803"/>
      <c r="J11" s="654"/>
      <c r="K11" s="654"/>
      <c r="L11" s="654"/>
    </row>
    <row r="12" spans="2:12" ht="18" customHeight="1" x14ac:dyDescent="0.35">
      <c r="B12" s="658" t="s">
        <v>329</v>
      </c>
      <c r="C12" s="659" t="s">
        <v>335</v>
      </c>
      <c r="D12" s="659" t="s">
        <v>336</v>
      </c>
      <c r="E12" s="659" t="s">
        <v>152</v>
      </c>
      <c r="F12" s="660">
        <v>9136</v>
      </c>
      <c r="G12" s="661">
        <v>278594064.56868732</v>
      </c>
      <c r="H12" s="662"/>
      <c r="I12" s="803"/>
      <c r="J12" s="654"/>
      <c r="K12" s="654"/>
      <c r="L12" s="654"/>
    </row>
    <row r="13" spans="2:12" ht="18" customHeight="1" x14ac:dyDescent="0.35">
      <c r="B13" s="663" t="s">
        <v>332</v>
      </c>
      <c r="C13" s="664" t="s">
        <v>355</v>
      </c>
      <c r="D13" s="664" t="s">
        <v>356</v>
      </c>
      <c r="E13" s="664" t="s">
        <v>152</v>
      </c>
      <c r="F13" s="665">
        <v>1587</v>
      </c>
      <c r="G13" s="666">
        <v>73559401.536325723</v>
      </c>
      <c r="H13" s="667"/>
      <c r="I13" s="803"/>
      <c r="J13" s="654"/>
      <c r="K13" s="654"/>
      <c r="L13" s="654"/>
    </row>
    <row r="14" spans="2:12" ht="18" customHeight="1" x14ac:dyDescent="0.35">
      <c r="B14" s="658" t="s">
        <v>334</v>
      </c>
      <c r="C14" s="659" t="s">
        <v>321</v>
      </c>
      <c r="D14" s="659" t="s">
        <v>12483</v>
      </c>
      <c r="E14" s="659" t="s">
        <v>152</v>
      </c>
      <c r="F14" s="660">
        <v>25664</v>
      </c>
      <c r="G14" s="661">
        <v>1033789172.6530243</v>
      </c>
      <c r="H14" s="662"/>
      <c r="I14" s="803"/>
      <c r="J14" s="654"/>
      <c r="K14" s="654"/>
      <c r="L14" s="654"/>
    </row>
    <row r="15" spans="2:12" ht="18" customHeight="1" x14ac:dyDescent="0.35">
      <c r="B15" s="663" t="s">
        <v>337</v>
      </c>
      <c r="C15" s="664" t="s">
        <v>357</v>
      </c>
      <c r="D15" s="664" t="s">
        <v>12484</v>
      </c>
      <c r="E15" s="664" t="s">
        <v>152</v>
      </c>
      <c r="F15" s="665">
        <v>6846</v>
      </c>
      <c r="G15" s="666">
        <v>67245573.410202175</v>
      </c>
      <c r="H15" s="668"/>
      <c r="I15" s="803"/>
      <c r="J15" s="654"/>
      <c r="K15" s="654"/>
      <c r="L15" s="654"/>
    </row>
    <row r="16" spans="2:12" ht="18" customHeight="1" x14ac:dyDescent="0.35">
      <c r="B16" s="658" t="s">
        <v>340</v>
      </c>
      <c r="C16" s="659" t="s">
        <v>358</v>
      </c>
      <c r="D16" s="659" t="s">
        <v>359</v>
      </c>
      <c r="E16" s="659" t="s">
        <v>152</v>
      </c>
      <c r="F16" s="660">
        <v>4207</v>
      </c>
      <c r="G16" s="661">
        <v>54565300.556600668</v>
      </c>
      <c r="H16" s="662"/>
      <c r="I16" s="803"/>
      <c r="J16" s="654"/>
      <c r="K16" s="654"/>
      <c r="L16" s="654"/>
    </row>
    <row r="17" spans="2:12" ht="18" customHeight="1" x14ac:dyDescent="0.35">
      <c r="B17" s="663" t="s">
        <v>342</v>
      </c>
      <c r="C17" s="664" t="s">
        <v>360</v>
      </c>
      <c r="D17" s="664" t="s">
        <v>336</v>
      </c>
      <c r="E17" s="664" t="s">
        <v>152</v>
      </c>
      <c r="F17" s="665">
        <v>4327</v>
      </c>
      <c r="G17" s="666">
        <v>34923256.282218024</v>
      </c>
      <c r="H17" s="667"/>
      <c r="I17" s="803"/>
      <c r="J17" s="669"/>
      <c r="K17" s="669"/>
      <c r="L17" s="669"/>
    </row>
    <row r="18" spans="2:12" ht="18" customHeight="1" x14ac:dyDescent="0.35">
      <c r="B18" s="658" t="s">
        <v>343</v>
      </c>
      <c r="C18" s="659" t="s">
        <v>361</v>
      </c>
      <c r="D18" s="659" t="s">
        <v>356</v>
      </c>
      <c r="E18" s="659" t="s">
        <v>152</v>
      </c>
      <c r="F18" s="660">
        <v>3243</v>
      </c>
      <c r="G18" s="661">
        <v>40784696.527063116</v>
      </c>
      <c r="H18" s="662"/>
      <c r="I18" s="803"/>
      <c r="J18" s="654"/>
      <c r="K18" s="654"/>
      <c r="L18" s="654"/>
    </row>
    <row r="19" spans="2:12" ht="26" x14ac:dyDescent="0.35">
      <c r="B19" s="663" t="s">
        <v>362</v>
      </c>
      <c r="C19" s="664" t="s">
        <v>333</v>
      </c>
      <c r="D19" s="1077" t="s">
        <v>12485</v>
      </c>
      <c r="E19" s="664" t="s">
        <v>152</v>
      </c>
      <c r="F19" s="665">
        <v>18800</v>
      </c>
      <c r="G19" s="666">
        <v>364840443.56236851</v>
      </c>
      <c r="H19" s="668"/>
      <c r="I19" s="803"/>
      <c r="J19" s="654"/>
      <c r="K19" s="654"/>
      <c r="L19" s="654"/>
    </row>
    <row r="20" spans="2:12" ht="18" customHeight="1" x14ac:dyDescent="0.35">
      <c r="B20" s="658" t="s">
        <v>363</v>
      </c>
      <c r="C20" s="659" t="s">
        <v>364</v>
      </c>
      <c r="D20" s="659" t="s">
        <v>345</v>
      </c>
      <c r="E20" s="659" t="s">
        <v>152</v>
      </c>
      <c r="F20" s="660">
        <v>2322</v>
      </c>
      <c r="G20" s="661">
        <v>66340059.213750735</v>
      </c>
      <c r="H20" s="662"/>
      <c r="I20" s="803"/>
      <c r="J20" s="669"/>
      <c r="K20" s="669"/>
      <c r="L20" s="669"/>
    </row>
    <row r="21" spans="2:12" ht="26" x14ac:dyDescent="0.35">
      <c r="B21" s="663" t="s">
        <v>365</v>
      </c>
      <c r="C21" s="664" t="s">
        <v>366</v>
      </c>
      <c r="D21" s="1077" t="s">
        <v>12684</v>
      </c>
      <c r="E21" s="664" t="s">
        <v>152</v>
      </c>
      <c r="F21" s="665">
        <v>5999</v>
      </c>
      <c r="G21" s="666">
        <v>81730842.507444739</v>
      </c>
      <c r="H21" s="668"/>
      <c r="I21" s="803"/>
      <c r="J21" s="654"/>
      <c r="K21" s="654"/>
      <c r="L21" s="654"/>
    </row>
    <row r="22" spans="2:12" ht="26" x14ac:dyDescent="0.35">
      <c r="B22" s="658" t="s">
        <v>367</v>
      </c>
      <c r="C22" s="659" t="s">
        <v>791</v>
      </c>
      <c r="D22" s="1078" t="s">
        <v>12486</v>
      </c>
      <c r="E22" s="659" t="s">
        <v>152</v>
      </c>
      <c r="F22" s="660">
        <v>7548</v>
      </c>
      <c r="G22" s="661">
        <v>204164420.14485386</v>
      </c>
      <c r="H22" s="670"/>
      <c r="I22" s="803"/>
      <c r="J22" s="654"/>
      <c r="K22" s="654"/>
      <c r="L22" s="654"/>
    </row>
    <row r="23" spans="2:12" ht="18" customHeight="1" x14ac:dyDescent="0.35">
      <c r="B23" s="663" t="s">
        <v>368</v>
      </c>
      <c r="C23" s="664" t="s">
        <v>369</v>
      </c>
      <c r="D23" s="664" t="s">
        <v>354</v>
      </c>
      <c r="E23" s="664" t="s">
        <v>152</v>
      </c>
      <c r="F23" s="665">
        <v>97</v>
      </c>
      <c r="G23" s="666">
        <v>42900448.856952667</v>
      </c>
      <c r="H23" s="667"/>
      <c r="I23" s="803"/>
      <c r="J23" s="654"/>
      <c r="K23" s="654"/>
      <c r="L23" s="654"/>
    </row>
    <row r="24" spans="2:12" ht="18" customHeight="1" x14ac:dyDescent="0.35">
      <c r="B24" s="658" t="s">
        <v>370</v>
      </c>
      <c r="C24" s="659" t="s">
        <v>371</v>
      </c>
      <c r="D24" s="659" t="s">
        <v>336</v>
      </c>
      <c r="E24" s="659" t="s">
        <v>152</v>
      </c>
      <c r="F24" s="660">
        <v>5116</v>
      </c>
      <c r="G24" s="661">
        <v>39100982.094578899</v>
      </c>
      <c r="H24" s="662"/>
      <c r="I24" s="803"/>
      <c r="J24" s="654"/>
      <c r="K24" s="654"/>
      <c r="L24" s="654"/>
    </row>
    <row r="25" spans="2:12" ht="18" customHeight="1" x14ac:dyDescent="0.35">
      <c r="B25" s="663" t="s">
        <v>372</v>
      </c>
      <c r="C25" s="664" t="s">
        <v>373</v>
      </c>
      <c r="D25" s="664" t="s">
        <v>345</v>
      </c>
      <c r="E25" s="664" t="s">
        <v>152</v>
      </c>
      <c r="F25" s="665">
        <v>3103</v>
      </c>
      <c r="G25" s="666">
        <v>48164213.944909252</v>
      </c>
      <c r="H25" s="667"/>
      <c r="I25" s="803"/>
      <c r="J25" s="654"/>
      <c r="K25" s="654"/>
      <c r="L25" s="654"/>
    </row>
    <row r="26" spans="2:12" ht="18" customHeight="1" x14ac:dyDescent="0.35">
      <c r="B26" s="658" t="s">
        <v>374</v>
      </c>
      <c r="C26" s="659" t="s">
        <v>375</v>
      </c>
      <c r="D26" s="659" t="s">
        <v>356</v>
      </c>
      <c r="E26" s="659" t="s">
        <v>152</v>
      </c>
      <c r="F26" s="660">
        <v>4631</v>
      </c>
      <c r="G26" s="661">
        <v>98723075.641615629</v>
      </c>
      <c r="H26" s="662"/>
      <c r="I26" s="803"/>
      <c r="J26" s="669"/>
      <c r="K26" s="669"/>
      <c r="L26" s="669"/>
    </row>
    <row r="27" spans="2:12" ht="18" customHeight="1" x14ac:dyDescent="0.35">
      <c r="B27" s="663" t="s">
        <v>376</v>
      </c>
      <c r="C27" s="664" t="s">
        <v>377</v>
      </c>
      <c r="D27" s="664" t="s">
        <v>356</v>
      </c>
      <c r="E27" s="664" t="s">
        <v>152</v>
      </c>
      <c r="F27" s="665">
        <v>3664</v>
      </c>
      <c r="G27" s="666">
        <v>40835101.046877444</v>
      </c>
      <c r="H27" s="667"/>
      <c r="I27" s="803"/>
      <c r="J27" s="654"/>
      <c r="K27" s="654"/>
      <c r="L27" s="654"/>
    </row>
    <row r="28" spans="2:12" ht="18" customHeight="1" x14ac:dyDescent="0.35">
      <c r="B28" s="658" t="s">
        <v>378</v>
      </c>
      <c r="C28" s="659" t="s">
        <v>379</v>
      </c>
      <c r="D28" s="659" t="s">
        <v>380</v>
      </c>
      <c r="E28" s="659" t="s">
        <v>152</v>
      </c>
      <c r="F28" s="660">
        <v>1660</v>
      </c>
      <c r="G28" s="661">
        <v>28859080.827075407</v>
      </c>
      <c r="H28" s="662"/>
      <c r="I28" s="803"/>
      <c r="J28" s="654"/>
      <c r="K28" s="654"/>
      <c r="L28" s="654"/>
    </row>
    <row r="29" spans="2:12" ht="26" x14ac:dyDescent="0.35">
      <c r="B29" s="663" t="s">
        <v>381</v>
      </c>
      <c r="C29" s="664" t="s">
        <v>382</v>
      </c>
      <c r="D29" s="1077" t="s">
        <v>12487</v>
      </c>
      <c r="E29" s="664" t="s">
        <v>152</v>
      </c>
      <c r="F29" s="665">
        <v>5027</v>
      </c>
      <c r="G29" s="666">
        <v>39513016.578366339</v>
      </c>
      <c r="H29" s="668"/>
      <c r="I29" s="803"/>
      <c r="J29" s="654"/>
      <c r="K29" s="654"/>
      <c r="L29" s="654"/>
    </row>
    <row r="30" spans="2:12" ht="18" customHeight="1" x14ac:dyDescent="0.35">
      <c r="B30" s="658" t="s">
        <v>383</v>
      </c>
      <c r="C30" s="659" t="s">
        <v>384</v>
      </c>
      <c r="D30" s="659" t="s">
        <v>380</v>
      </c>
      <c r="E30" s="659" t="s">
        <v>152</v>
      </c>
      <c r="F30" s="660">
        <v>1156</v>
      </c>
      <c r="G30" s="661">
        <v>42527851.61632403</v>
      </c>
      <c r="H30" s="662"/>
      <c r="I30" s="803"/>
      <c r="J30" s="654"/>
      <c r="K30" s="654"/>
      <c r="L30" s="654"/>
    </row>
    <row r="31" spans="2:12" ht="18" customHeight="1" x14ac:dyDescent="0.35">
      <c r="B31" s="663" t="s">
        <v>385</v>
      </c>
      <c r="C31" s="664" t="s">
        <v>344</v>
      </c>
      <c r="D31" s="664" t="s">
        <v>345</v>
      </c>
      <c r="E31" s="664" t="s">
        <v>152</v>
      </c>
      <c r="F31" s="665">
        <v>5701</v>
      </c>
      <c r="G31" s="666">
        <v>139409464.761917</v>
      </c>
      <c r="H31" s="667"/>
      <c r="I31" s="803"/>
      <c r="J31" s="654"/>
      <c r="K31" s="654"/>
      <c r="L31" s="654"/>
    </row>
    <row r="32" spans="2:12" ht="18" customHeight="1" x14ac:dyDescent="0.35">
      <c r="B32" s="658" t="s">
        <v>386</v>
      </c>
      <c r="C32" s="659" t="s">
        <v>387</v>
      </c>
      <c r="D32" s="659" t="s">
        <v>336</v>
      </c>
      <c r="E32" s="659" t="s">
        <v>152</v>
      </c>
      <c r="F32" s="660">
        <v>7489</v>
      </c>
      <c r="G32" s="661">
        <v>72834278.095331371</v>
      </c>
      <c r="H32" s="662"/>
      <c r="I32" s="803"/>
      <c r="J32" s="669"/>
      <c r="K32" s="669"/>
      <c r="L32" s="669"/>
    </row>
    <row r="33" spans="2:12" ht="18" customHeight="1" x14ac:dyDescent="0.35">
      <c r="B33" s="663" t="s">
        <v>388</v>
      </c>
      <c r="C33" s="664" t="s">
        <v>389</v>
      </c>
      <c r="D33" s="664" t="s">
        <v>390</v>
      </c>
      <c r="E33" s="664" t="s">
        <v>339</v>
      </c>
      <c r="F33" s="665">
        <v>3003</v>
      </c>
      <c r="G33" s="666">
        <v>35185312.773646176</v>
      </c>
      <c r="H33" s="667"/>
      <c r="I33" s="803"/>
      <c r="J33" s="654"/>
      <c r="K33" s="654"/>
      <c r="L33" s="654"/>
    </row>
    <row r="34" spans="2:12" ht="18" customHeight="1" x14ac:dyDescent="0.35">
      <c r="B34" s="658" t="s">
        <v>391</v>
      </c>
      <c r="C34" s="659" t="s">
        <v>392</v>
      </c>
      <c r="D34" s="659" t="s">
        <v>393</v>
      </c>
      <c r="E34" s="659" t="s">
        <v>152</v>
      </c>
      <c r="F34" s="660">
        <v>985</v>
      </c>
      <c r="G34" s="661">
        <v>42998611.642841555</v>
      </c>
      <c r="H34" s="662"/>
      <c r="I34" s="804"/>
      <c r="J34" s="654"/>
      <c r="K34" s="654"/>
      <c r="L34" s="654"/>
    </row>
    <row r="35" spans="2:12" ht="18" customHeight="1" x14ac:dyDescent="0.35">
      <c r="B35" s="663" t="s">
        <v>394</v>
      </c>
      <c r="C35" s="664" t="s">
        <v>395</v>
      </c>
      <c r="D35" s="664" t="s">
        <v>356</v>
      </c>
      <c r="E35" s="664" t="s">
        <v>152</v>
      </c>
      <c r="F35" s="665">
        <v>6531</v>
      </c>
      <c r="G35" s="666">
        <v>62911899.12646886</v>
      </c>
      <c r="H35" s="667"/>
      <c r="I35" s="804"/>
      <c r="J35" s="654"/>
      <c r="K35" s="654"/>
      <c r="L35" s="654"/>
    </row>
    <row r="36" spans="2:12" ht="18" customHeight="1" x14ac:dyDescent="0.35">
      <c r="B36" s="658" t="s">
        <v>396</v>
      </c>
      <c r="C36" s="659" t="s">
        <v>397</v>
      </c>
      <c r="D36" s="659" t="s">
        <v>356</v>
      </c>
      <c r="E36" s="659" t="s">
        <v>152</v>
      </c>
      <c r="F36" s="660">
        <v>2936</v>
      </c>
      <c r="G36" s="661">
        <v>48529252.756746911</v>
      </c>
      <c r="H36" s="662"/>
      <c r="I36" s="804"/>
      <c r="J36" s="669"/>
      <c r="K36" s="669"/>
      <c r="L36" s="669"/>
    </row>
    <row r="37" spans="2:12" ht="26" x14ac:dyDescent="0.35">
      <c r="B37" s="663" t="s">
        <v>398</v>
      </c>
      <c r="C37" s="664" t="s">
        <v>399</v>
      </c>
      <c r="D37" s="1077" t="s">
        <v>12485</v>
      </c>
      <c r="E37" s="664" t="s">
        <v>152</v>
      </c>
      <c r="F37" s="665">
        <v>8939</v>
      </c>
      <c r="G37" s="666">
        <v>127139647.80605952</v>
      </c>
      <c r="H37" s="668"/>
      <c r="I37" s="804"/>
      <c r="J37" s="654"/>
      <c r="K37" s="654"/>
      <c r="L37" s="654"/>
    </row>
    <row r="38" spans="2:12" ht="18" customHeight="1" x14ac:dyDescent="0.35">
      <c r="B38" s="658" t="s">
        <v>400</v>
      </c>
      <c r="C38" s="659" t="s">
        <v>401</v>
      </c>
      <c r="D38" s="659" t="s">
        <v>336</v>
      </c>
      <c r="E38" s="659" t="s">
        <v>152</v>
      </c>
      <c r="F38" s="660">
        <v>3425</v>
      </c>
      <c r="G38" s="661">
        <v>51643994.322352014</v>
      </c>
      <c r="H38" s="662"/>
      <c r="I38" s="804"/>
      <c r="J38" s="654"/>
      <c r="K38" s="654"/>
      <c r="L38" s="654"/>
    </row>
    <row r="39" spans="2:12" ht="18" customHeight="1" x14ac:dyDescent="0.35">
      <c r="B39" s="663" t="s">
        <v>402</v>
      </c>
      <c r="C39" s="664" t="s">
        <v>403</v>
      </c>
      <c r="D39" s="664" t="s">
        <v>307</v>
      </c>
      <c r="E39" s="664" t="s">
        <v>404</v>
      </c>
      <c r="F39" s="665">
        <v>7029</v>
      </c>
      <c r="G39" s="666">
        <v>47143142.036973089</v>
      </c>
      <c r="H39" s="667"/>
      <c r="I39" s="804"/>
      <c r="J39" s="654"/>
      <c r="K39" s="654"/>
      <c r="L39" s="654"/>
    </row>
    <row r="40" spans="2:12" ht="18" customHeight="1" x14ac:dyDescent="0.35">
      <c r="B40" s="658" t="s">
        <v>405</v>
      </c>
      <c r="C40" s="659" t="s">
        <v>406</v>
      </c>
      <c r="D40" s="659" t="s">
        <v>407</v>
      </c>
      <c r="E40" s="659" t="s">
        <v>152</v>
      </c>
      <c r="F40" s="660">
        <v>1899</v>
      </c>
      <c r="G40" s="661">
        <v>52433954.47519251</v>
      </c>
      <c r="H40" s="662"/>
      <c r="I40" s="804"/>
      <c r="J40" s="654"/>
      <c r="K40" s="654"/>
      <c r="L40" s="654"/>
    </row>
    <row r="41" spans="2:12" ht="18" customHeight="1" x14ac:dyDescent="0.35">
      <c r="B41" s="663" t="s">
        <v>408</v>
      </c>
      <c r="C41" s="664" t="s">
        <v>409</v>
      </c>
      <c r="D41" s="664" t="s">
        <v>345</v>
      </c>
      <c r="E41" s="664" t="s">
        <v>152</v>
      </c>
      <c r="F41" s="665">
        <v>4599</v>
      </c>
      <c r="G41" s="666">
        <v>32036352.280822471</v>
      </c>
      <c r="H41" s="667"/>
      <c r="I41" s="804"/>
      <c r="J41" s="654"/>
      <c r="K41" s="654"/>
      <c r="L41" s="654"/>
    </row>
    <row r="42" spans="2:12" ht="18" customHeight="1" x14ac:dyDescent="0.35">
      <c r="B42" s="658" t="s">
        <v>410</v>
      </c>
      <c r="C42" s="659" t="s">
        <v>411</v>
      </c>
      <c r="D42" s="659" t="s">
        <v>354</v>
      </c>
      <c r="E42" s="659" t="s">
        <v>412</v>
      </c>
      <c r="F42" s="660">
        <v>1264</v>
      </c>
      <c r="G42" s="661">
        <v>64172886.170000076</v>
      </c>
      <c r="H42" s="662"/>
      <c r="I42" s="805"/>
      <c r="J42" s="654"/>
      <c r="K42" s="654"/>
      <c r="L42" s="654"/>
    </row>
    <row r="43" spans="2:12" ht="18" customHeight="1" x14ac:dyDescent="0.35">
      <c r="B43" s="663" t="s">
        <v>413</v>
      </c>
      <c r="C43" s="664" t="s">
        <v>414</v>
      </c>
      <c r="D43" s="664" t="s">
        <v>393</v>
      </c>
      <c r="E43" s="664" t="s">
        <v>152</v>
      </c>
      <c r="F43" s="665">
        <v>2915</v>
      </c>
      <c r="G43" s="666">
        <v>28524162.819999989</v>
      </c>
      <c r="H43" s="667"/>
      <c r="I43" s="801"/>
      <c r="J43" s="654"/>
      <c r="K43" s="654"/>
      <c r="L43" s="654"/>
    </row>
    <row r="44" spans="2:12" ht="18" customHeight="1" x14ac:dyDescent="0.35">
      <c r="B44" s="658" t="s">
        <v>415</v>
      </c>
      <c r="C44" s="659" t="s">
        <v>416</v>
      </c>
      <c r="D44" s="659" t="s">
        <v>336</v>
      </c>
      <c r="E44" s="659" t="s">
        <v>339</v>
      </c>
      <c r="F44" s="660">
        <v>8822</v>
      </c>
      <c r="G44" s="661">
        <v>49246342.990000024</v>
      </c>
      <c r="H44" s="662"/>
      <c r="I44" s="804"/>
      <c r="J44" s="654"/>
      <c r="K44" s="654"/>
      <c r="L44" s="654"/>
    </row>
    <row r="45" spans="2:12" ht="18" customHeight="1" x14ac:dyDescent="0.35">
      <c r="B45" s="663" t="s">
        <v>417</v>
      </c>
      <c r="C45" s="664" t="s">
        <v>418</v>
      </c>
      <c r="D45" s="664" t="s">
        <v>356</v>
      </c>
      <c r="E45" s="664" t="s">
        <v>339</v>
      </c>
      <c r="F45" s="665">
        <v>5400</v>
      </c>
      <c r="G45" s="666">
        <v>66185277.250000022</v>
      </c>
      <c r="H45" s="667"/>
      <c r="I45" s="804"/>
      <c r="J45" s="654"/>
      <c r="K45" s="654"/>
      <c r="L45" s="654"/>
    </row>
    <row r="46" spans="2:12" ht="26" x14ac:dyDescent="0.35">
      <c r="B46" s="658" t="s">
        <v>419</v>
      </c>
      <c r="C46" s="659" t="s">
        <v>420</v>
      </c>
      <c r="D46" s="659" t="s">
        <v>407</v>
      </c>
      <c r="E46" s="1078" t="s">
        <v>12399</v>
      </c>
      <c r="F46" s="660">
        <v>15538</v>
      </c>
      <c r="G46" s="661">
        <v>123670419.64000013</v>
      </c>
      <c r="H46" s="662"/>
      <c r="I46" s="804"/>
      <c r="J46" s="669"/>
      <c r="K46" s="669"/>
      <c r="L46" s="669"/>
    </row>
    <row r="47" spans="2:12" ht="18" customHeight="1" x14ac:dyDescent="0.35">
      <c r="B47" s="663" t="s">
        <v>421</v>
      </c>
      <c r="C47" s="664" t="s">
        <v>422</v>
      </c>
      <c r="D47" s="664" t="s">
        <v>356</v>
      </c>
      <c r="E47" s="664" t="s">
        <v>339</v>
      </c>
      <c r="F47" s="665">
        <v>3887</v>
      </c>
      <c r="G47" s="666">
        <v>83792004.139999926</v>
      </c>
      <c r="H47" s="667"/>
      <c r="I47" s="801"/>
      <c r="J47" s="654"/>
      <c r="K47" s="654"/>
      <c r="L47" s="654"/>
    </row>
    <row r="48" spans="2:12" ht="18" customHeight="1" x14ac:dyDescent="0.35">
      <c r="B48" s="658" t="s">
        <v>423</v>
      </c>
      <c r="C48" s="659" t="s">
        <v>424</v>
      </c>
      <c r="D48" s="659" t="s">
        <v>359</v>
      </c>
      <c r="E48" s="659" t="s">
        <v>339</v>
      </c>
      <c r="F48" s="660">
        <v>4092</v>
      </c>
      <c r="G48" s="661">
        <v>42299464.069999956</v>
      </c>
      <c r="H48" s="662"/>
      <c r="I48" s="801"/>
      <c r="J48" s="654"/>
      <c r="K48" s="654"/>
      <c r="L48" s="654"/>
    </row>
    <row r="49" spans="2:12" ht="18" customHeight="1" x14ac:dyDescent="0.35">
      <c r="B49" s="663" t="s">
        <v>425</v>
      </c>
      <c r="C49" s="664" t="s">
        <v>426</v>
      </c>
      <c r="D49" s="664" t="s">
        <v>354</v>
      </c>
      <c r="E49" s="664" t="s">
        <v>427</v>
      </c>
      <c r="F49" s="665">
        <v>900</v>
      </c>
      <c r="G49" s="666">
        <v>62167883.989999935</v>
      </c>
      <c r="H49" s="667"/>
      <c r="I49" s="801"/>
      <c r="J49" s="654"/>
      <c r="K49" s="654"/>
      <c r="L49" s="654"/>
    </row>
    <row r="50" spans="2:12" ht="18" customHeight="1" x14ac:dyDescent="0.35">
      <c r="B50" s="658" t="s">
        <v>428</v>
      </c>
      <c r="C50" s="659" t="s">
        <v>429</v>
      </c>
      <c r="D50" s="659" t="s">
        <v>336</v>
      </c>
      <c r="E50" s="659" t="s">
        <v>152</v>
      </c>
      <c r="F50" s="660">
        <v>4491</v>
      </c>
      <c r="G50" s="661">
        <v>43372484.420000009</v>
      </c>
      <c r="H50" s="662"/>
      <c r="I50" s="801"/>
      <c r="J50" s="654"/>
      <c r="K50" s="654"/>
      <c r="L50" s="654"/>
    </row>
    <row r="51" spans="2:12" ht="18" customHeight="1" x14ac:dyDescent="0.35">
      <c r="B51" s="663" t="s">
        <v>430</v>
      </c>
      <c r="C51" s="664" t="s">
        <v>431</v>
      </c>
      <c r="D51" s="664" t="s">
        <v>307</v>
      </c>
      <c r="E51" s="664" t="s">
        <v>339</v>
      </c>
      <c r="F51" s="665">
        <v>9552</v>
      </c>
      <c r="G51" s="666">
        <v>60160049.110000044</v>
      </c>
      <c r="H51" s="667"/>
      <c r="I51" s="801"/>
      <c r="J51" s="654"/>
      <c r="K51" s="654"/>
      <c r="L51" s="654"/>
    </row>
    <row r="52" spans="2:12" ht="18" customHeight="1" x14ac:dyDescent="0.35">
      <c r="B52" s="658" t="s">
        <v>432</v>
      </c>
      <c r="C52" s="659" t="s">
        <v>431</v>
      </c>
      <c r="D52" s="659" t="s">
        <v>336</v>
      </c>
      <c r="E52" s="659" t="s">
        <v>339</v>
      </c>
      <c r="F52" s="660">
        <v>10790</v>
      </c>
      <c r="G52" s="661">
        <v>120329335.0399998</v>
      </c>
      <c r="H52" s="662"/>
      <c r="I52" s="801"/>
      <c r="J52" s="654"/>
      <c r="K52" s="654"/>
      <c r="L52" s="654"/>
    </row>
    <row r="53" spans="2:12" ht="18" customHeight="1" x14ac:dyDescent="0.35">
      <c r="B53" s="663" t="s">
        <v>433</v>
      </c>
      <c r="C53" s="664" t="s">
        <v>434</v>
      </c>
      <c r="D53" s="664" t="s">
        <v>345</v>
      </c>
      <c r="E53" s="664" t="s">
        <v>152</v>
      </c>
      <c r="F53" s="665">
        <v>5841</v>
      </c>
      <c r="G53" s="666">
        <v>82644882.580000013</v>
      </c>
      <c r="H53" s="667"/>
      <c r="I53" s="801"/>
      <c r="J53" s="654"/>
      <c r="K53" s="654"/>
      <c r="L53" s="654"/>
    </row>
    <row r="54" spans="2:12" ht="18" customHeight="1" x14ac:dyDescent="0.35">
      <c r="B54" s="658" t="s">
        <v>435</v>
      </c>
      <c r="C54" s="659" t="s">
        <v>323</v>
      </c>
      <c r="D54" s="659" t="s">
        <v>324</v>
      </c>
      <c r="E54" s="659" t="s">
        <v>325</v>
      </c>
      <c r="F54" s="660">
        <v>265500</v>
      </c>
      <c r="G54" s="661">
        <v>692545180.68999779</v>
      </c>
      <c r="H54" s="662"/>
      <c r="I54" s="801"/>
      <c r="J54" s="671"/>
      <c r="K54" s="671"/>
      <c r="L54" s="671"/>
    </row>
    <row r="55" spans="2:12" ht="18" customHeight="1" x14ac:dyDescent="0.35">
      <c r="B55" s="663" t="s">
        <v>436</v>
      </c>
      <c r="C55" s="664" t="s">
        <v>437</v>
      </c>
      <c r="D55" s="664" t="s">
        <v>336</v>
      </c>
      <c r="E55" s="664" t="s">
        <v>152</v>
      </c>
      <c r="F55" s="665">
        <v>10443</v>
      </c>
      <c r="G55" s="666">
        <v>70260792.650000066</v>
      </c>
      <c r="H55" s="667"/>
      <c r="I55" s="801"/>
      <c r="J55" s="671"/>
      <c r="K55" s="671"/>
      <c r="L55" s="671"/>
    </row>
    <row r="56" spans="2:12" ht="18" customHeight="1" x14ac:dyDescent="0.35">
      <c r="B56" s="658" t="s">
        <v>438</v>
      </c>
      <c r="C56" s="659" t="s">
        <v>439</v>
      </c>
      <c r="D56" s="659" t="s">
        <v>380</v>
      </c>
      <c r="E56" s="659" t="s">
        <v>152</v>
      </c>
      <c r="F56" s="660">
        <v>2760</v>
      </c>
      <c r="G56" s="661">
        <v>50197358.009999976</v>
      </c>
      <c r="H56" s="662"/>
      <c r="I56" s="801"/>
      <c r="J56" s="671"/>
      <c r="K56" s="671"/>
      <c r="L56" s="671"/>
    </row>
    <row r="57" spans="2:12" ht="18" customHeight="1" x14ac:dyDescent="0.35">
      <c r="B57" s="663" t="s">
        <v>440</v>
      </c>
      <c r="C57" s="664" t="s">
        <v>441</v>
      </c>
      <c r="D57" s="664" t="s">
        <v>324</v>
      </c>
      <c r="E57" s="664" t="s">
        <v>442</v>
      </c>
      <c r="F57" s="665">
        <v>39356</v>
      </c>
      <c r="G57" s="666">
        <v>60020385.029999897</v>
      </c>
      <c r="H57" s="667"/>
      <c r="I57" s="801"/>
      <c r="J57" s="654"/>
      <c r="K57" s="654"/>
      <c r="L57" s="654"/>
    </row>
    <row r="58" spans="2:12" ht="18" customHeight="1" x14ac:dyDescent="0.35">
      <c r="B58" s="658" t="s">
        <v>443</v>
      </c>
      <c r="C58" s="659" t="s">
        <v>444</v>
      </c>
      <c r="D58" s="659" t="s">
        <v>324</v>
      </c>
      <c r="E58" s="659" t="s">
        <v>445</v>
      </c>
      <c r="F58" s="660">
        <v>39304</v>
      </c>
      <c r="G58" s="661">
        <v>72560344.310000211</v>
      </c>
      <c r="H58" s="662"/>
      <c r="I58" s="801"/>
      <c r="J58" s="669"/>
      <c r="K58" s="669"/>
      <c r="L58" s="669"/>
    </row>
    <row r="59" spans="2:12" ht="18" customHeight="1" x14ac:dyDescent="0.35">
      <c r="B59" s="663" t="s">
        <v>446</v>
      </c>
      <c r="C59" s="664" t="s">
        <v>444</v>
      </c>
      <c r="D59" s="664" t="s">
        <v>380</v>
      </c>
      <c r="E59" s="664" t="s">
        <v>152</v>
      </c>
      <c r="F59" s="665">
        <v>1855</v>
      </c>
      <c r="G59" s="666">
        <v>46338819.62000002</v>
      </c>
      <c r="H59" s="667"/>
      <c r="I59" s="801"/>
      <c r="J59" s="654"/>
      <c r="K59" s="654"/>
      <c r="L59" s="654"/>
    </row>
    <row r="60" spans="2:12" ht="18" customHeight="1" x14ac:dyDescent="0.35">
      <c r="B60" s="658" t="s">
        <v>447</v>
      </c>
      <c r="C60" s="659" t="s">
        <v>448</v>
      </c>
      <c r="D60" s="659" t="s">
        <v>449</v>
      </c>
      <c r="E60" s="659" t="s">
        <v>152</v>
      </c>
      <c r="F60" s="660">
        <v>2763</v>
      </c>
      <c r="G60" s="661">
        <v>57546587.50999999</v>
      </c>
      <c r="H60" s="662"/>
      <c r="I60" s="801"/>
      <c r="J60" s="654"/>
      <c r="K60" s="654"/>
      <c r="L60" s="654"/>
    </row>
    <row r="61" spans="2:12" ht="18" customHeight="1" x14ac:dyDescent="0.35">
      <c r="B61" s="663" t="s">
        <v>450</v>
      </c>
      <c r="C61" s="664" t="s">
        <v>451</v>
      </c>
      <c r="D61" s="664" t="s">
        <v>380</v>
      </c>
      <c r="E61" s="664" t="s">
        <v>152</v>
      </c>
      <c r="F61" s="665">
        <v>3454</v>
      </c>
      <c r="G61" s="666">
        <v>69225521.610000044</v>
      </c>
      <c r="H61" s="667"/>
      <c r="I61" s="801"/>
      <c r="J61" s="654"/>
      <c r="K61" s="654"/>
      <c r="L61" s="654"/>
    </row>
    <row r="62" spans="2:12" ht="18" customHeight="1" x14ac:dyDescent="0.35">
      <c r="B62" s="658" t="s">
        <v>452</v>
      </c>
      <c r="C62" s="659" t="s">
        <v>327</v>
      </c>
      <c r="D62" s="659" t="s">
        <v>306</v>
      </c>
      <c r="E62" s="659" t="s">
        <v>328</v>
      </c>
      <c r="F62" s="660">
        <v>28095</v>
      </c>
      <c r="G62" s="661">
        <v>635274573.25000215</v>
      </c>
      <c r="H62" s="662"/>
      <c r="I62" s="801"/>
      <c r="J62" s="654"/>
      <c r="K62" s="654"/>
      <c r="L62" s="654"/>
    </row>
    <row r="63" spans="2:12" ht="18" customHeight="1" x14ac:dyDescent="0.35">
      <c r="B63" s="663" t="s">
        <v>453</v>
      </c>
      <c r="C63" s="664" t="s">
        <v>454</v>
      </c>
      <c r="D63" s="664" t="s">
        <v>305</v>
      </c>
      <c r="E63" s="664" t="s">
        <v>152</v>
      </c>
      <c r="F63" s="665">
        <v>4133</v>
      </c>
      <c r="G63" s="666">
        <v>66025320.84000013</v>
      </c>
      <c r="H63" s="667"/>
      <c r="I63" s="801"/>
      <c r="J63" s="654"/>
      <c r="K63" s="654"/>
      <c r="L63" s="654"/>
    </row>
    <row r="64" spans="2:12" ht="18" customHeight="1" x14ac:dyDescent="0.35">
      <c r="B64" s="658" t="s">
        <v>455</v>
      </c>
      <c r="C64" s="659" t="s">
        <v>338</v>
      </c>
      <c r="D64" s="659" t="s">
        <v>331</v>
      </c>
      <c r="E64" s="659" t="s">
        <v>339</v>
      </c>
      <c r="F64" s="660">
        <v>25650</v>
      </c>
      <c r="G64" s="661">
        <v>275792207.49999911</v>
      </c>
      <c r="H64" s="662"/>
      <c r="I64" s="801"/>
      <c r="J64" s="654"/>
      <c r="K64" s="654"/>
      <c r="L64" s="654"/>
    </row>
    <row r="65" spans="2:12" ht="26" x14ac:dyDescent="0.35">
      <c r="B65" s="663" t="s">
        <v>456</v>
      </c>
      <c r="C65" s="664" t="s">
        <v>457</v>
      </c>
      <c r="D65" s="664" t="s">
        <v>324</v>
      </c>
      <c r="E65" s="1077" t="s">
        <v>12401</v>
      </c>
      <c r="F65" s="665">
        <v>18065</v>
      </c>
      <c r="G65" s="666">
        <v>27362791.630000059</v>
      </c>
      <c r="H65" s="667" t="s">
        <v>807</v>
      </c>
      <c r="I65" s="801"/>
      <c r="J65" s="654"/>
      <c r="K65" s="654"/>
      <c r="L65" s="654"/>
    </row>
    <row r="66" spans="2:12" ht="26" x14ac:dyDescent="0.35">
      <c r="B66" s="658" t="s">
        <v>458</v>
      </c>
      <c r="C66" s="659" t="s">
        <v>459</v>
      </c>
      <c r="D66" s="659" t="s">
        <v>324</v>
      </c>
      <c r="E66" s="1078" t="s">
        <v>12403</v>
      </c>
      <c r="F66" s="660">
        <v>23691</v>
      </c>
      <c r="G66" s="661">
        <v>38769146.04999999</v>
      </c>
      <c r="H66" s="662"/>
      <c r="I66" s="801"/>
      <c r="J66" s="654"/>
      <c r="K66" s="654"/>
      <c r="L66" s="654"/>
    </row>
    <row r="67" spans="2:12" ht="18" customHeight="1" x14ac:dyDescent="0.35">
      <c r="B67" s="663" t="s">
        <v>460</v>
      </c>
      <c r="C67" s="664" t="s">
        <v>461</v>
      </c>
      <c r="D67" s="664" t="s">
        <v>462</v>
      </c>
      <c r="E67" s="664" t="s">
        <v>463</v>
      </c>
      <c r="F67" s="665">
        <v>1337</v>
      </c>
      <c r="G67" s="666">
        <v>27338509.220000006</v>
      </c>
      <c r="H67" s="667" t="s">
        <v>807</v>
      </c>
      <c r="I67" s="801"/>
      <c r="J67" s="654"/>
      <c r="K67" s="654"/>
      <c r="L67" s="654"/>
    </row>
    <row r="68" spans="2:12" ht="18" customHeight="1" x14ac:dyDescent="0.35">
      <c r="B68" s="658" t="s">
        <v>464</v>
      </c>
      <c r="C68" s="659" t="s">
        <v>465</v>
      </c>
      <c r="D68" s="659" t="s">
        <v>356</v>
      </c>
      <c r="E68" s="659" t="s">
        <v>348</v>
      </c>
      <c r="F68" s="660">
        <v>16491</v>
      </c>
      <c r="G68" s="661">
        <v>32309374.579999942</v>
      </c>
      <c r="H68" s="662"/>
      <c r="I68" s="801"/>
      <c r="J68" s="654"/>
      <c r="K68" s="654"/>
      <c r="L68" s="654"/>
    </row>
    <row r="69" spans="2:12" ht="18" customHeight="1" x14ac:dyDescent="0.35">
      <c r="B69" s="663" t="s">
        <v>466</v>
      </c>
      <c r="C69" s="664" t="s">
        <v>467</v>
      </c>
      <c r="D69" s="664" t="s">
        <v>468</v>
      </c>
      <c r="E69" s="664" t="s">
        <v>152</v>
      </c>
      <c r="F69" s="665">
        <v>2567</v>
      </c>
      <c r="G69" s="666">
        <v>32398936.489999883</v>
      </c>
      <c r="H69" s="667"/>
      <c r="I69" s="801"/>
      <c r="J69" s="654"/>
      <c r="K69" s="654"/>
      <c r="L69" s="654"/>
    </row>
    <row r="70" spans="2:12" ht="18" customHeight="1" x14ac:dyDescent="0.35">
      <c r="B70" s="658" t="s">
        <v>469</v>
      </c>
      <c r="C70" s="659" t="s">
        <v>470</v>
      </c>
      <c r="D70" s="659" t="s">
        <v>324</v>
      </c>
      <c r="E70" s="659" t="s">
        <v>339</v>
      </c>
      <c r="F70" s="660">
        <v>12352</v>
      </c>
      <c r="G70" s="661">
        <v>97330250.750000015</v>
      </c>
      <c r="H70" s="662"/>
      <c r="I70" s="801"/>
      <c r="J70" s="654"/>
      <c r="K70" s="654"/>
      <c r="L70" s="654"/>
    </row>
    <row r="71" spans="2:12" ht="18" customHeight="1" x14ac:dyDescent="0.35">
      <c r="B71" s="663" t="s">
        <v>471</v>
      </c>
      <c r="C71" s="664" t="s">
        <v>472</v>
      </c>
      <c r="D71" s="664" t="s">
        <v>331</v>
      </c>
      <c r="E71" s="664" t="s">
        <v>463</v>
      </c>
      <c r="F71" s="665">
        <v>12131</v>
      </c>
      <c r="G71" s="666">
        <v>81528956.890000284</v>
      </c>
      <c r="H71" s="667"/>
      <c r="I71" s="801"/>
      <c r="J71" s="654"/>
      <c r="K71" s="654"/>
      <c r="L71" s="654"/>
    </row>
    <row r="72" spans="2:12" ht="18" customHeight="1" x14ac:dyDescent="0.35">
      <c r="B72" s="658" t="s">
        <v>473</v>
      </c>
      <c r="C72" s="659" t="s">
        <v>474</v>
      </c>
      <c r="D72" s="659" t="s">
        <v>324</v>
      </c>
      <c r="E72" s="659" t="s">
        <v>475</v>
      </c>
      <c r="F72" s="660">
        <v>57362</v>
      </c>
      <c r="G72" s="661">
        <v>88227889.029999718</v>
      </c>
      <c r="H72" s="662"/>
      <c r="I72" s="801"/>
      <c r="J72" s="654"/>
      <c r="K72" s="654"/>
      <c r="L72" s="654"/>
    </row>
    <row r="73" spans="2:12" ht="26" x14ac:dyDescent="0.35">
      <c r="B73" s="663" t="s">
        <v>476</v>
      </c>
      <c r="C73" s="664" t="s">
        <v>477</v>
      </c>
      <c r="D73" s="664" t="s">
        <v>324</v>
      </c>
      <c r="E73" s="1077" t="s">
        <v>12405</v>
      </c>
      <c r="F73" s="665">
        <v>16316</v>
      </c>
      <c r="G73" s="666">
        <v>28386586.629999965</v>
      </c>
      <c r="H73" s="667"/>
      <c r="I73" s="801"/>
      <c r="J73" s="654"/>
      <c r="K73" s="654"/>
      <c r="L73" s="654"/>
    </row>
    <row r="74" spans="2:12" ht="26" x14ac:dyDescent="0.35">
      <c r="B74" s="658" t="s">
        <v>478</v>
      </c>
      <c r="C74" s="659" t="s">
        <v>479</v>
      </c>
      <c r="D74" s="1078" t="s">
        <v>12685</v>
      </c>
      <c r="E74" s="659" t="s">
        <v>152</v>
      </c>
      <c r="F74" s="660">
        <v>5148</v>
      </c>
      <c r="G74" s="661">
        <v>50082239.629999973</v>
      </c>
      <c r="H74" s="662"/>
      <c r="I74" s="801"/>
      <c r="J74" s="654"/>
      <c r="K74" s="654"/>
      <c r="L74" s="654"/>
    </row>
    <row r="75" spans="2:12" ht="26" x14ac:dyDescent="0.35">
      <c r="B75" s="663" t="s">
        <v>480</v>
      </c>
      <c r="C75" s="664" t="s">
        <v>479</v>
      </c>
      <c r="D75" s="1077" t="s">
        <v>12686</v>
      </c>
      <c r="E75" s="664" t="s">
        <v>152</v>
      </c>
      <c r="F75" s="665">
        <v>7303</v>
      </c>
      <c r="G75" s="666">
        <v>57436846.899999976</v>
      </c>
      <c r="H75" s="667"/>
      <c r="I75" s="801"/>
      <c r="J75" s="654"/>
      <c r="K75" s="654"/>
      <c r="L75" s="654"/>
    </row>
    <row r="76" spans="2:12" ht="18" customHeight="1" x14ac:dyDescent="0.35">
      <c r="B76" s="658" t="s">
        <v>481</v>
      </c>
      <c r="C76" s="659" t="s">
        <v>482</v>
      </c>
      <c r="D76" s="1078" t="s">
        <v>483</v>
      </c>
      <c r="E76" s="659" t="s">
        <v>152</v>
      </c>
      <c r="F76" s="660">
        <v>6508</v>
      </c>
      <c r="G76" s="661">
        <v>39960212.760000028</v>
      </c>
      <c r="H76" s="662"/>
      <c r="I76" s="801"/>
      <c r="J76" s="654"/>
      <c r="K76" s="654"/>
      <c r="L76" s="654"/>
    </row>
    <row r="77" spans="2:12" ht="18" customHeight="1" x14ac:dyDescent="0.35">
      <c r="B77" s="663" t="s">
        <v>484</v>
      </c>
      <c r="C77" s="664" t="s">
        <v>485</v>
      </c>
      <c r="D77" s="1077" t="s">
        <v>486</v>
      </c>
      <c r="E77" s="664" t="s">
        <v>152</v>
      </c>
      <c r="F77" s="665">
        <v>3203</v>
      </c>
      <c r="G77" s="666">
        <v>28455657.369999979</v>
      </c>
      <c r="H77" s="667"/>
      <c r="I77" s="801"/>
      <c r="J77" s="654"/>
      <c r="K77" s="654"/>
      <c r="L77" s="654"/>
    </row>
    <row r="78" spans="2:12" ht="18" customHeight="1" x14ac:dyDescent="0.35">
      <c r="B78" s="658" t="s">
        <v>487</v>
      </c>
      <c r="C78" s="659" t="s">
        <v>488</v>
      </c>
      <c r="D78" s="659" t="s">
        <v>489</v>
      </c>
      <c r="E78" s="659" t="s">
        <v>152</v>
      </c>
      <c r="F78" s="660">
        <v>1901</v>
      </c>
      <c r="G78" s="661">
        <v>31015018.029999964</v>
      </c>
      <c r="H78" s="662"/>
      <c r="I78" s="801"/>
      <c r="J78" s="654"/>
      <c r="K78" s="654"/>
      <c r="L78" s="654"/>
    </row>
    <row r="79" spans="2:12" ht="18" customHeight="1" x14ac:dyDescent="0.35">
      <c r="B79" s="663" t="s">
        <v>490</v>
      </c>
      <c r="C79" s="664" t="s">
        <v>330</v>
      </c>
      <c r="D79" s="664" t="s">
        <v>331</v>
      </c>
      <c r="E79" s="664" t="s">
        <v>463</v>
      </c>
      <c r="F79" s="665">
        <v>56508</v>
      </c>
      <c r="G79" s="666">
        <v>550391923.41000092</v>
      </c>
      <c r="H79" s="667"/>
      <c r="I79" s="801"/>
      <c r="J79" s="654"/>
      <c r="K79" s="654"/>
      <c r="L79" s="654"/>
    </row>
    <row r="80" spans="2:12" ht="26" x14ac:dyDescent="0.35">
      <c r="B80" s="658" t="s">
        <v>491</v>
      </c>
      <c r="C80" s="659" t="s">
        <v>492</v>
      </c>
      <c r="D80" s="1078" t="s">
        <v>12687</v>
      </c>
      <c r="E80" s="659" t="s">
        <v>463</v>
      </c>
      <c r="F80" s="660">
        <v>5118</v>
      </c>
      <c r="G80" s="661">
        <v>57419514.200000003</v>
      </c>
      <c r="H80" s="662"/>
      <c r="I80" s="801"/>
      <c r="J80" s="654"/>
      <c r="K80" s="654"/>
      <c r="L80" s="654"/>
    </row>
    <row r="81" spans="2:12" ht="26" x14ac:dyDescent="0.35">
      <c r="B81" s="663" t="s">
        <v>493</v>
      </c>
      <c r="C81" s="664" t="s">
        <v>494</v>
      </c>
      <c r="D81" s="664" t="s">
        <v>324</v>
      </c>
      <c r="E81" s="1077" t="s">
        <v>495</v>
      </c>
      <c r="F81" s="665">
        <v>38671</v>
      </c>
      <c r="G81" s="666">
        <v>83965460.090000123</v>
      </c>
      <c r="H81" s="667"/>
      <c r="I81" s="801"/>
      <c r="J81" s="654"/>
      <c r="K81" s="654"/>
      <c r="L81" s="654"/>
    </row>
    <row r="82" spans="2:12" ht="26" x14ac:dyDescent="0.35">
      <c r="B82" s="658" t="s">
        <v>496</v>
      </c>
      <c r="C82" s="659" t="s">
        <v>341</v>
      </c>
      <c r="D82" s="659" t="s">
        <v>324</v>
      </c>
      <c r="E82" s="1078" t="s">
        <v>497</v>
      </c>
      <c r="F82" s="660">
        <v>54097</v>
      </c>
      <c r="G82" s="661">
        <v>247677058.94000033</v>
      </c>
      <c r="H82" s="662"/>
      <c r="I82" s="801"/>
      <c r="J82" s="654"/>
      <c r="K82" s="654"/>
      <c r="L82" s="654"/>
    </row>
    <row r="83" spans="2:12" ht="18" customHeight="1" x14ac:dyDescent="0.35">
      <c r="B83" s="663" t="s">
        <v>498</v>
      </c>
      <c r="C83" s="664" t="s">
        <v>499</v>
      </c>
      <c r="D83" s="664" t="s">
        <v>336</v>
      </c>
      <c r="E83" s="664" t="s">
        <v>152</v>
      </c>
      <c r="F83" s="665">
        <v>12823</v>
      </c>
      <c r="G83" s="666">
        <v>84180959.529999912</v>
      </c>
      <c r="H83" s="667"/>
      <c r="I83" s="801"/>
      <c r="J83" s="654"/>
      <c r="K83" s="654"/>
      <c r="L83" s="654"/>
    </row>
    <row r="84" spans="2:12" ht="18" customHeight="1" x14ac:dyDescent="0.35">
      <c r="B84" s="658" t="s">
        <v>603</v>
      </c>
      <c r="C84" s="659" t="s">
        <v>609</v>
      </c>
      <c r="D84" s="659" t="s">
        <v>324</v>
      </c>
      <c r="E84" s="1078" t="s">
        <v>610</v>
      </c>
      <c r="F84" s="660">
        <v>22235</v>
      </c>
      <c r="G84" s="661">
        <v>32680681.339999951</v>
      </c>
      <c r="H84" s="662"/>
      <c r="I84" s="801"/>
      <c r="J84" s="654"/>
      <c r="K84" s="654"/>
      <c r="L84" s="654"/>
    </row>
    <row r="85" spans="2:12" ht="18" customHeight="1" x14ac:dyDescent="0.35">
      <c r="B85" s="663" t="s">
        <v>604</v>
      </c>
      <c r="C85" s="664" t="s">
        <v>636</v>
      </c>
      <c r="D85" s="664" t="s">
        <v>324</v>
      </c>
      <c r="E85" s="664" t="s">
        <v>463</v>
      </c>
      <c r="F85" s="665">
        <v>10988</v>
      </c>
      <c r="G85" s="666">
        <v>58887837.990000024</v>
      </c>
      <c r="H85" s="667"/>
      <c r="I85" s="801"/>
      <c r="J85" s="654"/>
      <c r="K85" s="654"/>
      <c r="L85" s="654"/>
    </row>
    <row r="86" spans="2:12" ht="18" customHeight="1" x14ac:dyDescent="0.35">
      <c r="B86" s="658" t="s">
        <v>605</v>
      </c>
      <c r="C86" s="659" t="s">
        <v>611</v>
      </c>
      <c r="D86" s="659" t="s">
        <v>324</v>
      </c>
      <c r="E86" s="659" t="s">
        <v>152</v>
      </c>
      <c r="F86" s="660">
        <v>10306</v>
      </c>
      <c r="G86" s="661">
        <v>59789175.600000136</v>
      </c>
      <c r="H86" s="662"/>
      <c r="I86" s="801"/>
      <c r="J86" s="654"/>
      <c r="K86" s="654"/>
      <c r="L86" s="654"/>
    </row>
    <row r="87" spans="2:12" ht="18" customHeight="1" x14ac:dyDescent="0.35">
      <c r="B87" s="663" t="s">
        <v>606</v>
      </c>
      <c r="C87" s="664" t="s">
        <v>612</v>
      </c>
      <c r="D87" s="664" t="s">
        <v>324</v>
      </c>
      <c r="E87" s="664" t="s">
        <v>463</v>
      </c>
      <c r="F87" s="665">
        <v>5038</v>
      </c>
      <c r="G87" s="666">
        <v>39244008.570000038</v>
      </c>
      <c r="H87" s="667"/>
      <c r="I87" s="801"/>
      <c r="J87" s="654"/>
      <c r="K87" s="654"/>
      <c r="L87" s="654"/>
    </row>
    <row r="88" spans="2:12" ht="18" customHeight="1" x14ac:dyDescent="0.35">
      <c r="B88" s="658" t="s">
        <v>607</v>
      </c>
      <c r="C88" s="659" t="s">
        <v>613</v>
      </c>
      <c r="D88" s="659" t="s">
        <v>324</v>
      </c>
      <c r="E88" s="659" t="s">
        <v>152</v>
      </c>
      <c r="F88" s="660">
        <v>7880</v>
      </c>
      <c r="G88" s="661">
        <v>106654116.83000004</v>
      </c>
      <c r="H88" s="662"/>
      <c r="I88" s="801"/>
      <c r="J88" s="654"/>
      <c r="K88" s="654"/>
      <c r="L88" s="654"/>
    </row>
    <row r="89" spans="2:12" ht="18" customHeight="1" x14ac:dyDescent="0.35">
      <c r="B89" s="663" t="s">
        <v>608</v>
      </c>
      <c r="C89" s="664" t="s">
        <v>614</v>
      </c>
      <c r="D89" s="664" t="s">
        <v>643</v>
      </c>
      <c r="E89" s="664" t="s">
        <v>640</v>
      </c>
      <c r="F89" s="665">
        <v>10791</v>
      </c>
      <c r="G89" s="666">
        <v>282969218.9799999</v>
      </c>
      <c r="H89" s="667"/>
      <c r="I89" s="801"/>
      <c r="J89" s="654"/>
      <c r="K89" s="654"/>
      <c r="L89" s="654"/>
    </row>
    <row r="90" spans="2:12" ht="18" customHeight="1" x14ac:dyDescent="0.35">
      <c r="B90" s="658" t="s">
        <v>793</v>
      </c>
      <c r="C90" s="659" t="s">
        <v>797</v>
      </c>
      <c r="D90" s="659" t="s">
        <v>12407</v>
      </c>
      <c r="E90" s="659" t="s">
        <v>152</v>
      </c>
      <c r="F90" s="660">
        <v>3330</v>
      </c>
      <c r="G90" s="661">
        <v>86604924.150000006</v>
      </c>
      <c r="H90" s="662"/>
      <c r="I90" s="801"/>
      <c r="J90" s="654"/>
      <c r="K90" s="654"/>
      <c r="L90" s="654"/>
    </row>
    <row r="91" spans="2:12" ht="18" customHeight="1" x14ac:dyDescent="0.35">
      <c r="B91" s="663" t="s">
        <v>794</v>
      </c>
      <c r="C91" s="664" t="s">
        <v>798</v>
      </c>
      <c r="D91" s="1077" t="s">
        <v>12688</v>
      </c>
      <c r="E91" s="664" t="s">
        <v>152</v>
      </c>
      <c r="F91" s="665">
        <v>20238</v>
      </c>
      <c r="G91" s="666">
        <v>180337765.66000047</v>
      </c>
      <c r="H91" s="667"/>
      <c r="I91" s="801"/>
      <c r="J91" s="654"/>
      <c r="K91" s="654"/>
      <c r="L91" s="654"/>
    </row>
    <row r="92" spans="2:12" ht="26" x14ac:dyDescent="0.35">
      <c r="B92" s="658" t="s">
        <v>795</v>
      </c>
      <c r="C92" s="659" t="s">
        <v>799</v>
      </c>
      <c r="D92" s="659" t="s">
        <v>324</v>
      </c>
      <c r="E92" s="1078" t="s">
        <v>12409</v>
      </c>
      <c r="F92" s="660">
        <v>63263</v>
      </c>
      <c r="G92" s="661">
        <v>108874183.03000002</v>
      </c>
      <c r="H92" s="662"/>
      <c r="I92" s="801"/>
      <c r="J92" s="654"/>
      <c r="K92" s="654"/>
      <c r="L92" s="654"/>
    </row>
    <row r="93" spans="2:12" ht="18" customHeight="1" x14ac:dyDescent="0.35">
      <c r="B93" s="663" t="s">
        <v>796</v>
      </c>
      <c r="C93" s="664" t="s">
        <v>800</v>
      </c>
      <c r="D93" s="1077" t="s">
        <v>324</v>
      </c>
      <c r="E93" s="664" t="s">
        <v>801</v>
      </c>
      <c r="F93" s="665">
        <v>25426</v>
      </c>
      <c r="G93" s="666">
        <v>24641331.959999967</v>
      </c>
      <c r="H93" s="667" t="s">
        <v>807</v>
      </c>
      <c r="I93" s="801"/>
      <c r="J93" s="654"/>
      <c r="K93" s="654"/>
      <c r="L93" s="654"/>
    </row>
    <row r="94" spans="2:12" ht="26" x14ac:dyDescent="0.35">
      <c r="B94" s="658" t="s">
        <v>12394</v>
      </c>
      <c r="C94" s="659" t="s">
        <v>12396</v>
      </c>
      <c r="D94" s="1078" t="s">
        <v>12457</v>
      </c>
      <c r="E94" s="659" t="s">
        <v>12692</v>
      </c>
      <c r="F94" s="660">
        <v>8052</v>
      </c>
      <c r="G94" s="661">
        <v>99551028.599999964</v>
      </c>
      <c r="H94" s="662"/>
      <c r="I94" s="801"/>
      <c r="J94" s="654"/>
      <c r="K94" s="654"/>
      <c r="L94" s="654"/>
    </row>
    <row r="95" spans="2:12" ht="18" customHeight="1" x14ac:dyDescent="0.35">
      <c r="B95" s="663" t="s">
        <v>12395</v>
      </c>
      <c r="C95" s="664" t="s">
        <v>12396</v>
      </c>
      <c r="D95" s="664" t="s">
        <v>336</v>
      </c>
      <c r="E95" s="664" t="s">
        <v>12689</v>
      </c>
      <c r="F95" s="665">
        <v>207527</v>
      </c>
      <c r="G95" s="666">
        <v>5164527593.16469</v>
      </c>
      <c r="H95" s="667"/>
      <c r="I95" s="801"/>
      <c r="J95" s="654"/>
      <c r="K95" s="654"/>
      <c r="L95" s="654"/>
    </row>
    <row r="96" spans="2:12" ht="27.65" customHeight="1" x14ac:dyDescent="0.35">
      <c r="B96" s="658" t="s">
        <v>12565</v>
      </c>
      <c r="C96" s="659" t="s">
        <v>12569</v>
      </c>
      <c r="D96" s="1078" t="s">
        <v>12572</v>
      </c>
      <c r="E96" s="1078" t="s">
        <v>12570</v>
      </c>
      <c r="F96" s="660">
        <v>6674</v>
      </c>
      <c r="G96" s="661">
        <v>71194737.239999935</v>
      </c>
      <c r="H96" s="662"/>
      <c r="I96" s="801"/>
      <c r="J96" s="654"/>
      <c r="K96" s="654"/>
      <c r="L96" s="654"/>
    </row>
    <row r="97" spans="2:12" ht="27.65" customHeight="1" x14ac:dyDescent="0.35">
      <c r="B97" s="663" t="s">
        <v>12566</v>
      </c>
      <c r="C97" s="664" t="s">
        <v>12575</v>
      </c>
      <c r="D97" s="1077" t="s">
        <v>12576</v>
      </c>
      <c r="E97" s="664" t="s">
        <v>12577</v>
      </c>
      <c r="F97" s="665">
        <v>5466</v>
      </c>
      <c r="G97" s="666">
        <v>32122851.850000016</v>
      </c>
      <c r="H97" s="667"/>
      <c r="I97" s="801"/>
      <c r="J97" s="654"/>
      <c r="K97" s="654"/>
      <c r="L97" s="654"/>
    </row>
    <row r="98" spans="2:12" ht="18" customHeight="1" x14ac:dyDescent="0.35">
      <c r="B98" s="658" t="s">
        <v>12567</v>
      </c>
      <c r="C98" s="659" t="s">
        <v>12575</v>
      </c>
      <c r="D98" s="659" t="s">
        <v>380</v>
      </c>
      <c r="E98" s="1078" t="s">
        <v>152</v>
      </c>
      <c r="F98" s="660">
        <v>4459</v>
      </c>
      <c r="G98" s="661">
        <v>50474118.04999999</v>
      </c>
      <c r="H98" s="662"/>
      <c r="I98" s="801"/>
      <c r="J98" s="654"/>
      <c r="K98" s="654"/>
      <c r="L98" s="654"/>
    </row>
    <row r="99" spans="2:12" ht="14.15" customHeight="1" x14ac:dyDescent="0.35">
      <c r="B99" s="966" t="s">
        <v>4</v>
      </c>
      <c r="C99" s="1158"/>
      <c r="D99" s="1158"/>
      <c r="E99" s="1158"/>
      <c r="F99" s="672">
        <v>1352241</v>
      </c>
      <c r="G99" s="673">
        <v>12667716230.550806</v>
      </c>
      <c r="H99" s="673"/>
      <c r="I99" s="801"/>
      <c r="J99" s="671"/>
      <c r="K99" s="671"/>
      <c r="L99" s="671"/>
    </row>
    <row r="100" spans="2:12" ht="14.15" customHeight="1" x14ac:dyDescent="0.35">
      <c r="B100" s="1067" t="s">
        <v>12478</v>
      </c>
      <c r="C100" s="674"/>
      <c r="D100" s="674"/>
      <c r="E100" s="674"/>
      <c r="H100" s="675"/>
      <c r="I100" s="801"/>
      <c r="J100" s="654"/>
      <c r="K100" s="654"/>
      <c r="L100" s="654"/>
    </row>
    <row r="101" spans="2:12" ht="14.15" customHeight="1" x14ac:dyDescent="0.35">
      <c r="B101" s="674" t="s">
        <v>12490</v>
      </c>
      <c r="C101" s="674"/>
      <c r="D101" s="674"/>
      <c r="E101" s="674"/>
      <c r="H101" s="675"/>
      <c r="I101" s="801"/>
      <c r="J101" s="654"/>
      <c r="K101" s="654"/>
      <c r="L101" s="654"/>
    </row>
    <row r="102" spans="2:12" ht="14.15" customHeight="1" x14ac:dyDescent="0.35">
      <c r="B102" s="674" t="s">
        <v>12491</v>
      </c>
      <c r="C102" s="674"/>
      <c r="D102" s="674"/>
      <c r="E102" s="674"/>
      <c r="F102" s="674"/>
      <c r="G102" s="674"/>
      <c r="H102" s="675"/>
      <c r="I102" s="801"/>
      <c r="J102" s="671"/>
      <c r="K102" s="671"/>
      <c r="L102" s="671"/>
    </row>
    <row r="103" spans="2:12" ht="18" customHeight="1" x14ac:dyDescent="0.35">
      <c r="B103" s="676"/>
      <c r="C103" s="676"/>
      <c r="D103" s="676"/>
      <c r="E103" s="676"/>
      <c r="F103" s="676"/>
      <c r="G103" s="676"/>
      <c r="H103" s="677"/>
      <c r="I103" s="801"/>
      <c r="J103" s="654"/>
      <c r="K103" s="654"/>
      <c r="L103" s="654"/>
    </row>
    <row r="104" spans="2:12" ht="18" customHeight="1" x14ac:dyDescent="0.35">
      <c r="B104" s="676"/>
      <c r="C104" s="676"/>
      <c r="D104" s="676"/>
      <c r="E104" s="676"/>
      <c r="F104" s="676"/>
      <c r="G104" s="676"/>
      <c r="H104" s="677"/>
      <c r="I104" s="801"/>
      <c r="J104" s="654"/>
      <c r="K104" s="654"/>
      <c r="L104" s="654"/>
    </row>
    <row r="105" spans="2:12" ht="18" customHeight="1" x14ac:dyDescent="0.35">
      <c r="B105" s="676"/>
      <c r="C105" s="676"/>
      <c r="D105" s="676"/>
      <c r="E105" s="676"/>
      <c r="F105" s="676"/>
      <c r="G105" s="676"/>
      <c r="H105" s="677"/>
      <c r="I105" s="801"/>
      <c r="J105" s="654"/>
      <c r="K105" s="654"/>
      <c r="L105" s="654"/>
    </row>
    <row r="106" spans="2:12" ht="18" customHeight="1" x14ac:dyDescent="0.35">
      <c r="B106" s="676"/>
      <c r="C106" s="676"/>
      <c r="D106" s="676"/>
      <c r="E106" s="676"/>
      <c r="F106" s="676"/>
      <c r="G106" s="676"/>
      <c r="H106" s="677"/>
      <c r="I106" s="801"/>
      <c r="J106" s="654"/>
      <c r="K106" s="654"/>
      <c r="L106" s="654"/>
    </row>
    <row r="107" spans="2:12" ht="18" customHeight="1" x14ac:dyDescent="0.35">
      <c r="B107" s="676"/>
      <c r="C107" s="676"/>
      <c r="D107" s="676"/>
      <c r="E107" s="676"/>
      <c r="F107" s="676"/>
      <c r="G107" s="676"/>
      <c r="H107" s="677"/>
      <c r="I107" s="801"/>
      <c r="J107" s="654"/>
      <c r="K107" s="654"/>
      <c r="L107" s="654"/>
    </row>
    <row r="108" spans="2:12" ht="18" customHeight="1" x14ac:dyDescent="0.35">
      <c r="B108" s="676"/>
      <c r="C108" s="676"/>
      <c r="D108" s="676"/>
      <c r="E108" s="676"/>
      <c r="F108" s="676"/>
      <c r="G108" s="676"/>
      <c r="H108" s="677"/>
      <c r="I108" s="801"/>
      <c r="J108" s="654"/>
      <c r="K108" s="654"/>
      <c r="L108" s="654"/>
    </row>
    <row r="109" spans="2:12" ht="18" customHeight="1" x14ac:dyDescent="0.35">
      <c r="B109" s="676"/>
      <c r="C109" s="676"/>
      <c r="D109" s="676"/>
      <c r="E109" s="676"/>
      <c r="F109" s="676"/>
      <c r="G109" s="676"/>
      <c r="H109" s="677"/>
      <c r="I109" s="801"/>
      <c r="J109" s="654"/>
      <c r="K109" s="654"/>
      <c r="L109" s="654"/>
    </row>
    <row r="110" spans="2:12" ht="18" customHeight="1" x14ac:dyDescent="0.35">
      <c r="B110" s="676"/>
      <c r="C110" s="676"/>
      <c r="D110" s="676"/>
      <c r="E110" s="676"/>
      <c r="F110" s="676"/>
      <c r="G110" s="676"/>
      <c r="H110" s="677"/>
      <c r="I110" s="801"/>
      <c r="J110" s="654"/>
      <c r="K110" s="654"/>
      <c r="L110" s="654"/>
    </row>
    <row r="111" spans="2:12" ht="18" customHeight="1" x14ac:dyDescent="0.35">
      <c r="B111" s="676"/>
      <c r="C111" s="676"/>
      <c r="D111" s="676"/>
      <c r="E111" s="676"/>
      <c r="F111" s="676"/>
      <c r="G111" s="676"/>
      <c r="H111" s="677"/>
      <c r="I111" s="801"/>
      <c r="J111" s="654"/>
      <c r="K111" s="654"/>
      <c r="L111" s="654"/>
    </row>
    <row r="112" spans="2:12" ht="14.25" customHeight="1" x14ac:dyDescent="0.35">
      <c r="B112" s="676"/>
      <c r="C112" s="676"/>
      <c r="D112" s="676"/>
      <c r="E112" s="676"/>
      <c r="F112" s="676"/>
      <c r="G112" s="676"/>
      <c r="H112" s="677"/>
      <c r="I112" s="801"/>
      <c r="J112" s="654"/>
      <c r="K112" s="654"/>
      <c r="L112" s="654"/>
    </row>
    <row r="113" spans="2:12" ht="14.25" customHeight="1" x14ac:dyDescent="0.35">
      <c r="B113" s="676"/>
      <c r="C113" s="676"/>
      <c r="D113" s="676"/>
      <c r="E113" s="676"/>
      <c r="F113" s="676"/>
      <c r="G113" s="676"/>
      <c r="H113" s="677"/>
      <c r="I113" s="801"/>
      <c r="J113" s="654"/>
      <c r="K113" s="654"/>
      <c r="L113" s="654"/>
    </row>
    <row r="114" spans="2:12" ht="14.25" customHeight="1" x14ac:dyDescent="0.35">
      <c r="B114" s="676"/>
      <c r="C114" s="676"/>
      <c r="D114" s="676"/>
      <c r="E114" s="676"/>
      <c r="F114" s="676"/>
      <c r="G114" s="676"/>
      <c r="H114" s="677"/>
      <c r="I114" s="801"/>
      <c r="J114" s="654"/>
      <c r="K114" s="654"/>
      <c r="L114" s="654"/>
    </row>
    <row r="115" spans="2:12" ht="14.25" customHeight="1" x14ac:dyDescent="0.35">
      <c r="B115" s="676"/>
      <c r="C115" s="676"/>
      <c r="D115" s="676"/>
      <c r="E115" s="676"/>
      <c r="F115" s="676"/>
      <c r="G115" s="676"/>
      <c r="H115" s="677"/>
      <c r="I115" s="801"/>
      <c r="J115" s="654"/>
      <c r="K115" s="654"/>
      <c r="L115" s="654"/>
    </row>
    <row r="116" spans="2:12" ht="14.25" customHeight="1" x14ac:dyDescent="0.35">
      <c r="B116" s="676"/>
      <c r="C116" s="676"/>
      <c r="D116" s="676"/>
      <c r="E116" s="676"/>
      <c r="F116" s="676"/>
      <c r="G116" s="676"/>
      <c r="H116" s="677"/>
      <c r="I116" s="801"/>
      <c r="J116" s="654"/>
      <c r="K116" s="654"/>
      <c r="L116" s="654"/>
    </row>
    <row r="117" spans="2:12" ht="14.25" customHeight="1" x14ac:dyDescent="0.35">
      <c r="B117" s="676"/>
      <c r="C117" s="676"/>
      <c r="D117" s="676"/>
      <c r="E117" s="676"/>
      <c r="F117" s="676"/>
      <c r="G117" s="676"/>
      <c r="H117" s="677"/>
      <c r="I117" s="801"/>
      <c r="J117" s="654"/>
      <c r="K117" s="654"/>
      <c r="L117" s="654"/>
    </row>
    <row r="118" spans="2:12" ht="14.25" customHeight="1" x14ac:dyDescent="0.35">
      <c r="B118" s="676"/>
      <c r="C118" s="676"/>
      <c r="D118" s="676"/>
      <c r="E118" s="676"/>
      <c r="F118" s="676"/>
      <c r="G118" s="676"/>
      <c r="H118" s="677"/>
      <c r="I118" s="801"/>
      <c r="J118" s="654"/>
      <c r="K118" s="654"/>
      <c r="L118" s="654"/>
    </row>
    <row r="119" spans="2:12" ht="14.25" customHeight="1" x14ac:dyDescent="0.35">
      <c r="B119" s="676"/>
      <c r="C119" s="676"/>
      <c r="D119" s="676"/>
      <c r="E119" s="676"/>
      <c r="F119" s="676"/>
      <c r="G119" s="676"/>
      <c r="H119" s="677"/>
      <c r="I119" s="801"/>
      <c r="J119" s="654"/>
      <c r="K119" s="654"/>
      <c r="L119" s="654"/>
    </row>
    <row r="120" spans="2:12" ht="14.25" customHeight="1" x14ac:dyDescent="0.35">
      <c r="B120" s="676"/>
      <c r="C120" s="676"/>
      <c r="D120" s="676"/>
      <c r="E120" s="676"/>
      <c r="F120" s="676"/>
      <c r="G120" s="676"/>
      <c r="H120" s="677"/>
      <c r="I120" s="801"/>
      <c r="J120" s="654"/>
      <c r="K120" s="654"/>
      <c r="L120" s="654"/>
    </row>
    <row r="121" spans="2:12" ht="14.25" customHeight="1" x14ac:dyDescent="0.35">
      <c r="B121" s="676"/>
      <c r="C121" s="676"/>
      <c r="D121" s="676"/>
      <c r="E121" s="676"/>
      <c r="F121" s="676"/>
      <c r="G121" s="676"/>
      <c r="H121" s="677"/>
      <c r="I121" s="801"/>
      <c r="J121" s="654"/>
      <c r="K121" s="654"/>
      <c r="L121" s="654"/>
    </row>
    <row r="122" spans="2:12" ht="14.25" customHeight="1" x14ac:dyDescent="0.35">
      <c r="B122" s="676"/>
      <c r="C122" s="676"/>
      <c r="D122" s="676"/>
      <c r="E122" s="676"/>
      <c r="F122" s="676"/>
      <c r="G122" s="676"/>
      <c r="H122" s="677"/>
      <c r="I122" s="801"/>
      <c r="J122" s="654"/>
      <c r="K122" s="654"/>
      <c r="L122" s="654"/>
    </row>
    <row r="123" spans="2:12" ht="14.25" customHeight="1" x14ac:dyDescent="0.35">
      <c r="B123" s="676"/>
      <c r="C123" s="676"/>
      <c r="D123" s="676"/>
      <c r="E123" s="676"/>
      <c r="F123" s="676"/>
      <c r="G123" s="676"/>
      <c r="H123" s="677"/>
      <c r="I123" s="801"/>
      <c r="J123" s="654"/>
      <c r="K123" s="654"/>
      <c r="L123" s="654"/>
    </row>
    <row r="124" spans="2:12" ht="14.25" customHeight="1" x14ac:dyDescent="0.35">
      <c r="B124" s="676"/>
      <c r="C124" s="676"/>
      <c r="D124" s="676"/>
      <c r="E124" s="676"/>
      <c r="F124" s="676"/>
      <c r="G124" s="676"/>
      <c r="H124" s="677"/>
      <c r="I124" s="801"/>
      <c r="J124" s="654"/>
      <c r="K124" s="654"/>
      <c r="L124" s="654"/>
    </row>
    <row r="125" spans="2:12" ht="14.25" customHeight="1" x14ac:dyDescent="0.35">
      <c r="B125" s="676"/>
      <c r="C125" s="676"/>
      <c r="D125" s="676"/>
      <c r="E125" s="676"/>
      <c r="F125" s="676"/>
      <c r="G125" s="676"/>
      <c r="H125" s="677"/>
      <c r="I125" s="801"/>
      <c r="J125" s="654"/>
      <c r="K125" s="654"/>
      <c r="L125" s="654"/>
    </row>
    <row r="126" spans="2:12" ht="14.25" customHeight="1" x14ac:dyDescent="0.35">
      <c r="B126" s="676"/>
      <c r="C126" s="676"/>
      <c r="D126" s="676"/>
      <c r="E126" s="676"/>
      <c r="F126" s="676"/>
      <c r="G126" s="676"/>
      <c r="H126" s="677"/>
      <c r="I126" s="801"/>
      <c r="J126" s="654"/>
      <c r="K126" s="654"/>
      <c r="L126" s="654"/>
    </row>
    <row r="127" spans="2:12" ht="14.25" customHeight="1" x14ac:dyDescent="0.35">
      <c r="B127" s="676"/>
      <c r="C127" s="676"/>
      <c r="D127" s="676"/>
      <c r="E127" s="676"/>
      <c r="F127" s="676"/>
      <c r="G127" s="676"/>
      <c r="H127" s="677"/>
      <c r="I127" s="801"/>
      <c r="J127" s="654"/>
      <c r="K127" s="654"/>
      <c r="L127" s="654"/>
    </row>
    <row r="128" spans="2:12" ht="14.25" customHeight="1" x14ac:dyDescent="0.35">
      <c r="B128" s="676"/>
      <c r="C128" s="676"/>
      <c r="D128" s="676"/>
      <c r="E128" s="676"/>
      <c r="F128" s="676"/>
      <c r="G128" s="676"/>
      <c r="H128" s="677"/>
      <c r="I128" s="801"/>
      <c r="J128" s="654"/>
      <c r="K128" s="654"/>
      <c r="L128" s="654"/>
    </row>
    <row r="129" spans="2:12" ht="14.25" customHeight="1" x14ac:dyDescent="0.35">
      <c r="B129" s="676"/>
      <c r="C129" s="676"/>
      <c r="D129" s="676"/>
      <c r="E129" s="676"/>
      <c r="F129" s="676"/>
      <c r="G129" s="676"/>
      <c r="H129" s="677"/>
      <c r="I129" s="801"/>
      <c r="J129" s="654"/>
      <c r="K129" s="654"/>
      <c r="L129" s="654"/>
    </row>
    <row r="130" spans="2:12" ht="14.25" customHeight="1" x14ac:dyDescent="0.35">
      <c r="B130" s="676"/>
      <c r="C130" s="676"/>
      <c r="D130" s="676"/>
      <c r="E130" s="676"/>
      <c r="F130" s="676"/>
      <c r="G130" s="676"/>
      <c r="H130" s="677"/>
      <c r="I130" s="801"/>
      <c r="J130" s="654"/>
      <c r="K130" s="654"/>
      <c r="L130" s="654"/>
    </row>
    <row r="131" spans="2:12" ht="14.25" customHeight="1" x14ac:dyDescent="0.35">
      <c r="B131" s="676"/>
      <c r="C131" s="676"/>
      <c r="D131" s="676"/>
      <c r="E131" s="676"/>
      <c r="F131" s="676"/>
      <c r="G131" s="676"/>
      <c r="H131" s="677"/>
      <c r="I131" s="801"/>
      <c r="J131" s="654"/>
      <c r="K131" s="654"/>
      <c r="L131" s="654"/>
    </row>
    <row r="132" spans="2:12" ht="14.25" customHeight="1" x14ac:dyDescent="0.35">
      <c r="B132" s="676"/>
      <c r="C132" s="676"/>
      <c r="D132" s="676"/>
      <c r="E132" s="676"/>
      <c r="F132" s="676"/>
      <c r="G132" s="676"/>
      <c r="H132" s="677"/>
      <c r="I132" s="801"/>
      <c r="J132" s="654"/>
      <c r="K132" s="654"/>
      <c r="L132" s="654"/>
    </row>
    <row r="133" spans="2:12" ht="14.25" customHeight="1" x14ac:dyDescent="0.35">
      <c r="B133" s="676"/>
      <c r="C133" s="676"/>
      <c r="D133" s="676"/>
      <c r="E133" s="676"/>
      <c r="F133" s="676"/>
      <c r="G133" s="676"/>
      <c r="H133" s="677"/>
      <c r="I133" s="801"/>
      <c r="J133" s="654"/>
      <c r="K133" s="654"/>
      <c r="L133" s="654"/>
    </row>
    <row r="134" spans="2:12" ht="14.25" customHeight="1" x14ac:dyDescent="0.35">
      <c r="B134" s="676"/>
      <c r="C134" s="676"/>
      <c r="D134" s="676"/>
      <c r="E134" s="676"/>
      <c r="F134" s="676"/>
      <c r="G134" s="676"/>
      <c r="H134" s="677"/>
      <c r="I134" s="801"/>
      <c r="J134" s="654"/>
      <c r="K134" s="654"/>
      <c r="L134" s="654"/>
    </row>
    <row r="135" spans="2:12" ht="14.25" customHeight="1" x14ac:dyDescent="0.35">
      <c r="B135" s="676"/>
      <c r="C135" s="676"/>
      <c r="D135" s="676"/>
      <c r="E135" s="676"/>
      <c r="F135" s="676"/>
      <c r="G135" s="676"/>
      <c r="H135" s="677"/>
      <c r="I135" s="801"/>
      <c r="J135" s="654"/>
      <c r="K135" s="654"/>
      <c r="L135" s="654"/>
    </row>
    <row r="136" spans="2:12" ht="14.25" customHeight="1" x14ac:dyDescent="0.35">
      <c r="B136" s="676"/>
      <c r="C136" s="676"/>
      <c r="D136" s="676"/>
      <c r="E136" s="676"/>
      <c r="F136" s="676"/>
      <c r="G136" s="676"/>
      <c r="H136" s="677"/>
      <c r="I136" s="801"/>
      <c r="J136" s="654"/>
      <c r="K136" s="654"/>
      <c r="L136" s="654"/>
    </row>
    <row r="137" spans="2:12" ht="14.25" customHeight="1" x14ac:dyDescent="0.35">
      <c r="B137" s="676"/>
      <c r="C137" s="676"/>
      <c r="D137" s="676"/>
      <c r="E137" s="676"/>
      <c r="F137" s="676"/>
      <c r="G137" s="676"/>
      <c r="H137" s="677"/>
      <c r="I137" s="801"/>
      <c r="J137" s="654"/>
      <c r="K137" s="654"/>
      <c r="L137" s="654"/>
    </row>
    <row r="138" spans="2:12" ht="14.25" customHeight="1" x14ac:dyDescent="0.35">
      <c r="B138" s="676"/>
      <c r="C138" s="676"/>
      <c r="D138" s="676"/>
      <c r="E138" s="676"/>
      <c r="F138" s="676"/>
      <c r="G138" s="676"/>
      <c r="H138" s="677"/>
      <c r="I138" s="801"/>
      <c r="J138" s="654"/>
      <c r="K138" s="654"/>
      <c r="L138" s="654"/>
    </row>
    <row r="139" spans="2:12" ht="14.25" customHeight="1" x14ac:dyDescent="0.35">
      <c r="B139" s="676"/>
      <c r="C139" s="676"/>
      <c r="D139" s="676"/>
      <c r="E139" s="676"/>
      <c r="F139" s="676"/>
      <c r="G139" s="676"/>
      <c r="H139" s="677"/>
      <c r="I139" s="801"/>
      <c r="J139" s="654"/>
      <c r="K139" s="654"/>
      <c r="L139" s="654"/>
    </row>
    <row r="140" spans="2:12" ht="14.25" customHeight="1" x14ac:dyDescent="0.35">
      <c r="B140" s="676"/>
      <c r="C140" s="676"/>
      <c r="D140" s="676"/>
      <c r="E140" s="676"/>
      <c r="F140" s="676"/>
      <c r="G140" s="676"/>
      <c r="H140" s="677"/>
      <c r="I140" s="801"/>
      <c r="J140" s="654"/>
      <c r="K140" s="654"/>
      <c r="L140" s="654"/>
    </row>
    <row r="141" spans="2:12" ht="14.25" customHeight="1" x14ac:dyDescent="0.35">
      <c r="B141" s="676"/>
      <c r="C141" s="676"/>
      <c r="D141" s="676"/>
      <c r="E141" s="676"/>
      <c r="F141" s="676"/>
      <c r="G141" s="676"/>
      <c r="H141" s="677"/>
      <c r="I141" s="801"/>
      <c r="J141" s="654"/>
      <c r="K141" s="654"/>
      <c r="L141" s="654"/>
    </row>
    <row r="142" spans="2:12" ht="14.25" customHeight="1" x14ac:dyDescent="0.35">
      <c r="B142" s="676"/>
      <c r="C142" s="676"/>
      <c r="D142" s="676"/>
      <c r="E142" s="676"/>
      <c r="F142" s="676"/>
      <c r="G142" s="676"/>
      <c r="H142" s="677"/>
      <c r="I142" s="801"/>
      <c r="J142" s="654"/>
      <c r="K142" s="654"/>
      <c r="L142" s="654"/>
    </row>
    <row r="143" spans="2:12" ht="14.25" customHeight="1" x14ac:dyDescent="0.35">
      <c r="B143" s="676"/>
      <c r="C143" s="676"/>
      <c r="D143" s="676"/>
      <c r="E143" s="676"/>
      <c r="F143" s="676"/>
      <c r="G143" s="676"/>
      <c r="H143" s="677"/>
      <c r="I143" s="801"/>
      <c r="J143" s="654"/>
      <c r="K143" s="654"/>
      <c r="L143" s="654"/>
    </row>
    <row r="144" spans="2:12" ht="14.25" customHeight="1" x14ac:dyDescent="0.35">
      <c r="B144" s="676"/>
      <c r="C144" s="676"/>
      <c r="D144" s="676"/>
      <c r="E144" s="676"/>
      <c r="F144" s="676"/>
      <c r="G144" s="676"/>
      <c r="H144" s="677"/>
      <c r="I144" s="801"/>
      <c r="J144" s="654"/>
      <c r="K144" s="654"/>
      <c r="L144" s="654"/>
    </row>
    <row r="145" spans="2:12" ht="14.25" customHeight="1" x14ac:dyDescent="0.35">
      <c r="B145" s="676"/>
      <c r="C145" s="676"/>
      <c r="D145" s="676"/>
      <c r="E145" s="676"/>
      <c r="F145" s="676"/>
      <c r="G145" s="676"/>
      <c r="H145" s="677"/>
      <c r="I145" s="801"/>
      <c r="J145" s="654"/>
      <c r="K145" s="654"/>
      <c r="L145" s="654"/>
    </row>
    <row r="146" spans="2:12" ht="14.25" customHeight="1" x14ac:dyDescent="0.35">
      <c r="B146" s="676"/>
      <c r="C146" s="676"/>
      <c r="D146" s="676"/>
      <c r="E146" s="676"/>
      <c r="F146" s="676"/>
      <c r="G146" s="676"/>
      <c r="H146" s="677"/>
      <c r="I146" s="801"/>
      <c r="J146" s="654"/>
      <c r="K146" s="654"/>
      <c r="L146" s="654"/>
    </row>
    <row r="147" spans="2:12" ht="14.25" customHeight="1" x14ac:dyDescent="0.35">
      <c r="B147" s="676"/>
      <c r="C147" s="676"/>
      <c r="D147" s="676"/>
      <c r="E147" s="676"/>
      <c r="F147" s="676"/>
      <c r="G147" s="676"/>
      <c r="H147" s="677"/>
      <c r="I147" s="801"/>
      <c r="J147" s="654"/>
      <c r="K147" s="654"/>
      <c r="L147" s="654"/>
    </row>
    <row r="148" spans="2:12" ht="14.25" customHeight="1" x14ac:dyDescent="0.35">
      <c r="B148" s="676"/>
      <c r="C148" s="676"/>
      <c r="D148" s="676"/>
      <c r="E148" s="676"/>
      <c r="F148" s="676"/>
      <c r="G148" s="676"/>
      <c r="H148" s="677"/>
      <c r="I148" s="801"/>
      <c r="J148" s="654"/>
      <c r="K148" s="654"/>
      <c r="L148" s="654"/>
    </row>
    <row r="149" spans="2:12" ht="14.25" customHeight="1" x14ac:dyDescent="0.35">
      <c r="B149" s="676"/>
      <c r="C149" s="676"/>
      <c r="D149" s="676"/>
      <c r="E149" s="676"/>
      <c r="F149" s="676"/>
      <c r="G149" s="676"/>
      <c r="H149" s="677"/>
      <c r="I149" s="801"/>
      <c r="J149" s="654"/>
      <c r="K149" s="654"/>
      <c r="L149" s="654"/>
    </row>
    <row r="150" spans="2:12" ht="14.25" customHeight="1" x14ac:dyDescent="0.35">
      <c r="B150" s="676"/>
      <c r="C150" s="676"/>
      <c r="D150" s="676"/>
      <c r="E150" s="676"/>
      <c r="F150" s="676"/>
      <c r="G150" s="676"/>
      <c r="H150" s="677"/>
      <c r="I150" s="801"/>
      <c r="J150" s="654"/>
      <c r="K150" s="654"/>
      <c r="L150" s="654"/>
    </row>
    <row r="151" spans="2:12" ht="14.25" customHeight="1" x14ac:dyDescent="0.35">
      <c r="B151" s="676"/>
      <c r="C151" s="676"/>
      <c r="D151" s="676"/>
      <c r="E151" s="676"/>
      <c r="F151" s="676"/>
      <c r="G151" s="676"/>
      <c r="H151" s="677"/>
      <c r="I151" s="801"/>
      <c r="J151" s="654"/>
      <c r="K151" s="654"/>
      <c r="L151" s="654"/>
    </row>
    <row r="152" spans="2:12" ht="14.25" customHeight="1" x14ac:dyDescent="0.35">
      <c r="B152" s="676"/>
      <c r="C152" s="676"/>
      <c r="D152" s="676"/>
      <c r="E152" s="676"/>
      <c r="F152" s="676"/>
      <c r="G152" s="676"/>
      <c r="H152" s="677"/>
      <c r="I152" s="801"/>
      <c r="J152" s="654"/>
      <c r="K152" s="654"/>
      <c r="L152" s="654"/>
    </row>
    <row r="153" spans="2:12" ht="14.25" customHeight="1" x14ac:dyDescent="0.35">
      <c r="B153" s="676"/>
      <c r="C153" s="676"/>
      <c r="D153" s="676"/>
      <c r="E153" s="676"/>
      <c r="F153" s="676"/>
      <c r="G153" s="676"/>
      <c r="H153" s="677"/>
      <c r="I153" s="801"/>
      <c r="J153" s="654"/>
      <c r="K153" s="654"/>
      <c r="L153" s="654"/>
    </row>
    <row r="154" spans="2:12" ht="14.25" customHeight="1" x14ac:dyDescent="0.35">
      <c r="B154" s="676"/>
      <c r="C154" s="676"/>
      <c r="D154" s="676"/>
      <c r="E154" s="676"/>
      <c r="F154" s="676"/>
      <c r="G154" s="676"/>
      <c r="H154" s="677"/>
      <c r="I154" s="801"/>
      <c r="J154" s="654"/>
      <c r="K154" s="654"/>
      <c r="L154" s="654"/>
    </row>
    <row r="155" spans="2:12" ht="14.25" customHeight="1" x14ac:dyDescent="0.35">
      <c r="B155" s="676"/>
      <c r="C155" s="676"/>
      <c r="D155" s="676"/>
      <c r="E155" s="676"/>
      <c r="F155" s="676"/>
      <c r="G155" s="676"/>
      <c r="H155" s="677"/>
      <c r="I155" s="801"/>
      <c r="J155" s="654"/>
      <c r="K155" s="654"/>
      <c r="L155" s="654"/>
    </row>
    <row r="156" spans="2:12" ht="14.25" customHeight="1" x14ac:dyDescent="0.35">
      <c r="B156" s="676"/>
      <c r="C156" s="676"/>
      <c r="D156" s="676"/>
      <c r="E156" s="676"/>
      <c r="F156" s="676"/>
      <c r="G156" s="676"/>
      <c r="H156" s="677"/>
      <c r="I156" s="801"/>
      <c r="J156" s="654"/>
      <c r="K156" s="654"/>
      <c r="L156" s="654"/>
    </row>
    <row r="157" spans="2:12" ht="14.25" customHeight="1" x14ac:dyDescent="0.35">
      <c r="B157" s="676"/>
      <c r="C157" s="676"/>
      <c r="D157" s="676"/>
      <c r="E157" s="676"/>
      <c r="F157" s="676"/>
      <c r="G157" s="676"/>
      <c r="H157" s="677"/>
      <c r="I157" s="801"/>
      <c r="J157" s="654"/>
      <c r="K157" s="654"/>
      <c r="L157" s="654"/>
    </row>
    <row r="158" spans="2:12" ht="14.25" customHeight="1" x14ac:dyDescent="0.35">
      <c r="B158" s="676"/>
      <c r="C158" s="676"/>
      <c r="D158" s="676"/>
      <c r="E158" s="676"/>
      <c r="F158" s="676"/>
      <c r="G158" s="676"/>
      <c r="H158" s="677"/>
      <c r="I158" s="801"/>
      <c r="J158" s="654"/>
      <c r="K158" s="654"/>
      <c r="L158" s="654"/>
    </row>
    <row r="159" spans="2:12" ht="14.25" customHeight="1" x14ac:dyDescent="0.35">
      <c r="B159" s="676"/>
      <c r="C159" s="676"/>
      <c r="D159" s="676"/>
      <c r="E159" s="676"/>
      <c r="F159" s="676"/>
      <c r="G159" s="676"/>
      <c r="H159" s="677"/>
      <c r="I159" s="801"/>
      <c r="J159" s="654"/>
      <c r="K159" s="654"/>
      <c r="L159" s="654"/>
    </row>
    <row r="160" spans="2:12" ht="14.25" customHeight="1" x14ac:dyDescent="0.35">
      <c r="B160" s="676"/>
      <c r="C160" s="676"/>
      <c r="D160" s="676"/>
      <c r="E160" s="676"/>
      <c r="F160" s="676"/>
      <c r="G160" s="676"/>
      <c r="H160" s="677"/>
      <c r="I160" s="801"/>
      <c r="J160" s="654"/>
      <c r="K160" s="654"/>
      <c r="L160" s="654"/>
    </row>
    <row r="161" spans="2:12" ht="14.25" customHeight="1" x14ac:dyDescent="0.35">
      <c r="B161" s="676"/>
      <c r="C161" s="676"/>
      <c r="D161" s="676"/>
      <c r="E161" s="676"/>
      <c r="F161" s="676"/>
      <c r="G161" s="676"/>
      <c r="H161" s="677"/>
      <c r="I161" s="801"/>
      <c r="J161" s="654"/>
      <c r="K161" s="654"/>
      <c r="L161" s="654"/>
    </row>
    <row r="162" spans="2:12" ht="14.25" customHeight="1" x14ac:dyDescent="0.35">
      <c r="B162" s="676"/>
      <c r="C162" s="676"/>
      <c r="D162" s="676"/>
      <c r="E162" s="676"/>
      <c r="F162" s="676"/>
      <c r="G162" s="676"/>
      <c r="H162" s="677"/>
      <c r="I162" s="801"/>
      <c r="J162" s="654"/>
      <c r="K162" s="654"/>
      <c r="L162" s="654"/>
    </row>
    <row r="163" spans="2:12" ht="14.25" customHeight="1" x14ac:dyDescent="0.35">
      <c r="B163" s="676"/>
      <c r="C163" s="676"/>
      <c r="D163" s="676"/>
      <c r="E163" s="676"/>
      <c r="F163" s="676"/>
      <c r="G163" s="676"/>
      <c r="H163" s="677"/>
      <c r="I163" s="801"/>
      <c r="J163" s="654"/>
      <c r="K163" s="654"/>
      <c r="L163" s="654"/>
    </row>
    <row r="164" spans="2:12" ht="14.25" customHeight="1" x14ac:dyDescent="0.35">
      <c r="B164" s="676"/>
      <c r="C164" s="676"/>
      <c r="D164" s="676"/>
      <c r="E164" s="676"/>
      <c r="F164" s="676"/>
      <c r="G164" s="676"/>
      <c r="H164" s="677"/>
      <c r="I164" s="801"/>
      <c r="J164" s="654"/>
      <c r="K164" s="654"/>
      <c r="L164" s="654"/>
    </row>
    <row r="165" spans="2:12" ht="14.25" customHeight="1" x14ac:dyDescent="0.35">
      <c r="B165" s="676"/>
      <c r="C165" s="676"/>
      <c r="D165" s="676"/>
      <c r="E165" s="676"/>
      <c r="F165" s="676"/>
      <c r="G165" s="676"/>
      <c r="H165" s="677"/>
      <c r="I165" s="801"/>
      <c r="J165" s="654"/>
      <c r="K165" s="654"/>
      <c r="L165" s="654"/>
    </row>
    <row r="166" spans="2:12" ht="14.25" customHeight="1" x14ac:dyDescent="0.35">
      <c r="B166" s="676"/>
      <c r="C166" s="676"/>
      <c r="D166" s="676"/>
      <c r="E166" s="676"/>
      <c r="F166" s="676"/>
      <c r="G166" s="676"/>
      <c r="H166" s="677"/>
      <c r="I166" s="801"/>
      <c r="J166" s="654"/>
      <c r="K166" s="654"/>
      <c r="L166" s="654"/>
    </row>
    <row r="167" spans="2:12" ht="14.25" customHeight="1" x14ac:dyDescent="0.35">
      <c r="B167" s="676"/>
      <c r="C167" s="676"/>
      <c r="D167" s="676"/>
      <c r="E167" s="676"/>
      <c r="F167" s="676"/>
      <c r="G167" s="676"/>
      <c r="H167" s="677"/>
      <c r="I167" s="801"/>
      <c r="J167" s="654"/>
      <c r="K167" s="654"/>
      <c r="L167" s="654"/>
    </row>
    <row r="168" spans="2:12" ht="14.25" customHeight="1" x14ac:dyDescent="0.35">
      <c r="B168" s="676"/>
      <c r="C168" s="676"/>
      <c r="D168" s="676"/>
      <c r="E168" s="676"/>
      <c r="F168" s="676"/>
      <c r="G168" s="676"/>
      <c r="H168" s="677"/>
      <c r="I168" s="801"/>
      <c r="J168" s="654"/>
      <c r="K168" s="654"/>
      <c r="L168" s="654"/>
    </row>
    <row r="169" spans="2:12" ht="14.25" customHeight="1" x14ac:dyDescent="0.35">
      <c r="B169" s="676"/>
      <c r="C169" s="676"/>
      <c r="D169" s="676"/>
      <c r="E169" s="676"/>
      <c r="F169" s="676"/>
      <c r="G169" s="676"/>
      <c r="H169" s="677"/>
      <c r="I169" s="801"/>
      <c r="J169" s="654"/>
      <c r="K169" s="654"/>
      <c r="L169" s="654"/>
    </row>
    <row r="170" spans="2:12" ht="14.25" customHeight="1" x14ac:dyDescent="0.35">
      <c r="B170" s="676"/>
      <c r="C170" s="676"/>
      <c r="D170" s="676"/>
      <c r="E170" s="676"/>
      <c r="F170" s="676"/>
      <c r="G170" s="676"/>
      <c r="H170" s="677"/>
      <c r="I170" s="801"/>
      <c r="J170" s="654"/>
      <c r="K170" s="654"/>
      <c r="L170" s="654"/>
    </row>
    <row r="171" spans="2:12" ht="14.25" customHeight="1" x14ac:dyDescent="0.35">
      <c r="B171" s="676"/>
      <c r="C171" s="676"/>
      <c r="D171" s="676"/>
      <c r="E171" s="676"/>
      <c r="F171" s="676"/>
      <c r="G171" s="676"/>
      <c r="H171" s="677"/>
      <c r="I171" s="801"/>
      <c r="J171" s="654"/>
      <c r="K171" s="654"/>
      <c r="L171" s="654"/>
    </row>
    <row r="172" spans="2:12" ht="14.25" customHeight="1" x14ac:dyDescent="0.35">
      <c r="B172" s="676"/>
      <c r="C172" s="676"/>
      <c r="D172" s="676"/>
      <c r="E172" s="676"/>
      <c r="F172" s="676"/>
      <c r="G172" s="676"/>
      <c r="H172" s="677"/>
      <c r="I172" s="801"/>
      <c r="J172" s="654"/>
      <c r="K172" s="654"/>
      <c r="L172" s="654"/>
    </row>
    <row r="173" spans="2:12" ht="14.25" customHeight="1" x14ac:dyDescent="0.35">
      <c r="B173" s="676"/>
      <c r="C173" s="676"/>
      <c r="D173" s="676"/>
      <c r="E173" s="676"/>
      <c r="F173" s="676"/>
      <c r="G173" s="676"/>
      <c r="H173" s="677"/>
      <c r="I173" s="801"/>
      <c r="J173" s="654"/>
      <c r="K173" s="654"/>
      <c r="L173" s="654"/>
    </row>
    <row r="174" spans="2:12" ht="14.25" customHeight="1" x14ac:dyDescent="0.35">
      <c r="B174" s="676"/>
      <c r="C174" s="676"/>
      <c r="D174" s="676"/>
      <c r="E174" s="676"/>
      <c r="F174" s="676"/>
      <c r="G174" s="676"/>
      <c r="H174" s="677"/>
      <c r="I174" s="801"/>
      <c r="J174" s="654"/>
      <c r="K174" s="654"/>
      <c r="L174" s="654"/>
    </row>
    <row r="175" spans="2:12" ht="14.25" customHeight="1" x14ac:dyDescent="0.35">
      <c r="B175" s="676"/>
      <c r="C175" s="676"/>
      <c r="D175" s="676"/>
      <c r="E175" s="676"/>
      <c r="F175" s="676"/>
      <c r="G175" s="676"/>
      <c r="H175" s="677"/>
      <c r="I175" s="801"/>
      <c r="J175" s="654"/>
      <c r="K175" s="654"/>
      <c r="L175" s="654"/>
    </row>
    <row r="176" spans="2:12" ht="14.25" customHeight="1" x14ac:dyDescent="0.35">
      <c r="B176" s="676"/>
      <c r="C176" s="676"/>
      <c r="D176" s="676"/>
      <c r="E176" s="676"/>
      <c r="F176" s="676"/>
      <c r="G176" s="676"/>
      <c r="H176" s="677"/>
      <c r="I176" s="801"/>
      <c r="J176" s="654"/>
      <c r="K176" s="654"/>
      <c r="L176" s="654"/>
    </row>
    <row r="177" spans="2:12" ht="14.25" customHeight="1" x14ac:dyDescent="0.35">
      <c r="B177" s="676"/>
      <c r="C177" s="676"/>
      <c r="D177" s="676"/>
      <c r="E177" s="676"/>
      <c r="F177" s="676"/>
      <c r="G177" s="676"/>
      <c r="H177" s="677"/>
      <c r="I177" s="801"/>
      <c r="J177" s="654"/>
      <c r="K177" s="654"/>
      <c r="L177" s="654"/>
    </row>
    <row r="178" spans="2:12" ht="14.25" customHeight="1" x14ac:dyDescent="0.35">
      <c r="B178" s="676"/>
      <c r="C178" s="676"/>
      <c r="D178" s="676"/>
      <c r="E178" s="676"/>
      <c r="F178" s="676"/>
      <c r="G178" s="676"/>
      <c r="H178" s="677"/>
      <c r="I178" s="801"/>
      <c r="J178" s="654"/>
      <c r="K178" s="654"/>
      <c r="L178" s="654"/>
    </row>
    <row r="179" spans="2:12" ht="14.25" customHeight="1" x14ac:dyDescent="0.35">
      <c r="B179" s="676"/>
      <c r="C179" s="676"/>
      <c r="D179" s="676"/>
      <c r="E179" s="676"/>
      <c r="F179" s="676"/>
      <c r="G179" s="676"/>
      <c r="H179" s="677"/>
      <c r="I179" s="801"/>
      <c r="J179" s="654"/>
      <c r="K179" s="654"/>
      <c r="L179" s="654"/>
    </row>
    <row r="180" spans="2:12" ht="14.25" customHeight="1" x14ac:dyDescent="0.35">
      <c r="B180" s="676"/>
      <c r="C180" s="676"/>
      <c r="D180" s="676"/>
      <c r="E180" s="676"/>
      <c r="F180" s="676"/>
      <c r="G180" s="676"/>
      <c r="H180" s="677"/>
      <c r="I180" s="801"/>
      <c r="J180" s="654"/>
      <c r="K180" s="654"/>
      <c r="L180" s="654"/>
    </row>
    <row r="181" spans="2:12" ht="14.25" customHeight="1" x14ac:dyDescent="0.35">
      <c r="B181" s="676"/>
      <c r="C181" s="676"/>
      <c r="D181" s="676"/>
      <c r="E181" s="676"/>
      <c r="F181" s="676"/>
      <c r="G181" s="676"/>
      <c r="H181" s="677"/>
      <c r="I181" s="801"/>
      <c r="J181" s="654"/>
      <c r="K181" s="654"/>
      <c r="L181" s="654"/>
    </row>
    <row r="182" spans="2:12" ht="14.25" customHeight="1" x14ac:dyDescent="0.35">
      <c r="B182" s="676"/>
      <c r="C182" s="676"/>
      <c r="D182" s="676"/>
      <c r="E182" s="676"/>
      <c r="F182" s="676"/>
      <c r="G182" s="676"/>
      <c r="H182" s="677"/>
      <c r="I182" s="801"/>
      <c r="J182" s="654"/>
      <c r="K182" s="654"/>
      <c r="L182" s="654"/>
    </row>
    <row r="183" spans="2:12" ht="14.25" customHeight="1" x14ac:dyDescent="0.35">
      <c r="B183" s="676"/>
      <c r="C183" s="676"/>
      <c r="D183" s="676"/>
      <c r="E183" s="676"/>
      <c r="F183" s="676"/>
      <c r="G183" s="676"/>
      <c r="H183" s="677"/>
      <c r="I183" s="801"/>
      <c r="J183" s="654"/>
      <c r="K183" s="654"/>
      <c r="L183" s="654"/>
    </row>
    <row r="184" spans="2:12" ht="14.25" customHeight="1" x14ac:dyDescent="0.35">
      <c r="B184" s="676"/>
      <c r="C184" s="676"/>
      <c r="D184" s="676"/>
      <c r="E184" s="676"/>
      <c r="F184" s="676"/>
      <c r="G184" s="676"/>
      <c r="H184" s="677"/>
      <c r="I184" s="801"/>
      <c r="J184" s="654"/>
      <c r="K184" s="654"/>
      <c r="L184" s="654"/>
    </row>
    <row r="185" spans="2:12" ht="14.25" customHeight="1" x14ac:dyDescent="0.35">
      <c r="B185" s="676"/>
      <c r="C185" s="676"/>
      <c r="D185" s="676"/>
      <c r="E185" s="676"/>
      <c r="F185" s="676"/>
      <c r="G185" s="676"/>
      <c r="H185" s="677"/>
      <c r="I185" s="801"/>
      <c r="J185" s="654"/>
      <c r="K185" s="654"/>
      <c r="L185" s="654"/>
    </row>
    <row r="186" spans="2:12" ht="14.25" customHeight="1" x14ac:dyDescent="0.35">
      <c r="B186" s="676"/>
      <c r="C186" s="676"/>
      <c r="D186" s="676"/>
      <c r="E186" s="676"/>
      <c r="F186" s="676"/>
      <c r="G186" s="676"/>
      <c r="H186" s="677"/>
      <c r="I186" s="801"/>
      <c r="J186" s="654"/>
      <c r="K186" s="654"/>
      <c r="L186" s="654"/>
    </row>
    <row r="187" spans="2:12" ht="14.25" customHeight="1" x14ac:dyDescent="0.35">
      <c r="B187" s="676"/>
      <c r="C187" s="676"/>
      <c r="D187" s="676"/>
      <c r="E187" s="676"/>
      <c r="F187" s="676"/>
      <c r="G187" s="676"/>
      <c r="H187" s="677"/>
      <c r="I187" s="801"/>
      <c r="J187" s="654"/>
      <c r="K187" s="654"/>
      <c r="L187" s="654"/>
    </row>
    <row r="188" spans="2:12" ht="14.25" customHeight="1" x14ac:dyDescent="0.35">
      <c r="B188" s="676"/>
      <c r="C188" s="676"/>
      <c r="D188" s="676"/>
      <c r="E188" s="676"/>
      <c r="F188" s="676"/>
      <c r="G188" s="676"/>
      <c r="H188" s="677"/>
      <c r="I188" s="801"/>
      <c r="J188" s="654"/>
      <c r="K188" s="654"/>
      <c r="L188" s="654"/>
    </row>
    <row r="189" spans="2:12" ht="14.25" customHeight="1" x14ac:dyDescent="0.35">
      <c r="B189" s="676"/>
      <c r="C189" s="676"/>
      <c r="D189" s="676"/>
      <c r="E189" s="676"/>
      <c r="F189" s="676"/>
      <c r="G189" s="676"/>
      <c r="H189" s="677"/>
      <c r="I189" s="801"/>
      <c r="J189" s="654"/>
      <c r="K189" s="654"/>
      <c r="L189" s="654"/>
    </row>
    <row r="190" spans="2:12" ht="14.25" customHeight="1" x14ac:dyDescent="0.35">
      <c r="B190" s="676"/>
      <c r="C190" s="676"/>
      <c r="D190" s="676"/>
      <c r="E190" s="676"/>
      <c r="F190" s="676"/>
      <c r="G190" s="676"/>
      <c r="H190" s="677"/>
      <c r="I190" s="801"/>
      <c r="J190" s="654"/>
      <c r="K190" s="654"/>
      <c r="L190" s="654"/>
    </row>
    <row r="191" spans="2:12" ht="14.25" customHeight="1" x14ac:dyDescent="0.35">
      <c r="B191" s="676"/>
      <c r="C191" s="676"/>
      <c r="D191" s="676"/>
      <c r="E191" s="676"/>
      <c r="F191" s="676"/>
      <c r="G191" s="676"/>
      <c r="H191" s="677"/>
      <c r="I191" s="801"/>
      <c r="J191" s="654"/>
      <c r="K191" s="654"/>
      <c r="L191" s="654"/>
    </row>
    <row r="192" spans="2:12" ht="14.25" customHeight="1" x14ac:dyDescent="0.35">
      <c r="B192" s="676"/>
      <c r="C192" s="676"/>
      <c r="D192" s="676"/>
      <c r="E192" s="676"/>
      <c r="F192" s="676"/>
      <c r="G192" s="676"/>
      <c r="H192" s="677"/>
      <c r="I192" s="801"/>
      <c r="J192" s="654"/>
      <c r="K192" s="654"/>
      <c r="L192" s="654"/>
    </row>
    <row r="193" spans="2:12" ht="14.25" customHeight="1" x14ac:dyDescent="0.35">
      <c r="B193" s="676"/>
      <c r="C193" s="676"/>
      <c r="D193" s="676"/>
      <c r="E193" s="676"/>
      <c r="F193" s="676"/>
      <c r="G193" s="676"/>
      <c r="H193" s="677"/>
      <c r="I193" s="801"/>
      <c r="J193" s="654"/>
      <c r="K193" s="654"/>
      <c r="L193" s="654"/>
    </row>
    <row r="194" spans="2:12" ht="14.25" customHeight="1" x14ac:dyDescent="0.35">
      <c r="B194" s="676"/>
      <c r="C194" s="676"/>
      <c r="D194" s="676"/>
      <c r="E194" s="676"/>
      <c r="F194" s="676"/>
      <c r="G194" s="676"/>
      <c r="H194" s="677"/>
      <c r="I194" s="801"/>
      <c r="J194" s="654"/>
      <c r="K194" s="654"/>
      <c r="L194" s="654"/>
    </row>
    <row r="195" spans="2:12" ht="14.25" customHeight="1" x14ac:dyDescent="0.35">
      <c r="B195" s="676"/>
      <c r="C195" s="676"/>
      <c r="D195" s="676"/>
      <c r="E195" s="676"/>
      <c r="F195" s="676"/>
      <c r="G195" s="676"/>
      <c r="H195" s="677"/>
      <c r="I195" s="801"/>
      <c r="J195" s="654"/>
      <c r="K195" s="654"/>
      <c r="L195" s="654"/>
    </row>
    <row r="196" spans="2:12" ht="14.25" customHeight="1" x14ac:dyDescent="0.35">
      <c r="B196" s="676"/>
      <c r="C196" s="676"/>
      <c r="D196" s="676"/>
      <c r="E196" s="676"/>
      <c r="F196" s="676"/>
      <c r="G196" s="676"/>
      <c r="H196" s="677"/>
      <c r="I196" s="801"/>
      <c r="J196" s="654"/>
      <c r="K196" s="654"/>
      <c r="L196" s="654"/>
    </row>
    <row r="197" spans="2:12" ht="14.25" customHeight="1" x14ac:dyDescent="0.35">
      <c r="B197" s="676"/>
      <c r="C197" s="676"/>
      <c r="D197" s="676"/>
      <c r="E197" s="676"/>
      <c r="F197" s="676"/>
      <c r="G197" s="676"/>
      <c r="H197" s="677"/>
      <c r="I197" s="801"/>
      <c r="J197" s="654"/>
      <c r="K197" s="654"/>
      <c r="L197" s="654"/>
    </row>
    <row r="198" spans="2:12" ht="14.25" customHeight="1" x14ac:dyDescent="0.35">
      <c r="B198" s="676"/>
      <c r="C198" s="676"/>
      <c r="D198" s="676"/>
      <c r="E198" s="676"/>
      <c r="F198" s="676"/>
      <c r="G198" s="676"/>
      <c r="H198" s="677"/>
      <c r="I198" s="801"/>
      <c r="J198" s="654"/>
      <c r="K198" s="654"/>
      <c r="L198" s="654"/>
    </row>
    <row r="199" spans="2:12" ht="14.25" customHeight="1" x14ac:dyDescent="0.35">
      <c r="B199" s="676"/>
      <c r="C199" s="676"/>
      <c r="D199" s="676"/>
      <c r="E199" s="676"/>
      <c r="F199" s="676"/>
      <c r="G199" s="676"/>
      <c r="H199" s="677"/>
      <c r="I199" s="801"/>
      <c r="J199" s="654"/>
      <c r="K199" s="654"/>
      <c r="L199" s="654"/>
    </row>
    <row r="200" spans="2:12" ht="14.25" customHeight="1" x14ac:dyDescent="0.35">
      <c r="B200" s="676"/>
      <c r="C200" s="676"/>
      <c r="D200" s="676"/>
      <c r="E200" s="676"/>
      <c r="F200" s="676"/>
      <c r="G200" s="676"/>
      <c r="H200" s="677"/>
      <c r="I200" s="801"/>
      <c r="J200" s="654"/>
      <c r="K200" s="654"/>
      <c r="L200" s="654"/>
    </row>
    <row r="201" spans="2:12" ht="14.25" customHeight="1" x14ac:dyDescent="0.35">
      <c r="B201" s="676"/>
      <c r="C201" s="676"/>
      <c r="D201" s="676"/>
      <c r="E201" s="676"/>
      <c r="F201" s="676"/>
      <c r="G201" s="676"/>
      <c r="H201" s="677"/>
      <c r="I201" s="801"/>
      <c r="J201" s="654"/>
      <c r="K201" s="654"/>
      <c r="L201" s="654"/>
    </row>
    <row r="202" spans="2:12" ht="14.25" customHeight="1" x14ac:dyDescent="0.35">
      <c r="B202" s="676"/>
      <c r="C202" s="676"/>
      <c r="D202" s="676"/>
      <c r="E202" s="676"/>
      <c r="F202" s="676"/>
      <c r="G202" s="676"/>
      <c r="H202" s="677"/>
      <c r="I202" s="801"/>
      <c r="J202" s="654"/>
      <c r="K202" s="654"/>
      <c r="L202" s="654"/>
    </row>
    <row r="203" spans="2:12" ht="14.25" customHeight="1" x14ac:dyDescent="0.35">
      <c r="B203" s="676"/>
      <c r="C203" s="676"/>
      <c r="D203" s="676"/>
      <c r="E203" s="676"/>
      <c r="F203" s="676"/>
      <c r="G203" s="676"/>
      <c r="H203" s="677"/>
      <c r="I203" s="801"/>
      <c r="J203" s="654"/>
      <c r="K203" s="654"/>
      <c r="L203" s="654"/>
    </row>
    <row r="204" spans="2:12" ht="14.25" customHeight="1" x14ac:dyDescent="0.35">
      <c r="B204" s="676"/>
      <c r="C204" s="676"/>
      <c r="D204" s="676"/>
      <c r="E204" s="676"/>
      <c r="F204" s="676"/>
      <c r="G204" s="676"/>
      <c r="H204" s="677"/>
      <c r="I204" s="801"/>
      <c r="J204" s="654"/>
      <c r="K204" s="654"/>
      <c r="L204" s="654"/>
    </row>
    <row r="205" spans="2:12" ht="14.25" customHeight="1" x14ac:dyDescent="0.35">
      <c r="B205" s="676"/>
      <c r="C205" s="676"/>
      <c r="D205" s="676"/>
      <c r="E205" s="676"/>
      <c r="F205" s="676"/>
      <c r="G205" s="676"/>
      <c r="H205" s="677"/>
      <c r="I205" s="801"/>
      <c r="J205" s="654"/>
      <c r="K205" s="654"/>
      <c r="L205" s="654"/>
    </row>
    <row r="206" spans="2:12" ht="14.25" customHeight="1" x14ac:dyDescent="0.35">
      <c r="B206" s="676"/>
      <c r="C206" s="676"/>
      <c r="D206" s="676"/>
      <c r="E206" s="676"/>
      <c r="F206" s="676"/>
      <c r="G206" s="676"/>
      <c r="H206" s="677"/>
      <c r="I206" s="801"/>
      <c r="J206" s="654"/>
      <c r="K206" s="654"/>
      <c r="L206" s="654"/>
    </row>
    <row r="207" spans="2:12" ht="14.25" customHeight="1" x14ac:dyDescent="0.35">
      <c r="B207" s="676"/>
      <c r="C207" s="676"/>
      <c r="D207" s="676"/>
      <c r="E207" s="676"/>
      <c r="F207" s="676"/>
      <c r="G207" s="676"/>
      <c r="H207" s="677"/>
      <c r="I207" s="801"/>
      <c r="J207" s="654"/>
      <c r="K207" s="654"/>
      <c r="L207" s="654"/>
    </row>
    <row r="208" spans="2:12" ht="14.25" customHeight="1" x14ac:dyDescent="0.35">
      <c r="B208" s="676"/>
      <c r="C208" s="676"/>
      <c r="D208" s="676"/>
      <c r="E208" s="676"/>
      <c r="F208" s="676"/>
      <c r="G208" s="676"/>
      <c r="H208" s="677"/>
      <c r="I208" s="801"/>
      <c r="J208" s="654"/>
      <c r="K208" s="654"/>
      <c r="L208" s="654"/>
    </row>
    <row r="209" spans="2:12" ht="14.25" customHeight="1" x14ac:dyDescent="0.35">
      <c r="B209" s="676"/>
      <c r="C209" s="676"/>
      <c r="D209" s="676"/>
      <c r="E209" s="676"/>
      <c r="F209" s="676"/>
      <c r="G209" s="676"/>
      <c r="H209" s="677"/>
      <c r="I209" s="801"/>
      <c r="J209" s="654"/>
      <c r="K209" s="654"/>
      <c r="L209" s="654"/>
    </row>
    <row r="210" spans="2:12" ht="14.25" customHeight="1" x14ac:dyDescent="0.35">
      <c r="B210" s="676"/>
      <c r="C210" s="676"/>
      <c r="D210" s="676"/>
      <c r="E210" s="676"/>
      <c r="F210" s="676"/>
      <c r="G210" s="676"/>
      <c r="H210" s="677"/>
      <c r="I210" s="801"/>
      <c r="J210" s="654"/>
      <c r="K210" s="654"/>
      <c r="L210" s="654"/>
    </row>
    <row r="211" spans="2:12" ht="14.25" customHeight="1" x14ac:dyDescent="0.35">
      <c r="B211" s="676"/>
      <c r="C211" s="676"/>
      <c r="D211" s="676"/>
      <c r="E211" s="676"/>
      <c r="F211" s="676"/>
      <c r="G211" s="676"/>
      <c r="H211" s="677"/>
      <c r="I211" s="801"/>
      <c r="J211" s="654"/>
      <c r="K211" s="654"/>
      <c r="L211" s="654"/>
    </row>
    <row r="212" spans="2:12" ht="14.25" customHeight="1" x14ac:dyDescent="0.35">
      <c r="B212" s="676"/>
      <c r="C212" s="676"/>
      <c r="D212" s="676"/>
      <c r="E212" s="676"/>
      <c r="F212" s="676"/>
      <c r="G212" s="676"/>
      <c r="H212" s="677"/>
      <c r="I212" s="801"/>
      <c r="J212" s="654"/>
      <c r="K212" s="654"/>
      <c r="L212" s="654"/>
    </row>
    <row r="213" spans="2:12" ht="14.25" customHeight="1" x14ac:dyDescent="0.35">
      <c r="B213" s="676"/>
      <c r="C213" s="676"/>
      <c r="D213" s="676"/>
      <c r="E213" s="676"/>
      <c r="F213" s="676"/>
      <c r="G213" s="676"/>
      <c r="H213" s="677"/>
      <c r="I213" s="801"/>
      <c r="J213" s="654"/>
      <c r="K213" s="654"/>
      <c r="L213" s="654"/>
    </row>
    <row r="214" spans="2:12" ht="14.25" customHeight="1" x14ac:dyDescent="0.35">
      <c r="B214" s="676"/>
      <c r="C214" s="676"/>
      <c r="D214" s="676"/>
      <c r="E214" s="676"/>
      <c r="F214" s="676"/>
      <c r="G214" s="676"/>
      <c r="H214" s="677"/>
      <c r="I214" s="801"/>
      <c r="J214" s="654"/>
      <c r="K214" s="654"/>
      <c r="L214" s="654"/>
    </row>
    <row r="215" spans="2:12" ht="14.25" customHeight="1" x14ac:dyDescent="0.35">
      <c r="B215" s="676"/>
      <c r="C215" s="676"/>
      <c r="D215" s="676"/>
      <c r="E215" s="676"/>
      <c r="F215" s="676"/>
      <c r="G215" s="676"/>
      <c r="H215" s="677"/>
      <c r="I215" s="801"/>
      <c r="J215" s="654"/>
      <c r="K215" s="654"/>
      <c r="L215" s="654"/>
    </row>
    <row r="216" spans="2:12" ht="14.25" customHeight="1" x14ac:dyDescent="0.35">
      <c r="B216" s="676"/>
      <c r="C216" s="676"/>
      <c r="D216" s="676"/>
      <c r="E216" s="676"/>
      <c r="F216" s="676"/>
      <c r="G216" s="676"/>
      <c r="H216" s="677"/>
      <c r="I216" s="801"/>
      <c r="J216" s="654"/>
      <c r="K216" s="654"/>
      <c r="L216" s="654"/>
    </row>
    <row r="217" spans="2:12" ht="14.25" customHeight="1" x14ac:dyDescent="0.35">
      <c r="B217" s="676"/>
      <c r="C217" s="676"/>
      <c r="D217" s="676"/>
      <c r="E217" s="676"/>
      <c r="F217" s="676"/>
      <c r="G217" s="676"/>
      <c r="H217" s="677"/>
      <c r="I217" s="801"/>
      <c r="J217" s="654"/>
      <c r="K217" s="654"/>
      <c r="L217" s="654"/>
    </row>
    <row r="218" spans="2:12" ht="14.25" customHeight="1" x14ac:dyDescent="0.35">
      <c r="B218" s="676"/>
      <c r="C218" s="676"/>
      <c r="D218" s="676"/>
      <c r="E218" s="676"/>
      <c r="F218" s="676"/>
      <c r="G218" s="676"/>
      <c r="H218" s="677"/>
      <c r="I218" s="801"/>
      <c r="J218" s="654"/>
      <c r="K218" s="654"/>
      <c r="L218" s="654"/>
    </row>
    <row r="219" spans="2:12" ht="14.25" customHeight="1" x14ac:dyDescent="0.35">
      <c r="B219" s="676"/>
      <c r="C219" s="676"/>
      <c r="D219" s="676"/>
      <c r="E219" s="676"/>
      <c r="F219" s="676"/>
      <c r="G219" s="676"/>
      <c r="H219" s="677"/>
      <c r="I219" s="801"/>
      <c r="J219" s="654"/>
      <c r="K219" s="654"/>
      <c r="L219" s="654"/>
    </row>
    <row r="220" spans="2:12" ht="14.25" customHeight="1" x14ac:dyDescent="0.35">
      <c r="B220" s="676"/>
      <c r="C220" s="676"/>
      <c r="D220" s="676"/>
      <c r="E220" s="676"/>
      <c r="F220" s="676"/>
      <c r="G220" s="676"/>
      <c r="H220" s="677"/>
      <c r="I220" s="801"/>
      <c r="J220" s="654"/>
      <c r="K220" s="654"/>
      <c r="L220" s="654"/>
    </row>
    <row r="221" spans="2:12" ht="14.25" customHeight="1" x14ac:dyDescent="0.35">
      <c r="B221" s="676"/>
      <c r="C221" s="676"/>
      <c r="D221" s="676"/>
      <c r="E221" s="676"/>
      <c r="F221" s="676"/>
      <c r="G221" s="676"/>
      <c r="H221" s="677"/>
      <c r="I221" s="801"/>
      <c r="J221" s="654"/>
      <c r="K221" s="654"/>
      <c r="L221" s="654"/>
    </row>
    <row r="222" spans="2:12" ht="14.25" customHeight="1" x14ac:dyDescent="0.35">
      <c r="B222" s="676"/>
      <c r="C222" s="676"/>
      <c r="D222" s="676"/>
      <c r="E222" s="676"/>
      <c r="F222" s="676"/>
      <c r="G222" s="676"/>
      <c r="H222" s="677"/>
      <c r="I222" s="801"/>
      <c r="J222" s="654"/>
      <c r="K222" s="654"/>
      <c r="L222" s="654"/>
    </row>
    <row r="223" spans="2:12" ht="14.25" customHeight="1" x14ac:dyDescent="0.35">
      <c r="B223" s="676"/>
      <c r="C223" s="676"/>
      <c r="D223" s="676"/>
      <c r="E223" s="676"/>
      <c r="F223" s="676"/>
      <c r="G223" s="676"/>
      <c r="H223" s="677"/>
      <c r="I223" s="801"/>
      <c r="J223" s="654"/>
      <c r="K223" s="654"/>
      <c r="L223" s="654"/>
    </row>
    <row r="224" spans="2:12" ht="14.25" customHeight="1" x14ac:dyDescent="0.35">
      <c r="B224" s="676"/>
      <c r="C224" s="676"/>
      <c r="D224" s="676"/>
      <c r="E224" s="676"/>
      <c r="F224" s="676"/>
      <c r="G224" s="676"/>
      <c r="H224" s="677"/>
      <c r="I224" s="801"/>
      <c r="J224" s="654"/>
      <c r="K224" s="654"/>
      <c r="L224" s="654"/>
    </row>
    <row r="225" spans="2:12" ht="14.25" customHeight="1" x14ac:dyDescent="0.35">
      <c r="B225" s="676"/>
      <c r="C225" s="676"/>
      <c r="D225" s="676"/>
      <c r="E225" s="676"/>
      <c r="F225" s="676"/>
      <c r="G225" s="676"/>
      <c r="H225" s="677"/>
      <c r="I225" s="801"/>
      <c r="J225" s="654"/>
      <c r="K225" s="654"/>
      <c r="L225" s="654"/>
    </row>
    <row r="226" spans="2:12" ht="14.25" customHeight="1" x14ac:dyDescent="0.35">
      <c r="B226" s="676"/>
      <c r="C226" s="676"/>
      <c r="D226" s="676"/>
      <c r="E226" s="676"/>
      <c r="F226" s="676"/>
      <c r="G226" s="676"/>
      <c r="H226" s="677"/>
      <c r="I226" s="801"/>
      <c r="J226" s="654"/>
      <c r="K226" s="654"/>
      <c r="L226" s="654"/>
    </row>
    <row r="227" spans="2:12" ht="14.25" customHeight="1" x14ac:dyDescent="0.35">
      <c r="B227" s="676"/>
      <c r="C227" s="676"/>
      <c r="D227" s="676"/>
      <c r="E227" s="676"/>
      <c r="F227" s="676"/>
      <c r="G227" s="676"/>
      <c r="H227" s="677"/>
      <c r="I227" s="801"/>
      <c r="J227" s="654"/>
      <c r="K227" s="654"/>
      <c r="L227" s="654"/>
    </row>
    <row r="228" spans="2:12" ht="14.25" customHeight="1" x14ac:dyDescent="0.35">
      <c r="B228" s="676"/>
      <c r="C228" s="676"/>
      <c r="D228" s="676"/>
      <c r="E228" s="676"/>
      <c r="F228" s="676"/>
      <c r="G228" s="676"/>
      <c r="H228" s="677"/>
      <c r="I228" s="801"/>
      <c r="J228" s="654"/>
      <c r="K228" s="654"/>
      <c r="L228" s="654"/>
    </row>
    <row r="229" spans="2:12" ht="14.25" customHeight="1" x14ac:dyDescent="0.35">
      <c r="B229" s="676"/>
      <c r="C229" s="676"/>
      <c r="D229" s="676"/>
      <c r="E229" s="676"/>
      <c r="F229" s="676"/>
      <c r="G229" s="676"/>
      <c r="H229" s="677"/>
      <c r="I229" s="801"/>
      <c r="J229" s="654"/>
      <c r="K229" s="654"/>
      <c r="L229" s="654"/>
    </row>
    <row r="230" spans="2:12" ht="14.25" customHeight="1" x14ac:dyDescent="0.35">
      <c r="B230" s="676"/>
      <c r="C230" s="676"/>
      <c r="D230" s="676"/>
      <c r="E230" s="676"/>
      <c r="F230" s="676"/>
      <c r="G230" s="676"/>
      <c r="H230" s="677"/>
      <c r="I230" s="801"/>
      <c r="J230" s="654"/>
      <c r="K230" s="654"/>
      <c r="L230" s="654"/>
    </row>
    <row r="231" spans="2:12" ht="14.25" customHeight="1" x14ac:dyDescent="0.35">
      <c r="B231" s="676"/>
      <c r="C231" s="676"/>
      <c r="D231" s="676"/>
      <c r="E231" s="676"/>
      <c r="F231" s="676"/>
      <c r="G231" s="676"/>
      <c r="H231" s="677"/>
      <c r="I231" s="801"/>
      <c r="J231" s="654"/>
      <c r="K231" s="654"/>
      <c r="L231" s="654"/>
    </row>
    <row r="232" spans="2:12" ht="14.25" customHeight="1" x14ac:dyDescent="0.35">
      <c r="B232" s="676"/>
      <c r="C232" s="676"/>
      <c r="D232" s="676"/>
      <c r="E232" s="676"/>
      <c r="F232" s="676"/>
      <c r="G232" s="676"/>
      <c r="H232" s="677"/>
      <c r="I232" s="801"/>
      <c r="J232" s="654"/>
      <c r="K232" s="654"/>
      <c r="L232" s="654"/>
    </row>
    <row r="233" spans="2:12" ht="14.25" customHeight="1" x14ac:dyDescent="0.35">
      <c r="B233" s="676"/>
      <c r="C233" s="676"/>
      <c r="D233" s="676"/>
      <c r="E233" s="676"/>
      <c r="F233" s="676"/>
      <c r="G233" s="676"/>
      <c r="H233" s="677"/>
      <c r="I233" s="801"/>
      <c r="J233" s="654"/>
      <c r="K233" s="654"/>
      <c r="L233" s="654"/>
    </row>
    <row r="234" spans="2:12" ht="14.25" customHeight="1" x14ac:dyDescent="0.35">
      <c r="B234" s="676"/>
      <c r="C234" s="676"/>
      <c r="D234" s="676"/>
      <c r="E234" s="676"/>
      <c r="F234" s="676"/>
      <c r="G234" s="676"/>
      <c r="H234" s="677"/>
      <c r="I234" s="801"/>
      <c r="J234" s="654"/>
      <c r="K234" s="654"/>
      <c r="L234" s="654"/>
    </row>
    <row r="235" spans="2:12" ht="14.25" customHeight="1" x14ac:dyDescent="0.35">
      <c r="B235" s="676"/>
      <c r="C235" s="676"/>
      <c r="D235" s="676"/>
      <c r="E235" s="676"/>
      <c r="F235" s="676"/>
      <c r="G235" s="676"/>
      <c r="H235" s="677"/>
      <c r="I235" s="801"/>
      <c r="J235" s="654"/>
      <c r="K235" s="654"/>
      <c r="L235" s="654"/>
    </row>
    <row r="236" spans="2:12" ht="14.25" customHeight="1" x14ac:dyDescent="0.35">
      <c r="B236" s="676"/>
      <c r="C236" s="676"/>
      <c r="D236" s="676"/>
      <c r="E236" s="676"/>
      <c r="F236" s="676"/>
      <c r="G236" s="676"/>
      <c r="H236" s="677"/>
      <c r="I236" s="801"/>
      <c r="J236" s="654"/>
      <c r="K236" s="654"/>
      <c r="L236" s="654"/>
    </row>
    <row r="237" spans="2:12" ht="14.25" customHeight="1" x14ac:dyDescent="0.35">
      <c r="B237" s="676"/>
      <c r="C237" s="676"/>
      <c r="D237" s="676"/>
      <c r="E237" s="676"/>
      <c r="F237" s="676"/>
      <c r="G237" s="676"/>
      <c r="H237" s="677"/>
      <c r="I237" s="801"/>
      <c r="J237" s="654"/>
      <c r="K237" s="654"/>
      <c r="L237" s="654"/>
    </row>
    <row r="238" spans="2:12" ht="14.25" customHeight="1" x14ac:dyDescent="0.35">
      <c r="B238" s="676"/>
      <c r="C238" s="676"/>
      <c r="D238" s="676"/>
      <c r="E238" s="676"/>
      <c r="F238" s="676"/>
      <c r="G238" s="676"/>
      <c r="H238" s="677"/>
      <c r="I238" s="801"/>
      <c r="J238" s="654"/>
      <c r="K238" s="654"/>
      <c r="L238" s="654"/>
    </row>
    <row r="239" spans="2:12" ht="14.25" customHeight="1" x14ac:dyDescent="0.35">
      <c r="B239" s="676"/>
      <c r="C239" s="676"/>
      <c r="D239" s="676"/>
      <c r="E239" s="676"/>
      <c r="F239" s="676"/>
      <c r="G239" s="676"/>
      <c r="H239" s="677"/>
      <c r="I239" s="801"/>
      <c r="J239" s="654"/>
      <c r="K239" s="654"/>
      <c r="L239" s="654"/>
    </row>
    <row r="240" spans="2:12" ht="14.25" customHeight="1" x14ac:dyDescent="0.35">
      <c r="B240" s="676"/>
      <c r="C240" s="676"/>
      <c r="D240" s="676"/>
      <c r="E240" s="676"/>
      <c r="F240" s="676"/>
      <c r="G240" s="676"/>
      <c r="H240" s="677"/>
      <c r="I240" s="801"/>
      <c r="J240" s="654"/>
      <c r="K240" s="654"/>
      <c r="L240" s="654"/>
    </row>
    <row r="241" spans="2:12" ht="14.25" customHeight="1" x14ac:dyDescent="0.35">
      <c r="B241" s="676"/>
      <c r="C241" s="676"/>
      <c r="D241" s="676"/>
      <c r="E241" s="676"/>
      <c r="F241" s="676"/>
      <c r="G241" s="676"/>
      <c r="H241" s="677"/>
      <c r="I241" s="801"/>
      <c r="J241" s="654"/>
      <c r="K241" s="654"/>
      <c r="L241" s="654"/>
    </row>
    <row r="242" spans="2:12" ht="14.25" customHeight="1" x14ac:dyDescent="0.35">
      <c r="B242" s="676"/>
      <c r="C242" s="676"/>
      <c r="D242" s="676"/>
      <c r="E242" s="676"/>
      <c r="F242" s="676"/>
      <c r="G242" s="676"/>
      <c r="H242" s="677"/>
      <c r="I242" s="801"/>
      <c r="J242" s="654"/>
      <c r="K242" s="654"/>
      <c r="L242" s="654"/>
    </row>
    <row r="243" spans="2:12" ht="14.25" customHeight="1" x14ac:dyDescent="0.35">
      <c r="B243" s="676"/>
      <c r="C243" s="676"/>
      <c r="D243" s="676"/>
      <c r="E243" s="676"/>
      <c r="F243" s="676"/>
      <c r="G243" s="676"/>
      <c r="H243" s="677"/>
      <c r="I243" s="801"/>
      <c r="J243" s="654"/>
      <c r="K243" s="654"/>
      <c r="L243" s="654"/>
    </row>
    <row r="244" spans="2:12" ht="14.25" customHeight="1" x14ac:dyDescent="0.35">
      <c r="B244" s="676"/>
      <c r="C244" s="676"/>
      <c r="D244" s="676"/>
      <c r="E244" s="676"/>
      <c r="F244" s="676"/>
      <c r="G244" s="676"/>
      <c r="H244" s="677"/>
      <c r="I244" s="801"/>
      <c r="J244" s="654"/>
      <c r="K244" s="654"/>
      <c r="L244" s="654"/>
    </row>
    <row r="245" spans="2:12" ht="14.25" customHeight="1" x14ac:dyDescent="0.35">
      <c r="B245" s="676"/>
      <c r="C245" s="676"/>
      <c r="D245" s="676"/>
      <c r="E245" s="676"/>
      <c r="F245" s="676"/>
      <c r="G245" s="676"/>
      <c r="H245" s="677"/>
      <c r="I245" s="801"/>
      <c r="J245" s="654"/>
      <c r="K245" s="654"/>
      <c r="L245" s="654"/>
    </row>
    <row r="246" spans="2:12" ht="14.25" customHeight="1" x14ac:dyDescent="0.35">
      <c r="B246" s="676"/>
      <c r="C246" s="676"/>
      <c r="D246" s="676"/>
      <c r="E246" s="676"/>
      <c r="F246" s="676"/>
      <c r="G246" s="676"/>
      <c r="H246" s="677"/>
      <c r="I246" s="801"/>
      <c r="J246" s="654"/>
      <c r="K246" s="654"/>
      <c r="L246" s="654"/>
    </row>
    <row r="247" spans="2:12" ht="14.25" customHeight="1" x14ac:dyDescent="0.35">
      <c r="B247" s="676"/>
      <c r="C247" s="676"/>
      <c r="D247" s="676"/>
      <c r="E247" s="676"/>
      <c r="F247" s="676"/>
      <c r="G247" s="676"/>
      <c r="H247" s="677"/>
      <c r="I247" s="801"/>
      <c r="J247" s="654"/>
      <c r="K247" s="654"/>
      <c r="L247" s="654"/>
    </row>
    <row r="248" spans="2:12" ht="14.25" customHeight="1" x14ac:dyDescent="0.35">
      <c r="B248" s="676"/>
      <c r="C248" s="676"/>
      <c r="D248" s="676"/>
      <c r="E248" s="676"/>
      <c r="F248" s="676"/>
      <c r="G248" s="676"/>
      <c r="H248" s="677"/>
      <c r="I248" s="801"/>
      <c r="J248" s="654"/>
      <c r="K248" s="654"/>
      <c r="L248" s="654"/>
    </row>
    <row r="249" spans="2:12" ht="14.25" customHeight="1" x14ac:dyDescent="0.35">
      <c r="B249" s="676"/>
      <c r="C249" s="676"/>
      <c r="D249" s="676"/>
      <c r="E249" s="676"/>
      <c r="F249" s="676"/>
      <c r="G249" s="676"/>
      <c r="H249" s="677"/>
      <c r="I249" s="801"/>
      <c r="J249" s="654"/>
      <c r="K249" s="654"/>
      <c r="L249" s="654"/>
    </row>
    <row r="250" spans="2:12" ht="14.25" customHeight="1" x14ac:dyDescent="0.35">
      <c r="B250" s="676"/>
      <c r="C250" s="676"/>
      <c r="D250" s="676"/>
      <c r="E250" s="676"/>
      <c r="F250" s="676"/>
      <c r="G250" s="676"/>
      <c r="H250" s="677"/>
      <c r="I250" s="801"/>
      <c r="J250" s="654"/>
      <c r="K250" s="654"/>
      <c r="L250" s="654"/>
    </row>
    <row r="251" spans="2:12" ht="14.25" customHeight="1" x14ac:dyDescent="0.35">
      <c r="B251" s="676"/>
      <c r="C251" s="676"/>
      <c r="D251" s="676"/>
      <c r="E251" s="676"/>
      <c r="F251" s="676"/>
      <c r="G251" s="676"/>
      <c r="H251" s="677"/>
      <c r="I251" s="801"/>
      <c r="J251" s="654"/>
      <c r="K251" s="654"/>
      <c r="L251" s="654"/>
    </row>
    <row r="252" spans="2:12" ht="14.25" customHeight="1" x14ac:dyDescent="0.35">
      <c r="B252" s="676"/>
      <c r="C252" s="676"/>
      <c r="D252" s="676"/>
      <c r="E252" s="676"/>
      <c r="F252" s="676"/>
      <c r="G252" s="676"/>
      <c r="H252" s="677"/>
      <c r="I252" s="801"/>
      <c r="J252" s="654"/>
      <c r="K252" s="654"/>
      <c r="L252" s="654"/>
    </row>
    <row r="253" spans="2:12" ht="14.25" customHeight="1" x14ac:dyDescent="0.35">
      <c r="B253" s="676"/>
      <c r="C253" s="676"/>
      <c r="D253" s="676"/>
      <c r="E253" s="676"/>
      <c r="F253" s="676"/>
      <c r="G253" s="676"/>
      <c r="H253" s="677"/>
      <c r="I253" s="801"/>
      <c r="J253" s="654"/>
      <c r="K253" s="654"/>
      <c r="L253" s="654"/>
    </row>
    <row r="254" spans="2:12" ht="14.25" customHeight="1" x14ac:dyDescent="0.35">
      <c r="B254" s="676"/>
      <c r="C254" s="676"/>
      <c r="D254" s="676"/>
      <c r="E254" s="676"/>
      <c r="F254" s="676"/>
      <c r="G254" s="676"/>
      <c r="H254" s="677"/>
      <c r="I254" s="801"/>
      <c r="J254" s="654"/>
      <c r="K254" s="654"/>
      <c r="L254" s="654"/>
    </row>
    <row r="255" spans="2:12" ht="14.25" customHeight="1" x14ac:dyDescent="0.35">
      <c r="B255" s="676"/>
      <c r="C255" s="676"/>
      <c r="D255" s="676"/>
      <c r="E255" s="676"/>
      <c r="F255" s="676"/>
      <c r="G255" s="676"/>
      <c r="H255" s="677"/>
      <c r="I255" s="801"/>
      <c r="J255" s="654"/>
      <c r="K255" s="654"/>
      <c r="L255" s="654"/>
    </row>
    <row r="256" spans="2:12" ht="14.25" customHeight="1" x14ac:dyDescent="0.35">
      <c r="B256" s="676"/>
      <c r="C256" s="676"/>
      <c r="D256" s="676"/>
      <c r="E256" s="676"/>
      <c r="F256" s="676"/>
      <c r="G256" s="676"/>
      <c r="H256" s="677"/>
      <c r="I256" s="801"/>
      <c r="J256" s="654"/>
      <c r="K256" s="654"/>
      <c r="L256" s="654"/>
    </row>
    <row r="257" spans="2:12" ht="14.25" customHeight="1" x14ac:dyDescent="0.35">
      <c r="B257" s="676"/>
      <c r="C257" s="676"/>
      <c r="D257" s="676"/>
      <c r="E257" s="676"/>
      <c r="F257" s="676"/>
      <c r="G257" s="676"/>
      <c r="H257" s="677"/>
      <c r="I257" s="801"/>
      <c r="J257" s="654"/>
      <c r="K257" s="654"/>
      <c r="L257" s="654"/>
    </row>
    <row r="258" spans="2:12" ht="14.25" customHeight="1" x14ac:dyDescent="0.35">
      <c r="B258" s="676"/>
      <c r="C258" s="676"/>
      <c r="D258" s="676"/>
      <c r="E258" s="676"/>
      <c r="F258" s="676"/>
      <c r="G258" s="676"/>
      <c r="H258" s="677"/>
      <c r="I258" s="801"/>
      <c r="J258" s="654"/>
      <c r="K258" s="654"/>
      <c r="L258" s="654"/>
    </row>
    <row r="259" spans="2:12" ht="14.25" customHeight="1" x14ac:dyDescent="0.35">
      <c r="B259" s="676"/>
      <c r="C259" s="676"/>
      <c r="D259" s="676"/>
      <c r="E259" s="676"/>
      <c r="F259" s="676"/>
      <c r="G259" s="676"/>
      <c r="H259" s="677"/>
      <c r="I259" s="801"/>
      <c r="J259" s="654"/>
      <c r="K259" s="654"/>
      <c r="L259" s="654"/>
    </row>
    <row r="260" spans="2:12" ht="14.25" customHeight="1" x14ac:dyDescent="0.35">
      <c r="B260" s="676"/>
      <c r="C260" s="676"/>
      <c r="D260" s="676"/>
      <c r="E260" s="676"/>
      <c r="F260" s="676"/>
      <c r="G260" s="676"/>
      <c r="H260" s="677"/>
      <c r="I260" s="801"/>
      <c r="J260" s="654"/>
      <c r="K260" s="654"/>
      <c r="L260" s="654"/>
    </row>
    <row r="261" spans="2:12" ht="14.25" customHeight="1" x14ac:dyDescent="0.35">
      <c r="B261" s="676"/>
      <c r="C261" s="676"/>
      <c r="D261" s="676"/>
      <c r="E261" s="676"/>
      <c r="F261" s="676"/>
      <c r="G261" s="676"/>
      <c r="H261" s="677"/>
      <c r="I261" s="801"/>
      <c r="J261" s="654"/>
      <c r="K261" s="654"/>
      <c r="L261" s="654"/>
    </row>
    <row r="262" spans="2:12" ht="14.25" customHeight="1" x14ac:dyDescent="0.35">
      <c r="B262" s="676"/>
      <c r="C262" s="676"/>
      <c r="D262" s="676"/>
      <c r="E262" s="676"/>
      <c r="F262" s="676"/>
      <c r="G262" s="676"/>
      <c r="H262" s="677"/>
      <c r="I262" s="801"/>
      <c r="J262" s="654"/>
      <c r="K262" s="654"/>
      <c r="L262" s="654"/>
    </row>
    <row r="263" spans="2:12" ht="14.25" customHeight="1" x14ac:dyDescent="0.35">
      <c r="B263" s="676"/>
      <c r="C263" s="676"/>
      <c r="D263" s="676"/>
      <c r="E263" s="676"/>
      <c r="F263" s="676"/>
      <c r="G263" s="676"/>
      <c r="H263" s="677"/>
      <c r="I263" s="801"/>
      <c r="J263" s="654"/>
      <c r="K263" s="654"/>
      <c r="L263" s="654"/>
    </row>
    <row r="264" spans="2:12" ht="14.25" customHeight="1" x14ac:dyDescent="0.35">
      <c r="B264" s="676"/>
      <c r="C264" s="676"/>
      <c r="D264" s="676"/>
      <c r="E264" s="676"/>
      <c r="F264" s="676"/>
      <c r="G264" s="676"/>
      <c r="H264" s="677"/>
      <c r="I264" s="801"/>
      <c r="J264" s="654"/>
      <c r="K264" s="654"/>
      <c r="L264" s="654"/>
    </row>
    <row r="265" spans="2:12" ht="14.25" customHeight="1" x14ac:dyDescent="0.35">
      <c r="B265" s="676"/>
      <c r="C265" s="676"/>
      <c r="D265" s="676"/>
      <c r="E265" s="676"/>
      <c r="F265" s="676"/>
      <c r="G265" s="676"/>
      <c r="H265" s="677"/>
      <c r="I265" s="801"/>
      <c r="J265" s="654"/>
      <c r="K265" s="654"/>
      <c r="L265" s="654"/>
    </row>
    <row r="266" spans="2:12" ht="14.25" customHeight="1" x14ac:dyDescent="0.35">
      <c r="B266" s="676"/>
      <c r="C266" s="676"/>
      <c r="D266" s="676"/>
      <c r="E266" s="676"/>
      <c r="F266" s="676"/>
      <c r="G266" s="676"/>
      <c r="H266" s="677"/>
      <c r="I266" s="801"/>
      <c r="J266" s="654"/>
      <c r="K266" s="654"/>
      <c r="L266" s="654"/>
    </row>
    <row r="267" spans="2:12" ht="14.25" customHeight="1" x14ac:dyDescent="0.35">
      <c r="B267" s="676"/>
      <c r="C267" s="676"/>
      <c r="D267" s="676"/>
      <c r="E267" s="676"/>
      <c r="F267" s="676"/>
      <c r="G267" s="676"/>
      <c r="H267" s="677"/>
      <c r="I267" s="801"/>
      <c r="J267" s="654"/>
      <c r="K267" s="654"/>
      <c r="L267" s="654"/>
    </row>
    <row r="268" spans="2:12" ht="14.25" customHeight="1" x14ac:dyDescent="0.35">
      <c r="B268" s="676"/>
      <c r="C268" s="676"/>
      <c r="D268" s="676"/>
      <c r="E268" s="676"/>
      <c r="F268" s="676"/>
      <c r="G268" s="676"/>
      <c r="H268" s="677"/>
      <c r="I268" s="801"/>
      <c r="J268" s="654"/>
      <c r="K268" s="654"/>
      <c r="L268" s="654"/>
    </row>
    <row r="269" spans="2:12" ht="14.25" customHeight="1" x14ac:dyDescent="0.35">
      <c r="B269" s="676"/>
      <c r="C269" s="676"/>
      <c r="D269" s="676"/>
      <c r="E269" s="676"/>
      <c r="F269" s="676"/>
      <c r="G269" s="676"/>
      <c r="H269" s="677"/>
      <c r="I269" s="801"/>
      <c r="J269" s="654"/>
      <c r="K269" s="654"/>
      <c r="L269" s="654"/>
    </row>
    <row r="270" spans="2:12" ht="14.25" customHeight="1" x14ac:dyDescent="0.35">
      <c r="B270" s="676"/>
      <c r="C270" s="676"/>
      <c r="D270" s="676"/>
      <c r="E270" s="676"/>
      <c r="F270" s="676"/>
      <c r="G270" s="676"/>
      <c r="H270" s="677"/>
      <c r="I270" s="801"/>
      <c r="J270" s="654"/>
      <c r="K270" s="654"/>
      <c r="L270" s="654"/>
    </row>
    <row r="271" spans="2:12" ht="14.25" customHeight="1" x14ac:dyDescent="0.35">
      <c r="B271" s="676"/>
      <c r="C271" s="676"/>
      <c r="D271" s="676"/>
      <c r="E271" s="676"/>
      <c r="F271" s="676"/>
      <c r="G271" s="676"/>
      <c r="H271" s="677"/>
      <c r="I271" s="801"/>
      <c r="J271" s="654"/>
      <c r="K271" s="654"/>
      <c r="L271" s="654"/>
    </row>
    <row r="272" spans="2:12" ht="14.25" customHeight="1" x14ac:dyDescent="0.35">
      <c r="B272" s="676"/>
      <c r="C272" s="676"/>
      <c r="D272" s="676"/>
      <c r="E272" s="676"/>
      <c r="F272" s="676"/>
      <c r="G272" s="676"/>
      <c r="H272" s="677"/>
      <c r="I272" s="801"/>
      <c r="J272" s="654"/>
      <c r="K272" s="654"/>
      <c r="L272" s="654"/>
    </row>
    <row r="273" spans="2:12" ht="14.25" customHeight="1" x14ac:dyDescent="0.35">
      <c r="B273" s="676"/>
      <c r="C273" s="676"/>
      <c r="D273" s="676"/>
      <c r="E273" s="676"/>
      <c r="F273" s="676"/>
      <c r="G273" s="676"/>
      <c r="H273" s="677"/>
      <c r="I273" s="801"/>
      <c r="J273" s="654"/>
      <c r="K273" s="654"/>
      <c r="L273" s="654"/>
    </row>
    <row r="274" spans="2:12" ht="14.25" customHeight="1" x14ac:dyDescent="0.35">
      <c r="B274" s="676"/>
      <c r="C274" s="676"/>
      <c r="D274" s="676"/>
      <c r="E274" s="676"/>
      <c r="F274" s="676"/>
      <c r="G274" s="676"/>
      <c r="H274" s="677"/>
      <c r="I274" s="801"/>
      <c r="J274" s="654"/>
      <c r="K274" s="654"/>
      <c r="L274" s="654"/>
    </row>
    <row r="275" spans="2:12" ht="14.25" customHeight="1" x14ac:dyDescent="0.35">
      <c r="B275" s="676"/>
      <c r="C275" s="676"/>
      <c r="D275" s="676"/>
      <c r="E275" s="676"/>
      <c r="F275" s="676"/>
      <c r="G275" s="676"/>
      <c r="H275" s="677"/>
      <c r="I275" s="801"/>
      <c r="J275" s="654"/>
      <c r="K275" s="654"/>
      <c r="L275" s="654"/>
    </row>
    <row r="276" spans="2:12" ht="14.25" customHeight="1" x14ac:dyDescent="0.35">
      <c r="B276" s="676"/>
      <c r="C276" s="676"/>
      <c r="D276" s="676"/>
      <c r="E276" s="676"/>
      <c r="F276" s="676"/>
      <c r="G276" s="676"/>
      <c r="H276" s="677"/>
      <c r="I276" s="801"/>
      <c r="J276" s="654"/>
      <c r="K276" s="654"/>
      <c r="L276" s="654"/>
    </row>
    <row r="277" spans="2:12" ht="14.25" customHeight="1" x14ac:dyDescent="0.35">
      <c r="B277" s="676"/>
      <c r="C277" s="676"/>
      <c r="D277" s="676"/>
      <c r="E277" s="676"/>
      <c r="F277" s="676"/>
      <c r="G277" s="676"/>
      <c r="H277" s="677"/>
      <c r="I277" s="801"/>
      <c r="J277" s="654"/>
      <c r="K277" s="654"/>
      <c r="L277" s="654"/>
    </row>
    <row r="278" spans="2:12" ht="14.25" customHeight="1" x14ac:dyDescent="0.35">
      <c r="B278" s="676"/>
      <c r="C278" s="676"/>
      <c r="D278" s="676"/>
      <c r="E278" s="676"/>
      <c r="F278" s="676"/>
      <c r="G278" s="676"/>
      <c r="H278" s="677"/>
      <c r="I278" s="801"/>
      <c r="J278" s="654"/>
      <c r="K278" s="654"/>
      <c r="L278" s="654"/>
    </row>
    <row r="279" spans="2:12" ht="14.25" customHeight="1" x14ac:dyDescent="0.35">
      <c r="B279" s="676"/>
      <c r="C279" s="676"/>
      <c r="D279" s="676"/>
      <c r="E279" s="676"/>
      <c r="F279" s="676"/>
      <c r="G279" s="676"/>
      <c r="H279" s="677"/>
      <c r="I279" s="801"/>
      <c r="J279" s="654"/>
      <c r="K279" s="654"/>
      <c r="L279" s="654"/>
    </row>
    <row r="280" spans="2:12" ht="14.25" customHeight="1" x14ac:dyDescent="0.35">
      <c r="B280" s="676"/>
      <c r="C280" s="676"/>
      <c r="D280" s="676"/>
      <c r="E280" s="676"/>
      <c r="F280" s="676"/>
      <c r="G280" s="676"/>
      <c r="H280" s="677"/>
      <c r="I280" s="801"/>
      <c r="J280" s="654"/>
      <c r="K280" s="654"/>
      <c r="L280" s="654"/>
    </row>
    <row r="281" spans="2:12" ht="14.25" customHeight="1" x14ac:dyDescent="0.35">
      <c r="B281" s="676"/>
      <c r="C281" s="676"/>
      <c r="D281" s="676"/>
      <c r="E281" s="676"/>
      <c r="F281" s="676"/>
      <c r="G281" s="676"/>
      <c r="H281" s="677"/>
      <c r="I281" s="801"/>
      <c r="J281" s="654"/>
      <c r="K281" s="654"/>
      <c r="L281" s="654"/>
    </row>
    <row r="282" spans="2:12" ht="14.25" customHeight="1" x14ac:dyDescent="0.35">
      <c r="B282" s="676"/>
      <c r="C282" s="676"/>
      <c r="D282" s="676"/>
      <c r="E282" s="676"/>
      <c r="F282" s="676"/>
      <c r="G282" s="676"/>
      <c r="H282" s="677"/>
      <c r="I282" s="801"/>
      <c r="J282" s="654"/>
      <c r="K282" s="654"/>
      <c r="L282" s="654"/>
    </row>
    <row r="283" spans="2:12" ht="14.25" customHeight="1" x14ac:dyDescent="0.35">
      <c r="B283" s="676"/>
      <c r="C283" s="676"/>
      <c r="D283" s="676"/>
      <c r="E283" s="676"/>
      <c r="F283" s="676"/>
      <c r="G283" s="676"/>
      <c r="H283" s="677"/>
      <c r="I283" s="801"/>
      <c r="J283" s="654"/>
      <c r="K283" s="654"/>
      <c r="L283" s="654"/>
    </row>
    <row r="284" spans="2:12" ht="14.25" customHeight="1" x14ac:dyDescent="0.35">
      <c r="B284" s="676"/>
      <c r="C284" s="676"/>
      <c r="D284" s="676"/>
      <c r="E284" s="676"/>
      <c r="F284" s="676"/>
      <c r="G284" s="676"/>
      <c r="H284" s="677"/>
      <c r="I284" s="801"/>
      <c r="J284" s="654"/>
      <c r="K284" s="654"/>
      <c r="L284" s="654"/>
    </row>
    <row r="285" spans="2:12" ht="14.25" customHeight="1" x14ac:dyDescent="0.35">
      <c r="B285" s="676"/>
      <c r="C285" s="676"/>
      <c r="D285" s="676"/>
      <c r="E285" s="676"/>
      <c r="F285" s="676"/>
      <c r="G285" s="676"/>
      <c r="H285" s="677"/>
      <c r="I285" s="801"/>
      <c r="J285" s="654"/>
      <c r="K285" s="654"/>
      <c r="L285" s="654"/>
    </row>
    <row r="286" spans="2:12" ht="14.25" customHeight="1" x14ac:dyDescent="0.35">
      <c r="B286" s="676"/>
      <c r="C286" s="676"/>
      <c r="D286" s="676"/>
      <c r="E286" s="676"/>
      <c r="F286" s="676"/>
      <c r="G286" s="676"/>
      <c r="H286" s="677"/>
      <c r="I286" s="801"/>
      <c r="J286" s="654"/>
      <c r="K286" s="654"/>
      <c r="L286" s="654"/>
    </row>
    <row r="287" spans="2:12" ht="14.25" customHeight="1" x14ac:dyDescent="0.35">
      <c r="B287" s="676"/>
      <c r="C287" s="676"/>
      <c r="D287" s="676"/>
      <c r="E287" s="676"/>
      <c r="F287" s="676"/>
      <c r="G287" s="676"/>
      <c r="H287" s="677"/>
      <c r="I287" s="801"/>
      <c r="J287" s="654"/>
      <c r="K287" s="654"/>
      <c r="L287" s="654"/>
    </row>
    <row r="288" spans="2:12" ht="14.25" customHeight="1" x14ac:dyDescent="0.35">
      <c r="B288" s="676"/>
      <c r="C288" s="676"/>
      <c r="D288" s="676"/>
      <c r="E288" s="676"/>
      <c r="F288" s="676"/>
      <c r="G288" s="676"/>
      <c r="H288" s="677"/>
      <c r="I288" s="801"/>
      <c r="J288" s="654"/>
      <c r="K288" s="654"/>
      <c r="L288" s="654"/>
    </row>
    <row r="289" spans="2:12" ht="14.25" customHeight="1" x14ac:dyDescent="0.35">
      <c r="B289" s="676"/>
      <c r="C289" s="676"/>
      <c r="D289" s="676"/>
      <c r="E289" s="676"/>
      <c r="F289" s="676"/>
      <c r="G289" s="676"/>
      <c r="H289" s="677"/>
      <c r="I289" s="801"/>
      <c r="J289" s="654"/>
      <c r="K289" s="654"/>
      <c r="L289" s="654"/>
    </row>
    <row r="290" spans="2:12" ht="14.25" customHeight="1" x14ac:dyDescent="0.35">
      <c r="B290" s="676"/>
      <c r="C290" s="676"/>
      <c r="D290" s="676"/>
      <c r="E290" s="676"/>
      <c r="F290" s="676"/>
      <c r="G290" s="676"/>
      <c r="H290" s="677"/>
      <c r="I290" s="801"/>
      <c r="J290" s="654"/>
      <c r="K290" s="654"/>
      <c r="L290" s="654"/>
    </row>
    <row r="291" spans="2:12" ht="14.25" customHeight="1" x14ac:dyDescent="0.35">
      <c r="B291" s="676"/>
      <c r="C291" s="676"/>
      <c r="D291" s="676"/>
      <c r="E291" s="676"/>
      <c r="F291" s="676"/>
      <c r="G291" s="676"/>
      <c r="H291" s="677"/>
      <c r="I291" s="801"/>
      <c r="J291" s="654"/>
      <c r="K291" s="654"/>
      <c r="L291" s="654"/>
    </row>
    <row r="292" spans="2:12" ht="14.25" customHeight="1" x14ac:dyDescent="0.35">
      <c r="B292" s="676"/>
      <c r="C292" s="676"/>
      <c r="D292" s="676"/>
      <c r="E292" s="676"/>
      <c r="F292" s="676"/>
      <c r="G292" s="676"/>
      <c r="H292" s="677"/>
      <c r="I292" s="801"/>
      <c r="J292" s="654"/>
      <c r="K292" s="654"/>
      <c r="L292" s="654"/>
    </row>
    <row r="293" spans="2:12" ht="14.25" customHeight="1" x14ac:dyDescent="0.35">
      <c r="B293" s="676"/>
      <c r="C293" s="676"/>
      <c r="D293" s="676"/>
      <c r="E293" s="676"/>
      <c r="F293" s="676"/>
      <c r="G293" s="676"/>
      <c r="H293" s="677"/>
      <c r="I293" s="801"/>
      <c r="J293" s="654"/>
      <c r="K293" s="654"/>
      <c r="L293" s="654"/>
    </row>
    <row r="294" spans="2:12" ht="14.25" customHeight="1" x14ac:dyDescent="0.35">
      <c r="B294" s="676"/>
      <c r="C294" s="676"/>
      <c r="D294" s="676"/>
      <c r="E294" s="676"/>
      <c r="F294" s="676"/>
      <c r="G294" s="676"/>
      <c r="H294" s="677"/>
      <c r="I294" s="801"/>
      <c r="J294" s="654"/>
      <c r="K294" s="654"/>
      <c r="L294" s="654"/>
    </row>
    <row r="295" spans="2:12" ht="14.25" customHeight="1" x14ac:dyDescent="0.35">
      <c r="B295" s="676"/>
      <c r="C295" s="676"/>
      <c r="D295" s="676"/>
      <c r="E295" s="676"/>
      <c r="F295" s="676"/>
      <c r="G295" s="676"/>
      <c r="H295" s="677"/>
      <c r="I295" s="801"/>
      <c r="J295" s="654"/>
      <c r="K295" s="654"/>
      <c r="L295" s="654"/>
    </row>
    <row r="296" spans="2:12" ht="14.25" customHeight="1" x14ac:dyDescent="0.35">
      <c r="B296" s="676"/>
      <c r="C296" s="676"/>
      <c r="D296" s="676"/>
      <c r="E296" s="676"/>
      <c r="F296" s="676"/>
      <c r="G296" s="676"/>
      <c r="H296" s="677"/>
      <c r="I296" s="801"/>
      <c r="J296" s="654"/>
      <c r="K296" s="654"/>
      <c r="L296" s="654"/>
    </row>
    <row r="297" spans="2:12" ht="14.25" customHeight="1" x14ac:dyDescent="0.35">
      <c r="B297" s="676"/>
      <c r="C297" s="676"/>
      <c r="D297" s="676"/>
      <c r="E297" s="676"/>
      <c r="F297" s="676"/>
      <c r="G297" s="676"/>
      <c r="H297" s="677"/>
      <c r="I297" s="801"/>
      <c r="J297" s="654"/>
      <c r="K297" s="654"/>
      <c r="L297" s="654"/>
    </row>
    <row r="298" spans="2:12" ht="14.25" customHeight="1" x14ac:dyDescent="0.35">
      <c r="B298" s="676"/>
      <c r="C298" s="676"/>
      <c r="D298" s="676"/>
      <c r="E298" s="676"/>
      <c r="F298" s="676"/>
      <c r="G298" s="676"/>
      <c r="H298" s="677"/>
      <c r="I298" s="801"/>
      <c r="J298" s="654"/>
      <c r="K298" s="654"/>
      <c r="L298" s="654"/>
    </row>
    <row r="299" spans="2:12" ht="14.25" customHeight="1" x14ac:dyDescent="0.35">
      <c r="B299" s="676"/>
      <c r="C299" s="676"/>
      <c r="D299" s="676"/>
      <c r="E299" s="676"/>
      <c r="F299" s="676"/>
      <c r="G299" s="676"/>
      <c r="H299" s="677"/>
      <c r="I299" s="801"/>
      <c r="J299" s="654"/>
      <c r="K299" s="654"/>
      <c r="L299" s="654"/>
    </row>
    <row r="300" spans="2:12" ht="14.25" customHeight="1" x14ac:dyDescent="0.35">
      <c r="B300" s="676"/>
      <c r="C300" s="676"/>
      <c r="D300" s="676"/>
      <c r="E300" s="676"/>
      <c r="F300" s="676"/>
      <c r="G300" s="676"/>
      <c r="H300" s="677"/>
      <c r="I300" s="801"/>
      <c r="J300" s="654"/>
      <c r="K300" s="654"/>
      <c r="L300" s="654"/>
    </row>
    <row r="301" spans="2:12" ht="14.25" customHeight="1" x14ac:dyDescent="0.35">
      <c r="B301" s="676"/>
      <c r="C301" s="676"/>
      <c r="D301" s="676"/>
      <c r="E301" s="676"/>
      <c r="F301" s="676"/>
      <c r="G301" s="676"/>
      <c r="H301" s="677"/>
      <c r="I301" s="801"/>
      <c r="J301" s="654"/>
      <c r="K301" s="654"/>
      <c r="L301" s="654"/>
    </row>
    <row r="302" spans="2:12" ht="14.25" customHeight="1" x14ac:dyDescent="0.35">
      <c r="B302" s="676"/>
      <c r="C302" s="676"/>
      <c r="D302" s="676"/>
      <c r="E302" s="676"/>
      <c r="F302" s="676"/>
      <c r="G302" s="676"/>
      <c r="H302" s="677"/>
      <c r="I302" s="801"/>
      <c r="J302" s="654"/>
      <c r="K302" s="654"/>
      <c r="L302" s="654"/>
    </row>
    <row r="303" spans="2:12" ht="14.25" customHeight="1" x14ac:dyDescent="0.35">
      <c r="B303" s="676"/>
      <c r="C303" s="676"/>
      <c r="D303" s="676"/>
      <c r="E303" s="676"/>
      <c r="F303" s="676"/>
      <c r="G303" s="676"/>
      <c r="H303" s="677"/>
      <c r="I303" s="801"/>
      <c r="J303" s="654"/>
      <c r="K303" s="654"/>
      <c r="L303" s="654"/>
    </row>
    <row r="304" spans="2:12" ht="14.25" customHeight="1" x14ac:dyDescent="0.35">
      <c r="B304" s="676"/>
      <c r="C304" s="676"/>
      <c r="D304" s="676"/>
      <c r="E304" s="676"/>
      <c r="F304" s="676"/>
      <c r="G304" s="676"/>
      <c r="H304" s="677"/>
      <c r="I304" s="801"/>
      <c r="J304" s="654"/>
      <c r="K304" s="654"/>
      <c r="L304" s="654"/>
    </row>
    <row r="305" spans="2:12" ht="14.25" customHeight="1" x14ac:dyDescent="0.35">
      <c r="B305" s="676"/>
      <c r="C305" s="676"/>
      <c r="D305" s="676"/>
      <c r="E305" s="676"/>
      <c r="F305" s="676"/>
      <c r="G305" s="676"/>
      <c r="H305" s="677"/>
      <c r="I305" s="801"/>
      <c r="J305" s="654"/>
      <c r="K305" s="654"/>
      <c r="L305" s="654"/>
    </row>
    <row r="306" spans="2:12" ht="14.25" customHeight="1" x14ac:dyDescent="0.35">
      <c r="B306" s="676"/>
      <c r="C306" s="676"/>
      <c r="D306" s="676"/>
      <c r="E306" s="676"/>
      <c r="F306" s="676"/>
      <c r="G306" s="676"/>
      <c r="H306" s="677"/>
      <c r="I306" s="801"/>
      <c r="J306" s="654"/>
      <c r="K306" s="654"/>
      <c r="L306" s="654"/>
    </row>
    <row r="307" spans="2:12" ht="14.25" customHeight="1" x14ac:dyDescent="0.35">
      <c r="B307" s="676"/>
      <c r="C307" s="676"/>
      <c r="D307" s="676"/>
      <c r="E307" s="676"/>
      <c r="F307" s="676"/>
      <c r="G307" s="676"/>
      <c r="H307" s="677"/>
      <c r="I307" s="801"/>
      <c r="J307" s="654"/>
      <c r="K307" s="654"/>
      <c r="L307" s="654"/>
    </row>
    <row r="308" spans="2:12" ht="14.25" customHeight="1" x14ac:dyDescent="0.35">
      <c r="B308" s="676"/>
      <c r="C308" s="676"/>
      <c r="D308" s="676"/>
      <c r="E308" s="676"/>
      <c r="F308" s="676"/>
      <c r="G308" s="676"/>
      <c r="H308" s="677"/>
      <c r="I308" s="801"/>
      <c r="J308" s="654"/>
      <c r="K308" s="654"/>
      <c r="L308" s="654"/>
    </row>
    <row r="309" spans="2:12" ht="14.25" customHeight="1" x14ac:dyDescent="0.35">
      <c r="B309" s="676"/>
      <c r="C309" s="676"/>
      <c r="D309" s="676"/>
      <c r="E309" s="676"/>
      <c r="F309" s="676"/>
      <c r="G309" s="676"/>
      <c r="H309" s="677"/>
      <c r="I309" s="801"/>
      <c r="J309" s="654"/>
      <c r="K309" s="654"/>
      <c r="L309" s="654"/>
    </row>
    <row r="310" spans="2:12" ht="14.25" customHeight="1" x14ac:dyDescent="0.35">
      <c r="B310" s="676"/>
      <c r="C310" s="676"/>
      <c r="D310" s="676"/>
      <c r="E310" s="676"/>
      <c r="F310" s="676"/>
      <c r="G310" s="676"/>
      <c r="H310" s="677"/>
      <c r="I310" s="801"/>
      <c r="J310" s="654"/>
      <c r="K310" s="654"/>
      <c r="L310" s="654"/>
    </row>
    <row r="311" spans="2:12" ht="14.25" customHeight="1" x14ac:dyDescent="0.35">
      <c r="B311" s="676"/>
      <c r="C311" s="676"/>
      <c r="D311" s="676"/>
      <c r="E311" s="676"/>
      <c r="F311" s="676"/>
      <c r="G311" s="676"/>
      <c r="H311" s="677"/>
      <c r="I311" s="801"/>
      <c r="J311" s="654"/>
      <c r="K311" s="654"/>
      <c r="L311" s="654"/>
    </row>
    <row r="312" spans="2:12" ht="14.25" customHeight="1" x14ac:dyDescent="0.35">
      <c r="B312" s="676"/>
      <c r="C312" s="676"/>
      <c r="D312" s="676"/>
      <c r="E312" s="676"/>
      <c r="F312" s="676"/>
      <c r="G312" s="676"/>
      <c r="H312" s="677"/>
      <c r="I312" s="801"/>
      <c r="J312" s="654"/>
      <c r="K312" s="654"/>
      <c r="L312" s="654"/>
    </row>
    <row r="313" spans="2:12" ht="14.25" customHeight="1" x14ac:dyDescent="0.35">
      <c r="B313" s="676"/>
      <c r="C313" s="676"/>
      <c r="D313" s="676"/>
      <c r="E313" s="676"/>
      <c r="F313" s="676"/>
      <c r="G313" s="676"/>
      <c r="H313" s="677"/>
      <c r="I313" s="801"/>
      <c r="J313" s="654"/>
      <c r="K313" s="654"/>
      <c r="L313" s="654"/>
    </row>
    <row r="314" spans="2:12" ht="14.25" customHeight="1" x14ac:dyDescent="0.35">
      <c r="B314" s="676"/>
      <c r="C314" s="676"/>
      <c r="D314" s="676"/>
      <c r="E314" s="676"/>
      <c r="F314" s="676"/>
      <c r="G314" s="676"/>
      <c r="H314" s="677"/>
      <c r="I314" s="801"/>
      <c r="J314" s="654"/>
      <c r="K314" s="654"/>
      <c r="L314" s="654"/>
    </row>
    <row r="315" spans="2:12" ht="14.25" customHeight="1" x14ac:dyDescent="0.35">
      <c r="B315" s="676"/>
      <c r="C315" s="676"/>
      <c r="D315" s="676"/>
      <c r="E315" s="676"/>
      <c r="F315" s="676"/>
      <c r="G315" s="676"/>
      <c r="H315" s="677"/>
      <c r="I315" s="801"/>
      <c r="J315" s="654"/>
      <c r="K315" s="654"/>
      <c r="L315" s="654"/>
    </row>
    <row r="316" spans="2:12" ht="14.25" customHeight="1" x14ac:dyDescent="0.35">
      <c r="B316" s="676"/>
      <c r="C316" s="676"/>
      <c r="D316" s="676"/>
      <c r="E316" s="676"/>
      <c r="F316" s="676"/>
      <c r="G316" s="676"/>
      <c r="H316" s="677"/>
      <c r="I316" s="801"/>
      <c r="J316" s="654"/>
      <c r="K316" s="654"/>
      <c r="L316" s="654"/>
    </row>
    <row r="317" spans="2:12" ht="14.25" customHeight="1" x14ac:dyDescent="0.35">
      <c r="B317" s="676"/>
      <c r="C317" s="676"/>
      <c r="D317" s="676"/>
      <c r="E317" s="676"/>
      <c r="F317" s="676"/>
      <c r="G317" s="676"/>
      <c r="H317" s="677"/>
      <c r="I317" s="801"/>
      <c r="J317" s="654"/>
      <c r="K317" s="654"/>
      <c r="L317" s="654"/>
    </row>
    <row r="318" spans="2:12" ht="14.25" customHeight="1" x14ac:dyDescent="0.35">
      <c r="B318" s="676"/>
      <c r="C318" s="676"/>
      <c r="D318" s="676"/>
      <c r="E318" s="676"/>
      <c r="F318" s="676"/>
      <c r="G318" s="676"/>
      <c r="H318" s="677"/>
      <c r="I318" s="801"/>
      <c r="J318" s="654"/>
      <c r="K318" s="654"/>
      <c r="L318" s="654"/>
    </row>
    <row r="319" spans="2:12" ht="14.25" customHeight="1" x14ac:dyDescent="0.35">
      <c r="B319" s="676"/>
      <c r="C319" s="676"/>
      <c r="D319" s="676"/>
      <c r="E319" s="676"/>
      <c r="F319" s="676"/>
      <c r="G319" s="676"/>
      <c r="H319" s="677"/>
      <c r="I319" s="801"/>
      <c r="J319" s="654"/>
      <c r="K319" s="654"/>
      <c r="L319" s="654"/>
    </row>
    <row r="320" spans="2:12" ht="14.25" customHeight="1" x14ac:dyDescent="0.35">
      <c r="B320" s="676"/>
      <c r="C320" s="676"/>
      <c r="D320" s="676"/>
      <c r="E320" s="676"/>
      <c r="F320" s="676"/>
      <c r="G320" s="676"/>
      <c r="H320" s="677"/>
      <c r="I320" s="801"/>
      <c r="J320" s="654"/>
      <c r="K320" s="654"/>
      <c r="L320" s="654"/>
    </row>
    <row r="321" spans="2:12" ht="14.25" customHeight="1" x14ac:dyDescent="0.35">
      <c r="B321" s="676"/>
      <c r="C321" s="676"/>
      <c r="D321" s="676"/>
      <c r="E321" s="676"/>
      <c r="F321" s="676"/>
      <c r="G321" s="676"/>
      <c r="H321" s="677"/>
      <c r="I321" s="801"/>
      <c r="J321" s="654"/>
      <c r="K321" s="654"/>
      <c r="L321" s="654"/>
    </row>
    <row r="322" spans="2:12" ht="14.25" customHeight="1" x14ac:dyDescent="0.35">
      <c r="B322" s="676"/>
      <c r="C322" s="676"/>
      <c r="D322" s="676"/>
      <c r="E322" s="676"/>
      <c r="F322" s="676"/>
      <c r="G322" s="676"/>
      <c r="H322" s="677"/>
      <c r="I322" s="801"/>
      <c r="J322" s="654"/>
      <c r="K322" s="654"/>
      <c r="L322" s="654"/>
    </row>
    <row r="323" spans="2:12" ht="14.25" customHeight="1" x14ac:dyDescent="0.35">
      <c r="B323" s="676"/>
      <c r="C323" s="676"/>
      <c r="D323" s="676"/>
      <c r="E323" s="676"/>
      <c r="F323" s="676"/>
      <c r="G323" s="676"/>
      <c r="H323" s="677"/>
      <c r="I323" s="801"/>
      <c r="J323" s="654"/>
      <c r="K323" s="654"/>
      <c r="L323" s="654"/>
    </row>
    <row r="324" spans="2:12" ht="14.25" customHeight="1" x14ac:dyDescent="0.35">
      <c r="B324" s="676"/>
      <c r="C324" s="676"/>
      <c r="D324" s="676"/>
      <c r="E324" s="676"/>
      <c r="F324" s="676"/>
      <c r="G324" s="676"/>
      <c r="H324" s="677"/>
      <c r="I324" s="801"/>
      <c r="J324" s="654"/>
      <c r="K324" s="654"/>
      <c r="L324" s="654"/>
    </row>
    <row r="325" spans="2:12" ht="14.25" customHeight="1" x14ac:dyDescent="0.35">
      <c r="B325" s="676"/>
      <c r="C325" s="676"/>
      <c r="D325" s="676"/>
      <c r="E325" s="676"/>
      <c r="F325" s="676"/>
      <c r="G325" s="676"/>
      <c r="H325" s="677"/>
      <c r="I325" s="801"/>
      <c r="J325" s="654"/>
      <c r="K325" s="654"/>
      <c r="L325" s="654"/>
    </row>
    <row r="326" spans="2:12" ht="14.25" customHeight="1" x14ac:dyDescent="0.35">
      <c r="B326" s="676"/>
      <c r="C326" s="676"/>
      <c r="D326" s="676"/>
      <c r="E326" s="676"/>
      <c r="F326" s="676"/>
      <c r="G326" s="676"/>
      <c r="H326" s="677"/>
      <c r="I326" s="801"/>
      <c r="J326" s="654"/>
      <c r="K326" s="654"/>
      <c r="L326" s="654"/>
    </row>
    <row r="327" spans="2:12" ht="14.25" customHeight="1" x14ac:dyDescent="0.35">
      <c r="B327" s="676"/>
      <c r="C327" s="676"/>
      <c r="D327" s="676"/>
      <c r="E327" s="676"/>
      <c r="F327" s="676"/>
      <c r="G327" s="676"/>
      <c r="H327" s="677"/>
      <c r="I327" s="801"/>
      <c r="J327" s="654"/>
      <c r="K327" s="654"/>
      <c r="L327" s="654"/>
    </row>
    <row r="328" spans="2:12" ht="14.25" customHeight="1" x14ac:dyDescent="0.35">
      <c r="B328" s="676"/>
      <c r="C328" s="676"/>
      <c r="D328" s="676"/>
      <c r="E328" s="676"/>
      <c r="F328" s="676"/>
      <c r="G328" s="676"/>
      <c r="H328" s="677"/>
      <c r="I328" s="801"/>
      <c r="J328" s="654"/>
      <c r="K328" s="654"/>
      <c r="L328" s="654"/>
    </row>
    <row r="329" spans="2:12" ht="14.25" customHeight="1" x14ac:dyDescent="0.35">
      <c r="B329" s="676"/>
      <c r="C329" s="676"/>
      <c r="D329" s="676"/>
      <c r="E329" s="676"/>
      <c r="F329" s="676"/>
      <c r="G329" s="676"/>
      <c r="H329" s="677"/>
      <c r="I329" s="801"/>
      <c r="J329" s="654"/>
      <c r="K329" s="654"/>
      <c r="L329" s="654"/>
    </row>
    <row r="330" spans="2:12" ht="14.25" customHeight="1" x14ac:dyDescent="0.35">
      <c r="B330" s="676"/>
      <c r="C330" s="676"/>
      <c r="D330" s="676"/>
      <c r="E330" s="676"/>
      <c r="F330" s="676"/>
      <c r="G330" s="676"/>
      <c r="H330" s="677"/>
      <c r="I330" s="801"/>
      <c r="J330" s="654"/>
      <c r="K330" s="654"/>
      <c r="L330" s="654"/>
    </row>
    <row r="331" spans="2:12" ht="14.25" customHeight="1" x14ac:dyDescent="0.35">
      <c r="B331" s="676"/>
      <c r="C331" s="676"/>
      <c r="D331" s="676"/>
      <c r="E331" s="676"/>
      <c r="F331" s="676"/>
      <c r="G331" s="676"/>
      <c r="H331" s="677"/>
      <c r="I331" s="801"/>
      <c r="J331" s="654"/>
      <c r="K331" s="654"/>
      <c r="L331" s="654"/>
    </row>
    <row r="332" spans="2:12" ht="14.25" customHeight="1" x14ac:dyDescent="0.35">
      <c r="B332" s="676"/>
      <c r="C332" s="676"/>
      <c r="D332" s="676"/>
      <c r="E332" s="676"/>
      <c r="F332" s="676"/>
      <c r="G332" s="676"/>
      <c r="H332" s="677"/>
      <c r="I332" s="801"/>
      <c r="J332" s="654"/>
      <c r="K332" s="654"/>
      <c r="L332" s="654"/>
    </row>
    <row r="333" spans="2:12" ht="14.25" customHeight="1" x14ac:dyDescent="0.35">
      <c r="B333" s="676"/>
      <c r="C333" s="676"/>
      <c r="D333" s="676"/>
      <c r="E333" s="676"/>
      <c r="F333" s="676"/>
      <c r="G333" s="676"/>
      <c r="H333" s="677"/>
      <c r="I333" s="801"/>
      <c r="J333" s="654"/>
      <c r="K333" s="654"/>
      <c r="L333" s="654"/>
    </row>
    <row r="334" spans="2:12" ht="14.25" customHeight="1" x14ac:dyDescent="0.35">
      <c r="B334" s="676"/>
      <c r="C334" s="676"/>
      <c r="D334" s="676"/>
      <c r="E334" s="676"/>
      <c r="F334" s="676"/>
      <c r="G334" s="676"/>
      <c r="H334" s="677"/>
      <c r="I334" s="801"/>
      <c r="J334" s="654"/>
      <c r="K334" s="654"/>
      <c r="L334" s="654"/>
    </row>
    <row r="335" spans="2:12" ht="14.25" customHeight="1" x14ac:dyDescent="0.35">
      <c r="B335" s="676"/>
      <c r="C335" s="676"/>
      <c r="D335" s="676"/>
      <c r="E335" s="676"/>
      <c r="F335" s="676"/>
      <c r="G335" s="676"/>
      <c r="H335" s="677"/>
      <c r="I335" s="801"/>
      <c r="J335" s="654"/>
      <c r="K335" s="654"/>
      <c r="L335" s="654"/>
    </row>
    <row r="336" spans="2:12" ht="14.25" customHeight="1" x14ac:dyDescent="0.35">
      <c r="B336" s="676"/>
      <c r="C336" s="676"/>
      <c r="D336" s="676"/>
      <c r="E336" s="676"/>
      <c r="F336" s="676"/>
      <c r="G336" s="676"/>
      <c r="H336" s="677"/>
      <c r="I336" s="801"/>
      <c r="J336" s="654"/>
      <c r="K336" s="654"/>
      <c r="L336" s="654"/>
    </row>
    <row r="337" spans="2:12" ht="14.25" customHeight="1" x14ac:dyDescent="0.35">
      <c r="B337" s="676"/>
      <c r="C337" s="676"/>
      <c r="D337" s="676"/>
      <c r="E337" s="676"/>
      <c r="F337" s="676"/>
      <c r="G337" s="676"/>
      <c r="H337" s="677"/>
      <c r="I337" s="801"/>
      <c r="J337" s="654"/>
      <c r="K337" s="654"/>
      <c r="L337" s="654"/>
    </row>
    <row r="338" spans="2:12" ht="14.25" customHeight="1" x14ac:dyDescent="0.35">
      <c r="B338" s="676"/>
      <c r="C338" s="676"/>
      <c r="D338" s="676"/>
      <c r="E338" s="676"/>
      <c r="F338" s="676"/>
      <c r="G338" s="676"/>
      <c r="H338" s="677"/>
      <c r="I338" s="801"/>
      <c r="J338" s="654"/>
      <c r="K338" s="654"/>
      <c r="L338" s="654"/>
    </row>
    <row r="339" spans="2:12" ht="14.25" customHeight="1" x14ac:dyDescent="0.35">
      <c r="B339" s="676"/>
      <c r="C339" s="676"/>
      <c r="D339" s="676"/>
      <c r="E339" s="676"/>
      <c r="F339" s="676"/>
      <c r="G339" s="676"/>
      <c r="H339" s="677"/>
      <c r="I339" s="801"/>
      <c r="J339" s="654"/>
      <c r="K339" s="654"/>
      <c r="L339" s="654"/>
    </row>
    <row r="340" spans="2:12" ht="14.25" customHeight="1" x14ac:dyDescent="0.35">
      <c r="B340" s="676"/>
      <c r="C340" s="676"/>
      <c r="D340" s="676"/>
      <c r="E340" s="676"/>
      <c r="F340" s="676"/>
      <c r="G340" s="676"/>
      <c r="H340" s="677"/>
      <c r="I340" s="801"/>
      <c r="J340" s="654"/>
      <c r="K340" s="654"/>
      <c r="L340" s="654"/>
    </row>
    <row r="341" spans="2:12" ht="14.25" customHeight="1" x14ac:dyDescent="0.35">
      <c r="B341" s="676"/>
      <c r="C341" s="676"/>
      <c r="D341" s="676"/>
      <c r="E341" s="676"/>
      <c r="F341" s="676"/>
      <c r="G341" s="676"/>
      <c r="H341" s="677"/>
      <c r="I341" s="801"/>
      <c r="J341" s="654"/>
      <c r="K341" s="654"/>
      <c r="L341" s="654"/>
    </row>
    <row r="342" spans="2:12" ht="14.25" customHeight="1" x14ac:dyDescent="0.35">
      <c r="B342" s="676"/>
      <c r="C342" s="676"/>
      <c r="D342" s="676"/>
      <c r="E342" s="676"/>
      <c r="F342" s="676"/>
      <c r="G342" s="676"/>
      <c r="H342" s="677"/>
      <c r="I342" s="801"/>
      <c r="J342" s="654"/>
      <c r="K342" s="654"/>
      <c r="L342" s="654"/>
    </row>
    <row r="343" spans="2:12" ht="14.25" customHeight="1" x14ac:dyDescent="0.35">
      <c r="B343" s="676"/>
      <c r="C343" s="676"/>
      <c r="D343" s="676"/>
      <c r="E343" s="676"/>
      <c r="F343" s="676"/>
      <c r="G343" s="676"/>
      <c r="H343" s="677"/>
      <c r="I343" s="801"/>
      <c r="J343" s="654"/>
      <c r="K343" s="654"/>
      <c r="L343" s="654"/>
    </row>
    <row r="344" spans="2:12" ht="14.25" customHeight="1" x14ac:dyDescent="0.35">
      <c r="B344" s="676"/>
      <c r="C344" s="676"/>
      <c r="D344" s="676"/>
      <c r="E344" s="676"/>
      <c r="F344" s="676"/>
      <c r="G344" s="676"/>
      <c r="H344" s="677"/>
      <c r="I344" s="801"/>
      <c r="J344" s="654"/>
      <c r="K344" s="654"/>
      <c r="L344" s="654"/>
    </row>
    <row r="345" spans="2:12" ht="14.25" customHeight="1" x14ac:dyDescent="0.35">
      <c r="B345" s="676"/>
      <c r="C345" s="676"/>
      <c r="D345" s="676"/>
      <c r="E345" s="676"/>
      <c r="F345" s="676"/>
      <c r="G345" s="676"/>
      <c r="H345" s="677"/>
      <c r="I345" s="801"/>
      <c r="J345" s="654"/>
      <c r="K345" s="654"/>
      <c r="L345" s="654"/>
    </row>
    <row r="346" spans="2:12" ht="14.25" customHeight="1" x14ac:dyDescent="0.35">
      <c r="B346" s="676"/>
      <c r="C346" s="676"/>
      <c r="D346" s="676"/>
      <c r="E346" s="676"/>
      <c r="F346" s="676"/>
      <c r="G346" s="676"/>
      <c r="H346" s="677"/>
      <c r="I346" s="801"/>
      <c r="J346" s="654"/>
      <c r="K346" s="654"/>
      <c r="L346" s="654"/>
    </row>
    <row r="347" spans="2:12" ht="14.25" customHeight="1" x14ac:dyDescent="0.35">
      <c r="B347" s="676"/>
      <c r="C347" s="676"/>
      <c r="D347" s="676"/>
      <c r="E347" s="676"/>
      <c r="F347" s="676"/>
      <c r="G347" s="676"/>
      <c r="H347" s="677"/>
      <c r="I347" s="801"/>
      <c r="J347" s="654"/>
      <c r="K347" s="654"/>
      <c r="L347" s="654"/>
    </row>
    <row r="348" spans="2:12" ht="14.25" customHeight="1" x14ac:dyDescent="0.35">
      <c r="B348" s="676"/>
      <c r="C348" s="676"/>
      <c r="D348" s="676"/>
      <c r="E348" s="676"/>
      <c r="F348" s="676"/>
      <c r="G348" s="676"/>
      <c r="H348" s="677"/>
      <c r="I348" s="801"/>
      <c r="J348" s="654"/>
      <c r="K348" s="654"/>
      <c r="L348" s="654"/>
    </row>
    <row r="349" spans="2:12" ht="14.25" customHeight="1" x14ac:dyDescent="0.35">
      <c r="B349" s="676"/>
      <c r="C349" s="676"/>
      <c r="D349" s="676"/>
      <c r="E349" s="676"/>
      <c r="F349" s="676"/>
      <c r="G349" s="676"/>
      <c r="H349" s="677"/>
      <c r="I349" s="801"/>
      <c r="J349" s="654"/>
      <c r="K349" s="654"/>
      <c r="L349" s="654"/>
    </row>
    <row r="350" spans="2:12" ht="14.25" customHeight="1" x14ac:dyDescent="0.35">
      <c r="B350" s="676"/>
      <c r="C350" s="676"/>
      <c r="D350" s="676"/>
      <c r="E350" s="676"/>
      <c r="F350" s="676"/>
      <c r="G350" s="676"/>
      <c r="H350" s="677"/>
      <c r="I350" s="801"/>
      <c r="J350" s="654"/>
      <c r="K350" s="654"/>
      <c r="L350" s="654"/>
    </row>
    <row r="351" spans="2:12" ht="14.25" customHeight="1" x14ac:dyDescent="0.35">
      <c r="B351" s="676"/>
      <c r="C351" s="676"/>
      <c r="D351" s="676"/>
      <c r="E351" s="676"/>
      <c r="F351" s="676"/>
      <c r="G351" s="676"/>
      <c r="H351" s="677"/>
      <c r="I351" s="801"/>
      <c r="J351" s="654"/>
      <c r="K351" s="654"/>
      <c r="L351" s="654"/>
    </row>
    <row r="352" spans="2:12" ht="14.25" customHeight="1" x14ac:dyDescent="0.35">
      <c r="B352" s="676"/>
      <c r="C352" s="676"/>
      <c r="D352" s="676"/>
      <c r="E352" s="676"/>
      <c r="F352" s="676"/>
      <c r="G352" s="676"/>
      <c r="H352" s="677"/>
      <c r="I352" s="801"/>
      <c r="J352" s="654"/>
      <c r="K352" s="654"/>
      <c r="L352" s="654"/>
    </row>
    <row r="353" spans="2:12" ht="14.25" customHeight="1" x14ac:dyDescent="0.35">
      <c r="B353" s="676"/>
      <c r="C353" s="676"/>
      <c r="D353" s="676"/>
      <c r="E353" s="676"/>
      <c r="F353" s="676"/>
      <c r="G353" s="676"/>
      <c r="H353" s="677"/>
      <c r="I353" s="801"/>
      <c r="J353" s="654"/>
      <c r="K353" s="654"/>
      <c r="L353" s="654"/>
    </row>
    <row r="354" spans="2:12" ht="14.25" customHeight="1" x14ac:dyDescent="0.35">
      <c r="B354" s="676"/>
      <c r="C354" s="676"/>
      <c r="D354" s="676"/>
      <c r="E354" s="676"/>
      <c r="F354" s="676"/>
      <c r="G354" s="676"/>
      <c r="H354" s="677"/>
      <c r="I354" s="801"/>
      <c r="J354" s="654"/>
      <c r="K354" s="654"/>
      <c r="L354" s="654"/>
    </row>
    <row r="355" spans="2:12" ht="14.25" customHeight="1" x14ac:dyDescent="0.35">
      <c r="B355" s="676"/>
      <c r="C355" s="676"/>
      <c r="D355" s="676"/>
      <c r="E355" s="676"/>
      <c r="F355" s="676"/>
      <c r="G355" s="676"/>
      <c r="H355" s="677"/>
      <c r="I355" s="801"/>
      <c r="J355" s="654"/>
      <c r="K355" s="654"/>
      <c r="L355" s="654"/>
    </row>
    <row r="356" spans="2:12" ht="14.25" customHeight="1" x14ac:dyDescent="0.35">
      <c r="B356" s="676"/>
      <c r="C356" s="676"/>
      <c r="D356" s="676"/>
      <c r="E356" s="676"/>
      <c r="F356" s="676"/>
      <c r="G356" s="676"/>
      <c r="H356" s="677"/>
      <c r="I356" s="801"/>
      <c r="J356" s="654"/>
      <c r="K356" s="654"/>
      <c r="L356" s="654"/>
    </row>
    <row r="357" spans="2:12" ht="14.25" customHeight="1" x14ac:dyDescent="0.35">
      <c r="B357" s="676"/>
      <c r="C357" s="676"/>
      <c r="D357" s="676"/>
      <c r="E357" s="676"/>
      <c r="F357" s="676"/>
      <c r="G357" s="676"/>
      <c r="H357" s="677"/>
      <c r="I357" s="801"/>
      <c r="J357" s="654"/>
      <c r="K357" s="654"/>
      <c r="L357" s="654"/>
    </row>
    <row r="358" spans="2:12" ht="14.25" customHeight="1" x14ac:dyDescent="0.35">
      <c r="B358" s="676"/>
      <c r="C358" s="676"/>
      <c r="D358" s="676"/>
      <c r="E358" s="676"/>
      <c r="F358" s="676"/>
      <c r="G358" s="676"/>
      <c r="H358" s="677"/>
      <c r="I358" s="801"/>
      <c r="J358" s="654"/>
      <c r="K358" s="654"/>
      <c r="L358" s="654"/>
    </row>
    <row r="359" spans="2:12" ht="14.25" customHeight="1" x14ac:dyDescent="0.35">
      <c r="B359" s="676"/>
      <c r="C359" s="676"/>
      <c r="D359" s="676"/>
      <c r="E359" s="676"/>
      <c r="F359" s="676"/>
      <c r="G359" s="676"/>
      <c r="H359" s="677"/>
      <c r="I359" s="801"/>
      <c r="J359" s="654"/>
      <c r="K359" s="654"/>
      <c r="L359" s="654"/>
    </row>
    <row r="360" spans="2:12" ht="14.25" customHeight="1" x14ac:dyDescent="0.35">
      <c r="B360" s="676"/>
      <c r="C360" s="676"/>
      <c r="D360" s="676"/>
      <c r="E360" s="676"/>
      <c r="F360" s="676"/>
      <c r="G360" s="676"/>
      <c r="H360" s="677"/>
      <c r="I360" s="801"/>
      <c r="J360" s="654"/>
      <c r="K360" s="654"/>
      <c r="L360" s="654"/>
    </row>
    <row r="361" spans="2:12" ht="14.25" customHeight="1" x14ac:dyDescent="0.35">
      <c r="B361" s="676"/>
      <c r="C361" s="676"/>
      <c r="D361" s="676"/>
      <c r="E361" s="676"/>
      <c r="F361" s="676"/>
      <c r="G361" s="676"/>
      <c r="H361" s="677"/>
      <c r="I361" s="801"/>
      <c r="J361" s="654"/>
      <c r="K361" s="654"/>
      <c r="L361" s="654"/>
    </row>
    <row r="362" spans="2:12" ht="14.25" customHeight="1" x14ac:dyDescent="0.35">
      <c r="B362" s="676"/>
      <c r="C362" s="676"/>
      <c r="D362" s="676"/>
      <c r="E362" s="676"/>
      <c r="F362" s="676"/>
      <c r="G362" s="676"/>
      <c r="H362" s="677"/>
      <c r="I362" s="801"/>
      <c r="J362" s="654"/>
      <c r="K362" s="654"/>
      <c r="L362" s="654"/>
    </row>
    <row r="363" spans="2:12" ht="14.25" customHeight="1" x14ac:dyDescent="0.35">
      <c r="B363" s="676"/>
      <c r="C363" s="676"/>
      <c r="D363" s="676"/>
      <c r="E363" s="676"/>
      <c r="F363" s="676"/>
      <c r="G363" s="676"/>
      <c r="H363" s="677"/>
      <c r="I363" s="801"/>
      <c r="J363" s="654"/>
      <c r="K363" s="654"/>
      <c r="L363" s="654"/>
    </row>
    <row r="364" spans="2:12" ht="14.25" customHeight="1" x14ac:dyDescent="0.35">
      <c r="B364" s="676"/>
      <c r="C364" s="676"/>
      <c r="D364" s="676"/>
      <c r="E364" s="676"/>
      <c r="F364" s="676"/>
      <c r="G364" s="676"/>
      <c r="H364" s="677"/>
      <c r="I364" s="801"/>
      <c r="J364" s="654"/>
      <c r="K364" s="654"/>
      <c r="L364" s="654"/>
    </row>
    <row r="365" spans="2:12" ht="14.25" customHeight="1" x14ac:dyDescent="0.35">
      <c r="B365" s="676"/>
      <c r="C365" s="676"/>
      <c r="D365" s="676"/>
      <c r="E365" s="676"/>
      <c r="F365" s="676"/>
      <c r="G365" s="676"/>
      <c r="H365" s="677"/>
      <c r="I365" s="801"/>
      <c r="J365" s="654"/>
      <c r="K365" s="654"/>
      <c r="L365" s="654"/>
    </row>
    <row r="366" spans="2:12" ht="14.25" customHeight="1" x14ac:dyDescent="0.35">
      <c r="B366" s="676"/>
      <c r="C366" s="676"/>
      <c r="D366" s="676"/>
      <c r="E366" s="676"/>
      <c r="F366" s="676"/>
      <c r="G366" s="676"/>
      <c r="H366" s="677"/>
      <c r="I366" s="801"/>
      <c r="J366" s="654"/>
      <c r="K366" s="654"/>
      <c r="L366" s="654"/>
    </row>
    <row r="367" spans="2:12" ht="14.25" customHeight="1" x14ac:dyDescent="0.35">
      <c r="B367" s="676"/>
      <c r="C367" s="676"/>
      <c r="D367" s="676"/>
      <c r="E367" s="676"/>
      <c r="F367" s="676"/>
      <c r="G367" s="676"/>
      <c r="H367" s="677"/>
      <c r="I367" s="801"/>
      <c r="J367" s="654"/>
      <c r="K367" s="654"/>
      <c r="L367" s="654"/>
    </row>
    <row r="368" spans="2:12" ht="14.25" customHeight="1" x14ac:dyDescent="0.35">
      <c r="B368" s="676"/>
      <c r="C368" s="676"/>
      <c r="D368" s="676"/>
      <c r="E368" s="676"/>
      <c r="F368" s="676"/>
      <c r="G368" s="676"/>
      <c r="H368" s="677"/>
      <c r="I368" s="801"/>
      <c r="J368" s="654"/>
      <c r="K368" s="654"/>
      <c r="L368" s="654"/>
    </row>
    <row r="369" spans="2:12" ht="14.25" customHeight="1" x14ac:dyDescent="0.35">
      <c r="B369" s="676"/>
      <c r="C369" s="676"/>
      <c r="D369" s="676"/>
      <c r="E369" s="676"/>
      <c r="F369" s="676"/>
      <c r="G369" s="676"/>
      <c r="H369" s="677"/>
      <c r="I369" s="801"/>
      <c r="J369" s="654"/>
      <c r="K369" s="654"/>
      <c r="L369" s="654"/>
    </row>
    <row r="370" spans="2:12" ht="14.25" customHeight="1" x14ac:dyDescent="0.35">
      <c r="B370" s="676"/>
      <c r="C370" s="676"/>
      <c r="D370" s="676"/>
      <c r="E370" s="676"/>
      <c r="F370" s="676"/>
      <c r="G370" s="676"/>
      <c r="H370" s="677"/>
      <c r="I370" s="801"/>
      <c r="J370" s="654"/>
      <c r="K370" s="654"/>
      <c r="L370" s="654"/>
    </row>
    <row r="371" spans="2:12" ht="14.25" customHeight="1" x14ac:dyDescent="0.35">
      <c r="B371" s="676"/>
      <c r="C371" s="676"/>
      <c r="D371" s="676"/>
      <c r="E371" s="676"/>
      <c r="F371" s="676"/>
      <c r="G371" s="676"/>
      <c r="H371" s="677"/>
      <c r="I371" s="801"/>
      <c r="J371" s="654"/>
      <c r="K371" s="654"/>
      <c r="L371" s="654"/>
    </row>
    <row r="372" spans="2:12" ht="14.25" customHeight="1" x14ac:dyDescent="0.35">
      <c r="B372" s="676"/>
      <c r="C372" s="676"/>
      <c r="D372" s="676"/>
      <c r="E372" s="676"/>
      <c r="F372" s="676"/>
      <c r="G372" s="676"/>
      <c r="H372" s="677"/>
      <c r="I372" s="801"/>
      <c r="J372" s="654"/>
      <c r="K372" s="654"/>
      <c r="L372" s="654"/>
    </row>
    <row r="373" spans="2:12" ht="14.25" customHeight="1" x14ac:dyDescent="0.35">
      <c r="B373" s="676"/>
      <c r="C373" s="676"/>
      <c r="D373" s="676"/>
      <c r="E373" s="676"/>
      <c r="F373" s="676"/>
      <c r="G373" s="676"/>
      <c r="H373" s="677"/>
      <c r="I373" s="801"/>
      <c r="J373" s="654"/>
      <c r="K373" s="654"/>
      <c r="L373" s="654"/>
    </row>
    <row r="374" spans="2:12" ht="14.25" customHeight="1" x14ac:dyDescent="0.35">
      <c r="B374" s="676"/>
      <c r="C374" s="676"/>
      <c r="D374" s="676"/>
      <c r="E374" s="676"/>
      <c r="F374" s="676"/>
      <c r="G374" s="676"/>
      <c r="H374" s="677"/>
      <c r="I374" s="801"/>
      <c r="J374" s="654"/>
      <c r="K374" s="654"/>
      <c r="L374" s="654"/>
    </row>
    <row r="375" spans="2:12" ht="14.25" customHeight="1" x14ac:dyDescent="0.35">
      <c r="B375" s="676"/>
      <c r="C375" s="676"/>
      <c r="D375" s="676"/>
      <c r="E375" s="676"/>
      <c r="F375" s="676"/>
      <c r="G375" s="676"/>
      <c r="H375" s="677"/>
      <c r="I375" s="801"/>
      <c r="J375" s="654"/>
      <c r="K375" s="654"/>
      <c r="L375" s="654"/>
    </row>
    <row r="376" spans="2:12" ht="14.25" customHeight="1" x14ac:dyDescent="0.35">
      <c r="B376" s="676"/>
      <c r="C376" s="676"/>
      <c r="D376" s="676"/>
      <c r="E376" s="676"/>
      <c r="F376" s="676"/>
      <c r="G376" s="676"/>
      <c r="H376" s="677"/>
      <c r="I376" s="801"/>
      <c r="J376" s="654"/>
      <c r="K376" s="654"/>
      <c r="L376" s="654"/>
    </row>
    <row r="377" spans="2:12" ht="14.25" customHeight="1" x14ac:dyDescent="0.35">
      <c r="B377" s="676"/>
      <c r="C377" s="676"/>
      <c r="D377" s="676"/>
      <c r="E377" s="676"/>
      <c r="F377" s="676"/>
      <c r="G377" s="676"/>
      <c r="H377" s="677"/>
      <c r="I377" s="801"/>
      <c r="J377" s="654"/>
      <c r="K377" s="654"/>
      <c r="L377" s="654"/>
    </row>
    <row r="378" spans="2:12" ht="14.25" customHeight="1" x14ac:dyDescent="0.35">
      <c r="B378" s="676"/>
      <c r="C378" s="676"/>
      <c r="D378" s="676"/>
      <c r="E378" s="676"/>
      <c r="F378" s="676"/>
      <c r="G378" s="676"/>
      <c r="H378" s="677"/>
      <c r="I378" s="801"/>
      <c r="J378" s="654"/>
      <c r="K378" s="654"/>
      <c r="L378" s="654"/>
    </row>
    <row r="379" spans="2:12" ht="14.25" customHeight="1" x14ac:dyDescent="0.35">
      <c r="B379" s="676"/>
      <c r="C379" s="676"/>
      <c r="D379" s="676"/>
      <c r="E379" s="676"/>
      <c r="F379" s="676"/>
      <c r="G379" s="676"/>
      <c r="H379" s="677"/>
      <c r="I379" s="801"/>
      <c r="J379" s="654"/>
      <c r="K379" s="654"/>
      <c r="L379" s="654"/>
    </row>
    <row r="380" spans="2:12" ht="14.25" customHeight="1" x14ac:dyDescent="0.35">
      <c r="B380" s="676"/>
      <c r="C380" s="676"/>
      <c r="D380" s="676"/>
      <c r="E380" s="676"/>
      <c r="F380" s="676"/>
      <c r="G380" s="676"/>
      <c r="H380" s="677"/>
      <c r="I380" s="801"/>
      <c r="J380" s="654"/>
      <c r="K380" s="654"/>
      <c r="L380" s="654"/>
    </row>
    <row r="381" spans="2:12" ht="14.25" customHeight="1" x14ac:dyDescent="0.35">
      <c r="B381" s="676"/>
      <c r="C381" s="676"/>
      <c r="D381" s="676"/>
      <c r="E381" s="676"/>
      <c r="F381" s="676"/>
      <c r="G381" s="676"/>
      <c r="H381" s="677"/>
      <c r="I381" s="801"/>
      <c r="J381" s="654"/>
      <c r="K381" s="654"/>
      <c r="L381" s="654"/>
    </row>
    <row r="382" spans="2:12" ht="14.25" customHeight="1" x14ac:dyDescent="0.35">
      <c r="B382" s="676"/>
      <c r="C382" s="676"/>
      <c r="D382" s="676"/>
      <c r="E382" s="676"/>
      <c r="F382" s="676"/>
      <c r="G382" s="676"/>
      <c r="H382" s="677"/>
      <c r="I382" s="801"/>
      <c r="J382" s="654"/>
      <c r="K382" s="654"/>
      <c r="L382" s="654"/>
    </row>
    <row r="383" spans="2:12" ht="14.25" customHeight="1" x14ac:dyDescent="0.35">
      <c r="B383" s="676"/>
      <c r="C383" s="676"/>
      <c r="D383" s="676"/>
      <c r="E383" s="676"/>
      <c r="F383" s="676"/>
      <c r="G383" s="676"/>
      <c r="H383" s="677"/>
      <c r="I383" s="801"/>
      <c r="J383" s="654"/>
      <c r="K383" s="654"/>
      <c r="L383" s="654"/>
    </row>
    <row r="384" spans="2:12" ht="14.25" customHeight="1" x14ac:dyDescent="0.35">
      <c r="B384" s="676"/>
      <c r="C384" s="676"/>
      <c r="D384" s="676"/>
      <c r="E384" s="676"/>
      <c r="F384" s="676"/>
      <c r="G384" s="676"/>
      <c r="H384" s="677"/>
      <c r="I384" s="801"/>
      <c r="J384" s="654"/>
      <c r="K384" s="654"/>
      <c r="L384" s="654"/>
    </row>
    <row r="385" spans="2:12" ht="14.25" customHeight="1" x14ac:dyDescent="0.35">
      <c r="B385" s="676"/>
      <c r="C385" s="676"/>
      <c r="D385" s="676"/>
      <c r="E385" s="676"/>
      <c r="F385" s="676"/>
      <c r="G385" s="676"/>
      <c r="H385" s="677"/>
      <c r="I385" s="801"/>
      <c r="J385" s="654"/>
      <c r="K385" s="654"/>
      <c r="L385" s="654"/>
    </row>
    <row r="386" spans="2:12" ht="14.25" customHeight="1" x14ac:dyDescent="0.35">
      <c r="B386" s="676"/>
      <c r="C386" s="676"/>
      <c r="D386" s="676"/>
      <c r="E386" s="676"/>
      <c r="F386" s="676"/>
      <c r="G386" s="676"/>
      <c r="H386" s="677"/>
      <c r="I386" s="801"/>
      <c r="J386" s="654"/>
      <c r="K386" s="654"/>
      <c r="L386" s="654"/>
    </row>
    <row r="387" spans="2:12" ht="14.25" customHeight="1" x14ac:dyDescent="0.35">
      <c r="B387" s="676"/>
      <c r="C387" s="676"/>
      <c r="D387" s="676"/>
      <c r="E387" s="676"/>
      <c r="F387" s="676"/>
      <c r="G387" s="676"/>
      <c r="H387" s="677"/>
      <c r="I387" s="801"/>
      <c r="J387" s="654"/>
      <c r="K387" s="654"/>
      <c r="L387" s="654"/>
    </row>
    <row r="388" spans="2:12" ht="14.25" customHeight="1" x14ac:dyDescent="0.35">
      <c r="B388" s="676"/>
      <c r="C388" s="676"/>
      <c r="D388" s="676"/>
      <c r="E388" s="676"/>
      <c r="F388" s="676"/>
      <c r="G388" s="676"/>
      <c r="H388" s="677"/>
      <c r="I388" s="801"/>
      <c r="J388" s="654"/>
      <c r="K388" s="654"/>
      <c r="L388" s="654"/>
    </row>
    <row r="389" spans="2:12" ht="14.25" customHeight="1" x14ac:dyDescent="0.35">
      <c r="B389" s="676"/>
      <c r="C389" s="676"/>
      <c r="D389" s="676"/>
      <c r="E389" s="676"/>
      <c r="F389" s="676"/>
      <c r="G389" s="676"/>
      <c r="H389" s="677"/>
      <c r="I389" s="801"/>
      <c r="J389" s="654"/>
      <c r="K389" s="654"/>
      <c r="L389" s="654"/>
    </row>
    <row r="390" spans="2:12" ht="14.25" customHeight="1" x14ac:dyDescent="0.35">
      <c r="B390" s="676"/>
      <c r="C390" s="676"/>
      <c r="D390" s="676"/>
      <c r="E390" s="676"/>
      <c r="F390" s="676"/>
      <c r="G390" s="676"/>
      <c r="H390" s="677"/>
      <c r="I390" s="801"/>
      <c r="J390" s="654"/>
      <c r="K390" s="654"/>
      <c r="L390" s="654"/>
    </row>
    <row r="391" spans="2:12" ht="14.25" customHeight="1" x14ac:dyDescent="0.35">
      <c r="B391" s="676"/>
      <c r="C391" s="676"/>
      <c r="D391" s="676"/>
      <c r="E391" s="676"/>
      <c r="F391" s="676"/>
      <c r="G391" s="676"/>
      <c r="H391" s="677"/>
      <c r="I391" s="801"/>
      <c r="J391" s="654"/>
      <c r="K391" s="654"/>
      <c r="L391" s="654"/>
    </row>
    <row r="392" spans="2:12" ht="14.25" customHeight="1" x14ac:dyDescent="0.35">
      <c r="B392" s="676"/>
      <c r="C392" s="676"/>
      <c r="D392" s="676"/>
      <c r="E392" s="676"/>
      <c r="F392" s="676"/>
      <c r="G392" s="676"/>
      <c r="H392" s="677"/>
      <c r="I392" s="801"/>
      <c r="J392" s="654"/>
      <c r="K392" s="654"/>
      <c r="L392" s="654"/>
    </row>
    <row r="393" spans="2:12" ht="14.25" customHeight="1" x14ac:dyDescent="0.35">
      <c r="B393" s="676"/>
      <c r="C393" s="676"/>
      <c r="D393" s="676"/>
      <c r="E393" s="676"/>
      <c r="F393" s="676"/>
      <c r="G393" s="676"/>
      <c r="H393" s="677"/>
      <c r="I393" s="801"/>
      <c r="J393" s="654"/>
      <c r="K393" s="654"/>
      <c r="L393" s="654"/>
    </row>
    <row r="394" spans="2:12" ht="14.25" customHeight="1" x14ac:dyDescent="0.35">
      <c r="B394" s="676"/>
      <c r="C394" s="676"/>
      <c r="D394" s="676"/>
      <c r="E394" s="676"/>
      <c r="F394" s="676"/>
      <c r="G394" s="676"/>
      <c r="H394" s="677"/>
      <c r="I394" s="801"/>
      <c r="J394" s="654"/>
      <c r="K394" s="654"/>
      <c r="L394" s="654"/>
    </row>
    <row r="395" spans="2:12" ht="14.25" customHeight="1" x14ac:dyDescent="0.35">
      <c r="B395" s="676"/>
      <c r="C395" s="676"/>
      <c r="D395" s="676"/>
      <c r="E395" s="676"/>
      <c r="F395" s="676"/>
      <c r="G395" s="676"/>
      <c r="H395" s="677"/>
      <c r="I395" s="801"/>
      <c r="J395" s="654"/>
      <c r="K395" s="654"/>
      <c r="L395" s="654"/>
    </row>
    <row r="396" spans="2:12" ht="14.25" customHeight="1" x14ac:dyDescent="0.35">
      <c r="B396" s="676"/>
      <c r="C396" s="676"/>
      <c r="D396" s="676"/>
      <c r="E396" s="676"/>
      <c r="F396" s="676"/>
      <c r="G396" s="676"/>
      <c r="H396" s="677"/>
      <c r="I396" s="801"/>
      <c r="J396" s="654"/>
      <c r="K396" s="654"/>
      <c r="L396" s="654"/>
    </row>
    <row r="397" spans="2:12" ht="14.25" customHeight="1" x14ac:dyDescent="0.35">
      <c r="B397" s="676"/>
      <c r="C397" s="676"/>
      <c r="D397" s="676"/>
      <c r="E397" s="676"/>
      <c r="F397" s="676"/>
      <c r="G397" s="676"/>
      <c r="H397" s="677"/>
      <c r="I397" s="801"/>
      <c r="J397" s="654"/>
      <c r="K397" s="654"/>
      <c r="L397" s="654"/>
    </row>
    <row r="398" spans="2:12" ht="14.25" customHeight="1" x14ac:dyDescent="0.35">
      <c r="B398" s="676"/>
      <c r="C398" s="676"/>
      <c r="D398" s="676"/>
      <c r="E398" s="676"/>
      <c r="F398" s="676"/>
      <c r="G398" s="676"/>
      <c r="H398" s="677"/>
      <c r="I398" s="801"/>
      <c r="J398" s="654"/>
      <c r="K398" s="654"/>
      <c r="L398" s="654"/>
    </row>
    <row r="399" spans="2:12" ht="14.25" customHeight="1" x14ac:dyDescent="0.35">
      <c r="B399" s="676"/>
      <c r="C399" s="676"/>
      <c r="D399" s="676"/>
      <c r="E399" s="676"/>
      <c r="F399" s="676"/>
      <c r="G399" s="676"/>
      <c r="H399" s="677"/>
      <c r="I399" s="801"/>
      <c r="J399" s="654"/>
      <c r="K399" s="654"/>
      <c r="L399" s="654"/>
    </row>
    <row r="400" spans="2:12" ht="14.25" customHeight="1" x14ac:dyDescent="0.35">
      <c r="B400" s="676"/>
      <c r="C400" s="676"/>
      <c r="D400" s="676"/>
      <c r="E400" s="676"/>
      <c r="F400" s="676"/>
      <c r="G400" s="676"/>
      <c r="H400" s="677"/>
      <c r="I400" s="801"/>
      <c r="J400" s="654"/>
      <c r="K400" s="654"/>
      <c r="L400" s="654"/>
    </row>
    <row r="401" spans="2:12" ht="14.25" customHeight="1" x14ac:dyDescent="0.35">
      <c r="B401" s="676"/>
      <c r="C401" s="676"/>
      <c r="D401" s="676"/>
      <c r="E401" s="676"/>
      <c r="F401" s="676"/>
      <c r="G401" s="676"/>
      <c r="H401" s="677"/>
      <c r="I401" s="801"/>
      <c r="J401" s="654"/>
      <c r="K401" s="654"/>
      <c r="L401" s="654"/>
    </row>
    <row r="402" spans="2:12" ht="14.25" customHeight="1" x14ac:dyDescent="0.35">
      <c r="B402" s="676"/>
      <c r="C402" s="676"/>
      <c r="D402" s="676"/>
      <c r="E402" s="676"/>
      <c r="F402" s="676"/>
      <c r="G402" s="676"/>
      <c r="H402" s="677"/>
      <c r="I402" s="801"/>
      <c r="J402" s="654"/>
      <c r="K402" s="654"/>
      <c r="L402" s="654"/>
    </row>
    <row r="403" spans="2:12" ht="14.25" customHeight="1" x14ac:dyDescent="0.35">
      <c r="B403" s="676"/>
      <c r="C403" s="676"/>
      <c r="D403" s="676"/>
      <c r="E403" s="676"/>
      <c r="F403" s="676"/>
      <c r="G403" s="676"/>
      <c r="H403" s="677"/>
      <c r="I403" s="801"/>
      <c r="J403" s="654"/>
      <c r="K403" s="654"/>
      <c r="L403" s="654"/>
    </row>
    <row r="404" spans="2:12" ht="14.25" customHeight="1" x14ac:dyDescent="0.35">
      <c r="B404" s="676"/>
      <c r="C404" s="676"/>
      <c r="D404" s="676"/>
      <c r="E404" s="676"/>
      <c r="F404" s="676"/>
      <c r="G404" s="676"/>
      <c r="H404" s="677"/>
      <c r="I404" s="801"/>
      <c r="J404" s="654"/>
      <c r="K404" s="654"/>
      <c r="L404" s="654"/>
    </row>
    <row r="405" spans="2:12" ht="14.25" customHeight="1" x14ac:dyDescent="0.35">
      <c r="B405" s="676"/>
      <c r="C405" s="676"/>
      <c r="D405" s="676"/>
      <c r="E405" s="676"/>
      <c r="F405" s="676"/>
      <c r="G405" s="676"/>
      <c r="H405" s="677"/>
      <c r="I405" s="801"/>
      <c r="J405" s="654"/>
      <c r="K405" s="654"/>
      <c r="L405" s="654"/>
    </row>
    <row r="406" spans="2:12" ht="14.25" customHeight="1" x14ac:dyDescent="0.35">
      <c r="B406" s="676"/>
      <c r="C406" s="676"/>
      <c r="D406" s="676"/>
      <c r="E406" s="676"/>
      <c r="F406" s="676"/>
      <c r="G406" s="676"/>
      <c r="H406" s="677"/>
      <c r="I406" s="801"/>
      <c r="J406" s="654"/>
      <c r="K406" s="654"/>
      <c r="L406" s="654"/>
    </row>
    <row r="407" spans="2:12" ht="14.25" customHeight="1" x14ac:dyDescent="0.35">
      <c r="B407" s="676"/>
      <c r="C407" s="676"/>
      <c r="D407" s="676"/>
      <c r="E407" s="676"/>
      <c r="F407" s="676"/>
      <c r="G407" s="676"/>
      <c r="H407" s="677"/>
      <c r="I407" s="801"/>
      <c r="J407" s="654"/>
      <c r="K407" s="654"/>
      <c r="L407" s="654"/>
    </row>
    <row r="408" spans="2:12" ht="14.25" customHeight="1" x14ac:dyDescent="0.35">
      <c r="B408" s="676"/>
      <c r="C408" s="676"/>
      <c r="D408" s="676"/>
      <c r="E408" s="676"/>
      <c r="F408" s="676"/>
      <c r="G408" s="676"/>
      <c r="H408" s="677"/>
      <c r="I408" s="801"/>
      <c r="J408" s="654"/>
      <c r="K408" s="654"/>
      <c r="L408" s="654"/>
    </row>
    <row r="409" spans="2:12" ht="14.25" customHeight="1" x14ac:dyDescent="0.35">
      <c r="B409" s="676"/>
      <c r="C409" s="676"/>
      <c r="D409" s="676"/>
      <c r="E409" s="676"/>
      <c r="F409" s="676"/>
      <c r="G409" s="676"/>
      <c r="H409" s="677"/>
      <c r="I409" s="801"/>
      <c r="J409" s="654"/>
      <c r="K409" s="654"/>
      <c r="L409" s="654"/>
    </row>
    <row r="410" spans="2:12" ht="14.25" customHeight="1" x14ac:dyDescent="0.35">
      <c r="B410" s="676"/>
      <c r="C410" s="676"/>
      <c r="D410" s="676"/>
      <c r="E410" s="676"/>
      <c r="F410" s="676"/>
      <c r="G410" s="676"/>
      <c r="H410" s="677"/>
      <c r="I410" s="801"/>
      <c r="J410" s="654"/>
      <c r="K410" s="654"/>
      <c r="L410" s="654"/>
    </row>
    <row r="411" spans="2:12" ht="14.25" customHeight="1" x14ac:dyDescent="0.35">
      <c r="B411" s="676"/>
      <c r="C411" s="676"/>
      <c r="D411" s="676"/>
      <c r="E411" s="676"/>
      <c r="F411" s="676"/>
      <c r="G411" s="676"/>
      <c r="H411" s="677"/>
      <c r="I411" s="801"/>
      <c r="J411" s="654"/>
      <c r="K411" s="654"/>
      <c r="L411" s="654"/>
    </row>
    <row r="412" spans="2:12" ht="14.25" customHeight="1" x14ac:dyDescent="0.35">
      <c r="B412" s="676"/>
      <c r="C412" s="676"/>
      <c r="D412" s="676"/>
      <c r="E412" s="676"/>
      <c r="F412" s="676"/>
      <c r="G412" s="676"/>
      <c r="H412" s="677"/>
      <c r="I412" s="801"/>
      <c r="J412" s="654"/>
      <c r="K412" s="654"/>
      <c r="L412" s="654"/>
    </row>
    <row r="413" spans="2:12" ht="14.25" customHeight="1" x14ac:dyDescent="0.35">
      <c r="B413" s="676"/>
      <c r="C413" s="676"/>
      <c r="D413" s="676"/>
      <c r="E413" s="676"/>
      <c r="F413" s="676"/>
      <c r="G413" s="676"/>
      <c r="H413" s="677"/>
      <c r="I413" s="801"/>
      <c r="J413" s="654"/>
      <c r="K413" s="654"/>
      <c r="L413" s="654"/>
    </row>
    <row r="414" spans="2:12" ht="14.25" customHeight="1" x14ac:dyDescent="0.35">
      <c r="B414" s="676"/>
      <c r="C414" s="676"/>
      <c r="D414" s="676"/>
      <c r="E414" s="676"/>
      <c r="F414" s="676"/>
      <c r="G414" s="676"/>
      <c r="H414" s="677"/>
      <c r="I414" s="801"/>
      <c r="J414" s="654"/>
      <c r="K414" s="654"/>
      <c r="L414" s="654"/>
    </row>
    <row r="415" spans="2:12" ht="14.25" customHeight="1" x14ac:dyDescent="0.35">
      <c r="B415" s="676"/>
      <c r="C415" s="676"/>
      <c r="D415" s="676"/>
      <c r="E415" s="676"/>
      <c r="F415" s="676"/>
      <c r="G415" s="676"/>
      <c r="H415" s="677"/>
      <c r="I415" s="801"/>
      <c r="J415" s="654"/>
      <c r="K415" s="654"/>
      <c r="L415" s="654"/>
    </row>
    <row r="416" spans="2:12" ht="14.25" customHeight="1" x14ac:dyDescent="0.35">
      <c r="B416" s="676"/>
      <c r="C416" s="676"/>
      <c r="D416" s="676"/>
      <c r="E416" s="676"/>
      <c r="F416" s="676"/>
      <c r="G416" s="676"/>
      <c r="H416" s="677"/>
      <c r="I416" s="801"/>
      <c r="J416" s="654"/>
      <c r="K416" s="654"/>
      <c r="L416" s="654"/>
    </row>
    <row r="417" spans="2:12" ht="14.25" customHeight="1" x14ac:dyDescent="0.35">
      <c r="B417" s="676"/>
      <c r="C417" s="676"/>
      <c r="D417" s="676"/>
      <c r="E417" s="676"/>
      <c r="F417" s="676"/>
      <c r="G417" s="676"/>
      <c r="H417" s="677"/>
      <c r="I417" s="801"/>
      <c r="J417" s="654"/>
      <c r="K417" s="654"/>
      <c r="L417" s="654"/>
    </row>
    <row r="418" spans="2:12" ht="14.25" customHeight="1" x14ac:dyDescent="0.35">
      <c r="B418" s="676"/>
      <c r="C418" s="676"/>
      <c r="D418" s="676"/>
      <c r="E418" s="676"/>
      <c r="F418" s="676"/>
      <c r="G418" s="676"/>
      <c r="H418" s="677"/>
      <c r="I418" s="801"/>
      <c r="J418" s="654"/>
      <c r="K418" s="654"/>
      <c r="L418" s="654"/>
    </row>
    <row r="419" spans="2:12" ht="14.25" customHeight="1" x14ac:dyDescent="0.35">
      <c r="B419" s="676"/>
      <c r="C419" s="676"/>
      <c r="D419" s="676"/>
      <c r="E419" s="676"/>
      <c r="F419" s="676"/>
      <c r="G419" s="676"/>
      <c r="H419" s="677"/>
      <c r="I419" s="801"/>
      <c r="J419" s="654"/>
      <c r="K419" s="654"/>
      <c r="L419" s="654"/>
    </row>
    <row r="420" spans="2:12" ht="14.25" customHeight="1" x14ac:dyDescent="0.35">
      <c r="B420" s="676"/>
      <c r="C420" s="676"/>
      <c r="D420" s="676"/>
      <c r="E420" s="676"/>
      <c r="F420" s="676"/>
      <c r="G420" s="676"/>
      <c r="H420" s="677"/>
      <c r="I420" s="801"/>
      <c r="J420" s="654"/>
      <c r="K420" s="654"/>
      <c r="L420" s="654"/>
    </row>
    <row r="421" spans="2:12" ht="14.25" customHeight="1" x14ac:dyDescent="0.35">
      <c r="B421" s="676"/>
      <c r="C421" s="676"/>
      <c r="D421" s="676"/>
      <c r="E421" s="676"/>
      <c r="F421" s="676"/>
      <c r="G421" s="676"/>
      <c r="H421" s="677"/>
      <c r="I421" s="801"/>
      <c r="J421" s="654"/>
      <c r="K421" s="654"/>
      <c r="L421" s="654"/>
    </row>
    <row r="422" spans="2:12" ht="14.25" customHeight="1" x14ac:dyDescent="0.35">
      <c r="B422" s="676"/>
      <c r="C422" s="676"/>
      <c r="D422" s="676"/>
      <c r="E422" s="676"/>
      <c r="F422" s="676"/>
      <c r="G422" s="676"/>
      <c r="H422" s="677"/>
      <c r="I422" s="801"/>
      <c r="J422" s="654"/>
      <c r="K422" s="654"/>
      <c r="L422" s="654"/>
    </row>
    <row r="423" spans="2:12" ht="14.25" customHeight="1" x14ac:dyDescent="0.35">
      <c r="B423" s="676"/>
      <c r="C423" s="676"/>
      <c r="D423" s="676"/>
      <c r="E423" s="676"/>
      <c r="F423" s="676"/>
      <c r="G423" s="676"/>
      <c r="H423" s="677"/>
      <c r="I423" s="801"/>
      <c r="J423" s="654"/>
      <c r="K423" s="654"/>
      <c r="L423" s="654"/>
    </row>
    <row r="424" spans="2:12" ht="14.25" customHeight="1" x14ac:dyDescent="0.35">
      <c r="B424" s="676"/>
      <c r="C424" s="676"/>
      <c r="D424" s="676"/>
      <c r="E424" s="676"/>
      <c r="F424" s="676"/>
      <c r="G424" s="676"/>
      <c r="H424" s="677"/>
      <c r="I424" s="801"/>
      <c r="J424" s="654"/>
      <c r="K424" s="654"/>
      <c r="L424" s="654"/>
    </row>
    <row r="425" spans="2:12" ht="14.25" customHeight="1" x14ac:dyDescent="0.35">
      <c r="B425" s="676"/>
      <c r="C425" s="676"/>
      <c r="D425" s="676"/>
      <c r="E425" s="676"/>
      <c r="F425" s="676"/>
      <c r="G425" s="676"/>
      <c r="H425" s="677"/>
      <c r="I425" s="801"/>
      <c r="J425" s="654"/>
      <c r="K425" s="654"/>
      <c r="L425" s="654"/>
    </row>
    <row r="426" spans="2:12" ht="14.25" customHeight="1" x14ac:dyDescent="0.35">
      <c r="B426" s="676"/>
      <c r="C426" s="676"/>
      <c r="D426" s="676"/>
      <c r="E426" s="676"/>
      <c r="F426" s="676"/>
      <c r="G426" s="676"/>
      <c r="H426" s="677"/>
      <c r="I426" s="801"/>
      <c r="J426" s="654"/>
      <c r="K426" s="654"/>
      <c r="L426" s="654"/>
    </row>
    <row r="427" spans="2:12" ht="14.25" customHeight="1" x14ac:dyDescent="0.35">
      <c r="B427" s="676"/>
      <c r="C427" s="676"/>
      <c r="D427" s="676"/>
      <c r="E427" s="676"/>
      <c r="F427" s="676"/>
      <c r="G427" s="676"/>
      <c r="H427" s="677"/>
      <c r="I427" s="801"/>
      <c r="J427" s="654"/>
      <c r="K427" s="654"/>
      <c r="L427" s="654"/>
    </row>
    <row r="428" spans="2:12" ht="14.25" customHeight="1" x14ac:dyDescent="0.35">
      <c r="B428" s="676"/>
      <c r="C428" s="676"/>
      <c r="D428" s="676"/>
      <c r="E428" s="676"/>
      <c r="F428" s="676"/>
      <c r="G428" s="676"/>
      <c r="H428" s="677"/>
      <c r="I428" s="801"/>
      <c r="J428" s="654"/>
      <c r="K428" s="654"/>
      <c r="L428" s="654"/>
    </row>
    <row r="429" spans="2:12" ht="14.25" customHeight="1" x14ac:dyDescent="0.35">
      <c r="B429" s="676"/>
      <c r="C429" s="676"/>
      <c r="D429" s="676"/>
      <c r="E429" s="676"/>
      <c r="F429" s="676"/>
      <c r="G429" s="676"/>
      <c r="H429" s="677"/>
      <c r="I429" s="801"/>
      <c r="J429" s="654"/>
      <c r="K429" s="654"/>
      <c r="L429" s="654"/>
    </row>
    <row r="430" spans="2:12" ht="14.25" customHeight="1" x14ac:dyDescent="0.35">
      <c r="B430" s="676"/>
      <c r="C430" s="676"/>
      <c r="D430" s="676"/>
      <c r="E430" s="676"/>
      <c r="F430" s="676"/>
      <c r="G430" s="676"/>
      <c r="H430" s="677"/>
      <c r="I430" s="801"/>
      <c r="J430" s="654"/>
      <c r="K430" s="654"/>
      <c r="L430" s="654"/>
    </row>
    <row r="431" spans="2:12" ht="14.25" customHeight="1" x14ac:dyDescent="0.35">
      <c r="B431" s="676"/>
      <c r="C431" s="676"/>
      <c r="D431" s="676"/>
      <c r="E431" s="676"/>
      <c r="F431" s="676"/>
      <c r="G431" s="676"/>
      <c r="H431" s="677"/>
      <c r="I431" s="801"/>
      <c r="J431" s="654"/>
      <c r="K431" s="654"/>
      <c r="L431" s="654"/>
    </row>
    <row r="432" spans="2:12" ht="14.25" customHeight="1" x14ac:dyDescent="0.35">
      <c r="B432" s="676"/>
      <c r="C432" s="676"/>
      <c r="D432" s="676"/>
      <c r="E432" s="676"/>
      <c r="F432" s="676"/>
      <c r="G432" s="676"/>
      <c r="H432" s="677"/>
      <c r="I432" s="801"/>
      <c r="J432" s="654"/>
      <c r="K432" s="654"/>
      <c r="L432" s="654"/>
    </row>
    <row r="433" spans="2:12" ht="14.25" customHeight="1" x14ac:dyDescent="0.35">
      <c r="B433" s="676"/>
      <c r="C433" s="676"/>
      <c r="D433" s="676"/>
      <c r="E433" s="676"/>
      <c r="F433" s="676"/>
      <c r="G433" s="676"/>
      <c r="H433" s="677"/>
      <c r="I433" s="801"/>
      <c r="J433" s="654"/>
      <c r="K433" s="654"/>
      <c r="L433" s="654"/>
    </row>
    <row r="434" spans="2:12" ht="14.25" customHeight="1" x14ac:dyDescent="0.35">
      <c r="B434" s="676"/>
      <c r="C434" s="676"/>
      <c r="D434" s="676"/>
      <c r="E434" s="676"/>
      <c r="F434" s="676"/>
      <c r="G434" s="676"/>
      <c r="H434" s="677"/>
      <c r="I434" s="801"/>
      <c r="J434" s="654"/>
      <c r="K434" s="654"/>
      <c r="L434" s="654"/>
    </row>
    <row r="435" spans="2:12" ht="14.25" customHeight="1" x14ac:dyDescent="0.35">
      <c r="B435" s="676"/>
      <c r="C435" s="676"/>
      <c r="D435" s="676"/>
      <c r="E435" s="676"/>
      <c r="F435" s="676"/>
      <c r="G435" s="676"/>
      <c r="H435" s="677"/>
      <c r="I435" s="801"/>
      <c r="J435" s="654"/>
      <c r="K435" s="654"/>
      <c r="L435" s="654"/>
    </row>
    <row r="436" spans="2:12" ht="14.25" customHeight="1" x14ac:dyDescent="0.35">
      <c r="B436" s="676"/>
      <c r="C436" s="676"/>
      <c r="D436" s="676"/>
      <c r="E436" s="676"/>
      <c r="F436" s="676"/>
      <c r="G436" s="676"/>
      <c r="H436" s="677"/>
      <c r="I436" s="801"/>
      <c r="J436" s="654"/>
      <c r="K436" s="654"/>
      <c r="L436" s="654"/>
    </row>
    <row r="437" spans="2:12" ht="14.25" customHeight="1" x14ac:dyDescent="0.35">
      <c r="B437" s="676"/>
      <c r="C437" s="676"/>
      <c r="D437" s="676"/>
      <c r="E437" s="676"/>
      <c r="F437" s="676"/>
      <c r="G437" s="676"/>
      <c r="H437" s="677"/>
      <c r="I437" s="801"/>
      <c r="J437" s="654"/>
      <c r="K437" s="654"/>
      <c r="L437" s="654"/>
    </row>
    <row r="438" spans="2:12" ht="14.25" customHeight="1" x14ac:dyDescent="0.35">
      <c r="B438" s="676"/>
      <c r="C438" s="676"/>
      <c r="D438" s="676"/>
      <c r="E438" s="676"/>
      <c r="F438" s="676"/>
      <c r="G438" s="676"/>
      <c r="H438" s="677"/>
      <c r="I438" s="801"/>
      <c r="J438" s="654"/>
      <c r="K438" s="654"/>
      <c r="L438" s="654"/>
    </row>
    <row r="439" spans="2:12" ht="14.25" customHeight="1" x14ac:dyDescent="0.35">
      <c r="B439" s="676"/>
      <c r="C439" s="676"/>
      <c r="D439" s="676"/>
      <c r="E439" s="676"/>
      <c r="F439" s="676"/>
      <c r="G439" s="676"/>
      <c r="H439" s="677"/>
      <c r="I439" s="801"/>
      <c r="J439" s="654"/>
      <c r="K439" s="654"/>
      <c r="L439" s="654"/>
    </row>
    <row r="440" spans="2:12" ht="14.25" customHeight="1" x14ac:dyDescent="0.35">
      <c r="B440" s="676"/>
      <c r="C440" s="676"/>
      <c r="D440" s="676"/>
      <c r="E440" s="676"/>
      <c r="F440" s="676"/>
      <c r="G440" s="676"/>
      <c r="H440" s="677"/>
      <c r="I440" s="801"/>
      <c r="J440" s="654"/>
      <c r="K440" s="654"/>
      <c r="L440" s="654"/>
    </row>
    <row r="441" spans="2:12" ht="14.25" customHeight="1" x14ac:dyDescent="0.35">
      <c r="B441" s="676"/>
      <c r="C441" s="676"/>
      <c r="D441" s="676"/>
      <c r="E441" s="676"/>
      <c r="F441" s="676"/>
      <c r="G441" s="676"/>
      <c r="H441" s="677"/>
      <c r="I441" s="801"/>
      <c r="J441" s="654"/>
      <c r="K441" s="654"/>
      <c r="L441" s="654"/>
    </row>
    <row r="442" spans="2:12" ht="14.25" customHeight="1" x14ac:dyDescent="0.35">
      <c r="B442" s="676"/>
      <c r="C442" s="676"/>
      <c r="D442" s="676"/>
      <c r="E442" s="676"/>
      <c r="F442" s="676"/>
      <c r="G442" s="676"/>
      <c r="H442" s="677"/>
      <c r="I442" s="801"/>
      <c r="J442" s="654"/>
      <c r="K442" s="654"/>
      <c r="L442" s="654"/>
    </row>
    <row r="443" spans="2:12" ht="14.25" customHeight="1" x14ac:dyDescent="0.35">
      <c r="B443" s="676"/>
      <c r="C443" s="676"/>
      <c r="D443" s="676"/>
      <c r="E443" s="676"/>
      <c r="F443" s="676"/>
      <c r="G443" s="676"/>
      <c r="H443" s="677"/>
      <c r="I443" s="801"/>
      <c r="J443" s="654"/>
      <c r="K443" s="654"/>
      <c r="L443" s="654"/>
    </row>
    <row r="444" spans="2:12" ht="14.25" customHeight="1" x14ac:dyDescent="0.35">
      <c r="B444" s="676"/>
      <c r="C444" s="676"/>
      <c r="D444" s="676"/>
      <c r="E444" s="676"/>
      <c r="F444" s="676"/>
      <c r="G444" s="676"/>
      <c r="H444" s="677"/>
      <c r="I444" s="801"/>
      <c r="J444" s="654"/>
      <c r="K444" s="654"/>
      <c r="L444" s="654"/>
    </row>
    <row r="445" spans="2:12" ht="14.25" customHeight="1" x14ac:dyDescent="0.35">
      <c r="B445" s="676"/>
      <c r="C445" s="676"/>
      <c r="D445" s="676"/>
      <c r="E445" s="676"/>
      <c r="F445" s="676"/>
      <c r="G445" s="676"/>
      <c r="H445" s="677"/>
      <c r="I445" s="801"/>
      <c r="J445" s="654"/>
      <c r="K445" s="654"/>
      <c r="L445" s="654"/>
    </row>
    <row r="446" spans="2:12" ht="14.25" customHeight="1" x14ac:dyDescent="0.35">
      <c r="B446" s="676"/>
      <c r="C446" s="676"/>
      <c r="D446" s="676"/>
      <c r="E446" s="676"/>
      <c r="F446" s="676"/>
      <c r="G446" s="676"/>
      <c r="H446" s="677"/>
      <c r="I446" s="801"/>
      <c r="J446" s="654"/>
      <c r="K446" s="654"/>
      <c r="L446" s="654"/>
    </row>
    <row r="447" spans="2:12" ht="14.25" customHeight="1" x14ac:dyDescent="0.35">
      <c r="B447" s="676"/>
      <c r="C447" s="676"/>
      <c r="D447" s="676"/>
      <c r="E447" s="676"/>
      <c r="F447" s="676"/>
      <c r="G447" s="676"/>
      <c r="H447" s="677"/>
      <c r="I447" s="801"/>
      <c r="J447" s="654"/>
      <c r="K447" s="654"/>
      <c r="L447" s="654"/>
    </row>
    <row r="448" spans="2:12" ht="14.25" customHeight="1" x14ac:dyDescent="0.35">
      <c r="B448" s="676"/>
      <c r="C448" s="676"/>
      <c r="D448" s="676"/>
      <c r="E448" s="676"/>
      <c r="F448" s="676"/>
      <c r="G448" s="676"/>
      <c r="H448" s="677"/>
      <c r="I448" s="801"/>
      <c r="J448" s="654"/>
      <c r="K448" s="654"/>
      <c r="L448" s="654"/>
    </row>
    <row r="449" spans="2:12" ht="14.25" customHeight="1" x14ac:dyDescent="0.35">
      <c r="B449" s="676"/>
      <c r="C449" s="676"/>
      <c r="D449" s="676"/>
      <c r="E449" s="676"/>
      <c r="F449" s="676"/>
      <c r="G449" s="676"/>
      <c r="H449" s="677"/>
      <c r="I449" s="801"/>
      <c r="J449" s="654"/>
      <c r="K449" s="654"/>
      <c r="L449" s="654"/>
    </row>
    <row r="450" spans="2:12" ht="14.25" customHeight="1" x14ac:dyDescent="0.35">
      <c r="B450" s="676"/>
      <c r="C450" s="676"/>
      <c r="D450" s="676"/>
      <c r="E450" s="676"/>
      <c r="F450" s="676"/>
      <c r="G450" s="676"/>
      <c r="H450" s="677"/>
      <c r="I450" s="801"/>
      <c r="J450" s="654"/>
      <c r="K450" s="654"/>
      <c r="L450" s="654"/>
    </row>
    <row r="451" spans="2:12" ht="14.25" customHeight="1" x14ac:dyDescent="0.35">
      <c r="B451" s="676"/>
      <c r="C451" s="676"/>
      <c r="D451" s="676"/>
      <c r="E451" s="676"/>
      <c r="F451" s="676"/>
      <c r="G451" s="676"/>
      <c r="H451" s="677"/>
      <c r="I451" s="801"/>
      <c r="J451" s="654"/>
      <c r="K451" s="654"/>
      <c r="L451" s="654"/>
    </row>
    <row r="452" spans="2:12" ht="14.25" customHeight="1" x14ac:dyDescent="0.35">
      <c r="B452" s="676"/>
      <c r="C452" s="676"/>
      <c r="D452" s="676"/>
      <c r="E452" s="676"/>
      <c r="F452" s="676"/>
      <c r="G452" s="676"/>
      <c r="H452" s="677"/>
      <c r="I452" s="801"/>
      <c r="J452" s="654"/>
      <c r="K452" s="654"/>
      <c r="L452" s="654"/>
    </row>
    <row r="453" spans="2:12" ht="14.25" customHeight="1" x14ac:dyDescent="0.35">
      <c r="B453" s="676"/>
      <c r="C453" s="676"/>
      <c r="D453" s="676"/>
      <c r="E453" s="676"/>
      <c r="F453" s="676"/>
      <c r="G453" s="676"/>
      <c r="H453" s="677"/>
      <c r="I453" s="801"/>
      <c r="J453" s="654"/>
      <c r="K453" s="654"/>
      <c r="L453" s="654"/>
    </row>
    <row r="454" spans="2:12" ht="14.25" customHeight="1" x14ac:dyDescent="0.35">
      <c r="B454" s="676"/>
      <c r="C454" s="676"/>
      <c r="D454" s="676"/>
      <c r="E454" s="676"/>
      <c r="F454" s="676"/>
      <c r="G454" s="676"/>
      <c r="H454" s="677"/>
      <c r="I454" s="801"/>
      <c r="J454" s="654"/>
      <c r="K454" s="654"/>
      <c r="L454" s="654"/>
    </row>
    <row r="455" spans="2:12" ht="14.25" customHeight="1" x14ac:dyDescent="0.35">
      <c r="B455" s="676"/>
      <c r="C455" s="676"/>
      <c r="D455" s="676"/>
      <c r="E455" s="676"/>
      <c r="F455" s="676"/>
      <c r="G455" s="676"/>
      <c r="H455" s="677"/>
      <c r="I455" s="801"/>
      <c r="J455" s="654"/>
      <c r="K455" s="654"/>
      <c r="L455" s="654"/>
    </row>
    <row r="456" spans="2:12" ht="14.25" customHeight="1" x14ac:dyDescent="0.35">
      <c r="B456" s="676"/>
      <c r="C456" s="676"/>
      <c r="D456" s="676"/>
      <c r="E456" s="676"/>
      <c r="F456" s="676"/>
      <c r="G456" s="676"/>
      <c r="H456" s="677"/>
      <c r="I456" s="801"/>
      <c r="J456" s="654"/>
      <c r="K456" s="654"/>
      <c r="L456" s="654"/>
    </row>
    <row r="457" spans="2:12" ht="14.25" customHeight="1" x14ac:dyDescent="0.35">
      <c r="B457" s="676"/>
      <c r="C457" s="676"/>
      <c r="D457" s="676"/>
      <c r="E457" s="676"/>
      <c r="F457" s="676"/>
      <c r="G457" s="676"/>
      <c r="H457" s="677"/>
      <c r="I457" s="801"/>
      <c r="J457" s="654"/>
      <c r="K457" s="654"/>
      <c r="L457" s="654"/>
    </row>
    <row r="458" spans="2:12" ht="14.25" customHeight="1" x14ac:dyDescent="0.35">
      <c r="B458" s="676"/>
      <c r="C458" s="676"/>
      <c r="D458" s="676"/>
      <c r="E458" s="676"/>
      <c r="F458" s="676"/>
      <c r="G458" s="676"/>
      <c r="H458" s="677"/>
      <c r="I458" s="801"/>
      <c r="J458" s="654"/>
      <c r="K458" s="654"/>
      <c r="L458" s="654"/>
    </row>
    <row r="459" spans="2:12" ht="14.25" customHeight="1" x14ac:dyDescent="0.35">
      <c r="B459" s="676"/>
      <c r="C459" s="676"/>
      <c r="D459" s="676"/>
      <c r="E459" s="676"/>
      <c r="F459" s="676"/>
      <c r="G459" s="676"/>
      <c r="H459" s="677"/>
      <c r="I459" s="801"/>
      <c r="J459" s="654"/>
      <c r="K459" s="654"/>
      <c r="L459" s="654"/>
    </row>
    <row r="460" spans="2:12" ht="14.25" customHeight="1" x14ac:dyDescent="0.35">
      <c r="B460" s="676"/>
      <c r="C460" s="676"/>
      <c r="D460" s="676"/>
      <c r="E460" s="676"/>
      <c r="F460" s="676"/>
      <c r="G460" s="676"/>
      <c r="H460" s="677"/>
      <c r="I460" s="801"/>
      <c r="J460" s="654"/>
      <c r="K460" s="654"/>
      <c r="L460" s="654"/>
    </row>
    <row r="461" spans="2:12" ht="14.25" customHeight="1" x14ac:dyDescent="0.35">
      <c r="B461" s="676"/>
      <c r="C461" s="676"/>
      <c r="D461" s="676"/>
      <c r="E461" s="676"/>
      <c r="F461" s="676"/>
      <c r="G461" s="676"/>
      <c r="H461" s="677"/>
      <c r="I461" s="801"/>
      <c r="J461" s="654"/>
      <c r="K461" s="654"/>
      <c r="L461" s="654"/>
    </row>
    <row r="462" spans="2:12" ht="14.25" customHeight="1" x14ac:dyDescent="0.35">
      <c r="B462" s="676"/>
      <c r="C462" s="676"/>
      <c r="D462" s="676"/>
      <c r="E462" s="676"/>
      <c r="F462" s="676"/>
      <c r="G462" s="676"/>
      <c r="H462" s="677"/>
      <c r="I462" s="801"/>
      <c r="J462" s="654"/>
      <c r="K462" s="654"/>
      <c r="L462" s="654"/>
    </row>
    <row r="463" spans="2:12" ht="14.25" customHeight="1" x14ac:dyDescent="0.35">
      <c r="B463" s="676"/>
      <c r="C463" s="676"/>
      <c r="D463" s="676"/>
      <c r="E463" s="676"/>
      <c r="F463" s="676"/>
      <c r="G463" s="676"/>
      <c r="H463" s="677"/>
      <c r="I463" s="801"/>
      <c r="J463" s="654"/>
      <c r="K463" s="654"/>
      <c r="L463" s="654"/>
    </row>
    <row r="464" spans="2:12" ht="14.25" customHeight="1" x14ac:dyDescent="0.35">
      <c r="B464" s="676"/>
      <c r="C464" s="676"/>
      <c r="D464" s="676"/>
      <c r="E464" s="676"/>
      <c r="F464" s="676"/>
      <c r="G464" s="676"/>
      <c r="H464" s="677"/>
      <c r="I464" s="801"/>
      <c r="J464" s="654"/>
      <c r="K464" s="654"/>
      <c r="L464" s="654"/>
    </row>
    <row r="465" spans="2:12" ht="14.25" customHeight="1" x14ac:dyDescent="0.35">
      <c r="B465" s="676"/>
      <c r="C465" s="676"/>
      <c r="D465" s="676"/>
      <c r="E465" s="676"/>
      <c r="F465" s="676"/>
      <c r="G465" s="676"/>
      <c r="H465" s="677"/>
      <c r="I465" s="801"/>
      <c r="J465" s="654"/>
      <c r="K465" s="654"/>
      <c r="L465" s="654"/>
    </row>
    <row r="466" spans="2:12" ht="14.25" customHeight="1" x14ac:dyDescent="0.35">
      <c r="B466" s="676"/>
      <c r="C466" s="676"/>
      <c r="D466" s="676"/>
      <c r="E466" s="676"/>
      <c r="F466" s="676"/>
      <c r="G466" s="676"/>
      <c r="H466" s="677"/>
      <c r="I466" s="801"/>
      <c r="J466" s="654"/>
      <c r="K466" s="654"/>
      <c r="L466" s="654"/>
    </row>
    <row r="467" spans="2:12" ht="14.25" customHeight="1" x14ac:dyDescent="0.35">
      <c r="B467" s="676"/>
      <c r="C467" s="676"/>
      <c r="D467" s="676"/>
      <c r="E467" s="676"/>
      <c r="F467" s="676"/>
      <c r="G467" s="676"/>
      <c r="H467" s="677"/>
      <c r="I467" s="801"/>
      <c r="J467" s="654"/>
      <c r="K467" s="654"/>
      <c r="L467" s="654"/>
    </row>
    <row r="468" spans="2:12" ht="14.25" customHeight="1" x14ac:dyDescent="0.35">
      <c r="B468" s="676"/>
      <c r="C468" s="676"/>
      <c r="D468" s="676"/>
      <c r="E468" s="676"/>
      <c r="F468" s="676"/>
      <c r="G468" s="676"/>
      <c r="H468" s="677"/>
      <c r="I468" s="801"/>
      <c r="J468" s="654"/>
      <c r="K468" s="654"/>
      <c r="L468" s="654"/>
    </row>
    <row r="469" spans="2:12" ht="14.25" customHeight="1" x14ac:dyDescent="0.35">
      <c r="B469" s="676"/>
      <c r="C469" s="676"/>
      <c r="D469" s="676"/>
      <c r="E469" s="676"/>
      <c r="F469" s="676"/>
      <c r="G469" s="676"/>
      <c r="H469" s="677"/>
      <c r="I469" s="801"/>
      <c r="J469" s="654"/>
      <c r="K469" s="654"/>
      <c r="L469" s="654"/>
    </row>
    <row r="470" spans="2:12" ht="14.25" customHeight="1" x14ac:dyDescent="0.35">
      <c r="B470" s="676"/>
      <c r="C470" s="676"/>
      <c r="D470" s="676"/>
      <c r="E470" s="676"/>
      <c r="F470" s="676"/>
      <c r="G470" s="676"/>
      <c r="H470" s="677"/>
      <c r="I470" s="801"/>
      <c r="J470" s="654"/>
      <c r="K470" s="654"/>
      <c r="L470" s="654"/>
    </row>
    <row r="471" spans="2:12" ht="14.25" customHeight="1" x14ac:dyDescent="0.35">
      <c r="B471" s="676"/>
      <c r="C471" s="676"/>
      <c r="D471" s="676"/>
      <c r="E471" s="676"/>
      <c r="F471" s="676"/>
      <c r="G471" s="676"/>
      <c r="H471" s="677"/>
      <c r="I471" s="801"/>
      <c r="J471" s="654"/>
      <c r="K471" s="654"/>
      <c r="L471" s="654"/>
    </row>
    <row r="472" spans="2:12" ht="14.25" customHeight="1" x14ac:dyDescent="0.35">
      <c r="B472" s="676"/>
      <c r="C472" s="676"/>
      <c r="D472" s="676"/>
      <c r="E472" s="676"/>
      <c r="F472" s="676"/>
      <c r="G472" s="676"/>
      <c r="H472" s="677"/>
      <c r="I472" s="801"/>
      <c r="J472" s="654"/>
      <c r="K472" s="654"/>
      <c r="L472" s="654"/>
    </row>
    <row r="473" spans="2:12" ht="14.25" customHeight="1" x14ac:dyDescent="0.35">
      <c r="B473" s="676"/>
      <c r="C473" s="676"/>
      <c r="D473" s="676"/>
      <c r="E473" s="676"/>
      <c r="F473" s="676"/>
      <c r="G473" s="676"/>
      <c r="H473" s="677"/>
      <c r="I473" s="801"/>
      <c r="J473" s="654"/>
      <c r="K473" s="654"/>
      <c r="L473" s="654"/>
    </row>
    <row r="474" spans="2:12" ht="14.25" customHeight="1" x14ac:dyDescent="0.35">
      <c r="B474" s="676"/>
      <c r="C474" s="676"/>
      <c r="D474" s="676"/>
      <c r="E474" s="676"/>
      <c r="F474" s="676"/>
      <c r="G474" s="676"/>
      <c r="H474" s="677"/>
      <c r="I474" s="801"/>
      <c r="J474" s="654"/>
      <c r="K474" s="654"/>
      <c r="L474" s="654"/>
    </row>
    <row r="475" spans="2:12" ht="14.25" customHeight="1" x14ac:dyDescent="0.35">
      <c r="B475" s="676"/>
      <c r="C475" s="676"/>
      <c r="D475" s="676"/>
      <c r="E475" s="676"/>
      <c r="F475" s="676"/>
      <c r="G475" s="676"/>
      <c r="H475" s="677"/>
      <c r="I475" s="801"/>
      <c r="J475" s="654"/>
      <c r="K475" s="654"/>
      <c r="L475" s="654"/>
    </row>
    <row r="476" spans="2:12" ht="14.25" customHeight="1" x14ac:dyDescent="0.35">
      <c r="B476" s="676"/>
      <c r="C476" s="676"/>
      <c r="D476" s="676"/>
      <c r="E476" s="676"/>
      <c r="F476" s="676"/>
      <c r="G476" s="676"/>
      <c r="H476" s="677"/>
      <c r="I476" s="801"/>
      <c r="J476" s="654"/>
      <c r="K476" s="654"/>
      <c r="L476" s="654"/>
    </row>
    <row r="477" spans="2:12" ht="14.25" customHeight="1" x14ac:dyDescent="0.35">
      <c r="B477" s="676"/>
      <c r="C477" s="676"/>
      <c r="D477" s="676"/>
      <c r="E477" s="676"/>
      <c r="F477" s="676"/>
      <c r="G477" s="676"/>
      <c r="H477" s="677"/>
      <c r="I477" s="801"/>
      <c r="J477" s="654"/>
      <c r="K477" s="654"/>
      <c r="L477" s="654"/>
    </row>
    <row r="478" spans="2:12" ht="14.25" customHeight="1" x14ac:dyDescent="0.35">
      <c r="B478" s="676"/>
      <c r="C478" s="676"/>
      <c r="D478" s="676"/>
      <c r="E478" s="676"/>
      <c r="F478" s="676"/>
      <c r="G478" s="676"/>
      <c r="H478" s="677"/>
      <c r="I478" s="801"/>
      <c r="J478" s="654"/>
      <c r="K478" s="654"/>
      <c r="L478" s="654"/>
    </row>
    <row r="479" spans="2:12" ht="14.25" customHeight="1" x14ac:dyDescent="0.35">
      <c r="B479" s="676"/>
      <c r="C479" s="676"/>
      <c r="D479" s="676"/>
      <c r="E479" s="676"/>
      <c r="F479" s="676"/>
      <c r="G479" s="676"/>
      <c r="H479" s="677"/>
      <c r="I479" s="801"/>
      <c r="J479" s="654"/>
      <c r="K479" s="654"/>
      <c r="L479" s="654"/>
    </row>
    <row r="480" spans="2:12" ht="14.25" customHeight="1" x14ac:dyDescent="0.35">
      <c r="B480" s="676"/>
      <c r="C480" s="676"/>
      <c r="D480" s="676"/>
      <c r="E480" s="676"/>
      <c r="F480" s="676"/>
      <c r="G480" s="676"/>
      <c r="H480" s="677"/>
      <c r="I480" s="801"/>
      <c r="J480" s="654"/>
      <c r="K480" s="654"/>
      <c r="L480" s="654"/>
    </row>
    <row r="481" spans="2:12" ht="14.25" customHeight="1" x14ac:dyDescent="0.35">
      <c r="B481" s="676"/>
      <c r="C481" s="676"/>
      <c r="D481" s="676"/>
      <c r="E481" s="676"/>
      <c r="F481" s="676"/>
      <c r="G481" s="676"/>
      <c r="H481" s="677"/>
      <c r="I481" s="801"/>
      <c r="J481" s="654"/>
      <c r="K481" s="654"/>
      <c r="L481" s="654"/>
    </row>
    <row r="482" spans="2:12" ht="14.25" customHeight="1" x14ac:dyDescent="0.35">
      <c r="B482" s="676"/>
      <c r="C482" s="676"/>
      <c r="D482" s="676"/>
      <c r="E482" s="676"/>
      <c r="F482" s="676"/>
      <c r="G482" s="676"/>
      <c r="H482" s="677"/>
      <c r="I482" s="801"/>
      <c r="J482" s="654"/>
      <c r="K482" s="654"/>
      <c r="L482" s="654"/>
    </row>
    <row r="483" spans="2:12" ht="14.25" customHeight="1" x14ac:dyDescent="0.35">
      <c r="B483" s="676"/>
      <c r="C483" s="676"/>
      <c r="D483" s="676"/>
      <c r="E483" s="676"/>
      <c r="F483" s="676"/>
      <c r="G483" s="676"/>
      <c r="H483" s="677"/>
      <c r="I483" s="801"/>
      <c r="J483" s="654"/>
      <c r="K483" s="654"/>
      <c r="L483" s="654"/>
    </row>
    <row r="484" spans="2:12" ht="14.25" customHeight="1" x14ac:dyDescent="0.35">
      <c r="B484" s="676"/>
      <c r="C484" s="676"/>
      <c r="D484" s="676"/>
      <c r="E484" s="676"/>
      <c r="F484" s="676"/>
      <c r="G484" s="676"/>
      <c r="H484" s="677"/>
      <c r="I484" s="801"/>
      <c r="J484" s="654"/>
      <c r="K484" s="654"/>
      <c r="L484" s="654"/>
    </row>
    <row r="485" spans="2:12" ht="14.25" customHeight="1" x14ac:dyDescent="0.35">
      <c r="B485" s="676"/>
      <c r="C485" s="676"/>
      <c r="D485" s="676"/>
      <c r="E485" s="676"/>
      <c r="F485" s="676"/>
      <c r="G485" s="676"/>
      <c r="H485" s="677"/>
      <c r="I485" s="801"/>
      <c r="J485" s="654"/>
      <c r="K485" s="654"/>
      <c r="L485" s="654"/>
    </row>
    <row r="486" spans="2:12" ht="14.25" customHeight="1" x14ac:dyDescent="0.35">
      <c r="B486" s="676"/>
      <c r="C486" s="676"/>
      <c r="D486" s="676"/>
      <c r="E486" s="676"/>
      <c r="F486" s="676"/>
      <c r="G486" s="676"/>
      <c r="H486" s="677"/>
      <c r="I486" s="801"/>
      <c r="J486" s="654"/>
      <c r="K486" s="654"/>
      <c r="L486" s="654"/>
    </row>
    <row r="487" spans="2:12" ht="14.25" customHeight="1" x14ac:dyDescent="0.35">
      <c r="B487" s="676"/>
      <c r="C487" s="676"/>
      <c r="D487" s="676"/>
      <c r="E487" s="676"/>
      <c r="F487" s="676"/>
      <c r="G487" s="676"/>
      <c r="H487" s="677"/>
      <c r="I487" s="801"/>
      <c r="J487" s="654"/>
      <c r="K487" s="654"/>
      <c r="L487" s="654"/>
    </row>
    <row r="488" spans="2:12" ht="14.25" customHeight="1" x14ac:dyDescent="0.35">
      <c r="B488" s="676"/>
      <c r="C488" s="676"/>
      <c r="D488" s="676"/>
      <c r="E488" s="676"/>
      <c r="F488" s="676"/>
      <c r="G488" s="676"/>
      <c r="H488" s="677"/>
      <c r="I488" s="801"/>
      <c r="J488" s="654"/>
      <c r="K488" s="654"/>
      <c r="L488" s="654"/>
    </row>
    <row r="489" spans="2:12" ht="14.25" customHeight="1" x14ac:dyDescent="0.35">
      <c r="B489" s="676"/>
      <c r="C489" s="676"/>
      <c r="D489" s="676"/>
      <c r="E489" s="676"/>
      <c r="F489" s="676"/>
      <c r="G489" s="676"/>
      <c r="H489" s="677"/>
      <c r="I489" s="801"/>
      <c r="J489" s="654"/>
      <c r="K489" s="654"/>
      <c r="L489" s="654"/>
    </row>
    <row r="490" spans="2:12" ht="14.25" customHeight="1" x14ac:dyDescent="0.35">
      <c r="B490" s="676"/>
      <c r="C490" s="676"/>
      <c r="D490" s="676"/>
      <c r="E490" s="676"/>
      <c r="F490" s="676"/>
      <c r="G490" s="676"/>
      <c r="H490" s="677"/>
      <c r="I490" s="801"/>
      <c r="J490" s="654"/>
      <c r="K490" s="654"/>
      <c r="L490" s="654"/>
    </row>
    <row r="491" spans="2:12" ht="14.25" customHeight="1" x14ac:dyDescent="0.35">
      <c r="B491" s="676"/>
      <c r="C491" s="676"/>
      <c r="D491" s="676"/>
      <c r="E491" s="676"/>
      <c r="F491" s="676"/>
      <c r="G491" s="676"/>
      <c r="H491" s="677"/>
      <c r="I491" s="801"/>
      <c r="J491" s="654"/>
      <c r="K491" s="654"/>
      <c r="L491" s="654"/>
    </row>
    <row r="492" spans="2:12" ht="14.25" customHeight="1" x14ac:dyDescent="0.35">
      <c r="B492" s="676"/>
      <c r="C492" s="676"/>
      <c r="D492" s="676"/>
      <c r="E492" s="676"/>
      <c r="F492" s="676"/>
      <c r="G492" s="676"/>
      <c r="H492" s="677"/>
      <c r="I492" s="801"/>
      <c r="J492" s="654"/>
      <c r="K492" s="654"/>
      <c r="L492" s="654"/>
    </row>
    <row r="493" spans="2:12" ht="14.25" customHeight="1" x14ac:dyDescent="0.35">
      <c r="B493" s="676"/>
      <c r="C493" s="676"/>
      <c r="D493" s="676"/>
      <c r="E493" s="676"/>
      <c r="F493" s="676"/>
      <c r="G493" s="676"/>
      <c r="H493" s="677"/>
      <c r="I493" s="801"/>
      <c r="J493" s="654"/>
      <c r="K493" s="654"/>
      <c r="L493" s="654"/>
    </row>
    <row r="494" spans="2:12" ht="14.25" customHeight="1" x14ac:dyDescent="0.35">
      <c r="B494" s="676"/>
      <c r="C494" s="676"/>
      <c r="D494" s="676"/>
      <c r="E494" s="676"/>
      <c r="F494" s="676"/>
      <c r="G494" s="676"/>
      <c r="H494" s="677"/>
      <c r="I494" s="801"/>
      <c r="J494" s="654"/>
      <c r="K494" s="654"/>
      <c r="L494" s="654"/>
    </row>
    <row r="495" spans="2:12" ht="14.25" customHeight="1" x14ac:dyDescent="0.35">
      <c r="B495" s="676"/>
      <c r="C495" s="676"/>
      <c r="D495" s="676"/>
      <c r="E495" s="676"/>
      <c r="F495" s="676"/>
      <c r="G495" s="676"/>
      <c r="H495" s="677"/>
      <c r="I495" s="801"/>
      <c r="J495" s="654"/>
      <c r="K495" s="654"/>
      <c r="L495" s="654"/>
    </row>
    <row r="496" spans="2:12" ht="14.25" customHeight="1" x14ac:dyDescent="0.35">
      <c r="B496" s="676"/>
      <c r="C496" s="676"/>
      <c r="D496" s="676"/>
      <c r="E496" s="676"/>
      <c r="F496" s="676"/>
      <c r="G496" s="676"/>
      <c r="H496" s="677"/>
      <c r="I496" s="801"/>
      <c r="J496" s="654"/>
      <c r="K496" s="654"/>
      <c r="L496" s="654"/>
    </row>
    <row r="497" spans="2:12" ht="14.25" customHeight="1" x14ac:dyDescent="0.35">
      <c r="B497" s="676"/>
      <c r="C497" s="676"/>
      <c r="D497" s="676"/>
      <c r="E497" s="676"/>
      <c r="F497" s="676"/>
      <c r="G497" s="676"/>
      <c r="H497" s="677"/>
      <c r="I497" s="801"/>
      <c r="J497" s="654"/>
      <c r="K497" s="654"/>
      <c r="L497" s="654"/>
    </row>
    <row r="498" spans="2:12" ht="14.25" customHeight="1" x14ac:dyDescent="0.35">
      <c r="B498" s="676"/>
      <c r="C498" s="676"/>
      <c r="D498" s="676"/>
      <c r="E498" s="676"/>
      <c r="F498" s="676"/>
      <c r="G498" s="676"/>
      <c r="H498" s="677"/>
      <c r="I498" s="801"/>
      <c r="J498" s="654"/>
      <c r="K498" s="654"/>
      <c r="L498" s="654"/>
    </row>
    <row r="499" spans="2:12" ht="14.25" customHeight="1" x14ac:dyDescent="0.35">
      <c r="B499" s="676"/>
      <c r="C499" s="676"/>
      <c r="D499" s="676"/>
      <c r="E499" s="676"/>
      <c r="F499" s="676"/>
      <c r="G499" s="676"/>
      <c r="H499" s="677"/>
      <c r="I499" s="801"/>
      <c r="J499" s="654"/>
      <c r="K499" s="654"/>
      <c r="L499" s="654"/>
    </row>
    <row r="500" spans="2:12" ht="14.25" customHeight="1" x14ac:dyDescent="0.35">
      <c r="B500" s="676"/>
      <c r="C500" s="676"/>
      <c r="D500" s="676"/>
      <c r="E500" s="676"/>
      <c r="F500" s="676"/>
      <c r="G500" s="676"/>
      <c r="H500" s="677"/>
      <c r="I500" s="801"/>
      <c r="J500" s="654"/>
      <c r="K500" s="654"/>
      <c r="L500" s="654"/>
    </row>
    <row r="501" spans="2:12" ht="14.25" customHeight="1" x14ac:dyDescent="0.35">
      <c r="B501" s="676"/>
      <c r="C501" s="676"/>
      <c r="D501" s="676"/>
      <c r="E501" s="676"/>
      <c r="F501" s="676"/>
      <c r="G501" s="676"/>
      <c r="H501" s="677"/>
      <c r="I501" s="801"/>
      <c r="J501" s="654"/>
      <c r="K501" s="654"/>
      <c r="L501" s="654"/>
    </row>
    <row r="502" spans="2:12" ht="14.25" customHeight="1" x14ac:dyDescent="0.35">
      <c r="B502" s="676"/>
      <c r="C502" s="676"/>
      <c r="D502" s="676"/>
      <c r="E502" s="676"/>
      <c r="F502" s="676"/>
      <c r="G502" s="676"/>
      <c r="H502" s="677"/>
      <c r="I502" s="801"/>
      <c r="J502" s="654"/>
      <c r="K502" s="654"/>
      <c r="L502" s="654"/>
    </row>
    <row r="503" spans="2:12" ht="14.25" customHeight="1" x14ac:dyDescent="0.35">
      <c r="B503" s="676"/>
      <c r="C503" s="676"/>
      <c r="D503" s="676"/>
      <c r="E503" s="676"/>
      <c r="F503" s="676"/>
      <c r="G503" s="676"/>
      <c r="H503" s="677"/>
      <c r="I503" s="801"/>
      <c r="J503" s="654"/>
      <c r="K503" s="654"/>
      <c r="L503" s="654"/>
    </row>
    <row r="504" spans="2:12" ht="14.25" customHeight="1" x14ac:dyDescent="0.35">
      <c r="B504" s="676"/>
      <c r="C504" s="676"/>
      <c r="D504" s="676"/>
      <c r="E504" s="676"/>
      <c r="F504" s="676"/>
      <c r="G504" s="676"/>
      <c r="H504" s="677"/>
      <c r="I504" s="801"/>
      <c r="J504" s="654"/>
      <c r="K504" s="654"/>
      <c r="L504" s="654"/>
    </row>
    <row r="505" spans="2:12" ht="14.25" customHeight="1" x14ac:dyDescent="0.35">
      <c r="B505" s="676"/>
      <c r="C505" s="676"/>
      <c r="D505" s="676"/>
      <c r="E505" s="676"/>
      <c r="F505" s="676"/>
      <c r="G505" s="676"/>
      <c r="H505" s="677"/>
      <c r="I505" s="801"/>
      <c r="J505" s="654"/>
      <c r="K505" s="654"/>
      <c r="L505" s="654"/>
    </row>
    <row r="506" spans="2:12" ht="14.25" customHeight="1" x14ac:dyDescent="0.35">
      <c r="B506" s="676"/>
      <c r="C506" s="676"/>
      <c r="D506" s="676"/>
      <c r="E506" s="676"/>
      <c r="F506" s="676"/>
      <c r="G506" s="676"/>
      <c r="H506" s="677"/>
      <c r="I506" s="801"/>
      <c r="J506" s="654"/>
      <c r="K506" s="654"/>
      <c r="L506" s="654"/>
    </row>
    <row r="507" spans="2:12" ht="14.25" customHeight="1" x14ac:dyDescent="0.35">
      <c r="B507" s="676"/>
      <c r="C507" s="676"/>
      <c r="D507" s="676"/>
      <c r="E507" s="676"/>
      <c r="F507" s="676"/>
      <c r="G507" s="676"/>
      <c r="H507" s="677"/>
      <c r="I507" s="801"/>
      <c r="J507" s="654"/>
      <c r="K507" s="654"/>
      <c r="L507" s="654"/>
    </row>
    <row r="508" spans="2:12" ht="14.25" customHeight="1" x14ac:dyDescent="0.35">
      <c r="B508" s="676"/>
      <c r="C508" s="676"/>
      <c r="D508" s="676"/>
      <c r="E508" s="676"/>
      <c r="F508" s="676"/>
      <c r="G508" s="676"/>
      <c r="H508" s="677"/>
      <c r="I508" s="801"/>
      <c r="J508" s="654"/>
      <c r="K508" s="654"/>
      <c r="L508" s="654"/>
    </row>
    <row r="509" spans="2:12" ht="14.25" customHeight="1" x14ac:dyDescent="0.35">
      <c r="B509" s="676"/>
      <c r="C509" s="676"/>
      <c r="D509" s="676"/>
      <c r="E509" s="676"/>
      <c r="F509" s="676"/>
      <c r="G509" s="676"/>
      <c r="H509" s="677"/>
      <c r="I509" s="801"/>
      <c r="J509" s="654"/>
      <c r="K509" s="654"/>
      <c r="L509" s="654"/>
    </row>
    <row r="510" spans="2:12" ht="14.25" customHeight="1" x14ac:dyDescent="0.35">
      <c r="B510" s="676"/>
      <c r="C510" s="676"/>
      <c r="D510" s="676"/>
      <c r="E510" s="676"/>
      <c r="F510" s="676"/>
      <c r="G510" s="676"/>
      <c r="H510" s="677"/>
      <c r="I510" s="801"/>
      <c r="J510" s="654"/>
      <c r="K510" s="654"/>
      <c r="L510" s="654"/>
    </row>
    <row r="511" spans="2:12" ht="14.25" customHeight="1" x14ac:dyDescent="0.35">
      <c r="B511" s="676"/>
      <c r="C511" s="676"/>
      <c r="D511" s="676"/>
      <c r="E511" s="676"/>
      <c r="F511" s="676"/>
      <c r="G511" s="676"/>
      <c r="H511" s="677"/>
      <c r="I511" s="801"/>
      <c r="J511" s="654"/>
      <c r="K511" s="654"/>
      <c r="L511" s="654"/>
    </row>
    <row r="512" spans="2:12" ht="14.25" customHeight="1" x14ac:dyDescent="0.35">
      <c r="B512" s="676"/>
      <c r="C512" s="676"/>
      <c r="D512" s="676"/>
      <c r="E512" s="676"/>
      <c r="F512" s="676"/>
      <c r="G512" s="676"/>
      <c r="H512" s="677"/>
      <c r="I512" s="801"/>
      <c r="J512" s="654"/>
      <c r="K512" s="654"/>
      <c r="L512" s="654"/>
    </row>
    <row r="513" spans="2:12" ht="14.25" customHeight="1" x14ac:dyDescent="0.35">
      <c r="B513" s="676"/>
      <c r="C513" s="676"/>
      <c r="D513" s="676"/>
      <c r="E513" s="676"/>
      <c r="F513" s="676"/>
      <c r="G513" s="676"/>
      <c r="H513" s="677"/>
      <c r="I513" s="801"/>
      <c r="J513" s="654"/>
      <c r="K513" s="654"/>
      <c r="L513" s="654"/>
    </row>
    <row r="514" spans="2:12" ht="14.25" customHeight="1" x14ac:dyDescent="0.35">
      <c r="B514" s="676"/>
      <c r="C514" s="676"/>
      <c r="D514" s="676"/>
      <c r="E514" s="676"/>
      <c r="F514" s="676"/>
      <c r="G514" s="676"/>
      <c r="H514" s="677"/>
      <c r="I514" s="801"/>
      <c r="J514" s="654"/>
      <c r="K514" s="654"/>
      <c r="L514" s="654"/>
    </row>
    <row r="515" spans="2:12" ht="14.25" customHeight="1" x14ac:dyDescent="0.35">
      <c r="B515" s="676"/>
      <c r="C515" s="676"/>
      <c r="D515" s="676"/>
      <c r="E515" s="676"/>
      <c r="F515" s="676"/>
      <c r="G515" s="676"/>
      <c r="H515" s="677"/>
      <c r="I515" s="801"/>
      <c r="J515" s="654"/>
      <c r="K515" s="654"/>
      <c r="L515" s="654"/>
    </row>
    <row r="516" spans="2:12" ht="14.25" customHeight="1" x14ac:dyDescent="0.35">
      <c r="B516" s="676"/>
      <c r="C516" s="676"/>
      <c r="D516" s="676"/>
      <c r="E516" s="676"/>
      <c r="F516" s="676"/>
      <c r="G516" s="676"/>
      <c r="H516" s="677"/>
      <c r="I516" s="801"/>
      <c r="J516" s="654"/>
      <c r="K516" s="654"/>
      <c r="L516" s="654"/>
    </row>
    <row r="517" spans="2:12" ht="14.25" customHeight="1" x14ac:dyDescent="0.35">
      <c r="B517" s="676"/>
      <c r="C517" s="676"/>
      <c r="D517" s="676"/>
      <c r="E517" s="676"/>
      <c r="F517" s="676"/>
      <c r="G517" s="676"/>
      <c r="H517" s="677"/>
      <c r="I517" s="801"/>
      <c r="J517" s="654"/>
      <c r="K517" s="654"/>
      <c r="L517" s="654"/>
    </row>
    <row r="518" spans="2:12" ht="14.25" customHeight="1" x14ac:dyDescent="0.35">
      <c r="B518" s="676"/>
      <c r="C518" s="676"/>
      <c r="D518" s="676"/>
      <c r="E518" s="676"/>
      <c r="F518" s="676"/>
      <c r="G518" s="676"/>
      <c r="H518" s="677"/>
      <c r="I518" s="801"/>
      <c r="J518" s="654"/>
      <c r="K518" s="654"/>
      <c r="L518" s="654"/>
    </row>
    <row r="519" spans="2:12" ht="14.25" customHeight="1" x14ac:dyDescent="0.35">
      <c r="B519" s="676"/>
      <c r="C519" s="676"/>
      <c r="D519" s="676"/>
      <c r="E519" s="676"/>
      <c r="F519" s="676"/>
      <c r="G519" s="676"/>
      <c r="H519" s="677"/>
      <c r="I519" s="801"/>
      <c r="J519" s="654"/>
      <c r="K519" s="654"/>
      <c r="L519" s="654"/>
    </row>
    <row r="520" spans="2:12" ht="14.25" customHeight="1" x14ac:dyDescent="0.35">
      <c r="B520" s="676"/>
      <c r="C520" s="676"/>
      <c r="D520" s="676"/>
      <c r="E520" s="676"/>
      <c r="F520" s="676"/>
      <c r="G520" s="676"/>
      <c r="H520" s="677"/>
      <c r="I520" s="801"/>
      <c r="J520" s="654"/>
      <c r="K520" s="654"/>
      <c r="L520" s="654"/>
    </row>
    <row r="521" spans="2:12" ht="14.25" customHeight="1" x14ac:dyDescent="0.35">
      <c r="B521" s="676"/>
      <c r="C521" s="676"/>
      <c r="D521" s="676"/>
      <c r="E521" s="676"/>
      <c r="F521" s="676"/>
      <c r="G521" s="676"/>
      <c r="H521" s="677"/>
      <c r="I521" s="801"/>
      <c r="J521" s="654"/>
      <c r="K521" s="654"/>
      <c r="L521" s="654"/>
    </row>
    <row r="522" spans="2:12" ht="14.25" customHeight="1" x14ac:dyDescent="0.35">
      <c r="B522" s="676"/>
      <c r="C522" s="676"/>
      <c r="D522" s="676"/>
      <c r="E522" s="676"/>
      <c r="F522" s="676"/>
      <c r="G522" s="676"/>
      <c r="H522" s="677"/>
      <c r="I522" s="801"/>
      <c r="J522" s="654"/>
      <c r="K522" s="654"/>
      <c r="L522" s="654"/>
    </row>
    <row r="523" spans="2:12" ht="14.25" customHeight="1" x14ac:dyDescent="0.35">
      <c r="B523" s="676"/>
      <c r="C523" s="676"/>
      <c r="D523" s="676"/>
      <c r="E523" s="676"/>
      <c r="F523" s="676"/>
      <c r="G523" s="676"/>
      <c r="H523" s="677"/>
      <c r="I523" s="801"/>
      <c r="J523" s="654"/>
      <c r="K523" s="654"/>
      <c r="L523" s="654"/>
    </row>
    <row r="524" spans="2:12" ht="14.25" customHeight="1" x14ac:dyDescent="0.35">
      <c r="B524" s="676"/>
      <c r="C524" s="676"/>
      <c r="D524" s="676"/>
      <c r="E524" s="676"/>
      <c r="F524" s="676"/>
      <c r="G524" s="676"/>
      <c r="H524" s="677"/>
      <c r="I524" s="801"/>
      <c r="J524" s="654"/>
      <c r="K524" s="654"/>
      <c r="L524" s="654"/>
    </row>
    <row r="525" spans="2:12" ht="14.25" customHeight="1" x14ac:dyDescent="0.35">
      <c r="B525" s="676"/>
      <c r="C525" s="676"/>
      <c r="D525" s="676"/>
      <c r="E525" s="676"/>
      <c r="F525" s="676"/>
      <c r="G525" s="676"/>
      <c r="H525" s="677"/>
      <c r="I525" s="801"/>
      <c r="J525" s="654"/>
      <c r="K525" s="654"/>
      <c r="L525" s="654"/>
    </row>
    <row r="526" spans="2:12" ht="14.25" customHeight="1" x14ac:dyDescent="0.35">
      <c r="B526" s="676"/>
      <c r="C526" s="676"/>
      <c r="D526" s="676"/>
      <c r="E526" s="676"/>
      <c r="F526" s="676"/>
      <c r="G526" s="676"/>
      <c r="H526" s="677"/>
      <c r="I526" s="801"/>
      <c r="J526" s="654"/>
      <c r="K526" s="654"/>
      <c r="L526" s="654"/>
    </row>
    <row r="527" spans="2:12" ht="14.25" customHeight="1" x14ac:dyDescent="0.35">
      <c r="B527" s="676"/>
      <c r="C527" s="676"/>
      <c r="D527" s="676"/>
      <c r="E527" s="676"/>
      <c r="F527" s="676"/>
      <c r="G527" s="676"/>
      <c r="H527" s="677"/>
      <c r="I527" s="801"/>
      <c r="J527" s="654"/>
      <c r="K527" s="654"/>
      <c r="L527" s="654"/>
    </row>
    <row r="528" spans="2:12" ht="14.25" customHeight="1" x14ac:dyDescent="0.35">
      <c r="B528" s="676"/>
      <c r="C528" s="676"/>
      <c r="D528" s="676"/>
      <c r="E528" s="676"/>
      <c r="F528" s="676"/>
      <c r="G528" s="676"/>
      <c r="H528" s="677"/>
      <c r="I528" s="801"/>
      <c r="J528" s="654"/>
      <c r="K528" s="654"/>
      <c r="L528" s="654"/>
    </row>
    <row r="529" spans="2:12" ht="14.25" customHeight="1" x14ac:dyDescent="0.35">
      <c r="B529" s="676"/>
      <c r="C529" s="676"/>
      <c r="D529" s="676"/>
      <c r="E529" s="676"/>
      <c r="F529" s="676"/>
      <c r="G529" s="676"/>
      <c r="H529" s="677"/>
      <c r="I529" s="801"/>
      <c r="J529" s="654"/>
      <c r="K529" s="654"/>
      <c r="L529" s="654"/>
    </row>
    <row r="530" spans="2:12" ht="14.25" customHeight="1" x14ac:dyDescent="0.35">
      <c r="B530" s="676"/>
      <c r="C530" s="676"/>
      <c r="D530" s="676"/>
      <c r="E530" s="676"/>
      <c r="F530" s="676"/>
      <c r="G530" s="676"/>
      <c r="H530" s="677"/>
      <c r="I530" s="801"/>
      <c r="J530" s="654"/>
      <c r="K530" s="654"/>
      <c r="L530" s="654"/>
    </row>
    <row r="531" spans="2:12" ht="14.25" customHeight="1" x14ac:dyDescent="0.35">
      <c r="B531" s="676"/>
      <c r="C531" s="676"/>
      <c r="D531" s="676"/>
      <c r="E531" s="676"/>
      <c r="F531" s="676"/>
      <c r="G531" s="676"/>
      <c r="H531" s="677"/>
      <c r="I531" s="801"/>
      <c r="J531" s="654"/>
      <c r="K531" s="654"/>
      <c r="L531" s="654"/>
    </row>
    <row r="532" spans="2:12" ht="14.25" customHeight="1" x14ac:dyDescent="0.35">
      <c r="B532" s="676"/>
      <c r="C532" s="676"/>
      <c r="D532" s="676"/>
      <c r="E532" s="676"/>
      <c r="F532" s="676"/>
      <c r="G532" s="676"/>
      <c r="H532" s="677"/>
      <c r="I532" s="801"/>
      <c r="J532" s="654"/>
      <c r="K532" s="654"/>
      <c r="L532" s="654"/>
    </row>
    <row r="533" spans="2:12" ht="14.25" customHeight="1" x14ac:dyDescent="0.35">
      <c r="B533" s="676"/>
      <c r="C533" s="676"/>
      <c r="D533" s="676"/>
      <c r="E533" s="676"/>
      <c r="F533" s="676"/>
      <c r="G533" s="676"/>
      <c r="H533" s="677"/>
      <c r="I533" s="801"/>
      <c r="J533" s="654"/>
      <c r="K533" s="654"/>
      <c r="L533" s="654"/>
    </row>
    <row r="534" spans="2:12" ht="14.25" customHeight="1" x14ac:dyDescent="0.35">
      <c r="B534" s="676"/>
      <c r="C534" s="676"/>
      <c r="D534" s="676"/>
      <c r="E534" s="676"/>
      <c r="F534" s="676"/>
      <c r="G534" s="676"/>
      <c r="H534" s="677"/>
      <c r="I534" s="801"/>
      <c r="J534" s="654"/>
      <c r="K534" s="654"/>
      <c r="L534" s="654"/>
    </row>
    <row r="535" spans="2:12" ht="14.25" customHeight="1" x14ac:dyDescent="0.35">
      <c r="B535" s="676"/>
      <c r="C535" s="676"/>
      <c r="D535" s="676"/>
      <c r="E535" s="676"/>
      <c r="F535" s="676"/>
      <c r="G535" s="676"/>
      <c r="H535" s="677"/>
      <c r="I535" s="801"/>
      <c r="J535" s="654"/>
      <c r="K535" s="654"/>
      <c r="L535" s="654"/>
    </row>
    <row r="536" spans="2:12" ht="14.25" customHeight="1" x14ac:dyDescent="0.35">
      <c r="B536" s="676"/>
      <c r="C536" s="676"/>
      <c r="D536" s="676"/>
      <c r="E536" s="676"/>
      <c r="F536" s="676"/>
      <c r="G536" s="676"/>
      <c r="H536" s="677"/>
      <c r="I536" s="801"/>
      <c r="J536" s="654"/>
      <c r="K536" s="654"/>
      <c r="L536" s="654"/>
    </row>
    <row r="537" spans="2:12" ht="14.25" customHeight="1" x14ac:dyDescent="0.35">
      <c r="B537" s="676"/>
      <c r="C537" s="676"/>
      <c r="D537" s="676"/>
      <c r="E537" s="676"/>
      <c r="F537" s="676"/>
      <c r="G537" s="676"/>
      <c r="H537" s="677"/>
      <c r="I537" s="801"/>
      <c r="J537" s="654"/>
      <c r="K537" s="654"/>
      <c r="L537" s="654"/>
    </row>
    <row r="538" spans="2:12" ht="14.25" customHeight="1" x14ac:dyDescent="0.35">
      <c r="B538" s="676"/>
      <c r="C538" s="676"/>
      <c r="D538" s="676"/>
      <c r="E538" s="676"/>
      <c r="F538" s="676"/>
      <c r="G538" s="676"/>
      <c r="H538" s="677"/>
      <c r="I538" s="801"/>
      <c r="J538" s="654"/>
      <c r="K538" s="654"/>
      <c r="L538" s="654"/>
    </row>
    <row r="539" spans="2:12" ht="14.25" customHeight="1" x14ac:dyDescent="0.35">
      <c r="B539" s="676"/>
      <c r="C539" s="676"/>
      <c r="D539" s="676"/>
      <c r="E539" s="676"/>
      <c r="F539" s="676"/>
      <c r="G539" s="676"/>
      <c r="H539" s="677"/>
      <c r="I539" s="801"/>
      <c r="J539" s="654"/>
      <c r="K539" s="654"/>
      <c r="L539" s="654"/>
    </row>
    <row r="540" spans="2:12" ht="14.25" customHeight="1" x14ac:dyDescent="0.35">
      <c r="B540" s="676"/>
      <c r="C540" s="676"/>
      <c r="D540" s="676"/>
      <c r="E540" s="676"/>
      <c r="F540" s="676"/>
      <c r="G540" s="676"/>
      <c r="H540" s="677"/>
      <c r="I540" s="801"/>
      <c r="J540" s="654"/>
      <c r="K540" s="654"/>
      <c r="L540" s="654"/>
    </row>
    <row r="541" spans="2:12" ht="14.25" customHeight="1" x14ac:dyDescent="0.35">
      <c r="B541" s="676"/>
      <c r="C541" s="676"/>
      <c r="D541" s="676"/>
      <c r="E541" s="676"/>
      <c r="F541" s="676"/>
      <c r="G541" s="676"/>
      <c r="H541" s="677"/>
      <c r="I541" s="801"/>
      <c r="J541" s="654"/>
      <c r="K541" s="654"/>
      <c r="L541" s="654"/>
    </row>
    <row r="542" spans="2:12" ht="14.25" customHeight="1" x14ac:dyDescent="0.35">
      <c r="B542" s="676"/>
      <c r="C542" s="676"/>
      <c r="D542" s="676"/>
      <c r="E542" s="676"/>
      <c r="F542" s="676"/>
      <c r="G542" s="676"/>
      <c r="H542" s="677"/>
      <c r="I542" s="801"/>
      <c r="J542" s="654"/>
      <c r="K542" s="654"/>
      <c r="L542" s="654"/>
    </row>
    <row r="543" spans="2:12" ht="14.25" customHeight="1" x14ac:dyDescent="0.35">
      <c r="B543" s="676"/>
      <c r="C543" s="676"/>
      <c r="D543" s="676"/>
      <c r="E543" s="676"/>
      <c r="F543" s="676"/>
      <c r="G543" s="676"/>
      <c r="H543" s="677"/>
      <c r="I543" s="801"/>
      <c r="J543" s="654"/>
      <c r="K543" s="654"/>
      <c r="L543" s="654"/>
    </row>
    <row r="544" spans="2:12" ht="14.25" customHeight="1" x14ac:dyDescent="0.35">
      <c r="B544" s="676"/>
      <c r="C544" s="676"/>
      <c r="D544" s="676"/>
      <c r="E544" s="676"/>
      <c r="F544" s="676"/>
      <c r="G544" s="676"/>
      <c r="H544" s="677"/>
      <c r="I544" s="801"/>
      <c r="J544" s="654"/>
      <c r="K544" s="654"/>
      <c r="L544" s="654"/>
    </row>
    <row r="545" spans="2:12" ht="14.25" customHeight="1" x14ac:dyDescent="0.35">
      <c r="B545" s="676"/>
      <c r="C545" s="676"/>
      <c r="D545" s="676"/>
      <c r="E545" s="676"/>
      <c r="F545" s="676"/>
      <c r="G545" s="676"/>
      <c r="H545" s="677"/>
      <c r="I545" s="801"/>
      <c r="J545" s="654"/>
      <c r="K545" s="654"/>
      <c r="L545" s="654"/>
    </row>
    <row r="546" spans="2:12" ht="14.25" customHeight="1" x14ac:dyDescent="0.35">
      <c r="B546" s="676"/>
      <c r="C546" s="676"/>
      <c r="D546" s="676"/>
      <c r="E546" s="676"/>
      <c r="F546" s="676"/>
      <c r="G546" s="676"/>
      <c r="H546" s="677"/>
      <c r="I546" s="801"/>
      <c r="J546" s="654"/>
      <c r="K546" s="654"/>
      <c r="L546" s="654"/>
    </row>
    <row r="547" spans="2:12" ht="14.25" customHeight="1" x14ac:dyDescent="0.35">
      <c r="B547" s="676"/>
      <c r="C547" s="676"/>
      <c r="D547" s="676"/>
      <c r="E547" s="676"/>
      <c r="F547" s="676"/>
      <c r="G547" s="676"/>
      <c r="H547" s="677"/>
      <c r="I547" s="801"/>
      <c r="J547" s="654"/>
      <c r="K547" s="654"/>
      <c r="L547" s="654"/>
    </row>
    <row r="548" spans="2:12" ht="14.25" customHeight="1" x14ac:dyDescent="0.35">
      <c r="B548" s="676"/>
      <c r="C548" s="676"/>
      <c r="D548" s="676"/>
      <c r="E548" s="676"/>
      <c r="F548" s="676"/>
      <c r="G548" s="676"/>
      <c r="H548" s="677"/>
      <c r="I548" s="801"/>
      <c r="J548" s="654"/>
      <c r="K548" s="654"/>
      <c r="L548" s="654"/>
    </row>
    <row r="549" spans="2:12" ht="14.25" customHeight="1" x14ac:dyDescent="0.35">
      <c r="B549" s="676"/>
      <c r="C549" s="676"/>
      <c r="D549" s="676"/>
      <c r="E549" s="676"/>
      <c r="F549" s="676"/>
      <c r="G549" s="676"/>
      <c r="H549" s="677"/>
      <c r="I549" s="801"/>
      <c r="J549" s="654"/>
      <c r="K549" s="654"/>
      <c r="L549" s="654"/>
    </row>
    <row r="550" spans="2:12" ht="14.25" customHeight="1" x14ac:dyDescent="0.35">
      <c r="B550" s="676"/>
      <c r="C550" s="676"/>
      <c r="D550" s="676"/>
      <c r="E550" s="676"/>
      <c r="F550" s="676"/>
      <c r="G550" s="676"/>
      <c r="H550" s="677"/>
      <c r="I550" s="801"/>
      <c r="J550" s="654"/>
      <c r="K550" s="654"/>
      <c r="L550" s="654"/>
    </row>
    <row r="551" spans="2:12" ht="14.25" customHeight="1" x14ac:dyDescent="0.35">
      <c r="B551" s="676"/>
      <c r="C551" s="676"/>
      <c r="D551" s="676"/>
      <c r="E551" s="676"/>
      <c r="F551" s="676"/>
      <c r="G551" s="676"/>
      <c r="H551" s="677"/>
      <c r="I551" s="801"/>
      <c r="J551" s="654"/>
      <c r="K551" s="654"/>
      <c r="L551" s="654"/>
    </row>
    <row r="552" spans="2:12" ht="14.25" customHeight="1" x14ac:dyDescent="0.35">
      <c r="B552" s="676"/>
      <c r="C552" s="676"/>
      <c r="D552" s="676"/>
      <c r="E552" s="676"/>
      <c r="F552" s="676"/>
      <c r="G552" s="676"/>
      <c r="H552" s="677"/>
      <c r="I552" s="801"/>
      <c r="J552" s="654"/>
      <c r="K552" s="654"/>
      <c r="L552" s="654"/>
    </row>
    <row r="553" spans="2:12" ht="14.25" customHeight="1" x14ac:dyDescent="0.35">
      <c r="B553" s="676"/>
      <c r="C553" s="676"/>
      <c r="D553" s="676"/>
      <c r="E553" s="676"/>
      <c r="F553" s="676"/>
      <c r="G553" s="676"/>
      <c r="H553" s="677"/>
      <c r="I553" s="801"/>
      <c r="J553" s="654"/>
      <c r="K553" s="654"/>
      <c r="L553" s="654"/>
    </row>
    <row r="554" spans="2:12" ht="14.25" customHeight="1" x14ac:dyDescent="0.35">
      <c r="B554" s="676"/>
      <c r="C554" s="676"/>
      <c r="D554" s="676"/>
      <c r="E554" s="676"/>
      <c r="F554" s="676"/>
      <c r="G554" s="676"/>
      <c r="H554" s="677"/>
      <c r="I554" s="801"/>
      <c r="J554" s="654"/>
      <c r="K554" s="654"/>
      <c r="L554" s="654"/>
    </row>
    <row r="555" spans="2:12" ht="14.25" customHeight="1" x14ac:dyDescent="0.35">
      <c r="B555" s="676"/>
      <c r="C555" s="676"/>
      <c r="D555" s="676"/>
      <c r="E555" s="676"/>
      <c r="F555" s="676"/>
      <c r="G555" s="676"/>
      <c r="H555" s="677"/>
      <c r="I555" s="801"/>
      <c r="J555" s="654"/>
      <c r="K555" s="654"/>
      <c r="L555" s="654"/>
    </row>
    <row r="556" spans="2:12" ht="14.25" customHeight="1" x14ac:dyDescent="0.35">
      <c r="B556" s="676"/>
      <c r="C556" s="676"/>
      <c r="D556" s="676"/>
      <c r="E556" s="676"/>
      <c r="F556" s="676"/>
      <c r="G556" s="676"/>
      <c r="H556" s="677"/>
      <c r="I556" s="801"/>
      <c r="J556" s="654"/>
      <c r="K556" s="654"/>
      <c r="L556" s="654"/>
    </row>
    <row r="557" spans="2:12" ht="14.25" customHeight="1" x14ac:dyDescent="0.35">
      <c r="B557" s="676"/>
      <c r="C557" s="676"/>
      <c r="D557" s="676"/>
      <c r="E557" s="676"/>
      <c r="F557" s="676"/>
      <c r="G557" s="676"/>
      <c r="H557" s="677"/>
      <c r="I557" s="801"/>
      <c r="J557" s="654"/>
      <c r="K557" s="654"/>
      <c r="L557" s="654"/>
    </row>
    <row r="558" spans="2:12" ht="14.25" customHeight="1" x14ac:dyDescent="0.35">
      <c r="B558" s="676"/>
      <c r="C558" s="676"/>
      <c r="D558" s="676"/>
      <c r="E558" s="676"/>
      <c r="F558" s="676"/>
      <c r="G558" s="676"/>
      <c r="H558" s="677"/>
      <c r="I558" s="801"/>
      <c r="J558" s="654"/>
      <c r="K558" s="654"/>
      <c r="L558" s="654"/>
    </row>
    <row r="559" spans="2:12" ht="14.25" customHeight="1" x14ac:dyDescent="0.35">
      <c r="B559" s="676"/>
      <c r="C559" s="676"/>
      <c r="D559" s="676"/>
      <c r="E559" s="676"/>
      <c r="F559" s="676"/>
      <c r="G559" s="676"/>
      <c r="H559" s="677"/>
      <c r="I559" s="801"/>
      <c r="J559" s="654"/>
      <c r="K559" s="654"/>
      <c r="L559" s="654"/>
    </row>
    <row r="560" spans="2:12" ht="14.25" customHeight="1" x14ac:dyDescent="0.35">
      <c r="B560" s="676"/>
      <c r="C560" s="676"/>
      <c r="D560" s="676"/>
      <c r="E560" s="676"/>
      <c r="F560" s="676"/>
      <c r="G560" s="676"/>
      <c r="H560" s="677"/>
      <c r="I560" s="801"/>
      <c r="J560" s="654"/>
      <c r="K560" s="654"/>
      <c r="L560" s="654"/>
    </row>
    <row r="561" spans="2:12" ht="14.25" customHeight="1" x14ac:dyDescent="0.35">
      <c r="B561" s="676"/>
      <c r="C561" s="676"/>
      <c r="D561" s="676"/>
      <c r="E561" s="676"/>
      <c r="F561" s="676"/>
      <c r="G561" s="676"/>
      <c r="H561" s="677"/>
      <c r="I561" s="801"/>
      <c r="J561" s="654"/>
      <c r="K561" s="654"/>
      <c r="L561" s="654"/>
    </row>
    <row r="562" spans="2:12" ht="14.25" customHeight="1" x14ac:dyDescent="0.35">
      <c r="B562" s="676"/>
      <c r="C562" s="676"/>
      <c r="D562" s="676"/>
      <c r="E562" s="676"/>
      <c r="F562" s="676"/>
      <c r="G562" s="676"/>
      <c r="H562" s="677"/>
      <c r="I562" s="801"/>
      <c r="J562" s="654"/>
      <c r="K562" s="654"/>
      <c r="L562" s="654"/>
    </row>
    <row r="563" spans="2:12" ht="14.25" customHeight="1" x14ac:dyDescent="0.35">
      <c r="B563" s="676"/>
      <c r="C563" s="676"/>
      <c r="D563" s="676"/>
      <c r="E563" s="676"/>
      <c r="F563" s="676"/>
      <c r="G563" s="676"/>
      <c r="H563" s="677"/>
      <c r="I563" s="801"/>
      <c r="J563" s="654"/>
      <c r="K563" s="654"/>
      <c r="L563" s="654"/>
    </row>
    <row r="564" spans="2:12" ht="14.25" customHeight="1" x14ac:dyDescent="0.35">
      <c r="B564" s="676"/>
      <c r="C564" s="676"/>
      <c r="D564" s="676"/>
      <c r="E564" s="676"/>
      <c r="F564" s="676"/>
      <c r="G564" s="676"/>
      <c r="H564" s="677"/>
      <c r="I564" s="801"/>
      <c r="J564" s="654"/>
      <c r="K564" s="654"/>
      <c r="L564" s="654"/>
    </row>
    <row r="565" spans="2:12" ht="14.25" customHeight="1" x14ac:dyDescent="0.35">
      <c r="B565" s="676"/>
      <c r="C565" s="676"/>
      <c r="D565" s="676"/>
      <c r="E565" s="676"/>
      <c r="F565" s="676"/>
      <c r="G565" s="676"/>
      <c r="H565" s="677"/>
      <c r="I565" s="801"/>
      <c r="J565" s="654"/>
      <c r="K565" s="654"/>
      <c r="L565" s="654"/>
    </row>
    <row r="566" spans="2:12" ht="14.25" customHeight="1" x14ac:dyDescent="0.35">
      <c r="B566" s="676"/>
      <c r="C566" s="676"/>
      <c r="D566" s="676"/>
      <c r="E566" s="676"/>
      <c r="F566" s="676"/>
      <c r="G566" s="676"/>
      <c r="H566" s="677"/>
      <c r="I566" s="801"/>
      <c r="J566" s="654"/>
      <c r="K566" s="654"/>
      <c r="L566" s="654"/>
    </row>
    <row r="567" spans="2:12" ht="14.25" customHeight="1" x14ac:dyDescent="0.35">
      <c r="B567" s="676"/>
      <c r="C567" s="676"/>
      <c r="D567" s="676"/>
      <c r="E567" s="676"/>
      <c r="F567" s="676"/>
      <c r="G567" s="676"/>
      <c r="H567" s="677"/>
      <c r="I567" s="801"/>
      <c r="J567" s="654"/>
      <c r="K567" s="654"/>
      <c r="L567" s="654"/>
    </row>
    <row r="568" spans="2:12" ht="14.25" customHeight="1" x14ac:dyDescent="0.35">
      <c r="B568" s="676"/>
      <c r="C568" s="676"/>
      <c r="D568" s="676"/>
      <c r="E568" s="676"/>
      <c r="F568" s="676"/>
      <c r="G568" s="676"/>
      <c r="H568" s="677"/>
      <c r="I568" s="801"/>
      <c r="J568" s="654"/>
      <c r="K568" s="654"/>
      <c r="L568" s="654"/>
    </row>
    <row r="569" spans="2:12" ht="14.25" customHeight="1" x14ac:dyDescent="0.35">
      <c r="B569" s="676"/>
      <c r="C569" s="676"/>
      <c r="D569" s="676"/>
      <c r="E569" s="676"/>
      <c r="F569" s="676"/>
      <c r="G569" s="676"/>
      <c r="H569" s="677"/>
      <c r="I569" s="801"/>
      <c r="J569" s="654"/>
      <c r="K569" s="654"/>
      <c r="L569" s="654"/>
    </row>
    <row r="570" spans="2:12" ht="14.25" customHeight="1" x14ac:dyDescent="0.35">
      <c r="B570" s="676"/>
      <c r="C570" s="676"/>
      <c r="D570" s="676"/>
      <c r="E570" s="676"/>
      <c r="F570" s="676"/>
      <c r="G570" s="676"/>
      <c r="H570" s="677"/>
      <c r="I570" s="801"/>
      <c r="J570" s="654"/>
      <c r="K570" s="654"/>
      <c r="L570" s="654"/>
    </row>
    <row r="571" spans="2:12" ht="14.25" customHeight="1" x14ac:dyDescent="0.35">
      <c r="B571" s="676"/>
      <c r="C571" s="676"/>
      <c r="D571" s="676"/>
      <c r="E571" s="676"/>
      <c r="F571" s="676"/>
      <c r="G571" s="676"/>
      <c r="H571" s="677"/>
      <c r="I571" s="801"/>
      <c r="J571" s="654"/>
      <c r="K571" s="654"/>
      <c r="L571" s="654"/>
    </row>
    <row r="572" spans="2:12" ht="14.25" customHeight="1" x14ac:dyDescent="0.35">
      <c r="B572" s="676"/>
      <c r="C572" s="676"/>
      <c r="D572" s="676"/>
      <c r="E572" s="676"/>
      <c r="F572" s="676"/>
      <c r="G572" s="676"/>
      <c r="H572" s="677"/>
      <c r="I572" s="801"/>
      <c r="J572" s="654"/>
      <c r="K572" s="654"/>
      <c r="L572" s="654"/>
    </row>
    <row r="573" spans="2:12" ht="14.25" customHeight="1" x14ac:dyDescent="0.35">
      <c r="B573" s="676"/>
      <c r="C573" s="676"/>
      <c r="D573" s="676"/>
      <c r="E573" s="676"/>
      <c r="F573" s="676"/>
      <c r="G573" s="676"/>
      <c r="H573" s="677"/>
      <c r="I573" s="801"/>
      <c r="J573" s="654"/>
      <c r="K573" s="654"/>
      <c r="L573" s="654"/>
    </row>
    <row r="574" spans="2:12" ht="14.25" customHeight="1" x14ac:dyDescent="0.35">
      <c r="B574" s="676"/>
      <c r="C574" s="676"/>
      <c r="D574" s="676"/>
      <c r="E574" s="676"/>
      <c r="F574" s="676"/>
      <c r="G574" s="676"/>
      <c r="H574" s="677"/>
      <c r="I574" s="801"/>
      <c r="J574" s="654"/>
      <c r="K574" s="654"/>
      <c r="L574" s="654"/>
    </row>
    <row r="575" spans="2:12" ht="14.25" customHeight="1" x14ac:dyDescent="0.35">
      <c r="B575" s="676"/>
      <c r="C575" s="676"/>
      <c r="D575" s="676"/>
      <c r="E575" s="676"/>
      <c r="F575" s="676"/>
      <c r="G575" s="676"/>
      <c r="H575" s="677"/>
      <c r="I575" s="801"/>
      <c r="J575" s="654"/>
      <c r="K575" s="654"/>
      <c r="L575" s="654"/>
    </row>
    <row r="576" spans="2:12" ht="14.25" customHeight="1" x14ac:dyDescent="0.35">
      <c r="B576" s="676"/>
      <c r="C576" s="676"/>
      <c r="D576" s="676"/>
      <c r="E576" s="676"/>
      <c r="F576" s="676"/>
      <c r="G576" s="676"/>
      <c r="H576" s="677"/>
      <c r="I576" s="801"/>
      <c r="J576" s="654"/>
      <c r="K576" s="654"/>
      <c r="L576" s="654"/>
    </row>
    <row r="577" spans="2:12" ht="14.25" customHeight="1" x14ac:dyDescent="0.35">
      <c r="B577" s="676"/>
      <c r="C577" s="676"/>
      <c r="D577" s="676"/>
      <c r="E577" s="676"/>
      <c r="F577" s="676"/>
      <c r="G577" s="676"/>
      <c r="H577" s="677"/>
      <c r="I577" s="801"/>
      <c r="J577" s="654"/>
      <c r="K577" s="654"/>
      <c r="L577" s="654"/>
    </row>
    <row r="578" spans="2:12" ht="14.25" customHeight="1" x14ac:dyDescent="0.35">
      <c r="B578" s="676"/>
      <c r="C578" s="676"/>
      <c r="D578" s="676"/>
      <c r="E578" s="676"/>
      <c r="F578" s="676"/>
      <c r="G578" s="676"/>
      <c r="H578" s="677"/>
      <c r="I578" s="801"/>
      <c r="J578" s="654"/>
      <c r="K578" s="654"/>
      <c r="L578" s="654"/>
    </row>
    <row r="579" spans="2:12" ht="14.25" customHeight="1" x14ac:dyDescent="0.35">
      <c r="B579" s="676"/>
      <c r="C579" s="676"/>
      <c r="D579" s="676"/>
      <c r="E579" s="676"/>
      <c r="F579" s="676"/>
      <c r="G579" s="676"/>
      <c r="H579" s="677"/>
      <c r="I579" s="801"/>
      <c r="J579" s="654"/>
      <c r="K579" s="654"/>
      <c r="L579" s="654"/>
    </row>
    <row r="580" spans="2:12" ht="14.25" customHeight="1" x14ac:dyDescent="0.35">
      <c r="B580" s="676"/>
      <c r="C580" s="676"/>
      <c r="D580" s="676"/>
      <c r="E580" s="676"/>
      <c r="F580" s="676"/>
      <c r="G580" s="676"/>
      <c r="H580" s="677"/>
      <c r="I580" s="801"/>
      <c r="J580" s="654"/>
      <c r="K580" s="654"/>
      <c r="L580" s="654"/>
    </row>
    <row r="581" spans="2:12" ht="14.25" customHeight="1" x14ac:dyDescent="0.35">
      <c r="B581" s="676"/>
      <c r="C581" s="676"/>
      <c r="D581" s="676"/>
      <c r="E581" s="676"/>
      <c r="F581" s="676"/>
      <c r="G581" s="676"/>
      <c r="H581" s="677"/>
      <c r="I581" s="801"/>
      <c r="J581" s="654"/>
      <c r="K581" s="654"/>
      <c r="L581" s="654"/>
    </row>
    <row r="582" spans="2:12" ht="14.25" customHeight="1" x14ac:dyDescent="0.35">
      <c r="B582" s="676"/>
      <c r="C582" s="676"/>
      <c r="D582" s="676"/>
      <c r="E582" s="676"/>
      <c r="F582" s="676"/>
      <c r="G582" s="676"/>
      <c r="H582" s="677"/>
      <c r="I582" s="801"/>
      <c r="J582" s="654"/>
      <c r="K582" s="654"/>
      <c r="L582" s="654"/>
    </row>
    <row r="583" spans="2:12" ht="14.25" customHeight="1" x14ac:dyDescent="0.35">
      <c r="B583" s="676"/>
      <c r="C583" s="676"/>
      <c r="D583" s="676"/>
      <c r="E583" s="676"/>
      <c r="F583" s="676"/>
      <c r="G583" s="676"/>
      <c r="H583" s="677"/>
      <c r="I583" s="801"/>
      <c r="J583" s="654"/>
      <c r="K583" s="654"/>
      <c r="L583" s="654"/>
    </row>
    <row r="584" spans="2:12" ht="14.25" customHeight="1" x14ac:dyDescent="0.35">
      <c r="B584" s="676"/>
      <c r="C584" s="676"/>
      <c r="D584" s="676"/>
      <c r="E584" s="676"/>
      <c r="F584" s="676"/>
      <c r="G584" s="676"/>
      <c r="H584" s="677"/>
      <c r="I584" s="801"/>
      <c r="J584" s="654"/>
      <c r="K584" s="654"/>
      <c r="L584" s="654"/>
    </row>
    <row r="585" spans="2:12" ht="14.25" customHeight="1" x14ac:dyDescent="0.35">
      <c r="B585" s="676"/>
      <c r="C585" s="676"/>
      <c r="D585" s="676"/>
      <c r="E585" s="676"/>
      <c r="F585" s="676"/>
      <c r="G585" s="676"/>
      <c r="H585" s="677"/>
      <c r="I585" s="801"/>
      <c r="J585" s="654"/>
      <c r="K585" s="654"/>
      <c r="L585" s="654"/>
    </row>
    <row r="586" spans="2:12" ht="14.25" customHeight="1" x14ac:dyDescent="0.35">
      <c r="B586" s="676"/>
      <c r="C586" s="676"/>
      <c r="D586" s="676"/>
      <c r="E586" s="676"/>
      <c r="F586" s="676"/>
      <c r="G586" s="676"/>
      <c r="H586" s="677"/>
      <c r="I586" s="801"/>
      <c r="J586" s="654"/>
      <c r="K586" s="654"/>
      <c r="L586" s="654"/>
    </row>
    <row r="587" spans="2:12" ht="14.25" customHeight="1" x14ac:dyDescent="0.35">
      <c r="B587" s="676"/>
      <c r="C587" s="676"/>
      <c r="D587" s="676"/>
      <c r="E587" s="676"/>
      <c r="F587" s="676"/>
      <c r="G587" s="676"/>
      <c r="H587" s="677"/>
      <c r="I587" s="801"/>
      <c r="J587" s="654"/>
      <c r="K587" s="654"/>
      <c r="L587" s="654"/>
    </row>
    <row r="588" spans="2:12" ht="14.25" customHeight="1" x14ac:dyDescent="0.35">
      <c r="B588" s="676"/>
      <c r="C588" s="676"/>
      <c r="D588" s="676"/>
      <c r="E588" s="676"/>
      <c r="F588" s="676"/>
      <c r="G588" s="676"/>
      <c r="H588" s="677"/>
      <c r="I588" s="801"/>
      <c r="J588" s="654"/>
      <c r="K588" s="654"/>
      <c r="L588" s="654"/>
    </row>
    <row r="589" spans="2:12" ht="14.25" customHeight="1" x14ac:dyDescent="0.35">
      <c r="B589" s="676"/>
      <c r="C589" s="676"/>
      <c r="D589" s="676"/>
      <c r="E589" s="676"/>
      <c r="F589" s="676"/>
      <c r="G589" s="676"/>
      <c r="H589" s="677"/>
      <c r="I589" s="801"/>
      <c r="J589" s="654"/>
      <c r="K589" s="654"/>
      <c r="L589" s="654"/>
    </row>
    <row r="590" spans="2:12" ht="14.25" customHeight="1" x14ac:dyDescent="0.35">
      <c r="B590" s="676"/>
      <c r="C590" s="676"/>
      <c r="D590" s="676"/>
      <c r="E590" s="676"/>
      <c r="F590" s="676"/>
      <c r="G590" s="676"/>
      <c r="H590" s="677"/>
      <c r="I590" s="801"/>
      <c r="J590" s="654"/>
      <c r="K590" s="654"/>
      <c r="L590" s="654"/>
    </row>
    <row r="591" spans="2:12" ht="14.25" customHeight="1" x14ac:dyDescent="0.35">
      <c r="B591" s="676"/>
      <c r="C591" s="676"/>
      <c r="D591" s="676"/>
      <c r="E591" s="676"/>
      <c r="F591" s="676"/>
      <c r="G591" s="676"/>
      <c r="H591" s="677"/>
      <c r="I591" s="801"/>
      <c r="J591" s="654"/>
      <c r="K591" s="654"/>
      <c r="L591" s="654"/>
    </row>
    <row r="592" spans="2:12" ht="14.25" customHeight="1" x14ac:dyDescent="0.35">
      <c r="B592" s="676"/>
      <c r="C592" s="676"/>
      <c r="D592" s="676"/>
      <c r="E592" s="676"/>
      <c r="F592" s="676"/>
      <c r="G592" s="676"/>
      <c r="H592" s="677"/>
      <c r="I592" s="801"/>
      <c r="J592" s="654"/>
      <c r="K592" s="654"/>
      <c r="L592" s="654"/>
    </row>
    <row r="593" spans="2:12" ht="14.25" customHeight="1" x14ac:dyDescent="0.35">
      <c r="B593" s="676"/>
      <c r="C593" s="676"/>
      <c r="D593" s="676"/>
      <c r="E593" s="676"/>
      <c r="F593" s="676"/>
      <c r="G593" s="676"/>
      <c r="H593" s="677"/>
      <c r="I593" s="801"/>
      <c r="J593" s="654"/>
      <c r="K593" s="654"/>
      <c r="L593" s="654"/>
    </row>
    <row r="594" spans="2:12" ht="14.25" customHeight="1" x14ac:dyDescent="0.35">
      <c r="B594" s="676"/>
      <c r="C594" s="676"/>
      <c r="D594" s="676"/>
      <c r="E594" s="676"/>
      <c r="F594" s="676"/>
      <c r="G594" s="676"/>
      <c r="H594" s="677"/>
      <c r="I594" s="801"/>
      <c r="J594" s="654"/>
      <c r="K594" s="654"/>
      <c r="L594" s="654"/>
    </row>
    <row r="595" spans="2:12" ht="14.25" customHeight="1" x14ac:dyDescent="0.35">
      <c r="B595" s="676"/>
      <c r="C595" s="676"/>
      <c r="D595" s="676"/>
      <c r="E595" s="676"/>
      <c r="F595" s="676"/>
      <c r="G595" s="676"/>
      <c r="H595" s="677"/>
      <c r="I595" s="801"/>
      <c r="J595" s="654"/>
      <c r="K595" s="654"/>
      <c r="L595" s="654"/>
    </row>
    <row r="596" spans="2:12" ht="14.25" customHeight="1" x14ac:dyDescent="0.35">
      <c r="B596" s="676"/>
      <c r="C596" s="676"/>
      <c r="D596" s="676"/>
      <c r="E596" s="676"/>
      <c r="F596" s="676"/>
      <c r="G596" s="676"/>
      <c r="H596" s="677"/>
      <c r="I596" s="801"/>
      <c r="J596" s="654"/>
      <c r="K596" s="654"/>
      <c r="L596" s="654"/>
    </row>
    <row r="597" spans="2:12" ht="14.25" customHeight="1" x14ac:dyDescent="0.35">
      <c r="B597" s="676"/>
      <c r="C597" s="676"/>
      <c r="D597" s="676"/>
      <c r="E597" s="676"/>
      <c r="F597" s="676"/>
      <c r="G597" s="676"/>
      <c r="H597" s="677"/>
      <c r="I597" s="801"/>
      <c r="J597" s="654"/>
      <c r="K597" s="654"/>
      <c r="L597" s="654"/>
    </row>
    <row r="598" spans="2:12" ht="14.25" customHeight="1" x14ac:dyDescent="0.35">
      <c r="B598" s="676"/>
      <c r="C598" s="676"/>
      <c r="D598" s="676"/>
      <c r="E598" s="676"/>
      <c r="F598" s="676"/>
      <c r="G598" s="676"/>
      <c r="H598" s="677"/>
      <c r="I598" s="801"/>
      <c r="J598" s="654"/>
      <c r="K598" s="654"/>
      <c r="L598" s="654"/>
    </row>
    <row r="599" spans="2:12" ht="14.25" customHeight="1" x14ac:dyDescent="0.35">
      <c r="B599" s="676"/>
      <c r="C599" s="676"/>
      <c r="D599" s="676"/>
      <c r="E599" s="676"/>
      <c r="F599" s="676"/>
      <c r="G599" s="676"/>
      <c r="H599" s="677"/>
      <c r="I599" s="801"/>
      <c r="J599" s="654"/>
      <c r="K599" s="654"/>
      <c r="L599" s="654"/>
    </row>
    <row r="600" spans="2:12" ht="14.25" customHeight="1" x14ac:dyDescent="0.35">
      <c r="B600" s="676"/>
      <c r="C600" s="676"/>
      <c r="D600" s="676"/>
      <c r="E600" s="676"/>
      <c r="F600" s="676"/>
      <c r="G600" s="676"/>
      <c r="H600" s="677"/>
      <c r="I600" s="801"/>
      <c r="J600" s="654"/>
      <c r="K600" s="654"/>
      <c r="L600" s="654"/>
    </row>
    <row r="601" spans="2:12" ht="14.25" customHeight="1" x14ac:dyDescent="0.35">
      <c r="B601" s="676"/>
      <c r="C601" s="676"/>
      <c r="D601" s="676"/>
      <c r="E601" s="676"/>
      <c r="F601" s="676"/>
      <c r="G601" s="676"/>
      <c r="H601" s="677"/>
      <c r="I601" s="801"/>
      <c r="J601" s="654"/>
      <c r="K601" s="654"/>
      <c r="L601" s="654"/>
    </row>
    <row r="602" spans="2:12" ht="14.25" customHeight="1" x14ac:dyDescent="0.35">
      <c r="B602" s="676"/>
      <c r="C602" s="676"/>
      <c r="D602" s="676"/>
      <c r="E602" s="676"/>
      <c r="F602" s="676"/>
      <c r="G602" s="676"/>
      <c r="H602" s="677"/>
      <c r="I602" s="801"/>
      <c r="J602" s="654"/>
      <c r="K602" s="654"/>
      <c r="L602" s="654"/>
    </row>
    <row r="603" spans="2:12" ht="14.25" customHeight="1" x14ac:dyDescent="0.35">
      <c r="B603" s="676"/>
      <c r="C603" s="676"/>
      <c r="D603" s="676"/>
      <c r="E603" s="676"/>
      <c r="F603" s="676"/>
      <c r="G603" s="676"/>
      <c r="H603" s="677"/>
      <c r="I603" s="801"/>
      <c r="J603" s="654"/>
      <c r="K603" s="654"/>
      <c r="L603" s="654"/>
    </row>
    <row r="604" spans="2:12" ht="14.25" customHeight="1" x14ac:dyDescent="0.35">
      <c r="B604" s="676"/>
      <c r="C604" s="676"/>
      <c r="D604" s="676"/>
      <c r="E604" s="676"/>
      <c r="F604" s="676"/>
      <c r="G604" s="676"/>
      <c r="H604" s="677"/>
      <c r="I604" s="801"/>
      <c r="J604" s="654"/>
      <c r="K604" s="654"/>
      <c r="L604" s="654"/>
    </row>
    <row r="605" spans="2:12" ht="14.25" customHeight="1" x14ac:dyDescent="0.35">
      <c r="B605" s="676"/>
      <c r="C605" s="676"/>
      <c r="D605" s="676"/>
      <c r="E605" s="676"/>
      <c r="F605" s="676"/>
      <c r="G605" s="676"/>
      <c r="H605" s="677"/>
      <c r="I605" s="801"/>
      <c r="J605" s="654"/>
      <c r="K605" s="654"/>
      <c r="L605" s="654"/>
    </row>
    <row r="606" spans="2:12" ht="14.25" customHeight="1" x14ac:dyDescent="0.35">
      <c r="B606" s="676"/>
      <c r="C606" s="676"/>
      <c r="D606" s="676"/>
      <c r="E606" s="676"/>
      <c r="F606" s="676"/>
      <c r="G606" s="676"/>
      <c r="H606" s="677"/>
      <c r="I606" s="801"/>
      <c r="J606" s="654"/>
      <c r="K606" s="654"/>
      <c r="L606" s="654"/>
    </row>
    <row r="607" spans="2:12" ht="14.25" customHeight="1" x14ac:dyDescent="0.35">
      <c r="B607" s="676"/>
      <c r="C607" s="676"/>
      <c r="D607" s="676"/>
      <c r="E607" s="676"/>
      <c r="F607" s="676"/>
      <c r="G607" s="676"/>
      <c r="H607" s="677"/>
      <c r="I607" s="801"/>
      <c r="J607" s="654"/>
      <c r="K607" s="654"/>
      <c r="L607" s="654"/>
    </row>
    <row r="608" spans="2:12" ht="14.25" customHeight="1" x14ac:dyDescent="0.35">
      <c r="B608" s="676"/>
      <c r="C608" s="676"/>
      <c r="D608" s="676"/>
      <c r="E608" s="676"/>
      <c r="F608" s="676"/>
      <c r="G608" s="676"/>
      <c r="H608" s="677"/>
      <c r="I608" s="801"/>
      <c r="J608" s="654"/>
      <c r="K608" s="654"/>
      <c r="L608" s="654"/>
    </row>
    <row r="609" spans="2:12" ht="14.25" customHeight="1" x14ac:dyDescent="0.35">
      <c r="B609" s="676"/>
      <c r="C609" s="676"/>
      <c r="D609" s="676"/>
      <c r="E609" s="676"/>
      <c r="F609" s="676"/>
      <c r="G609" s="676"/>
      <c r="H609" s="677"/>
      <c r="I609" s="801"/>
      <c r="J609" s="654"/>
      <c r="K609" s="654"/>
      <c r="L609" s="654"/>
    </row>
    <row r="610" spans="2:12" ht="14.25" customHeight="1" x14ac:dyDescent="0.35">
      <c r="B610" s="676"/>
      <c r="C610" s="676"/>
      <c r="D610" s="676"/>
      <c r="E610" s="676"/>
      <c r="F610" s="676"/>
      <c r="G610" s="676"/>
      <c r="H610" s="677"/>
      <c r="I610" s="801"/>
      <c r="J610" s="654"/>
      <c r="K610" s="654"/>
      <c r="L610" s="654"/>
    </row>
    <row r="611" spans="2:12" ht="14.25" customHeight="1" x14ac:dyDescent="0.35">
      <c r="B611" s="676"/>
      <c r="C611" s="676"/>
      <c r="D611" s="676"/>
      <c r="E611" s="676"/>
      <c r="F611" s="676"/>
      <c r="G611" s="676"/>
      <c r="H611" s="677"/>
      <c r="I611" s="801"/>
      <c r="J611" s="654"/>
      <c r="K611" s="654"/>
      <c r="L611" s="654"/>
    </row>
    <row r="612" spans="2:12" ht="14.25" customHeight="1" x14ac:dyDescent="0.35">
      <c r="B612" s="676"/>
      <c r="C612" s="676"/>
      <c r="D612" s="676"/>
      <c r="E612" s="676"/>
      <c r="F612" s="676"/>
      <c r="G612" s="676"/>
      <c r="H612" s="677"/>
      <c r="I612" s="801"/>
      <c r="J612" s="654"/>
      <c r="K612" s="654"/>
      <c r="L612" s="654"/>
    </row>
    <row r="613" spans="2:12" ht="14.25" customHeight="1" x14ac:dyDescent="0.35">
      <c r="B613" s="676"/>
      <c r="C613" s="676"/>
      <c r="D613" s="676"/>
      <c r="E613" s="676"/>
      <c r="F613" s="676"/>
      <c r="G613" s="676"/>
      <c r="H613" s="677"/>
      <c r="I613" s="801"/>
      <c r="J613" s="654"/>
      <c r="K613" s="654"/>
      <c r="L613" s="654"/>
    </row>
    <row r="614" spans="2:12" ht="14.25" customHeight="1" x14ac:dyDescent="0.35">
      <c r="B614" s="676"/>
      <c r="C614" s="676"/>
      <c r="D614" s="676"/>
      <c r="E614" s="676"/>
      <c r="F614" s="676"/>
      <c r="G614" s="676"/>
      <c r="H614" s="677"/>
      <c r="I614" s="801"/>
      <c r="J614" s="654"/>
      <c r="K614" s="654"/>
      <c r="L614" s="654"/>
    </row>
    <row r="615" spans="2:12" ht="14.25" customHeight="1" x14ac:dyDescent="0.35">
      <c r="B615" s="676"/>
      <c r="C615" s="676"/>
      <c r="D615" s="676"/>
      <c r="E615" s="676"/>
      <c r="F615" s="676"/>
      <c r="G615" s="676"/>
      <c r="H615" s="677"/>
      <c r="I615" s="801"/>
      <c r="J615" s="654"/>
      <c r="K615" s="654"/>
      <c r="L615" s="654"/>
    </row>
    <row r="616" spans="2:12" ht="14.25" customHeight="1" x14ac:dyDescent="0.35">
      <c r="B616" s="676"/>
      <c r="C616" s="676"/>
      <c r="D616" s="676"/>
      <c r="E616" s="676"/>
      <c r="F616" s="676"/>
      <c r="G616" s="676"/>
      <c r="H616" s="677"/>
      <c r="I616" s="801"/>
      <c r="J616" s="654"/>
      <c r="K616" s="654"/>
      <c r="L616" s="654"/>
    </row>
    <row r="617" spans="2:12" ht="14.25" customHeight="1" x14ac:dyDescent="0.35">
      <c r="B617" s="676"/>
      <c r="C617" s="676"/>
      <c r="D617" s="676"/>
      <c r="E617" s="676"/>
      <c r="F617" s="676"/>
      <c r="G617" s="676"/>
      <c r="H617" s="677"/>
      <c r="I617" s="801"/>
      <c r="J617" s="654"/>
      <c r="K617" s="654"/>
      <c r="L617" s="654"/>
    </row>
    <row r="618" spans="2:12" ht="14.25" customHeight="1" x14ac:dyDescent="0.35">
      <c r="B618" s="676"/>
      <c r="C618" s="676"/>
      <c r="D618" s="676"/>
      <c r="E618" s="676"/>
      <c r="F618" s="676"/>
      <c r="G618" s="676"/>
      <c r="H618" s="677"/>
      <c r="I618" s="801"/>
      <c r="J618" s="654"/>
      <c r="K618" s="654"/>
      <c r="L618" s="654"/>
    </row>
    <row r="619" spans="2:12" ht="14.25" customHeight="1" x14ac:dyDescent="0.35">
      <c r="B619" s="676"/>
      <c r="C619" s="676"/>
      <c r="D619" s="676"/>
      <c r="E619" s="676"/>
      <c r="F619" s="676"/>
      <c r="G619" s="676"/>
      <c r="H619" s="677"/>
      <c r="I619" s="801"/>
      <c r="J619" s="654"/>
      <c r="K619" s="654"/>
      <c r="L619" s="654"/>
    </row>
    <row r="620" spans="2:12" ht="14.25" customHeight="1" x14ac:dyDescent="0.35">
      <c r="B620" s="676"/>
      <c r="C620" s="676"/>
      <c r="D620" s="676"/>
      <c r="E620" s="676"/>
      <c r="F620" s="676"/>
      <c r="G620" s="676"/>
      <c r="H620" s="677"/>
      <c r="I620" s="801"/>
      <c r="J620" s="654"/>
      <c r="K620" s="654"/>
      <c r="L620" s="654"/>
    </row>
    <row r="621" spans="2:12" ht="14.25" customHeight="1" x14ac:dyDescent="0.35">
      <c r="B621" s="676"/>
      <c r="C621" s="676"/>
      <c r="D621" s="676"/>
      <c r="E621" s="676"/>
      <c r="F621" s="676"/>
      <c r="G621" s="676"/>
      <c r="H621" s="677"/>
      <c r="I621" s="801"/>
      <c r="J621" s="654"/>
      <c r="K621" s="654"/>
      <c r="L621" s="654"/>
    </row>
    <row r="622" spans="2:12" ht="14.25" customHeight="1" x14ac:dyDescent="0.35">
      <c r="B622" s="676"/>
      <c r="C622" s="676"/>
      <c r="D622" s="676"/>
      <c r="E622" s="676"/>
      <c r="F622" s="676"/>
      <c r="G622" s="676"/>
      <c r="H622" s="677"/>
      <c r="I622" s="801"/>
      <c r="J622" s="654"/>
      <c r="K622" s="654"/>
      <c r="L622" s="654"/>
    </row>
    <row r="623" spans="2:12" ht="14.25" customHeight="1" x14ac:dyDescent="0.35">
      <c r="B623" s="676"/>
      <c r="C623" s="676"/>
      <c r="D623" s="676"/>
      <c r="E623" s="676"/>
      <c r="F623" s="676"/>
      <c r="G623" s="676"/>
      <c r="H623" s="677"/>
      <c r="I623" s="801"/>
      <c r="J623" s="654"/>
      <c r="K623" s="654"/>
      <c r="L623" s="654"/>
    </row>
    <row r="624" spans="2:12" ht="14.25" customHeight="1" x14ac:dyDescent="0.35">
      <c r="B624" s="676"/>
      <c r="C624" s="676"/>
      <c r="D624" s="676"/>
      <c r="E624" s="676"/>
      <c r="F624" s="676"/>
      <c r="G624" s="676"/>
      <c r="H624" s="677"/>
      <c r="I624" s="801"/>
      <c r="J624" s="654"/>
      <c r="K624" s="654"/>
      <c r="L624" s="654"/>
    </row>
    <row r="625" spans="2:12" ht="14.25" customHeight="1" x14ac:dyDescent="0.35">
      <c r="B625" s="676"/>
      <c r="C625" s="676"/>
      <c r="D625" s="676"/>
      <c r="E625" s="676"/>
      <c r="F625" s="676"/>
      <c r="G625" s="676"/>
      <c r="H625" s="677"/>
      <c r="I625" s="801"/>
      <c r="J625" s="654"/>
      <c r="K625" s="654"/>
      <c r="L625" s="654"/>
    </row>
    <row r="626" spans="2:12" ht="14.25" customHeight="1" x14ac:dyDescent="0.35">
      <c r="B626" s="676"/>
      <c r="C626" s="676"/>
      <c r="D626" s="676"/>
      <c r="E626" s="676"/>
      <c r="F626" s="676"/>
      <c r="G626" s="676"/>
      <c r="H626" s="677"/>
      <c r="I626" s="801"/>
      <c r="J626" s="654"/>
      <c r="K626" s="654"/>
      <c r="L626" s="654"/>
    </row>
    <row r="627" spans="2:12" ht="14.25" customHeight="1" x14ac:dyDescent="0.35">
      <c r="B627" s="676"/>
      <c r="C627" s="676"/>
      <c r="D627" s="676"/>
      <c r="E627" s="676"/>
      <c r="F627" s="676"/>
      <c r="G627" s="676"/>
      <c r="H627" s="677"/>
      <c r="I627" s="801"/>
      <c r="J627" s="654"/>
      <c r="K627" s="654"/>
      <c r="L627" s="654"/>
    </row>
    <row r="628" spans="2:12" ht="14.25" customHeight="1" x14ac:dyDescent="0.35">
      <c r="B628" s="676"/>
      <c r="C628" s="676"/>
      <c r="D628" s="676"/>
      <c r="E628" s="676"/>
      <c r="F628" s="676"/>
      <c r="G628" s="676"/>
      <c r="H628" s="677"/>
      <c r="I628" s="801"/>
      <c r="J628" s="654"/>
      <c r="K628" s="654"/>
      <c r="L628" s="654"/>
    </row>
    <row r="629" spans="2:12" ht="14.25" customHeight="1" x14ac:dyDescent="0.35">
      <c r="B629" s="676"/>
      <c r="C629" s="676"/>
      <c r="D629" s="676"/>
      <c r="E629" s="676"/>
      <c r="F629" s="676"/>
      <c r="G629" s="676"/>
      <c r="H629" s="677"/>
      <c r="I629" s="801"/>
      <c r="J629" s="654"/>
      <c r="K629" s="654"/>
      <c r="L629" s="654"/>
    </row>
    <row r="630" spans="2:12" ht="14.25" customHeight="1" x14ac:dyDescent="0.35">
      <c r="B630" s="676"/>
      <c r="C630" s="676"/>
      <c r="D630" s="676"/>
      <c r="E630" s="676"/>
      <c r="F630" s="676"/>
      <c r="G630" s="676"/>
      <c r="H630" s="677"/>
      <c r="I630" s="801"/>
      <c r="J630" s="654"/>
      <c r="K630" s="654"/>
      <c r="L630" s="654"/>
    </row>
    <row r="631" spans="2:12" ht="14.25" customHeight="1" x14ac:dyDescent="0.35">
      <c r="B631" s="676"/>
      <c r="C631" s="676"/>
      <c r="D631" s="676"/>
      <c r="E631" s="676"/>
      <c r="F631" s="676"/>
      <c r="G631" s="676"/>
      <c r="H631" s="677"/>
      <c r="I631" s="801"/>
      <c r="J631" s="654"/>
      <c r="K631" s="654"/>
      <c r="L631" s="654"/>
    </row>
    <row r="632" spans="2:12" ht="14.25" customHeight="1" x14ac:dyDescent="0.35">
      <c r="B632" s="676"/>
      <c r="C632" s="676"/>
      <c r="D632" s="676"/>
      <c r="E632" s="676"/>
      <c r="F632" s="676"/>
      <c r="G632" s="676"/>
      <c r="H632" s="677"/>
      <c r="I632" s="801"/>
      <c r="J632" s="654"/>
      <c r="K632" s="654"/>
      <c r="L632" s="654"/>
    </row>
    <row r="633" spans="2:12" ht="14.25" customHeight="1" x14ac:dyDescent="0.35">
      <c r="B633" s="676"/>
      <c r="C633" s="676"/>
      <c r="D633" s="676"/>
      <c r="E633" s="676"/>
      <c r="F633" s="676"/>
      <c r="G633" s="676"/>
      <c r="H633" s="677"/>
      <c r="I633" s="801"/>
      <c r="J633" s="654"/>
      <c r="K633" s="654"/>
      <c r="L633" s="654"/>
    </row>
    <row r="634" spans="2:12" ht="14.25" customHeight="1" x14ac:dyDescent="0.35">
      <c r="B634" s="676"/>
      <c r="C634" s="676"/>
      <c r="D634" s="676"/>
      <c r="E634" s="676"/>
      <c r="F634" s="676"/>
      <c r="G634" s="676"/>
      <c r="H634" s="677"/>
      <c r="I634" s="801"/>
      <c r="J634" s="654"/>
      <c r="K634" s="654"/>
      <c r="L634" s="654"/>
    </row>
    <row r="635" spans="2:12" ht="14.25" customHeight="1" x14ac:dyDescent="0.35">
      <c r="B635" s="676"/>
      <c r="C635" s="676"/>
      <c r="D635" s="676"/>
      <c r="E635" s="676"/>
      <c r="F635" s="676"/>
      <c r="G635" s="676"/>
      <c r="H635" s="677"/>
      <c r="I635" s="801"/>
      <c r="J635" s="654"/>
      <c r="K635" s="654"/>
      <c r="L635" s="654"/>
    </row>
    <row r="636" spans="2:12" ht="14.25" customHeight="1" x14ac:dyDescent="0.35">
      <c r="B636" s="676"/>
      <c r="C636" s="676"/>
      <c r="D636" s="676"/>
      <c r="E636" s="676"/>
      <c r="F636" s="676"/>
      <c r="G636" s="676"/>
      <c r="H636" s="677"/>
      <c r="I636" s="801"/>
      <c r="J636" s="654"/>
      <c r="K636" s="654"/>
      <c r="L636" s="654"/>
    </row>
    <row r="637" spans="2:12" ht="14.25" customHeight="1" x14ac:dyDescent="0.35">
      <c r="B637" s="676"/>
      <c r="C637" s="676"/>
      <c r="D637" s="676"/>
      <c r="E637" s="676"/>
      <c r="F637" s="676"/>
      <c r="G637" s="676"/>
      <c r="H637" s="677"/>
      <c r="I637" s="801"/>
      <c r="J637" s="654"/>
      <c r="K637" s="654"/>
      <c r="L637" s="654"/>
    </row>
    <row r="638" spans="2:12" ht="14.25" customHeight="1" x14ac:dyDescent="0.35">
      <c r="B638" s="676"/>
      <c r="C638" s="676"/>
      <c r="D638" s="676"/>
      <c r="E638" s="676"/>
      <c r="F638" s="676"/>
      <c r="G638" s="676"/>
      <c r="H638" s="677"/>
      <c r="I638" s="801"/>
      <c r="J638" s="654"/>
      <c r="K638" s="654"/>
      <c r="L638" s="654"/>
    </row>
    <row r="639" spans="2:12" ht="14.25" customHeight="1" x14ac:dyDescent="0.35">
      <c r="B639" s="676"/>
      <c r="C639" s="676"/>
      <c r="D639" s="676"/>
      <c r="E639" s="676"/>
      <c r="F639" s="676"/>
      <c r="G639" s="676"/>
      <c r="H639" s="677"/>
      <c r="I639" s="801"/>
      <c r="J639" s="654"/>
      <c r="K639" s="654"/>
      <c r="L639" s="654"/>
    </row>
    <row r="640" spans="2:12" ht="14.25" customHeight="1" x14ac:dyDescent="0.35">
      <c r="B640" s="676"/>
      <c r="C640" s="676"/>
      <c r="D640" s="676"/>
      <c r="E640" s="676"/>
      <c r="F640" s="676"/>
      <c r="G640" s="676"/>
      <c r="H640" s="677"/>
      <c r="I640" s="801"/>
      <c r="J640" s="654"/>
      <c r="K640" s="654"/>
      <c r="L640" s="654"/>
    </row>
    <row r="641" spans="2:12" ht="14.25" customHeight="1" x14ac:dyDescent="0.35">
      <c r="B641" s="676"/>
      <c r="C641" s="676"/>
      <c r="D641" s="676"/>
      <c r="E641" s="676"/>
      <c r="F641" s="676"/>
      <c r="G641" s="676"/>
      <c r="H641" s="677"/>
      <c r="I641" s="801"/>
      <c r="J641" s="654"/>
      <c r="K641" s="654"/>
      <c r="L641" s="654"/>
    </row>
    <row r="642" spans="2:12" ht="14.25" customHeight="1" x14ac:dyDescent="0.35">
      <c r="B642" s="676"/>
      <c r="C642" s="676"/>
      <c r="D642" s="676"/>
      <c r="E642" s="676"/>
      <c r="F642" s="676"/>
      <c r="G642" s="676"/>
      <c r="H642" s="677"/>
      <c r="I642" s="801"/>
      <c r="J642" s="654"/>
      <c r="K642" s="654"/>
      <c r="L642" s="654"/>
    </row>
    <row r="643" spans="2:12" ht="14.25" customHeight="1" x14ac:dyDescent="0.35">
      <c r="B643" s="676"/>
      <c r="C643" s="676"/>
      <c r="D643" s="676"/>
      <c r="E643" s="676"/>
      <c r="F643" s="676"/>
      <c r="G643" s="676"/>
      <c r="H643" s="677"/>
      <c r="I643" s="801"/>
      <c r="J643" s="654"/>
      <c r="K643" s="654"/>
      <c r="L643" s="654"/>
    </row>
    <row r="644" spans="2:12" ht="14.25" customHeight="1" x14ac:dyDescent="0.35">
      <c r="B644" s="676"/>
      <c r="C644" s="676"/>
      <c r="D644" s="676"/>
      <c r="E644" s="676"/>
      <c r="F644" s="676"/>
      <c r="G644" s="676"/>
      <c r="H644" s="677"/>
      <c r="I644" s="801"/>
      <c r="J644" s="654"/>
      <c r="K644" s="654"/>
      <c r="L644" s="654"/>
    </row>
    <row r="645" spans="2:12" ht="14.25" customHeight="1" x14ac:dyDescent="0.35">
      <c r="B645" s="676"/>
      <c r="C645" s="676"/>
      <c r="D645" s="676"/>
      <c r="E645" s="676"/>
      <c r="F645" s="676"/>
      <c r="G645" s="676"/>
      <c r="H645" s="677"/>
      <c r="I645" s="801"/>
      <c r="J645" s="654"/>
      <c r="K645" s="654"/>
      <c r="L645" s="654"/>
    </row>
    <row r="646" spans="2:12" ht="14.25" customHeight="1" x14ac:dyDescent="0.35">
      <c r="B646" s="676"/>
      <c r="C646" s="676"/>
      <c r="D646" s="676"/>
      <c r="E646" s="676"/>
      <c r="F646" s="676"/>
      <c r="G646" s="676"/>
      <c r="H646" s="677"/>
      <c r="I646" s="801"/>
      <c r="J646" s="654"/>
      <c r="K646" s="654"/>
      <c r="L646" s="654"/>
    </row>
    <row r="647" spans="2:12" ht="14.25" customHeight="1" x14ac:dyDescent="0.35">
      <c r="B647" s="676"/>
      <c r="C647" s="676"/>
      <c r="D647" s="676"/>
      <c r="E647" s="676"/>
      <c r="F647" s="676"/>
      <c r="G647" s="676"/>
      <c r="H647" s="677"/>
      <c r="I647" s="801"/>
      <c r="J647" s="654"/>
      <c r="K647" s="654"/>
      <c r="L647" s="654"/>
    </row>
    <row r="648" spans="2:12" ht="14.25" customHeight="1" x14ac:dyDescent="0.35">
      <c r="B648" s="676"/>
      <c r="C648" s="676"/>
      <c r="D648" s="676"/>
      <c r="E648" s="676"/>
      <c r="F648" s="676"/>
      <c r="G648" s="676"/>
      <c r="H648" s="677"/>
      <c r="I648" s="801"/>
      <c r="J648" s="654"/>
      <c r="K648" s="654"/>
      <c r="L648" s="654"/>
    </row>
    <row r="649" spans="2:12" ht="14.25" customHeight="1" x14ac:dyDescent="0.35">
      <c r="B649" s="676"/>
      <c r="C649" s="676"/>
      <c r="D649" s="676"/>
      <c r="E649" s="676"/>
      <c r="F649" s="676"/>
      <c r="G649" s="676"/>
      <c r="H649" s="677"/>
      <c r="I649" s="801"/>
      <c r="J649" s="654"/>
      <c r="K649" s="654"/>
      <c r="L649" s="654"/>
    </row>
    <row r="650" spans="2:12" ht="14.25" customHeight="1" x14ac:dyDescent="0.35">
      <c r="B650" s="676"/>
      <c r="C650" s="676"/>
      <c r="D650" s="676"/>
      <c r="E650" s="676"/>
      <c r="F650" s="676"/>
      <c r="G650" s="676"/>
      <c r="H650" s="677"/>
      <c r="I650" s="801"/>
      <c r="J650" s="654"/>
      <c r="K650" s="654"/>
      <c r="L650" s="654"/>
    </row>
    <row r="651" spans="2:12" ht="14.25" customHeight="1" x14ac:dyDescent="0.35">
      <c r="B651" s="676"/>
      <c r="C651" s="676"/>
      <c r="D651" s="676"/>
      <c r="E651" s="676"/>
      <c r="F651" s="676"/>
      <c r="G651" s="676"/>
      <c r="H651" s="677"/>
      <c r="I651" s="801"/>
      <c r="J651" s="654"/>
      <c r="K651" s="654"/>
      <c r="L651" s="654"/>
    </row>
    <row r="652" spans="2:12" ht="14.25" customHeight="1" x14ac:dyDescent="0.35">
      <c r="B652" s="676"/>
      <c r="C652" s="676"/>
      <c r="D652" s="676"/>
      <c r="E652" s="676"/>
      <c r="F652" s="676"/>
      <c r="G652" s="676"/>
      <c r="H652" s="677"/>
      <c r="I652" s="801"/>
      <c r="J652" s="654"/>
      <c r="K652" s="654"/>
      <c r="L652" s="654"/>
    </row>
    <row r="653" spans="2:12" ht="14.25" customHeight="1" x14ac:dyDescent="0.35">
      <c r="B653" s="676"/>
      <c r="C653" s="676"/>
      <c r="D653" s="676"/>
      <c r="E653" s="676"/>
      <c r="F653" s="676"/>
      <c r="G653" s="676"/>
      <c r="H653" s="677"/>
      <c r="I653" s="801"/>
      <c r="J653" s="654"/>
      <c r="K653" s="654"/>
      <c r="L653" s="654"/>
    </row>
    <row r="654" spans="2:12" ht="14.25" customHeight="1" x14ac:dyDescent="0.35">
      <c r="B654" s="676"/>
      <c r="C654" s="676"/>
      <c r="D654" s="676"/>
      <c r="E654" s="676"/>
      <c r="F654" s="676"/>
      <c r="G654" s="676"/>
      <c r="H654" s="677"/>
      <c r="I654" s="801"/>
      <c r="J654" s="654"/>
      <c r="K654" s="654"/>
      <c r="L654" s="654"/>
    </row>
    <row r="655" spans="2:12" ht="14.25" customHeight="1" x14ac:dyDescent="0.35">
      <c r="B655" s="676"/>
      <c r="C655" s="676"/>
      <c r="D655" s="676"/>
      <c r="E655" s="676"/>
      <c r="F655" s="676"/>
      <c r="G655" s="676"/>
      <c r="H655" s="677"/>
      <c r="I655" s="801"/>
      <c r="J655" s="654"/>
      <c r="K655" s="654"/>
      <c r="L655" s="654"/>
    </row>
    <row r="656" spans="2:12" ht="14.25" customHeight="1" x14ac:dyDescent="0.35">
      <c r="B656" s="676"/>
      <c r="C656" s="676"/>
      <c r="D656" s="676"/>
      <c r="E656" s="676"/>
      <c r="F656" s="676"/>
      <c r="G656" s="676"/>
      <c r="H656" s="677"/>
      <c r="I656" s="801"/>
      <c r="J656" s="654"/>
      <c r="K656" s="654"/>
      <c r="L656" s="654"/>
    </row>
    <row r="657" spans="2:12" ht="14.25" customHeight="1" x14ac:dyDescent="0.35">
      <c r="B657" s="676"/>
      <c r="C657" s="676"/>
      <c r="D657" s="676"/>
      <c r="E657" s="676"/>
      <c r="F657" s="676"/>
      <c r="G657" s="676"/>
      <c r="H657" s="677"/>
      <c r="I657" s="801"/>
      <c r="J657" s="654"/>
      <c r="K657" s="654"/>
      <c r="L657" s="654"/>
    </row>
    <row r="658" spans="2:12" ht="14.25" customHeight="1" x14ac:dyDescent="0.35">
      <c r="B658" s="676"/>
      <c r="C658" s="676"/>
      <c r="D658" s="676"/>
      <c r="E658" s="676"/>
      <c r="F658" s="676"/>
      <c r="G658" s="676"/>
      <c r="H658" s="677"/>
      <c r="I658" s="801"/>
      <c r="J658" s="654"/>
      <c r="K658" s="654"/>
      <c r="L658" s="654"/>
    </row>
    <row r="659" spans="2:12" ht="14.25" customHeight="1" x14ac:dyDescent="0.35">
      <c r="B659" s="676"/>
      <c r="C659" s="676"/>
      <c r="D659" s="676"/>
      <c r="E659" s="676"/>
      <c r="F659" s="676"/>
      <c r="G659" s="676"/>
      <c r="H659" s="677"/>
      <c r="I659" s="801"/>
      <c r="J659" s="654"/>
      <c r="K659" s="654"/>
      <c r="L659" s="654"/>
    </row>
    <row r="660" spans="2:12" ht="14.25" customHeight="1" x14ac:dyDescent="0.35">
      <c r="B660" s="676"/>
      <c r="C660" s="676"/>
      <c r="D660" s="676"/>
      <c r="E660" s="676"/>
      <c r="F660" s="676"/>
      <c r="G660" s="676"/>
      <c r="H660" s="677"/>
      <c r="I660" s="801"/>
      <c r="J660" s="654"/>
      <c r="K660" s="654"/>
      <c r="L660" s="654"/>
    </row>
    <row r="661" spans="2:12" ht="14.25" customHeight="1" x14ac:dyDescent="0.35">
      <c r="B661" s="676"/>
      <c r="C661" s="676"/>
      <c r="D661" s="676"/>
      <c r="E661" s="676"/>
      <c r="F661" s="676"/>
      <c r="G661" s="676"/>
      <c r="H661" s="677"/>
      <c r="I661" s="801"/>
      <c r="J661" s="654"/>
      <c r="K661" s="654"/>
      <c r="L661" s="654"/>
    </row>
    <row r="662" spans="2:12" ht="14.25" customHeight="1" x14ac:dyDescent="0.35">
      <c r="B662" s="676"/>
      <c r="C662" s="676"/>
      <c r="D662" s="676"/>
      <c r="E662" s="676"/>
      <c r="F662" s="676"/>
      <c r="G662" s="676"/>
      <c r="H662" s="677"/>
      <c r="I662" s="801"/>
      <c r="J662" s="654"/>
      <c r="K662" s="654"/>
      <c r="L662" s="654"/>
    </row>
    <row r="663" spans="2:12" ht="14.25" customHeight="1" x14ac:dyDescent="0.35">
      <c r="B663" s="676"/>
      <c r="C663" s="676"/>
      <c r="D663" s="676"/>
      <c r="E663" s="676"/>
      <c r="F663" s="676"/>
      <c r="G663" s="676"/>
      <c r="H663" s="677"/>
      <c r="I663" s="801"/>
      <c r="J663" s="654"/>
      <c r="K663" s="654"/>
      <c r="L663" s="654"/>
    </row>
    <row r="664" spans="2:12" ht="14.25" customHeight="1" x14ac:dyDescent="0.35">
      <c r="B664" s="676"/>
      <c r="C664" s="676"/>
      <c r="D664" s="676"/>
      <c r="E664" s="676"/>
      <c r="F664" s="676"/>
      <c r="G664" s="676"/>
      <c r="H664" s="677"/>
      <c r="I664" s="801"/>
      <c r="J664" s="654"/>
      <c r="K664" s="654"/>
      <c r="L664" s="654"/>
    </row>
    <row r="665" spans="2:12" ht="14.25" customHeight="1" x14ac:dyDescent="0.35">
      <c r="B665" s="676"/>
      <c r="C665" s="676"/>
      <c r="D665" s="676"/>
      <c r="E665" s="676"/>
      <c r="F665" s="676"/>
      <c r="G665" s="676"/>
      <c r="H665" s="677"/>
      <c r="I665" s="801"/>
      <c r="J665" s="654"/>
      <c r="K665" s="654"/>
      <c r="L665" s="654"/>
    </row>
    <row r="666" spans="2:12" ht="14.25" customHeight="1" x14ac:dyDescent="0.35">
      <c r="B666" s="676"/>
      <c r="C666" s="676"/>
      <c r="D666" s="676"/>
      <c r="E666" s="676"/>
      <c r="F666" s="676"/>
      <c r="G666" s="676"/>
      <c r="H666" s="677"/>
      <c r="I666" s="801"/>
      <c r="J666" s="654"/>
      <c r="K666" s="654"/>
      <c r="L666" s="654"/>
    </row>
    <row r="667" spans="2:12" ht="14.25" customHeight="1" x14ac:dyDescent="0.35">
      <c r="B667" s="676"/>
      <c r="C667" s="676"/>
      <c r="D667" s="676"/>
      <c r="E667" s="676"/>
      <c r="F667" s="676"/>
      <c r="G667" s="676"/>
      <c r="H667" s="677"/>
      <c r="I667" s="801"/>
      <c r="J667" s="654"/>
      <c r="K667" s="654"/>
      <c r="L667" s="654"/>
    </row>
    <row r="668" spans="2:12" ht="14.25" customHeight="1" x14ac:dyDescent="0.35">
      <c r="B668" s="676"/>
      <c r="C668" s="676"/>
      <c r="D668" s="676"/>
      <c r="E668" s="676"/>
      <c r="F668" s="676"/>
      <c r="G668" s="676"/>
      <c r="H668" s="677"/>
      <c r="I668" s="801"/>
      <c r="J668" s="654"/>
      <c r="K668" s="654"/>
      <c r="L668" s="654"/>
    </row>
    <row r="669" spans="2:12" ht="14.25" customHeight="1" x14ac:dyDescent="0.35">
      <c r="B669" s="676"/>
      <c r="C669" s="676"/>
      <c r="D669" s="676"/>
      <c r="E669" s="676"/>
      <c r="F669" s="676"/>
      <c r="G669" s="676"/>
      <c r="H669" s="677"/>
      <c r="I669" s="801"/>
      <c r="J669" s="654"/>
      <c r="K669" s="654"/>
      <c r="L669" s="654"/>
    </row>
    <row r="670" spans="2:12" ht="14.25" customHeight="1" x14ac:dyDescent="0.35">
      <c r="B670" s="676"/>
      <c r="C670" s="676"/>
      <c r="D670" s="676"/>
      <c r="E670" s="676"/>
      <c r="F670" s="676"/>
      <c r="G670" s="676"/>
      <c r="H670" s="677"/>
      <c r="I670" s="801"/>
      <c r="J670" s="654"/>
      <c r="K670" s="654"/>
      <c r="L670" s="654"/>
    </row>
    <row r="671" spans="2:12" ht="14.25" customHeight="1" x14ac:dyDescent="0.35">
      <c r="B671" s="676"/>
      <c r="C671" s="676"/>
      <c r="D671" s="676"/>
      <c r="E671" s="676"/>
      <c r="F671" s="676"/>
      <c r="G671" s="676"/>
      <c r="H671" s="677"/>
      <c r="I671" s="801"/>
      <c r="J671" s="654"/>
      <c r="K671" s="654"/>
      <c r="L671" s="654"/>
    </row>
    <row r="672" spans="2:12" ht="14.25" customHeight="1" x14ac:dyDescent="0.35">
      <c r="B672" s="676"/>
      <c r="C672" s="676"/>
      <c r="D672" s="676"/>
      <c r="E672" s="676"/>
      <c r="F672" s="676"/>
      <c r="G672" s="676"/>
      <c r="H672" s="677"/>
      <c r="I672" s="801"/>
      <c r="J672" s="654"/>
      <c r="K672" s="654"/>
      <c r="L672" s="654"/>
    </row>
    <row r="673" spans="2:12" ht="14.25" customHeight="1" x14ac:dyDescent="0.35">
      <c r="B673" s="676"/>
      <c r="C673" s="676"/>
      <c r="D673" s="676"/>
      <c r="E673" s="676"/>
      <c r="F673" s="676"/>
      <c r="G673" s="676"/>
      <c r="H673" s="677"/>
      <c r="I673" s="801"/>
      <c r="J673" s="654"/>
      <c r="K673" s="654"/>
      <c r="L673" s="654"/>
    </row>
    <row r="674" spans="2:12" ht="14.25" customHeight="1" x14ac:dyDescent="0.35">
      <c r="B674" s="676"/>
      <c r="C674" s="676"/>
      <c r="D674" s="676"/>
      <c r="E674" s="676"/>
      <c r="F674" s="676"/>
      <c r="G674" s="676"/>
      <c r="H674" s="677"/>
      <c r="I674" s="801"/>
      <c r="J674" s="654"/>
      <c r="K674" s="654"/>
      <c r="L674" s="654"/>
    </row>
    <row r="675" spans="2:12" ht="14.25" customHeight="1" x14ac:dyDescent="0.35">
      <c r="B675" s="676"/>
      <c r="C675" s="676"/>
      <c r="D675" s="676"/>
      <c r="E675" s="676"/>
      <c r="F675" s="676"/>
      <c r="G675" s="676"/>
      <c r="H675" s="677"/>
      <c r="I675" s="801"/>
      <c r="J675" s="654"/>
      <c r="K675" s="654"/>
      <c r="L675" s="654"/>
    </row>
    <row r="676" spans="2:12" ht="14.25" customHeight="1" x14ac:dyDescent="0.35">
      <c r="B676" s="676"/>
      <c r="C676" s="676"/>
      <c r="D676" s="676"/>
      <c r="E676" s="676"/>
      <c r="F676" s="676"/>
      <c r="G676" s="676"/>
      <c r="H676" s="677"/>
      <c r="I676" s="801"/>
      <c r="J676" s="654"/>
      <c r="K676" s="654"/>
      <c r="L676" s="654"/>
    </row>
    <row r="677" spans="2:12" ht="14.25" customHeight="1" x14ac:dyDescent="0.35">
      <c r="B677" s="676"/>
      <c r="C677" s="676"/>
      <c r="D677" s="676"/>
      <c r="E677" s="676"/>
      <c r="F677" s="676"/>
      <c r="G677" s="676"/>
      <c r="H677" s="677"/>
      <c r="I677" s="801"/>
      <c r="J677" s="654"/>
      <c r="K677" s="654"/>
      <c r="L677" s="654"/>
    </row>
    <row r="678" spans="2:12" ht="14.25" customHeight="1" x14ac:dyDescent="0.35">
      <c r="B678" s="676"/>
      <c r="C678" s="676"/>
      <c r="D678" s="676"/>
      <c r="E678" s="676"/>
      <c r="F678" s="676"/>
      <c r="G678" s="676"/>
      <c r="H678" s="677"/>
      <c r="I678" s="801"/>
      <c r="J678" s="654"/>
      <c r="K678" s="654"/>
      <c r="L678" s="654"/>
    </row>
    <row r="679" spans="2:12" ht="14.25" customHeight="1" x14ac:dyDescent="0.35">
      <c r="B679" s="676"/>
      <c r="C679" s="676"/>
      <c r="D679" s="676"/>
      <c r="E679" s="676"/>
      <c r="F679" s="676"/>
      <c r="G679" s="676"/>
      <c r="H679" s="677"/>
      <c r="I679" s="801"/>
      <c r="J679" s="654"/>
      <c r="K679" s="654"/>
      <c r="L679" s="654"/>
    </row>
    <row r="680" spans="2:12" ht="14.25" customHeight="1" x14ac:dyDescent="0.35">
      <c r="B680" s="676"/>
      <c r="C680" s="676"/>
      <c r="D680" s="676"/>
      <c r="E680" s="676"/>
      <c r="F680" s="676"/>
      <c r="G680" s="676"/>
      <c r="H680" s="677"/>
      <c r="I680" s="801"/>
      <c r="J680" s="654"/>
      <c r="K680" s="654"/>
      <c r="L680" s="654"/>
    </row>
    <row r="681" spans="2:12" ht="14.25" customHeight="1" x14ac:dyDescent="0.35">
      <c r="B681" s="676"/>
      <c r="C681" s="676"/>
      <c r="D681" s="676"/>
      <c r="E681" s="676"/>
      <c r="F681" s="676"/>
      <c r="G681" s="676"/>
      <c r="H681" s="677"/>
      <c r="I681" s="801"/>
      <c r="J681" s="654"/>
      <c r="K681" s="654"/>
      <c r="L681" s="654"/>
    </row>
    <row r="682" spans="2:12" ht="14.25" customHeight="1" x14ac:dyDescent="0.35">
      <c r="B682" s="676"/>
      <c r="C682" s="676"/>
      <c r="D682" s="676"/>
      <c r="E682" s="676"/>
      <c r="F682" s="676"/>
      <c r="G682" s="676"/>
      <c r="H682" s="677"/>
      <c r="I682" s="801"/>
      <c r="J682" s="654"/>
      <c r="K682" s="654"/>
      <c r="L682" s="654"/>
    </row>
    <row r="683" spans="2:12" ht="14.25" customHeight="1" x14ac:dyDescent="0.35">
      <c r="B683" s="676"/>
      <c r="C683" s="676"/>
      <c r="D683" s="676"/>
      <c r="E683" s="676"/>
      <c r="F683" s="676"/>
      <c r="G683" s="676"/>
      <c r="H683" s="677"/>
      <c r="I683" s="801"/>
      <c r="J683" s="654"/>
      <c r="K683" s="654"/>
      <c r="L683" s="654"/>
    </row>
    <row r="684" spans="2:12" ht="14.25" customHeight="1" x14ac:dyDescent="0.35">
      <c r="B684" s="676"/>
      <c r="C684" s="676"/>
      <c r="D684" s="676"/>
      <c r="E684" s="676"/>
      <c r="F684" s="676"/>
      <c r="G684" s="676"/>
      <c r="H684" s="677"/>
      <c r="I684" s="801"/>
      <c r="J684" s="654"/>
      <c r="K684" s="654"/>
      <c r="L684" s="654"/>
    </row>
    <row r="685" spans="2:12" ht="14.25" customHeight="1" x14ac:dyDescent="0.35">
      <c r="B685" s="676"/>
      <c r="C685" s="676"/>
      <c r="D685" s="676"/>
      <c r="E685" s="676"/>
      <c r="F685" s="676"/>
      <c r="G685" s="676"/>
      <c r="H685" s="677"/>
      <c r="I685" s="801"/>
      <c r="J685" s="654"/>
      <c r="K685" s="654"/>
      <c r="L685" s="654"/>
    </row>
    <row r="686" spans="2:12" ht="14.25" customHeight="1" x14ac:dyDescent="0.35">
      <c r="B686" s="676"/>
      <c r="C686" s="676"/>
      <c r="D686" s="676"/>
      <c r="E686" s="676"/>
      <c r="F686" s="676"/>
      <c r="G686" s="676"/>
      <c r="H686" s="677"/>
      <c r="I686" s="801"/>
      <c r="J686" s="654"/>
      <c r="K686" s="654"/>
      <c r="L686" s="654"/>
    </row>
    <row r="687" spans="2:12" ht="14.25" customHeight="1" x14ac:dyDescent="0.35">
      <c r="B687" s="676"/>
      <c r="C687" s="676"/>
      <c r="D687" s="676"/>
      <c r="E687" s="676"/>
      <c r="F687" s="676"/>
      <c r="G687" s="676"/>
      <c r="H687" s="677"/>
      <c r="I687" s="801"/>
      <c r="J687" s="654"/>
      <c r="K687" s="654"/>
      <c r="L687" s="654"/>
    </row>
    <row r="688" spans="2:12" ht="14.25" customHeight="1" x14ac:dyDescent="0.35">
      <c r="B688" s="676"/>
      <c r="C688" s="676"/>
      <c r="D688" s="676"/>
      <c r="E688" s="676"/>
      <c r="F688" s="676"/>
      <c r="G688" s="676"/>
      <c r="H688" s="677"/>
      <c r="I688" s="801"/>
      <c r="J688" s="654"/>
      <c r="K688" s="654"/>
      <c r="L688" s="654"/>
    </row>
    <row r="689" spans="2:12" ht="14.25" customHeight="1" x14ac:dyDescent="0.35">
      <c r="B689" s="676"/>
      <c r="C689" s="676"/>
      <c r="D689" s="676"/>
      <c r="E689" s="676"/>
      <c r="F689" s="676"/>
      <c r="G689" s="676"/>
      <c r="H689" s="677"/>
      <c r="I689" s="801"/>
      <c r="J689" s="654"/>
      <c r="K689" s="654"/>
      <c r="L689" s="654"/>
    </row>
    <row r="690" spans="2:12" ht="14.25" customHeight="1" x14ac:dyDescent="0.35">
      <c r="B690" s="676"/>
      <c r="C690" s="676"/>
      <c r="D690" s="676"/>
      <c r="E690" s="676"/>
      <c r="F690" s="676"/>
      <c r="G690" s="676"/>
      <c r="H690" s="677"/>
      <c r="I690" s="801"/>
      <c r="J690" s="654"/>
      <c r="K690" s="654"/>
      <c r="L690" s="654"/>
    </row>
    <row r="691" spans="2:12" ht="14.25" customHeight="1" x14ac:dyDescent="0.35">
      <c r="B691" s="676"/>
      <c r="C691" s="676"/>
      <c r="D691" s="676"/>
      <c r="E691" s="676"/>
      <c r="F691" s="676"/>
      <c r="G691" s="676"/>
      <c r="H691" s="677"/>
      <c r="I691" s="801"/>
      <c r="J691" s="654"/>
      <c r="K691" s="654"/>
      <c r="L691" s="654"/>
    </row>
    <row r="692" spans="2:12" ht="14.25" customHeight="1" x14ac:dyDescent="0.35">
      <c r="B692" s="676"/>
      <c r="C692" s="676"/>
      <c r="D692" s="676"/>
      <c r="E692" s="676"/>
      <c r="F692" s="676"/>
      <c r="G692" s="676"/>
      <c r="H692" s="677"/>
      <c r="I692" s="801"/>
      <c r="J692" s="654"/>
      <c r="K692" s="654"/>
      <c r="L692" s="654"/>
    </row>
    <row r="693" spans="2:12" ht="14.25" customHeight="1" x14ac:dyDescent="0.35">
      <c r="B693" s="676"/>
      <c r="C693" s="676"/>
      <c r="D693" s="676"/>
      <c r="E693" s="676"/>
      <c r="F693" s="676"/>
      <c r="G693" s="676"/>
      <c r="H693" s="677"/>
      <c r="I693" s="801"/>
      <c r="J693" s="654"/>
      <c r="K693" s="654"/>
      <c r="L693" s="654"/>
    </row>
    <row r="694" spans="2:12" ht="14.25" customHeight="1" x14ac:dyDescent="0.35">
      <c r="B694" s="676"/>
      <c r="C694" s="676"/>
      <c r="D694" s="676"/>
      <c r="E694" s="676"/>
      <c r="F694" s="676"/>
      <c r="G694" s="676"/>
      <c r="H694" s="677"/>
      <c r="I694" s="801"/>
      <c r="J694" s="654"/>
      <c r="K694" s="654"/>
      <c r="L694" s="654"/>
    </row>
    <row r="695" spans="2:12" ht="14.25" customHeight="1" x14ac:dyDescent="0.35">
      <c r="B695" s="676"/>
      <c r="C695" s="676"/>
      <c r="D695" s="676"/>
      <c r="E695" s="676"/>
      <c r="F695" s="676"/>
      <c r="G695" s="676"/>
      <c r="H695" s="677"/>
      <c r="I695" s="801"/>
      <c r="J695" s="654"/>
      <c r="K695" s="654"/>
      <c r="L695" s="654"/>
    </row>
    <row r="696" spans="2:12" ht="14.25" customHeight="1" x14ac:dyDescent="0.35">
      <c r="B696" s="676"/>
      <c r="C696" s="676"/>
      <c r="D696" s="676"/>
      <c r="E696" s="676"/>
      <c r="F696" s="676"/>
      <c r="G696" s="676"/>
      <c r="H696" s="677"/>
      <c r="I696" s="801"/>
      <c r="J696" s="654"/>
      <c r="K696" s="654"/>
      <c r="L696" s="654"/>
    </row>
    <row r="697" spans="2:12" ht="14.25" customHeight="1" x14ac:dyDescent="0.35">
      <c r="B697" s="676"/>
      <c r="C697" s="676"/>
      <c r="D697" s="676"/>
      <c r="E697" s="676"/>
      <c r="F697" s="676"/>
      <c r="G697" s="676"/>
      <c r="H697" s="677"/>
      <c r="I697" s="801"/>
      <c r="J697" s="654"/>
      <c r="K697" s="654"/>
      <c r="L697" s="654"/>
    </row>
    <row r="698" spans="2:12" ht="14.25" customHeight="1" x14ac:dyDescent="0.35">
      <c r="B698" s="676"/>
      <c r="C698" s="676"/>
      <c r="D698" s="676"/>
      <c r="E698" s="676"/>
      <c r="F698" s="676"/>
      <c r="G698" s="676"/>
      <c r="H698" s="677"/>
      <c r="I698" s="801"/>
      <c r="J698" s="654"/>
      <c r="K698" s="654"/>
      <c r="L698" s="654"/>
    </row>
    <row r="699" spans="2:12" ht="14.25" customHeight="1" x14ac:dyDescent="0.35">
      <c r="B699" s="676"/>
      <c r="C699" s="676"/>
      <c r="D699" s="676"/>
      <c r="E699" s="676"/>
      <c r="F699" s="676"/>
      <c r="G699" s="676"/>
      <c r="H699" s="677"/>
      <c r="I699" s="801"/>
      <c r="J699" s="654"/>
      <c r="K699" s="654"/>
      <c r="L699" s="654"/>
    </row>
    <row r="700" spans="2:12" ht="14.25" customHeight="1" x14ac:dyDescent="0.35">
      <c r="B700" s="676"/>
      <c r="C700" s="676"/>
      <c r="D700" s="676"/>
      <c r="E700" s="676"/>
      <c r="F700" s="676"/>
      <c r="G700" s="676"/>
      <c r="H700" s="677"/>
      <c r="I700" s="801"/>
      <c r="J700" s="654"/>
      <c r="K700" s="654"/>
      <c r="L700" s="654"/>
    </row>
    <row r="701" spans="2:12" ht="14.25" customHeight="1" x14ac:dyDescent="0.35">
      <c r="B701" s="676"/>
      <c r="C701" s="676"/>
      <c r="D701" s="676"/>
      <c r="E701" s="676"/>
      <c r="F701" s="676"/>
      <c r="G701" s="676"/>
      <c r="H701" s="677"/>
      <c r="I701" s="801"/>
      <c r="J701" s="654"/>
      <c r="K701" s="654"/>
      <c r="L701" s="654"/>
    </row>
    <row r="702" spans="2:12" ht="14.25" customHeight="1" x14ac:dyDescent="0.35">
      <c r="B702" s="676"/>
      <c r="C702" s="676"/>
      <c r="D702" s="676"/>
      <c r="E702" s="676"/>
      <c r="F702" s="676"/>
      <c r="G702" s="676"/>
      <c r="H702" s="677"/>
      <c r="I702" s="801"/>
      <c r="J702" s="654"/>
      <c r="K702" s="654"/>
      <c r="L702" s="654"/>
    </row>
    <row r="703" spans="2:12" ht="14.25" customHeight="1" x14ac:dyDescent="0.35">
      <c r="B703" s="676"/>
      <c r="C703" s="676"/>
      <c r="D703" s="676"/>
      <c r="E703" s="676"/>
      <c r="F703" s="676"/>
      <c r="G703" s="676"/>
      <c r="H703" s="677"/>
      <c r="I703" s="801"/>
      <c r="J703" s="654"/>
      <c r="K703" s="654"/>
      <c r="L703" s="654"/>
    </row>
    <row r="704" spans="2:12" ht="14.25" customHeight="1" x14ac:dyDescent="0.35">
      <c r="B704" s="676"/>
      <c r="C704" s="676"/>
      <c r="D704" s="676"/>
      <c r="E704" s="676"/>
      <c r="F704" s="676"/>
      <c r="G704" s="676"/>
      <c r="H704" s="677"/>
      <c r="I704" s="801"/>
      <c r="J704" s="654"/>
      <c r="K704" s="654"/>
      <c r="L704" s="654"/>
    </row>
    <row r="705" spans="2:12" ht="14.25" customHeight="1" x14ac:dyDescent="0.35">
      <c r="B705" s="676"/>
      <c r="C705" s="676"/>
      <c r="D705" s="676"/>
      <c r="E705" s="676"/>
      <c r="F705" s="676"/>
      <c r="G705" s="676"/>
      <c r="H705" s="677"/>
      <c r="I705" s="801"/>
      <c r="J705" s="654"/>
      <c r="K705" s="654"/>
      <c r="L705" s="654"/>
    </row>
    <row r="706" spans="2:12" ht="14.25" customHeight="1" x14ac:dyDescent="0.35">
      <c r="B706" s="676"/>
      <c r="C706" s="676"/>
      <c r="D706" s="676"/>
      <c r="E706" s="676"/>
      <c r="F706" s="676"/>
      <c r="G706" s="676"/>
      <c r="H706" s="677"/>
      <c r="I706" s="801"/>
      <c r="J706" s="654"/>
      <c r="K706" s="654"/>
      <c r="L706" s="654"/>
    </row>
    <row r="707" spans="2:12" ht="14.25" customHeight="1" x14ac:dyDescent="0.35">
      <c r="B707" s="676"/>
      <c r="C707" s="676"/>
      <c r="D707" s="676"/>
      <c r="E707" s="676"/>
      <c r="F707" s="676"/>
      <c r="G707" s="676"/>
      <c r="H707" s="677"/>
      <c r="I707" s="801"/>
      <c r="J707" s="654"/>
      <c r="K707" s="654"/>
      <c r="L707" s="654"/>
    </row>
    <row r="708" spans="2:12" ht="14.25" customHeight="1" x14ac:dyDescent="0.35">
      <c r="B708" s="676"/>
      <c r="C708" s="676"/>
      <c r="D708" s="676"/>
      <c r="E708" s="676"/>
      <c r="F708" s="676"/>
      <c r="G708" s="676"/>
      <c r="H708" s="677"/>
      <c r="I708" s="801"/>
      <c r="J708" s="654"/>
      <c r="K708" s="654"/>
      <c r="L708" s="654"/>
    </row>
    <row r="709" spans="2:12" ht="14.25" customHeight="1" x14ac:dyDescent="0.35">
      <c r="B709" s="676"/>
      <c r="C709" s="676"/>
      <c r="D709" s="676"/>
      <c r="E709" s="676"/>
      <c r="F709" s="676"/>
      <c r="G709" s="676"/>
      <c r="H709" s="677"/>
      <c r="I709" s="801"/>
      <c r="J709" s="654"/>
      <c r="K709" s="654"/>
      <c r="L709" s="654"/>
    </row>
    <row r="710" spans="2:12" ht="14.25" customHeight="1" x14ac:dyDescent="0.35">
      <c r="B710" s="676"/>
      <c r="C710" s="676"/>
      <c r="D710" s="676"/>
      <c r="E710" s="676"/>
      <c r="F710" s="676"/>
      <c r="G710" s="676"/>
      <c r="H710" s="677"/>
      <c r="I710" s="801"/>
      <c r="J710" s="654"/>
      <c r="K710" s="654"/>
      <c r="L710" s="654"/>
    </row>
    <row r="711" spans="2:12" ht="14.25" customHeight="1" x14ac:dyDescent="0.35">
      <c r="B711" s="676"/>
      <c r="C711" s="676"/>
      <c r="D711" s="676"/>
      <c r="E711" s="676"/>
      <c r="F711" s="676"/>
      <c r="G711" s="676"/>
      <c r="H711" s="677"/>
      <c r="I711" s="801"/>
      <c r="J711" s="654"/>
      <c r="K711" s="654"/>
      <c r="L711" s="654"/>
    </row>
    <row r="712" spans="2:12" ht="14.25" customHeight="1" x14ac:dyDescent="0.35">
      <c r="B712" s="676"/>
      <c r="C712" s="676"/>
      <c r="D712" s="676"/>
      <c r="E712" s="676"/>
      <c r="F712" s="676"/>
      <c r="G712" s="676"/>
      <c r="H712" s="677"/>
      <c r="I712" s="801"/>
      <c r="J712" s="654"/>
      <c r="K712" s="654"/>
      <c r="L712" s="654"/>
    </row>
    <row r="713" spans="2:12" ht="14.25" customHeight="1" x14ac:dyDescent="0.35">
      <c r="B713" s="676"/>
      <c r="C713" s="676"/>
      <c r="D713" s="676"/>
      <c r="E713" s="676"/>
      <c r="F713" s="676"/>
      <c r="G713" s="676"/>
      <c r="H713" s="677"/>
      <c r="I713" s="801"/>
      <c r="J713" s="654"/>
      <c r="K713" s="654"/>
      <c r="L713" s="654"/>
    </row>
    <row r="714" spans="2:12" ht="14.25" customHeight="1" x14ac:dyDescent="0.35">
      <c r="B714" s="676"/>
      <c r="C714" s="676"/>
      <c r="D714" s="676"/>
      <c r="E714" s="676"/>
      <c r="F714" s="676"/>
      <c r="G714" s="676"/>
      <c r="H714" s="677"/>
      <c r="I714" s="801"/>
      <c r="J714" s="654"/>
      <c r="K714" s="654"/>
      <c r="L714" s="654"/>
    </row>
    <row r="715" spans="2:12" ht="14.25" customHeight="1" x14ac:dyDescent="0.35">
      <c r="B715" s="676"/>
      <c r="C715" s="676"/>
      <c r="D715" s="676"/>
      <c r="E715" s="676"/>
      <c r="F715" s="676"/>
      <c r="G715" s="676"/>
      <c r="H715" s="677"/>
      <c r="I715" s="801"/>
      <c r="J715" s="654"/>
      <c r="K715" s="654"/>
      <c r="L715" s="654"/>
    </row>
    <row r="716" spans="2:12" ht="14.25" customHeight="1" x14ac:dyDescent="0.35">
      <c r="B716" s="676"/>
      <c r="C716" s="676"/>
      <c r="D716" s="676"/>
      <c r="E716" s="676"/>
      <c r="F716" s="676"/>
      <c r="G716" s="676"/>
      <c r="H716" s="677"/>
      <c r="I716" s="801"/>
      <c r="J716" s="654"/>
      <c r="K716" s="654"/>
      <c r="L716" s="654"/>
    </row>
    <row r="717" spans="2:12" ht="14.25" customHeight="1" x14ac:dyDescent="0.35">
      <c r="B717" s="676"/>
      <c r="C717" s="676"/>
      <c r="D717" s="676"/>
      <c r="E717" s="676"/>
      <c r="F717" s="676"/>
      <c r="G717" s="676"/>
      <c r="H717" s="677"/>
      <c r="I717" s="801"/>
      <c r="J717" s="654"/>
      <c r="K717" s="654"/>
      <c r="L717" s="654"/>
    </row>
    <row r="718" spans="2:12" ht="14.25" customHeight="1" x14ac:dyDescent="0.35">
      <c r="B718" s="676"/>
      <c r="C718" s="676"/>
      <c r="D718" s="676"/>
      <c r="E718" s="676"/>
      <c r="F718" s="676"/>
      <c r="G718" s="676"/>
      <c r="H718" s="677"/>
      <c r="I718" s="801"/>
      <c r="J718" s="654"/>
      <c r="K718" s="654"/>
      <c r="L718" s="654"/>
    </row>
    <row r="719" spans="2:12" ht="14.25" customHeight="1" x14ac:dyDescent="0.35">
      <c r="B719" s="676"/>
      <c r="C719" s="676"/>
      <c r="D719" s="676"/>
      <c r="E719" s="676"/>
      <c r="F719" s="676"/>
      <c r="G719" s="676"/>
      <c r="H719" s="677"/>
      <c r="I719" s="801"/>
      <c r="J719" s="654"/>
      <c r="K719" s="654"/>
      <c r="L719" s="654"/>
    </row>
    <row r="720" spans="2:12" ht="14.25" customHeight="1" x14ac:dyDescent="0.35">
      <c r="B720" s="676"/>
      <c r="C720" s="676"/>
      <c r="D720" s="676"/>
      <c r="E720" s="676"/>
      <c r="F720" s="676"/>
      <c r="G720" s="676"/>
      <c r="H720" s="677"/>
      <c r="I720" s="801"/>
      <c r="J720" s="654"/>
      <c r="K720" s="654"/>
      <c r="L720" s="654"/>
    </row>
    <row r="721" spans="2:12" ht="14.25" customHeight="1" x14ac:dyDescent="0.35">
      <c r="B721" s="676"/>
      <c r="C721" s="676"/>
      <c r="D721" s="676"/>
      <c r="E721" s="676"/>
      <c r="F721" s="676"/>
      <c r="G721" s="676"/>
      <c r="H721" s="677"/>
      <c r="I721" s="801"/>
      <c r="J721" s="654"/>
      <c r="K721" s="654"/>
      <c r="L721" s="654"/>
    </row>
    <row r="722" spans="2:12" ht="14.25" customHeight="1" x14ac:dyDescent="0.35">
      <c r="B722" s="676"/>
      <c r="C722" s="676"/>
      <c r="D722" s="676"/>
      <c r="E722" s="676"/>
      <c r="F722" s="676"/>
      <c r="G722" s="676"/>
      <c r="H722" s="677"/>
      <c r="I722" s="801"/>
      <c r="J722" s="654"/>
      <c r="K722" s="654"/>
      <c r="L722" s="654"/>
    </row>
    <row r="723" spans="2:12" ht="14.25" customHeight="1" x14ac:dyDescent="0.35">
      <c r="B723" s="676"/>
      <c r="C723" s="676"/>
      <c r="D723" s="676"/>
      <c r="E723" s="676"/>
      <c r="F723" s="676"/>
      <c r="G723" s="676"/>
      <c r="H723" s="677"/>
      <c r="I723" s="801"/>
      <c r="J723" s="654"/>
      <c r="K723" s="654"/>
      <c r="L723" s="654"/>
    </row>
    <row r="724" spans="2:12" ht="14.25" customHeight="1" x14ac:dyDescent="0.35">
      <c r="B724" s="676"/>
      <c r="C724" s="676"/>
      <c r="D724" s="676"/>
      <c r="E724" s="676"/>
      <c r="F724" s="676"/>
      <c r="G724" s="676"/>
      <c r="H724" s="677"/>
      <c r="I724" s="801"/>
      <c r="J724" s="654"/>
      <c r="K724" s="654"/>
      <c r="L724" s="654"/>
    </row>
    <row r="725" spans="2:12" ht="14.25" customHeight="1" x14ac:dyDescent="0.35">
      <c r="B725" s="676"/>
      <c r="C725" s="676"/>
      <c r="D725" s="676"/>
      <c r="E725" s="676"/>
      <c r="F725" s="676"/>
      <c r="G725" s="676"/>
      <c r="H725" s="677"/>
      <c r="I725" s="801"/>
      <c r="J725" s="654"/>
      <c r="K725" s="654"/>
      <c r="L725" s="654"/>
    </row>
    <row r="726" spans="2:12" ht="14.25" customHeight="1" x14ac:dyDescent="0.35">
      <c r="B726" s="676"/>
      <c r="C726" s="676"/>
      <c r="D726" s="676"/>
      <c r="E726" s="676"/>
      <c r="F726" s="676"/>
      <c r="G726" s="676"/>
      <c r="H726" s="677"/>
      <c r="I726" s="801"/>
      <c r="J726" s="654"/>
      <c r="K726" s="654"/>
      <c r="L726" s="654"/>
    </row>
    <row r="727" spans="2:12" ht="14.25" customHeight="1" x14ac:dyDescent="0.35">
      <c r="B727" s="676"/>
      <c r="C727" s="676"/>
      <c r="D727" s="676"/>
      <c r="E727" s="676"/>
      <c r="F727" s="676"/>
      <c r="G727" s="676"/>
      <c r="H727" s="677"/>
      <c r="I727" s="801"/>
      <c r="J727" s="654"/>
      <c r="K727" s="654"/>
      <c r="L727" s="654"/>
    </row>
    <row r="728" spans="2:12" ht="14.25" customHeight="1" x14ac:dyDescent="0.35">
      <c r="B728" s="676"/>
      <c r="C728" s="676"/>
      <c r="D728" s="676"/>
      <c r="E728" s="676"/>
      <c r="F728" s="676"/>
      <c r="G728" s="676"/>
      <c r="H728" s="677"/>
      <c r="I728" s="801"/>
      <c r="J728" s="654"/>
      <c r="K728" s="654"/>
      <c r="L728" s="654"/>
    </row>
    <row r="729" spans="2:12" ht="14.25" customHeight="1" x14ac:dyDescent="0.35">
      <c r="B729" s="676"/>
      <c r="C729" s="676"/>
      <c r="D729" s="676"/>
      <c r="E729" s="676"/>
      <c r="F729" s="676"/>
      <c r="G729" s="676"/>
      <c r="H729" s="677"/>
      <c r="I729" s="801"/>
      <c r="J729" s="654"/>
      <c r="K729" s="654"/>
      <c r="L729" s="654"/>
    </row>
    <row r="730" spans="2:12" ht="14.25" customHeight="1" x14ac:dyDescent="0.35">
      <c r="B730" s="676"/>
      <c r="C730" s="676"/>
      <c r="D730" s="676"/>
      <c r="E730" s="676"/>
      <c r="F730" s="676"/>
      <c r="G730" s="676"/>
      <c r="H730" s="677"/>
      <c r="I730" s="801"/>
      <c r="J730" s="654"/>
      <c r="K730" s="654"/>
      <c r="L730" s="654"/>
    </row>
    <row r="731" spans="2:12" ht="14.25" customHeight="1" x14ac:dyDescent="0.35">
      <c r="B731" s="676"/>
      <c r="C731" s="676"/>
      <c r="D731" s="676"/>
      <c r="E731" s="676"/>
      <c r="F731" s="676"/>
      <c r="G731" s="676"/>
      <c r="H731" s="677"/>
      <c r="I731" s="801"/>
      <c r="J731" s="654"/>
      <c r="K731" s="654"/>
      <c r="L731" s="654"/>
    </row>
    <row r="732" spans="2:12" ht="14.25" customHeight="1" x14ac:dyDescent="0.35">
      <c r="B732" s="676"/>
      <c r="C732" s="676"/>
      <c r="D732" s="676"/>
      <c r="E732" s="676"/>
      <c r="F732" s="676"/>
      <c r="G732" s="676"/>
      <c r="H732" s="677"/>
      <c r="I732" s="801"/>
      <c r="J732" s="654"/>
      <c r="K732" s="654"/>
      <c r="L732" s="654"/>
    </row>
    <row r="733" spans="2:12" ht="14.25" customHeight="1" x14ac:dyDescent="0.35">
      <c r="B733" s="676"/>
      <c r="C733" s="676"/>
      <c r="D733" s="676"/>
      <c r="E733" s="676"/>
      <c r="F733" s="676"/>
      <c r="G733" s="676"/>
      <c r="H733" s="677"/>
      <c r="I733" s="801"/>
      <c r="J733" s="654"/>
      <c r="K733" s="654"/>
      <c r="L733" s="654"/>
    </row>
    <row r="734" spans="2:12" ht="14.25" customHeight="1" x14ac:dyDescent="0.35">
      <c r="B734" s="676"/>
      <c r="C734" s="676"/>
      <c r="D734" s="676"/>
      <c r="E734" s="676"/>
      <c r="F734" s="676"/>
      <c r="G734" s="676"/>
      <c r="H734" s="677"/>
      <c r="I734" s="801"/>
      <c r="J734" s="654"/>
      <c r="K734" s="654"/>
      <c r="L734" s="654"/>
    </row>
    <row r="735" spans="2:12" ht="14.25" customHeight="1" x14ac:dyDescent="0.35">
      <c r="B735" s="676"/>
      <c r="C735" s="676"/>
      <c r="D735" s="676"/>
      <c r="E735" s="676"/>
      <c r="F735" s="676"/>
      <c r="G735" s="676"/>
      <c r="H735" s="677"/>
      <c r="I735" s="801"/>
      <c r="J735" s="654"/>
      <c r="K735" s="654"/>
      <c r="L735" s="654"/>
    </row>
    <row r="736" spans="2:12" ht="14.25" customHeight="1" x14ac:dyDescent="0.35">
      <c r="B736" s="676"/>
      <c r="C736" s="676"/>
      <c r="D736" s="676"/>
      <c r="E736" s="676"/>
      <c r="F736" s="676"/>
      <c r="G736" s="676"/>
      <c r="H736" s="677"/>
      <c r="I736" s="801"/>
      <c r="J736" s="654"/>
      <c r="K736" s="654"/>
      <c r="L736" s="654"/>
    </row>
    <row r="737" spans="2:12" ht="14.25" customHeight="1" x14ac:dyDescent="0.35">
      <c r="B737" s="676"/>
      <c r="C737" s="676"/>
      <c r="D737" s="676"/>
      <c r="E737" s="676"/>
      <c r="F737" s="676"/>
      <c r="G737" s="676"/>
      <c r="H737" s="677"/>
      <c r="I737" s="801"/>
      <c r="J737" s="654"/>
      <c r="K737" s="654"/>
      <c r="L737" s="654"/>
    </row>
    <row r="738" spans="2:12" ht="14.25" customHeight="1" x14ac:dyDescent="0.35">
      <c r="B738" s="676"/>
      <c r="C738" s="676"/>
      <c r="D738" s="676"/>
      <c r="E738" s="676"/>
      <c r="F738" s="676"/>
      <c r="G738" s="676"/>
      <c r="H738" s="677"/>
      <c r="I738" s="801"/>
      <c r="J738" s="654"/>
      <c r="K738" s="654"/>
      <c r="L738" s="654"/>
    </row>
    <row r="739" spans="2:12" ht="14.25" customHeight="1" x14ac:dyDescent="0.35">
      <c r="B739" s="676"/>
      <c r="C739" s="676"/>
      <c r="D739" s="676"/>
      <c r="E739" s="676"/>
      <c r="F739" s="676"/>
      <c r="G739" s="676"/>
      <c r="H739" s="677"/>
      <c r="I739" s="801"/>
      <c r="J739" s="654"/>
      <c r="K739" s="654"/>
      <c r="L739" s="654"/>
    </row>
    <row r="740" spans="2:12" ht="14.25" customHeight="1" x14ac:dyDescent="0.35">
      <c r="B740" s="676"/>
      <c r="C740" s="676"/>
      <c r="D740" s="676"/>
      <c r="E740" s="676"/>
      <c r="F740" s="676"/>
      <c r="G740" s="676"/>
      <c r="H740" s="677"/>
      <c r="I740" s="801"/>
      <c r="J740" s="654"/>
      <c r="K740" s="654"/>
      <c r="L740" s="654"/>
    </row>
    <row r="741" spans="2:12" ht="14.25" customHeight="1" x14ac:dyDescent="0.35">
      <c r="B741" s="676"/>
      <c r="C741" s="676"/>
      <c r="D741" s="676"/>
      <c r="E741" s="676"/>
      <c r="F741" s="676"/>
      <c r="G741" s="676"/>
      <c r="H741" s="677"/>
      <c r="I741" s="801"/>
      <c r="J741" s="654"/>
      <c r="K741" s="654"/>
      <c r="L741" s="654"/>
    </row>
    <row r="742" spans="2:12" ht="14.25" customHeight="1" x14ac:dyDescent="0.35">
      <c r="B742" s="676"/>
      <c r="C742" s="676"/>
      <c r="D742" s="676"/>
      <c r="E742" s="676"/>
      <c r="F742" s="676"/>
      <c r="G742" s="676"/>
      <c r="H742" s="677"/>
      <c r="I742" s="801"/>
      <c r="J742" s="654"/>
      <c r="K742" s="654"/>
      <c r="L742" s="654"/>
    </row>
    <row r="743" spans="2:12" ht="14.25" customHeight="1" x14ac:dyDescent="0.35">
      <c r="B743" s="676"/>
      <c r="C743" s="676"/>
      <c r="D743" s="676"/>
      <c r="E743" s="676"/>
      <c r="F743" s="676"/>
      <c r="G743" s="676"/>
      <c r="H743" s="677"/>
      <c r="I743" s="801"/>
      <c r="J743" s="654"/>
      <c r="K743" s="654"/>
      <c r="L743" s="654"/>
    </row>
    <row r="744" spans="2:12" ht="14.25" customHeight="1" x14ac:dyDescent="0.35">
      <c r="B744" s="676"/>
      <c r="C744" s="676"/>
      <c r="D744" s="676"/>
      <c r="E744" s="676"/>
      <c r="F744" s="676"/>
      <c r="G744" s="676"/>
      <c r="H744" s="677"/>
      <c r="I744" s="801"/>
      <c r="J744" s="654"/>
      <c r="K744" s="654"/>
      <c r="L744" s="654"/>
    </row>
    <row r="745" spans="2:12" ht="14.25" customHeight="1" x14ac:dyDescent="0.35">
      <c r="B745" s="676"/>
      <c r="C745" s="676"/>
      <c r="D745" s="676"/>
      <c r="E745" s="676"/>
      <c r="F745" s="676"/>
      <c r="G745" s="676"/>
      <c r="H745" s="677"/>
      <c r="I745" s="801"/>
      <c r="J745" s="654"/>
      <c r="K745" s="654"/>
      <c r="L745" s="654"/>
    </row>
    <row r="746" spans="2:12" ht="14.25" customHeight="1" x14ac:dyDescent="0.35">
      <c r="B746" s="676"/>
      <c r="C746" s="676"/>
      <c r="D746" s="676"/>
      <c r="E746" s="676"/>
      <c r="F746" s="676"/>
      <c r="G746" s="676"/>
      <c r="H746" s="677"/>
      <c r="I746" s="801"/>
      <c r="J746" s="654"/>
      <c r="K746" s="654"/>
      <c r="L746" s="654"/>
    </row>
    <row r="747" spans="2:12" ht="14.25" customHeight="1" x14ac:dyDescent="0.35">
      <c r="B747" s="676"/>
      <c r="C747" s="676"/>
      <c r="D747" s="676"/>
      <c r="E747" s="676"/>
      <c r="F747" s="676"/>
      <c r="G747" s="676"/>
      <c r="H747" s="677"/>
      <c r="I747" s="801"/>
      <c r="J747" s="654"/>
      <c r="K747" s="654"/>
      <c r="L747" s="654"/>
    </row>
    <row r="748" spans="2:12" ht="14.25" customHeight="1" x14ac:dyDescent="0.35">
      <c r="B748" s="676"/>
      <c r="C748" s="676"/>
      <c r="D748" s="676"/>
      <c r="E748" s="676"/>
      <c r="F748" s="676"/>
      <c r="G748" s="676"/>
      <c r="H748" s="677"/>
      <c r="I748" s="801"/>
      <c r="J748" s="654"/>
      <c r="K748" s="654"/>
      <c r="L748" s="654"/>
    </row>
    <row r="749" spans="2:12" ht="14.25" customHeight="1" x14ac:dyDescent="0.35">
      <c r="B749" s="676"/>
      <c r="C749" s="676"/>
      <c r="D749" s="676"/>
      <c r="E749" s="676"/>
      <c r="F749" s="676"/>
      <c r="G749" s="676"/>
      <c r="H749" s="677"/>
      <c r="I749" s="801"/>
      <c r="J749" s="654"/>
      <c r="K749" s="654"/>
      <c r="L749" s="654"/>
    </row>
    <row r="750" spans="2:12" ht="14.25" customHeight="1" x14ac:dyDescent="0.35">
      <c r="B750" s="676"/>
      <c r="C750" s="676"/>
      <c r="D750" s="676"/>
      <c r="E750" s="676"/>
      <c r="F750" s="676"/>
      <c r="G750" s="676"/>
      <c r="H750" s="677"/>
      <c r="I750" s="801"/>
      <c r="J750" s="654"/>
      <c r="K750" s="654"/>
      <c r="L750" s="654"/>
    </row>
    <row r="751" spans="2:12" ht="14.25" customHeight="1" x14ac:dyDescent="0.35">
      <c r="B751" s="676"/>
      <c r="C751" s="676"/>
      <c r="D751" s="676"/>
      <c r="E751" s="676"/>
      <c r="F751" s="676"/>
      <c r="G751" s="676"/>
      <c r="H751" s="677"/>
      <c r="I751" s="801"/>
      <c r="J751" s="654"/>
      <c r="K751" s="654"/>
      <c r="L751" s="654"/>
    </row>
    <row r="752" spans="2:12" ht="14.25" customHeight="1" x14ac:dyDescent="0.35">
      <c r="B752" s="676"/>
      <c r="C752" s="676"/>
      <c r="D752" s="676"/>
      <c r="E752" s="676"/>
      <c r="F752" s="676"/>
      <c r="G752" s="676"/>
      <c r="H752" s="677"/>
      <c r="I752" s="801"/>
      <c r="J752" s="654"/>
      <c r="K752" s="654"/>
      <c r="L752" s="654"/>
    </row>
    <row r="753" spans="2:12" ht="14.25" customHeight="1" x14ac:dyDescent="0.35">
      <c r="B753" s="676"/>
      <c r="C753" s="676"/>
      <c r="D753" s="676"/>
      <c r="E753" s="676"/>
      <c r="F753" s="676"/>
      <c r="G753" s="676"/>
      <c r="H753" s="677"/>
      <c r="I753" s="801"/>
      <c r="J753" s="654"/>
      <c r="K753" s="654"/>
      <c r="L753" s="654"/>
    </row>
    <row r="754" spans="2:12" ht="14.25" customHeight="1" x14ac:dyDescent="0.35">
      <c r="B754" s="676"/>
      <c r="C754" s="676"/>
      <c r="D754" s="676"/>
      <c r="E754" s="676"/>
      <c r="F754" s="676"/>
      <c r="G754" s="676"/>
      <c r="H754" s="677"/>
      <c r="I754" s="801"/>
      <c r="J754" s="654"/>
      <c r="K754" s="654"/>
      <c r="L754" s="654"/>
    </row>
    <row r="755" spans="2:12" ht="14.25" customHeight="1" x14ac:dyDescent="0.35">
      <c r="B755" s="676"/>
      <c r="C755" s="676"/>
      <c r="D755" s="676"/>
      <c r="E755" s="676"/>
      <c r="F755" s="676"/>
      <c r="G755" s="676"/>
      <c r="H755" s="677"/>
      <c r="I755" s="801"/>
      <c r="J755" s="654"/>
      <c r="K755" s="654"/>
      <c r="L755" s="654"/>
    </row>
    <row r="756" spans="2:12" ht="14.25" customHeight="1" x14ac:dyDescent="0.35">
      <c r="B756" s="676"/>
      <c r="C756" s="676"/>
      <c r="D756" s="676"/>
      <c r="E756" s="676"/>
      <c r="F756" s="676"/>
      <c r="G756" s="676"/>
      <c r="H756" s="677"/>
      <c r="I756" s="801"/>
      <c r="J756" s="654"/>
      <c r="K756" s="654"/>
      <c r="L756" s="654"/>
    </row>
    <row r="757" spans="2:12" ht="14.25" customHeight="1" x14ac:dyDescent="0.35">
      <c r="B757" s="676"/>
      <c r="C757" s="676"/>
      <c r="D757" s="676"/>
      <c r="E757" s="676"/>
      <c r="F757" s="676"/>
      <c r="G757" s="676"/>
      <c r="H757" s="677"/>
      <c r="I757" s="801"/>
      <c r="J757" s="654"/>
      <c r="K757" s="654"/>
      <c r="L757" s="654"/>
    </row>
    <row r="758" spans="2:12" ht="14.25" customHeight="1" x14ac:dyDescent="0.35">
      <c r="B758" s="676"/>
      <c r="C758" s="676"/>
      <c r="D758" s="676"/>
      <c r="E758" s="676"/>
      <c r="F758" s="676"/>
      <c r="G758" s="676"/>
      <c r="H758" s="677"/>
      <c r="I758" s="801"/>
      <c r="J758" s="654"/>
      <c r="K758" s="654"/>
      <c r="L758" s="654"/>
    </row>
    <row r="759" spans="2:12" ht="14.25" customHeight="1" x14ac:dyDescent="0.35">
      <c r="B759" s="676"/>
      <c r="C759" s="676"/>
      <c r="D759" s="676"/>
      <c r="E759" s="676"/>
      <c r="F759" s="676"/>
      <c r="G759" s="676"/>
      <c r="H759" s="677"/>
      <c r="I759" s="801"/>
      <c r="J759" s="654"/>
      <c r="K759" s="654"/>
      <c r="L759" s="654"/>
    </row>
    <row r="760" spans="2:12" ht="14.25" customHeight="1" x14ac:dyDescent="0.35">
      <c r="B760" s="676"/>
      <c r="C760" s="676"/>
      <c r="D760" s="676"/>
      <c r="E760" s="676"/>
      <c r="F760" s="676"/>
      <c r="G760" s="676"/>
      <c r="H760" s="677"/>
      <c r="I760" s="801"/>
      <c r="J760" s="654"/>
      <c r="K760" s="654"/>
      <c r="L760" s="654"/>
    </row>
    <row r="761" spans="2:12" ht="14.25" customHeight="1" x14ac:dyDescent="0.35">
      <c r="B761" s="676"/>
      <c r="C761" s="676"/>
      <c r="D761" s="676"/>
      <c r="E761" s="676"/>
      <c r="F761" s="676"/>
      <c r="G761" s="676"/>
      <c r="H761" s="677"/>
      <c r="I761" s="801"/>
      <c r="J761" s="654"/>
      <c r="K761" s="654"/>
      <c r="L761" s="654"/>
    </row>
    <row r="762" spans="2:12" ht="14.25" customHeight="1" x14ac:dyDescent="0.35">
      <c r="B762" s="676"/>
      <c r="C762" s="676"/>
      <c r="D762" s="676"/>
      <c r="E762" s="676"/>
      <c r="F762" s="676"/>
      <c r="G762" s="676"/>
      <c r="H762" s="677"/>
      <c r="I762" s="801"/>
      <c r="J762" s="654"/>
      <c r="K762" s="654"/>
      <c r="L762" s="654"/>
    </row>
    <row r="763" spans="2:12" ht="14.25" customHeight="1" x14ac:dyDescent="0.35">
      <c r="B763" s="676"/>
      <c r="C763" s="676"/>
      <c r="D763" s="676"/>
      <c r="E763" s="676"/>
      <c r="F763" s="676"/>
      <c r="G763" s="676"/>
      <c r="H763" s="677"/>
      <c r="I763" s="801"/>
      <c r="J763" s="654"/>
      <c r="K763" s="654"/>
      <c r="L763" s="654"/>
    </row>
    <row r="764" spans="2:12" ht="14.25" customHeight="1" x14ac:dyDescent="0.35">
      <c r="B764" s="676"/>
      <c r="C764" s="676"/>
      <c r="D764" s="676"/>
      <c r="E764" s="676"/>
      <c r="F764" s="676"/>
      <c r="G764" s="676"/>
      <c r="H764" s="677"/>
      <c r="I764" s="801"/>
      <c r="J764" s="654"/>
      <c r="K764" s="654"/>
      <c r="L764" s="654"/>
    </row>
    <row r="765" spans="2:12" ht="14.25" customHeight="1" x14ac:dyDescent="0.35">
      <c r="B765" s="676"/>
      <c r="C765" s="676"/>
      <c r="D765" s="676"/>
      <c r="E765" s="676"/>
      <c r="F765" s="676"/>
      <c r="G765" s="676"/>
      <c r="H765" s="677"/>
      <c r="I765" s="801"/>
      <c r="J765" s="654"/>
      <c r="K765" s="654"/>
      <c r="L765" s="654"/>
    </row>
    <row r="766" spans="2:12" ht="14.25" customHeight="1" x14ac:dyDescent="0.35">
      <c r="B766" s="676"/>
      <c r="C766" s="676"/>
      <c r="D766" s="676"/>
      <c r="E766" s="676"/>
      <c r="F766" s="676"/>
      <c r="G766" s="676"/>
      <c r="H766" s="677"/>
      <c r="I766" s="801"/>
      <c r="J766" s="654"/>
      <c r="K766" s="654"/>
      <c r="L766" s="654"/>
    </row>
    <row r="767" spans="2:12" ht="14.25" customHeight="1" x14ac:dyDescent="0.35">
      <c r="B767" s="676"/>
      <c r="C767" s="676"/>
      <c r="D767" s="676"/>
      <c r="E767" s="676"/>
      <c r="F767" s="676"/>
      <c r="G767" s="676"/>
      <c r="H767" s="677"/>
      <c r="I767" s="801"/>
      <c r="J767" s="654"/>
      <c r="K767" s="654"/>
      <c r="L767" s="654"/>
    </row>
    <row r="768" spans="2:12" ht="14.25" customHeight="1" x14ac:dyDescent="0.35">
      <c r="B768" s="676"/>
      <c r="C768" s="676"/>
      <c r="D768" s="676"/>
      <c r="E768" s="676"/>
      <c r="F768" s="676"/>
      <c r="G768" s="676"/>
      <c r="H768" s="677"/>
      <c r="I768" s="801"/>
      <c r="J768" s="654"/>
      <c r="K768" s="654"/>
      <c r="L768" s="654"/>
    </row>
    <row r="769" spans="2:12" ht="14.25" customHeight="1" x14ac:dyDescent="0.35">
      <c r="B769" s="676"/>
      <c r="C769" s="676"/>
      <c r="D769" s="676"/>
      <c r="E769" s="676"/>
      <c r="F769" s="676"/>
      <c r="G769" s="676"/>
      <c r="H769" s="677"/>
      <c r="I769" s="801"/>
      <c r="J769" s="654"/>
      <c r="K769" s="654"/>
      <c r="L769" s="654"/>
    </row>
    <row r="770" spans="2:12" ht="14.25" customHeight="1" x14ac:dyDescent="0.35">
      <c r="B770" s="676"/>
      <c r="C770" s="676"/>
      <c r="D770" s="676"/>
      <c r="E770" s="676"/>
      <c r="F770" s="676"/>
      <c r="G770" s="676"/>
      <c r="H770" s="677"/>
      <c r="I770" s="801"/>
      <c r="J770" s="654"/>
      <c r="K770" s="654"/>
      <c r="L770" s="654"/>
    </row>
    <row r="771" spans="2:12" ht="14.25" customHeight="1" x14ac:dyDescent="0.35">
      <c r="B771" s="676"/>
      <c r="C771" s="676"/>
      <c r="D771" s="676"/>
      <c r="E771" s="676"/>
      <c r="F771" s="676"/>
      <c r="G771" s="676"/>
      <c r="H771" s="677"/>
      <c r="I771" s="801"/>
      <c r="J771" s="654"/>
      <c r="K771" s="654"/>
      <c r="L771" s="654"/>
    </row>
    <row r="772" spans="2:12" ht="14.25" customHeight="1" x14ac:dyDescent="0.35">
      <c r="B772" s="676"/>
      <c r="C772" s="676"/>
      <c r="D772" s="676"/>
      <c r="E772" s="676"/>
      <c r="F772" s="676"/>
      <c r="G772" s="676"/>
      <c r="H772" s="677"/>
      <c r="I772" s="801"/>
      <c r="J772" s="654"/>
      <c r="K772" s="654"/>
      <c r="L772" s="654"/>
    </row>
    <row r="773" spans="2:12" ht="14.25" customHeight="1" x14ac:dyDescent="0.35">
      <c r="B773" s="676"/>
      <c r="C773" s="676"/>
      <c r="D773" s="676"/>
      <c r="E773" s="676"/>
      <c r="F773" s="676"/>
      <c r="G773" s="676"/>
      <c r="H773" s="677"/>
      <c r="I773" s="801"/>
      <c r="J773" s="654"/>
      <c r="K773" s="654"/>
      <c r="L773" s="654"/>
    </row>
    <row r="774" spans="2:12" ht="14.25" customHeight="1" x14ac:dyDescent="0.35">
      <c r="B774" s="676"/>
      <c r="C774" s="676"/>
      <c r="D774" s="676"/>
      <c r="E774" s="676"/>
      <c r="F774" s="676"/>
      <c r="G774" s="676"/>
      <c r="H774" s="677"/>
      <c r="I774" s="801"/>
      <c r="J774" s="654"/>
      <c r="K774" s="654"/>
      <c r="L774" s="654"/>
    </row>
    <row r="775" spans="2:12" ht="14.25" customHeight="1" x14ac:dyDescent="0.35">
      <c r="B775" s="676"/>
      <c r="C775" s="676"/>
      <c r="D775" s="676"/>
      <c r="E775" s="676"/>
      <c r="F775" s="676"/>
      <c r="G775" s="676"/>
      <c r="H775" s="677"/>
      <c r="I775" s="801"/>
      <c r="J775" s="654"/>
      <c r="K775" s="654"/>
      <c r="L775" s="654"/>
    </row>
    <row r="776" spans="2:12" ht="14.25" customHeight="1" x14ac:dyDescent="0.35">
      <c r="B776" s="676"/>
      <c r="C776" s="676"/>
      <c r="D776" s="676"/>
      <c r="E776" s="676"/>
      <c r="F776" s="676"/>
      <c r="G776" s="676"/>
      <c r="H776" s="677"/>
      <c r="I776" s="801"/>
      <c r="J776" s="654"/>
      <c r="K776" s="654"/>
      <c r="L776" s="654"/>
    </row>
    <row r="777" spans="2:12" ht="14.25" customHeight="1" x14ac:dyDescent="0.35">
      <c r="B777" s="676"/>
      <c r="C777" s="676"/>
      <c r="D777" s="676"/>
      <c r="E777" s="676"/>
      <c r="F777" s="676"/>
      <c r="G777" s="676"/>
      <c r="H777" s="677"/>
      <c r="I777" s="801"/>
      <c r="J777" s="654"/>
      <c r="K777" s="654"/>
      <c r="L777" s="654"/>
    </row>
    <row r="778" spans="2:12" ht="14.25" customHeight="1" x14ac:dyDescent="0.35">
      <c r="B778" s="676"/>
      <c r="C778" s="676"/>
      <c r="D778" s="676"/>
      <c r="E778" s="676"/>
      <c r="F778" s="676"/>
      <c r="G778" s="676"/>
      <c r="H778" s="677"/>
      <c r="I778" s="801"/>
      <c r="J778" s="654"/>
      <c r="K778" s="654"/>
      <c r="L778" s="654"/>
    </row>
    <row r="779" spans="2:12" ht="14.25" customHeight="1" x14ac:dyDescent="0.35">
      <c r="B779" s="676"/>
      <c r="C779" s="676"/>
      <c r="D779" s="676"/>
      <c r="E779" s="676"/>
      <c r="F779" s="676"/>
      <c r="G779" s="676"/>
      <c r="H779" s="677"/>
      <c r="I779" s="801"/>
      <c r="J779" s="654"/>
      <c r="K779" s="654"/>
      <c r="L779" s="654"/>
    </row>
    <row r="780" spans="2:12" ht="14.25" customHeight="1" x14ac:dyDescent="0.35">
      <c r="B780" s="676"/>
      <c r="C780" s="676"/>
      <c r="D780" s="676"/>
      <c r="E780" s="676"/>
      <c r="F780" s="676"/>
      <c r="G780" s="676"/>
      <c r="H780" s="677"/>
      <c r="I780" s="801"/>
      <c r="J780" s="654"/>
      <c r="K780" s="654"/>
      <c r="L780" s="654"/>
    </row>
    <row r="781" spans="2:12" ht="14.25" customHeight="1" x14ac:dyDescent="0.35">
      <c r="B781" s="676"/>
      <c r="C781" s="676"/>
      <c r="D781" s="676"/>
      <c r="E781" s="676"/>
      <c r="F781" s="676"/>
      <c r="G781" s="676"/>
      <c r="H781" s="677"/>
      <c r="I781" s="801"/>
      <c r="J781" s="654"/>
      <c r="K781" s="654"/>
      <c r="L781" s="654"/>
    </row>
    <row r="782" spans="2:12" ht="14.25" customHeight="1" x14ac:dyDescent="0.35">
      <c r="B782" s="676"/>
      <c r="C782" s="676"/>
      <c r="D782" s="676"/>
      <c r="E782" s="676"/>
      <c r="F782" s="676"/>
      <c r="G782" s="676"/>
      <c r="H782" s="677"/>
      <c r="I782" s="801"/>
      <c r="J782" s="654"/>
      <c r="K782" s="654"/>
      <c r="L782" s="654"/>
    </row>
    <row r="783" spans="2:12" ht="14.25" customHeight="1" x14ac:dyDescent="0.35">
      <c r="B783" s="676"/>
      <c r="C783" s="676"/>
      <c r="D783" s="676"/>
      <c r="E783" s="676"/>
      <c r="F783" s="676"/>
      <c r="G783" s="676"/>
      <c r="H783" s="677"/>
      <c r="I783" s="801"/>
      <c r="J783" s="654"/>
      <c r="K783" s="654"/>
      <c r="L783" s="654"/>
    </row>
    <row r="784" spans="2:12" ht="14.25" customHeight="1" x14ac:dyDescent="0.35">
      <c r="B784" s="676"/>
      <c r="C784" s="676"/>
      <c r="D784" s="676"/>
      <c r="E784" s="676"/>
      <c r="F784" s="676"/>
      <c r="G784" s="676"/>
      <c r="H784" s="677"/>
      <c r="I784" s="801"/>
      <c r="J784" s="654"/>
      <c r="K784" s="654"/>
      <c r="L784" s="654"/>
    </row>
    <row r="785" spans="2:12" ht="14.25" customHeight="1" x14ac:dyDescent="0.35">
      <c r="B785" s="676"/>
      <c r="C785" s="676"/>
      <c r="D785" s="676"/>
      <c r="E785" s="676"/>
      <c r="F785" s="676"/>
      <c r="G785" s="676"/>
      <c r="H785" s="677"/>
      <c r="I785" s="801"/>
      <c r="J785" s="654"/>
      <c r="K785" s="654"/>
      <c r="L785" s="654"/>
    </row>
    <row r="786" spans="2:12" ht="14.25" customHeight="1" x14ac:dyDescent="0.35">
      <c r="B786" s="676"/>
      <c r="C786" s="676"/>
      <c r="D786" s="676"/>
      <c r="E786" s="676"/>
      <c r="F786" s="676"/>
      <c r="G786" s="676"/>
      <c r="H786" s="677"/>
      <c r="I786" s="801"/>
      <c r="J786" s="654"/>
      <c r="K786" s="654"/>
      <c r="L786" s="654"/>
    </row>
    <row r="787" spans="2:12" ht="14.25" customHeight="1" x14ac:dyDescent="0.35">
      <c r="B787" s="676"/>
      <c r="C787" s="676"/>
      <c r="D787" s="676"/>
      <c r="E787" s="676"/>
      <c r="F787" s="676"/>
      <c r="G787" s="676"/>
      <c r="H787" s="677"/>
      <c r="I787" s="801"/>
      <c r="J787" s="654"/>
      <c r="K787" s="654"/>
      <c r="L787" s="654"/>
    </row>
    <row r="788" spans="2:12" ht="14.25" customHeight="1" x14ac:dyDescent="0.35">
      <c r="B788" s="676"/>
      <c r="C788" s="676"/>
      <c r="D788" s="676"/>
      <c r="E788" s="676"/>
      <c r="F788" s="676"/>
      <c r="G788" s="676"/>
      <c r="H788" s="677"/>
      <c r="I788" s="801"/>
      <c r="J788" s="654"/>
      <c r="K788" s="654"/>
      <c r="L788" s="654"/>
    </row>
    <row r="789" spans="2:12" ht="14.25" customHeight="1" x14ac:dyDescent="0.35">
      <c r="B789" s="676"/>
      <c r="C789" s="676"/>
      <c r="D789" s="676"/>
      <c r="E789" s="676"/>
      <c r="F789" s="676"/>
      <c r="G789" s="676"/>
      <c r="H789" s="677"/>
      <c r="I789" s="801"/>
      <c r="J789" s="654"/>
      <c r="K789" s="654"/>
      <c r="L789" s="654"/>
    </row>
    <row r="790" spans="2:12" ht="14.25" customHeight="1" x14ac:dyDescent="0.35">
      <c r="B790" s="676"/>
      <c r="C790" s="676"/>
      <c r="D790" s="676"/>
      <c r="E790" s="676"/>
      <c r="F790" s="676"/>
      <c r="G790" s="676"/>
      <c r="H790" s="677"/>
      <c r="I790" s="801"/>
      <c r="J790" s="654"/>
      <c r="K790" s="654"/>
      <c r="L790" s="654"/>
    </row>
    <row r="791" spans="2:12" ht="14.25" customHeight="1" x14ac:dyDescent="0.35">
      <c r="B791" s="676"/>
      <c r="C791" s="676"/>
      <c r="D791" s="676"/>
      <c r="E791" s="676"/>
      <c r="F791" s="676"/>
      <c r="G791" s="676"/>
      <c r="H791" s="677"/>
      <c r="I791" s="801"/>
      <c r="J791" s="654"/>
      <c r="K791" s="654"/>
      <c r="L791" s="654"/>
    </row>
    <row r="792" spans="2:12" ht="14.25" customHeight="1" x14ac:dyDescent="0.35">
      <c r="B792" s="676"/>
      <c r="C792" s="676"/>
      <c r="D792" s="676"/>
      <c r="E792" s="676"/>
      <c r="F792" s="676"/>
      <c r="G792" s="676"/>
      <c r="H792" s="677"/>
      <c r="I792" s="801"/>
      <c r="J792" s="654"/>
      <c r="K792" s="654"/>
      <c r="L792" s="654"/>
    </row>
    <row r="793" spans="2:12" ht="14.25" customHeight="1" x14ac:dyDescent="0.35">
      <c r="B793" s="676"/>
      <c r="C793" s="676"/>
      <c r="D793" s="676"/>
      <c r="E793" s="676"/>
      <c r="F793" s="676"/>
      <c r="G793" s="676"/>
      <c r="H793" s="677"/>
      <c r="I793" s="801"/>
      <c r="J793" s="654"/>
      <c r="K793" s="654"/>
      <c r="L793" s="654"/>
    </row>
    <row r="794" spans="2:12" ht="14.25" customHeight="1" x14ac:dyDescent="0.35">
      <c r="B794" s="676"/>
      <c r="C794" s="676"/>
      <c r="D794" s="676"/>
      <c r="E794" s="676"/>
      <c r="F794" s="676"/>
      <c r="G794" s="676"/>
      <c r="H794" s="677"/>
      <c r="I794" s="801"/>
      <c r="J794" s="654"/>
      <c r="K794" s="654"/>
      <c r="L794" s="654"/>
    </row>
    <row r="795" spans="2:12" ht="14.25" customHeight="1" x14ac:dyDescent="0.35">
      <c r="B795" s="676"/>
      <c r="C795" s="676"/>
      <c r="D795" s="676"/>
      <c r="E795" s="676"/>
      <c r="F795" s="676"/>
      <c r="G795" s="676"/>
      <c r="H795" s="677"/>
      <c r="I795" s="801"/>
      <c r="J795" s="654"/>
      <c r="K795" s="654"/>
      <c r="L795" s="654"/>
    </row>
    <row r="796" spans="2:12" ht="14.25" customHeight="1" x14ac:dyDescent="0.35">
      <c r="B796" s="676"/>
      <c r="C796" s="676"/>
      <c r="D796" s="676"/>
      <c r="E796" s="676"/>
      <c r="F796" s="676"/>
      <c r="G796" s="676"/>
      <c r="H796" s="677"/>
      <c r="I796" s="801"/>
      <c r="J796" s="654"/>
      <c r="K796" s="654"/>
      <c r="L796" s="654"/>
    </row>
    <row r="797" spans="2:12" ht="14.25" customHeight="1" x14ac:dyDescent="0.35">
      <c r="B797" s="676"/>
      <c r="C797" s="676"/>
      <c r="D797" s="676"/>
      <c r="E797" s="676"/>
      <c r="F797" s="676"/>
      <c r="G797" s="676"/>
      <c r="H797" s="677"/>
      <c r="I797" s="801"/>
      <c r="J797" s="654"/>
      <c r="K797" s="654"/>
      <c r="L797" s="654"/>
    </row>
    <row r="798" spans="2:12" ht="14.25" customHeight="1" x14ac:dyDescent="0.35">
      <c r="B798" s="676"/>
      <c r="C798" s="676"/>
      <c r="D798" s="676"/>
      <c r="E798" s="676"/>
      <c r="F798" s="676"/>
      <c r="G798" s="676"/>
      <c r="H798" s="677"/>
      <c r="I798" s="801"/>
      <c r="J798" s="654"/>
      <c r="K798" s="654"/>
      <c r="L798" s="654"/>
    </row>
    <row r="799" spans="2:12" ht="14.25" customHeight="1" x14ac:dyDescent="0.35">
      <c r="B799" s="676"/>
      <c r="C799" s="676"/>
      <c r="D799" s="676"/>
      <c r="E799" s="676"/>
      <c r="F799" s="676"/>
      <c r="G799" s="676"/>
      <c r="H799" s="677"/>
      <c r="I799" s="801"/>
      <c r="J799" s="654"/>
      <c r="K799" s="654"/>
      <c r="L799" s="654"/>
    </row>
    <row r="800" spans="2:12" ht="14.25" customHeight="1" x14ac:dyDescent="0.35">
      <c r="B800" s="676"/>
      <c r="C800" s="676"/>
      <c r="D800" s="676"/>
      <c r="E800" s="676"/>
      <c r="F800" s="676"/>
      <c r="G800" s="676"/>
      <c r="H800" s="677"/>
      <c r="I800" s="801"/>
      <c r="J800" s="654"/>
      <c r="K800" s="654"/>
      <c r="L800" s="654"/>
    </row>
    <row r="801" spans="2:12" ht="14.25" customHeight="1" x14ac:dyDescent="0.35">
      <c r="B801" s="676"/>
      <c r="C801" s="676"/>
      <c r="D801" s="676"/>
      <c r="E801" s="676"/>
      <c r="F801" s="676"/>
      <c r="G801" s="676"/>
      <c r="H801" s="677"/>
      <c r="I801" s="801"/>
      <c r="J801" s="654"/>
      <c r="K801" s="654"/>
      <c r="L801" s="654"/>
    </row>
    <row r="802" spans="2:12" ht="14.25" customHeight="1" x14ac:dyDescent="0.35">
      <c r="B802" s="676"/>
      <c r="C802" s="676"/>
      <c r="D802" s="676"/>
      <c r="E802" s="676"/>
      <c r="F802" s="676"/>
      <c r="G802" s="676"/>
      <c r="H802" s="677"/>
      <c r="I802" s="801"/>
      <c r="J802" s="654"/>
      <c r="K802" s="654"/>
      <c r="L802" s="654"/>
    </row>
    <row r="803" spans="2:12" ht="14.25" customHeight="1" x14ac:dyDescent="0.35">
      <c r="B803" s="676"/>
      <c r="C803" s="676"/>
      <c r="D803" s="676"/>
      <c r="E803" s="676"/>
      <c r="F803" s="676"/>
      <c r="G803" s="676"/>
      <c r="H803" s="677"/>
      <c r="I803" s="801"/>
      <c r="J803" s="654"/>
      <c r="K803" s="654"/>
      <c r="L803" s="654"/>
    </row>
    <row r="804" spans="2:12" ht="14.25" customHeight="1" x14ac:dyDescent="0.35">
      <c r="B804" s="676"/>
      <c r="C804" s="676"/>
      <c r="D804" s="676"/>
      <c r="E804" s="676"/>
      <c r="F804" s="676"/>
      <c r="G804" s="676"/>
      <c r="H804" s="677"/>
      <c r="I804" s="801"/>
      <c r="J804" s="654"/>
      <c r="K804" s="654"/>
      <c r="L804" s="654"/>
    </row>
    <row r="805" spans="2:12" ht="14.25" customHeight="1" x14ac:dyDescent="0.35">
      <c r="B805" s="676"/>
      <c r="C805" s="676"/>
      <c r="D805" s="676"/>
      <c r="E805" s="676"/>
      <c r="F805" s="676"/>
      <c r="G805" s="676"/>
      <c r="H805" s="677"/>
      <c r="I805" s="801"/>
      <c r="J805" s="654"/>
      <c r="K805" s="654"/>
      <c r="L805" s="654"/>
    </row>
    <row r="806" spans="2:12" ht="14.25" customHeight="1" x14ac:dyDescent="0.35">
      <c r="B806" s="676"/>
      <c r="C806" s="676"/>
      <c r="D806" s="676"/>
      <c r="E806" s="676"/>
      <c r="F806" s="676"/>
      <c r="G806" s="676"/>
      <c r="H806" s="677"/>
      <c r="I806" s="801"/>
      <c r="J806" s="654"/>
      <c r="K806" s="654"/>
      <c r="L806" s="654"/>
    </row>
    <row r="807" spans="2:12" ht="14.25" customHeight="1" x14ac:dyDescent="0.35">
      <c r="B807" s="676"/>
      <c r="C807" s="676"/>
      <c r="D807" s="676"/>
      <c r="E807" s="676"/>
      <c r="F807" s="676"/>
      <c r="G807" s="676"/>
      <c r="H807" s="677"/>
      <c r="I807" s="801"/>
      <c r="J807" s="654"/>
      <c r="K807" s="654"/>
      <c r="L807" s="654"/>
    </row>
    <row r="808" spans="2:12" ht="14.25" customHeight="1" x14ac:dyDescent="0.35">
      <c r="B808" s="676"/>
      <c r="C808" s="676"/>
      <c r="D808" s="676"/>
      <c r="E808" s="676"/>
      <c r="F808" s="676"/>
      <c r="G808" s="676"/>
      <c r="H808" s="677"/>
      <c r="I808" s="801"/>
      <c r="J808" s="654"/>
      <c r="K808" s="654"/>
      <c r="L808" s="654"/>
    </row>
    <row r="809" spans="2:12" ht="14.25" customHeight="1" x14ac:dyDescent="0.35">
      <c r="B809" s="676"/>
      <c r="C809" s="676"/>
      <c r="D809" s="676"/>
      <c r="E809" s="676"/>
      <c r="F809" s="676"/>
      <c r="G809" s="676"/>
      <c r="H809" s="677"/>
      <c r="I809" s="801"/>
      <c r="J809" s="654"/>
      <c r="K809" s="654"/>
      <c r="L809" s="654"/>
    </row>
    <row r="810" spans="2:12" ht="14.25" customHeight="1" x14ac:dyDescent="0.35">
      <c r="B810" s="676"/>
      <c r="C810" s="676"/>
      <c r="D810" s="676"/>
      <c r="E810" s="676"/>
      <c r="F810" s="676"/>
      <c r="G810" s="676"/>
      <c r="H810" s="677"/>
      <c r="I810" s="801"/>
      <c r="J810" s="654"/>
      <c r="K810" s="654"/>
      <c r="L810" s="654"/>
    </row>
    <row r="811" spans="2:12" ht="14.25" customHeight="1" x14ac:dyDescent="0.35">
      <c r="B811" s="676"/>
      <c r="C811" s="676"/>
      <c r="D811" s="676"/>
      <c r="E811" s="676"/>
      <c r="F811" s="676"/>
      <c r="G811" s="676"/>
      <c r="H811" s="677"/>
      <c r="I811" s="801"/>
      <c r="J811" s="654"/>
      <c r="K811" s="654"/>
      <c r="L811" s="654"/>
    </row>
    <row r="812" spans="2:12" ht="14.25" customHeight="1" x14ac:dyDescent="0.35">
      <c r="B812" s="676"/>
      <c r="C812" s="676"/>
      <c r="D812" s="676"/>
      <c r="E812" s="676"/>
      <c r="F812" s="676"/>
      <c r="G812" s="676"/>
      <c r="H812" s="677"/>
      <c r="I812" s="801"/>
      <c r="J812" s="654"/>
      <c r="K812" s="654"/>
      <c r="L812" s="654"/>
    </row>
    <row r="813" spans="2:12" ht="14.25" customHeight="1" x14ac:dyDescent="0.35">
      <c r="B813" s="676"/>
      <c r="C813" s="676"/>
      <c r="D813" s="676"/>
      <c r="E813" s="676"/>
      <c r="F813" s="676"/>
      <c r="G813" s="676"/>
      <c r="H813" s="677"/>
      <c r="I813" s="801"/>
      <c r="J813" s="654"/>
      <c r="K813" s="654"/>
      <c r="L813" s="654"/>
    </row>
    <row r="814" spans="2:12" ht="14.25" customHeight="1" x14ac:dyDescent="0.35">
      <c r="B814" s="676"/>
      <c r="C814" s="676"/>
      <c r="D814" s="676"/>
      <c r="E814" s="676"/>
      <c r="F814" s="676"/>
      <c r="G814" s="676"/>
      <c r="H814" s="677"/>
      <c r="I814" s="801"/>
      <c r="J814" s="654"/>
      <c r="K814" s="654"/>
      <c r="L814" s="654"/>
    </row>
    <row r="815" spans="2:12" ht="14.25" customHeight="1" x14ac:dyDescent="0.35">
      <c r="B815" s="676"/>
      <c r="C815" s="676"/>
      <c r="D815" s="676"/>
      <c r="E815" s="676"/>
      <c r="F815" s="676"/>
      <c r="G815" s="676"/>
      <c r="H815" s="677"/>
      <c r="I815" s="801"/>
      <c r="J815" s="654"/>
      <c r="K815" s="654"/>
      <c r="L815" s="654"/>
    </row>
    <row r="816" spans="2:12" ht="14.25" customHeight="1" x14ac:dyDescent="0.35">
      <c r="B816" s="676"/>
      <c r="C816" s="676"/>
      <c r="D816" s="676"/>
      <c r="E816" s="676"/>
      <c r="F816" s="676"/>
      <c r="G816" s="676"/>
      <c r="H816" s="677"/>
      <c r="I816" s="801"/>
      <c r="J816" s="654"/>
      <c r="K816" s="654"/>
      <c r="L816" s="654"/>
    </row>
    <row r="817" spans="2:12" ht="14.25" customHeight="1" x14ac:dyDescent="0.35">
      <c r="B817" s="676"/>
      <c r="C817" s="676"/>
      <c r="D817" s="676"/>
      <c r="E817" s="676"/>
      <c r="F817" s="676"/>
      <c r="G817" s="676"/>
      <c r="H817" s="677"/>
      <c r="I817" s="801"/>
      <c r="J817" s="654"/>
      <c r="K817" s="654"/>
      <c r="L817" s="654"/>
    </row>
    <row r="818" spans="2:12" ht="14.25" customHeight="1" x14ac:dyDescent="0.35">
      <c r="B818" s="676"/>
      <c r="C818" s="676"/>
      <c r="D818" s="676"/>
      <c r="E818" s="676"/>
      <c r="F818" s="676"/>
      <c r="G818" s="676"/>
      <c r="H818" s="677"/>
      <c r="I818" s="801"/>
      <c r="J818" s="654"/>
      <c r="K818" s="654"/>
      <c r="L818" s="654"/>
    </row>
    <row r="819" spans="2:12" ht="14.25" customHeight="1" x14ac:dyDescent="0.35">
      <c r="B819" s="676"/>
      <c r="C819" s="676"/>
      <c r="D819" s="676"/>
      <c r="E819" s="676"/>
      <c r="F819" s="676"/>
      <c r="G819" s="676"/>
      <c r="H819" s="677"/>
      <c r="I819" s="801"/>
      <c r="J819" s="654"/>
      <c r="K819" s="654"/>
      <c r="L819" s="654"/>
    </row>
    <row r="820" spans="2:12" ht="14.25" customHeight="1" x14ac:dyDescent="0.35">
      <c r="B820" s="676"/>
      <c r="C820" s="676"/>
      <c r="D820" s="676"/>
      <c r="E820" s="676"/>
      <c r="F820" s="676"/>
      <c r="G820" s="676"/>
      <c r="H820" s="677"/>
      <c r="I820" s="801"/>
      <c r="J820" s="654"/>
      <c r="K820" s="654"/>
      <c r="L820" s="654"/>
    </row>
    <row r="821" spans="2:12" ht="14.25" customHeight="1" x14ac:dyDescent="0.35">
      <c r="B821" s="676"/>
      <c r="C821" s="676"/>
      <c r="D821" s="676"/>
      <c r="E821" s="676"/>
      <c r="F821" s="676"/>
      <c r="G821" s="676"/>
      <c r="H821" s="677"/>
      <c r="I821" s="801"/>
      <c r="J821" s="654"/>
      <c r="K821" s="654"/>
      <c r="L821" s="654"/>
    </row>
    <row r="822" spans="2:12" ht="14.25" customHeight="1" x14ac:dyDescent="0.35">
      <c r="B822" s="676"/>
      <c r="C822" s="676"/>
      <c r="D822" s="676"/>
      <c r="E822" s="676"/>
      <c r="F822" s="676"/>
      <c r="G822" s="676"/>
      <c r="H822" s="677"/>
      <c r="I822" s="801"/>
      <c r="J822" s="654"/>
      <c r="K822" s="654"/>
      <c r="L822" s="654"/>
    </row>
    <row r="823" spans="2:12" ht="14.25" customHeight="1" x14ac:dyDescent="0.35">
      <c r="B823" s="676"/>
      <c r="C823" s="676"/>
      <c r="D823" s="676"/>
      <c r="E823" s="676"/>
      <c r="F823" s="676"/>
      <c r="G823" s="676"/>
      <c r="H823" s="677"/>
      <c r="I823" s="801"/>
      <c r="J823" s="654"/>
      <c r="K823" s="654"/>
      <c r="L823" s="654"/>
    </row>
    <row r="824" spans="2:12" ht="14.25" customHeight="1" x14ac:dyDescent="0.35">
      <c r="B824" s="676"/>
      <c r="C824" s="676"/>
      <c r="D824" s="676"/>
      <c r="E824" s="676"/>
      <c r="F824" s="676"/>
      <c r="G824" s="676"/>
      <c r="H824" s="677"/>
      <c r="I824" s="801"/>
      <c r="J824" s="654"/>
      <c r="K824" s="654"/>
      <c r="L824" s="654"/>
    </row>
    <row r="825" spans="2:12" ht="14.25" customHeight="1" x14ac:dyDescent="0.35">
      <c r="B825" s="676"/>
      <c r="C825" s="676"/>
      <c r="D825" s="676"/>
      <c r="E825" s="676"/>
      <c r="F825" s="676"/>
      <c r="G825" s="676"/>
      <c r="H825" s="677"/>
      <c r="I825" s="801"/>
      <c r="J825" s="654"/>
      <c r="K825" s="654"/>
      <c r="L825" s="654"/>
    </row>
    <row r="826" spans="2:12" ht="14.25" customHeight="1" x14ac:dyDescent="0.35">
      <c r="B826" s="676"/>
      <c r="C826" s="676"/>
      <c r="D826" s="676"/>
      <c r="E826" s="676"/>
      <c r="F826" s="676"/>
      <c r="G826" s="676"/>
      <c r="H826" s="677"/>
      <c r="I826" s="801"/>
      <c r="J826" s="654"/>
      <c r="K826" s="654"/>
      <c r="L826" s="654"/>
    </row>
    <row r="827" spans="2:12" ht="14.25" customHeight="1" x14ac:dyDescent="0.35">
      <c r="B827" s="676"/>
      <c r="C827" s="676"/>
      <c r="D827" s="676"/>
      <c r="E827" s="676"/>
      <c r="F827" s="676"/>
      <c r="G827" s="676"/>
      <c r="H827" s="677"/>
      <c r="I827" s="801"/>
      <c r="J827" s="654"/>
      <c r="K827" s="654"/>
      <c r="L827" s="654"/>
    </row>
    <row r="828" spans="2:12" ht="14.25" customHeight="1" x14ac:dyDescent="0.35">
      <c r="B828" s="676"/>
      <c r="C828" s="676"/>
      <c r="D828" s="676"/>
      <c r="E828" s="676"/>
      <c r="F828" s="676"/>
      <c r="G828" s="676"/>
      <c r="H828" s="677"/>
      <c r="I828" s="801"/>
      <c r="J828" s="654"/>
      <c r="K828" s="654"/>
      <c r="L828" s="654"/>
    </row>
    <row r="829" spans="2:12" ht="14.25" customHeight="1" x14ac:dyDescent="0.35">
      <c r="B829" s="676"/>
      <c r="C829" s="676"/>
      <c r="D829" s="676"/>
      <c r="E829" s="676"/>
      <c r="F829" s="676"/>
      <c r="G829" s="676"/>
      <c r="H829" s="677"/>
      <c r="I829" s="801"/>
      <c r="J829" s="654"/>
      <c r="K829" s="654"/>
      <c r="L829" s="654"/>
    </row>
    <row r="830" spans="2:12" ht="14.25" customHeight="1" x14ac:dyDescent="0.35">
      <c r="B830" s="676"/>
      <c r="C830" s="676"/>
      <c r="D830" s="676"/>
      <c r="E830" s="676"/>
      <c r="F830" s="676"/>
      <c r="G830" s="676"/>
      <c r="H830" s="677"/>
      <c r="I830" s="801"/>
      <c r="J830" s="654"/>
      <c r="K830" s="654"/>
      <c r="L830" s="654"/>
    </row>
    <row r="831" spans="2:12" ht="14.25" customHeight="1" x14ac:dyDescent="0.35">
      <c r="B831" s="676"/>
      <c r="C831" s="676"/>
      <c r="D831" s="676"/>
      <c r="E831" s="676"/>
      <c r="F831" s="676"/>
      <c r="G831" s="676"/>
      <c r="H831" s="677"/>
      <c r="I831" s="801"/>
      <c r="J831" s="654"/>
      <c r="K831" s="654"/>
      <c r="L831" s="654"/>
    </row>
    <row r="832" spans="2:12" ht="14.25" customHeight="1" x14ac:dyDescent="0.35">
      <c r="B832" s="676"/>
      <c r="C832" s="676"/>
      <c r="D832" s="676"/>
      <c r="E832" s="676"/>
      <c r="F832" s="676"/>
      <c r="G832" s="676"/>
      <c r="H832" s="677"/>
      <c r="I832" s="801"/>
      <c r="J832" s="654"/>
      <c r="K832" s="654"/>
      <c r="L832" s="654"/>
    </row>
    <row r="833" spans="2:12" ht="14.25" customHeight="1" x14ac:dyDescent="0.35">
      <c r="B833" s="676"/>
      <c r="C833" s="676"/>
      <c r="D833" s="676"/>
      <c r="E833" s="676"/>
      <c r="F833" s="676"/>
      <c r="G833" s="676"/>
      <c r="H833" s="677"/>
      <c r="I833" s="801"/>
      <c r="J833" s="654"/>
      <c r="K833" s="654"/>
      <c r="L833" s="654"/>
    </row>
    <row r="834" spans="2:12" ht="14.25" customHeight="1" x14ac:dyDescent="0.35">
      <c r="B834" s="676"/>
      <c r="C834" s="676"/>
      <c r="D834" s="676"/>
      <c r="E834" s="676"/>
      <c r="F834" s="676"/>
      <c r="G834" s="676"/>
      <c r="H834" s="677"/>
      <c r="I834" s="801"/>
      <c r="J834" s="654"/>
      <c r="K834" s="654"/>
      <c r="L834" s="654"/>
    </row>
    <row r="835" spans="2:12" ht="14.25" customHeight="1" x14ac:dyDescent="0.35">
      <c r="B835" s="676"/>
      <c r="C835" s="676"/>
      <c r="D835" s="676"/>
      <c r="E835" s="676"/>
      <c r="F835" s="676"/>
      <c r="G835" s="676"/>
      <c r="H835" s="677"/>
      <c r="I835" s="801"/>
      <c r="J835" s="654"/>
      <c r="K835" s="654"/>
      <c r="L835" s="654"/>
    </row>
    <row r="836" spans="2:12" ht="14.25" customHeight="1" x14ac:dyDescent="0.35">
      <c r="B836" s="676"/>
      <c r="C836" s="676"/>
      <c r="D836" s="676"/>
      <c r="E836" s="676"/>
      <c r="F836" s="676"/>
      <c r="G836" s="676"/>
      <c r="H836" s="677"/>
      <c r="I836" s="801"/>
      <c r="J836" s="654"/>
      <c r="K836" s="654"/>
      <c r="L836" s="654"/>
    </row>
    <row r="837" spans="2:12" ht="14.25" customHeight="1" x14ac:dyDescent="0.35">
      <c r="B837" s="676"/>
      <c r="C837" s="676"/>
      <c r="D837" s="676"/>
      <c r="E837" s="676"/>
      <c r="F837" s="676"/>
      <c r="G837" s="676"/>
      <c r="H837" s="677"/>
      <c r="I837" s="801"/>
      <c r="J837" s="654"/>
      <c r="K837" s="654"/>
      <c r="L837" s="654"/>
    </row>
    <row r="838" spans="2:12" ht="14.25" customHeight="1" x14ac:dyDescent="0.35">
      <c r="B838" s="676"/>
      <c r="C838" s="676"/>
      <c r="D838" s="676"/>
      <c r="E838" s="676"/>
      <c r="F838" s="676"/>
      <c r="G838" s="676"/>
      <c r="H838" s="677"/>
      <c r="I838" s="801"/>
      <c r="J838" s="654"/>
      <c r="K838" s="654"/>
      <c r="L838" s="654"/>
    </row>
    <row r="839" spans="2:12" ht="14.25" customHeight="1" x14ac:dyDescent="0.35">
      <c r="B839" s="676"/>
      <c r="C839" s="676"/>
      <c r="D839" s="676"/>
      <c r="E839" s="676"/>
      <c r="F839" s="676"/>
      <c r="G839" s="676"/>
      <c r="H839" s="677"/>
      <c r="I839" s="801"/>
      <c r="J839" s="654"/>
      <c r="K839" s="654"/>
      <c r="L839" s="654"/>
    </row>
    <row r="840" spans="2:12" ht="14.25" customHeight="1" x14ac:dyDescent="0.35">
      <c r="B840" s="676"/>
      <c r="C840" s="676"/>
      <c r="D840" s="676"/>
      <c r="E840" s="676"/>
      <c r="F840" s="676"/>
      <c r="G840" s="676"/>
      <c r="H840" s="677"/>
      <c r="I840" s="801"/>
      <c r="J840" s="654"/>
      <c r="K840" s="654"/>
      <c r="L840" s="654"/>
    </row>
    <row r="841" spans="2:12" ht="14.25" customHeight="1" x14ac:dyDescent="0.35">
      <c r="B841" s="676"/>
      <c r="C841" s="676"/>
      <c r="D841" s="676"/>
      <c r="E841" s="676"/>
      <c r="F841" s="676"/>
      <c r="G841" s="676"/>
      <c r="H841" s="677"/>
      <c r="I841" s="801"/>
      <c r="J841" s="654"/>
      <c r="K841" s="654"/>
      <c r="L841" s="654"/>
    </row>
    <row r="842" spans="2:12" ht="14.25" customHeight="1" x14ac:dyDescent="0.35">
      <c r="B842" s="676"/>
      <c r="C842" s="676"/>
      <c r="D842" s="676"/>
      <c r="E842" s="676"/>
      <c r="F842" s="676"/>
      <c r="G842" s="676"/>
      <c r="H842" s="677"/>
      <c r="I842" s="801"/>
      <c r="J842" s="654"/>
      <c r="K842" s="654"/>
      <c r="L842" s="654"/>
    </row>
    <row r="843" spans="2:12" ht="14.25" customHeight="1" x14ac:dyDescent="0.35">
      <c r="B843" s="676"/>
      <c r="C843" s="676"/>
      <c r="D843" s="676"/>
      <c r="E843" s="676"/>
      <c r="F843" s="676"/>
      <c r="G843" s="676"/>
      <c r="H843" s="677"/>
      <c r="I843" s="801"/>
      <c r="J843" s="654"/>
      <c r="K843" s="654"/>
      <c r="L843" s="654"/>
    </row>
    <row r="844" spans="2:12" ht="14.25" customHeight="1" x14ac:dyDescent="0.35">
      <c r="B844" s="676"/>
      <c r="C844" s="676"/>
      <c r="D844" s="676"/>
      <c r="E844" s="676"/>
      <c r="F844" s="676"/>
      <c r="G844" s="676"/>
      <c r="H844" s="677"/>
      <c r="I844" s="801"/>
      <c r="J844" s="654"/>
      <c r="K844" s="654"/>
      <c r="L844" s="654"/>
    </row>
    <row r="845" spans="2:12" ht="14.25" customHeight="1" x14ac:dyDescent="0.35">
      <c r="B845" s="676"/>
      <c r="C845" s="676"/>
      <c r="D845" s="676"/>
      <c r="E845" s="676"/>
      <c r="F845" s="676"/>
      <c r="G845" s="676"/>
      <c r="H845" s="677"/>
      <c r="I845" s="801"/>
      <c r="J845" s="654"/>
      <c r="K845" s="654"/>
      <c r="L845" s="654"/>
    </row>
    <row r="846" spans="2:12" ht="14.25" customHeight="1" x14ac:dyDescent="0.35">
      <c r="B846" s="676"/>
      <c r="C846" s="676"/>
      <c r="D846" s="676"/>
      <c r="E846" s="676"/>
      <c r="F846" s="676"/>
      <c r="G846" s="676"/>
      <c r="H846" s="677"/>
      <c r="I846" s="801"/>
      <c r="J846" s="654"/>
      <c r="K846" s="654"/>
      <c r="L846" s="654"/>
    </row>
    <row r="847" spans="2:12" ht="14.25" customHeight="1" x14ac:dyDescent="0.35">
      <c r="B847" s="676"/>
      <c r="C847" s="676"/>
      <c r="D847" s="676"/>
      <c r="E847" s="676"/>
      <c r="F847" s="676"/>
      <c r="G847" s="676"/>
      <c r="H847" s="677"/>
      <c r="I847" s="801"/>
      <c r="J847" s="654"/>
      <c r="K847" s="654"/>
      <c r="L847" s="654"/>
    </row>
    <row r="848" spans="2:12" ht="14.25" customHeight="1" x14ac:dyDescent="0.35">
      <c r="B848" s="676"/>
      <c r="C848" s="676"/>
      <c r="D848" s="676"/>
      <c r="E848" s="676"/>
      <c r="F848" s="676"/>
      <c r="G848" s="676"/>
      <c r="H848" s="677"/>
      <c r="I848" s="801"/>
      <c r="J848" s="654"/>
      <c r="K848" s="654"/>
      <c r="L848" s="654"/>
    </row>
    <row r="849" spans="2:12" ht="14.25" customHeight="1" x14ac:dyDescent="0.35">
      <c r="B849" s="676"/>
      <c r="C849" s="676"/>
      <c r="D849" s="676"/>
      <c r="E849" s="676"/>
      <c r="F849" s="676"/>
      <c r="G849" s="676"/>
      <c r="H849" s="677"/>
      <c r="I849" s="801"/>
      <c r="J849" s="654"/>
      <c r="K849" s="654"/>
      <c r="L849" s="654"/>
    </row>
    <row r="850" spans="2:12" ht="14.25" customHeight="1" x14ac:dyDescent="0.35">
      <c r="B850" s="676"/>
      <c r="C850" s="676"/>
      <c r="D850" s="676"/>
      <c r="E850" s="676"/>
      <c r="F850" s="676"/>
      <c r="G850" s="676"/>
      <c r="H850" s="677"/>
      <c r="I850" s="801"/>
      <c r="J850" s="654"/>
      <c r="K850" s="654"/>
      <c r="L850" s="654"/>
    </row>
    <row r="851" spans="2:12" ht="14.25" customHeight="1" x14ac:dyDescent="0.35">
      <c r="B851" s="676"/>
      <c r="C851" s="676"/>
      <c r="D851" s="676"/>
      <c r="E851" s="676"/>
      <c r="F851" s="676"/>
      <c r="G851" s="676"/>
      <c r="H851" s="677"/>
      <c r="I851" s="801"/>
      <c r="J851" s="654"/>
      <c r="K851" s="654"/>
      <c r="L851" s="654"/>
    </row>
    <row r="852" spans="2:12" ht="14.25" customHeight="1" x14ac:dyDescent="0.35">
      <c r="B852" s="676"/>
      <c r="C852" s="676"/>
      <c r="D852" s="676"/>
      <c r="E852" s="676"/>
      <c r="F852" s="676"/>
      <c r="G852" s="676"/>
      <c r="H852" s="677"/>
      <c r="I852" s="801"/>
      <c r="J852" s="654"/>
      <c r="K852" s="654"/>
      <c r="L852" s="654"/>
    </row>
    <row r="853" spans="2:12" ht="14.25" customHeight="1" x14ac:dyDescent="0.35">
      <c r="B853" s="676"/>
      <c r="C853" s="676"/>
      <c r="D853" s="676"/>
      <c r="E853" s="676"/>
      <c r="F853" s="676"/>
      <c r="G853" s="676"/>
      <c r="H853" s="677"/>
      <c r="I853" s="801"/>
      <c r="J853" s="654"/>
      <c r="K853" s="654"/>
      <c r="L853" s="654"/>
    </row>
    <row r="854" spans="2:12" ht="14.25" customHeight="1" x14ac:dyDescent="0.35">
      <c r="B854" s="676"/>
      <c r="C854" s="676"/>
      <c r="D854" s="676"/>
      <c r="E854" s="676"/>
      <c r="F854" s="676"/>
      <c r="G854" s="676"/>
      <c r="H854" s="677"/>
      <c r="I854" s="801"/>
      <c r="J854" s="654"/>
      <c r="K854" s="654"/>
      <c r="L854" s="654"/>
    </row>
    <row r="855" spans="2:12" ht="14.25" customHeight="1" x14ac:dyDescent="0.35">
      <c r="B855" s="676"/>
      <c r="C855" s="676"/>
      <c r="D855" s="676"/>
      <c r="E855" s="676"/>
      <c r="F855" s="676"/>
      <c r="G855" s="676"/>
      <c r="H855" s="677"/>
      <c r="I855" s="801"/>
      <c r="J855" s="654"/>
      <c r="K855" s="654"/>
      <c r="L855" s="654"/>
    </row>
    <row r="856" spans="2:12" ht="14.25" customHeight="1" x14ac:dyDescent="0.35">
      <c r="B856" s="676"/>
      <c r="C856" s="676"/>
      <c r="D856" s="676"/>
      <c r="E856" s="676"/>
      <c r="F856" s="676"/>
      <c r="G856" s="676"/>
      <c r="H856" s="677"/>
      <c r="I856" s="801"/>
      <c r="J856" s="654"/>
      <c r="K856" s="654"/>
      <c r="L856" s="654"/>
    </row>
    <row r="857" spans="2:12" ht="14.25" customHeight="1" x14ac:dyDescent="0.35">
      <c r="B857" s="676"/>
      <c r="C857" s="676"/>
      <c r="D857" s="676"/>
      <c r="E857" s="676"/>
      <c r="F857" s="676"/>
      <c r="G857" s="676"/>
      <c r="H857" s="677"/>
      <c r="I857" s="801"/>
      <c r="J857" s="654"/>
      <c r="K857" s="654"/>
      <c r="L857" s="654"/>
    </row>
    <row r="858" spans="2:12" ht="14.25" customHeight="1" x14ac:dyDescent="0.35">
      <c r="B858" s="676"/>
      <c r="C858" s="676"/>
      <c r="D858" s="676"/>
      <c r="E858" s="676"/>
      <c r="F858" s="676"/>
      <c r="G858" s="676"/>
      <c r="H858" s="677"/>
      <c r="I858" s="801"/>
      <c r="J858" s="654"/>
      <c r="K858" s="654"/>
      <c r="L858" s="654"/>
    </row>
    <row r="859" spans="2:12" ht="14.25" customHeight="1" x14ac:dyDescent="0.35">
      <c r="B859" s="676"/>
      <c r="C859" s="676"/>
      <c r="D859" s="676"/>
      <c r="E859" s="676"/>
      <c r="F859" s="676"/>
      <c r="G859" s="676"/>
      <c r="H859" s="677"/>
      <c r="I859" s="801"/>
      <c r="J859" s="654"/>
      <c r="K859" s="654"/>
      <c r="L859" s="654"/>
    </row>
    <row r="860" spans="2:12" ht="14.25" customHeight="1" x14ac:dyDescent="0.35">
      <c r="B860" s="676"/>
      <c r="C860" s="676"/>
      <c r="D860" s="676"/>
      <c r="E860" s="676"/>
      <c r="F860" s="676"/>
      <c r="G860" s="676"/>
      <c r="H860" s="677"/>
      <c r="I860" s="801"/>
      <c r="J860" s="654"/>
      <c r="K860" s="654"/>
      <c r="L860" s="654"/>
    </row>
    <row r="861" spans="2:12" ht="14.25" customHeight="1" x14ac:dyDescent="0.35">
      <c r="B861" s="676"/>
      <c r="C861" s="676"/>
      <c r="D861" s="676"/>
      <c r="E861" s="676"/>
      <c r="F861" s="676"/>
      <c r="G861" s="676"/>
      <c r="H861" s="677"/>
      <c r="I861" s="801"/>
      <c r="J861" s="654"/>
      <c r="K861" s="654"/>
      <c r="L861" s="654"/>
    </row>
    <row r="862" spans="2:12" ht="14.25" customHeight="1" x14ac:dyDescent="0.35">
      <c r="B862" s="676"/>
      <c r="C862" s="676"/>
      <c r="D862" s="676"/>
      <c r="E862" s="676"/>
      <c r="F862" s="676"/>
      <c r="G862" s="676"/>
      <c r="H862" s="677"/>
      <c r="I862" s="801"/>
      <c r="J862" s="654"/>
      <c r="K862" s="654"/>
      <c r="L862" s="654"/>
    </row>
    <row r="863" spans="2:12" ht="14.25" customHeight="1" x14ac:dyDescent="0.35">
      <c r="B863" s="676"/>
      <c r="C863" s="676"/>
      <c r="D863" s="676"/>
      <c r="E863" s="676"/>
      <c r="F863" s="676"/>
      <c r="G863" s="676"/>
      <c r="H863" s="677"/>
      <c r="I863" s="801"/>
      <c r="J863" s="654"/>
      <c r="K863" s="654"/>
      <c r="L863" s="654"/>
    </row>
    <row r="864" spans="2:12" ht="14.25" customHeight="1" x14ac:dyDescent="0.35">
      <c r="B864" s="676"/>
      <c r="C864" s="676"/>
      <c r="D864" s="676"/>
      <c r="E864" s="676"/>
      <c r="F864" s="676"/>
      <c r="G864" s="676"/>
      <c r="H864" s="677"/>
      <c r="I864" s="801"/>
      <c r="J864" s="654"/>
      <c r="K864" s="654"/>
      <c r="L864" s="654"/>
    </row>
    <row r="865" spans="2:12" ht="14.25" customHeight="1" x14ac:dyDescent="0.35">
      <c r="B865" s="676"/>
      <c r="C865" s="676"/>
      <c r="D865" s="676"/>
      <c r="E865" s="676"/>
      <c r="F865" s="676"/>
      <c r="G865" s="676"/>
      <c r="H865" s="677"/>
      <c r="I865" s="801"/>
      <c r="J865" s="654"/>
      <c r="K865" s="654"/>
      <c r="L865" s="654"/>
    </row>
    <row r="866" spans="2:12" ht="14.25" customHeight="1" x14ac:dyDescent="0.35">
      <c r="B866" s="676"/>
      <c r="C866" s="676"/>
      <c r="D866" s="676"/>
      <c r="E866" s="676"/>
      <c r="F866" s="676"/>
      <c r="G866" s="676"/>
      <c r="H866" s="677"/>
      <c r="I866" s="801"/>
      <c r="J866" s="654"/>
      <c r="K866" s="654"/>
      <c r="L866" s="654"/>
    </row>
    <row r="867" spans="2:12" ht="14.25" customHeight="1" x14ac:dyDescent="0.35">
      <c r="B867" s="676"/>
      <c r="C867" s="676"/>
      <c r="D867" s="676"/>
      <c r="E867" s="676"/>
      <c r="F867" s="676"/>
      <c r="G867" s="676"/>
      <c r="H867" s="677"/>
      <c r="I867" s="801"/>
      <c r="J867" s="654"/>
      <c r="K867" s="654"/>
      <c r="L867" s="654"/>
    </row>
    <row r="868" spans="2:12" ht="14.25" customHeight="1" x14ac:dyDescent="0.35">
      <c r="B868" s="676"/>
      <c r="C868" s="676"/>
      <c r="D868" s="676"/>
      <c r="E868" s="676"/>
      <c r="F868" s="676"/>
      <c r="G868" s="676"/>
      <c r="H868" s="677"/>
      <c r="I868" s="801"/>
      <c r="J868" s="654"/>
      <c r="K868" s="654"/>
      <c r="L868" s="654"/>
    </row>
    <row r="869" spans="2:12" ht="14.25" customHeight="1" x14ac:dyDescent="0.35">
      <c r="B869" s="676"/>
      <c r="C869" s="676"/>
      <c r="D869" s="676"/>
      <c r="E869" s="676"/>
      <c r="F869" s="676"/>
      <c r="G869" s="676"/>
      <c r="H869" s="677"/>
      <c r="I869" s="801"/>
      <c r="J869" s="654"/>
      <c r="K869" s="654"/>
      <c r="L869" s="654"/>
    </row>
    <row r="870" spans="2:12" ht="14.25" customHeight="1" x14ac:dyDescent="0.35">
      <c r="B870" s="676"/>
      <c r="C870" s="676"/>
      <c r="D870" s="676"/>
      <c r="E870" s="676"/>
      <c r="F870" s="676"/>
      <c r="G870" s="676"/>
      <c r="H870" s="677"/>
      <c r="I870" s="801"/>
      <c r="J870" s="654"/>
      <c r="K870" s="654"/>
      <c r="L870" s="654"/>
    </row>
    <row r="871" spans="2:12" ht="14.25" customHeight="1" x14ac:dyDescent="0.35">
      <c r="B871" s="676"/>
      <c r="C871" s="676"/>
      <c r="D871" s="676"/>
      <c r="E871" s="676"/>
      <c r="F871" s="676"/>
      <c r="G871" s="676"/>
      <c r="H871" s="677"/>
      <c r="I871" s="801"/>
      <c r="J871" s="654"/>
      <c r="K871" s="654"/>
      <c r="L871" s="654"/>
    </row>
    <row r="872" spans="2:12" ht="14.25" customHeight="1" x14ac:dyDescent="0.35">
      <c r="B872" s="676"/>
      <c r="C872" s="676"/>
      <c r="D872" s="676"/>
      <c r="E872" s="676"/>
      <c r="F872" s="676"/>
      <c r="G872" s="676"/>
      <c r="H872" s="677"/>
      <c r="I872" s="801"/>
      <c r="J872" s="654"/>
      <c r="K872" s="654"/>
      <c r="L872" s="654"/>
    </row>
    <row r="873" spans="2:12" ht="14.25" customHeight="1" x14ac:dyDescent="0.35">
      <c r="B873" s="676"/>
      <c r="C873" s="676"/>
      <c r="D873" s="676"/>
      <c r="E873" s="676"/>
      <c r="F873" s="676"/>
      <c r="G873" s="676"/>
      <c r="H873" s="677"/>
      <c r="I873" s="801"/>
      <c r="J873" s="654"/>
      <c r="K873" s="654"/>
      <c r="L873" s="654"/>
    </row>
    <row r="874" spans="2:12" ht="14.25" customHeight="1" x14ac:dyDescent="0.35">
      <c r="B874" s="676"/>
      <c r="C874" s="676"/>
      <c r="D874" s="676"/>
      <c r="E874" s="676"/>
      <c r="F874" s="676"/>
      <c r="G874" s="676"/>
      <c r="H874" s="677"/>
      <c r="I874" s="801"/>
      <c r="J874" s="654"/>
      <c r="K874" s="654"/>
      <c r="L874" s="654"/>
    </row>
    <row r="875" spans="2:12" ht="14.25" customHeight="1" x14ac:dyDescent="0.35">
      <c r="B875" s="676"/>
      <c r="C875" s="676"/>
      <c r="D875" s="676"/>
      <c r="E875" s="676"/>
      <c r="F875" s="676"/>
      <c r="G875" s="676"/>
      <c r="H875" s="677"/>
      <c r="I875" s="801"/>
      <c r="J875" s="654"/>
      <c r="K875" s="654"/>
      <c r="L875" s="654"/>
    </row>
    <row r="876" spans="2:12" ht="14.25" customHeight="1" x14ac:dyDescent="0.35">
      <c r="B876" s="676"/>
      <c r="C876" s="676"/>
      <c r="D876" s="676"/>
      <c r="E876" s="676"/>
      <c r="F876" s="676"/>
      <c r="G876" s="676"/>
      <c r="H876" s="677"/>
      <c r="I876" s="801"/>
      <c r="J876" s="654"/>
      <c r="K876" s="654"/>
      <c r="L876" s="654"/>
    </row>
    <row r="877" spans="2:12" ht="14.25" customHeight="1" x14ac:dyDescent="0.35">
      <c r="B877" s="676"/>
      <c r="C877" s="676"/>
      <c r="D877" s="676"/>
      <c r="E877" s="676"/>
      <c r="F877" s="676"/>
      <c r="G877" s="676"/>
      <c r="H877" s="677"/>
      <c r="I877" s="801"/>
      <c r="J877" s="654"/>
      <c r="K877" s="654"/>
      <c r="L877" s="654"/>
    </row>
    <row r="878" spans="2:12" ht="14.25" customHeight="1" x14ac:dyDescent="0.35">
      <c r="B878" s="676"/>
      <c r="C878" s="676"/>
      <c r="D878" s="676"/>
      <c r="E878" s="676"/>
      <c r="F878" s="676"/>
      <c r="G878" s="676"/>
      <c r="H878" s="677"/>
      <c r="I878" s="801"/>
      <c r="J878" s="654"/>
      <c r="K878" s="654"/>
      <c r="L878" s="654"/>
    </row>
    <row r="879" spans="2:12" ht="14.25" customHeight="1" x14ac:dyDescent="0.35">
      <c r="B879" s="676"/>
      <c r="C879" s="676"/>
      <c r="D879" s="676"/>
      <c r="E879" s="676"/>
      <c r="F879" s="676"/>
      <c r="G879" s="676"/>
      <c r="H879" s="677"/>
      <c r="I879" s="801"/>
      <c r="J879" s="654"/>
      <c r="K879" s="654"/>
      <c r="L879" s="654"/>
    </row>
    <row r="880" spans="2:12" ht="14.25" customHeight="1" x14ac:dyDescent="0.35">
      <c r="B880" s="676"/>
      <c r="C880" s="676"/>
      <c r="D880" s="676"/>
      <c r="E880" s="676"/>
      <c r="F880" s="676"/>
      <c r="G880" s="676"/>
      <c r="H880" s="677"/>
      <c r="I880" s="801"/>
      <c r="J880" s="654"/>
      <c r="K880" s="654"/>
      <c r="L880" s="654"/>
    </row>
    <row r="881" spans="2:12" ht="14.25" customHeight="1" x14ac:dyDescent="0.35">
      <c r="B881" s="676"/>
      <c r="C881" s="676"/>
      <c r="D881" s="676"/>
      <c r="E881" s="676"/>
      <c r="F881" s="676"/>
      <c r="G881" s="676"/>
      <c r="H881" s="677"/>
      <c r="I881" s="801"/>
      <c r="J881" s="654"/>
      <c r="K881" s="654"/>
      <c r="L881" s="654"/>
    </row>
    <row r="882" spans="2:12" ht="14.25" customHeight="1" x14ac:dyDescent="0.35">
      <c r="B882" s="676"/>
      <c r="C882" s="676"/>
      <c r="D882" s="676"/>
      <c r="E882" s="676"/>
      <c r="F882" s="676"/>
      <c r="G882" s="676"/>
      <c r="H882" s="677"/>
      <c r="I882" s="801"/>
      <c r="J882" s="654"/>
      <c r="K882" s="654"/>
      <c r="L882" s="654"/>
    </row>
    <row r="883" spans="2:12" ht="14.25" customHeight="1" x14ac:dyDescent="0.35">
      <c r="B883" s="676"/>
      <c r="C883" s="676"/>
      <c r="D883" s="676"/>
      <c r="E883" s="676"/>
      <c r="F883" s="676"/>
      <c r="G883" s="676"/>
      <c r="H883" s="677"/>
      <c r="I883" s="801"/>
      <c r="J883" s="654"/>
      <c r="K883" s="654"/>
      <c r="L883" s="654"/>
    </row>
    <row r="884" spans="2:12" ht="14.25" customHeight="1" x14ac:dyDescent="0.35">
      <c r="B884" s="676"/>
      <c r="C884" s="676"/>
      <c r="D884" s="676"/>
      <c r="E884" s="676"/>
      <c r="F884" s="676"/>
      <c r="G884" s="676"/>
      <c r="H884" s="677"/>
      <c r="I884" s="801"/>
      <c r="J884" s="654"/>
      <c r="K884" s="654"/>
      <c r="L884" s="654"/>
    </row>
    <row r="885" spans="2:12" ht="14.25" customHeight="1" x14ac:dyDescent="0.35">
      <c r="B885" s="676"/>
      <c r="C885" s="676"/>
      <c r="D885" s="676"/>
      <c r="E885" s="676"/>
      <c r="F885" s="676"/>
      <c r="G885" s="676"/>
      <c r="H885" s="677"/>
      <c r="I885" s="801"/>
      <c r="J885" s="654"/>
      <c r="K885" s="654"/>
      <c r="L885" s="654"/>
    </row>
    <row r="886" spans="2:12" ht="14.25" customHeight="1" x14ac:dyDescent="0.35">
      <c r="B886" s="676"/>
      <c r="C886" s="676"/>
      <c r="D886" s="676"/>
      <c r="E886" s="676"/>
      <c r="F886" s="676"/>
      <c r="G886" s="676"/>
      <c r="H886" s="677"/>
      <c r="I886" s="801"/>
      <c r="J886" s="654"/>
      <c r="K886" s="654"/>
      <c r="L886" s="654"/>
    </row>
    <row r="887" spans="2:12" ht="14.25" customHeight="1" x14ac:dyDescent="0.35">
      <c r="B887" s="676"/>
      <c r="C887" s="676"/>
      <c r="D887" s="676"/>
      <c r="E887" s="676"/>
      <c r="F887" s="676"/>
      <c r="G887" s="676"/>
      <c r="H887" s="677"/>
      <c r="I887" s="801"/>
      <c r="J887" s="654"/>
      <c r="K887" s="654"/>
      <c r="L887" s="654"/>
    </row>
    <row r="888" spans="2:12" ht="14.25" customHeight="1" x14ac:dyDescent="0.35">
      <c r="B888" s="676"/>
      <c r="C888" s="676"/>
      <c r="D888" s="676"/>
      <c r="E888" s="676"/>
      <c r="F888" s="676"/>
      <c r="G888" s="676"/>
      <c r="H888" s="677"/>
      <c r="I888" s="801"/>
      <c r="J888" s="654"/>
      <c r="K888" s="654"/>
      <c r="L888" s="654"/>
    </row>
    <row r="889" spans="2:12" ht="14.25" customHeight="1" x14ac:dyDescent="0.35">
      <c r="B889" s="676"/>
      <c r="C889" s="676"/>
      <c r="D889" s="676"/>
      <c r="E889" s="676"/>
      <c r="F889" s="676"/>
      <c r="G889" s="676"/>
      <c r="H889" s="677"/>
      <c r="I889" s="801"/>
      <c r="J889" s="654"/>
      <c r="K889" s="654"/>
      <c r="L889" s="654"/>
    </row>
    <row r="890" spans="2:12" ht="14.25" customHeight="1" x14ac:dyDescent="0.35">
      <c r="B890" s="676"/>
      <c r="C890" s="676"/>
      <c r="D890" s="676"/>
      <c r="E890" s="676"/>
      <c r="F890" s="676"/>
      <c r="G890" s="676"/>
      <c r="H890" s="677"/>
      <c r="I890" s="801"/>
      <c r="J890" s="654"/>
      <c r="K890" s="654"/>
      <c r="L890" s="654"/>
    </row>
    <row r="891" spans="2:12" ht="14.25" customHeight="1" x14ac:dyDescent="0.35">
      <c r="B891" s="676"/>
      <c r="C891" s="676"/>
      <c r="D891" s="676"/>
      <c r="E891" s="676"/>
      <c r="F891" s="676"/>
      <c r="G891" s="676"/>
      <c r="H891" s="677"/>
      <c r="I891" s="801"/>
      <c r="J891" s="654"/>
      <c r="K891" s="654"/>
      <c r="L891" s="654"/>
    </row>
    <row r="892" spans="2:12" ht="14.25" customHeight="1" x14ac:dyDescent="0.35">
      <c r="B892" s="676"/>
      <c r="C892" s="676"/>
      <c r="D892" s="676"/>
      <c r="E892" s="676"/>
      <c r="F892" s="676"/>
      <c r="G892" s="676"/>
      <c r="H892" s="677"/>
      <c r="I892" s="801"/>
      <c r="J892" s="654"/>
      <c r="K892" s="654"/>
      <c r="L892" s="654"/>
    </row>
    <row r="893" spans="2:12" ht="14.25" customHeight="1" x14ac:dyDescent="0.35">
      <c r="B893" s="676"/>
      <c r="C893" s="676"/>
      <c r="D893" s="676"/>
      <c r="E893" s="676"/>
      <c r="F893" s="676"/>
      <c r="G893" s="676"/>
      <c r="H893" s="677"/>
      <c r="I893" s="801"/>
      <c r="J893" s="654"/>
      <c r="K893" s="654"/>
      <c r="L893" s="654"/>
    </row>
    <row r="894" spans="2:12" ht="14.25" customHeight="1" x14ac:dyDescent="0.35">
      <c r="B894" s="676"/>
      <c r="C894" s="676"/>
      <c r="D894" s="676"/>
      <c r="E894" s="676"/>
      <c r="F894" s="676"/>
      <c r="G894" s="676"/>
      <c r="H894" s="677"/>
      <c r="I894" s="801"/>
      <c r="J894" s="654"/>
      <c r="K894" s="654"/>
      <c r="L894" s="654"/>
    </row>
    <row r="895" spans="2:12" ht="14.25" customHeight="1" x14ac:dyDescent="0.35">
      <c r="B895" s="676"/>
      <c r="C895" s="676"/>
      <c r="D895" s="676"/>
      <c r="E895" s="676"/>
      <c r="F895" s="676"/>
      <c r="G895" s="676"/>
      <c r="H895" s="677"/>
      <c r="I895" s="801"/>
      <c r="J895" s="654"/>
      <c r="K895" s="654"/>
      <c r="L895" s="654"/>
    </row>
    <row r="896" spans="2:12" ht="14.25" customHeight="1" x14ac:dyDescent="0.35">
      <c r="B896" s="676"/>
      <c r="C896" s="676"/>
      <c r="D896" s="676"/>
      <c r="E896" s="676"/>
      <c r="F896" s="676"/>
      <c r="G896" s="676"/>
      <c r="H896" s="677"/>
      <c r="I896" s="801"/>
      <c r="J896" s="654"/>
      <c r="K896" s="654"/>
      <c r="L896" s="654"/>
    </row>
    <row r="897" spans="2:12" ht="14.25" customHeight="1" x14ac:dyDescent="0.35">
      <c r="B897" s="676"/>
      <c r="C897" s="676"/>
      <c r="D897" s="676"/>
      <c r="E897" s="676"/>
      <c r="F897" s="676"/>
      <c r="G897" s="676"/>
      <c r="H897" s="677"/>
      <c r="I897" s="801"/>
      <c r="J897" s="654"/>
      <c r="K897" s="654"/>
      <c r="L897" s="654"/>
    </row>
    <row r="898" spans="2:12" ht="14.25" customHeight="1" x14ac:dyDescent="0.35">
      <c r="B898" s="676"/>
      <c r="C898" s="676"/>
      <c r="D898" s="676"/>
      <c r="E898" s="676"/>
      <c r="F898" s="676"/>
      <c r="G898" s="676"/>
      <c r="H898" s="677"/>
      <c r="I898" s="801"/>
      <c r="J898" s="654"/>
      <c r="K898" s="654"/>
      <c r="L898" s="654"/>
    </row>
    <row r="899" spans="2:12" ht="14.25" customHeight="1" x14ac:dyDescent="0.35">
      <c r="B899" s="676"/>
      <c r="C899" s="676"/>
      <c r="D899" s="676"/>
      <c r="E899" s="676"/>
      <c r="F899" s="676"/>
      <c r="G899" s="676"/>
      <c r="H899" s="677"/>
      <c r="I899" s="801"/>
      <c r="J899" s="654"/>
      <c r="K899" s="654"/>
      <c r="L899" s="654"/>
    </row>
    <row r="900" spans="2:12" ht="14.25" customHeight="1" x14ac:dyDescent="0.35">
      <c r="B900" s="676"/>
      <c r="C900" s="676"/>
      <c r="D900" s="676"/>
      <c r="E900" s="676"/>
      <c r="F900" s="676"/>
      <c r="G900" s="676"/>
      <c r="H900" s="677"/>
      <c r="I900" s="801"/>
      <c r="J900" s="654"/>
      <c r="K900" s="654"/>
      <c r="L900" s="654"/>
    </row>
    <row r="901" spans="2:12" ht="14.25" customHeight="1" x14ac:dyDescent="0.35">
      <c r="B901" s="676"/>
      <c r="C901" s="676"/>
      <c r="D901" s="676"/>
      <c r="E901" s="676"/>
      <c r="F901" s="676"/>
      <c r="G901" s="676"/>
      <c r="H901" s="677"/>
      <c r="I901" s="801"/>
      <c r="J901" s="654"/>
      <c r="K901" s="654"/>
      <c r="L901" s="654"/>
    </row>
    <row r="902" spans="2:12" ht="14.25" customHeight="1" x14ac:dyDescent="0.35">
      <c r="B902" s="676"/>
      <c r="C902" s="676"/>
      <c r="D902" s="676"/>
      <c r="E902" s="676"/>
      <c r="F902" s="676"/>
      <c r="G902" s="676"/>
      <c r="H902" s="677"/>
      <c r="I902" s="801"/>
      <c r="J902" s="654"/>
      <c r="K902" s="654"/>
      <c r="L902" s="654"/>
    </row>
    <row r="903" spans="2:12" ht="14.25" customHeight="1" x14ac:dyDescent="0.35">
      <c r="B903" s="676"/>
      <c r="C903" s="676"/>
      <c r="D903" s="676"/>
      <c r="E903" s="676"/>
      <c r="F903" s="676"/>
      <c r="G903" s="676"/>
      <c r="H903" s="677"/>
      <c r="I903" s="801"/>
      <c r="J903" s="654"/>
      <c r="K903" s="654"/>
      <c r="L903" s="654"/>
    </row>
    <row r="904" spans="2:12" ht="14.25" customHeight="1" x14ac:dyDescent="0.35">
      <c r="B904" s="676"/>
      <c r="C904" s="676"/>
      <c r="D904" s="676"/>
      <c r="E904" s="676"/>
      <c r="F904" s="676"/>
      <c r="G904" s="676"/>
      <c r="H904" s="677"/>
      <c r="I904" s="801"/>
      <c r="J904" s="654"/>
      <c r="K904" s="654"/>
      <c r="L904" s="654"/>
    </row>
    <row r="905" spans="2:12" ht="14.25" customHeight="1" x14ac:dyDescent="0.35">
      <c r="B905" s="676"/>
      <c r="C905" s="676"/>
      <c r="D905" s="676"/>
      <c r="E905" s="676"/>
      <c r="F905" s="676"/>
      <c r="G905" s="676"/>
      <c r="H905" s="677"/>
      <c r="I905" s="801"/>
      <c r="J905" s="654"/>
      <c r="K905" s="654"/>
      <c r="L905" s="654"/>
    </row>
    <row r="906" spans="2:12" ht="14.25" customHeight="1" x14ac:dyDescent="0.35">
      <c r="B906" s="676"/>
      <c r="C906" s="676"/>
      <c r="D906" s="676"/>
      <c r="E906" s="676"/>
      <c r="F906" s="676"/>
      <c r="G906" s="676"/>
      <c r="H906" s="677"/>
      <c r="I906" s="801"/>
      <c r="J906" s="654"/>
      <c r="K906" s="654"/>
      <c r="L906" s="654"/>
    </row>
    <row r="907" spans="2:12" ht="14.25" customHeight="1" x14ac:dyDescent="0.35">
      <c r="B907" s="676"/>
      <c r="C907" s="676"/>
      <c r="D907" s="676"/>
      <c r="E907" s="676"/>
      <c r="F907" s="676"/>
      <c r="G907" s="676"/>
      <c r="H907" s="677"/>
      <c r="I907" s="801"/>
      <c r="J907" s="654"/>
      <c r="K907" s="654"/>
      <c r="L907" s="654"/>
    </row>
    <row r="908" spans="2:12" ht="14.25" customHeight="1" x14ac:dyDescent="0.35">
      <c r="B908" s="676"/>
      <c r="C908" s="676"/>
      <c r="D908" s="676"/>
      <c r="E908" s="676"/>
      <c r="F908" s="676"/>
      <c r="G908" s="676"/>
      <c r="H908" s="677"/>
      <c r="I908" s="801"/>
      <c r="J908" s="654"/>
      <c r="K908" s="654"/>
      <c r="L908" s="654"/>
    </row>
    <row r="909" spans="2:12" ht="14.25" customHeight="1" x14ac:dyDescent="0.35">
      <c r="B909" s="676"/>
      <c r="C909" s="676"/>
      <c r="D909" s="676"/>
      <c r="E909" s="676"/>
      <c r="F909" s="676"/>
      <c r="G909" s="676"/>
      <c r="H909" s="677"/>
      <c r="I909" s="801"/>
      <c r="J909" s="654"/>
      <c r="K909" s="654"/>
      <c r="L909" s="654"/>
    </row>
    <row r="910" spans="2:12" ht="14.25" customHeight="1" x14ac:dyDescent="0.35">
      <c r="B910" s="676"/>
      <c r="C910" s="676"/>
      <c r="D910" s="676"/>
      <c r="E910" s="676"/>
      <c r="F910" s="676"/>
      <c r="G910" s="676"/>
      <c r="H910" s="677"/>
      <c r="I910" s="801"/>
      <c r="J910" s="654"/>
      <c r="K910" s="654"/>
      <c r="L910" s="654"/>
    </row>
    <row r="911" spans="2:12" ht="14.25" customHeight="1" x14ac:dyDescent="0.35">
      <c r="B911" s="676"/>
      <c r="C911" s="676"/>
      <c r="D911" s="676"/>
      <c r="E911" s="676"/>
      <c r="F911" s="676"/>
      <c r="G911" s="676"/>
      <c r="H911" s="677"/>
      <c r="I911" s="801"/>
      <c r="J911" s="654"/>
      <c r="K911" s="654"/>
      <c r="L911" s="654"/>
    </row>
    <row r="912" spans="2:12" ht="14.25" customHeight="1" x14ac:dyDescent="0.35">
      <c r="B912" s="676"/>
      <c r="C912" s="676"/>
      <c r="D912" s="676"/>
      <c r="E912" s="676"/>
      <c r="F912" s="676"/>
      <c r="G912" s="676"/>
      <c r="H912" s="677"/>
      <c r="I912" s="801"/>
      <c r="J912" s="654"/>
      <c r="K912" s="654"/>
      <c r="L912" s="654"/>
    </row>
    <row r="913" spans="2:12" ht="14.25" customHeight="1" x14ac:dyDescent="0.35">
      <c r="B913" s="676"/>
      <c r="C913" s="676"/>
      <c r="D913" s="676"/>
      <c r="E913" s="676"/>
      <c r="F913" s="676"/>
      <c r="G913" s="676"/>
      <c r="H913" s="677"/>
      <c r="I913" s="801"/>
      <c r="J913" s="654"/>
      <c r="K913" s="654"/>
      <c r="L913" s="654"/>
    </row>
    <row r="914" spans="2:12" ht="14.25" customHeight="1" x14ac:dyDescent="0.35">
      <c r="B914" s="676"/>
      <c r="C914" s="676"/>
      <c r="D914" s="676"/>
      <c r="E914" s="676"/>
      <c r="F914" s="676"/>
      <c r="G914" s="676"/>
      <c r="H914" s="677"/>
      <c r="I914" s="801"/>
      <c r="J914" s="654"/>
      <c r="K914" s="654"/>
      <c r="L914" s="654"/>
    </row>
    <row r="915" spans="2:12" ht="14.25" customHeight="1" x14ac:dyDescent="0.35">
      <c r="B915" s="676"/>
      <c r="C915" s="676"/>
      <c r="D915" s="676"/>
      <c r="E915" s="676"/>
      <c r="F915" s="676"/>
      <c r="G915" s="676"/>
      <c r="H915" s="677"/>
      <c r="I915" s="801"/>
      <c r="J915" s="654"/>
      <c r="K915" s="654"/>
      <c r="L915" s="654"/>
    </row>
    <row r="916" spans="2:12" ht="14.25" customHeight="1" x14ac:dyDescent="0.35">
      <c r="B916" s="676"/>
      <c r="C916" s="676"/>
      <c r="D916" s="676"/>
      <c r="E916" s="676"/>
      <c r="F916" s="676"/>
      <c r="G916" s="676"/>
      <c r="H916" s="677"/>
      <c r="I916" s="801"/>
      <c r="J916" s="654"/>
      <c r="K916" s="654"/>
      <c r="L916" s="654"/>
    </row>
    <row r="917" spans="2:12" ht="14.25" customHeight="1" x14ac:dyDescent="0.35">
      <c r="B917" s="676"/>
      <c r="C917" s="676"/>
      <c r="D917" s="676"/>
      <c r="E917" s="676"/>
      <c r="F917" s="676"/>
      <c r="G917" s="676"/>
      <c r="H917" s="677"/>
      <c r="I917" s="801"/>
      <c r="J917" s="654"/>
      <c r="K917" s="654"/>
      <c r="L917" s="654"/>
    </row>
    <row r="918" spans="2:12" ht="14.25" customHeight="1" x14ac:dyDescent="0.35">
      <c r="B918" s="676"/>
      <c r="C918" s="676"/>
      <c r="D918" s="676"/>
      <c r="E918" s="676"/>
      <c r="F918" s="676"/>
      <c r="G918" s="676"/>
      <c r="H918" s="677"/>
      <c r="I918" s="801"/>
      <c r="J918" s="654"/>
      <c r="K918" s="654"/>
      <c r="L918" s="654"/>
    </row>
    <row r="919" spans="2:12" ht="14.25" customHeight="1" x14ac:dyDescent="0.35">
      <c r="B919" s="676"/>
      <c r="C919" s="676"/>
      <c r="D919" s="676"/>
      <c r="E919" s="676"/>
      <c r="F919" s="676"/>
      <c r="G919" s="676"/>
      <c r="H919" s="677"/>
      <c r="I919" s="801"/>
      <c r="J919" s="654"/>
      <c r="K919" s="654"/>
      <c r="L919" s="654"/>
    </row>
    <row r="920" spans="2:12" ht="14.25" customHeight="1" x14ac:dyDescent="0.35">
      <c r="B920" s="676"/>
      <c r="C920" s="676"/>
      <c r="D920" s="676"/>
      <c r="E920" s="676"/>
      <c r="F920" s="676"/>
      <c r="G920" s="676"/>
      <c r="H920" s="677"/>
      <c r="I920" s="801"/>
      <c r="J920" s="654"/>
      <c r="K920" s="654"/>
      <c r="L920" s="654"/>
    </row>
    <row r="921" spans="2:12" ht="14.25" customHeight="1" x14ac:dyDescent="0.35">
      <c r="B921" s="676"/>
      <c r="C921" s="676"/>
      <c r="D921" s="676"/>
      <c r="E921" s="676"/>
      <c r="F921" s="676"/>
      <c r="G921" s="676"/>
      <c r="H921" s="677"/>
      <c r="I921" s="801"/>
      <c r="J921" s="654"/>
      <c r="K921" s="654"/>
      <c r="L921" s="654"/>
    </row>
    <row r="922" spans="2:12" ht="14.25" customHeight="1" x14ac:dyDescent="0.35">
      <c r="B922" s="676"/>
      <c r="C922" s="676"/>
      <c r="D922" s="676"/>
      <c r="E922" s="676"/>
      <c r="F922" s="676"/>
      <c r="G922" s="676"/>
      <c r="H922" s="677"/>
      <c r="I922" s="801"/>
      <c r="J922" s="654"/>
      <c r="K922" s="654"/>
      <c r="L922" s="654"/>
    </row>
    <row r="923" spans="2:12" ht="14.25" customHeight="1" x14ac:dyDescent="0.35">
      <c r="B923" s="676"/>
      <c r="C923" s="676"/>
      <c r="D923" s="676"/>
      <c r="E923" s="676"/>
      <c r="F923" s="676"/>
      <c r="G923" s="676"/>
      <c r="H923" s="677"/>
      <c r="I923" s="801"/>
      <c r="J923" s="654"/>
      <c r="K923" s="654"/>
      <c r="L923" s="654"/>
    </row>
    <row r="924" spans="2:12" ht="14.25" customHeight="1" x14ac:dyDescent="0.35">
      <c r="B924" s="676"/>
      <c r="C924" s="676"/>
      <c r="D924" s="676"/>
      <c r="E924" s="676"/>
      <c r="F924" s="676"/>
      <c r="G924" s="676"/>
      <c r="H924" s="677"/>
      <c r="I924" s="801"/>
      <c r="J924" s="654"/>
      <c r="K924" s="654"/>
      <c r="L924" s="654"/>
    </row>
    <row r="925" spans="2:12" ht="14.25" customHeight="1" x14ac:dyDescent="0.35">
      <c r="B925" s="676"/>
      <c r="C925" s="676"/>
      <c r="D925" s="676"/>
      <c r="E925" s="676"/>
      <c r="F925" s="676"/>
      <c r="G925" s="676"/>
      <c r="H925" s="677"/>
      <c r="I925" s="801"/>
      <c r="J925" s="654"/>
      <c r="K925" s="654"/>
      <c r="L925" s="654"/>
    </row>
    <row r="926" spans="2:12" ht="14.25" customHeight="1" x14ac:dyDescent="0.35">
      <c r="B926" s="676"/>
      <c r="C926" s="676"/>
      <c r="D926" s="676"/>
      <c r="E926" s="676"/>
      <c r="F926" s="676"/>
      <c r="G926" s="676"/>
      <c r="H926" s="677"/>
      <c r="I926" s="801"/>
      <c r="J926" s="654"/>
      <c r="K926" s="654"/>
      <c r="L926" s="654"/>
    </row>
    <row r="927" spans="2:12" ht="14.25" customHeight="1" x14ac:dyDescent="0.35">
      <c r="B927" s="676"/>
      <c r="C927" s="676"/>
      <c r="D927" s="676"/>
      <c r="E927" s="676"/>
      <c r="F927" s="676"/>
      <c r="G927" s="676"/>
      <c r="H927" s="677"/>
      <c r="I927" s="801"/>
      <c r="J927" s="654"/>
      <c r="K927" s="654"/>
      <c r="L927" s="654"/>
    </row>
    <row r="928" spans="2:12" ht="14.25" customHeight="1" x14ac:dyDescent="0.35">
      <c r="B928" s="676"/>
      <c r="C928" s="676"/>
      <c r="D928" s="676"/>
      <c r="E928" s="676"/>
      <c r="F928" s="676"/>
      <c r="G928" s="676"/>
      <c r="H928" s="677"/>
      <c r="I928" s="801"/>
      <c r="J928" s="654"/>
      <c r="K928" s="654"/>
      <c r="L928" s="654"/>
    </row>
    <row r="929" spans="2:12" ht="14.25" customHeight="1" x14ac:dyDescent="0.35">
      <c r="B929" s="676"/>
      <c r="C929" s="676"/>
      <c r="D929" s="676"/>
      <c r="E929" s="676"/>
      <c r="F929" s="676"/>
      <c r="G929" s="676"/>
      <c r="H929" s="677"/>
      <c r="I929" s="801"/>
      <c r="J929" s="654"/>
      <c r="K929" s="654"/>
      <c r="L929" s="654"/>
    </row>
    <row r="930" spans="2:12" ht="14.25" customHeight="1" x14ac:dyDescent="0.35">
      <c r="B930" s="676"/>
      <c r="C930" s="676"/>
      <c r="D930" s="676"/>
      <c r="E930" s="676"/>
      <c r="F930" s="676"/>
      <c r="G930" s="676"/>
      <c r="H930" s="677"/>
      <c r="I930" s="801"/>
      <c r="J930" s="654"/>
      <c r="K930" s="654"/>
      <c r="L930" s="654"/>
    </row>
    <row r="931" spans="2:12" ht="14.25" customHeight="1" x14ac:dyDescent="0.35">
      <c r="B931" s="676"/>
      <c r="C931" s="676"/>
      <c r="D931" s="676"/>
      <c r="E931" s="676"/>
      <c r="F931" s="676"/>
      <c r="G931" s="676"/>
      <c r="H931" s="677"/>
      <c r="I931" s="801"/>
      <c r="J931" s="654"/>
      <c r="K931" s="654"/>
      <c r="L931" s="654"/>
    </row>
    <row r="932" spans="2:12" ht="14.25" customHeight="1" x14ac:dyDescent="0.35">
      <c r="B932" s="676"/>
      <c r="C932" s="676"/>
      <c r="D932" s="676"/>
      <c r="E932" s="676"/>
      <c r="F932" s="676"/>
      <c r="G932" s="676"/>
      <c r="H932" s="677"/>
      <c r="I932" s="801"/>
      <c r="J932" s="654"/>
      <c r="K932" s="654"/>
      <c r="L932" s="654"/>
    </row>
    <row r="933" spans="2:12" ht="14.25" customHeight="1" x14ac:dyDescent="0.35">
      <c r="B933" s="676"/>
      <c r="C933" s="676"/>
      <c r="D933" s="676"/>
      <c r="E933" s="676"/>
      <c r="F933" s="676"/>
      <c r="G933" s="676"/>
      <c r="H933" s="677"/>
      <c r="I933" s="801"/>
      <c r="J933" s="654"/>
      <c r="K933" s="654"/>
      <c r="L933" s="654"/>
    </row>
    <row r="934" spans="2:12" ht="14.25" customHeight="1" x14ac:dyDescent="0.35">
      <c r="B934" s="676"/>
      <c r="C934" s="676"/>
      <c r="D934" s="676"/>
      <c r="E934" s="676"/>
      <c r="F934" s="676"/>
      <c r="G934" s="676"/>
      <c r="H934" s="677"/>
      <c r="I934" s="801"/>
      <c r="J934" s="654"/>
      <c r="K934" s="654"/>
      <c r="L934" s="654"/>
    </row>
    <row r="935" spans="2:12" ht="14.25" customHeight="1" x14ac:dyDescent="0.35">
      <c r="B935" s="676"/>
      <c r="C935" s="676"/>
      <c r="D935" s="676"/>
      <c r="E935" s="676"/>
      <c r="F935" s="676"/>
      <c r="G935" s="676"/>
      <c r="H935" s="677"/>
      <c r="I935" s="801"/>
      <c r="J935" s="654"/>
      <c r="K935" s="654"/>
      <c r="L935" s="654"/>
    </row>
    <row r="936" spans="2:12" ht="14.25" customHeight="1" x14ac:dyDescent="0.35">
      <c r="B936" s="676"/>
      <c r="C936" s="676"/>
      <c r="D936" s="676"/>
      <c r="E936" s="676"/>
      <c r="F936" s="676"/>
      <c r="G936" s="676"/>
      <c r="H936" s="677"/>
      <c r="I936" s="801"/>
      <c r="J936" s="654"/>
      <c r="K936" s="654"/>
      <c r="L936" s="654"/>
    </row>
    <row r="937" spans="2:12" ht="14.25" customHeight="1" x14ac:dyDescent="0.35">
      <c r="B937" s="676"/>
      <c r="C937" s="676"/>
      <c r="D937" s="676"/>
      <c r="E937" s="676"/>
      <c r="F937" s="676"/>
      <c r="G937" s="676"/>
      <c r="H937" s="677"/>
      <c r="I937" s="801"/>
      <c r="J937" s="654"/>
      <c r="K937" s="654"/>
      <c r="L937" s="654"/>
    </row>
    <row r="938" spans="2:12" ht="14.25" customHeight="1" x14ac:dyDescent="0.35">
      <c r="B938" s="676"/>
      <c r="C938" s="676"/>
      <c r="D938" s="676"/>
      <c r="E938" s="676"/>
      <c r="F938" s="676"/>
      <c r="G938" s="676"/>
      <c r="H938" s="677"/>
      <c r="I938" s="801"/>
      <c r="J938" s="654"/>
      <c r="K938" s="654"/>
      <c r="L938" s="654"/>
    </row>
    <row r="939" spans="2:12" ht="14.25" customHeight="1" x14ac:dyDescent="0.35">
      <c r="B939" s="676"/>
      <c r="C939" s="676"/>
      <c r="D939" s="676"/>
      <c r="E939" s="676"/>
      <c r="F939" s="676"/>
      <c r="G939" s="676"/>
      <c r="H939" s="677"/>
      <c r="I939" s="801"/>
      <c r="J939" s="654"/>
      <c r="K939" s="654"/>
      <c r="L939" s="654"/>
    </row>
    <row r="940" spans="2:12" ht="14.25" customHeight="1" x14ac:dyDescent="0.35">
      <c r="B940" s="676"/>
      <c r="C940" s="676"/>
      <c r="D940" s="676"/>
      <c r="E940" s="676"/>
      <c r="F940" s="676"/>
      <c r="G940" s="676"/>
      <c r="H940" s="677"/>
      <c r="I940" s="801"/>
      <c r="J940" s="654"/>
      <c r="K940" s="654"/>
      <c r="L940" s="654"/>
    </row>
    <row r="941" spans="2:12" ht="14.25" customHeight="1" x14ac:dyDescent="0.35">
      <c r="B941" s="676"/>
      <c r="C941" s="676"/>
      <c r="D941" s="676"/>
      <c r="E941" s="676"/>
      <c r="F941" s="676"/>
      <c r="G941" s="676"/>
      <c r="H941" s="677"/>
      <c r="I941" s="801"/>
      <c r="J941" s="654"/>
      <c r="K941" s="654"/>
      <c r="L941" s="654"/>
    </row>
    <row r="942" spans="2:12" ht="14.25" customHeight="1" x14ac:dyDescent="0.35">
      <c r="B942" s="676"/>
      <c r="C942" s="676"/>
      <c r="D942" s="676"/>
      <c r="E942" s="676"/>
      <c r="F942" s="676"/>
      <c r="G942" s="676"/>
      <c r="H942" s="677"/>
      <c r="I942" s="801"/>
      <c r="J942" s="654"/>
      <c r="K942" s="654"/>
      <c r="L942" s="654"/>
    </row>
    <row r="943" spans="2:12" ht="14.25" customHeight="1" x14ac:dyDescent="0.35">
      <c r="B943" s="676"/>
      <c r="C943" s="676"/>
      <c r="D943" s="676"/>
      <c r="E943" s="676"/>
      <c r="F943" s="676"/>
      <c r="G943" s="676"/>
      <c r="H943" s="677"/>
      <c r="I943" s="801"/>
      <c r="J943" s="654"/>
      <c r="K943" s="654"/>
      <c r="L943" s="654"/>
    </row>
    <row r="944" spans="2:12" ht="14.25" customHeight="1" x14ac:dyDescent="0.35">
      <c r="B944" s="676"/>
      <c r="C944" s="676"/>
      <c r="D944" s="676"/>
      <c r="E944" s="676"/>
      <c r="F944" s="676"/>
      <c r="G944" s="676"/>
      <c r="H944" s="677"/>
      <c r="I944" s="801"/>
      <c r="J944" s="654"/>
      <c r="K944" s="654"/>
      <c r="L944" s="654"/>
    </row>
    <row r="945" spans="2:12" ht="14.25" customHeight="1" x14ac:dyDescent="0.35">
      <c r="B945" s="676"/>
      <c r="C945" s="676"/>
      <c r="D945" s="676"/>
      <c r="E945" s="676"/>
      <c r="F945" s="676"/>
      <c r="G945" s="676"/>
      <c r="H945" s="677"/>
      <c r="I945" s="801"/>
      <c r="J945" s="654"/>
      <c r="K945" s="654"/>
      <c r="L945" s="654"/>
    </row>
    <row r="946" spans="2:12" ht="14.25" customHeight="1" x14ac:dyDescent="0.35">
      <c r="B946" s="676"/>
      <c r="C946" s="676"/>
      <c r="D946" s="676"/>
      <c r="E946" s="676"/>
      <c r="F946" s="676"/>
      <c r="G946" s="676"/>
      <c r="H946" s="677"/>
      <c r="I946" s="801"/>
      <c r="J946" s="654"/>
      <c r="K946" s="654"/>
      <c r="L946" s="654"/>
    </row>
    <row r="947" spans="2:12" ht="14.25" customHeight="1" x14ac:dyDescent="0.35">
      <c r="B947" s="676"/>
      <c r="C947" s="676"/>
      <c r="D947" s="676"/>
      <c r="E947" s="676"/>
      <c r="F947" s="676"/>
      <c r="G947" s="676"/>
      <c r="H947" s="677"/>
      <c r="I947" s="801"/>
      <c r="J947" s="654"/>
      <c r="K947" s="654"/>
      <c r="L947" s="654"/>
    </row>
    <row r="948" spans="2:12" ht="14.25" customHeight="1" x14ac:dyDescent="0.35">
      <c r="B948" s="676"/>
      <c r="C948" s="676"/>
      <c r="D948" s="676"/>
      <c r="E948" s="676"/>
      <c r="F948" s="676"/>
      <c r="G948" s="676"/>
      <c r="H948" s="677"/>
      <c r="I948" s="801"/>
      <c r="J948" s="654"/>
      <c r="K948" s="654"/>
      <c r="L948" s="654"/>
    </row>
    <row r="949" spans="2:12" ht="14.25" customHeight="1" x14ac:dyDescent="0.35">
      <c r="B949" s="676"/>
      <c r="C949" s="676"/>
      <c r="D949" s="676"/>
      <c r="E949" s="676"/>
      <c r="F949" s="676"/>
      <c r="G949" s="676"/>
      <c r="H949" s="677"/>
      <c r="I949" s="801"/>
      <c r="J949" s="654"/>
      <c r="K949" s="654"/>
      <c r="L949" s="654"/>
    </row>
    <row r="950" spans="2:12" ht="14.25" customHeight="1" x14ac:dyDescent="0.35">
      <c r="B950" s="676"/>
      <c r="C950" s="676"/>
      <c r="D950" s="676"/>
      <c r="E950" s="676"/>
      <c r="F950" s="676"/>
      <c r="G950" s="676"/>
      <c r="H950" s="677"/>
      <c r="I950" s="801"/>
      <c r="J950" s="654"/>
      <c r="K950" s="654"/>
      <c r="L950" s="654"/>
    </row>
    <row r="951" spans="2:12" ht="14.25" customHeight="1" x14ac:dyDescent="0.35">
      <c r="B951" s="676"/>
      <c r="C951" s="676"/>
      <c r="D951" s="676"/>
      <c r="E951" s="676"/>
      <c r="F951" s="676"/>
      <c r="G951" s="676"/>
      <c r="H951" s="677"/>
      <c r="I951" s="801"/>
      <c r="J951" s="654"/>
      <c r="K951" s="654"/>
      <c r="L951" s="654"/>
    </row>
    <row r="952" spans="2:12" ht="14.25" customHeight="1" x14ac:dyDescent="0.35">
      <c r="B952" s="676"/>
      <c r="C952" s="676"/>
      <c r="D952" s="676"/>
      <c r="E952" s="676"/>
      <c r="F952" s="676"/>
      <c r="G952" s="676"/>
      <c r="H952" s="677"/>
      <c r="I952" s="801"/>
      <c r="J952" s="654"/>
      <c r="K952" s="654"/>
      <c r="L952" s="654"/>
    </row>
    <row r="953" spans="2:12" ht="14.25" customHeight="1" x14ac:dyDescent="0.35">
      <c r="B953" s="676"/>
      <c r="C953" s="676"/>
      <c r="D953" s="676"/>
      <c r="E953" s="676"/>
      <c r="F953" s="676"/>
      <c r="G953" s="676"/>
      <c r="H953" s="677"/>
      <c r="I953" s="801"/>
      <c r="J953" s="654"/>
      <c r="K953" s="654"/>
      <c r="L953" s="654"/>
    </row>
    <row r="954" spans="2:12" ht="14.25" customHeight="1" x14ac:dyDescent="0.35">
      <c r="B954" s="676"/>
      <c r="C954" s="676"/>
      <c r="D954" s="676"/>
      <c r="E954" s="676"/>
      <c r="F954" s="676"/>
      <c r="G954" s="676"/>
      <c r="H954" s="677"/>
      <c r="I954" s="801"/>
      <c r="J954" s="654"/>
      <c r="K954" s="654"/>
      <c r="L954" s="654"/>
    </row>
    <row r="955" spans="2:12" ht="14.25" customHeight="1" x14ac:dyDescent="0.35">
      <c r="B955" s="676"/>
      <c r="C955" s="676"/>
      <c r="D955" s="676"/>
      <c r="E955" s="676"/>
      <c r="F955" s="676"/>
      <c r="G955" s="676"/>
      <c r="H955" s="677"/>
      <c r="I955" s="801"/>
      <c r="J955" s="654"/>
      <c r="K955" s="654"/>
      <c r="L955" s="654"/>
    </row>
    <row r="956" spans="2:12" ht="14.25" customHeight="1" x14ac:dyDescent="0.35">
      <c r="B956" s="676"/>
      <c r="C956" s="676"/>
      <c r="D956" s="676"/>
      <c r="E956" s="676"/>
      <c r="F956" s="676"/>
      <c r="G956" s="676"/>
      <c r="H956" s="677"/>
      <c r="I956" s="801"/>
      <c r="J956" s="654"/>
      <c r="K956" s="654"/>
      <c r="L956" s="654"/>
    </row>
    <row r="957" spans="2:12" ht="14.25" customHeight="1" x14ac:dyDescent="0.35">
      <c r="B957" s="676"/>
      <c r="C957" s="676"/>
      <c r="D957" s="676"/>
      <c r="E957" s="676"/>
      <c r="F957" s="676"/>
      <c r="G957" s="676"/>
      <c r="H957" s="677"/>
      <c r="I957" s="801"/>
      <c r="J957" s="654"/>
      <c r="K957" s="654"/>
      <c r="L957" s="654"/>
    </row>
    <row r="958" spans="2:12" ht="14.25" customHeight="1" x14ac:dyDescent="0.35">
      <c r="B958" s="676"/>
      <c r="C958" s="676"/>
      <c r="D958" s="676"/>
      <c r="E958" s="676"/>
      <c r="F958" s="676"/>
      <c r="G958" s="676"/>
      <c r="H958" s="677"/>
      <c r="I958" s="801"/>
      <c r="J958" s="654"/>
      <c r="K958" s="654"/>
      <c r="L958" s="654"/>
    </row>
    <row r="959" spans="2:12" ht="14.25" customHeight="1" x14ac:dyDescent="0.35">
      <c r="B959" s="676"/>
      <c r="C959" s="676"/>
      <c r="D959" s="676"/>
      <c r="E959" s="676"/>
      <c r="F959" s="676"/>
      <c r="G959" s="676"/>
      <c r="H959" s="677"/>
      <c r="I959" s="801"/>
      <c r="J959" s="654"/>
      <c r="K959" s="654"/>
      <c r="L959" s="654"/>
    </row>
    <row r="960" spans="2:12" ht="14.25" customHeight="1" x14ac:dyDescent="0.35">
      <c r="B960" s="676"/>
      <c r="C960" s="676"/>
      <c r="D960" s="676"/>
      <c r="E960" s="676"/>
      <c r="F960" s="676"/>
      <c r="G960" s="676"/>
      <c r="H960" s="677"/>
      <c r="I960" s="801"/>
      <c r="J960" s="654"/>
      <c r="K960" s="654"/>
      <c r="L960" s="654"/>
    </row>
    <row r="961" spans="2:12" ht="14.25" customHeight="1" x14ac:dyDescent="0.35">
      <c r="B961" s="676"/>
      <c r="C961" s="676"/>
      <c r="D961" s="676"/>
      <c r="E961" s="676"/>
      <c r="F961" s="676"/>
      <c r="G961" s="676"/>
      <c r="H961" s="677"/>
      <c r="I961" s="801"/>
      <c r="J961" s="654"/>
      <c r="K961" s="654"/>
      <c r="L961" s="654"/>
    </row>
    <row r="962" spans="2:12" ht="14.25" customHeight="1" x14ac:dyDescent="0.35">
      <c r="B962" s="676"/>
      <c r="C962" s="676"/>
      <c r="D962" s="676"/>
      <c r="E962" s="676"/>
      <c r="F962" s="676"/>
      <c r="G962" s="676"/>
      <c r="H962" s="677"/>
      <c r="I962" s="801"/>
      <c r="J962" s="654"/>
      <c r="K962" s="654"/>
      <c r="L962" s="654"/>
    </row>
    <row r="963" spans="2:12" ht="14.25" customHeight="1" x14ac:dyDescent="0.35">
      <c r="B963" s="676"/>
      <c r="C963" s="676"/>
      <c r="D963" s="676"/>
      <c r="E963" s="676"/>
      <c r="F963" s="676"/>
      <c r="G963" s="676"/>
      <c r="H963" s="677"/>
      <c r="I963" s="801"/>
      <c r="J963" s="654"/>
      <c r="K963" s="654"/>
      <c r="L963" s="654"/>
    </row>
    <row r="964" spans="2:12" ht="14.25" customHeight="1" x14ac:dyDescent="0.35">
      <c r="B964" s="676"/>
      <c r="C964" s="676"/>
      <c r="D964" s="676"/>
      <c r="E964" s="676"/>
      <c r="F964" s="676"/>
      <c r="G964" s="676"/>
      <c r="H964" s="677"/>
      <c r="I964" s="801"/>
      <c r="J964" s="654"/>
      <c r="K964" s="654"/>
      <c r="L964" s="654"/>
    </row>
    <row r="965" spans="2:12" ht="14.25" customHeight="1" x14ac:dyDescent="0.35">
      <c r="B965" s="676"/>
      <c r="C965" s="676"/>
      <c r="D965" s="676"/>
      <c r="E965" s="676"/>
      <c r="F965" s="676"/>
      <c r="G965" s="676"/>
      <c r="H965" s="677"/>
      <c r="I965" s="801"/>
      <c r="J965" s="654"/>
      <c r="K965" s="654"/>
      <c r="L965" s="654"/>
    </row>
    <row r="966" spans="2:12" ht="14.25" customHeight="1" x14ac:dyDescent="0.35">
      <c r="B966" s="676"/>
      <c r="C966" s="676"/>
      <c r="D966" s="676"/>
      <c r="E966" s="676"/>
      <c r="F966" s="676"/>
      <c r="G966" s="676"/>
      <c r="H966" s="677"/>
      <c r="I966" s="801"/>
      <c r="J966" s="654"/>
      <c r="K966" s="654"/>
      <c r="L966" s="654"/>
    </row>
    <row r="967" spans="2:12" ht="14.25" customHeight="1" x14ac:dyDescent="0.35">
      <c r="B967" s="676"/>
      <c r="C967" s="676"/>
      <c r="D967" s="676"/>
      <c r="E967" s="676"/>
      <c r="F967" s="676"/>
      <c r="G967" s="676"/>
      <c r="H967" s="677"/>
      <c r="I967" s="801"/>
      <c r="J967" s="654"/>
      <c r="K967" s="654"/>
      <c r="L967" s="654"/>
    </row>
    <row r="968" spans="2:12" ht="14.25" customHeight="1" x14ac:dyDescent="0.35">
      <c r="B968" s="676"/>
      <c r="C968" s="676"/>
      <c r="D968" s="676"/>
      <c r="E968" s="676"/>
      <c r="F968" s="676"/>
      <c r="G968" s="676"/>
      <c r="H968" s="677"/>
      <c r="I968" s="801"/>
      <c r="J968" s="654"/>
      <c r="K968" s="654"/>
      <c r="L968" s="654"/>
    </row>
    <row r="969" spans="2:12" ht="14.25" customHeight="1" x14ac:dyDescent="0.35">
      <c r="B969" s="676"/>
      <c r="C969" s="676"/>
      <c r="D969" s="676"/>
      <c r="E969" s="676"/>
      <c r="F969" s="676"/>
      <c r="G969" s="676"/>
      <c r="H969" s="677"/>
      <c r="I969" s="801"/>
      <c r="J969" s="654"/>
      <c r="K969" s="654"/>
      <c r="L969" s="654"/>
    </row>
    <row r="970" spans="2:12" ht="14.25" customHeight="1" x14ac:dyDescent="0.35">
      <c r="B970" s="676"/>
      <c r="C970" s="676"/>
      <c r="D970" s="676"/>
      <c r="E970" s="676"/>
      <c r="F970" s="676"/>
      <c r="G970" s="676"/>
      <c r="H970" s="677"/>
      <c r="I970" s="801"/>
      <c r="J970" s="654"/>
      <c r="K970" s="654"/>
      <c r="L970" s="654"/>
    </row>
    <row r="971" spans="2:12" ht="14.25" customHeight="1" x14ac:dyDescent="0.35">
      <c r="B971" s="676"/>
      <c r="C971" s="676"/>
      <c r="D971" s="676"/>
      <c r="E971" s="676"/>
      <c r="F971" s="676"/>
      <c r="G971" s="676"/>
      <c r="H971" s="677"/>
      <c r="I971" s="801"/>
      <c r="J971" s="654"/>
      <c r="K971" s="654"/>
      <c r="L971" s="654"/>
    </row>
    <row r="972" spans="2:12" ht="14.25" customHeight="1" x14ac:dyDescent="0.35">
      <c r="B972" s="676"/>
      <c r="C972" s="676"/>
      <c r="D972" s="676"/>
      <c r="E972" s="676"/>
      <c r="F972" s="676"/>
      <c r="G972" s="676"/>
      <c r="H972" s="677"/>
      <c r="I972" s="801"/>
      <c r="J972" s="654"/>
      <c r="K972" s="654"/>
      <c r="L972" s="654"/>
    </row>
    <row r="973" spans="2:12" ht="14.25" customHeight="1" x14ac:dyDescent="0.35">
      <c r="B973" s="676"/>
      <c r="C973" s="676"/>
      <c r="D973" s="676"/>
      <c r="E973" s="676"/>
      <c r="F973" s="676"/>
      <c r="G973" s="676"/>
      <c r="H973" s="677"/>
      <c r="I973" s="801"/>
      <c r="J973" s="654"/>
      <c r="K973" s="654"/>
      <c r="L973" s="654"/>
    </row>
    <row r="974" spans="2:12" ht="14.25" customHeight="1" x14ac:dyDescent="0.35">
      <c r="B974" s="676"/>
      <c r="C974" s="676"/>
      <c r="D974" s="676"/>
      <c r="E974" s="676"/>
      <c r="F974" s="676"/>
      <c r="G974" s="676"/>
      <c r="H974" s="677"/>
      <c r="I974" s="801"/>
      <c r="J974" s="654"/>
      <c r="K974" s="654"/>
      <c r="L974" s="654"/>
    </row>
    <row r="975" spans="2:12" ht="14.25" customHeight="1" x14ac:dyDescent="0.35">
      <c r="B975" s="676"/>
      <c r="C975" s="676"/>
      <c r="D975" s="676"/>
      <c r="E975" s="676"/>
      <c r="F975" s="676"/>
      <c r="G975" s="676"/>
      <c r="H975" s="677"/>
      <c r="I975" s="801"/>
      <c r="J975" s="654"/>
      <c r="K975" s="654"/>
      <c r="L975" s="654"/>
    </row>
    <row r="976" spans="2:12" ht="14.25" customHeight="1" x14ac:dyDescent="0.35">
      <c r="B976" s="676"/>
      <c r="C976" s="676"/>
      <c r="D976" s="676"/>
      <c r="E976" s="676"/>
      <c r="F976" s="676"/>
      <c r="G976" s="676"/>
      <c r="H976" s="677"/>
      <c r="I976" s="801"/>
      <c r="J976" s="654"/>
      <c r="K976" s="654"/>
      <c r="L976" s="654"/>
    </row>
    <row r="977" spans="2:12" ht="14.25" customHeight="1" x14ac:dyDescent="0.35">
      <c r="B977" s="676"/>
      <c r="C977" s="676"/>
      <c r="D977" s="676"/>
      <c r="E977" s="676"/>
      <c r="F977" s="676"/>
      <c r="G977" s="676"/>
      <c r="H977" s="677"/>
      <c r="I977" s="801"/>
      <c r="J977" s="654"/>
      <c r="K977" s="654"/>
      <c r="L977" s="654"/>
    </row>
    <row r="978" spans="2:12" ht="14.25" customHeight="1" x14ac:dyDescent="0.35">
      <c r="B978" s="676"/>
      <c r="C978" s="676"/>
      <c r="D978" s="676"/>
      <c r="E978" s="676"/>
      <c r="F978" s="676"/>
      <c r="G978" s="676"/>
      <c r="H978" s="677"/>
      <c r="I978" s="801"/>
      <c r="J978" s="654"/>
      <c r="K978" s="654"/>
      <c r="L978" s="654"/>
    </row>
    <row r="979" spans="2:12" ht="14.25" customHeight="1" x14ac:dyDescent="0.35">
      <c r="B979" s="676"/>
      <c r="C979" s="676"/>
      <c r="D979" s="676"/>
      <c r="E979" s="676"/>
      <c r="F979" s="676"/>
      <c r="G979" s="676"/>
      <c r="H979" s="677"/>
      <c r="I979" s="801"/>
      <c r="J979" s="654"/>
      <c r="K979" s="654"/>
      <c r="L979" s="654"/>
    </row>
    <row r="980" spans="2:12" ht="14.25" customHeight="1" x14ac:dyDescent="0.35">
      <c r="B980" s="676"/>
      <c r="C980" s="676"/>
      <c r="D980" s="676"/>
      <c r="E980" s="676"/>
      <c r="F980" s="676"/>
      <c r="G980" s="676"/>
      <c r="H980" s="677"/>
      <c r="I980" s="801"/>
      <c r="J980" s="654"/>
      <c r="K980" s="654"/>
      <c r="L980" s="654"/>
    </row>
    <row r="981" spans="2:12" ht="14.25" customHeight="1" x14ac:dyDescent="0.35">
      <c r="B981" s="676"/>
      <c r="C981" s="676"/>
      <c r="D981" s="676"/>
      <c r="E981" s="676"/>
      <c r="F981" s="676"/>
      <c r="G981" s="676"/>
      <c r="H981" s="677"/>
      <c r="I981" s="801"/>
      <c r="J981" s="654"/>
      <c r="K981" s="654"/>
      <c r="L981" s="654"/>
    </row>
    <row r="982" spans="2:12" ht="14.25" customHeight="1" x14ac:dyDescent="0.35">
      <c r="B982" s="676"/>
      <c r="C982" s="676"/>
      <c r="D982" s="676"/>
      <c r="E982" s="676"/>
      <c r="F982" s="676"/>
      <c r="G982" s="676"/>
      <c r="H982" s="677"/>
      <c r="I982" s="801"/>
      <c r="J982" s="654"/>
      <c r="K982" s="654"/>
      <c r="L982" s="654"/>
    </row>
    <row r="983" spans="2:12" ht="14.25" customHeight="1" x14ac:dyDescent="0.35">
      <c r="B983" s="676"/>
      <c r="C983" s="676"/>
      <c r="D983" s="676"/>
      <c r="E983" s="676"/>
      <c r="F983" s="676"/>
      <c r="G983" s="676"/>
      <c r="H983" s="677"/>
      <c r="I983" s="801"/>
      <c r="J983" s="654"/>
      <c r="K983" s="654"/>
      <c r="L983" s="654"/>
    </row>
    <row r="984" spans="2:12" ht="14.25" customHeight="1" x14ac:dyDescent="0.35">
      <c r="B984" s="676"/>
      <c r="C984" s="676"/>
      <c r="D984" s="676"/>
      <c r="E984" s="676"/>
      <c r="F984" s="676"/>
      <c r="G984" s="676"/>
      <c r="H984" s="677"/>
      <c r="I984" s="801"/>
      <c r="J984" s="654"/>
      <c r="K984" s="654"/>
      <c r="L984" s="654"/>
    </row>
    <row r="985" spans="2:12" ht="14.25" customHeight="1" x14ac:dyDescent="0.35">
      <c r="B985" s="676"/>
      <c r="C985" s="676"/>
      <c r="D985" s="676"/>
      <c r="E985" s="676"/>
      <c r="F985" s="676"/>
      <c r="G985" s="676"/>
      <c r="H985" s="677"/>
      <c r="I985" s="801"/>
      <c r="J985" s="654"/>
      <c r="K985" s="654"/>
      <c r="L985" s="654"/>
    </row>
    <row r="986" spans="2:12" ht="14.25" customHeight="1" x14ac:dyDescent="0.35">
      <c r="B986" s="676"/>
      <c r="C986" s="676"/>
      <c r="D986" s="676"/>
      <c r="E986" s="676"/>
      <c r="F986" s="676"/>
      <c r="G986" s="676"/>
      <c r="H986" s="677"/>
      <c r="I986" s="801"/>
      <c r="J986" s="654"/>
      <c r="K986" s="654"/>
      <c r="L986" s="654"/>
    </row>
    <row r="987" spans="2:12" ht="14.25" customHeight="1" x14ac:dyDescent="0.35">
      <c r="B987" s="676"/>
      <c r="C987" s="676"/>
      <c r="D987" s="676"/>
      <c r="E987" s="676"/>
      <c r="F987" s="676"/>
      <c r="G987" s="676"/>
      <c r="H987" s="677"/>
      <c r="I987" s="801"/>
      <c r="J987" s="654"/>
      <c r="K987" s="654"/>
      <c r="L987" s="654"/>
    </row>
    <row r="988" spans="2:12" ht="14.25" customHeight="1" x14ac:dyDescent="0.35">
      <c r="B988" s="676"/>
      <c r="C988" s="676"/>
      <c r="D988" s="676"/>
      <c r="E988" s="676"/>
      <c r="F988" s="676"/>
      <c r="G988" s="676"/>
      <c r="H988" s="677"/>
      <c r="I988" s="801"/>
      <c r="J988" s="654"/>
      <c r="K988" s="654"/>
      <c r="L988" s="654"/>
    </row>
    <row r="989" spans="2:12" ht="14.25" customHeight="1" x14ac:dyDescent="0.35">
      <c r="B989" s="676"/>
      <c r="C989" s="676"/>
      <c r="D989" s="676"/>
      <c r="E989" s="676"/>
      <c r="F989" s="676"/>
      <c r="G989" s="676"/>
      <c r="H989" s="677"/>
      <c r="I989" s="801"/>
      <c r="J989" s="654"/>
      <c r="K989" s="654"/>
      <c r="L989" s="654"/>
    </row>
    <row r="990" spans="2:12" ht="14.25" customHeight="1" x14ac:dyDescent="0.35">
      <c r="B990" s="676"/>
      <c r="C990" s="676"/>
      <c r="D990" s="676"/>
      <c r="E990" s="676"/>
      <c r="F990" s="676"/>
      <c r="G990" s="676"/>
      <c r="H990" s="677"/>
      <c r="I990" s="801"/>
      <c r="J990" s="654"/>
      <c r="K990" s="654"/>
      <c r="L990" s="654"/>
    </row>
    <row r="991" spans="2:12" ht="14.25" customHeight="1" x14ac:dyDescent="0.35">
      <c r="B991" s="676"/>
      <c r="C991" s="676"/>
      <c r="D991" s="676"/>
      <c r="E991" s="676"/>
      <c r="F991" s="676"/>
      <c r="G991" s="676"/>
      <c r="H991" s="677"/>
      <c r="I991" s="801"/>
      <c r="J991" s="654"/>
      <c r="K991" s="654"/>
      <c r="L991" s="654"/>
    </row>
    <row r="992" spans="2:12" ht="14.25" customHeight="1" x14ac:dyDescent="0.35">
      <c r="B992" s="676"/>
      <c r="C992" s="676"/>
      <c r="D992" s="676"/>
      <c r="E992" s="676"/>
      <c r="F992" s="676"/>
      <c r="G992" s="676"/>
      <c r="H992" s="677"/>
      <c r="I992" s="801"/>
      <c r="J992" s="654"/>
      <c r="K992" s="654"/>
      <c r="L992" s="654"/>
    </row>
    <row r="993" spans="9:12" ht="14.25" customHeight="1" x14ac:dyDescent="0.35">
      <c r="I993" s="801"/>
      <c r="J993" s="654"/>
      <c r="K993" s="654"/>
      <c r="L993" s="654"/>
    </row>
    <row r="994" spans="9:12" ht="14.25" customHeight="1" x14ac:dyDescent="0.35">
      <c r="I994" s="801"/>
      <c r="J994" s="654"/>
      <c r="K994" s="654"/>
      <c r="L994" s="654"/>
    </row>
    <row r="995" spans="9:12" ht="14.25" customHeight="1" x14ac:dyDescent="0.35">
      <c r="J995" s="654"/>
      <c r="K995" s="654"/>
      <c r="L995" s="654"/>
    </row>
    <row r="996" spans="9:12" ht="14.25" customHeight="1" x14ac:dyDescent="0.35">
      <c r="J996" s="654"/>
      <c r="K996" s="654"/>
      <c r="L996" s="654"/>
    </row>
    <row r="997" spans="9:12" ht="14.25" customHeight="1" x14ac:dyDescent="0.35">
      <c r="J997" s="654"/>
      <c r="K997" s="654"/>
      <c r="L997" s="654"/>
    </row>
    <row r="998" spans="9:12" ht="14.25" customHeight="1" x14ac:dyDescent="0.35">
      <c r="J998" s="654"/>
      <c r="K998" s="654"/>
      <c r="L998" s="654"/>
    </row>
    <row r="999" spans="9:12" ht="14.25" customHeight="1" x14ac:dyDescent="0.35">
      <c r="J999" s="654"/>
      <c r="K999" s="654"/>
      <c r="L999" s="654"/>
    </row>
    <row r="1000" spans="9:12" ht="14.25" customHeight="1" x14ac:dyDescent="0.35">
      <c r="J1000" s="654"/>
      <c r="K1000" s="654"/>
      <c r="L1000" s="654"/>
    </row>
    <row r="1001" spans="9:12" ht="14.25" customHeight="1" x14ac:dyDescent="0.35">
      <c r="J1001" s="654"/>
      <c r="K1001" s="654"/>
      <c r="L1001" s="654"/>
    </row>
    <row r="1002" spans="9:12" ht="14.25" customHeight="1" x14ac:dyDescent="0.35">
      <c r="J1002" s="654"/>
      <c r="K1002" s="654"/>
      <c r="L1002" s="654"/>
    </row>
    <row r="1003" spans="9:12" ht="14.25" customHeight="1" x14ac:dyDescent="0.35">
      <c r="J1003" s="654"/>
      <c r="K1003" s="654"/>
      <c r="L1003" s="654"/>
    </row>
    <row r="1004" spans="9:12" ht="14.25" customHeight="1" x14ac:dyDescent="0.35">
      <c r="J1004" s="654"/>
      <c r="K1004" s="654"/>
      <c r="L1004" s="654"/>
    </row>
    <row r="1005" spans="9:12" ht="14.25" customHeight="1" x14ac:dyDescent="0.35">
      <c r="J1005" s="654"/>
      <c r="K1005" s="654"/>
      <c r="L1005" s="654"/>
    </row>
    <row r="1006" spans="9:12" ht="14.25" customHeight="1" x14ac:dyDescent="0.35">
      <c r="J1006" s="654"/>
      <c r="K1006" s="654"/>
      <c r="L1006" s="654"/>
    </row>
    <row r="1007" spans="9:12" ht="14.25" customHeight="1" x14ac:dyDescent="0.35">
      <c r="J1007" s="654"/>
      <c r="K1007" s="654"/>
      <c r="L1007" s="654"/>
    </row>
    <row r="1008" spans="9:12" ht="14.25" customHeight="1" x14ac:dyDescent="0.35">
      <c r="J1008" s="654"/>
      <c r="K1008" s="654"/>
      <c r="L1008" s="654"/>
    </row>
    <row r="1009" spans="10:12" ht="14.25" customHeight="1" x14ac:dyDescent="0.35">
      <c r="J1009" s="654"/>
      <c r="K1009" s="654"/>
      <c r="L1009" s="654"/>
    </row>
    <row r="1010" spans="10:12" ht="14.25" customHeight="1" x14ac:dyDescent="0.35">
      <c r="J1010" s="654"/>
      <c r="K1010" s="654"/>
      <c r="L1010" s="654"/>
    </row>
  </sheetData>
  <mergeCells count="5">
    <mergeCell ref="C7:C8"/>
    <mergeCell ref="D7:D8"/>
    <mergeCell ref="E7:E8"/>
    <mergeCell ref="G7:H8"/>
    <mergeCell ref="F7:F8"/>
  </mergeCells>
  <hyperlinks>
    <hyperlink ref="D4" location="S3_V_Ev2" display="→ DESGLOSE EVENTOS 34 A 81" xr:uid="{00000000-0004-0000-1600-000000000000}"/>
    <hyperlink ref="B43:H43" location="V_EV_35º" display="35º" xr:uid="{00000000-0004-0000-1600-000001000000}"/>
    <hyperlink ref="B44:H44" location="V_EV_36º" display="36º" xr:uid="{00000000-0004-0000-1600-000002000000}"/>
    <hyperlink ref="B45:H45" location="V_EV_37º" display="37º" xr:uid="{00000000-0004-0000-1600-000003000000}"/>
    <hyperlink ref="B46:H46" location="V_EV_38º" display="38º" xr:uid="{00000000-0004-0000-1600-000004000000}"/>
    <hyperlink ref="B48:H48" location="V_EV_40º" display="40º" xr:uid="{00000000-0004-0000-1600-000005000000}"/>
    <hyperlink ref="B49:H49" location="V_EV_41º" display="41º" xr:uid="{00000000-0004-0000-1600-000006000000}"/>
    <hyperlink ref="B50:H50" location="V_EV_42º" display="42º" xr:uid="{00000000-0004-0000-1600-000007000000}"/>
    <hyperlink ref="B52:H52" location="V_EV_44º" display="44º" xr:uid="{00000000-0004-0000-1600-000008000000}"/>
    <hyperlink ref="B53:H53" location="V_EV_45º" display="45º" xr:uid="{00000000-0004-0000-1600-000009000000}"/>
    <hyperlink ref="B54:H54" location="V_EV_46º" display="46º" xr:uid="{00000000-0004-0000-1600-00000A000000}"/>
    <hyperlink ref="B55:H55" location="V_EV_47º" display="47º" xr:uid="{00000000-0004-0000-1600-00000B000000}"/>
    <hyperlink ref="B56:H56" location="V_EV_48º" display="48º" xr:uid="{00000000-0004-0000-1600-00000C000000}"/>
    <hyperlink ref="B57:H57" location="V_EV_49º" display="49º" xr:uid="{00000000-0004-0000-1600-00000D000000}"/>
    <hyperlink ref="B58:H58" location="V_EV_50º" display="50º" xr:uid="{00000000-0004-0000-1600-00000E000000}"/>
    <hyperlink ref="B59:H59" location="V_EV_51º" display="51º" xr:uid="{00000000-0004-0000-1600-00000F000000}"/>
    <hyperlink ref="B60:H60" location="V_EV_52º" display="52º" xr:uid="{00000000-0004-0000-1600-000010000000}"/>
    <hyperlink ref="B61:H61" location="V_EV_53º" display="53º" xr:uid="{00000000-0004-0000-1600-000011000000}"/>
    <hyperlink ref="B62:H62" location="V_EV_54º" display="54º" xr:uid="{00000000-0004-0000-1600-000012000000}"/>
    <hyperlink ref="B63:H63" location="V_EV_55º" display="55º" xr:uid="{00000000-0004-0000-1600-000013000000}"/>
    <hyperlink ref="B64:H64" location="V_EV_56º" display="56º" xr:uid="{00000000-0004-0000-1600-000014000000}"/>
    <hyperlink ref="B65:G65" location="V_EV_57º" display="57º" xr:uid="{00000000-0004-0000-1600-000015000000}"/>
    <hyperlink ref="B66:H66" location="V_EV_58º" display="58º" xr:uid="{00000000-0004-0000-1600-000016000000}"/>
    <hyperlink ref="B67:G67" location="V_EV_59º" display="59º" xr:uid="{00000000-0004-0000-1600-000017000000}"/>
    <hyperlink ref="B68:H68" location="V_EV_60º" display="60º" xr:uid="{00000000-0004-0000-1600-000018000000}"/>
    <hyperlink ref="B69:H69" location="V_EV_61º" display="61º" xr:uid="{00000000-0004-0000-1600-000019000000}"/>
    <hyperlink ref="B70:H70" location="V_EV_62º" display="62º" xr:uid="{00000000-0004-0000-1600-00001A000000}"/>
    <hyperlink ref="B71:H71" location="V_EV_63º" display="63º" xr:uid="{00000000-0004-0000-1600-00001B000000}"/>
    <hyperlink ref="B72:H72" location="V_EV_64º" display="64º" xr:uid="{00000000-0004-0000-1600-00001C000000}"/>
    <hyperlink ref="B73:G73" location="V_EV_65º" display="65º" xr:uid="{00000000-0004-0000-1600-00001D000000}"/>
    <hyperlink ref="B74:H74" location="V_EV_66º" display="66º" xr:uid="{00000000-0004-0000-1600-00001E000000}"/>
    <hyperlink ref="B75:H75" location="V_EV_67º" display="67º" xr:uid="{00000000-0004-0000-1600-00001F000000}"/>
    <hyperlink ref="B76:H76" location="V_EV_68º" display="68º" xr:uid="{00000000-0004-0000-1600-000020000000}"/>
    <hyperlink ref="B78:H78" location="V_EV_70º" display="70º" xr:uid="{00000000-0004-0000-1600-000021000000}"/>
    <hyperlink ref="B79:H79" location="V_EV_71º" display="71º" xr:uid="{00000000-0004-0000-1600-000022000000}"/>
    <hyperlink ref="B80:H80" location="V_EV_72º" display="72º" xr:uid="{00000000-0004-0000-1600-000023000000}"/>
    <hyperlink ref="B81:H81" location="V_EV_73º" display="73º" xr:uid="{00000000-0004-0000-1600-000024000000}"/>
    <hyperlink ref="B82:H82" location="V_EV_74º" display="74º" xr:uid="{00000000-0004-0000-1600-000025000000}"/>
    <hyperlink ref="B83:H83" location="V_EV_75º" display="75º" xr:uid="{00000000-0004-0000-1600-000026000000}"/>
    <hyperlink ref="B84" location="V_EV_74º" display="74º" xr:uid="{00000000-0004-0000-1600-000027000000}"/>
    <hyperlink ref="B86" location="V_EV_74º" display="74º" xr:uid="{00000000-0004-0000-1600-000028000000}"/>
    <hyperlink ref="B88" location="V_EV_74º" display="74º" xr:uid="{00000000-0004-0000-1600-000029000000}"/>
    <hyperlink ref="B85" location="V_EV_75º" display="75º" xr:uid="{00000000-0004-0000-1600-00002A000000}"/>
    <hyperlink ref="B87" location="V_EV_75º" display="75º" xr:uid="{00000000-0004-0000-1600-00002B000000}"/>
    <hyperlink ref="B89" location="V_EV_75º" display="75º" xr:uid="{00000000-0004-0000-1600-00002C000000}"/>
    <hyperlink ref="D84" location="V_EV_74º" display="74º" xr:uid="{00000000-0004-0000-1600-00002D000000}"/>
    <hyperlink ref="D85:D89" location="V_EV_74º" display="74º" xr:uid="{00000000-0004-0000-1600-00002E000000}"/>
    <hyperlink ref="B84:H84" location="V_EV_76º" display="76º" xr:uid="{00000000-0004-0000-1600-00002F000000}"/>
    <hyperlink ref="B85:H85" location="V_EV_77º" display="77º" xr:uid="{00000000-0004-0000-1600-000030000000}"/>
    <hyperlink ref="B86:H86" location="V_EV_78º" display="78º" xr:uid="{00000000-0004-0000-1600-000031000000}"/>
    <hyperlink ref="B88:H88" location="V_EV_80º" display="80º" xr:uid="{00000000-0004-0000-1600-000032000000}"/>
    <hyperlink ref="B89:H89" location="V_EV_81º" display="81º" xr:uid="{00000000-0004-0000-1600-000033000000}"/>
    <hyperlink ref="B42:H42" location="V_EV_34º" display="34º" xr:uid="{00000000-0004-0000-1600-000034000000}"/>
    <hyperlink ref="D92:D93" location="V_EV_74º" display="74º" xr:uid="{00000000-0004-0000-1600-000035000000}"/>
    <hyperlink ref="B90:H90" location="V_EV_82º" display="82º" xr:uid="{00000000-0004-0000-1600-000036000000}"/>
    <hyperlink ref="B91:H91" location="V_EV_83º" display="83º" xr:uid="{00000000-0004-0000-1600-000037000000}"/>
    <hyperlink ref="B95" location="V_EV_85º" display="85º" xr:uid="{00000000-0004-0000-1600-000038000000}"/>
    <hyperlink ref="B94" location="V_EV_84º" display="84º" xr:uid="{00000000-0004-0000-1600-000039000000}"/>
    <hyperlink ref="E94" location="V_EV_84º" display="84º" xr:uid="{00000000-0004-0000-1600-00003A000000}"/>
    <hyperlink ref="D94" location="V_EV_74º" display="74º" xr:uid="{00000000-0004-0000-1600-00003B000000}"/>
    <hyperlink ref="D95" location="V_EV_42º" display="42º" xr:uid="{00000000-0004-0000-1600-00003C000000}"/>
    <hyperlink ref="B94:H94" location="V_EV_86º" display="86º" xr:uid="{00000000-0004-0000-1600-00003D000000}"/>
    <hyperlink ref="B95:H95" location="V_EV_87º" display="87º" xr:uid="{00000000-0004-0000-1600-00003E000000}"/>
    <hyperlink ref="E47" location="V_EV_37º" display="37º" xr:uid="{00000000-0004-0000-1600-00003F000000}"/>
    <hyperlink ref="B47:G47" location="V_EV_39º" display="39º" xr:uid="{00000000-0004-0000-1600-000040000000}"/>
    <hyperlink ref="E51" location="V_EV_37º" display="37º" xr:uid="{00000000-0004-0000-1600-000041000000}"/>
    <hyperlink ref="B51:G51" location="V_EV_43º" display="43º" xr:uid="{00000000-0004-0000-1600-000042000000}"/>
    <hyperlink ref="G77" location="V_EV_69º" display="V_EV_69º" xr:uid="{00000000-0004-0000-1600-000043000000}"/>
    <hyperlink ref="G87" location="V_EV_79º" display="V_EV_79º" xr:uid="{00000000-0004-0000-1600-000044000000}"/>
    <hyperlink ref="B92:H92" location="V_EV_84º" display="84º" xr:uid="{00000000-0004-0000-1600-000045000000}"/>
    <hyperlink ref="B87:H87" location="V_EV_79º" display="79º" xr:uid="{00000000-0004-0000-1600-000046000000}"/>
    <hyperlink ref="B77:H77" location="V_EV_69º" display="69º" xr:uid="{00000000-0004-0000-1600-000047000000}"/>
    <hyperlink ref="B73:H73" location="V_EV_65º" display="65º" xr:uid="{00000000-0004-0000-1600-000048000000}"/>
    <hyperlink ref="B51:H51" location="V_EV_43º" display="43º" xr:uid="{00000000-0004-0000-1600-000049000000}"/>
    <hyperlink ref="B47:H47" location="V_EV_39º" display="39º" xr:uid="{00000000-0004-0000-1600-00004A000000}"/>
    <hyperlink ref="B93" location="V_EV_85º" display="85º" xr:uid="{F86FDFFF-7418-4269-8246-25E4F4C94B27}"/>
    <hyperlink ref="C93" location="V_EV_85º" display="Noviembre de 2023" xr:uid="{44C8105F-BCAF-4D71-BD48-4CFD5CE8DC6D}"/>
    <hyperlink ref="D93" location="V_EV_85º" display="Generalizado" xr:uid="{94C44000-6DDE-439D-86A2-74EE30046328}"/>
    <hyperlink ref="E93" location="V_EV_85º" display="TCA (Ciarán y Domingos)" xr:uid="{E0F0F030-9689-4423-A3ED-02B441D1CAFB}"/>
    <hyperlink ref="F93" location="V_EV_85º" display="V_EV_85º" xr:uid="{A6E0C764-D126-41D2-AD5D-44D750804792}"/>
    <hyperlink ref="G93" location="V_EV_85º" display="V_EV_85º" xr:uid="{F5F60780-59A3-4FE9-82A7-9B0ABA8E901B}"/>
    <hyperlink ref="B96" location="V_EV_88º" display="88º" xr:uid="{9BBE2A63-3DE4-4A51-A824-90DB9A749464}"/>
    <hyperlink ref="C96" location="V_EV_88º" display="Septiembre de 2025" xr:uid="{80681747-9481-4DDF-995E-88A027FBCB97}"/>
    <hyperlink ref="D96" location="V_EV_88º" display="Illes Balears, Aragón, Cdad. Valenciana, Murcia y Cataluña" xr:uid="{0E7F7469-8F8E-40C3-A675-88871F28F359}"/>
    <hyperlink ref="E96" location="V_EV_88º" display="Inundación (Gabrielle)" xr:uid="{56C9AD2F-3214-4270-8A34-D02FB656CD77}"/>
    <hyperlink ref="F96:G96" location="V_EV_88º" display="V_EV_88º" xr:uid="{364296D4-784A-44B4-B811-42F5AF2434C4}"/>
    <hyperlink ref="B96:H96" location="V_EV_88º" display="88º" xr:uid="{C3E7351C-A2E1-492E-B2FC-8FABBA9CDBDD}"/>
    <hyperlink ref="B97:H97" location="V_EV_89º" display="89º" xr:uid="{863A68F8-D648-4AEB-91AD-BD2CC6F136C4}"/>
    <hyperlink ref="B98:H98" location="V_EV_90º" display="90º" xr:uid="{A71260F2-A53C-4DA2-A474-C9FE8CFE2248}"/>
  </hyperlinks>
  <printOptions horizontalCentered="1"/>
  <pageMargins left="0.47244094488188981" right="0.43307086614173229" top="0.78740157480314965" bottom="0.35433070866141736" header="0" footer="0"/>
  <pageSetup paperSize="9" scale="10" fitToHeight="2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99"/>
  </sheetPr>
  <dimension ref="B1:AD1096"/>
  <sheetViews>
    <sheetView showGridLines="0" zoomScaleNormal="100" workbookViewId="0">
      <pane xSplit="1" ySplit="5" topLeftCell="B815" activePane="bottomRight" state="frozen"/>
      <selection pane="topRight" activeCell="B1" sqref="B1"/>
      <selection pane="bottomLeft" activeCell="A6" sqref="A6"/>
      <selection pane="bottomRight" activeCell="C826" sqref="C826"/>
    </sheetView>
  </sheetViews>
  <sheetFormatPr baseColWidth="10" defaultColWidth="13.453125" defaultRowHeight="15" customHeight="1" x14ac:dyDescent="0.35"/>
  <cols>
    <col min="1" max="1" width="15.1796875" style="656" customWidth="1"/>
    <col min="2" max="2" width="36.453125" style="656" customWidth="1"/>
    <col min="3" max="3" width="20.7265625" style="656" customWidth="1"/>
    <col min="4" max="4" width="16.7265625" style="656" customWidth="1"/>
    <col min="5" max="5" width="8.453125" style="656" customWidth="1"/>
    <col min="6" max="6" width="13.81640625" style="1226" customWidth="1"/>
    <col min="7" max="7" width="13.54296875" style="656" customWidth="1"/>
    <col min="8" max="8" width="41.26953125" style="656" customWidth="1"/>
    <col min="9" max="9" width="19.7265625" style="656" customWidth="1"/>
    <col min="10" max="10" width="19.81640625" style="656" customWidth="1"/>
    <col min="11" max="11" width="8.453125" style="656" customWidth="1"/>
    <col min="12" max="12" width="16.453125" style="656" bestFit="1" customWidth="1"/>
    <col min="13" max="13" width="18.81640625" style="656" customWidth="1"/>
    <col min="14" max="14" width="29.7265625" style="983" customWidth="1"/>
    <col min="15" max="15" width="21.453125" style="656" customWidth="1"/>
    <col min="16" max="16" width="20.453125" style="656" customWidth="1"/>
    <col min="17" max="17" width="17.81640625" style="656" bestFit="1" customWidth="1"/>
    <col min="18" max="28" width="12.81640625" style="656" customWidth="1"/>
    <col min="29" max="16384" width="13.453125" style="656"/>
  </cols>
  <sheetData>
    <row r="1" spans="2:28" ht="12.65" customHeight="1" x14ac:dyDescent="0.35"/>
    <row r="2" spans="2:28" ht="12.65" customHeight="1" x14ac:dyDescent="0.35"/>
    <row r="3" spans="2:28" ht="12.65" customHeight="1" x14ac:dyDescent="0.35"/>
    <row r="4" spans="2:28" ht="12.65" customHeight="1" x14ac:dyDescent="0.35">
      <c r="C4" s="1429" t="s">
        <v>601</v>
      </c>
      <c r="D4" s="1430"/>
    </row>
    <row r="5" spans="2:28" ht="12.65" customHeight="1" x14ac:dyDescent="0.35"/>
    <row r="6" spans="2:28" ht="16.5" customHeight="1" x14ac:dyDescent="0.35">
      <c r="B6" s="1428" t="s">
        <v>506</v>
      </c>
      <c r="C6" s="1428"/>
      <c r="D6" s="1428"/>
      <c r="E6" s="1428"/>
      <c r="F6" s="1428"/>
      <c r="G6" s="690"/>
      <c r="H6" s="690"/>
      <c r="I6" s="690"/>
      <c r="J6" s="690"/>
      <c r="K6" s="690"/>
      <c r="L6" s="690"/>
      <c r="M6" s="690"/>
      <c r="N6" s="972"/>
      <c r="O6" s="690"/>
      <c r="P6" s="690"/>
      <c r="Q6" s="690"/>
      <c r="R6" s="690"/>
      <c r="S6" s="654"/>
      <c r="T6" s="654"/>
      <c r="U6" s="654"/>
      <c r="V6" s="654"/>
      <c r="W6" s="654"/>
      <c r="X6" s="654"/>
      <c r="Y6" s="654"/>
      <c r="Z6" s="654"/>
      <c r="AA6" s="654"/>
      <c r="AB6" s="654"/>
    </row>
    <row r="7" spans="2:28" ht="16.5" customHeight="1" x14ac:dyDescent="0.35">
      <c r="B7" s="1423" t="s">
        <v>507</v>
      </c>
      <c r="C7" s="1423"/>
      <c r="D7" s="1423"/>
      <c r="E7" s="1423"/>
      <c r="F7" s="1423"/>
      <c r="G7" s="690"/>
      <c r="H7" s="1146"/>
      <c r="I7" s="1146"/>
      <c r="N7" s="972"/>
      <c r="O7" s="690"/>
      <c r="P7" s="690"/>
      <c r="Q7" s="690"/>
      <c r="R7" s="690"/>
      <c r="S7" s="654"/>
      <c r="T7" s="654"/>
      <c r="U7" s="654"/>
      <c r="V7" s="654"/>
      <c r="W7" s="654"/>
      <c r="X7" s="654"/>
      <c r="Y7" s="654"/>
      <c r="Z7" s="654"/>
      <c r="AA7" s="654"/>
      <c r="AB7" s="654"/>
    </row>
    <row r="8" spans="2:28" ht="16.5" customHeight="1" x14ac:dyDescent="0.35">
      <c r="B8" s="692" t="s">
        <v>12546</v>
      </c>
      <c r="C8" s="693"/>
      <c r="D8" s="693"/>
      <c r="E8" s="693"/>
      <c r="F8" s="1227"/>
      <c r="G8" s="690"/>
      <c r="H8" s="690"/>
      <c r="I8" s="690"/>
      <c r="N8" s="972"/>
      <c r="O8" s="690"/>
      <c r="P8" s="690"/>
      <c r="Q8" s="690"/>
      <c r="R8" s="690"/>
      <c r="S8" s="654"/>
      <c r="T8" s="654"/>
      <c r="U8" s="654"/>
      <c r="V8" s="654"/>
      <c r="W8" s="654"/>
      <c r="X8" s="654"/>
      <c r="Y8" s="654"/>
      <c r="Z8" s="654"/>
      <c r="AA8" s="654"/>
      <c r="AB8" s="654"/>
    </row>
    <row r="9" spans="2:28" ht="16.5" customHeight="1" x14ac:dyDescent="0.35">
      <c r="B9" s="694" t="s">
        <v>508</v>
      </c>
      <c r="C9" s="228" t="s">
        <v>12477</v>
      </c>
      <c r="D9" s="695" t="s">
        <v>109</v>
      </c>
      <c r="E9" s="695" t="s">
        <v>8</v>
      </c>
      <c r="F9" s="1228" t="s">
        <v>110</v>
      </c>
      <c r="G9" s="690"/>
      <c r="H9" s="690"/>
      <c r="I9" s="690"/>
      <c r="N9" s="972"/>
      <c r="O9" s="690"/>
      <c r="P9" s="690"/>
      <c r="Q9" s="690"/>
      <c r="R9" s="690"/>
      <c r="S9" s="654"/>
      <c r="T9" s="654"/>
      <c r="U9" s="654"/>
      <c r="V9" s="654"/>
      <c r="W9" s="654"/>
      <c r="X9" s="654"/>
      <c r="Y9" s="654"/>
      <c r="Z9" s="654"/>
      <c r="AA9" s="654"/>
      <c r="AB9" s="654"/>
    </row>
    <row r="10" spans="2:28" ht="16.5" customHeight="1" x14ac:dyDescent="0.35">
      <c r="B10" s="696" t="s">
        <v>740</v>
      </c>
      <c r="C10" s="1255">
        <v>192</v>
      </c>
      <c r="D10" s="699">
        <v>27637098.339999948</v>
      </c>
      <c r="E10" s="698">
        <v>43.066628274730618</v>
      </c>
      <c r="F10" s="699">
        <v>143943.22052083307</v>
      </c>
      <c r="G10" s="690"/>
      <c r="H10" s="690"/>
      <c r="I10" s="690"/>
      <c r="N10" s="972"/>
      <c r="O10" s="690"/>
      <c r="P10" s="690"/>
      <c r="Q10" s="690"/>
      <c r="R10" s="690"/>
      <c r="S10" s="654"/>
      <c r="T10" s="654"/>
      <c r="U10" s="654"/>
      <c r="V10" s="654"/>
      <c r="W10" s="654"/>
      <c r="X10" s="654"/>
      <c r="Y10" s="654"/>
      <c r="Z10" s="654"/>
      <c r="AA10" s="654"/>
      <c r="AB10" s="654"/>
    </row>
    <row r="11" spans="2:28" ht="16.5" customHeight="1" x14ac:dyDescent="0.35">
      <c r="B11" s="700" t="s">
        <v>509</v>
      </c>
      <c r="C11" s="1259">
        <v>1019</v>
      </c>
      <c r="D11" s="702">
        <v>32528594.27000013</v>
      </c>
      <c r="E11" s="701">
        <v>50.688999998891724</v>
      </c>
      <c r="F11" s="702">
        <v>31922.074847890217</v>
      </c>
      <c r="G11" s="690"/>
      <c r="H11" s="690"/>
      <c r="I11" s="690"/>
      <c r="N11" s="972"/>
      <c r="O11" s="690"/>
      <c r="P11" s="690"/>
      <c r="Q11" s="690"/>
      <c r="R11" s="690"/>
      <c r="S11" s="654"/>
      <c r="T11" s="654"/>
      <c r="U11" s="654"/>
      <c r="V11" s="654"/>
      <c r="W11" s="654"/>
      <c r="X11" s="654"/>
      <c r="Y11" s="654"/>
      <c r="Z11" s="654"/>
      <c r="AA11" s="654"/>
      <c r="AB11" s="654"/>
    </row>
    <row r="12" spans="2:28" ht="16.5" customHeight="1" x14ac:dyDescent="0.35">
      <c r="B12" s="696" t="s">
        <v>510</v>
      </c>
      <c r="C12" s="1255">
        <v>29</v>
      </c>
      <c r="D12" s="699">
        <v>3767561.4699999997</v>
      </c>
      <c r="E12" s="698">
        <v>5.8709553128393992</v>
      </c>
      <c r="F12" s="699">
        <v>129915.91275862067</v>
      </c>
      <c r="G12" s="690"/>
      <c r="H12" s="690"/>
      <c r="I12" s="690"/>
      <c r="N12" s="972"/>
      <c r="O12" s="690"/>
      <c r="P12" s="690"/>
      <c r="Q12" s="690"/>
      <c r="R12" s="690"/>
      <c r="S12" s="654"/>
      <c r="T12" s="654"/>
      <c r="U12" s="654"/>
      <c r="V12" s="654"/>
      <c r="W12" s="654"/>
      <c r="X12" s="654"/>
      <c r="Y12" s="654"/>
      <c r="Z12" s="654"/>
      <c r="AA12" s="654"/>
      <c r="AB12" s="654"/>
    </row>
    <row r="13" spans="2:28" ht="16.5" customHeight="1" x14ac:dyDescent="0.35">
      <c r="B13" s="704" t="s">
        <v>1</v>
      </c>
      <c r="C13" s="1257">
        <v>1</v>
      </c>
      <c r="D13" s="1247">
        <v>93.88</v>
      </c>
      <c r="E13" s="705">
        <v>1.4629231378389767E-4</v>
      </c>
      <c r="F13" s="706">
        <v>93.88</v>
      </c>
      <c r="G13" s="690"/>
      <c r="H13" s="690"/>
      <c r="I13" s="690"/>
      <c r="N13" s="972"/>
      <c r="O13" s="690"/>
      <c r="P13" s="690"/>
      <c r="Q13" s="690"/>
      <c r="R13" s="690"/>
      <c r="S13" s="654"/>
      <c r="T13" s="654"/>
      <c r="U13" s="654"/>
      <c r="V13" s="654"/>
      <c r="W13" s="654"/>
      <c r="X13" s="654"/>
      <c r="Y13" s="654"/>
      <c r="Z13" s="654"/>
      <c r="AA13" s="654"/>
      <c r="AB13" s="654"/>
    </row>
    <row r="14" spans="2:28" ht="16.5" customHeight="1" x14ac:dyDescent="0.35">
      <c r="B14" s="696" t="s">
        <v>511</v>
      </c>
      <c r="C14" s="1255">
        <v>9</v>
      </c>
      <c r="D14" s="699">
        <v>10745.82</v>
      </c>
      <c r="E14" s="698">
        <v>1.6745109408876049E-2</v>
      </c>
      <c r="F14" s="699">
        <v>1193.98</v>
      </c>
      <c r="G14" s="690"/>
      <c r="H14" s="690"/>
      <c r="I14" s="690"/>
      <c r="N14" s="972"/>
      <c r="O14" s="690"/>
      <c r="P14" s="690"/>
      <c r="Q14" s="690"/>
      <c r="R14" s="690"/>
      <c r="S14" s="654"/>
      <c r="T14" s="654"/>
      <c r="U14" s="654"/>
      <c r="V14" s="654"/>
      <c r="W14" s="654"/>
      <c r="X14" s="654"/>
      <c r="Y14" s="654"/>
      <c r="Z14" s="654"/>
      <c r="AA14" s="654"/>
      <c r="AB14" s="654"/>
    </row>
    <row r="15" spans="2:28" ht="16.5" customHeight="1" x14ac:dyDescent="0.35">
      <c r="B15" s="704" t="s">
        <v>9</v>
      </c>
      <c r="C15" s="1257">
        <v>13</v>
      </c>
      <c r="D15" s="1247">
        <v>31057.989999999998</v>
      </c>
      <c r="E15" s="705">
        <v>4.8397371309939888E-2</v>
      </c>
      <c r="F15" s="706">
        <v>2389.0761538461538</v>
      </c>
      <c r="G15" s="690"/>
      <c r="H15" s="690"/>
      <c r="I15" s="690"/>
      <c r="N15" s="972"/>
      <c r="O15" s="690"/>
      <c r="P15" s="690"/>
      <c r="Q15" s="690"/>
      <c r="R15" s="690"/>
      <c r="S15" s="654"/>
      <c r="T15" s="654"/>
      <c r="U15" s="654"/>
      <c r="V15" s="654"/>
      <c r="W15" s="654"/>
      <c r="X15" s="654"/>
      <c r="Y15" s="654"/>
      <c r="Z15" s="654"/>
      <c r="AA15" s="654"/>
      <c r="AB15" s="654"/>
    </row>
    <row r="16" spans="2:28" ht="16.5" customHeight="1" x14ac:dyDescent="0.35">
      <c r="B16" s="696" t="s">
        <v>3</v>
      </c>
      <c r="C16" s="1255">
        <v>1</v>
      </c>
      <c r="D16" s="699">
        <v>197734.39999999999</v>
      </c>
      <c r="E16" s="698">
        <v>0.30812764050565339</v>
      </c>
      <c r="F16" s="699">
        <v>197734.39999999999</v>
      </c>
      <c r="G16" s="690"/>
      <c r="H16" s="690"/>
      <c r="I16" s="690"/>
      <c r="N16" s="972"/>
      <c r="O16" s="690"/>
      <c r="P16" s="690"/>
      <c r="Q16" s="690"/>
      <c r="R16" s="690"/>
      <c r="S16" s="654"/>
      <c r="T16" s="654"/>
      <c r="U16" s="654"/>
      <c r="V16" s="654"/>
      <c r="W16" s="654"/>
      <c r="X16" s="654"/>
      <c r="Y16" s="654"/>
      <c r="Z16" s="654"/>
      <c r="AA16" s="654"/>
      <c r="AB16" s="654"/>
    </row>
    <row r="17" spans="2:30" ht="16.5" customHeight="1" x14ac:dyDescent="0.35">
      <c r="B17" s="707" t="s">
        <v>4</v>
      </c>
      <c r="C17" s="1258">
        <v>1264</v>
      </c>
      <c r="D17" s="710">
        <v>64172886.170000076</v>
      </c>
      <c r="E17" s="709">
        <v>100</v>
      </c>
      <c r="F17" s="710">
        <v>50769.688425632972</v>
      </c>
      <c r="G17" s="690"/>
      <c r="H17" s="690"/>
      <c r="I17" s="690"/>
      <c r="N17" s="972"/>
      <c r="O17" s="690"/>
      <c r="P17" s="690"/>
      <c r="Q17" s="690"/>
      <c r="R17" s="690"/>
      <c r="S17" s="654"/>
      <c r="T17" s="654"/>
      <c r="U17" s="654"/>
      <c r="V17" s="654"/>
      <c r="W17" s="654"/>
      <c r="X17" s="654"/>
      <c r="Y17" s="654"/>
      <c r="Z17" s="654"/>
      <c r="AA17" s="654"/>
      <c r="AB17" s="654"/>
    </row>
    <row r="18" spans="2:30" ht="16.5" customHeight="1" x14ac:dyDescent="0.35">
      <c r="B18" s="1067" t="s">
        <v>12478</v>
      </c>
      <c r="C18" s="712"/>
      <c r="D18" s="713"/>
      <c r="E18" s="714"/>
      <c r="F18" s="712"/>
      <c r="G18" s="690"/>
      <c r="H18" s="690"/>
      <c r="I18" s="690"/>
      <c r="J18" s="690"/>
      <c r="K18" s="703"/>
      <c r="L18" s="703"/>
      <c r="M18" s="703"/>
      <c r="N18" s="972"/>
      <c r="O18" s="690"/>
      <c r="P18" s="690"/>
      <c r="Q18" s="690"/>
      <c r="R18" s="690"/>
      <c r="S18" s="654"/>
      <c r="T18" s="654"/>
      <c r="U18" s="654"/>
      <c r="V18" s="654"/>
      <c r="W18" s="654"/>
      <c r="X18" s="654"/>
      <c r="Y18" s="654"/>
      <c r="Z18" s="654"/>
      <c r="AA18" s="654"/>
      <c r="AB18" s="654"/>
    </row>
    <row r="19" spans="2:30" ht="16.5" customHeight="1" x14ac:dyDescent="0.35">
      <c r="B19" s="693"/>
      <c r="C19" s="693"/>
      <c r="D19" s="693"/>
      <c r="E19" s="693"/>
      <c r="F19" s="1227"/>
      <c r="G19" s="690"/>
      <c r="H19" s="690"/>
      <c r="I19" s="690"/>
      <c r="J19" s="690"/>
      <c r="K19" s="690"/>
      <c r="L19" s="690"/>
      <c r="M19" s="690"/>
      <c r="N19" s="972"/>
      <c r="O19" s="690"/>
      <c r="P19" s="690"/>
      <c r="Q19" s="690"/>
      <c r="R19" s="690"/>
      <c r="S19" s="654"/>
      <c r="T19" s="654"/>
      <c r="U19" s="654"/>
      <c r="V19" s="654"/>
      <c r="W19" s="654"/>
      <c r="X19" s="654"/>
      <c r="Y19" s="654"/>
      <c r="Z19" s="654"/>
      <c r="AA19" s="654"/>
      <c r="AB19" s="654"/>
    </row>
    <row r="20" spans="2:30" ht="16.5" customHeight="1" x14ac:dyDescent="0.35">
      <c r="B20" s="693"/>
      <c r="C20" s="693"/>
      <c r="D20" s="693"/>
      <c r="E20" s="693"/>
      <c r="F20" s="1227"/>
      <c r="G20" s="690"/>
      <c r="H20" s="690"/>
      <c r="I20" s="690"/>
      <c r="J20" s="690"/>
      <c r="K20" s="690"/>
      <c r="L20" s="690"/>
      <c r="M20" s="690"/>
      <c r="N20" s="972"/>
      <c r="O20" s="690"/>
      <c r="P20" s="690"/>
      <c r="Q20" s="690"/>
      <c r="R20" s="690"/>
      <c r="S20" s="654"/>
      <c r="T20" s="654"/>
      <c r="U20" s="654"/>
      <c r="V20" s="654"/>
      <c r="W20" s="654"/>
      <c r="X20" s="654"/>
      <c r="Y20" s="654"/>
      <c r="Z20" s="654"/>
      <c r="AA20" s="654"/>
      <c r="AB20" s="654"/>
    </row>
    <row r="21" spans="2:30" ht="16.5" customHeight="1" x14ac:dyDescent="0.35">
      <c r="B21" s="693"/>
      <c r="C21" s="693"/>
      <c r="D21" s="693"/>
      <c r="E21" s="693"/>
      <c r="F21" s="1227"/>
      <c r="G21" s="690"/>
      <c r="H21" s="690"/>
      <c r="I21" s="690"/>
      <c r="J21" s="690"/>
      <c r="K21" s="690"/>
      <c r="L21" s="690"/>
      <c r="M21" s="690"/>
      <c r="N21" s="972"/>
      <c r="O21" s="690"/>
      <c r="P21" s="690"/>
      <c r="Q21" s="690"/>
      <c r="R21" s="690"/>
      <c r="S21" s="654"/>
      <c r="T21" s="654"/>
      <c r="U21" s="654"/>
      <c r="V21" s="654"/>
      <c r="W21" s="654"/>
      <c r="X21" s="654"/>
      <c r="Y21" s="654"/>
      <c r="Z21" s="654"/>
      <c r="AA21" s="654"/>
      <c r="AB21" s="654"/>
    </row>
    <row r="22" spans="2:30" ht="16.5" customHeight="1" x14ac:dyDescent="0.35">
      <c r="B22" s="1426" t="s">
        <v>512</v>
      </c>
      <c r="C22" s="1426"/>
      <c r="D22" s="1426"/>
      <c r="E22" s="1426"/>
      <c r="F22" s="1426"/>
      <c r="G22" s="690"/>
      <c r="H22" s="690"/>
      <c r="I22" s="690"/>
      <c r="J22" s="690"/>
      <c r="K22" s="690"/>
      <c r="L22" s="690"/>
      <c r="M22" s="690"/>
      <c r="N22" s="972"/>
      <c r="O22" s="690"/>
      <c r="P22" s="690"/>
      <c r="Q22" s="690"/>
      <c r="R22" s="690"/>
      <c r="S22" s="654"/>
      <c r="T22" s="654"/>
      <c r="U22" s="654"/>
      <c r="V22" s="654"/>
      <c r="W22" s="654"/>
      <c r="X22" s="654"/>
      <c r="Y22" s="654"/>
      <c r="Z22" s="654"/>
      <c r="AA22" s="654"/>
      <c r="AB22" s="654"/>
    </row>
    <row r="23" spans="2:30" ht="16.5" customHeight="1" x14ac:dyDescent="0.35">
      <c r="B23" s="1423" t="s">
        <v>513</v>
      </c>
      <c r="C23" s="1423"/>
      <c r="D23" s="1423"/>
      <c r="E23" s="1423"/>
      <c r="F23" s="1423"/>
      <c r="G23" s="690"/>
      <c r="H23" s="690"/>
      <c r="I23" s="690"/>
      <c r="J23" s="690"/>
      <c r="K23" s="690"/>
      <c r="L23" s="690"/>
      <c r="M23" s="690"/>
      <c r="N23" s="972"/>
      <c r="O23" s="690"/>
      <c r="P23" s="690"/>
      <c r="Q23" s="690"/>
      <c r="R23" s="690"/>
      <c r="S23" s="654"/>
      <c r="T23" s="654"/>
      <c r="U23" s="654"/>
      <c r="V23" s="654"/>
      <c r="W23" s="654"/>
      <c r="X23" s="654"/>
      <c r="Y23" s="654"/>
      <c r="Z23" s="654"/>
      <c r="AA23" s="654"/>
      <c r="AB23" s="654"/>
    </row>
    <row r="24" spans="2:30" ht="16.5" customHeight="1" x14ac:dyDescent="0.35">
      <c r="B24" s="692" t="s">
        <v>12546</v>
      </c>
      <c r="C24" s="693"/>
      <c r="D24" s="693"/>
      <c r="E24" s="693"/>
      <c r="F24" s="1227"/>
      <c r="G24" s="690"/>
      <c r="H24" s="690"/>
      <c r="I24" s="690"/>
      <c r="J24" s="690"/>
      <c r="K24" s="690"/>
      <c r="L24" s="690"/>
      <c r="M24" s="690"/>
      <c r="N24" s="972"/>
      <c r="O24" s="690"/>
      <c r="P24" s="690"/>
      <c r="Q24" s="690"/>
      <c r="R24" s="690"/>
      <c r="S24" s="690"/>
      <c r="T24" s="690"/>
      <c r="U24" s="654"/>
      <c r="V24" s="654"/>
      <c r="W24" s="654"/>
      <c r="X24" s="654"/>
      <c r="Y24" s="654"/>
      <c r="Z24" s="654"/>
      <c r="AA24" s="654"/>
      <c r="AB24" s="654"/>
      <c r="AC24" s="654"/>
      <c r="AD24" s="654"/>
    </row>
    <row r="25" spans="2:30" ht="16.5" customHeight="1" x14ac:dyDescent="0.35">
      <c r="B25" s="694" t="s">
        <v>7</v>
      </c>
      <c r="C25" s="228" t="s">
        <v>12477</v>
      </c>
      <c r="D25" s="695" t="s">
        <v>109</v>
      </c>
      <c r="E25" s="695" t="s">
        <v>8</v>
      </c>
      <c r="F25" s="1228" t="s">
        <v>110</v>
      </c>
      <c r="G25" s="690"/>
      <c r="H25" s="690"/>
      <c r="I25" s="690"/>
      <c r="J25" s="690"/>
      <c r="K25" s="690"/>
      <c r="L25" s="690"/>
      <c r="M25" s="690"/>
      <c r="N25" s="973"/>
      <c r="O25" s="715"/>
      <c r="P25" s="715"/>
      <c r="Q25" s="715"/>
      <c r="R25" s="715"/>
      <c r="S25" s="715"/>
      <c r="T25" s="715"/>
      <c r="U25" s="654"/>
      <c r="V25" s="654"/>
      <c r="W25" s="654"/>
      <c r="X25" s="654"/>
      <c r="Y25" s="654"/>
      <c r="Z25" s="654"/>
      <c r="AA25" s="654"/>
      <c r="AB25" s="654"/>
      <c r="AC25" s="654"/>
      <c r="AD25" s="654"/>
    </row>
    <row r="26" spans="2:30" ht="16.5" customHeight="1" x14ac:dyDescent="0.35">
      <c r="B26" s="716" t="s">
        <v>510</v>
      </c>
      <c r="C26" s="1255">
        <v>1427</v>
      </c>
      <c r="D26" s="699">
        <v>11908188.869999994</v>
      </c>
      <c r="E26" s="698">
        <v>41.747724359680255</v>
      </c>
      <c r="F26" s="699">
        <v>8344.9116117729463</v>
      </c>
      <c r="G26" s="690"/>
      <c r="H26" s="690"/>
      <c r="I26" s="690"/>
      <c r="J26" s="690"/>
      <c r="K26" s="690"/>
      <c r="L26" s="690"/>
      <c r="M26" s="690"/>
      <c r="N26" s="764"/>
      <c r="O26" s="717"/>
      <c r="P26" s="717"/>
      <c r="Q26" s="717"/>
      <c r="R26" s="717"/>
      <c r="S26" s="717"/>
      <c r="T26" s="717"/>
      <c r="U26" s="654"/>
      <c r="V26" s="654"/>
      <c r="W26" s="654"/>
      <c r="X26" s="654"/>
      <c r="Y26" s="654"/>
      <c r="Z26" s="654"/>
      <c r="AA26" s="654"/>
      <c r="AB26" s="654"/>
      <c r="AC26" s="654"/>
      <c r="AD26" s="654"/>
    </row>
    <row r="27" spans="2:30" ht="16.5" customHeight="1" x14ac:dyDescent="0.35">
      <c r="B27" s="704" t="s">
        <v>1</v>
      </c>
      <c r="C27" s="1256">
        <v>22</v>
      </c>
      <c r="D27" s="706">
        <v>418152.80999999994</v>
      </c>
      <c r="E27" s="705">
        <v>1.4659599744915497</v>
      </c>
      <c r="F27" s="706">
        <v>19006.945909090908</v>
      </c>
      <c r="G27" s="690"/>
      <c r="H27" s="690"/>
      <c r="I27" s="690"/>
      <c r="J27" s="690"/>
      <c r="K27" s="690"/>
      <c r="L27" s="690"/>
      <c r="M27" s="690"/>
      <c r="N27" s="764"/>
      <c r="O27" s="717"/>
      <c r="P27" s="717"/>
      <c r="Q27" s="717"/>
      <c r="R27" s="717"/>
      <c r="S27" s="717"/>
      <c r="T27" s="717"/>
      <c r="U27" s="654"/>
      <c r="V27" s="654"/>
      <c r="W27" s="654"/>
      <c r="X27" s="654"/>
      <c r="Y27" s="654"/>
      <c r="Z27" s="654"/>
      <c r="AA27" s="654"/>
      <c r="AB27" s="654"/>
      <c r="AC27" s="654"/>
      <c r="AD27" s="654"/>
    </row>
    <row r="28" spans="2:30" ht="16.5" customHeight="1" x14ac:dyDescent="0.35">
      <c r="B28" s="696" t="s">
        <v>511</v>
      </c>
      <c r="C28" s="1255">
        <v>358</v>
      </c>
      <c r="D28" s="699">
        <v>7284723.0599999959</v>
      </c>
      <c r="E28" s="698">
        <v>25.538779546203692</v>
      </c>
      <c r="F28" s="699">
        <v>20348.388435754179</v>
      </c>
      <c r="G28" s="690"/>
      <c r="H28" s="690"/>
      <c r="I28" s="690"/>
      <c r="J28" s="690"/>
      <c r="K28" s="690"/>
      <c r="L28" s="690"/>
      <c r="M28" s="690"/>
      <c r="N28" s="764"/>
      <c r="O28" s="717"/>
      <c r="P28" s="717"/>
      <c r="Q28" s="717"/>
      <c r="R28" s="717"/>
      <c r="S28" s="717"/>
      <c r="T28" s="717"/>
      <c r="U28" s="654"/>
      <c r="V28" s="654"/>
      <c r="W28" s="654"/>
      <c r="X28" s="654"/>
      <c r="Y28" s="654"/>
      <c r="Z28" s="654"/>
      <c r="AA28" s="654"/>
      <c r="AB28" s="654"/>
      <c r="AC28" s="654"/>
      <c r="AD28" s="654"/>
    </row>
    <row r="29" spans="2:30" ht="16.5" customHeight="1" x14ac:dyDescent="0.35">
      <c r="B29" s="704" t="s">
        <v>2</v>
      </c>
      <c r="C29" s="1257">
        <v>24</v>
      </c>
      <c r="D29" s="1247">
        <v>589120.50000000012</v>
      </c>
      <c r="E29" s="705">
        <v>2.065338442069657</v>
      </c>
      <c r="F29" s="706">
        <v>24546.687500000004</v>
      </c>
      <c r="G29" s="690"/>
      <c r="H29" s="690"/>
      <c r="I29" s="690"/>
      <c r="J29" s="690"/>
      <c r="K29" s="690"/>
      <c r="L29" s="690"/>
      <c r="M29" s="690"/>
      <c r="N29" s="764"/>
      <c r="O29" s="717"/>
      <c r="P29" s="717"/>
      <c r="Q29" s="717"/>
      <c r="R29" s="717"/>
      <c r="S29" s="717"/>
      <c r="T29" s="717"/>
      <c r="U29" s="654"/>
      <c r="V29" s="654"/>
      <c r="W29" s="654"/>
      <c r="X29" s="654"/>
      <c r="Y29" s="654"/>
      <c r="Z29" s="654"/>
      <c r="AA29" s="654"/>
      <c r="AB29" s="654"/>
      <c r="AC29" s="654"/>
      <c r="AD29" s="654"/>
    </row>
    <row r="30" spans="2:30" ht="16.5" customHeight="1" x14ac:dyDescent="0.35">
      <c r="B30" s="696" t="s">
        <v>9</v>
      </c>
      <c r="C30" s="1255">
        <v>1083</v>
      </c>
      <c r="D30" s="699">
        <v>7534048.2699999977</v>
      </c>
      <c r="E30" s="698">
        <v>26.41286377988779</v>
      </c>
      <c r="F30" s="699">
        <v>6956.6466020313919</v>
      </c>
      <c r="G30" s="690"/>
      <c r="H30" s="690"/>
      <c r="I30" s="690"/>
      <c r="J30" s="690"/>
      <c r="K30" s="690"/>
      <c r="L30" s="690"/>
      <c r="M30" s="690"/>
      <c r="N30" s="764"/>
      <c r="O30" s="717"/>
      <c r="P30" s="717"/>
      <c r="Q30" s="717"/>
      <c r="R30" s="717"/>
      <c r="S30" s="717"/>
      <c r="T30" s="717"/>
      <c r="U30" s="654"/>
      <c r="V30" s="654"/>
      <c r="W30" s="654"/>
      <c r="X30" s="654"/>
      <c r="Y30" s="654"/>
      <c r="Z30" s="654"/>
      <c r="AA30" s="654"/>
      <c r="AB30" s="654"/>
      <c r="AC30" s="654"/>
      <c r="AD30" s="654"/>
    </row>
    <row r="31" spans="2:30" ht="16.5" customHeight="1" x14ac:dyDescent="0.35">
      <c r="B31" s="704" t="s">
        <v>3</v>
      </c>
      <c r="C31" s="1257">
        <v>1</v>
      </c>
      <c r="D31" s="706">
        <v>789929.31</v>
      </c>
      <c r="E31" s="705">
        <v>2.7693338976670456</v>
      </c>
      <c r="F31" s="706">
        <v>789929.31</v>
      </c>
      <c r="G31" s="690"/>
      <c r="H31" s="690"/>
      <c r="I31" s="690"/>
      <c r="J31" s="690"/>
      <c r="K31" s="690"/>
      <c r="L31" s="690"/>
      <c r="M31" s="690"/>
      <c r="N31" s="764"/>
      <c r="O31" s="717"/>
      <c r="P31" s="717"/>
      <c r="Q31" s="717"/>
      <c r="R31" s="717"/>
      <c r="S31" s="717"/>
      <c r="T31" s="717"/>
      <c r="U31" s="654"/>
      <c r="V31" s="654"/>
      <c r="W31" s="654"/>
      <c r="X31" s="654"/>
      <c r="Y31" s="654"/>
      <c r="Z31" s="654"/>
      <c r="AA31" s="654"/>
      <c r="AB31" s="654"/>
      <c r="AC31" s="654"/>
      <c r="AD31" s="654"/>
    </row>
    <row r="32" spans="2:30" ht="16.5" customHeight="1" x14ac:dyDescent="0.35">
      <c r="B32" s="707" t="s">
        <v>4</v>
      </c>
      <c r="C32" s="1258">
        <v>2915</v>
      </c>
      <c r="D32" s="710">
        <v>28524162.819999989</v>
      </c>
      <c r="E32" s="709">
        <v>99.999999999999986</v>
      </c>
      <c r="F32" s="710">
        <v>9785.3045694682642</v>
      </c>
      <c r="G32" s="690"/>
      <c r="H32" s="690"/>
      <c r="I32" s="690"/>
      <c r="J32" s="690"/>
      <c r="K32" s="690"/>
      <c r="L32" s="690"/>
      <c r="M32" s="690"/>
      <c r="N32" s="764"/>
      <c r="O32" s="717"/>
      <c r="P32" s="717"/>
      <c r="Q32" s="717"/>
      <c r="R32" s="717"/>
      <c r="S32" s="717"/>
      <c r="T32" s="717"/>
      <c r="U32" s="654"/>
      <c r="V32" s="654"/>
      <c r="W32" s="654"/>
      <c r="X32" s="654"/>
      <c r="Y32" s="654"/>
      <c r="Z32" s="654"/>
      <c r="AA32" s="654"/>
      <c r="AB32" s="654"/>
      <c r="AC32" s="654"/>
      <c r="AD32" s="654"/>
    </row>
    <row r="33" spans="2:30" ht="16.5" customHeight="1" x14ac:dyDescent="0.35">
      <c r="B33" s="1067" t="s">
        <v>12478</v>
      </c>
      <c r="C33" s="1079"/>
      <c r="D33" s="1079"/>
      <c r="E33" s="1079"/>
      <c r="F33" s="1229"/>
      <c r="G33" s="690"/>
      <c r="H33" s="690"/>
      <c r="I33" s="690"/>
      <c r="J33" s="690"/>
      <c r="K33" s="690"/>
      <c r="L33" s="690"/>
      <c r="M33" s="690"/>
      <c r="N33" s="972"/>
      <c r="O33" s="690"/>
      <c r="P33" s="690"/>
      <c r="Q33" s="690"/>
      <c r="R33" s="690"/>
      <c r="S33" s="654"/>
      <c r="T33" s="654"/>
      <c r="U33" s="654"/>
      <c r="V33" s="654"/>
      <c r="W33" s="654"/>
      <c r="X33" s="654"/>
      <c r="Y33" s="654"/>
      <c r="Z33" s="654"/>
      <c r="AA33" s="654"/>
      <c r="AB33" s="654"/>
    </row>
    <row r="34" spans="2:30" ht="16.5" customHeight="1" x14ac:dyDescent="0.35">
      <c r="B34" s="718"/>
      <c r="C34" s="718"/>
      <c r="D34" s="718"/>
      <c r="E34" s="718"/>
      <c r="F34" s="1230"/>
      <c r="G34" s="690"/>
      <c r="H34" s="690"/>
      <c r="I34" s="690"/>
      <c r="J34" s="690"/>
      <c r="K34" s="690"/>
      <c r="L34" s="690"/>
      <c r="M34" s="690"/>
      <c r="N34" s="972"/>
      <c r="O34" s="690"/>
      <c r="P34" s="690"/>
      <c r="Q34" s="690"/>
      <c r="R34" s="690"/>
      <c r="S34" s="654"/>
      <c r="T34" s="654"/>
      <c r="U34" s="654"/>
      <c r="V34" s="654"/>
      <c r="W34" s="654"/>
      <c r="X34" s="654"/>
      <c r="Y34" s="654"/>
      <c r="Z34" s="654"/>
      <c r="AA34" s="654"/>
      <c r="AB34" s="654"/>
    </row>
    <row r="35" spans="2:30" ht="16.5" customHeight="1" x14ac:dyDescent="0.35">
      <c r="B35" s="718"/>
      <c r="C35" s="718"/>
      <c r="D35" s="718"/>
      <c r="E35" s="718"/>
      <c r="F35" s="1230"/>
      <c r="G35" s="690"/>
      <c r="H35" s="690"/>
      <c r="I35" s="690"/>
      <c r="J35" s="690"/>
      <c r="K35" s="690"/>
      <c r="L35" s="690"/>
      <c r="M35" s="690"/>
      <c r="N35" s="972"/>
      <c r="O35" s="690"/>
      <c r="P35" s="690"/>
      <c r="Q35" s="690"/>
      <c r="R35" s="690"/>
      <c r="S35" s="654"/>
      <c r="T35" s="654"/>
      <c r="U35" s="654"/>
      <c r="V35" s="654"/>
      <c r="W35" s="654"/>
      <c r="X35" s="654"/>
      <c r="Y35" s="654"/>
      <c r="Z35" s="654"/>
      <c r="AA35" s="654"/>
      <c r="AB35" s="654"/>
    </row>
    <row r="36" spans="2:30" ht="16.5" customHeight="1" x14ac:dyDescent="0.35">
      <c r="B36" s="719"/>
      <c r="C36" s="719"/>
      <c r="D36" s="693"/>
      <c r="E36" s="693"/>
      <c r="F36" s="1227"/>
      <c r="G36" s="1081"/>
      <c r="H36" s="690"/>
      <c r="I36" s="690"/>
      <c r="J36" s="690"/>
      <c r="K36" s="690"/>
      <c r="L36" s="690"/>
      <c r="M36" s="690"/>
      <c r="N36" s="972"/>
      <c r="O36" s="690"/>
      <c r="P36" s="690"/>
      <c r="Q36" s="690"/>
      <c r="R36" s="690"/>
      <c r="S36" s="654"/>
      <c r="T36" s="654"/>
      <c r="U36" s="654"/>
      <c r="V36" s="654"/>
      <c r="W36" s="654"/>
      <c r="X36" s="654"/>
      <c r="Y36" s="654"/>
      <c r="Z36" s="654"/>
      <c r="AA36" s="654"/>
      <c r="AB36" s="654"/>
    </row>
    <row r="37" spans="2:30" ht="16.5" customHeight="1" x14ac:dyDescent="0.35">
      <c r="B37" s="1426" t="s">
        <v>514</v>
      </c>
      <c r="C37" s="1426"/>
      <c r="D37" s="1426"/>
      <c r="E37" s="1426"/>
      <c r="F37" s="1426"/>
      <c r="G37" s="690"/>
      <c r="H37" s="690"/>
      <c r="I37" s="690"/>
      <c r="J37" s="690"/>
      <c r="K37" s="690"/>
      <c r="L37" s="690"/>
      <c r="M37" s="690"/>
      <c r="N37" s="972"/>
      <c r="O37" s="690"/>
      <c r="P37" s="690"/>
      <c r="Q37" s="690"/>
      <c r="R37" s="690"/>
      <c r="S37" s="654"/>
      <c r="T37" s="654"/>
      <c r="U37" s="654"/>
      <c r="V37" s="654"/>
      <c r="W37" s="654"/>
      <c r="X37" s="654"/>
      <c r="Y37" s="654"/>
      <c r="Z37" s="654"/>
      <c r="AA37" s="654"/>
      <c r="AB37" s="654"/>
    </row>
    <row r="38" spans="2:30" ht="16.5" customHeight="1" x14ac:dyDescent="0.35">
      <c r="B38" s="1423" t="s">
        <v>515</v>
      </c>
      <c r="C38" s="1423"/>
      <c r="D38" s="1423"/>
      <c r="E38" s="1423"/>
      <c r="F38" s="1423"/>
      <c r="G38" s="690"/>
      <c r="H38" s="690"/>
      <c r="I38" s="690"/>
      <c r="J38" s="690"/>
      <c r="K38" s="690"/>
      <c r="L38" s="690"/>
      <c r="M38" s="690"/>
      <c r="N38" s="972"/>
      <c r="O38" s="690"/>
      <c r="P38" s="690"/>
      <c r="Q38" s="690"/>
      <c r="R38" s="690"/>
      <c r="S38" s="654"/>
      <c r="T38" s="654"/>
      <c r="U38" s="654"/>
      <c r="V38" s="654"/>
      <c r="W38" s="654"/>
      <c r="X38" s="654"/>
      <c r="Y38" s="654"/>
      <c r="Z38" s="654"/>
      <c r="AA38" s="654"/>
      <c r="AB38" s="654"/>
    </row>
    <row r="39" spans="2:30" ht="16.5" customHeight="1" x14ac:dyDescent="0.35">
      <c r="B39" s="692" t="s">
        <v>12546</v>
      </c>
      <c r="C39" s="693"/>
      <c r="D39" s="693"/>
      <c r="E39" s="693"/>
      <c r="F39" s="1227"/>
      <c r="G39" s="690"/>
      <c r="H39" s="1147"/>
      <c r="I39" s="973"/>
      <c r="J39" s="1147"/>
      <c r="K39" s="973"/>
      <c r="L39" s="1147"/>
      <c r="M39" s="973"/>
      <c r="N39" s="972"/>
      <c r="O39" s="690"/>
      <c r="P39" s="690"/>
      <c r="Q39" s="690"/>
      <c r="R39" s="690"/>
      <c r="S39" s="690"/>
      <c r="T39" s="690"/>
      <c r="U39" s="654"/>
      <c r="V39" s="654"/>
      <c r="W39" s="654"/>
      <c r="X39" s="654"/>
      <c r="Y39" s="654"/>
      <c r="Z39" s="654"/>
      <c r="AA39" s="654"/>
      <c r="AB39" s="654"/>
      <c r="AC39" s="654"/>
      <c r="AD39" s="654"/>
    </row>
    <row r="40" spans="2:30" ht="16.5" customHeight="1" x14ac:dyDescent="0.35">
      <c r="B40" s="694" t="s">
        <v>7</v>
      </c>
      <c r="C40" s="228" t="s">
        <v>12477</v>
      </c>
      <c r="D40" s="695" t="s">
        <v>109</v>
      </c>
      <c r="E40" s="695" t="s">
        <v>8</v>
      </c>
      <c r="F40" s="1228" t="s">
        <v>110</v>
      </c>
      <c r="G40" s="715"/>
      <c r="H40" s="973"/>
      <c r="I40" s="973"/>
      <c r="J40" s="973"/>
      <c r="K40" s="973"/>
      <c r="L40" s="973"/>
      <c r="M40" s="973"/>
      <c r="N40" s="972"/>
      <c r="O40" s="690"/>
      <c r="P40" s="690"/>
      <c r="Q40" s="690"/>
      <c r="R40" s="690"/>
      <c r="S40" s="690"/>
      <c r="T40" s="690"/>
      <c r="U40" s="654"/>
      <c r="V40" s="654"/>
      <c r="W40" s="654"/>
      <c r="X40" s="654"/>
      <c r="Y40" s="654"/>
      <c r="Z40" s="654"/>
      <c r="AA40" s="654"/>
      <c r="AB40" s="654"/>
      <c r="AC40" s="654"/>
      <c r="AD40" s="654"/>
    </row>
    <row r="41" spans="2:30" ht="16.5" customHeight="1" x14ac:dyDescent="0.35">
      <c r="B41" s="716" t="s">
        <v>510</v>
      </c>
      <c r="C41" s="1255">
        <v>5466</v>
      </c>
      <c r="D41" s="699">
        <v>18018707.800000008</v>
      </c>
      <c r="E41" s="698">
        <v>36.688925605417836</v>
      </c>
      <c r="F41" s="699">
        <v>3296.507098426639</v>
      </c>
      <c r="G41" s="717"/>
      <c r="H41" s="1148"/>
      <c r="I41" s="1148"/>
      <c r="J41" s="1148"/>
      <c r="K41" s="1148"/>
      <c r="L41" s="1148"/>
      <c r="M41" s="1148"/>
      <c r="N41" s="972"/>
      <c r="O41" s="690"/>
      <c r="P41" s="690"/>
      <c r="Q41" s="690"/>
      <c r="R41" s="690"/>
      <c r="S41" s="690"/>
      <c r="T41" s="690"/>
      <c r="U41" s="654"/>
      <c r="V41" s="654"/>
      <c r="W41" s="654"/>
      <c r="X41" s="654"/>
      <c r="Y41" s="654"/>
      <c r="Z41" s="654"/>
      <c r="AA41" s="654"/>
      <c r="AB41" s="654"/>
      <c r="AC41" s="654"/>
      <c r="AD41" s="654"/>
    </row>
    <row r="42" spans="2:30" ht="16.5" customHeight="1" x14ac:dyDescent="0.35">
      <c r="B42" s="704" t="s">
        <v>1</v>
      </c>
      <c r="C42" s="1256">
        <v>41</v>
      </c>
      <c r="D42" s="706">
        <v>400411.87999999995</v>
      </c>
      <c r="E42" s="705">
        <v>0.81307942009279288</v>
      </c>
      <c r="F42" s="706">
        <v>9766.1434146341453</v>
      </c>
      <c r="G42" s="717"/>
      <c r="H42" s="1148"/>
      <c r="I42" s="1148"/>
      <c r="J42" s="1148"/>
      <c r="K42" s="1148"/>
      <c r="L42" s="1148"/>
      <c r="M42" s="1148"/>
      <c r="N42" s="972"/>
      <c r="O42" s="690"/>
      <c r="P42" s="690"/>
      <c r="Q42" s="690"/>
      <c r="R42" s="690"/>
      <c r="S42" s="690"/>
      <c r="T42" s="690"/>
      <c r="U42" s="654"/>
      <c r="V42" s="654"/>
      <c r="W42" s="654"/>
      <c r="X42" s="654"/>
      <c r="Y42" s="654"/>
      <c r="Z42" s="654"/>
      <c r="AA42" s="654"/>
      <c r="AB42" s="654"/>
      <c r="AC42" s="654"/>
      <c r="AD42" s="654"/>
    </row>
    <row r="43" spans="2:30" ht="16.5" customHeight="1" x14ac:dyDescent="0.35">
      <c r="B43" s="696" t="s">
        <v>511</v>
      </c>
      <c r="C43" s="1255">
        <v>912</v>
      </c>
      <c r="D43" s="699">
        <v>11484232.800000004</v>
      </c>
      <c r="E43" s="698">
        <v>23.319970789164987</v>
      </c>
      <c r="F43" s="699">
        <v>12592.360526315795</v>
      </c>
      <c r="G43" s="717"/>
      <c r="H43" s="1148"/>
      <c r="I43" s="1148"/>
      <c r="J43" s="1148"/>
      <c r="K43" s="1148"/>
      <c r="L43" s="1148"/>
      <c r="M43" s="1148"/>
      <c r="N43" s="972"/>
      <c r="O43" s="690"/>
      <c r="P43" s="690"/>
      <c r="Q43" s="690"/>
      <c r="R43" s="690"/>
      <c r="S43" s="690"/>
      <c r="T43" s="690"/>
      <c r="U43" s="654"/>
      <c r="V43" s="654"/>
      <c r="W43" s="654"/>
      <c r="X43" s="654"/>
      <c r="Y43" s="654"/>
      <c r="Z43" s="654"/>
      <c r="AA43" s="654"/>
      <c r="AB43" s="654"/>
      <c r="AC43" s="654"/>
      <c r="AD43" s="654"/>
    </row>
    <row r="44" spans="2:30" ht="16.5" customHeight="1" x14ac:dyDescent="0.35">
      <c r="B44" s="704" t="s">
        <v>2</v>
      </c>
      <c r="C44" s="1257">
        <v>379</v>
      </c>
      <c r="D44" s="706">
        <v>11745173.74000001</v>
      </c>
      <c r="E44" s="705">
        <v>23.849839453835155</v>
      </c>
      <c r="F44" s="706">
        <v>30989.904327176806</v>
      </c>
      <c r="G44" s="717"/>
      <c r="H44" s="1148"/>
      <c r="I44" s="1148"/>
      <c r="J44" s="1148"/>
      <c r="K44" s="1148"/>
      <c r="L44" s="1148"/>
      <c r="M44" s="1148"/>
      <c r="N44" s="972"/>
      <c r="O44" s="690"/>
      <c r="P44" s="690"/>
      <c r="Q44" s="690"/>
      <c r="R44" s="690"/>
      <c r="S44" s="690"/>
      <c r="T44" s="690"/>
      <c r="U44" s="654"/>
      <c r="V44" s="654"/>
      <c r="W44" s="654"/>
      <c r="X44" s="654"/>
      <c r="Y44" s="654"/>
      <c r="Z44" s="654"/>
      <c r="AA44" s="654"/>
      <c r="AB44" s="654"/>
      <c r="AC44" s="654"/>
      <c r="AD44" s="654"/>
    </row>
    <row r="45" spans="2:30" ht="16.5" customHeight="1" x14ac:dyDescent="0.35">
      <c r="B45" s="696" t="s">
        <v>9</v>
      </c>
      <c r="C45" s="1255">
        <v>2023</v>
      </c>
      <c r="D45" s="699">
        <v>7534985.3200000012</v>
      </c>
      <c r="E45" s="698">
        <v>15.300598709492109</v>
      </c>
      <c r="F45" s="699">
        <v>3724.6590805734063</v>
      </c>
      <c r="G45" s="717"/>
      <c r="H45" s="1148"/>
      <c r="I45" s="1148"/>
      <c r="J45" s="1148"/>
      <c r="K45" s="1148"/>
      <c r="L45" s="1148"/>
      <c r="M45" s="1148"/>
      <c r="N45" s="972"/>
      <c r="O45" s="690"/>
      <c r="P45" s="690"/>
      <c r="Q45" s="690"/>
      <c r="R45" s="690"/>
      <c r="S45" s="690"/>
      <c r="T45" s="690"/>
      <c r="U45" s="654"/>
      <c r="V45" s="654"/>
      <c r="W45" s="654"/>
      <c r="X45" s="654"/>
      <c r="Y45" s="654"/>
      <c r="Z45" s="654"/>
      <c r="AA45" s="654"/>
      <c r="AB45" s="654"/>
      <c r="AC45" s="654"/>
      <c r="AD45" s="654"/>
    </row>
    <row r="46" spans="2:30" ht="16.5" customHeight="1" x14ac:dyDescent="0.35">
      <c r="B46" s="704" t="s">
        <v>3</v>
      </c>
      <c r="C46" s="1257">
        <v>1</v>
      </c>
      <c r="D46" s="706">
        <v>62831.45</v>
      </c>
      <c r="E46" s="705">
        <v>0.12758602199712285</v>
      </c>
      <c r="F46" s="706">
        <v>62831.45</v>
      </c>
      <c r="G46" s="717"/>
      <c r="H46" s="1148"/>
      <c r="I46" s="1148"/>
      <c r="J46" s="1148"/>
      <c r="K46" s="1148"/>
      <c r="L46" s="1148"/>
      <c r="M46" s="1148"/>
      <c r="N46" s="972"/>
      <c r="O46" s="690"/>
      <c r="P46" s="690"/>
      <c r="Q46" s="690"/>
      <c r="R46" s="690"/>
      <c r="S46" s="690"/>
      <c r="T46" s="690"/>
      <c r="U46" s="654"/>
      <c r="V46" s="654"/>
      <c r="W46" s="654"/>
      <c r="X46" s="654"/>
      <c r="Y46" s="654"/>
      <c r="Z46" s="654"/>
      <c r="AA46" s="654"/>
      <c r="AB46" s="654"/>
      <c r="AC46" s="654"/>
      <c r="AD46" s="654"/>
    </row>
    <row r="47" spans="2:30" ht="16.5" customHeight="1" x14ac:dyDescent="0.35">
      <c r="B47" s="707" t="s">
        <v>4</v>
      </c>
      <c r="C47" s="1258">
        <v>8822</v>
      </c>
      <c r="D47" s="710">
        <v>49246342.990000024</v>
      </c>
      <c r="E47" s="709">
        <v>100.1</v>
      </c>
      <c r="F47" s="710">
        <v>5582.2197902969874</v>
      </c>
      <c r="G47" s="717"/>
      <c r="H47" s="1149"/>
      <c r="I47" s="1149"/>
      <c r="J47" s="1149"/>
      <c r="K47" s="1149"/>
      <c r="L47" s="1149"/>
      <c r="M47" s="1149"/>
      <c r="N47" s="972"/>
      <c r="O47" s="690"/>
      <c r="P47" s="690"/>
      <c r="Q47" s="690"/>
      <c r="R47" s="690"/>
      <c r="S47" s="690"/>
      <c r="T47" s="690"/>
      <c r="U47" s="654"/>
      <c r="V47" s="654"/>
      <c r="W47" s="654"/>
      <c r="X47" s="654"/>
      <c r="Y47" s="654"/>
      <c r="Z47" s="654"/>
      <c r="AA47" s="654"/>
      <c r="AB47" s="654"/>
      <c r="AC47" s="654"/>
      <c r="AD47" s="654"/>
    </row>
    <row r="48" spans="2:30" ht="16.5" customHeight="1" x14ac:dyDescent="0.35">
      <c r="B48" s="1067" t="s">
        <v>12478</v>
      </c>
      <c r="C48" s="693"/>
      <c r="D48" s="693"/>
      <c r="E48" s="693"/>
      <c r="F48" s="1227"/>
      <c r="G48" s="690"/>
      <c r="H48" s="690"/>
      <c r="I48" s="690"/>
      <c r="J48" s="690"/>
      <c r="K48" s="690"/>
      <c r="L48" s="690"/>
      <c r="M48" s="690"/>
      <c r="N48" s="972"/>
      <c r="O48" s="690"/>
      <c r="P48" s="690"/>
      <c r="Q48" s="690"/>
      <c r="R48" s="690"/>
      <c r="S48" s="654"/>
      <c r="T48" s="654"/>
      <c r="U48" s="654"/>
      <c r="V48" s="654"/>
      <c r="W48" s="654"/>
      <c r="X48" s="654"/>
      <c r="Y48" s="654"/>
      <c r="Z48" s="654"/>
      <c r="AA48" s="654"/>
      <c r="AB48" s="654"/>
    </row>
    <row r="49" spans="2:28" ht="16.5" customHeight="1" x14ac:dyDescent="0.35">
      <c r="B49" s="693"/>
      <c r="C49" s="693"/>
      <c r="D49" s="693"/>
      <c r="E49" s="693"/>
      <c r="F49" s="1227"/>
      <c r="G49" s="690"/>
      <c r="H49" s="690"/>
      <c r="I49" s="690"/>
      <c r="J49" s="690"/>
      <c r="K49" s="690"/>
      <c r="L49" s="690"/>
      <c r="M49" s="690"/>
      <c r="N49" s="972"/>
      <c r="O49" s="690"/>
      <c r="P49" s="690"/>
      <c r="Q49" s="690"/>
      <c r="R49" s="690"/>
      <c r="S49" s="654"/>
      <c r="T49" s="654"/>
      <c r="U49" s="654"/>
      <c r="V49" s="654"/>
      <c r="W49" s="654"/>
      <c r="X49" s="654"/>
      <c r="Y49" s="654"/>
      <c r="Z49" s="654"/>
      <c r="AA49" s="654"/>
      <c r="AB49" s="654"/>
    </row>
    <row r="50" spans="2:28" ht="16.5" customHeight="1" x14ac:dyDescent="0.35">
      <c r="B50" s="693"/>
      <c r="C50" s="693"/>
      <c r="D50" s="693"/>
      <c r="E50" s="693"/>
      <c r="F50" s="1227"/>
      <c r="G50" s="690"/>
      <c r="H50" s="690"/>
      <c r="I50" s="690"/>
      <c r="J50" s="690"/>
      <c r="K50" s="690"/>
      <c r="L50" s="690"/>
      <c r="M50" s="690"/>
      <c r="N50" s="972"/>
      <c r="O50" s="690"/>
      <c r="P50" s="690"/>
      <c r="Q50" s="690"/>
      <c r="R50" s="690"/>
      <c r="S50" s="654"/>
      <c r="T50" s="654"/>
      <c r="U50" s="654"/>
      <c r="V50" s="654"/>
      <c r="W50" s="654"/>
      <c r="X50" s="654"/>
      <c r="Y50" s="654"/>
      <c r="Z50" s="654"/>
      <c r="AA50" s="654"/>
      <c r="AB50" s="654"/>
    </row>
    <row r="51" spans="2:28" ht="16.5" customHeight="1" x14ac:dyDescent="0.35">
      <c r="B51" s="693"/>
      <c r="C51" s="693"/>
      <c r="D51" s="693"/>
      <c r="E51" s="693"/>
      <c r="F51" s="1227"/>
      <c r="G51" s="690"/>
      <c r="H51" s="690"/>
      <c r="I51" s="690"/>
      <c r="J51" s="690"/>
      <c r="K51" s="690"/>
      <c r="L51" s="690"/>
      <c r="M51" s="690"/>
      <c r="N51" s="972"/>
      <c r="O51" s="690"/>
      <c r="P51" s="690"/>
      <c r="Q51" s="690"/>
      <c r="R51" s="690"/>
      <c r="S51" s="654"/>
      <c r="T51" s="654"/>
      <c r="U51" s="654"/>
      <c r="V51" s="654"/>
      <c r="W51" s="654"/>
      <c r="X51" s="654"/>
      <c r="Y51" s="654"/>
      <c r="Z51" s="654"/>
      <c r="AA51" s="654"/>
      <c r="AB51" s="654"/>
    </row>
    <row r="52" spans="2:28" ht="16.5" customHeight="1" x14ac:dyDescent="0.35">
      <c r="B52" s="1424" t="s">
        <v>516</v>
      </c>
      <c r="C52" s="1424"/>
      <c r="D52" s="1424"/>
      <c r="E52" s="1424"/>
      <c r="F52" s="1424"/>
      <c r="G52" s="690"/>
      <c r="H52" s="653"/>
      <c r="I52" s="653"/>
      <c r="J52" s="653"/>
      <c r="K52" s="721"/>
      <c r="L52" s="653"/>
      <c r="M52" s="653"/>
      <c r="N52" s="974"/>
      <c r="O52" s="653"/>
      <c r="P52" s="653"/>
      <c r="Q52" s="653"/>
      <c r="R52" s="653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</row>
    <row r="53" spans="2:28" ht="16.5" customHeight="1" x14ac:dyDescent="0.35">
      <c r="B53" s="1427" t="s">
        <v>515</v>
      </c>
      <c r="C53" s="1427"/>
      <c r="D53" s="1427"/>
      <c r="E53" s="1427"/>
      <c r="F53" s="1427"/>
      <c r="G53" s="690"/>
      <c r="H53" s="653"/>
      <c r="I53" s="653"/>
      <c r="J53" s="653"/>
      <c r="K53" s="721"/>
      <c r="L53" s="653"/>
      <c r="M53" s="653"/>
      <c r="N53" s="974"/>
      <c r="O53" s="653"/>
      <c r="P53" s="653"/>
      <c r="Q53" s="653"/>
      <c r="R53" s="653"/>
      <c r="S53" s="654"/>
      <c r="T53" s="654"/>
      <c r="U53" s="654"/>
      <c r="V53" s="654"/>
      <c r="W53" s="654"/>
      <c r="X53" s="654"/>
      <c r="Y53" s="654"/>
      <c r="Z53" s="654"/>
      <c r="AA53" s="654"/>
      <c r="AB53" s="654"/>
    </row>
    <row r="54" spans="2:28" ht="16.5" customHeight="1" x14ac:dyDescent="0.35">
      <c r="B54" s="692" t="s">
        <v>12546</v>
      </c>
      <c r="C54" s="722"/>
      <c r="D54" s="722"/>
      <c r="E54" s="722"/>
      <c r="F54" s="1231"/>
      <c r="G54" s="690"/>
      <c r="H54" s="720"/>
      <c r="I54" s="720"/>
      <c r="J54" s="653"/>
      <c r="K54" s="721"/>
      <c r="L54" s="653"/>
      <c r="M54" s="653"/>
      <c r="N54" s="974"/>
      <c r="O54" s="653"/>
      <c r="P54" s="653"/>
      <c r="Q54" s="653"/>
      <c r="R54" s="653"/>
      <c r="S54" s="654"/>
      <c r="T54" s="654"/>
      <c r="U54" s="654"/>
      <c r="V54" s="654"/>
      <c r="W54" s="654"/>
      <c r="X54" s="654"/>
      <c r="Y54" s="654"/>
      <c r="Z54" s="654"/>
      <c r="AA54" s="654"/>
      <c r="AB54" s="654"/>
    </row>
    <row r="55" spans="2:28" ht="16.5" customHeight="1" x14ac:dyDescent="0.35">
      <c r="B55" s="723" t="s">
        <v>7</v>
      </c>
      <c r="C55" s="228" t="s">
        <v>12477</v>
      </c>
      <c r="D55" s="724" t="s">
        <v>109</v>
      </c>
      <c r="E55" s="724" t="s">
        <v>8</v>
      </c>
      <c r="F55" s="1232" t="s">
        <v>110</v>
      </c>
      <c r="G55" s="690"/>
      <c r="H55" s="720"/>
      <c r="I55" s="720"/>
      <c r="J55" s="690"/>
      <c r="K55" s="690"/>
      <c r="L55" s="690"/>
      <c r="M55" s="690"/>
      <c r="N55" s="972"/>
      <c r="O55" s="690"/>
      <c r="P55" s="653"/>
      <c r="Q55" s="653"/>
      <c r="R55" s="653"/>
      <c r="S55" s="654"/>
      <c r="T55" s="654"/>
      <c r="U55" s="654"/>
      <c r="V55" s="654"/>
      <c r="W55" s="654"/>
      <c r="X55" s="654"/>
      <c r="Y55" s="654"/>
      <c r="Z55" s="654"/>
      <c r="AA55" s="654"/>
      <c r="AB55" s="654"/>
    </row>
    <row r="56" spans="2:28" ht="16.5" customHeight="1" x14ac:dyDescent="0.35">
      <c r="B56" s="725" t="s">
        <v>517</v>
      </c>
      <c r="C56" s="1260">
        <v>1</v>
      </c>
      <c r="D56" s="1233">
        <v>8161.16</v>
      </c>
      <c r="E56" s="726">
        <v>1.2330778594721377E-2</v>
      </c>
      <c r="F56" s="1233">
        <v>8161.16</v>
      </c>
      <c r="G56" s="690"/>
      <c r="H56" s="720"/>
      <c r="I56" s="720"/>
      <c r="J56" s="690"/>
      <c r="K56" s="690"/>
      <c r="L56" s="690"/>
      <c r="M56" s="690"/>
      <c r="N56" s="972"/>
      <c r="O56" s="690"/>
      <c r="P56" s="653"/>
      <c r="Q56" s="653"/>
      <c r="R56" s="653"/>
      <c r="S56" s="654"/>
      <c r="T56" s="654"/>
      <c r="U56" s="654"/>
      <c r="V56" s="654"/>
      <c r="W56" s="654"/>
      <c r="X56" s="654"/>
      <c r="Y56" s="654"/>
      <c r="Z56" s="654"/>
      <c r="AA56" s="654"/>
      <c r="AB56" s="654"/>
    </row>
    <row r="57" spans="2:28" ht="16.5" customHeight="1" x14ac:dyDescent="0.35">
      <c r="B57" s="727" t="s">
        <v>510</v>
      </c>
      <c r="C57" s="1256">
        <v>3319</v>
      </c>
      <c r="D57" s="1234">
        <v>34870403.910000019</v>
      </c>
      <c r="E57" s="728">
        <v>52.586043420630986</v>
      </c>
      <c r="F57" s="1234">
        <v>10506.29825549865</v>
      </c>
      <c r="G57" s="690"/>
      <c r="H57" s="690"/>
      <c r="I57" s="690"/>
      <c r="J57" s="690"/>
      <c r="K57" s="690"/>
      <c r="L57" s="690"/>
      <c r="M57" s="690"/>
      <c r="N57" s="972"/>
      <c r="O57" s="690"/>
      <c r="P57" s="729"/>
      <c r="Q57" s="729"/>
      <c r="R57" s="729"/>
      <c r="S57" s="654"/>
      <c r="T57" s="654"/>
      <c r="U57" s="654"/>
      <c r="V57" s="654"/>
      <c r="W57" s="654"/>
      <c r="X57" s="654"/>
      <c r="Y57" s="654"/>
      <c r="Z57" s="654"/>
      <c r="AA57" s="654"/>
      <c r="AB57" s="654"/>
    </row>
    <row r="58" spans="2:28" ht="16.5" customHeight="1" x14ac:dyDescent="0.35">
      <c r="B58" s="730" t="s">
        <v>1</v>
      </c>
      <c r="C58" s="1261">
        <v>55</v>
      </c>
      <c r="D58" s="1235">
        <v>871131.24999999977</v>
      </c>
      <c r="E58" s="731">
        <v>1.3162009531356906</v>
      </c>
      <c r="F58" s="1235">
        <v>15838.749999999996</v>
      </c>
      <c r="G58" s="690"/>
      <c r="H58" s="690"/>
      <c r="I58" s="690"/>
      <c r="J58" s="690"/>
      <c r="K58" s="690"/>
      <c r="L58" s="690"/>
      <c r="M58" s="690"/>
      <c r="N58" s="972"/>
      <c r="O58" s="690"/>
      <c r="P58" s="729"/>
      <c r="Q58" s="729"/>
      <c r="R58" s="729"/>
      <c r="S58" s="654"/>
      <c r="T58" s="654"/>
      <c r="U58" s="654"/>
      <c r="V58" s="654"/>
      <c r="W58" s="654"/>
      <c r="X58" s="654"/>
      <c r="Y58" s="654"/>
      <c r="Z58" s="654"/>
      <c r="AA58" s="654"/>
      <c r="AB58" s="654"/>
    </row>
    <row r="59" spans="2:28" ht="16.5" customHeight="1" x14ac:dyDescent="0.35">
      <c r="B59" s="727" t="s">
        <v>511</v>
      </c>
      <c r="C59" s="1257">
        <v>709</v>
      </c>
      <c r="D59" s="706">
        <v>18508294.280000001</v>
      </c>
      <c r="E59" s="705">
        <v>27.964367679671533</v>
      </c>
      <c r="F59" s="706">
        <v>26104.787418899861</v>
      </c>
      <c r="G59" s="690"/>
      <c r="H59" s="690"/>
      <c r="I59" s="690"/>
      <c r="J59" s="690"/>
      <c r="K59" s="690"/>
      <c r="L59" s="690"/>
      <c r="M59" s="690"/>
      <c r="N59" s="972"/>
      <c r="O59" s="690"/>
      <c r="P59" s="729"/>
      <c r="Q59" s="729"/>
      <c r="R59" s="729"/>
      <c r="S59" s="654"/>
      <c r="T59" s="654"/>
      <c r="U59" s="654"/>
      <c r="V59" s="654"/>
      <c r="W59" s="654"/>
      <c r="X59" s="654"/>
      <c r="Y59" s="654"/>
      <c r="Z59" s="654"/>
      <c r="AA59" s="654"/>
      <c r="AB59" s="654"/>
    </row>
    <row r="60" spans="2:28" ht="16.5" customHeight="1" x14ac:dyDescent="0.35">
      <c r="B60" s="730" t="s">
        <v>2</v>
      </c>
      <c r="C60" s="1261">
        <v>123</v>
      </c>
      <c r="D60" s="1235">
        <v>3891354.1800000011</v>
      </c>
      <c r="E60" s="731">
        <v>5.8794861058015737</v>
      </c>
      <c r="F60" s="1235">
        <v>31637.025853658546</v>
      </c>
      <c r="G60" s="690"/>
      <c r="H60" s="690"/>
      <c r="I60" s="690"/>
      <c r="J60" s="690"/>
      <c r="K60" s="690"/>
      <c r="L60" s="690"/>
      <c r="M60" s="690"/>
      <c r="N60" s="972"/>
      <c r="O60" s="690"/>
      <c r="P60" s="729"/>
      <c r="Q60" s="729"/>
      <c r="R60" s="729"/>
      <c r="S60" s="654"/>
      <c r="T60" s="654"/>
      <c r="U60" s="654"/>
      <c r="V60" s="654"/>
      <c r="W60" s="654"/>
      <c r="X60" s="654"/>
      <c r="Y60" s="654"/>
      <c r="Z60" s="654"/>
      <c r="AA60" s="654"/>
      <c r="AB60" s="654"/>
    </row>
    <row r="61" spans="2:28" ht="16.5" customHeight="1" x14ac:dyDescent="0.35">
      <c r="B61" s="727" t="s">
        <v>9</v>
      </c>
      <c r="C61" s="1256">
        <v>1190</v>
      </c>
      <c r="D61" s="1234">
        <v>7404226.7900000075</v>
      </c>
      <c r="E61" s="1038">
        <v>11.187120606947378</v>
      </c>
      <c r="F61" s="1234">
        <v>6222.0393193277378</v>
      </c>
      <c r="G61" s="690"/>
      <c r="H61" s="690"/>
      <c r="I61" s="690"/>
      <c r="J61" s="690"/>
      <c r="K61" s="690"/>
      <c r="L61" s="690"/>
      <c r="M61" s="690"/>
      <c r="N61" s="972"/>
      <c r="O61" s="690"/>
      <c r="P61" s="729"/>
      <c r="Q61" s="729"/>
      <c r="R61" s="729"/>
      <c r="S61" s="654"/>
      <c r="T61" s="654"/>
      <c r="U61" s="654"/>
      <c r="V61" s="654"/>
      <c r="W61" s="654"/>
      <c r="X61" s="654"/>
      <c r="Y61" s="654"/>
      <c r="Z61" s="654"/>
      <c r="AA61" s="654"/>
      <c r="AB61" s="654"/>
    </row>
    <row r="62" spans="2:28" ht="16.5" customHeight="1" x14ac:dyDescent="0.35">
      <c r="B62" s="730" t="s">
        <v>3</v>
      </c>
      <c r="C62" s="1261">
        <v>3</v>
      </c>
      <c r="D62" s="1235">
        <v>631705.67999999993</v>
      </c>
      <c r="E62" s="731">
        <v>0.95445045521811989</v>
      </c>
      <c r="F62" s="1235">
        <v>210568.55999999997</v>
      </c>
      <c r="G62" s="690"/>
      <c r="H62" s="690"/>
      <c r="I62" s="690"/>
      <c r="J62" s="690"/>
      <c r="K62" s="690"/>
      <c r="L62" s="690"/>
      <c r="M62" s="690"/>
      <c r="N62" s="972"/>
      <c r="O62" s="690"/>
      <c r="P62" s="729"/>
      <c r="Q62" s="729"/>
      <c r="R62" s="729"/>
      <c r="S62" s="654"/>
      <c r="T62" s="654"/>
      <c r="U62" s="654"/>
      <c r="V62" s="654"/>
      <c r="W62" s="654"/>
      <c r="X62" s="654"/>
      <c r="Y62" s="654"/>
      <c r="Z62" s="654"/>
      <c r="AA62" s="654"/>
      <c r="AB62" s="654"/>
    </row>
    <row r="63" spans="2:28" ht="16.5" customHeight="1" x14ac:dyDescent="0.35">
      <c r="B63" s="707" t="s">
        <v>4</v>
      </c>
      <c r="C63" s="1258">
        <v>5400</v>
      </c>
      <c r="D63" s="710">
        <v>66185277.250000022</v>
      </c>
      <c r="E63" s="709">
        <v>99.9</v>
      </c>
      <c r="F63" s="710">
        <v>12256.532824074078</v>
      </c>
      <c r="G63" s="690"/>
      <c r="H63" s="690"/>
      <c r="I63" s="690"/>
      <c r="J63" s="690"/>
      <c r="K63" s="690"/>
      <c r="L63" s="690"/>
      <c r="M63" s="690"/>
      <c r="N63" s="972"/>
      <c r="O63" s="690"/>
      <c r="P63" s="729"/>
      <c r="Q63" s="729"/>
      <c r="R63" s="729"/>
      <c r="S63" s="654"/>
      <c r="T63" s="654"/>
      <c r="U63" s="654"/>
      <c r="V63" s="654"/>
      <c r="W63" s="654"/>
      <c r="X63" s="654"/>
      <c r="Y63" s="654"/>
      <c r="Z63" s="654"/>
      <c r="AA63" s="654"/>
      <c r="AB63" s="654"/>
    </row>
    <row r="64" spans="2:28" ht="16.5" customHeight="1" x14ac:dyDescent="0.35">
      <c r="B64" s="1067" t="s">
        <v>12478</v>
      </c>
      <c r="C64" s="732"/>
      <c r="D64" s="733"/>
      <c r="E64" s="734"/>
      <c r="F64" s="732"/>
      <c r="G64" s="690"/>
      <c r="H64" s="690"/>
      <c r="I64" s="690"/>
      <c r="J64" s="690"/>
      <c r="K64" s="690"/>
      <c r="L64" s="690"/>
      <c r="M64" s="690"/>
      <c r="N64" s="972"/>
      <c r="O64" s="690"/>
      <c r="P64" s="729"/>
      <c r="Q64" s="729"/>
      <c r="R64" s="729"/>
      <c r="S64" s="654"/>
      <c r="T64" s="654"/>
      <c r="U64" s="654"/>
      <c r="V64" s="654"/>
      <c r="W64" s="654"/>
      <c r="X64" s="654"/>
      <c r="Y64" s="654"/>
      <c r="Z64" s="654"/>
      <c r="AA64" s="654"/>
      <c r="AB64" s="654"/>
    </row>
    <row r="65" spans="2:28" ht="16.5" customHeight="1" x14ac:dyDescent="0.35">
      <c r="B65" s="722"/>
      <c r="C65" s="735"/>
      <c r="D65" s="735"/>
      <c r="E65" s="722"/>
      <c r="F65" s="1231"/>
      <c r="G65" s="690"/>
      <c r="H65" s="729"/>
      <c r="I65" s="729"/>
      <c r="J65" s="729"/>
      <c r="K65" s="729"/>
      <c r="L65" s="729"/>
      <c r="M65" s="729"/>
      <c r="N65" s="975"/>
      <c r="O65" s="729"/>
      <c r="P65" s="729"/>
      <c r="Q65" s="729"/>
      <c r="R65" s="729"/>
      <c r="S65" s="654"/>
      <c r="T65" s="654"/>
      <c r="U65" s="654"/>
      <c r="V65" s="654"/>
      <c r="W65" s="654"/>
      <c r="X65" s="654"/>
      <c r="Y65" s="654"/>
      <c r="Z65" s="654"/>
      <c r="AA65" s="654"/>
      <c r="AB65" s="654"/>
    </row>
    <row r="66" spans="2:28" ht="16.5" customHeight="1" x14ac:dyDescent="0.35">
      <c r="B66" s="722"/>
      <c r="C66" s="722"/>
      <c r="D66" s="722"/>
      <c r="E66" s="722"/>
      <c r="F66" s="1231"/>
      <c r="G66" s="690"/>
      <c r="H66" s="729"/>
      <c r="I66" s="729"/>
      <c r="J66" s="729"/>
      <c r="K66" s="729"/>
      <c r="L66" s="729"/>
      <c r="M66" s="729"/>
      <c r="N66" s="975"/>
      <c r="O66" s="729"/>
      <c r="P66" s="729"/>
      <c r="Q66" s="729"/>
      <c r="R66" s="729"/>
      <c r="S66" s="654"/>
      <c r="T66" s="654"/>
      <c r="U66" s="654"/>
      <c r="V66" s="654"/>
      <c r="W66" s="654"/>
      <c r="X66" s="654"/>
      <c r="Y66" s="654"/>
      <c r="Z66" s="654"/>
      <c r="AA66" s="654"/>
      <c r="AB66" s="654"/>
    </row>
    <row r="67" spans="2:28" ht="16.5" customHeight="1" x14ac:dyDescent="0.35">
      <c r="B67" s="722"/>
      <c r="C67" s="722"/>
      <c r="D67" s="722"/>
      <c r="E67" s="722"/>
      <c r="F67" s="1231"/>
      <c r="G67" s="690"/>
      <c r="H67" s="729"/>
      <c r="I67" s="729"/>
      <c r="J67" s="729"/>
      <c r="K67" s="729"/>
      <c r="L67" s="729"/>
      <c r="M67" s="729"/>
      <c r="N67" s="975"/>
      <c r="O67" s="729"/>
      <c r="P67" s="729"/>
      <c r="Q67" s="729"/>
      <c r="R67" s="729"/>
      <c r="S67" s="654"/>
      <c r="T67" s="654"/>
      <c r="U67" s="654"/>
      <c r="V67" s="654"/>
      <c r="W67" s="654"/>
      <c r="X67" s="654"/>
      <c r="Y67" s="654"/>
      <c r="Z67" s="654"/>
      <c r="AA67" s="654"/>
      <c r="AB67" s="654"/>
    </row>
    <row r="68" spans="2:28" ht="16.5" customHeight="1" x14ac:dyDescent="0.35">
      <c r="B68" s="1424" t="s">
        <v>518</v>
      </c>
      <c r="C68" s="1424"/>
      <c r="D68" s="1424"/>
      <c r="E68" s="1424"/>
      <c r="F68" s="1424"/>
      <c r="G68" s="690"/>
      <c r="H68" s="729"/>
      <c r="I68" s="729"/>
      <c r="J68" s="729"/>
      <c r="K68" s="729"/>
      <c r="L68" s="729"/>
      <c r="M68" s="729"/>
      <c r="N68" s="975"/>
      <c r="O68" s="729"/>
      <c r="P68" s="729"/>
      <c r="Q68" s="729"/>
      <c r="R68" s="729"/>
      <c r="S68" s="654"/>
      <c r="T68" s="654"/>
      <c r="U68" s="654"/>
      <c r="V68" s="654"/>
      <c r="W68" s="654"/>
      <c r="X68" s="654"/>
      <c r="Y68" s="654"/>
      <c r="Z68" s="654"/>
      <c r="AA68" s="654"/>
      <c r="AB68" s="654"/>
    </row>
    <row r="69" spans="2:28" ht="16.5" customHeight="1" x14ac:dyDescent="0.35">
      <c r="B69" s="1427" t="s">
        <v>12398</v>
      </c>
      <c r="C69" s="1427"/>
      <c r="D69" s="1427"/>
      <c r="E69" s="1427"/>
      <c r="F69" s="1427"/>
      <c r="G69" s="690"/>
      <c r="H69" s="729"/>
      <c r="I69" s="729"/>
      <c r="J69" s="729"/>
      <c r="K69" s="729"/>
      <c r="L69" s="729"/>
      <c r="M69" s="729"/>
      <c r="N69" s="975"/>
      <c r="O69" s="729"/>
      <c r="P69" s="729"/>
      <c r="Q69" s="729"/>
      <c r="R69" s="729"/>
      <c r="S69" s="654"/>
      <c r="T69" s="654"/>
      <c r="U69" s="654"/>
      <c r="V69" s="654"/>
      <c r="W69" s="654"/>
      <c r="X69" s="654"/>
      <c r="Y69" s="654"/>
      <c r="Z69" s="654"/>
      <c r="AA69" s="654"/>
      <c r="AB69" s="654"/>
    </row>
    <row r="70" spans="2:28" ht="16.5" customHeight="1" x14ac:dyDescent="0.35">
      <c r="B70" s="692" t="s">
        <v>12546</v>
      </c>
      <c r="C70" s="722"/>
      <c r="D70" s="722"/>
      <c r="E70" s="722"/>
      <c r="F70" s="1231"/>
      <c r="G70" s="715"/>
      <c r="H70" s="715"/>
      <c r="I70" s="715"/>
      <c r="J70" s="715"/>
      <c r="K70" s="715"/>
      <c r="L70" s="715"/>
      <c r="M70" s="715"/>
      <c r="N70" s="973"/>
      <c r="O70" s="715"/>
      <c r="P70" s="715"/>
      <c r="Q70" s="729"/>
      <c r="R70" s="729"/>
      <c r="S70" s="654"/>
      <c r="T70" s="654"/>
      <c r="U70" s="654"/>
      <c r="V70" s="654"/>
      <c r="W70" s="654"/>
      <c r="X70" s="654"/>
      <c r="Y70" s="654"/>
      <c r="Z70" s="654"/>
      <c r="AA70" s="654"/>
      <c r="AB70" s="654"/>
    </row>
    <row r="71" spans="2:28" ht="16.5" customHeight="1" x14ac:dyDescent="0.35">
      <c r="B71" s="723" t="s">
        <v>7</v>
      </c>
      <c r="C71" s="228" t="s">
        <v>12477</v>
      </c>
      <c r="D71" s="724" t="s">
        <v>109</v>
      </c>
      <c r="E71" s="724" t="s">
        <v>8</v>
      </c>
      <c r="F71" s="1232" t="s">
        <v>110</v>
      </c>
      <c r="G71" s="717"/>
      <c r="H71" s="717"/>
      <c r="I71" s="717"/>
      <c r="J71" s="717"/>
      <c r="K71" s="717"/>
      <c r="L71" s="717"/>
      <c r="M71" s="717"/>
      <c r="N71" s="764"/>
      <c r="O71" s="717"/>
      <c r="P71" s="717"/>
      <c r="Q71" s="729"/>
      <c r="R71" s="729"/>
      <c r="S71" s="654"/>
      <c r="T71" s="654"/>
      <c r="U71" s="654"/>
      <c r="V71" s="654"/>
      <c r="W71" s="654"/>
      <c r="X71" s="654"/>
      <c r="Y71" s="654"/>
      <c r="Z71" s="654"/>
      <c r="AA71" s="654"/>
      <c r="AB71" s="654"/>
    </row>
    <row r="72" spans="2:28" ht="16.5" customHeight="1" x14ac:dyDescent="0.35">
      <c r="B72" s="736" t="s">
        <v>510</v>
      </c>
      <c r="C72" s="1255">
        <v>10528</v>
      </c>
      <c r="D72" s="699">
        <v>29139460.120000023</v>
      </c>
      <c r="E72" s="698">
        <v>23.562190703988779</v>
      </c>
      <c r="F72" s="699">
        <v>2767.8058624620085</v>
      </c>
      <c r="G72" s="717"/>
      <c r="H72" s="717"/>
      <c r="I72" s="717"/>
      <c r="J72" s="717"/>
      <c r="K72" s="717"/>
      <c r="L72" s="717"/>
      <c r="M72" s="717"/>
      <c r="N72" s="764"/>
      <c r="O72" s="717"/>
      <c r="P72" s="717"/>
      <c r="Q72" s="737"/>
      <c r="R72" s="737"/>
      <c r="S72" s="654"/>
      <c r="T72" s="654"/>
      <c r="U72" s="654"/>
      <c r="V72" s="654"/>
      <c r="W72" s="654"/>
      <c r="X72" s="654"/>
      <c r="Y72" s="654"/>
      <c r="Z72" s="654"/>
      <c r="AA72" s="654"/>
      <c r="AB72" s="654"/>
    </row>
    <row r="73" spans="2:28" ht="16.5" customHeight="1" x14ac:dyDescent="0.35">
      <c r="B73" s="727" t="s">
        <v>1</v>
      </c>
      <c r="C73" s="1256">
        <v>29</v>
      </c>
      <c r="D73" s="1234">
        <v>491304.32</v>
      </c>
      <c r="E73" s="1038">
        <v>0.39726906517352178</v>
      </c>
      <c r="F73" s="1234">
        <v>16941.528275862071</v>
      </c>
      <c r="G73" s="717"/>
      <c r="H73" s="717"/>
      <c r="I73" s="717"/>
      <c r="J73" s="717"/>
      <c r="K73" s="717"/>
      <c r="L73" s="717"/>
      <c r="M73" s="717"/>
      <c r="N73" s="764"/>
      <c r="O73" s="717"/>
      <c r="P73" s="717"/>
      <c r="Q73" s="729"/>
      <c r="R73" s="729"/>
      <c r="S73" s="654"/>
      <c r="T73" s="654"/>
      <c r="U73" s="654"/>
      <c r="V73" s="654"/>
      <c r="W73" s="654"/>
      <c r="X73" s="654"/>
      <c r="Y73" s="654"/>
      <c r="Z73" s="654"/>
      <c r="AA73" s="654"/>
      <c r="AB73" s="654"/>
    </row>
    <row r="74" spans="2:28" ht="16.5" customHeight="1" x14ac:dyDescent="0.35">
      <c r="B74" s="730" t="s">
        <v>511</v>
      </c>
      <c r="C74" s="1255">
        <v>1916</v>
      </c>
      <c r="D74" s="699">
        <v>44693549.770000055</v>
      </c>
      <c r="E74" s="698">
        <v>36.139240005897342</v>
      </c>
      <c r="F74" s="699">
        <v>23326.487353862241</v>
      </c>
      <c r="G74" s="717"/>
      <c r="H74" s="717"/>
      <c r="I74" s="717"/>
      <c r="J74" s="717"/>
      <c r="K74" s="717"/>
      <c r="L74" s="717"/>
      <c r="M74" s="717"/>
      <c r="N74" s="764"/>
      <c r="O74" s="717"/>
      <c r="P74" s="717"/>
      <c r="Q74" s="729"/>
      <c r="R74" s="729"/>
      <c r="S74" s="654"/>
      <c r="T74" s="654"/>
      <c r="U74" s="654"/>
      <c r="V74" s="654"/>
      <c r="W74" s="654"/>
      <c r="X74" s="654"/>
      <c r="Y74" s="654"/>
      <c r="Z74" s="654"/>
      <c r="AA74" s="654"/>
      <c r="AB74" s="654"/>
    </row>
    <row r="75" spans="2:28" ht="16.5" customHeight="1" x14ac:dyDescent="0.35">
      <c r="B75" s="727" t="s">
        <v>2</v>
      </c>
      <c r="C75" s="1257">
        <v>140</v>
      </c>
      <c r="D75" s="706">
        <v>41110225.530000046</v>
      </c>
      <c r="E75" s="705">
        <v>33.241761166227413</v>
      </c>
      <c r="F75" s="706">
        <v>293644.46807142888</v>
      </c>
      <c r="G75" s="717"/>
      <c r="H75" s="717"/>
      <c r="I75" s="717"/>
      <c r="J75" s="717"/>
      <c r="K75" s="717"/>
      <c r="L75" s="717"/>
      <c r="M75" s="717"/>
      <c r="N75" s="764"/>
      <c r="O75" s="717"/>
      <c r="P75" s="717"/>
      <c r="Q75" s="729"/>
      <c r="R75" s="729"/>
      <c r="S75" s="654"/>
      <c r="T75" s="654"/>
      <c r="U75" s="654"/>
      <c r="V75" s="654"/>
      <c r="W75" s="654"/>
      <c r="X75" s="654"/>
      <c r="Y75" s="654"/>
      <c r="Z75" s="654"/>
      <c r="AA75" s="654"/>
      <c r="AB75" s="654"/>
    </row>
    <row r="76" spans="2:28" ht="16.5" customHeight="1" x14ac:dyDescent="0.35">
      <c r="B76" s="730" t="s">
        <v>9</v>
      </c>
      <c r="C76" s="1255">
        <v>2920</v>
      </c>
      <c r="D76" s="699">
        <v>4790905.9400000144</v>
      </c>
      <c r="E76" s="698">
        <v>3.8739303658434721</v>
      </c>
      <c r="F76" s="699">
        <v>1640.721212328772</v>
      </c>
      <c r="G76" s="717"/>
      <c r="H76" s="717"/>
      <c r="I76" s="717"/>
      <c r="J76" s="717"/>
      <c r="K76" s="717"/>
      <c r="L76" s="717"/>
      <c r="M76" s="717"/>
      <c r="N76" s="764"/>
      <c r="O76" s="717"/>
      <c r="P76" s="717"/>
      <c r="Q76" s="729"/>
      <c r="R76" s="729"/>
      <c r="S76" s="654"/>
      <c r="T76" s="654"/>
      <c r="U76" s="654"/>
      <c r="V76" s="654"/>
      <c r="W76" s="654"/>
      <c r="X76" s="654"/>
      <c r="Y76" s="654"/>
      <c r="Z76" s="654"/>
      <c r="AA76" s="654"/>
      <c r="AB76" s="654"/>
    </row>
    <row r="77" spans="2:28" ht="16.5" customHeight="1" x14ac:dyDescent="0.35">
      <c r="B77" s="727" t="s">
        <v>3</v>
      </c>
      <c r="C77" s="1257">
        <v>5</v>
      </c>
      <c r="D77" s="706">
        <v>3444973.96</v>
      </c>
      <c r="E77" s="705">
        <v>2.7856086928694732</v>
      </c>
      <c r="F77" s="706">
        <v>688994.79200000002</v>
      </c>
      <c r="G77" s="717"/>
      <c r="H77" s="717"/>
      <c r="I77" s="717"/>
      <c r="J77" s="717"/>
      <c r="K77" s="717"/>
      <c r="L77" s="717"/>
      <c r="M77" s="717"/>
      <c r="N77" s="764"/>
      <c r="O77" s="717"/>
      <c r="P77" s="717"/>
      <c r="Q77" s="729"/>
      <c r="R77" s="729"/>
      <c r="S77" s="654"/>
      <c r="T77" s="654"/>
      <c r="U77" s="654"/>
      <c r="V77" s="654"/>
      <c r="W77" s="654"/>
      <c r="X77" s="654"/>
      <c r="Y77" s="654"/>
      <c r="Z77" s="654"/>
      <c r="AA77" s="654"/>
      <c r="AB77" s="654"/>
    </row>
    <row r="78" spans="2:28" ht="16.5" customHeight="1" x14ac:dyDescent="0.35">
      <c r="B78" s="707" t="s">
        <v>4</v>
      </c>
      <c r="C78" s="1258">
        <v>15538</v>
      </c>
      <c r="D78" s="710">
        <v>123670419.64000013</v>
      </c>
      <c r="E78" s="709">
        <v>100.00000000000001</v>
      </c>
      <c r="F78" s="710">
        <v>7959.2238151628353</v>
      </c>
      <c r="G78" s="690"/>
      <c r="H78" s="690"/>
      <c r="I78" s="690"/>
      <c r="J78" s="690"/>
      <c r="K78" s="690"/>
      <c r="L78" s="690"/>
      <c r="M78" s="690"/>
      <c r="N78" s="972"/>
      <c r="O78" s="690"/>
      <c r="P78" s="690"/>
      <c r="Q78" s="729"/>
      <c r="R78" s="729"/>
      <c r="S78" s="654"/>
      <c r="T78" s="654"/>
      <c r="U78" s="654"/>
      <c r="V78" s="654"/>
      <c r="W78" s="654"/>
      <c r="X78" s="654"/>
      <c r="Y78" s="654"/>
      <c r="Z78" s="654"/>
      <c r="AA78" s="654"/>
      <c r="AB78" s="654"/>
    </row>
    <row r="79" spans="2:28" ht="16.5" customHeight="1" x14ac:dyDescent="0.35">
      <c r="B79" s="1067" t="s">
        <v>12478</v>
      </c>
      <c r="C79" s="738"/>
      <c r="D79" s="738"/>
      <c r="E79" s="738"/>
      <c r="F79" s="1236"/>
      <c r="G79" s="690"/>
      <c r="H79" s="690"/>
      <c r="I79" s="690"/>
      <c r="J79" s="690"/>
      <c r="K79" s="690"/>
      <c r="L79" s="690"/>
      <c r="M79" s="690"/>
      <c r="N79" s="972"/>
      <c r="O79" s="690"/>
      <c r="P79" s="690"/>
      <c r="Q79" s="729"/>
      <c r="R79" s="729"/>
      <c r="S79" s="654"/>
      <c r="T79" s="654"/>
      <c r="U79" s="654"/>
      <c r="V79" s="654"/>
      <c r="W79" s="654"/>
      <c r="X79" s="654"/>
      <c r="Y79" s="654"/>
      <c r="Z79" s="654"/>
      <c r="AA79" s="654"/>
      <c r="AB79" s="654"/>
    </row>
    <row r="80" spans="2:28" ht="16.5" customHeight="1" x14ac:dyDescent="0.35">
      <c r="B80" s="739"/>
      <c r="C80" s="735"/>
      <c r="D80" s="735"/>
      <c r="E80" s="739"/>
      <c r="F80" s="1237"/>
      <c r="G80" s="690"/>
      <c r="H80" s="729"/>
      <c r="I80" s="729"/>
      <c r="J80" s="729"/>
      <c r="K80" s="729"/>
      <c r="L80" s="729"/>
      <c r="M80" s="729"/>
      <c r="N80" s="975"/>
      <c r="O80" s="729"/>
      <c r="P80" s="729"/>
      <c r="Q80" s="729"/>
      <c r="R80" s="729"/>
      <c r="S80" s="654"/>
      <c r="T80" s="654"/>
      <c r="U80" s="654"/>
      <c r="V80" s="654"/>
      <c r="W80" s="654"/>
      <c r="X80" s="654"/>
      <c r="Y80" s="654"/>
      <c r="Z80" s="654"/>
      <c r="AA80" s="654"/>
      <c r="AB80" s="654"/>
    </row>
    <row r="81" spans="2:28" ht="16.5" customHeight="1" x14ac:dyDescent="0.35">
      <c r="B81" s="740"/>
      <c r="C81" s="740"/>
      <c r="D81" s="722"/>
      <c r="E81" s="722"/>
      <c r="F81" s="1231"/>
      <c r="G81" s="690"/>
      <c r="H81" s="729"/>
      <c r="I81" s="729"/>
      <c r="J81" s="729"/>
      <c r="K81" s="729"/>
      <c r="L81" s="729"/>
      <c r="M81" s="729"/>
      <c r="N81" s="975"/>
      <c r="O81" s="729"/>
      <c r="P81" s="729"/>
      <c r="Q81" s="729"/>
      <c r="R81" s="729"/>
      <c r="S81" s="654"/>
      <c r="T81" s="654"/>
      <c r="U81" s="654"/>
      <c r="V81" s="654"/>
      <c r="W81" s="654"/>
      <c r="X81" s="654"/>
      <c r="Y81" s="654"/>
      <c r="Z81" s="654"/>
      <c r="AA81" s="654"/>
      <c r="AB81" s="654"/>
    </row>
    <row r="82" spans="2:28" ht="16.5" customHeight="1" x14ac:dyDescent="0.35">
      <c r="B82" s="740"/>
      <c r="C82" s="740"/>
      <c r="D82" s="722"/>
      <c r="E82" s="722"/>
      <c r="F82" s="1231"/>
      <c r="G82" s="690"/>
      <c r="H82" s="729"/>
      <c r="I82" s="729"/>
      <c r="J82" s="729"/>
      <c r="K82" s="729"/>
      <c r="L82" s="729"/>
      <c r="M82" s="729"/>
      <c r="N82" s="975"/>
      <c r="O82" s="729"/>
      <c r="P82" s="729"/>
      <c r="Q82" s="729"/>
      <c r="R82" s="729"/>
      <c r="S82" s="654"/>
      <c r="T82" s="654"/>
      <c r="U82" s="654"/>
      <c r="V82" s="654"/>
      <c r="W82" s="654"/>
      <c r="X82" s="654"/>
      <c r="Y82" s="654"/>
      <c r="Z82" s="654"/>
      <c r="AA82" s="654"/>
      <c r="AB82" s="654"/>
    </row>
    <row r="83" spans="2:28" ht="16.5" customHeight="1" x14ac:dyDescent="0.35">
      <c r="B83" s="1424" t="s">
        <v>519</v>
      </c>
      <c r="C83" s="1424"/>
      <c r="D83" s="1424"/>
      <c r="E83" s="1424"/>
      <c r="F83" s="1424"/>
      <c r="G83" s="690"/>
      <c r="H83" s="729"/>
      <c r="I83" s="729"/>
      <c r="J83" s="729"/>
      <c r="K83" s="729"/>
      <c r="L83" s="729"/>
      <c r="M83" s="729"/>
      <c r="N83" s="975"/>
      <c r="O83" s="729"/>
      <c r="P83" s="729"/>
      <c r="Q83" s="729"/>
      <c r="R83" s="729"/>
      <c r="S83" s="654"/>
      <c r="T83" s="654"/>
      <c r="U83" s="654"/>
      <c r="V83" s="654"/>
      <c r="W83" s="654"/>
      <c r="X83" s="654"/>
      <c r="Y83" s="654"/>
      <c r="Z83" s="654"/>
      <c r="AA83" s="654"/>
      <c r="AB83" s="654"/>
    </row>
    <row r="84" spans="2:28" ht="16.5" customHeight="1" x14ac:dyDescent="0.35">
      <c r="B84" s="1427" t="s">
        <v>515</v>
      </c>
      <c r="C84" s="1427"/>
      <c r="D84" s="1427"/>
      <c r="E84" s="1427"/>
      <c r="F84" s="1427"/>
      <c r="G84" s="715"/>
      <c r="H84" s="715"/>
      <c r="I84" s="715"/>
      <c r="J84" s="715"/>
      <c r="K84" s="715"/>
      <c r="L84" s="715"/>
      <c r="M84" s="715"/>
      <c r="N84" s="973"/>
      <c r="O84" s="715"/>
      <c r="P84" s="715"/>
      <c r="Q84" s="715"/>
      <c r="R84" s="715"/>
      <c r="S84" s="654"/>
      <c r="T84" s="654"/>
      <c r="U84" s="654"/>
      <c r="V84" s="654"/>
      <c r="W84" s="654"/>
      <c r="X84" s="654"/>
      <c r="Y84" s="654"/>
      <c r="Z84" s="654"/>
      <c r="AA84" s="654"/>
      <c r="AB84" s="654"/>
    </row>
    <row r="85" spans="2:28" ht="16.5" customHeight="1" x14ac:dyDescent="0.35">
      <c r="B85" s="692" t="s">
        <v>12546</v>
      </c>
      <c r="C85" s="722"/>
      <c r="D85" s="722"/>
      <c r="E85" s="722"/>
      <c r="F85" s="1231"/>
      <c r="G85" s="717"/>
      <c r="H85" s="717"/>
      <c r="I85" s="717"/>
      <c r="J85" s="717"/>
      <c r="K85" s="717"/>
      <c r="L85" s="717"/>
      <c r="M85" s="717"/>
      <c r="N85" s="764"/>
      <c r="O85" s="717"/>
      <c r="P85" s="717"/>
      <c r="Q85" s="717"/>
      <c r="R85" s="717"/>
      <c r="S85" s="654"/>
      <c r="T85" s="654"/>
      <c r="U85" s="654"/>
      <c r="V85" s="654"/>
      <c r="W85" s="654"/>
      <c r="X85" s="654"/>
      <c r="Y85" s="654"/>
      <c r="Z85" s="654"/>
      <c r="AA85" s="654"/>
      <c r="AB85" s="654"/>
    </row>
    <row r="86" spans="2:28" ht="16.5" customHeight="1" x14ac:dyDescent="0.35">
      <c r="B86" s="723" t="s">
        <v>7</v>
      </c>
      <c r="C86" s="228" t="s">
        <v>12477</v>
      </c>
      <c r="D86" s="724" t="s">
        <v>109</v>
      </c>
      <c r="E86" s="724" t="s">
        <v>8</v>
      </c>
      <c r="F86" s="1232" t="s">
        <v>110</v>
      </c>
      <c r="G86" s="717"/>
      <c r="H86" s="717"/>
      <c r="I86" s="717"/>
      <c r="J86" s="717"/>
      <c r="K86" s="717"/>
      <c r="L86" s="717"/>
      <c r="M86" s="717"/>
      <c r="N86" s="764"/>
      <c r="O86" s="717"/>
      <c r="P86" s="717"/>
      <c r="Q86" s="717"/>
      <c r="R86" s="717"/>
      <c r="S86" s="654"/>
      <c r="T86" s="654"/>
      <c r="U86" s="654"/>
      <c r="V86" s="654"/>
      <c r="W86" s="654"/>
      <c r="X86" s="654"/>
      <c r="Y86" s="654"/>
      <c r="Z86" s="654"/>
      <c r="AA86" s="654"/>
      <c r="AB86" s="654"/>
    </row>
    <row r="87" spans="2:28" ht="16.5" customHeight="1" x14ac:dyDescent="0.35">
      <c r="B87" s="736" t="s">
        <v>510</v>
      </c>
      <c r="C87" s="1255">
        <v>1776</v>
      </c>
      <c r="D87" s="699">
        <v>9044716.9799999874</v>
      </c>
      <c r="E87" s="698">
        <v>10.794248297114422</v>
      </c>
      <c r="F87" s="699">
        <v>5092.7460472972898</v>
      </c>
      <c r="G87" s="717"/>
      <c r="H87" s="717"/>
      <c r="I87" s="717"/>
      <c r="J87" s="717"/>
      <c r="K87" s="717"/>
      <c r="L87" s="717"/>
      <c r="M87" s="717"/>
      <c r="N87" s="764"/>
      <c r="O87" s="717"/>
      <c r="P87" s="717"/>
      <c r="Q87" s="717"/>
      <c r="R87" s="717"/>
      <c r="S87" s="654"/>
      <c r="T87" s="654"/>
      <c r="U87" s="654"/>
      <c r="V87" s="654"/>
      <c r="W87" s="654"/>
      <c r="X87" s="654"/>
      <c r="Y87" s="654"/>
      <c r="Z87" s="654"/>
      <c r="AA87" s="654"/>
      <c r="AB87" s="654"/>
    </row>
    <row r="88" spans="2:28" ht="16.5" customHeight="1" x14ac:dyDescent="0.35">
      <c r="B88" s="727" t="s">
        <v>1</v>
      </c>
      <c r="C88" s="1256">
        <v>32</v>
      </c>
      <c r="D88" s="1234">
        <v>282044.83999999991</v>
      </c>
      <c r="E88" s="1038">
        <v>0.33660113861074209</v>
      </c>
      <c r="F88" s="1234">
        <v>8813.9012499999972</v>
      </c>
      <c r="G88" s="717"/>
      <c r="H88" s="717"/>
      <c r="I88" s="717"/>
      <c r="J88" s="717"/>
      <c r="K88" s="717"/>
      <c r="L88" s="717"/>
      <c r="M88" s="717"/>
      <c r="N88" s="764"/>
      <c r="O88" s="717"/>
      <c r="P88" s="717"/>
      <c r="Q88" s="717"/>
      <c r="R88" s="717"/>
      <c r="S88" s="654"/>
      <c r="T88" s="654"/>
      <c r="U88" s="654"/>
      <c r="V88" s="654"/>
      <c r="W88" s="654"/>
      <c r="X88" s="654"/>
      <c r="Y88" s="654"/>
      <c r="Z88" s="654"/>
      <c r="AA88" s="654"/>
      <c r="AB88" s="654"/>
    </row>
    <row r="89" spans="2:28" ht="16.5" customHeight="1" x14ac:dyDescent="0.35">
      <c r="B89" s="730" t="s">
        <v>511</v>
      </c>
      <c r="C89" s="1255">
        <v>670</v>
      </c>
      <c r="D89" s="699">
        <v>17861855.599999987</v>
      </c>
      <c r="E89" s="698">
        <v>21.416897457371167</v>
      </c>
      <c r="F89" s="699">
        <v>26659.485970149235</v>
      </c>
      <c r="G89" s="717"/>
      <c r="H89" s="717"/>
      <c r="I89" s="717"/>
      <c r="J89" s="717"/>
      <c r="K89" s="717"/>
      <c r="L89" s="717"/>
      <c r="M89" s="717"/>
      <c r="N89" s="764"/>
      <c r="O89" s="717"/>
      <c r="P89" s="717"/>
      <c r="Q89" s="717"/>
      <c r="R89" s="717"/>
      <c r="S89" s="654"/>
      <c r="T89" s="654"/>
      <c r="U89" s="654"/>
      <c r="V89" s="654"/>
      <c r="W89" s="654"/>
      <c r="X89" s="654"/>
      <c r="Y89" s="654"/>
      <c r="Z89" s="654"/>
      <c r="AA89" s="654"/>
      <c r="AB89" s="654"/>
    </row>
    <row r="90" spans="2:28" ht="16.5" customHeight="1" x14ac:dyDescent="0.35">
      <c r="B90" s="727" t="s">
        <v>2</v>
      </c>
      <c r="C90" s="1257">
        <v>285</v>
      </c>
      <c r="D90" s="706">
        <v>46205405.489999965</v>
      </c>
      <c r="E90" s="705">
        <v>55.142976903619392</v>
      </c>
      <c r="F90" s="706">
        <v>162124.22978947355</v>
      </c>
      <c r="G90" s="717"/>
      <c r="H90" s="717"/>
      <c r="I90" s="717"/>
      <c r="J90" s="717"/>
      <c r="K90" s="717"/>
      <c r="L90" s="717"/>
      <c r="M90" s="717"/>
      <c r="N90" s="764"/>
      <c r="O90" s="717"/>
      <c r="P90" s="717"/>
      <c r="Q90" s="717"/>
      <c r="R90" s="717"/>
      <c r="S90" s="654"/>
      <c r="T90" s="654"/>
      <c r="U90" s="654"/>
      <c r="V90" s="654"/>
      <c r="W90" s="654"/>
      <c r="X90" s="654"/>
      <c r="Y90" s="654"/>
      <c r="Z90" s="654"/>
      <c r="AA90" s="654"/>
      <c r="AB90" s="654"/>
    </row>
    <row r="91" spans="2:28" ht="16.5" customHeight="1" x14ac:dyDescent="0.35">
      <c r="B91" s="730" t="s">
        <v>9</v>
      </c>
      <c r="C91" s="1255">
        <v>1123</v>
      </c>
      <c r="D91" s="699">
        <v>5945254.8800000008</v>
      </c>
      <c r="E91" s="698">
        <v>7.0952532297313855</v>
      </c>
      <c r="F91" s="699">
        <v>5294.0827070347295</v>
      </c>
      <c r="G91" s="717"/>
      <c r="H91" s="717"/>
      <c r="I91" s="717"/>
      <c r="J91" s="717"/>
      <c r="K91" s="717"/>
      <c r="L91" s="717"/>
      <c r="M91" s="717"/>
      <c r="N91" s="764"/>
      <c r="O91" s="717"/>
      <c r="P91" s="717"/>
      <c r="Q91" s="717"/>
      <c r="R91" s="717"/>
      <c r="S91" s="654"/>
      <c r="T91" s="654"/>
      <c r="U91" s="654"/>
      <c r="V91" s="654"/>
      <c r="W91" s="654"/>
      <c r="X91" s="654"/>
      <c r="Y91" s="654"/>
      <c r="Z91" s="654"/>
      <c r="AA91" s="654"/>
      <c r="AB91" s="654"/>
    </row>
    <row r="92" spans="2:28" ht="16.5" customHeight="1" x14ac:dyDescent="0.35">
      <c r="B92" s="727" t="s">
        <v>3</v>
      </c>
      <c r="C92" s="1257">
        <v>1</v>
      </c>
      <c r="D92" s="706">
        <v>4452726.3499999996</v>
      </c>
      <c r="E92" s="705">
        <v>5.3140229735529081</v>
      </c>
      <c r="F92" s="706">
        <v>4452726.3499999996</v>
      </c>
      <c r="G92" s="690"/>
      <c r="H92" s="690"/>
      <c r="I92" s="690"/>
      <c r="J92" s="690"/>
      <c r="K92" s="690"/>
      <c r="L92" s="690"/>
      <c r="M92" s="690"/>
      <c r="N92" s="972"/>
      <c r="O92" s="690"/>
      <c r="P92" s="690"/>
      <c r="Q92" s="690"/>
      <c r="R92" s="690"/>
      <c r="S92" s="654"/>
      <c r="T92" s="654"/>
      <c r="U92" s="654"/>
      <c r="V92" s="654"/>
      <c r="W92" s="654"/>
      <c r="X92" s="654"/>
      <c r="Y92" s="654"/>
      <c r="Z92" s="654"/>
      <c r="AA92" s="654"/>
      <c r="AB92" s="654"/>
    </row>
    <row r="93" spans="2:28" ht="16.5" customHeight="1" x14ac:dyDescent="0.35">
      <c r="B93" s="707" t="s">
        <v>4</v>
      </c>
      <c r="C93" s="1258">
        <v>3887</v>
      </c>
      <c r="D93" s="710">
        <v>83792004.139999926</v>
      </c>
      <c r="E93" s="709">
        <v>100.10000000000002</v>
      </c>
      <c r="F93" s="710">
        <v>21556.985886287606</v>
      </c>
      <c r="G93" s="690"/>
      <c r="H93" s="653"/>
      <c r="I93" s="653"/>
      <c r="J93" s="653"/>
      <c r="K93" s="721"/>
      <c r="L93" s="721"/>
      <c r="M93" s="721"/>
      <c r="N93" s="976"/>
      <c r="O93" s="721"/>
      <c r="P93" s="721"/>
      <c r="Q93" s="721"/>
      <c r="R93" s="721"/>
      <c r="S93" s="654"/>
      <c r="T93" s="654"/>
      <c r="U93" s="654"/>
      <c r="V93" s="654"/>
      <c r="W93" s="654"/>
      <c r="X93" s="654"/>
      <c r="Y93" s="654"/>
      <c r="Z93" s="654"/>
      <c r="AA93" s="654"/>
      <c r="AB93" s="654"/>
    </row>
    <row r="94" spans="2:28" ht="16.5" customHeight="1" x14ac:dyDescent="0.35">
      <c r="B94" s="1067" t="s">
        <v>12478</v>
      </c>
      <c r="C94" s="741"/>
      <c r="D94" s="742"/>
      <c r="E94" s="743"/>
      <c r="F94" s="1238"/>
      <c r="G94" s="690"/>
      <c r="H94" s="653"/>
      <c r="I94" s="653"/>
      <c r="J94" s="653"/>
      <c r="K94" s="721"/>
      <c r="L94" s="721"/>
      <c r="M94" s="721"/>
      <c r="N94" s="976"/>
      <c r="O94" s="721"/>
      <c r="P94" s="721"/>
      <c r="Q94" s="721"/>
      <c r="R94" s="721"/>
      <c r="S94" s="654"/>
      <c r="T94" s="654"/>
      <c r="U94" s="654"/>
      <c r="V94" s="654"/>
      <c r="W94" s="654"/>
      <c r="X94" s="654"/>
      <c r="Y94" s="654"/>
      <c r="Z94" s="654"/>
      <c r="AA94" s="654"/>
      <c r="AB94" s="654"/>
    </row>
    <row r="95" spans="2:28" ht="16.5" customHeight="1" x14ac:dyDescent="0.35">
      <c r="B95" s="722"/>
      <c r="C95" s="735"/>
      <c r="D95" s="735"/>
      <c r="E95" s="722"/>
      <c r="F95" s="1231"/>
      <c r="G95" s="690"/>
      <c r="H95" s="653"/>
      <c r="I95" s="653"/>
      <c r="J95" s="653"/>
      <c r="K95" s="721"/>
      <c r="L95" s="721"/>
      <c r="M95" s="721"/>
      <c r="N95" s="976"/>
      <c r="O95" s="721"/>
      <c r="P95" s="721"/>
      <c r="Q95" s="721"/>
      <c r="R95" s="721"/>
      <c r="S95" s="654"/>
      <c r="T95" s="654"/>
      <c r="U95" s="654"/>
      <c r="V95" s="654"/>
      <c r="W95" s="654"/>
      <c r="X95" s="654"/>
      <c r="Y95" s="654"/>
      <c r="Z95" s="654"/>
      <c r="AA95" s="654"/>
      <c r="AB95" s="654"/>
    </row>
    <row r="96" spans="2:28" ht="16.5" customHeight="1" x14ac:dyDescent="0.35">
      <c r="B96" s="722"/>
      <c r="C96" s="735"/>
      <c r="D96" s="735"/>
      <c r="E96" s="722"/>
      <c r="F96" s="1231"/>
      <c r="G96" s="690"/>
      <c r="H96" s="653"/>
      <c r="I96" s="653"/>
      <c r="J96" s="653"/>
      <c r="K96" s="721"/>
      <c r="L96" s="721"/>
      <c r="M96" s="721"/>
      <c r="N96" s="976"/>
      <c r="O96" s="721"/>
      <c r="P96" s="721"/>
      <c r="Q96" s="721"/>
      <c r="R96" s="721"/>
      <c r="S96" s="654"/>
      <c r="T96" s="654"/>
      <c r="U96" s="654"/>
      <c r="V96" s="654"/>
      <c r="W96" s="654"/>
      <c r="X96" s="654"/>
      <c r="Y96" s="654"/>
      <c r="Z96" s="654"/>
      <c r="AA96" s="654"/>
      <c r="AB96" s="654"/>
    </row>
    <row r="97" spans="2:28" ht="16.5" customHeight="1" x14ac:dyDescent="0.35">
      <c r="B97" s="722"/>
      <c r="C97" s="735"/>
      <c r="D97" s="735"/>
      <c r="E97" s="722"/>
      <c r="F97" s="1231"/>
      <c r="G97" s="690"/>
      <c r="H97" s="653"/>
      <c r="I97" s="653"/>
      <c r="J97" s="653"/>
      <c r="K97" s="721"/>
      <c r="L97" s="721"/>
      <c r="M97" s="721"/>
      <c r="N97" s="976"/>
      <c r="O97" s="721"/>
      <c r="P97" s="721"/>
      <c r="Q97" s="721"/>
      <c r="R97" s="721"/>
      <c r="S97" s="654"/>
      <c r="T97" s="654"/>
      <c r="U97" s="654"/>
      <c r="V97" s="654"/>
      <c r="W97" s="654"/>
      <c r="X97" s="654"/>
      <c r="Y97" s="654"/>
      <c r="Z97" s="654"/>
      <c r="AA97" s="654"/>
      <c r="AB97" s="654"/>
    </row>
    <row r="98" spans="2:28" ht="16.5" customHeight="1" x14ac:dyDescent="0.35">
      <c r="B98" s="1426" t="s">
        <v>520</v>
      </c>
      <c r="C98" s="1426"/>
      <c r="D98" s="1426"/>
      <c r="E98" s="1426"/>
      <c r="F98" s="1426"/>
      <c r="G98" s="690"/>
      <c r="H98" s="653"/>
      <c r="I98" s="653"/>
      <c r="J98" s="653"/>
      <c r="K98" s="721"/>
      <c r="L98" s="653"/>
      <c r="M98" s="653"/>
      <c r="N98" s="974"/>
      <c r="O98" s="653"/>
      <c r="P98" s="653"/>
      <c r="Q98" s="653"/>
      <c r="R98" s="653"/>
      <c r="S98" s="654"/>
      <c r="T98" s="654"/>
      <c r="U98" s="654"/>
      <c r="V98" s="654"/>
      <c r="W98" s="654"/>
      <c r="X98" s="654"/>
      <c r="Y98" s="654"/>
      <c r="Z98" s="654"/>
      <c r="AA98" s="654"/>
      <c r="AB98" s="654"/>
    </row>
    <row r="99" spans="2:28" ht="16.5" customHeight="1" x14ac:dyDescent="0.35">
      <c r="B99" s="1427" t="s">
        <v>515</v>
      </c>
      <c r="C99" s="1427"/>
      <c r="D99" s="1427"/>
      <c r="E99" s="1427"/>
      <c r="F99" s="1427"/>
      <c r="G99" s="690"/>
      <c r="H99" s="653"/>
      <c r="I99" s="653"/>
      <c r="J99" s="653"/>
      <c r="K99" s="653"/>
      <c r="L99" s="653"/>
      <c r="M99" s="653"/>
      <c r="N99" s="974"/>
      <c r="O99" s="653"/>
      <c r="P99" s="653"/>
      <c r="Q99" s="653"/>
      <c r="R99" s="653"/>
      <c r="S99" s="654"/>
      <c r="T99" s="654"/>
      <c r="U99" s="654"/>
      <c r="V99" s="654"/>
      <c r="W99" s="654"/>
      <c r="X99" s="654"/>
      <c r="Y99" s="654"/>
      <c r="Z99" s="654"/>
      <c r="AA99" s="654"/>
      <c r="AB99" s="654"/>
    </row>
    <row r="100" spans="2:28" ht="16.5" customHeight="1" x14ac:dyDescent="0.35">
      <c r="B100" s="692" t="s">
        <v>12546</v>
      </c>
      <c r="C100" s="693"/>
      <c r="D100" s="693"/>
      <c r="E100" s="693"/>
      <c r="F100" s="1227"/>
      <c r="G100" s="690"/>
      <c r="H100" s="653"/>
      <c r="I100" s="653"/>
      <c r="J100" s="653"/>
      <c r="K100" s="653"/>
      <c r="L100" s="653"/>
      <c r="M100" s="653"/>
      <c r="N100" s="974"/>
      <c r="O100" s="653"/>
      <c r="P100" s="653"/>
      <c r="Q100" s="653"/>
      <c r="R100" s="653"/>
      <c r="S100" s="654"/>
      <c r="T100" s="654"/>
      <c r="U100" s="654"/>
      <c r="V100" s="654"/>
      <c r="W100" s="654"/>
      <c r="X100" s="654"/>
      <c r="Y100" s="654"/>
      <c r="Z100" s="654"/>
      <c r="AA100" s="654"/>
      <c r="AB100" s="654"/>
    </row>
    <row r="101" spans="2:28" ht="16.5" customHeight="1" x14ac:dyDescent="0.35">
      <c r="B101" s="694" t="s">
        <v>7</v>
      </c>
      <c r="C101" s="228" t="s">
        <v>12477</v>
      </c>
      <c r="D101" s="695" t="s">
        <v>109</v>
      </c>
      <c r="E101" s="695" t="s">
        <v>8</v>
      </c>
      <c r="F101" s="1228" t="s">
        <v>110</v>
      </c>
      <c r="G101" s="690"/>
      <c r="H101" s="690"/>
      <c r="I101" s="690"/>
      <c r="J101" s="690"/>
      <c r="K101" s="690"/>
      <c r="L101" s="690"/>
      <c r="M101" s="690"/>
      <c r="N101" s="972"/>
      <c r="O101" s="690"/>
      <c r="P101" s="690"/>
      <c r="Q101" s="720"/>
      <c r="R101" s="653"/>
      <c r="S101" s="654"/>
      <c r="T101" s="654"/>
      <c r="U101" s="654"/>
      <c r="V101" s="654"/>
      <c r="W101" s="654"/>
      <c r="X101" s="654"/>
      <c r="Y101" s="654"/>
      <c r="Z101" s="654"/>
      <c r="AA101" s="654"/>
      <c r="AB101" s="654"/>
    </row>
    <row r="102" spans="2:28" ht="16.5" customHeight="1" x14ac:dyDescent="0.35">
      <c r="B102" s="716" t="s">
        <v>510</v>
      </c>
      <c r="C102" s="1255">
        <v>1463</v>
      </c>
      <c r="D102" s="699">
        <v>11197742.879999999</v>
      </c>
      <c r="E102" s="698">
        <v>26.372540790278645</v>
      </c>
      <c r="F102" s="699">
        <v>7653.9595898837997</v>
      </c>
      <c r="G102" s="690"/>
      <c r="H102" s="690"/>
      <c r="I102" s="690"/>
      <c r="J102" s="690"/>
      <c r="K102" s="690"/>
      <c r="L102" s="690"/>
      <c r="M102" s="690"/>
      <c r="N102" s="972"/>
      <c r="O102" s="690"/>
      <c r="P102" s="690"/>
      <c r="Q102" s="720"/>
      <c r="R102" s="653"/>
      <c r="S102" s="654"/>
      <c r="T102" s="654"/>
      <c r="U102" s="654"/>
      <c r="V102" s="654"/>
      <c r="W102" s="654"/>
      <c r="X102" s="654"/>
      <c r="Y102" s="654"/>
      <c r="Z102" s="654"/>
      <c r="AA102" s="654"/>
      <c r="AB102" s="654"/>
    </row>
    <row r="103" spans="2:28" ht="16.5" customHeight="1" x14ac:dyDescent="0.35">
      <c r="B103" s="704" t="s">
        <v>1</v>
      </c>
      <c r="C103" s="1256">
        <v>4</v>
      </c>
      <c r="D103" s="1234">
        <v>38955.07</v>
      </c>
      <c r="E103" s="1038">
        <v>9.2093530867281365E-2</v>
      </c>
      <c r="F103" s="1234">
        <v>9738.7674999999999</v>
      </c>
      <c r="G103" s="690"/>
      <c r="H103" s="690"/>
      <c r="I103" s="690"/>
      <c r="J103" s="690"/>
      <c r="K103" s="690"/>
      <c r="L103" s="690"/>
      <c r="M103" s="690"/>
      <c r="N103" s="972"/>
      <c r="O103" s="690"/>
      <c r="P103" s="690"/>
      <c r="Q103" s="720"/>
      <c r="R103" s="653"/>
      <c r="S103" s="654"/>
      <c r="T103" s="654"/>
      <c r="U103" s="654"/>
      <c r="V103" s="654"/>
      <c r="W103" s="654"/>
      <c r="X103" s="654"/>
      <c r="Y103" s="654"/>
      <c r="Z103" s="654"/>
      <c r="AA103" s="654"/>
      <c r="AB103" s="654"/>
    </row>
    <row r="104" spans="2:28" ht="16.5" customHeight="1" x14ac:dyDescent="0.35">
      <c r="B104" s="696" t="s">
        <v>511</v>
      </c>
      <c r="C104" s="1255">
        <v>871</v>
      </c>
      <c r="D104" s="699">
        <v>20286409.269999947</v>
      </c>
      <c r="E104" s="698">
        <v>47.959021978218573</v>
      </c>
      <c r="F104" s="699">
        <v>23290.940608495923</v>
      </c>
      <c r="G104" s="690"/>
      <c r="H104" s="690"/>
      <c r="I104" s="690"/>
      <c r="J104" s="690"/>
      <c r="K104" s="690"/>
      <c r="L104" s="690"/>
      <c r="M104" s="690"/>
      <c r="N104" s="972"/>
      <c r="O104" s="690"/>
      <c r="P104" s="690"/>
      <c r="Q104" s="720"/>
      <c r="R104" s="653"/>
      <c r="S104" s="654"/>
      <c r="T104" s="654"/>
      <c r="U104" s="654"/>
      <c r="V104" s="654"/>
      <c r="W104" s="654"/>
      <c r="X104" s="654"/>
      <c r="Y104" s="654"/>
      <c r="Z104" s="654"/>
      <c r="AA104" s="654"/>
      <c r="AB104" s="654"/>
    </row>
    <row r="105" spans="2:28" ht="16.5" customHeight="1" x14ac:dyDescent="0.35">
      <c r="B105" s="704" t="s">
        <v>2</v>
      </c>
      <c r="C105" s="1257">
        <v>3</v>
      </c>
      <c r="D105" s="706">
        <v>179448.94</v>
      </c>
      <c r="E105" s="705">
        <v>0.42423454751822864</v>
      </c>
      <c r="F105" s="706">
        <v>59816.313333333332</v>
      </c>
      <c r="G105" s="690"/>
      <c r="H105" s="690"/>
      <c r="I105" s="690"/>
      <c r="J105" s="690"/>
      <c r="K105" s="690"/>
      <c r="L105" s="690"/>
      <c r="M105" s="690"/>
      <c r="N105" s="972"/>
      <c r="O105" s="690"/>
      <c r="P105" s="690"/>
      <c r="Q105" s="720"/>
      <c r="R105" s="653"/>
      <c r="S105" s="654"/>
      <c r="T105" s="654"/>
      <c r="U105" s="654"/>
      <c r="V105" s="654"/>
      <c r="W105" s="654"/>
      <c r="X105" s="654"/>
      <c r="Y105" s="654"/>
      <c r="Z105" s="654"/>
      <c r="AA105" s="654"/>
      <c r="AB105" s="654"/>
    </row>
    <row r="106" spans="2:28" ht="16.5" customHeight="1" x14ac:dyDescent="0.35">
      <c r="B106" s="696" t="s">
        <v>9</v>
      </c>
      <c r="C106" s="1255">
        <v>1748</v>
      </c>
      <c r="D106" s="699">
        <v>10054180.790000008</v>
      </c>
      <c r="E106" s="698">
        <v>23.769050060212781</v>
      </c>
      <c r="F106" s="699">
        <v>5751.8196739130481</v>
      </c>
      <c r="G106" s="690"/>
      <c r="H106" s="690"/>
      <c r="I106" s="690"/>
      <c r="J106" s="690"/>
      <c r="K106" s="690"/>
      <c r="L106" s="690"/>
      <c r="M106" s="690"/>
      <c r="N106" s="972"/>
      <c r="O106" s="690"/>
      <c r="P106" s="690"/>
      <c r="Q106" s="720"/>
      <c r="R106" s="653"/>
      <c r="S106" s="654"/>
      <c r="T106" s="654"/>
      <c r="U106" s="654"/>
      <c r="V106" s="654"/>
      <c r="W106" s="654"/>
      <c r="X106" s="654"/>
      <c r="Y106" s="654"/>
      <c r="Z106" s="654"/>
      <c r="AA106" s="654"/>
      <c r="AB106" s="654"/>
    </row>
    <row r="107" spans="2:28" ht="16.5" customHeight="1" x14ac:dyDescent="0.35">
      <c r="B107" s="704" t="s">
        <v>3</v>
      </c>
      <c r="C107" s="1257">
        <v>3</v>
      </c>
      <c r="D107" s="706">
        <v>542727.12</v>
      </c>
      <c r="E107" s="705">
        <v>1.2830590929044852</v>
      </c>
      <c r="F107" s="706">
        <v>180909.04</v>
      </c>
      <c r="G107" s="690"/>
      <c r="H107" s="690"/>
      <c r="I107" s="690"/>
      <c r="J107" s="690"/>
      <c r="K107" s="690"/>
      <c r="L107" s="690"/>
      <c r="M107" s="690"/>
      <c r="N107" s="972"/>
      <c r="O107" s="690"/>
      <c r="P107" s="690"/>
      <c r="Q107" s="720"/>
      <c r="R107" s="653"/>
      <c r="S107" s="654"/>
      <c r="T107" s="654"/>
      <c r="U107" s="654"/>
      <c r="V107" s="654"/>
      <c r="W107" s="654"/>
      <c r="X107" s="654"/>
      <c r="Y107" s="654"/>
      <c r="Z107" s="654"/>
      <c r="AA107" s="654"/>
      <c r="AB107" s="654"/>
    </row>
    <row r="108" spans="2:28" ht="16.5" customHeight="1" x14ac:dyDescent="0.35">
      <c r="B108" s="707" t="s">
        <v>4</v>
      </c>
      <c r="C108" s="1258">
        <v>4092</v>
      </c>
      <c r="D108" s="710">
        <v>42299464.069999956</v>
      </c>
      <c r="E108" s="709">
        <v>99.899999999999977</v>
      </c>
      <c r="F108" s="710">
        <v>10337.112431573792</v>
      </c>
      <c r="G108" s="690"/>
      <c r="H108" s="690"/>
      <c r="I108" s="690"/>
      <c r="J108" s="690"/>
      <c r="K108" s="690"/>
      <c r="L108" s="690"/>
      <c r="M108" s="690"/>
      <c r="N108" s="972"/>
      <c r="O108" s="690"/>
      <c r="P108" s="690"/>
      <c r="Q108" s="720"/>
      <c r="R108" s="653"/>
      <c r="S108" s="654"/>
      <c r="T108" s="654"/>
      <c r="U108" s="654"/>
      <c r="V108" s="654"/>
      <c r="W108" s="654"/>
      <c r="X108" s="654"/>
      <c r="Y108" s="654"/>
      <c r="Z108" s="654"/>
      <c r="AA108" s="654"/>
      <c r="AB108" s="654"/>
    </row>
    <row r="109" spans="2:28" ht="16.5" customHeight="1" x14ac:dyDescent="0.35">
      <c r="B109" s="1067" t="s">
        <v>12478</v>
      </c>
      <c r="C109" s="712"/>
      <c r="D109" s="713"/>
      <c r="E109" s="714"/>
      <c r="F109" s="712"/>
      <c r="G109" s="690"/>
      <c r="H109" s="690"/>
      <c r="I109" s="690"/>
      <c r="J109" s="690"/>
      <c r="K109" s="690"/>
      <c r="L109" s="690"/>
      <c r="M109" s="690"/>
      <c r="N109" s="972"/>
      <c r="O109" s="690"/>
      <c r="P109" s="690"/>
      <c r="Q109" s="720"/>
      <c r="R109" s="653"/>
      <c r="S109" s="654"/>
      <c r="T109" s="654"/>
      <c r="U109" s="654"/>
      <c r="V109" s="654"/>
      <c r="W109" s="654"/>
      <c r="X109" s="654"/>
      <c r="Y109" s="654"/>
      <c r="Z109" s="654"/>
      <c r="AA109" s="654"/>
      <c r="AB109" s="654"/>
    </row>
    <row r="110" spans="2:28" ht="16.5" customHeight="1" x14ac:dyDescent="0.35">
      <c r="B110" s="242"/>
      <c r="C110" s="712"/>
      <c r="D110" s="713"/>
      <c r="E110" s="714"/>
      <c r="F110" s="712"/>
      <c r="G110" s="690"/>
      <c r="H110" s="690"/>
      <c r="I110" s="690"/>
      <c r="J110" s="690"/>
      <c r="K110" s="690"/>
      <c r="L110" s="690"/>
      <c r="M110" s="690"/>
      <c r="N110" s="972"/>
      <c r="O110" s="690"/>
      <c r="P110" s="690"/>
      <c r="Q110" s="720"/>
      <c r="R110" s="653"/>
      <c r="S110" s="654"/>
      <c r="T110" s="654"/>
      <c r="U110" s="654"/>
      <c r="V110" s="654"/>
      <c r="W110" s="654"/>
      <c r="X110" s="654"/>
      <c r="Y110" s="654"/>
      <c r="Z110" s="654"/>
      <c r="AA110" s="654"/>
      <c r="AB110" s="654"/>
    </row>
    <row r="111" spans="2:28" ht="16.5" customHeight="1" x14ac:dyDescent="0.35">
      <c r="B111" s="693"/>
      <c r="C111" s="693"/>
      <c r="D111" s="693"/>
      <c r="E111" s="693"/>
      <c r="F111" s="1227"/>
      <c r="G111" s="690"/>
      <c r="H111" s="653"/>
      <c r="I111" s="653"/>
      <c r="J111" s="653"/>
      <c r="K111" s="653"/>
      <c r="L111" s="653"/>
      <c r="M111" s="653"/>
      <c r="N111" s="974"/>
      <c r="O111" s="653"/>
      <c r="P111" s="653"/>
      <c r="Q111" s="653"/>
      <c r="R111" s="653"/>
      <c r="S111" s="654"/>
      <c r="T111" s="654"/>
      <c r="U111" s="654"/>
      <c r="V111" s="654"/>
      <c r="W111" s="654"/>
      <c r="X111" s="654"/>
      <c r="Y111" s="654"/>
      <c r="Z111" s="654"/>
      <c r="AA111" s="654"/>
      <c r="AB111" s="654"/>
    </row>
    <row r="112" spans="2:28" ht="16.5" customHeight="1" x14ac:dyDescent="0.35">
      <c r="B112" s="693"/>
      <c r="C112" s="693"/>
      <c r="D112" s="693"/>
      <c r="E112" s="693"/>
      <c r="F112" s="1227"/>
      <c r="G112" s="690"/>
      <c r="H112" s="653"/>
      <c r="I112" s="653"/>
      <c r="J112" s="653"/>
      <c r="K112" s="653"/>
      <c r="L112" s="653"/>
      <c r="M112" s="653"/>
      <c r="N112" s="974"/>
      <c r="O112" s="653"/>
      <c r="P112" s="653"/>
      <c r="Q112" s="653"/>
      <c r="R112" s="653"/>
      <c r="S112" s="654"/>
      <c r="T112" s="654"/>
      <c r="U112" s="654"/>
      <c r="V112" s="654"/>
      <c r="W112" s="654"/>
      <c r="X112" s="654"/>
      <c r="Y112" s="654"/>
      <c r="Z112" s="654"/>
      <c r="AA112" s="654"/>
      <c r="AB112" s="654"/>
    </row>
    <row r="113" spans="2:28" ht="16.5" customHeight="1" x14ac:dyDescent="0.35">
      <c r="B113" s="1426" t="s">
        <v>521</v>
      </c>
      <c r="C113" s="1426"/>
      <c r="D113" s="1426"/>
      <c r="E113" s="1426"/>
      <c r="F113" s="1426"/>
      <c r="G113" s="690"/>
      <c r="H113" s="653"/>
      <c r="I113" s="653"/>
      <c r="J113" s="653"/>
      <c r="K113" s="653"/>
      <c r="L113" s="653"/>
      <c r="M113" s="653"/>
      <c r="N113" s="974"/>
      <c r="O113" s="653"/>
      <c r="P113" s="653"/>
      <c r="Q113" s="653"/>
      <c r="R113" s="653"/>
      <c r="S113" s="654"/>
      <c r="T113" s="654"/>
      <c r="U113" s="654"/>
      <c r="V113" s="654"/>
      <c r="W113" s="654"/>
      <c r="X113" s="654"/>
      <c r="Y113" s="654"/>
      <c r="Z113" s="654"/>
      <c r="AA113" s="654"/>
      <c r="AB113" s="654"/>
    </row>
    <row r="114" spans="2:28" ht="16.5" customHeight="1" x14ac:dyDescent="0.35">
      <c r="B114" s="1423" t="s">
        <v>522</v>
      </c>
      <c r="C114" s="1423"/>
      <c r="D114" s="1423"/>
      <c r="E114" s="1423"/>
      <c r="F114" s="1423"/>
      <c r="G114" s="690"/>
      <c r="H114" s="653"/>
      <c r="I114" s="653"/>
      <c r="J114" s="653"/>
      <c r="K114" s="653"/>
      <c r="L114" s="653"/>
      <c r="M114" s="653"/>
      <c r="N114" s="974"/>
      <c r="O114" s="653"/>
      <c r="P114" s="653"/>
      <c r="Q114" s="653"/>
      <c r="R114" s="653"/>
      <c r="S114" s="654"/>
      <c r="T114" s="654"/>
      <c r="U114" s="654"/>
      <c r="V114" s="654"/>
      <c r="W114" s="654"/>
      <c r="X114" s="654"/>
      <c r="Y114" s="654"/>
      <c r="Z114" s="654"/>
      <c r="AA114" s="654"/>
      <c r="AB114" s="654"/>
    </row>
    <row r="115" spans="2:28" ht="16.5" customHeight="1" x14ac:dyDescent="0.35">
      <c r="B115" s="692" t="s">
        <v>12546</v>
      </c>
      <c r="C115" s="693"/>
      <c r="D115" s="693"/>
      <c r="E115" s="693"/>
      <c r="F115" s="1227"/>
      <c r="G115" s="690"/>
      <c r="H115" s="653"/>
      <c r="I115" s="653"/>
      <c r="J115" s="653"/>
      <c r="K115" s="653"/>
      <c r="L115" s="653"/>
      <c r="M115" s="653"/>
      <c r="N115" s="974"/>
      <c r="O115" s="653"/>
      <c r="P115" s="653"/>
      <c r="Q115" s="653"/>
      <c r="R115" s="653"/>
      <c r="S115" s="654"/>
      <c r="T115" s="654"/>
      <c r="U115" s="654"/>
      <c r="V115" s="654"/>
      <c r="W115" s="654"/>
      <c r="X115" s="654"/>
      <c r="Y115" s="654"/>
      <c r="Z115" s="654"/>
      <c r="AA115" s="654"/>
      <c r="AB115" s="654"/>
    </row>
    <row r="116" spans="2:28" ht="16.5" customHeight="1" x14ac:dyDescent="0.35">
      <c r="B116" s="694" t="s">
        <v>7</v>
      </c>
      <c r="C116" s="228" t="s">
        <v>12477</v>
      </c>
      <c r="D116" s="695" t="s">
        <v>109</v>
      </c>
      <c r="E116" s="695" t="s">
        <v>8</v>
      </c>
      <c r="F116" s="1228" t="s">
        <v>110</v>
      </c>
      <c r="G116" s="690"/>
      <c r="H116" s="653"/>
      <c r="I116" s="653"/>
      <c r="J116" s="653"/>
      <c r="K116" s="653"/>
      <c r="L116" s="653"/>
      <c r="M116" s="653"/>
      <c r="N116" s="974"/>
      <c r="O116" s="653"/>
      <c r="P116" s="653"/>
      <c r="Q116" s="653"/>
      <c r="R116" s="653"/>
      <c r="S116" s="654"/>
      <c r="T116" s="654"/>
      <c r="U116" s="654"/>
      <c r="V116" s="654"/>
      <c r="W116" s="654"/>
      <c r="X116" s="654"/>
      <c r="Y116" s="654"/>
      <c r="Z116" s="654"/>
      <c r="AA116" s="654"/>
      <c r="AB116" s="654"/>
    </row>
    <row r="117" spans="2:28" ht="16.5" customHeight="1" x14ac:dyDescent="0.35">
      <c r="B117" s="745" t="s">
        <v>517</v>
      </c>
      <c r="C117" s="1260">
        <v>16</v>
      </c>
      <c r="D117" s="750">
        <v>774496.54</v>
      </c>
      <c r="E117" s="746">
        <v>1.2458145432850543</v>
      </c>
      <c r="F117" s="750">
        <v>48406.033750000002</v>
      </c>
      <c r="G117" s="715"/>
      <c r="H117" s="744"/>
      <c r="I117" s="744"/>
      <c r="J117" s="744"/>
      <c r="K117" s="744"/>
      <c r="L117" s="744"/>
      <c r="M117" s="744"/>
      <c r="N117" s="977"/>
      <c r="O117" s="744"/>
      <c r="P117" s="744"/>
      <c r="Q117" s="744"/>
      <c r="R117" s="744"/>
      <c r="S117" s="654"/>
      <c r="T117" s="654"/>
      <c r="U117" s="654"/>
      <c r="V117" s="654"/>
      <c r="W117" s="654"/>
      <c r="X117" s="654"/>
      <c r="Y117" s="654"/>
      <c r="Z117" s="654"/>
      <c r="AA117" s="654"/>
      <c r="AB117" s="654"/>
    </row>
    <row r="118" spans="2:28" ht="16.5" customHeight="1" x14ac:dyDescent="0.35">
      <c r="B118" s="704" t="s">
        <v>510</v>
      </c>
      <c r="C118" s="1256">
        <v>2</v>
      </c>
      <c r="D118" s="706">
        <v>14655.529999999999</v>
      </c>
      <c r="E118" s="705">
        <v>2.3574117469330989E-2</v>
      </c>
      <c r="F118" s="706">
        <v>7327.7649999999994</v>
      </c>
      <c r="G118" s="717"/>
      <c r="H118" s="717"/>
      <c r="I118" s="653"/>
      <c r="J118" s="653"/>
      <c r="K118" s="653"/>
      <c r="L118" s="653"/>
      <c r="M118" s="653"/>
      <c r="N118" s="974"/>
      <c r="O118" s="653"/>
      <c r="P118" s="653"/>
      <c r="Q118" s="653"/>
      <c r="R118" s="653"/>
      <c r="S118" s="654"/>
      <c r="T118" s="654"/>
      <c r="U118" s="654"/>
      <c r="V118" s="654"/>
      <c r="W118" s="654"/>
      <c r="X118" s="654"/>
      <c r="Y118" s="654"/>
      <c r="Z118" s="654"/>
      <c r="AA118" s="654"/>
      <c r="AB118" s="654"/>
    </row>
    <row r="119" spans="2:28" ht="16.5" customHeight="1" x14ac:dyDescent="0.35">
      <c r="B119" s="696" t="s">
        <v>1</v>
      </c>
      <c r="C119" s="1261">
        <v>1</v>
      </c>
      <c r="D119" s="699">
        <v>4243.0200000000004</v>
      </c>
      <c r="E119" s="698">
        <v>6.8250995975390047E-3</v>
      </c>
      <c r="F119" s="699">
        <v>4243.0200000000004</v>
      </c>
      <c r="G119" s="717"/>
      <c r="H119" s="717"/>
      <c r="I119" s="653"/>
      <c r="J119" s="653"/>
      <c r="K119" s="653"/>
      <c r="L119" s="653"/>
      <c r="M119" s="653"/>
      <c r="N119" s="974"/>
      <c r="O119" s="653"/>
      <c r="P119" s="653"/>
      <c r="Q119" s="653"/>
      <c r="R119" s="653"/>
      <c r="S119" s="654"/>
      <c r="T119" s="654"/>
      <c r="U119" s="654"/>
      <c r="V119" s="654"/>
      <c r="W119" s="654"/>
      <c r="X119" s="654"/>
      <c r="Y119" s="654"/>
      <c r="Z119" s="654"/>
      <c r="AA119" s="654"/>
      <c r="AB119" s="654"/>
    </row>
    <row r="120" spans="2:28" ht="16.5" customHeight="1" x14ac:dyDescent="0.35">
      <c r="B120" s="704" t="s">
        <v>511</v>
      </c>
      <c r="C120" s="1257">
        <v>12</v>
      </c>
      <c r="D120" s="1234">
        <v>44219458.159999996</v>
      </c>
      <c r="E120" s="1038">
        <v>71.129102877480847</v>
      </c>
      <c r="F120" s="1234">
        <v>3684954.8466666662</v>
      </c>
      <c r="G120" s="717"/>
      <c r="H120" s="717"/>
      <c r="I120" s="653"/>
      <c r="J120" s="653"/>
      <c r="K120" s="653"/>
      <c r="L120" s="653"/>
      <c r="M120" s="653"/>
      <c r="N120" s="974"/>
      <c r="O120" s="653"/>
      <c r="P120" s="653"/>
      <c r="Q120" s="653"/>
      <c r="R120" s="653"/>
      <c r="S120" s="654"/>
      <c r="T120" s="654"/>
      <c r="U120" s="654"/>
      <c r="V120" s="654"/>
      <c r="W120" s="654"/>
      <c r="X120" s="654"/>
      <c r="Y120" s="654"/>
      <c r="Z120" s="654"/>
      <c r="AA120" s="654"/>
      <c r="AB120" s="654"/>
    </row>
    <row r="121" spans="2:28" ht="16.5" customHeight="1" x14ac:dyDescent="0.35">
      <c r="B121" s="696" t="s">
        <v>2</v>
      </c>
      <c r="C121" s="1261">
        <v>0</v>
      </c>
      <c r="D121" s="699">
        <v>0</v>
      </c>
      <c r="E121" s="698">
        <v>0</v>
      </c>
      <c r="F121" s="699">
        <v>0</v>
      </c>
      <c r="G121" s="717"/>
      <c r="H121" s="717"/>
      <c r="I121" s="653"/>
      <c r="J121" s="653"/>
      <c r="K121" s="653"/>
      <c r="L121" s="653"/>
      <c r="M121" s="653"/>
      <c r="N121" s="974"/>
      <c r="O121" s="653"/>
      <c r="P121" s="653"/>
      <c r="Q121" s="653"/>
      <c r="R121" s="653"/>
      <c r="S121" s="654"/>
      <c r="T121" s="654"/>
      <c r="U121" s="654"/>
      <c r="V121" s="654"/>
      <c r="W121" s="654"/>
      <c r="X121" s="654"/>
      <c r="Y121" s="654"/>
      <c r="Z121" s="654"/>
      <c r="AA121" s="654"/>
      <c r="AB121" s="654"/>
    </row>
    <row r="122" spans="2:28" ht="16.5" customHeight="1" x14ac:dyDescent="0.35">
      <c r="B122" s="704" t="s">
        <v>9</v>
      </c>
      <c r="C122" s="1256">
        <v>869</v>
      </c>
      <c r="D122" s="706">
        <v>17155030.739999935</v>
      </c>
      <c r="E122" s="705">
        <v>27.694683362167229</v>
      </c>
      <c r="F122" s="706">
        <v>19741.11707710004</v>
      </c>
      <c r="G122" s="717"/>
      <c r="H122" s="717"/>
      <c r="I122" s="653"/>
      <c r="J122" s="653"/>
      <c r="K122" s="653"/>
      <c r="L122" s="653"/>
      <c r="M122" s="653"/>
      <c r="N122" s="974"/>
      <c r="O122" s="653"/>
      <c r="P122" s="653"/>
      <c r="Q122" s="653"/>
      <c r="R122" s="653"/>
      <c r="S122" s="654"/>
      <c r="T122" s="654"/>
      <c r="U122" s="654"/>
      <c r="V122" s="654"/>
      <c r="W122" s="654"/>
      <c r="X122" s="654"/>
      <c r="Y122" s="654"/>
      <c r="Z122" s="654"/>
      <c r="AA122" s="654"/>
      <c r="AB122" s="654"/>
    </row>
    <row r="123" spans="2:28" ht="16.5" customHeight="1" x14ac:dyDescent="0.35">
      <c r="B123" s="696" t="s">
        <v>3</v>
      </c>
      <c r="C123" s="1261">
        <v>0</v>
      </c>
      <c r="D123" s="699">
        <v>0</v>
      </c>
      <c r="E123" s="698">
        <v>0</v>
      </c>
      <c r="F123" s="699">
        <v>0</v>
      </c>
      <c r="G123" s="717"/>
      <c r="H123" s="717"/>
      <c r="I123" s="653"/>
      <c r="J123" s="653"/>
      <c r="K123" s="653"/>
      <c r="L123" s="653"/>
      <c r="M123" s="653"/>
      <c r="N123" s="974"/>
      <c r="O123" s="653"/>
      <c r="P123" s="653"/>
      <c r="Q123" s="653"/>
      <c r="R123" s="653"/>
      <c r="S123" s="654"/>
      <c r="T123" s="654"/>
      <c r="U123" s="654"/>
      <c r="V123" s="654"/>
      <c r="W123" s="654"/>
      <c r="X123" s="654"/>
      <c r="Y123" s="654"/>
      <c r="Z123" s="654"/>
      <c r="AA123" s="654"/>
      <c r="AB123" s="654"/>
    </row>
    <row r="124" spans="2:28" ht="16.5" customHeight="1" x14ac:dyDescent="0.35">
      <c r="B124" s="707" t="s">
        <v>4</v>
      </c>
      <c r="C124" s="1258">
        <v>900</v>
      </c>
      <c r="D124" s="710">
        <v>62167883.989999935</v>
      </c>
      <c r="E124" s="709">
        <v>100.1</v>
      </c>
      <c r="F124" s="710">
        <v>69075.426655555479</v>
      </c>
      <c r="G124" s="717"/>
      <c r="H124" s="717"/>
      <c r="I124" s="653"/>
      <c r="J124" s="653"/>
      <c r="K124" s="653"/>
      <c r="L124" s="653"/>
      <c r="M124" s="653"/>
      <c r="N124" s="974"/>
      <c r="O124" s="653"/>
      <c r="P124" s="653"/>
      <c r="Q124" s="653"/>
      <c r="R124" s="653"/>
      <c r="S124" s="654"/>
      <c r="T124" s="654"/>
      <c r="U124" s="654"/>
      <c r="V124" s="654"/>
      <c r="W124" s="654"/>
      <c r="X124" s="654"/>
      <c r="Y124" s="654"/>
      <c r="Z124" s="654"/>
      <c r="AA124" s="654"/>
      <c r="AB124" s="654"/>
    </row>
    <row r="125" spans="2:28" ht="16.5" customHeight="1" x14ac:dyDescent="0.35">
      <c r="B125" s="1067" t="s">
        <v>12478</v>
      </c>
      <c r="C125" s="748"/>
      <c r="D125" s="748"/>
      <c r="E125" s="693"/>
      <c r="F125" s="1227"/>
      <c r="G125" s="690"/>
      <c r="H125" s="690"/>
      <c r="I125" s="653"/>
      <c r="J125" s="653"/>
      <c r="K125" s="653"/>
      <c r="L125" s="653"/>
      <c r="M125" s="653"/>
      <c r="N125" s="974"/>
      <c r="O125" s="653"/>
      <c r="P125" s="653"/>
      <c r="Q125" s="653"/>
      <c r="R125" s="653"/>
      <c r="S125" s="654"/>
      <c r="T125" s="654"/>
      <c r="U125" s="654"/>
      <c r="V125" s="654"/>
      <c r="W125" s="654"/>
      <c r="X125" s="654"/>
      <c r="Y125" s="654"/>
      <c r="Z125" s="654"/>
      <c r="AA125" s="654"/>
      <c r="AB125" s="654"/>
    </row>
    <row r="126" spans="2:28" ht="16.5" customHeight="1" x14ac:dyDescent="0.35">
      <c r="B126" s="242"/>
      <c r="C126" s="748"/>
      <c r="D126" s="748"/>
      <c r="E126" s="693"/>
      <c r="F126" s="1227"/>
      <c r="G126" s="690"/>
      <c r="H126" s="690"/>
      <c r="I126" s="653"/>
      <c r="J126" s="653"/>
      <c r="K126" s="653"/>
      <c r="L126" s="653"/>
      <c r="M126" s="653"/>
      <c r="N126" s="974"/>
      <c r="O126" s="653"/>
      <c r="P126" s="653"/>
      <c r="Q126" s="653"/>
      <c r="R126" s="653"/>
      <c r="S126" s="654"/>
      <c r="T126" s="654"/>
      <c r="U126" s="654"/>
      <c r="V126" s="654"/>
      <c r="W126" s="654"/>
      <c r="X126" s="654"/>
      <c r="Y126" s="654"/>
      <c r="Z126" s="654"/>
      <c r="AA126" s="654"/>
      <c r="AB126" s="654"/>
    </row>
    <row r="127" spans="2:28" ht="16.5" customHeight="1" x14ac:dyDescent="0.35">
      <c r="B127" s="242"/>
      <c r="C127" s="748"/>
      <c r="D127" s="748"/>
      <c r="E127" s="693"/>
      <c r="F127" s="1227"/>
      <c r="G127" s="690"/>
      <c r="H127" s="690"/>
      <c r="I127" s="653"/>
      <c r="J127" s="653"/>
      <c r="K127" s="653"/>
      <c r="L127" s="653"/>
      <c r="M127" s="653"/>
      <c r="N127" s="974"/>
      <c r="O127" s="653"/>
      <c r="P127" s="653"/>
      <c r="Q127" s="653"/>
      <c r="R127" s="653"/>
      <c r="S127" s="654"/>
      <c r="T127" s="654"/>
      <c r="U127" s="654"/>
      <c r="V127" s="654"/>
      <c r="W127" s="654"/>
      <c r="X127" s="654"/>
      <c r="Y127" s="654"/>
      <c r="Z127" s="654"/>
      <c r="AA127" s="654"/>
      <c r="AB127" s="654"/>
    </row>
    <row r="128" spans="2:28" ht="16.5" customHeight="1" x14ac:dyDescent="0.35">
      <c r="B128" s="719"/>
      <c r="C128" s="719"/>
      <c r="D128" s="719"/>
      <c r="E128" s="693"/>
      <c r="F128" s="1227"/>
      <c r="G128" s="690"/>
      <c r="H128" s="653"/>
      <c r="I128" s="653"/>
      <c r="J128" s="653"/>
      <c r="K128" s="653"/>
      <c r="L128" s="653"/>
      <c r="M128" s="653"/>
      <c r="N128" s="974"/>
      <c r="O128" s="653"/>
      <c r="P128" s="653"/>
      <c r="Q128" s="653"/>
      <c r="R128" s="653"/>
      <c r="S128" s="654"/>
      <c r="T128" s="654"/>
      <c r="U128" s="654"/>
      <c r="V128" s="654"/>
      <c r="W128" s="654"/>
      <c r="X128" s="654"/>
      <c r="Y128" s="654"/>
      <c r="Z128" s="654"/>
      <c r="AA128" s="654"/>
      <c r="AB128" s="654"/>
    </row>
    <row r="129" spans="2:28" ht="16.5" customHeight="1" x14ac:dyDescent="0.35">
      <c r="B129" s="1426" t="s">
        <v>523</v>
      </c>
      <c r="C129" s="1426"/>
      <c r="D129" s="1426"/>
      <c r="E129" s="1426"/>
      <c r="F129" s="1426"/>
      <c r="G129" s="690"/>
      <c r="H129" s="653"/>
      <c r="I129" s="653"/>
      <c r="J129" s="653"/>
      <c r="K129" s="653"/>
      <c r="L129" s="653"/>
      <c r="M129" s="653"/>
      <c r="N129" s="974"/>
      <c r="O129" s="653"/>
      <c r="P129" s="653"/>
      <c r="Q129" s="653"/>
      <c r="R129" s="653"/>
      <c r="S129" s="654"/>
      <c r="T129" s="654"/>
      <c r="U129" s="654"/>
      <c r="V129" s="654"/>
      <c r="W129" s="654"/>
      <c r="X129" s="654"/>
      <c r="Y129" s="654"/>
      <c r="Z129" s="654"/>
      <c r="AA129" s="654"/>
      <c r="AB129" s="654"/>
    </row>
    <row r="130" spans="2:28" ht="16.5" customHeight="1" x14ac:dyDescent="0.35">
      <c r="B130" s="1423" t="s">
        <v>513</v>
      </c>
      <c r="C130" s="1423"/>
      <c r="D130" s="1423"/>
      <c r="E130" s="1423"/>
      <c r="F130" s="1423"/>
      <c r="G130" s="690"/>
      <c r="H130" s="653"/>
      <c r="I130" s="653"/>
      <c r="J130" s="653"/>
      <c r="K130" s="653"/>
      <c r="L130" s="653"/>
      <c r="M130" s="653"/>
      <c r="N130" s="974"/>
      <c r="O130" s="653"/>
      <c r="P130" s="653"/>
      <c r="Q130" s="653"/>
      <c r="R130" s="653"/>
      <c r="S130" s="654"/>
      <c r="T130" s="654"/>
      <c r="U130" s="654"/>
      <c r="V130" s="654"/>
      <c r="W130" s="654"/>
      <c r="X130" s="654"/>
      <c r="Y130" s="654"/>
      <c r="Z130" s="654"/>
      <c r="AA130" s="654"/>
      <c r="AB130" s="654"/>
    </row>
    <row r="131" spans="2:28" ht="16.5" customHeight="1" x14ac:dyDescent="0.35">
      <c r="B131" s="692" t="s">
        <v>12546</v>
      </c>
      <c r="C131" s="693"/>
      <c r="D131" s="693"/>
      <c r="E131" s="693"/>
      <c r="F131" s="1227"/>
      <c r="G131" s="690"/>
      <c r="H131" s="653"/>
      <c r="I131" s="653"/>
      <c r="J131" s="653"/>
      <c r="K131" s="653"/>
      <c r="L131" s="653"/>
      <c r="M131" s="653"/>
      <c r="N131" s="974"/>
      <c r="O131" s="653"/>
      <c r="P131" s="653"/>
      <c r="Q131" s="653"/>
      <c r="R131" s="653"/>
      <c r="S131" s="654"/>
      <c r="T131" s="654"/>
      <c r="U131" s="654"/>
      <c r="V131" s="654"/>
      <c r="W131" s="654"/>
      <c r="X131" s="654"/>
      <c r="Y131" s="654"/>
      <c r="Z131" s="654"/>
      <c r="AA131" s="654"/>
      <c r="AB131" s="654"/>
    </row>
    <row r="132" spans="2:28" ht="16.5" customHeight="1" x14ac:dyDescent="0.35">
      <c r="B132" s="694" t="s">
        <v>7</v>
      </c>
      <c r="C132" s="228" t="s">
        <v>12477</v>
      </c>
      <c r="D132" s="695" t="s">
        <v>109</v>
      </c>
      <c r="E132" s="695" t="s">
        <v>8</v>
      </c>
      <c r="F132" s="1228" t="s">
        <v>110</v>
      </c>
      <c r="G132" s="715"/>
      <c r="H132" s="715"/>
      <c r="I132" s="715"/>
      <c r="J132" s="715"/>
      <c r="K132" s="715"/>
      <c r="L132" s="715"/>
      <c r="M132" s="715"/>
      <c r="N132" s="973"/>
      <c r="O132" s="715"/>
      <c r="P132" s="715"/>
      <c r="Q132" s="653"/>
      <c r="R132" s="653"/>
      <c r="S132" s="654"/>
      <c r="T132" s="654"/>
      <c r="U132" s="654"/>
      <c r="V132" s="654"/>
      <c r="W132" s="654"/>
      <c r="X132" s="654"/>
      <c r="Y132" s="654"/>
      <c r="Z132" s="654"/>
      <c r="AA132" s="654"/>
      <c r="AB132" s="654"/>
    </row>
    <row r="133" spans="2:28" ht="16.5" customHeight="1" x14ac:dyDescent="0.35">
      <c r="B133" s="716" t="s">
        <v>510</v>
      </c>
      <c r="C133" s="1255">
        <v>2552</v>
      </c>
      <c r="D133" s="699">
        <v>15880965.109999999</v>
      </c>
      <c r="E133" s="698">
        <v>36.615299589979074</v>
      </c>
      <c r="F133" s="699">
        <v>6222.948710815047</v>
      </c>
      <c r="G133" s="717"/>
      <c r="H133" s="717"/>
      <c r="I133" s="717"/>
      <c r="J133" s="717"/>
      <c r="K133" s="717"/>
      <c r="L133" s="717"/>
      <c r="M133" s="717"/>
      <c r="N133" s="764"/>
      <c r="O133" s="717"/>
      <c r="P133" s="717"/>
      <c r="Q133" s="653"/>
      <c r="R133" s="653"/>
      <c r="S133" s="654"/>
      <c r="T133" s="654"/>
      <c r="U133" s="654"/>
      <c r="V133" s="654"/>
      <c r="W133" s="654"/>
      <c r="X133" s="654"/>
      <c r="Y133" s="654"/>
      <c r="Z133" s="654"/>
      <c r="AA133" s="654"/>
      <c r="AB133" s="654"/>
    </row>
    <row r="134" spans="2:28" ht="16.5" customHeight="1" x14ac:dyDescent="0.35">
      <c r="B134" s="704" t="s">
        <v>1</v>
      </c>
      <c r="C134" s="1256">
        <v>23</v>
      </c>
      <c r="D134" s="706">
        <v>671984.91</v>
      </c>
      <c r="E134" s="705">
        <v>1.5493346046142862</v>
      </c>
      <c r="F134" s="706">
        <v>29216.735217391306</v>
      </c>
      <c r="G134" s="717"/>
      <c r="H134" s="717"/>
      <c r="I134" s="717"/>
      <c r="J134" s="717"/>
      <c r="K134" s="717"/>
      <c r="L134" s="717"/>
      <c r="M134" s="717"/>
      <c r="N134" s="764"/>
      <c r="O134" s="717"/>
      <c r="P134" s="717"/>
      <c r="Q134" s="653"/>
      <c r="R134" s="653"/>
      <c r="S134" s="654"/>
      <c r="T134" s="654"/>
      <c r="U134" s="654"/>
      <c r="V134" s="654"/>
      <c r="W134" s="654"/>
      <c r="X134" s="654"/>
      <c r="Y134" s="654"/>
      <c r="Z134" s="654"/>
      <c r="AA134" s="654"/>
      <c r="AB134" s="654"/>
    </row>
    <row r="135" spans="2:28" ht="16.5" customHeight="1" x14ac:dyDescent="0.35">
      <c r="B135" s="696" t="s">
        <v>511</v>
      </c>
      <c r="C135" s="1255">
        <v>633</v>
      </c>
      <c r="D135" s="699">
        <v>8118441.0000000065</v>
      </c>
      <c r="E135" s="698">
        <v>18.717952426668955</v>
      </c>
      <c r="F135" s="699">
        <v>12825.341232227498</v>
      </c>
      <c r="G135" s="717"/>
      <c r="H135" s="717"/>
      <c r="I135" s="717"/>
      <c r="J135" s="717"/>
      <c r="K135" s="717"/>
      <c r="L135" s="717"/>
      <c r="M135" s="717"/>
      <c r="N135" s="764"/>
      <c r="O135" s="717"/>
      <c r="P135" s="717"/>
      <c r="Q135" s="653"/>
      <c r="R135" s="653"/>
      <c r="S135" s="654"/>
      <c r="T135" s="654"/>
      <c r="U135" s="654"/>
      <c r="V135" s="654"/>
      <c r="W135" s="654"/>
      <c r="X135" s="654"/>
      <c r="Y135" s="654"/>
      <c r="Z135" s="654"/>
      <c r="AA135" s="654"/>
      <c r="AB135" s="654"/>
    </row>
    <row r="136" spans="2:28" ht="16.5" customHeight="1" x14ac:dyDescent="0.35">
      <c r="B136" s="704" t="s">
        <v>2</v>
      </c>
      <c r="C136" s="1257">
        <v>145</v>
      </c>
      <c r="D136" s="1234">
        <v>10909507.209999999</v>
      </c>
      <c r="E136" s="1038">
        <v>25.153060415809119</v>
      </c>
      <c r="F136" s="1234">
        <v>75237.980758620688</v>
      </c>
      <c r="G136" s="717"/>
      <c r="H136" s="717"/>
      <c r="I136" s="717"/>
      <c r="J136" s="717"/>
      <c r="K136" s="717"/>
      <c r="L136" s="717"/>
      <c r="M136" s="717"/>
      <c r="N136" s="764"/>
      <c r="O136" s="717"/>
      <c r="P136" s="717"/>
      <c r="Q136" s="653"/>
      <c r="R136" s="653"/>
      <c r="S136" s="654"/>
      <c r="T136" s="654"/>
      <c r="U136" s="654"/>
      <c r="V136" s="654"/>
      <c r="W136" s="654"/>
      <c r="X136" s="654"/>
      <c r="Y136" s="654"/>
      <c r="Z136" s="654"/>
      <c r="AA136" s="654"/>
      <c r="AB136" s="654"/>
    </row>
    <row r="137" spans="2:28" ht="16.5" customHeight="1" x14ac:dyDescent="0.35">
      <c r="B137" s="696" t="s">
        <v>9</v>
      </c>
      <c r="C137" s="1255">
        <v>1138</v>
      </c>
      <c r="D137" s="699">
        <v>7791586.1900000023</v>
      </c>
      <c r="E137" s="698">
        <v>17.964352962928565</v>
      </c>
      <c r="F137" s="699">
        <v>6846.7365465729372</v>
      </c>
      <c r="G137" s="717"/>
      <c r="H137" s="717"/>
      <c r="I137" s="717"/>
      <c r="J137" s="717"/>
      <c r="K137" s="717"/>
      <c r="L137" s="717"/>
      <c r="M137" s="717"/>
      <c r="N137" s="764"/>
      <c r="O137" s="717"/>
      <c r="P137" s="717"/>
      <c r="Q137" s="653"/>
      <c r="R137" s="653"/>
      <c r="S137" s="654"/>
      <c r="T137" s="654"/>
      <c r="U137" s="654"/>
      <c r="V137" s="654"/>
      <c r="W137" s="654"/>
      <c r="X137" s="654"/>
      <c r="Y137" s="654"/>
      <c r="Z137" s="654"/>
      <c r="AA137" s="654"/>
      <c r="AB137" s="654"/>
    </row>
    <row r="138" spans="2:28" ht="16.5" customHeight="1" x14ac:dyDescent="0.35">
      <c r="B138" s="704" t="s">
        <v>3</v>
      </c>
      <c r="C138" s="1257">
        <v>0</v>
      </c>
      <c r="D138" s="706">
        <v>0</v>
      </c>
      <c r="E138" s="705">
        <v>0</v>
      </c>
      <c r="F138" s="706">
        <v>0</v>
      </c>
      <c r="G138" s="717"/>
      <c r="H138" s="717"/>
      <c r="I138" s="717"/>
      <c r="J138" s="717"/>
      <c r="K138" s="717"/>
      <c r="L138" s="717"/>
      <c r="M138" s="717"/>
      <c r="N138" s="764"/>
      <c r="O138" s="717"/>
      <c r="P138" s="717"/>
      <c r="Q138" s="653"/>
      <c r="R138" s="653"/>
      <c r="S138" s="654"/>
      <c r="T138" s="654"/>
      <c r="U138" s="654"/>
      <c r="V138" s="654"/>
      <c r="W138" s="654"/>
      <c r="X138" s="654"/>
      <c r="Y138" s="654"/>
      <c r="Z138" s="654"/>
      <c r="AA138" s="654"/>
      <c r="AB138" s="654"/>
    </row>
    <row r="139" spans="2:28" ht="16.5" customHeight="1" x14ac:dyDescent="0.35">
      <c r="B139" s="707" t="s">
        <v>4</v>
      </c>
      <c r="C139" s="1258">
        <v>4491</v>
      </c>
      <c r="D139" s="710">
        <v>43372484.420000009</v>
      </c>
      <c r="E139" s="709">
        <v>100</v>
      </c>
      <c r="F139" s="710">
        <v>9657.6451614339803</v>
      </c>
      <c r="G139" s="717"/>
      <c r="H139" s="717"/>
      <c r="I139" s="717"/>
      <c r="J139" s="717"/>
      <c r="K139" s="717"/>
      <c r="L139" s="717"/>
      <c r="M139" s="717"/>
      <c r="N139" s="764"/>
      <c r="O139" s="717"/>
      <c r="P139" s="717"/>
      <c r="Q139" s="653"/>
      <c r="R139" s="653"/>
      <c r="S139" s="654"/>
      <c r="T139" s="654"/>
      <c r="U139" s="654"/>
      <c r="V139" s="654"/>
      <c r="W139" s="654"/>
      <c r="X139" s="654"/>
      <c r="Y139" s="654"/>
      <c r="Z139" s="654"/>
      <c r="AA139" s="654"/>
      <c r="AB139" s="654"/>
    </row>
    <row r="140" spans="2:28" ht="16.5" customHeight="1" x14ac:dyDescent="0.35">
      <c r="B140" s="1067" t="s">
        <v>12478</v>
      </c>
      <c r="C140" s="693"/>
      <c r="D140" s="693"/>
      <c r="E140" s="693"/>
      <c r="F140" s="1227"/>
      <c r="G140" s="690"/>
      <c r="H140" s="690"/>
      <c r="I140" s="690"/>
      <c r="J140" s="690"/>
      <c r="K140" s="690"/>
      <c r="L140" s="690"/>
      <c r="M140" s="690"/>
      <c r="N140" s="972"/>
      <c r="O140" s="690"/>
      <c r="P140" s="690"/>
      <c r="Q140" s="690"/>
      <c r="R140" s="690"/>
      <c r="S140" s="654"/>
      <c r="T140" s="654"/>
      <c r="U140" s="654"/>
      <c r="V140" s="654"/>
      <c r="W140" s="654"/>
      <c r="X140" s="654"/>
      <c r="Y140" s="654"/>
      <c r="Z140" s="654"/>
      <c r="AA140" s="654"/>
      <c r="AB140" s="654"/>
    </row>
    <row r="141" spans="2:28" ht="16.5" customHeight="1" x14ac:dyDescent="0.35">
      <c r="B141" s="693"/>
      <c r="C141" s="693"/>
      <c r="D141" s="693"/>
      <c r="E141" s="693"/>
      <c r="F141" s="1227"/>
      <c r="G141" s="690"/>
      <c r="H141" s="690"/>
      <c r="I141" s="690"/>
      <c r="J141" s="690"/>
      <c r="K141" s="690"/>
      <c r="L141" s="690"/>
      <c r="M141" s="690"/>
      <c r="N141" s="972"/>
      <c r="O141" s="690"/>
      <c r="P141" s="690"/>
      <c r="Q141" s="690"/>
      <c r="R141" s="690"/>
      <c r="S141" s="654"/>
      <c r="T141" s="654"/>
      <c r="U141" s="654"/>
      <c r="V141" s="654"/>
      <c r="W141" s="654"/>
      <c r="X141" s="654"/>
      <c r="Y141" s="654"/>
      <c r="Z141" s="654"/>
      <c r="AA141" s="654"/>
      <c r="AB141" s="654"/>
    </row>
    <row r="142" spans="2:28" ht="16.5" customHeight="1" x14ac:dyDescent="0.35">
      <c r="B142" s="693"/>
      <c r="C142" s="693"/>
      <c r="D142" s="693"/>
      <c r="E142" s="693"/>
      <c r="F142" s="1227"/>
      <c r="G142" s="690"/>
      <c r="H142" s="690"/>
      <c r="I142" s="690"/>
      <c r="J142" s="690"/>
      <c r="K142" s="690"/>
      <c r="L142" s="690"/>
      <c r="M142" s="690"/>
      <c r="N142" s="972"/>
      <c r="O142" s="690"/>
      <c r="P142" s="690"/>
      <c r="Q142" s="690"/>
      <c r="R142" s="690"/>
      <c r="S142" s="654"/>
      <c r="T142" s="654"/>
      <c r="U142" s="654"/>
      <c r="V142" s="654"/>
      <c r="W142" s="654"/>
      <c r="X142" s="654"/>
      <c r="Y142" s="654"/>
      <c r="Z142" s="654"/>
      <c r="AA142" s="654"/>
      <c r="AB142" s="654"/>
    </row>
    <row r="143" spans="2:28" ht="16.5" customHeight="1" x14ac:dyDescent="0.35">
      <c r="B143" s="693"/>
      <c r="C143" s="693"/>
      <c r="D143" s="693"/>
      <c r="E143" s="693"/>
      <c r="F143" s="1227"/>
      <c r="G143" s="690"/>
      <c r="H143" s="690"/>
      <c r="I143" s="690"/>
      <c r="J143" s="690"/>
      <c r="K143" s="690"/>
      <c r="L143" s="690"/>
      <c r="M143" s="690"/>
      <c r="N143" s="972"/>
      <c r="O143" s="690"/>
      <c r="P143" s="690"/>
      <c r="Q143" s="690"/>
      <c r="R143" s="690"/>
      <c r="S143" s="654"/>
      <c r="T143" s="654"/>
      <c r="U143" s="654"/>
      <c r="V143" s="654"/>
      <c r="W143" s="654"/>
      <c r="X143" s="654"/>
      <c r="Y143" s="654"/>
      <c r="Z143" s="654"/>
      <c r="AA143" s="654"/>
      <c r="AB143" s="654"/>
    </row>
    <row r="144" spans="2:28" ht="16.5" customHeight="1" x14ac:dyDescent="0.35">
      <c r="B144" s="1426" t="s">
        <v>524</v>
      </c>
      <c r="C144" s="1426"/>
      <c r="D144" s="1426"/>
      <c r="E144" s="1426"/>
      <c r="F144" s="1426"/>
      <c r="G144" s="690"/>
      <c r="H144" s="690"/>
      <c r="I144" s="690"/>
      <c r="J144" s="690"/>
      <c r="K144" s="690"/>
      <c r="L144" s="690"/>
      <c r="M144" s="690"/>
      <c r="N144" s="972"/>
      <c r="O144" s="690"/>
      <c r="P144" s="690"/>
      <c r="Q144" s="690"/>
      <c r="R144" s="690"/>
      <c r="S144" s="654"/>
      <c r="T144" s="654"/>
      <c r="U144" s="654"/>
      <c r="V144" s="654"/>
      <c r="W144" s="654"/>
      <c r="X144" s="654"/>
      <c r="Y144" s="654"/>
      <c r="Z144" s="654"/>
      <c r="AA144" s="654"/>
      <c r="AB144" s="654"/>
    </row>
    <row r="145" spans="2:28" ht="16.5" customHeight="1" x14ac:dyDescent="0.35">
      <c r="B145" s="1423" t="s">
        <v>515</v>
      </c>
      <c r="C145" s="1423"/>
      <c r="D145" s="1423"/>
      <c r="E145" s="1423"/>
      <c r="F145" s="1423"/>
      <c r="G145" s="690"/>
      <c r="H145" s="749"/>
      <c r="I145" s="749"/>
      <c r="J145" s="749"/>
      <c r="K145" s="749"/>
      <c r="L145" s="749"/>
      <c r="M145" s="749"/>
      <c r="N145" s="978"/>
      <c r="O145" s="749"/>
      <c r="P145" s="749"/>
      <c r="Q145" s="749"/>
      <c r="R145" s="690"/>
      <c r="S145" s="654"/>
      <c r="T145" s="654"/>
      <c r="U145" s="654"/>
      <c r="V145" s="654"/>
      <c r="W145" s="654"/>
      <c r="X145" s="654"/>
      <c r="Y145" s="654"/>
      <c r="Z145" s="654"/>
      <c r="AA145" s="654"/>
      <c r="AB145" s="654"/>
    </row>
    <row r="146" spans="2:28" ht="16.5" customHeight="1" x14ac:dyDescent="0.35">
      <c r="B146" s="692" t="s">
        <v>12546</v>
      </c>
      <c r="C146" s="693"/>
      <c r="D146" s="693"/>
      <c r="E146" s="693"/>
      <c r="F146" s="1227"/>
      <c r="G146" s="690"/>
      <c r="H146" s="749"/>
      <c r="I146" s="749"/>
      <c r="J146" s="749"/>
      <c r="K146" s="749"/>
      <c r="L146" s="749"/>
      <c r="M146" s="749"/>
      <c r="N146" s="978"/>
      <c r="O146" s="749"/>
      <c r="P146" s="749"/>
      <c r="Q146" s="749"/>
      <c r="R146" s="690"/>
      <c r="S146" s="654"/>
      <c r="T146" s="654"/>
      <c r="U146" s="654"/>
      <c r="V146" s="654"/>
      <c r="W146" s="654"/>
      <c r="X146" s="654"/>
      <c r="Y146" s="654"/>
      <c r="Z146" s="654"/>
      <c r="AA146" s="654"/>
      <c r="AB146" s="654"/>
    </row>
    <row r="147" spans="2:28" ht="16.5" customHeight="1" x14ac:dyDescent="0.35">
      <c r="B147" s="694" t="s">
        <v>7</v>
      </c>
      <c r="C147" s="228" t="s">
        <v>12477</v>
      </c>
      <c r="D147" s="695" t="s">
        <v>109</v>
      </c>
      <c r="E147" s="695" t="s">
        <v>8</v>
      </c>
      <c r="F147" s="695" t="s">
        <v>110</v>
      </c>
      <c r="G147" s="690"/>
      <c r="H147" s="690"/>
      <c r="I147" s="690"/>
      <c r="J147" s="690"/>
      <c r="K147" s="690"/>
      <c r="L147" s="749"/>
      <c r="M147" s="749"/>
      <c r="N147" s="978"/>
      <c r="O147" s="749"/>
      <c r="P147" s="749"/>
      <c r="Q147" s="749"/>
      <c r="R147" s="690"/>
      <c r="S147" s="654"/>
      <c r="T147" s="654"/>
      <c r="U147" s="654"/>
      <c r="V147" s="654"/>
      <c r="W147" s="654"/>
      <c r="X147" s="654"/>
      <c r="Y147" s="654"/>
      <c r="Z147" s="654"/>
      <c r="AA147" s="654"/>
      <c r="AB147" s="654"/>
    </row>
    <row r="148" spans="2:28" ht="16.5" customHeight="1" x14ac:dyDescent="0.35">
      <c r="B148" s="716" t="s">
        <v>510</v>
      </c>
      <c r="C148" s="1255">
        <v>7203</v>
      </c>
      <c r="D148" s="699">
        <v>23748692.820000023</v>
      </c>
      <c r="E148" s="698">
        <v>39.375853446489991</v>
      </c>
      <c r="F148" s="699">
        <v>3297.0557850895493</v>
      </c>
      <c r="G148" s="690"/>
      <c r="H148" s="690"/>
      <c r="I148" s="690"/>
      <c r="J148" s="690"/>
      <c r="K148" s="690"/>
      <c r="L148" s="749"/>
      <c r="M148" s="749"/>
      <c r="N148" s="978"/>
      <c r="O148" s="749"/>
      <c r="P148" s="749"/>
      <c r="Q148" s="749"/>
      <c r="R148" s="690"/>
      <c r="S148" s="654"/>
      <c r="T148" s="654"/>
      <c r="U148" s="654"/>
      <c r="V148" s="654"/>
      <c r="W148" s="654"/>
      <c r="X148" s="654"/>
      <c r="Y148" s="654"/>
      <c r="Z148" s="654"/>
      <c r="AA148" s="654"/>
      <c r="AB148" s="654"/>
    </row>
    <row r="149" spans="2:28" ht="16.5" customHeight="1" x14ac:dyDescent="0.35">
      <c r="B149" s="704" t="s">
        <v>1</v>
      </c>
      <c r="C149" s="1256">
        <v>43</v>
      </c>
      <c r="D149" s="1234">
        <v>1159980.0800000005</v>
      </c>
      <c r="E149" s="1038">
        <v>1.928156803660561</v>
      </c>
      <c r="F149" s="1234">
        <v>26976.28093023257</v>
      </c>
      <c r="G149" s="690"/>
      <c r="H149" s="690"/>
      <c r="I149" s="690"/>
      <c r="J149" s="690"/>
      <c r="K149" s="690"/>
      <c r="L149" s="749"/>
      <c r="M149" s="749"/>
      <c r="N149" s="978"/>
      <c r="O149" s="749"/>
      <c r="P149" s="749"/>
      <c r="Q149" s="749"/>
      <c r="R149" s="690"/>
      <c r="S149" s="654"/>
      <c r="T149" s="654"/>
      <c r="U149" s="654"/>
      <c r="V149" s="654"/>
      <c r="W149" s="654"/>
      <c r="X149" s="654"/>
      <c r="Y149" s="654"/>
      <c r="Z149" s="654"/>
      <c r="AA149" s="654"/>
      <c r="AB149" s="654"/>
    </row>
    <row r="150" spans="2:28" ht="16.5" customHeight="1" x14ac:dyDescent="0.35">
      <c r="B150" s="696" t="s">
        <v>511</v>
      </c>
      <c r="C150" s="1255">
        <v>1288</v>
      </c>
      <c r="D150" s="699">
        <v>21875820.520000014</v>
      </c>
      <c r="E150" s="698">
        <v>36.362703893411094</v>
      </c>
      <c r="F150" s="699">
        <v>16984.332701863364</v>
      </c>
      <c r="G150" s="690"/>
      <c r="H150" s="690"/>
      <c r="I150" s="690"/>
      <c r="J150" s="690"/>
      <c r="K150" s="690"/>
      <c r="L150" s="749"/>
      <c r="M150" s="749"/>
      <c r="N150" s="978"/>
      <c r="O150" s="749"/>
      <c r="P150" s="749"/>
      <c r="Q150" s="749"/>
      <c r="R150" s="690"/>
      <c r="S150" s="654"/>
      <c r="T150" s="654"/>
      <c r="U150" s="654"/>
      <c r="V150" s="654"/>
      <c r="W150" s="654"/>
      <c r="X150" s="654"/>
      <c r="Y150" s="654"/>
      <c r="Z150" s="654"/>
      <c r="AA150" s="654"/>
      <c r="AB150" s="654"/>
    </row>
    <row r="151" spans="2:28" ht="16.5" customHeight="1" x14ac:dyDescent="0.35">
      <c r="B151" s="704" t="s">
        <v>2</v>
      </c>
      <c r="C151" s="1257">
        <v>129</v>
      </c>
      <c r="D151" s="706">
        <v>10682665.75</v>
      </c>
      <c r="E151" s="705">
        <v>17.757076179354854</v>
      </c>
      <c r="F151" s="706">
        <v>82811.362403100778</v>
      </c>
      <c r="G151" s="690"/>
      <c r="H151" s="690"/>
      <c r="I151" s="690"/>
      <c r="J151" s="690"/>
      <c r="K151" s="690"/>
      <c r="L151" s="749"/>
      <c r="M151" s="749"/>
      <c r="N151" s="978"/>
      <c r="O151" s="749"/>
      <c r="P151" s="749"/>
      <c r="Q151" s="749"/>
      <c r="R151" s="690"/>
      <c r="S151" s="654"/>
      <c r="T151" s="654"/>
      <c r="U151" s="654"/>
      <c r="V151" s="654"/>
      <c r="W151" s="654"/>
      <c r="X151" s="654"/>
      <c r="Y151" s="654"/>
      <c r="Z151" s="654"/>
      <c r="AA151" s="654"/>
      <c r="AB151" s="654"/>
    </row>
    <row r="152" spans="2:28" ht="16.5" customHeight="1" x14ac:dyDescent="0.35">
      <c r="B152" s="696" t="s">
        <v>9</v>
      </c>
      <c r="C152" s="1255">
        <v>889</v>
      </c>
      <c r="D152" s="699">
        <v>2692889.9400000018</v>
      </c>
      <c r="E152" s="698">
        <v>4.4762096770834896</v>
      </c>
      <c r="F152" s="699">
        <v>3029.1225421822292</v>
      </c>
      <c r="G152" s="690"/>
      <c r="H152" s="690"/>
      <c r="I152" s="690"/>
      <c r="J152" s="690"/>
      <c r="K152" s="690"/>
      <c r="L152" s="749"/>
      <c r="M152" s="749"/>
      <c r="N152" s="978"/>
      <c r="O152" s="749"/>
      <c r="P152" s="749"/>
      <c r="Q152" s="749"/>
      <c r="R152" s="690"/>
      <c r="S152" s="654"/>
      <c r="T152" s="654"/>
      <c r="U152" s="654"/>
      <c r="V152" s="654"/>
      <c r="W152" s="654"/>
      <c r="X152" s="654"/>
      <c r="Y152" s="654"/>
      <c r="Z152" s="654"/>
      <c r="AA152" s="654"/>
      <c r="AB152" s="654"/>
    </row>
    <row r="153" spans="2:28" ht="16.5" customHeight="1" x14ac:dyDescent="0.35">
      <c r="B153" s="704" t="s">
        <v>3</v>
      </c>
      <c r="C153" s="1257">
        <v>0</v>
      </c>
      <c r="D153" s="706">
        <v>0</v>
      </c>
      <c r="E153" s="705">
        <v>0</v>
      </c>
      <c r="F153" s="706">
        <v>0</v>
      </c>
      <c r="G153" s="690"/>
      <c r="H153" s="690"/>
      <c r="I153" s="690"/>
      <c r="J153" s="690"/>
      <c r="K153" s="690"/>
      <c r="L153" s="749"/>
      <c r="M153" s="749"/>
      <c r="N153" s="978"/>
      <c r="O153" s="749"/>
      <c r="P153" s="749"/>
      <c r="Q153" s="749"/>
      <c r="R153" s="690"/>
      <c r="S153" s="654"/>
      <c r="T153" s="654"/>
      <c r="U153" s="654"/>
      <c r="V153" s="654"/>
      <c r="W153" s="654"/>
      <c r="X153" s="654"/>
      <c r="Y153" s="654"/>
      <c r="Z153" s="654"/>
      <c r="AA153" s="654"/>
      <c r="AB153" s="654"/>
    </row>
    <row r="154" spans="2:28" ht="16.5" customHeight="1" x14ac:dyDescent="0.35">
      <c r="B154" s="707" t="s">
        <v>4</v>
      </c>
      <c r="C154" s="1258">
        <v>9552</v>
      </c>
      <c r="D154" s="710">
        <v>60160049.110000044</v>
      </c>
      <c r="E154" s="709">
        <v>99.899999999999991</v>
      </c>
      <c r="F154" s="710">
        <v>6298.1625952680115</v>
      </c>
      <c r="G154" s="690"/>
      <c r="H154" s="690"/>
      <c r="I154" s="690"/>
      <c r="J154" s="690"/>
      <c r="K154" s="690"/>
      <c r="L154" s="749"/>
      <c r="M154" s="749"/>
      <c r="N154" s="978"/>
      <c r="O154" s="749"/>
      <c r="P154" s="749"/>
      <c r="Q154" s="749"/>
      <c r="R154" s="690"/>
      <c r="S154" s="654"/>
      <c r="T154" s="654"/>
      <c r="U154" s="654"/>
      <c r="V154" s="654"/>
      <c r="W154" s="654"/>
      <c r="X154" s="654"/>
      <c r="Y154" s="654"/>
      <c r="Z154" s="654"/>
      <c r="AA154" s="654"/>
      <c r="AB154" s="654"/>
    </row>
    <row r="155" spans="2:28" ht="16.5" customHeight="1" x14ac:dyDescent="0.35">
      <c r="B155" s="1067" t="s">
        <v>12478</v>
      </c>
      <c r="C155" s="712"/>
      <c r="D155" s="713"/>
      <c r="E155" s="714"/>
      <c r="F155" s="712"/>
      <c r="G155" s="690"/>
      <c r="H155" s="690"/>
      <c r="I155" s="690"/>
      <c r="J155" s="690"/>
      <c r="K155" s="690"/>
      <c r="L155" s="749"/>
      <c r="M155" s="749"/>
      <c r="N155" s="978"/>
      <c r="O155" s="749"/>
      <c r="P155" s="749"/>
      <c r="Q155" s="749"/>
      <c r="R155" s="690"/>
      <c r="S155" s="654"/>
      <c r="T155" s="654"/>
      <c r="U155" s="654"/>
      <c r="V155" s="654"/>
      <c r="W155" s="654"/>
      <c r="X155" s="654"/>
      <c r="Y155" s="654"/>
      <c r="Z155" s="654"/>
      <c r="AA155" s="654"/>
      <c r="AB155" s="654"/>
    </row>
    <row r="156" spans="2:28" ht="16.5" customHeight="1" x14ac:dyDescent="0.35">
      <c r="B156" s="693"/>
      <c r="C156" s="693"/>
      <c r="D156" s="693"/>
      <c r="E156" s="693"/>
      <c r="F156" s="1227"/>
      <c r="G156" s="690"/>
      <c r="H156" s="749"/>
      <c r="I156" s="749"/>
      <c r="J156" s="749"/>
      <c r="K156" s="749"/>
      <c r="L156" s="749"/>
      <c r="M156" s="749"/>
      <c r="N156" s="978"/>
      <c r="O156" s="749"/>
      <c r="P156" s="749"/>
      <c r="Q156" s="749"/>
      <c r="R156" s="690"/>
      <c r="S156" s="654"/>
      <c r="T156" s="654"/>
      <c r="U156" s="654"/>
      <c r="V156" s="654"/>
      <c r="W156" s="654"/>
      <c r="X156" s="654"/>
      <c r="Y156" s="654"/>
      <c r="Z156" s="654"/>
      <c r="AA156" s="654"/>
      <c r="AB156" s="654"/>
    </row>
    <row r="157" spans="2:28" ht="16.5" customHeight="1" x14ac:dyDescent="0.35">
      <c r="B157" s="693"/>
      <c r="C157" s="693"/>
      <c r="D157" s="693"/>
      <c r="E157" s="693"/>
      <c r="F157" s="1227"/>
      <c r="G157" s="690"/>
      <c r="H157" s="749"/>
      <c r="I157" s="749"/>
      <c r="J157" s="749"/>
      <c r="K157" s="749"/>
      <c r="L157" s="749"/>
      <c r="M157" s="749"/>
      <c r="N157" s="978"/>
      <c r="O157" s="749"/>
      <c r="P157" s="749"/>
      <c r="Q157" s="749"/>
      <c r="R157" s="690"/>
      <c r="S157" s="654"/>
      <c r="T157" s="654"/>
      <c r="U157" s="654"/>
      <c r="V157" s="654"/>
      <c r="W157" s="654"/>
      <c r="X157" s="654"/>
      <c r="Y157" s="654"/>
      <c r="Z157" s="654"/>
      <c r="AA157" s="654"/>
      <c r="AB157" s="654"/>
    </row>
    <row r="158" spans="2:28" ht="16.5" customHeight="1" x14ac:dyDescent="0.35">
      <c r="B158" s="693"/>
      <c r="C158" s="693"/>
      <c r="D158" s="693"/>
      <c r="E158" s="693"/>
      <c r="F158" s="1227"/>
      <c r="G158" s="690"/>
      <c r="H158" s="749"/>
      <c r="I158" s="749"/>
      <c r="J158" s="749"/>
      <c r="K158" s="749"/>
      <c r="L158" s="749"/>
      <c r="M158" s="749"/>
      <c r="N158" s="978"/>
      <c r="O158" s="749"/>
      <c r="P158" s="749"/>
      <c r="Q158" s="749"/>
      <c r="R158" s="690"/>
      <c r="S158" s="654"/>
      <c r="T158" s="654"/>
      <c r="U158" s="654"/>
      <c r="V158" s="654"/>
      <c r="W158" s="654"/>
      <c r="X158" s="654"/>
      <c r="Y158" s="654"/>
      <c r="Z158" s="654"/>
      <c r="AA158" s="654"/>
      <c r="AB158" s="654"/>
    </row>
    <row r="159" spans="2:28" ht="16.5" customHeight="1" x14ac:dyDescent="0.35">
      <c r="B159" s="1426" t="s">
        <v>526</v>
      </c>
      <c r="C159" s="1426"/>
      <c r="D159" s="1426"/>
      <c r="E159" s="1426"/>
      <c r="F159" s="1426"/>
      <c r="G159" s="690"/>
      <c r="H159" s="749"/>
      <c r="I159" s="749"/>
      <c r="J159" s="749"/>
      <c r="K159" s="749"/>
      <c r="L159" s="749"/>
      <c r="M159" s="749"/>
      <c r="N159" s="978"/>
      <c r="O159" s="749"/>
      <c r="P159" s="749"/>
      <c r="Q159" s="749"/>
      <c r="R159" s="690"/>
      <c r="S159" s="654"/>
      <c r="T159" s="654"/>
      <c r="U159" s="654"/>
      <c r="V159" s="654"/>
      <c r="W159" s="654"/>
      <c r="X159" s="654"/>
      <c r="Y159" s="654"/>
      <c r="Z159" s="654"/>
      <c r="AA159" s="654"/>
      <c r="AB159" s="654"/>
    </row>
    <row r="160" spans="2:28" ht="16.5" customHeight="1" x14ac:dyDescent="0.35">
      <c r="B160" s="1423" t="s">
        <v>515</v>
      </c>
      <c r="C160" s="1423"/>
      <c r="D160" s="1423"/>
      <c r="E160" s="1423"/>
      <c r="F160" s="1423"/>
      <c r="G160" s="690"/>
      <c r="H160" s="749"/>
      <c r="I160" s="749"/>
      <c r="J160" s="749"/>
      <c r="K160" s="749"/>
      <c r="L160" s="749"/>
      <c r="M160" s="749"/>
      <c r="N160" s="978"/>
      <c r="O160" s="749"/>
      <c r="P160" s="749"/>
      <c r="Q160" s="749"/>
      <c r="R160" s="690"/>
      <c r="S160" s="654"/>
      <c r="T160" s="654"/>
      <c r="U160" s="654"/>
      <c r="V160" s="654"/>
      <c r="W160" s="654"/>
      <c r="X160" s="654"/>
      <c r="Y160" s="654"/>
      <c r="Z160" s="654"/>
      <c r="AA160" s="654"/>
      <c r="AB160" s="654"/>
    </row>
    <row r="161" spans="2:28" ht="16.5" customHeight="1" x14ac:dyDescent="0.35">
      <c r="B161" s="692" t="s">
        <v>12546</v>
      </c>
      <c r="C161" s="693"/>
      <c r="D161" s="693"/>
      <c r="E161" s="693"/>
      <c r="F161" s="1227"/>
      <c r="G161" s="690"/>
      <c r="H161" s="749"/>
      <c r="I161" s="749"/>
      <c r="J161" s="749"/>
      <c r="K161" s="749"/>
      <c r="L161" s="749"/>
      <c r="M161" s="749"/>
      <c r="N161" s="978"/>
      <c r="O161" s="749"/>
      <c r="P161" s="749"/>
      <c r="Q161" s="749"/>
      <c r="R161" s="690"/>
      <c r="S161" s="654"/>
      <c r="T161" s="654"/>
      <c r="U161" s="654"/>
      <c r="V161" s="654"/>
      <c r="W161" s="654"/>
      <c r="X161" s="654"/>
      <c r="Y161" s="654"/>
      <c r="Z161" s="654"/>
      <c r="AA161" s="654"/>
      <c r="AB161" s="654"/>
    </row>
    <row r="162" spans="2:28" ht="16.5" customHeight="1" x14ac:dyDescent="0.35">
      <c r="B162" s="694" t="s">
        <v>7</v>
      </c>
      <c r="C162" s="228" t="s">
        <v>12477</v>
      </c>
      <c r="D162" s="695" t="s">
        <v>109</v>
      </c>
      <c r="E162" s="695" t="s">
        <v>8</v>
      </c>
      <c r="F162" s="695" t="s">
        <v>110</v>
      </c>
      <c r="G162" s="690"/>
      <c r="H162" s="690"/>
      <c r="I162" s="690"/>
      <c r="J162" s="690"/>
      <c r="K162" s="690"/>
      <c r="L162" s="690"/>
      <c r="M162" s="690"/>
      <c r="N162" s="972"/>
      <c r="O162" s="690"/>
      <c r="P162" s="690"/>
      <c r="Q162" s="690"/>
      <c r="R162" s="690"/>
      <c r="S162" s="654"/>
      <c r="T162" s="654"/>
      <c r="U162" s="654"/>
      <c r="V162" s="654"/>
      <c r="W162" s="654"/>
      <c r="X162" s="654"/>
      <c r="Y162" s="654"/>
      <c r="Z162" s="654"/>
      <c r="AA162" s="654"/>
      <c r="AB162" s="654"/>
    </row>
    <row r="163" spans="2:28" ht="16.5" customHeight="1" x14ac:dyDescent="0.35">
      <c r="B163" s="716" t="s">
        <v>510</v>
      </c>
      <c r="C163" s="1255">
        <v>7151</v>
      </c>
      <c r="D163" s="699">
        <v>59452113.899999827</v>
      </c>
      <c r="E163" s="698">
        <v>49.40783050137923</v>
      </c>
      <c r="F163" s="699">
        <v>8313.8181932596599</v>
      </c>
      <c r="G163" s="715"/>
      <c r="H163" s="715"/>
      <c r="I163" s="715"/>
      <c r="J163" s="715"/>
      <c r="K163" s="715"/>
      <c r="L163" s="715"/>
      <c r="M163" s="715"/>
      <c r="N163" s="973"/>
      <c r="O163" s="715"/>
      <c r="P163" s="715"/>
      <c r="Q163" s="715"/>
      <c r="R163" s="715"/>
      <c r="S163" s="654"/>
      <c r="T163" s="654"/>
      <c r="U163" s="654"/>
      <c r="V163" s="654"/>
      <c r="W163" s="654"/>
      <c r="X163" s="654"/>
      <c r="Y163" s="654"/>
      <c r="Z163" s="654"/>
      <c r="AA163" s="654"/>
      <c r="AB163" s="654"/>
    </row>
    <row r="164" spans="2:28" ht="16.5" customHeight="1" x14ac:dyDescent="0.35">
      <c r="B164" s="704" t="s">
        <v>1</v>
      </c>
      <c r="C164" s="1256">
        <v>24</v>
      </c>
      <c r="D164" s="1234">
        <v>1088541.0699999996</v>
      </c>
      <c r="E164" s="1038">
        <v>0.90463482544646956</v>
      </c>
      <c r="F164" s="1234">
        <v>45355.87791666665</v>
      </c>
      <c r="G164" s="717"/>
      <c r="H164" s="717"/>
      <c r="I164" s="717"/>
      <c r="J164" s="717"/>
      <c r="K164" s="717"/>
      <c r="L164" s="717"/>
      <c r="M164" s="717"/>
      <c r="N164" s="764"/>
      <c r="O164" s="717"/>
      <c r="P164" s="717"/>
      <c r="Q164" s="717"/>
      <c r="R164" s="717"/>
      <c r="S164" s="654"/>
      <c r="T164" s="654"/>
      <c r="U164" s="654"/>
      <c r="V164" s="654"/>
      <c r="W164" s="654"/>
      <c r="X164" s="654"/>
      <c r="Y164" s="654"/>
      <c r="Z164" s="654"/>
      <c r="AA164" s="654"/>
      <c r="AB164" s="654"/>
    </row>
    <row r="165" spans="2:28" ht="16.5" customHeight="1" x14ac:dyDescent="0.35">
      <c r="B165" s="696" t="s">
        <v>511</v>
      </c>
      <c r="C165" s="1255">
        <v>1232</v>
      </c>
      <c r="D165" s="699">
        <v>24579904.629999988</v>
      </c>
      <c r="E165" s="698">
        <v>20.427192273462786</v>
      </c>
      <c r="F165" s="699">
        <v>19951.221290584406</v>
      </c>
      <c r="G165" s="717"/>
      <c r="H165" s="717"/>
      <c r="I165" s="717"/>
      <c r="J165" s="717"/>
      <c r="K165" s="717"/>
      <c r="L165" s="717"/>
      <c r="M165" s="717"/>
      <c r="N165" s="764"/>
      <c r="O165" s="717"/>
      <c r="P165" s="717"/>
      <c r="Q165" s="717"/>
      <c r="R165" s="717"/>
      <c r="S165" s="654"/>
      <c r="T165" s="654"/>
      <c r="U165" s="654"/>
      <c r="V165" s="654"/>
      <c r="W165" s="654"/>
      <c r="X165" s="654"/>
      <c r="Y165" s="654"/>
      <c r="Z165" s="654"/>
      <c r="AA165" s="654"/>
      <c r="AB165" s="654"/>
    </row>
    <row r="166" spans="2:28" ht="16.5" customHeight="1" x14ac:dyDescent="0.35">
      <c r="B166" s="704" t="s">
        <v>2</v>
      </c>
      <c r="C166" s="1257">
        <v>178</v>
      </c>
      <c r="D166" s="706">
        <v>19689684.00999999</v>
      </c>
      <c r="E166" s="705">
        <v>16.363161986605142</v>
      </c>
      <c r="F166" s="706">
        <v>110616.20230337074</v>
      </c>
      <c r="G166" s="717"/>
      <c r="H166" s="717"/>
      <c r="I166" s="717"/>
      <c r="J166" s="717"/>
      <c r="K166" s="717"/>
      <c r="L166" s="717"/>
      <c r="M166" s="717"/>
      <c r="N166" s="764"/>
      <c r="O166" s="717"/>
      <c r="P166" s="717"/>
      <c r="Q166" s="717"/>
      <c r="R166" s="717"/>
      <c r="S166" s="654"/>
      <c r="T166" s="654"/>
      <c r="U166" s="654"/>
      <c r="V166" s="654"/>
      <c r="W166" s="654"/>
      <c r="X166" s="654"/>
      <c r="Y166" s="654"/>
      <c r="Z166" s="654"/>
      <c r="AA166" s="654"/>
      <c r="AB166" s="654"/>
    </row>
    <row r="167" spans="2:28" ht="16.5" customHeight="1" x14ac:dyDescent="0.35">
      <c r="B167" s="696" t="s">
        <v>9</v>
      </c>
      <c r="C167" s="1255">
        <v>2205</v>
      </c>
      <c r="D167" s="699">
        <v>15519091.429999996</v>
      </c>
      <c r="E167" s="698">
        <v>12.897180413106371</v>
      </c>
      <c r="F167" s="699">
        <v>7038.1367029478442</v>
      </c>
      <c r="G167" s="717"/>
      <c r="H167" s="717"/>
      <c r="I167" s="717"/>
      <c r="J167" s="717"/>
      <c r="K167" s="717"/>
      <c r="L167" s="717"/>
      <c r="M167" s="717"/>
      <c r="N167" s="764"/>
      <c r="O167" s="717"/>
      <c r="P167" s="717"/>
      <c r="Q167" s="717"/>
      <c r="R167" s="717"/>
      <c r="S167" s="654"/>
      <c r="T167" s="654"/>
      <c r="U167" s="654"/>
      <c r="V167" s="654"/>
      <c r="W167" s="654"/>
      <c r="X167" s="654"/>
      <c r="Y167" s="654"/>
      <c r="Z167" s="654"/>
      <c r="AA167" s="654"/>
      <c r="AB167" s="654"/>
    </row>
    <row r="168" spans="2:28" ht="16.5" customHeight="1" x14ac:dyDescent="0.35">
      <c r="B168" s="704" t="s">
        <v>3</v>
      </c>
      <c r="C168" s="1257">
        <v>0</v>
      </c>
      <c r="D168" s="706">
        <v>0</v>
      </c>
      <c r="E168" s="705">
        <v>0</v>
      </c>
      <c r="F168" s="706">
        <v>0</v>
      </c>
      <c r="G168" s="717"/>
      <c r="H168" s="717"/>
      <c r="I168" s="717"/>
      <c r="J168" s="717"/>
      <c r="K168" s="717"/>
      <c r="L168" s="717"/>
      <c r="M168" s="717"/>
      <c r="N168" s="764"/>
      <c r="O168" s="717"/>
      <c r="P168" s="717"/>
      <c r="Q168" s="717"/>
      <c r="R168" s="717"/>
      <c r="S168" s="654"/>
      <c r="T168" s="654"/>
      <c r="U168" s="654"/>
      <c r="V168" s="654"/>
      <c r="W168" s="654"/>
      <c r="X168" s="654"/>
      <c r="Y168" s="654"/>
      <c r="Z168" s="654"/>
      <c r="AA168" s="654"/>
      <c r="AB168" s="654"/>
    </row>
    <row r="169" spans="2:28" ht="16.5" customHeight="1" x14ac:dyDescent="0.35">
      <c r="B169" s="707" t="s">
        <v>4</v>
      </c>
      <c r="C169" s="1258">
        <v>10790</v>
      </c>
      <c r="D169" s="710">
        <v>120329335.0399998</v>
      </c>
      <c r="E169" s="709">
        <v>100.00000000000001</v>
      </c>
      <c r="F169" s="710">
        <v>11151.930958294699</v>
      </c>
      <c r="G169" s="717"/>
      <c r="H169" s="717"/>
      <c r="I169" s="717"/>
      <c r="J169" s="717"/>
      <c r="K169" s="717"/>
      <c r="L169" s="717"/>
      <c r="M169" s="717"/>
      <c r="N169" s="764"/>
      <c r="O169" s="717"/>
      <c r="P169" s="717"/>
      <c r="Q169" s="717"/>
      <c r="R169" s="717"/>
      <c r="S169" s="654"/>
      <c r="T169" s="654"/>
      <c r="U169" s="654"/>
      <c r="V169" s="654"/>
      <c r="W169" s="654"/>
      <c r="X169" s="654"/>
      <c r="Y169" s="654"/>
      <c r="Z169" s="654"/>
      <c r="AA169" s="654"/>
      <c r="AB169" s="654"/>
    </row>
    <row r="170" spans="2:28" ht="16.5" customHeight="1" x14ac:dyDescent="0.35">
      <c r="B170" s="1067" t="s">
        <v>12478</v>
      </c>
      <c r="C170" s="1079"/>
      <c r="D170" s="1079"/>
      <c r="E170" s="1079"/>
      <c r="F170" s="1229"/>
      <c r="G170" s="717"/>
      <c r="H170" s="717"/>
      <c r="I170" s="717"/>
      <c r="J170" s="717"/>
      <c r="K170" s="717"/>
      <c r="L170" s="717"/>
      <c r="M170" s="717"/>
      <c r="N170" s="764"/>
      <c r="O170" s="717"/>
      <c r="P170" s="717"/>
      <c r="Q170" s="717"/>
      <c r="R170" s="717"/>
      <c r="S170" s="654"/>
      <c r="T170" s="654"/>
      <c r="U170" s="654"/>
      <c r="V170" s="654"/>
      <c r="W170" s="654"/>
      <c r="X170" s="654"/>
      <c r="Y170" s="654"/>
      <c r="Z170" s="654"/>
      <c r="AA170" s="654"/>
      <c r="AB170" s="654"/>
    </row>
    <row r="171" spans="2:28" ht="16.5" customHeight="1" x14ac:dyDescent="0.35">
      <c r="B171" s="242"/>
      <c r="C171" s="1262"/>
      <c r="D171" s="1262"/>
      <c r="E171" s="1262"/>
      <c r="F171" s="1230"/>
      <c r="G171" s="717"/>
      <c r="H171" s="717"/>
      <c r="I171" s="717"/>
      <c r="J171" s="717"/>
      <c r="K171" s="717"/>
      <c r="L171" s="717"/>
      <c r="M171" s="717"/>
      <c r="N171" s="764"/>
      <c r="O171" s="717"/>
      <c r="P171" s="717"/>
      <c r="Q171" s="717"/>
      <c r="R171" s="717"/>
      <c r="S171" s="654"/>
      <c r="T171" s="654"/>
      <c r="U171" s="654"/>
      <c r="V171" s="654"/>
      <c r="W171" s="654"/>
      <c r="X171" s="654"/>
      <c r="Y171" s="654"/>
      <c r="Z171" s="654"/>
      <c r="AA171" s="654"/>
      <c r="AB171" s="654"/>
    </row>
    <row r="172" spans="2:28" ht="16.5" customHeight="1" x14ac:dyDescent="0.35">
      <c r="B172" s="719"/>
      <c r="C172" s="719"/>
      <c r="D172" s="719"/>
      <c r="E172" s="693"/>
      <c r="F172" s="1227"/>
      <c r="G172" s="690"/>
      <c r="H172" s="749"/>
      <c r="I172" s="749"/>
      <c r="J172" s="749"/>
      <c r="K172" s="749"/>
      <c r="L172" s="749"/>
      <c r="M172" s="749"/>
      <c r="N172" s="978"/>
      <c r="O172" s="749"/>
      <c r="P172" s="749"/>
      <c r="Q172" s="749"/>
      <c r="R172" s="690"/>
      <c r="S172" s="654"/>
      <c r="T172" s="654"/>
      <c r="U172" s="654"/>
      <c r="V172" s="654"/>
      <c r="W172" s="654"/>
      <c r="X172" s="654"/>
      <c r="Y172" s="654"/>
      <c r="Z172" s="654"/>
      <c r="AA172" s="654"/>
      <c r="AB172" s="654"/>
    </row>
    <row r="173" spans="2:28" ht="16.5" customHeight="1" x14ac:dyDescent="0.35">
      <c r="B173" s="719"/>
      <c r="C173" s="719"/>
      <c r="D173" s="693"/>
      <c r="E173" s="693"/>
      <c r="F173" s="1227"/>
      <c r="G173" s="690"/>
      <c r="H173" s="749"/>
      <c r="I173" s="749"/>
      <c r="J173" s="749"/>
      <c r="K173" s="749"/>
      <c r="L173" s="749"/>
      <c r="M173" s="749"/>
      <c r="N173" s="978"/>
      <c r="O173" s="749"/>
      <c r="P173" s="749"/>
      <c r="Q173" s="749"/>
      <c r="R173" s="690"/>
      <c r="S173" s="654"/>
      <c r="T173" s="654"/>
      <c r="U173" s="654"/>
      <c r="V173" s="654"/>
      <c r="W173" s="654"/>
      <c r="X173" s="654"/>
      <c r="Y173" s="654"/>
      <c r="Z173" s="654"/>
      <c r="AA173" s="654"/>
      <c r="AB173" s="654"/>
    </row>
    <row r="174" spans="2:28" ht="16.5" customHeight="1" x14ac:dyDescent="0.35">
      <c r="B174" s="1426" t="s">
        <v>527</v>
      </c>
      <c r="C174" s="1426"/>
      <c r="D174" s="1426"/>
      <c r="E174" s="1426"/>
      <c r="F174" s="1426"/>
      <c r="G174" s="690"/>
      <c r="H174" s="749"/>
      <c r="I174" s="749"/>
      <c r="J174" s="749"/>
      <c r="K174" s="749"/>
      <c r="L174" s="749"/>
      <c r="M174" s="749"/>
      <c r="N174" s="978"/>
      <c r="O174" s="749"/>
      <c r="P174" s="749"/>
      <c r="Q174" s="749"/>
      <c r="R174" s="690"/>
      <c r="S174" s="654"/>
      <c r="T174" s="654"/>
      <c r="U174" s="654"/>
      <c r="V174" s="654"/>
      <c r="W174" s="654"/>
      <c r="X174" s="654"/>
      <c r="Y174" s="654"/>
      <c r="Z174" s="654"/>
      <c r="AA174" s="654"/>
      <c r="AB174" s="654"/>
    </row>
    <row r="175" spans="2:28" ht="16.5" customHeight="1" x14ac:dyDescent="0.35">
      <c r="B175" s="1423" t="s">
        <v>513</v>
      </c>
      <c r="C175" s="1423"/>
      <c r="D175" s="1423"/>
      <c r="E175" s="1423"/>
      <c r="F175" s="1423"/>
      <c r="G175" s="690"/>
      <c r="H175" s="749"/>
      <c r="I175" s="749"/>
      <c r="J175" s="749"/>
      <c r="K175" s="749"/>
      <c r="L175" s="749"/>
      <c r="M175" s="749"/>
      <c r="N175" s="978"/>
      <c r="O175" s="749"/>
      <c r="P175" s="749"/>
      <c r="Q175" s="749"/>
      <c r="R175" s="690"/>
      <c r="S175" s="654"/>
      <c r="T175" s="654"/>
      <c r="U175" s="654"/>
      <c r="V175" s="654"/>
      <c r="W175" s="654"/>
      <c r="X175" s="654"/>
      <c r="Y175" s="654"/>
      <c r="Z175" s="654"/>
      <c r="AA175" s="654"/>
      <c r="AB175" s="654"/>
    </row>
    <row r="176" spans="2:28" ht="16.5" customHeight="1" x14ac:dyDescent="0.35">
      <c r="B176" s="692" t="s">
        <v>12546</v>
      </c>
      <c r="C176" s="693"/>
      <c r="D176" s="693"/>
      <c r="E176" s="693"/>
      <c r="F176" s="1227"/>
      <c r="G176" s="690"/>
      <c r="H176" s="749"/>
      <c r="I176" s="749"/>
      <c r="J176" s="749"/>
      <c r="K176" s="749"/>
      <c r="L176" s="749"/>
      <c r="M176" s="749"/>
      <c r="N176" s="978"/>
      <c r="O176" s="749"/>
      <c r="P176" s="749"/>
      <c r="Q176" s="749"/>
      <c r="R176" s="690"/>
      <c r="S176" s="654"/>
      <c r="T176" s="654"/>
      <c r="U176" s="654"/>
      <c r="V176" s="654"/>
      <c r="W176" s="654"/>
      <c r="X176" s="654"/>
      <c r="Y176" s="654"/>
      <c r="Z176" s="654"/>
      <c r="AA176" s="654"/>
      <c r="AB176" s="654"/>
    </row>
    <row r="177" spans="2:28" ht="16.5" customHeight="1" x14ac:dyDescent="0.35">
      <c r="B177" s="694" t="s">
        <v>7</v>
      </c>
      <c r="C177" s="228" t="s">
        <v>12477</v>
      </c>
      <c r="D177" s="695" t="s">
        <v>109</v>
      </c>
      <c r="E177" s="695" t="s">
        <v>8</v>
      </c>
      <c r="F177" s="1228" t="s">
        <v>110</v>
      </c>
      <c r="G177" s="690"/>
      <c r="H177" s="690"/>
      <c r="I177" s="690"/>
      <c r="J177" s="690"/>
      <c r="K177" s="690"/>
      <c r="L177" s="690"/>
      <c r="M177" s="690"/>
      <c r="N177" s="972"/>
      <c r="O177" s="690"/>
      <c r="P177" s="690"/>
      <c r="Q177" s="749"/>
      <c r="R177" s="690"/>
      <c r="S177" s="654"/>
      <c r="T177" s="654"/>
      <c r="U177" s="654"/>
      <c r="V177" s="654"/>
      <c r="W177" s="654"/>
      <c r="X177" s="654"/>
      <c r="Y177" s="654"/>
      <c r="Z177" s="654"/>
      <c r="AA177" s="654"/>
      <c r="AB177" s="654"/>
    </row>
    <row r="178" spans="2:28" ht="16.5" customHeight="1" x14ac:dyDescent="0.35">
      <c r="B178" s="716" t="s">
        <v>510</v>
      </c>
      <c r="C178" s="1255">
        <v>3444</v>
      </c>
      <c r="D178" s="699">
        <v>20994054.240000006</v>
      </c>
      <c r="E178" s="698">
        <v>25.302727409864509</v>
      </c>
      <c r="F178" s="699">
        <v>6095.8345644599322</v>
      </c>
      <c r="G178" s="715"/>
      <c r="H178" s="715"/>
      <c r="I178" s="715"/>
      <c r="J178" s="715"/>
      <c r="K178" s="715"/>
      <c r="L178" s="715"/>
      <c r="M178" s="715"/>
      <c r="N178" s="973"/>
      <c r="O178" s="715"/>
      <c r="P178" s="715"/>
      <c r="Q178" s="749"/>
      <c r="R178" s="690"/>
      <c r="S178" s="654"/>
      <c r="T178" s="654"/>
      <c r="U178" s="654"/>
      <c r="V178" s="654"/>
      <c r="W178" s="654"/>
      <c r="X178" s="654"/>
      <c r="Y178" s="654"/>
      <c r="Z178" s="654"/>
      <c r="AA178" s="654"/>
      <c r="AB178" s="654"/>
    </row>
    <row r="179" spans="2:28" ht="16.5" customHeight="1" x14ac:dyDescent="0.35">
      <c r="B179" s="704" t="s">
        <v>1</v>
      </c>
      <c r="C179" s="1256">
        <v>43</v>
      </c>
      <c r="D179" s="1234">
        <v>711129.62</v>
      </c>
      <c r="E179" s="1038">
        <v>0.8604641906431757</v>
      </c>
      <c r="F179" s="1234">
        <v>16537.898139534882</v>
      </c>
      <c r="G179" s="717"/>
      <c r="H179" s="717"/>
      <c r="I179" s="717"/>
      <c r="J179" s="717"/>
      <c r="K179" s="717"/>
      <c r="L179" s="717"/>
      <c r="M179" s="717"/>
      <c r="N179" s="764"/>
      <c r="O179" s="717"/>
      <c r="P179" s="717"/>
      <c r="Q179" s="749"/>
      <c r="R179" s="690"/>
      <c r="S179" s="654"/>
      <c r="T179" s="654"/>
      <c r="U179" s="654"/>
      <c r="V179" s="654"/>
      <c r="W179" s="654"/>
      <c r="X179" s="654"/>
      <c r="Y179" s="654"/>
      <c r="Z179" s="654"/>
      <c r="AA179" s="654"/>
      <c r="AB179" s="654"/>
    </row>
    <row r="180" spans="2:28" ht="16.5" customHeight="1" x14ac:dyDescent="0.35">
      <c r="B180" s="696" t="s">
        <v>511</v>
      </c>
      <c r="C180" s="1255">
        <v>554</v>
      </c>
      <c r="D180" s="699">
        <v>19820859.439999986</v>
      </c>
      <c r="E180" s="698">
        <v>23.983166073003311</v>
      </c>
      <c r="F180" s="699">
        <v>35777.724620938607</v>
      </c>
      <c r="G180" s="717"/>
      <c r="H180" s="717"/>
      <c r="I180" s="717"/>
      <c r="J180" s="717"/>
      <c r="K180" s="717"/>
      <c r="L180" s="717"/>
      <c r="M180" s="717"/>
      <c r="N180" s="764"/>
      <c r="O180" s="717"/>
      <c r="P180" s="717"/>
      <c r="Q180" s="749"/>
      <c r="R180" s="690"/>
      <c r="S180" s="654"/>
      <c r="T180" s="654"/>
      <c r="U180" s="654"/>
      <c r="V180" s="654"/>
      <c r="W180" s="654"/>
      <c r="X180" s="654"/>
      <c r="Y180" s="654"/>
      <c r="Z180" s="654"/>
      <c r="AA180" s="654"/>
      <c r="AB180" s="654"/>
    </row>
    <row r="181" spans="2:28" ht="16.5" customHeight="1" x14ac:dyDescent="0.35">
      <c r="B181" s="704" t="s">
        <v>2</v>
      </c>
      <c r="C181" s="1257">
        <v>231</v>
      </c>
      <c r="D181" s="706">
        <v>28949474.470000006</v>
      </c>
      <c r="E181" s="705">
        <v>35.028756247523248</v>
      </c>
      <c r="F181" s="706">
        <v>125322.40030303033</v>
      </c>
      <c r="G181" s="717"/>
      <c r="H181" s="717"/>
      <c r="I181" s="717"/>
      <c r="J181" s="717"/>
      <c r="K181" s="717"/>
      <c r="L181" s="717"/>
      <c r="M181" s="717"/>
      <c r="N181" s="764"/>
      <c r="O181" s="717"/>
      <c r="P181" s="717"/>
      <c r="Q181" s="749"/>
      <c r="R181" s="690"/>
      <c r="S181" s="654"/>
      <c r="T181" s="654"/>
      <c r="U181" s="654"/>
      <c r="V181" s="654"/>
      <c r="W181" s="654"/>
      <c r="X181" s="654"/>
      <c r="Y181" s="654"/>
      <c r="Z181" s="654"/>
      <c r="AA181" s="654"/>
      <c r="AB181" s="654"/>
    </row>
    <row r="182" spans="2:28" ht="16.5" customHeight="1" x14ac:dyDescent="0.35">
      <c r="B182" s="696" t="s">
        <v>9</v>
      </c>
      <c r="C182" s="1255">
        <v>1567</v>
      </c>
      <c r="D182" s="699">
        <v>11864487.680000003</v>
      </c>
      <c r="E182" s="698">
        <v>14.355985887589847</v>
      </c>
      <c r="F182" s="699">
        <v>7571.4662922782409</v>
      </c>
      <c r="G182" s="717"/>
      <c r="H182" s="717"/>
      <c r="I182" s="717"/>
      <c r="J182" s="717"/>
      <c r="K182" s="717"/>
      <c r="L182" s="717"/>
      <c r="M182" s="717"/>
      <c r="N182" s="764"/>
      <c r="O182" s="717"/>
      <c r="P182" s="717"/>
      <c r="Q182" s="749"/>
      <c r="R182" s="690"/>
      <c r="S182" s="654"/>
      <c r="T182" s="654"/>
      <c r="U182" s="654"/>
      <c r="V182" s="654"/>
      <c r="W182" s="654"/>
      <c r="X182" s="654"/>
      <c r="Y182" s="654"/>
      <c r="Z182" s="654"/>
      <c r="AA182" s="654"/>
      <c r="AB182" s="654"/>
    </row>
    <row r="183" spans="2:28" ht="16.5" customHeight="1" x14ac:dyDescent="0.35">
      <c r="B183" s="704" t="s">
        <v>3</v>
      </c>
      <c r="C183" s="1257">
        <v>2</v>
      </c>
      <c r="D183" s="706">
        <v>304877.13</v>
      </c>
      <c r="E183" s="705">
        <v>0.36890019137589042</v>
      </c>
      <c r="F183" s="706">
        <v>152438.565</v>
      </c>
      <c r="G183" s="717"/>
      <c r="H183" s="717"/>
      <c r="I183" s="717"/>
      <c r="J183" s="717"/>
      <c r="K183" s="717"/>
      <c r="L183" s="717"/>
      <c r="M183" s="717"/>
      <c r="N183" s="764"/>
      <c r="O183" s="717"/>
      <c r="P183" s="717"/>
      <c r="Q183" s="749"/>
      <c r="R183" s="690"/>
      <c r="S183" s="654"/>
      <c r="T183" s="654"/>
      <c r="U183" s="654"/>
      <c r="V183" s="654"/>
      <c r="W183" s="654"/>
      <c r="X183" s="654"/>
      <c r="Y183" s="654"/>
      <c r="Z183" s="654"/>
      <c r="AA183" s="654"/>
      <c r="AB183" s="654"/>
    </row>
    <row r="184" spans="2:28" ht="16.5" customHeight="1" x14ac:dyDescent="0.35">
      <c r="B184" s="707" t="s">
        <v>4</v>
      </c>
      <c r="C184" s="1258">
        <v>5841</v>
      </c>
      <c r="D184" s="710">
        <v>82644882.580000013</v>
      </c>
      <c r="E184" s="709">
        <v>99.899999999999977</v>
      </c>
      <c r="F184" s="710">
        <v>14149.09819893854</v>
      </c>
      <c r="G184" s="717"/>
      <c r="H184" s="717"/>
      <c r="I184" s="717"/>
      <c r="J184" s="717"/>
      <c r="K184" s="717"/>
      <c r="L184" s="717"/>
      <c r="M184" s="717"/>
      <c r="N184" s="764"/>
      <c r="O184" s="717"/>
      <c r="P184" s="717"/>
      <c r="Q184" s="749"/>
      <c r="R184" s="690"/>
      <c r="S184" s="654"/>
      <c r="T184" s="654"/>
      <c r="U184" s="654"/>
      <c r="V184" s="654"/>
      <c r="W184" s="654"/>
      <c r="X184" s="654"/>
      <c r="Y184" s="654"/>
      <c r="Z184" s="654"/>
      <c r="AA184" s="654"/>
      <c r="AB184" s="654"/>
    </row>
    <row r="185" spans="2:28" ht="16.5" customHeight="1" x14ac:dyDescent="0.35">
      <c r="B185" s="1067" t="s">
        <v>12478</v>
      </c>
      <c r="C185" s="693"/>
      <c r="D185" s="693"/>
      <c r="E185" s="693"/>
      <c r="F185" s="1227"/>
      <c r="G185" s="690"/>
      <c r="H185" s="690"/>
      <c r="I185" s="690"/>
      <c r="J185" s="690"/>
      <c r="K185" s="690"/>
      <c r="L185" s="690"/>
      <c r="M185" s="690"/>
      <c r="N185" s="972"/>
      <c r="O185" s="690"/>
      <c r="P185" s="690"/>
      <c r="Q185" s="690"/>
      <c r="R185" s="690"/>
      <c r="S185" s="654"/>
      <c r="T185" s="654"/>
      <c r="U185" s="654"/>
      <c r="V185" s="654"/>
      <c r="W185" s="654"/>
      <c r="X185" s="654"/>
      <c r="Y185" s="654"/>
      <c r="Z185" s="654"/>
      <c r="AA185" s="654"/>
      <c r="AB185" s="654"/>
    </row>
    <row r="186" spans="2:28" ht="16.5" customHeight="1" x14ac:dyDescent="0.35">
      <c r="B186" s="691"/>
      <c r="C186" s="691"/>
      <c r="D186" s="691"/>
      <c r="E186" s="691"/>
      <c r="F186" s="1239"/>
      <c r="G186" s="690"/>
      <c r="H186" s="690"/>
      <c r="I186" s="690"/>
      <c r="J186" s="690"/>
      <c r="K186" s="690"/>
      <c r="L186" s="690"/>
      <c r="M186" s="690"/>
      <c r="N186" s="972"/>
      <c r="O186" s="690"/>
      <c r="P186" s="690"/>
      <c r="Q186" s="690"/>
      <c r="R186" s="690"/>
      <c r="S186" s="654"/>
      <c r="T186" s="654"/>
      <c r="U186" s="654"/>
      <c r="V186" s="654"/>
      <c r="W186" s="654"/>
      <c r="X186" s="654"/>
      <c r="Y186" s="654"/>
      <c r="Z186" s="654"/>
      <c r="AA186" s="654"/>
      <c r="AB186" s="654"/>
    </row>
    <row r="187" spans="2:28" ht="16.5" customHeight="1" x14ac:dyDescent="0.35">
      <c r="B187" s="691"/>
      <c r="C187" s="691"/>
      <c r="D187" s="691"/>
      <c r="E187" s="691"/>
      <c r="F187" s="1239"/>
      <c r="G187" s="690"/>
      <c r="H187" s="690"/>
      <c r="I187" s="690"/>
      <c r="J187" s="690"/>
      <c r="K187" s="690"/>
      <c r="L187" s="690"/>
      <c r="M187" s="690"/>
      <c r="N187" s="972"/>
      <c r="O187" s="690"/>
      <c r="P187" s="690"/>
      <c r="Q187" s="690"/>
      <c r="R187" s="690"/>
      <c r="S187" s="654"/>
      <c r="T187" s="654"/>
      <c r="U187" s="654"/>
      <c r="V187" s="654"/>
      <c r="W187" s="654"/>
      <c r="X187" s="654"/>
      <c r="Y187" s="654"/>
      <c r="Z187" s="654"/>
      <c r="AA187" s="654"/>
      <c r="AB187" s="654"/>
    </row>
    <row r="188" spans="2:28" ht="16.5" customHeight="1" x14ac:dyDescent="0.35">
      <c r="B188" s="691"/>
      <c r="C188" s="691"/>
      <c r="D188" s="691"/>
      <c r="E188" s="691"/>
      <c r="F188" s="1239"/>
      <c r="G188" s="690"/>
      <c r="H188" s="690"/>
      <c r="I188" s="690"/>
      <c r="J188" s="690"/>
      <c r="K188" s="690"/>
      <c r="L188" s="690"/>
      <c r="M188" s="690"/>
      <c r="N188" s="972"/>
      <c r="O188" s="690"/>
      <c r="P188" s="690"/>
      <c r="Q188" s="690"/>
      <c r="R188" s="690"/>
      <c r="S188" s="654"/>
      <c r="T188" s="654"/>
      <c r="U188" s="654"/>
      <c r="V188" s="654"/>
      <c r="W188" s="654"/>
      <c r="X188" s="654"/>
      <c r="Y188" s="654"/>
      <c r="Z188" s="654"/>
      <c r="AA188" s="654"/>
      <c r="AB188" s="654"/>
    </row>
    <row r="189" spans="2:28" ht="16.5" customHeight="1" x14ac:dyDescent="0.35">
      <c r="B189" s="1426" t="s">
        <v>528</v>
      </c>
      <c r="C189" s="1426"/>
      <c r="D189" s="1426"/>
      <c r="E189" s="1426"/>
      <c r="F189" s="1426"/>
      <c r="G189" s="690"/>
      <c r="H189" s="690"/>
      <c r="I189" s="690"/>
      <c r="J189" s="690"/>
      <c r="K189" s="690"/>
      <c r="L189" s="690"/>
      <c r="M189" s="690"/>
      <c r="N189" s="972"/>
      <c r="O189" s="690"/>
      <c r="P189" s="690"/>
      <c r="Q189" s="690"/>
      <c r="R189" s="690"/>
      <c r="S189" s="654"/>
      <c r="T189" s="654"/>
      <c r="U189" s="654"/>
      <c r="V189" s="654"/>
      <c r="W189" s="654"/>
      <c r="X189" s="654"/>
      <c r="Y189" s="654"/>
      <c r="Z189" s="654"/>
      <c r="AA189" s="654"/>
      <c r="AB189" s="654"/>
    </row>
    <row r="190" spans="2:28" ht="16.5" customHeight="1" x14ac:dyDescent="0.35">
      <c r="B190" s="1423" t="s">
        <v>529</v>
      </c>
      <c r="C190" s="1423"/>
      <c r="D190" s="1423"/>
      <c r="E190" s="1423"/>
      <c r="F190" s="1423"/>
      <c r="G190" s="690"/>
      <c r="H190" s="690"/>
      <c r="I190" s="690"/>
      <c r="J190" s="690"/>
      <c r="K190" s="690"/>
      <c r="L190" s="690"/>
      <c r="M190" s="690"/>
      <c r="N190" s="972"/>
      <c r="O190" s="690"/>
      <c r="P190" s="690"/>
      <c r="Q190" s="690"/>
      <c r="R190" s="690"/>
      <c r="S190" s="654"/>
      <c r="T190" s="654"/>
      <c r="U190" s="654"/>
      <c r="V190" s="654"/>
      <c r="W190" s="654"/>
      <c r="X190" s="654"/>
      <c r="Y190" s="654"/>
      <c r="Z190" s="654"/>
      <c r="AA190" s="654"/>
      <c r="AB190" s="654"/>
    </row>
    <row r="191" spans="2:28" ht="16.5" customHeight="1" x14ac:dyDescent="0.35">
      <c r="B191" s="692" t="s">
        <v>12546</v>
      </c>
      <c r="C191" s="693"/>
      <c r="D191" s="693"/>
      <c r="E191" s="693"/>
      <c r="F191" s="1227"/>
      <c r="G191" s="690"/>
      <c r="H191" s="690"/>
      <c r="I191" s="690"/>
      <c r="J191" s="690"/>
      <c r="K191" s="690"/>
      <c r="L191" s="690"/>
      <c r="M191" s="690"/>
      <c r="N191" s="972"/>
      <c r="O191" s="690"/>
      <c r="P191" s="690"/>
      <c r="Q191" s="690"/>
      <c r="R191" s="690"/>
      <c r="S191" s="654"/>
      <c r="T191" s="654"/>
      <c r="U191" s="654"/>
      <c r="V191" s="654"/>
      <c r="W191" s="654"/>
      <c r="X191" s="654"/>
      <c r="Y191" s="654"/>
      <c r="Z191" s="654"/>
      <c r="AA191" s="654"/>
      <c r="AB191" s="654"/>
    </row>
    <row r="192" spans="2:28" ht="16.5" customHeight="1" x14ac:dyDescent="0.35">
      <c r="B192" s="694" t="s">
        <v>7</v>
      </c>
      <c r="C192" s="228" t="s">
        <v>12477</v>
      </c>
      <c r="D192" s="695" t="s">
        <v>109</v>
      </c>
      <c r="E192" s="695" t="s">
        <v>8</v>
      </c>
      <c r="F192" s="1228" t="s">
        <v>110</v>
      </c>
      <c r="G192" s="690"/>
      <c r="H192" s="690"/>
      <c r="I192" s="690"/>
      <c r="J192" s="690"/>
      <c r="K192" s="690"/>
      <c r="L192" s="690"/>
      <c r="M192" s="690"/>
      <c r="N192" s="972"/>
      <c r="O192" s="690"/>
      <c r="P192" s="690"/>
      <c r="Q192" s="690"/>
      <c r="R192" s="690"/>
      <c r="S192" s="654"/>
      <c r="T192" s="654"/>
      <c r="U192" s="654"/>
      <c r="V192" s="654"/>
      <c r="W192" s="654"/>
      <c r="X192" s="654"/>
      <c r="Y192" s="654"/>
      <c r="Z192" s="654"/>
      <c r="AA192" s="654"/>
      <c r="AB192" s="654"/>
    </row>
    <row r="193" spans="2:28" ht="16.5" customHeight="1" x14ac:dyDescent="0.35">
      <c r="B193" s="745" t="s">
        <v>517</v>
      </c>
      <c r="C193" s="1260">
        <v>8</v>
      </c>
      <c r="D193" s="750">
        <v>208956.13</v>
      </c>
      <c r="E193" s="746">
        <v>3.0172201875957389E-2</v>
      </c>
      <c r="F193" s="750">
        <v>26119.516250000001</v>
      </c>
      <c r="G193" s="690"/>
      <c r="H193" s="690"/>
      <c r="I193" s="690"/>
      <c r="J193" s="690"/>
      <c r="K193" s="690"/>
      <c r="L193" s="690"/>
      <c r="M193" s="690"/>
      <c r="N193" s="972"/>
      <c r="O193" s="690"/>
      <c r="P193" s="690"/>
      <c r="Q193" s="690"/>
      <c r="R193" s="690"/>
      <c r="S193" s="654"/>
      <c r="T193" s="654"/>
      <c r="U193" s="654"/>
      <c r="V193" s="654"/>
      <c r="W193" s="654"/>
      <c r="X193" s="654"/>
      <c r="Y193" s="654"/>
      <c r="Z193" s="654"/>
      <c r="AA193" s="654"/>
      <c r="AB193" s="654"/>
    </row>
    <row r="194" spans="2:28" ht="16.5" customHeight="1" x14ac:dyDescent="0.35">
      <c r="B194" s="704" t="s">
        <v>510</v>
      </c>
      <c r="C194" s="1256">
        <v>230443</v>
      </c>
      <c r="D194" s="706">
        <v>375393692.28999841</v>
      </c>
      <c r="E194" s="705">
        <v>54.204938934956637</v>
      </c>
      <c r="F194" s="706">
        <v>1629.0088754702829</v>
      </c>
      <c r="G194" s="690"/>
      <c r="H194" s="690"/>
      <c r="I194" s="690"/>
      <c r="J194" s="690"/>
      <c r="K194" s="690"/>
      <c r="L194" s="690"/>
      <c r="M194" s="690"/>
      <c r="N194" s="972"/>
      <c r="O194" s="690"/>
      <c r="P194" s="690"/>
      <c r="Q194" s="690"/>
      <c r="R194" s="690"/>
      <c r="S194" s="654"/>
      <c r="T194" s="654"/>
      <c r="U194" s="654"/>
      <c r="V194" s="654"/>
      <c r="W194" s="654"/>
      <c r="X194" s="654"/>
      <c r="Y194" s="654"/>
      <c r="Z194" s="654"/>
      <c r="AA194" s="654"/>
      <c r="AB194" s="654"/>
    </row>
    <row r="195" spans="2:28" ht="16.5" customHeight="1" x14ac:dyDescent="0.35">
      <c r="B195" s="696" t="s">
        <v>1</v>
      </c>
      <c r="C195" s="1261">
        <v>707</v>
      </c>
      <c r="D195" s="699">
        <v>1985461.2199999988</v>
      </c>
      <c r="E195" s="698">
        <v>0.28669049693217713</v>
      </c>
      <c r="F195" s="699">
        <v>2808.2902687411583</v>
      </c>
      <c r="G195" s="690"/>
      <c r="K195" s="690"/>
      <c r="L195" s="690"/>
      <c r="M195" s="690"/>
      <c r="N195" s="972"/>
      <c r="O195" s="690"/>
      <c r="P195" s="690"/>
      <c r="Q195" s="690"/>
      <c r="R195" s="690"/>
      <c r="S195" s="654"/>
      <c r="T195" s="654"/>
      <c r="U195" s="654"/>
      <c r="V195" s="654"/>
      <c r="W195" s="654"/>
      <c r="X195" s="654"/>
      <c r="Y195" s="654"/>
      <c r="Z195" s="654"/>
      <c r="AA195" s="654"/>
      <c r="AB195" s="654"/>
    </row>
    <row r="196" spans="2:28" ht="16.5" customHeight="1" x14ac:dyDescent="0.35">
      <c r="B196" s="704" t="s">
        <v>511</v>
      </c>
      <c r="C196" s="1257">
        <v>13076</v>
      </c>
      <c r="D196" s="706">
        <v>71438812.389999807</v>
      </c>
      <c r="E196" s="705">
        <v>10.315400984932674</v>
      </c>
      <c r="F196" s="706">
        <v>5463.3536547873819</v>
      </c>
      <c r="G196" s="690"/>
      <c r="H196" s="690"/>
      <c r="M196" s="690"/>
      <c r="N196" s="972"/>
      <c r="O196" s="690"/>
      <c r="P196" s="690"/>
      <c r="Q196" s="690"/>
      <c r="R196" s="690"/>
      <c r="S196" s="654"/>
      <c r="T196" s="654"/>
      <c r="U196" s="654"/>
      <c r="V196" s="654"/>
      <c r="W196" s="654"/>
      <c r="X196" s="654"/>
      <c r="Y196" s="654"/>
      <c r="Z196" s="654"/>
      <c r="AA196" s="654"/>
      <c r="AB196" s="654"/>
    </row>
    <row r="197" spans="2:28" ht="16.5" customHeight="1" x14ac:dyDescent="0.35">
      <c r="B197" s="696" t="s">
        <v>2</v>
      </c>
      <c r="C197" s="1261">
        <v>14842</v>
      </c>
      <c r="D197" s="699">
        <v>232280152.4299995</v>
      </c>
      <c r="E197" s="698">
        <v>33.640072028018984</v>
      </c>
      <c r="F197" s="699">
        <v>15650.19218636299</v>
      </c>
      <c r="G197" s="690"/>
      <c r="H197" s="690"/>
      <c r="O197" s="690"/>
      <c r="P197" s="690"/>
      <c r="Q197" s="690"/>
      <c r="R197" s="690"/>
      <c r="S197" s="654"/>
      <c r="T197" s="654"/>
      <c r="U197" s="654"/>
      <c r="V197" s="654"/>
      <c r="W197" s="654"/>
      <c r="X197" s="654"/>
      <c r="Y197" s="654"/>
      <c r="Z197" s="654"/>
      <c r="AA197" s="654"/>
      <c r="AB197" s="654"/>
    </row>
    <row r="198" spans="2:28" ht="16.5" customHeight="1" x14ac:dyDescent="0.35">
      <c r="B198" s="704" t="s">
        <v>9</v>
      </c>
      <c r="C198" s="1256">
        <v>6362</v>
      </c>
      <c r="D198" s="706">
        <v>8882216.6399999894</v>
      </c>
      <c r="E198" s="705">
        <v>1.2825468846885115</v>
      </c>
      <c r="F198" s="706">
        <v>1396.1359069474991</v>
      </c>
      <c r="G198" s="690"/>
      <c r="H198" s="690"/>
      <c r="O198" s="690"/>
      <c r="P198" s="690"/>
      <c r="Q198" s="690"/>
      <c r="R198" s="690"/>
      <c r="S198" s="654"/>
      <c r="T198" s="654"/>
      <c r="U198" s="654"/>
      <c r="V198" s="654"/>
      <c r="W198" s="654"/>
      <c r="X198" s="654"/>
      <c r="Y198" s="654"/>
      <c r="Z198" s="654"/>
      <c r="AA198" s="654"/>
      <c r="AB198" s="654"/>
    </row>
    <row r="199" spans="2:28" ht="16.5" customHeight="1" x14ac:dyDescent="0.35">
      <c r="B199" s="696" t="s">
        <v>3</v>
      </c>
      <c r="C199" s="1261">
        <v>62</v>
      </c>
      <c r="D199" s="699">
        <v>2355889.5900000012</v>
      </c>
      <c r="E199" s="698">
        <v>0.34017846859504203</v>
      </c>
      <c r="F199" s="699">
        <v>37998.219193548408</v>
      </c>
      <c r="G199" s="690"/>
      <c r="H199" s="690"/>
      <c r="J199" s="690"/>
      <c r="O199" s="690"/>
      <c r="P199" s="690"/>
      <c r="Q199" s="690"/>
      <c r="R199" s="690"/>
      <c r="S199" s="654"/>
      <c r="T199" s="654"/>
      <c r="U199" s="654"/>
      <c r="V199" s="654"/>
      <c r="W199" s="654"/>
      <c r="X199" s="654"/>
      <c r="Y199" s="654"/>
      <c r="Z199" s="654"/>
      <c r="AA199" s="654"/>
      <c r="AB199" s="654"/>
    </row>
    <row r="200" spans="2:28" ht="16.5" customHeight="1" x14ac:dyDescent="0.35">
      <c r="B200" s="707" t="s">
        <v>4</v>
      </c>
      <c r="C200" s="1258">
        <v>265500</v>
      </c>
      <c r="D200" s="710">
        <v>692545180.68999779</v>
      </c>
      <c r="E200" s="709">
        <v>100.06982779812404</v>
      </c>
      <c r="F200" s="710">
        <v>2608.4564244444359</v>
      </c>
      <c r="G200" s="690"/>
      <c r="H200" s="690"/>
      <c r="O200" s="690"/>
      <c r="P200" s="690"/>
      <c r="Q200" s="690"/>
      <c r="R200" s="690"/>
      <c r="S200" s="654"/>
      <c r="T200" s="654"/>
      <c r="U200" s="654"/>
      <c r="V200" s="654"/>
      <c r="W200" s="654"/>
      <c r="X200" s="654"/>
      <c r="Y200" s="654"/>
      <c r="Z200" s="654"/>
      <c r="AA200" s="654"/>
      <c r="AB200" s="654"/>
    </row>
    <row r="201" spans="2:28" ht="16.5" customHeight="1" x14ac:dyDescent="0.35">
      <c r="B201" s="1067" t="s">
        <v>12478</v>
      </c>
      <c r="C201" s="712"/>
      <c r="D201" s="713"/>
      <c r="E201" s="714"/>
      <c r="F201" s="712"/>
      <c r="G201" s="690"/>
      <c r="H201" s="690"/>
      <c r="I201" s="691"/>
      <c r="J201" s="691"/>
      <c r="K201" s="690"/>
      <c r="L201" s="690"/>
      <c r="M201" s="690"/>
      <c r="N201" s="972"/>
      <c r="O201" s="690"/>
      <c r="P201" s="690"/>
      <c r="Q201" s="690"/>
      <c r="R201" s="690"/>
      <c r="S201" s="654"/>
      <c r="T201" s="654"/>
      <c r="U201" s="654"/>
      <c r="V201" s="654"/>
      <c r="W201" s="654"/>
      <c r="X201" s="654"/>
      <c r="Y201" s="654"/>
      <c r="Z201" s="654"/>
      <c r="AA201" s="654"/>
      <c r="AB201" s="654"/>
    </row>
    <row r="202" spans="2:28" ht="16.5" customHeight="1" x14ac:dyDescent="0.35">
      <c r="B202" s="711"/>
      <c r="C202" s="712"/>
      <c r="D202" s="714"/>
      <c r="E202" s="714"/>
      <c r="F202" s="712"/>
      <c r="G202" s="690"/>
      <c r="H202" s="690"/>
      <c r="I202" s="690"/>
      <c r="J202" s="690"/>
      <c r="K202" s="690"/>
      <c r="L202" s="690"/>
      <c r="M202" s="690"/>
      <c r="N202" s="972"/>
      <c r="O202" s="690"/>
      <c r="P202" s="690"/>
      <c r="Q202" s="690"/>
      <c r="R202" s="690"/>
      <c r="S202" s="654"/>
      <c r="T202" s="654"/>
      <c r="U202" s="654"/>
      <c r="V202" s="654"/>
      <c r="W202" s="654"/>
      <c r="X202" s="654"/>
      <c r="Y202" s="654"/>
      <c r="Z202" s="654"/>
      <c r="AA202" s="654"/>
      <c r="AB202" s="654"/>
    </row>
    <row r="203" spans="2:28" ht="16.5" customHeight="1" x14ac:dyDescent="0.35">
      <c r="B203" s="711"/>
      <c r="C203" s="712"/>
      <c r="D203" s="714"/>
      <c r="E203" s="1273"/>
      <c r="F203" s="712"/>
      <c r="G203" s="690"/>
      <c r="H203" s="690"/>
      <c r="I203" s="690"/>
      <c r="J203" s="690"/>
      <c r="K203" s="690"/>
      <c r="L203" s="690"/>
      <c r="M203" s="690"/>
      <c r="N203" s="972"/>
      <c r="O203" s="690"/>
      <c r="P203" s="690"/>
      <c r="Q203" s="690"/>
      <c r="R203" s="690"/>
      <c r="S203" s="654"/>
      <c r="T203" s="654"/>
      <c r="U203" s="654"/>
      <c r="V203" s="654"/>
      <c r="W203" s="654"/>
      <c r="X203" s="654"/>
      <c r="Y203" s="654"/>
      <c r="Z203" s="654"/>
      <c r="AA203" s="654"/>
      <c r="AB203" s="654"/>
    </row>
    <row r="204" spans="2:28" ht="16.5" customHeight="1" x14ac:dyDescent="0.35">
      <c r="B204" s="693"/>
      <c r="C204" s="693"/>
      <c r="D204" s="693"/>
      <c r="E204" s="693"/>
      <c r="F204" s="1227"/>
      <c r="G204" s="690"/>
      <c r="H204" s="690"/>
      <c r="I204" s="690"/>
      <c r="J204" s="690"/>
      <c r="K204" s="690"/>
      <c r="L204" s="690"/>
      <c r="M204" s="690"/>
      <c r="N204" s="972"/>
      <c r="O204" s="690"/>
      <c r="P204" s="690"/>
      <c r="Q204" s="690"/>
      <c r="R204" s="690"/>
      <c r="S204" s="654"/>
      <c r="T204" s="654"/>
      <c r="U204" s="654"/>
      <c r="V204" s="654"/>
      <c r="W204" s="654"/>
      <c r="X204" s="654"/>
      <c r="Y204" s="654"/>
      <c r="Z204" s="654"/>
      <c r="AA204" s="654"/>
      <c r="AB204" s="654"/>
    </row>
    <row r="205" spans="2:28" ht="16.5" customHeight="1" x14ac:dyDescent="0.35">
      <c r="B205" s="1426" t="s">
        <v>559</v>
      </c>
      <c r="C205" s="1426"/>
      <c r="D205" s="1426"/>
      <c r="E205" s="1426"/>
      <c r="F205" s="1426"/>
      <c r="G205" s="690"/>
      <c r="H205" s="690"/>
      <c r="I205" s="690"/>
      <c r="J205" s="690"/>
      <c r="K205" s="690"/>
      <c r="L205" s="690"/>
      <c r="M205" s="690"/>
      <c r="N205" s="972"/>
      <c r="O205" s="690"/>
      <c r="P205" s="690"/>
      <c r="Q205" s="690"/>
      <c r="R205" s="690"/>
      <c r="S205" s="654"/>
      <c r="T205" s="654"/>
      <c r="U205" s="654"/>
      <c r="V205" s="654"/>
      <c r="W205" s="654"/>
      <c r="X205" s="654"/>
      <c r="Y205" s="654"/>
      <c r="Z205" s="654"/>
      <c r="AA205" s="654"/>
      <c r="AB205" s="654"/>
    </row>
    <row r="206" spans="2:28" ht="16.5" customHeight="1" x14ac:dyDescent="0.35">
      <c r="B206" s="1423" t="s">
        <v>513</v>
      </c>
      <c r="C206" s="1423"/>
      <c r="D206" s="1423"/>
      <c r="E206" s="1423"/>
      <c r="F206" s="1423"/>
      <c r="G206" s="690"/>
      <c r="H206" s="690"/>
      <c r="I206" s="690"/>
      <c r="J206" s="690"/>
      <c r="K206" s="690"/>
      <c r="L206" s="690"/>
      <c r="M206" s="690"/>
      <c r="N206" s="972"/>
      <c r="O206" s="690"/>
      <c r="P206" s="690"/>
      <c r="Q206" s="690"/>
      <c r="R206" s="690"/>
      <c r="S206" s="654"/>
      <c r="T206" s="654"/>
      <c r="U206" s="654"/>
      <c r="V206" s="654"/>
      <c r="W206" s="654"/>
      <c r="X206" s="654"/>
      <c r="Y206" s="654"/>
      <c r="Z206" s="654"/>
      <c r="AA206" s="654"/>
      <c r="AB206" s="654"/>
    </row>
    <row r="207" spans="2:28" ht="16.5" customHeight="1" x14ac:dyDescent="0.35">
      <c r="B207" s="692" t="s">
        <v>12546</v>
      </c>
      <c r="C207" s="693"/>
      <c r="D207" s="693"/>
      <c r="E207" s="693"/>
      <c r="F207" s="1227"/>
      <c r="G207" s="715"/>
      <c r="H207" s="715"/>
      <c r="I207" s="715"/>
      <c r="J207" s="715"/>
      <c r="K207" s="715"/>
      <c r="L207" s="715"/>
      <c r="M207" s="715"/>
      <c r="N207" s="973"/>
      <c r="O207" s="715"/>
      <c r="P207" s="715"/>
      <c r="Q207" s="715"/>
      <c r="R207" s="715"/>
      <c r="S207" s="654"/>
      <c r="T207" s="654"/>
      <c r="U207" s="654"/>
      <c r="V207" s="654"/>
      <c r="W207" s="654"/>
      <c r="X207" s="654"/>
      <c r="Y207" s="654"/>
      <c r="Z207" s="654"/>
      <c r="AA207" s="654"/>
      <c r="AB207" s="654"/>
    </row>
    <row r="208" spans="2:28" ht="16.5" customHeight="1" x14ac:dyDescent="0.35">
      <c r="B208" s="694" t="s">
        <v>7</v>
      </c>
      <c r="C208" s="228" t="s">
        <v>12477</v>
      </c>
      <c r="D208" s="695" t="s">
        <v>109</v>
      </c>
      <c r="E208" s="695" t="s">
        <v>8</v>
      </c>
      <c r="F208" s="1228" t="s">
        <v>110</v>
      </c>
      <c r="G208" s="717"/>
      <c r="H208" s="717"/>
      <c r="I208" s="717"/>
      <c r="J208" s="717"/>
      <c r="K208" s="717"/>
      <c r="L208" s="717"/>
      <c r="M208" s="717"/>
      <c r="N208" s="764"/>
      <c r="O208" s="717"/>
      <c r="P208" s="717"/>
      <c r="Q208" s="717"/>
      <c r="R208" s="717"/>
      <c r="S208" s="654"/>
      <c r="T208" s="654"/>
      <c r="U208" s="654"/>
      <c r="V208" s="654"/>
      <c r="W208" s="654"/>
      <c r="X208" s="654"/>
      <c r="Y208" s="654"/>
      <c r="Z208" s="654"/>
      <c r="AA208" s="654"/>
      <c r="AB208" s="654"/>
    </row>
    <row r="209" spans="2:28" ht="16.5" customHeight="1" x14ac:dyDescent="0.35">
      <c r="B209" s="745" t="s">
        <v>517</v>
      </c>
      <c r="C209" s="1260">
        <v>4</v>
      </c>
      <c r="D209" s="750">
        <v>157328</v>
      </c>
      <c r="E209" s="746">
        <v>0.22392004710752417</v>
      </c>
      <c r="F209" s="750">
        <v>39332</v>
      </c>
      <c r="G209" s="717"/>
      <c r="H209" s="717"/>
      <c r="I209" s="717"/>
      <c r="J209" s="717"/>
      <c r="K209" s="717"/>
      <c r="L209" s="717"/>
      <c r="M209" s="717"/>
      <c r="N209" s="764"/>
      <c r="O209" s="717"/>
      <c r="P209" s="717"/>
      <c r="Q209" s="717"/>
      <c r="R209" s="717"/>
      <c r="S209" s="654"/>
      <c r="T209" s="654"/>
      <c r="U209" s="654"/>
      <c r="V209" s="654"/>
      <c r="W209" s="654"/>
      <c r="X209" s="654"/>
      <c r="Y209" s="654"/>
      <c r="Z209" s="654"/>
      <c r="AA209" s="654"/>
      <c r="AB209" s="654"/>
    </row>
    <row r="210" spans="2:28" ht="16.5" customHeight="1" x14ac:dyDescent="0.35">
      <c r="B210" s="704" t="s">
        <v>510</v>
      </c>
      <c r="C210" s="1256">
        <v>7248</v>
      </c>
      <c r="D210" s="706">
        <v>41200837.57000006</v>
      </c>
      <c r="E210" s="705">
        <v>58.739870141003912</v>
      </c>
      <c r="F210" s="706">
        <v>5684.4422695916201</v>
      </c>
      <c r="G210" s="717"/>
      <c r="H210" s="717"/>
      <c r="I210" s="717"/>
      <c r="J210" s="717"/>
      <c r="K210" s="717"/>
      <c r="L210" s="717"/>
      <c r="M210" s="717"/>
      <c r="N210" s="764"/>
      <c r="O210" s="717"/>
      <c r="P210" s="717"/>
      <c r="Q210" s="717"/>
      <c r="R210" s="717"/>
      <c r="S210" s="654"/>
      <c r="T210" s="654"/>
      <c r="U210" s="654"/>
      <c r="V210" s="654"/>
      <c r="W210" s="654"/>
      <c r="X210" s="654"/>
      <c r="Y210" s="654"/>
      <c r="Z210" s="654"/>
      <c r="AA210" s="654"/>
      <c r="AB210" s="654"/>
    </row>
    <row r="211" spans="2:28" ht="16.5" customHeight="1" x14ac:dyDescent="0.35">
      <c r="B211" s="696" t="s">
        <v>1</v>
      </c>
      <c r="C211" s="1261">
        <v>28</v>
      </c>
      <c r="D211" s="699">
        <v>168629.37</v>
      </c>
      <c r="E211" s="698">
        <v>0.24000493538411544</v>
      </c>
      <c r="F211" s="699">
        <v>6022.4775</v>
      </c>
      <c r="G211" s="717"/>
      <c r="H211" s="717"/>
      <c r="I211" s="717"/>
      <c r="J211" s="717"/>
      <c r="K211" s="717"/>
      <c r="L211" s="717"/>
      <c r="M211" s="717"/>
      <c r="N211" s="764"/>
      <c r="O211" s="717"/>
      <c r="P211" s="717"/>
      <c r="Q211" s="717"/>
      <c r="R211" s="717"/>
      <c r="S211" s="654"/>
      <c r="T211" s="654"/>
      <c r="U211" s="654"/>
      <c r="V211" s="654"/>
      <c r="W211" s="654"/>
      <c r="X211" s="654"/>
      <c r="Y211" s="654"/>
      <c r="Z211" s="654"/>
      <c r="AA211" s="654"/>
      <c r="AB211" s="654"/>
    </row>
    <row r="212" spans="2:28" ht="16.5" customHeight="1" x14ac:dyDescent="0.35">
      <c r="B212" s="704" t="s">
        <v>511</v>
      </c>
      <c r="C212" s="1257">
        <v>1026</v>
      </c>
      <c r="D212" s="706">
        <v>8925093.7900000047</v>
      </c>
      <c r="E212" s="705">
        <v>12.702808285212244</v>
      </c>
      <c r="F212" s="706">
        <v>8698.9218226120902</v>
      </c>
      <c r="G212" s="717"/>
      <c r="H212" s="717"/>
      <c r="I212" s="717"/>
      <c r="J212" s="717"/>
      <c r="K212" s="717"/>
      <c r="L212" s="717"/>
      <c r="M212" s="717"/>
      <c r="N212" s="764"/>
      <c r="O212" s="717"/>
      <c r="P212" s="717"/>
      <c r="Q212" s="717"/>
      <c r="R212" s="717"/>
      <c r="S212" s="654"/>
      <c r="T212" s="654"/>
      <c r="U212" s="654"/>
      <c r="V212" s="654"/>
      <c r="W212" s="654"/>
      <c r="X212" s="654"/>
      <c r="Y212" s="654"/>
      <c r="Z212" s="654"/>
      <c r="AA212" s="654"/>
      <c r="AB212" s="654"/>
    </row>
    <row r="213" spans="2:28" ht="16.5" customHeight="1" x14ac:dyDescent="0.35">
      <c r="B213" s="696" t="s">
        <v>2</v>
      </c>
      <c r="C213" s="1261">
        <v>263</v>
      </c>
      <c r="D213" s="699">
        <v>10855545.190000007</v>
      </c>
      <c r="E213" s="698">
        <v>15.450359696447286</v>
      </c>
      <c r="F213" s="699">
        <v>41275.837224334624</v>
      </c>
      <c r="G213" s="717"/>
      <c r="H213" s="717"/>
      <c r="I213" s="717"/>
      <c r="J213" s="717"/>
      <c r="K213" s="717"/>
      <c r="L213" s="717"/>
      <c r="M213" s="717"/>
      <c r="N213" s="764"/>
      <c r="O213" s="717"/>
      <c r="P213" s="717"/>
      <c r="Q213" s="717"/>
      <c r="R213" s="717"/>
      <c r="S213" s="654"/>
      <c r="T213" s="654"/>
      <c r="U213" s="654"/>
      <c r="V213" s="654"/>
      <c r="W213" s="654"/>
      <c r="X213" s="654"/>
      <c r="Y213" s="654"/>
      <c r="Z213" s="654"/>
      <c r="AA213" s="654"/>
      <c r="AB213" s="654"/>
    </row>
    <row r="214" spans="2:28" ht="16.5" customHeight="1" x14ac:dyDescent="0.35">
      <c r="B214" s="704" t="s">
        <v>9</v>
      </c>
      <c r="C214" s="1256">
        <v>1871</v>
      </c>
      <c r="D214" s="1234">
        <v>8720633.0099999998</v>
      </c>
      <c r="E214" s="705">
        <v>12.411805618876677</v>
      </c>
      <c r="F214" s="706">
        <v>4660.9476269374663</v>
      </c>
      <c r="G214" s="717"/>
      <c r="H214" s="717"/>
      <c r="I214" s="717"/>
      <c r="J214" s="717"/>
      <c r="K214" s="717"/>
      <c r="L214" s="717"/>
      <c r="M214" s="717"/>
      <c r="N214" s="764"/>
      <c r="O214" s="717"/>
      <c r="P214" s="717"/>
      <c r="Q214" s="717"/>
      <c r="R214" s="717"/>
      <c r="S214" s="654"/>
      <c r="T214" s="654"/>
      <c r="U214" s="654"/>
      <c r="V214" s="654"/>
      <c r="W214" s="654"/>
      <c r="X214" s="654"/>
      <c r="Y214" s="654"/>
      <c r="Z214" s="654"/>
      <c r="AA214" s="654"/>
      <c r="AB214" s="654"/>
    </row>
    <row r="215" spans="2:28" ht="16.5" customHeight="1" x14ac:dyDescent="0.35">
      <c r="B215" s="696" t="s">
        <v>3</v>
      </c>
      <c r="C215" s="1261">
        <v>3</v>
      </c>
      <c r="D215" s="699">
        <v>232725.71999999997</v>
      </c>
      <c r="E215" s="698">
        <v>0.33123127596824764</v>
      </c>
      <c r="F215" s="699">
        <v>77575.239999999991</v>
      </c>
      <c r="G215" s="690"/>
      <c r="H215" s="690"/>
      <c r="I215" s="690"/>
      <c r="J215" s="690"/>
      <c r="K215" s="690"/>
      <c r="L215" s="690"/>
      <c r="M215" s="690"/>
      <c r="N215" s="972"/>
      <c r="O215" s="690"/>
      <c r="P215" s="690"/>
      <c r="Q215" s="690"/>
      <c r="R215" s="690"/>
      <c r="S215" s="654"/>
      <c r="T215" s="654"/>
      <c r="U215" s="654"/>
      <c r="V215" s="654"/>
      <c r="W215" s="654"/>
      <c r="X215" s="654"/>
      <c r="Y215" s="654"/>
      <c r="Z215" s="654"/>
      <c r="AA215" s="654"/>
      <c r="AB215" s="654"/>
    </row>
    <row r="216" spans="2:28" ht="16.5" customHeight="1" x14ac:dyDescent="0.35">
      <c r="B216" s="707" t="s">
        <v>4</v>
      </c>
      <c r="C216" s="1258">
        <v>10443</v>
      </c>
      <c r="D216" s="710">
        <v>70260792.650000066</v>
      </c>
      <c r="E216" s="709">
        <v>100.10000000000001</v>
      </c>
      <c r="F216" s="710">
        <v>6728.0276405247596</v>
      </c>
      <c r="G216" s="690"/>
      <c r="H216" s="690"/>
      <c r="I216" s="690"/>
      <c r="J216" s="690"/>
      <c r="K216" s="690"/>
      <c r="L216" s="690"/>
      <c r="M216" s="690"/>
      <c r="N216" s="972"/>
      <c r="O216" s="690"/>
      <c r="P216" s="690"/>
      <c r="Q216" s="690"/>
      <c r="R216" s="690"/>
      <c r="S216" s="654"/>
      <c r="T216" s="654"/>
      <c r="U216" s="654"/>
      <c r="V216" s="654"/>
      <c r="W216" s="654"/>
      <c r="X216" s="654"/>
      <c r="Y216" s="654"/>
      <c r="Z216" s="654"/>
      <c r="AA216" s="654"/>
      <c r="AB216" s="654"/>
    </row>
    <row r="217" spans="2:28" ht="16.5" customHeight="1" x14ac:dyDescent="0.35">
      <c r="B217" s="1067" t="s">
        <v>12478</v>
      </c>
      <c r="C217" s="1079"/>
      <c r="D217" s="1079"/>
      <c r="E217" s="1079"/>
      <c r="F217" s="1229"/>
      <c r="G217" s="690"/>
      <c r="H217" s="691"/>
      <c r="I217" s="691"/>
      <c r="J217" s="691"/>
      <c r="K217" s="691"/>
      <c r="L217" s="691"/>
      <c r="M217" s="691"/>
      <c r="N217" s="984"/>
      <c r="O217" s="691"/>
      <c r="P217" s="690"/>
      <c r="Q217" s="690"/>
      <c r="R217" s="690"/>
      <c r="S217" s="654"/>
      <c r="T217" s="654"/>
      <c r="U217" s="654"/>
      <c r="V217" s="654"/>
      <c r="W217" s="654"/>
      <c r="X217" s="654"/>
      <c r="Y217" s="654"/>
      <c r="Z217" s="654"/>
      <c r="AA217" s="654"/>
      <c r="AB217" s="654"/>
    </row>
    <row r="218" spans="2:28" ht="16.5" customHeight="1" x14ac:dyDescent="0.35">
      <c r="B218" s="719"/>
      <c r="C218" s="719"/>
      <c r="D218" s="719"/>
      <c r="E218" s="693"/>
      <c r="F218" s="1227"/>
      <c r="G218" s="690"/>
      <c r="H218" s="690"/>
      <c r="I218" s="690"/>
      <c r="J218" s="690"/>
      <c r="K218" s="690"/>
      <c r="L218" s="690"/>
      <c r="M218" s="690"/>
      <c r="N218" s="972"/>
      <c r="O218" s="690"/>
      <c r="P218" s="690"/>
      <c r="Q218" s="690"/>
      <c r="R218" s="690"/>
      <c r="S218" s="654"/>
      <c r="T218" s="654"/>
      <c r="U218" s="654"/>
      <c r="V218" s="654"/>
      <c r="W218" s="654"/>
      <c r="X218" s="654"/>
      <c r="Y218" s="654"/>
      <c r="Z218" s="654"/>
      <c r="AA218" s="654"/>
      <c r="AB218" s="654"/>
    </row>
    <row r="219" spans="2:28" ht="16.5" customHeight="1" x14ac:dyDescent="0.35">
      <c r="B219" s="719"/>
      <c r="C219" s="719"/>
      <c r="D219" s="719"/>
      <c r="E219" s="693"/>
      <c r="F219" s="1227"/>
      <c r="G219" s="690"/>
      <c r="H219" s="690"/>
      <c r="I219" s="690"/>
      <c r="J219" s="690"/>
      <c r="K219" s="690"/>
      <c r="L219" s="690"/>
      <c r="M219" s="690"/>
      <c r="N219" s="972"/>
      <c r="O219" s="690"/>
      <c r="P219" s="690"/>
      <c r="Q219" s="690"/>
      <c r="R219" s="690"/>
      <c r="S219" s="654"/>
      <c r="T219" s="654"/>
      <c r="U219" s="654"/>
      <c r="V219" s="654"/>
      <c r="W219" s="654"/>
      <c r="X219" s="654"/>
      <c r="Y219" s="654"/>
      <c r="Z219" s="654"/>
      <c r="AA219" s="654"/>
      <c r="AB219" s="654"/>
    </row>
    <row r="220" spans="2:28" ht="16.5" customHeight="1" x14ac:dyDescent="0.35">
      <c r="B220" s="719"/>
      <c r="C220" s="719"/>
      <c r="D220" s="719"/>
      <c r="E220" s="693"/>
      <c r="F220" s="1227"/>
      <c r="G220" s="690"/>
      <c r="H220" s="690"/>
      <c r="I220" s="690"/>
      <c r="J220" s="690"/>
      <c r="K220" s="690"/>
      <c r="L220" s="690"/>
      <c r="M220" s="690"/>
      <c r="N220" s="972"/>
      <c r="O220" s="690"/>
      <c r="P220" s="690"/>
      <c r="Q220" s="690"/>
      <c r="R220" s="690"/>
      <c r="S220" s="654"/>
      <c r="T220" s="654"/>
      <c r="U220" s="654"/>
      <c r="V220" s="654"/>
      <c r="W220" s="654"/>
      <c r="X220" s="654"/>
      <c r="Y220" s="654"/>
      <c r="Z220" s="654"/>
      <c r="AA220" s="654"/>
      <c r="AB220" s="654"/>
    </row>
    <row r="221" spans="2:28" ht="16.5" customHeight="1" x14ac:dyDescent="0.35">
      <c r="B221" s="1426" t="s">
        <v>560</v>
      </c>
      <c r="C221" s="1426"/>
      <c r="D221" s="1426"/>
      <c r="E221" s="1426"/>
      <c r="F221" s="1426"/>
      <c r="G221" s="690"/>
      <c r="H221" s="690"/>
      <c r="I221" s="690"/>
      <c r="J221" s="690"/>
      <c r="K221" s="690"/>
      <c r="L221" s="690"/>
      <c r="M221" s="690"/>
      <c r="N221" s="972"/>
      <c r="O221" s="690"/>
      <c r="P221" s="690"/>
      <c r="Q221" s="690"/>
      <c r="R221" s="690"/>
      <c r="S221" s="654"/>
      <c r="T221" s="654"/>
      <c r="U221" s="654"/>
      <c r="V221" s="654"/>
      <c r="W221" s="654"/>
      <c r="X221" s="654"/>
      <c r="Y221" s="654"/>
      <c r="Z221" s="654"/>
      <c r="AA221" s="654"/>
      <c r="AB221" s="654"/>
    </row>
    <row r="222" spans="2:28" ht="16.5" customHeight="1" x14ac:dyDescent="0.35">
      <c r="B222" s="1423" t="s">
        <v>513</v>
      </c>
      <c r="C222" s="1423"/>
      <c r="D222" s="1423"/>
      <c r="E222" s="1423"/>
      <c r="F222" s="1423"/>
      <c r="G222" s="715"/>
      <c r="H222" s="691"/>
      <c r="I222" s="691"/>
      <c r="J222" s="691"/>
      <c r="K222" s="691"/>
      <c r="L222" s="691"/>
      <c r="M222" s="691"/>
      <c r="N222" s="984"/>
      <c r="O222" s="691"/>
      <c r="P222" s="691"/>
      <c r="Q222" s="691"/>
      <c r="R222" s="691"/>
      <c r="S222" s="654"/>
      <c r="T222" s="654"/>
      <c r="U222" s="654"/>
      <c r="V222" s="654"/>
      <c r="W222" s="654"/>
      <c r="X222" s="654"/>
      <c r="Y222" s="654"/>
      <c r="Z222" s="654"/>
      <c r="AA222" s="654"/>
      <c r="AB222" s="654"/>
    </row>
    <row r="223" spans="2:28" ht="16.5" customHeight="1" x14ac:dyDescent="0.35">
      <c r="B223" s="692" t="s">
        <v>12546</v>
      </c>
      <c r="C223" s="693"/>
      <c r="D223" s="693"/>
      <c r="E223" s="693"/>
      <c r="F223" s="1227"/>
      <c r="G223" s="717"/>
      <c r="H223" s="717"/>
      <c r="I223" s="717"/>
      <c r="J223" s="717"/>
      <c r="K223" s="717"/>
      <c r="L223" s="717"/>
      <c r="M223" s="717"/>
      <c r="N223" s="764"/>
      <c r="O223" s="717"/>
      <c r="P223" s="717"/>
      <c r="Q223" s="717"/>
      <c r="R223" s="717"/>
      <c r="S223" s="654"/>
      <c r="T223" s="654"/>
      <c r="U223" s="654"/>
      <c r="V223" s="654"/>
      <c r="W223" s="654"/>
      <c r="X223" s="654"/>
      <c r="Y223" s="654"/>
      <c r="Z223" s="654"/>
      <c r="AA223" s="654"/>
      <c r="AB223" s="654"/>
    </row>
    <row r="224" spans="2:28" ht="16.5" customHeight="1" x14ac:dyDescent="0.35">
      <c r="B224" s="694" t="s">
        <v>7</v>
      </c>
      <c r="C224" s="228" t="s">
        <v>12477</v>
      </c>
      <c r="D224" s="695" t="s">
        <v>109</v>
      </c>
      <c r="E224" s="695" t="s">
        <v>8</v>
      </c>
      <c r="F224" s="1228" t="s">
        <v>110</v>
      </c>
      <c r="G224" s="717"/>
      <c r="H224" s="717"/>
      <c r="I224" s="717"/>
      <c r="J224" s="717"/>
      <c r="K224" s="717"/>
      <c r="L224" s="717"/>
      <c r="M224" s="717"/>
      <c r="N224" s="764"/>
      <c r="O224" s="717"/>
      <c r="P224" s="717"/>
      <c r="Q224" s="717"/>
      <c r="R224" s="717"/>
      <c r="S224" s="654"/>
      <c r="T224" s="654"/>
      <c r="U224" s="654"/>
      <c r="V224" s="654"/>
      <c r="W224" s="654"/>
      <c r="X224" s="654"/>
      <c r="Y224" s="654"/>
      <c r="Z224" s="654"/>
      <c r="AA224" s="654"/>
      <c r="AB224" s="654"/>
    </row>
    <row r="225" spans="2:28" ht="16.5" customHeight="1" x14ac:dyDescent="0.35">
      <c r="B225" s="716" t="s">
        <v>510</v>
      </c>
      <c r="C225" s="1255">
        <v>1444</v>
      </c>
      <c r="D225" s="699">
        <v>10968519.169999985</v>
      </c>
      <c r="E225" s="698">
        <v>21.750789772272299</v>
      </c>
      <c r="F225" s="699">
        <v>7595.9274030470806</v>
      </c>
      <c r="G225" s="717"/>
      <c r="H225" s="717"/>
      <c r="I225" s="717"/>
      <c r="J225" s="717"/>
      <c r="K225" s="717"/>
      <c r="L225" s="717"/>
      <c r="M225" s="717"/>
      <c r="N225" s="764"/>
      <c r="O225" s="717"/>
      <c r="P225" s="717"/>
      <c r="Q225" s="717"/>
      <c r="R225" s="717"/>
      <c r="S225" s="654"/>
      <c r="T225" s="654"/>
      <c r="U225" s="654"/>
      <c r="V225" s="654"/>
      <c r="W225" s="654"/>
      <c r="X225" s="654"/>
      <c r="Y225" s="654"/>
      <c r="Z225" s="654"/>
      <c r="AA225" s="654"/>
      <c r="AB225" s="654"/>
    </row>
    <row r="226" spans="2:28" ht="16.5" customHeight="1" x14ac:dyDescent="0.35">
      <c r="B226" s="704" t="s">
        <v>1</v>
      </c>
      <c r="C226" s="1256">
        <v>13</v>
      </c>
      <c r="D226" s="1234">
        <v>94479.7</v>
      </c>
      <c r="E226" s="1038">
        <v>0.18821647940351444</v>
      </c>
      <c r="F226" s="1234">
        <v>7267.6692307692301</v>
      </c>
      <c r="G226" s="717"/>
      <c r="H226" s="717"/>
      <c r="I226" s="717"/>
      <c r="J226" s="717"/>
      <c r="K226" s="717"/>
      <c r="L226" s="717"/>
      <c r="M226" s="717"/>
      <c r="N226" s="764"/>
      <c r="O226" s="717"/>
      <c r="P226" s="717"/>
      <c r="Q226" s="717"/>
      <c r="R226" s="717"/>
      <c r="S226" s="654"/>
      <c r="T226" s="654"/>
      <c r="U226" s="654"/>
      <c r="V226" s="654"/>
      <c r="W226" s="654"/>
      <c r="X226" s="654"/>
      <c r="Y226" s="654"/>
      <c r="Z226" s="654"/>
      <c r="AA226" s="654"/>
      <c r="AB226" s="654"/>
    </row>
    <row r="227" spans="2:28" ht="16.5" customHeight="1" x14ac:dyDescent="0.35">
      <c r="B227" s="696" t="s">
        <v>511</v>
      </c>
      <c r="C227" s="1255">
        <v>421</v>
      </c>
      <c r="D227" s="699">
        <v>5702352.1000000024</v>
      </c>
      <c r="E227" s="698">
        <v>11.35986499302218</v>
      </c>
      <c r="F227" s="699">
        <v>13544.77933491687</v>
      </c>
      <c r="G227" s="717"/>
      <c r="H227" s="717"/>
      <c r="I227" s="717"/>
      <c r="J227" s="717"/>
      <c r="K227" s="717"/>
      <c r="L227" s="717"/>
      <c r="M227" s="717"/>
      <c r="N227" s="764"/>
      <c r="O227" s="717"/>
      <c r="P227" s="717"/>
      <c r="Q227" s="717"/>
      <c r="R227" s="717"/>
      <c r="S227" s="654"/>
      <c r="T227" s="654"/>
      <c r="U227" s="654"/>
      <c r="V227" s="654"/>
      <c r="W227" s="654"/>
      <c r="X227" s="654"/>
      <c r="Y227" s="654"/>
      <c r="Z227" s="654"/>
      <c r="AA227" s="654"/>
      <c r="AB227" s="654"/>
    </row>
    <row r="228" spans="2:28" ht="16.5" customHeight="1" x14ac:dyDescent="0.35">
      <c r="B228" s="704" t="s">
        <v>2</v>
      </c>
      <c r="C228" s="1257">
        <v>209</v>
      </c>
      <c r="D228" s="706">
        <v>15944807.289999984</v>
      </c>
      <c r="E228" s="705">
        <v>31.764236051673411</v>
      </c>
      <c r="F228" s="706">
        <v>76290.943971291796</v>
      </c>
      <c r="G228" s="717"/>
      <c r="H228" s="717"/>
      <c r="I228" s="717"/>
      <c r="J228" s="717"/>
      <c r="K228" s="717"/>
      <c r="L228" s="717"/>
      <c r="M228" s="717"/>
      <c r="N228" s="764"/>
      <c r="O228" s="717"/>
      <c r="P228" s="717"/>
      <c r="Q228" s="717"/>
      <c r="R228" s="717"/>
      <c r="S228" s="654"/>
      <c r="T228" s="654"/>
      <c r="U228" s="654"/>
      <c r="V228" s="654"/>
      <c r="W228" s="654"/>
      <c r="X228" s="654"/>
      <c r="Y228" s="654"/>
      <c r="Z228" s="654"/>
      <c r="AA228" s="654"/>
      <c r="AB228" s="654"/>
    </row>
    <row r="229" spans="2:28" ht="16.5" customHeight="1" x14ac:dyDescent="0.35">
      <c r="B229" s="696" t="s">
        <v>9</v>
      </c>
      <c r="C229" s="1255">
        <v>670</v>
      </c>
      <c r="D229" s="699">
        <v>2766195.76</v>
      </c>
      <c r="E229" s="698">
        <v>5.5106401405606587</v>
      </c>
      <c r="F229" s="699">
        <v>4128.6503880597011</v>
      </c>
      <c r="G229" s="717"/>
      <c r="H229" s="717"/>
      <c r="I229" s="717"/>
      <c r="J229" s="717"/>
      <c r="K229" s="717"/>
      <c r="L229" s="717"/>
      <c r="M229" s="717"/>
      <c r="N229" s="764"/>
      <c r="O229" s="717"/>
      <c r="P229" s="717"/>
      <c r="Q229" s="717"/>
      <c r="R229" s="717"/>
      <c r="S229" s="654"/>
      <c r="T229" s="654"/>
      <c r="U229" s="654"/>
      <c r="V229" s="654"/>
      <c r="W229" s="654"/>
      <c r="X229" s="654"/>
      <c r="Y229" s="654"/>
      <c r="Z229" s="654"/>
      <c r="AA229" s="654"/>
      <c r="AB229" s="654"/>
    </row>
    <row r="230" spans="2:28" ht="16.5" customHeight="1" x14ac:dyDescent="0.35">
      <c r="B230" s="704" t="s">
        <v>3</v>
      </c>
      <c r="C230" s="1257">
        <v>3</v>
      </c>
      <c r="D230" s="706">
        <v>14721003.99</v>
      </c>
      <c r="E230" s="705">
        <v>29.326252563067921</v>
      </c>
      <c r="F230" s="706">
        <v>4907001.33</v>
      </c>
      <c r="G230" s="690"/>
      <c r="H230" s="690"/>
      <c r="I230" s="690"/>
      <c r="J230" s="690"/>
      <c r="K230" s="690"/>
      <c r="L230" s="690"/>
      <c r="M230" s="690"/>
      <c r="N230" s="972"/>
      <c r="O230" s="690"/>
      <c r="P230" s="690"/>
      <c r="Q230" s="690"/>
      <c r="R230" s="690"/>
      <c r="S230" s="654"/>
      <c r="T230" s="654"/>
      <c r="U230" s="654"/>
      <c r="V230" s="654"/>
      <c r="W230" s="654"/>
      <c r="X230" s="654"/>
      <c r="Y230" s="654"/>
      <c r="Z230" s="654"/>
      <c r="AA230" s="654"/>
      <c r="AB230" s="654"/>
    </row>
    <row r="231" spans="2:28" ht="16.5" customHeight="1" x14ac:dyDescent="0.35">
      <c r="B231" s="707" t="s">
        <v>4</v>
      </c>
      <c r="C231" s="1258">
        <v>2760</v>
      </c>
      <c r="D231" s="710">
        <v>50197358.009999976</v>
      </c>
      <c r="E231" s="709">
        <v>99.899999999999977</v>
      </c>
      <c r="F231" s="710">
        <v>18187.448554347819</v>
      </c>
      <c r="G231" s="690"/>
      <c r="H231" s="690"/>
      <c r="I231" s="690"/>
      <c r="J231" s="690"/>
      <c r="K231" s="690"/>
      <c r="L231" s="690"/>
      <c r="M231" s="690"/>
      <c r="N231" s="972"/>
      <c r="O231" s="690"/>
      <c r="P231" s="690"/>
      <c r="Q231" s="690"/>
      <c r="R231" s="690"/>
      <c r="S231" s="654"/>
      <c r="T231" s="654"/>
      <c r="U231" s="654"/>
      <c r="V231" s="654"/>
      <c r="W231" s="654"/>
      <c r="X231" s="654"/>
      <c r="Y231" s="654"/>
      <c r="Z231" s="654"/>
      <c r="AA231" s="654"/>
      <c r="AB231" s="654"/>
    </row>
    <row r="232" spans="2:28" ht="16.5" customHeight="1" x14ac:dyDescent="0.35">
      <c r="B232" s="1067" t="s">
        <v>12478</v>
      </c>
      <c r="C232" s="693"/>
      <c r="D232" s="693"/>
      <c r="E232" s="693"/>
      <c r="F232" s="1227"/>
      <c r="G232" s="690"/>
      <c r="H232" s="690"/>
      <c r="I232" s="690"/>
      <c r="J232" s="690"/>
      <c r="K232" s="690"/>
      <c r="L232" s="690"/>
      <c r="M232" s="690"/>
      <c r="N232" s="972"/>
      <c r="O232" s="690"/>
      <c r="P232" s="690"/>
      <c r="Q232" s="690"/>
      <c r="R232" s="690"/>
      <c r="S232" s="654"/>
      <c r="T232" s="654"/>
      <c r="U232" s="654"/>
      <c r="V232" s="654"/>
      <c r="W232" s="654"/>
      <c r="X232" s="654"/>
      <c r="Y232" s="654"/>
      <c r="Z232" s="654"/>
      <c r="AA232" s="654"/>
      <c r="AB232" s="654"/>
    </row>
    <row r="233" spans="2:28" ht="16.5" customHeight="1" x14ac:dyDescent="0.35">
      <c r="B233" s="693"/>
      <c r="C233" s="748"/>
      <c r="D233" s="748"/>
      <c r="E233" s="693"/>
      <c r="F233" s="1227"/>
      <c r="G233" s="690"/>
      <c r="H233" s="690"/>
      <c r="I233" s="690"/>
      <c r="J233" s="690"/>
      <c r="K233" s="690"/>
      <c r="L233" s="690"/>
      <c r="M233" s="690"/>
      <c r="N233" s="972"/>
      <c r="O233" s="690"/>
      <c r="P233" s="690"/>
      <c r="Q233" s="690"/>
      <c r="R233" s="690"/>
      <c r="S233" s="654"/>
      <c r="T233" s="654"/>
      <c r="U233" s="654"/>
      <c r="V233" s="654"/>
      <c r="W233" s="654"/>
      <c r="X233" s="654"/>
      <c r="Y233" s="654"/>
      <c r="Z233" s="654"/>
      <c r="AA233" s="654"/>
      <c r="AB233" s="654"/>
    </row>
    <row r="234" spans="2:28" ht="16.5" customHeight="1" x14ac:dyDescent="0.35">
      <c r="B234" s="693"/>
      <c r="C234" s="748"/>
      <c r="D234" s="748"/>
      <c r="E234" s="693"/>
      <c r="F234" s="1227"/>
      <c r="G234" s="690"/>
      <c r="H234" s="690"/>
      <c r="I234" s="690"/>
      <c r="J234" s="690"/>
      <c r="K234" s="690"/>
      <c r="L234" s="690"/>
      <c r="M234" s="690"/>
      <c r="N234" s="972"/>
      <c r="O234" s="690"/>
      <c r="P234" s="690"/>
      <c r="Q234" s="690"/>
      <c r="R234" s="690"/>
      <c r="S234" s="654"/>
      <c r="T234" s="654"/>
      <c r="U234" s="654"/>
      <c r="V234" s="654"/>
      <c r="W234" s="654"/>
      <c r="X234" s="654"/>
      <c r="Y234" s="654"/>
      <c r="Z234" s="654"/>
      <c r="AA234" s="654"/>
      <c r="AB234" s="654"/>
    </row>
    <row r="235" spans="2:28" ht="16.5" customHeight="1" x14ac:dyDescent="0.35">
      <c r="B235" s="693"/>
      <c r="C235" s="693"/>
      <c r="D235" s="693"/>
      <c r="E235" s="693"/>
      <c r="F235" s="1227"/>
      <c r="G235" s="690"/>
      <c r="H235" s="690"/>
      <c r="I235" s="690"/>
      <c r="J235" s="690"/>
      <c r="K235" s="690"/>
      <c r="L235" s="690"/>
      <c r="M235" s="690"/>
      <c r="N235" s="972"/>
      <c r="O235" s="690"/>
      <c r="P235" s="690"/>
      <c r="Q235" s="690"/>
      <c r="R235" s="690"/>
      <c r="S235" s="654"/>
      <c r="T235" s="654"/>
      <c r="U235" s="654"/>
      <c r="V235" s="654"/>
      <c r="W235" s="654"/>
      <c r="X235" s="654"/>
      <c r="Y235" s="654"/>
      <c r="Z235" s="654"/>
      <c r="AA235" s="654"/>
      <c r="AB235" s="654"/>
    </row>
    <row r="236" spans="2:28" ht="16.5" customHeight="1" x14ac:dyDescent="0.35">
      <c r="B236" s="1426" t="s">
        <v>565</v>
      </c>
      <c r="C236" s="1426"/>
      <c r="D236" s="1426"/>
      <c r="E236" s="1426"/>
      <c r="F236" s="1426"/>
      <c r="G236" s="690"/>
      <c r="H236" s="690"/>
      <c r="I236" s="690"/>
      <c r="J236" s="690"/>
      <c r="K236" s="690"/>
      <c r="L236" s="690"/>
      <c r="M236" s="690"/>
      <c r="N236" s="972"/>
      <c r="O236" s="690"/>
      <c r="P236" s="690"/>
      <c r="Q236" s="690"/>
      <c r="R236" s="690"/>
      <c r="S236" s="654"/>
      <c r="T236" s="654"/>
      <c r="U236" s="654"/>
      <c r="V236" s="654"/>
      <c r="W236" s="654"/>
      <c r="X236" s="654"/>
      <c r="Y236" s="654"/>
      <c r="Z236" s="654"/>
      <c r="AA236" s="654"/>
      <c r="AB236" s="654"/>
    </row>
    <row r="237" spans="2:28" ht="16.5" customHeight="1" x14ac:dyDescent="0.35">
      <c r="B237" s="1423" t="s">
        <v>566</v>
      </c>
      <c r="C237" s="1423"/>
      <c r="D237" s="1423"/>
      <c r="E237" s="1423"/>
      <c r="F237" s="1423"/>
      <c r="G237" s="690"/>
      <c r="H237" s="690"/>
      <c r="I237" s="690"/>
      <c r="J237" s="690"/>
      <c r="K237" s="690"/>
      <c r="L237" s="690"/>
      <c r="M237" s="690"/>
      <c r="N237" s="972"/>
      <c r="O237" s="690"/>
      <c r="P237" s="690"/>
      <c r="Q237" s="690"/>
      <c r="R237" s="690"/>
      <c r="S237" s="654"/>
      <c r="T237" s="654"/>
      <c r="U237" s="654"/>
      <c r="V237" s="654"/>
      <c r="W237" s="654"/>
      <c r="X237" s="654"/>
      <c r="Y237" s="654"/>
      <c r="Z237" s="654"/>
      <c r="AA237" s="654"/>
      <c r="AB237" s="654"/>
    </row>
    <row r="238" spans="2:28" ht="16.5" customHeight="1" x14ac:dyDescent="0.35">
      <c r="B238" s="692" t="s">
        <v>12546</v>
      </c>
      <c r="C238" s="693"/>
      <c r="D238" s="693"/>
      <c r="E238" s="693"/>
      <c r="F238" s="1227"/>
      <c r="G238" s="690"/>
      <c r="H238" s="690"/>
      <c r="I238" s="690"/>
      <c r="J238" s="690"/>
      <c r="K238" s="690"/>
      <c r="L238" s="690"/>
      <c r="M238" s="690"/>
      <c r="N238" s="972"/>
      <c r="O238" s="690"/>
      <c r="P238" s="690"/>
      <c r="Q238" s="690"/>
      <c r="R238" s="690"/>
      <c r="S238" s="654"/>
      <c r="T238" s="654"/>
      <c r="U238" s="654"/>
      <c r="V238" s="654"/>
      <c r="W238" s="654"/>
      <c r="X238" s="654"/>
      <c r="Y238" s="654"/>
      <c r="Z238" s="654"/>
      <c r="AA238" s="654"/>
      <c r="AB238" s="654"/>
    </row>
    <row r="239" spans="2:28" ht="16.5" customHeight="1" x14ac:dyDescent="0.35">
      <c r="B239" s="694" t="s">
        <v>7</v>
      </c>
      <c r="C239" s="228" t="s">
        <v>12477</v>
      </c>
      <c r="D239" s="695" t="s">
        <v>109</v>
      </c>
      <c r="E239" s="695" t="s">
        <v>8</v>
      </c>
      <c r="F239" s="1228" t="s">
        <v>110</v>
      </c>
      <c r="G239" s="690"/>
      <c r="H239" s="690"/>
      <c r="I239" s="690"/>
      <c r="J239" s="690"/>
      <c r="K239" s="690"/>
      <c r="L239" s="690"/>
      <c r="M239" s="690"/>
      <c r="N239" s="972"/>
      <c r="O239" s="690"/>
      <c r="P239" s="690"/>
      <c r="Q239" s="690"/>
      <c r="R239" s="690"/>
      <c r="S239" s="654"/>
      <c r="T239" s="654"/>
      <c r="U239" s="654"/>
      <c r="V239" s="654"/>
      <c r="W239" s="654"/>
      <c r="X239" s="654"/>
      <c r="Y239" s="654"/>
      <c r="Z239" s="654"/>
      <c r="AA239" s="654"/>
      <c r="AB239" s="654"/>
    </row>
    <row r="240" spans="2:28" ht="16.5" customHeight="1" x14ac:dyDescent="0.35">
      <c r="B240" s="745" t="s">
        <v>517</v>
      </c>
      <c r="C240" s="1260">
        <v>1</v>
      </c>
      <c r="D240" s="750">
        <v>13777</v>
      </c>
      <c r="E240" s="746">
        <v>2.2953868078510097E-2</v>
      </c>
      <c r="F240" s="1037">
        <v>13777</v>
      </c>
      <c r="G240" s="690"/>
      <c r="H240" s="690"/>
      <c r="I240" s="690"/>
      <c r="J240" s="690"/>
      <c r="K240" s="690"/>
      <c r="L240" s="690"/>
      <c r="M240" s="690"/>
      <c r="N240" s="972"/>
      <c r="O240" s="690"/>
      <c r="P240" s="690"/>
      <c r="Q240" s="690"/>
      <c r="R240" s="690"/>
      <c r="S240" s="654"/>
      <c r="T240" s="654"/>
      <c r="U240" s="654"/>
      <c r="V240" s="654"/>
      <c r="W240" s="654"/>
      <c r="X240" s="654"/>
      <c r="Y240" s="654"/>
      <c r="Z240" s="654"/>
      <c r="AA240" s="654"/>
      <c r="AB240" s="654"/>
    </row>
    <row r="241" spans="2:28" ht="16.5" customHeight="1" x14ac:dyDescent="0.35">
      <c r="B241" s="704" t="s">
        <v>510</v>
      </c>
      <c r="C241" s="1256">
        <v>33795</v>
      </c>
      <c r="D241" s="706">
        <v>33622793.419999897</v>
      </c>
      <c r="E241" s="705">
        <v>56.01895656483088</v>
      </c>
      <c r="F241" s="998">
        <v>994.90437697883999</v>
      </c>
      <c r="G241" s="690"/>
      <c r="H241" s="690"/>
      <c r="I241" s="690"/>
      <c r="J241" s="690"/>
      <c r="K241" s="690"/>
      <c r="L241" s="690"/>
      <c r="M241" s="690"/>
      <c r="N241" s="972"/>
      <c r="O241" s="690"/>
      <c r="P241" s="690"/>
      <c r="Q241" s="690"/>
      <c r="R241" s="690"/>
      <c r="S241" s="654"/>
      <c r="T241" s="654"/>
      <c r="U241" s="654"/>
      <c r="V241" s="654"/>
      <c r="W241" s="654"/>
      <c r="X241" s="654"/>
      <c r="Y241" s="654"/>
      <c r="Z241" s="654"/>
      <c r="AA241" s="654"/>
      <c r="AB241" s="654"/>
    </row>
    <row r="242" spans="2:28" ht="16.5" customHeight="1" x14ac:dyDescent="0.35">
      <c r="B242" s="696" t="s">
        <v>1</v>
      </c>
      <c r="C242" s="1261">
        <v>127</v>
      </c>
      <c r="D242" s="699">
        <v>215215.65999999995</v>
      </c>
      <c r="E242" s="698">
        <v>0.35857094200983386</v>
      </c>
      <c r="F242" s="697">
        <v>1694.6114960629916</v>
      </c>
      <c r="G242" s="690"/>
      <c r="H242" s="690"/>
      <c r="I242" s="690"/>
      <c r="J242" s="690"/>
      <c r="K242" s="690"/>
      <c r="L242" s="690"/>
      <c r="M242" s="690"/>
      <c r="N242" s="972"/>
      <c r="O242" s="690"/>
      <c r="P242" s="690"/>
      <c r="Q242" s="690"/>
      <c r="R242" s="690"/>
      <c r="S242" s="654"/>
      <c r="T242" s="654"/>
      <c r="U242" s="654"/>
      <c r="V242" s="654"/>
      <c r="W242" s="654"/>
      <c r="X242" s="654"/>
      <c r="Y242" s="654"/>
      <c r="Z242" s="654"/>
      <c r="AA242" s="654"/>
      <c r="AB242" s="654"/>
    </row>
    <row r="243" spans="2:28" ht="16.5" customHeight="1" x14ac:dyDescent="0.35">
      <c r="B243" s="704" t="s">
        <v>511</v>
      </c>
      <c r="C243" s="1257">
        <v>1831</v>
      </c>
      <c r="D243" s="706">
        <v>7113626.1600000001</v>
      </c>
      <c r="E243" s="705">
        <v>11.852016871341974</v>
      </c>
      <c r="F243" s="998">
        <v>3885.104401966139</v>
      </c>
      <c r="G243" s="690"/>
      <c r="H243" s="690"/>
      <c r="I243" s="690"/>
      <c r="J243" s="690"/>
      <c r="K243" s="690"/>
      <c r="L243" s="690"/>
      <c r="M243" s="690"/>
      <c r="N243" s="972"/>
      <c r="O243" s="690"/>
      <c r="P243" s="690"/>
      <c r="Q243" s="690"/>
      <c r="R243" s="690"/>
      <c r="S243" s="654"/>
      <c r="T243" s="654"/>
      <c r="U243" s="654"/>
      <c r="V243" s="654"/>
      <c r="W243" s="654"/>
      <c r="X243" s="654"/>
      <c r="Y243" s="654"/>
      <c r="Z243" s="654"/>
      <c r="AA243" s="654"/>
      <c r="AB243" s="654"/>
    </row>
    <row r="244" spans="2:28" ht="16.5" customHeight="1" x14ac:dyDescent="0.35">
      <c r="B244" s="696" t="s">
        <v>2</v>
      </c>
      <c r="C244" s="1261">
        <v>2496</v>
      </c>
      <c r="D244" s="699">
        <v>17442922.870000005</v>
      </c>
      <c r="E244" s="698">
        <v>28.961664401655426</v>
      </c>
      <c r="F244" s="697">
        <v>6988.3505088141046</v>
      </c>
      <c r="G244" s="690"/>
      <c r="H244" s="690"/>
      <c r="I244" s="690"/>
      <c r="J244" s="690"/>
      <c r="K244" s="690"/>
      <c r="L244" s="690"/>
      <c r="M244" s="690"/>
      <c r="N244" s="972"/>
      <c r="O244" s="690"/>
      <c r="P244" s="690"/>
      <c r="Q244" s="690"/>
      <c r="R244" s="690"/>
      <c r="S244" s="654"/>
      <c r="T244" s="654"/>
      <c r="U244" s="654"/>
      <c r="V244" s="654"/>
      <c r="W244" s="654"/>
      <c r="X244" s="654"/>
      <c r="Y244" s="654"/>
      <c r="Z244" s="654"/>
      <c r="AA244" s="654"/>
      <c r="AB244" s="654"/>
    </row>
    <row r="245" spans="2:28" ht="16.5" customHeight="1" x14ac:dyDescent="0.35">
      <c r="B245" s="704" t="s">
        <v>9</v>
      </c>
      <c r="C245" s="1256">
        <v>1104</v>
      </c>
      <c r="D245" s="706">
        <v>1394068.8300000003</v>
      </c>
      <c r="E245" s="705">
        <v>2.3226589254687471</v>
      </c>
      <c r="F245" s="998">
        <v>1262.7435054347829</v>
      </c>
      <c r="G245" s="690"/>
      <c r="H245" s="690"/>
      <c r="I245" s="690"/>
      <c r="J245" s="690"/>
      <c r="K245" s="690"/>
      <c r="L245" s="690"/>
      <c r="M245" s="690"/>
      <c r="N245" s="972"/>
      <c r="O245" s="690"/>
      <c r="P245" s="690"/>
      <c r="Q245" s="690"/>
      <c r="R245" s="690"/>
      <c r="S245" s="654"/>
      <c r="T245" s="654"/>
      <c r="U245" s="654"/>
      <c r="V245" s="654"/>
      <c r="W245" s="654"/>
      <c r="X245" s="654"/>
      <c r="Y245" s="654"/>
      <c r="Z245" s="654"/>
      <c r="AA245" s="654"/>
      <c r="AB245" s="654"/>
    </row>
    <row r="246" spans="2:28" ht="16.5" customHeight="1" x14ac:dyDescent="0.35">
      <c r="B246" s="696" t="s">
        <v>3</v>
      </c>
      <c r="C246" s="1261">
        <v>2</v>
      </c>
      <c r="D246" s="699">
        <v>217981.09000000003</v>
      </c>
      <c r="E246" s="698">
        <v>0.36317842661463579</v>
      </c>
      <c r="F246" s="697">
        <v>108990.54500000001</v>
      </c>
      <c r="G246" s="690"/>
      <c r="H246" s="690"/>
      <c r="I246" s="690"/>
      <c r="J246" s="690"/>
      <c r="K246" s="690"/>
      <c r="L246" s="690"/>
      <c r="M246" s="690"/>
      <c r="N246" s="972"/>
      <c r="O246" s="690"/>
      <c r="P246" s="690"/>
      <c r="Q246" s="690"/>
      <c r="R246" s="690"/>
      <c r="S246" s="654"/>
      <c r="T246" s="654"/>
      <c r="U246" s="654"/>
      <c r="V246" s="654"/>
      <c r="W246" s="654"/>
      <c r="X246" s="654"/>
      <c r="Y246" s="654"/>
      <c r="Z246" s="654"/>
      <c r="AA246" s="654"/>
      <c r="AB246" s="654"/>
    </row>
    <row r="247" spans="2:28" ht="16.5" customHeight="1" x14ac:dyDescent="0.35">
      <c r="B247" s="707" t="s">
        <v>4</v>
      </c>
      <c r="C247" s="1258">
        <v>39356</v>
      </c>
      <c r="D247" s="710">
        <v>60020385.029999897</v>
      </c>
      <c r="E247" s="709">
        <v>99.877046131921489</v>
      </c>
      <c r="F247" s="708">
        <v>1525.0631423416987</v>
      </c>
      <c r="G247" s="690"/>
      <c r="H247" s="690"/>
      <c r="I247" s="690"/>
      <c r="J247" s="690"/>
      <c r="K247" s="690"/>
      <c r="L247" s="690"/>
      <c r="M247" s="690"/>
      <c r="N247" s="972"/>
      <c r="O247" s="690"/>
      <c r="P247" s="690"/>
      <c r="Q247" s="690"/>
      <c r="R247" s="690"/>
      <c r="S247" s="654"/>
      <c r="T247" s="654"/>
      <c r="U247" s="654"/>
      <c r="V247" s="654"/>
      <c r="W247" s="654"/>
      <c r="X247" s="654"/>
      <c r="Y247" s="654"/>
      <c r="Z247" s="654"/>
      <c r="AA247" s="654"/>
      <c r="AB247" s="654"/>
    </row>
    <row r="248" spans="2:28" ht="16.5" customHeight="1" x14ac:dyDescent="0.35">
      <c r="B248" s="1067" t="s">
        <v>12478</v>
      </c>
      <c r="C248" s="712"/>
      <c r="D248" s="713"/>
      <c r="E248" s="714"/>
      <c r="F248" s="712"/>
      <c r="G248" s="690"/>
      <c r="H248" s="690"/>
      <c r="I248" s="690"/>
      <c r="J248" s="690"/>
      <c r="K248" s="690"/>
      <c r="L248" s="690"/>
      <c r="M248" s="690"/>
      <c r="N248" s="972"/>
      <c r="O248" s="690"/>
      <c r="P248" s="690"/>
      <c r="Q248" s="690"/>
      <c r="R248" s="690"/>
      <c r="S248" s="654"/>
      <c r="T248" s="654"/>
      <c r="U248" s="654"/>
      <c r="V248" s="654"/>
      <c r="W248" s="654"/>
      <c r="X248" s="654"/>
      <c r="Y248" s="654"/>
      <c r="Z248" s="654"/>
      <c r="AA248" s="654"/>
      <c r="AB248" s="654"/>
    </row>
    <row r="249" spans="2:28" ht="16.5" customHeight="1" x14ac:dyDescent="0.35">
      <c r="B249" s="693"/>
      <c r="C249" s="693"/>
      <c r="D249" s="693"/>
      <c r="E249" s="693"/>
      <c r="F249" s="1227"/>
      <c r="G249" s="690"/>
      <c r="H249" s="690"/>
      <c r="I249" s="690"/>
      <c r="J249" s="690"/>
      <c r="K249" s="690"/>
      <c r="L249" s="690"/>
      <c r="M249" s="690"/>
      <c r="N249" s="972"/>
      <c r="O249" s="690"/>
      <c r="P249" s="690"/>
      <c r="Q249" s="690"/>
      <c r="R249" s="690"/>
      <c r="S249" s="654"/>
      <c r="T249" s="654"/>
      <c r="U249" s="654"/>
      <c r="V249" s="654"/>
      <c r="W249" s="654"/>
      <c r="X249" s="654"/>
      <c r="Y249" s="654"/>
      <c r="Z249" s="654"/>
      <c r="AA249" s="654"/>
      <c r="AB249" s="654"/>
    </row>
    <row r="250" spans="2:28" ht="16.5" customHeight="1" x14ac:dyDescent="0.35">
      <c r="B250" s="693"/>
      <c r="C250" s="693"/>
      <c r="D250" s="693"/>
      <c r="E250" s="693"/>
      <c r="F250" s="1227"/>
      <c r="G250" s="690"/>
      <c r="H250" s="690"/>
      <c r="I250" s="690"/>
      <c r="J250" s="690"/>
      <c r="K250" s="690"/>
      <c r="L250" s="690"/>
      <c r="M250" s="690"/>
      <c r="N250" s="972"/>
      <c r="O250" s="690"/>
      <c r="P250" s="690"/>
      <c r="Q250" s="690"/>
      <c r="R250" s="690"/>
      <c r="S250" s="654"/>
      <c r="T250" s="654"/>
      <c r="U250" s="654"/>
      <c r="V250" s="654"/>
      <c r="W250" s="654"/>
      <c r="X250" s="654"/>
      <c r="Y250" s="654"/>
      <c r="Z250" s="654"/>
      <c r="AA250" s="654"/>
      <c r="AB250" s="654"/>
    </row>
    <row r="251" spans="2:28" ht="16.5" customHeight="1" x14ac:dyDescent="0.35">
      <c r="B251" s="693"/>
      <c r="C251" s="693"/>
      <c r="D251" s="693"/>
      <c r="E251" s="693"/>
      <c r="F251" s="1227"/>
      <c r="G251" s="690"/>
      <c r="H251" s="690"/>
      <c r="I251" s="690"/>
      <c r="J251" s="751"/>
      <c r="K251" s="690"/>
      <c r="L251" s="690"/>
      <c r="M251" s="690"/>
      <c r="N251" s="979"/>
      <c r="O251" s="690"/>
      <c r="P251" s="690"/>
      <c r="Q251" s="751"/>
      <c r="R251" s="690"/>
      <c r="S251" s="654"/>
      <c r="T251" s="654"/>
      <c r="U251" s="654"/>
      <c r="V251" s="654"/>
      <c r="W251" s="654"/>
      <c r="X251" s="654"/>
      <c r="Y251" s="654"/>
      <c r="Z251" s="654"/>
      <c r="AA251" s="654"/>
      <c r="AB251" s="654"/>
    </row>
    <row r="252" spans="2:28" ht="16.5" customHeight="1" x14ac:dyDescent="0.35">
      <c r="B252" s="1426" t="s">
        <v>567</v>
      </c>
      <c r="C252" s="1426"/>
      <c r="D252" s="1426"/>
      <c r="E252" s="1426"/>
      <c r="F252" s="1426"/>
      <c r="G252" s="690"/>
      <c r="H252" s="690"/>
      <c r="I252" s="690"/>
      <c r="J252" s="690"/>
      <c r="K252" s="690"/>
      <c r="L252" s="690"/>
      <c r="M252" s="690"/>
      <c r="N252" s="972"/>
      <c r="O252" s="690"/>
      <c r="P252" s="690"/>
      <c r="Q252" s="690"/>
      <c r="R252" s="690"/>
      <c r="S252" s="654"/>
      <c r="T252" s="654"/>
      <c r="U252" s="654"/>
      <c r="V252" s="654"/>
      <c r="W252" s="654"/>
      <c r="X252" s="654"/>
      <c r="Y252" s="654"/>
      <c r="Z252" s="654"/>
      <c r="AA252" s="654"/>
      <c r="AB252" s="654"/>
    </row>
    <row r="253" spans="2:28" ht="16.5" customHeight="1" x14ac:dyDescent="0.35">
      <c r="B253" s="1423" t="s">
        <v>568</v>
      </c>
      <c r="C253" s="1423"/>
      <c r="D253" s="1423"/>
      <c r="E253" s="1423"/>
      <c r="F253" s="1423"/>
      <c r="G253" s="690"/>
      <c r="H253" s="690"/>
      <c r="I253" s="690"/>
      <c r="J253" s="751"/>
      <c r="K253" s="690"/>
      <c r="L253" s="690"/>
      <c r="M253" s="690"/>
      <c r="N253" s="979"/>
      <c r="O253" s="690"/>
      <c r="P253" s="690"/>
      <c r="Q253" s="751"/>
      <c r="R253" s="690"/>
      <c r="S253" s="654"/>
      <c r="T253" s="654"/>
      <c r="U253" s="654"/>
      <c r="V253" s="654"/>
      <c r="W253" s="654"/>
      <c r="X253" s="654"/>
      <c r="Y253" s="654"/>
      <c r="Z253" s="654"/>
      <c r="AA253" s="654"/>
      <c r="AB253" s="654"/>
    </row>
    <row r="254" spans="2:28" ht="16.5" customHeight="1" x14ac:dyDescent="0.35">
      <c r="B254" s="692" t="s">
        <v>12546</v>
      </c>
      <c r="C254" s="693"/>
      <c r="D254" s="693"/>
      <c r="E254" s="693"/>
      <c r="F254" s="1227"/>
      <c r="G254" s="690"/>
      <c r="H254" s="690"/>
      <c r="I254" s="690"/>
      <c r="J254" s="690"/>
      <c r="K254" s="690"/>
      <c r="L254" s="690"/>
      <c r="M254" s="690"/>
      <c r="N254" s="972"/>
      <c r="O254" s="690"/>
      <c r="P254" s="690"/>
      <c r="Q254" s="690"/>
      <c r="R254" s="690"/>
      <c r="S254" s="654"/>
      <c r="T254" s="654"/>
      <c r="U254" s="654"/>
      <c r="V254" s="654"/>
      <c r="W254" s="654"/>
      <c r="X254" s="654"/>
      <c r="Y254" s="654"/>
      <c r="Z254" s="654"/>
      <c r="AA254" s="654"/>
      <c r="AB254" s="654"/>
    </row>
    <row r="255" spans="2:28" ht="16.5" customHeight="1" x14ac:dyDescent="0.35">
      <c r="B255" s="694" t="s">
        <v>7</v>
      </c>
      <c r="C255" s="228" t="s">
        <v>12477</v>
      </c>
      <c r="D255" s="695" t="s">
        <v>109</v>
      </c>
      <c r="E255" s="695" t="s">
        <v>8</v>
      </c>
      <c r="F255" s="1228" t="s">
        <v>110</v>
      </c>
      <c r="G255" s="715"/>
      <c r="H255" s="715"/>
      <c r="I255" s="690"/>
      <c r="J255" s="751"/>
      <c r="K255" s="690"/>
      <c r="L255" s="690"/>
      <c r="M255" s="690"/>
      <c r="N255" s="979"/>
      <c r="O255" s="690"/>
      <c r="P255" s="690"/>
      <c r="Q255" s="751"/>
      <c r="R255" s="715"/>
      <c r="S255" s="654"/>
      <c r="T255" s="654"/>
      <c r="U255" s="654"/>
      <c r="V255" s="654"/>
      <c r="W255" s="654"/>
      <c r="X255" s="654"/>
      <c r="Y255" s="654"/>
      <c r="Z255" s="654"/>
      <c r="AA255" s="654"/>
      <c r="AB255" s="654"/>
    </row>
    <row r="256" spans="2:28" ht="16.5" customHeight="1" x14ac:dyDescent="0.35">
      <c r="B256" s="716" t="s">
        <v>510</v>
      </c>
      <c r="C256" s="1255">
        <v>32582</v>
      </c>
      <c r="D256" s="699">
        <v>36761484.60000018</v>
      </c>
      <c r="E256" s="698">
        <v>50.663327123895328</v>
      </c>
      <c r="F256" s="699">
        <v>1128.275876250696</v>
      </c>
      <c r="G256" s="717"/>
      <c r="H256" s="717"/>
      <c r="I256" s="690"/>
      <c r="J256" s="690"/>
      <c r="K256" s="690"/>
      <c r="L256" s="690"/>
      <c r="M256" s="690"/>
      <c r="N256" s="972"/>
      <c r="O256" s="690"/>
      <c r="P256" s="690"/>
      <c r="Q256" s="690"/>
      <c r="R256" s="717"/>
      <c r="S256" s="654"/>
      <c r="T256" s="654"/>
      <c r="U256" s="654"/>
      <c r="V256" s="654"/>
      <c r="W256" s="654"/>
      <c r="X256" s="654"/>
      <c r="Y256" s="654"/>
      <c r="Z256" s="654"/>
      <c r="AA256" s="654"/>
      <c r="AB256" s="654"/>
    </row>
    <row r="257" spans="2:28" ht="16.5" customHeight="1" x14ac:dyDescent="0.35">
      <c r="B257" s="704" t="s">
        <v>1</v>
      </c>
      <c r="C257" s="1256">
        <v>62</v>
      </c>
      <c r="D257" s="1234">
        <v>144808.84000000003</v>
      </c>
      <c r="E257" s="1038">
        <v>0.19957022169207456</v>
      </c>
      <c r="F257" s="1234">
        <v>2335.6264516129036</v>
      </c>
      <c r="G257" s="717"/>
      <c r="H257" s="717"/>
      <c r="I257" s="690"/>
      <c r="J257" s="751"/>
      <c r="K257" s="690"/>
      <c r="L257" s="690"/>
      <c r="M257" s="690"/>
      <c r="N257" s="979"/>
      <c r="O257" s="690"/>
      <c r="P257" s="690"/>
      <c r="Q257" s="751"/>
      <c r="R257" s="717"/>
      <c r="S257" s="654"/>
      <c r="T257" s="654"/>
      <c r="U257" s="654"/>
      <c r="V257" s="654"/>
      <c r="W257" s="654"/>
      <c r="X257" s="654"/>
      <c r="Y257" s="654"/>
      <c r="Z257" s="654"/>
      <c r="AA257" s="654"/>
      <c r="AB257" s="654"/>
    </row>
    <row r="258" spans="2:28" ht="16.5" customHeight="1" x14ac:dyDescent="0.35">
      <c r="B258" s="696" t="s">
        <v>511</v>
      </c>
      <c r="C258" s="1255">
        <v>2329</v>
      </c>
      <c r="D258" s="699">
        <v>9757721.7100000083</v>
      </c>
      <c r="E258" s="698">
        <v>13.447733473137898</v>
      </c>
      <c r="F258" s="699">
        <v>4189.6615328467187</v>
      </c>
      <c r="G258" s="717"/>
      <c r="H258" s="717"/>
      <c r="I258" s="690"/>
      <c r="J258" s="690"/>
      <c r="K258" s="690"/>
      <c r="L258" s="690"/>
      <c r="M258" s="690"/>
      <c r="N258" s="972"/>
      <c r="O258" s="690"/>
      <c r="P258" s="690"/>
      <c r="Q258" s="690"/>
      <c r="R258" s="717"/>
      <c r="S258" s="654"/>
      <c r="T258" s="654"/>
      <c r="U258" s="654"/>
      <c r="V258" s="654"/>
      <c r="W258" s="654"/>
      <c r="X258" s="654"/>
      <c r="Y258" s="654"/>
      <c r="Z258" s="654"/>
      <c r="AA258" s="654"/>
      <c r="AB258" s="654"/>
    </row>
    <row r="259" spans="2:28" ht="16.5" customHeight="1" x14ac:dyDescent="0.35">
      <c r="B259" s="704" t="s">
        <v>2</v>
      </c>
      <c r="C259" s="1257">
        <v>2804</v>
      </c>
      <c r="D259" s="706">
        <v>23214444.050000008</v>
      </c>
      <c r="E259" s="705">
        <v>31.993293679562395</v>
      </c>
      <c r="F259" s="706">
        <v>8279.0456669044252</v>
      </c>
      <c r="G259" s="717"/>
      <c r="H259" s="717"/>
      <c r="I259" s="690"/>
      <c r="J259" s="751"/>
      <c r="K259" s="690"/>
      <c r="L259" s="690"/>
      <c r="M259" s="690"/>
      <c r="N259" s="979"/>
      <c r="O259" s="690"/>
      <c r="P259" s="690"/>
      <c r="Q259" s="751"/>
      <c r="R259" s="717"/>
      <c r="S259" s="654"/>
      <c r="T259" s="654"/>
      <c r="U259" s="654"/>
      <c r="V259" s="654"/>
      <c r="W259" s="654"/>
      <c r="X259" s="654"/>
      <c r="Y259" s="654"/>
      <c r="Z259" s="654"/>
      <c r="AA259" s="654"/>
      <c r="AB259" s="654"/>
    </row>
    <row r="260" spans="2:28" ht="16.5" customHeight="1" x14ac:dyDescent="0.35">
      <c r="B260" s="696" t="s">
        <v>9</v>
      </c>
      <c r="C260" s="1255">
        <v>1513</v>
      </c>
      <c r="D260" s="699">
        <v>2237438.1600000053</v>
      </c>
      <c r="E260" s="698">
        <v>3.083555048251946</v>
      </c>
      <c r="F260" s="699">
        <v>1478.8090945142137</v>
      </c>
      <c r="G260" s="717"/>
      <c r="H260" s="717"/>
      <c r="I260" s="690"/>
      <c r="J260" s="690"/>
      <c r="K260" s="690"/>
      <c r="L260" s="690"/>
      <c r="M260" s="690"/>
      <c r="N260" s="972"/>
      <c r="O260" s="690"/>
      <c r="P260" s="690"/>
      <c r="Q260" s="690"/>
      <c r="R260" s="717"/>
      <c r="S260" s="654"/>
      <c r="T260" s="654"/>
      <c r="U260" s="654"/>
      <c r="V260" s="654"/>
      <c r="W260" s="654"/>
      <c r="X260" s="654"/>
      <c r="Y260" s="654"/>
      <c r="Z260" s="654"/>
      <c r="AA260" s="654"/>
      <c r="AB260" s="654"/>
    </row>
    <row r="261" spans="2:28" ht="16.5" customHeight="1" x14ac:dyDescent="0.35">
      <c r="B261" s="704" t="s">
        <v>3</v>
      </c>
      <c r="C261" s="1257">
        <v>14</v>
      </c>
      <c r="D261" s="706">
        <v>444446.94999999995</v>
      </c>
      <c r="E261" s="705">
        <v>0.61252045346034367</v>
      </c>
      <c r="F261" s="706">
        <v>31746.210714285709</v>
      </c>
      <c r="G261" s="717"/>
      <c r="H261" s="717"/>
      <c r="I261" s="690"/>
      <c r="J261" s="751"/>
      <c r="K261" s="690"/>
      <c r="L261" s="690"/>
      <c r="M261" s="690"/>
      <c r="N261" s="979"/>
      <c r="O261" s="690"/>
      <c r="P261" s="690"/>
      <c r="Q261" s="751"/>
      <c r="R261" s="717"/>
      <c r="S261" s="654"/>
      <c r="T261" s="654"/>
      <c r="U261" s="654"/>
      <c r="V261" s="654"/>
      <c r="W261" s="654"/>
      <c r="X261" s="654"/>
      <c r="Y261" s="654"/>
      <c r="Z261" s="654"/>
      <c r="AA261" s="654"/>
      <c r="AB261" s="654"/>
    </row>
    <row r="262" spans="2:28" ht="16.5" customHeight="1" x14ac:dyDescent="0.35">
      <c r="B262" s="707" t="s">
        <v>4</v>
      </c>
      <c r="C262" s="1258">
        <v>39304</v>
      </c>
      <c r="D262" s="710">
        <v>72560344.310000211</v>
      </c>
      <c r="E262" s="709">
        <v>100</v>
      </c>
      <c r="F262" s="710">
        <v>1846.1312922348925</v>
      </c>
      <c r="G262" s="717"/>
      <c r="H262" s="717"/>
      <c r="I262" s="690"/>
      <c r="J262" s="690"/>
      <c r="K262" s="690"/>
      <c r="L262" s="690"/>
      <c r="M262" s="690"/>
      <c r="N262" s="972"/>
      <c r="O262" s="690"/>
      <c r="P262" s="690"/>
      <c r="Q262" s="690"/>
      <c r="R262" s="717"/>
      <c r="S262" s="654"/>
      <c r="T262" s="654"/>
      <c r="U262" s="654"/>
      <c r="V262" s="654"/>
      <c r="W262" s="654"/>
      <c r="X262" s="654"/>
      <c r="Y262" s="654"/>
      <c r="Z262" s="654"/>
      <c r="AA262" s="654"/>
      <c r="AB262" s="654"/>
    </row>
    <row r="263" spans="2:28" ht="16.5" customHeight="1" x14ac:dyDescent="0.35">
      <c r="B263" s="1067" t="s">
        <v>12478</v>
      </c>
      <c r="C263" s="1079"/>
      <c r="D263" s="1079"/>
      <c r="E263" s="1079"/>
      <c r="F263" s="1229"/>
      <c r="G263" s="690"/>
      <c r="H263" s="690"/>
      <c r="I263" s="690"/>
      <c r="J263" s="751"/>
      <c r="K263" s="690"/>
      <c r="L263" s="690"/>
      <c r="M263" s="690"/>
      <c r="N263" s="979"/>
      <c r="O263" s="690"/>
      <c r="P263" s="690"/>
      <c r="Q263" s="751"/>
      <c r="R263" s="690"/>
      <c r="S263" s="654"/>
      <c r="T263" s="654"/>
      <c r="U263" s="654"/>
      <c r="V263" s="654"/>
      <c r="W263" s="654"/>
      <c r="X263" s="654"/>
      <c r="Y263" s="654"/>
      <c r="Z263" s="654"/>
      <c r="AA263" s="654"/>
      <c r="AB263" s="654"/>
    </row>
    <row r="264" spans="2:28" ht="16.5" customHeight="1" x14ac:dyDescent="0.35">
      <c r="B264" s="718"/>
      <c r="C264" s="752"/>
      <c r="D264" s="752"/>
      <c r="E264" s="718"/>
      <c r="F264" s="1230"/>
      <c r="G264" s="690"/>
      <c r="H264" s="690"/>
      <c r="I264" s="690"/>
      <c r="J264" s="751"/>
      <c r="K264" s="690"/>
      <c r="L264" s="690"/>
      <c r="M264" s="690"/>
      <c r="N264" s="979"/>
      <c r="O264" s="690"/>
      <c r="P264" s="690"/>
      <c r="Q264" s="751"/>
      <c r="R264" s="690"/>
      <c r="S264" s="654"/>
      <c r="T264" s="654"/>
      <c r="U264" s="654"/>
      <c r="V264" s="654"/>
      <c r="W264" s="654"/>
      <c r="X264" s="654"/>
      <c r="Y264" s="654"/>
      <c r="Z264" s="654"/>
      <c r="AA264" s="654"/>
      <c r="AB264" s="654"/>
    </row>
    <row r="265" spans="2:28" ht="16.5" customHeight="1" x14ac:dyDescent="0.35">
      <c r="B265" s="718"/>
      <c r="C265" s="752"/>
      <c r="D265" s="752"/>
      <c r="E265" s="718"/>
      <c r="F265" s="1230"/>
      <c r="G265" s="690"/>
      <c r="H265" s="690"/>
      <c r="I265" s="690"/>
      <c r="J265" s="751"/>
      <c r="K265" s="690"/>
      <c r="L265" s="690"/>
      <c r="M265" s="690"/>
      <c r="N265" s="979"/>
      <c r="O265" s="690"/>
      <c r="P265" s="690"/>
      <c r="Q265" s="751"/>
      <c r="R265" s="690"/>
      <c r="S265" s="654"/>
      <c r="T265" s="654"/>
      <c r="U265" s="654"/>
      <c r="V265" s="654"/>
      <c r="W265" s="654"/>
      <c r="X265" s="654"/>
      <c r="Y265" s="654"/>
      <c r="Z265" s="654"/>
      <c r="AA265" s="654"/>
      <c r="AB265" s="654"/>
    </row>
    <row r="266" spans="2:28" ht="16.5" customHeight="1" x14ac:dyDescent="0.35">
      <c r="B266" s="718"/>
      <c r="C266" s="752"/>
      <c r="D266" s="752"/>
      <c r="E266" s="718"/>
      <c r="F266" s="1230"/>
      <c r="G266" s="690"/>
      <c r="H266" s="690"/>
      <c r="I266" s="690"/>
      <c r="J266" s="751"/>
      <c r="K266" s="690"/>
      <c r="L266" s="690"/>
      <c r="M266" s="690"/>
      <c r="N266" s="979"/>
      <c r="O266" s="690"/>
      <c r="P266" s="690"/>
      <c r="Q266" s="751"/>
      <c r="R266" s="690"/>
      <c r="S266" s="654"/>
      <c r="T266" s="654"/>
      <c r="U266" s="654"/>
      <c r="V266" s="654"/>
      <c r="W266" s="654"/>
      <c r="X266" s="654"/>
      <c r="Y266" s="654"/>
      <c r="Z266" s="654"/>
      <c r="AA266" s="654"/>
      <c r="AB266" s="654"/>
    </row>
    <row r="267" spans="2:28" ht="16.5" customHeight="1" x14ac:dyDescent="0.35">
      <c r="B267" s="1426" t="s">
        <v>569</v>
      </c>
      <c r="C267" s="1426"/>
      <c r="D267" s="1426"/>
      <c r="E267" s="1426"/>
      <c r="F267" s="1426"/>
      <c r="G267" s="690"/>
      <c r="H267" s="691"/>
      <c r="I267" s="691"/>
      <c r="J267" s="691"/>
      <c r="K267" s="691"/>
      <c r="L267" s="691"/>
      <c r="M267" s="691"/>
      <c r="N267" s="984"/>
      <c r="O267" s="691"/>
      <c r="P267" s="691"/>
      <c r="Q267" s="691"/>
      <c r="R267" s="690"/>
      <c r="S267" s="654"/>
      <c r="T267" s="654"/>
      <c r="U267" s="654"/>
      <c r="V267" s="654"/>
      <c r="W267" s="654"/>
      <c r="X267" s="654"/>
      <c r="Y267" s="654"/>
      <c r="Z267" s="654"/>
      <c r="AA267" s="654"/>
      <c r="AB267" s="654"/>
    </row>
    <row r="268" spans="2:28" ht="16.5" customHeight="1" x14ac:dyDescent="0.35">
      <c r="B268" s="1423" t="s">
        <v>513</v>
      </c>
      <c r="C268" s="1423"/>
      <c r="D268" s="1423"/>
      <c r="E268" s="1423"/>
      <c r="F268" s="1423"/>
      <c r="G268" s="690"/>
      <c r="H268" s="691"/>
      <c r="I268" s="691"/>
      <c r="J268" s="691"/>
      <c r="K268" s="691"/>
      <c r="L268" s="691"/>
      <c r="M268" s="691"/>
      <c r="N268" s="984"/>
      <c r="O268" s="691"/>
      <c r="P268" s="691"/>
      <c r="Q268" s="691"/>
      <c r="R268" s="690"/>
      <c r="S268" s="654"/>
      <c r="T268" s="654"/>
      <c r="U268" s="654"/>
      <c r="V268" s="654"/>
      <c r="W268" s="654"/>
      <c r="X268" s="654"/>
      <c r="Y268" s="654"/>
      <c r="Z268" s="654"/>
      <c r="AA268" s="654"/>
      <c r="AB268" s="654"/>
    </row>
    <row r="269" spans="2:28" ht="16.5" customHeight="1" x14ac:dyDescent="0.35">
      <c r="B269" s="692" t="s">
        <v>12546</v>
      </c>
      <c r="C269" s="693"/>
      <c r="D269" s="693"/>
      <c r="E269" s="693"/>
      <c r="F269" s="1227"/>
      <c r="G269" s="690"/>
      <c r="H269" s="690"/>
      <c r="I269" s="690"/>
      <c r="J269" s="690"/>
      <c r="K269" s="690"/>
      <c r="L269" s="690"/>
      <c r="M269" s="690"/>
      <c r="N269" s="972"/>
      <c r="O269" s="690"/>
      <c r="P269" s="690"/>
      <c r="Q269" s="690"/>
      <c r="R269" s="690"/>
      <c r="S269" s="654"/>
      <c r="T269" s="654"/>
      <c r="U269" s="654"/>
      <c r="V269" s="654"/>
      <c r="W269" s="654"/>
      <c r="X269" s="654"/>
      <c r="Y269" s="654"/>
      <c r="Z269" s="654"/>
      <c r="AA269" s="654"/>
      <c r="AB269" s="654"/>
    </row>
    <row r="270" spans="2:28" ht="16.5" customHeight="1" x14ac:dyDescent="0.35">
      <c r="B270" s="694" t="s">
        <v>7</v>
      </c>
      <c r="C270" s="228" t="s">
        <v>12477</v>
      </c>
      <c r="D270" s="695" t="s">
        <v>109</v>
      </c>
      <c r="E270" s="695" t="s">
        <v>8</v>
      </c>
      <c r="F270" s="1228" t="s">
        <v>110</v>
      </c>
      <c r="G270" s="715"/>
      <c r="H270" s="715"/>
      <c r="I270" s="715"/>
      <c r="J270" s="715"/>
      <c r="K270" s="715"/>
      <c r="L270" s="715"/>
      <c r="M270" s="715"/>
      <c r="N270" s="973"/>
      <c r="O270" s="715"/>
      <c r="P270" s="715"/>
      <c r="Q270" s="715"/>
      <c r="R270" s="690"/>
      <c r="S270" s="654"/>
      <c r="T270" s="654"/>
      <c r="U270" s="654"/>
      <c r="V270" s="654"/>
      <c r="W270" s="654"/>
      <c r="X270" s="654"/>
      <c r="Y270" s="654"/>
      <c r="Z270" s="654"/>
      <c r="AA270" s="654"/>
      <c r="AB270" s="654"/>
    </row>
    <row r="271" spans="2:28" ht="16.5" customHeight="1" x14ac:dyDescent="0.35">
      <c r="B271" s="716" t="s">
        <v>510</v>
      </c>
      <c r="C271" s="1255">
        <v>1148</v>
      </c>
      <c r="D271" s="699">
        <v>13902232.010000007</v>
      </c>
      <c r="E271" s="698">
        <v>30.001264866055731</v>
      </c>
      <c r="F271" s="699">
        <v>12109.958196864118</v>
      </c>
      <c r="G271" s="717"/>
      <c r="H271" s="717"/>
      <c r="I271" s="717"/>
      <c r="J271" s="717"/>
      <c r="K271" s="717"/>
      <c r="L271" s="717"/>
      <c r="M271" s="717"/>
      <c r="N271" s="764"/>
      <c r="O271" s="717"/>
      <c r="P271" s="717"/>
      <c r="Q271" s="717"/>
      <c r="R271" s="690"/>
      <c r="S271" s="654"/>
      <c r="T271" s="654"/>
      <c r="U271" s="654"/>
      <c r="V271" s="654"/>
      <c r="W271" s="654"/>
      <c r="X271" s="654"/>
      <c r="Y271" s="654"/>
      <c r="Z271" s="654"/>
      <c r="AA271" s="654"/>
      <c r="AB271" s="654"/>
    </row>
    <row r="272" spans="2:28" ht="16.5" customHeight="1" x14ac:dyDescent="0.35">
      <c r="B272" s="704" t="s">
        <v>1</v>
      </c>
      <c r="C272" s="1256">
        <v>2</v>
      </c>
      <c r="D272" s="1234">
        <v>29537.59</v>
      </c>
      <c r="E272" s="1038">
        <v>6.3742646537443215E-2</v>
      </c>
      <c r="F272" s="1234">
        <v>14768.795</v>
      </c>
      <c r="G272" s="717"/>
      <c r="H272" s="717"/>
      <c r="I272" s="717"/>
      <c r="J272" s="717"/>
      <c r="K272" s="717"/>
      <c r="L272" s="717"/>
      <c r="M272" s="717"/>
      <c r="N272" s="764"/>
      <c r="O272" s="717"/>
      <c r="P272" s="717"/>
      <c r="Q272" s="717"/>
      <c r="R272" s="690"/>
      <c r="S272" s="654"/>
      <c r="T272" s="654"/>
      <c r="U272" s="654"/>
      <c r="V272" s="654"/>
      <c r="W272" s="654"/>
      <c r="X272" s="654"/>
      <c r="Y272" s="654"/>
      <c r="Z272" s="654"/>
      <c r="AA272" s="654"/>
      <c r="AB272" s="654"/>
    </row>
    <row r="273" spans="2:28" ht="16.5" customHeight="1" x14ac:dyDescent="0.35">
      <c r="B273" s="696" t="s">
        <v>511</v>
      </c>
      <c r="C273" s="1255">
        <v>198</v>
      </c>
      <c r="D273" s="699">
        <v>6952154.0900000045</v>
      </c>
      <c r="E273" s="698">
        <v>15.002872638990198</v>
      </c>
      <c r="F273" s="699">
        <v>35111.889343434363</v>
      </c>
      <c r="G273" s="717"/>
      <c r="H273" s="717"/>
      <c r="I273" s="717"/>
      <c r="J273" s="717"/>
      <c r="K273" s="717"/>
      <c r="L273" s="717"/>
      <c r="M273" s="717"/>
      <c r="N273" s="764"/>
      <c r="O273" s="717"/>
      <c r="P273" s="717"/>
      <c r="Q273" s="717"/>
      <c r="R273" s="690"/>
      <c r="S273" s="654"/>
      <c r="T273" s="654"/>
      <c r="U273" s="654"/>
      <c r="V273" s="654"/>
      <c r="W273" s="654"/>
      <c r="X273" s="654"/>
      <c r="Y273" s="654"/>
      <c r="Z273" s="654"/>
      <c r="AA273" s="654"/>
      <c r="AB273" s="654"/>
    </row>
    <row r="274" spans="2:28" ht="16.5" customHeight="1" x14ac:dyDescent="0.35">
      <c r="B274" s="704" t="s">
        <v>2</v>
      </c>
      <c r="C274" s="1257">
        <v>170</v>
      </c>
      <c r="D274" s="706">
        <v>23468234.59</v>
      </c>
      <c r="E274" s="705">
        <v>50.644869209985266</v>
      </c>
      <c r="F274" s="706">
        <v>138048.43876470588</v>
      </c>
      <c r="G274" s="717"/>
      <c r="H274" s="717"/>
      <c r="I274" s="717"/>
      <c r="J274" s="717"/>
      <c r="K274" s="717"/>
      <c r="L274" s="717"/>
      <c r="M274" s="717"/>
      <c r="N274" s="764"/>
      <c r="O274" s="717"/>
      <c r="P274" s="717"/>
      <c r="Q274" s="717"/>
      <c r="R274" s="690"/>
      <c r="S274" s="654"/>
      <c r="T274" s="654"/>
      <c r="U274" s="654"/>
      <c r="V274" s="654"/>
      <c r="W274" s="654"/>
      <c r="X274" s="654"/>
      <c r="Y274" s="654"/>
      <c r="Z274" s="654"/>
      <c r="AA274" s="654"/>
      <c r="AB274" s="654"/>
    </row>
    <row r="275" spans="2:28" ht="16.5" customHeight="1" x14ac:dyDescent="0.35">
      <c r="B275" s="696" t="s">
        <v>9</v>
      </c>
      <c r="C275" s="1255">
        <v>335</v>
      </c>
      <c r="D275" s="699">
        <v>1617056.4900000014</v>
      </c>
      <c r="E275" s="698">
        <v>3.489636773790572</v>
      </c>
      <c r="F275" s="699">
        <v>4827.0342985074667</v>
      </c>
      <c r="G275" s="717"/>
      <c r="H275" s="717"/>
      <c r="I275" s="717"/>
      <c r="J275" s="717"/>
      <c r="K275" s="717"/>
      <c r="L275" s="717"/>
      <c r="M275" s="717"/>
      <c r="N275" s="764"/>
      <c r="O275" s="717"/>
      <c r="P275" s="717"/>
      <c r="Q275" s="717"/>
      <c r="R275" s="690"/>
      <c r="S275" s="654"/>
      <c r="T275" s="654"/>
      <c r="U275" s="654"/>
      <c r="V275" s="654"/>
      <c r="W275" s="654"/>
      <c r="X275" s="654"/>
      <c r="Y275" s="654"/>
      <c r="Z275" s="654"/>
      <c r="AA275" s="654"/>
      <c r="AB275" s="654"/>
    </row>
    <row r="276" spans="2:28" ht="16.5" customHeight="1" x14ac:dyDescent="0.35">
      <c r="B276" s="704" t="s">
        <v>3</v>
      </c>
      <c r="C276" s="1257">
        <v>2</v>
      </c>
      <c r="D276" s="706">
        <v>369604.85</v>
      </c>
      <c r="E276" s="705">
        <v>0.79761386464077522</v>
      </c>
      <c r="F276" s="706">
        <v>184802.42499999999</v>
      </c>
      <c r="G276" s="717"/>
      <c r="H276" s="717"/>
      <c r="I276" s="717"/>
      <c r="J276" s="717"/>
      <c r="K276" s="717"/>
      <c r="L276" s="717"/>
      <c r="M276" s="717"/>
      <c r="N276" s="764"/>
      <c r="O276" s="717"/>
      <c r="P276" s="717"/>
      <c r="Q276" s="717"/>
      <c r="R276" s="690"/>
      <c r="S276" s="654"/>
      <c r="T276" s="654"/>
      <c r="U276" s="654"/>
      <c r="V276" s="654"/>
      <c r="W276" s="654"/>
      <c r="X276" s="654"/>
      <c r="Y276" s="654"/>
      <c r="Z276" s="654"/>
      <c r="AA276" s="654"/>
      <c r="AB276" s="654"/>
    </row>
    <row r="277" spans="2:28" ht="16.5" customHeight="1" x14ac:dyDescent="0.35">
      <c r="B277" s="707" t="s">
        <v>4</v>
      </c>
      <c r="C277" s="1258">
        <v>1855</v>
      </c>
      <c r="D277" s="710">
        <v>46338819.62000002</v>
      </c>
      <c r="E277" s="709">
        <v>99.999999999999986</v>
      </c>
      <c r="F277" s="710">
        <v>24980.495752021576</v>
      </c>
      <c r="G277" s="717"/>
      <c r="H277" s="717"/>
      <c r="I277" s="717"/>
      <c r="J277" s="717"/>
      <c r="K277" s="717"/>
      <c r="L277" s="717"/>
      <c r="M277" s="717"/>
      <c r="N277" s="764"/>
      <c r="O277" s="717"/>
      <c r="P277" s="717"/>
      <c r="Q277" s="717"/>
      <c r="R277" s="690"/>
      <c r="S277" s="654"/>
      <c r="T277" s="654"/>
      <c r="U277" s="654"/>
      <c r="V277" s="654"/>
      <c r="W277" s="654"/>
      <c r="X277" s="654"/>
      <c r="Y277" s="654"/>
      <c r="Z277" s="654"/>
      <c r="AA277" s="654"/>
      <c r="AB277" s="654"/>
    </row>
    <row r="278" spans="2:28" ht="16.5" customHeight="1" x14ac:dyDescent="0.35">
      <c r="B278" s="1067" t="s">
        <v>12478</v>
      </c>
      <c r="C278" s="693"/>
      <c r="D278" s="693"/>
      <c r="E278" s="693"/>
      <c r="F278" s="1227"/>
      <c r="G278" s="690"/>
      <c r="H278" s="690"/>
      <c r="I278" s="690"/>
      <c r="J278" s="690"/>
      <c r="K278" s="690"/>
      <c r="L278" s="690"/>
      <c r="M278" s="690"/>
      <c r="N278" s="972"/>
      <c r="O278" s="690"/>
      <c r="P278" s="690"/>
      <c r="Q278" s="690"/>
      <c r="R278" s="690"/>
      <c r="S278" s="654"/>
      <c r="T278" s="654"/>
      <c r="U278" s="654"/>
      <c r="V278" s="654"/>
      <c r="W278" s="654"/>
      <c r="X278" s="654"/>
      <c r="Y278" s="654"/>
      <c r="Z278" s="654"/>
      <c r="AA278" s="654"/>
      <c r="AB278" s="654"/>
    </row>
    <row r="279" spans="2:28" ht="16.5" customHeight="1" x14ac:dyDescent="0.35">
      <c r="B279" s="693"/>
      <c r="C279" s="693"/>
      <c r="D279" s="693"/>
      <c r="E279" s="693"/>
      <c r="F279" s="1227"/>
      <c r="G279" s="690"/>
      <c r="H279" s="690"/>
      <c r="I279" s="690"/>
      <c r="J279" s="690"/>
      <c r="K279" s="690"/>
      <c r="L279" s="690"/>
      <c r="M279" s="690"/>
      <c r="N279" s="972"/>
      <c r="O279" s="690"/>
      <c r="P279" s="690"/>
      <c r="Q279" s="690"/>
      <c r="R279" s="690"/>
      <c r="S279" s="654"/>
      <c r="T279" s="654"/>
      <c r="U279" s="654"/>
      <c r="V279" s="654"/>
      <c r="W279" s="654"/>
      <c r="X279" s="654"/>
      <c r="Y279" s="654"/>
      <c r="Z279" s="654"/>
      <c r="AA279" s="654"/>
      <c r="AB279" s="654"/>
    </row>
    <row r="280" spans="2:28" ht="16.5" customHeight="1" x14ac:dyDescent="0.35">
      <c r="B280" s="693"/>
      <c r="C280" s="693"/>
      <c r="D280" s="693"/>
      <c r="E280" s="693"/>
      <c r="F280" s="1227"/>
      <c r="G280" s="690"/>
      <c r="H280" s="690"/>
      <c r="I280" s="690"/>
      <c r="J280" s="690"/>
      <c r="K280" s="690"/>
      <c r="L280" s="690"/>
      <c r="M280" s="690"/>
      <c r="N280" s="972"/>
      <c r="O280" s="690"/>
      <c r="P280" s="690"/>
      <c r="Q280" s="690"/>
      <c r="R280" s="690"/>
      <c r="S280" s="654"/>
      <c r="T280" s="654"/>
      <c r="U280" s="654"/>
      <c r="V280" s="654"/>
      <c r="W280" s="654"/>
      <c r="X280" s="654"/>
      <c r="Y280" s="654"/>
      <c r="Z280" s="654"/>
      <c r="AA280" s="654"/>
      <c r="AB280" s="654"/>
    </row>
    <row r="281" spans="2:28" ht="16.5" customHeight="1" x14ac:dyDescent="0.35">
      <c r="B281" s="693"/>
      <c r="C281" s="693"/>
      <c r="D281" s="693"/>
      <c r="E281" s="693"/>
      <c r="F281" s="1227"/>
      <c r="G281" s="690"/>
      <c r="H281" s="690"/>
      <c r="I281" s="690"/>
      <c r="J281" s="690"/>
      <c r="K281" s="690"/>
      <c r="L281" s="690"/>
      <c r="M281" s="690"/>
      <c r="N281" s="972"/>
      <c r="O281" s="690"/>
      <c r="P281" s="690"/>
      <c r="Q281" s="690"/>
      <c r="R281" s="690"/>
      <c r="S281" s="654"/>
      <c r="T281" s="654"/>
      <c r="U281" s="654"/>
      <c r="V281" s="654"/>
      <c r="W281" s="654"/>
      <c r="X281" s="654"/>
      <c r="Y281" s="654"/>
      <c r="Z281" s="654"/>
      <c r="AA281" s="654"/>
      <c r="AB281" s="654"/>
    </row>
    <row r="282" spans="2:28" ht="16.5" customHeight="1" x14ac:dyDescent="0.35">
      <c r="B282" s="1426" t="s">
        <v>570</v>
      </c>
      <c r="C282" s="1426"/>
      <c r="D282" s="1426"/>
      <c r="E282" s="1426"/>
      <c r="F282" s="1426"/>
      <c r="G282" s="690"/>
      <c r="H282" s="749"/>
      <c r="I282" s="749"/>
      <c r="J282" s="749"/>
      <c r="K282" s="749"/>
      <c r="L282" s="749"/>
      <c r="M282" s="749"/>
      <c r="N282" s="978"/>
      <c r="O282" s="749"/>
      <c r="P282" s="749"/>
      <c r="Q282" s="749"/>
      <c r="R282" s="690"/>
      <c r="S282" s="654"/>
      <c r="T282" s="654"/>
      <c r="U282" s="654"/>
      <c r="V282" s="654"/>
      <c r="W282" s="654"/>
      <c r="X282" s="654"/>
      <c r="Y282" s="654"/>
      <c r="Z282" s="654"/>
      <c r="AA282" s="654"/>
      <c r="AB282" s="654"/>
    </row>
    <row r="283" spans="2:28" ht="16.5" customHeight="1" x14ac:dyDescent="0.35">
      <c r="B283" s="1423" t="s">
        <v>513</v>
      </c>
      <c r="C283" s="1423"/>
      <c r="D283" s="1423"/>
      <c r="E283" s="1423"/>
      <c r="F283" s="1423"/>
      <c r="G283" s="690"/>
      <c r="H283" s="749"/>
      <c r="I283" s="749"/>
      <c r="J283" s="749"/>
      <c r="K283" s="749"/>
      <c r="L283" s="749"/>
      <c r="M283" s="749"/>
      <c r="N283" s="978"/>
      <c r="O283" s="749"/>
      <c r="P283" s="749"/>
      <c r="Q283" s="749"/>
      <c r="R283" s="690"/>
      <c r="S283" s="654"/>
      <c r="T283" s="654"/>
      <c r="U283" s="654"/>
      <c r="V283" s="654"/>
      <c r="W283" s="654"/>
      <c r="X283" s="654"/>
      <c r="Y283" s="654"/>
      <c r="Z283" s="654"/>
      <c r="AA283" s="654"/>
      <c r="AB283" s="654"/>
    </row>
    <row r="284" spans="2:28" ht="16.5" customHeight="1" x14ac:dyDescent="0.35">
      <c r="B284" s="692" t="s">
        <v>12546</v>
      </c>
      <c r="C284" s="693"/>
      <c r="D284" s="693"/>
      <c r="E284" s="693"/>
      <c r="F284" s="1227"/>
      <c r="G284" s="690"/>
      <c r="H284" s="749"/>
      <c r="I284" s="749"/>
      <c r="J284" s="749"/>
      <c r="K284" s="749"/>
      <c r="L284" s="749"/>
      <c r="M284" s="749"/>
      <c r="N284" s="978"/>
      <c r="O284" s="749"/>
      <c r="P284" s="749"/>
      <c r="Q284" s="749"/>
      <c r="R284" s="690"/>
      <c r="S284" s="654"/>
      <c r="T284" s="654"/>
      <c r="U284" s="654"/>
      <c r="V284" s="654"/>
      <c r="W284" s="654"/>
      <c r="X284" s="654"/>
      <c r="Y284" s="654"/>
      <c r="Z284" s="654"/>
      <c r="AA284" s="654"/>
      <c r="AB284" s="654"/>
    </row>
    <row r="285" spans="2:28" ht="16.5" customHeight="1" x14ac:dyDescent="0.35">
      <c r="B285" s="694" t="s">
        <v>7</v>
      </c>
      <c r="C285" s="228" t="s">
        <v>12477</v>
      </c>
      <c r="D285" s="695" t="s">
        <v>109</v>
      </c>
      <c r="E285" s="695" t="s">
        <v>8</v>
      </c>
      <c r="F285" s="1228" t="s">
        <v>110</v>
      </c>
      <c r="G285" s="690"/>
      <c r="H285" s="749"/>
      <c r="I285" s="749"/>
      <c r="J285" s="749"/>
      <c r="K285" s="749"/>
      <c r="L285" s="749"/>
      <c r="M285" s="749"/>
      <c r="N285" s="978"/>
      <c r="O285" s="749"/>
      <c r="P285" s="749"/>
      <c r="Q285" s="749"/>
      <c r="R285" s="690"/>
      <c r="S285" s="654"/>
      <c r="T285" s="654"/>
      <c r="U285" s="654"/>
      <c r="V285" s="654"/>
      <c r="W285" s="654"/>
      <c r="X285" s="654"/>
      <c r="Y285" s="654"/>
      <c r="Z285" s="654"/>
      <c r="AA285" s="654"/>
      <c r="AB285" s="654"/>
    </row>
    <row r="286" spans="2:28" ht="16.5" customHeight="1" x14ac:dyDescent="0.35">
      <c r="B286" s="716" t="s">
        <v>510</v>
      </c>
      <c r="C286" s="1255">
        <v>1738</v>
      </c>
      <c r="D286" s="699">
        <v>12000407.489999996</v>
      </c>
      <c r="E286" s="698">
        <v>20.853378122403278</v>
      </c>
      <c r="F286" s="699">
        <v>6904.7223762945896</v>
      </c>
      <c r="G286" s="690"/>
      <c r="H286" s="749"/>
      <c r="I286" s="749"/>
      <c r="J286" s="749"/>
      <c r="K286" s="749"/>
      <c r="L286" s="749"/>
      <c r="M286" s="749"/>
      <c r="N286" s="978"/>
      <c r="O286" s="749"/>
      <c r="P286" s="749"/>
      <c r="Q286" s="749"/>
      <c r="R286" s="690"/>
      <c r="S286" s="654"/>
      <c r="T286" s="654"/>
      <c r="U286" s="654"/>
      <c r="V286" s="654"/>
      <c r="W286" s="654"/>
      <c r="X286" s="654"/>
      <c r="Y286" s="654"/>
      <c r="Z286" s="654"/>
      <c r="AA286" s="654"/>
      <c r="AB286" s="654"/>
    </row>
    <row r="287" spans="2:28" ht="16.5" customHeight="1" x14ac:dyDescent="0.35">
      <c r="B287" s="704" t="s">
        <v>1</v>
      </c>
      <c r="C287" s="1256">
        <v>8</v>
      </c>
      <c r="D287" s="1234">
        <v>129972.28000000001</v>
      </c>
      <c r="E287" s="1038">
        <v>0.2258557555257546</v>
      </c>
      <c r="F287" s="1234">
        <v>16246.535000000002</v>
      </c>
      <c r="G287" s="690"/>
      <c r="H287" s="749"/>
      <c r="I287" s="749"/>
      <c r="J287" s="749"/>
      <c r="K287" s="749"/>
      <c r="L287" s="749"/>
      <c r="M287" s="749"/>
      <c r="N287" s="978"/>
      <c r="O287" s="749"/>
      <c r="P287" s="749"/>
      <c r="Q287" s="749"/>
      <c r="R287" s="690"/>
      <c r="S287" s="654"/>
      <c r="T287" s="654"/>
      <c r="U287" s="654"/>
      <c r="V287" s="654"/>
      <c r="W287" s="654"/>
      <c r="X287" s="654"/>
      <c r="Y287" s="654"/>
      <c r="Z287" s="654"/>
      <c r="AA287" s="654"/>
      <c r="AB287" s="654"/>
    </row>
    <row r="288" spans="2:28" ht="16.5" customHeight="1" x14ac:dyDescent="0.35">
      <c r="B288" s="696" t="s">
        <v>511</v>
      </c>
      <c r="C288" s="1255">
        <v>363</v>
      </c>
      <c r="D288" s="699">
        <v>7151716.46</v>
      </c>
      <c r="E288" s="698">
        <v>12.427698616807175</v>
      </c>
      <c r="F288" s="699">
        <v>19701.698236914599</v>
      </c>
      <c r="G288" s="690"/>
      <c r="H288" s="749"/>
      <c r="I288" s="749"/>
      <c r="J288" s="749"/>
      <c r="K288" s="749"/>
      <c r="L288" s="749"/>
      <c r="M288" s="749"/>
      <c r="N288" s="978"/>
      <c r="O288" s="749"/>
      <c r="P288" s="749"/>
      <c r="Q288" s="749"/>
      <c r="R288" s="690"/>
      <c r="S288" s="654"/>
      <c r="T288" s="654"/>
      <c r="U288" s="654"/>
      <c r="V288" s="654"/>
      <c r="W288" s="654"/>
      <c r="X288" s="654"/>
      <c r="Y288" s="654"/>
      <c r="Z288" s="654"/>
      <c r="AA288" s="654"/>
      <c r="AB288" s="654"/>
    </row>
    <row r="289" spans="2:28" ht="16.5" customHeight="1" x14ac:dyDescent="0.35">
      <c r="B289" s="704" t="s">
        <v>2</v>
      </c>
      <c r="C289" s="1257">
        <v>130</v>
      </c>
      <c r="D289" s="706">
        <v>35600492.779999994</v>
      </c>
      <c r="E289" s="705">
        <v>61.863777367882363</v>
      </c>
      <c r="F289" s="706">
        <v>273849.9444615384</v>
      </c>
      <c r="G289" s="690"/>
      <c r="H289" s="749"/>
      <c r="I289" s="749"/>
      <c r="J289" s="749"/>
      <c r="K289" s="749"/>
      <c r="L289" s="749"/>
      <c r="M289" s="749"/>
      <c r="N289" s="978"/>
      <c r="O289" s="749"/>
      <c r="P289" s="749"/>
      <c r="Q289" s="749"/>
      <c r="R289" s="690"/>
      <c r="S289" s="654"/>
      <c r="T289" s="654"/>
      <c r="U289" s="654"/>
      <c r="V289" s="654"/>
      <c r="W289" s="654"/>
      <c r="X289" s="654"/>
      <c r="Y289" s="654"/>
      <c r="Z289" s="654"/>
      <c r="AA289" s="654"/>
      <c r="AB289" s="654"/>
    </row>
    <row r="290" spans="2:28" ht="16.5" customHeight="1" x14ac:dyDescent="0.35">
      <c r="B290" s="696" t="s">
        <v>9</v>
      </c>
      <c r="C290" s="1255">
        <v>524</v>
      </c>
      <c r="D290" s="699">
        <v>2663998.5000000005</v>
      </c>
      <c r="E290" s="698">
        <v>4.6292901373814246</v>
      </c>
      <c r="F290" s="699">
        <v>5083.9666030534363</v>
      </c>
      <c r="G290" s="690"/>
      <c r="H290" s="749"/>
      <c r="I290" s="749"/>
      <c r="J290" s="749"/>
      <c r="K290" s="749"/>
      <c r="L290" s="749"/>
      <c r="M290" s="749"/>
      <c r="N290" s="978"/>
      <c r="O290" s="749"/>
      <c r="P290" s="749"/>
      <c r="Q290" s="749"/>
      <c r="R290" s="690"/>
      <c r="S290" s="654"/>
      <c r="T290" s="654"/>
      <c r="U290" s="654"/>
      <c r="V290" s="654"/>
      <c r="W290" s="654"/>
      <c r="X290" s="654"/>
      <c r="Y290" s="654"/>
      <c r="Z290" s="654"/>
      <c r="AA290" s="654"/>
      <c r="AB290" s="654"/>
    </row>
    <row r="291" spans="2:28" ht="16.5" customHeight="1" x14ac:dyDescent="0.35">
      <c r="B291" s="704" t="s">
        <v>3</v>
      </c>
      <c r="C291" s="1257">
        <v>0</v>
      </c>
      <c r="D291" s="706">
        <v>0</v>
      </c>
      <c r="E291" s="705">
        <v>0</v>
      </c>
      <c r="F291" s="706">
        <v>0</v>
      </c>
      <c r="G291" s="690"/>
      <c r="H291" s="749"/>
      <c r="I291" s="749"/>
      <c r="J291" s="749"/>
      <c r="K291" s="749"/>
      <c r="L291" s="749"/>
      <c r="M291" s="749"/>
      <c r="N291" s="978"/>
      <c r="O291" s="749"/>
      <c r="P291" s="749"/>
      <c r="Q291" s="749"/>
      <c r="R291" s="690"/>
      <c r="S291" s="654"/>
      <c r="T291" s="654"/>
      <c r="U291" s="654"/>
      <c r="V291" s="654"/>
      <c r="W291" s="654"/>
      <c r="X291" s="654"/>
      <c r="Y291" s="654"/>
      <c r="Z291" s="654"/>
      <c r="AA291" s="654"/>
      <c r="AB291" s="654"/>
    </row>
    <row r="292" spans="2:28" ht="16.5" customHeight="1" x14ac:dyDescent="0.35">
      <c r="B292" s="707" t="s">
        <v>4</v>
      </c>
      <c r="C292" s="1258">
        <v>2763</v>
      </c>
      <c r="D292" s="710">
        <v>57546587.50999999</v>
      </c>
      <c r="E292" s="709">
        <v>100</v>
      </c>
      <c r="F292" s="710">
        <v>20827.57419833514</v>
      </c>
      <c r="G292" s="690"/>
      <c r="H292" s="749"/>
      <c r="I292" s="749"/>
      <c r="J292" s="749"/>
      <c r="K292" s="749"/>
      <c r="L292" s="749"/>
      <c r="M292" s="749"/>
      <c r="N292" s="978"/>
      <c r="O292" s="749"/>
      <c r="P292" s="749"/>
      <c r="Q292" s="749"/>
      <c r="R292" s="690"/>
      <c r="S292" s="654"/>
      <c r="T292" s="654"/>
      <c r="U292" s="654"/>
      <c r="V292" s="654"/>
      <c r="W292" s="654"/>
      <c r="X292" s="654"/>
      <c r="Y292" s="654"/>
      <c r="Z292" s="654"/>
      <c r="AA292" s="654"/>
      <c r="AB292" s="654"/>
    </row>
    <row r="293" spans="2:28" ht="16.5" customHeight="1" x14ac:dyDescent="0.35">
      <c r="B293" s="1067" t="s">
        <v>12478</v>
      </c>
      <c r="C293" s="712"/>
      <c r="D293" s="713"/>
      <c r="E293" s="714"/>
      <c r="F293" s="712"/>
      <c r="G293" s="690"/>
      <c r="H293" s="749"/>
      <c r="I293" s="749"/>
      <c r="J293" s="749"/>
      <c r="K293" s="749"/>
      <c r="L293" s="749"/>
      <c r="M293" s="749"/>
      <c r="N293" s="978"/>
      <c r="O293" s="749"/>
      <c r="P293" s="749"/>
      <c r="Q293" s="749"/>
      <c r="R293" s="690"/>
      <c r="S293" s="654"/>
      <c r="T293" s="654"/>
      <c r="U293" s="654"/>
      <c r="V293" s="654"/>
      <c r="W293" s="654"/>
      <c r="X293" s="654"/>
      <c r="Y293" s="654"/>
      <c r="Z293" s="654"/>
      <c r="AA293" s="654"/>
      <c r="AB293" s="654"/>
    </row>
    <row r="294" spans="2:28" ht="16.5" customHeight="1" x14ac:dyDescent="0.35">
      <c r="B294" s="711"/>
      <c r="C294" s="712"/>
      <c r="D294" s="713"/>
      <c r="E294" s="714"/>
      <c r="F294" s="712"/>
      <c r="G294" s="690"/>
      <c r="H294" s="749"/>
      <c r="I294" s="749"/>
      <c r="J294" s="749"/>
      <c r="K294" s="749"/>
      <c r="L294" s="749"/>
      <c r="M294" s="749"/>
      <c r="N294" s="978"/>
      <c r="O294" s="749"/>
      <c r="P294" s="749"/>
      <c r="Q294" s="749"/>
      <c r="R294" s="690"/>
      <c r="S294" s="654"/>
      <c r="T294" s="654"/>
      <c r="U294" s="654"/>
      <c r="V294" s="654"/>
      <c r="W294" s="654"/>
      <c r="X294" s="654"/>
      <c r="Y294" s="654"/>
      <c r="Z294" s="654"/>
      <c r="AA294" s="654"/>
      <c r="AB294" s="654"/>
    </row>
    <row r="295" spans="2:28" ht="16.5" customHeight="1" x14ac:dyDescent="0.35">
      <c r="B295" s="693"/>
      <c r="C295" s="693"/>
      <c r="D295" s="693"/>
      <c r="E295" s="693"/>
      <c r="F295" s="1227"/>
      <c r="G295" s="690"/>
      <c r="H295" s="749"/>
      <c r="I295" s="749"/>
      <c r="J295" s="749"/>
      <c r="K295" s="749"/>
      <c r="L295" s="749"/>
      <c r="M295" s="749"/>
      <c r="N295" s="978"/>
      <c r="O295" s="749"/>
      <c r="P295" s="749"/>
      <c r="Q295" s="749"/>
      <c r="R295" s="690"/>
      <c r="S295" s="654"/>
      <c r="T295" s="654"/>
      <c r="U295" s="654"/>
      <c r="V295" s="654"/>
      <c r="W295" s="654"/>
      <c r="X295" s="654"/>
      <c r="Y295" s="654"/>
      <c r="Z295" s="654"/>
      <c r="AA295" s="654"/>
      <c r="AB295" s="654"/>
    </row>
    <row r="296" spans="2:28" ht="16.5" customHeight="1" x14ac:dyDescent="0.35">
      <c r="B296" s="693"/>
      <c r="C296" s="693"/>
      <c r="D296" s="693"/>
      <c r="E296" s="693"/>
      <c r="F296" s="1227"/>
      <c r="G296" s="690"/>
      <c r="H296" s="749"/>
      <c r="I296" s="749"/>
      <c r="J296" s="749"/>
      <c r="K296" s="749"/>
      <c r="L296" s="749"/>
      <c r="M296" s="749"/>
      <c r="N296" s="978"/>
      <c r="O296" s="749"/>
      <c r="P296" s="749"/>
      <c r="Q296" s="749"/>
      <c r="R296" s="690"/>
      <c r="S296" s="654"/>
      <c r="T296" s="654"/>
      <c r="U296" s="654"/>
      <c r="V296" s="654"/>
      <c r="W296" s="654"/>
      <c r="X296" s="654"/>
      <c r="Y296" s="654"/>
      <c r="Z296" s="654"/>
      <c r="AA296" s="654"/>
      <c r="AB296" s="654"/>
    </row>
    <row r="297" spans="2:28" ht="16.5" customHeight="1" x14ac:dyDescent="0.35">
      <c r="B297" s="1426" t="s">
        <v>571</v>
      </c>
      <c r="C297" s="1426"/>
      <c r="D297" s="1426"/>
      <c r="E297" s="1426"/>
      <c r="F297" s="1426"/>
      <c r="G297" s="690"/>
      <c r="H297" s="749"/>
      <c r="I297" s="749"/>
      <c r="J297" s="749"/>
      <c r="K297" s="749"/>
      <c r="L297" s="749"/>
      <c r="M297" s="749"/>
      <c r="N297" s="978"/>
      <c r="O297" s="749"/>
      <c r="P297" s="749"/>
      <c r="Q297" s="749"/>
      <c r="R297" s="690"/>
      <c r="S297" s="654"/>
      <c r="T297" s="654"/>
      <c r="U297" s="654"/>
      <c r="V297" s="654"/>
      <c r="W297" s="654"/>
      <c r="X297" s="654"/>
      <c r="Y297" s="654"/>
      <c r="Z297" s="654"/>
      <c r="AA297" s="654"/>
      <c r="AB297" s="654"/>
    </row>
    <row r="298" spans="2:28" ht="16.5" customHeight="1" x14ac:dyDescent="0.35">
      <c r="B298" s="1423" t="s">
        <v>513</v>
      </c>
      <c r="C298" s="1423"/>
      <c r="D298" s="1423"/>
      <c r="E298" s="1423"/>
      <c r="F298" s="1423"/>
      <c r="G298" s="690"/>
      <c r="H298" s="749"/>
      <c r="I298" s="749"/>
      <c r="J298" s="749"/>
      <c r="K298" s="749"/>
      <c r="L298" s="749"/>
      <c r="M298" s="749"/>
      <c r="N298" s="978"/>
      <c r="O298" s="749"/>
      <c r="P298" s="749"/>
      <c r="Q298" s="749"/>
      <c r="R298" s="690"/>
      <c r="S298" s="654"/>
      <c r="T298" s="654"/>
      <c r="U298" s="654"/>
      <c r="V298" s="654"/>
      <c r="W298" s="654"/>
      <c r="X298" s="654"/>
      <c r="Y298" s="654"/>
      <c r="Z298" s="654"/>
      <c r="AA298" s="654"/>
      <c r="AB298" s="654"/>
    </row>
    <row r="299" spans="2:28" ht="16.5" customHeight="1" x14ac:dyDescent="0.35">
      <c r="B299" s="692" t="s">
        <v>12546</v>
      </c>
      <c r="C299" s="693"/>
      <c r="D299" s="693"/>
      <c r="E299" s="693"/>
      <c r="F299" s="1227"/>
      <c r="G299" s="690"/>
      <c r="H299" s="690"/>
      <c r="I299" s="690"/>
      <c r="J299" s="690"/>
      <c r="K299" s="690"/>
      <c r="L299" s="690"/>
      <c r="M299" s="690"/>
      <c r="N299" s="972"/>
      <c r="O299" s="690"/>
      <c r="P299" s="690"/>
      <c r="Q299" s="690"/>
      <c r="R299" s="690"/>
      <c r="S299" s="654"/>
      <c r="T299" s="654"/>
      <c r="U299" s="654"/>
      <c r="V299" s="654"/>
      <c r="W299" s="654"/>
      <c r="X299" s="654"/>
      <c r="Y299" s="654"/>
      <c r="Z299" s="654"/>
      <c r="AA299" s="654"/>
      <c r="AB299" s="654"/>
    </row>
    <row r="300" spans="2:28" ht="16.5" customHeight="1" x14ac:dyDescent="0.35">
      <c r="B300" s="694" t="s">
        <v>7</v>
      </c>
      <c r="C300" s="228" t="s">
        <v>12477</v>
      </c>
      <c r="D300" s="695" t="s">
        <v>109</v>
      </c>
      <c r="E300" s="695" t="s">
        <v>8</v>
      </c>
      <c r="F300" s="1228" t="s">
        <v>110</v>
      </c>
      <c r="G300" s="690"/>
      <c r="H300" s="690"/>
      <c r="I300" s="690"/>
      <c r="J300" s="690"/>
      <c r="K300" s="690"/>
      <c r="L300" s="690"/>
      <c r="M300" s="690"/>
      <c r="N300" s="972"/>
      <c r="O300" s="690"/>
      <c r="P300" s="690"/>
      <c r="Q300" s="690"/>
      <c r="R300" s="690"/>
      <c r="S300" s="654"/>
      <c r="T300" s="654"/>
      <c r="U300" s="654"/>
      <c r="V300" s="654"/>
      <c r="W300" s="654"/>
      <c r="X300" s="654"/>
      <c r="Y300" s="654"/>
      <c r="Z300" s="654"/>
      <c r="AA300" s="654"/>
      <c r="AB300" s="654"/>
    </row>
    <row r="301" spans="2:28" ht="16.5" customHeight="1" x14ac:dyDescent="0.35">
      <c r="B301" s="716" t="s">
        <v>510</v>
      </c>
      <c r="C301" s="1255">
        <v>2145</v>
      </c>
      <c r="D301" s="699">
        <v>23871045.980000034</v>
      </c>
      <c r="E301" s="698">
        <v>34.483013525681713</v>
      </c>
      <c r="F301" s="699">
        <v>11128.692764568781</v>
      </c>
      <c r="G301" s="690"/>
      <c r="H301" s="690"/>
      <c r="I301" s="690"/>
      <c r="J301" s="690"/>
      <c r="K301" s="690"/>
      <c r="L301" s="690"/>
      <c r="M301" s="690"/>
      <c r="N301" s="972"/>
      <c r="O301" s="690"/>
      <c r="P301" s="690"/>
      <c r="Q301" s="690"/>
      <c r="R301" s="690"/>
      <c r="S301" s="654"/>
      <c r="T301" s="654"/>
      <c r="U301" s="654"/>
      <c r="V301" s="654"/>
      <c r="W301" s="654"/>
      <c r="X301" s="654"/>
      <c r="Y301" s="654"/>
      <c r="Z301" s="654"/>
      <c r="AA301" s="654"/>
      <c r="AB301" s="654"/>
    </row>
    <row r="302" spans="2:28" ht="16.5" customHeight="1" x14ac:dyDescent="0.35">
      <c r="B302" s="704" t="s">
        <v>1</v>
      </c>
      <c r="C302" s="1256">
        <v>21</v>
      </c>
      <c r="D302" s="1234">
        <v>221455.87000000002</v>
      </c>
      <c r="E302" s="1038">
        <v>0.31990494957572035</v>
      </c>
      <c r="F302" s="1234">
        <v>10545.51761904762</v>
      </c>
      <c r="G302" s="690"/>
      <c r="H302" s="690"/>
      <c r="I302" s="690"/>
      <c r="J302" s="690"/>
      <c r="K302" s="690"/>
      <c r="L302" s="690"/>
      <c r="M302" s="690"/>
      <c r="N302" s="972"/>
      <c r="O302" s="690"/>
      <c r="P302" s="690"/>
      <c r="Q302" s="690"/>
      <c r="R302" s="690"/>
      <c r="S302" s="654"/>
      <c r="T302" s="654"/>
      <c r="U302" s="654"/>
      <c r="V302" s="654"/>
      <c r="W302" s="654"/>
      <c r="X302" s="654"/>
      <c r="Y302" s="654"/>
      <c r="Z302" s="654"/>
      <c r="AA302" s="654"/>
      <c r="AB302" s="654"/>
    </row>
    <row r="303" spans="2:28" ht="16.5" customHeight="1" x14ac:dyDescent="0.35">
      <c r="B303" s="696" t="s">
        <v>511</v>
      </c>
      <c r="C303" s="1255">
        <v>646</v>
      </c>
      <c r="D303" s="699">
        <v>11990091.600000001</v>
      </c>
      <c r="E303" s="698">
        <v>17.320334063424319</v>
      </c>
      <c r="F303" s="699">
        <v>18560.5133126935</v>
      </c>
      <c r="G303" s="690"/>
      <c r="H303" s="690"/>
      <c r="I303" s="690"/>
      <c r="J303" s="690"/>
      <c r="K303" s="690"/>
      <c r="L303" s="690"/>
      <c r="M303" s="690"/>
      <c r="N303" s="972"/>
      <c r="O303" s="690"/>
      <c r="P303" s="690"/>
      <c r="Q303" s="690"/>
      <c r="R303" s="690"/>
      <c r="S303" s="654"/>
      <c r="T303" s="654"/>
      <c r="U303" s="654"/>
      <c r="V303" s="654"/>
      <c r="W303" s="654"/>
      <c r="X303" s="654"/>
      <c r="Y303" s="654"/>
      <c r="Z303" s="654"/>
      <c r="AA303" s="654"/>
      <c r="AB303" s="654"/>
    </row>
    <row r="304" spans="2:28" ht="16.5" customHeight="1" x14ac:dyDescent="0.35">
      <c r="B304" s="704" t="s">
        <v>2</v>
      </c>
      <c r="C304" s="1257">
        <v>260</v>
      </c>
      <c r="D304" s="706">
        <v>24787300.990000013</v>
      </c>
      <c r="E304" s="705">
        <v>35.806593310550568</v>
      </c>
      <c r="F304" s="706">
        <v>95335.773038461586</v>
      </c>
      <c r="G304" s="690"/>
      <c r="H304" s="690"/>
      <c r="I304" s="690"/>
      <c r="J304" s="690"/>
      <c r="K304" s="690"/>
      <c r="L304" s="690"/>
      <c r="M304" s="690"/>
      <c r="N304" s="972"/>
      <c r="O304" s="690"/>
      <c r="P304" s="690"/>
      <c r="Q304" s="690"/>
      <c r="R304" s="690"/>
      <c r="S304" s="654"/>
      <c r="T304" s="654"/>
      <c r="U304" s="654"/>
      <c r="V304" s="654"/>
      <c r="W304" s="654"/>
      <c r="X304" s="654"/>
      <c r="Y304" s="654"/>
      <c r="Z304" s="654"/>
      <c r="AA304" s="654"/>
      <c r="AB304" s="654"/>
    </row>
    <row r="305" spans="2:28" ht="16.5" customHeight="1" x14ac:dyDescent="0.35">
      <c r="B305" s="696" t="s">
        <v>9</v>
      </c>
      <c r="C305" s="1255">
        <v>372</v>
      </c>
      <c r="D305" s="699">
        <v>1708666.5699999994</v>
      </c>
      <c r="E305" s="698">
        <v>2.4682610260796825</v>
      </c>
      <c r="F305" s="699">
        <v>4593.189704301074</v>
      </c>
      <c r="G305" s="690"/>
      <c r="H305" s="690"/>
      <c r="I305" s="690"/>
      <c r="J305" s="690"/>
      <c r="K305" s="690"/>
      <c r="L305" s="690"/>
      <c r="M305" s="690"/>
      <c r="N305" s="972"/>
      <c r="O305" s="690"/>
      <c r="P305" s="690"/>
      <c r="Q305" s="690"/>
      <c r="R305" s="690"/>
      <c r="S305" s="654"/>
      <c r="T305" s="654"/>
      <c r="U305" s="654"/>
      <c r="V305" s="654"/>
      <c r="W305" s="654"/>
      <c r="X305" s="654"/>
      <c r="Y305" s="654"/>
      <c r="Z305" s="654"/>
      <c r="AA305" s="654"/>
      <c r="AB305" s="654"/>
    </row>
    <row r="306" spans="2:28" ht="16.5" customHeight="1" x14ac:dyDescent="0.35">
      <c r="B306" s="704" t="s">
        <v>3</v>
      </c>
      <c r="C306" s="1257">
        <v>10</v>
      </c>
      <c r="D306" s="706">
        <v>6646960.6000000006</v>
      </c>
      <c r="E306" s="705">
        <v>9.6018931246880008</v>
      </c>
      <c r="F306" s="706">
        <v>664696.06000000006</v>
      </c>
      <c r="G306" s="690"/>
      <c r="H306" s="690"/>
      <c r="I306" s="690"/>
      <c r="J306" s="690"/>
      <c r="K306" s="690"/>
      <c r="L306" s="690"/>
      <c r="M306" s="690"/>
      <c r="N306" s="972"/>
      <c r="O306" s="690"/>
      <c r="P306" s="690"/>
      <c r="Q306" s="690"/>
      <c r="R306" s="690"/>
      <c r="S306" s="654"/>
      <c r="T306" s="654"/>
      <c r="U306" s="654"/>
      <c r="V306" s="654"/>
      <c r="W306" s="654"/>
      <c r="X306" s="654"/>
      <c r="Y306" s="654"/>
      <c r="Z306" s="654"/>
      <c r="AA306" s="654"/>
      <c r="AB306" s="654"/>
    </row>
    <row r="307" spans="2:28" ht="16.5" customHeight="1" x14ac:dyDescent="0.35">
      <c r="B307" s="707" t="s">
        <v>4</v>
      </c>
      <c r="C307" s="1258">
        <v>3454</v>
      </c>
      <c r="D307" s="710">
        <v>69225521.610000044</v>
      </c>
      <c r="E307" s="709">
        <v>100.00000000000001</v>
      </c>
      <c r="F307" s="710">
        <v>20042.131328894047</v>
      </c>
      <c r="G307" s="690"/>
      <c r="H307" s="690"/>
      <c r="I307" s="690"/>
      <c r="J307" s="690"/>
      <c r="K307" s="690"/>
      <c r="L307" s="690"/>
      <c r="M307" s="690"/>
      <c r="N307" s="972"/>
      <c r="O307" s="690"/>
      <c r="P307" s="690"/>
      <c r="Q307" s="690"/>
      <c r="R307" s="690"/>
      <c r="S307" s="654"/>
      <c r="T307" s="654"/>
      <c r="U307" s="654"/>
      <c r="V307" s="654"/>
      <c r="W307" s="654"/>
      <c r="X307" s="654"/>
      <c r="Y307" s="654"/>
      <c r="Z307" s="654"/>
      <c r="AA307" s="654"/>
      <c r="AB307" s="654"/>
    </row>
    <row r="308" spans="2:28" ht="16.5" customHeight="1" x14ac:dyDescent="0.35">
      <c r="B308" s="1067" t="s">
        <v>12478</v>
      </c>
      <c r="C308" s="693"/>
      <c r="D308" s="693"/>
      <c r="E308" s="693"/>
      <c r="F308" s="1227"/>
      <c r="G308" s="690"/>
      <c r="H308" s="749"/>
      <c r="I308" s="749"/>
      <c r="J308" s="749"/>
      <c r="K308" s="749"/>
      <c r="L308" s="749"/>
      <c r="M308" s="749"/>
      <c r="N308" s="978"/>
      <c r="O308" s="749"/>
      <c r="P308" s="749"/>
      <c r="Q308" s="749"/>
      <c r="R308" s="690"/>
      <c r="S308" s="654"/>
      <c r="T308" s="654"/>
      <c r="U308" s="654"/>
      <c r="V308" s="654"/>
      <c r="W308" s="654"/>
      <c r="X308" s="654"/>
      <c r="Y308" s="654"/>
      <c r="Z308" s="654"/>
      <c r="AA308" s="654"/>
      <c r="AB308" s="654"/>
    </row>
    <row r="309" spans="2:28" ht="16.5" customHeight="1" x14ac:dyDescent="0.35">
      <c r="B309" s="693"/>
      <c r="C309" s="693"/>
      <c r="D309" s="693"/>
      <c r="E309" s="693"/>
      <c r="F309" s="1227"/>
      <c r="G309" s="690"/>
      <c r="H309" s="749"/>
      <c r="I309" s="749"/>
      <c r="J309" s="749"/>
      <c r="K309" s="749"/>
      <c r="L309" s="749"/>
      <c r="M309" s="749"/>
      <c r="N309" s="978"/>
      <c r="O309" s="749"/>
      <c r="P309" s="749"/>
      <c r="Q309" s="749"/>
      <c r="R309" s="690"/>
      <c r="S309" s="654"/>
      <c r="T309" s="654"/>
      <c r="U309" s="654"/>
      <c r="V309" s="654"/>
      <c r="W309" s="654"/>
      <c r="X309" s="654"/>
      <c r="Y309" s="654"/>
      <c r="Z309" s="654"/>
      <c r="AA309" s="654"/>
      <c r="AB309" s="654"/>
    </row>
    <row r="310" spans="2:28" ht="16.5" customHeight="1" x14ac:dyDescent="0.35">
      <c r="B310" s="693"/>
      <c r="C310" s="693"/>
      <c r="D310" s="693"/>
      <c r="E310" s="693"/>
      <c r="F310" s="1227"/>
      <c r="G310" s="690"/>
      <c r="H310" s="749"/>
      <c r="I310" s="749"/>
      <c r="J310" s="749"/>
      <c r="K310" s="749"/>
      <c r="L310" s="749"/>
      <c r="M310" s="749"/>
      <c r="N310" s="978"/>
      <c r="O310" s="749"/>
      <c r="P310" s="749"/>
      <c r="Q310" s="749"/>
      <c r="R310" s="690"/>
      <c r="S310" s="654"/>
      <c r="T310" s="654"/>
      <c r="U310" s="654"/>
      <c r="V310" s="654"/>
      <c r="W310" s="654"/>
      <c r="X310" s="654"/>
      <c r="Y310" s="654"/>
      <c r="Z310" s="654"/>
      <c r="AA310" s="654"/>
      <c r="AB310" s="654"/>
    </row>
    <row r="311" spans="2:28" ht="16.5" customHeight="1" x14ac:dyDescent="0.35">
      <c r="B311" s="693"/>
      <c r="C311" s="693"/>
      <c r="D311" s="693"/>
      <c r="E311" s="693"/>
      <c r="F311" s="1227"/>
      <c r="G311" s="690"/>
      <c r="H311" s="749"/>
      <c r="I311" s="749"/>
      <c r="J311" s="749"/>
      <c r="K311" s="749"/>
      <c r="L311" s="749"/>
      <c r="M311" s="749"/>
      <c r="N311" s="978"/>
      <c r="O311" s="749"/>
      <c r="P311" s="749"/>
      <c r="Q311" s="749"/>
      <c r="R311" s="690"/>
      <c r="S311" s="654"/>
      <c r="T311" s="654"/>
      <c r="U311" s="654"/>
      <c r="V311" s="654"/>
      <c r="W311" s="654"/>
      <c r="X311" s="654"/>
      <c r="Y311" s="654"/>
      <c r="Z311" s="654"/>
      <c r="AA311" s="654"/>
      <c r="AB311" s="654"/>
    </row>
    <row r="312" spans="2:28" ht="16.5" customHeight="1" x14ac:dyDescent="0.35">
      <c r="B312" s="1426" t="s">
        <v>572</v>
      </c>
      <c r="C312" s="1426"/>
      <c r="D312" s="1426"/>
      <c r="E312" s="1426"/>
      <c r="F312" s="1426"/>
      <c r="G312" s="690"/>
      <c r="H312" s="749"/>
      <c r="I312" s="749"/>
      <c r="J312" s="749"/>
      <c r="K312" s="749"/>
      <c r="L312" s="749"/>
      <c r="M312" s="749"/>
      <c r="N312" s="978"/>
      <c r="O312" s="749"/>
      <c r="P312" s="749"/>
      <c r="Q312" s="749"/>
      <c r="R312" s="690"/>
      <c r="S312" s="654"/>
      <c r="T312" s="654"/>
      <c r="U312" s="654"/>
      <c r="V312" s="654"/>
      <c r="W312" s="654"/>
      <c r="X312" s="654"/>
      <c r="Y312" s="654"/>
      <c r="Z312" s="654"/>
      <c r="AA312" s="654"/>
      <c r="AB312" s="654"/>
    </row>
    <row r="313" spans="2:28" ht="16.5" customHeight="1" x14ac:dyDescent="0.35">
      <c r="B313" s="1423" t="s">
        <v>573</v>
      </c>
      <c r="C313" s="1423"/>
      <c r="D313" s="1423"/>
      <c r="E313" s="1423"/>
      <c r="F313" s="1423"/>
      <c r="G313" s="690"/>
      <c r="H313" s="749"/>
      <c r="I313" s="749"/>
      <c r="J313" s="749"/>
      <c r="K313" s="749"/>
      <c r="L313" s="749"/>
      <c r="M313" s="749"/>
      <c r="N313" s="978"/>
      <c r="O313" s="749"/>
      <c r="P313" s="749"/>
      <c r="Q313" s="749"/>
      <c r="R313" s="690"/>
      <c r="S313" s="654"/>
      <c r="T313" s="654"/>
      <c r="U313" s="654"/>
      <c r="V313" s="654"/>
      <c r="W313" s="654"/>
      <c r="X313" s="654"/>
      <c r="Y313" s="654"/>
      <c r="Z313" s="654"/>
      <c r="AA313" s="654"/>
      <c r="AB313" s="654"/>
    </row>
    <row r="314" spans="2:28" ht="16.5" customHeight="1" x14ac:dyDescent="0.35">
      <c r="B314" s="692" t="s">
        <v>12546</v>
      </c>
      <c r="C314" s="693"/>
      <c r="D314" s="693"/>
      <c r="E314" s="693"/>
      <c r="F314" s="1227"/>
      <c r="G314" s="690"/>
      <c r="H314" s="749"/>
      <c r="I314" s="749"/>
      <c r="J314" s="749"/>
      <c r="K314" s="749"/>
      <c r="L314" s="749"/>
      <c r="M314" s="749"/>
      <c r="N314" s="978"/>
      <c r="O314" s="749"/>
      <c r="P314" s="749"/>
      <c r="Q314" s="749"/>
      <c r="R314" s="690"/>
      <c r="S314" s="654"/>
      <c r="T314" s="654"/>
      <c r="U314" s="654"/>
      <c r="V314" s="654"/>
      <c r="W314" s="654"/>
      <c r="X314" s="654"/>
      <c r="Y314" s="654"/>
      <c r="Z314" s="654"/>
      <c r="AA314" s="654"/>
      <c r="AB314" s="654"/>
    </row>
    <row r="315" spans="2:28" ht="16.5" customHeight="1" x14ac:dyDescent="0.35">
      <c r="B315" s="694" t="s">
        <v>7</v>
      </c>
      <c r="C315" s="228" t="s">
        <v>12477</v>
      </c>
      <c r="D315" s="695" t="s">
        <v>109</v>
      </c>
      <c r="E315" s="695" t="s">
        <v>8</v>
      </c>
      <c r="F315" s="1228" t="s">
        <v>110</v>
      </c>
      <c r="G315" s="690"/>
      <c r="H315" s="749"/>
      <c r="I315" s="749"/>
      <c r="J315" s="749"/>
      <c r="K315" s="749"/>
      <c r="L315" s="749"/>
      <c r="M315" s="749"/>
      <c r="N315" s="978"/>
      <c r="O315" s="749"/>
      <c r="P315" s="749"/>
      <c r="Q315" s="749"/>
      <c r="R315" s="690"/>
      <c r="S315" s="654"/>
      <c r="T315" s="654"/>
      <c r="U315" s="654"/>
      <c r="V315" s="654"/>
      <c r="W315" s="654"/>
      <c r="X315" s="654"/>
      <c r="Y315" s="654"/>
      <c r="Z315" s="654"/>
      <c r="AA315" s="654"/>
      <c r="AB315" s="654"/>
    </row>
    <row r="316" spans="2:28" ht="16.5" customHeight="1" x14ac:dyDescent="0.35">
      <c r="B316" s="745" t="s">
        <v>517</v>
      </c>
      <c r="C316" s="1260">
        <v>9</v>
      </c>
      <c r="D316" s="750">
        <v>268864</v>
      </c>
      <c r="E316" s="746">
        <v>4.2322487208093076E-2</v>
      </c>
      <c r="F316" s="1037">
        <v>29873.777777777777</v>
      </c>
      <c r="G316" s="690"/>
      <c r="H316" s="749"/>
      <c r="I316" s="749"/>
      <c r="J316" s="749"/>
      <c r="K316" s="749"/>
      <c r="L316" s="749"/>
      <c r="M316" s="749"/>
      <c r="N316" s="978"/>
      <c r="O316" s="749"/>
      <c r="P316" s="749"/>
      <c r="Q316" s="749"/>
      <c r="R316" s="690"/>
      <c r="S316" s="654"/>
      <c r="T316" s="654"/>
      <c r="U316" s="654"/>
      <c r="V316" s="654"/>
      <c r="W316" s="654"/>
      <c r="X316" s="654"/>
      <c r="Y316" s="654"/>
      <c r="Z316" s="654"/>
      <c r="AA316" s="654"/>
      <c r="AB316" s="654"/>
    </row>
    <row r="317" spans="2:28" ht="16.5" customHeight="1" x14ac:dyDescent="0.35">
      <c r="B317" s="704" t="s">
        <v>510</v>
      </c>
      <c r="C317" s="1256">
        <v>25046</v>
      </c>
      <c r="D317" s="706">
        <v>529907029.84000218</v>
      </c>
      <c r="E317" s="705">
        <v>83.413857905417174</v>
      </c>
      <c r="F317" s="998">
        <v>21157.351666533665</v>
      </c>
      <c r="G317" s="690"/>
      <c r="H317" s="749"/>
      <c r="I317" s="749"/>
      <c r="J317" s="749"/>
      <c r="K317" s="749"/>
      <c r="L317" s="749"/>
      <c r="M317" s="749"/>
      <c r="N317" s="978"/>
      <c r="O317" s="749"/>
      <c r="P317" s="749"/>
      <c r="Q317" s="749"/>
      <c r="R317" s="690"/>
      <c r="S317" s="654"/>
      <c r="T317" s="654"/>
      <c r="U317" s="654"/>
      <c r="V317" s="654"/>
      <c r="W317" s="654"/>
      <c r="X317" s="654"/>
      <c r="Y317" s="654"/>
      <c r="Z317" s="654"/>
      <c r="AA317" s="654"/>
      <c r="AB317" s="654"/>
    </row>
    <row r="318" spans="2:28" ht="16.5" customHeight="1" x14ac:dyDescent="0.35">
      <c r="B318" s="696" t="s">
        <v>1</v>
      </c>
      <c r="C318" s="1261">
        <v>367</v>
      </c>
      <c r="D318" s="699">
        <v>9756209.0599999875</v>
      </c>
      <c r="E318" s="698">
        <v>1.535746820479243</v>
      </c>
      <c r="F318" s="697">
        <v>26583.675912806506</v>
      </c>
      <c r="G318" s="690"/>
      <c r="H318" s="749"/>
      <c r="I318" s="749"/>
      <c r="J318" s="749"/>
      <c r="K318" s="749"/>
      <c r="L318" s="749"/>
      <c r="M318" s="749"/>
      <c r="N318" s="978"/>
      <c r="O318" s="749"/>
      <c r="P318" s="749"/>
      <c r="Q318" s="749"/>
      <c r="R318" s="690"/>
      <c r="S318" s="654"/>
      <c r="T318" s="654"/>
      <c r="U318" s="654"/>
      <c r="V318" s="654"/>
      <c r="W318" s="654"/>
      <c r="X318" s="654"/>
      <c r="Y318" s="654"/>
      <c r="Z318" s="654"/>
      <c r="AA318" s="654"/>
      <c r="AB318" s="654"/>
    </row>
    <row r="319" spans="2:28" ht="16.5" customHeight="1" x14ac:dyDescent="0.35">
      <c r="B319" s="704" t="s">
        <v>511</v>
      </c>
      <c r="C319" s="1257">
        <v>2096</v>
      </c>
      <c r="D319" s="706">
        <v>85114085.529999971</v>
      </c>
      <c r="E319" s="705">
        <v>13.497999717596864</v>
      </c>
      <c r="F319" s="998">
        <v>40607.865233778612</v>
      </c>
      <c r="G319" s="690"/>
      <c r="H319" s="749"/>
      <c r="I319" s="749"/>
      <c r="J319" s="749"/>
      <c r="K319" s="749"/>
      <c r="L319" s="749"/>
      <c r="M319" s="749"/>
      <c r="N319" s="978"/>
      <c r="O319" s="749"/>
      <c r="P319" s="749"/>
      <c r="Q319" s="749"/>
      <c r="R319" s="690"/>
      <c r="S319" s="654"/>
      <c r="T319" s="654"/>
      <c r="U319" s="654"/>
      <c r="V319" s="654"/>
      <c r="W319" s="654"/>
      <c r="X319" s="654"/>
      <c r="Y319" s="654"/>
      <c r="Z319" s="654"/>
      <c r="AA319" s="654"/>
      <c r="AB319" s="654"/>
    </row>
    <row r="320" spans="2:28" ht="16.5" customHeight="1" x14ac:dyDescent="0.35">
      <c r="B320" s="696" t="s">
        <v>2</v>
      </c>
      <c r="C320" s="1261">
        <v>201</v>
      </c>
      <c r="D320" s="699">
        <v>9304098.1300000027</v>
      </c>
      <c r="E320" s="698">
        <v>1.4645790216978389</v>
      </c>
      <c r="F320" s="697">
        <v>46289.045422885589</v>
      </c>
      <c r="G320" s="690"/>
      <c r="H320" s="749"/>
      <c r="I320" s="749"/>
      <c r="J320" s="749"/>
      <c r="K320" s="749"/>
      <c r="L320" s="749"/>
      <c r="M320" s="749"/>
      <c r="N320" s="978"/>
      <c r="O320" s="749"/>
      <c r="P320" s="749"/>
      <c r="Q320" s="749"/>
      <c r="R320" s="690"/>
      <c r="S320" s="654"/>
      <c r="T320" s="654"/>
      <c r="U320" s="654"/>
      <c r="V320" s="654"/>
      <c r="W320" s="654"/>
      <c r="X320" s="654"/>
      <c r="Y320" s="654"/>
      <c r="Z320" s="654"/>
      <c r="AA320" s="654"/>
      <c r="AB320" s="654"/>
    </row>
    <row r="321" spans="2:28" ht="16.5" customHeight="1" x14ac:dyDescent="0.35">
      <c r="B321" s="704" t="s">
        <v>9</v>
      </c>
      <c r="C321" s="1256">
        <v>375</v>
      </c>
      <c r="D321" s="706">
        <v>892302.57</v>
      </c>
      <c r="E321" s="705">
        <v>0.14045935530444228</v>
      </c>
      <c r="F321" s="998">
        <v>2379.47352</v>
      </c>
      <c r="G321" s="690"/>
      <c r="H321" s="749"/>
      <c r="I321" s="749"/>
      <c r="J321" s="749"/>
      <c r="K321" s="749"/>
      <c r="L321" s="749"/>
      <c r="M321" s="749"/>
      <c r="N321" s="978"/>
      <c r="O321" s="749"/>
      <c r="P321" s="749"/>
      <c r="Q321" s="749"/>
      <c r="R321" s="690"/>
      <c r="S321" s="654"/>
      <c r="T321" s="654"/>
      <c r="U321" s="654"/>
      <c r="V321" s="654"/>
      <c r="W321" s="654"/>
      <c r="X321" s="654"/>
      <c r="Y321" s="654"/>
      <c r="Z321" s="654"/>
      <c r="AA321" s="654"/>
      <c r="AB321" s="654"/>
    </row>
    <row r="322" spans="2:28" ht="16.5" customHeight="1" x14ac:dyDescent="0.35">
      <c r="B322" s="696" t="s">
        <v>3</v>
      </c>
      <c r="C322" s="1261">
        <v>1</v>
      </c>
      <c r="D322" s="699">
        <v>31984.12</v>
      </c>
      <c r="E322" s="698">
        <v>5.0346922963361174E-3</v>
      </c>
      <c r="F322" s="697">
        <v>31984.12</v>
      </c>
      <c r="G322" s="690"/>
      <c r="H322" s="749"/>
      <c r="I322" s="749"/>
      <c r="J322" s="749"/>
      <c r="K322" s="749"/>
      <c r="L322" s="749"/>
      <c r="M322" s="749"/>
      <c r="N322" s="978"/>
      <c r="O322" s="749"/>
      <c r="P322" s="749"/>
      <c r="Q322" s="749"/>
      <c r="R322" s="690"/>
      <c r="S322" s="654"/>
      <c r="T322" s="654"/>
      <c r="U322" s="654"/>
      <c r="V322" s="654"/>
      <c r="W322" s="654"/>
      <c r="X322" s="654"/>
      <c r="Y322" s="654"/>
      <c r="Z322" s="654"/>
      <c r="AA322" s="654"/>
      <c r="AB322" s="654"/>
    </row>
    <row r="323" spans="2:28" ht="16.5" customHeight="1" x14ac:dyDescent="0.35">
      <c r="B323" s="707" t="s">
        <v>4</v>
      </c>
      <c r="C323" s="1258">
        <v>28095</v>
      </c>
      <c r="D323" s="710">
        <v>635274573.25000215</v>
      </c>
      <c r="E323" s="709">
        <v>100.10000000000001</v>
      </c>
      <c r="F323" s="708">
        <v>22611.659485673685</v>
      </c>
      <c r="G323" s="690"/>
      <c r="H323" s="749"/>
      <c r="I323" s="749"/>
      <c r="J323" s="749"/>
      <c r="K323" s="749"/>
      <c r="L323" s="749"/>
      <c r="M323" s="749"/>
      <c r="N323" s="978"/>
      <c r="O323" s="749"/>
      <c r="P323" s="749"/>
      <c r="Q323" s="749"/>
      <c r="R323" s="690"/>
      <c r="S323" s="654"/>
      <c r="T323" s="654"/>
      <c r="U323" s="654"/>
      <c r="V323" s="654"/>
      <c r="W323" s="654"/>
      <c r="X323" s="654"/>
      <c r="Y323" s="654"/>
      <c r="Z323" s="654"/>
      <c r="AA323" s="654"/>
      <c r="AB323" s="654"/>
    </row>
    <row r="324" spans="2:28" ht="16.5" customHeight="1" x14ac:dyDescent="0.35">
      <c r="B324" s="1067" t="s">
        <v>12478</v>
      </c>
      <c r="C324" s="693"/>
      <c r="D324" s="693"/>
      <c r="E324" s="693"/>
      <c r="F324" s="1227"/>
      <c r="G324" s="690"/>
      <c r="H324" s="690"/>
      <c r="I324" s="690"/>
      <c r="J324" s="690"/>
      <c r="K324" s="690"/>
      <c r="L324" s="690"/>
      <c r="M324" s="690"/>
      <c r="N324" s="972"/>
      <c r="O324" s="690"/>
      <c r="P324" s="690"/>
      <c r="Q324" s="690"/>
      <c r="R324" s="690"/>
      <c r="S324" s="654"/>
      <c r="T324" s="654"/>
      <c r="U324" s="654"/>
      <c r="V324" s="654"/>
      <c r="W324" s="654"/>
      <c r="X324" s="654"/>
      <c r="Y324" s="654"/>
      <c r="Z324" s="654"/>
      <c r="AA324" s="654"/>
      <c r="AB324" s="654"/>
    </row>
    <row r="325" spans="2:28" ht="16.5" customHeight="1" x14ac:dyDescent="0.35">
      <c r="B325" s="693"/>
      <c r="C325" s="693"/>
      <c r="D325" s="693"/>
      <c r="E325" s="693"/>
      <c r="F325" s="1227"/>
      <c r="G325" s="690"/>
      <c r="H325" s="690"/>
      <c r="I325" s="690"/>
      <c r="J325" s="690"/>
      <c r="K325" s="690"/>
      <c r="L325" s="690"/>
      <c r="M325" s="690"/>
      <c r="N325" s="972"/>
      <c r="O325" s="690"/>
      <c r="P325" s="690"/>
      <c r="Q325" s="690"/>
      <c r="R325" s="690"/>
      <c r="S325" s="654"/>
      <c r="T325" s="654"/>
      <c r="U325" s="654"/>
      <c r="V325" s="654"/>
      <c r="W325" s="654"/>
      <c r="X325" s="654"/>
      <c r="Y325" s="654"/>
      <c r="Z325" s="654"/>
      <c r="AA325" s="654"/>
      <c r="AB325" s="654"/>
    </row>
    <row r="326" spans="2:28" ht="16.5" customHeight="1" x14ac:dyDescent="0.35">
      <c r="B326" s="693"/>
      <c r="C326" s="693"/>
      <c r="D326" s="693"/>
      <c r="E326" s="693"/>
      <c r="F326" s="1227"/>
      <c r="G326" s="690"/>
      <c r="H326" s="690"/>
      <c r="I326" s="690"/>
      <c r="J326" s="690"/>
      <c r="K326" s="690"/>
      <c r="L326" s="690"/>
      <c r="M326" s="690"/>
      <c r="N326" s="972"/>
      <c r="O326" s="690"/>
      <c r="P326" s="690"/>
      <c r="Q326" s="690"/>
      <c r="R326" s="690"/>
      <c r="S326" s="654"/>
      <c r="T326" s="654"/>
      <c r="U326" s="654"/>
      <c r="V326" s="654"/>
      <c r="W326" s="654"/>
      <c r="X326" s="654"/>
      <c r="Y326" s="654"/>
      <c r="Z326" s="654"/>
      <c r="AA326" s="654"/>
      <c r="AB326" s="654"/>
    </row>
    <row r="327" spans="2:28" ht="16.5" customHeight="1" x14ac:dyDescent="0.35">
      <c r="B327" s="693"/>
      <c r="C327" s="693"/>
      <c r="D327" s="693"/>
      <c r="E327" s="693"/>
      <c r="F327" s="1227"/>
      <c r="G327" s="690"/>
      <c r="H327" s="690"/>
      <c r="I327" s="690"/>
      <c r="J327" s="690"/>
      <c r="K327" s="690"/>
      <c r="L327" s="690"/>
      <c r="M327" s="690"/>
      <c r="N327" s="972"/>
      <c r="O327" s="690"/>
      <c r="P327" s="690"/>
      <c r="Q327" s="690"/>
      <c r="R327" s="690"/>
      <c r="S327" s="654"/>
      <c r="T327" s="654"/>
      <c r="U327" s="654"/>
      <c r="V327" s="654"/>
      <c r="W327" s="654"/>
      <c r="X327" s="654"/>
      <c r="Y327" s="654"/>
      <c r="Z327" s="654"/>
      <c r="AA327" s="654"/>
      <c r="AB327" s="654"/>
    </row>
    <row r="328" spans="2:28" ht="16.5" customHeight="1" x14ac:dyDescent="0.35">
      <c r="B328" s="1426" t="s">
        <v>574</v>
      </c>
      <c r="C328" s="1426"/>
      <c r="D328" s="1426"/>
      <c r="E328" s="1426"/>
      <c r="F328" s="1426"/>
      <c r="G328" s="690"/>
      <c r="H328" s="690"/>
      <c r="I328" s="690"/>
      <c r="J328" s="690"/>
      <c r="K328" s="690"/>
      <c r="L328" s="690"/>
      <c r="M328" s="690"/>
      <c r="N328" s="972"/>
      <c r="O328" s="690"/>
      <c r="P328" s="690"/>
      <c r="Q328" s="690"/>
      <c r="R328" s="690"/>
      <c r="S328" s="654"/>
      <c r="T328" s="654"/>
      <c r="U328" s="654"/>
      <c r="V328" s="654"/>
      <c r="W328" s="654"/>
      <c r="X328" s="654"/>
      <c r="Y328" s="654"/>
      <c r="Z328" s="654"/>
      <c r="AA328" s="654"/>
      <c r="AB328" s="654"/>
    </row>
    <row r="329" spans="2:28" ht="16.5" customHeight="1" x14ac:dyDescent="0.35">
      <c r="B329" s="1423" t="s">
        <v>513</v>
      </c>
      <c r="C329" s="1423"/>
      <c r="D329" s="1423"/>
      <c r="E329" s="1423"/>
      <c r="F329" s="1423"/>
      <c r="G329" s="690"/>
      <c r="H329" s="717"/>
      <c r="I329" s="717"/>
      <c r="J329" s="717"/>
      <c r="K329" s="690"/>
      <c r="L329" s="690"/>
      <c r="M329" s="690"/>
      <c r="N329" s="972"/>
      <c r="O329" s="690"/>
      <c r="P329" s="690"/>
      <c r="Q329" s="690"/>
      <c r="R329" s="690"/>
      <c r="S329" s="654"/>
      <c r="T329" s="654"/>
      <c r="U329" s="654"/>
      <c r="V329" s="654"/>
      <c r="W329" s="654"/>
      <c r="X329" s="654"/>
      <c r="Y329" s="654"/>
      <c r="Z329" s="654"/>
      <c r="AA329" s="654"/>
      <c r="AB329" s="654"/>
    </row>
    <row r="330" spans="2:28" ht="16.5" customHeight="1" x14ac:dyDescent="0.35">
      <c r="B330" s="692" t="s">
        <v>12546</v>
      </c>
      <c r="C330" s="693"/>
      <c r="D330" s="693"/>
      <c r="E330" s="693"/>
      <c r="F330" s="1227"/>
      <c r="G330" s="690"/>
      <c r="H330" s="717"/>
      <c r="I330" s="717"/>
      <c r="J330" s="717"/>
      <c r="K330" s="690"/>
      <c r="L330" s="690"/>
      <c r="M330" s="690"/>
      <c r="N330" s="972"/>
      <c r="O330" s="690"/>
      <c r="P330" s="690"/>
      <c r="Q330" s="690"/>
      <c r="R330" s="690"/>
      <c r="S330" s="654"/>
      <c r="T330" s="654"/>
      <c r="U330" s="654"/>
      <c r="V330" s="654"/>
      <c r="W330" s="654"/>
      <c r="X330" s="654"/>
      <c r="Y330" s="654"/>
      <c r="Z330" s="654"/>
      <c r="AA330" s="654"/>
      <c r="AB330" s="654"/>
    </row>
    <row r="331" spans="2:28" ht="16.5" customHeight="1" x14ac:dyDescent="0.35">
      <c r="B331" s="694" t="s">
        <v>7</v>
      </c>
      <c r="C331" s="228" t="s">
        <v>12477</v>
      </c>
      <c r="D331" s="695" t="s">
        <v>109</v>
      </c>
      <c r="E331" s="695" t="s">
        <v>8</v>
      </c>
      <c r="F331" s="1228" t="s">
        <v>110</v>
      </c>
      <c r="G331" s="690"/>
      <c r="H331" s="717"/>
      <c r="I331" s="717"/>
      <c r="J331" s="717"/>
      <c r="K331" s="690"/>
      <c r="L331" s="690"/>
      <c r="M331" s="690"/>
      <c r="N331" s="972"/>
      <c r="O331" s="690"/>
      <c r="P331" s="690"/>
      <c r="Q331" s="690"/>
      <c r="R331" s="690"/>
      <c r="S331" s="654"/>
      <c r="T331" s="654"/>
      <c r="U331" s="654"/>
      <c r="V331" s="654"/>
      <c r="W331" s="654"/>
      <c r="X331" s="654"/>
      <c r="Y331" s="654"/>
      <c r="Z331" s="654"/>
      <c r="AA331" s="654"/>
      <c r="AB331" s="654"/>
    </row>
    <row r="332" spans="2:28" ht="16.5" customHeight="1" x14ac:dyDescent="0.35">
      <c r="B332" s="745" t="s">
        <v>517</v>
      </c>
      <c r="C332" s="1260">
        <v>1</v>
      </c>
      <c r="D332" s="750">
        <v>2616</v>
      </c>
      <c r="E332" s="746">
        <v>3.9621163013192785E-3</v>
      </c>
      <c r="F332" s="1037">
        <v>2616</v>
      </c>
      <c r="G332" s="690"/>
      <c r="H332" s="690"/>
      <c r="I332" s="690"/>
      <c r="J332" s="717"/>
      <c r="K332" s="690"/>
      <c r="L332" s="690"/>
      <c r="M332" s="690"/>
      <c r="N332" s="972"/>
      <c r="O332" s="690"/>
      <c r="P332" s="690"/>
      <c r="Q332" s="690"/>
      <c r="R332" s="690"/>
      <c r="S332" s="654"/>
      <c r="T332" s="654"/>
      <c r="U332" s="654"/>
      <c r="V332" s="654"/>
      <c r="W332" s="654"/>
      <c r="X332" s="654"/>
      <c r="Y332" s="654"/>
      <c r="Z332" s="654"/>
      <c r="AA332" s="654"/>
      <c r="AB332" s="654"/>
    </row>
    <row r="333" spans="2:28" ht="16.5" customHeight="1" x14ac:dyDescent="0.35">
      <c r="B333" s="704" t="s">
        <v>510</v>
      </c>
      <c r="C333" s="1256">
        <v>2430</v>
      </c>
      <c r="D333" s="706">
        <v>12484496.340000112</v>
      </c>
      <c r="E333" s="705">
        <v>18.908649259356007</v>
      </c>
      <c r="F333" s="998">
        <v>5137.6528148148609</v>
      </c>
      <c r="G333" s="690"/>
      <c r="H333" s="690"/>
      <c r="I333" s="690"/>
      <c r="J333" s="717"/>
      <c r="K333" s="690"/>
      <c r="L333" s="690"/>
      <c r="M333" s="690"/>
      <c r="N333" s="972"/>
      <c r="O333" s="690"/>
      <c r="P333" s="690"/>
      <c r="Q333" s="690"/>
      <c r="R333" s="690"/>
      <c r="S333" s="654"/>
      <c r="T333" s="654"/>
      <c r="U333" s="654"/>
      <c r="V333" s="654"/>
      <c r="W333" s="654"/>
      <c r="X333" s="654"/>
      <c r="Y333" s="654"/>
      <c r="Z333" s="654"/>
      <c r="AA333" s="654"/>
      <c r="AB333" s="654"/>
    </row>
    <row r="334" spans="2:28" ht="16.5" customHeight="1" x14ac:dyDescent="0.35">
      <c r="B334" s="696" t="s">
        <v>1</v>
      </c>
      <c r="C334" s="1261">
        <v>39</v>
      </c>
      <c r="D334" s="699">
        <v>935913.7699999999</v>
      </c>
      <c r="E334" s="698">
        <v>1.4175073412638308</v>
      </c>
      <c r="F334" s="697">
        <v>23997.788974358973</v>
      </c>
      <c r="G334" s="690"/>
      <c r="H334" s="690"/>
      <c r="I334" s="690"/>
      <c r="J334" s="717"/>
      <c r="K334" s="690"/>
      <c r="L334" s="690"/>
      <c r="M334" s="690"/>
      <c r="N334" s="972"/>
      <c r="O334" s="690"/>
      <c r="P334" s="690"/>
      <c r="Q334" s="690"/>
      <c r="R334" s="690"/>
      <c r="S334" s="654"/>
      <c r="T334" s="654"/>
      <c r="U334" s="654"/>
      <c r="V334" s="654"/>
      <c r="W334" s="654"/>
      <c r="X334" s="654"/>
      <c r="Y334" s="654"/>
      <c r="Z334" s="654"/>
      <c r="AA334" s="654"/>
      <c r="AB334" s="654"/>
    </row>
    <row r="335" spans="2:28" ht="16.5" customHeight="1" x14ac:dyDescent="0.35">
      <c r="B335" s="704" t="s">
        <v>511</v>
      </c>
      <c r="C335" s="1257">
        <v>629</v>
      </c>
      <c r="D335" s="706">
        <v>22926409.609999992</v>
      </c>
      <c r="E335" s="705">
        <v>34.723662556003035</v>
      </c>
      <c r="F335" s="998">
        <v>36448.981891891883</v>
      </c>
      <c r="G335" s="690"/>
      <c r="H335" s="690"/>
      <c r="I335" s="690"/>
      <c r="J335" s="690"/>
      <c r="K335" s="690"/>
      <c r="L335" s="690"/>
      <c r="M335" s="690"/>
      <c r="N335" s="972"/>
      <c r="O335" s="690"/>
      <c r="P335" s="690"/>
      <c r="Q335" s="690"/>
      <c r="R335" s="690"/>
      <c r="S335" s="654"/>
      <c r="T335" s="654"/>
      <c r="U335" s="654"/>
      <c r="V335" s="654"/>
      <c r="W335" s="654"/>
      <c r="X335" s="654"/>
      <c r="Y335" s="654"/>
      <c r="Z335" s="654"/>
      <c r="AA335" s="654"/>
      <c r="AB335" s="654"/>
    </row>
    <row r="336" spans="2:28" ht="16.5" customHeight="1" x14ac:dyDescent="0.35">
      <c r="B336" s="696" t="s">
        <v>2</v>
      </c>
      <c r="C336" s="1261">
        <v>333</v>
      </c>
      <c r="D336" s="699">
        <v>26440920.510000017</v>
      </c>
      <c r="E336" s="698">
        <v>40.146636916880091</v>
      </c>
      <c r="F336" s="697">
        <v>79402.163693693743</v>
      </c>
      <c r="G336" s="690"/>
      <c r="H336" s="690"/>
      <c r="I336" s="690"/>
      <c r="J336" s="690"/>
      <c r="K336" s="690"/>
      <c r="L336" s="690"/>
      <c r="M336" s="690"/>
      <c r="N336" s="972"/>
      <c r="O336" s="690"/>
      <c r="P336" s="690"/>
      <c r="Q336" s="690"/>
      <c r="R336" s="690"/>
      <c r="S336" s="654"/>
      <c r="T336" s="654"/>
      <c r="U336" s="654"/>
      <c r="V336" s="654"/>
      <c r="W336" s="654"/>
      <c r="X336" s="654"/>
      <c r="Y336" s="654"/>
      <c r="Z336" s="654"/>
      <c r="AA336" s="654"/>
      <c r="AB336" s="654"/>
    </row>
    <row r="337" spans="2:28" ht="16.5" customHeight="1" x14ac:dyDescent="0.35">
      <c r="B337" s="704" t="s">
        <v>9</v>
      </c>
      <c r="C337" s="1256">
        <v>698</v>
      </c>
      <c r="D337" s="706">
        <v>2771958.4000000036</v>
      </c>
      <c r="E337" s="705">
        <v>4.1983262856341437</v>
      </c>
      <c r="F337" s="998">
        <v>3971.2871060171974</v>
      </c>
      <c r="G337" s="690"/>
      <c r="H337" s="690"/>
      <c r="I337" s="690"/>
      <c r="J337" s="690"/>
      <c r="K337" s="690"/>
      <c r="L337" s="690"/>
      <c r="M337" s="690"/>
      <c r="N337" s="972"/>
      <c r="O337" s="690"/>
      <c r="P337" s="690"/>
      <c r="Q337" s="690"/>
      <c r="R337" s="690"/>
      <c r="S337" s="654"/>
      <c r="T337" s="654"/>
      <c r="U337" s="654"/>
      <c r="V337" s="654"/>
      <c r="W337" s="654"/>
      <c r="X337" s="654"/>
      <c r="Y337" s="654"/>
      <c r="Z337" s="654"/>
      <c r="AA337" s="654"/>
      <c r="AB337" s="654"/>
    </row>
    <row r="338" spans="2:28" ht="16.5" customHeight="1" x14ac:dyDescent="0.35">
      <c r="B338" s="696" t="s">
        <v>3</v>
      </c>
      <c r="C338" s="1261">
        <v>3</v>
      </c>
      <c r="D338" s="699">
        <v>463006.20999999996</v>
      </c>
      <c r="E338" s="698">
        <v>0.70125552456156615</v>
      </c>
      <c r="F338" s="697">
        <v>154335.40333333332</v>
      </c>
      <c r="G338" s="690"/>
      <c r="H338" s="690"/>
      <c r="I338" s="690"/>
      <c r="J338" s="690"/>
      <c r="K338" s="690"/>
      <c r="L338" s="690"/>
      <c r="M338" s="690"/>
      <c r="N338" s="972"/>
      <c r="O338" s="690"/>
      <c r="P338" s="690"/>
      <c r="Q338" s="690"/>
      <c r="R338" s="690"/>
      <c r="S338" s="654"/>
      <c r="T338" s="654"/>
      <c r="U338" s="654"/>
      <c r="V338" s="654"/>
      <c r="W338" s="654"/>
      <c r="X338" s="654"/>
      <c r="Y338" s="654"/>
      <c r="Z338" s="654"/>
      <c r="AA338" s="654"/>
      <c r="AB338" s="654"/>
    </row>
    <row r="339" spans="2:28" ht="16.5" customHeight="1" x14ac:dyDescent="0.35">
      <c r="B339" s="707" t="s">
        <v>4</v>
      </c>
      <c r="C339" s="1258">
        <v>4133</v>
      </c>
      <c r="D339" s="710">
        <v>66025320.84000013</v>
      </c>
      <c r="E339" s="709">
        <v>100.09603788369866</v>
      </c>
      <c r="F339" s="708">
        <v>15975.156264214887</v>
      </c>
      <c r="G339" s="690"/>
      <c r="H339" s="690"/>
      <c r="I339" s="690"/>
      <c r="J339" s="690"/>
      <c r="K339" s="690"/>
      <c r="L339" s="690"/>
      <c r="M339" s="690"/>
      <c r="N339" s="972"/>
      <c r="O339" s="690"/>
      <c r="P339" s="690"/>
      <c r="Q339" s="690"/>
      <c r="R339" s="690"/>
      <c r="S339" s="654"/>
      <c r="T339" s="654"/>
      <c r="U339" s="654"/>
      <c r="V339" s="654"/>
      <c r="W339" s="654"/>
      <c r="X339" s="654"/>
      <c r="Y339" s="654"/>
      <c r="Z339" s="654"/>
      <c r="AA339" s="654"/>
      <c r="AB339" s="654"/>
    </row>
    <row r="340" spans="2:28" ht="16.5" customHeight="1" x14ac:dyDescent="0.35">
      <c r="B340" s="1067" t="s">
        <v>12478</v>
      </c>
      <c r="C340" s="693"/>
      <c r="D340" s="693"/>
      <c r="E340" s="693"/>
      <c r="F340" s="1227"/>
      <c r="G340" s="690"/>
      <c r="H340" s="690"/>
      <c r="I340" s="690"/>
      <c r="J340" s="690"/>
      <c r="K340" s="690"/>
      <c r="L340" s="690"/>
      <c r="M340" s="690"/>
      <c r="N340" s="972"/>
      <c r="O340" s="690"/>
      <c r="P340" s="690"/>
      <c r="Q340" s="690"/>
      <c r="R340" s="690"/>
      <c r="S340" s="654"/>
      <c r="T340" s="654"/>
      <c r="U340" s="654"/>
      <c r="V340" s="654"/>
      <c r="W340" s="654"/>
      <c r="X340" s="654"/>
      <c r="Y340" s="654"/>
      <c r="Z340" s="654"/>
      <c r="AA340" s="654"/>
      <c r="AB340" s="654"/>
    </row>
    <row r="341" spans="2:28" ht="16.5" customHeight="1" x14ac:dyDescent="0.35">
      <c r="B341" s="693"/>
      <c r="C341" s="693"/>
      <c r="D341" s="693"/>
      <c r="E341" s="693"/>
      <c r="F341" s="1227"/>
      <c r="G341" s="690"/>
      <c r="H341" s="690"/>
      <c r="I341" s="690"/>
      <c r="J341" s="690"/>
      <c r="K341" s="690"/>
      <c r="L341" s="690"/>
      <c r="M341" s="690"/>
      <c r="N341" s="972"/>
      <c r="O341" s="690"/>
      <c r="P341" s="690"/>
      <c r="Q341" s="690"/>
      <c r="R341" s="690"/>
      <c r="S341" s="654"/>
      <c r="T341" s="654"/>
      <c r="U341" s="654"/>
      <c r="V341" s="654"/>
      <c r="W341" s="654"/>
      <c r="X341" s="654"/>
      <c r="Y341" s="654"/>
      <c r="Z341" s="654"/>
      <c r="AA341" s="654"/>
      <c r="AB341" s="654"/>
    </row>
    <row r="342" spans="2:28" ht="16.5" customHeight="1" x14ac:dyDescent="0.35">
      <c r="B342" s="693"/>
      <c r="C342" s="693"/>
      <c r="D342" s="693"/>
      <c r="E342" s="693"/>
      <c r="F342" s="1227"/>
      <c r="G342" s="690"/>
      <c r="H342" s="690"/>
      <c r="I342" s="690"/>
      <c r="J342" s="690"/>
      <c r="K342" s="690"/>
      <c r="L342" s="690"/>
      <c r="M342" s="690"/>
      <c r="N342" s="972"/>
      <c r="O342" s="690"/>
      <c r="P342" s="690"/>
      <c r="Q342" s="690"/>
      <c r="R342" s="690"/>
      <c r="S342" s="654"/>
      <c r="T342" s="654"/>
      <c r="U342" s="654"/>
      <c r="V342" s="654"/>
      <c r="W342" s="654"/>
      <c r="X342" s="654"/>
      <c r="Y342" s="654"/>
      <c r="Z342" s="654"/>
      <c r="AA342" s="654"/>
      <c r="AB342" s="654"/>
    </row>
    <row r="343" spans="2:28" ht="16.5" customHeight="1" x14ac:dyDescent="0.35">
      <c r="B343" s="693"/>
      <c r="C343" s="693"/>
      <c r="D343" s="693"/>
      <c r="E343" s="693"/>
      <c r="F343" s="1227"/>
      <c r="G343" s="690"/>
      <c r="H343" s="690"/>
      <c r="I343" s="690"/>
      <c r="J343" s="690"/>
      <c r="K343" s="690"/>
      <c r="L343" s="690"/>
      <c r="M343" s="690"/>
      <c r="N343" s="972"/>
      <c r="O343" s="690"/>
      <c r="P343" s="690"/>
      <c r="Q343" s="690"/>
      <c r="R343" s="690"/>
      <c r="S343" s="654"/>
      <c r="T343" s="654"/>
      <c r="U343" s="654"/>
      <c r="V343" s="654"/>
      <c r="W343" s="654"/>
      <c r="X343" s="654"/>
      <c r="Y343" s="654"/>
      <c r="Z343" s="654"/>
      <c r="AA343" s="654"/>
      <c r="AB343" s="654"/>
    </row>
    <row r="344" spans="2:28" ht="16.5" customHeight="1" x14ac:dyDescent="0.35">
      <c r="B344" s="1426" t="s">
        <v>575</v>
      </c>
      <c r="C344" s="1426"/>
      <c r="D344" s="1426"/>
      <c r="E344" s="1426"/>
      <c r="F344" s="1426"/>
      <c r="G344" s="690"/>
      <c r="H344" s="690"/>
      <c r="I344" s="690"/>
      <c r="J344" s="690"/>
      <c r="K344" s="690"/>
      <c r="L344" s="690"/>
      <c r="M344" s="690"/>
      <c r="N344" s="972"/>
      <c r="O344" s="690"/>
      <c r="P344" s="690"/>
      <c r="Q344" s="690"/>
      <c r="R344" s="690"/>
      <c r="S344" s="654"/>
      <c r="T344" s="654"/>
      <c r="U344" s="654"/>
      <c r="V344" s="654"/>
      <c r="W344" s="654"/>
      <c r="X344" s="654"/>
      <c r="Y344" s="654"/>
      <c r="Z344" s="654"/>
      <c r="AA344" s="654"/>
      <c r="AB344" s="654"/>
    </row>
    <row r="345" spans="2:28" ht="16.5" customHeight="1" x14ac:dyDescent="0.35">
      <c r="B345" s="1423" t="s">
        <v>576</v>
      </c>
      <c r="C345" s="1423"/>
      <c r="D345" s="1423"/>
      <c r="E345" s="1423"/>
      <c r="F345" s="1423"/>
      <c r="G345" s="690"/>
      <c r="H345" s="690"/>
      <c r="I345" s="690"/>
      <c r="J345" s="690"/>
      <c r="K345" s="690"/>
      <c r="L345" s="690"/>
      <c r="M345" s="690"/>
      <c r="N345" s="972"/>
      <c r="O345" s="690"/>
      <c r="P345" s="690"/>
      <c r="Q345" s="690"/>
      <c r="R345" s="690"/>
      <c r="S345" s="654"/>
      <c r="T345" s="654"/>
      <c r="U345" s="654"/>
      <c r="V345" s="654"/>
      <c r="W345" s="654"/>
      <c r="X345" s="654"/>
      <c r="Y345" s="654"/>
      <c r="Z345" s="654"/>
      <c r="AA345" s="654"/>
      <c r="AB345" s="654"/>
    </row>
    <row r="346" spans="2:28" ht="16.5" customHeight="1" x14ac:dyDescent="0.35">
      <c r="B346" s="692" t="s">
        <v>12546</v>
      </c>
      <c r="C346" s="693"/>
      <c r="D346" s="693"/>
      <c r="E346" s="693"/>
      <c r="F346" s="1227"/>
      <c r="G346" s="690"/>
      <c r="H346" s="690"/>
      <c r="I346" s="690"/>
      <c r="J346" s="690"/>
      <c r="K346" s="690"/>
      <c r="L346" s="690"/>
      <c r="M346" s="690"/>
      <c r="N346" s="972"/>
      <c r="O346" s="690"/>
      <c r="P346" s="690"/>
      <c r="Q346" s="690"/>
      <c r="R346" s="690"/>
      <c r="S346" s="654"/>
      <c r="T346" s="654"/>
      <c r="U346" s="654"/>
      <c r="V346" s="654"/>
      <c r="W346" s="654"/>
      <c r="X346" s="654"/>
      <c r="Y346" s="654"/>
      <c r="Z346" s="654"/>
      <c r="AA346" s="654"/>
      <c r="AB346" s="654"/>
    </row>
    <row r="347" spans="2:28" ht="16.5" customHeight="1" x14ac:dyDescent="0.35">
      <c r="B347" s="694" t="s">
        <v>7</v>
      </c>
      <c r="C347" s="228" t="s">
        <v>12477</v>
      </c>
      <c r="D347" s="695" t="s">
        <v>109</v>
      </c>
      <c r="E347" s="695" t="s">
        <v>8</v>
      </c>
      <c r="F347" s="1228" t="s">
        <v>110</v>
      </c>
      <c r="G347" s="690"/>
      <c r="H347" s="690"/>
      <c r="I347" s="690"/>
      <c r="J347" s="690"/>
      <c r="K347" s="690"/>
      <c r="L347" s="690"/>
      <c r="M347" s="690"/>
      <c r="N347" s="972"/>
      <c r="O347" s="690"/>
      <c r="P347" s="690"/>
      <c r="Q347" s="690"/>
      <c r="R347" s="690"/>
      <c r="S347" s="654"/>
      <c r="T347" s="654"/>
      <c r="U347" s="654"/>
      <c r="V347" s="654"/>
      <c r="W347" s="654"/>
      <c r="X347" s="654"/>
      <c r="Y347" s="654"/>
      <c r="Z347" s="654"/>
      <c r="AA347" s="654"/>
      <c r="AB347" s="654"/>
    </row>
    <row r="348" spans="2:28" ht="16.5" customHeight="1" x14ac:dyDescent="0.35">
      <c r="B348" s="745" t="s">
        <v>517</v>
      </c>
      <c r="C348" s="1260">
        <v>13</v>
      </c>
      <c r="D348" s="750">
        <v>372812.58000000007</v>
      </c>
      <c r="E348" s="746">
        <v>0.13517879398387328</v>
      </c>
      <c r="F348" s="1037">
        <v>28677.890769230777</v>
      </c>
      <c r="G348" s="690"/>
      <c r="H348" s="690"/>
      <c r="I348" s="690"/>
      <c r="J348" s="690"/>
      <c r="K348" s="690"/>
      <c r="L348" s="690"/>
      <c r="M348" s="690"/>
      <c r="N348" s="972"/>
      <c r="O348" s="690"/>
      <c r="P348" s="690"/>
      <c r="Q348" s="690"/>
      <c r="R348" s="690"/>
      <c r="S348" s="654"/>
      <c r="T348" s="654"/>
      <c r="U348" s="654"/>
      <c r="V348" s="654"/>
      <c r="W348" s="654"/>
      <c r="X348" s="654"/>
      <c r="Y348" s="654"/>
      <c r="Z348" s="654"/>
      <c r="AA348" s="654"/>
      <c r="AB348" s="654"/>
    </row>
    <row r="349" spans="2:28" ht="16.5" customHeight="1" x14ac:dyDescent="0.35">
      <c r="B349" s="704" t="s">
        <v>510</v>
      </c>
      <c r="C349" s="1256">
        <v>14842</v>
      </c>
      <c r="D349" s="1249">
        <v>128600368.90999916</v>
      </c>
      <c r="E349" s="705">
        <v>46.629442534194723</v>
      </c>
      <c r="F349" s="998">
        <v>8664.6253139738019</v>
      </c>
      <c r="G349" s="690"/>
      <c r="H349" s="690"/>
      <c r="I349" s="690"/>
      <c r="J349" s="690"/>
      <c r="K349" s="690"/>
      <c r="L349" s="690"/>
      <c r="M349" s="690"/>
      <c r="N349" s="972"/>
      <c r="O349" s="690"/>
      <c r="P349" s="690"/>
      <c r="Q349" s="690"/>
      <c r="R349" s="690"/>
      <c r="S349" s="654"/>
      <c r="T349" s="654"/>
      <c r="U349" s="654"/>
      <c r="V349" s="654"/>
      <c r="W349" s="654"/>
      <c r="X349" s="654"/>
      <c r="Y349" s="654"/>
      <c r="Z349" s="654"/>
      <c r="AA349" s="654"/>
      <c r="AB349" s="654"/>
    </row>
    <row r="350" spans="2:28" ht="16.5" customHeight="1" x14ac:dyDescent="0.35">
      <c r="B350" s="696" t="s">
        <v>1</v>
      </c>
      <c r="C350" s="1261">
        <v>254</v>
      </c>
      <c r="D350" s="699">
        <v>6451394.7900000019</v>
      </c>
      <c r="E350" s="698">
        <v>2.3392230144863766</v>
      </c>
      <c r="F350" s="697">
        <v>25399.192086614181</v>
      </c>
      <c r="G350" s="690"/>
      <c r="H350" s="691"/>
      <c r="I350" s="691"/>
      <c r="J350" s="691"/>
      <c r="K350" s="691"/>
      <c r="L350" s="691"/>
      <c r="M350" s="691"/>
      <c r="N350" s="984"/>
      <c r="O350" s="691"/>
      <c r="P350" s="691"/>
      <c r="Q350" s="691"/>
      <c r="R350" s="691"/>
      <c r="S350" s="654"/>
      <c r="T350" s="654"/>
      <c r="U350" s="654"/>
      <c r="V350" s="654"/>
      <c r="W350" s="654"/>
      <c r="X350" s="654"/>
      <c r="Y350" s="654"/>
      <c r="Z350" s="654"/>
      <c r="AA350" s="654"/>
      <c r="AB350" s="654"/>
    </row>
    <row r="351" spans="2:28" ht="16.5" customHeight="1" x14ac:dyDescent="0.35">
      <c r="B351" s="704" t="s">
        <v>511</v>
      </c>
      <c r="C351" s="1257">
        <v>3183</v>
      </c>
      <c r="D351" s="706">
        <v>63953876.439999953</v>
      </c>
      <c r="E351" s="705">
        <v>23.189152811723353</v>
      </c>
      <c r="F351" s="998">
        <v>20092.326874018207</v>
      </c>
      <c r="G351" s="690"/>
      <c r="H351" s="754"/>
      <c r="I351" s="754"/>
      <c r="J351" s="754"/>
      <c r="K351" s="754"/>
      <c r="L351" s="754"/>
      <c r="M351" s="754"/>
      <c r="N351" s="980"/>
      <c r="O351" s="754"/>
      <c r="P351" s="754"/>
      <c r="Q351" s="754"/>
      <c r="R351" s="754"/>
      <c r="S351" s="654"/>
      <c r="T351" s="654"/>
      <c r="U351" s="654"/>
      <c r="V351" s="654"/>
      <c r="W351" s="654"/>
      <c r="X351" s="654"/>
      <c r="Y351" s="654"/>
      <c r="Z351" s="654"/>
      <c r="AA351" s="654"/>
      <c r="AB351" s="654"/>
    </row>
    <row r="352" spans="2:28" ht="16.5" customHeight="1" x14ac:dyDescent="0.35">
      <c r="B352" s="696" t="s">
        <v>2</v>
      </c>
      <c r="C352" s="1261">
        <v>562</v>
      </c>
      <c r="D352" s="699">
        <v>38296562.109999999</v>
      </c>
      <c r="E352" s="698">
        <v>13.886020369157864</v>
      </c>
      <c r="F352" s="697">
        <v>68143.34895017794</v>
      </c>
      <c r="G352" s="690"/>
      <c r="H352" s="690"/>
      <c r="I352" s="690"/>
      <c r="J352" s="690"/>
      <c r="K352" s="690"/>
      <c r="L352" s="690"/>
      <c r="M352" s="690"/>
      <c r="N352" s="972"/>
      <c r="O352" s="690"/>
      <c r="P352" s="690"/>
      <c r="Q352" s="690"/>
      <c r="R352" s="690"/>
      <c r="S352" s="654"/>
      <c r="T352" s="654"/>
      <c r="U352" s="654"/>
      <c r="V352" s="654"/>
      <c r="W352" s="654"/>
      <c r="X352" s="654"/>
      <c r="Y352" s="654"/>
      <c r="Z352" s="654"/>
      <c r="AA352" s="654"/>
      <c r="AB352" s="654"/>
    </row>
    <row r="353" spans="2:28" ht="16.5" customHeight="1" x14ac:dyDescent="0.35">
      <c r="B353" s="704" t="s">
        <v>9</v>
      </c>
      <c r="C353" s="1256">
        <v>6782</v>
      </c>
      <c r="D353" s="706">
        <v>29035180.799999952</v>
      </c>
      <c r="E353" s="705">
        <v>10.627919212510761</v>
      </c>
      <c r="F353" s="998">
        <v>4281.2121498083088</v>
      </c>
      <c r="G353" s="690"/>
      <c r="H353" s="690"/>
      <c r="I353" s="690"/>
      <c r="J353" s="690"/>
      <c r="K353" s="690"/>
      <c r="L353" s="690"/>
      <c r="M353" s="690"/>
      <c r="N353" s="972"/>
      <c r="O353" s="690"/>
      <c r="P353" s="690"/>
      <c r="Q353" s="690"/>
      <c r="R353" s="690"/>
      <c r="S353" s="654"/>
      <c r="T353" s="654"/>
      <c r="U353" s="654"/>
      <c r="V353" s="654"/>
      <c r="W353" s="654"/>
      <c r="X353" s="654"/>
      <c r="Y353" s="654"/>
      <c r="Z353" s="654"/>
      <c r="AA353" s="654"/>
      <c r="AB353" s="654"/>
    </row>
    <row r="354" spans="2:28" ht="16.5" customHeight="1" x14ac:dyDescent="0.35">
      <c r="B354" s="696" t="s">
        <v>3</v>
      </c>
      <c r="C354" s="1261">
        <v>14</v>
      </c>
      <c r="D354" s="699">
        <v>9082011.870000001</v>
      </c>
      <c r="E354" s="698">
        <v>3.2930632639430288</v>
      </c>
      <c r="F354" s="697">
        <v>648715.1335714286</v>
      </c>
      <c r="G354" s="690"/>
      <c r="H354" s="690"/>
      <c r="I354" s="690"/>
      <c r="J354" s="690"/>
      <c r="K354" s="690"/>
      <c r="L354" s="690"/>
      <c r="M354" s="690"/>
      <c r="N354" s="972"/>
      <c r="O354" s="690"/>
      <c r="P354" s="690"/>
      <c r="Q354" s="690"/>
      <c r="R354" s="690"/>
      <c r="S354" s="654"/>
      <c r="T354" s="654"/>
      <c r="U354" s="654"/>
      <c r="V354" s="654"/>
      <c r="W354" s="654"/>
      <c r="X354" s="654"/>
      <c r="Y354" s="654"/>
      <c r="Z354" s="654"/>
      <c r="AA354" s="654"/>
      <c r="AB354" s="654"/>
    </row>
    <row r="355" spans="2:28" ht="16.5" customHeight="1" x14ac:dyDescent="0.35">
      <c r="B355" s="707" t="s">
        <v>4</v>
      </c>
      <c r="C355" s="1258">
        <v>25650</v>
      </c>
      <c r="D355" s="710">
        <v>275792207.49999911</v>
      </c>
      <c r="E355" s="709">
        <v>100.09999999999998</v>
      </c>
      <c r="F355" s="708">
        <v>10752.132846003864</v>
      </c>
      <c r="G355" s="690"/>
      <c r="H355" s="690"/>
      <c r="I355" s="690"/>
      <c r="J355" s="690"/>
      <c r="K355" s="690"/>
      <c r="L355" s="690"/>
      <c r="M355" s="690"/>
      <c r="N355" s="972"/>
      <c r="O355" s="690"/>
      <c r="P355" s="690"/>
      <c r="Q355" s="690"/>
      <c r="R355" s="690"/>
      <c r="S355" s="654"/>
      <c r="T355" s="654"/>
      <c r="U355" s="654"/>
      <c r="V355" s="654"/>
      <c r="W355" s="654"/>
      <c r="X355" s="654"/>
      <c r="Y355" s="654"/>
      <c r="Z355" s="654"/>
      <c r="AA355" s="654"/>
      <c r="AB355" s="654"/>
    </row>
    <row r="356" spans="2:28" ht="16.5" customHeight="1" x14ac:dyDescent="0.35">
      <c r="B356" s="1067" t="s">
        <v>12478</v>
      </c>
      <c r="C356" s="693"/>
      <c r="D356" s="693"/>
      <c r="E356" s="693"/>
      <c r="F356" s="1227"/>
      <c r="G356" s="753"/>
      <c r="H356" s="753"/>
      <c r="I356" s="753"/>
      <c r="J356" s="753"/>
      <c r="K356" s="753"/>
      <c r="L356" s="753"/>
      <c r="M356" s="753"/>
      <c r="N356" s="753"/>
      <c r="O356" s="753"/>
      <c r="P356" s="753"/>
      <c r="Q356" s="753"/>
      <c r="R356" s="753"/>
      <c r="S356" s="654"/>
      <c r="T356" s="654"/>
      <c r="U356" s="654"/>
      <c r="V356" s="654"/>
      <c r="W356" s="654"/>
      <c r="X356" s="654"/>
      <c r="Y356" s="654"/>
      <c r="Z356" s="654"/>
      <c r="AA356" s="654"/>
      <c r="AB356" s="654"/>
    </row>
    <row r="357" spans="2:28" ht="16.5" customHeight="1" x14ac:dyDescent="0.35">
      <c r="B357" s="693"/>
      <c r="C357" s="693"/>
      <c r="D357" s="693"/>
      <c r="E357" s="693"/>
      <c r="F357" s="1227"/>
      <c r="G357" s="753"/>
      <c r="H357" s="753"/>
      <c r="I357" s="753"/>
      <c r="J357" s="753"/>
      <c r="K357" s="753"/>
      <c r="L357" s="753"/>
      <c r="M357" s="753"/>
      <c r="N357" s="753"/>
      <c r="O357" s="753"/>
      <c r="P357" s="753"/>
      <c r="Q357" s="753"/>
      <c r="R357" s="753"/>
      <c r="S357" s="654"/>
      <c r="T357" s="654"/>
      <c r="U357" s="654"/>
      <c r="V357" s="654"/>
      <c r="W357" s="654"/>
      <c r="X357" s="654"/>
      <c r="Y357" s="654"/>
      <c r="Z357" s="654"/>
      <c r="AA357" s="654"/>
      <c r="AB357" s="654"/>
    </row>
    <row r="358" spans="2:28" ht="16.5" customHeight="1" x14ac:dyDescent="0.35">
      <c r="B358" s="693"/>
      <c r="C358" s="693"/>
      <c r="D358" s="693"/>
      <c r="E358" s="693"/>
      <c r="F358" s="1227"/>
      <c r="G358" s="753"/>
      <c r="H358" s="753"/>
      <c r="I358" s="753"/>
      <c r="J358" s="753"/>
      <c r="K358" s="753"/>
      <c r="L358" s="753"/>
      <c r="M358" s="753"/>
      <c r="N358" s="753"/>
      <c r="O358" s="753"/>
      <c r="P358" s="753"/>
      <c r="Q358" s="753"/>
      <c r="R358" s="753"/>
      <c r="S358" s="654"/>
      <c r="T358" s="654"/>
      <c r="U358" s="654"/>
      <c r="V358" s="654"/>
      <c r="W358" s="654"/>
      <c r="X358" s="654"/>
      <c r="Y358" s="654"/>
      <c r="Z358" s="654"/>
      <c r="AA358" s="654"/>
      <c r="AB358" s="654"/>
    </row>
    <row r="359" spans="2:28" ht="16.5" customHeight="1" x14ac:dyDescent="0.35">
      <c r="B359" s="693"/>
      <c r="C359" s="693"/>
      <c r="D359" s="693"/>
      <c r="E359" s="693"/>
      <c r="F359" s="1227"/>
      <c r="G359" s="690"/>
      <c r="H359" s="690"/>
      <c r="I359" s="690"/>
      <c r="J359" s="690"/>
      <c r="K359" s="690"/>
      <c r="L359" s="690"/>
      <c r="M359" s="690"/>
      <c r="N359" s="972"/>
      <c r="O359" s="690"/>
      <c r="P359" s="690"/>
      <c r="Q359" s="690"/>
      <c r="R359" s="690"/>
      <c r="S359" s="654"/>
      <c r="T359" s="654"/>
      <c r="U359" s="654"/>
      <c r="V359" s="654"/>
      <c r="W359" s="654"/>
      <c r="X359" s="654"/>
      <c r="Y359" s="654"/>
      <c r="Z359" s="654"/>
      <c r="AA359" s="654"/>
      <c r="AB359" s="654"/>
    </row>
    <row r="360" spans="2:28" ht="16.5" customHeight="1" x14ac:dyDescent="0.35">
      <c r="B360" s="1426" t="s">
        <v>577</v>
      </c>
      <c r="C360" s="1426"/>
      <c r="D360" s="1426"/>
      <c r="E360" s="1426"/>
      <c r="F360" s="1426"/>
      <c r="G360" s="690"/>
      <c r="H360" s="691"/>
      <c r="I360" s="691"/>
      <c r="J360" s="691"/>
      <c r="K360" s="691"/>
      <c r="L360" s="691"/>
      <c r="M360" s="691"/>
      <c r="N360" s="984"/>
      <c r="O360" s="691"/>
      <c r="P360" s="691"/>
      <c r="Q360" s="691"/>
      <c r="R360" s="691"/>
      <c r="S360" s="654"/>
      <c r="T360" s="654"/>
      <c r="U360" s="654"/>
      <c r="V360" s="654"/>
      <c r="W360" s="654"/>
      <c r="X360" s="654"/>
      <c r="Y360" s="654"/>
      <c r="Z360" s="654"/>
      <c r="AA360" s="654"/>
      <c r="AB360" s="654"/>
    </row>
    <row r="361" spans="2:28" ht="16.5" customHeight="1" x14ac:dyDescent="0.35">
      <c r="B361" s="1423" t="s">
        <v>12400</v>
      </c>
      <c r="C361" s="1423"/>
      <c r="D361" s="1423"/>
      <c r="E361" s="1423"/>
      <c r="F361" s="1423"/>
      <c r="G361" s="690"/>
      <c r="H361" s="691"/>
      <c r="I361" s="691"/>
      <c r="J361" s="691"/>
      <c r="K361" s="691"/>
      <c r="L361" s="691"/>
      <c r="M361" s="691"/>
      <c r="N361" s="984"/>
      <c r="O361" s="691"/>
      <c r="P361" s="691"/>
      <c r="Q361" s="691"/>
      <c r="R361" s="691"/>
      <c r="S361" s="654"/>
      <c r="T361" s="654"/>
      <c r="U361" s="654"/>
      <c r="V361" s="654"/>
      <c r="W361" s="654"/>
      <c r="X361" s="654"/>
      <c r="Y361" s="654"/>
      <c r="Z361" s="654"/>
      <c r="AA361" s="654"/>
      <c r="AB361" s="654"/>
    </row>
    <row r="362" spans="2:28" ht="16.5" customHeight="1" x14ac:dyDescent="0.35">
      <c r="B362" s="692" t="s">
        <v>12546</v>
      </c>
      <c r="C362" s="693"/>
      <c r="D362" s="693"/>
      <c r="E362" s="693"/>
      <c r="F362" s="1227"/>
      <c r="G362" s="690"/>
      <c r="H362" s="690"/>
      <c r="I362" s="690"/>
      <c r="J362" s="690"/>
      <c r="K362" s="690"/>
      <c r="L362" s="690"/>
      <c r="M362" s="690"/>
      <c r="N362" s="972"/>
      <c r="O362" s="690"/>
      <c r="P362" s="690"/>
      <c r="Q362" s="690"/>
      <c r="R362" s="690"/>
      <c r="S362" s="654"/>
      <c r="T362" s="654"/>
      <c r="U362" s="654"/>
      <c r="V362" s="654"/>
      <c r="W362" s="654"/>
      <c r="X362" s="654"/>
      <c r="Y362" s="654"/>
      <c r="Z362" s="654"/>
      <c r="AA362" s="654"/>
      <c r="AB362" s="654"/>
    </row>
    <row r="363" spans="2:28" ht="16.5" customHeight="1" x14ac:dyDescent="0.35">
      <c r="B363" s="694" t="s">
        <v>7</v>
      </c>
      <c r="C363" s="228" t="s">
        <v>12477</v>
      </c>
      <c r="D363" s="695" t="s">
        <v>109</v>
      </c>
      <c r="E363" s="695" t="s">
        <v>8</v>
      </c>
      <c r="F363" s="1228" t="s">
        <v>110</v>
      </c>
      <c r="G363" s="690"/>
      <c r="H363" s="690"/>
      <c r="I363" s="690"/>
      <c r="J363" s="690"/>
      <c r="K363" s="690"/>
      <c r="L363" s="690"/>
      <c r="M363" s="690"/>
      <c r="N363" s="972"/>
      <c r="O363" s="690"/>
      <c r="P363" s="690"/>
      <c r="Q363" s="690"/>
      <c r="R363" s="690"/>
      <c r="S363" s="654"/>
      <c r="T363" s="654"/>
      <c r="U363" s="654"/>
      <c r="V363" s="654"/>
      <c r="W363" s="654"/>
      <c r="X363" s="654"/>
      <c r="Y363" s="654"/>
      <c r="Z363" s="654"/>
      <c r="AA363" s="654"/>
      <c r="AB363" s="654"/>
    </row>
    <row r="364" spans="2:28" ht="16.5" customHeight="1" x14ac:dyDescent="0.35">
      <c r="B364" s="745" t="s">
        <v>517</v>
      </c>
      <c r="C364" s="1260">
        <v>1</v>
      </c>
      <c r="D364" s="750">
        <v>897</v>
      </c>
      <c r="E364" s="746">
        <v>3.278174289119484E-3</v>
      </c>
      <c r="F364" s="1037">
        <v>897</v>
      </c>
      <c r="G364" s="690"/>
      <c r="H364" s="690"/>
      <c r="I364" s="690"/>
      <c r="J364" s="690"/>
      <c r="K364" s="690"/>
      <c r="L364" s="690"/>
      <c r="M364" s="690"/>
      <c r="N364" s="972"/>
      <c r="O364" s="690"/>
      <c r="P364" s="690"/>
      <c r="Q364" s="690"/>
      <c r="R364" s="690"/>
      <c r="S364" s="654"/>
      <c r="T364" s="654"/>
      <c r="U364" s="654"/>
      <c r="V364" s="654"/>
      <c r="W364" s="654"/>
      <c r="X364" s="654"/>
      <c r="Y364" s="654"/>
      <c r="Z364" s="654"/>
      <c r="AA364" s="654"/>
      <c r="AB364" s="654"/>
    </row>
    <row r="365" spans="2:28" ht="16.5" customHeight="1" x14ac:dyDescent="0.35">
      <c r="B365" s="704" t="s">
        <v>510</v>
      </c>
      <c r="C365" s="1256">
        <v>15034</v>
      </c>
      <c r="D365" s="1249">
        <v>13294486.590000058</v>
      </c>
      <c r="E365" s="705">
        <v>48.586002370548435</v>
      </c>
      <c r="F365" s="998">
        <v>884.29470466941984</v>
      </c>
      <c r="G365" s="690"/>
      <c r="H365" s="690"/>
      <c r="I365" s="690"/>
      <c r="J365" s="690"/>
      <c r="K365" s="690"/>
      <c r="L365" s="717"/>
      <c r="M365" s="717"/>
      <c r="N365" s="764"/>
      <c r="O365" s="717"/>
      <c r="P365" s="717"/>
      <c r="Q365" s="717"/>
      <c r="R365" s="717"/>
      <c r="S365" s="654"/>
      <c r="T365" s="654"/>
      <c r="U365" s="654"/>
      <c r="V365" s="654"/>
      <c r="W365" s="654"/>
      <c r="X365" s="654"/>
      <c r="Y365" s="654"/>
      <c r="Z365" s="654"/>
      <c r="AA365" s="654"/>
      <c r="AB365" s="654"/>
    </row>
    <row r="366" spans="2:28" ht="16.5" customHeight="1" x14ac:dyDescent="0.35">
      <c r="B366" s="696" t="s">
        <v>1</v>
      </c>
      <c r="C366" s="1261">
        <v>59</v>
      </c>
      <c r="D366" s="699">
        <v>67246.91</v>
      </c>
      <c r="E366" s="698">
        <v>0.24576041402980145</v>
      </c>
      <c r="F366" s="697">
        <v>1139.7781355932204</v>
      </c>
      <c r="G366" s="690"/>
      <c r="H366" s="690"/>
      <c r="I366" s="690"/>
      <c r="J366" s="690"/>
      <c r="K366" s="690"/>
      <c r="L366" s="717"/>
      <c r="M366" s="717"/>
      <c r="N366" s="764"/>
      <c r="O366" s="717"/>
      <c r="P366" s="717"/>
      <c r="Q366" s="717"/>
      <c r="R366" s="717"/>
      <c r="S366" s="654"/>
      <c r="T366" s="654"/>
      <c r="U366" s="654"/>
      <c r="V366" s="654"/>
      <c r="W366" s="654"/>
      <c r="X366" s="654"/>
      <c r="Y366" s="654"/>
      <c r="Z366" s="654"/>
      <c r="AA366" s="654"/>
      <c r="AB366" s="654"/>
    </row>
    <row r="367" spans="2:28" ht="16.5" customHeight="1" x14ac:dyDescent="0.35">
      <c r="B367" s="704" t="s">
        <v>511</v>
      </c>
      <c r="C367" s="1257">
        <v>1131</v>
      </c>
      <c r="D367" s="706">
        <v>4566516.4800000023</v>
      </c>
      <c r="E367" s="705">
        <v>16.688781399750741</v>
      </c>
      <c r="F367" s="998">
        <v>4037.5919363395246</v>
      </c>
      <c r="G367" s="690"/>
      <c r="H367" s="690"/>
      <c r="I367" s="690"/>
      <c r="J367" s="690"/>
      <c r="K367" s="690"/>
      <c r="L367" s="717"/>
      <c r="M367" s="717"/>
      <c r="N367" s="764"/>
      <c r="O367" s="717"/>
      <c r="P367" s="717"/>
      <c r="Q367" s="717"/>
      <c r="R367" s="717"/>
      <c r="S367" s="654"/>
      <c r="T367" s="654"/>
      <c r="U367" s="654"/>
      <c r="V367" s="654"/>
      <c r="W367" s="654"/>
      <c r="X367" s="654"/>
      <c r="Y367" s="654"/>
      <c r="Z367" s="654"/>
      <c r="AA367" s="654"/>
      <c r="AB367" s="654"/>
    </row>
    <row r="368" spans="2:28" ht="16.5" customHeight="1" x14ac:dyDescent="0.35">
      <c r="B368" s="696" t="s">
        <v>2</v>
      </c>
      <c r="C368" s="1261">
        <v>1298</v>
      </c>
      <c r="D368" s="699">
        <v>7538022.1400000006</v>
      </c>
      <c r="E368" s="698">
        <v>27.548439654583532</v>
      </c>
      <c r="F368" s="697">
        <v>5807.4130508474582</v>
      </c>
      <c r="G368" s="690"/>
      <c r="H368" s="690"/>
      <c r="I368" s="690"/>
      <c r="J368" s="690"/>
      <c r="K368" s="690"/>
      <c r="L368" s="717"/>
      <c r="M368" s="717"/>
      <c r="N368" s="764"/>
      <c r="O368" s="717"/>
      <c r="P368" s="717"/>
      <c r="Q368" s="717"/>
      <c r="R368" s="717"/>
      <c r="S368" s="654"/>
      <c r="T368" s="654"/>
      <c r="U368" s="654"/>
      <c r="V368" s="654"/>
      <c r="W368" s="654"/>
      <c r="X368" s="654"/>
      <c r="Y368" s="654"/>
      <c r="Z368" s="654"/>
      <c r="AA368" s="654"/>
      <c r="AB368" s="654"/>
    </row>
    <row r="369" spans="2:28" ht="16.5" customHeight="1" x14ac:dyDescent="0.35">
      <c r="B369" s="704" t="s">
        <v>9</v>
      </c>
      <c r="C369" s="1256">
        <v>531</v>
      </c>
      <c r="D369" s="706">
        <v>1083168.3099999998</v>
      </c>
      <c r="E369" s="705">
        <v>3.9585445982508385</v>
      </c>
      <c r="F369" s="998">
        <v>2039.8649905838038</v>
      </c>
      <c r="G369" s="690"/>
      <c r="H369" s="690"/>
      <c r="I369" s="690"/>
      <c r="J369" s="690"/>
      <c r="K369" s="690"/>
      <c r="L369" s="717"/>
      <c r="M369" s="717"/>
      <c r="N369" s="764"/>
      <c r="O369" s="717"/>
      <c r="P369" s="717"/>
      <c r="Q369" s="717"/>
      <c r="R369" s="717"/>
      <c r="S369" s="654"/>
      <c r="T369" s="654"/>
      <c r="U369" s="654"/>
      <c r="V369" s="654"/>
      <c r="W369" s="654"/>
      <c r="X369" s="654"/>
      <c r="Y369" s="654"/>
      <c r="Z369" s="654"/>
      <c r="AA369" s="654"/>
      <c r="AB369" s="654"/>
    </row>
    <row r="370" spans="2:28" ht="16.5" customHeight="1" x14ac:dyDescent="0.35">
      <c r="B370" s="696" t="s">
        <v>3</v>
      </c>
      <c r="C370" s="1261">
        <v>11</v>
      </c>
      <c r="D370" s="699">
        <v>812454.2</v>
      </c>
      <c r="E370" s="698">
        <v>2.9691933885475348</v>
      </c>
      <c r="F370" s="697">
        <v>73859.472727272718</v>
      </c>
      <c r="G370" s="690"/>
      <c r="H370" s="690"/>
      <c r="I370" s="690"/>
      <c r="J370" s="690"/>
      <c r="K370" s="690"/>
      <c r="L370" s="690"/>
      <c r="M370" s="690"/>
      <c r="N370" s="972"/>
      <c r="O370" s="690"/>
      <c r="P370" s="690"/>
      <c r="Q370" s="690"/>
      <c r="R370" s="690"/>
      <c r="S370" s="654"/>
      <c r="T370" s="654"/>
      <c r="U370" s="654"/>
      <c r="V370" s="654"/>
      <c r="W370" s="654"/>
      <c r="X370" s="654"/>
      <c r="Y370" s="654"/>
      <c r="Z370" s="654"/>
      <c r="AA370" s="654"/>
      <c r="AB370" s="654"/>
    </row>
    <row r="371" spans="2:28" ht="16.5" customHeight="1" x14ac:dyDescent="0.35">
      <c r="B371" s="707" t="s">
        <v>4</v>
      </c>
      <c r="C371" s="1258">
        <v>18065</v>
      </c>
      <c r="D371" s="710">
        <v>27362791.630000059</v>
      </c>
      <c r="E371" s="709">
        <v>99.996721825710893</v>
      </c>
      <c r="F371" s="708">
        <v>1514.6853933019684</v>
      </c>
      <c r="G371" s="690"/>
      <c r="H371" s="690"/>
      <c r="I371" s="690"/>
      <c r="J371" s="690"/>
      <c r="K371" s="690"/>
      <c r="L371" s="690"/>
      <c r="M371" s="690"/>
      <c r="N371" s="972"/>
      <c r="O371" s="690"/>
      <c r="P371" s="690"/>
      <c r="Q371" s="690"/>
      <c r="R371" s="690"/>
      <c r="S371" s="654"/>
      <c r="T371" s="654"/>
      <c r="U371" s="654"/>
      <c r="V371" s="654"/>
      <c r="W371" s="654"/>
      <c r="X371" s="654"/>
      <c r="Y371" s="654"/>
      <c r="Z371" s="654"/>
      <c r="AA371" s="654"/>
      <c r="AB371" s="654"/>
    </row>
    <row r="372" spans="2:28" ht="16.5" customHeight="1" x14ac:dyDescent="0.35">
      <c r="B372" s="1067" t="s">
        <v>12478</v>
      </c>
      <c r="C372" s="693"/>
      <c r="D372" s="693"/>
      <c r="E372" s="693"/>
      <c r="F372" s="1227"/>
      <c r="G372" s="690"/>
      <c r="H372" s="690"/>
      <c r="I372" s="690"/>
      <c r="J372" s="690"/>
      <c r="K372" s="690"/>
      <c r="L372" s="690"/>
      <c r="M372" s="690"/>
      <c r="N372" s="972"/>
      <c r="O372" s="690"/>
      <c r="P372" s="690"/>
      <c r="Q372" s="690"/>
      <c r="R372" s="690"/>
      <c r="S372" s="654"/>
      <c r="T372" s="654"/>
      <c r="U372" s="654"/>
      <c r="V372" s="654"/>
      <c r="W372" s="654"/>
      <c r="X372" s="654"/>
      <c r="Y372" s="654"/>
      <c r="Z372" s="654"/>
      <c r="AA372" s="654"/>
      <c r="AB372" s="654"/>
    </row>
    <row r="373" spans="2:28" ht="16.5" customHeight="1" x14ac:dyDescent="0.35">
      <c r="B373" s="693"/>
      <c r="C373" s="693"/>
      <c r="D373" s="693"/>
      <c r="E373" s="693"/>
      <c r="F373" s="1227"/>
      <c r="G373" s="690"/>
      <c r="H373" s="690"/>
      <c r="I373" s="690"/>
      <c r="J373" s="690"/>
      <c r="K373" s="690"/>
      <c r="L373" s="690"/>
      <c r="M373" s="690"/>
      <c r="N373" s="972"/>
      <c r="O373" s="690"/>
      <c r="P373" s="690"/>
      <c r="Q373" s="690"/>
      <c r="R373" s="690"/>
      <c r="S373" s="654"/>
      <c r="T373" s="654"/>
      <c r="U373" s="654"/>
      <c r="V373" s="654"/>
      <c r="W373" s="654"/>
      <c r="X373" s="654"/>
      <c r="Y373" s="654"/>
      <c r="Z373" s="654"/>
      <c r="AA373" s="654"/>
      <c r="AB373" s="654"/>
    </row>
    <row r="374" spans="2:28" ht="16.5" customHeight="1" x14ac:dyDescent="0.35">
      <c r="B374" s="693"/>
      <c r="C374" s="693"/>
      <c r="D374" s="693"/>
      <c r="E374" s="693"/>
      <c r="F374" s="1227"/>
      <c r="G374" s="690"/>
      <c r="H374" s="690"/>
      <c r="I374" s="690"/>
      <c r="J374" s="690"/>
      <c r="K374" s="690"/>
      <c r="L374" s="690"/>
      <c r="M374" s="690"/>
      <c r="N374" s="972"/>
      <c r="O374" s="690"/>
      <c r="P374" s="690"/>
      <c r="Q374" s="690"/>
      <c r="R374" s="690"/>
      <c r="S374" s="654"/>
      <c r="T374" s="654"/>
      <c r="U374" s="654"/>
      <c r="V374" s="654"/>
      <c r="W374" s="654"/>
      <c r="X374" s="654"/>
      <c r="Y374" s="654"/>
      <c r="Z374" s="654"/>
      <c r="AA374" s="654"/>
      <c r="AB374" s="654"/>
    </row>
    <row r="375" spans="2:28" ht="16.5" customHeight="1" x14ac:dyDescent="0.35">
      <c r="B375" s="693"/>
      <c r="C375" s="693"/>
      <c r="D375" s="693"/>
      <c r="E375" s="693"/>
      <c r="F375" s="1227"/>
      <c r="G375" s="690"/>
      <c r="H375" s="690"/>
      <c r="I375" s="690"/>
      <c r="J375" s="690"/>
      <c r="K375" s="690"/>
      <c r="L375" s="690"/>
      <c r="M375" s="690"/>
      <c r="N375" s="972"/>
      <c r="O375" s="690"/>
      <c r="P375" s="690"/>
      <c r="Q375" s="690"/>
      <c r="R375" s="690"/>
      <c r="S375" s="654"/>
      <c r="T375" s="654"/>
      <c r="U375" s="654"/>
      <c r="V375" s="654"/>
      <c r="W375" s="654"/>
      <c r="X375" s="654"/>
      <c r="Y375" s="654"/>
      <c r="Z375" s="654"/>
      <c r="AA375" s="654"/>
      <c r="AB375" s="654"/>
    </row>
    <row r="376" spans="2:28" ht="16.5" customHeight="1" x14ac:dyDescent="0.35">
      <c r="B376" s="1426" t="s">
        <v>578</v>
      </c>
      <c r="C376" s="1426"/>
      <c r="D376" s="1426"/>
      <c r="E376" s="1426"/>
      <c r="F376" s="1426"/>
      <c r="G376" s="690"/>
      <c r="H376" s="653"/>
      <c r="I376" s="717"/>
      <c r="J376" s="717"/>
      <c r="K376" s="717"/>
      <c r="L376" s="717"/>
      <c r="M376" s="717"/>
      <c r="N376" s="764"/>
      <c r="O376" s="717"/>
      <c r="P376" s="717"/>
      <c r="Q376" s="717"/>
      <c r="R376" s="717"/>
      <c r="S376" s="654"/>
      <c r="T376" s="654"/>
      <c r="U376" s="654"/>
      <c r="V376" s="654"/>
      <c r="W376" s="654"/>
      <c r="X376" s="654"/>
      <c r="Y376" s="654"/>
      <c r="Z376" s="654"/>
      <c r="AA376" s="654"/>
      <c r="AB376" s="654"/>
    </row>
    <row r="377" spans="2:28" ht="16.5" customHeight="1" x14ac:dyDescent="0.35">
      <c r="B377" s="1423" t="s">
        <v>12402</v>
      </c>
      <c r="C377" s="1423"/>
      <c r="D377" s="1423"/>
      <c r="E377" s="1423"/>
      <c r="F377" s="1423"/>
      <c r="G377" s="690"/>
      <c r="H377" s="653"/>
      <c r="I377" s="717"/>
      <c r="J377" s="717"/>
      <c r="K377" s="717"/>
      <c r="L377" s="717"/>
      <c r="M377" s="717"/>
      <c r="N377" s="764"/>
      <c r="O377" s="717"/>
      <c r="P377" s="717"/>
      <c r="Q377" s="717"/>
      <c r="R377" s="717"/>
      <c r="S377" s="654"/>
      <c r="T377" s="654"/>
      <c r="U377" s="654"/>
      <c r="V377" s="654"/>
      <c r="W377" s="654"/>
      <c r="X377" s="654"/>
      <c r="Y377" s="654"/>
      <c r="Z377" s="654"/>
      <c r="AA377" s="654"/>
      <c r="AB377" s="654"/>
    </row>
    <row r="378" spans="2:28" ht="16.5" customHeight="1" x14ac:dyDescent="0.35">
      <c r="B378" s="692" t="s">
        <v>12546</v>
      </c>
      <c r="C378" s="693"/>
      <c r="D378" s="693"/>
      <c r="E378" s="693"/>
      <c r="F378" s="1227"/>
      <c r="G378" s="690"/>
      <c r="H378" s="653"/>
      <c r="I378" s="717"/>
      <c r="J378" s="717"/>
      <c r="K378" s="717"/>
      <c r="L378" s="717"/>
      <c r="M378" s="717"/>
      <c r="N378" s="764"/>
      <c r="O378" s="717"/>
      <c r="P378" s="717"/>
      <c r="Q378" s="717"/>
      <c r="R378" s="717"/>
      <c r="S378" s="654"/>
      <c r="T378" s="654"/>
      <c r="U378" s="654"/>
      <c r="V378" s="654"/>
      <c r="W378" s="654"/>
      <c r="X378" s="654"/>
      <c r="Y378" s="654"/>
      <c r="Z378" s="654"/>
      <c r="AA378" s="654"/>
      <c r="AB378" s="654"/>
    </row>
    <row r="379" spans="2:28" ht="16.5" customHeight="1" x14ac:dyDescent="0.35">
      <c r="B379" s="694" t="s">
        <v>7</v>
      </c>
      <c r="C379" s="228" t="s">
        <v>12477</v>
      </c>
      <c r="D379" s="695" t="s">
        <v>109</v>
      </c>
      <c r="E379" s="695" t="s">
        <v>8</v>
      </c>
      <c r="F379" s="1228" t="s">
        <v>110</v>
      </c>
      <c r="G379" s="690"/>
      <c r="H379" s="653"/>
      <c r="I379" s="717"/>
      <c r="J379" s="717"/>
      <c r="K379" s="717"/>
      <c r="L379" s="717"/>
      <c r="M379" s="717"/>
      <c r="N379" s="764"/>
      <c r="O379" s="717"/>
      <c r="P379" s="717"/>
      <c r="Q379" s="717"/>
      <c r="R379" s="717"/>
      <c r="S379" s="654"/>
      <c r="T379" s="654"/>
      <c r="U379" s="654"/>
      <c r="V379" s="654"/>
      <c r="W379" s="654"/>
      <c r="X379" s="654"/>
      <c r="Y379" s="654"/>
      <c r="Z379" s="654"/>
      <c r="AA379" s="654"/>
      <c r="AB379" s="654"/>
    </row>
    <row r="380" spans="2:28" ht="16.5" customHeight="1" x14ac:dyDescent="0.35">
      <c r="B380" s="716" t="s">
        <v>510</v>
      </c>
      <c r="C380" s="1255">
        <v>20123</v>
      </c>
      <c r="D380" s="699">
        <v>20848643.889999997</v>
      </c>
      <c r="E380" s="698">
        <v>53.676381515114656</v>
      </c>
      <c r="F380" s="699">
        <v>1036.0604228991699</v>
      </c>
      <c r="G380" s="690"/>
      <c r="H380" s="653"/>
      <c r="I380" s="717"/>
      <c r="J380" s="717"/>
      <c r="K380" s="717"/>
      <c r="L380" s="717"/>
      <c r="M380" s="717"/>
      <c r="N380" s="764"/>
      <c r="O380" s="717"/>
      <c r="P380" s="717"/>
      <c r="Q380" s="717"/>
      <c r="R380" s="717"/>
      <c r="S380" s="654"/>
      <c r="T380" s="654"/>
      <c r="U380" s="654"/>
      <c r="V380" s="654"/>
      <c r="W380" s="654"/>
      <c r="X380" s="654"/>
      <c r="Y380" s="654"/>
      <c r="Z380" s="654"/>
      <c r="AA380" s="654"/>
      <c r="AB380" s="654"/>
    </row>
    <row r="381" spans="2:28" ht="16.5" customHeight="1" x14ac:dyDescent="0.35">
      <c r="B381" s="704" t="s">
        <v>1</v>
      </c>
      <c r="C381" s="1256">
        <v>56</v>
      </c>
      <c r="D381" s="1234">
        <v>101220.20999999996</v>
      </c>
      <c r="E381" s="1038">
        <v>0.26108444552649618</v>
      </c>
      <c r="F381" s="1234">
        <v>1807.5037499999994</v>
      </c>
      <c r="G381" s="690"/>
      <c r="H381" s="653"/>
      <c r="I381" s="717"/>
      <c r="J381" s="717"/>
      <c r="K381" s="717"/>
      <c r="L381" s="717"/>
      <c r="M381" s="717"/>
      <c r="N381" s="764"/>
      <c r="O381" s="717"/>
      <c r="P381" s="717"/>
      <c r="Q381" s="717"/>
      <c r="R381" s="717"/>
      <c r="S381" s="654"/>
      <c r="T381" s="654"/>
      <c r="U381" s="654"/>
      <c r="V381" s="654"/>
      <c r="W381" s="654"/>
      <c r="X381" s="654"/>
      <c r="Y381" s="654"/>
      <c r="Z381" s="654"/>
      <c r="AA381" s="654"/>
      <c r="AB381" s="654"/>
    </row>
    <row r="382" spans="2:28" ht="16.5" customHeight="1" x14ac:dyDescent="0.35">
      <c r="B382" s="696" t="s">
        <v>511</v>
      </c>
      <c r="C382" s="1255">
        <v>1197</v>
      </c>
      <c r="D382" s="699">
        <v>5003263.7800000058</v>
      </c>
      <c r="E382" s="698">
        <v>12.905272077820262</v>
      </c>
      <c r="F382" s="699">
        <v>4179.8360735171309</v>
      </c>
      <c r="G382" s="690"/>
      <c r="H382" s="653"/>
      <c r="I382" s="717"/>
      <c r="J382" s="717"/>
      <c r="K382" s="717"/>
      <c r="L382" s="717"/>
      <c r="M382" s="717"/>
      <c r="N382" s="764"/>
      <c r="O382" s="717"/>
      <c r="P382" s="717"/>
      <c r="Q382" s="717"/>
      <c r="R382" s="717"/>
      <c r="S382" s="654"/>
      <c r="T382" s="654"/>
      <c r="U382" s="654"/>
      <c r="V382" s="654"/>
      <c r="W382" s="654"/>
      <c r="X382" s="654"/>
      <c r="Y382" s="654"/>
      <c r="Z382" s="654"/>
      <c r="AA382" s="654"/>
      <c r="AB382" s="654"/>
    </row>
    <row r="383" spans="2:28" ht="16.5" customHeight="1" x14ac:dyDescent="0.35">
      <c r="B383" s="704" t="s">
        <v>2</v>
      </c>
      <c r="C383" s="1257">
        <v>1633</v>
      </c>
      <c r="D383" s="706">
        <v>11335637.269999988</v>
      </c>
      <c r="E383" s="705">
        <v>29.238810819770407</v>
      </c>
      <c r="F383" s="706">
        <v>6941.6027372933177</v>
      </c>
      <c r="G383" s="690"/>
      <c r="H383" s="653"/>
      <c r="I383" s="717"/>
      <c r="J383" s="717"/>
      <c r="K383" s="717"/>
      <c r="L383" s="717"/>
      <c r="M383" s="717"/>
      <c r="N383" s="764"/>
      <c r="O383" s="717"/>
      <c r="P383" s="717"/>
      <c r="Q383" s="717"/>
      <c r="R383" s="717"/>
      <c r="S383" s="654"/>
      <c r="T383" s="654"/>
      <c r="U383" s="654"/>
      <c r="V383" s="654"/>
      <c r="W383" s="654"/>
      <c r="X383" s="654"/>
      <c r="Y383" s="654"/>
      <c r="Z383" s="654"/>
      <c r="AA383" s="654"/>
      <c r="AB383" s="654"/>
    </row>
    <row r="384" spans="2:28" ht="16.5" customHeight="1" x14ac:dyDescent="0.35">
      <c r="B384" s="696" t="s">
        <v>9</v>
      </c>
      <c r="C384" s="1255">
        <v>677</v>
      </c>
      <c r="D384" s="699">
        <v>1262957.1099999985</v>
      </c>
      <c r="E384" s="698">
        <v>3.257634584912398</v>
      </c>
      <c r="F384" s="699">
        <v>1865.520103397339</v>
      </c>
      <c r="G384" s="690"/>
      <c r="H384" s="653"/>
      <c r="I384" s="717"/>
      <c r="J384" s="717"/>
      <c r="K384" s="717"/>
      <c r="L384" s="717"/>
      <c r="M384" s="717"/>
      <c r="N384" s="764"/>
      <c r="O384" s="717"/>
      <c r="P384" s="717"/>
      <c r="Q384" s="717"/>
      <c r="R384" s="717"/>
      <c r="S384" s="654"/>
      <c r="T384" s="654"/>
      <c r="U384" s="654"/>
      <c r="V384" s="654"/>
      <c r="W384" s="654"/>
      <c r="X384" s="654"/>
      <c r="Y384" s="654"/>
      <c r="Z384" s="654"/>
      <c r="AA384" s="654"/>
      <c r="AB384" s="654"/>
    </row>
    <row r="385" spans="2:28" ht="16.5" customHeight="1" x14ac:dyDescent="0.35">
      <c r="B385" s="704" t="s">
        <v>3</v>
      </c>
      <c r="C385" s="1257">
        <v>5</v>
      </c>
      <c r="D385" s="706">
        <v>217423.78999999998</v>
      </c>
      <c r="E385" s="705">
        <v>0.56081655685578358</v>
      </c>
      <c r="F385" s="706">
        <v>43484.757999999994</v>
      </c>
      <c r="G385" s="690"/>
      <c r="H385" s="653"/>
      <c r="I385" s="717"/>
      <c r="J385" s="717"/>
      <c r="K385" s="717"/>
      <c r="L385" s="717"/>
      <c r="M385" s="717"/>
      <c r="N385" s="764"/>
      <c r="O385" s="717"/>
      <c r="P385" s="717"/>
      <c r="Q385" s="717"/>
      <c r="R385" s="717"/>
      <c r="S385" s="654"/>
      <c r="T385" s="654"/>
      <c r="U385" s="654"/>
      <c r="V385" s="654"/>
      <c r="W385" s="654"/>
      <c r="X385" s="654"/>
      <c r="Y385" s="654"/>
      <c r="Z385" s="654"/>
      <c r="AA385" s="654"/>
      <c r="AB385" s="654"/>
    </row>
    <row r="386" spans="2:28" ht="16.5" customHeight="1" x14ac:dyDescent="0.35">
      <c r="B386" s="707" t="s">
        <v>4</v>
      </c>
      <c r="C386" s="1258">
        <v>23691</v>
      </c>
      <c r="D386" s="710">
        <v>38769146.04999999</v>
      </c>
      <c r="E386" s="709">
        <v>99.9</v>
      </c>
      <c r="F386" s="710">
        <v>1636.4503841121095</v>
      </c>
      <c r="G386" s="690"/>
      <c r="H386" s="653"/>
      <c r="I386" s="717"/>
      <c r="J386" s="717"/>
      <c r="K386" s="717"/>
      <c r="L386" s="717"/>
      <c r="M386" s="717"/>
      <c r="N386" s="764"/>
      <c r="O386" s="717"/>
      <c r="P386" s="717"/>
      <c r="Q386" s="717"/>
      <c r="R386" s="717"/>
      <c r="S386" s="654"/>
      <c r="T386" s="654"/>
      <c r="U386" s="654"/>
      <c r="V386" s="654"/>
      <c r="W386" s="654"/>
      <c r="X386" s="654"/>
      <c r="Y386" s="654"/>
      <c r="Z386" s="654"/>
      <c r="AA386" s="654"/>
      <c r="AB386" s="654"/>
    </row>
    <row r="387" spans="2:28" ht="16.5" customHeight="1" x14ac:dyDescent="0.35">
      <c r="B387" s="1067" t="s">
        <v>12478</v>
      </c>
      <c r="C387" s="747"/>
      <c r="D387" s="755"/>
      <c r="E387" s="756"/>
      <c r="F387" s="1240"/>
      <c r="G387" s="690"/>
      <c r="H387" s="653"/>
      <c r="I387" s="717"/>
      <c r="J387" s="717"/>
      <c r="K387" s="717"/>
      <c r="L387" s="717"/>
      <c r="M387" s="717"/>
      <c r="N387" s="764"/>
      <c r="O387" s="717"/>
      <c r="P387" s="717"/>
      <c r="Q387" s="717"/>
      <c r="R387" s="717"/>
      <c r="S387" s="654"/>
      <c r="T387" s="654"/>
      <c r="U387" s="654"/>
      <c r="V387" s="654"/>
      <c r="W387" s="654"/>
      <c r="X387" s="654"/>
      <c r="Y387" s="654"/>
      <c r="Z387" s="654"/>
      <c r="AA387" s="654"/>
      <c r="AB387" s="654"/>
    </row>
    <row r="388" spans="2:28" ht="16.5" customHeight="1" x14ac:dyDescent="0.35">
      <c r="B388" s="693"/>
      <c r="C388" s="747"/>
      <c r="D388" s="755"/>
      <c r="E388" s="756"/>
      <c r="F388" s="1240"/>
      <c r="G388" s="690"/>
      <c r="H388" s="653"/>
      <c r="I388" s="717"/>
      <c r="J388" s="717"/>
      <c r="K388" s="717"/>
      <c r="L388" s="717"/>
      <c r="M388" s="717"/>
      <c r="N388" s="764"/>
      <c r="O388" s="717"/>
      <c r="P388" s="717"/>
      <c r="Q388" s="717"/>
      <c r="R388" s="717"/>
      <c r="S388" s="654"/>
      <c r="T388" s="654"/>
      <c r="U388" s="654"/>
      <c r="V388" s="654"/>
      <c r="W388" s="654"/>
      <c r="X388" s="654"/>
      <c r="Y388" s="654"/>
      <c r="Z388" s="654"/>
      <c r="AA388" s="654"/>
      <c r="AB388" s="654"/>
    </row>
    <row r="389" spans="2:28" ht="16.5" customHeight="1" x14ac:dyDescent="0.35">
      <c r="B389" s="693"/>
      <c r="C389" s="747"/>
      <c r="D389" s="755"/>
      <c r="E389" s="756"/>
      <c r="F389" s="1240"/>
      <c r="G389" s="690"/>
      <c r="H389" s="653"/>
      <c r="I389" s="717"/>
      <c r="J389" s="717"/>
      <c r="K389" s="717"/>
      <c r="L389" s="717"/>
      <c r="M389" s="717"/>
      <c r="N389" s="764"/>
      <c r="O389" s="717"/>
      <c r="P389" s="717"/>
      <c r="Q389" s="717"/>
      <c r="R389" s="717"/>
      <c r="S389" s="654"/>
      <c r="T389" s="654"/>
      <c r="U389" s="654"/>
      <c r="V389" s="654"/>
      <c r="W389" s="654"/>
      <c r="X389" s="654"/>
      <c r="Y389" s="654"/>
      <c r="Z389" s="654"/>
      <c r="AA389" s="654"/>
      <c r="AB389" s="654"/>
    </row>
    <row r="390" spans="2:28" ht="16.5" customHeight="1" x14ac:dyDescent="0.35">
      <c r="B390" s="693"/>
      <c r="C390" s="693"/>
      <c r="D390" s="693"/>
      <c r="E390" s="693"/>
      <c r="F390" s="1227"/>
      <c r="G390" s="690"/>
      <c r="H390" s="653"/>
      <c r="I390" s="717"/>
      <c r="J390" s="717"/>
      <c r="K390" s="717"/>
      <c r="L390" s="717"/>
      <c r="M390" s="717"/>
      <c r="N390" s="764"/>
      <c r="O390" s="717"/>
      <c r="P390" s="717"/>
      <c r="Q390" s="717"/>
      <c r="R390" s="717"/>
      <c r="S390" s="654"/>
      <c r="T390" s="654"/>
      <c r="U390" s="654"/>
      <c r="V390" s="654"/>
      <c r="W390" s="654"/>
      <c r="X390" s="654"/>
      <c r="Y390" s="654"/>
      <c r="Z390" s="654"/>
      <c r="AA390" s="654"/>
      <c r="AB390" s="654"/>
    </row>
    <row r="391" spans="2:28" ht="16.5" customHeight="1" x14ac:dyDescent="0.35">
      <c r="B391" s="1426" t="s">
        <v>579</v>
      </c>
      <c r="C391" s="1426"/>
      <c r="D391" s="1426"/>
      <c r="E391" s="1426"/>
      <c r="F391" s="1426"/>
      <c r="G391" s="690"/>
      <c r="H391" s="653"/>
      <c r="I391" s="690"/>
      <c r="J391" s="690"/>
      <c r="K391" s="690"/>
      <c r="L391" s="690"/>
      <c r="M391" s="690"/>
      <c r="N391" s="972"/>
      <c r="O391" s="690"/>
      <c r="P391" s="690"/>
      <c r="Q391" s="690"/>
      <c r="R391" s="690"/>
      <c r="S391" s="654"/>
      <c r="T391" s="654"/>
      <c r="U391" s="654"/>
      <c r="V391" s="654"/>
      <c r="W391" s="654"/>
      <c r="X391" s="654"/>
      <c r="Y391" s="654"/>
      <c r="Z391" s="654"/>
      <c r="AA391" s="654"/>
      <c r="AB391" s="654"/>
    </row>
    <row r="392" spans="2:28" ht="16.5" customHeight="1" x14ac:dyDescent="0.35">
      <c r="B392" s="1423" t="s">
        <v>580</v>
      </c>
      <c r="C392" s="1423"/>
      <c r="D392" s="1423"/>
      <c r="E392" s="1423"/>
      <c r="F392" s="1423"/>
      <c r="G392" s="690"/>
      <c r="H392" s="653"/>
      <c r="I392" s="690"/>
      <c r="J392" s="690"/>
      <c r="K392" s="690"/>
      <c r="L392" s="690"/>
      <c r="M392" s="690"/>
      <c r="N392" s="972"/>
      <c r="O392" s="690"/>
      <c r="P392" s="690"/>
      <c r="Q392" s="690"/>
      <c r="R392" s="690"/>
      <c r="S392" s="654"/>
      <c r="T392" s="654"/>
      <c r="U392" s="654"/>
      <c r="V392" s="654"/>
      <c r="W392" s="654"/>
      <c r="X392" s="654"/>
      <c r="Y392" s="654"/>
      <c r="Z392" s="654"/>
      <c r="AA392" s="654"/>
      <c r="AB392" s="654"/>
    </row>
    <row r="393" spans="2:28" ht="16.5" customHeight="1" x14ac:dyDescent="0.35">
      <c r="B393" s="692" t="s">
        <v>12546</v>
      </c>
      <c r="C393" s="693"/>
      <c r="D393" s="693"/>
      <c r="E393" s="693"/>
      <c r="F393" s="1227"/>
      <c r="G393" s="690"/>
      <c r="H393" s="653"/>
      <c r="I393" s="690"/>
      <c r="J393" s="690"/>
      <c r="K393" s="690"/>
      <c r="L393" s="690"/>
      <c r="M393" s="690"/>
      <c r="N393" s="972"/>
      <c r="O393" s="690"/>
      <c r="P393" s="690"/>
      <c r="Q393" s="690"/>
      <c r="R393" s="690"/>
      <c r="S393" s="654"/>
      <c r="T393" s="654"/>
      <c r="U393" s="654"/>
      <c r="V393" s="654"/>
      <c r="W393" s="654"/>
      <c r="X393" s="654"/>
      <c r="Y393" s="654"/>
      <c r="Z393" s="654"/>
      <c r="AA393" s="654"/>
      <c r="AB393" s="654"/>
    </row>
    <row r="394" spans="2:28" ht="16.5" customHeight="1" x14ac:dyDescent="0.35">
      <c r="B394" s="694" t="s">
        <v>7</v>
      </c>
      <c r="C394" s="228" t="s">
        <v>12477</v>
      </c>
      <c r="D394" s="695" t="s">
        <v>109</v>
      </c>
      <c r="E394" s="695" t="s">
        <v>8</v>
      </c>
      <c r="F394" s="1228" t="s">
        <v>110</v>
      </c>
      <c r="G394" s="690"/>
      <c r="H394" s="653"/>
      <c r="I394" s="690"/>
      <c r="J394" s="690"/>
      <c r="K394" s="690"/>
      <c r="L394" s="690"/>
      <c r="M394" s="690"/>
      <c r="N394" s="972"/>
      <c r="O394" s="690"/>
      <c r="P394" s="690"/>
      <c r="Q394" s="690"/>
      <c r="R394" s="690"/>
      <c r="S394" s="654"/>
      <c r="T394" s="654"/>
      <c r="U394" s="654"/>
      <c r="V394" s="654"/>
      <c r="W394" s="654"/>
      <c r="X394" s="654"/>
      <c r="Y394" s="654"/>
      <c r="Z394" s="654"/>
      <c r="AA394" s="654"/>
      <c r="AB394" s="654"/>
    </row>
    <row r="395" spans="2:28" ht="16.5" customHeight="1" x14ac:dyDescent="0.35">
      <c r="B395" s="716" t="s">
        <v>510</v>
      </c>
      <c r="C395" s="1255">
        <v>602</v>
      </c>
      <c r="D395" s="699">
        <v>3671825.0999999982</v>
      </c>
      <c r="E395" s="698">
        <v>13.430963153301004</v>
      </c>
      <c r="F395" s="699">
        <v>6099.3772425249144</v>
      </c>
      <c r="G395" s="690"/>
      <c r="H395" s="653"/>
      <c r="I395" s="690"/>
      <c r="J395" s="690"/>
      <c r="K395" s="690"/>
      <c r="L395" s="690"/>
      <c r="M395" s="690"/>
      <c r="N395" s="972"/>
      <c r="O395" s="690"/>
      <c r="P395" s="690"/>
      <c r="Q395" s="690"/>
      <c r="R395" s="690"/>
      <c r="S395" s="654"/>
      <c r="T395" s="654"/>
      <c r="U395" s="654"/>
      <c r="V395" s="654"/>
      <c r="W395" s="654"/>
      <c r="X395" s="654"/>
      <c r="Y395" s="654"/>
      <c r="Z395" s="654"/>
      <c r="AA395" s="654"/>
      <c r="AB395" s="654"/>
    </row>
    <row r="396" spans="2:28" ht="16.5" customHeight="1" x14ac:dyDescent="0.35">
      <c r="B396" s="704" t="s">
        <v>1</v>
      </c>
      <c r="C396" s="1256">
        <v>12</v>
      </c>
      <c r="D396" s="1234">
        <v>211586.23</v>
      </c>
      <c r="E396" s="1038">
        <v>0.77394940703354109</v>
      </c>
      <c r="F396" s="1234">
        <v>17632.185833333333</v>
      </c>
      <c r="G396" s="690"/>
      <c r="H396" s="653"/>
      <c r="I396" s="690"/>
      <c r="J396" s="690"/>
      <c r="K396" s="690"/>
      <c r="L396" s="690"/>
      <c r="M396" s="690"/>
      <c r="N396" s="972"/>
      <c r="O396" s="690"/>
      <c r="P396" s="690"/>
      <c r="Q396" s="690"/>
      <c r="R396" s="690"/>
      <c r="S396" s="654"/>
      <c r="T396" s="654"/>
      <c r="U396" s="654"/>
      <c r="V396" s="654"/>
      <c r="W396" s="654"/>
      <c r="X396" s="654"/>
      <c r="Y396" s="654"/>
      <c r="Z396" s="654"/>
      <c r="AA396" s="654"/>
      <c r="AB396" s="654"/>
    </row>
    <row r="397" spans="2:28" ht="16.5" customHeight="1" x14ac:dyDescent="0.35">
      <c r="B397" s="696" t="s">
        <v>511</v>
      </c>
      <c r="C397" s="1255">
        <v>491</v>
      </c>
      <c r="D397" s="699">
        <v>13969704.170000011</v>
      </c>
      <c r="E397" s="698">
        <v>51.09899759925537</v>
      </c>
      <c r="F397" s="699">
        <v>28451.535987780062</v>
      </c>
      <c r="G397" s="690"/>
      <c r="H397" s="653"/>
      <c r="I397" s="690"/>
      <c r="J397" s="690"/>
      <c r="K397" s="690"/>
      <c r="L397" s="690"/>
      <c r="M397" s="690"/>
      <c r="N397" s="972"/>
      <c r="O397" s="690"/>
      <c r="P397" s="690"/>
      <c r="Q397" s="690"/>
      <c r="R397" s="690"/>
      <c r="S397" s="654"/>
      <c r="T397" s="654"/>
      <c r="U397" s="654"/>
      <c r="V397" s="654"/>
      <c r="W397" s="654"/>
      <c r="X397" s="654"/>
      <c r="Y397" s="654"/>
      <c r="Z397" s="654"/>
      <c r="AA397" s="654"/>
      <c r="AB397" s="654"/>
    </row>
    <row r="398" spans="2:28" ht="16.5" customHeight="1" x14ac:dyDescent="0.35">
      <c r="B398" s="704" t="s">
        <v>2</v>
      </c>
      <c r="C398" s="1257">
        <v>25</v>
      </c>
      <c r="D398" s="706">
        <v>2346378.61</v>
      </c>
      <c r="E398" s="705">
        <v>8.5826867555874689</v>
      </c>
      <c r="F398" s="706">
        <v>93855.14439999999</v>
      </c>
      <c r="G398" s="690"/>
      <c r="H398" s="653"/>
      <c r="I398" s="690"/>
      <c r="J398" s="690"/>
      <c r="K398" s="690"/>
      <c r="L398" s="690"/>
      <c r="M398" s="690"/>
      <c r="N398" s="972"/>
      <c r="O398" s="690"/>
      <c r="P398" s="690"/>
      <c r="Q398" s="690"/>
      <c r="R398" s="690"/>
      <c r="S398" s="654"/>
      <c r="T398" s="654"/>
      <c r="U398" s="654"/>
      <c r="V398" s="654"/>
      <c r="W398" s="654"/>
      <c r="X398" s="654"/>
      <c r="Y398" s="654"/>
      <c r="Z398" s="654"/>
      <c r="AA398" s="654"/>
      <c r="AB398" s="654"/>
    </row>
    <row r="399" spans="2:28" ht="16.5" customHeight="1" x14ac:dyDescent="0.35">
      <c r="B399" s="696" t="s">
        <v>9</v>
      </c>
      <c r="C399" s="1255">
        <v>198</v>
      </c>
      <c r="D399" s="699">
        <v>748006.17999999959</v>
      </c>
      <c r="E399" s="698">
        <v>2.7360898649615519</v>
      </c>
      <c r="F399" s="699">
        <v>3777.8089898989879</v>
      </c>
      <c r="G399" s="690"/>
      <c r="H399" s="653"/>
      <c r="I399" s="690"/>
      <c r="J399" s="690"/>
      <c r="K399" s="690"/>
      <c r="L399" s="690"/>
      <c r="M399" s="690"/>
      <c r="N399" s="972"/>
      <c r="O399" s="690"/>
      <c r="P399" s="690"/>
      <c r="Q399" s="690"/>
      <c r="R399" s="690"/>
      <c r="S399" s="654"/>
      <c r="T399" s="654"/>
      <c r="U399" s="654"/>
      <c r="V399" s="654"/>
      <c r="W399" s="654"/>
      <c r="X399" s="654"/>
      <c r="Y399" s="654"/>
      <c r="Z399" s="654"/>
      <c r="AA399" s="654"/>
      <c r="AB399" s="654"/>
    </row>
    <row r="400" spans="2:28" ht="16.5" customHeight="1" x14ac:dyDescent="0.35">
      <c r="B400" s="704" t="s">
        <v>3</v>
      </c>
      <c r="C400" s="1257">
        <v>9</v>
      </c>
      <c r="D400" s="706">
        <v>6391008.9299999997</v>
      </c>
      <c r="E400" s="705">
        <v>23.377313219861072</v>
      </c>
      <c r="F400" s="706">
        <v>710112.10333333327</v>
      </c>
      <c r="G400" s="690"/>
      <c r="H400" s="653"/>
      <c r="I400" s="690"/>
      <c r="J400" s="690"/>
      <c r="K400" s="690"/>
      <c r="L400" s="690"/>
      <c r="M400" s="690"/>
      <c r="N400" s="972"/>
      <c r="O400" s="690"/>
      <c r="P400" s="690"/>
      <c r="Q400" s="690"/>
      <c r="R400" s="690"/>
      <c r="S400" s="654"/>
      <c r="T400" s="654"/>
      <c r="U400" s="654"/>
      <c r="V400" s="654"/>
      <c r="W400" s="654"/>
      <c r="X400" s="654"/>
      <c r="Y400" s="654"/>
      <c r="Z400" s="654"/>
      <c r="AA400" s="654"/>
      <c r="AB400" s="654"/>
    </row>
    <row r="401" spans="2:28" ht="16.5" customHeight="1" x14ac:dyDescent="0.35">
      <c r="B401" s="707" t="s">
        <v>4</v>
      </c>
      <c r="C401" s="1258">
        <v>1337</v>
      </c>
      <c r="D401" s="710">
        <v>27338509.220000006</v>
      </c>
      <c r="E401" s="709">
        <v>100.00000000000003</v>
      </c>
      <c r="F401" s="710">
        <v>20447.650875093499</v>
      </c>
      <c r="G401" s="690"/>
      <c r="H401" s="653"/>
      <c r="I401" s="690"/>
      <c r="J401" s="690"/>
      <c r="K401" s="690"/>
      <c r="L401" s="690"/>
      <c r="M401" s="690"/>
      <c r="N401" s="972"/>
      <c r="O401" s="690"/>
      <c r="P401" s="690"/>
      <c r="Q401" s="690"/>
      <c r="R401" s="690"/>
      <c r="S401" s="654"/>
      <c r="T401" s="654"/>
      <c r="U401" s="654"/>
      <c r="V401" s="654"/>
      <c r="W401" s="654"/>
      <c r="X401" s="654"/>
      <c r="Y401" s="654"/>
      <c r="Z401" s="654"/>
      <c r="AA401" s="654"/>
      <c r="AB401" s="654"/>
    </row>
    <row r="402" spans="2:28" ht="16.5" customHeight="1" x14ac:dyDescent="0.35">
      <c r="B402" s="1067" t="s">
        <v>12478</v>
      </c>
      <c r="C402" s="693"/>
      <c r="D402" s="693"/>
      <c r="E402" s="693"/>
      <c r="F402" s="1227"/>
      <c r="G402" s="690"/>
      <c r="H402" s="653"/>
      <c r="I402" s="717"/>
      <c r="J402" s="717"/>
      <c r="K402" s="717"/>
      <c r="L402" s="717"/>
      <c r="M402" s="717"/>
      <c r="N402" s="764"/>
      <c r="O402" s="717"/>
      <c r="P402" s="717"/>
      <c r="Q402" s="717"/>
      <c r="R402" s="717"/>
      <c r="S402" s="654"/>
      <c r="T402" s="654"/>
      <c r="U402" s="654"/>
      <c r="V402" s="654"/>
      <c r="W402" s="654"/>
      <c r="X402" s="654"/>
      <c r="Y402" s="654"/>
      <c r="Z402" s="654"/>
      <c r="AA402" s="654"/>
      <c r="AB402" s="654"/>
    </row>
    <row r="403" spans="2:28" ht="16.5" customHeight="1" x14ac:dyDescent="0.35">
      <c r="B403" s="693"/>
      <c r="C403" s="693"/>
      <c r="D403" s="693"/>
      <c r="E403" s="693"/>
      <c r="F403" s="1227"/>
      <c r="G403" s="690"/>
      <c r="H403" s="653"/>
      <c r="I403" s="717"/>
      <c r="J403" s="717"/>
      <c r="K403" s="717"/>
      <c r="L403" s="717"/>
      <c r="M403" s="717"/>
      <c r="N403" s="764"/>
      <c r="O403" s="717"/>
      <c r="P403" s="717"/>
      <c r="Q403" s="717"/>
      <c r="R403" s="717"/>
      <c r="S403" s="654"/>
      <c r="T403" s="654"/>
      <c r="U403" s="654"/>
      <c r="V403" s="654"/>
      <c r="W403" s="654"/>
      <c r="X403" s="654"/>
      <c r="Y403" s="654"/>
      <c r="Z403" s="654"/>
      <c r="AA403" s="654"/>
      <c r="AB403" s="654"/>
    </row>
    <row r="404" spans="2:28" ht="16.5" customHeight="1" x14ac:dyDescent="0.35">
      <c r="B404" s="693"/>
      <c r="C404" s="693"/>
      <c r="D404" s="693"/>
      <c r="E404" s="693"/>
      <c r="F404" s="1227"/>
      <c r="G404" s="690"/>
      <c r="H404" s="653"/>
      <c r="I404" s="717"/>
      <c r="J404" s="717"/>
      <c r="K404" s="717"/>
      <c r="L404" s="717"/>
      <c r="M404" s="717"/>
      <c r="N404" s="764"/>
      <c r="O404" s="717"/>
      <c r="P404" s="717"/>
      <c r="Q404" s="717"/>
      <c r="R404" s="717"/>
      <c r="S404" s="654"/>
      <c r="T404" s="654"/>
      <c r="U404" s="654"/>
      <c r="V404" s="654"/>
      <c r="W404" s="654"/>
      <c r="X404" s="654"/>
      <c r="Y404" s="654"/>
      <c r="Z404" s="654"/>
      <c r="AA404" s="654"/>
      <c r="AB404" s="654"/>
    </row>
    <row r="405" spans="2:28" ht="16.5" customHeight="1" x14ac:dyDescent="0.35">
      <c r="B405" s="693"/>
      <c r="C405" s="693"/>
      <c r="D405" s="693"/>
      <c r="E405" s="693"/>
      <c r="F405" s="1227"/>
      <c r="G405" s="690"/>
      <c r="H405" s="653"/>
      <c r="I405" s="717"/>
      <c r="J405" s="717"/>
      <c r="K405" s="717"/>
      <c r="L405" s="717"/>
      <c r="M405" s="717"/>
      <c r="N405" s="764"/>
      <c r="O405" s="717"/>
      <c r="P405" s="717"/>
      <c r="Q405" s="717"/>
      <c r="R405" s="717"/>
      <c r="S405" s="654"/>
      <c r="T405" s="654"/>
      <c r="U405" s="654"/>
      <c r="V405" s="654"/>
      <c r="W405" s="654"/>
      <c r="X405" s="654"/>
      <c r="Y405" s="654"/>
      <c r="Z405" s="654"/>
      <c r="AA405" s="654"/>
      <c r="AB405" s="654"/>
    </row>
    <row r="406" spans="2:28" ht="16.5" customHeight="1" x14ac:dyDescent="0.35">
      <c r="B406" s="1426" t="s">
        <v>581</v>
      </c>
      <c r="C406" s="1426"/>
      <c r="D406" s="1426"/>
      <c r="E406" s="1426"/>
      <c r="F406" s="1426"/>
      <c r="G406" s="690"/>
      <c r="H406" s="653"/>
      <c r="I406" s="717"/>
      <c r="J406" s="717"/>
      <c r="K406" s="717"/>
      <c r="L406" s="717"/>
      <c r="M406" s="717"/>
      <c r="N406" s="764"/>
      <c r="O406" s="717"/>
      <c r="P406" s="717"/>
      <c r="Q406" s="717"/>
      <c r="R406" s="717"/>
      <c r="S406" s="654"/>
      <c r="T406" s="654"/>
      <c r="U406" s="654"/>
      <c r="V406" s="654"/>
      <c r="W406" s="654"/>
      <c r="X406" s="654"/>
      <c r="Y406" s="654"/>
      <c r="Z406" s="654"/>
      <c r="AA406" s="654"/>
      <c r="AB406" s="654"/>
    </row>
    <row r="407" spans="2:28" ht="16.5" customHeight="1" x14ac:dyDescent="0.35">
      <c r="B407" s="1423" t="s">
        <v>525</v>
      </c>
      <c r="C407" s="1423"/>
      <c r="D407" s="1423"/>
      <c r="E407" s="1423"/>
      <c r="F407" s="1423"/>
      <c r="G407" s="690"/>
      <c r="H407" s="653"/>
      <c r="I407" s="717"/>
      <c r="J407" s="717"/>
      <c r="K407" s="717"/>
      <c r="L407" s="717"/>
      <c r="M407" s="717"/>
      <c r="N407" s="764"/>
      <c r="O407" s="717"/>
      <c r="P407" s="717"/>
      <c r="Q407" s="717"/>
      <c r="R407" s="717"/>
      <c r="S407" s="654"/>
      <c r="T407" s="654"/>
      <c r="U407" s="654"/>
      <c r="V407" s="654"/>
      <c r="W407" s="654"/>
      <c r="X407" s="654"/>
      <c r="Y407" s="654"/>
      <c r="Z407" s="654"/>
      <c r="AA407" s="654"/>
      <c r="AB407" s="654"/>
    </row>
    <row r="408" spans="2:28" ht="16.5" customHeight="1" x14ac:dyDescent="0.35">
      <c r="B408" s="692" t="s">
        <v>12546</v>
      </c>
      <c r="C408" s="693"/>
      <c r="D408" s="693"/>
      <c r="E408" s="693"/>
      <c r="F408" s="1227"/>
      <c r="G408" s="690"/>
      <c r="H408" s="653"/>
      <c r="I408" s="717"/>
      <c r="J408" s="717"/>
      <c r="K408" s="717"/>
      <c r="L408" s="717"/>
      <c r="M408" s="717"/>
      <c r="N408" s="764"/>
      <c r="O408" s="717"/>
      <c r="P408" s="717"/>
      <c r="Q408" s="717"/>
      <c r="R408" s="717"/>
      <c r="S408" s="654"/>
      <c r="T408" s="654"/>
      <c r="U408" s="654"/>
      <c r="V408" s="654"/>
      <c r="W408" s="654"/>
      <c r="X408" s="654"/>
      <c r="Y408" s="654"/>
      <c r="Z408" s="654"/>
      <c r="AA408" s="654"/>
      <c r="AB408" s="654"/>
    </row>
    <row r="409" spans="2:28" ht="16.5" customHeight="1" x14ac:dyDescent="0.35">
      <c r="B409" s="694" t="s">
        <v>7</v>
      </c>
      <c r="C409" s="228" t="s">
        <v>12477</v>
      </c>
      <c r="D409" s="695" t="s">
        <v>109</v>
      </c>
      <c r="E409" s="695" t="s">
        <v>8</v>
      </c>
      <c r="F409" s="1228" t="s">
        <v>110</v>
      </c>
      <c r="G409" s="690"/>
      <c r="H409" s="653"/>
      <c r="I409" s="717"/>
      <c r="J409" s="717"/>
      <c r="K409" s="717"/>
      <c r="L409" s="717"/>
      <c r="M409" s="717"/>
      <c r="N409" s="764"/>
      <c r="O409" s="717"/>
      <c r="P409" s="717"/>
      <c r="Q409" s="717"/>
      <c r="R409" s="717"/>
      <c r="S409" s="654"/>
      <c r="T409" s="654"/>
      <c r="U409" s="654"/>
      <c r="V409" s="654"/>
      <c r="W409" s="654"/>
      <c r="X409" s="654"/>
      <c r="Y409" s="654"/>
      <c r="Z409" s="654"/>
      <c r="AA409" s="654"/>
      <c r="AB409" s="654"/>
    </row>
    <row r="410" spans="2:28" ht="16.5" customHeight="1" x14ac:dyDescent="0.35">
      <c r="B410" s="716" t="s">
        <v>510</v>
      </c>
      <c r="C410" s="1255">
        <v>14716</v>
      </c>
      <c r="D410" s="699">
        <v>22930235.399999943</v>
      </c>
      <c r="E410" s="698">
        <v>70.870842667422451</v>
      </c>
      <c r="F410" s="699">
        <v>1558.1839766240787</v>
      </c>
      <c r="G410" s="690"/>
      <c r="H410" s="653"/>
      <c r="I410" s="717"/>
      <c r="J410" s="717"/>
      <c r="K410" s="717"/>
      <c r="L410" s="717"/>
      <c r="M410" s="717"/>
      <c r="N410" s="764"/>
      <c r="O410" s="717"/>
      <c r="P410" s="717"/>
      <c r="Q410" s="717"/>
      <c r="R410" s="717"/>
      <c r="S410" s="654"/>
      <c r="T410" s="654"/>
      <c r="U410" s="654"/>
      <c r="V410" s="654"/>
      <c r="W410" s="654"/>
      <c r="X410" s="654"/>
      <c r="Y410" s="654"/>
      <c r="Z410" s="654"/>
      <c r="AA410" s="654"/>
      <c r="AB410" s="654"/>
    </row>
    <row r="411" spans="2:28" ht="16.5" customHeight="1" x14ac:dyDescent="0.35">
      <c r="B411" s="704" t="s">
        <v>1</v>
      </c>
      <c r="C411" s="1256">
        <v>55</v>
      </c>
      <c r="D411" s="1234">
        <v>169926.32000000004</v>
      </c>
      <c r="E411" s="1038">
        <v>0.52593503343511749</v>
      </c>
      <c r="F411" s="1234">
        <v>3089.5694545454553</v>
      </c>
      <c r="G411" s="690"/>
      <c r="H411" s="653"/>
      <c r="I411" s="717"/>
      <c r="J411" s="717"/>
      <c r="K411" s="717"/>
      <c r="L411" s="717"/>
      <c r="M411" s="717"/>
      <c r="N411" s="764"/>
      <c r="O411" s="717"/>
      <c r="P411" s="717"/>
      <c r="Q411" s="717"/>
      <c r="R411" s="717"/>
      <c r="S411" s="654"/>
      <c r="T411" s="654"/>
      <c r="U411" s="654"/>
      <c r="V411" s="654"/>
      <c r="W411" s="654"/>
      <c r="X411" s="654"/>
      <c r="Y411" s="654"/>
      <c r="Z411" s="654"/>
      <c r="AA411" s="654"/>
      <c r="AB411" s="654"/>
    </row>
    <row r="412" spans="2:28" ht="16.5" customHeight="1" x14ac:dyDescent="0.35">
      <c r="B412" s="696" t="s">
        <v>511</v>
      </c>
      <c r="C412" s="1255">
        <v>597</v>
      </c>
      <c r="D412" s="699">
        <v>2311443.9700000002</v>
      </c>
      <c r="E412" s="698">
        <v>7.1540969147413449</v>
      </c>
      <c r="F412" s="699">
        <v>3871.7654438860973</v>
      </c>
      <c r="G412" s="690"/>
      <c r="H412" s="653"/>
      <c r="I412" s="717"/>
      <c r="J412" s="717"/>
      <c r="K412" s="717"/>
      <c r="L412" s="717"/>
      <c r="M412" s="717"/>
      <c r="N412" s="764"/>
      <c r="O412" s="717"/>
      <c r="P412" s="717"/>
      <c r="Q412" s="717"/>
      <c r="R412" s="717"/>
      <c r="S412" s="654"/>
      <c r="T412" s="654"/>
      <c r="U412" s="654"/>
      <c r="V412" s="654"/>
      <c r="W412" s="654"/>
      <c r="X412" s="654"/>
      <c r="Y412" s="654"/>
      <c r="Z412" s="654"/>
      <c r="AA412" s="654"/>
      <c r="AB412" s="654"/>
    </row>
    <row r="413" spans="2:28" ht="16.5" customHeight="1" x14ac:dyDescent="0.35">
      <c r="B413" s="704" t="s">
        <v>2</v>
      </c>
      <c r="C413" s="1257">
        <v>679</v>
      </c>
      <c r="D413" s="706">
        <v>6123359.4900000012</v>
      </c>
      <c r="E413" s="705">
        <v>18.952268713336426</v>
      </c>
      <c r="F413" s="706">
        <v>9018.2024889543463</v>
      </c>
      <c r="G413" s="690"/>
      <c r="H413" s="653"/>
      <c r="I413" s="717"/>
      <c r="J413" s="717"/>
      <c r="K413" s="717"/>
      <c r="L413" s="717"/>
      <c r="M413" s="717"/>
      <c r="N413" s="764"/>
      <c r="O413" s="717"/>
      <c r="P413" s="717"/>
      <c r="Q413" s="717"/>
      <c r="R413" s="717"/>
      <c r="S413" s="654"/>
      <c r="T413" s="654"/>
      <c r="U413" s="654"/>
      <c r="V413" s="654"/>
      <c r="W413" s="654"/>
      <c r="X413" s="654"/>
      <c r="Y413" s="654"/>
      <c r="Z413" s="654"/>
      <c r="AA413" s="654"/>
      <c r="AB413" s="654"/>
    </row>
    <row r="414" spans="2:28" ht="16.5" customHeight="1" x14ac:dyDescent="0.35">
      <c r="B414" s="696" t="s">
        <v>9</v>
      </c>
      <c r="C414" s="1255">
        <v>438</v>
      </c>
      <c r="D414" s="699">
        <v>700926.50000000047</v>
      </c>
      <c r="E414" s="698">
        <v>2.1694214422642708</v>
      </c>
      <c r="F414" s="699">
        <v>1600.2888127853892</v>
      </c>
      <c r="G414" s="690"/>
      <c r="H414" s="653"/>
      <c r="I414" s="717"/>
      <c r="J414" s="717"/>
      <c r="K414" s="717"/>
      <c r="L414" s="717"/>
      <c r="M414" s="717"/>
      <c r="N414" s="764"/>
      <c r="O414" s="717"/>
      <c r="P414" s="717"/>
      <c r="Q414" s="717"/>
      <c r="R414" s="717"/>
      <c r="S414" s="654"/>
      <c r="T414" s="654"/>
      <c r="U414" s="654"/>
      <c r="V414" s="654"/>
      <c r="W414" s="654"/>
      <c r="X414" s="654"/>
      <c r="Y414" s="654"/>
      <c r="Z414" s="654"/>
      <c r="AA414" s="654"/>
      <c r="AB414" s="654"/>
    </row>
    <row r="415" spans="2:28" ht="16.5" customHeight="1" x14ac:dyDescent="0.35">
      <c r="B415" s="704" t="s">
        <v>3</v>
      </c>
      <c r="C415" s="1257">
        <v>6</v>
      </c>
      <c r="D415" s="706">
        <v>73482.899999999994</v>
      </c>
      <c r="E415" s="705">
        <v>0.22743522880039643</v>
      </c>
      <c r="F415" s="706">
        <v>12247.15</v>
      </c>
      <c r="G415" s="690"/>
      <c r="H415" s="653"/>
      <c r="I415" s="717"/>
      <c r="J415" s="717"/>
      <c r="K415" s="717"/>
      <c r="L415" s="717"/>
      <c r="M415" s="717"/>
      <c r="N415" s="764"/>
      <c r="O415" s="717"/>
      <c r="P415" s="717"/>
      <c r="Q415" s="717"/>
      <c r="R415" s="717"/>
      <c r="S415" s="654"/>
      <c r="T415" s="654"/>
      <c r="U415" s="654"/>
      <c r="V415" s="654"/>
      <c r="W415" s="654"/>
      <c r="X415" s="654"/>
      <c r="Y415" s="654"/>
      <c r="Z415" s="654"/>
      <c r="AA415" s="654"/>
      <c r="AB415" s="654"/>
    </row>
    <row r="416" spans="2:28" ht="16.5" customHeight="1" x14ac:dyDescent="0.35">
      <c r="B416" s="707" t="s">
        <v>4</v>
      </c>
      <c r="C416" s="1258">
        <v>16491</v>
      </c>
      <c r="D416" s="710">
        <v>32309374.579999942</v>
      </c>
      <c r="E416" s="709">
        <v>99.9</v>
      </c>
      <c r="F416" s="710">
        <v>1959.2125753441237</v>
      </c>
      <c r="G416" s="690"/>
      <c r="H416" s="653"/>
      <c r="I416" s="717"/>
      <c r="J416" s="717"/>
      <c r="K416" s="717"/>
      <c r="L416" s="717"/>
      <c r="M416" s="717"/>
      <c r="N416" s="764"/>
      <c r="O416" s="717"/>
      <c r="P416" s="717"/>
      <c r="Q416" s="717"/>
      <c r="R416" s="717"/>
      <c r="S416" s="654"/>
      <c r="T416" s="654"/>
      <c r="U416" s="654"/>
      <c r="V416" s="654"/>
      <c r="W416" s="654"/>
      <c r="X416" s="654"/>
      <c r="Y416" s="654"/>
      <c r="Z416" s="654"/>
      <c r="AA416" s="654"/>
      <c r="AB416" s="654"/>
    </row>
    <row r="417" spans="2:28" ht="16.5" customHeight="1" x14ac:dyDescent="0.35">
      <c r="B417" s="1067" t="s">
        <v>12478</v>
      </c>
      <c r="C417" s="693"/>
      <c r="D417" s="693"/>
      <c r="E417" s="693"/>
      <c r="F417" s="1227"/>
      <c r="G417" s="690"/>
      <c r="H417" s="690"/>
      <c r="I417" s="690"/>
      <c r="J417" s="690"/>
      <c r="K417" s="690"/>
      <c r="L417" s="690"/>
      <c r="M417" s="690"/>
      <c r="N417" s="972"/>
      <c r="O417" s="690"/>
      <c r="P417" s="690"/>
      <c r="Q417" s="690"/>
      <c r="R417" s="690"/>
      <c r="S417" s="654"/>
      <c r="T417" s="654"/>
      <c r="U417" s="654"/>
      <c r="V417" s="654"/>
      <c r="W417" s="654"/>
      <c r="X417" s="654"/>
      <c r="Y417" s="654"/>
      <c r="Z417" s="654"/>
      <c r="AA417" s="654"/>
      <c r="AB417" s="654"/>
    </row>
    <row r="418" spans="2:28" ht="16.5" customHeight="1" x14ac:dyDescent="0.35">
      <c r="B418" s="693"/>
      <c r="C418" s="693"/>
      <c r="D418" s="693"/>
      <c r="E418" s="693"/>
      <c r="F418" s="1227"/>
      <c r="G418" s="690"/>
      <c r="H418" s="690"/>
      <c r="I418" s="690"/>
      <c r="J418" s="690"/>
      <c r="K418" s="690"/>
      <c r="L418" s="690"/>
      <c r="M418" s="690"/>
      <c r="N418" s="972"/>
      <c r="O418" s="690"/>
      <c r="P418" s="690"/>
      <c r="Q418" s="690"/>
      <c r="R418" s="690"/>
      <c r="S418" s="654"/>
      <c r="T418" s="654"/>
      <c r="U418" s="654"/>
      <c r="V418" s="654"/>
      <c r="W418" s="654"/>
      <c r="X418" s="654"/>
      <c r="Y418" s="654"/>
      <c r="Z418" s="654"/>
      <c r="AA418" s="654"/>
      <c r="AB418" s="654"/>
    </row>
    <row r="419" spans="2:28" ht="16.5" customHeight="1" x14ac:dyDescent="0.35">
      <c r="B419" s="693"/>
      <c r="C419" s="693"/>
      <c r="D419" s="693"/>
      <c r="E419" s="693"/>
      <c r="F419" s="1227"/>
      <c r="G419" s="690"/>
      <c r="H419" s="690"/>
      <c r="I419" s="690"/>
      <c r="J419" s="690"/>
      <c r="K419" s="690"/>
      <c r="L419" s="690"/>
      <c r="M419" s="690"/>
      <c r="N419" s="972"/>
      <c r="O419" s="690"/>
      <c r="P419" s="690"/>
      <c r="Q419" s="690"/>
      <c r="R419" s="690"/>
      <c r="S419" s="654"/>
      <c r="T419" s="654"/>
      <c r="U419" s="654"/>
      <c r="V419" s="654"/>
      <c r="W419" s="654"/>
      <c r="X419" s="654"/>
      <c r="Y419" s="654"/>
      <c r="Z419" s="654"/>
      <c r="AA419" s="654"/>
      <c r="AB419" s="654"/>
    </row>
    <row r="420" spans="2:28" ht="16.5" customHeight="1" x14ac:dyDescent="0.35">
      <c r="B420" s="693"/>
      <c r="C420" s="693"/>
      <c r="D420" s="693"/>
      <c r="E420" s="693"/>
      <c r="F420" s="1227"/>
      <c r="G420" s="690"/>
      <c r="H420" s="690"/>
      <c r="I420" s="690"/>
      <c r="J420" s="690"/>
      <c r="K420" s="690"/>
      <c r="L420" s="690"/>
      <c r="M420" s="690"/>
      <c r="N420" s="972"/>
      <c r="O420" s="690"/>
      <c r="P420" s="690"/>
      <c r="Q420" s="690"/>
      <c r="R420" s="690"/>
      <c r="S420" s="654"/>
      <c r="T420" s="654"/>
      <c r="U420" s="654"/>
      <c r="V420" s="654"/>
      <c r="W420" s="654"/>
      <c r="X420" s="654"/>
      <c r="Y420" s="654"/>
      <c r="Z420" s="654"/>
      <c r="AA420" s="654"/>
      <c r="AB420" s="654"/>
    </row>
    <row r="421" spans="2:28" ht="16.5" customHeight="1" x14ac:dyDescent="0.35">
      <c r="B421" s="1426" t="s">
        <v>582</v>
      </c>
      <c r="C421" s="1426"/>
      <c r="D421" s="1426"/>
      <c r="E421" s="1426"/>
      <c r="F421" s="1426"/>
      <c r="G421" s="690"/>
      <c r="H421" s="717"/>
      <c r="I421" s="717"/>
      <c r="J421" s="717"/>
      <c r="K421" s="717"/>
      <c r="L421" s="717"/>
      <c r="M421" s="717"/>
      <c r="N421" s="764"/>
      <c r="O421" s="717"/>
      <c r="P421" s="717"/>
      <c r="Q421" s="717"/>
      <c r="R421" s="717"/>
      <c r="S421" s="654"/>
      <c r="T421" s="654"/>
      <c r="U421" s="654"/>
      <c r="V421" s="654"/>
      <c r="W421" s="654"/>
      <c r="X421" s="654"/>
      <c r="Y421" s="654"/>
      <c r="Z421" s="654"/>
      <c r="AA421" s="654"/>
      <c r="AB421" s="654"/>
    </row>
    <row r="422" spans="2:28" ht="16.5" customHeight="1" x14ac:dyDescent="0.35">
      <c r="B422" s="1423" t="s">
        <v>513</v>
      </c>
      <c r="C422" s="1423"/>
      <c r="D422" s="1423"/>
      <c r="E422" s="1423"/>
      <c r="F422" s="1423"/>
      <c r="G422" s="690"/>
      <c r="H422" s="717"/>
      <c r="I422" s="717"/>
      <c r="J422" s="717"/>
      <c r="K422" s="717"/>
      <c r="L422" s="717"/>
      <c r="M422" s="717"/>
      <c r="N422" s="764"/>
      <c r="O422" s="717"/>
      <c r="P422" s="717"/>
      <c r="Q422" s="717"/>
      <c r="R422" s="717"/>
      <c r="S422" s="654"/>
      <c r="T422" s="654"/>
      <c r="U422" s="654"/>
      <c r="V422" s="654"/>
      <c r="W422" s="654"/>
      <c r="X422" s="654"/>
      <c r="Y422" s="654"/>
      <c r="Z422" s="654"/>
      <c r="AA422" s="654"/>
      <c r="AB422" s="654"/>
    </row>
    <row r="423" spans="2:28" ht="16.5" customHeight="1" x14ac:dyDescent="0.35">
      <c r="B423" s="692" t="s">
        <v>12546</v>
      </c>
      <c r="C423" s="693"/>
      <c r="D423" s="693"/>
      <c r="E423" s="693"/>
      <c r="F423" s="1227"/>
      <c r="G423" s="690"/>
      <c r="H423" s="717"/>
      <c r="I423" s="717"/>
      <c r="J423" s="717"/>
      <c r="K423" s="717"/>
      <c r="L423" s="717"/>
      <c r="M423" s="717"/>
      <c r="N423" s="764"/>
      <c r="O423" s="717"/>
      <c r="P423" s="717"/>
      <c r="Q423" s="717"/>
      <c r="R423" s="717"/>
      <c r="S423" s="654"/>
      <c r="T423" s="654"/>
      <c r="U423" s="654"/>
      <c r="V423" s="654"/>
      <c r="W423" s="654"/>
      <c r="X423" s="654"/>
      <c r="Y423" s="654"/>
      <c r="Z423" s="654"/>
      <c r="AA423" s="654"/>
      <c r="AB423" s="654"/>
    </row>
    <row r="424" spans="2:28" ht="16.5" customHeight="1" x14ac:dyDescent="0.35">
      <c r="B424" s="694" t="s">
        <v>7</v>
      </c>
      <c r="C424" s="228" t="s">
        <v>12477</v>
      </c>
      <c r="D424" s="695" t="s">
        <v>109</v>
      </c>
      <c r="E424" s="695" t="s">
        <v>8</v>
      </c>
      <c r="F424" s="1228" t="s">
        <v>110</v>
      </c>
      <c r="G424" s="690"/>
      <c r="H424" s="717"/>
      <c r="I424" s="717"/>
      <c r="J424" s="717"/>
      <c r="K424" s="717"/>
      <c r="L424" s="717"/>
      <c r="M424" s="717"/>
      <c r="N424" s="764"/>
      <c r="O424" s="717"/>
      <c r="P424" s="717"/>
      <c r="Q424" s="717"/>
      <c r="R424" s="717"/>
      <c r="S424" s="654"/>
      <c r="T424" s="654"/>
      <c r="U424" s="654"/>
      <c r="V424" s="654"/>
      <c r="W424" s="654"/>
      <c r="X424" s="654"/>
      <c r="Y424" s="654"/>
      <c r="Z424" s="654"/>
      <c r="AA424" s="654"/>
      <c r="AB424" s="654"/>
    </row>
    <row r="425" spans="2:28" ht="16.5" customHeight="1" x14ac:dyDescent="0.35">
      <c r="B425" s="716" t="s">
        <v>510</v>
      </c>
      <c r="C425" s="1255">
        <v>2300</v>
      </c>
      <c r="D425" s="699">
        <v>22315494.87999988</v>
      </c>
      <c r="E425" s="698">
        <v>68.877245050582715</v>
      </c>
      <c r="F425" s="699">
        <v>9702.3890782608178</v>
      </c>
      <c r="G425" s="690"/>
      <c r="H425" s="717"/>
      <c r="I425" s="717"/>
      <c r="J425" s="717"/>
      <c r="K425" s="717"/>
      <c r="L425" s="717"/>
      <c r="M425" s="717"/>
      <c r="N425" s="764"/>
      <c r="O425" s="717"/>
      <c r="P425" s="717"/>
      <c r="Q425" s="717"/>
      <c r="R425" s="717"/>
      <c r="S425" s="654"/>
      <c r="T425" s="654"/>
      <c r="U425" s="654"/>
      <c r="V425" s="654"/>
      <c r="W425" s="654"/>
      <c r="X425" s="654"/>
      <c r="Y425" s="654"/>
      <c r="Z425" s="654"/>
      <c r="AA425" s="654"/>
      <c r="AB425" s="654"/>
    </row>
    <row r="426" spans="2:28" ht="16.5" customHeight="1" x14ac:dyDescent="0.35">
      <c r="B426" s="704" t="s">
        <v>1</v>
      </c>
      <c r="C426" s="1256">
        <v>8</v>
      </c>
      <c r="D426" s="1234">
        <v>63981.56</v>
      </c>
      <c r="E426" s="1038">
        <v>0.19748043279058949</v>
      </c>
      <c r="F426" s="1234">
        <v>7997.6949999999997</v>
      </c>
      <c r="G426" s="690"/>
      <c r="H426" s="717"/>
      <c r="I426" s="717"/>
      <c r="J426" s="717"/>
      <c r="K426" s="717"/>
      <c r="L426" s="717"/>
      <c r="M426" s="717"/>
      <c r="N426" s="764"/>
      <c r="O426" s="717"/>
      <c r="P426" s="717"/>
      <c r="Q426" s="717"/>
      <c r="R426" s="717"/>
      <c r="S426" s="654"/>
      <c r="T426" s="654"/>
      <c r="U426" s="654"/>
      <c r="V426" s="654"/>
      <c r="W426" s="654"/>
      <c r="X426" s="654"/>
      <c r="Y426" s="654"/>
      <c r="Z426" s="654"/>
      <c r="AA426" s="654"/>
      <c r="AB426" s="654"/>
    </row>
    <row r="427" spans="2:28" ht="16.5" customHeight="1" x14ac:dyDescent="0.35">
      <c r="B427" s="696" t="s">
        <v>511</v>
      </c>
      <c r="C427" s="1255">
        <v>159</v>
      </c>
      <c r="D427" s="699">
        <v>8219023.330000001</v>
      </c>
      <c r="E427" s="698">
        <v>25.36818865192334</v>
      </c>
      <c r="F427" s="699">
        <v>51691.970628930823</v>
      </c>
      <c r="G427" s="690"/>
      <c r="H427" s="717"/>
      <c r="I427" s="717"/>
      <c r="J427" s="717"/>
      <c r="K427" s="717"/>
      <c r="L427" s="717"/>
      <c r="M427" s="717"/>
      <c r="N427" s="764"/>
      <c r="O427" s="717"/>
      <c r="P427" s="717"/>
      <c r="Q427" s="717"/>
      <c r="R427" s="717"/>
      <c r="S427" s="654"/>
      <c r="T427" s="654"/>
      <c r="U427" s="654"/>
      <c r="V427" s="654"/>
      <c r="W427" s="654"/>
      <c r="X427" s="654"/>
      <c r="Y427" s="654"/>
      <c r="Z427" s="654"/>
      <c r="AA427" s="654"/>
      <c r="AB427" s="654"/>
    </row>
    <row r="428" spans="2:28" ht="16.5" customHeight="1" x14ac:dyDescent="0.35">
      <c r="B428" s="704" t="s">
        <v>2</v>
      </c>
      <c r="C428" s="1257">
        <v>37</v>
      </c>
      <c r="D428" s="706">
        <v>1038057.87</v>
      </c>
      <c r="E428" s="705">
        <v>3.2039874837262095</v>
      </c>
      <c r="F428" s="706">
        <v>28055.618108108109</v>
      </c>
      <c r="G428" s="690"/>
      <c r="H428" s="717"/>
      <c r="I428" s="717"/>
      <c r="J428" s="717"/>
      <c r="K428" s="717"/>
      <c r="L428" s="717"/>
      <c r="M428" s="717"/>
      <c r="N428" s="764"/>
      <c r="O428" s="717"/>
      <c r="P428" s="717"/>
      <c r="Q428" s="717"/>
      <c r="R428" s="717"/>
      <c r="S428" s="654"/>
      <c r="T428" s="654"/>
      <c r="U428" s="654"/>
      <c r="V428" s="654"/>
      <c r="W428" s="654"/>
      <c r="X428" s="654"/>
      <c r="Y428" s="654"/>
      <c r="Z428" s="654"/>
      <c r="AA428" s="654"/>
      <c r="AB428" s="654"/>
    </row>
    <row r="429" spans="2:28" ht="16.5" customHeight="1" x14ac:dyDescent="0.35">
      <c r="B429" s="696" t="s">
        <v>9</v>
      </c>
      <c r="C429" s="1255">
        <v>60</v>
      </c>
      <c r="D429" s="699">
        <v>201010.93</v>
      </c>
      <c r="E429" s="698">
        <v>0.62042446998852319</v>
      </c>
      <c r="F429" s="699">
        <v>3350.1821666666665</v>
      </c>
      <c r="G429" s="690"/>
      <c r="H429" s="717"/>
      <c r="I429" s="717"/>
      <c r="J429" s="717"/>
      <c r="K429" s="717"/>
      <c r="L429" s="717"/>
      <c r="M429" s="717"/>
      <c r="N429" s="764"/>
      <c r="O429" s="717"/>
      <c r="P429" s="717"/>
      <c r="Q429" s="717"/>
      <c r="R429" s="717"/>
      <c r="S429" s="654"/>
      <c r="T429" s="654"/>
      <c r="U429" s="654"/>
      <c r="V429" s="654"/>
      <c r="W429" s="654"/>
      <c r="X429" s="654"/>
      <c r="Y429" s="654"/>
      <c r="Z429" s="654"/>
      <c r="AA429" s="654"/>
      <c r="AB429" s="654"/>
    </row>
    <row r="430" spans="2:28" ht="16.5" customHeight="1" x14ac:dyDescent="0.35">
      <c r="B430" s="704" t="s">
        <v>3</v>
      </c>
      <c r="C430" s="1257">
        <v>3</v>
      </c>
      <c r="D430" s="706">
        <v>561367.92000000004</v>
      </c>
      <c r="E430" s="705">
        <v>1.7326739109886198</v>
      </c>
      <c r="F430" s="706">
        <v>187122.64</v>
      </c>
      <c r="G430" s="690"/>
      <c r="H430" s="717"/>
      <c r="I430" s="717"/>
      <c r="J430" s="717"/>
      <c r="K430" s="717"/>
      <c r="L430" s="717"/>
      <c r="M430" s="717"/>
      <c r="N430" s="764"/>
      <c r="O430" s="717"/>
      <c r="P430" s="717"/>
      <c r="Q430" s="717"/>
      <c r="R430" s="717"/>
      <c r="S430" s="654"/>
      <c r="T430" s="654"/>
      <c r="U430" s="654"/>
      <c r="V430" s="654"/>
      <c r="W430" s="654"/>
      <c r="X430" s="654"/>
      <c r="Y430" s="654"/>
      <c r="Z430" s="654"/>
      <c r="AA430" s="654"/>
      <c r="AB430" s="654"/>
    </row>
    <row r="431" spans="2:28" ht="16.5" customHeight="1" x14ac:dyDescent="0.35">
      <c r="B431" s="707" t="s">
        <v>4</v>
      </c>
      <c r="C431" s="1258">
        <v>2567</v>
      </c>
      <c r="D431" s="710">
        <v>32398936.489999883</v>
      </c>
      <c r="E431" s="709">
        <v>99.999999999999986</v>
      </c>
      <c r="F431" s="710">
        <v>12621.323135956323</v>
      </c>
      <c r="G431" s="690"/>
      <c r="H431" s="717"/>
      <c r="I431" s="717"/>
      <c r="J431" s="717"/>
      <c r="K431" s="717"/>
      <c r="L431" s="717"/>
      <c r="M431" s="717"/>
      <c r="N431" s="764"/>
      <c r="O431" s="717"/>
      <c r="P431" s="717"/>
      <c r="Q431" s="717"/>
      <c r="R431" s="717"/>
      <c r="S431" s="654"/>
      <c r="T431" s="654"/>
      <c r="U431" s="654"/>
      <c r="V431" s="654"/>
      <c r="W431" s="654"/>
      <c r="X431" s="654"/>
      <c r="Y431" s="654"/>
      <c r="Z431" s="654"/>
      <c r="AA431" s="654"/>
      <c r="AB431" s="654"/>
    </row>
    <row r="432" spans="2:28" ht="16.5" customHeight="1" x14ac:dyDescent="0.35">
      <c r="B432" s="1067" t="s">
        <v>12478</v>
      </c>
      <c r="C432" s="693"/>
      <c r="D432" s="693"/>
      <c r="E432" s="693"/>
      <c r="F432" s="1227"/>
      <c r="G432" s="690"/>
      <c r="H432" s="717"/>
      <c r="I432" s="717"/>
      <c r="J432" s="717"/>
      <c r="K432" s="717"/>
      <c r="L432" s="717"/>
      <c r="M432" s="717"/>
      <c r="N432" s="764"/>
      <c r="O432" s="717"/>
      <c r="P432" s="717"/>
      <c r="Q432" s="717"/>
      <c r="R432" s="717"/>
      <c r="S432" s="654"/>
      <c r="T432" s="654"/>
      <c r="U432" s="654"/>
      <c r="V432" s="654"/>
      <c r="W432" s="654"/>
      <c r="X432" s="654"/>
      <c r="Y432" s="654"/>
      <c r="Z432" s="654"/>
      <c r="AA432" s="654"/>
      <c r="AB432" s="654"/>
    </row>
    <row r="433" spans="2:28" ht="16.5" customHeight="1" x14ac:dyDescent="0.35">
      <c r="B433" s="693"/>
      <c r="C433" s="693"/>
      <c r="D433" s="748"/>
      <c r="E433" s="693"/>
      <c r="F433" s="1227"/>
      <c r="G433" s="690"/>
      <c r="H433" s="717"/>
      <c r="I433" s="717"/>
      <c r="J433" s="717"/>
      <c r="K433" s="717"/>
      <c r="L433" s="717"/>
      <c r="M433" s="717"/>
      <c r="N433" s="764"/>
      <c r="O433" s="717"/>
      <c r="P433" s="717"/>
      <c r="Q433" s="717"/>
      <c r="R433" s="717"/>
      <c r="S433" s="654"/>
      <c r="T433" s="654"/>
      <c r="U433" s="654"/>
      <c r="V433" s="654"/>
      <c r="W433" s="654"/>
      <c r="X433" s="654"/>
      <c r="Y433" s="654"/>
      <c r="Z433" s="654"/>
      <c r="AA433" s="654"/>
      <c r="AB433" s="654"/>
    </row>
    <row r="434" spans="2:28" ht="16.5" customHeight="1" x14ac:dyDescent="0.35">
      <c r="B434" s="693"/>
      <c r="C434" s="693"/>
      <c r="D434" s="748"/>
      <c r="E434" s="693"/>
      <c r="F434" s="1227"/>
      <c r="G434" s="690"/>
      <c r="H434" s="717"/>
      <c r="I434" s="717"/>
      <c r="J434" s="717"/>
      <c r="K434" s="717"/>
      <c r="L434" s="717"/>
      <c r="M434" s="717"/>
      <c r="N434" s="764"/>
      <c r="O434" s="717"/>
      <c r="P434" s="717"/>
      <c r="Q434" s="717"/>
      <c r="R434" s="717"/>
      <c r="S434" s="654"/>
      <c r="T434" s="654"/>
      <c r="U434" s="654"/>
      <c r="V434" s="654"/>
      <c r="W434" s="654"/>
      <c r="X434" s="654"/>
      <c r="Y434" s="654"/>
      <c r="Z434" s="654"/>
      <c r="AA434" s="654"/>
      <c r="AB434" s="654"/>
    </row>
    <row r="435" spans="2:28" ht="16.5" customHeight="1" x14ac:dyDescent="0.35">
      <c r="B435" s="693"/>
      <c r="C435" s="693"/>
      <c r="D435" s="748"/>
      <c r="E435" s="693"/>
      <c r="F435" s="1227"/>
      <c r="G435" s="690"/>
      <c r="H435" s="717"/>
      <c r="I435" s="717"/>
      <c r="J435" s="717"/>
      <c r="K435" s="717"/>
      <c r="L435" s="717"/>
      <c r="M435" s="717"/>
      <c r="N435" s="764"/>
      <c r="O435" s="717"/>
      <c r="P435" s="717"/>
      <c r="Q435" s="717"/>
      <c r="R435" s="717"/>
      <c r="S435" s="654"/>
      <c r="T435" s="654"/>
      <c r="U435" s="654"/>
      <c r="V435" s="654"/>
      <c r="W435" s="654"/>
      <c r="X435" s="654"/>
      <c r="Y435" s="654"/>
      <c r="Z435" s="654"/>
      <c r="AA435" s="654"/>
      <c r="AB435" s="654"/>
    </row>
    <row r="436" spans="2:28" ht="16.5" customHeight="1" x14ac:dyDescent="0.35">
      <c r="B436" s="1426" t="s">
        <v>583</v>
      </c>
      <c r="C436" s="1426"/>
      <c r="D436" s="1426"/>
      <c r="E436" s="1426"/>
      <c r="F436" s="1426"/>
      <c r="G436" s="690"/>
      <c r="H436" s="717"/>
      <c r="I436" s="717"/>
      <c r="J436" s="717"/>
      <c r="K436" s="717"/>
      <c r="L436" s="717"/>
      <c r="M436" s="717"/>
      <c r="N436" s="764"/>
      <c r="O436" s="717"/>
      <c r="P436" s="717"/>
      <c r="Q436" s="717"/>
      <c r="R436" s="717"/>
      <c r="S436" s="654"/>
      <c r="T436" s="654"/>
      <c r="U436" s="654"/>
      <c r="V436" s="654"/>
      <c r="W436" s="654"/>
      <c r="X436" s="654"/>
      <c r="Y436" s="654"/>
      <c r="Z436" s="654"/>
      <c r="AA436" s="654"/>
      <c r="AB436" s="654"/>
    </row>
    <row r="437" spans="2:28" ht="16.5" customHeight="1" x14ac:dyDescent="0.35">
      <c r="B437" s="1423" t="s">
        <v>515</v>
      </c>
      <c r="C437" s="1423"/>
      <c r="D437" s="1423"/>
      <c r="E437" s="1423"/>
      <c r="F437" s="1423"/>
      <c r="G437" s="690"/>
      <c r="H437" s="717"/>
      <c r="I437" s="717"/>
      <c r="J437" s="717"/>
      <c r="K437" s="717"/>
      <c r="L437" s="717"/>
      <c r="M437" s="717"/>
      <c r="N437" s="764"/>
      <c r="O437" s="717"/>
      <c r="P437" s="717"/>
      <c r="Q437" s="717"/>
      <c r="R437" s="717"/>
      <c r="S437" s="654"/>
      <c r="T437" s="654"/>
      <c r="U437" s="654"/>
      <c r="V437" s="654"/>
      <c r="W437" s="654"/>
      <c r="X437" s="654"/>
      <c r="Y437" s="654"/>
      <c r="Z437" s="654"/>
      <c r="AA437" s="654"/>
      <c r="AB437" s="654"/>
    </row>
    <row r="438" spans="2:28" ht="16.5" customHeight="1" x14ac:dyDescent="0.35">
      <c r="B438" s="692" t="s">
        <v>12546</v>
      </c>
      <c r="C438" s="693"/>
      <c r="D438" s="693"/>
      <c r="E438" s="693"/>
      <c r="F438" s="1227"/>
      <c r="G438" s="690"/>
      <c r="H438" s="717"/>
      <c r="I438" s="717"/>
      <c r="J438" s="717"/>
      <c r="K438" s="717"/>
      <c r="L438" s="717"/>
      <c r="M438" s="717"/>
      <c r="N438" s="764"/>
      <c r="O438" s="717"/>
      <c r="P438" s="717"/>
      <c r="Q438" s="717"/>
      <c r="R438" s="717"/>
      <c r="S438" s="654"/>
      <c r="T438" s="654"/>
      <c r="U438" s="654"/>
      <c r="V438" s="654"/>
      <c r="W438" s="654"/>
      <c r="X438" s="654"/>
      <c r="Y438" s="654"/>
      <c r="Z438" s="654"/>
      <c r="AA438" s="654"/>
      <c r="AB438" s="654"/>
    </row>
    <row r="439" spans="2:28" ht="16.5" customHeight="1" x14ac:dyDescent="0.35">
      <c r="B439" s="694" t="s">
        <v>7</v>
      </c>
      <c r="C439" s="228" t="s">
        <v>12477</v>
      </c>
      <c r="D439" s="695" t="s">
        <v>109</v>
      </c>
      <c r="E439" s="695" t="s">
        <v>8</v>
      </c>
      <c r="F439" s="1228" t="s">
        <v>110</v>
      </c>
      <c r="G439" s="690"/>
      <c r="H439" s="717"/>
      <c r="I439" s="717"/>
      <c r="J439" s="717"/>
      <c r="K439" s="717"/>
      <c r="L439" s="717"/>
      <c r="M439" s="717"/>
      <c r="N439" s="764"/>
      <c r="O439" s="717"/>
      <c r="P439" s="717"/>
      <c r="Q439" s="717"/>
      <c r="R439" s="717"/>
      <c r="S439" s="654"/>
      <c r="T439" s="654"/>
      <c r="U439" s="654"/>
      <c r="V439" s="654"/>
      <c r="W439" s="654"/>
      <c r="X439" s="654"/>
      <c r="Y439" s="654"/>
      <c r="Z439" s="654"/>
      <c r="AA439" s="654"/>
      <c r="AB439" s="654"/>
    </row>
    <row r="440" spans="2:28" ht="16.5" customHeight="1" x14ac:dyDescent="0.35">
      <c r="B440" s="716" t="s">
        <v>510</v>
      </c>
      <c r="C440" s="1255">
        <v>7416</v>
      </c>
      <c r="D440" s="699">
        <v>50705307.669999957</v>
      </c>
      <c r="E440" s="698">
        <v>52.196144086015259</v>
      </c>
      <c r="F440" s="699">
        <v>6837.2852845199513</v>
      </c>
      <c r="G440" s="690"/>
      <c r="H440" s="717"/>
      <c r="I440" s="717"/>
      <c r="J440" s="717"/>
      <c r="K440" s="717"/>
      <c r="L440" s="717"/>
      <c r="M440" s="717"/>
      <c r="N440" s="764"/>
      <c r="O440" s="717"/>
      <c r="P440" s="717"/>
      <c r="Q440" s="717"/>
      <c r="R440" s="717"/>
      <c r="S440" s="654"/>
      <c r="T440" s="654"/>
      <c r="U440" s="654"/>
      <c r="V440" s="654"/>
      <c r="W440" s="654"/>
      <c r="X440" s="654"/>
      <c r="Y440" s="654"/>
      <c r="Z440" s="654"/>
      <c r="AA440" s="654"/>
      <c r="AB440" s="654"/>
    </row>
    <row r="441" spans="2:28" ht="16.5" customHeight="1" x14ac:dyDescent="0.35">
      <c r="B441" s="704" t="s">
        <v>1</v>
      </c>
      <c r="C441" s="1256">
        <v>86</v>
      </c>
      <c r="D441" s="1234">
        <v>612366.0299999998</v>
      </c>
      <c r="E441" s="1038">
        <v>0.62916310733947201</v>
      </c>
      <c r="F441" s="1234">
        <v>7120.5352325581371</v>
      </c>
      <c r="G441" s="690"/>
      <c r="H441" s="717"/>
      <c r="I441" s="717"/>
      <c r="J441" s="717"/>
      <c r="K441" s="717"/>
      <c r="L441" s="717"/>
      <c r="M441" s="717"/>
      <c r="N441" s="764"/>
      <c r="O441" s="717"/>
      <c r="P441" s="717"/>
      <c r="Q441" s="717"/>
      <c r="R441" s="717"/>
      <c r="S441" s="654"/>
      <c r="T441" s="654"/>
      <c r="U441" s="654"/>
      <c r="V441" s="654"/>
      <c r="W441" s="654"/>
      <c r="X441" s="654"/>
      <c r="Y441" s="654"/>
      <c r="Z441" s="654"/>
      <c r="AA441" s="654"/>
      <c r="AB441" s="654"/>
    </row>
    <row r="442" spans="2:28" ht="16.5" customHeight="1" x14ac:dyDescent="0.35">
      <c r="B442" s="696" t="s">
        <v>511</v>
      </c>
      <c r="C442" s="1255">
        <v>1441</v>
      </c>
      <c r="D442" s="699">
        <v>28468709.10000002</v>
      </c>
      <c r="E442" s="698">
        <v>29.249600078729909</v>
      </c>
      <c r="F442" s="699">
        <v>19756.217279666911</v>
      </c>
      <c r="G442" s="690"/>
      <c r="H442" s="717"/>
      <c r="I442" s="717"/>
      <c r="J442" s="717"/>
      <c r="K442" s="717"/>
      <c r="L442" s="717"/>
      <c r="M442" s="717"/>
      <c r="N442" s="764"/>
      <c r="O442" s="717"/>
      <c r="P442" s="717"/>
      <c r="Q442" s="717"/>
      <c r="R442" s="717"/>
      <c r="S442" s="654"/>
      <c r="T442" s="654"/>
      <c r="U442" s="654"/>
      <c r="V442" s="654"/>
      <c r="W442" s="654"/>
      <c r="X442" s="654"/>
      <c r="Y442" s="654"/>
      <c r="Z442" s="654"/>
      <c r="AA442" s="654"/>
      <c r="AB442" s="654"/>
    </row>
    <row r="443" spans="2:28" ht="16.5" customHeight="1" x14ac:dyDescent="0.35">
      <c r="B443" s="704" t="s">
        <v>2</v>
      </c>
      <c r="C443" s="1257">
        <v>107</v>
      </c>
      <c r="D443" s="706">
        <v>2757447.9600000004</v>
      </c>
      <c r="E443" s="705">
        <v>2.8330842042960627</v>
      </c>
      <c r="F443" s="706">
        <v>25770.541682242994</v>
      </c>
      <c r="G443" s="690"/>
      <c r="H443" s="717"/>
      <c r="I443" s="717"/>
      <c r="J443" s="717"/>
      <c r="K443" s="717"/>
      <c r="L443" s="717"/>
      <c r="M443" s="717"/>
      <c r="N443" s="764"/>
      <c r="O443" s="717"/>
      <c r="P443" s="717"/>
      <c r="Q443" s="717"/>
      <c r="R443" s="717"/>
      <c r="S443" s="654"/>
      <c r="T443" s="654"/>
      <c r="U443" s="654"/>
      <c r="V443" s="654"/>
      <c r="W443" s="654"/>
      <c r="X443" s="654"/>
      <c r="Y443" s="654"/>
      <c r="Z443" s="654"/>
      <c r="AA443" s="654"/>
      <c r="AB443" s="654"/>
    </row>
    <row r="444" spans="2:28" ht="16.5" customHeight="1" x14ac:dyDescent="0.35">
      <c r="B444" s="696" t="s">
        <v>9</v>
      </c>
      <c r="C444" s="1255">
        <v>3296</v>
      </c>
      <c r="D444" s="699">
        <v>13405844.030000053</v>
      </c>
      <c r="E444" s="698">
        <v>13.773563642031458</v>
      </c>
      <c r="F444" s="699">
        <v>4067.3070479369094</v>
      </c>
      <c r="G444" s="690"/>
      <c r="H444" s="717"/>
      <c r="I444" s="717"/>
      <c r="J444" s="717"/>
      <c r="K444" s="717"/>
      <c r="L444" s="717"/>
      <c r="M444" s="717"/>
      <c r="N444" s="764"/>
      <c r="O444" s="717"/>
      <c r="P444" s="717"/>
      <c r="Q444" s="717"/>
      <c r="R444" s="717"/>
      <c r="S444" s="654"/>
      <c r="T444" s="654"/>
      <c r="U444" s="654"/>
      <c r="V444" s="654"/>
      <c r="W444" s="654"/>
      <c r="X444" s="654"/>
      <c r="Y444" s="654"/>
      <c r="Z444" s="654"/>
      <c r="AA444" s="654"/>
      <c r="AB444" s="654"/>
    </row>
    <row r="445" spans="2:28" ht="16.5" customHeight="1" x14ac:dyDescent="0.35">
      <c r="B445" s="704" t="s">
        <v>3</v>
      </c>
      <c r="C445" s="1257">
        <v>6</v>
      </c>
      <c r="D445" s="706">
        <v>1380575.96</v>
      </c>
      <c r="E445" s="705">
        <v>1.418444881587855</v>
      </c>
      <c r="F445" s="706">
        <v>230095.99333333332</v>
      </c>
      <c r="G445" s="690"/>
      <c r="H445" s="717"/>
      <c r="I445" s="717"/>
      <c r="J445" s="717"/>
      <c r="K445" s="717"/>
      <c r="L445" s="717"/>
      <c r="M445" s="717"/>
      <c r="N445" s="764"/>
      <c r="O445" s="717"/>
      <c r="P445" s="717"/>
      <c r="Q445" s="717"/>
      <c r="R445" s="717"/>
      <c r="S445" s="654"/>
      <c r="T445" s="654"/>
      <c r="U445" s="654"/>
      <c r="V445" s="654"/>
      <c r="W445" s="654"/>
      <c r="X445" s="654"/>
      <c r="Y445" s="654"/>
      <c r="Z445" s="654"/>
      <c r="AA445" s="654"/>
      <c r="AB445" s="654"/>
    </row>
    <row r="446" spans="2:28" ht="16.5" customHeight="1" x14ac:dyDescent="0.35">
      <c r="B446" s="707" t="s">
        <v>4</v>
      </c>
      <c r="C446" s="1258">
        <v>12352</v>
      </c>
      <c r="D446" s="710">
        <v>97330250.750000015</v>
      </c>
      <c r="E446" s="709">
        <v>100.10000000000002</v>
      </c>
      <c r="F446" s="710">
        <v>7879.7158962111407</v>
      </c>
      <c r="G446" s="690"/>
      <c r="H446" s="717"/>
      <c r="I446" s="717"/>
      <c r="J446" s="717"/>
      <c r="K446" s="717"/>
      <c r="L446" s="717"/>
      <c r="M446" s="717"/>
      <c r="N446" s="764"/>
      <c r="O446" s="717"/>
      <c r="P446" s="717"/>
      <c r="Q446" s="717"/>
      <c r="R446" s="717"/>
      <c r="S446" s="654"/>
      <c r="T446" s="654"/>
      <c r="U446" s="654"/>
      <c r="V446" s="654"/>
      <c r="W446" s="654"/>
      <c r="X446" s="654"/>
      <c r="Y446" s="654"/>
      <c r="Z446" s="654"/>
      <c r="AA446" s="654"/>
      <c r="AB446" s="654"/>
    </row>
    <row r="447" spans="2:28" ht="16.5" customHeight="1" x14ac:dyDescent="0.35">
      <c r="B447" s="1067" t="s">
        <v>12478</v>
      </c>
      <c r="C447" s="693"/>
      <c r="D447" s="693"/>
      <c r="E447" s="693"/>
      <c r="F447" s="1227"/>
      <c r="G447" s="690"/>
      <c r="H447" s="717"/>
      <c r="I447" s="717"/>
      <c r="J447" s="717"/>
      <c r="K447" s="717"/>
      <c r="L447" s="717"/>
      <c r="M447" s="717"/>
      <c r="N447" s="764"/>
      <c r="O447" s="717"/>
      <c r="P447" s="717"/>
      <c r="Q447" s="717"/>
      <c r="R447" s="717"/>
      <c r="S447" s="654"/>
      <c r="T447" s="654"/>
      <c r="U447" s="654"/>
      <c r="V447" s="654"/>
      <c r="W447" s="654"/>
      <c r="X447" s="654"/>
      <c r="Y447" s="654"/>
      <c r="Z447" s="654"/>
      <c r="AA447" s="654"/>
      <c r="AB447" s="654"/>
    </row>
    <row r="448" spans="2:28" ht="16.5" customHeight="1" x14ac:dyDescent="0.35">
      <c r="B448" s="242"/>
      <c r="C448" s="693"/>
      <c r="D448" s="693"/>
      <c r="E448" s="693"/>
      <c r="F448" s="1227"/>
      <c r="G448" s="690"/>
      <c r="H448" s="717"/>
      <c r="I448" s="717"/>
      <c r="J448" s="717"/>
      <c r="K448" s="717"/>
      <c r="L448" s="717"/>
      <c r="M448" s="717"/>
      <c r="N448" s="764"/>
      <c r="O448" s="717"/>
      <c r="P448" s="717"/>
      <c r="Q448" s="717"/>
      <c r="R448" s="717"/>
      <c r="S448" s="654"/>
      <c r="T448" s="654"/>
      <c r="U448" s="654"/>
      <c r="V448" s="654"/>
      <c r="W448" s="654"/>
      <c r="X448" s="654"/>
      <c r="Y448" s="654"/>
      <c r="Z448" s="654"/>
      <c r="AA448" s="654"/>
      <c r="AB448" s="654"/>
    </row>
    <row r="449" spans="2:28" ht="16.5" customHeight="1" x14ac:dyDescent="0.35">
      <c r="B449" s="693"/>
      <c r="C449" s="693"/>
      <c r="D449" s="748"/>
      <c r="E449" s="693"/>
      <c r="F449" s="1227"/>
      <c r="G449" s="690"/>
      <c r="H449" s="717"/>
      <c r="I449" s="717"/>
      <c r="J449" s="717"/>
      <c r="K449" s="717"/>
      <c r="L449" s="717"/>
      <c r="M449" s="717"/>
      <c r="N449" s="764"/>
      <c r="O449" s="717"/>
      <c r="P449" s="717"/>
      <c r="Q449" s="717"/>
      <c r="R449" s="717"/>
      <c r="S449" s="654"/>
      <c r="T449" s="654"/>
      <c r="U449" s="654"/>
      <c r="V449" s="654"/>
      <c r="W449" s="654"/>
      <c r="X449" s="654"/>
      <c r="Y449" s="654"/>
      <c r="Z449" s="654"/>
      <c r="AA449" s="654"/>
      <c r="AB449" s="654"/>
    </row>
    <row r="450" spans="2:28" ht="16.5" customHeight="1" x14ac:dyDescent="0.35">
      <c r="B450" s="693"/>
      <c r="C450" s="693"/>
      <c r="D450" s="693"/>
      <c r="E450" s="693"/>
      <c r="F450" s="1227"/>
      <c r="G450" s="690"/>
      <c r="H450" s="717"/>
      <c r="I450" s="717"/>
      <c r="J450" s="717"/>
      <c r="K450" s="717"/>
      <c r="L450" s="717"/>
      <c r="M450" s="717"/>
      <c r="N450" s="764"/>
      <c r="O450" s="717"/>
      <c r="P450" s="717"/>
      <c r="Q450" s="717"/>
      <c r="R450" s="717"/>
      <c r="S450" s="654"/>
      <c r="T450" s="654"/>
      <c r="U450" s="654"/>
      <c r="V450" s="654"/>
      <c r="W450" s="654"/>
      <c r="X450" s="654"/>
      <c r="Y450" s="654"/>
      <c r="Z450" s="654"/>
      <c r="AA450" s="654"/>
      <c r="AB450" s="654"/>
    </row>
    <row r="451" spans="2:28" ht="16.5" customHeight="1" x14ac:dyDescent="0.35">
      <c r="B451" s="1426" t="s">
        <v>584</v>
      </c>
      <c r="C451" s="1426"/>
      <c r="D451" s="1426"/>
      <c r="E451" s="1426"/>
      <c r="F451" s="1426"/>
      <c r="G451" s="690"/>
      <c r="H451" s="717"/>
      <c r="I451" s="717"/>
      <c r="J451" s="717"/>
      <c r="K451" s="717"/>
      <c r="L451" s="717"/>
      <c r="M451" s="717"/>
      <c r="N451" s="764"/>
      <c r="O451" s="717"/>
      <c r="P451" s="717"/>
      <c r="Q451" s="717"/>
      <c r="R451" s="717"/>
      <c r="S451" s="654"/>
      <c r="T451" s="654"/>
      <c r="U451" s="654"/>
      <c r="V451" s="654"/>
      <c r="W451" s="654"/>
      <c r="X451" s="654"/>
      <c r="Y451" s="654"/>
      <c r="Z451" s="654"/>
      <c r="AA451" s="654"/>
      <c r="AB451" s="654"/>
    </row>
    <row r="452" spans="2:28" ht="16.5" customHeight="1" x14ac:dyDescent="0.35">
      <c r="B452" s="1423" t="s">
        <v>580</v>
      </c>
      <c r="C452" s="1423"/>
      <c r="D452" s="1423"/>
      <c r="E452" s="1423"/>
      <c r="F452" s="1423"/>
      <c r="G452" s="690"/>
      <c r="H452" s="717"/>
      <c r="I452" s="717"/>
      <c r="J452" s="717"/>
      <c r="K452" s="717"/>
      <c r="L452" s="717"/>
      <c r="M452" s="717"/>
      <c r="N452" s="764"/>
      <c r="O452" s="717"/>
      <c r="P452" s="717"/>
      <c r="Q452" s="717"/>
      <c r="R452" s="717"/>
      <c r="S452" s="654"/>
      <c r="T452" s="654"/>
      <c r="U452" s="654"/>
      <c r="V452" s="654"/>
      <c r="W452" s="654"/>
      <c r="X452" s="654"/>
      <c r="Y452" s="654"/>
      <c r="Z452" s="654"/>
      <c r="AA452" s="654"/>
      <c r="AB452" s="654"/>
    </row>
    <row r="453" spans="2:28" ht="16.5" customHeight="1" x14ac:dyDescent="0.35">
      <c r="B453" s="692" t="s">
        <v>12546</v>
      </c>
      <c r="C453" s="693"/>
      <c r="D453" s="693"/>
      <c r="E453" s="693"/>
      <c r="F453" s="1227"/>
      <c r="G453" s="690"/>
      <c r="H453" s="717"/>
      <c r="I453" s="717"/>
      <c r="J453" s="717"/>
      <c r="K453" s="717"/>
      <c r="L453" s="717"/>
      <c r="M453" s="717"/>
      <c r="N453" s="764"/>
      <c r="O453" s="717"/>
      <c r="P453" s="717"/>
      <c r="Q453" s="717"/>
      <c r="R453" s="717"/>
      <c r="S453" s="654"/>
      <c r="T453" s="654"/>
      <c r="U453" s="654"/>
      <c r="V453" s="654"/>
      <c r="W453" s="654"/>
      <c r="X453" s="654"/>
      <c r="Y453" s="654"/>
      <c r="Z453" s="654"/>
      <c r="AA453" s="654"/>
      <c r="AB453" s="654"/>
    </row>
    <row r="454" spans="2:28" ht="16.5" customHeight="1" x14ac:dyDescent="0.35">
      <c r="B454" s="694" t="s">
        <v>7</v>
      </c>
      <c r="C454" s="228" t="s">
        <v>12477</v>
      </c>
      <c r="D454" s="695" t="s">
        <v>109</v>
      </c>
      <c r="E454" s="695" t="s">
        <v>8</v>
      </c>
      <c r="F454" s="1228" t="s">
        <v>110</v>
      </c>
      <c r="G454" s="690"/>
      <c r="H454" s="717"/>
      <c r="I454" s="717"/>
      <c r="J454" s="717"/>
      <c r="K454" s="717"/>
      <c r="L454" s="717"/>
      <c r="M454" s="717"/>
      <c r="N454" s="764"/>
      <c r="O454" s="717"/>
      <c r="P454" s="717"/>
      <c r="Q454" s="717"/>
      <c r="R454" s="717"/>
      <c r="S454" s="654"/>
      <c r="T454" s="654"/>
      <c r="U454" s="654"/>
      <c r="V454" s="654"/>
      <c r="W454" s="654"/>
      <c r="X454" s="654"/>
      <c r="Y454" s="654"/>
      <c r="Z454" s="654"/>
      <c r="AA454" s="654"/>
      <c r="AB454" s="654"/>
    </row>
    <row r="455" spans="2:28" ht="16.5" customHeight="1" x14ac:dyDescent="0.35">
      <c r="B455" s="716" t="s">
        <v>510</v>
      </c>
      <c r="C455" s="1255">
        <v>8065</v>
      </c>
      <c r="D455" s="699">
        <v>40552210.460000262</v>
      </c>
      <c r="E455" s="698">
        <v>49.739640990027297</v>
      </c>
      <c r="F455" s="699">
        <v>5028.1724066956303</v>
      </c>
      <c r="G455" s="690"/>
      <c r="H455" s="717"/>
      <c r="I455" s="717"/>
      <c r="J455" s="717"/>
      <c r="K455" s="717"/>
      <c r="L455" s="717"/>
      <c r="M455" s="717"/>
      <c r="N455" s="764"/>
      <c r="O455" s="717"/>
      <c r="P455" s="717"/>
      <c r="Q455" s="717"/>
      <c r="R455" s="717"/>
      <c r="S455" s="654"/>
      <c r="T455" s="654"/>
      <c r="U455" s="654"/>
      <c r="V455" s="654"/>
      <c r="W455" s="654"/>
      <c r="X455" s="654"/>
      <c r="Y455" s="654"/>
      <c r="Z455" s="654"/>
      <c r="AA455" s="654"/>
      <c r="AB455" s="654"/>
    </row>
    <row r="456" spans="2:28" ht="16.5" customHeight="1" x14ac:dyDescent="0.35">
      <c r="B456" s="704" t="s">
        <v>1</v>
      </c>
      <c r="C456" s="1256">
        <v>55</v>
      </c>
      <c r="D456" s="1234">
        <v>843292.47000000009</v>
      </c>
      <c r="E456" s="1038">
        <v>1.0343471843234535</v>
      </c>
      <c r="F456" s="1234">
        <v>15332.590363636366</v>
      </c>
      <c r="G456" s="690"/>
      <c r="H456" s="717"/>
      <c r="I456" s="717"/>
      <c r="J456" s="717"/>
      <c r="K456" s="717"/>
      <c r="L456" s="717"/>
      <c r="M456" s="717"/>
      <c r="N456" s="764"/>
      <c r="O456" s="717"/>
      <c r="P456" s="717"/>
      <c r="Q456" s="717"/>
      <c r="R456" s="717"/>
      <c r="S456" s="654"/>
      <c r="T456" s="654"/>
      <c r="U456" s="654"/>
      <c r="V456" s="654"/>
      <c r="W456" s="654"/>
      <c r="X456" s="654"/>
      <c r="Y456" s="654"/>
      <c r="Z456" s="654"/>
      <c r="AA456" s="654"/>
      <c r="AB456" s="654"/>
    </row>
    <row r="457" spans="2:28" ht="16.5" customHeight="1" x14ac:dyDescent="0.35">
      <c r="B457" s="696" t="s">
        <v>511</v>
      </c>
      <c r="C457" s="1255">
        <v>1025</v>
      </c>
      <c r="D457" s="699">
        <v>26508617.180000033</v>
      </c>
      <c r="E457" s="698">
        <v>32.51435832273156</v>
      </c>
      <c r="F457" s="699">
        <v>25862.065541463446</v>
      </c>
      <c r="G457" s="690"/>
      <c r="H457" s="717"/>
      <c r="I457" s="717"/>
      <c r="J457" s="717"/>
      <c r="K457" s="717"/>
      <c r="L457" s="717"/>
      <c r="M457" s="717"/>
      <c r="N457" s="764"/>
      <c r="O457" s="717"/>
      <c r="P457" s="717"/>
      <c r="Q457" s="717"/>
      <c r="R457" s="717"/>
      <c r="S457" s="654"/>
      <c r="T457" s="654"/>
      <c r="U457" s="654"/>
      <c r="V457" s="654"/>
      <c r="W457" s="654"/>
      <c r="X457" s="654"/>
      <c r="Y457" s="654"/>
      <c r="Z457" s="654"/>
      <c r="AA457" s="654"/>
      <c r="AB457" s="654"/>
    </row>
    <row r="458" spans="2:28" ht="16.5" customHeight="1" x14ac:dyDescent="0.35">
      <c r="B458" s="704" t="s">
        <v>2</v>
      </c>
      <c r="C458" s="1257">
        <v>164</v>
      </c>
      <c r="D458" s="706">
        <v>3134374.2300000004</v>
      </c>
      <c r="E458" s="705">
        <v>3.8444920057408938</v>
      </c>
      <c r="F458" s="706">
        <v>19112.037987804881</v>
      </c>
      <c r="G458" s="690"/>
      <c r="H458" s="717"/>
      <c r="I458" s="717"/>
      <c r="J458" s="717"/>
      <c r="K458" s="717"/>
      <c r="L458" s="717"/>
      <c r="M458" s="717"/>
      <c r="N458" s="764"/>
      <c r="O458" s="717"/>
      <c r="P458" s="717"/>
      <c r="Q458" s="717"/>
      <c r="R458" s="717"/>
      <c r="S458" s="654"/>
      <c r="T458" s="654"/>
      <c r="U458" s="654"/>
      <c r="V458" s="654"/>
      <c r="W458" s="654"/>
      <c r="X458" s="654"/>
      <c r="Y458" s="654"/>
      <c r="Z458" s="654"/>
      <c r="AA458" s="654"/>
      <c r="AB458" s="654"/>
    </row>
    <row r="459" spans="2:28" ht="16.5" customHeight="1" x14ac:dyDescent="0.35">
      <c r="B459" s="696" t="s">
        <v>9</v>
      </c>
      <c r="C459" s="1255">
        <v>2816</v>
      </c>
      <c r="D459" s="699">
        <v>9266777.3399999868</v>
      </c>
      <c r="E459" s="698">
        <v>11.466240527893444</v>
      </c>
      <c r="F459" s="699">
        <v>3290.7589985795407</v>
      </c>
      <c r="G459" s="690"/>
      <c r="H459" s="717"/>
      <c r="I459" s="717"/>
      <c r="J459" s="717"/>
      <c r="K459" s="717"/>
      <c r="L459" s="717"/>
      <c r="M459" s="717"/>
      <c r="N459" s="764"/>
      <c r="O459" s="717"/>
      <c r="P459" s="717"/>
      <c r="Q459" s="717"/>
      <c r="R459" s="717"/>
      <c r="S459" s="654"/>
      <c r="T459" s="654"/>
      <c r="U459" s="654"/>
      <c r="V459" s="654"/>
      <c r="W459" s="654"/>
      <c r="X459" s="654"/>
      <c r="Y459" s="654"/>
      <c r="Z459" s="654"/>
      <c r="AA459" s="654"/>
      <c r="AB459" s="654"/>
    </row>
    <row r="460" spans="2:28" ht="16.5" customHeight="1" x14ac:dyDescent="0.35">
      <c r="B460" s="704" t="s">
        <v>3</v>
      </c>
      <c r="C460" s="1257">
        <v>6</v>
      </c>
      <c r="D460" s="706">
        <v>1223685.21</v>
      </c>
      <c r="E460" s="705">
        <v>1.5009209692833538</v>
      </c>
      <c r="F460" s="706">
        <v>203947.535</v>
      </c>
      <c r="G460" s="690"/>
      <c r="H460" s="717"/>
      <c r="I460" s="717"/>
      <c r="J460" s="717"/>
      <c r="K460" s="717"/>
      <c r="L460" s="717"/>
      <c r="M460" s="717"/>
      <c r="N460" s="764"/>
      <c r="O460" s="717"/>
      <c r="P460" s="717"/>
      <c r="Q460" s="717"/>
      <c r="R460" s="717"/>
      <c r="S460" s="654"/>
      <c r="T460" s="654"/>
      <c r="U460" s="654"/>
      <c r="V460" s="654"/>
      <c r="W460" s="654"/>
      <c r="X460" s="654"/>
      <c r="Y460" s="654"/>
      <c r="Z460" s="654"/>
      <c r="AA460" s="654"/>
      <c r="AB460" s="654"/>
    </row>
    <row r="461" spans="2:28" ht="16.5" customHeight="1" x14ac:dyDescent="0.35">
      <c r="B461" s="707" t="s">
        <v>4</v>
      </c>
      <c r="C461" s="1258">
        <v>12131</v>
      </c>
      <c r="D461" s="710">
        <v>81528956.890000284</v>
      </c>
      <c r="E461" s="709">
        <v>100.1</v>
      </c>
      <c r="F461" s="710">
        <v>6720.7119685104508</v>
      </c>
      <c r="G461" s="690"/>
      <c r="H461" s="717"/>
      <c r="I461" s="717"/>
      <c r="J461" s="717"/>
      <c r="K461" s="717"/>
      <c r="L461" s="717"/>
      <c r="M461" s="717"/>
      <c r="N461" s="764"/>
      <c r="O461" s="717"/>
      <c r="P461" s="717"/>
      <c r="Q461" s="717"/>
      <c r="R461" s="717"/>
      <c r="S461" s="654"/>
      <c r="T461" s="654"/>
      <c r="U461" s="654"/>
      <c r="V461" s="654"/>
      <c r="W461" s="654"/>
      <c r="X461" s="654"/>
      <c r="Y461" s="654"/>
      <c r="Z461" s="654"/>
      <c r="AA461" s="654"/>
      <c r="AB461" s="654"/>
    </row>
    <row r="462" spans="2:28" ht="16.5" customHeight="1" x14ac:dyDescent="0.35">
      <c r="B462" s="1067" t="s">
        <v>12478</v>
      </c>
      <c r="C462" s="693"/>
      <c r="D462" s="693"/>
      <c r="E462" s="693"/>
      <c r="F462" s="1227"/>
      <c r="G462" s="690"/>
      <c r="H462" s="690"/>
      <c r="I462" s="690"/>
      <c r="J462" s="690"/>
      <c r="K462" s="690"/>
      <c r="L462" s="690"/>
      <c r="M462" s="690"/>
      <c r="N462" s="972"/>
      <c r="O462" s="690"/>
      <c r="P462" s="690"/>
      <c r="Q462" s="690"/>
      <c r="R462" s="690"/>
      <c r="S462" s="654"/>
      <c r="T462" s="654"/>
      <c r="U462" s="654"/>
      <c r="V462" s="654"/>
      <c r="W462" s="654"/>
      <c r="X462" s="654"/>
      <c r="Y462" s="654"/>
      <c r="Z462" s="654"/>
      <c r="AA462" s="654"/>
      <c r="AB462" s="654"/>
    </row>
    <row r="463" spans="2:28" ht="16.5" customHeight="1" x14ac:dyDescent="0.35">
      <c r="B463" s="693"/>
      <c r="C463" s="693"/>
      <c r="D463" s="693"/>
      <c r="E463" s="693"/>
      <c r="F463" s="1227"/>
      <c r="G463" s="690"/>
      <c r="H463" s="690"/>
      <c r="I463" s="690"/>
      <c r="J463" s="690"/>
      <c r="K463" s="690"/>
      <c r="L463" s="690"/>
      <c r="M463" s="690"/>
      <c r="N463" s="972"/>
      <c r="O463" s="690"/>
      <c r="P463" s="690"/>
      <c r="Q463" s="690"/>
      <c r="R463" s="690"/>
      <c r="S463" s="654"/>
      <c r="T463" s="654"/>
      <c r="U463" s="654"/>
      <c r="V463" s="654"/>
      <c r="W463" s="654"/>
      <c r="X463" s="654"/>
      <c r="Y463" s="654"/>
      <c r="Z463" s="654"/>
      <c r="AA463" s="654"/>
      <c r="AB463" s="654"/>
    </row>
    <row r="464" spans="2:28" ht="16.5" customHeight="1" x14ac:dyDescent="0.35">
      <c r="B464" s="693"/>
      <c r="C464" s="693"/>
      <c r="D464" s="693"/>
      <c r="E464" s="693"/>
      <c r="F464" s="1227"/>
      <c r="G464" s="690"/>
      <c r="H464" s="690"/>
      <c r="I464" s="690"/>
      <c r="J464" s="690"/>
      <c r="K464" s="690"/>
      <c r="L464" s="690"/>
      <c r="M464" s="690"/>
      <c r="N464" s="972"/>
      <c r="O464" s="690"/>
      <c r="P464" s="690"/>
      <c r="Q464" s="690"/>
      <c r="R464" s="690"/>
      <c r="S464" s="654"/>
      <c r="T464" s="654"/>
      <c r="U464" s="654"/>
      <c r="V464" s="654"/>
      <c r="W464" s="654"/>
      <c r="X464" s="654"/>
      <c r="Y464" s="654"/>
      <c r="Z464" s="654"/>
      <c r="AA464" s="654"/>
      <c r="AB464" s="654"/>
    </row>
    <row r="465" spans="2:28" ht="16.5" customHeight="1" x14ac:dyDescent="0.35">
      <c r="B465" s="693"/>
      <c r="C465" s="693"/>
      <c r="D465" s="693"/>
      <c r="E465" s="693"/>
      <c r="F465" s="1227"/>
      <c r="G465" s="690"/>
      <c r="H465" s="690"/>
      <c r="I465" s="690"/>
      <c r="J465" s="690"/>
      <c r="K465" s="690"/>
      <c r="L465" s="690"/>
      <c r="M465" s="690"/>
      <c r="N465" s="972"/>
      <c r="O465" s="690"/>
      <c r="P465" s="690"/>
      <c r="Q465" s="690"/>
      <c r="R465" s="690"/>
      <c r="S465" s="654"/>
      <c r="T465" s="654"/>
      <c r="U465" s="654"/>
      <c r="V465" s="654"/>
      <c r="W465" s="654"/>
      <c r="X465" s="654"/>
      <c r="Y465" s="654"/>
      <c r="Z465" s="654"/>
      <c r="AA465" s="654"/>
      <c r="AB465" s="654"/>
    </row>
    <row r="466" spans="2:28" ht="16.5" customHeight="1" x14ac:dyDescent="0.35">
      <c r="B466" s="1426" t="s">
        <v>585</v>
      </c>
      <c r="C466" s="1426"/>
      <c r="D466" s="1426"/>
      <c r="E466" s="1426"/>
      <c r="F466" s="1426"/>
      <c r="G466" s="690"/>
      <c r="H466" s="717"/>
      <c r="I466" s="717"/>
      <c r="J466" s="717"/>
      <c r="K466" s="717"/>
      <c r="L466" s="717"/>
      <c r="M466" s="717"/>
      <c r="N466" s="764"/>
      <c r="O466" s="717"/>
      <c r="P466" s="717"/>
      <c r="Q466" s="717"/>
      <c r="R466" s="717"/>
      <c r="S466" s="654"/>
      <c r="T466" s="654"/>
      <c r="U466" s="654"/>
      <c r="V466" s="654"/>
      <c r="W466" s="654"/>
      <c r="X466" s="654"/>
      <c r="Y466" s="654"/>
      <c r="Z466" s="654"/>
      <c r="AA466" s="654"/>
      <c r="AB466" s="654"/>
    </row>
    <row r="467" spans="2:28" ht="16.5" customHeight="1" x14ac:dyDescent="0.35">
      <c r="B467" s="1423" t="s">
        <v>586</v>
      </c>
      <c r="C467" s="1423"/>
      <c r="D467" s="1423"/>
      <c r="E467" s="1423"/>
      <c r="F467" s="1423"/>
      <c r="G467" s="690"/>
      <c r="H467" s="717"/>
      <c r="I467" s="717"/>
      <c r="J467" s="717"/>
      <c r="K467" s="717"/>
      <c r="L467" s="717"/>
      <c r="M467" s="717"/>
      <c r="N467" s="764"/>
      <c r="O467" s="717"/>
      <c r="P467" s="717"/>
      <c r="Q467" s="717"/>
      <c r="R467" s="717"/>
      <c r="S467" s="654"/>
      <c r="T467" s="654"/>
      <c r="U467" s="654"/>
      <c r="V467" s="654"/>
      <c r="W467" s="654"/>
      <c r="X467" s="654"/>
      <c r="Y467" s="654"/>
      <c r="Z467" s="654"/>
      <c r="AA467" s="654"/>
      <c r="AB467" s="654"/>
    </row>
    <row r="468" spans="2:28" ht="16.5" customHeight="1" x14ac:dyDescent="0.35">
      <c r="B468" s="692" t="s">
        <v>12546</v>
      </c>
      <c r="C468" s="693"/>
      <c r="D468" s="693"/>
      <c r="E468" s="693"/>
      <c r="F468" s="1227"/>
      <c r="G468" s="690"/>
      <c r="H468" s="717"/>
      <c r="I468" s="717"/>
      <c r="J468" s="717"/>
      <c r="K468" s="717"/>
      <c r="L468" s="717"/>
      <c r="M468" s="717"/>
      <c r="N468" s="764"/>
      <c r="O468" s="717"/>
      <c r="P468" s="717"/>
      <c r="Q468" s="717"/>
      <c r="R468" s="717"/>
      <c r="S468" s="654"/>
      <c r="T468" s="654"/>
      <c r="U468" s="654"/>
      <c r="V468" s="654"/>
      <c r="W468" s="654"/>
      <c r="X468" s="654"/>
      <c r="Y468" s="654"/>
      <c r="Z468" s="654"/>
      <c r="AA468" s="654"/>
      <c r="AB468" s="654"/>
    </row>
    <row r="469" spans="2:28" ht="16.5" customHeight="1" x14ac:dyDescent="0.35">
      <c r="B469" s="694" t="s">
        <v>7</v>
      </c>
      <c r="C469" s="228" t="s">
        <v>12477</v>
      </c>
      <c r="D469" s="695" t="s">
        <v>109</v>
      </c>
      <c r="E469" s="695" t="s">
        <v>8</v>
      </c>
      <c r="F469" s="1228" t="s">
        <v>110</v>
      </c>
      <c r="G469" s="690"/>
      <c r="H469" s="717"/>
      <c r="I469" s="717"/>
      <c r="J469" s="717"/>
      <c r="K469" s="717"/>
      <c r="L469" s="717"/>
      <c r="M469" s="717"/>
      <c r="N469" s="764"/>
      <c r="O469" s="717"/>
      <c r="P469" s="717"/>
      <c r="Q469" s="717"/>
      <c r="R469" s="717"/>
      <c r="S469" s="654"/>
      <c r="T469" s="654"/>
      <c r="U469" s="654"/>
      <c r="V469" s="654"/>
      <c r="W469" s="654"/>
      <c r="X469" s="654"/>
      <c r="Y469" s="654"/>
      <c r="Z469" s="654"/>
      <c r="AA469" s="654"/>
      <c r="AB469" s="654"/>
    </row>
    <row r="470" spans="2:28" ht="16.5" customHeight="1" x14ac:dyDescent="0.35">
      <c r="B470" s="716" t="s">
        <v>510</v>
      </c>
      <c r="C470" s="1255">
        <v>49036</v>
      </c>
      <c r="D470" s="699">
        <v>43125628.789999776</v>
      </c>
      <c r="E470" s="698">
        <v>48.779814834214115</v>
      </c>
      <c r="F470" s="699">
        <v>879.46873297168963</v>
      </c>
      <c r="G470" s="690"/>
      <c r="H470" s="717"/>
      <c r="I470" s="717"/>
      <c r="J470" s="717"/>
      <c r="K470" s="717"/>
      <c r="L470" s="717"/>
      <c r="M470" s="717"/>
      <c r="N470" s="764"/>
      <c r="O470" s="717"/>
      <c r="P470" s="717"/>
      <c r="Q470" s="717"/>
      <c r="R470" s="717"/>
      <c r="S470" s="654"/>
      <c r="T470" s="654"/>
      <c r="U470" s="654"/>
      <c r="V470" s="654"/>
      <c r="W470" s="654"/>
      <c r="X470" s="654"/>
      <c r="Y470" s="654"/>
      <c r="Z470" s="654"/>
      <c r="AA470" s="654"/>
      <c r="AB470" s="654"/>
    </row>
    <row r="471" spans="2:28" ht="16.5" customHeight="1" x14ac:dyDescent="0.35">
      <c r="B471" s="704" t="s">
        <v>1</v>
      </c>
      <c r="C471" s="1256">
        <v>147</v>
      </c>
      <c r="D471" s="1234">
        <v>314414.62</v>
      </c>
      <c r="E471" s="1038">
        <v>0.35636647714997582</v>
      </c>
      <c r="F471" s="1234">
        <v>2138.8749659863947</v>
      </c>
      <c r="G471" s="690"/>
      <c r="H471" s="717"/>
      <c r="I471" s="717"/>
      <c r="J471" s="717"/>
      <c r="K471" s="717"/>
      <c r="L471" s="717"/>
      <c r="M471" s="717"/>
      <c r="N471" s="764"/>
      <c r="O471" s="717"/>
      <c r="P471" s="717"/>
      <c r="Q471" s="717"/>
      <c r="R471" s="717"/>
      <c r="S471" s="654"/>
      <c r="T471" s="654"/>
      <c r="U471" s="654"/>
      <c r="V471" s="654"/>
      <c r="W471" s="654"/>
      <c r="X471" s="654"/>
      <c r="Y471" s="654"/>
      <c r="Z471" s="654"/>
      <c r="AA471" s="654"/>
      <c r="AB471" s="654"/>
    </row>
    <row r="472" spans="2:28" ht="16.5" customHeight="1" x14ac:dyDescent="0.35">
      <c r="B472" s="696" t="s">
        <v>511</v>
      </c>
      <c r="C472" s="1255">
        <v>2673</v>
      </c>
      <c r="D472" s="699">
        <v>4327697.47</v>
      </c>
      <c r="E472" s="698">
        <v>4.905135459523998</v>
      </c>
      <c r="F472" s="699">
        <v>1619.0413280957725</v>
      </c>
      <c r="G472" s="690"/>
      <c r="H472" s="717"/>
      <c r="I472" s="717"/>
      <c r="J472" s="717"/>
      <c r="K472" s="717"/>
      <c r="L472" s="717"/>
      <c r="M472" s="717"/>
      <c r="N472" s="764"/>
      <c r="O472" s="717"/>
      <c r="P472" s="717"/>
      <c r="Q472" s="717"/>
      <c r="R472" s="717"/>
      <c r="S472" s="654"/>
      <c r="T472" s="654"/>
      <c r="U472" s="654"/>
      <c r="V472" s="654"/>
      <c r="W472" s="654"/>
      <c r="X472" s="654"/>
      <c r="Y472" s="654"/>
      <c r="Z472" s="654"/>
      <c r="AA472" s="654"/>
      <c r="AB472" s="654"/>
    </row>
    <row r="473" spans="2:28" ht="16.5" customHeight="1" x14ac:dyDescent="0.35">
      <c r="B473" s="704" t="s">
        <v>2</v>
      </c>
      <c r="C473" s="1257">
        <v>4456</v>
      </c>
      <c r="D473" s="706">
        <v>38980587.709999949</v>
      </c>
      <c r="E473" s="705">
        <v>44.181707324704959</v>
      </c>
      <c r="F473" s="706">
        <v>8747.8877266606705</v>
      </c>
      <c r="G473" s="690"/>
      <c r="H473" s="717"/>
      <c r="I473" s="717"/>
      <c r="J473" s="717"/>
      <c r="K473" s="717"/>
      <c r="L473" s="717"/>
      <c r="M473" s="717"/>
      <c r="N473" s="764"/>
      <c r="O473" s="717"/>
      <c r="P473" s="717"/>
      <c r="Q473" s="717"/>
      <c r="R473" s="717"/>
      <c r="S473" s="654"/>
      <c r="T473" s="654"/>
      <c r="U473" s="654"/>
      <c r="V473" s="654"/>
      <c r="W473" s="654"/>
      <c r="X473" s="654"/>
      <c r="Y473" s="654"/>
      <c r="Z473" s="654"/>
      <c r="AA473" s="654"/>
      <c r="AB473" s="654"/>
    </row>
    <row r="474" spans="2:28" ht="16.5" customHeight="1" x14ac:dyDescent="0.35">
      <c r="B474" s="696" t="s">
        <v>9</v>
      </c>
      <c r="C474" s="1255">
        <v>1042</v>
      </c>
      <c r="D474" s="699">
        <v>1317782.5999999989</v>
      </c>
      <c r="E474" s="698">
        <v>1.493612297073003</v>
      </c>
      <c r="F474" s="699">
        <v>1264.6666026871392</v>
      </c>
      <c r="G474" s="690"/>
      <c r="H474" s="717"/>
      <c r="I474" s="717"/>
      <c r="J474" s="717"/>
      <c r="K474" s="717"/>
      <c r="L474" s="717"/>
      <c r="M474" s="717"/>
      <c r="N474" s="764"/>
      <c r="O474" s="717"/>
      <c r="P474" s="717"/>
      <c r="Q474" s="717"/>
      <c r="R474" s="717"/>
      <c r="S474" s="654"/>
      <c r="T474" s="654"/>
      <c r="U474" s="654"/>
      <c r="V474" s="654"/>
      <c r="W474" s="654"/>
      <c r="X474" s="654"/>
      <c r="Y474" s="654"/>
      <c r="Z474" s="654"/>
      <c r="AA474" s="654"/>
      <c r="AB474" s="654"/>
    </row>
    <row r="475" spans="2:28" ht="16.5" customHeight="1" x14ac:dyDescent="0.35">
      <c r="B475" s="704" t="s">
        <v>3</v>
      </c>
      <c r="C475" s="1257">
        <v>8</v>
      </c>
      <c r="D475" s="706">
        <v>161777.84</v>
      </c>
      <c r="E475" s="705">
        <v>0.18336360733394794</v>
      </c>
      <c r="F475" s="706">
        <v>20222.23</v>
      </c>
      <c r="G475" s="690"/>
      <c r="H475" s="717"/>
      <c r="I475" s="717"/>
      <c r="J475" s="717"/>
      <c r="K475" s="717"/>
      <c r="L475" s="717"/>
      <c r="M475" s="717"/>
      <c r="N475" s="764"/>
      <c r="O475" s="717"/>
      <c r="P475" s="717"/>
      <c r="Q475" s="717"/>
      <c r="R475" s="717"/>
      <c r="S475" s="654"/>
      <c r="T475" s="654"/>
      <c r="U475" s="654"/>
      <c r="V475" s="654"/>
      <c r="W475" s="654"/>
      <c r="X475" s="654"/>
      <c r="Y475" s="654"/>
      <c r="Z475" s="654"/>
      <c r="AA475" s="654"/>
      <c r="AB475" s="654"/>
    </row>
    <row r="476" spans="2:28" ht="16.5" customHeight="1" x14ac:dyDescent="0.35">
      <c r="B476" s="707" t="s">
        <v>4</v>
      </c>
      <c r="C476" s="1258">
        <v>57362</v>
      </c>
      <c r="D476" s="710">
        <v>88227889.029999718</v>
      </c>
      <c r="E476" s="709">
        <v>99.899999999999991</v>
      </c>
      <c r="F476" s="710">
        <v>1538.089484850593</v>
      </c>
      <c r="G476" s="690"/>
      <c r="H476" s="717"/>
      <c r="I476" s="717"/>
      <c r="J476" s="717"/>
      <c r="K476" s="717"/>
      <c r="L476" s="717"/>
      <c r="M476" s="717"/>
      <c r="N476" s="764"/>
      <c r="O476" s="717"/>
      <c r="P476" s="717"/>
      <c r="Q476" s="717"/>
      <c r="R476" s="717"/>
      <c r="S476" s="654"/>
      <c r="T476" s="654"/>
      <c r="U476" s="654"/>
      <c r="V476" s="654"/>
      <c r="W476" s="654"/>
      <c r="X476" s="654"/>
      <c r="Y476" s="654"/>
      <c r="Z476" s="654"/>
      <c r="AA476" s="654"/>
      <c r="AB476" s="654"/>
    </row>
    <row r="477" spans="2:28" ht="16.5" customHeight="1" x14ac:dyDescent="0.35">
      <c r="B477" s="1067" t="s">
        <v>12478</v>
      </c>
      <c r="C477" s="693"/>
      <c r="D477" s="693"/>
      <c r="E477" s="693"/>
      <c r="F477" s="1227"/>
      <c r="G477" s="690"/>
      <c r="H477" s="717"/>
      <c r="I477" s="717"/>
      <c r="J477" s="717"/>
      <c r="K477" s="717"/>
      <c r="L477" s="717"/>
      <c r="M477" s="717"/>
      <c r="N477" s="764"/>
      <c r="O477" s="717"/>
      <c r="P477" s="717"/>
      <c r="Q477" s="717"/>
      <c r="R477" s="717"/>
      <c r="S477" s="654"/>
      <c r="T477" s="654"/>
      <c r="U477" s="654"/>
      <c r="V477" s="654"/>
      <c r="W477" s="654"/>
      <c r="X477" s="654"/>
      <c r="Y477" s="654"/>
      <c r="Z477" s="654"/>
      <c r="AA477" s="654"/>
      <c r="AB477" s="654"/>
    </row>
    <row r="478" spans="2:28" ht="16.5" customHeight="1" x14ac:dyDescent="0.35">
      <c r="B478" s="693"/>
      <c r="C478" s="748"/>
      <c r="D478" s="748"/>
      <c r="E478" s="693"/>
      <c r="F478" s="1227"/>
      <c r="G478" s="690"/>
      <c r="H478" s="717"/>
      <c r="I478" s="717"/>
      <c r="J478" s="717"/>
      <c r="K478" s="717"/>
      <c r="L478" s="717"/>
      <c r="M478" s="717"/>
      <c r="N478" s="764"/>
      <c r="O478" s="717"/>
      <c r="P478" s="717"/>
      <c r="Q478" s="717"/>
      <c r="R478" s="717"/>
      <c r="S478" s="654"/>
      <c r="T478" s="654"/>
      <c r="U478" s="654"/>
      <c r="V478" s="654"/>
      <c r="W478" s="654"/>
      <c r="X478" s="654"/>
      <c r="Y478" s="654"/>
      <c r="Z478" s="654"/>
      <c r="AA478" s="654"/>
      <c r="AB478" s="654"/>
    </row>
    <row r="479" spans="2:28" ht="16.5" customHeight="1" x14ac:dyDescent="0.35">
      <c r="B479" s="693"/>
      <c r="C479" s="693"/>
      <c r="D479" s="693"/>
      <c r="E479" s="693"/>
      <c r="F479" s="1227"/>
      <c r="G479" s="690"/>
      <c r="H479" s="717"/>
      <c r="I479" s="717"/>
      <c r="J479" s="717"/>
      <c r="K479" s="717"/>
      <c r="L479" s="717"/>
      <c r="M479" s="717"/>
      <c r="N479" s="764"/>
      <c r="O479" s="717"/>
      <c r="P479" s="717"/>
      <c r="Q479" s="717"/>
      <c r="R479" s="717"/>
      <c r="S479" s="654"/>
      <c r="T479" s="654"/>
      <c r="U479" s="654"/>
      <c r="V479" s="654"/>
      <c r="W479" s="654"/>
      <c r="X479" s="654"/>
      <c r="Y479" s="654"/>
      <c r="Z479" s="654"/>
      <c r="AA479" s="654"/>
      <c r="AB479" s="654"/>
    </row>
    <row r="480" spans="2:28" ht="16.5" customHeight="1" x14ac:dyDescent="0.35">
      <c r="B480" s="693"/>
      <c r="C480" s="693"/>
      <c r="D480" s="693"/>
      <c r="E480" s="693"/>
      <c r="F480" s="1227"/>
      <c r="G480" s="690"/>
      <c r="H480" s="717"/>
      <c r="I480" s="717"/>
      <c r="J480" s="717"/>
      <c r="K480" s="717"/>
      <c r="L480" s="717"/>
      <c r="M480" s="717"/>
      <c r="N480" s="764"/>
      <c r="O480" s="717"/>
      <c r="P480" s="717"/>
      <c r="Q480" s="717"/>
      <c r="R480" s="717"/>
      <c r="S480" s="654"/>
      <c r="T480" s="654"/>
      <c r="U480" s="654"/>
      <c r="V480" s="654"/>
      <c r="W480" s="654"/>
      <c r="X480" s="654"/>
      <c r="Y480" s="654"/>
      <c r="Z480" s="654"/>
      <c r="AA480" s="654"/>
      <c r="AB480" s="654"/>
    </row>
    <row r="481" spans="2:28" ht="16.5" customHeight="1" x14ac:dyDescent="0.35">
      <c r="B481" s="1426" t="s">
        <v>587</v>
      </c>
      <c r="C481" s="1426"/>
      <c r="D481" s="1426"/>
      <c r="E481" s="1426"/>
      <c r="F481" s="1426"/>
      <c r="G481" s="690"/>
      <c r="H481" s="717"/>
      <c r="I481" s="717"/>
      <c r="J481" s="717"/>
      <c r="K481" s="717"/>
      <c r="L481" s="717"/>
      <c r="M481" s="717"/>
      <c r="N481" s="764"/>
      <c r="O481" s="717"/>
      <c r="P481" s="717"/>
      <c r="Q481" s="717"/>
      <c r="R481" s="717"/>
      <c r="S481" s="654"/>
      <c r="T481" s="654"/>
      <c r="U481" s="654"/>
      <c r="V481" s="654"/>
      <c r="W481" s="654"/>
      <c r="X481" s="654"/>
      <c r="Y481" s="654"/>
      <c r="Z481" s="654"/>
      <c r="AA481" s="654"/>
      <c r="AB481" s="654"/>
    </row>
    <row r="482" spans="2:28" ht="16.5" customHeight="1" x14ac:dyDescent="0.35">
      <c r="B482" s="1423" t="s">
        <v>12404</v>
      </c>
      <c r="C482" s="1423"/>
      <c r="D482" s="1423"/>
      <c r="E482" s="1423"/>
      <c r="F482" s="1423"/>
      <c r="G482" s="690"/>
      <c r="H482" s="717"/>
      <c r="I482" s="717"/>
      <c r="J482" s="717"/>
      <c r="K482" s="717"/>
      <c r="L482" s="717"/>
      <c r="M482" s="717"/>
      <c r="N482" s="764"/>
      <c r="O482" s="717"/>
      <c r="P482" s="717"/>
      <c r="Q482" s="717"/>
      <c r="R482" s="717"/>
      <c r="S482" s="654"/>
      <c r="T482" s="654"/>
      <c r="U482" s="654"/>
      <c r="V482" s="654"/>
      <c r="W482" s="654"/>
      <c r="X482" s="654"/>
      <c r="Y482" s="654"/>
      <c r="Z482" s="654"/>
      <c r="AA482" s="654"/>
      <c r="AB482" s="654"/>
    </row>
    <row r="483" spans="2:28" ht="16.5" customHeight="1" x14ac:dyDescent="0.35">
      <c r="B483" s="692" t="s">
        <v>12546</v>
      </c>
      <c r="C483" s="693"/>
      <c r="D483" s="693"/>
      <c r="E483" s="693"/>
      <c r="F483" s="1227"/>
      <c r="G483" s="690"/>
      <c r="H483" s="717"/>
      <c r="I483" s="717"/>
      <c r="J483" s="717"/>
      <c r="K483" s="717"/>
      <c r="L483" s="717"/>
      <c r="M483" s="717"/>
      <c r="N483" s="764"/>
      <c r="O483" s="717"/>
      <c r="P483" s="717"/>
      <c r="Q483" s="717"/>
      <c r="R483" s="717"/>
      <c r="S483" s="654"/>
      <c r="T483" s="654"/>
      <c r="U483" s="654"/>
      <c r="V483" s="654"/>
      <c r="W483" s="654"/>
      <c r="X483" s="654"/>
      <c r="Y483" s="654"/>
      <c r="Z483" s="654"/>
      <c r="AA483" s="654"/>
      <c r="AB483" s="654"/>
    </row>
    <row r="484" spans="2:28" ht="16.5" customHeight="1" x14ac:dyDescent="0.35">
      <c r="B484" s="694" t="s">
        <v>7</v>
      </c>
      <c r="C484" s="228" t="s">
        <v>12477</v>
      </c>
      <c r="D484" s="695" t="s">
        <v>109</v>
      </c>
      <c r="E484" s="695" t="s">
        <v>8</v>
      </c>
      <c r="F484" s="1228" t="s">
        <v>110</v>
      </c>
      <c r="G484" s="690"/>
      <c r="H484" s="717"/>
      <c r="I484" s="717"/>
      <c r="J484" s="717"/>
      <c r="K484" s="717"/>
      <c r="L484" s="717"/>
      <c r="M484" s="717"/>
      <c r="N484" s="764"/>
      <c r="O484" s="717"/>
      <c r="P484" s="717"/>
      <c r="Q484" s="717"/>
      <c r="R484" s="717"/>
      <c r="S484" s="654"/>
      <c r="T484" s="654"/>
      <c r="U484" s="654"/>
      <c r="V484" s="654"/>
      <c r="W484" s="654"/>
      <c r="X484" s="654"/>
      <c r="Y484" s="654"/>
      <c r="Z484" s="654"/>
      <c r="AA484" s="654"/>
      <c r="AB484" s="654"/>
    </row>
    <row r="485" spans="2:28" ht="16.5" customHeight="1" x14ac:dyDescent="0.35">
      <c r="B485" s="716" t="s">
        <v>510</v>
      </c>
      <c r="C485" s="1255">
        <v>13797</v>
      </c>
      <c r="D485" s="699">
        <v>12539191.019999979</v>
      </c>
      <c r="E485" s="698">
        <v>44.172944015565832</v>
      </c>
      <c r="F485" s="699">
        <v>908.83460317460163</v>
      </c>
      <c r="G485" s="690"/>
      <c r="H485" s="717"/>
      <c r="I485" s="717"/>
      <c r="J485" s="717"/>
      <c r="K485" s="717"/>
      <c r="L485" s="717"/>
      <c r="M485" s="717"/>
      <c r="N485" s="764"/>
      <c r="O485" s="717"/>
      <c r="P485" s="717"/>
      <c r="Q485" s="717"/>
      <c r="R485" s="717"/>
      <c r="S485" s="654"/>
      <c r="T485" s="654"/>
      <c r="U485" s="654"/>
      <c r="V485" s="654"/>
      <c r="W485" s="654"/>
      <c r="X485" s="654"/>
      <c r="Y485" s="654"/>
      <c r="Z485" s="654"/>
      <c r="AA485" s="654"/>
      <c r="AB485" s="654"/>
    </row>
    <row r="486" spans="2:28" ht="16.5" customHeight="1" x14ac:dyDescent="0.35">
      <c r="B486" s="704" t="s">
        <v>1</v>
      </c>
      <c r="C486" s="1256">
        <v>35</v>
      </c>
      <c r="D486" s="1234">
        <v>60968.289999999979</v>
      </c>
      <c r="E486" s="1038">
        <v>0.2147785177368472</v>
      </c>
      <c r="F486" s="1234">
        <v>1741.9511428571423</v>
      </c>
      <c r="G486" s="690"/>
      <c r="H486" s="717"/>
      <c r="I486" s="717"/>
      <c r="J486" s="717"/>
      <c r="K486" s="717"/>
      <c r="L486" s="717"/>
      <c r="M486" s="717"/>
      <c r="N486" s="764"/>
      <c r="O486" s="717"/>
      <c r="P486" s="717"/>
      <c r="Q486" s="717"/>
      <c r="R486" s="717"/>
      <c r="S486" s="654"/>
      <c r="T486" s="654"/>
      <c r="U486" s="654"/>
      <c r="V486" s="654"/>
      <c r="W486" s="654"/>
      <c r="X486" s="654"/>
      <c r="Y486" s="654"/>
      <c r="Z486" s="654"/>
      <c r="AA486" s="654"/>
      <c r="AB486" s="654"/>
    </row>
    <row r="487" spans="2:28" ht="16.5" customHeight="1" x14ac:dyDescent="0.35">
      <c r="B487" s="696" t="s">
        <v>511</v>
      </c>
      <c r="C487" s="1255">
        <v>750</v>
      </c>
      <c r="D487" s="699">
        <v>6461584.2800000049</v>
      </c>
      <c r="E487" s="698">
        <v>22.762808238350047</v>
      </c>
      <c r="F487" s="699">
        <v>8615.4457066666728</v>
      </c>
      <c r="G487" s="690"/>
      <c r="H487" s="717"/>
      <c r="I487" s="717"/>
      <c r="J487" s="717"/>
      <c r="K487" s="717"/>
      <c r="L487" s="717"/>
      <c r="M487" s="717"/>
      <c r="N487" s="764"/>
      <c r="O487" s="717"/>
      <c r="P487" s="717"/>
      <c r="Q487" s="717"/>
      <c r="R487" s="717"/>
      <c r="S487" s="654"/>
      <c r="T487" s="654"/>
      <c r="U487" s="654"/>
      <c r="V487" s="654"/>
      <c r="W487" s="654"/>
      <c r="X487" s="654"/>
      <c r="Y487" s="654"/>
      <c r="Z487" s="654"/>
      <c r="AA487" s="654"/>
      <c r="AB487" s="654"/>
    </row>
    <row r="488" spans="2:28" ht="16.5" customHeight="1" x14ac:dyDescent="0.35">
      <c r="B488" s="704" t="s">
        <v>2</v>
      </c>
      <c r="C488" s="1257">
        <v>1391</v>
      </c>
      <c r="D488" s="706">
        <v>8830041.919999985</v>
      </c>
      <c r="E488" s="705">
        <v>31.106388503463389</v>
      </c>
      <c r="F488" s="706">
        <v>6347.9812508986233</v>
      </c>
      <c r="G488" s="690"/>
      <c r="H488" s="717"/>
      <c r="I488" s="717"/>
      <c r="J488" s="717"/>
      <c r="K488" s="717"/>
      <c r="L488" s="717"/>
      <c r="M488" s="717"/>
      <c r="N488" s="764"/>
      <c r="O488" s="717"/>
      <c r="P488" s="717"/>
      <c r="Q488" s="717"/>
      <c r="R488" s="717"/>
      <c r="S488" s="654"/>
      <c r="T488" s="654"/>
      <c r="U488" s="654"/>
      <c r="V488" s="654"/>
      <c r="W488" s="654"/>
      <c r="X488" s="654"/>
      <c r="Y488" s="654"/>
      <c r="Z488" s="654"/>
      <c r="AA488" s="654"/>
      <c r="AB488" s="654"/>
    </row>
    <row r="489" spans="2:28" ht="16.5" customHeight="1" x14ac:dyDescent="0.35">
      <c r="B489" s="696" t="s">
        <v>9</v>
      </c>
      <c r="C489" s="1255">
        <v>341</v>
      </c>
      <c r="D489" s="699">
        <v>486571.07999999961</v>
      </c>
      <c r="E489" s="698">
        <v>1.7140880174926483</v>
      </c>
      <c r="F489" s="699">
        <v>1426.8946627565972</v>
      </c>
      <c r="G489" s="690"/>
      <c r="H489" s="717"/>
      <c r="I489" s="717"/>
      <c r="J489" s="717"/>
      <c r="K489" s="717"/>
      <c r="L489" s="717"/>
      <c r="M489" s="717"/>
      <c r="N489" s="764"/>
      <c r="O489" s="717"/>
      <c r="P489" s="717"/>
      <c r="Q489" s="717"/>
      <c r="R489" s="717"/>
      <c r="S489" s="654"/>
      <c r="T489" s="654"/>
      <c r="U489" s="654"/>
      <c r="V489" s="654"/>
      <c r="W489" s="654"/>
      <c r="X489" s="654"/>
      <c r="Y489" s="654"/>
      <c r="Z489" s="654"/>
      <c r="AA489" s="654"/>
      <c r="AB489" s="654"/>
    </row>
    <row r="490" spans="2:28" ht="16.5" customHeight="1" x14ac:dyDescent="0.35">
      <c r="B490" s="704" t="s">
        <v>3</v>
      </c>
      <c r="C490" s="1257">
        <v>2</v>
      </c>
      <c r="D490" s="706">
        <v>8230.0400000000009</v>
      </c>
      <c r="E490" s="705">
        <v>2.8992707391251465E-2</v>
      </c>
      <c r="F490" s="706">
        <v>4115.0200000000004</v>
      </c>
      <c r="G490" s="690"/>
      <c r="H490" s="717"/>
      <c r="I490" s="717"/>
      <c r="J490" s="717"/>
      <c r="K490" s="717"/>
      <c r="L490" s="717"/>
      <c r="M490" s="717"/>
      <c r="N490" s="764"/>
      <c r="O490" s="717"/>
      <c r="P490" s="717"/>
      <c r="Q490" s="717"/>
      <c r="R490" s="717"/>
      <c r="S490" s="654"/>
      <c r="T490" s="654"/>
      <c r="U490" s="654"/>
      <c r="V490" s="654"/>
      <c r="W490" s="654"/>
      <c r="X490" s="654"/>
      <c r="Y490" s="654"/>
      <c r="Z490" s="654"/>
      <c r="AA490" s="654"/>
      <c r="AB490" s="654"/>
    </row>
    <row r="491" spans="2:28" ht="16.5" customHeight="1" x14ac:dyDescent="0.35">
      <c r="B491" s="707" t="s">
        <v>4</v>
      </c>
      <c r="C491" s="1258">
        <v>16316</v>
      </c>
      <c r="D491" s="710">
        <v>28386586.629999965</v>
      </c>
      <c r="E491" s="709">
        <v>100.00000000000001</v>
      </c>
      <c r="F491" s="710">
        <v>1739.800602476095</v>
      </c>
      <c r="G491" s="690"/>
      <c r="H491" s="717"/>
      <c r="I491" s="717"/>
      <c r="J491" s="717"/>
      <c r="K491" s="717"/>
      <c r="L491" s="717"/>
      <c r="M491" s="717"/>
      <c r="N491" s="764"/>
      <c r="O491" s="717"/>
      <c r="P491" s="717"/>
      <c r="Q491" s="717"/>
      <c r="R491" s="717"/>
      <c r="S491" s="654"/>
      <c r="T491" s="654"/>
      <c r="U491" s="654"/>
      <c r="V491" s="654"/>
      <c r="W491" s="654"/>
      <c r="X491" s="654"/>
      <c r="Y491" s="654"/>
      <c r="Z491" s="654"/>
      <c r="AA491" s="654"/>
      <c r="AB491" s="654"/>
    </row>
    <row r="492" spans="2:28" ht="16.5" customHeight="1" x14ac:dyDescent="0.35">
      <c r="B492" s="1067" t="s">
        <v>12478</v>
      </c>
      <c r="C492" s="693"/>
      <c r="D492" s="693"/>
      <c r="E492" s="757"/>
      <c r="F492" s="1241"/>
      <c r="G492" s="690"/>
      <c r="H492" s="717"/>
      <c r="I492" s="717"/>
      <c r="J492" s="717"/>
      <c r="K492" s="717"/>
      <c r="L492" s="717"/>
      <c r="M492" s="717"/>
      <c r="N492" s="764"/>
      <c r="O492" s="717"/>
      <c r="P492" s="717"/>
      <c r="Q492" s="717"/>
      <c r="R492" s="717"/>
      <c r="S492" s="654"/>
      <c r="T492" s="654"/>
      <c r="U492" s="654"/>
      <c r="V492" s="654"/>
      <c r="W492" s="654"/>
      <c r="X492" s="654"/>
      <c r="Y492" s="654"/>
      <c r="Z492" s="654"/>
      <c r="AA492" s="654"/>
      <c r="AB492" s="654"/>
    </row>
    <row r="493" spans="2:28" ht="16.5" customHeight="1" x14ac:dyDescent="0.35">
      <c r="B493" s="693"/>
      <c r="C493" s="748"/>
      <c r="D493" s="748"/>
      <c r="E493" s="693"/>
      <c r="F493" s="1227"/>
      <c r="G493" s="690"/>
      <c r="H493" s="717"/>
      <c r="I493" s="717"/>
      <c r="J493" s="717"/>
      <c r="K493" s="717"/>
      <c r="L493" s="717"/>
      <c r="M493" s="717"/>
      <c r="N493" s="764"/>
      <c r="O493" s="717"/>
      <c r="P493" s="717"/>
      <c r="Q493" s="717"/>
      <c r="R493" s="717"/>
      <c r="S493" s="654"/>
      <c r="T493" s="654"/>
      <c r="U493" s="654"/>
      <c r="V493" s="654"/>
      <c r="W493" s="654"/>
      <c r="X493" s="654"/>
      <c r="Y493" s="654"/>
      <c r="Z493" s="654"/>
      <c r="AA493" s="654"/>
      <c r="AB493" s="654"/>
    </row>
    <row r="494" spans="2:28" ht="16.5" customHeight="1" x14ac:dyDescent="0.35">
      <c r="B494" s="693"/>
      <c r="C494" s="748"/>
      <c r="D494" s="748"/>
      <c r="E494" s="693"/>
      <c r="F494" s="1227"/>
      <c r="G494" s="690"/>
      <c r="H494" s="717"/>
      <c r="I494" s="717"/>
      <c r="J494" s="717"/>
      <c r="K494" s="717"/>
      <c r="L494" s="717"/>
      <c r="M494" s="717"/>
      <c r="N494" s="764"/>
      <c r="O494" s="717"/>
      <c r="P494" s="717"/>
      <c r="Q494" s="717"/>
      <c r="R494" s="717"/>
      <c r="S494" s="654"/>
      <c r="T494" s="654"/>
      <c r="U494" s="654"/>
      <c r="V494" s="654"/>
      <c r="W494" s="654"/>
      <c r="X494" s="654"/>
      <c r="Y494" s="654"/>
      <c r="Z494" s="654"/>
      <c r="AA494" s="654"/>
      <c r="AB494" s="654"/>
    </row>
    <row r="495" spans="2:28" ht="16.5" customHeight="1" x14ac:dyDescent="0.35">
      <c r="B495" s="693"/>
      <c r="C495" s="693"/>
      <c r="D495" s="693"/>
      <c r="E495" s="693"/>
      <c r="F495" s="1227"/>
      <c r="G495" s="690"/>
      <c r="H495" s="717"/>
      <c r="I495" s="717"/>
      <c r="J495" s="717"/>
      <c r="K495" s="717"/>
      <c r="L495" s="717"/>
      <c r="M495" s="717"/>
      <c r="N495" s="764"/>
      <c r="O495" s="717"/>
      <c r="P495" s="717"/>
      <c r="Q495" s="717"/>
      <c r="R495" s="717"/>
      <c r="S495" s="654"/>
      <c r="T495" s="654"/>
      <c r="U495" s="654"/>
      <c r="V495" s="654"/>
      <c r="W495" s="654"/>
      <c r="X495" s="654"/>
      <c r="Y495" s="654"/>
      <c r="Z495" s="654"/>
      <c r="AA495" s="654"/>
      <c r="AB495" s="654"/>
    </row>
    <row r="496" spans="2:28" ht="16.5" customHeight="1" x14ac:dyDescent="0.35">
      <c r="B496" s="1426" t="s">
        <v>588</v>
      </c>
      <c r="C496" s="1426"/>
      <c r="D496" s="1426"/>
      <c r="E496" s="1426"/>
      <c r="F496" s="1426"/>
      <c r="G496" s="690"/>
      <c r="H496" s="717"/>
      <c r="I496" s="717"/>
      <c r="J496" s="717"/>
      <c r="K496" s="717"/>
      <c r="L496" s="717"/>
      <c r="M496" s="717"/>
      <c r="N496" s="764"/>
      <c r="O496" s="717"/>
      <c r="P496" s="717"/>
      <c r="Q496" s="717"/>
      <c r="R496" s="717"/>
      <c r="S496" s="654"/>
      <c r="T496" s="654"/>
      <c r="U496" s="654"/>
      <c r="V496" s="654"/>
      <c r="W496" s="654"/>
      <c r="X496" s="654"/>
      <c r="Y496" s="654"/>
      <c r="Z496" s="654"/>
      <c r="AA496" s="654"/>
      <c r="AB496" s="654"/>
    </row>
    <row r="497" spans="2:28" ht="16.5" customHeight="1" x14ac:dyDescent="0.35">
      <c r="B497" s="1423" t="s">
        <v>513</v>
      </c>
      <c r="C497" s="1423"/>
      <c r="D497" s="1423"/>
      <c r="E497" s="1423"/>
      <c r="F497" s="1423"/>
      <c r="G497" s="690"/>
      <c r="H497" s="717"/>
      <c r="I497" s="717"/>
      <c r="J497" s="717"/>
      <c r="K497" s="717"/>
      <c r="L497" s="717"/>
      <c r="M497" s="717"/>
      <c r="N497" s="764"/>
      <c r="O497" s="717"/>
      <c r="P497" s="717"/>
      <c r="Q497" s="717"/>
      <c r="R497" s="717"/>
      <c r="S497" s="654"/>
      <c r="T497" s="654"/>
      <c r="U497" s="654"/>
      <c r="V497" s="654"/>
      <c r="W497" s="654"/>
      <c r="X497" s="654"/>
      <c r="Y497" s="654"/>
      <c r="Z497" s="654"/>
      <c r="AA497" s="654"/>
      <c r="AB497" s="654"/>
    </row>
    <row r="498" spans="2:28" ht="16.5" customHeight="1" x14ac:dyDescent="0.35">
      <c r="B498" s="692" t="s">
        <v>12546</v>
      </c>
      <c r="C498" s="693"/>
      <c r="D498" s="693"/>
      <c r="E498" s="693"/>
      <c r="F498" s="1227"/>
      <c r="G498" s="690"/>
      <c r="H498" s="717"/>
      <c r="I498" s="717"/>
      <c r="J498" s="717"/>
      <c r="K498" s="717"/>
      <c r="L498" s="717"/>
      <c r="M498" s="717"/>
      <c r="N498" s="764"/>
      <c r="O498" s="717"/>
      <c r="P498" s="717"/>
      <c r="Q498" s="717"/>
      <c r="R498" s="717"/>
      <c r="S498" s="654"/>
      <c r="T498" s="654"/>
      <c r="U498" s="654"/>
      <c r="V498" s="654"/>
      <c r="W498" s="654"/>
      <c r="X498" s="654"/>
      <c r="Y498" s="654"/>
      <c r="Z498" s="654"/>
      <c r="AA498" s="654"/>
      <c r="AB498" s="654"/>
    </row>
    <row r="499" spans="2:28" ht="16.5" customHeight="1" x14ac:dyDescent="0.35">
      <c r="B499" s="694" t="s">
        <v>7</v>
      </c>
      <c r="C499" s="228" t="s">
        <v>12477</v>
      </c>
      <c r="D499" s="695" t="s">
        <v>109</v>
      </c>
      <c r="E499" s="695" t="s">
        <v>8</v>
      </c>
      <c r="F499" s="1228" t="s">
        <v>110</v>
      </c>
      <c r="G499" s="690"/>
      <c r="H499" s="717"/>
      <c r="I499" s="717"/>
      <c r="J499" s="717"/>
      <c r="K499" s="717"/>
      <c r="L499" s="717"/>
      <c r="M499" s="717"/>
      <c r="N499" s="764"/>
      <c r="O499" s="717"/>
      <c r="P499" s="717"/>
      <c r="Q499" s="717"/>
      <c r="R499" s="717"/>
      <c r="S499" s="654"/>
      <c r="T499" s="654"/>
      <c r="U499" s="654"/>
      <c r="V499" s="654"/>
      <c r="W499" s="654"/>
      <c r="X499" s="654"/>
      <c r="Y499" s="654"/>
      <c r="Z499" s="654"/>
      <c r="AA499" s="654"/>
      <c r="AB499" s="654"/>
    </row>
    <row r="500" spans="2:28" ht="16.5" customHeight="1" x14ac:dyDescent="0.35">
      <c r="B500" s="745" t="s">
        <v>517</v>
      </c>
      <c r="C500" s="1260">
        <v>5</v>
      </c>
      <c r="D500" s="750">
        <v>471522.08999999997</v>
      </c>
      <c r="E500" s="746">
        <v>0.94149561497954959</v>
      </c>
      <c r="F500" s="750">
        <v>94304.417999999991</v>
      </c>
      <c r="G500" s="690"/>
      <c r="H500" s="717"/>
      <c r="I500" s="717"/>
      <c r="J500" s="717"/>
      <c r="K500" s="717"/>
      <c r="L500" s="717"/>
      <c r="M500" s="717"/>
      <c r="N500" s="764"/>
      <c r="O500" s="717"/>
      <c r="P500" s="717"/>
      <c r="Q500" s="717"/>
      <c r="R500" s="717"/>
      <c r="S500" s="654"/>
      <c r="T500" s="654"/>
      <c r="U500" s="654"/>
      <c r="V500" s="654"/>
      <c r="W500" s="654"/>
      <c r="X500" s="654"/>
      <c r="Y500" s="654"/>
      <c r="Z500" s="654"/>
      <c r="AA500" s="654"/>
      <c r="AB500" s="654"/>
    </row>
    <row r="501" spans="2:28" ht="16.5" customHeight="1" x14ac:dyDescent="0.35">
      <c r="B501" s="704" t="s">
        <v>510</v>
      </c>
      <c r="C501" s="1256">
        <v>2408</v>
      </c>
      <c r="D501" s="706">
        <v>17756810.159999967</v>
      </c>
      <c r="E501" s="705">
        <v>35.455303698845334</v>
      </c>
      <c r="F501" s="706">
        <v>7374.0905980066309</v>
      </c>
      <c r="G501" s="690"/>
      <c r="H501" s="717"/>
      <c r="I501" s="717"/>
      <c r="J501" s="717"/>
      <c r="K501" s="717"/>
      <c r="L501" s="717"/>
      <c r="M501" s="717"/>
      <c r="N501" s="764"/>
      <c r="O501" s="717"/>
      <c r="P501" s="717"/>
      <c r="Q501" s="717"/>
      <c r="R501" s="717"/>
      <c r="S501" s="654"/>
      <c r="T501" s="654"/>
      <c r="U501" s="654"/>
      <c r="V501" s="654"/>
      <c r="W501" s="654"/>
      <c r="X501" s="654"/>
      <c r="Y501" s="654"/>
      <c r="Z501" s="654"/>
      <c r="AA501" s="654"/>
      <c r="AB501" s="654"/>
    </row>
    <row r="502" spans="2:28" ht="16.5" customHeight="1" x14ac:dyDescent="0.35">
      <c r="B502" s="696" t="s">
        <v>1</v>
      </c>
      <c r="C502" s="1261">
        <v>38</v>
      </c>
      <c r="D502" s="699">
        <v>417844.13000000006</v>
      </c>
      <c r="E502" s="698">
        <v>0.83431598324469802</v>
      </c>
      <c r="F502" s="699">
        <v>10995.898157894739</v>
      </c>
      <c r="G502" s="690"/>
      <c r="H502" s="717"/>
      <c r="I502" s="717"/>
      <c r="J502" s="717"/>
      <c r="K502" s="717"/>
      <c r="L502" s="717"/>
      <c r="M502" s="717"/>
      <c r="N502" s="764"/>
      <c r="O502" s="717"/>
      <c r="P502" s="717"/>
      <c r="Q502" s="717"/>
      <c r="R502" s="717"/>
      <c r="S502" s="654"/>
      <c r="T502" s="654"/>
      <c r="U502" s="654"/>
      <c r="V502" s="654"/>
      <c r="W502" s="654"/>
      <c r="X502" s="654"/>
      <c r="Y502" s="654"/>
      <c r="Z502" s="654"/>
      <c r="AA502" s="654"/>
      <c r="AB502" s="654"/>
    </row>
    <row r="503" spans="2:28" ht="16.5" customHeight="1" x14ac:dyDescent="0.35">
      <c r="B503" s="704" t="s">
        <v>511</v>
      </c>
      <c r="C503" s="1257">
        <v>755</v>
      </c>
      <c r="D503" s="706">
        <v>15061414.74</v>
      </c>
      <c r="E503" s="705">
        <v>30.073365031738714</v>
      </c>
      <c r="F503" s="706">
        <v>19948.893695364237</v>
      </c>
      <c r="G503" s="690"/>
      <c r="H503" s="717"/>
      <c r="I503" s="717"/>
      <c r="J503" s="717"/>
      <c r="K503" s="717"/>
      <c r="L503" s="717"/>
      <c r="M503" s="717"/>
      <c r="N503" s="764"/>
      <c r="O503" s="717"/>
      <c r="P503" s="717"/>
      <c r="Q503" s="717"/>
      <c r="R503" s="717"/>
      <c r="S503" s="654"/>
      <c r="T503" s="654"/>
      <c r="U503" s="654"/>
      <c r="V503" s="654"/>
      <c r="W503" s="654"/>
      <c r="X503" s="654"/>
      <c r="Y503" s="654"/>
      <c r="Z503" s="654"/>
      <c r="AA503" s="654"/>
      <c r="AB503" s="654"/>
    </row>
    <row r="504" spans="2:28" ht="16.5" customHeight="1" x14ac:dyDescent="0.35">
      <c r="B504" s="696" t="s">
        <v>2</v>
      </c>
      <c r="C504" s="1261">
        <v>98</v>
      </c>
      <c r="D504" s="699">
        <v>7088390.450000002</v>
      </c>
      <c r="E504" s="698">
        <v>14.153501325755318</v>
      </c>
      <c r="F504" s="699">
        <v>72330.514795918381</v>
      </c>
      <c r="G504" s="690"/>
      <c r="H504" s="717"/>
      <c r="I504" s="717"/>
      <c r="J504" s="717"/>
      <c r="K504" s="717"/>
      <c r="L504" s="717"/>
      <c r="M504" s="717"/>
      <c r="N504" s="764"/>
      <c r="O504" s="717"/>
      <c r="P504" s="717"/>
      <c r="Q504" s="717"/>
      <c r="R504" s="717"/>
      <c r="S504" s="654"/>
      <c r="T504" s="654"/>
      <c r="U504" s="654"/>
      <c r="V504" s="654"/>
      <c r="W504" s="654"/>
      <c r="X504" s="654"/>
      <c r="Y504" s="654"/>
      <c r="Z504" s="654"/>
      <c r="AA504" s="654"/>
      <c r="AB504" s="654"/>
    </row>
    <row r="505" spans="2:28" ht="16.5" customHeight="1" x14ac:dyDescent="0.35">
      <c r="B505" s="704" t="s">
        <v>9</v>
      </c>
      <c r="C505" s="1256">
        <v>1841</v>
      </c>
      <c r="D505" s="706">
        <v>8682291.2400000002</v>
      </c>
      <c r="E505" s="705">
        <v>17.336068243240433</v>
      </c>
      <c r="F505" s="706">
        <v>4716.0734600760461</v>
      </c>
      <c r="G505" s="690"/>
      <c r="H505" s="717"/>
      <c r="I505" s="717"/>
      <c r="J505" s="717"/>
      <c r="K505" s="717"/>
      <c r="L505" s="717"/>
      <c r="M505" s="717"/>
      <c r="N505" s="764"/>
      <c r="O505" s="717"/>
      <c r="P505" s="717"/>
      <c r="Q505" s="717"/>
      <c r="R505" s="717"/>
      <c r="S505" s="654"/>
      <c r="T505" s="654"/>
      <c r="U505" s="654"/>
      <c r="V505" s="654"/>
      <c r="W505" s="654"/>
      <c r="X505" s="654"/>
      <c r="Y505" s="654"/>
      <c r="Z505" s="654"/>
      <c r="AA505" s="654"/>
      <c r="AB505" s="654"/>
    </row>
    <row r="506" spans="2:28" ht="16.5" customHeight="1" x14ac:dyDescent="0.35">
      <c r="B506" s="696" t="s">
        <v>3</v>
      </c>
      <c r="C506" s="1261">
        <v>3</v>
      </c>
      <c r="D506" s="699">
        <v>603966.81999999995</v>
      </c>
      <c r="E506" s="698">
        <v>1.2059501021959396</v>
      </c>
      <c r="F506" s="699">
        <v>201322.27333333332</v>
      </c>
      <c r="G506" s="690"/>
      <c r="H506" s="717"/>
      <c r="I506" s="717"/>
      <c r="J506" s="717"/>
      <c r="K506" s="717"/>
      <c r="L506" s="717"/>
      <c r="M506" s="717"/>
      <c r="N506" s="764"/>
      <c r="O506" s="717"/>
      <c r="P506" s="717"/>
      <c r="Q506" s="717"/>
      <c r="R506" s="717"/>
      <c r="S506" s="654"/>
      <c r="T506" s="654"/>
      <c r="U506" s="654"/>
      <c r="V506" s="654"/>
      <c r="W506" s="654"/>
      <c r="X506" s="654"/>
      <c r="Y506" s="654"/>
      <c r="Z506" s="654"/>
      <c r="AA506" s="654"/>
      <c r="AB506" s="654"/>
    </row>
    <row r="507" spans="2:28" ht="16.5" customHeight="1" x14ac:dyDescent="0.35">
      <c r="B507" s="707" t="s">
        <v>4</v>
      </c>
      <c r="C507" s="1258">
        <v>5148</v>
      </c>
      <c r="D507" s="710">
        <v>50082239.629999973</v>
      </c>
      <c r="E507" s="709">
        <v>99.999999999999986</v>
      </c>
      <c r="F507" s="710">
        <v>9728.4847766122712</v>
      </c>
      <c r="G507" s="690"/>
      <c r="H507" s="717"/>
      <c r="I507" s="717"/>
      <c r="J507" s="717"/>
      <c r="K507" s="717"/>
      <c r="L507" s="717"/>
      <c r="M507" s="717"/>
      <c r="N507" s="764"/>
      <c r="O507" s="717"/>
      <c r="P507" s="717"/>
      <c r="Q507" s="717"/>
      <c r="R507" s="717"/>
      <c r="S507" s="654"/>
      <c r="T507" s="654"/>
      <c r="U507" s="654"/>
      <c r="V507" s="654"/>
      <c r="W507" s="654"/>
      <c r="X507" s="654"/>
      <c r="Y507" s="654"/>
      <c r="Z507" s="654"/>
      <c r="AA507" s="654"/>
      <c r="AB507" s="654"/>
    </row>
    <row r="508" spans="2:28" ht="16.5" customHeight="1" x14ac:dyDescent="0.35">
      <c r="B508" s="1067" t="s">
        <v>12478</v>
      </c>
      <c r="C508" s="693"/>
      <c r="D508" s="693"/>
      <c r="E508" s="693"/>
      <c r="F508" s="1227"/>
      <c r="G508" s="690"/>
      <c r="H508" s="690"/>
      <c r="I508" s="690"/>
      <c r="J508" s="690"/>
      <c r="K508" s="690"/>
      <c r="L508" s="690"/>
      <c r="M508" s="690"/>
      <c r="N508" s="972"/>
      <c r="O508" s="690"/>
      <c r="P508" s="690"/>
      <c r="Q508" s="690"/>
      <c r="R508" s="690"/>
      <c r="S508" s="654"/>
      <c r="T508" s="654"/>
      <c r="U508" s="654"/>
      <c r="V508" s="654"/>
      <c r="W508" s="654"/>
      <c r="X508" s="654"/>
      <c r="Y508" s="654"/>
      <c r="Z508" s="654"/>
      <c r="AA508" s="654"/>
      <c r="AB508" s="654"/>
    </row>
    <row r="509" spans="2:28" ht="16.5" customHeight="1" x14ac:dyDescent="0.35">
      <c r="B509" s="693"/>
      <c r="C509" s="693"/>
      <c r="D509" s="693"/>
      <c r="E509" s="693"/>
      <c r="F509" s="1227"/>
      <c r="G509" s="690"/>
      <c r="H509" s="690"/>
      <c r="I509" s="690"/>
      <c r="J509" s="690"/>
      <c r="K509" s="690"/>
      <c r="L509" s="690"/>
      <c r="M509" s="690"/>
      <c r="N509" s="972"/>
      <c r="O509" s="690"/>
      <c r="P509" s="690"/>
      <c r="Q509" s="690"/>
      <c r="R509" s="690"/>
      <c r="S509" s="654"/>
      <c r="T509" s="654"/>
      <c r="U509" s="654"/>
      <c r="V509" s="654"/>
      <c r="W509" s="654"/>
      <c r="X509" s="654"/>
      <c r="Y509" s="654"/>
      <c r="Z509" s="654"/>
      <c r="AA509" s="654"/>
      <c r="AB509" s="654"/>
    </row>
    <row r="510" spans="2:28" ht="16.5" customHeight="1" x14ac:dyDescent="0.35">
      <c r="B510" s="693"/>
      <c r="C510" s="693"/>
      <c r="D510" s="693"/>
      <c r="E510" s="693"/>
      <c r="F510" s="1227"/>
      <c r="G510" s="690"/>
      <c r="H510" s="690"/>
      <c r="I510" s="690"/>
      <c r="J510" s="690"/>
      <c r="K510" s="690"/>
      <c r="L510" s="690"/>
      <c r="M510" s="690"/>
      <c r="N510" s="972"/>
      <c r="O510" s="690"/>
      <c r="P510" s="690"/>
      <c r="Q510" s="690"/>
      <c r="R510" s="690"/>
      <c r="S510" s="654"/>
      <c r="T510" s="654"/>
      <c r="U510" s="654"/>
      <c r="V510" s="654"/>
      <c r="W510" s="654"/>
      <c r="X510" s="654"/>
      <c r="Y510" s="654"/>
      <c r="Z510" s="654"/>
      <c r="AA510" s="654"/>
      <c r="AB510" s="654"/>
    </row>
    <row r="511" spans="2:28" ht="16.5" customHeight="1" x14ac:dyDescent="0.35">
      <c r="B511" s="693"/>
      <c r="C511" s="693"/>
      <c r="D511" s="693"/>
      <c r="E511" s="693"/>
      <c r="F511" s="1227"/>
      <c r="G511" s="690"/>
      <c r="H511" s="690"/>
      <c r="I511" s="690"/>
      <c r="J511" s="690"/>
      <c r="K511" s="690"/>
      <c r="L511" s="690"/>
      <c r="M511" s="690"/>
      <c r="N511" s="972"/>
      <c r="O511" s="690"/>
      <c r="P511" s="690"/>
      <c r="Q511" s="690"/>
      <c r="R511" s="690"/>
      <c r="S511" s="654"/>
      <c r="T511" s="654"/>
      <c r="U511" s="654"/>
      <c r="V511" s="654"/>
      <c r="W511" s="654"/>
      <c r="X511" s="654"/>
      <c r="Y511" s="654"/>
      <c r="Z511" s="654"/>
      <c r="AA511" s="654"/>
      <c r="AB511" s="654"/>
    </row>
    <row r="512" spans="2:28" ht="16.5" customHeight="1" x14ac:dyDescent="0.35">
      <c r="B512" s="1426" t="s">
        <v>12408</v>
      </c>
      <c r="C512" s="1426"/>
      <c r="D512" s="1426"/>
      <c r="E512" s="1426"/>
      <c r="F512" s="1426"/>
      <c r="G512" s="690"/>
      <c r="H512" s="717"/>
      <c r="I512" s="717"/>
      <c r="J512" s="717"/>
      <c r="K512" s="717"/>
      <c r="L512" s="717"/>
      <c r="M512" s="717"/>
      <c r="N512" s="764"/>
      <c r="O512" s="717"/>
      <c r="P512" s="717"/>
      <c r="Q512" s="717"/>
      <c r="R512" s="690"/>
      <c r="S512" s="654"/>
      <c r="T512" s="654"/>
      <c r="U512" s="654"/>
      <c r="V512" s="654"/>
      <c r="W512" s="654"/>
      <c r="X512" s="654"/>
      <c r="Y512" s="654"/>
      <c r="Z512" s="654"/>
      <c r="AA512" s="654"/>
      <c r="AB512" s="654"/>
    </row>
    <row r="513" spans="2:28" ht="16.5" customHeight="1" x14ac:dyDescent="0.35">
      <c r="B513" s="1423" t="s">
        <v>513</v>
      </c>
      <c r="C513" s="1423"/>
      <c r="D513" s="1423"/>
      <c r="E513" s="1423"/>
      <c r="F513" s="1423"/>
      <c r="G513" s="690"/>
      <c r="H513" s="717"/>
      <c r="I513" s="717"/>
      <c r="J513" s="717"/>
      <c r="K513" s="717"/>
      <c r="L513" s="717"/>
      <c r="M513" s="717"/>
      <c r="N513" s="764"/>
      <c r="O513" s="717"/>
      <c r="P513" s="717"/>
      <c r="Q513" s="717"/>
      <c r="R513" s="690"/>
      <c r="S513" s="654"/>
      <c r="T513" s="654"/>
      <c r="U513" s="654"/>
      <c r="V513" s="654"/>
      <c r="W513" s="654"/>
      <c r="X513" s="654"/>
      <c r="Y513" s="654"/>
      <c r="Z513" s="654"/>
      <c r="AA513" s="654"/>
      <c r="AB513" s="654"/>
    </row>
    <row r="514" spans="2:28" ht="16.5" customHeight="1" x14ac:dyDescent="0.35">
      <c r="B514" s="692" t="s">
        <v>12546</v>
      </c>
      <c r="C514" s="693"/>
      <c r="D514" s="693"/>
      <c r="E514" s="693"/>
      <c r="F514" s="1227"/>
      <c r="G514" s="690"/>
      <c r="H514" s="717"/>
      <c r="I514" s="717"/>
      <c r="J514" s="717"/>
      <c r="K514" s="717"/>
      <c r="L514" s="717"/>
      <c r="M514" s="717"/>
      <c r="N514" s="764"/>
      <c r="O514" s="717"/>
      <c r="P514" s="717"/>
      <c r="Q514" s="717"/>
      <c r="R514" s="690"/>
      <c r="S514" s="654"/>
      <c r="T514" s="654"/>
      <c r="U514" s="654"/>
      <c r="V514" s="654"/>
      <c r="W514" s="654"/>
      <c r="X514" s="654"/>
      <c r="Y514" s="654"/>
      <c r="Z514" s="654"/>
      <c r="AA514" s="654"/>
      <c r="AB514" s="654"/>
    </row>
    <row r="515" spans="2:28" ht="16.5" customHeight="1" x14ac:dyDescent="0.35">
      <c r="B515" s="694" t="s">
        <v>7</v>
      </c>
      <c r="C515" s="228" t="s">
        <v>12477</v>
      </c>
      <c r="D515" s="695" t="s">
        <v>109</v>
      </c>
      <c r="E515" s="695" t="s">
        <v>8</v>
      </c>
      <c r="F515" s="1228" t="s">
        <v>110</v>
      </c>
      <c r="G515" s="690"/>
      <c r="H515" s="717"/>
      <c r="I515" s="717"/>
      <c r="J515" s="717"/>
      <c r="K515" s="717"/>
      <c r="L515" s="717"/>
      <c r="M515" s="717"/>
      <c r="N515" s="764"/>
      <c r="O515" s="717"/>
      <c r="P515" s="717"/>
      <c r="Q515" s="717"/>
      <c r="R515" s="690"/>
      <c r="S515" s="654"/>
      <c r="T515" s="654"/>
      <c r="U515" s="654"/>
      <c r="V515" s="654"/>
      <c r="W515" s="654"/>
      <c r="X515" s="654"/>
      <c r="Y515" s="654"/>
      <c r="Z515" s="654"/>
      <c r="AA515" s="654"/>
      <c r="AB515" s="654"/>
    </row>
    <row r="516" spans="2:28" ht="16.5" customHeight="1" x14ac:dyDescent="0.35">
      <c r="B516" s="745" t="s">
        <v>517</v>
      </c>
      <c r="C516" s="1260">
        <v>1</v>
      </c>
      <c r="D516" s="750">
        <v>338817.87999999995</v>
      </c>
      <c r="E516" s="746">
        <v>0.58989637886964175</v>
      </c>
      <c r="F516" s="750">
        <v>338817.87999999995</v>
      </c>
      <c r="G516" s="690"/>
      <c r="H516" s="717"/>
      <c r="I516" s="717"/>
      <c r="J516" s="717"/>
      <c r="K516" s="717"/>
      <c r="L516" s="717"/>
      <c r="M516" s="717"/>
      <c r="N516" s="764"/>
      <c r="O516" s="717"/>
      <c r="P516" s="717"/>
      <c r="Q516" s="717"/>
      <c r="R516" s="690"/>
      <c r="S516" s="654"/>
      <c r="T516" s="654"/>
      <c r="U516" s="654"/>
      <c r="V516" s="654"/>
      <c r="W516" s="654"/>
      <c r="X516" s="654"/>
      <c r="Y516" s="654"/>
      <c r="Z516" s="654"/>
      <c r="AA516" s="654"/>
      <c r="AB516" s="654"/>
    </row>
    <row r="517" spans="2:28" ht="16.5" customHeight="1" x14ac:dyDescent="0.35">
      <c r="B517" s="704" t="s">
        <v>510</v>
      </c>
      <c r="C517" s="1256">
        <v>4185</v>
      </c>
      <c r="D517" s="706">
        <v>20374506.600000001</v>
      </c>
      <c r="E517" s="705">
        <v>35.472884915623752</v>
      </c>
      <c r="F517" s="706">
        <v>4868.4603584229399</v>
      </c>
      <c r="G517" s="690"/>
      <c r="H517" s="717"/>
      <c r="I517" s="717"/>
      <c r="J517" s="717"/>
      <c r="K517" s="717"/>
      <c r="L517" s="717"/>
      <c r="M517" s="717"/>
      <c r="N517" s="764"/>
      <c r="O517" s="717"/>
      <c r="P517" s="717"/>
      <c r="Q517" s="717"/>
      <c r="R517" s="690"/>
      <c r="S517" s="654"/>
      <c r="T517" s="654"/>
      <c r="U517" s="654"/>
      <c r="V517" s="654"/>
      <c r="W517" s="654"/>
      <c r="X517" s="654"/>
      <c r="Y517" s="654"/>
      <c r="Z517" s="654"/>
      <c r="AA517" s="654"/>
      <c r="AB517" s="654"/>
    </row>
    <row r="518" spans="2:28" ht="16.5" customHeight="1" x14ac:dyDescent="0.35">
      <c r="B518" s="696" t="s">
        <v>1</v>
      </c>
      <c r="C518" s="1261">
        <v>30</v>
      </c>
      <c r="D518" s="699">
        <v>116584.58999999998</v>
      </c>
      <c r="E518" s="698">
        <v>0.20297874324991896</v>
      </c>
      <c r="F518" s="699">
        <v>3886.1529999999993</v>
      </c>
      <c r="G518" s="690"/>
      <c r="H518" s="717"/>
      <c r="I518" s="717"/>
      <c r="J518" s="717"/>
      <c r="K518" s="717"/>
      <c r="L518" s="717"/>
      <c r="M518" s="717"/>
      <c r="N518" s="764"/>
      <c r="O518" s="717"/>
      <c r="P518" s="717"/>
      <c r="Q518" s="717"/>
      <c r="R518" s="690"/>
      <c r="S518" s="654"/>
      <c r="T518" s="654"/>
      <c r="U518" s="654"/>
      <c r="V518" s="654"/>
      <c r="W518" s="654"/>
      <c r="X518" s="654"/>
      <c r="Y518" s="654"/>
      <c r="Z518" s="654"/>
      <c r="AA518" s="654"/>
      <c r="AB518" s="654"/>
    </row>
    <row r="519" spans="2:28" ht="16.5" customHeight="1" x14ac:dyDescent="0.35">
      <c r="B519" s="704" t="s">
        <v>511</v>
      </c>
      <c r="C519" s="1257">
        <v>838</v>
      </c>
      <c r="D519" s="706">
        <v>11318841.489999985</v>
      </c>
      <c r="E519" s="705">
        <v>19.706585756189881</v>
      </c>
      <c r="F519" s="706">
        <v>13506.970751789959</v>
      </c>
      <c r="G519" s="690"/>
      <c r="H519" s="717"/>
      <c r="I519" s="717"/>
      <c r="J519" s="717"/>
      <c r="K519" s="717"/>
      <c r="L519" s="717"/>
      <c r="M519" s="717"/>
      <c r="N519" s="764"/>
      <c r="O519" s="717"/>
      <c r="P519" s="717"/>
      <c r="Q519" s="717"/>
      <c r="R519" s="690"/>
      <c r="S519" s="654"/>
      <c r="T519" s="654"/>
      <c r="U519" s="654"/>
      <c r="V519" s="654"/>
      <c r="W519" s="654"/>
      <c r="X519" s="654"/>
      <c r="Y519" s="654"/>
      <c r="Z519" s="654"/>
      <c r="AA519" s="654"/>
      <c r="AB519" s="654"/>
    </row>
    <row r="520" spans="2:28" ht="16.5" customHeight="1" x14ac:dyDescent="0.35">
      <c r="B520" s="696" t="s">
        <v>2</v>
      </c>
      <c r="C520" s="1261">
        <v>134</v>
      </c>
      <c r="D520" s="699">
        <v>3915725.9099999997</v>
      </c>
      <c r="E520" s="698">
        <v>6.8174458058560328</v>
      </c>
      <c r="F520" s="699">
        <v>29221.835149253729</v>
      </c>
      <c r="G520" s="690"/>
      <c r="H520" s="717"/>
      <c r="I520" s="717"/>
      <c r="J520" s="717"/>
      <c r="K520" s="717"/>
      <c r="L520" s="717"/>
      <c r="M520" s="717"/>
      <c r="N520" s="764"/>
      <c r="O520" s="717"/>
      <c r="P520" s="717"/>
      <c r="Q520" s="717"/>
      <c r="R520" s="690"/>
      <c r="S520" s="654"/>
      <c r="T520" s="654"/>
      <c r="U520" s="654"/>
      <c r="V520" s="654"/>
      <c r="W520" s="654"/>
      <c r="X520" s="654"/>
      <c r="Y520" s="654"/>
      <c r="Z520" s="654"/>
      <c r="AA520" s="654"/>
      <c r="AB520" s="654"/>
    </row>
    <row r="521" spans="2:28" ht="16.5" customHeight="1" x14ac:dyDescent="0.35">
      <c r="B521" s="704" t="s">
        <v>9</v>
      </c>
      <c r="C521" s="1256">
        <v>2109</v>
      </c>
      <c r="D521" s="706">
        <v>7355251.6900000013</v>
      </c>
      <c r="E521" s="705">
        <v>12.805806876560984</v>
      </c>
      <c r="F521" s="706">
        <v>3487.5541441441446</v>
      </c>
      <c r="G521" s="690"/>
      <c r="H521" s="717"/>
      <c r="I521" s="717"/>
      <c r="J521" s="717"/>
      <c r="K521" s="717"/>
      <c r="L521" s="717"/>
      <c r="M521" s="717"/>
      <c r="N521" s="764"/>
      <c r="O521" s="717"/>
      <c r="P521" s="717"/>
      <c r="Q521" s="717"/>
      <c r="R521" s="690"/>
      <c r="S521" s="654"/>
      <c r="T521" s="654"/>
      <c r="U521" s="654"/>
      <c r="V521" s="654"/>
      <c r="W521" s="654"/>
      <c r="X521" s="654"/>
      <c r="Y521" s="654"/>
      <c r="Z521" s="654"/>
      <c r="AA521" s="654"/>
      <c r="AB521" s="654"/>
    </row>
    <row r="522" spans="2:28" ht="16.5" customHeight="1" x14ac:dyDescent="0.35">
      <c r="B522" s="696" t="s">
        <v>3</v>
      </c>
      <c r="C522" s="1261">
        <v>6</v>
      </c>
      <c r="D522" s="699">
        <v>14017118.739999998</v>
      </c>
      <c r="E522" s="698">
        <v>24.404401523649803</v>
      </c>
      <c r="F522" s="699">
        <v>2336186.4566666665</v>
      </c>
      <c r="G522" s="690"/>
      <c r="H522" s="717"/>
      <c r="I522" s="717"/>
      <c r="J522" s="717"/>
      <c r="K522" s="717"/>
      <c r="L522" s="717"/>
      <c r="M522" s="717"/>
      <c r="N522" s="764"/>
      <c r="O522" s="717"/>
      <c r="P522" s="717"/>
      <c r="Q522" s="717"/>
      <c r="R522" s="690"/>
      <c r="S522" s="654"/>
      <c r="T522" s="654"/>
      <c r="U522" s="654"/>
      <c r="V522" s="654"/>
      <c r="W522" s="654"/>
      <c r="X522" s="654"/>
      <c r="Y522" s="654"/>
      <c r="Z522" s="654"/>
      <c r="AA522" s="654"/>
      <c r="AB522" s="654"/>
    </row>
    <row r="523" spans="2:28" ht="16.5" customHeight="1" x14ac:dyDescent="0.35">
      <c r="B523" s="707" t="s">
        <v>4</v>
      </c>
      <c r="C523" s="1258">
        <v>7303</v>
      </c>
      <c r="D523" s="710">
        <v>57436846.899999976</v>
      </c>
      <c r="E523" s="709">
        <v>100</v>
      </c>
      <c r="F523" s="710">
        <v>7864.8290976311073</v>
      </c>
      <c r="G523" s="690"/>
      <c r="H523" s="717"/>
      <c r="I523" s="717"/>
      <c r="J523" s="717"/>
      <c r="K523" s="717"/>
      <c r="L523" s="717"/>
      <c r="M523" s="717"/>
      <c r="N523" s="764"/>
      <c r="O523" s="717"/>
      <c r="P523" s="717"/>
      <c r="Q523" s="717"/>
      <c r="R523" s="690"/>
      <c r="S523" s="654"/>
      <c r="T523" s="654"/>
      <c r="U523" s="654"/>
      <c r="V523" s="654"/>
      <c r="W523" s="654"/>
      <c r="X523" s="654"/>
      <c r="Y523" s="654"/>
      <c r="Z523" s="654"/>
      <c r="AA523" s="654"/>
      <c r="AB523" s="654"/>
    </row>
    <row r="524" spans="2:28" ht="16.5" customHeight="1" x14ac:dyDescent="0.35">
      <c r="B524" s="1067" t="s">
        <v>12478</v>
      </c>
      <c r="C524" s="693"/>
      <c r="D524" s="693"/>
      <c r="E524" s="693"/>
      <c r="F524" s="1227"/>
      <c r="G524" s="690"/>
      <c r="H524" s="717"/>
      <c r="I524" s="717"/>
      <c r="J524" s="717"/>
      <c r="K524" s="717"/>
      <c r="L524" s="717"/>
      <c r="M524" s="717"/>
      <c r="N524" s="764"/>
      <c r="O524" s="717"/>
      <c r="P524" s="717"/>
      <c r="Q524" s="717"/>
      <c r="R524" s="690"/>
      <c r="S524" s="654"/>
      <c r="T524" s="654"/>
      <c r="U524" s="654"/>
      <c r="V524" s="654"/>
      <c r="W524" s="654"/>
      <c r="X524" s="654"/>
      <c r="Y524" s="654"/>
      <c r="Z524" s="654"/>
      <c r="AA524" s="654"/>
      <c r="AB524" s="654"/>
    </row>
    <row r="525" spans="2:28" ht="16.5" customHeight="1" x14ac:dyDescent="0.35">
      <c r="B525" s="693"/>
      <c r="C525" s="748"/>
      <c r="D525" s="748"/>
      <c r="E525" s="693"/>
      <c r="F525" s="1227"/>
      <c r="G525" s="690"/>
      <c r="H525" s="717"/>
      <c r="I525" s="717"/>
      <c r="J525" s="717"/>
      <c r="K525" s="717"/>
      <c r="L525" s="717"/>
      <c r="M525" s="717"/>
      <c r="N525" s="764"/>
      <c r="O525" s="717"/>
      <c r="P525" s="717"/>
      <c r="Q525" s="717"/>
      <c r="R525" s="690"/>
      <c r="S525" s="654"/>
      <c r="T525" s="654"/>
      <c r="U525" s="654"/>
      <c r="V525" s="654"/>
      <c r="W525" s="654"/>
      <c r="X525" s="654"/>
      <c r="Y525" s="654"/>
      <c r="Z525" s="654"/>
      <c r="AA525" s="654"/>
      <c r="AB525" s="654"/>
    </row>
    <row r="526" spans="2:28" ht="16.5" customHeight="1" x14ac:dyDescent="0.35">
      <c r="B526" s="693"/>
      <c r="C526" s="748"/>
      <c r="D526" s="748"/>
      <c r="E526" s="693"/>
      <c r="F526" s="1227"/>
      <c r="G526" s="690"/>
      <c r="H526" s="717"/>
      <c r="I526" s="717"/>
      <c r="J526" s="717"/>
      <c r="K526" s="717"/>
      <c r="L526" s="717"/>
      <c r="M526" s="717"/>
      <c r="N526" s="764"/>
      <c r="O526" s="717"/>
      <c r="P526" s="717"/>
      <c r="Q526" s="717"/>
      <c r="R526" s="690"/>
      <c r="S526" s="654"/>
      <c r="T526" s="654"/>
      <c r="U526" s="654"/>
      <c r="V526" s="654"/>
      <c r="W526" s="654"/>
      <c r="X526" s="654"/>
      <c r="Y526" s="654"/>
      <c r="Z526" s="654"/>
      <c r="AA526" s="654"/>
      <c r="AB526" s="654"/>
    </row>
    <row r="527" spans="2:28" ht="16.5" customHeight="1" x14ac:dyDescent="0.35">
      <c r="B527" s="693"/>
      <c r="C527" s="693"/>
      <c r="D527" s="693"/>
      <c r="E527" s="693"/>
      <c r="F527" s="1227"/>
      <c r="G527" s="690"/>
      <c r="H527" s="717"/>
      <c r="I527" s="717"/>
      <c r="J527" s="717"/>
      <c r="K527" s="717"/>
      <c r="L527" s="717"/>
      <c r="M527" s="717"/>
      <c r="N527" s="764"/>
      <c r="O527" s="717"/>
      <c r="P527" s="717"/>
      <c r="Q527" s="717"/>
      <c r="R527" s="690"/>
      <c r="S527" s="654"/>
      <c r="T527" s="654"/>
      <c r="U527" s="654"/>
      <c r="V527" s="654"/>
      <c r="W527" s="654"/>
      <c r="X527" s="654"/>
      <c r="Y527" s="654"/>
      <c r="Z527" s="654"/>
      <c r="AA527" s="654"/>
      <c r="AB527" s="654"/>
    </row>
    <row r="528" spans="2:28" ht="16.5" customHeight="1" x14ac:dyDescent="0.35">
      <c r="B528" s="1426" t="s">
        <v>591</v>
      </c>
      <c r="C528" s="1426"/>
      <c r="D528" s="1426"/>
      <c r="E528" s="1426"/>
      <c r="F528" s="1426"/>
      <c r="G528" s="690"/>
      <c r="H528" s="717"/>
      <c r="I528" s="717"/>
      <c r="J528" s="717"/>
      <c r="K528" s="717"/>
      <c r="L528" s="717"/>
      <c r="M528" s="717"/>
      <c r="N528" s="764"/>
      <c r="O528" s="717"/>
      <c r="P528" s="717"/>
      <c r="Q528" s="717"/>
      <c r="R528" s="690"/>
      <c r="S528" s="654"/>
      <c r="T528" s="654"/>
      <c r="U528" s="654"/>
      <c r="V528" s="654"/>
      <c r="W528" s="654"/>
      <c r="X528" s="654"/>
      <c r="Y528" s="654"/>
      <c r="Z528" s="654"/>
      <c r="AA528" s="654"/>
      <c r="AB528" s="654"/>
    </row>
    <row r="529" spans="2:28" ht="16.5" customHeight="1" x14ac:dyDescent="0.35">
      <c r="B529" s="1423" t="s">
        <v>513</v>
      </c>
      <c r="C529" s="1423"/>
      <c r="D529" s="1423"/>
      <c r="E529" s="1423"/>
      <c r="F529" s="1423"/>
      <c r="G529" s="690"/>
      <c r="H529" s="717"/>
      <c r="I529" s="717"/>
      <c r="J529" s="717"/>
      <c r="K529" s="717"/>
      <c r="L529" s="717"/>
      <c r="M529" s="717"/>
      <c r="N529" s="764"/>
      <c r="O529" s="717"/>
      <c r="P529" s="717"/>
      <c r="Q529" s="717"/>
      <c r="R529" s="690"/>
      <c r="S529" s="654"/>
      <c r="T529" s="654"/>
      <c r="U529" s="654"/>
      <c r="V529" s="654"/>
      <c r="W529" s="654"/>
      <c r="X529" s="654"/>
      <c r="Y529" s="654"/>
      <c r="Z529" s="654"/>
      <c r="AA529" s="654"/>
      <c r="AB529" s="654"/>
    </row>
    <row r="530" spans="2:28" ht="16.5" customHeight="1" x14ac:dyDescent="0.35">
      <c r="B530" s="692" t="s">
        <v>12546</v>
      </c>
      <c r="C530" s="693"/>
      <c r="D530" s="693"/>
      <c r="E530" s="693"/>
      <c r="F530" s="1227"/>
      <c r="G530" s="690"/>
      <c r="H530" s="717"/>
      <c r="I530" s="717"/>
      <c r="J530" s="717"/>
      <c r="K530" s="717"/>
      <c r="L530" s="717"/>
      <c r="M530" s="717"/>
      <c r="N530" s="764"/>
      <c r="O530" s="717"/>
      <c r="P530" s="717"/>
      <c r="Q530" s="717"/>
      <c r="R530" s="690"/>
      <c r="S530" s="654"/>
      <c r="T530" s="654"/>
      <c r="U530" s="654"/>
      <c r="V530" s="654"/>
      <c r="W530" s="654"/>
      <c r="X530" s="654"/>
      <c r="Y530" s="654"/>
      <c r="Z530" s="654"/>
      <c r="AA530" s="654"/>
      <c r="AB530" s="654"/>
    </row>
    <row r="531" spans="2:28" ht="16.5" customHeight="1" x14ac:dyDescent="0.35">
      <c r="B531" s="694" t="s">
        <v>7</v>
      </c>
      <c r="C531" s="228" t="s">
        <v>12477</v>
      </c>
      <c r="D531" s="695" t="s">
        <v>109</v>
      </c>
      <c r="E531" s="695" t="s">
        <v>8</v>
      </c>
      <c r="F531" s="1228" t="s">
        <v>110</v>
      </c>
      <c r="G531" s="690"/>
      <c r="H531" s="717"/>
      <c r="I531" s="717"/>
      <c r="J531" s="717"/>
      <c r="K531" s="717"/>
      <c r="L531" s="717"/>
      <c r="M531" s="717"/>
      <c r="N531" s="764"/>
      <c r="O531" s="717"/>
      <c r="P531" s="717"/>
      <c r="Q531" s="717"/>
      <c r="R531" s="690"/>
      <c r="S531" s="654"/>
      <c r="T531" s="654"/>
      <c r="U531" s="654"/>
      <c r="V531" s="654"/>
      <c r="W531" s="654"/>
      <c r="X531" s="654"/>
      <c r="Y531" s="654"/>
      <c r="Z531" s="654"/>
      <c r="AA531" s="654"/>
      <c r="AB531" s="654"/>
    </row>
    <row r="532" spans="2:28" ht="16.5" customHeight="1" x14ac:dyDescent="0.35">
      <c r="B532" s="745" t="s">
        <v>517</v>
      </c>
      <c r="C532" s="1260">
        <v>6</v>
      </c>
      <c r="D532" s="750">
        <v>141348.88</v>
      </c>
      <c r="E532" s="746">
        <v>0.35372404258440171</v>
      </c>
      <c r="F532" s="750">
        <v>23558.146666666667</v>
      </c>
      <c r="G532" s="690"/>
      <c r="H532" s="717"/>
      <c r="I532" s="717"/>
      <c r="J532" s="717"/>
      <c r="K532" s="717"/>
      <c r="L532" s="717"/>
      <c r="M532" s="717"/>
      <c r="N532" s="764"/>
      <c r="O532" s="717"/>
      <c r="P532" s="717"/>
      <c r="Q532" s="717"/>
      <c r="R532" s="690"/>
      <c r="S532" s="654"/>
      <c r="T532" s="654"/>
      <c r="U532" s="654"/>
      <c r="V532" s="654"/>
      <c r="W532" s="654"/>
      <c r="X532" s="654"/>
      <c r="Y532" s="654"/>
      <c r="Z532" s="654"/>
      <c r="AA532" s="654"/>
      <c r="AB532" s="654"/>
    </row>
    <row r="533" spans="2:28" ht="16.5" customHeight="1" x14ac:dyDescent="0.35">
      <c r="B533" s="704" t="s">
        <v>510</v>
      </c>
      <c r="C533" s="1256">
        <v>3989</v>
      </c>
      <c r="D533" s="706">
        <v>17621398.710000027</v>
      </c>
      <c r="E533" s="705">
        <v>43.997359580725153</v>
      </c>
      <c r="F533" s="706">
        <v>4417.4977964402169</v>
      </c>
      <c r="G533" s="690"/>
      <c r="H533" s="717"/>
      <c r="I533" s="717"/>
      <c r="J533" s="717"/>
      <c r="K533" s="717"/>
      <c r="L533" s="717"/>
      <c r="M533" s="717"/>
      <c r="N533" s="764"/>
      <c r="O533" s="717"/>
      <c r="P533" s="717"/>
      <c r="Q533" s="717"/>
      <c r="R533" s="690"/>
      <c r="S533" s="654"/>
      <c r="T533" s="654"/>
      <c r="U533" s="654"/>
      <c r="V533" s="654"/>
      <c r="W533" s="654"/>
      <c r="X533" s="654"/>
      <c r="Y533" s="654"/>
      <c r="Z533" s="654"/>
      <c r="AA533" s="654"/>
      <c r="AB533" s="654"/>
    </row>
    <row r="534" spans="2:28" ht="16.5" customHeight="1" x14ac:dyDescent="0.35">
      <c r="B534" s="696" t="s">
        <v>1</v>
      </c>
      <c r="C534" s="1261">
        <v>37</v>
      </c>
      <c r="D534" s="699">
        <v>348302.36</v>
      </c>
      <c r="E534" s="698">
        <v>0.87162288672458943</v>
      </c>
      <c r="F534" s="699">
        <v>9413.5772972972973</v>
      </c>
      <c r="G534" s="690"/>
      <c r="H534" s="717"/>
      <c r="I534" s="717"/>
      <c r="J534" s="717"/>
      <c r="K534" s="717"/>
      <c r="L534" s="717"/>
      <c r="M534" s="717"/>
      <c r="N534" s="764"/>
      <c r="O534" s="717"/>
      <c r="P534" s="717"/>
      <c r="Q534" s="717"/>
      <c r="R534" s="690"/>
      <c r="S534" s="654"/>
      <c r="T534" s="654"/>
      <c r="U534" s="654"/>
      <c r="V534" s="654"/>
      <c r="W534" s="654"/>
      <c r="X534" s="654"/>
      <c r="Y534" s="654"/>
      <c r="Z534" s="654"/>
      <c r="AA534" s="654"/>
      <c r="AB534" s="654"/>
    </row>
    <row r="535" spans="2:28" ht="16.5" customHeight="1" x14ac:dyDescent="0.35">
      <c r="B535" s="704" t="s">
        <v>511</v>
      </c>
      <c r="C535" s="1257">
        <v>755</v>
      </c>
      <c r="D535" s="706">
        <v>9390941.0000000075</v>
      </c>
      <c r="E535" s="705">
        <v>23.500728227854413</v>
      </c>
      <c r="F535" s="706">
        <v>12438.332450331136</v>
      </c>
      <c r="G535" s="690"/>
      <c r="H535" s="717"/>
      <c r="I535" s="717"/>
      <c r="J535" s="717"/>
      <c r="K535" s="717"/>
      <c r="L535" s="717"/>
      <c r="M535" s="717"/>
      <c r="N535" s="764"/>
      <c r="O535" s="717"/>
      <c r="P535" s="717"/>
      <c r="Q535" s="717"/>
      <c r="R535" s="690"/>
      <c r="S535" s="654"/>
      <c r="T535" s="654"/>
      <c r="U535" s="654"/>
      <c r="V535" s="654"/>
      <c r="W535" s="654"/>
      <c r="X535" s="654"/>
      <c r="Y535" s="654"/>
      <c r="Z535" s="654"/>
      <c r="AA535" s="654"/>
      <c r="AB535" s="654"/>
    </row>
    <row r="536" spans="2:28" ht="16.5" customHeight="1" x14ac:dyDescent="0.35">
      <c r="B536" s="696" t="s">
        <v>2</v>
      </c>
      <c r="C536" s="1261">
        <v>113</v>
      </c>
      <c r="D536" s="699">
        <v>5105549.9399999995</v>
      </c>
      <c r="E536" s="698">
        <v>12.776583474827314</v>
      </c>
      <c r="F536" s="699">
        <v>45181.857876106187</v>
      </c>
      <c r="G536" s="690"/>
      <c r="H536" s="717"/>
      <c r="I536" s="717"/>
      <c r="J536" s="717"/>
      <c r="K536" s="717"/>
      <c r="L536" s="717"/>
      <c r="M536" s="717"/>
      <c r="N536" s="764"/>
      <c r="O536" s="717"/>
      <c r="P536" s="717"/>
      <c r="Q536" s="717"/>
      <c r="R536" s="690"/>
      <c r="S536" s="654"/>
      <c r="T536" s="654"/>
      <c r="U536" s="654"/>
      <c r="V536" s="654"/>
      <c r="W536" s="654"/>
      <c r="X536" s="654"/>
      <c r="Y536" s="654"/>
      <c r="Z536" s="654"/>
      <c r="AA536" s="654"/>
      <c r="AB536" s="654"/>
    </row>
    <row r="537" spans="2:28" ht="16.5" customHeight="1" x14ac:dyDescent="0.35">
      <c r="B537" s="704" t="s">
        <v>9</v>
      </c>
      <c r="C537" s="1256">
        <v>1605</v>
      </c>
      <c r="D537" s="706">
        <v>5090467.8499999912</v>
      </c>
      <c r="E537" s="705">
        <v>12.73884070781406</v>
      </c>
      <c r="F537" s="706">
        <v>3171.6310591900256</v>
      </c>
      <c r="G537" s="690"/>
      <c r="H537" s="717"/>
      <c r="I537" s="717"/>
      <c r="J537" s="717"/>
      <c r="K537" s="717"/>
      <c r="L537" s="717"/>
      <c r="M537" s="717"/>
      <c r="N537" s="764"/>
      <c r="O537" s="717"/>
      <c r="P537" s="717"/>
      <c r="Q537" s="717"/>
      <c r="R537" s="690"/>
      <c r="S537" s="654"/>
      <c r="T537" s="654"/>
      <c r="U537" s="654"/>
      <c r="V537" s="654"/>
      <c r="W537" s="654"/>
      <c r="X537" s="654"/>
      <c r="Y537" s="654"/>
      <c r="Z537" s="654"/>
      <c r="AA537" s="654"/>
      <c r="AB537" s="654"/>
    </row>
    <row r="538" spans="2:28" ht="16.5" customHeight="1" x14ac:dyDescent="0.35">
      <c r="B538" s="696" t="s">
        <v>3</v>
      </c>
      <c r="C538" s="1261">
        <v>3</v>
      </c>
      <c r="D538" s="699">
        <v>2262204.02</v>
      </c>
      <c r="E538" s="698">
        <v>5.661141079470065</v>
      </c>
      <c r="F538" s="699">
        <v>754068.00666666671</v>
      </c>
      <c r="G538" s="690"/>
      <c r="H538" s="717"/>
      <c r="I538" s="717"/>
      <c r="J538" s="717"/>
      <c r="K538" s="717"/>
      <c r="L538" s="717"/>
      <c r="M538" s="717"/>
      <c r="N538" s="764"/>
      <c r="O538" s="717"/>
      <c r="P538" s="717"/>
      <c r="Q538" s="717"/>
      <c r="R538" s="690"/>
      <c r="S538" s="654"/>
      <c r="T538" s="654"/>
      <c r="U538" s="654"/>
      <c r="V538" s="654"/>
      <c r="W538" s="654"/>
      <c r="X538" s="654"/>
      <c r="Y538" s="654"/>
      <c r="Z538" s="654"/>
      <c r="AA538" s="654"/>
      <c r="AB538" s="654"/>
    </row>
    <row r="539" spans="2:28" ht="16.5" customHeight="1" x14ac:dyDescent="0.35">
      <c r="B539" s="707" t="s">
        <v>4</v>
      </c>
      <c r="C539" s="1258">
        <v>6508</v>
      </c>
      <c r="D539" s="710">
        <v>39960212.760000028</v>
      </c>
      <c r="E539" s="709">
        <v>99.9</v>
      </c>
      <c r="F539" s="710">
        <v>6140.1679102642947</v>
      </c>
      <c r="G539" s="690"/>
      <c r="H539" s="717"/>
      <c r="I539" s="717"/>
      <c r="J539" s="717"/>
      <c r="K539" s="717"/>
      <c r="L539" s="717"/>
      <c r="M539" s="717"/>
      <c r="N539" s="764"/>
      <c r="O539" s="717"/>
      <c r="P539" s="717"/>
      <c r="Q539" s="717"/>
      <c r="R539" s="690"/>
      <c r="S539" s="654"/>
      <c r="T539" s="654"/>
      <c r="U539" s="654"/>
      <c r="V539" s="654"/>
      <c r="W539" s="654"/>
      <c r="X539" s="654"/>
      <c r="Y539" s="654"/>
      <c r="Z539" s="654"/>
      <c r="AA539" s="654"/>
      <c r="AB539" s="654"/>
    </row>
    <row r="540" spans="2:28" ht="16.5" customHeight="1" x14ac:dyDescent="0.35">
      <c r="B540" s="1067" t="s">
        <v>12478</v>
      </c>
      <c r="C540" s="722"/>
      <c r="D540" s="722"/>
      <c r="E540" s="758"/>
      <c r="F540" s="1242"/>
      <c r="G540" s="690"/>
      <c r="H540" s="717"/>
      <c r="I540" s="717"/>
      <c r="J540" s="717"/>
      <c r="K540" s="717"/>
      <c r="L540" s="717"/>
      <c r="M540" s="717"/>
      <c r="N540" s="764"/>
      <c r="O540" s="717"/>
      <c r="P540" s="717"/>
      <c r="Q540" s="717"/>
      <c r="R540" s="690"/>
      <c r="S540" s="654"/>
      <c r="T540" s="654"/>
      <c r="U540" s="654"/>
      <c r="V540" s="654"/>
      <c r="W540" s="654"/>
      <c r="X540" s="654"/>
      <c r="Y540" s="654"/>
      <c r="Z540" s="654"/>
      <c r="AA540" s="654"/>
      <c r="AB540" s="654"/>
    </row>
    <row r="541" spans="2:28" ht="16.5" customHeight="1" x14ac:dyDescent="0.35">
      <c r="B541" s="722"/>
      <c r="C541" s="748"/>
      <c r="D541" s="748"/>
      <c r="E541" s="722"/>
      <c r="F541" s="1231"/>
      <c r="G541" s="690"/>
      <c r="H541" s="717"/>
      <c r="I541" s="717"/>
      <c r="J541" s="717"/>
      <c r="K541" s="717"/>
      <c r="L541" s="717"/>
      <c r="M541" s="717"/>
      <c r="N541" s="764"/>
      <c r="O541" s="717"/>
      <c r="P541" s="717"/>
      <c r="Q541" s="717"/>
      <c r="R541" s="690"/>
      <c r="S541" s="654"/>
      <c r="T541" s="654"/>
      <c r="U541" s="654"/>
      <c r="V541" s="654"/>
      <c r="W541" s="654"/>
      <c r="X541" s="654"/>
      <c r="Y541" s="654"/>
      <c r="Z541" s="654"/>
      <c r="AA541" s="654"/>
      <c r="AB541" s="654"/>
    </row>
    <row r="542" spans="2:28" ht="16.5" customHeight="1" x14ac:dyDescent="0.35">
      <c r="B542" s="722"/>
      <c r="C542" s="748"/>
      <c r="D542" s="748"/>
      <c r="E542" s="722"/>
      <c r="F542" s="1231"/>
      <c r="G542" s="690"/>
      <c r="H542" s="717"/>
      <c r="I542" s="717"/>
      <c r="J542" s="717"/>
      <c r="K542" s="717"/>
      <c r="L542" s="717"/>
      <c r="M542" s="717"/>
      <c r="N542" s="764"/>
      <c r="O542" s="717"/>
      <c r="P542" s="717"/>
      <c r="Q542" s="717"/>
      <c r="R542" s="690"/>
      <c r="S542" s="654"/>
      <c r="T542" s="654"/>
      <c r="U542" s="654"/>
      <c r="V542" s="654"/>
      <c r="W542" s="654"/>
      <c r="X542" s="654"/>
      <c r="Y542" s="654"/>
      <c r="Z542" s="654"/>
      <c r="AA542" s="654"/>
      <c r="AB542" s="654"/>
    </row>
    <row r="543" spans="2:28" ht="16.5" customHeight="1" x14ac:dyDescent="0.35">
      <c r="B543" s="722"/>
      <c r="C543" s="722"/>
      <c r="D543" s="722"/>
      <c r="E543" s="722"/>
      <c r="F543" s="1231"/>
      <c r="G543" s="690"/>
      <c r="H543" s="717"/>
      <c r="I543" s="717"/>
      <c r="J543" s="717"/>
      <c r="K543" s="717"/>
      <c r="L543" s="717"/>
      <c r="M543" s="717"/>
      <c r="N543" s="764"/>
      <c r="O543" s="717"/>
      <c r="P543" s="717"/>
      <c r="Q543" s="717"/>
      <c r="R543" s="690"/>
      <c r="S543" s="654"/>
      <c r="T543" s="654"/>
      <c r="U543" s="654"/>
      <c r="V543" s="654"/>
      <c r="W543" s="654"/>
      <c r="X543" s="654"/>
      <c r="Y543" s="654"/>
      <c r="Z543" s="654"/>
      <c r="AA543" s="654"/>
      <c r="AB543" s="654"/>
    </row>
    <row r="544" spans="2:28" ht="16.5" customHeight="1" x14ac:dyDescent="0.35">
      <c r="B544" s="1424" t="s">
        <v>592</v>
      </c>
      <c r="C544" s="1425"/>
      <c r="D544" s="1425"/>
      <c r="E544" s="1425"/>
      <c r="F544" s="1425"/>
      <c r="G544" s="690"/>
      <c r="H544" s="717"/>
      <c r="I544" s="717"/>
      <c r="J544" s="717"/>
      <c r="K544" s="717"/>
      <c r="L544" s="717"/>
      <c r="M544" s="717"/>
      <c r="N544" s="764"/>
      <c r="O544" s="717"/>
      <c r="P544" s="717"/>
      <c r="Q544" s="717"/>
      <c r="R544" s="690"/>
      <c r="S544" s="654"/>
      <c r="T544" s="654"/>
      <c r="U544" s="654"/>
      <c r="V544" s="654"/>
      <c r="W544" s="654"/>
      <c r="X544" s="654"/>
      <c r="Y544" s="654"/>
      <c r="Z544" s="654"/>
      <c r="AA544" s="654"/>
      <c r="AB544" s="654"/>
    </row>
    <row r="545" spans="2:28" ht="16.5" customHeight="1" x14ac:dyDescent="0.35">
      <c r="B545" s="1427" t="s">
        <v>513</v>
      </c>
      <c r="C545" s="1425"/>
      <c r="D545" s="1425"/>
      <c r="E545" s="1425"/>
      <c r="F545" s="1425"/>
      <c r="G545" s="690"/>
      <c r="H545" s="717"/>
      <c r="I545" s="717"/>
      <c r="J545" s="717"/>
      <c r="K545" s="717"/>
      <c r="L545" s="717"/>
      <c r="M545" s="717"/>
      <c r="N545" s="764"/>
      <c r="O545" s="717"/>
      <c r="P545" s="717"/>
      <c r="Q545" s="717"/>
      <c r="R545" s="690"/>
      <c r="S545" s="654"/>
      <c r="T545" s="654"/>
      <c r="U545" s="654"/>
      <c r="V545" s="654"/>
      <c r="W545" s="654"/>
      <c r="X545" s="654"/>
      <c r="Y545" s="654"/>
      <c r="Z545" s="654"/>
      <c r="AA545" s="654"/>
      <c r="AB545" s="654"/>
    </row>
    <row r="546" spans="2:28" ht="16.5" customHeight="1" x14ac:dyDescent="0.35">
      <c r="B546" s="759" t="s">
        <v>12546</v>
      </c>
      <c r="C546" s="722"/>
      <c r="D546" s="722"/>
      <c r="E546" s="722"/>
      <c r="F546" s="1231"/>
      <c r="H546" s="717"/>
      <c r="I546" s="717"/>
      <c r="J546" s="717"/>
      <c r="K546" s="717"/>
      <c r="L546" s="717"/>
      <c r="M546" s="717"/>
      <c r="N546" s="764"/>
      <c r="O546" s="717"/>
      <c r="P546" s="717"/>
      <c r="Q546" s="717"/>
      <c r="R546" s="690"/>
      <c r="S546" s="654"/>
      <c r="T546" s="654"/>
      <c r="U546" s="654"/>
      <c r="V546" s="654"/>
      <c r="W546" s="654"/>
      <c r="X546" s="654"/>
      <c r="Y546" s="654"/>
      <c r="Z546" s="654"/>
      <c r="AA546" s="654"/>
      <c r="AB546" s="654"/>
    </row>
    <row r="547" spans="2:28" ht="16.5" customHeight="1" x14ac:dyDescent="0.35">
      <c r="B547" s="694" t="s">
        <v>7</v>
      </c>
      <c r="C547" s="228" t="s">
        <v>12477</v>
      </c>
      <c r="D547" s="695" t="s">
        <v>109</v>
      </c>
      <c r="E547" s="695" t="s">
        <v>8</v>
      </c>
      <c r="F547" s="1228" t="s">
        <v>110</v>
      </c>
      <c r="G547" s="690"/>
      <c r="H547" s="717"/>
      <c r="I547" s="717"/>
      <c r="J547" s="717"/>
      <c r="K547" s="717"/>
      <c r="L547" s="717"/>
      <c r="M547" s="717"/>
      <c r="N547" s="764"/>
      <c r="O547" s="717"/>
      <c r="P547" s="717"/>
      <c r="Q547" s="717"/>
      <c r="R547" s="690"/>
      <c r="S547" s="654"/>
      <c r="T547" s="654"/>
      <c r="U547" s="654"/>
      <c r="V547" s="654"/>
      <c r="W547" s="654"/>
      <c r="X547" s="654"/>
      <c r="Y547" s="654"/>
      <c r="Z547" s="654"/>
      <c r="AA547" s="654"/>
      <c r="AB547" s="654"/>
    </row>
    <row r="548" spans="2:28" ht="16.5" customHeight="1" x14ac:dyDescent="0.35">
      <c r="B548" s="745" t="s">
        <v>517</v>
      </c>
      <c r="C548" s="1260">
        <v>3</v>
      </c>
      <c r="D548" s="750">
        <v>175984.11000000002</v>
      </c>
      <c r="E548" s="746">
        <v>0.61845034086450323</v>
      </c>
      <c r="F548" s="750">
        <v>58661.37</v>
      </c>
      <c r="G548" s="690"/>
      <c r="H548" s="717"/>
      <c r="I548" s="717"/>
      <c r="J548" s="717"/>
      <c r="K548" s="717"/>
      <c r="L548" s="717"/>
      <c r="M548" s="717"/>
      <c r="N548" s="764"/>
      <c r="O548" s="717"/>
      <c r="P548" s="717"/>
      <c r="Q548" s="717"/>
      <c r="R548" s="690"/>
      <c r="S548" s="654"/>
      <c r="T548" s="654"/>
      <c r="U548" s="654"/>
      <c r="V548" s="654"/>
      <c r="W548" s="654"/>
      <c r="X548" s="654"/>
      <c r="Y548" s="654"/>
      <c r="Z548" s="654"/>
      <c r="AA548" s="654"/>
      <c r="AB548" s="654"/>
    </row>
    <row r="549" spans="2:28" ht="16.5" customHeight="1" x14ac:dyDescent="0.35">
      <c r="B549" s="704" t="s">
        <v>510</v>
      </c>
      <c r="C549" s="1256">
        <v>2396</v>
      </c>
      <c r="D549" s="706">
        <v>13265300.179999983</v>
      </c>
      <c r="E549" s="705">
        <v>46.71744414305897</v>
      </c>
      <c r="F549" s="706">
        <v>5536.4358013355522</v>
      </c>
      <c r="G549" s="690"/>
      <c r="H549" s="717"/>
      <c r="I549" s="717"/>
      <c r="J549" s="717"/>
      <c r="K549" s="717"/>
      <c r="L549" s="717"/>
      <c r="M549" s="717"/>
      <c r="N549" s="764"/>
      <c r="O549" s="717"/>
      <c r="P549" s="717"/>
      <c r="Q549" s="717"/>
      <c r="R549" s="690"/>
      <c r="S549" s="654"/>
      <c r="T549" s="654"/>
      <c r="U549" s="654"/>
      <c r="V549" s="654"/>
      <c r="W549" s="654"/>
      <c r="X549" s="654"/>
      <c r="Y549" s="654"/>
      <c r="Z549" s="654"/>
      <c r="AA549" s="654"/>
      <c r="AB549" s="654"/>
    </row>
    <row r="550" spans="2:28" ht="16.5" customHeight="1" x14ac:dyDescent="0.35">
      <c r="B550" s="696" t="s">
        <v>1</v>
      </c>
      <c r="C550" s="1261">
        <v>16</v>
      </c>
      <c r="D550" s="699">
        <v>96596.39999999998</v>
      </c>
      <c r="E550" s="698">
        <v>0.33946290097602494</v>
      </c>
      <c r="F550" s="699">
        <v>6037.2749999999987</v>
      </c>
      <c r="G550" s="690"/>
      <c r="H550" s="717"/>
      <c r="I550" s="717"/>
      <c r="J550" s="717"/>
      <c r="K550" s="717"/>
      <c r="L550" s="717"/>
      <c r="M550" s="717"/>
      <c r="N550" s="764"/>
      <c r="O550" s="717"/>
      <c r="P550" s="717"/>
      <c r="Q550" s="717"/>
      <c r="R550" s="690"/>
      <c r="S550" s="654"/>
      <c r="T550" s="654"/>
      <c r="U550" s="654"/>
      <c r="V550" s="654"/>
      <c r="W550" s="654"/>
      <c r="X550" s="654"/>
      <c r="Y550" s="654"/>
      <c r="Z550" s="654"/>
      <c r="AA550" s="654"/>
      <c r="AB550" s="654"/>
    </row>
    <row r="551" spans="2:28" ht="16.5" customHeight="1" x14ac:dyDescent="0.35">
      <c r="B551" s="704" t="s">
        <v>511</v>
      </c>
      <c r="C551" s="1257">
        <v>346</v>
      </c>
      <c r="D551" s="706">
        <v>5218559.9899999965</v>
      </c>
      <c r="E551" s="705">
        <v>18.339270543444837</v>
      </c>
      <c r="F551" s="706">
        <v>15082.543323699412</v>
      </c>
      <c r="G551" s="690"/>
      <c r="H551" s="717"/>
      <c r="I551" s="717"/>
      <c r="J551" s="717"/>
      <c r="K551" s="717"/>
      <c r="L551" s="717"/>
      <c r="M551" s="717"/>
      <c r="N551" s="764"/>
      <c r="O551" s="717"/>
      <c r="P551" s="717"/>
      <c r="Q551" s="717"/>
      <c r="R551" s="690"/>
      <c r="S551" s="654"/>
      <c r="T551" s="654"/>
      <c r="U551" s="654"/>
      <c r="V551" s="654"/>
      <c r="W551" s="654"/>
      <c r="X551" s="654"/>
      <c r="Y551" s="654"/>
      <c r="Z551" s="654"/>
      <c r="AA551" s="654"/>
      <c r="AB551" s="654"/>
    </row>
    <row r="552" spans="2:28" ht="16.5" customHeight="1" x14ac:dyDescent="0.35">
      <c r="B552" s="696" t="s">
        <v>2</v>
      </c>
      <c r="C552" s="1261">
        <v>77</v>
      </c>
      <c r="D552" s="699">
        <v>3489482.1500000018</v>
      </c>
      <c r="E552" s="698">
        <v>12.262876603507559</v>
      </c>
      <c r="F552" s="699">
        <v>45317.950000000026</v>
      </c>
      <c r="G552" s="690"/>
      <c r="H552" s="717"/>
      <c r="I552" s="717"/>
      <c r="J552" s="717"/>
      <c r="K552" s="717"/>
      <c r="L552" s="717"/>
      <c r="M552" s="717"/>
      <c r="N552" s="764"/>
      <c r="O552" s="717"/>
      <c r="P552" s="717"/>
      <c r="Q552" s="717"/>
      <c r="R552" s="690"/>
      <c r="S552" s="654"/>
      <c r="T552" s="654"/>
      <c r="U552" s="654"/>
      <c r="V552" s="654"/>
      <c r="W552" s="654"/>
      <c r="X552" s="654"/>
      <c r="Y552" s="654"/>
      <c r="Z552" s="654"/>
      <c r="AA552" s="654"/>
      <c r="AB552" s="654"/>
    </row>
    <row r="553" spans="2:28" ht="16.5" customHeight="1" x14ac:dyDescent="0.35">
      <c r="B553" s="704" t="s">
        <v>9</v>
      </c>
      <c r="C553" s="1256">
        <v>360</v>
      </c>
      <c r="D553" s="706">
        <v>1218842.2699999998</v>
      </c>
      <c r="E553" s="705">
        <v>4.2833038581810872</v>
      </c>
      <c r="F553" s="706">
        <v>3385.6729722222217</v>
      </c>
      <c r="G553" s="690"/>
      <c r="H553" s="717"/>
      <c r="I553" s="717"/>
      <c r="J553" s="717"/>
      <c r="K553" s="717"/>
      <c r="L553" s="717"/>
      <c r="M553" s="717"/>
      <c r="N553" s="764"/>
      <c r="O553" s="717"/>
      <c r="P553" s="717"/>
      <c r="Q553" s="717"/>
      <c r="R553" s="690"/>
      <c r="S553" s="654"/>
      <c r="T553" s="654"/>
      <c r="U553" s="654"/>
      <c r="V553" s="654"/>
      <c r="W553" s="654"/>
      <c r="X553" s="654"/>
      <c r="Y553" s="654"/>
      <c r="Z553" s="654"/>
      <c r="AA553" s="654"/>
      <c r="AB553" s="654"/>
    </row>
    <row r="554" spans="2:28" ht="16.5" customHeight="1" x14ac:dyDescent="0.35">
      <c r="B554" s="696" t="s">
        <v>3</v>
      </c>
      <c r="C554" s="1261">
        <v>5</v>
      </c>
      <c r="D554" s="699">
        <v>4990892.2700000005</v>
      </c>
      <c r="E554" s="698">
        <v>17.539191609967027</v>
      </c>
      <c r="F554" s="699">
        <v>998178.45400000014</v>
      </c>
      <c r="G554" s="690"/>
      <c r="H554" s="717"/>
      <c r="I554" s="717"/>
      <c r="J554" s="717"/>
      <c r="K554" s="717"/>
      <c r="L554" s="717"/>
      <c r="M554" s="717"/>
      <c r="N554" s="764"/>
      <c r="O554" s="717"/>
      <c r="P554" s="717"/>
      <c r="Q554" s="717"/>
      <c r="R554" s="690"/>
      <c r="S554" s="654"/>
      <c r="T554" s="654"/>
      <c r="U554" s="654"/>
      <c r="V554" s="654"/>
      <c r="W554" s="654"/>
      <c r="X554" s="654"/>
      <c r="Y554" s="654"/>
      <c r="Z554" s="654"/>
      <c r="AA554" s="654"/>
      <c r="AB554" s="654"/>
    </row>
    <row r="555" spans="2:28" ht="16.5" customHeight="1" x14ac:dyDescent="0.35">
      <c r="B555" s="707" t="s">
        <v>4</v>
      </c>
      <c r="C555" s="1258">
        <v>3203</v>
      </c>
      <c r="D555" s="710">
        <v>28455657.369999979</v>
      </c>
      <c r="E555" s="709">
        <v>100.10000000000002</v>
      </c>
      <c r="F555" s="710">
        <v>8884.0641180143557</v>
      </c>
      <c r="G555" s="690"/>
      <c r="H555" s="717"/>
      <c r="I555" s="717"/>
      <c r="J555" s="717"/>
      <c r="K555" s="717"/>
      <c r="L555" s="717"/>
      <c r="M555" s="717"/>
      <c r="N555" s="764"/>
      <c r="O555" s="717"/>
      <c r="P555" s="717"/>
      <c r="Q555" s="717"/>
      <c r="R555" s="690"/>
      <c r="S555" s="654"/>
      <c r="T555" s="654"/>
      <c r="U555" s="654"/>
      <c r="V555" s="654"/>
      <c r="W555" s="654"/>
      <c r="X555" s="654"/>
      <c r="Y555" s="654"/>
      <c r="Z555" s="654"/>
      <c r="AA555" s="654"/>
      <c r="AB555" s="654"/>
    </row>
    <row r="556" spans="2:28" ht="16.5" customHeight="1" x14ac:dyDescent="0.35">
      <c r="B556" s="1067" t="s">
        <v>12478</v>
      </c>
      <c r="C556" s="693"/>
      <c r="D556" s="693"/>
      <c r="E556" s="693"/>
      <c r="F556" s="1227"/>
      <c r="G556" s="690"/>
      <c r="H556" s="690"/>
      <c r="I556" s="690"/>
      <c r="J556" s="690"/>
      <c r="K556" s="690"/>
      <c r="L556" s="690"/>
      <c r="M556" s="690"/>
      <c r="N556" s="972"/>
      <c r="O556" s="690"/>
      <c r="P556" s="690"/>
      <c r="Q556" s="690"/>
      <c r="R556" s="690"/>
      <c r="S556" s="654"/>
      <c r="T556" s="654"/>
      <c r="U556" s="654"/>
      <c r="V556" s="654"/>
      <c r="W556" s="654"/>
      <c r="X556" s="654"/>
      <c r="Y556" s="654"/>
      <c r="Z556" s="654"/>
      <c r="AA556" s="654"/>
      <c r="AB556" s="654"/>
    </row>
    <row r="557" spans="2:28" ht="16.5" customHeight="1" x14ac:dyDescent="0.35">
      <c r="B557" s="693"/>
      <c r="C557" s="693"/>
      <c r="D557" s="693"/>
      <c r="E557" s="693"/>
      <c r="F557" s="1227"/>
      <c r="G557" s="690"/>
      <c r="H557" s="690"/>
      <c r="I557" s="690"/>
      <c r="J557" s="690"/>
      <c r="K557" s="690"/>
      <c r="L557" s="690"/>
      <c r="M557" s="690"/>
      <c r="N557" s="972"/>
      <c r="O557" s="690"/>
      <c r="P557" s="690"/>
      <c r="Q557" s="690"/>
      <c r="R557" s="690"/>
      <c r="S557" s="654"/>
      <c r="T557" s="654"/>
      <c r="U557" s="654"/>
      <c r="V557" s="654"/>
      <c r="W557" s="654"/>
      <c r="X557" s="654"/>
      <c r="Y557" s="654"/>
      <c r="Z557" s="654"/>
      <c r="AA557" s="654"/>
      <c r="AB557" s="654"/>
    </row>
    <row r="558" spans="2:28" ht="16.5" customHeight="1" x14ac:dyDescent="0.35">
      <c r="B558" s="693"/>
      <c r="C558" s="693"/>
      <c r="D558" s="693"/>
      <c r="E558" s="693"/>
      <c r="F558" s="1227"/>
      <c r="G558" s="690"/>
      <c r="H558" s="690"/>
      <c r="I558" s="690"/>
      <c r="J558" s="690"/>
      <c r="K558" s="690"/>
      <c r="L558" s="690"/>
      <c r="M558" s="690"/>
      <c r="N558" s="972"/>
      <c r="O558" s="690"/>
      <c r="P558" s="690"/>
      <c r="Q558" s="690"/>
      <c r="R558" s="690"/>
      <c r="S558" s="654"/>
      <c r="T558" s="654"/>
      <c r="U558" s="654"/>
      <c r="V558" s="654"/>
      <c r="W558" s="654"/>
      <c r="X558" s="654"/>
      <c r="Y558" s="654"/>
      <c r="Z558" s="654"/>
      <c r="AA558" s="654"/>
      <c r="AB558" s="654"/>
    </row>
    <row r="559" spans="2:28" ht="16.5" customHeight="1" x14ac:dyDescent="0.35">
      <c r="B559" s="693"/>
      <c r="C559" s="693"/>
      <c r="D559" s="693"/>
      <c r="E559" s="693"/>
      <c r="F559" s="1227"/>
      <c r="G559" s="690"/>
      <c r="H559" s="690"/>
      <c r="I559" s="690"/>
      <c r="J559" s="690"/>
      <c r="K559" s="690"/>
      <c r="L559" s="690"/>
      <c r="M559" s="690"/>
      <c r="N559" s="972"/>
      <c r="O559" s="690"/>
      <c r="P559" s="690"/>
      <c r="Q559" s="690"/>
      <c r="R559" s="690"/>
      <c r="S559" s="654"/>
      <c r="T559" s="654"/>
      <c r="U559" s="654"/>
      <c r="V559" s="654"/>
      <c r="W559" s="654"/>
      <c r="X559" s="654"/>
      <c r="Y559" s="654"/>
      <c r="Z559" s="654"/>
      <c r="AA559" s="654"/>
      <c r="AB559" s="654"/>
    </row>
    <row r="560" spans="2:28" ht="16.5" customHeight="1" x14ac:dyDescent="0.35">
      <c r="B560" s="1424" t="s">
        <v>593</v>
      </c>
      <c r="C560" s="1425"/>
      <c r="D560" s="1425"/>
      <c r="E560" s="1425"/>
      <c r="F560" s="1425"/>
      <c r="G560" s="690"/>
      <c r="H560" s="717"/>
      <c r="I560" s="717"/>
      <c r="J560" s="717"/>
      <c r="K560" s="717"/>
      <c r="L560" s="717"/>
      <c r="M560" s="717"/>
      <c r="N560" s="764"/>
      <c r="O560" s="717"/>
      <c r="P560" s="717"/>
      <c r="Q560" s="717"/>
      <c r="R560" s="690"/>
      <c r="S560" s="654"/>
      <c r="T560" s="654"/>
      <c r="U560" s="654"/>
      <c r="V560" s="654"/>
      <c r="W560" s="654"/>
      <c r="X560" s="654"/>
      <c r="Y560" s="654"/>
      <c r="Z560" s="654"/>
      <c r="AA560" s="654"/>
      <c r="AB560" s="654"/>
    </row>
    <row r="561" spans="2:28" ht="16.5" customHeight="1" x14ac:dyDescent="0.35">
      <c r="B561" s="1427" t="s">
        <v>513</v>
      </c>
      <c r="C561" s="1425"/>
      <c r="D561" s="1425"/>
      <c r="E561" s="1425"/>
      <c r="F561" s="1425"/>
      <c r="G561" s="749"/>
      <c r="H561" s="717"/>
      <c r="I561" s="717"/>
      <c r="J561" s="717"/>
      <c r="K561" s="717"/>
      <c r="L561" s="717"/>
      <c r="M561" s="717"/>
      <c r="N561" s="764"/>
      <c r="O561" s="717"/>
      <c r="P561" s="717"/>
      <c r="Q561" s="717"/>
      <c r="R561" s="690"/>
      <c r="S561" s="654"/>
      <c r="T561" s="654"/>
      <c r="U561" s="654"/>
      <c r="V561" s="654"/>
      <c r="W561" s="654"/>
      <c r="X561" s="654"/>
      <c r="Y561" s="654"/>
      <c r="Z561" s="654"/>
      <c r="AA561" s="654"/>
      <c r="AB561" s="654"/>
    </row>
    <row r="562" spans="2:28" ht="16.5" customHeight="1" x14ac:dyDescent="0.35">
      <c r="B562" s="759" t="s">
        <v>12546</v>
      </c>
      <c r="C562" s="722"/>
      <c r="D562" s="722"/>
      <c r="E562" s="722"/>
      <c r="F562" s="1231"/>
      <c r="G562" s="749"/>
      <c r="H562" s="717"/>
      <c r="I562" s="717"/>
      <c r="J562" s="717"/>
      <c r="K562" s="717"/>
      <c r="L562" s="717"/>
      <c r="M562" s="717"/>
      <c r="N562" s="764"/>
      <c r="O562" s="717"/>
      <c r="P562" s="717"/>
      <c r="Q562" s="717"/>
      <c r="R562" s="690"/>
      <c r="S562" s="654"/>
      <c r="T562" s="654"/>
      <c r="U562" s="654"/>
      <c r="V562" s="654"/>
      <c r="W562" s="654"/>
      <c r="X562" s="654"/>
      <c r="Y562" s="654"/>
      <c r="Z562" s="654"/>
      <c r="AA562" s="654"/>
      <c r="AB562" s="654"/>
    </row>
    <row r="563" spans="2:28" ht="16.5" customHeight="1" x14ac:dyDescent="0.35">
      <c r="B563" s="694" t="s">
        <v>7</v>
      </c>
      <c r="C563" s="228" t="s">
        <v>12477</v>
      </c>
      <c r="D563" s="760" t="s">
        <v>109</v>
      </c>
      <c r="E563" s="760" t="s">
        <v>8</v>
      </c>
      <c r="F563" s="1243" t="s">
        <v>110</v>
      </c>
      <c r="G563" s="749"/>
      <c r="H563" s="717"/>
      <c r="I563" s="717"/>
      <c r="J563" s="717"/>
      <c r="K563" s="717"/>
      <c r="L563" s="717"/>
      <c r="M563" s="717"/>
      <c r="N563" s="764"/>
      <c r="O563" s="717"/>
      <c r="P563" s="717"/>
      <c r="Q563" s="717"/>
      <c r="R563" s="690"/>
      <c r="S563" s="654"/>
      <c r="T563" s="654"/>
      <c r="U563" s="654"/>
      <c r="V563" s="654"/>
      <c r="W563" s="654"/>
      <c r="X563" s="654"/>
      <c r="Y563" s="654"/>
      <c r="Z563" s="654"/>
      <c r="AA563" s="654"/>
      <c r="AB563" s="654"/>
    </row>
    <row r="564" spans="2:28" ht="16.5" customHeight="1" x14ac:dyDescent="0.35">
      <c r="B564" s="716" t="s">
        <v>510</v>
      </c>
      <c r="C564" s="1255">
        <v>963</v>
      </c>
      <c r="D564" s="699">
        <v>13216905.949999975</v>
      </c>
      <c r="E564" s="698">
        <v>42.714535762048015</v>
      </c>
      <c r="F564" s="699">
        <v>13724.720612668718</v>
      </c>
      <c r="G564" s="749"/>
      <c r="H564" s="717"/>
      <c r="I564" s="717"/>
      <c r="J564" s="717"/>
      <c r="K564" s="717"/>
      <c r="L564" s="717"/>
      <c r="M564" s="717"/>
      <c r="N564" s="764"/>
      <c r="O564" s="717"/>
      <c r="P564" s="717"/>
      <c r="Q564" s="717"/>
      <c r="R564" s="690"/>
      <c r="S564" s="654"/>
      <c r="T564" s="654"/>
      <c r="U564" s="654"/>
      <c r="V564" s="654"/>
      <c r="W564" s="654"/>
      <c r="X564" s="654"/>
      <c r="Y564" s="654"/>
      <c r="Z564" s="654"/>
      <c r="AA564" s="654"/>
      <c r="AB564" s="654"/>
    </row>
    <row r="565" spans="2:28" ht="16.5" customHeight="1" x14ac:dyDescent="0.35">
      <c r="B565" s="704" t="s">
        <v>1</v>
      </c>
      <c r="C565" s="1256">
        <v>15</v>
      </c>
      <c r="D565" s="1234">
        <v>383466.21</v>
      </c>
      <c r="E565" s="1038">
        <v>1.2363888024475234</v>
      </c>
      <c r="F565" s="1234">
        <v>25564.414000000001</v>
      </c>
      <c r="G565" s="749"/>
      <c r="H565" s="717"/>
      <c r="I565" s="717"/>
      <c r="J565" s="717"/>
      <c r="K565" s="717"/>
      <c r="L565" s="717"/>
      <c r="M565" s="717"/>
      <c r="N565" s="764"/>
      <c r="O565" s="717"/>
      <c r="P565" s="717"/>
      <c r="Q565" s="717"/>
      <c r="R565" s="690"/>
      <c r="S565" s="654"/>
      <c r="T565" s="654"/>
      <c r="U565" s="654"/>
      <c r="V565" s="654"/>
      <c r="W565" s="654"/>
      <c r="X565" s="654"/>
      <c r="Y565" s="654"/>
      <c r="Z565" s="654"/>
      <c r="AA565" s="654"/>
      <c r="AB565" s="654"/>
    </row>
    <row r="566" spans="2:28" ht="16.5" customHeight="1" x14ac:dyDescent="0.35">
      <c r="B566" s="696" t="s">
        <v>511</v>
      </c>
      <c r="C566" s="1255">
        <v>225</v>
      </c>
      <c r="D566" s="699">
        <v>9762419.849999994</v>
      </c>
      <c r="E566" s="698">
        <v>31.476428098662002</v>
      </c>
      <c r="F566" s="699">
        <v>43388.532666666637</v>
      </c>
      <c r="G566" s="749"/>
      <c r="H566" s="717"/>
      <c r="I566" s="717"/>
      <c r="J566" s="717"/>
      <c r="K566" s="717"/>
      <c r="L566" s="717"/>
      <c r="M566" s="717"/>
      <c r="N566" s="764"/>
      <c r="O566" s="717"/>
      <c r="P566" s="717"/>
      <c r="Q566" s="717"/>
      <c r="R566" s="690"/>
      <c r="S566" s="654"/>
      <c r="T566" s="654"/>
      <c r="U566" s="654"/>
      <c r="V566" s="654"/>
      <c r="W566" s="654"/>
      <c r="X566" s="654"/>
      <c r="Y566" s="654"/>
      <c r="Z566" s="654"/>
      <c r="AA566" s="654"/>
      <c r="AB566" s="654"/>
    </row>
    <row r="567" spans="2:28" ht="16.5" customHeight="1" x14ac:dyDescent="0.35">
      <c r="B567" s="704" t="s">
        <v>2</v>
      </c>
      <c r="C567" s="1257">
        <v>34</v>
      </c>
      <c r="D567" s="706">
        <v>1159921.2100000004</v>
      </c>
      <c r="E567" s="705">
        <v>3.7398695331340477</v>
      </c>
      <c r="F567" s="706">
        <v>34115.329705882366</v>
      </c>
      <c r="G567" s="749"/>
      <c r="H567" s="717"/>
      <c r="I567" s="717"/>
      <c r="J567" s="717"/>
      <c r="K567" s="717"/>
      <c r="L567" s="717"/>
      <c r="M567" s="717"/>
      <c r="N567" s="764"/>
      <c r="O567" s="717"/>
      <c r="P567" s="717"/>
      <c r="Q567" s="717"/>
      <c r="R567" s="690"/>
      <c r="S567" s="654"/>
      <c r="T567" s="654"/>
      <c r="U567" s="654"/>
      <c r="V567" s="654"/>
      <c r="W567" s="654"/>
      <c r="X567" s="654"/>
      <c r="Y567" s="654"/>
      <c r="Z567" s="654"/>
      <c r="AA567" s="654"/>
      <c r="AB567" s="654"/>
    </row>
    <row r="568" spans="2:28" ht="16.5" customHeight="1" x14ac:dyDescent="0.35">
      <c r="B568" s="696" t="s">
        <v>9</v>
      </c>
      <c r="C568" s="1255">
        <v>657</v>
      </c>
      <c r="D568" s="699">
        <v>3326174.5399999944</v>
      </c>
      <c r="E568" s="698">
        <v>10.724399827150442</v>
      </c>
      <c r="F568" s="699">
        <v>5062.6705327244972</v>
      </c>
      <c r="G568" s="749"/>
      <c r="H568" s="717"/>
      <c r="I568" s="717"/>
      <c r="J568" s="717"/>
      <c r="K568" s="717"/>
      <c r="L568" s="717"/>
      <c r="M568" s="717"/>
      <c r="N568" s="764"/>
      <c r="O568" s="717"/>
      <c r="P568" s="717"/>
      <c r="Q568" s="717"/>
      <c r="R568" s="690"/>
      <c r="S568" s="654"/>
      <c r="T568" s="654"/>
      <c r="U568" s="654"/>
      <c r="V568" s="654"/>
      <c r="W568" s="654"/>
      <c r="X568" s="654"/>
      <c r="Y568" s="654"/>
      <c r="Z568" s="654"/>
      <c r="AA568" s="654"/>
      <c r="AB568" s="654"/>
    </row>
    <row r="569" spans="2:28" ht="16.5" customHeight="1" x14ac:dyDescent="0.35">
      <c r="B569" s="704" t="s">
        <v>3</v>
      </c>
      <c r="C569" s="1257">
        <v>7</v>
      </c>
      <c r="D569" s="706">
        <v>3166130.2699999996</v>
      </c>
      <c r="E569" s="705">
        <v>10.208377976557967</v>
      </c>
      <c r="F569" s="706">
        <v>452304.32428571425</v>
      </c>
      <c r="G569" s="749"/>
      <c r="H569" s="717"/>
      <c r="I569" s="717"/>
      <c r="J569" s="717"/>
      <c r="K569" s="717"/>
      <c r="L569" s="717"/>
      <c r="M569" s="717"/>
      <c r="N569" s="764"/>
      <c r="O569" s="717"/>
      <c r="P569" s="717"/>
      <c r="Q569" s="717"/>
      <c r="R569" s="690"/>
      <c r="S569" s="654"/>
      <c r="T569" s="654"/>
      <c r="U569" s="654"/>
      <c r="V569" s="654"/>
      <c r="W569" s="654"/>
      <c r="X569" s="654"/>
      <c r="Y569" s="654"/>
      <c r="Z569" s="654"/>
      <c r="AA569" s="654"/>
      <c r="AB569" s="654"/>
    </row>
    <row r="570" spans="2:28" ht="16.5" customHeight="1" x14ac:dyDescent="0.35">
      <c r="B570" s="707" t="s">
        <v>4</v>
      </c>
      <c r="C570" s="1258">
        <v>1901</v>
      </c>
      <c r="D570" s="710">
        <v>31015018.029999964</v>
      </c>
      <c r="E570" s="709">
        <v>100.10000000000001</v>
      </c>
      <c r="F570" s="710">
        <v>16315.106801683305</v>
      </c>
      <c r="G570" s="749"/>
      <c r="H570" s="717"/>
      <c r="I570" s="717"/>
      <c r="J570" s="717"/>
      <c r="K570" s="717"/>
      <c r="L570" s="717"/>
      <c r="M570" s="717"/>
      <c r="N570" s="764"/>
      <c r="O570" s="717"/>
      <c r="P570" s="717"/>
      <c r="Q570" s="717"/>
      <c r="R570" s="690"/>
      <c r="S570" s="654"/>
      <c r="T570" s="654"/>
      <c r="U570" s="654"/>
      <c r="V570" s="654"/>
      <c r="W570" s="654"/>
      <c r="X570" s="654"/>
      <c r="Y570" s="654"/>
      <c r="Z570" s="654"/>
      <c r="AA570" s="654"/>
      <c r="AB570" s="654"/>
    </row>
    <row r="571" spans="2:28" ht="16.5" customHeight="1" x14ac:dyDescent="0.35">
      <c r="B571" s="1067" t="s">
        <v>12478</v>
      </c>
      <c r="C571" s="763"/>
      <c r="D571" s="763"/>
      <c r="E571" s="722"/>
      <c r="F571" s="1231"/>
      <c r="G571" s="749"/>
      <c r="H571" s="717"/>
      <c r="I571" s="717"/>
      <c r="J571" s="717"/>
      <c r="K571" s="717"/>
      <c r="L571" s="717"/>
      <c r="M571" s="717"/>
      <c r="N571" s="764"/>
      <c r="O571" s="717"/>
      <c r="P571" s="717"/>
      <c r="Q571" s="717"/>
      <c r="R571" s="690"/>
      <c r="S571" s="654"/>
      <c r="T571" s="654"/>
      <c r="U571" s="654"/>
      <c r="V571" s="654"/>
      <c r="W571" s="654"/>
      <c r="X571" s="654"/>
      <c r="Y571" s="654"/>
      <c r="Z571" s="654"/>
      <c r="AA571" s="654"/>
      <c r="AB571" s="654"/>
    </row>
    <row r="572" spans="2:28" ht="16.5" customHeight="1" x14ac:dyDescent="0.35">
      <c r="B572" s="691"/>
      <c r="C572" s="691"/>
      <c r="D572" s="691"/>
      <c r="E572" s="722"/>
      <c r="F572" s="1231"/>
      <c r="G572" s="749"/>
      <c r="H572" s="717"/>
      <c r="I572" s="717"/>
      <c r="J572" s="717"/>
      <c r="K572" s="717"/>
      <c r="L572" s="717"/>
      <c r="M572" s="717"/>
      <c r="N572" s="764"/>
      <c r="O572" s="717"/>
      <c r="P572" s="717"/>
      <c r="Q572" s="717"/>
      <c r="R572" s="690"/>
      <c r="S572" s="654"/>
      <c r="T572" s="654"/>
      <c r="U572" s="654"/>
      <c r="V572" s="654"/>
      <c r="W572" s="654"/>
      <c r="X572" s="654"/>
      <c r="Y572" s="654"/>
      <c r="Z572" s="654"/>
      <c r="AA572" s="654"/>
      <c r="AB572" s="654"/>
    </row>
    <row r="573" spans="2:28" ht="16.5" customHeight="1" x14ac:dyDescent="0.35">
      <c r="B573" s="722"/>
      <c r="C573" s="722"/>
      <c r="D573" s="722"/>
      <c r="E573" s="722"/>
      <c r="F573" s="1231"/>
      <c r="G573" s="749"/>
      <c r="H573" s="717"/>
      <c r="I573" s="717"/>
      <c r="J573" s="717"/>
      <c r="K573" s="717"/>
      <c r="L573" s="717"/>
      <c r="M573" s="717"/>
      <c r="N573" s="764"/>
      <c r="O573" s="717"/>
      <c r="P573" s="717"/>
      <c r="Q573" s="717"/>
      <c r="R573" s="690"/>
      <c r="S573" s="654"/>
      <c r="T573" s="654"/>
      <c r="U573" s="654"/>
      <c r="V573" s="654"/>
      <c r="W573" s="654"/>
      <c r="X573" s="654"/>
      <c r="Y573" s="654"/>
      <c r="Z573" s="654"/>
      <c r="AA573" s="654"/>
      <c r="AB573" s="654"/>
    </row>
    <row r="574" spans="2:28" ht="16.5" customHeight="1" x14ac:dyDescent="0.35">
      <c r="B574" s="722"/>
      <c r="C574" s="722"/>
      <c r="D574" s="722"/>
      <c r="E574" s="722"/>
      <c r="F574" s="1231"/>
      <c r="G574" s="749"/>
      <c r="H574" s="717"/>
      <c r="I574" s="717"/>
      <c r="J574" s="717"/>
      <c r="K574" s="717"/>
      <c r="L574" s="717"/>
      <c r="M574" s="717"/>
      <c r="N574" s="764"/>
      <c r="O574" s="717"/>
      <c r="P574" s="717"/>
      <c r="Q574" s="717"/>
      <c r="R574" s="690"/>
      <c r="S574" s="654"/>
      <c r="T574" s="654"/>
      <c r="U574" s="654"/>
      <c r="V574" s="654"/>
      <c r="W574" s="654"/>
      <c r="X574" s="654"/>
      <c r="Y574" s="654"/>
      <c r="Z574" s="654"/>
      <c r="AA574" s="654"/>
      <c r="AB574" s="654"/>
    </row>
    <row r="575" spans="2:28" ht="16.5" customHeight="1" x14ac:dyDescent="0.35">
      <c r="B575" s="1424" t="s">
        <v>594</v>
      </c>
      <c r="C575" s="1425"/>
      <c r="D575" s="1425"/>
      <c r="E575" s="1425"/>
      <c r="F575" s="1425"/>
      <c r="G575" s="749"/>
      <c r="H575" s="717"/>
      <c r="I575" s="717"/>
      <c r="J575" s="717"/>
      <c r="K575" s="717"/>
      <c r="L575" s="717"/>
      <c r="M575" s="717"/>
      <c r="N575" s="764"/>
      <c r="O575" s="717"/>
      <c r="P575" s="717"/>
      <c r="Q575" s="717"/>
      <c r="R575" s="690"/>
      <c r="S575" s="654"/>
      <c r="T575" s="654"/>
      <c r="U575" s="654"/>
      <c r="V575" s="654"/>
      <c r="W575" s="654"/>
      <c r="X575" s="654"/>
      <c r="Y575" s="654"/>
      <c r="Z575" s="654"/>
      <c r="AA575" s="654"/>
      <c r="AB575" s="654"/>
    </row>
    <row r="576" spans="2:28" ht="16.5" customHeight="1" x14ac:dyDescent="0.35">
      <c r="B576" s="1427" t="s">
        <v>580</v>
      </c>
      <c r="C576" s="1425"/>
      <c r="D576" s="1425"/>
      <c r="E576" s="1425"/>
      <c r="F576" s="1425"/>
      <c r="G576" s="749"/>
      <c r="H576" s="717"/>
      <c r="I576" s="717"/>
      <c r="J576" s="717"/>
      <c r="K576" s="717"/>
      <c r="L576" s="717"/>
      <c r="M576" s="717"/>
      <c r="N576" s="764"/>
      <c r="O576" s="717"/>
      <c r="P576" s="717"/>
      <c r="Q576" s="717"/>
      <c r="R576" s="690"/>
      <c r="S576" s="654"/>
      <c r="T576" s="654"/>
      <c r="U576" s="654"/>
      <c r="V576" s="654"/>
      <c r="W576" s="654"/>
      <c r="X576" s="654"/>
      <c r="Y576" s="654"/>
      <c r="Z576" s="654"/>
      <c r="AA576" s="654"/>
      <c r="AB576" s="654"/>
    </row>
    <row r="577" spans="2:28" ht="16.5" customHeight="1" x14ac:dyDescent="0.35">
      <c r="B577" s="759" t="s">
        <v>12546</v>
      </c>
      <c r="C577" s="722"/>
      <c r="D577" s="722"/>
      <c r="E577" s="722"/>
      <c r="F577" s="1231"/>
      <c r="G577" s="749"/>
      <c r="H577" s="717"/>
      <c r="I577" s="717"/>
      <c r="J577" s="717"/>
      <c r="K577" s="717"/>
      <c r="L577" s="717"/>
      <c r="M577" s="717"/>
      <c r="N577" s="764"/>
      <c r="O577" s="717"/>
      <c r="P577" s="717"/>
      <c r="Q577" s="717"/>
      <c r="R577" s="690"/>
      <c r="S577" s="654"/>
      <c r="T577" s="654"/>
      <c r="U577" s="654"/>
      <c r="V577" s="654"/>
      <c r="W577" s="654"/>
      <c r="X577" s="654"/>
      <c r="Y577" s="654"/>
      <c r="Z577" s="654"/>
      <c r="AA577" s="654"/>
      <c r="AB577" s="654"/>
    </row>
    <row r="578" spans="2:28" ht="16.5" customHeight="1" x14ac:dyDescent="0.35">
      <c r="B578" s="765" t="s">
        <v>7</v>
      </c>
      <c r="C578" s="228" t="s">
        <v>12477</v>
      </c>
      <c r="D578" s="760" t="s">
        <v>109</v>
      </c>
      <c r="E578" s="760" t="s">
        <v>8</v>
      </c>
      <c r="F578" s="1243" t="s">
        <v>110</v>
      </c>
      <c r="G578" s="749"/>
      <c r="H578" s="691"/>
      <c r="I578" s="691"/>
      <c r="J578" s="717"/>
      <c r="K578" s="717"/>
      <c r="L578" s="717"/>
      <c r="M578" s="717"/>
      <c r="N578" s="764"/>
      <c r="O578" s="717"/>
      <c r="P578" s="717"/>
      <c r="Q578" s="717"/>
      <c r="R578" s="690"/>
      <c r="S578" s="654"/>
      <c r="T578" s="654"/>
      <c r="U578" s="654"/>
      <c r="V578" s="654"/>
      <c r="W578" s="654"/>
      <c r="X578" s="654"/>
      <c r="Y578" s="654"/>
      <c r="Z578" s="654"/>
      <c r="AA578" s="654"/>
      <c r="AB578" s="654"/>
    </row>
    <row r="579" spans="2:28" ht="16.5" customHeight="1" x14ac:dyDescent="0.35">
      <c r="B579" s="745" t="s">
        <v>517</v>
      </c>
      <c r="C579" s="1260">
        <v>5</v>
      </c>
      <c r="D579" s="750">
        <v>160024.35999999999</v>
      </c>
      <c r="E579" s="746">
        <v>2.9074619956004289E-2</v>
      </c>
      <c r="F579" s="750">
        <v>32004.871999999996</v>
      </c>
      <c r="G579" s="749"/>
      <c r="H579" s="691"/>
      <c r="I579" s="691"/>
      <c r="J579" s="717"/>
      <c r="K579" s="717"/>
      <c r="L579" s="717"/>
      <c r="M579" s="717"/>
      <c r="N579" s="764"/>
      <c r="O579" s="717"/>
      <c r="P579" s="717"/>
      <c r="Q579" s="717"/>
      <c r="R579" s="690"/>
      <c r="S579" s="654"/>
      <c r="T579" s="654"/>
      <c r="U579" s="654"/>
      <c r="V579" s="654"/>
      <c r="W579" s="654"/>
      <c r="X579" s="654"/>
      <c r="Y579" s="654"/>
      <c r="Z579" s="654"/>
      <c r="AA579" s="654"/>
      <c r="AB579" s="654"/>
    </row>
    <row r="580" spans="2:28" ht="16.5" customHeight="1" x14ac:dyDescent="0.35">
      <c r="B580" s="704" t="s">
        <v>510</v>
      </c>
      <c r="C580" s="1256">
        <v>33254</v>
      </c>
      <c r="D580" s="706">
        <v>263896568.00999862</v>
      </c>
      <c r="E580" s="705">
        <v>47.947027706185175</v>
      </c>
      <c r="F580" s="706">
        <v>7935.7842067119327</v>
      </c>
      <c r="G580" s="749"/>
      <c r="H580" s="691"/>
      <c r="I580" s="691"/>
      <c r="J580" s="717"/>
      <c r="K580" s="717"/>
      <c r="L580" s="717"/>
      <c r="M580" s="717"/>
      <c r="N580" s="764"/>
      <c r="O580" s="717"/>
      <c r="P580" s="717"/>
      <c r="Q580" s="717"/>
      <c r="R580" s="690"/>
      <c r="S580" s="654"/>
      <c r="T580" s="654"/>
      <c r="U580" s="654"/>
      <c r="V580" s="654"/>
      <c r="W580" s="654"/>
      <c r="X580" s="654"/>
      <c r="Y580" s="654"/>
      <c r="Z580" s="654"/>
      <c r="AA580" s="654"/>
      <c r="AB580" s="654"/>
    </row>
    <row r="581" spans="2:28" ht="16.5" customHeight="1" x14ac:dyDescent="0.35">
      <c r="B581" s="696" t="s">
        <v>1</v>
      </c>
      <c r="C581" s="1261">
        <v>334</v>
      </c>
      <c r="D581" s="699">
        <v>4189240.450000003</v>
      </c>
      <c r="E581" s="698">
        <v>0.76113770420997462</v>
      </c>
      <c r="F581" s="699">
        <v>12542.63607784432</v>
      </c>
      <c r="G581" s="749"/>
      <c r="H581" s="691"/>
      <c r="I581" s="691"/>
      <c r="J581" s="717"/>
      <c r="K581" s="717"/>
      <c r="L581" s="717"/>
      <c r="M581" s="717"/>
      <c r="N581" s="764"/>
      <c r="O581" s="717"/>
      <c r="P581" s="717"/>
      <c r="Q581" s="717"/>
      <c r="R581" s="690"/>
      <c r="S581" s="654"/>
      <c r="T581" s="654"/>
      <c r="U581" s="654"/>
      <c r="V581" s="654"/>
      <c r="W581" s="654"/>
      <c r="X581" s="654"/>
      <c r="Y581" s="654"/>
      <c r="Z581" s="654"/>
      <c r="AA581" s="654"/>
      <c r="AB581" s="654"/>
    </row>
    <row r="582" spans="2:28" ht="16.5" customHeight="1" x14ac:dyDescent="0.35">
      <c r="B582" s="704" t="s">
        <v>511</v>
      </c>
      <c r="C582" s="1257">
        <v>4756</v>
      </c>
      <c r="D582" s="706">
        <v>118934977.02000034</v>
      </c>
      <c r="E582" s="705">
        <v>21.619142860078391</v>
      </c>
      <c r="F582" s="706">
        <v>25007.35429352404</v>
      </c>
      <c r="G582" s="749"/>
      <c r="H582" s="691"/>
      <c r="I582" s="691"/>
      <c r="J582" s="717"/>
      <c r="K582" s="717"/>
      <c r="L582" s="717"/>
      <c r="M582" s="717"/>
      <c r="N582" s="764"/>
      <c r="O582" s="717"/>
      <c r="P582" s="717"/>
      <c r="Q582" s="717"/>
      <c r="R582" s="690"/>
      <c r="S582" s="654"/>
      <c r="T582" s="654"/>
      <c r="U582" s="654"/>
      <c r="V582" s="654"/>
      <c r="W582" s="654"/>
      <c r="X582" s="654"/>
      <c r="Y582" s="654"/>
      <c r="Z582" s="654"/>
      <c r="AA582" s="654"/>
      <c r="AB582" s="654"/>
    </row>
    <row r="583" spans="2:28" ht="16.5" customHeight="1" x14ac:dyDescent="0.35">
      <c r="B583" s="696" t="s">
        <v>2</v>
      </c>
      <c r="C583" s="1261">
        <v>1060</v>
      </c>
      <c r="D583" s="699">
        <v>63061164.339999996</v>
      </c>
      <c r="E583" s="698">
        <v>11.457501765160194</v>
      </c>
      <c r="F583" s="699">
        <v>59491.66447169811</v>
      </c>
      <c r="G583" s="749"/>
      <c r="H583" s="691"/>
      <c r="I583" s="691"/>
      <c r="J583" s="717"/>
      <c r="K583" s="717"/>
      <c r="L583" s="717"/>
      <c r="M583" s="717"/>
      <c r="N583" s="764"/>
      <c r="O583" s="717"/>
      <c r="P583" s="717"/>
      <c r="Q583" s="717"/>
      <c r="R583" s="690"/>
      <c r="S583" s="654"/>
      <c r="T583" s="654"/>
      <c r="U583" s="654"/>
      <c r="V583" s="654"/>
      <c r="W583" s="654"/>
      <c r="X583" s="654"/>
      <c r="Y583" s="654"/>
      <c r="Z583" s="654"/>
      <c r="AA583" s="654"/>
      <c r="AB583" s="654"/>
    </row>
    <row r="584" spans="2:28" ht="16.5" customHeight="1" x14ac:dyDescent="0.35">
      <c r="B584" s="704" t="s">
        <v>9</v>
      </c>
      <c r="C584" s="1256">
        <v>17068</v>
      </c>
      <c r="D584" s="706">
        <v>86706388.510002002</v>
      </c>
      <c r="E584" s="705">
        <v>15.753572104184425</v>
      </c>
      <c r="F584" s="706">
        <v>5080.0555724163351</v>
      </c>
      <c r="G584" s="690"/>
      <c r="H584" s="691"/>
      <c r="I584" s="691"/>
      <c r="J584" s="717"/>
      <c r="K584" s="717"/>
      <c r="L584" s="717"/>
      <c r="M584" s="717"/>
      <c r="N584" s="764"/>
      <c r="O584" s="717"/>
      <c r="P584" s="717"/>
      <c r="Q584" s="717"/>
      <c r="R584" s="690"/>
      <c r="S584" s="654"/>
      <c r="T584" s="654"/>
      <c r="U584" s="654"/>
      <c r="V584" s="654"/>
      <c r="W584" s="654"/>
      <c r="X584" s="654"/>
      <c r="Y584" s="654"/>
      <c r="Z584" s="654"/>
      <c r="AA584" s="654"/>
      <c r="AB584" s="654"/>
    </row>
    <row r="585" spans="2:28" ht="16.5" customHeight="1" x14ac:dyDescent="0.35">
      <c r="B585" s="696" t="s">
        <v>3</v>
      </c>
      <c r="C585" s="1261">
        <v>31</v>
      </c>
      <c r="D585" s="699">
        <v>13443560.719999999</v>
      </c>
      <c r="E585" s="698">
        <v>2.4425432402258469</v>
      </c>
      <c r="F585" s="699">
        <v>433663.249032258</v>
      </c>
      <c r="G585" s="690"/>
      <c r="H585" s="717"/>
      <c r="I585" s="717"/>
      <c r="J585" s="717"/>
      <c r="K585" s="717"/>
      <c r="L585" s="717"/>
      <c r="M585" s="717"/>
      <c r="N585" s="764"/>
      <c r="O585" s="717"/>
      <c r="P585" s="717"/>
      <c r="Q585" s="717"/>
      <c r="R585" s="690"/>
      <c r="S585" s="654"/>
      <c r="T585" s="654"/>
      <c r="U585" s="654"/>
      <c r="V585" s="654"/>
      <c r="W585" s="654"/>
      <c r="X585" s="654"/>
      <c r="Y585" s="654"/>
      <c r="Z585" s="654"/>
      <c r="AA585" s="654"/>
      <c r="AB585" s="654"/>
    </row>
    <row r="586" spans="2:28" ht="16.5" customHeight="1" x14ac:dyDescent="0.35">
      <c r="B586" s="707" t="s">
        <v>4</v>
      </c>
      <c r="C586" s="1258">
        <v>56508</v>
      </c>
      <c r="D586" s="710">
        <v>550391923.41000092</v>
      </c>
      <c r="E586" s="709">
        <v>100.01</v>
      </c>
      <c r="F586" s="710">
        <v>9740.0708467827735</v>
      </c>
      <c r="G586" s="690"/>
      <c r="H586" s="717"/>
      <c r="I586" s="717"/>
      <c r="J586" s="717"/>
      <c r="K586" s="717"/>
      <c r="L586" s="717"/>
      <c r="M586" s="717"/>
      <c r="N586" s="764"/>
      <c r="O586" s="717"/>
      <c r="P586" s="717"/>
      <c r="Q586" s="717"/>
      <c r="R586" s="690"/>
      <c r="S586" s="654"/>
      <c r="T586" s="654"/>
      <c r="U586" s="654"/>
      <c r="V586" s="654"/>
      <c r="W586" s="654"/>
      <c r="X586" s="654"/>
      <c r="Y586" s="654"/>
      <c r="Z586" s="654"/>
      <c r="AA586" s="654"/>
      <c r="AB586" s="654"/>
    </row>
    <row r="587" spans="2:28" ht="16.5" customHeight="1" x14ac:dyDescent="0.35">
      <c r="B587" s="1067" t="s">
        <v>12478</v>
      </c>
      <c r="C587" s="763"/>
      <c r="D587" s="763"/>
      <c r="E587" s="758"/>
      <c r="F587" s="1242"/>
      <c r="G587" s="690"/>
      <c r="H587" s="717"/>
      <c r="I587" s="717"/>
      <c r="J587" s="717"/>
      <c r="K587" s="717"/>
      <c r="L587" s="717"/>
      <c r="M587" s="717"/>
      <c r="N587" s="764"/>
      <c r="O587" s="717"/>
      <c r="P587" s="717"/>
      <c r="Q587" s="717"/>
      <c r="R587" s="690"/>
      <c r="S587" s="654"/>
      <c r="T587" s="654"/>
      <c r="U587" s="654"/>
      <c r="V587" s="654"/>
      <c r="W587" s="654"/>
      <c r="X587" s="654"/>
      <c r="Y587" s="654"/>
      <c r="Z587" s="654"/>
      <c r="AA587" s="654"/>
      <c r="AB587" s="654"/>
    </row>
    <row r="588" spans="2:28" ht="16.5" customHeight="1" x14ac:dyDescent="0.35">
      <c r="B588" s="691"/>
      <c r="C588" s="691"/>
      <c r="D588" s="691"/>
      <c r="E588" s="722"/>
      <c r="F588" s="1231"/>
      <c r="G588" s="690"/>
      <c r="H588" s="717"/>
      <c r="I588" s="717"/>
      <c r="J588" s="717"/>
      <c r="K588" s="717"/>
      <c r="L588" s="717"/>
      <c r="M588" s="717"/>
      <c r="N588" s="764"/>
      <c r="O588" s="717"/>
      <c r="P588" s="717"/>
      <c r="Q588" s="717"/>
      <c r="R588" s="690"/>
      <c r="S588" s="654"/>
      <c r="T588" s="654"/>
      <c r="U588" s="654"/>
      <c r="V588" s="654"/>
      <c r="W588" s="654"/>
      <c r="X588" s="654"/>
      <c r="Y588" s="654"/>
      <c r="Z588" s="654"/>
      <c r="AA588" s="654"/>
      <c r="AB588" s="654"/>
    </row>
    <row r="589" spans="2:28" ht="16.5" customHeight="1" x14ac:dyDescent="0.35">
      <c r="B589" s="691"/>
      <c r="C589" s="691"/>
      <c r="D589" s="691"/>
      <c r="E589" s="722"/>
      <c r="F589" s="1231"/>
      <c r="G589" s="690"/>
      <c r="H589" s="717"/>
      <c r="I589" s="717"/>
      <c r="J589" s="717"/>
      <c r="K589" s="717"/>
      <c r="L589" s="717"/>
      <c r="M589" s="717"/>
      <c r="N589" s="764"/>
      <c r="O589" s="717"/>
      <c r="P589" s="717"/>
      <c r="Q589" s="717"/>
      <c r="R589" s="690"/>
      <c r="S589" s="654"/>
      <c r="T589" s="654"/>
      <c r="U589" s="654"/>
      <c r="V589" s="654"/>
      <c r="W589" s="654"/>
      <c r="X589" s="654"/>
      <c r="Y589" s="654"/>
      <c r="Z589" s="654"/>
      <c r="AA589" s="654"/>
      <c r="AB589" s="654"/>
    </row>
    <row r="590" spans="2:28" ht="16.5" customHeight="1" x14ac:dyDescent="0.35">
      <c r="B590" s="722"/>
      <c r="C590" s="722"/>
      <c r="D590" s="722"/>
      <c r="E590" s="722"/>
      <c r="F590" s="1231"/>
      <c r="G590" s="690"/>
      <c r="H590" s="717"/>
      <c r="I590" s="717"/>
      <c r="J590" s="717"/>
      <c r="K590" s="717"/>
      <c r="L590" s="717"/>
      <c r="M590" s="717"/>
      <c r="N590" s="764"/>
      <c r="O590" s="717"/>
      <c r="P590" s="717"/>
      <c r="Q590" s="717"/>
      <c r="R590" s="690"/>
      <c r="S590" s="654"/>
      <c r="T590" s="654"/>
      <c r="U590" s="654"/>
      <c r="V590" s="654"/>
      <c r="W590" s="654"/>
      <c r="X590" s="654"/>
      <c r="Y590" s="654"/>
      <c r="Z590" s="654"/>
      <c r="AA590" s="654"/>
      <c r="AB590" s="654"/>
    </row>
    <row r="591" spans="2:28" ht="16.5" customHeight="1" x14ac:dyDescent="0.35">
      <c r="B591" s="1424" t="s">
        <v>595</v>
      </c>
      <c r="C591" s="1425"/>
      <c r="D591" s="1425"/>
      <c r="E591" s="1425"/>
      <c r="F591" s="1425"/>
      <c r="G591" s="690"/>
      <c r="H591" s="717"/>
      <c r="I591" s="717"/>
      <c r="J591" s="717"/>
      <c r="K591" s="717"/>
      <c r="L591" s="717"/>
      <c r="M591" s="717"/>
      <c r="N591" s="764"/>
      <c r="O591" s="717"/>
      <c r="P591" s="717"/>
      <c r="Q591" s="717"/>
      <c r="R591" s="690"/>
      <c r="S591" s="654"/>
      <c r="T591" s="654"/>
      <c r="U591" s="654"/>
      <c r="V591" s="654"/>
      <c r="W591" s="654"/>
      <c r="X591" s="654"/>
      <c r="Y591" s="654"/>
      <c r="Z591" s="654"/>
      <c r="AA591" s="654"/>
      <c r="AB591" s="654"/>
    </row>
    <row r="592" spans="2:28" ht="16.5" customHeight="1" x14ac:dyDescent="0.35">
      <c r="B592" s="1427" t="s">
        <v>580</v>
      </c>
      <c r="C592" s="1425"/>
      <c r="D592" s="1425"/>
      <c r="E592" s="1425"/>
      <c r="F592" s="1425"/>
      <c r="G592" s="690"/>
      <c r="H592" s="717"/>
      <c r="I592" s="717"/>
      <c r="J592" s="717"/>
      <c r="K592" s="717"/>
      <c r="L592" s="717"/>
      <c r="M592" s="717"/>
      <c r="N592" s="764"/>
      <c r="O592" s="717"/>
      <c r="P592" s="717"/>
      <c r="Q592" s="717"/>
      <c r="R592" s="690"/>
      <c r="S592" s="654"/>
      <c r="T592" s="654"/>
      <c r="U592" s="654"/>
      <c r="V592" s="654"/>
      <c r="W592" s="654"/>
      <c r="X592" s="654"/>
      <c r="Y592" s="654"/>
      <c r="Z592" s="654"/>
      <c r="AA592" s="654"/>
      <c r="AB592" s="654"/>
    </row>
    <row r="593" spans="2:28" ht="16.5" customHeight="1" x14ac:dyDescent="0.35">
      <c r="B593" s="759" t="s">
        <v>12546</v>
      </c>
      <c r="C593" s="722"/>
      <c r="D593" s="722"/>
      <c r="E593" s="722"/>
      <c r="F593" s="1231"/>
      <c r="G593" s="690"/>
      <c r="H593" s="717"/>
      <c r="I593" s="717"/>
      <c r="J593" s="717"/>
      <c r="K593" s="717"/>
      <c r="L593" s="717"/>
      <c r="M593" s="717"/>
      <c r="N593" s="764"/>
      <c r="O593" s="717"/>
      <c r="P593" s="717"/>
      <c r="Q593" s="717"/>
      <c r="R593" s="690"/>
      <c r="S593" s="654"/>
      <c r="T593" s="654"/>
      <c r="U593" s="654"/>
      <c r="V593" s="654"/>
      <c r="W593" s="654"/>
      <c r="X593" s="654"/>
      <c r="Y593" s="654"/>
      <c r="Z593" s="654"/>
      <c r="AA593" s="654"/>
      <c r="AB593" s="654"/>
    </row>
    <row r="594" spans="2:28" ht="16.5" customHeight="1" x14ac:dyDescent="0.35">
      <c r="B594" s="694" t="s">
        <v>7</v>
      </c>
      <c r="C594" s="228" t="s">
        <v>12477</v>
      </c>
      <c r="D594" s="760" t="s">
        <v>109</v>
      </c>
      <c r="E594" s="760" t="s">
        <v>8</v>
      </c>
      <c r="F594" s="1243" t="s">
        <v>110</v>
      </c>
      <c r="G594" s="690"/>
      <c r="H594" s="717"/>
      <c r="I594" s="717"/>
      <c r="J594" s="717"/>
      <c r="K594" s="717"/>
      <c r="L594" s="717"/>
      <c r="M594" s="717"/>
      <c r="N594" s="764"/>
      <c r="O594" s="717"/>
      <c r="P594" s="717"/>
      <c r="Q594" s="717"/>
      <c r="R594" s="690"/>
      <c r="S594" s="654"/>
      <c r="T594" s="654"/>
      <c r="U594" s="654"/>
      <c r="V594" s="654"/>
      <c r="W594" s="654"/>
      <c r="X594" s="654"/>
      <c r="Y594" s="654"/>
      <c r="Z594" s="654"/>
      <c r="AA594" s="654"/>
      <c r="AB594" s="654"/>
    </row>
    <row r="595" spans="2:28" ht="16.5" customHeight="1" x14ac:dyDescent="0.35">
      <c r="B595" s="716" t="s">
        <v>510</v>
      </c>
      <c r="C595" s="1255">
        <v>2860</v>
      </c>
      <c r="D595" s="699">
        <v>17272346.180000026</v>
      </c>
      <c r="E595" s="698">
        <v>30.080968849436946</v>
      </c>
      <c r="F595" s="699">
        <v>6039.2818811188899</v>
      </c>
      <c r="G595" s="690"/>
      <c r="H595" s="717"/>
      <c r="I595" s="717"/>
      <c r="J595" s="717"/>
      <c r="K595" s="717"/>
      <c r="L595" s="717"/>
      <c r="M595" s="717"/>
      <c r="N595" s="764"/>
      <c r="O595" s="717"/>
      <c r="P595" s="717"/>
      <c r="Q595" s="717"/>
      <c r="R595" s="690"/>
      <c r="S595" s="654"/>
      <c r="T595" s="654"/>
      <c r="U595" s="654"/>
      <c r="V595" s="654"/>
      <c r="W595" s="654"/>
      <c r="X595" s="654"/>
      <c r="Y595" s="654"/>
      <c r="Z595" s="654"/>
      <c r="AA595" s="654"/>
      <c r="AB595" s="654"/>
    </row>
    <row r="596" spans="2:28" ht="16.5" customHeight="1" x14ac:dyDescent="0.35">
      <c r="B596" s="704" t="s">
        <v>1</v>
      </c>
      <c r="C596" s="1256">
        <v>68</v>
      </c>
      <c r="D596" s="1234">
        <v>522871.35000000003</v>
      </c>
      <c r="E596" s="1038">
        <v>0.91061611594059777</v>
      </c>
      <c r="F596" s="1234">
        <v>7689.2845588235296</v>
      </c>
      <c r="G596" s="690"/>
      <c r="H596" s="717"/>
      <c r="I596" s="717"/>
      <c r="J596" s="717"/>
      <c r="K596" s="717"/>
      <c r="L596" s="717"/>
      <c r="M596" s="717"/>
      <c r="N596" s="764"/>
      <c r="O596" s="717"/>
      <c r="P596" s="717"/>
      <c r="Q596" s="717"/>
      <c r="R596" s="690"/>
      <c r="S596" s="654"/>
      <c r="T596" s="654"/>
      <c r="U596" s="654"/>
      <c r="V596" s="654"/>
      <c r="W596" s="654"/>
      <c r="X596" s="654"/>
      <c r="Y596" s="654"/>
      <c r="Z596" s="654"/>
      <c r="AA596" s="654"/>
      <c r="AB596" s="654"/>
    </row>
    <row r="597" spans="2:28" ht="16.5" customHeight="1" x14ac:dyDescent="0.35">
      <c r="B597" s="696" t="s">
        <v>511</v>
      </c>
      <c r="C597" s="1255">
        <v>824</v>
      </c>
      <c r="D597" s="699">
        <v>11480994.339999974</v>
      </c>
      <c r="E597" s="698">
        <v>19.994934648889757</v>
      </c>
      <c r="F597" s="699">
        <v>13933.245558252396</v>
      </c>
      <c r="G597" s="690"/>
      <c r="H597" s="717"/>
      <c r="I597" s="717"/>
      <c r="J597" s="717"/>
      <c r="K597" s="717"/>
      <c r="L597" s="717"/>
      <c r="M597" s="717"/>
      <c r="N597" s="764"/>
      <c r="O597" s="717"/>
      <c r="P597" s="717"/>
      <c r="Q597" s="717"/>
      <c r="R597" s="690"/>
      <c r="S597" s="654"/>
      <c r="T597" s="654"/>
      <c r="U597" s="654"/>
      <c r="V597" s="654"/>
      <c r="W597" s="654"/>
      <c r="X597" s="654"/>
      <c r="Y597" s="654"/>
      <c r="Z597" s="654"/>
      <c r="AA597" s="654"/>
      <c r="AB597" s="654"/>
    </row>
    <row r="598" spans="2:28" ht="16.5" customHeight="1" x14ac:dyDescent="0.35">
      <c r="B598" s="704" t="s">
        <v>2</v>
      </c>
      <c r="C598" s="1257">
        <v>120</v>
      </c>
      <c r="D598" s="706">
        <v>10306248.83</v>
      </c>
      <c r="E598" s="705">
        <v>17.949035225379877</v>
      </c>
      <c r="F598" s="706">
        <v>85885.406916666674</v>
      </c>
      <c r="G598" s="690"/>
      <c r="H598" s="717"/>
      <c r="I598" s="717"/>
      <c r="J598" s="717"/>
      <c r="K598" s="717"/>
      <c r="L598" s="717"/>
      <c r="M598" s="717"/>
      <c r="N598" s="764"/>
      <c r="O598" s="717"/>
      <c r="P598" s="717"/>
      <c r="Q598" s="717"/>
      <c r="R598" s="690"/>
      <c r="S598" s="654"/>
      <c r="T598" s="654"/>
      <c r="U598" s="654"/>
      <c r="V598" s="654"/>
      <c r="W598" s="654"/>
      <c r="X598" s="654"/>
      <c r="Y598" s="654"/>
      <c r="Z598" s="654"/>
      <c r="AA598" s="654"/>
      <c r="AB598" s="654"/>
    </row>
    <row r="599" spans="2:28" ht="16.5" customHeight="1" x14ac:dyDescent="0.35">
      <c r="B599" s="696" t="s">
        <v>9</v>
      </c>
      <c r="C599" s="1255">
        <v>1217</v>
      </c>
      <c r="D599" s="699">
        <v>5281691.9499999937</v>
      </c>
      <c r="E599" s="698">
        <v>9.1984267432203275</v>
      </c>
      <c r="F599" s="699">
        <v>4339.9276499589105</v>
      </c>
      <c r="G599" s="690"/>
      <c r="H599" s="717"/>
      <c r="I599" s="717"/>
      <c r="J599" s="717"/>
      <c r="K599" s="717"/>
      <c r="L599" s="717"/>
      <c r="M599" s="717"/>
      <c r="N599" s="764"/>
      <c r="O599" s="717"/>
      <c r="P599" s="717"/>
      <c r="Q599" s="717"/>
      <c r="R599" s="690"/>
      <c r="S599" s="654"/>
      <c r="T599" s="654"/>
      <c r="U599" s="654"/>
      <c r="V599" s="654"/>
      <c r="W599" s="654"/>
      <c r="X599" s="654"/>
      <c r="Y599" s="654"/>
      <c r="Z599" s="654"/>
      <c r="AA599" s="654"/>
      <c r="AB599" s="654"/>
    </row>
    <row r="600" spans="2:28" ht="16.5" customHeight="1" x14ac:dyDescent="0.35">
      <c r="B600" s="704" t="s">
        <v>3</v>
      </c>
      <c r="C600" s="1257">
        <v>29</v>
      </c>
      <c r="D600" s="706">
        <v>12555361.550000001</v>
      </c>
      <c r="E600" s="705">
        <v>21.86601841713248</v>
      </c>
      <c r="F600" s="706">
        <v>432943.50172413798</v>
      </c>
      <c r="G600" s="690"/>
      <c r="H600" s="717"/>
      <c r="I600" s="717"/>
      <c r="J600" s="717"/>
      <c r="K600" s="717"/>
      <c r="L600" s="717"/>
      <c r="M600" s="717"/>
      <c r="N600" s="764"/>
      <c r="O600" s="717"/>
      <c r="P600" s="717"/>
      <c r="Q600" s="717"/>
      <c r="R600" s="690"/>
      <c r="S600" s="654"/>
      <c r="T600" s="654"/>
      <c r="U600" s="654"/>
      <c r="V600" s="654"/>
      <c r="W600" s="654"/>
      <c r="X600" s="654"/>
      <c r="Y600" s="654"/>
      <c r="Z600" s="654"/>
      <c r="AA600" s="654"/>
      <c r="AB600" s="654"/>
    </row>
    <row r="601" spans="2:28" ht="16.5" customHeight="1" x14ac:dyDescent="0.35">
      <c r="B601" s="707" t="s">
        <v>4</v>
      </c>
      <c r="C601" s="1258">
        <v>5118</v>
      </c>
      <c r="D601" s="710">
        <v>57419514.200000003</v>
      </c>
      <c r="E601" s="709">
        <v>99.999999999999986</v>
      </c>
      <c r="F601" s="710">
        <v>11219.131340367332</v>
      </c>
      <c r="G601" s="690"/>
      <c r="H601" s="717"/>
      <c r="I601" s="717"/>
      <c r="J601" s="717"/>
      <c r="K601" s="717"/>
      <c r="L601" s="717"/>
      <c r="M601" s="717"/>
      <c r="N601" s="764"/>
      <c r="O601" s="717"/>
      <c r="P601" s="717"/>
      <c r="Q601" s="717"/>
      <c r="R601" s="690"/>
      <c r="S601" s="654"/>
      <c r="T601" s="654"/>
      <c r="U601" s="654"/>
      <c r="V601" s="654"/>
      <c r="W601" s="654"/>
      <c r="X601" s="654"/>
      <c r="Y601" s="654"/>
      <c r="Z601" s="654"/>
      <c r="AA601" s="654"/>
      <c r="AB601" s="654"/>
    </row>
    <row r="602" spans="2:28" ht="16.5" customHeight="1" x14ac:dyDescent="0.35">
      <c r="B602" s="1067" t="s">
        <v>12478</v>
      </c>
      <c r="C602" s="693"/>
      <c r="D602" s="693"/>
      <c r="E602" s="693"/>
      <c r="F602" s="1227"/>
      <c r="G602" s="690"/>
      <c r="H602" s="690"/>
      <c r="I602" s="690"/>
      <c r="J602" s="690"/>
      <c r="K602" s="690"/>
      <c r="L602" s="690"/>
      <c r="M602" s="690"/>
      <c r="N602" s="972"/>
      <c r="O602" s="690"/>
      <c r="P602" s="690"/>
      <c r="Q602" s="690"/>
      <c r="R602" s="690"/>
      <c r="S602" s="654"/>
      <c r="T602" s="654"/>
      <c r="U602" s="654"/>
      <c r="V602" s="654"/>
      <c r="W602" s="654"/>
      <c r="X602" s="654"/>
      <c r="Y602" s="654"/>
      <c r="Z602" s="654"/>
      <c r="AA602" s="654"/>
      <c r="AB602" s="654"/>
    </row>
    <row r="603" spans="2:28" ht="16.5" customHeight="1" x14ac:dyDescent="0.35">
      <c r="B603" s="693"/>
      <c r="C603" s="693"/>
      <c r="D603" s="693"/>
      <c r="E603" s="693"/>
      <c r="F603" s="1227"/>
      <c r="G603" s="690"/>
      <c r="H603" s="690"/>
      <c r="I603" s="690"/>
      <c r="J603" s="690"/>
      <c r="K603" s="690"/>
      <c r="L603" s="690"/>
      <c r="M603" s="690"/>
      <c r="N603" s="972"/>
      <c r="O603" s="690"/>
      <c r="P603" s="690"/>
      <c r="Q603" s="690"/>
      <c r="R603" s="690"/>
      <c r="S603" s="654"/>
      <c r="T603" s="654"/>
      <c r="U603" s="654"/>
      <c r="V603" s="654"/>
      <c r="W603" s="654"/>
      <c r="X603" s="654"/>
      <c r="Y603" s="654"/>
      <c r="Z603" s="654"/>
      <c r="AA603" s="654"/>
      <c r="AB603" s="654"/>
    </row>
    <row r="604" spans="2:28" ht="16.5" customHeight="1" x14ac:dyDescent="0.35">
      <c r="B604" s="693"/>
      <c r="C604" s="693"/>
      <c r="D604" s="693"/>
      <c r="E604" s="693"/>
      <c r="F604" s="1227"/>
      <c r="G604" s="690"/>
      <c r="H604" s="690"/>
      <c r="I604" s="690"/>
      <c r="J604" s="690"/>
      <c r="K604" s="690"/>
      <c r="L604" s="690"/>
      <c r="M604" s="690"/>
      <c r="N604" s="972"/>
      <c r="O604" s="690"/>
      <c r="P604" s="690"/>
      <c r="Q604" s="690"/>
      <c r="R604" s="690"/>
      <c r="S604" s="654"/>
      <c r="T604" s="654"/>
      <c r="U604" s="654"/>
      <c r="V604" s="654"/>
      <c r="W604" s="654"/>
      <c r="X604" s="654"/>
      <c r="Y604" s="654"/>
      <c r="Z604" s="654"/>
      <c r="AA604" s="654"/>
      <c r="AB604" s="654"/>
    </row>
    <row r="605" spans="2:28" ht="16.5" customHeight="1" x14ac:dyDescent="0.35">
      <c r="B605" s="693"/>
      <c r="C605" s="693"/>
      <c r="D605" s="693"/>
      <c r="E605" s="693"/>
      <c r="F605" s="1227"/>
      <c r="G605" s="690"/>
      <c r="H605" s="690"/>
      <c r="I605" s="690"/>
      <c r="J605" s="690"/>
      <c r="K605" s="690"/>
      <c r="L605" s="690"/>
      <c r="M605" s="690"/>
      <c r="N605" s="972"/>
      <c r="O605" s="690"/>
      <c r="P605" s="690"/>
      <c r="Q605" s="690"/>
      <c r="R605" s="690"/>
      <c r="S605" s="654"/>
      <c r="T605" s="654"/>
      <c r="U605" s="654"/>
      <c r="V605" s="654"/>
      <c r="W605" s="654"/>
      <c r="X605" s="654"/>
      <c r="Y605" s="654"/>
      <c r="Z605" s="654"/>
      <c r="AA605" s="654"/>
      <c r="AB605" s="654"/>
    </row>
    <row r="606" spans="2:28" ht="16.5" customHeight="1" x14ac:dyDescent="0.35">
      <c r="B606" s="1424" t="s">
        <v>596</v>
      </c>
      <c r="C606" s="1425"/>
      <c r="D606" s="1425"/>
      <c r="E606" s="1425"/>
      <c r="F606" s="1425"/>
      <c r="G606" s="690"/>
      <c r="H606" s="717"/>
      <c r="I606" s="717"/>
      <c r="J606" s="717"/>
      <c r="K606" s="717"/>
      <c r="L606" s="717"/>
      <c r="M606" s="717"/>
      <c r="N606" s="764"/>
      <c r="O606" s="717"/>
      <c r="P606" s="717"/>
      <c r="Q606" s="717"/>
      <c r="R606" s="690"/>
      <c r="S606" s="654"/>
      <c r="T606" s="654"/>
      <c r="U606" s="654"/>
      <c r="V606" s="654"/>
      <c r="W606" s="654"/>
      <c r="X606" s="654"/>
      <c r="Y606" s="654"/>
      <c r="Z606" s="654"/>
      <c r="AA606" s="654"/>
      <c r="AB606" s="654"/>
    </row>
    <row r="607" spans="2:28" ht="16.5" customHeight="1" x14ac:dyDescent="0.35">
      <c r="B607" s="1423" t="s">
        <v>597</v>
      </c>
      <c r="C607" s="1423"/>
      <c r="D607" s="1423"/>
      <c r="E607" s="1423"/>
      <c r="F607" s="1423"/>
      <c r="G607" s="749"/>
      <c r="H607" s="717"/>
      <c r="I607" s="717"/>
      <c r="J607" s="717"/>
      <c r="K607" s="717"/>
      <c r="L607" s="717"/>
      <c r="M607" s="717"/>
      <c r="N607" s="764"/>
      <c r="O607" s="717"/>
      <c r="P607" s="717"/>
      <c r="Q607" s="717"/>
      <c r="R607" s="690"/>
      <c r="S607" s="654"/>
      <c r="T607" s="654"/>
      <c r="U607" s="654"/>
      <c r="V607" s="654"/>
      <c r="W607" s="654"/>
      <c r="X607" s="654"/>
      <c r="Y607" s="654"/>
      <c r="Z607" s="654"/>
      <c r="AA607" s="654"/>
      <c r="AB607" s="654"/>
    </row>
    <row r="608" spans="2:28" ht="16.5" customHeight="1" x14ac:dyDescent="0.35">
      <c r="B608" s="759" t="s">
        <v>12546</v>
      </c>
      <c r="C608" s="722"/>
      <c r="D608" s="722"/>
      <c r="E608" s="722"/>
      <c r="F608" s="1231"/>
      <c r="G608" s="749"/>
      <c r="H608" s="717"/>
      <c r="I608" s="717"/>
      <c r="J608" s="717"/>
      <c r="K608" s="717"/>
      <c r="L608" s="717"/>
      <c r="M608" s="717"/>
      <c r="N608" s="764"/>
      <c r="O608" s="717"/>
      <c r="P608" s="717"/>
      <c r="Q608" s="717"/>
      <c r="R608" s="690"/>
      <c r="S608" s="654"/>
      <c r="T608" s="654"/>
      <c r="U608" s="654"/>
      <c r="V608" s="654"/>
      <c r="W608" s="654"/>
      <c r="X608" s="654"/>
      <c r="Y608" s="654"/>
      <c r="Z608" s="654"/>
      <c r="AA608" s="654"/>
      <c r="AB608" s="654"/>
    </row>
    <row r="609" spans="2:28" ht="16.5" customHeight="1" x14ac:dyDescent="0.35">
      <c r="B609" s="694" t="s">
        <v>7</v>
      </c>
      <c r="C609" s="228" t="s">
        <v>12477</v>
      </c>
      <c r="D609" s="760" t="s">
        <v>109</v>
      </c>
      <c r="E609" s="760" t="s">
        <v>8</v>
      </c>
      <c r="F609" s="1243" t="s">
        <v>110</v>
      </c>
      <c r="G609" s="749"/>
      <c r="H609" s="717"/>
      <c r="I609" s="717"/>
      <c r="J609" s="717"/>
      <c r="K609" s="717"/>
      <c r="L609" s="717"/>
      <c r="M609" s="717"/>
      <c r="N609" s="764"/>
      <c r="O609" s="717"/>
      <c r="P609" s="717"/>
      <c r="Q609" s="717"/>
      <c r="R609" s="690"/>
      <c r="S609" s="654"/>
      <c r="T609" s="654"/>
      <c r="U609" s="654"/>
      <c r="V609" s="654"/>
      <c r="W609" s="654"/>
      <c r="X609" s="654"/>
      <c r="Y609" s="654"/>
      <c r="Z609" s="654"/>
      <c r="AA609" s="654"/>
      <c r="AB609" s="654"/>
    </row>
    <row r="610" spans="2:28" ht="16.5" customHeight="1" x14ac:dyDescent="0.35">
      <c r="B610" s="716" t="s">
        <v>510</v>
      </c>
      <c r="C610" s="1255">
        <v>32691</v>
      </c>
      <c r="D610" s="699">
        <v>42506062.490000069</v>
      </c>
      <c r="E610" s="698">
        <v>50.623271097947963</v>
      </c>
      <c r="F610" s="699">
        <v>1300.2374503686051</v>
      </c>
      <c r="G610" s="749"/>
      <c r="H610" s="717"/>
      <c r="I610" s="717"/>
      <c r="J610" s="717"/>
      <c r="K610" s="717"/>
      <c r="L610" s="717"/>
      <c r="M610" s="717"/>
      <c r="N610" s="764"/>
      <c r="O610" s="717"/>
      <c r="P610" s="717"/>
      <c r="Q610" s="717"/>
      <c r="R610" s="690"/>
      <c r="S610" s="654"/>
      <c r="T610" s="654"/>
      <c r="U610" s="654"/>
      <c r="V610" s="654"/>
      <c r="W610" s="654"/>
      <c r="X610" s="654"/>
      <c r="Y610" s="654"/>
      <c r="Z610" s="654"/>
      <c r="AA610" s="654"/>
      <c r="AB610" s="654"/>
    </row>
    <row r="611" spans="2:28" ht="16.5" customHeight="1" x14ac:dyDescent="0.35">
      <c r="B611" s="704" t="s">
        <v>1</v>
      </c>
      <c r="C611" s="1256">
        <v>87</v>
      </c>
      <c r="D611" s="1234">
        <v>665961.77999999991</v>
      </c>
      <c r="E611" s="1038">
        <v>0.79313777270579466</v>
      </c>
      <c r="F611" s="1234">
        <v>7654.733103448275</v>
      </c>
      <c r="G611" s="749"/>
      <c r="H611" s="717"/>
      <c r="I611" s="717"/>
      <c r="J611" s="717"/>
      <c r="K611" s="717"/>
      <c r="L611" s="717"/>
      <c r="M611" s="717"/>
      <c r="N611" s="764"/>
      <c r="O611" s="717"/>
      <c r="P611" s="717"/>
      <c r="Q611" s="717"/>
      <c r="R611" s="690"/>
      <c r="S611" s="654"/>
      <c r="T611" s="654"/>
      <c r="U611" s="654"/>
      <c r="V611" s="654"/>
      <c r="W611" s="654"/>
      <c r="X611" s="654"/>
      <c r="Y611" s="654"/>
      <c r="Z611" s="654"/>
      <c r="AA611" s="654"/>
      <c r="AB611" s="654"/>
    </row>
    <row r="612" spans="2:28" ht="16.5" customHeight="1" x14ac:dyDescent="0.35">
      <c r="B612" s="696" t="s">
        <v>511</v>
      </c>
      <c r="C612" s="1255">
        <v>1631</v>
      </c>
      <c r="D612" s="699">
        <v>9403501.900000006</v>
      </c>
      <c r="E612" s="698">
        <v>11.199250132043185</v>
      </c>
      <c r="F612" s="699">
        <v>5765.4824647455589</v>
      </c>
      <c r="G612" s="749"/>
      <c r="H612" s="717"/>
      <c r="I612" s="717"/>
      <c r="J612" s="717"/>
      <c r="K612" s="717"/>
      <c r="L612" s="717"/>
      <c r="M612" s="717"/>
      <c r="N612" s="764"/>
      <c r="O612" s="717"/>
      <c r="P612" s="717"/>
      <c r="Q612" s="717"/>
      <c r="R612" s="690"/>
      <c r="S612" s="654"/>
      <c r="T612" s="654"/>
      <c r="U612" s="654"/>
      <c r="V612" s="654"/>
      <c r="W612" s="654"/>
      <c r="X612" s="654"/>
      <c r="Y612" s="654"/>
      <c r="Z612" s="654"/>
      <c r="AA612" s="654"/>
      <c r="AB612" s="654"/>
    </row>
    <row r="613" spans="2:28" ht="16.5" customHeight="1" x14ac:dyDescent="0.35">
      <c r="B613" s="704" t="s">
        <v>2</v>
      </c>
      <c r="C613" s="1257">
        <v>2863</v>
      </c>
      <c r="D613" s="706">
        <v>26262608.260000043</v>
      </c>
      <c r="E613" s="705">
        <v>31.277870962476616</v>
      </c>
      <c r="F613" s="706">
        <v>9173.108019559917</v>
      </c>
      <c r="G613" s="749"/>
      <c r="H613" s="717"/>
      <c r="I613" s="717"/>
      <c r="J613" s="717"/>
      <c r="K613" s="717"/>
      <c r="L613" s="717"/>
      <c r="M613" s="717"/>
      <c r="N613" s="764"/>
      <c r="O613" s="717"/>
      <c r="P613" s="717"/>
      <c r="Q613" s="717"/>
      <c r="R613" s="690"/>
      <c r="S613" s="654"/>
      <c r="T613" s="654"/>
      <c r="U613" s="654"/>
      <c r="V613" s="654"/>
      <c r="W613" s="654"/>
      <c r="X613" s="654"/>
      <c r="Y613" s="654"/>
      <c r="Z613" s="654"/>
      <c r="AA613" s="654"/>
      <c r="AB613" s="654"/>
    </row>
    <row r="614" spans="2:28" ht="16.5" customHeight="1" x14ac:dyDescent="0.35">
      <c r="B614" s="696" t="s">
        <v>9</v>
      </c>
      <c r="C614" s="1255">
        <v>1392</v>
      </c>
      <c r="D614" s="699">
        <v>4266879.1199999945</v>
      </c>
      <c r="E614" s="698">
        <v>5.0817075443003015</v>
      </c>
      <c r="F614" s="699">
        <v>3065.2867241379272</v>
      </c>
      <c r="G614" s="749"/>
      <c r="H614" s="717"/>
      <c r="I614" s="717"/>
      <c r="J614" s="717"/>
      <c r="K614" s="717"/>
      <c r="L614" s="717"/>
      <c r="M614" s="717"/>
      <c r="N614" s="764"/>
      <c r="O614" s="717"/>
      <c r="P614" s="717"/>
      <c r="Q614" s="717"/>
      <c r="R614" s="690"/>
      <c r="S614" s="654"/>
      <c r="T614" s="654"/>
      <c r="U614" s="654"/>
      <c r="V614" s="654"/>
      <c r="W614" s="654"/>
      <c r="X614" s="654"/>
      <c r="Y614" s="654"/>
      <c r="Z614" s="654"/>
      <c r="AA614" s="654"/>
      <c r="AB614" s="654"/>
    </row>
    <row r="615" spans="2:28" ht="16.5" customHeight="1" x14ac:dyDescent="0.35">
      <c r="B615" s="704" t="s">
        <v>3</v>
      </c>
      <c r="C615" s="1257">
        <v>7</v>
      </c>
      <c r="D615" s="706">
        <v>860446.54</v>
      </c>
      <c r="E615" s="705">
        <v>1.0247624905261192</v>
      </c>
      <c r="F615" s="706">
        <v>122920.93428571429</v>
      </c>
      <c r="G615" s="749"/>
      <c r="H615" s="717"/>
      <c r="I615" s="717"/>
      <c r="J615" s="717"/>
      <c r="K615" s="717"/>
      <c r="L615" s="717"/>
      <c r="M615" s="717"/>
      <c r="N615" s="764"/>
      <c r="O615" s="717"/>
      <c r="P615" s="717"/>
      <c r="Q615" s="717"/>
      <c r="R615" s="690"/>
      <c r="S615" s="654"/>
      <c r="T615" s="654"/>
      <c r="U615" s="654"/>
      <c r="V615" s="654"/>
      <c r="W615" s="654"/>
      <c r="X615" s="654"/>
      <c r="Y615" s="654"/>
      <c r="Z615" s="654"/>
      <c r="AA615" s="654"/>
      <c r="AB615" s="654"/>
    </row>
    <row r="616" spans="2:28" ht="16.5" customHeight="1" x14ac:dyDescent="0.35">
      <c r="B616" s="707" t="s">
        <v>4</v>
      </c>
      <c r="C616" s="1258">
        <v>38671</v>
      </c>
      <c r="D616" s="710">
        <v>83965460.090000123</v>
      </c>
      <c r="E616" s="709">
        <v>99.999999999999972</v>
      </c>
      <c r="F616" s="710">
        <v>2171.2771867807951</v>
      </c>
      <c r="G616" s="749"/>
      <c r="H616" s="717"/>
      <c r="I616" s="717"/>
      <c r="J616" s="717"/>
      <c r="K616" s="717"/>
      <c r="L616" s="717"/>
      <c r="M616" s="717"/>
      <c r="N616" s="764"/>
      <c r="O616" s="717"/>
      <c r="P616" s="717"/>
      <c r="Q616" s="717"/>
      <c r="R616" s="690"/>
      <c r="S616" s="654"/>
      <c r="T616" s="654"/>
      <c r="U616" s="654"/>
      <c r="V616" s="654"/>
      <c r="W616" s="654"/>
      <c r="X616" s="654"/>
      <c r="Y616" s="654"/>
      <c r="Z616" s="654"/>
      <c r="AA616" s="654"/>
      <c r="AB616" s="654"/>
    </row>
    <row r="617" spans="2:28" ht="16.5" customHeight="1" x14ac:dyDescent="0.35">
      <c r="B617" s="1067" t="s">
        <v>12478</v>
      </c>
      <c r="C617" s="763"/>
      <c r="D617" s="763"/>
      <c r="E617" s="722"/>
      <c r="F617" s="1231"/>
      <c r="G617" s="749"/>
      <c r="H617" s="717"/>
      <c r="I617" s="717"/>
      <c r="J617" s="717"/>
      <c r="K617" s="717"/>
      <c r="L617" s="717"/>
      <c r="M617" s="717"/>
      <c r="N617" s="764"/>
      <c r="O617" s="717"/>
      <c r="P617" s="717"/>
      <c r="Q617" s="717"/>
      <c r="R617" s="690"/>
      <c r="S617" s="654"/>
      <c r="T617" s="654"/>
      <c r="U617" s="654"/>
      <c r="V617" s="654"/>
      <c r="W617" s="654"/>
      <c r="X617" s="654"/>
      <c r="Y617" s="654"/>
      <c r="Z617" s="654"/>
      <c r="AA617" s="654"/>
      <c r="AB617" s="654"/>
    </row>
    <row r="618" spans="2:28" ht="16.5" customHeight="1" x14ac:dyDescent="0.35">
      <c r="B618" s="722"/>
      <c r="C618" s="763"/>
      <c r="D618" s="763"/>
      <c r="E618" s="763"/>
      <c r="F618" s="1231"/>
      <c r="G618" s="749"/>
      <c r="H618" s="717"/>
      <c r="I618" s="717"/>
      <c r="J618" s="717"/>
      <c r="K618" s="717"/>
      <c r="L618" s="717"/>
      <c r="M618" s="717"/>
      <c r="N618" s="764"/>
      <c r="O618" s="717"/>
      <c r="P618" s="717"/>
      <c r="Q618" s="717"/>
      <c r="R618" s="690"/>
      <c r="S618" s="654"/>
      <c r="T618" s="654"/>
      <c r="U618" s="654"/>
      <c r="V618" s="654"/>
      <c r="W618" s="654"/>
      <c r="X618" s="654"/>
      <c r="Y618" s="654"/>
      <c r="Z618" s="654"/>
      <c r="AA618" s="654"/>
      <c r="AB618" s="654"/>
    </row>
    <row r="619" spans="2:28" ht="16.5" customHeight="1" x14ac:dyDescent="0.35">
      <c r="B619" s="722"/>
      <c r="C619" s="763"/>
      <c r="D619" s="763"/>
      <c r="E619" s="763"/>
      <c r="F619" s="1231"/>
      <c r="G619" s="749"/>
      <c r="H619" s="717"/>
      <c r="I619" s="717"/>
      <c r="J619" s="717"/>
      <c r="K619" s="717"/>
      <c r="L619" s="717"/>
      <c r="M619" s="717"/>
      <c r="N619" s="764"/>
      <c r="O619" s="717"/>
      <c r="P619" s="717"/>
      <c r="Q619" s="717"/>
      <c r="R619" s="690"/>
      <c r="S619" s="654"/>
      <c r="T619" s="654"/>
      <c r="U619" s="654"/>
      <c r="V619" s="654"/>
      <c r="W619" s="654"/>
      <c r="X619" s="654"/>
      <c r="Y619" s="654"/>
      <c r="Z619" s="654"/>
      <c r="AA619" s="654"/>
      <c r="AB619" s="654"/>
    </row>
    <row r="620" spans="2:28" ht="16.5" customHeight="1" x14ac:dyDescent="0.35">
      <c r="B620" s="691"/>
      <c r="C620" s="691"/>
      <c r="D620" s="691"/>
      <c r="E620" s="722"/>
      <c r="F620" s="1231"/>
      <c r="G620" s="691"/>
      <c r="H620" s="717"/>
      <c r="I620" s="717"/>
      <c r="J620" s="717"/>
      <c r="K620" s="717"/>
      <c r="L620" s="717"/>
      <c r="M620" s="717"/>
      <c r="N620" s="764"/>
      <c r="O620" s="717"/>
      <c r="P620" s="717"/>
      <c r="Q620" s="717"/>
      <c r="R620" s="690"/>
      <c r="S620" s="654"/>
      <c r="T620" s="654"/>
      <c r="U620" s="654"/>
      <c r="V620" s="654"/>
      <c r="W620" s="654"/>
      <c r="X620" s="654"/>
      <c r="Y620" s="654"/>
      <c r="Z620" s="654"/>
      <c r="AA620" s="654"/>
      <c r="AB620" s="654"/>
    </row>
    <row r="621" spans="2:28" ht="16.5" customHeight="1" x14ac:dyDescent="0.35">
      <c r="B621" s="1424" t="s">
        <v>598</v>
      </c>
      <c r="C621" s="1425"/>
      <c r="D621" s="1425"/>
      <c r="E621" s="1425"/>
      <c r="F621" s="1425"/>
      <c r="G621" s="749"/>
      <c r="H621" s="717"/>
      <c r="I621" s="717"/>
      <c r="J621" s="717"/>
      <c r="K621" s="717"/>
      <c r="L621" s="717"/>
      <c r="M621" s="717"/>
      <c r="N621" s="764"/>
      <c r="O621" s="717"/>
      <c r="P621" s="717"/>
      <c r="Q621" s="717"/>
      <c r="R621" s="690"/>
      <c r="S621" s="654"/>
      <c r="T621" s="654"/>
      <c r="U621" s="654"/>
      <c r="V621" s="654"/>
      <c r="W621" s="654"/>
      <c r="X621" s="654"/>
      <c r="Y621" s="654"/>
      <c r="Z621" s="654"/>
      <c r="AA621" s="654"/>
      <c r="AB621" s="654"/>
    </row>
    <row r="622" spans="2:28" ht="16.5" customHeight="1" x14ac:dyDescent="0.35">
      <c r="B622" s="1423" t="s">
        <v>599</v>
      </c>
      <c r="C622" s="1423"/>
      <c r="D622" s="1423"/>
      <c r="E622" s="1423"/>
      <c r="F622" s="1423"/>
      <c r="G622" s="749"/>
      <c r="H622" s="717"/>
      <c r="I622" s="691"/>
      <c r="J622" s="717"/>
      <c r="K622" s="717"/>
      <c r="L622" s="691"/>
      <c r="M622" s="717"/>
      <c r="N622" s="764"/>
      <c r="O622" s="717"/>
      <c r="P622" s="717"/>
      <c r="Q622" s="717"/>
      <c r="R622" s="690"/>
      <c r="S622" s="654"/>
      <c r="T622" s="654"/>
      <c r="U622" s="654"/>
      <c r="V622" s="654"/>
      <c r="W622" s="654"/>
      <c r="X622" s="654"/>
      <c r="Y622" s="654"/>
      <c r="Z622" s="654"/>
      <c r="AA622" s="654"/>
      <c r="AB622" s="654"/>
    </row>
    <row r="623" spans="2:28" ht="16.5" customHeight="1" x14ac:dyDescent="0.35">
      <c r="B623" s="759" t="s">
        <v>12546</v>
      </c>
      <c r="C623" s="722"/>
      <c r="D623" s="722"/>
      <c r="E623" s="722"/>
      <c r="F623" s="1231"/>
      <c r="G623" s="749"/>
      <c r="I623" s="691"/>
      <c r="J623" s="717"/>
      <c r="K623" s="717"/>
      <c r="L623" s="691"/>
      <c r="M623" s="717"/>
      <c r="N623" s="656"/>
      <c r="O623" s="691"/>
      <c r="P623" s="717"/>
      <c r="Q623" s="717"/>
      <c r="R623" s="691"/>
      <c r="S623" s="717"/>
      <c r="U623" s="691"/>
      <c r="V623" s="717"/>
      <c r="W623" s="717"/>
      <c r="X623" s="691"/>
      <c r="Y623" s="654"/>
      <c r="Z623" s="654"/>
      <c r="AA623" s="654"/>
      <c r="AB623" s="654"/>
    </row>
    <row r="624" spans="2:28" ht="16.5" customHeight="1" x14ac:dyDescent="0.35">
      <c r="B624" s="765" t="s">
        <v>7</v>
      </c>
      <c r="C624" s="228" t="s">
        <v>12477</v>
      </c>
      <c r="D624" s="760" t="s">
        <v>109</v>
      </c>
      <c r="E624" s="760" t="s">
        <v>8</v>
      </c>
      <c r="F624" s="1243" t="s">
        <v>110</v>
      </c>
      <c r="G624" s="749"/>
      <c r="I624" s="691"/>
      <c r="J624" s="717"/>
      <c r="K624" s="717"/>
      <c r="L624" s="691"/>
      <c r="M624" s="717"/>
      <c r="N624" s="656"/>
      <c r="O624" s="691"/>
      <c r="P624" s="717"/>
      <c r="Q624" s="717"/>
      <c r="R624" s="691"/>
      <c r="S624" s="717"/>
      <c r="U624" s="691"/>
      <c r="V624" s="717"/>
      <c r="W624" s="717"/>
      <c r="X624" s="691"/>
      <c r="Y624" s="654"/>
      <c r="Z624" s="654"/>
      <c r="AA624" s="654"/>
      <c r="AB624" s="654"/>
    </row>
    <row r="625" spans="2:28" ht="16.5" customHeight="1" x14ac:dyDescent="0.35">
      <c r="B625" s="745" t="s">
        <v>517</v>
      </c>
      <c r="C625" s="1260">
        <v>6</v>
      </c>
      <c r="D625" s="750">
        <v>105688.80000000002</v>
      </c>
      <c r="E625" s="746">
        <v>4.2672018334004483E-2</v>
      </c>
      <c r="F625" s="750">
        <v>17614.800000000003</v>
      </c>
      <c r="G625" s="749"/>
      <c r="I625" s="691"/>
      <c r="J625" s="717"/>
      <c r="K625" s="717"/>
      <c r="L625" s="691"/>
      <c r="M625" s="717"/>
      <c r="N625" s="656"/>
      <c r="O625" s="691"/>
      <c r="P625" s="717"/>
      <c r="Q625" s="717"/>
      <c r="R625" s="691"/>
      <c r="S625" s="717"/>
      <c r="U625" s="691"/>
      <c r="V625" s="717"/>
      <c r="W625" s="717"/>
      <c r="X625" s="691"/>
      <c r="Y625" s="654"/>
      <c r="Z625" s="654"/>
      <c r="AA625" s="654"/>
      <c r="AB625" s="654"/>
    </row>
    <row r="626" spans="2:28" ht="16.5" customHeight="1" x14ac:dyDescent="0.35">
      <c r="B626" s="704" t="s">
        <v>510</v>
      </c>
      <c r="C626" s="1256">
        <v>45214</v>
      </c>
      <c r="D626" s="706">
        <v>91760592.05000031</v>
      </c>
      <c r="E626" s="705">
        <v>37.048482585635547</v>
      </c>
      <c r="F626" s="706">
        <v>2029.4729961958753</v>
      </c>
      <c r="G626" s="749"/>
      <c r="I626" s="691"/>
      <c r="J626" s="717"/>
      <c r="K626" s="717"/>
      <c r="L626" s="691"/>
      <c r="M626" s="717"/>
      <c r="N626" s="656"/>
      <c r="O626" s="691"/>
      <c r="P626" s="717"/>
      <c r="Q626" s="717"/>
      <c r="R626" s="691"/>
      <c r="S626" s="717"/>
      <c r="U626" s="691"/>
      <c r="V626" s="717"/>
      <c r="W626" s="717"/>
      <c r="X626" s="691"/>
      <c r="Y626" s="654"/>
      <c r="Z626" s="654"/>
      <c r="AA626" s="654"/>
      <c r="AB626" s="654"/>
    </row>
    <row r="627" spans="2:28" ht="16.5" customHeight="1" x14ac:dyDescent="0.35">
      <c r="B627" s="696" t="s">
        <v>1</v>
      </c>
      <c r="C627" s="1261">
        <v>194</v>
      </c>
      <c r="D627" s="699">
        <v>1703538.7500000007</v>
      </c>
      <c r="E627" s="698">
        <v>0.68780643523899498</v>
      </c>
      <c r="F627" s="699">
        <v>8781.1275773195921</v>
      </c>
      <c r="G627" s="749"/>
      <c r="I627" s="691"/>
      <c r="J627" s="717"/>
      <c r="K627" s="717"/>
      <c r="L627" s="691"/>
      <c r="M627" s="717"/>
      <c r="N627" s="656"/>
      <c r="O627" s="691"/>
      <c r="P627" s="717"/>
      <c r="Q627" s="717"/>
      <c r="R627" s="691"/>
      <c r="S627" s="717"/>
      <c r="U627" s="691"/>
      <c r="V627" s="717"/>
      <c r="W627" s="717"/>
      <c r="X627" s="691"/>
      <c r="Y627" s="654"/>
      <c r="Z627" s="654"/>
      <c r="AA627" s="654"/>
      <c r="AB627" s="654"/>
    </row>
    <row r="628" spans="2:28" ht="16.5" customHeight="1" x14ac:dyDescent="0.35">
      <c r="B628" s="704" t="s">
        <v>511</v>
      </c>
      <c r="C628" s="1257">
        <v>3348</v>
      </c>
      <c r="D628" s="706">
        <v>74440685.100000039</v>
      </c>
      <c r="E628" s="705">
        <v>30.055543060220714</v>
      </c>
      <c r="F628" s="706">
        <v>22234.374283154135</v>
      </c>
      <c r="G628" s="749"/>
      <c r="I628" s="691"/>
      <c r="J628" s="717"/>
      <c r="K628" s="717"/>
      <c r="L628" s="691"/>
      <c r="M628" s="717"/>
      <c r="N628" s="656"/>
      <c r="O628" s="691"/>
      <c r="P628" s="717"/>
      <c r="Q628" s="717"/>
      <c r="R628" s="691"/>
      <c r="S628" s="717"/>
      <c r="U628" s="691"/>
      <c r="V628" s="717"/>
      <c r="W628" s="717"/>
      <c r="X628" s="691"/>
      <c r="Y628" s="654"/>
      <c r="Z628" s="654"/>
      <c r="AA628" s="654"/>
      <c r="AB628" s="654"/>
    </row>
    <row r="629" spans="2:28" ht="16.5" customHeight="1" x14ac:dyDescent="0.35">
      <c r="B629" s="696" t="s">
        <v>2</v>
      </c>
      <c r="C629" s="1261">
        <v>2286</v>
      </c>
      <c r="D629" s="699">
        <v>40085350.090000004</v>
      </c>
      <c r="E629" s="698">
        <v>16.184522806252584</v>
      </c>
      <c r="F629" s="699">
        <v>17535.148770778655</v>
      </c>
      <c r="G629" s="749"/>
      <c r="I629" s="691"/>
      <c r="J629" s="717"/>
      <c r="K629" s="717"/>
      <c r="L629" s="691"/>
      <c r="M629" s="717"/>
      <c r="N629" s="656"/>
      <c r="O629" s="691"/>
      <c r="P629" s="717"/>
      <c r="Q629" s="717"/>
      <c r="R629" s="691"/>
      <c r="S629" s="717"/>
      <c r="U629" s="691"/>
      <c r="V629" s="717"/>
      <c r="W629" s="717"/>
      <c r="X629" s="691"/>
      <c r="Y629" s="654"/>
      <c r="Z629" s="654"/>
      <c r="AA629" s="654"/>
      <c r="AB629" s="654"/>
    </row>
    <row r="630" spans="2:28" ht="16.5" customHeight="1" x14ac:dyDescent="0.35">
      <c r="B630" s="704" t="s">
        <v>9</v>
      </c>
      <c r="C630" s="1256">
        <v>2961</v>
      </c>
      <c r="D630" s="706">
        <v>12882645.109999975</v>
      </c>
      <c r="E630" s="705">
        <v>5.2013881160954805</v>
      </c>
      <c r="F630" s="706">
        <v>4350.7751131374453</v>
      </c>
      <c r="G630" s="690"/>
      <c r="I630" s="691"/>
      <c r="J630" s="717"/>
      <c r="K630" s="717"/>
      <c r="L630" s="691"/>
      <c r="M630" s="717"/>
      <c r="N630" s="656"/>
      <c r="O630" s="691"/>
      <c r="P630" s="717"/>
      <c r="Q630" s="717"/>
      <c r="R630" s="691"/>
      <c r="S630" s="717"/>
      <c r="U630" s="691"/>
      <c r="V630" s="717"/>
      <c r="W630" s="717"/>
      <c r="X630" s="691"/>
      <c r="Y630" s="654"/>
      <c r="Z630" s="654"/>
      <c r="AA630" s="654"/>
      <c r="AB630" s="654"/>
    </row>
    <row r="631" spans="2:28" ht="16.5" customHeight="1" x14ac:dyDescent="0.35">
      <c r="B631" s="696" t="s">
        <v>3</v>
      </c>
      <c r="C631" s="1261">
        <v>88</v>
      </c>
      <c r="D631" s="699">
        <v>26698559.040000003</v>
      </c>
      <c r="E631" s="698">
        <v>10.779584978222678</v>
      </c>
      <c r="F631" s="699">
        <v>303392.71636363637</v>
      </c>
      <c r="G631" s="690"/>
      <c r="I631" s="691"/>
      <c r="J631" s="717"/>
      <c r="K631" s="717"/>
      <c r="L631" s="691"/>
      <c r="M631" s="717"/>
      <c r="N631" s="656"/>
      <c r="O631" s="691"/>
      <c r="P631" s="717"/>
      <c r="Q631" s="717"/>
      <c r="R631" s="691"/>
      <c r="S631" s="717"/>
      <c r="U631" s="691"/>
      <c r="V631" s="717"/>
      <c r="W631" s="717"/>
      <c r="X631" s="691"/>
      <c r="Y631" s="654"/>
      <c r="Z631" s="654"/>
      <c r="AA631" s="654"/>
      <c r="AB631" s="654"/>
    </row>
    <row r="632" spans="2:28" ht="16.5" customHeight="1" x14ac:dyDescent="0.35">
      <c r="B632" s="707" t="s">
        <v>4</v>
      </c>
      <c r="C632" s="1258">
        <v>54097</v>
      </c>
      <c r="D632" s="710">
        <v>247677058.94000033</v>
      </c>
      <c r="E632" s="709">
        <v>100.00000000000001</v>
      </c>
      <c r="F632" s="710">
        <v>4578.3880610754813</v>
      </c>
      <c r="G632" s="690"/>
      <c r="I632" s="691"/>
      <c r="J632" s="717"/>
      <c r="K632" s="717"/>
      <c r="L632" s="691"/>
      <c r="M632" s="717"/>
      <c r="N632" s="656"/>
      <c r="O632" s="691"/>
      <c r="P632" s="717"/>
      <c r="Q632" s="717"/>
      <c r="R632" s="691"/>
      <c r="S632" s="717"/>
      <c r="U632" s="691"/>
      <c r="V632" s="717"/>
      <c r="W632" s="717"/>
      <c r="X632" s="691"/>
      <c r="Y632" s="654"/>
      <c r="Z632" s="654"/>
      <c r="AA632" s="654"/>
      <c r="AB632" s="654"/>
    </row>
    <row r="633" spans="2:28" ht="16.5" customHeight="1" x14ac:dyDescent="0.35">
      <c r="B633" s="1067" t="s">
        <v>12478</v>
      </c>
      <c r="C633" s="763"/>
      <c r="D633" s="763"/>
      <c r="E633" s="758"/>
      <c r="F633" s="1242"/>
      <c r="G633" s="690"/>
      <c r="I633" s="691"/>
      <c r="J633" s="717"/>
      <c r="K633" s="717"/>
      <c r="L633" s="691"/>
      <c r="M633" s="717"/>
      <c r="N633" s="656"/>
      <c r="O633" s="691"/>
      <c r="P633" s="717"/>
      <c r="Q633" s="717"/>
      <c r="R633" s="691"/>
      <c r="S633" s="717"/>
      <c r="U633" s="691"/>
      <c r="V633" s="717"/>
      <c r="W633" s="717"/>
      <c r="X633" s="691"/>
      <c r="Y633" s="654"/>
      <c r="Z633" s="654"/>
      <c r="AA633" s="654"/>
      <c r="AB633" s="654"/>
    </row>
    <row r="634" spans="2:28" ht="16.5" customHeight="1" x14ac:dyDescent="0.35">
      <c r="B634" s="691"/>
      <c r="C634" s="691"/>
      <c r="D634" s="691"/>
      <c r="E634" s="691"/>
      <c r="F634" s="1231"/>
      <c r="G634" s="690"/>
      <c r="I634" s="691"/>
      <c r="J634" s="717"/>
      <c r="K634" s="717"/>
      <c r="L634" s="691"/>
      <c r="M634" s="717"/>
      <c r="N634" s="656"/>
      <c r="O634" s="691"/>
      <c r="P634" s="717"/>
      <c r="Q634" s="717"/>
      <c r="R634" s="691"/>
      <c r="S634" s="717"/>
      <c r="U634" s="691"/>
      <c r="V634" s="717"/>
      <c r="W634" s="717"/>
      <c r="X634" s="691"/>
      <c r="Y634" s="654"/>
      <c r="Z634" s="654"/>
      <c r="AA634" s="654"/>
      <c r="AB634" s="654"/>
    </row>
    <row r="635" spans="2:28" ht="16.5" customHeight="1" x14ac:dyDescent="0.35">
      <c r="B635" s="691"/>
      <c r="C635" s="691"/>
      <c r="D635" s="691"/>
      <c r="E635" s="691"/>
      <c r="F635" s="1231"/>
      <c r="G635" s="690"/>
      <c r="I635" s="691"/>
      <c r="J635" s="717"/>
      <c r="K635" s="717"/>
      <c r="L635" s="691"/>
      <c r="M635" s="717"/>
      <c r="N635" s="656"/>
      <c r="O635" s="691"/>
      <c r="P635" s="717"/>
      <c r="Q635" s="717"/>
      <c r="R635" s="691"/>
      <c r="S635" s="717"/>
      <c r="U635" s="691"/>
      <c r="V635" s="717"/>
      <c r="W635" s="717"/>
      <c r="X635" s="691"/>
      <c r="Y635" s="654"/>
      <c r="Z635" s="654"/>
      <c r="AA635" s="654"/>
      <c r="AB635" s="654"/>
    </row>
    <row r="636" spans="2:28" ht="16.5" customHeight="1" x14ac:dyDescent="0.35">
      <c r="B636" s="722"/>
      <c r="C636" s="722"/>
      <c r="D636" s="722"/>
      <c r="E636" s="722"/>
      <c r="F636" s="1231"/>
      <c r="G636" s="690"/>
      <c r="I636" s="691"/>
      <c r="J636" s="717"/>
      <c r="K636" s="717"/>
      <c r="L636" s="691"/>
      <c r="M636" s="717"/>
      <c r="N636" s="656"/>
      <c r="O636" s="691"/>
      <c r="P636" s="717"/>
      <c r="Q636" s="717"/>
      <c r="R636" s="691"/>
      <c r="S636" s="717"/>
      <c r="U636" s="691"/>
      <c r="V636" s="717"/>
      <c r="W636" s="717"/>
      <c r="X636" s="691"/>
      <c r="Y636" s="654"/>
      <c r="Z636" s="654"/>
      <c r="AA636" s="654"/>
      <c r="AB636" s="654"/>
    </row>
    <row r="637" spans="2:28" ht="16.5" customHeight="1" x14ac:dyDescent="0.35">
      <c r="B637" s="1424" t="s">
        <v>600</v>
      </c>
      <c r="C637" s="1425"/>
      <c r="D637" s="1425"/>
      <c r="E637" s="1425"/>
      <c r="F637" s="1425"/>
      <c r="G637" s="690"/>
      <c r="H637" s="717"/>
      <c r="I637" s="691"/>
      <c r="J637" s="717"/>
      <c r="K637" s="717"/>
      <c r="L637" s="717"/>
      <c r="M637" s="717"/>
      <c r="N637" s="764"/>
      <c r="O637" s="717"/>
      <c r="P637" s="717"/>
      <c r="Q637" s="717"/>
      <c r="R637" s="690"/>
      <c r="S637" s="654"/>
      <c r="T637" s="654"/>
      <c r="U637" s="654"/>
      <c r="V637" s="654"/>
      <c r="W637" s="654"/>
      <c r="X637" s="654"/>
      <c r="Y637" s="654"/>
      <c r="Z637" s="654"/>
      <c r="AA637" s="654"/>
      <c r="AB637" s="654"/>
    </row>
    <row r="638" spans="2:28" ht="16.5" customHeight="1" x14ac:dyDescent="0.35">
      <c r="B638" s="1427" t="s">
        <v>513</v>
      </c>
      <c r="C638" s="1425"/>
      <c r="D638" s="1425"/>
      <c r="E638" s="1425"/>
      <c r="F638" s="1425"/>
      <c r="G638" s="690"/>
      <c r="H638" s="717"/>
      <c r="I638" s="691"/>
      <c r="J638" s="717"/>
      <c r="K638" s="717"/>
      <c r="L638" s="717"/>
      <c r="M638" s="717"/>
      <c r="N638" s="764"/>
      <c r="O638" s="717"/>
      <c r="P638" s="717"/>
      <c r="Q638" s="717"/>
      <c r="R638" s="690"/>
      <c r="S638" s="654"/>
      <c r="T638" s="654"/>
      <c r="U638" s="654"/>
      <c r="V638" s="654"/>
      <c r="W638" s="654"/>
      <c r="X638" s="654"/>
      <c r="Y638" s="654"/>
      <c r="Z638" s="654"/>
      <c r="AA638" s="654"/>
      <c r="AB638" s="654"/>
    </row>
    <row r="639" spans="2:28" ht="16.5" customHeight="1" x14ac:dyDescent="0.35">
      <c r="B639" s="759" t="s">
        <v>12546</v>
      </c>
      <c r="C639" s="722"/>
      <c r="D639" s="722"/>
      <c r="E639" s="722"/>
      <c r="F639" s="1231"/>
      <c r="G639" s="690"/>
      <c r="H639" s="717"/>
      <c r="I639" s="691"/>
      <c r="J639" s="717"/>
      <c r="K639" s="717"/>
      <c r="L639" s="717"/>
      <c r="M639" s="717"/>
      <c r="N639" s="764"/>
      <c r="O639" s="717"/>
      <c r="P639" s="717"/>
      <c r="Q639" s="717"/>
      <c r="R639" s="690"/>
      <c r="S639" s="654"/>
      <c r="T639" s="654"/>
      <c r="U639" s="654"/>
      <c r="V639" s="654"/>
      <c r="W639" s="654"/>
      <c r="X639" s="654"/>
      <c r="Y639" s="654"/>
      <c r="Z639" s="654"/>
      <c r="AA639" s="654"/>
      <c r="AB639" s="654"/>
    </row>
    <row r="640" spans="2:28" ht="16.5" customHeight="1" x14ac:dyDescent="0.35">
      <c r="B640" s="765" t="s">
        <v>7</v>
      </c>
      <c r="C640" s="228" t="s">
        <v>12477</v>
      </c>
      <c r="D640" s="760" t="s">
        <v>109</v>
      </c>
      <c r="E640" s="760" t="s">
        <v>8</v>
      </c>
      <c r="F640" s="1243" t="s">
        <v>110</v>
      </c>
      <c r="G640" s="690"/>
      <c r="H640" s="717"/>
      <c r="I640" s="691"/>
      <c r="J640" s="717"/>
      <c r="K640" s="717"/>
      <c r="L640" s="717"/>
      <c r="M640" s="717"/>
      <c r="N640" s="764"/>
      <c r="O640" s="717"/>
      <c r="P640" s="717"/>
      <c r="Q640" s="717"/>
      <c r="R640" s="690"/>
      <c r="S640" s="654"/>
      <c r="T640" s="654"/>
      <c r="U640" s="654"/>
      <c r="V640" s="654"/>
      <c r="W640" s="654"/>
      <c r="X640" s="654"/>
      <c r="Y640" s="654"/>
      <c r="Z640" s="654"/>
      <c r="AA640" s="654"/>
      <c r="AB640" s="654"/>
    </row>
    <row r="641" spans="2:28" ht="16.5" customHeight="1" x14ac:dyDescent="0.35">
      <c r="B641" s="716" t="s">
        <v>510</v>
      </c>
      <c r="C641" s="1255">
        <v>6662</v>
      </c>
      <c r="D641" s="699">
        <v>24640052.18999996</v>
      </c>
      <c r="E641" s="698">
        <v>29.270338954997161</v>
      </c>
      <c r="F641" s="699">
        <v>3698.5968462923988</v>
      </c>
      <c r="G641" s="690"/>
      <c r="H641" s="717"/>
      <c r="I641" s="691"/>
      <c r="J641" s="717"/>
      <c r="K641" s="717"/>
      <c r="L641" s="717"/>
      <c r="M641" s="717"/>
      <c r="N641" s="764"/>
      <c r="O641" s="717"/>
      <c r="P641" s="717"/>
      <c r="Q641" s="717"/>
      <c r="R641" s="690"/>
      <c r="S641" s="654"/>
      <c r="T641" s="654"/>
      <c r="U641" s="654"/>
      <c r="V641" s="654"/>
      <c r="W641" s="654"/>
      <c r="X641" s="654"/>
      <c r="Y641" s="654"/>
      <c r="Z641" s="654"/>
      <c r="AA641" s="654"/>
      <c r="AB641" s="654"/>
    </row>
    <row r="642" spans="2:28" ht="16.5" customHeight="1" x14ac:dyDescent="0.35">
      <c r="B642" s="704" t="s">
        <v>1</v>
      </c>
      <c r="C642" s="1256">
        <v>88</v>
      </c>
      <c r="D642" s="1234">
        <v>423135.84000000014</v>
      </c>
      <c r="E642" s="1038">
        <v>0.5026502933234035</v>
      </c>
      <c r="F642" s="1234">
        <v>4808.3618181818201</v>
      </c>
      <c r="G642" s="690"/>
      <c r="H642" s="717"/>
      <c r="I642" s="691"/>
      <c r="J642" s="717"/>
      <c r="K642" s="717"/>
      <c r="L642" s="717"/>
      <c r="M642" s="717"/>
      <c r="N642" s="764"/>
      <c r="O642" s="717"/>
      <c r="P642" s="717"/>
      <c r="Q642" s="717"/>
      <c r="R642" s="690"/>
      <c r="S642" s="654"/>
      <c r="T642" s="654"/>
      <c r="U642" s="654"/>
      <c r="V642" s="654"/>
      <c r="W642" s="654"/>
      <c r="X642" s="654"/>
      <c r="Y642" s="654"/>
      <c r="Z642" s="654"/>
      <c r="AA642" s="654"/>
      <c r="AB642" s="654"/>
    </row>
    <row r="643" spans="2:28" ht="16.5" customHeight="1" x14ac:dyDescent="0.35">
      <c r="B643" s="696" t="s">
        <v>511</v>
      </c>
      <c r="C643" s="1255">
        <v>1653</v>
      </c>
      <c r="D643" s="699">
        <v>19872948.660000004</v>
      </c>
      <c r="E643" s="698">
        <v>23.607415228995816</v>
      </c>
      <c r="F643" s="699">
        <v>12022.352486388387</v>
      </c>
      <c r="G643" s="690"/>
      <c r="H643" s="717"/>
      <c r="I643" s="717"/>
      <c r="J643" s="717"/>
      <c r="K643" s="717"/>
      <c r="L643" s="717"/>
      <c r="M643" s="717"/>
      <c r="N643" s="764"/>
      <c r="O643" s="717"/>
      <c r="P643" s="717"/>
      <c r="Q643" s="717"/>
      <c r="R643" s="690"/>
      <c r="S643" s="654"/>
      <c r="T643" s="654"/>
      <c r="U643" s="654"/>
      <c r="V643" s="654"/>
      <c r="W643" s="654"/>
      <c r="X643" s="654"/>
      <c r="Y643" s="654"/>
      <c r="Z643" s="654"/>
      <c r="AA643" s="654"/>
      <c r="AB643" s="654"/>
    </row>
    <row r="644" spans="2:28" ht="16.5" customHeight="1" x14ac:dyDescent="0.35">
      <c r="B644" s="704" t="s">
        <v>2</v>
      </c>
      <c r="C644" s="1257">
        <v>344</v>
      </c>
      <c r="D644" s="706">
        <v>24442387.699999988</v>
      </c>
      <c r="E644" s="705">
        <v>29.035529930363118</v>
      </c>
      <c r="F644" s="706">
        <v>71053.452616279028</v>
      </c>
      <c r="G644" s="690"/>
      <c r="H644" s="717"/>
      <c r="I644" s="717"/>
      <c r="J644" s="717"/>
      <c r="K644" s="717"/>
      <c r="L644" s="717"/>
      <c r="M644" s="717"/>
      <c r="N644" s="764"/>
      <c r="O644" s="717"/>
      <c r="P644" s="717"/>
      <c r="Q644" s="717"/>
      <c r="R644" s="690"/>
      <c r="S644" s="654"/>
      <c r="T644" s="654"/>
      <c r="U644" s="654"/>
      <c r="V644" s="654"/>
      <c r="W644" s="654"/>
      <c r="X644" s="654"/>
      <c r="Y644" s="654"/>
      <c r="Z644" s="654"/>
      <c r="AA644" s="654"/>
      <c r="AB644" s="654"/>
    </row>
    <row r="645" spans="2:28" ht="16.5" customHeight="1" x14ac:dyDescent="0.35">
      <c r="B645" s="696" t="s">
        <v>9</v>
      </c>
      <c r="C645" s="1255">
        <v>4075</v>
      </c>
      <c r="D645" s="699">
        <v>14750835.009999966</v>
      </c>
      <c r="E645" s="698">
        <v>17.522768916340461</v>
      </c>
      <c r="F645" s="699">
        <v>3619.8368122699303</v>
      </c>
      <c r="G645" s="690"/>
      <c r="H645" s="717"/>
      <c r="I645" s="717"/>
      <c r="J645" s="717"/>
      <c r="K645" s="717"/>
      <c r="L645" s="717"/>
      <c r="M645" s="717"/>
      <c r="N645" s="764"/>
      <c r="O645" s="717"/>
      <c r="P645" s="717"/>
      <c r="Q645" s="717"/>
      <c r="R645" s="690"/>
      <c r="S645" s="654"/>
      <c r="T645" s="654"/>
      <c r="U645" s="654"/>
      <c r="V645" s="654"/>
      <c r="W645" s="654"/>
      <c r="X645" s="654"/>
      <c r="Y645" s="654"/>
      <c r="Z645" s="654"/>
      <c r="AA645" s="654"/>
      <c r="AB645" s="654"/>
    </row>
    <row r="646" spans="2:28" ht="16.5" customHeight="1" x14ac:dyDescent="0.35">
      <c r="B646" s="704" t="s">
        <v>3</v>
      </c>
      <c r="C646" s="1257">
        <v>1</v>
      </c>
      <c r="D646" s="706">
        <v>51600.13</v>
      </c>
      <c r="E646" s="705">
        <v>6.1296675980048732E-2</v>
      </c>
      <c r="F646" s="706">
        <v>51600.13</v>
      </c>
      <c r="G646" s="690"/>
      <c r="H646" s="717"/>
      <c r="I646" s="717"/>
      <c r="J646" s="717"/>
      <c r="K646" s="717"/>
      <c r="L646" s="717"/>
      <c r="M646" s="717"/>
      <c r="N646" s="764"/>
      <c r="O646" s="717"/>
      <c r="P646" s="717"/>
      <c r="Q646" s="717"/>
      <c r="R646" s="690"/>
      <c r="S646" s="654"/>
      <c r="T646" s="654"/>
      <c r="U646" s="654"/>
      <c r="V646" s="654"/>
      <c r="W646" s="654"/>
      <c r="X646" s="654"/>
      <c r="Y646" s="654"/>
      <c r="Z646" s="654"/>
      <c r="AA646" s="654"/>
      <c r="AB646" s="654"/>
    </row>
    <row r="647" spans="2:28" ht="16.5" customHeight="1" x14ac:dyDescent="0.35">
      <c r="B647" s="707" t="s">
        <v>4</v>
      </c>
      <c r="C647" s="1258">
        <v>12823</v>
      </c>
      <c r="D647" s="710">
        <v>84180959.529999912</v>
      </c>
      <c r="E647" s="709">
        <v>99.999999999999986</v>
      </c>
      <c r="F647" s="710">
        <v>6564.8412641347513</v>
      </c>
      <c r="G647" s="690"/>
      <c r="H647" s="717"/>
      <c r="I647" s="717"/>
      <c r="J647" s="717"/>
      <c r="K647" s="717"/>
      <c r="L647" s="717"/>
      <c r="M647" s="717"/>
      <c r="N647" s="764"/>
      <c r="O647" s="717"/>
      <c r="P647" s="717"/>
      <c r="Q647" s="717"/>
      <c r="R647" s="690"/>
      <c r="S647" s="654"/>
      <c r="T647" s="654"/>
      <c r="U647" s="654"/>
      <c r="V647" s="654"/>
      <c r="W647" s="654"/>
      <c r="X647" s="654"/>
      <c r="Y647" s="654"/>
      <c r="Z647" s="654"/>
      <c r="AA647" s="654"/>
      <c r="AB647" s="654"/>
    </row>
    <row r="648" spans="2:28" ht="16.5" customHeight="1" x14ac:dyDescent="0.35">
      <c r="B648" s="1067" t="s">
        <v>12478</v>
      </c>
      <c r="C648" s="763"/>
      <c r="D648" s="763"/>
      <c r="E648" s="722"/>
      <c r="F648" s="1231"/>
      <c r="G648" s="690"/>
      <c r="H648" s="717"/>
      <c r="I648" s="717"/>
      <c r="J648" s="717"/>
      <c r="K648" s="717"/>
      <c r="L648" s="717"/>
      <c r="M648" s="717"/>
      <c r="N648" s="764"/>
      <c r="O648" s="717"/>
      <c r="P648" s="717"/>
      <c r="Q648" s="717"/>
      <c r="R648" s="690"/>
      <c r="S648" s="654"/>
      <c r="T648" s="654"/>
      <c r="U648" s="654"/>
      <c r="V648" s="654"/>
      <c r="W648" s="654"/>
      <c r="X648" s="654"/>
      <c r="Y648" s="654"/>
      <c r="Z648" s="654"/>
      <c r="AA648" s="654"/>
      <c r="AB648" s="654"/>
    </row>
    <row r="649" spans="2:28" ht="16.5" customHeight="1" x14ac:dyDescent="0.35">
      <c r="B649" s="722"/>
      <c r="C649" s="763"/>
      <c r="D649" s="763"/>
      <c r="E649" s="763"/>
      <c r="F649" s="1231"/>
      <c r="G649" s="690"/>
      <c r="H649" s="717"/>
      <c r="I649" s="717"/>
      <c r="J649" s="717"/>
      <c r="K649" s="717"/>
      <c r="L649" s="717"/>
      <c r="M649" s="717"/>
      <c r="N649" s="764"/>
      <c r="O649" s="717"/>
      <c r="P649" s="717"/>
      <c r="Q649" s="717"/>
      <c r="R649" s="690"/>
      <c r="S649" s="654"/>
      <c r="T649" s="654"/>
      <c r="U649" s="654"/>
      <c r="V649" s="654"/>
      <c r="W649" s="654"/>
      <c r="X649" s="654"/>
      <c r="Y649" s="654"/>
      <c r="Z649" s="654"/>
      <c r="AA649" s="654"/>
      <c r="AB649" s="654"/>
    </row>
    <row r="650" spans="2:28" ht="16.5" customHeight="1" x14ac:dyDescent="0.35">
      <c r="B650" s="691"/>
      <c r="C650" s="691"/>
      <c r="D650" s="691"/>
      <c r="E650" s="691"/>
      <c r="F650" s="1239"/>
      <c r="G650" s="690"/>
      <c r="H650" s="717"/>
      <c r="I650" s="717"/>
      <c r="J650" s="717"/>
      <c r="K650" s="717"/>
      <c r="L650" s="717"/>
      <c r="M650" s="717"/>
      <c r="N650" s="764"/>
      <c r="O650" s="717"/>
      <c r="P650" s="717"/>
      <c r="Q650" s="717"/>
      <c r="R650" s="690"/>
      <c r="S650" s="654"/>
      <c r="T650" s="654"/>
      <c r="U650" s="654"/>
      <c r="V650" s="654"/>
      <c r="W650" s="654"/>
      <c r="X650" s="654"/>
      <c r="Y650" s="654"/>
      <c r="Z650" s="654"/>
      <c r="AA650" s="654"/>
      <c r="AB650" s="654"/>
    </row>
    <row r="651" spans="2:28" ht="16.5" customHeight="1" x14ac:dyDescent="0.35">
      <c r="B651" s="691"/>
      <c r="C651" s="691"/>
      <c r="D651" s="691"/>
      <c r="E651" s="691"/>
      <c r="F651" s="1239"/>
      <c r="G651" s="690"/>
      <c r="H651" s="717"/>
      <c r="I651" s="717"/>
      <c r="J651" s="717"/>
      <c r="K651" s="717"/>
      <c r="L651" s="717"/>
      <c r="M651" s="717"/>
      <c r="N651" s="764"/>
      <c r="O651" s="717"/>
      <c r="P651" s="717"/>
      <c r="Q651" s="717"/>
      <c r="R651" s="690"/>
      <c r="S651" s="654"/>
      <c r="T651" s="654"/>
      <c r="U651" s="654"/>
      <c r="V651" s="654"/>
      <c r="W651" s="654"/>
      <c r="X651" s="654"/>
      <c r="Y651" s="654"/>
      <c r="Z651" s="654"/>
      <c r="AA651" s="654"/>
      <c r="AB651" s="654"/>
    </row>
    <row r="652" spans="2:28" ht="16.5" customHeight="1" x14ac:dyDescent="0.35">
      <c r="B652" s="1424" t="s">
        <v>634</v>
      </c>
      <c r="C652" s="1425"/>
      <c r="D652" s="1425"/>
      <c r="E652" s="1425"/>
      <c r="F652" s="1425"/>
      <c r="G652" s="690"/>
      <c r="H652" s="717"/>
      <c r="I652" s="717"/>
      <c r="J652" s="717"/>
      <c r="K652" s="717"/>
      <c r="L652" s="717"/>
      <c r="M652" s="717"/>
      <c r="N652" s="764"/>
      <c r="O652" s="717"/>
      <c r="P652" s="717"/>
      <c r="Q652" s="717"/>
      <c r="R652" s="690"/>
      <c r="S652" s="654"/>
      <c r="T652" s="654"/>
      <c r="U652" s="654"/>
      <c r="V652" s="654"/>
      <c r="W652" s="654"/>
      <c r="X652" s="654"/>
      <c r="Y652" s="654"/>
      <c r="Z652" s="654"/>
      <c r="AA652" s="654"/>
      <c r="AB652" s="654"/>
    </row>
    <row r="653" spans="2:28" ht="16.5" customHeight="1" x14ac:dyDescent="0.35">
      <c r="B653" s="1427" t="s">
        <v>633</v>
      </c>
      <c r="C653" s="1425"/>
      <c r="D653" s="1425"/>
      <c r="E653" s="1425"/>
      <c r="F653" s="1425"/>
      <c r="G653" s="676"/>
      <c r="H653" s="652"/>
      <c r="I653" s="652"/>
      <c r="J653" s="652"/>
      <c r="K653" s="652"/>
      <c r="L653" s="652"/>
      <c r="M653" s="652"/>
      <c r="N653" s="974"/>
      <c r="O653" s="654"/>
      <c r="P653" s="654"/>
      <c r="Q653" s="655"/>
      <c r="R653" s="654"/>
      <c r="S653" s="654"/>
      <c r="T653" s="654"/>
      <c r="U653" s="654"/>
      <c r="V653" s="654"/>
      <c r="W653" s="654"/>
      <c r="X653" s="654"/>
      <c r="Y653" s="654"/>
      <c r="Z653" s="654"/>
      <c r="AA653" s="654"/>
      <c r="AB653" s="654"/>
    </row>
    <row r="654" spans="2:28" ht="16.5" customHeight="1" x14ac:dyDescent="0.35">
      <c r="B654" s="759" t="s">
        <v>12546</v>
      </c>
      <c r="C654" s="722"/>
      <c r="D654" s="722"/>
      <c r="E654" s="722"/>
      <c r="F654" s="1231"/>
      <c r="G654" s="676"/>
      <c r="H654" s="652"/>
      <c r="I654" s="652"/>
      <c r="J654" s="652"/>
      <c r="K654" s="652"/>
      <c r="L654" s="652"/>
      <c r="M654" s="652"/>
      <c r="N654" s="974"/>
      <c r="O654" s="654"/>
      <c r="P654" s="654"/>
      <c r="Q654" s="655"/>
      <c r="R654" s="654"/>
      <c r="S654" s="654"/>
      <c r="T654" s="654"/>
      <c r="U654" s="654"/>
      <c r="V654" s="654"/>
      <c r="W654" s="654"/>
      <c r="X654" s="654"/>
      <c r="Y654" s="654"/>
      <c r="Z654" s="654"/>
      <c r="AA654" s="654"/>
      <c r="AB654" s="654"/>
    </row>
    <row r="655" spans="2:28" ht="16.5" customHeight="1" x14ac:dyDescent="0.35">
      <c r="B655" s="765" t="s">
        <v>7</v>
      </c>
      <c r="C655" s="228" t="s">
        <v>12477</v>
      </c>
      <c r="D655" s="760" t="s">
        <v>109</v>
      </c>
      <c r="E655" s="760" t="s">
        <v>8</v>
      </c>
      <c r="F655" s="1243" t="s">
        <v>110</v>
      </c>
      <c r="G655" s="676"/>
      <c r="H655" s="652"/>
      <c r="I655" s="652"/>
      <c r="J655" s="652"/>
      <c r="K655" s="652"/>
      <c r="L655" s="652"/>
      <c r="M655" s="652"/>
      <c r="N655" s="974"/>
      <c r="O655" s="654"/>
      <c r="P655" s="654"/>
      <c r="Q655" s="655"/>
      <c r="R655" s="654"/>
      <c r="S655" s="654"/>
      <c r="T655" s="654"/>
      <c r="U655" s="654"/>
      <c r="V655" s="654"/>
      <c r="W655" s="654"/>
      <c r="X655" s="654"/>
      <c r="Y655" s="654"/>
      <c r="Z655" s="654"/>
      <c r="AA655" s="654"/>
      <c r="AB655" s="654"/>
    </row>
    <row r="656" spans="2:28" ht="16.5" customHeight="1" x14ac:dyDescent="0.35">
      <c r="B656" s="716" t="s">
        <v>510</v>
      </c>
      <c r="C656" s="1255">
        <v>19514</v>
      </c>
      <c r="D656" s="699">
        <v>21887622.679999951</v>
      </c>
      <c r="E656" s="698">
        <v>66.974193262030639</v>
      </c>
      <c r="F656" s="699">
        <v>1121.6369109357358</v>
      </c>
      <c r="G656" s="676"/>
      <c r="H656" s="652"/>
      <c r="I656" s="652"/>
      <c r="J656" s="652"/>
      <c r="K656" s="652"/>
      <c r="L656" s="652"/>
      <c r="M656" s="652"/>
      <c r="N656" s="974"/>
      <c r="O656" s="654"/>
      <c r="P656" s="654"/>
      <c r="Q656" s="655"/>
      <c r="R656" s="654"/>
      <c r="S656" s="654"/>
      <c r="T656" s="654"/>
      <c r="U656" s="654"/>
      <c r="V656" s="654"/>
      <c r="W656" s="654"/>
      <c r="X656" s="654"/>
      <c r="Y656" s="654"/>
      <c r="Z656" s="654"/>
      <c r="AA656" s="654"/>
      <c r="AB656" s="654"/>
    </row>
    <row r="657" spans="2:28" ht="16.5" customHeight="1" x14ac:dyDescent="0.35">
      <c r="B657" s="704" t="s">
        <v>1</v>
      </c>
      <c r="C657" s="1256">
        <v>31</v>
      </c>
      <c r="D657" s="1234">
        <v>44975.869999999995</v>
      </c>
      <c r="E657" s="1038">
        <v>0.1376221919368345</v>
      </c>
      <c r="F657" s="1234">
        <v>1450.8345161290322</v>
      </c>
      <c r="G657" s="676"/>
      <c r="H657" s="652"/>
      <c r="I657" s="652"/>
      <c r="J657" s="652"/>
      <c r="K657" s="652"/>
      <c r="L657" s="652"/>
      <c r="M657" s="652"/>
      <c r="N657" s="974"/>
      <c r="O657" s="654"/>
      <c r="P657" s="654"/>
      <c r="Q657" s="655"/>
      <c r="R657" s="654"/>
      <c r="S657" s="654"/>
      <c r="T657" s="654"/>
      <c r="U657" s="654"/>
      <c r="V657" s="654"/>
      <c r="W657" s="654"/>
      <c r="X657" s="654"/>
      <c r="Y657" s="654"/>
      <c r="Z657" s="654"/>
      <c r="AA657" s="654"/>
      <c r="AB657" s="654"/>
    </row>
    <row r="658" spans="2:28" ht="16.5" customHeight="1" x14ac:dyDescent="0.35">
      <c r="B658" s="696" t="s">
        <v>511</v>
      </c>
      <c r="C658" s="1255">
        <v>869</v>
      </c>
      <c r="D658" s="699">
        <v>1909546.3199999987</v>
      </c>
      <c r="E658" s="698">
        <v>5.9430431732241278</v>
      </c>
      <c r="F658" s="699">
        <v>2197.4065822784796</v>
      </c>
      <c r="G658" s="676"/>
      <c r="H658" s="652"/>
      <c r="I658" s="652"/>
      <c r="J658" s="652"/>
      <c r="K658" s="652"/>
      <c r="L658" s="652"/>
      <c r="M658" s="652"/>
      <c r="N658" s="974"/>
      <c r="O658" s="654"/>
      <c r="P658" s="654"/>
      <c r="Q658" s="655"/>
      <c r="R658" s="654"/>
      <c r="S658" s="654"/>
      <c r="T658" s="654"/>
      <c r="U658" s="654"/>
      <c r="V658" s="654"/>
      <c r="W658" s="654"/>
      <c r="X658" s="654"/>
      <c r="Y658" s="654"/>
      <c r="Z658" s="654"/>
      <c r="AA658" s="654"/>
      <c r="AB658" s="654"/>
    </row>
    <row r="659" spans="2:28" ht="16.5" customHeight="1" x14ac:dyDescent="0.35">
      <c r="B659" s="704" t="s">
        <v>2</v>
      </c>
      <c r="C659" s="1257">
        <v>1493</v>
      </c>
      <c r="D659" s="706">
        <v>8330370.7299999949</v>
      </c>
      <c r="E659" s="705">
        <v>25.490199066945181</v>
      </c>
      <c r="F659" s="706">
        <v>5579.6187073007331</v>
      </c>
      <c r="G659" s="676"/>
      <c r="H659" s="652"/>
      <c r="I659" s="652"/>
      <c r="J659" s="652"/>
      <c r="K659" s="652"/>
      <c r="L659" s="652"/>
      <c r="M659" s="652"/>
      <c r="N659" s="974"/>
      <c r="O659" s="654"/>
      <c r="P659" s="654"/>
      <c r="Q659" s="655"/>
      <c r="R659" s="654"/>
      <c r="S659" s="654"/>
      <c r="T659" s="654"/>
      <c r="U659" s="654"/>
      <c r="V659" s="654"/>
      <c r="W659" s="654"/>
      <c r="X659" s="654"/>
      <c r="Y659" s="654"/>
      <c r="Z659" s="654"/>
      <c r="AA659" s="654"/>
      <c r="AB659" s="654"/>
    </row>
    <row r="660" spans="2:28" ht="16.5" customHeight="1" x14ac:dyDescent="0.35">
      <c r="B660" s="696" t="s">
        <v>9</v>
      </c>
      <c r="C660" s="1255">
        <v>325</v>
      </c>
      <c r="D660" s="699">
        <v>499518.61999999994</v>
      </c>
      <c r="E660" s="698">
        <v>1.5284828819912257</v>
      </c>
      <c r="F660" s="699">
        <v>1536.9803692307689</v>
      </c>
      <c r="G660" s="676"/>
      <c r="H660" s="652"/>
      <c r="I660" s="652"/>
      <c r="J660" s="652"/>
      <c r="K660" s="652"/>
      <c r="L660" s="652"/>
      <c r="M660" s="652"/>
      <c r="N660" s="974"/>
      <c r="O660" s="654"/>
      <c r="P660" s="654"/>
      <c r="Q660" s="655"/>
      <c r="R660" s="654"/>
      <c r="S660" s="654"/>
      <c r="T660" s="654"/>
      <c r="U660" s="654"/>
      <c r="V660" s="654"/>
      <c r="W660" s="654"/>
      <c r="X660" s="654"/>
      <c r="Y660" s="654"/>
      <c r="Z660" s="654"/>
      <c r="AA660" s="654"/>
      <c r="AB660" s="654"/>
    </row>
    <row r="661" spans="2:28" ht="16.5" customHeight="1" x14ac:dyDescent="0.35">
      <c r="B661" s="704" t="s">
        <v>3</v>
      </c>
      <c r="C661" s="1257">
        <v>3</v>
      </c>
      <c r="D661" s="706">
        <v>8647.1200000000008</v>
      </c>
      <c r="E661" s="705">
        <v>2.6459423871974919E-2</v>
      </c>
      <c r="F661" s="706">
        <v>2882.3733333333334</v>
      </c>
      <c r="G661" s="676"/>
      <c r="H661" s="652"/>
      <c r="I661" s="652"/>
      <c r="J661" s="652"/>
      <c r="K661" s="652"/>
      <c r="L661" s="652"/>
      <c r="M661" s="652"/>
      <c r="N661" s="974"/>
      <c r="O661" s="654"/>
      <c r="P661" s="654"/>
      <c r="Q661" s="655"/>
      <c r="R661" s="654"/>
      <c r="S661" s="654"/>
      <c r="T661" s="654"/>
      <c r="U661" s="654"/>
      <c r="V661" s="654"/>
      <c r="W661" s="654"/>
      <c r="X661" s="654"/>
      <c r="Y661" s="654"/>
      <c r="Z661" s="654"/>
      <c r="AA661" s="654"/>
      <c r="AB661" s="654"/>
    </row>
    <row r="662" spans="2:28" ht="16.5" customHeight="1" x14ac:dyDescent="0.35">
      <c r="B662" s="707" t="s">
        <v>4</v>
      </c>
      <c r="C662" s="1258">
        <v>22235</v>
      </c>
      <c r="D662" s="710">
        <v>32680681.339999951</v>
      </c>
      <c r="E662" s="709">
        <v>100.09999999999997</v>
      </c>
      <c r="F662" s="710">
        <v>1469.7855336181674</v>
      </c>
      <c r="G662" s="676"/>
      <c r="H662" s="652"/>
      <c r="I662" s="652"/>
      <c r="J662" s="652"/>
      <c r="K662" s="652"/>
      <c r="L662" s="652"/>
      <c r="M662" s="652"/>
      <c r="N662" s="974"/>
      <c r="O662" s="654"/>
      <c r="P662" s="654"/>
      <c r="Q662" s="655"/>
      <c r="R662" s="654"/>
      <c r="S662" s="654"/>
      <c r="T662" s="654"/>
      <c r="U662" s="654"/>
      <c r="V662" s="654"/>
      <c r="W662" s="654"/>
      <c r="X662" s="654"/>
      <c r="Y662" s="654"/>
      <c r="Z662" s="654"/>
      <c r="AA662" s="654"/>
      <c r="AB662" s="654"/>
    </row>
    <row r="663" spans="2:28" ht="16.5" customHeight="1" x14ac:dyDescent="0.35">
      <c r="B663" s="1067" t="s">
        <v>12478</v>
      </c>
      <c r="C663" s="676"/>
      <c r="D663" s="676"/>
      <c r="E663" s="676"/>
      <c r="F663" s="1244"/>
      <c r="G663" s="676"/>
      <c r="H663" s="652"/>
      <c r="I663" s="652"/>
      <c r="J663" s="652"/>
      <c r="K663" s="652"/>
      <c r="L663" s="652"/>
      <c r="M663" s="652"/>
      <c r="N663" s="974"/>
      <c r="O663" s="654"/>
      <c r="P663" s="654"/>
      <c r="Q663" s="655"/>
      <c r="R663" s="654"/>
      <c r="S663" s="654"/>
      <c r="T663" s="654"/>
      <c r="U663" s="654"/>
      <c r="V663" s="654"/>
      <c r="W663" s="654"/>
      <c r="X663" s="654"/>
      <c r="Y663" s="654"/>
      <c r="Z663" s="654"/>
      <c r="AA663" s="654"/>
      <c r="AB663" s="654"/>
    </row>
    <row r="664" spans="2:28" ht="16.5" customHeight="1" x14ac:dyDescent="0.35">
      <c r="B664" s="676"/>
      <c r="C664" s="676"/>
      <c r="D664" s="676"/>
      <c r="E664" s="676"/>
      <c r="F664" s="1244"/>
      <c r="G664" s="676"/>
      <c r="H664" s="652"/>
      <c r="I664" s="652"/>
      <c r="J664" s="652"/>
      <c r="K664" s="652"/>
      <c r="L664" s="652"/>
      <c r="M664" s="652"/>
      <c r="N664" s="974"/>
      <c r="O664" s="654"/>
      <c r="P664" s="654"/>
      <c r="Q664" s="655"/>
      <c r="R664" s="654"/>
      <c r="S664" s="654"/>
      <c r="T664" s="654"/>
      <c r="U664" s="654"/>
      <c r="V664" s="654"/>
      <c r="W664" s="654"/>
      <c r="X664" s="654"/>
      <c r="Y664" s="654"/>
      <c r="Z664" s="654"/>
      <c r="AA664" s="654"/>
      <c r="AB664" s="654"/>
    </row>
    <row r="665" spans="2:28" ht="16.5" customHeight="1" x14ac:dyDescent="0.35">
      <c r="B665" s="676"/>
      <c r="C665" s="676"/>
      <c r="D665" s="676"/>
      <c r="E665" s="676"/>
      <c r="F665" s="1244"/>
      <c r="G665" s="676"/>
      <c r="H665" s="652"/>
      <c r="I665" s="652"/>
      <c r="J665" s="652"/>
      <c r="K665" s="652"/>
      <c r="L665" s="652"/>
      <c r="M665" s="652"/>
      <c r="N665" s="974"/>
      <c r="O665" s="654"/>
      <c r="P665" s="654"/>
      <c r="Q665" s="655"/>
      <c r="R665" s="654"/>
      <c r="S665" s="654"/>
      <c r="T665" s="654"/>
      <c r="U665" s="654"/>
      <c r="V665" s="654"/>
      <c r="W665" s="654"/>
      <c r="X665" s="654"/>
      <c r="Y665" s="654"/>
      <c r="Z665" s="654"/>
      <c r="AA665" s="654"/>
      <c r="AB665" s="654"/>
    </row>
    <row r="666" spans="2:28" ht="16.5" customHeight="1" x14ac:dyDescent="0.35">
      <c r="B666" s="676"/>
      <c r="C666" s="676"/>
      <c r="D666" s="676"/>
      <c r="E666" s="676"/>
      <c r="F666" s="1244"/>
      <c r="G666" s="676"/>
      <c r="H666" s="652"/>
      <c r="I666" s="652"/>
      <c r="J666" s="652"/>
      <c r="K666" s="652"/>
      <c r="L666" s="652"/>
      <c r="M666" s="652"/>
      <c r="N666" s="974"/>
      <c r="O666" s="654"/>
      <c r="P666" s="654"/>
      <c r="Q666" s="655"/>
      <c r="R666" s="654"/>
      <c r="S666" s="654"/>
      <c r="T666" s="654"/>
      <c r="U666" s="654"/>
      <c r="V666" s="654"/>
      <c r="W666" s="654"/>
      <c r="X666" s="654"/>
      <c r="Y666" s="654"/>
      <c r="Z666" s="654"/>
      <c r="AA666" s="654"/>
      <c r="AB666" s="654"/>
    </row>
    <row r="667" spans="2:28" ht="16.5" customHeight="1" x14ac:dyDescent="0.35">
      <c r="B667" s="1424" t="s">
        <v>635</v>
      </c>
      <c r="C667" s="1425"/>
      <c r="D667" s="1425"/>
      <c r="E667" s="1425"/>
      <c r="F667" s="1425"/>
      <c r="G667" s="676"/>
      <c r="H667" s="652"/>
      <c r="I667" s="652"/>
      <c r="J667" s="652"/>
      <c r="K667" s="652"/>
      <c r="L667" s="652"/>
      <c r="M667" s="652"/>
      <c r="N667" s="974"/>
      <c r="O667" s="654"/>
      <c r="P667" s="654"/>
      <c r="Q667" s="655"/>
      <c r="R667" s="654"/>
      <c r="S667" s="654"/>
      <c r="T667" s="654"/>
      <c r="U667" s="654"/>
      <c r="V667" s="654"/>
      <c r="W667" s="654"/>
      <c r="X667" s="654"/>
      <c r="Y667" s="654"/>
      <c r="Z667" s="654"/>
      <c r="AA667" s="654"/>
      <c r="AB667" s="654"/>
    </row>
    <row r="668" spans="2:28" ht="16.5" customHeight="1" x14ac:dyDescent="0.35">
      <c r="B668" s="1427" t="s">
        <v>580</v>
      </c>
      <c r="C668" s="1425"/>
      <c r="D668" s="1425"/>
      <c r="E668" s="1425"/>
      <c r="F668" s="1425"/>
      <c r="G668" s="676"/>
      <c r="H668" s="652"/>
      <c r="I668" s="652"/>
      <c r="J668" s="652"/>
      <c r="K668" s="652"/>
      <c r="L668" s="652"/>
      <c r="M668" s="652"/>
      <c r="N668" s="974"/>
      <c r="O668" s="654"/>
      <c r="P668" s="654"/>
      <c r="Q668" s="655"/>
      <c r="R668" s="654"/>
      <c r="S668" s="654"/>
      <c r="T668" s="654"/>
      <c r="U668" s="654"/>
      <c r="V668" s="654"/>
      <c r="W668" s="654"/>
      <c r="X668" s="654"/>
      <c r="Y668" s="654"/>
      <c r="Z668" s="654"/>
      <c r="AA668" s="654"/>
      <c r="AB668" s="654"/>
    </row>
    <row r="669" spans="2:28" ht="16.5" customHeight="1" x14ac:dyDescent="0.35">
      <c r="B669" s="759" t="s">
        <v>12546</v>
      </c>
      <c r="C669" s="722"/>
      <c r="D669" s="722"/>
      <c r="E669" s="722"/>
      <c r="F669" s="1231"/>
      <c r="G669" s="676"/>
      <c r="H669" s="652"/>
      <c r="I669" s="652"/>
      <c r="J669" s="652"/>
      <c r="K669" s="652"/>
      <c r="L669" s="652"/>
      <c r="M669" s="652"/>
      <c r="N669" s="974"/>
      <c r="O669" s="654"/>
      <c r="P669" s="654"/>
      <c r="Q669" s="655"/>
      <c r="R669" s="654"/>
      <c r="S669" s="654"/>
      <c r="T669" s="654"/>
      <c r="U669" s="654"/>
      <c r="V669" s="654"/>
      <c r="W669" s="654"/>
      <c r="X669" s="654"/>
      <c r="Y669" s="654"/>
      <c r="Z669" s="654"/>
      <c r="AA669" s="654"/>
      <c r="AB669" s="654"/>
    </row>
    <row r="670" spans="2:28" ht="16.5" customHeight="1" x14ac:dyDescent="0.35">
      <c r="B670" s="765" t="s">
        <v>7</v>
      </c>
      <c r="C670" s="228" t="s">
        <v>12477</v>
      </c>
      <c r="D670" s="760" t="s">
        <v>109</v>
      </c>
      <c r="E670" s="760" t="s">
        <v>8</v>
      </c>
      <c r="F670" s="1243" t="s">
        <v>110</v>
      </c>
      <c r="G670" s="676"/>
      <c r="H670" s="652"/>
      <c r="I670" s="652"/>
      <c r="J670" s="652"/>
      <c r="K670" s="652"/>
      <c r="L670" s="652"/>
      <c r="M670" s="652"/>
      <c r="N670" s="974"/>
      <c r="O670" s="654"/>
      <c r="P670" s="654"/>
      <c r="Q670" s="655"/>
      <c r="R670" s="654"/>
      <c r="S670" s="654"/>
      <c r="T670" s="654"/>
      <c r="U670" s="654"/>
      <c r="V670" s="654"/>
      <c r="W670" s="654"/>
      <c r="X670" s="654"/>
      <c r="Y670" s="654"/>
      <c r="Z670" s="654"/>
      <c r="AA670" s="654"/>
      <c r="AB670" s="654"/>
    </row>
    <row r="671" spans="2:28" ht="16.5" customHeight="1" x14ac:dyDescent="0.35">
      <c r="B671" s="716" t="s">
        <v>510</v>
      </c>
      <c r="C671" s="1255">
        <v>6429</v>
      </c>
      <c r="D671" s="699">
        <v>31160102.880000003</v>
      </c>
      <c r="E671" s="698">
        <v>52.914326529174701</v>
      </c>
      <c r="F671" s="699">
        <v>4846.803994400374</v>
      </c>
      <c r="G671" s="676"/>
      <c r="H671" s="652"/>
      <c r="I671" s="652"/>
      <c r="J671" s="652"/>
      <c r="K671" s="652"/>
      <c r="L671" s="652"/>
      <c r="M671" s="652"/>
      <c r="N671" s="974"/>
      <c r="O671" s="654"/>
      <c r="P671" s="654"/>
      <c r="Q671" s="655"/>
      <c r="R671" s="654"/>
      <c r="S671" s="654"/>
      <c r="T671" s="654"/>
      <c r="U671" s="654"/>
      <c r="V671" s="654"/>
      <c r="W671" s="654"/>
      <c r="X671" s="654"/>
      <c r="Y671" s="654"/>
      <c r="Z671" s="654"/>
      <c r="AA671" s="654"/>
      <c r="AB671" s="654"/>
    </row>
    <row r="672" spans="2:28" ht="16.5" customHeight="1" x14ac:dyDescent="0.35">
      <c r="B672" s="704" t="s">
        <v>1</v>
      </c>
      <c r="C672" s="1256">
        <v>66</v>
      </c>
      <c r="D672" s="1234">
        <v>350482.88999999996</v>
      </c>
      <c r="E672" s="1038">
        <v>0.59517024561084553</v>
      </c>
      <c r="F672" s="1234">
        <v>5310.3468181818171</v>
      </c>
      <c r="G672" s="676"/>
      <c r="H672" s="652"/>
      <c r="I672" s="652"/>
      <c r="J672" s="652"/>
      <c r="K672" s="652"/>
      <c r="L672" s="652"/>
      <c r="M672" s="652"/>
      <c r="N672" s="974"/>
      <c r="O672" s="654"/>
      <c r="P672" s="654"/>
      <c r="Q672" s="655"/>
      <c r="R672" s="654"/>
      <c r="S672" s="654"/>
      <c r="T672" s="654"/>
      <c r="U672" s="654"/>
      <c r="V672" s="654"/>
      <c r="W672" s="654"/>
      <c r="X672" s="654"/>
      <c r="Y672" s="654"/>
      <c r="Z672" s="654"/>
      <c r="AA672" s="654"/>
      <c r="AB672" s="654"/>
    </row>
    <row r="673" spans="2:28" ht="16.5" customHeight="1" x14ac:dyDescent="0.35">
      <c r="B673" s="696" t="s">
        <v>511</v>
      </c>
      <c r="C673" s="1255">
        <v>985</v>
      </c>
      <c r="D673" s="699">
        <v>8841561.2300000023</v>
      </c>
      <c r="E673" s="698">
        <v>15.014239835908771</v>
      </c>
      <c r="F673" s="699">
        <v>8976.2042944162458</v>
      </c>
      <c r="G673" s="676"/>
      <c r="H673" s="652"/>
      <c r="I673" s="652"/>
      <c r="J673" s="652"/>
      <c r="K673" s="652"/>
      <c r="L673" s="652"/>
      <c r="M673" s="652"/>
      <c r="N673" s="974"/>
      <c r="O673" s="654"/>
      <c r="P673" s="654"/>
      <c r="Q673" s="655"/>
      <c r="R673" s="654"/>
      <c r="S673" s="654"/>
      <c r="T673" s="654"/>
      <c r="U673" s="654"/>
      <c r="V673" s="654"/>
      <c r="W673" s="654"/>
      <c r="X673" s="654"/>
      <c r="Y673" s="654"/>
      <c r="Z673" s="654"/>
      <c r="AA673" s="654"/>
      <c r="AB673" s="654"/>
    </row>
    <row r="674" spans="2:28" ht="16.5" customHeight="1" x14ac:dyDescent="0.35">
      <c r="B674" s="704" t="s">
        <v>2</v>
      </c>
      <c r="C674" s="1257">
        <v>118</v>
      </c>
      <c r="D674" s="706">
        <v>4286644.4800000004</v>
      </c>
      <c r="E674" s="705">
        <v>7.2793375106213487</v>
      </c>
      <c r="F674" s="706">
        <v>36327.495593220345</v>
      </c>
      <c r="G674" s="676"/>
      <c r="H674" s="652"/>
      <c r="I674" s="652"/>
      <c r="J674" s="652"/>
      <c r="K674" s="652"/>
      <c r="L674" s="652"/>
      <c r="M674" s="652"/>
      <c r="N674" s="974"/>
      <c r="O674" s="654"/>
      <c r="P674" s="654"/>
      <c r="Q674" s="655"/>
      <c r="R674" s="654"/>
      <c r="S674" s="654"/>
      <c r="T674" s="654"/>
      <c r="U674" s="654"/>
      <c r="V674" s="654"/>
      <c r="W674" s="654"/>
      <c r="X674" s="654"/>
      <c r="Y674" s="654"/>
      <c r="Z674" s="654"/>
      <c r="AA674" s="654"/>
      <c r="AB674" s="654"/>
    </row>
    <row r="675" spans="2:28" ht="16.5" customHeight="1" x14ac:dyDescent="0.35">
      <c r="B675" s="696" t="s">
        <v>9</v>
      </c>
      <c r="C675" s="1255">
        <v>3384</v>
      </c>
      <c r="D675" s="699">
        <v>12926184.930000018</v>
      </c>
      <c r="E675" s="698">
        <v>21.950517069747178</v>
      </c>
      <c r="F675" s="699">
        <v>3819.7946010638352</v>
      </c>
      <c r="G675" s="676"/>
      <c r="H675" s="652"/>
      <c r="I675" s="652"/>
      <c r="J675" s="652"/>
      <c r="K675" s="652"/>
      <c r="L675" s="652"/>
      <c r="M675" s="652"/>
      <c r="N675" s="974"/>
      <c r="O675" s="654"/>
      <c r="P675" s="654"/>
      <c r="Q675" s="655"/>
      <c r="R675" s="654"/>
      <c r="S675" s="654"/>
      <c r="T675" s="654"/>
      <c r="U675" s="654"/>
      <c r="V675" s="654"/>
      <c r="W675" s="654"/>
      <c r="X675" s="654"/>
      <c r="Y675" s="654"/>
      <c r="Z675" s="654"/>
      <c r="AA675" s="654"/>
      <c r="AB675" s="654"/>
    </row>
    <row r="676" spans="2:28" ht="16.5" customHeight="1" x14ac:dyDescent="0.35">
      <c r="B676" s="704" t="s">
        <v>3</v>
      </c>
      <c r="C676" s="1257">
        <v>6</v>
      </c>
      <c r="D676" s="706">
        <v>1322861.58</v>
      </c>
      <c r="E676" s="705">
        <v>2.2464088089371534</v>
      </c>
      <c r="F676" s="706">
        <v>220476.93000000002</v>
      </c>
      <c r="G676" s="676"/>
      <c r="H676" s="652"/>
      <c r="I676" s="652"/>
      <c r="J676" s="652"/>
      <c r="K676" s="652"/>
      <c r="L676" s="652"/>
      <c r="M676" s="652"/>
      <c r="N676" s="974"/>
      <c r="O676" s="654"/>
      <c r="P676" s="654"/>
      <c r="Q676" s="655"/>
      <c r="R676" s="654"/>
      <c r="S676" s="654"/>
      <c r="T676" s="654"/>
      <c r="U676" s="654"/>
      <c r="V676" s="654"/>
      <c r="W676" s="654"/>
      <c r="X676" s="654"/>
      <c r="Y676" s="654"/>
      <c r="Z676" s="654"/>
      <c r="AA676" s="654"/>
      <c r="AB676" s="654"/>
    </row>
    <row r="677" spans="2:28" ht="16.5" customHeight="1" x14ac:dyDescent="0.35">
      <c r="B677" s="707" t="s">
        <v>4</v>
      </c>
      <c r="C677" s="1258">
        <v>10988</v>
      </c>
      <c r="D677" s="710">
        <v>58887837.990000024</v>
      </c>
      <c r="E677" s="709">
        <v>99.999999999999986</v>
      </c>
      <c r="F677" s="710">
        <v>5359.2863114306538</v>
      </c>
      <c r="G677" s="676"/>
      <c r="H677" s="652"/>
      <c r="I677" s="652"/>
      <c r="J677" s="652"/>
      <c r="K677" s="652"/>
      <c r="L677" s="652"/>
      <c r="M677" s="652"/>
      <c r="N677" s="974"/>
      <c r="O677" s="654"/>
      <c r="P677" s="654"/>
      <c r="Q677" s="655"/>
      <c r="R677" s="654"/>
      <c r="S677" s="654"/>
      <c r="T677" s="654"/>
      <c r="U677" s="654"/>
      <c r="V677" s="654"/>
      <c r="W677" s="654"/>
      <c r="X677" s="654"/>
      <c r="Y677" s="654"/>
      <c r="Z677" s="654"/>
      <c r="AA677" s="654"/>
      <c r="AB677" s="654"/>
    </row>
    <row r="678" spans="2:28" ht="16.5" customHeight="1" x14ac:dyDescent="0.35">
      <c r="B678" s="1067" t="s">
        <v>12478</v>
      </c>
      <c r="C678" s="676"/>
      <c r="D678" s="676"/>
      <c r="E678" s="676"/>
      <c r="F678" s="1244"/>
      <c r="G678" s="676"/>
      <c r="H678" s="652"/>
      <c r="I678" s="652"/>
      <c r="J678" s="652"/>
      <c r="K678" s="652"/>
      <c r="L678" s="652"/>
      <c r="M678" s="652"/>
      <c r="N678" s="974"/>
      <c r="O678" s="654"/>
      <c r="P678" s="654"/>
      <c r="Q678" s="655"/>
      <c r="R678" s="654"/>
      <c r="S678" s="654"/>
      <c r="T678" s="654"/>
      <c r="U678" s="654"/>
      <c r="V678" s="654"/>
      <c r="W678" s="654"/>
      <c r="X678" s="654"/>
      <c r="Y678" s="654"/>
      <c r="Z678" s="654"/>
      <c r="AA678" s="654"/>
      <c r="AB678" s="654"/>
    </row>
    <row r="679" spans="2:28" ht="16.5" customHeight="1" x14ac:dyDescent="0.35">
      <c r="B679" s="676"/>
      <c r="C679" s="676"/>
      <c r="D679" s="676"/>
      <c r="E679" s="676"/>
      <c r="F679" s="1244"/>
      <c r="G679" s="676"/>
      <c r="H679" s="652"/>
      <c r="I679" s="652"/>
      <c r="J679" s="652"/>
      <c r="K679" s="652"/>
      <c r="L679" s="652"/>
      <c r="M679" s="652"/>
      <c r="N679" s="974"/>
      <c r="O679" s="654"/>
      <c r="P679" s="654"/>
      <c r="Q679" s="655"/>
      <c r="R679" s="654"/>
      <c r="S679" s="654"/>
      <c r="T679" s="654"/>
      <c r="U679" s="654"/>
      <c r="V679" s="654"/>
      <c r="W679" s="654"/>
      <c r="X679" s="654"/>
      <c r="Y679" s="654"/>
      <c r="Z679" s="654"/>
      <c r="AA679" s="654"/>
      <c r="AB679" s="654"/>
    </row>
    <row r="680" spans="2:28" ht="16.5" customHeight="1" x14ac:dyDescent="0.35">
      <c r="B680" s="676"/>
      <c r="C680" s="676"/>
      <c r="D680" s="676"/>
      <c r="E680" s="676"/>
      <c r="F680" s="1244"/>
      <c r="G680" s="676"/>
      <c r="H680" s="652"/>
      <c r="I680" s="652"/>
      <c r="J680" s="652"/>
      <c r="K680" s="652"/>
      <c r="L680" s="652"/>
      <c r="M680" s="652"/>
      <c r="N680" s="974"/>
      <c r="O680" s="654"/>
      <c r="P680" s="654"/>
      <c r="Q680" s="655"/>
      <c r="R680" s="654"/>
      <c r="S680" s="654"/>
      <c r="T680" s="654"/>
      <c r="U680" s="654"/>
      <c r="V680" s="654"/>
      <c r="W680" s="654"/>
      <c r="X680" s="654"/>
      <c r="Y680" s="654"/>
      <c r="Z680" s="654"/>
      <c r="AA680" s="654"/>
      <c r="AB680" s="654"/>
    </row>
    <row r="681" spans="2:28" ht="16.5" customHeight="1" x14ac:dyDescent="0.35">
      <c r="B681" s="676"/>
      <c r="C681" s="676"/>
      <c r="D681" s="676"/>
      <c r="E681" s="676"/>
      <c r="F681" s="1244"/>
      <c r="G681" s="676"/>
      <c r="H681" s="652"/>
      <c r="I681" s="652"/>
      <c r="J681" s="652"/>
      <c r="K681" s="652"/>
      <c r="L681" s="652"/>
      <c r="M681" s="652"/>
      <c r="N681" s="974"/>
      <c r="O681" s="654"/>
      <c r="P681" s="654"/>
      <c r="Q681" s="655"/>
      <c r="R681" s="654"/>
      <c r="S681" s="654"/>
      <c r="T681" s="654"/>
      <c r="U681" s="654"/>
      <c r="V681" s="654"/>
      <c r="W681" s="654"/>
      <c r="X681" s="654"/>
      <c r="Y681" s="654"/>
      <c r="Z681" s="654"/>
      <c r="AA681" s="654"/>
      <c r="AB681" s="654"/>
    </row>
    <row r="682" spans="2:28" ht="16.5" customHeight="1" x14ac:dyDescent="0.35">
      <c r="B682" s="1424" t="s">
        <v>637</v>
      </c>
      <c r="C682" s="1425"/>
      <c r="D682" s="1425"/>
      <c r="E682" s="1425"/>
      <c r="F682" s="1425"/>
      <c r="G682" s="676"/>
      <c r="H682" s="652"/>
      <c r="I682" s="652"/>
      <c r="J682" s="652"/>
      <c r="K682" s="652"/>
      <c r="L682" s="652"/>
      <c r="M682" s="652"/>
      <c r="N682" s="974"/>
      <c r="O682" s="654"/>
      <c r="P682" s="654"/>
      <c r="Q682" s="655"/>
      <c r="R682" s="654"/>
      <c r="S682" s="654"/>
      <c r="T682" s="654"/>
      <c r="U682" s="654"/>
      <c r="V682" s="654"/>
      <c r="W682" s="654"/>
      <c r="X682" s="654"/>
      <c r="Y682" s="654"/>
      <c r="Z682" s="654"/>
      <c r="AA682" s="654"/>
      <c r="AB682" s="654"/>
    </row>
    <row r="683" spans="2:28" ht="16.5" customHeight="1" x14ac:dyDescent="0.35">
      <c r="B683" s="1427" t="s">
        <v>513</v>
      </c>
      <c r="C683" s="1425"/>
      <c r="D683" s="1425"/>
      <c r="E683" s="1425"/>
      <c r="F683" s="1425"/>
      <c r="G683" s="676"/>
      <c r="H683" s="652"/>
      <c r="I683" s="652"/>
      <c r="J683" s="652"/>
      <c r="K683" s="652"/>
      <c r="L683" s="652"/>
      <c r="M683" s="652"/>
      <c r="N683" s="974"/>
      <c r="O683" s="654"/>
      <c r="P683" s="654"/>
      <c r="Q683" s="655"/>
      <c r="R683" s="654"/>
      <c r="S683" s="654"/>
      <c r="T683" s="654"/>
      <c r="U683" s="654"/>
      <c r="V683" s="654"/>
      <c r="W683" s="654"/>
      <c r="X683" s="654"/>
      <c r="Y683" s="654"/>
      <c r="Z683" s="654"/>
      <c r="AA683" s="654"/>
      <c r="AB683" s="654"/>
    </row>
    <row r="684" spans="2:28" ht="16.5" customHeight="1" x14ac:dyDescent="0.35">
      <c r="B684" s="759" t="s">
        <v>12546</v>
      </c>
      <c r="C684" s="722"/>
      <c r="D684" s="722"/>
      <c r="E684" s="722"/>
      <c r="F684" s="1231"/>
      <c r="G684" s="676"/>
      <c r="H684" s="652"/>
      <c r="I684" s="652"/>
      <c r="J684" s="652"/>
      <c r="K684" s="652"/>
      <c r="L684" s="652"/>
      <c r="M684" s="652"/>
      <c r="N684" s="974"/>
      <c r="O684" s="654"/>
      <c r="P684" s="654"/>
      <c r="Q684" s="655"/>
      <c r="R684" s="654"/>
      <c r="S684" s="654"/>
      <c r="T684" s="654"/>
      <c r="U684" s="654"/>
      <c r="V684" s="654"/>
      <c r="W684" s="654"/>
      <c r="X684" s="654"/>
      <c r="Y684" s="654"/>
      <c r="Z684" s="654"/>
      <c r="AA684" s="654"/>
      <c r="AB684" s="654"/>
    </row>
    <row r="685" spans="2:28" ht="16.5" customHeight="1" x14ac:dyDescent="0.35">
      <c r="B685" s="765" t="s">
        <v>7</v>
      </c>
      <c r="C685" s="228" t="s">
        <v>12477</v>
      </c>
      <c r="D685" s="760" t="s">
        <v>109</v>
      </c>
      <c r="E685" s="760" t="s">
        <v>8</v>
      </c>
      <c r="F685" s="1243" t="s">
        <v>110</v>
      </c>
      <c r="G685" s="676"/>
      <c r="H685" s="652"/>
      <c r="I685" s="652"/>
      <c r="J685" s="652"/>
      <c r="K685" s="652"/>
      <c r="L685" s="652"/>
      <c r="M685" s="652"/>
      <c r="N685" s="974"/>
      <c r="O685" s="654"/>
      <c r="P685" s="654"/>
      <c r="Q685" s="655"/>
      <c r="R685" s="654"/>
      <c r="S685" s="654"/>
      <c r="T685" s="654"/>
      <c r="U685" s="654"/>
      <c r="V685" s="654"/>
      <c r="W685" s="654"/>
      <c r="X685" s="654"/>
      <c r="Y685" s="654"/>
      <c r="Z685" s="654"/>
      <c r="AA685" s="654"/>
      <c r="AB685" s="654"/>
    </row>
    <row r="686" spans="2:28" ht="16.5" customHeight="1" x14ac:dyDescent="0.35">
      <c r="B686" s="716" t="s">
        <v>510</v>
      </c>
      <c r="C686" s="1255">
        <v>5326</v>
      </c>
      <c r="D686" s="699">
        <v>25968912.66000006</v>
      </c>
      <c r="E686" s="698">
        <v>43.434137365827809</v>
      </c>
      <c r="F686" s="699">
        <v>4875.8754524971946</v>
      </c>
      <c r="G686" s="676"/>
      <c r="H686" s="652"/>
      <c r="I686" s="652"/>
      <c r="J686" s="652"/>
      <c r="K686" s="652"/>
      <c r="L686" s="652"/>
      <c r="M686" s="652"/>
      <c r="N686" s="974"/>
      <c r="O686" s="654"/>
      <c r="P686" s="654"/>
      <c r="Q686" s="655"/>
      <c r="R686" s="654"/>
      <c r="S686" s="654"/>
      <c r="T686" s="654"/>
      <c r="U686" s="654"/>
      <c r="V686" s="654"/>
      <c r="W686" s="654"/>
      <c r="X686" s="654"/>
      <c r="Y686" s="654"/>
      <c r="Z686" s="654"/>
      <c r="AA686" s="654"/>
      <c r="AB686" s="654"/>
    </row>
    <row r="687" spans="2:28" ht="16.5" customHeight="1" x14ac:dyDescent="0.35">
      <c r="B687" s="704" t="s">
        <v>1</v>
      </c>
      <c r="C687" s="1256">
        <v>83</v>
      </c>
      <c r="D687" s="1234">
        <v>829232.42000000016</v>
      </c>
      <c r="E687" s="1038">
        <v>1.3869273353887794</v>
      </c>
      <c r="F687" s="1234">
        <v>9990.7520481927731</v>
      </c>
      <c r="G687" s="676"/>
      <c r="H687" s="652"/>
      <c r="I687" s="652"/>
      <c r="J687" s="652"/>
      <c r="K687" s="652"/>
      <c r="L687" s="652"/>
      <c r="M687" s="652"/>
      <c r="N687" s="974"/>
      <c r="O687" s="654"/>
      <c r="P687" s="654"/>
      <c r="Q687" s="655"/>
      <c r="R687" s="654"/>
      <c r="S687" s="654"/>
      <c r="T687" s="654"/>
      <c r="U687" s="654"/>
      <c r="V687" s="654"/>
      <c r="W687" s="654"/>
      <c r="X687" s="654"/>
      <c r="Y687" s="654"/>
      <c r="Z687" s="654"/>
      <c r="AA687" s="654"/>
      <c r="AB687" s="654"/>
    </row>
    <row r="688" spans="2:28" ht="16.5" customHeight="1" x14ac:dyDescent="0.35">
      <c r="B688" s="696" t="s">
        <v>511</v>
      </c>
      <c r="C688" s="1255">
        <v>1205</v>
      </c>
      <c r="D688" s="699">
        <v>14109359.800000008</v>
      </c>
      <c r="E688" s="698">
        <v>23.598518725854412</v>
      </c>
      <c r="F688" s="699">
        <v>11709.012282157682</v>
      </c>
      <c r="G688" s="676"/>
      <c r="H688" s="652"/>
      <c r="I688" s="652"/>
      <c r="J688" s="652"/>
      <c r="K688" s="652"/>
      <c r="L688" s="652"/>
      <c r="M688" s="652"/>
      <c r="N688" s="974"/>
      <c r="O688" s="654"/>
      <c r="P688" s="654"/>
      <c r="Q688" s="655"/>
      <c r="R688" s="654"/>
      <c r="S688" s="654"/>
      <c r="T688" s="654"/>
      <c r="U688" s="654"/>
      <c r="V688" s="654"/>
      <c r="W688" s="654"/>
      <c r="X688" s="654"/>
      <c r="Y688" s="654"/>
      <c r="Z688" s="654"/>
      <c r="AA688" s="654"/>
      <c r="AB688" s="654"/>
    </row>
    <row r="689" spans="2:28" ht="16.5" customHeight="1" x14ac:dyDescent="0.35">
      <c r="B689" s="704" t="s">
        <v>2</v>
      </c>
      <c r="C689" s="1257">
        <v>101</v>
      </c>
      <c r="D689" s="706">
        <v>4665653.8899999987</v>
      </c>
      <c r="E689" s="705">
        <v>7.8035093195029575</v>
      </c>
      <c r="F689" s="706">
        <v>46194.592970297017</v>
      </c>
      <c r="G689" s="676"/>
      <c r="H689" s="652"/>
      <c r="I689" s="652"/>
      <c r="J689" s="652"/>
      <c r="K689" s="652"/>
      <c r="L689" s="652"/>
      <c r="M689" s="652"/>
      <c r="N689" s="974"/>
      <c r="O689" s="654"/>
      <c r="P689" s="654"/>
      <c r="Q689" s="655"/>
      <c r="R689" s="654"/>
      <c r="S689" s="654"/>
      <c r="T689" s="654"/>
      <c r="U689" s="654"/>
      <c r="V689" s="654"/>
      <c r="W689" s="654"/>
      <c r="X689" s="654"/>
      <c r="Y689" s="654"/>
      <c r="Z689" s="654"/>
      <c r="AA689" s="654"/>
      <c r="AB689" s="654"/>
    </row>
    <row r="690" spans="2:28" ht="16.5" customHeight="1" x14ac:dyDescent="0.35">
      <c r="B690" s="696" t="s">
        <v>9</v>
      </c>
      <c r="C690" s="1255">
        <v>3589</v>
      </c>
      <c r="D690" s="699">
        <v>14202878.260000063</v>
      </c>
      <c r="E690" s="698">
        <v>23.754932422918422</v>
      </c>
      <c r="F690" s="699">
        <v>3957.3358205628483</v>
      </c>
      <c r="G690" s="676"/>
      <c r="H690" s="652"/>
      <c r="I690" s="652"/>
      <c r="J690" s="652"/>
      <c r="K690" s="652"/>
      <c r="L690" s="652"/>
      <c r="M690" s="652"/>
      <c r="N690" s="974"/>
      <c r="O690" s="654"/>
      <c r="P690" s="654"/>
      <c r="Q690" s="655"/>
      <c r="R690" s="654"/>
      <c r="S690" s="654"/>
      <c r="T690" s="654"/>
      <c r="U690" s="654"/>
      <c r="V690" s="654"/>
      <c r="W690" s="654"/>
      <c r="X690" s="654"/>
      <c r="Y690" s="654"/>
      <c r="Z690" s="654"/>
      <c r="AA690" s="654"/>
      <c r="AB690" s="654"/>
    </row>
    <row r="691" spans="2:28" ht="16.5" customHeight="1" x14ac:dyDescent="0.35">
      <c r="B691" s="704" t="s">
        <v>3</v>
      </c>
      <c r="C691" s="1257">
        <v>2</v>
      </c>
      <c r="D691" s="706">
        <v>13138.57</v>
      </c>
      <c r="E691" s="705">
        <v>2.1974830507614441E-2</v>
      </c>
      <c r="F691" s="706">
        <v>6569.2849999999999</v>
      </c>
      <c r="G691" s="676"/>
      <c r="H691" s="652"/>
      <c r="I691" s="652"/>
      <c r="J691" s="652"/>
      <c r="K691" s="652"/>
      <c r="L691" s="652"/>
      <c r="M691" s="652"/>
      <c r="N691" s="974"/>
      <c r="O691" s="654"/>
      <c r="P691" s="654"/>
      <c r="Q691" s="655"/>
      <c r="R691" s="654"/>
      <c r="S691" s="654"/>
      <c r="T691" s="654"/>
      <c r="U691" s="654"/>
      <c r="V691" s="654"/>
      <c r="W691" s="654"/>
      <c r="X691" s="654"/>
      <c r="Y691" s="654"/>
      <c r="Z691" s="654"/>
      <c r="AA691" s="654"/>
      <c r="AB691" s="654"/>
    </row>
    <row r="692" spans="2:28" ht="16.5" customHeight="1" x14ac:dyDescent="0.35">
      <c r="B692" s="707" t="s">
        <v>4</v>
      </c>
      <c r="C692" s="1258">
        <v>10306</v>
      </c>
      <c r="D692" s="710">
        <v>59789175.600000136</v>
      </c>
      <c r="E692" s="709">
        <v>99.999999999999972</v>
      </c>
      <c r="F692" s="710">
        <v>5801.3948767708262</v>
      </c>
      <c r="G692" s="676"/>
      <c r="H692" s="652"/>
      <c r="I692" s="652"/>
      <c r="J692" s="652"/>
      <c r="K692" s="652"/>
      <c r="L692" s="652"/>
      <c r="M692" s="652"/>
      <c r="N692" s="974"/>
      <c r="O692" s="654"/>
      <c r="P692" s="654"/>
      <c r="Q692" s="655"/>
      <c r="R692" s="654"/>
      <c r="S692" s="654"/>
      <c r="T692" s="654"/>
      <c r="U692" s="654"/>
      <c r="V692" s="654"/>
      <c r="W692" s="654"/>
      <c r="X692" s="654"/>
      <c r="Y692" s="654"/>
      <c r="Z692" s="654"/>
      <c r="AA692" s="654"/>
      <c r="AB692" s="654"/>
    </row>
    <row r="693" spans="2:28" ht="16.5" customHeight="1" x14ac:dyDescent="0.35">
      <c r="B693" s="1067" t="s">
        <v>12478</v>
      </c>
      <c r="C693" s="676"/>
      <c r="D693" s="676"/>
      <c r="E693" s="676"/>
      <c r="F693" s="1244"/>
      <c r="G693" s="676"/>
      <c r="H693" s="652"/>
      <c r="I693" s="652"/>
      <c r="J693" s="652"/>
      <c r="K693" s="652"/>
      <c r="L693" s="652"/>
      <c r="M693" s="652"/>
      <c r="N693" s="974"/>
      <c r="O693" s="654"/>
      <c r="P693" s="654"/>
      <c r="Q693" s="655"/>
      <c r="R693" s="654"/>
      <c r="S693" s="654"/>
      <c r="T693" s="654"/>
      <c r="U693" s="654"/>
      <c r="V693" s="654"/>
      <c r="W693" s="654"/>
      <c r="X693" s="654"/>
      <c r="Y693" s="654"/>
      <c r="Z693" s="654"/>
      <c r="AA693" s="654"/>
      <c r="AB693" s="654"/>
    </row>
    <row r="694" spans="2:28" ht="16.5" customHeight="1" x14ac:dyDescent="0.35">
      <c r="B694" s="676"/>
      <c r="C694" s="676"/>
      <c r="D694" s="676"/>
      <c r="E694" s="676"/>
      <c r="F694" s="1244"/>
      <c r="G694" s="676"/>
      <c r="H694" s="652"/>
      <c r="I694" s="652"/>
      <c r="J694" s="652"/>
      <c r="K694" s="652"/>
      <c r="L694" s="652"/>
      <c r="M694" s="652"/>
      <c r="N694" s="974"/>
      <c r="O694" s="654"/>
      <c r="P694" s="654"/>
      <c r="Q694" s="655"/>
      <c r="R694" s="654"/>
      <c r="S694" s="654"/>
      <c r="T694" s="654"/>
      <c r="U694" s="654"/>
      <c r="V694" s="654"/>
      <c r="W694" s="654"/>
      <c r="X694" s="654"/>
      <c r="Y694" s="654"/>
      <c r="Z694" s="654"/>
      <c r="AA694" s="654"/>
      <c r="AB694" s="654"/>
    </row>
    <row r="695" spans="2:28" ht="16.5" customHeight="1" x14ac:dyDescent="0.35">
      <c r="B695" s="676"/>
      <c r="C695" s="676"/>
      <c r="D695" s="676"/>
      <c r="E695" s="676"/>
      <c r="F695" s="1244"/>
      <c r="G695" s="676"/>
      <c r="H695" s="652"/>
      <c r="I695" s="652"/>
      <c r="J695" s="652"/>
      <c r="K695" s="652"/>
      <c r="L695" s="652"/>
      <c r="M695" s="652"/>
      <c r="N695" s="974"/>
      <c r="O695" s="654"/>
      <c r="P695" s="654"/>
      <c r="Q695" s="655"/>
      <c r="R695" s="654"/>
      <c r="S695" s="654"/>
      <c r="T695" s="654"/>
      <c r="U695" s="654"/>
      <c r="V695" s="654"/>
      <c r="W695" s="654"/>
      <c r="X695" s="654"/>
      <c r="Y695" s="654"/>
      <c r="Z695" s="654"/>
      <c r="AA695" s="654"/>
      <c r="AB695" s="654"/>
    </row>
    <row r="696" spans="2:28" ht="16.5" customHeight="1" x14ac:dyDescent="0.35">
      <c r="B696" s="676"/>
      <c r="C696" s="676"/>
      <c r="D696" s="676"/>
      <c r="E696" s="676"/>
      <c r="F696" s="1244"/>
      <c r="G696" s="676"/>
      <c r="H696" s="652"/>
      <c r="I696" s="652"/>
      <c r="J696" s="652"/>
      <c r="K696" s="652"/>
      <c r="L696" s="652"/>
      <c r="M696" s="652"/>
      <c r="N696" s="974"/>
      <c r="O696" s="654"/>
      <c r="P696" s="654"/>
      <c r="Q696" s="655"/>
      <c r="R696" s="654"/>
      <c r="S696" s="654"/>
      <c r="T696" s="654"/>
      <c r="U696" s="654"/>
      <c r="V696" s="654"/>
      <c r="W696" s="654"/>
      <c r="X696" s="654"/>
      <c r="Y696" s="654"/>
      <c r="Z696" s="654"/>
      <c r="AA696" s="654"/>
      <c r="AB696" s="654"/>
    </row>
    <row r="697" spans="2:28" ht="16.5" customHeight="1" x14ac:dyDescent="0.35">
      <c r="B697" s="1424" t="s">
        <v>638</v>
      </c>
      <c r="C697" s="1425"/>
      <c r="D697" s="1425"/>
      <c r="E697" s="1425"/>
      <c r="F697" s="1425"/>
      <c r="G697" s="676"/>
      <c r="H697" s="652"/>
      <c r="I697" s="652"/>
      <c r="J697" s="652"/>
      <c r="K697" s="652"/>
      <c r="L697" s="652"/>
      <c r="M697" s="652"/>
      <c r="N697" s="974"/>
      <c r="O697" s="654"/>
      <c r="P697" s="654"/>
      <c r="Q697" s="655"/>
      <c r="R697" s="654"/>
      <c r="S697" s="654"/>
      <c r="T697" s="654"/>
      <c r="U697" s="654"/>
      <c r="V697" s="654"/>
      <c r="W697" s="654"/>
      <c r="X697" s="654"/>
      <c r="Y697" s="654"/>
      <c r="Z697" s="654"/>
      <c r="AA697" s="654"/>
      <c r="AB697" s="654"/>
    </row>
    <row r="698" spans="2:28" ht="16.5" customHeight="1" x14ac:dyDescent="0.35">
      <c r="B698" s="1427" t="s">
        <v>580</v>
      </c>
      <c r="C698" s="1425"/>
      <c r="D698" s="1425"/>
      <c r="E698" s="1425"/>
      <c r="F698" s="1425"/>
      <c r="G698" s="676"/>
      <c r="H698" s="652"/>
      <c r="I698" s="652"/>
      <c r="J698" s="652"/>
      <c r="K698" s="652"/>
      <c r="L698" s="652"/>
      <c r="M698" s="652"/>
      <c r="N698" s="974"/>
      <c r="O698" s="654"/>
      <c r="P698" s="654"/>
      <c r="Q698" s="655"/>
      <c r="R698" s="654"/>
      <c r="S698" s="654"/>
      <c r="T698" s="654"/>
      <c r="U698" s="654"/>
      <c r="V698" s="654"/>
      <c r="W698" s="654"/>
      <c r="X698" s="654"/>
      <c r="Y698" s="654"/>
      <c r="Z698" s="654"/>
      <c r="AA698" s="654"/>
      <c r="AB698" s="654"/>
    </row>
    <row r="699" spans="2:28" ht="16.5" customHeight="1" x14ac:dyDescent="0.35">
      <c r="B699" s="759" t="s">
        <v>12546</v>
      </c>
      <c r="C699" s="722"/>
      <c r="D699" s="722"/>
      <c r="E699" s="722"/>
      <c r="F699" s="1231"/>
      <c r="G699" s="676"/>
      <c r="H699" s="652"/>
      <c r="I699" s="652"/>
      <c r="J699" s="652"/>
      <c r="K699" s="652"/>
      <c r="L699" s="652"/>
      <c r="M699" s="652"/>
      <c r="N699" s="974"/>
      <c r="O699" s="654"/>
      <c r="P699" s="654"/>
      <c r="Q699" s="655"/>
      <c r="R699" s="654"/>
      <c r="S699" s="654"/>
      <c r="T699" s="654"/>
      <c r="U699" s="654"/>
      <c r="V699" s="654"/>
      <c r="W699" s="654"/>
      <c r="X699" s="654"/>
      <c r="Y699" s="654"/>
      <c r="Z699" s="654"/>
      <c r="AA699" s="654"/>
      <c r="AB699" s="654"/>
    </row>
    <row r="700" spans="2:28" ht="16.5" customHeight="1" x14ac:dyDescent="0.35">
      <c r="B700" s="765" t="s">
        <v>7</v>
      </c>
      <c r="C700" s="228" t="s">
        <v>12477</v>
      </c>
      <c r="D700" s="760" t="s">
        <v>109</v>
      </c>
      <c r="E700" s="760" t="s">
        <v>8</v>
      </c>
      <c r="F700" s="1243" t="s">
        <v>110</v>
      </c>
      <c r="G700" s="676"/>
      <c r="H700" s="652"/>
      <c r="I700" s="652"/>
      <c r="J700" s="652"/>
      <c r="K700" s="652"/>
      <c r="L700" s="652"/>
      <c r="M700" s="652"/>
      <c r="N700" s="974"/>
      <c r="O700" s="654"/>
      <c r="P700" s="654"/>
      <c r="Q700" s="655"/>
      <c r="R700" s="654"/>
      <c r="S700" s="654"/>
      <c r="T700" s="654"/>
      <c r="U700" s="654"/>
      <c r="V700" s="654"/>
      <c r="W700" s="654"/>
      <c r="X700" s="654"/>
      <c r="Y700" s="654"/>
      <c r="Z700" s="654"/>
      <c r="AA700" s="654"/>
      <c r="AB700" s="654"/>
    </row>
    <row r="701" spans="2:28" ht="16.5" customHeight="1" x14ac:dyDescent="0.35">
      <c r="B701" s="716" t="s">
        <v>510</v>
      </c>
      <c r="C701" s="1255">
        <v>3134</v>
      </c>
      <c r="D701" s="699">
        <v>14140765.240000034</v>
      </c>
      <c r="E701" s="698">
        <v>36.032927713734878</v>
      </c>
      <c r="F701" s="699">
        <v>4512.050172303776</v>
      </c>
      <c r="G701" s="676"/>
      <c r="H701" s="652"/>
      <c r="I701" s="652"/>
      <c r="J701" s="652"/>
      <c r="K701" s="652"/>
      <c r="L701" s="652"/>
      <c r="M701" s="652"/>
      <c r="N701" s="974"/>
      <c r="O701" s="654"/>
      <c r="P701" s="654"/>
      <c r="Q701" s="655"/>
      <c r="R701" s="654"/>
      <c r="S701" s="654"/>
      <c r="T701" s="654"/>
      <c r="U701" s="654"/>
      <c r="V701" s="654"/>
      <c r="W701" s="654"/>
      <c r="X701" s="654"/>
      <c r="Y701" s="654"/>
      <c r="Z701" s="654"/>
      <c r="AA701" s="654"/>
      <c r="AB701" s="654"/>
    </row>
    <row r="702" spans="2:28" ht="16.5" customHeight="1" x14ac:dyDescent="0.35">
      <c r="B702" s="704" t="s">
        <v>1</v>
      </c>
      <c r="C702" s="1256">
        <v>26</v>
      </c>
      <c r="D702" s="1234">
        <v>241385.67</v>
      </c>
      <c r="E702" s="1038">
        <v>0.61508922965766177</v>
      </c>
      <c r="F702" s="1234">
        <v>9284.0642307692306</v>
      </c>
      <c r="G702" s="676"/>
      <c r="H702" s="652"/>
      <c r="I702" s="652"/>
      <c r="J702" s="652"/>
      <c r="K702" s="652"/>
      <c r="L702" s="652"/>
      <c r="M702" s="652"/>
      <c r="N702" s="974"/>
      <c r="O702" s="654"/>
      <c r="P702" s="654"/>
      <c r="Q702" s="655"/>
      <c r="R702" s="654"/>
      <c r="S702" s="654"/>
      <c r="T702" s="654"/>
      <c r="U702" s="654"/>
      <c r="V702" s="654"/>
      <c r="W702" s="654"/>
      <c r="X702" s="654"/>
      <c r="Y702" s="654"/>
      <c r="Z702" s="654"/>
      <c r="AA702" s="654"/>
      <c r="AB702" s="654"/>
    </row>
    <row r="703" spans="2:28" ht="16.5" customHeight="1" x14ac:dyDescent="0.35">
      <c r="B703" s="696" t="s">
        <v>511</v>
      </c>
      <c r="C703" s="1255">
        <v>818</v>
      </c>
      <c r="D703" s="699">
        <v>11410943.229999997</v>
      </c>
      <c r="E703" s="698">
        <v>29.076905356511052</v>
      </c>
      <c r="F703" s="699">
        <v>13949.808349633247</v>
      </c>
      <c r="G703" s="676"/>
      <c r="H703" s="652"/>
      <c r="I703" s="652"/>
      <c r="J703" s="652"/>
      <c r="K703" s="652"/>
      <c r="L703" s="652"/>
      <c r="M703" s="652"/>
      <c r="N703" s="974"/>
      <c r="O703" s="654"/>
      <c r="P703" s="654"/>
      <c r="Q703" s="655"/>
      <c r="R703" s="654"/>
      <c r="S703" s="654"/>
      <c r="T703" s="654"/>
      <c r="U703" s="654"/>
      <c r="V703" s="654"/>
      <c r="W703" s="654"/>
      <c r="X703" s="654"/>
      <c r="Y703" s="654"/>
      <c r="Z703" s="654"/>
      <c r="AA703" s="654"/>
      <c r="AB703" s="654"/>
    </row>
    <row r="704" spans="2:28" ht="16.5" customHeight="1" x14ac:dyDescent="0.35">
      <c r="B704" s="704" t="s">
        <v>2</v>
      </c>
      <c r="C704" s="1257">
        <v>91</v>
      </c>
      <c r="D704" s="706">
        <v>8890672.8200000059</v>
      </c>
      <c r="E704" s="705">
        <v>22.65485393558</v>
      </c>
      <c r="F704" s="706">
        <v>97699.701318681386</v>
      </c>
      <c r="G704" s="676"/>
      <c r="H704" s="652"/>
      <c r="I704" s="652"/>
      <c r="J704" s="652"/>
      <c r="K704" s="652"/>
      <c r="L704" s="652"/>
      <c r="M704" s="652"/>
      <c r="N704" s="974"/>
      <c r="O704" s="654"/>
      <c r="P704" s="654"/>
      <c r="Q704" s="655"/>
      <c r="R704" s="654"/>
      <c r="S704" s="654"/>
      <c r="T704" s="654"/>
      <c r="U704" s="654"/>
      <c r="V704" s="654"/>
      <c r="W704" s="654"/>
      <c r="X704" s="654"/>
      <c r="Y704" s="654"/>
      <c r="Z704" s="654"/>
      <c r="AA704" s="654"/>
      <c r="AB704" s="654"/>
    </row>
    <row r="705" spans="2:28" ht="16.5" customHeight="1" x14ac:dyDescent="0.35">
      <c r="B705" s="696" t="s">
        <v>9</v>
      </c>
      <c r="C705" s="1255">
        <v>957</v>
      </c>
      <c r="D705" s="699">
        <v>3571799.9600000042</v>
      </c>
      <c r="E705" s="698">
        <v>9.1015166140047565</v>
      </c>
      <c r="F705" s="699">
        <v>3732.2883594566397</v>
      </c>
      <c r="G705" s="676"/>
      <c r="H705" s="652"/>
      <c r="I705" s="652"/>
      <c r="J705" s="652"/>
      <c r="K705" s="652"/>
      <c r="L705" s="652"/>
      <c r="M705" s="652"/>
      <c r="N705" s="974"/>
      <c r="O705" s="654"/>
      <c r="P705" s="654"/>
      <c r="Q705" s="655"/>
      <c r="R705" s="654"/>
      <c r="S705" s="654"/>
      <c r="T705" s="654"/>
      <c r="U705" s="654"/>
      <c r="V705" s="654"/>
      <c r="W705" s="654"/>
      <c r="X705" s="654"/>
      <c r="Y705" s="654"/>
      <c r="Z705" s="654"/>
      <c r="AA705" s="654"/>
      <c r="AB705" s="654"/>
    </row>
    <row r="706" spans="2:28" ht="16.5" customHeight="1" x14ac:dyDescent="0.35">
      <c r="B706" s="704" t="s">
        <v>3</v>
      </c>
      <c r="C706" s="1257">
        <v>12</v>
      </c>
      <c r="D706" s="706">
        <v>988441.64999999991</v>
      </c>
      <c r="E706" s="705">
        <v>2.5187071505116605</v>
      </c>
      <c r="F706" s="706">
        <v>82370.137499999997</v>
      </c>
      <c r="G706" s="676"/>
      <c r="H706" s="652"/>
      <c r="I706" s="652"/>
      <c r="J706" s="652"/>
      <c r="K706" s="652"/>
      <c r="L706" s="652"/>
      <c r="M706" s="652"/>
      <c r="N706" s="974"/>
      <c r="O706" s="654"/>
      <c r="P706" s="654"/>
      <c r="Q706" s="655"/>
      <c r="R706" s="654"/>
      <c r="S706" s="654"/>
      <c r="T706" s="654"/>
      <c r="U706" s="654"/>
      <c r="V706" s="654"/>
      <c r="W706" s="654"/>
      <c r="X706" s="654"/>
      <c r="Y706" s="654"/>
      <c r="Z706" s="654"/>
      <c r="AA706" s="654"/>
      <c r="AB706" s="654"/>
    </row>
    <row r="707" spans="2:28" ht="16.5" customHeight="1" x14ac:dyDescent="0.35">
      <c r="B707" s="707" t="s">
        <v>4</v>
      </c>
      <c r="C707" s="1258">
        <v>5038</v>
      </c>
      <c r="D707" s="710">
        <v>39244008.570000038</v>
      </c>
      <c r="E707" s="709">
        <v>100.00000000000001</v>
      </c>
      <c r="F707" s="710">
        <v>7789.6007483128296</v>
      </c>
      <c r="G707" s="676"/>
      <c r="H707" s="652"/>
      <c r="I707" s="652"/>
      <c r="J707" s="652"/>
      <c r="K707" s="652"/>
      <c r="L707" s="652"/>
      <c r="M707" s="652"/>
      <c r="N707" s="974"/>
      <c r="O707" s="654"/>
      <c r="P707" s="654"/>
      <c r="Q707" s="655"/>
      <c r="R707" s="654"/>
      <c r="S707" s="654"/>
      <c r="T707" s="654"/>
      <c r="U707" s="654"/>
      <c r="V707" s="654"/>
      <c r="W707" s="654"/>
      <c r="X707" s="654"/>
      <c r="Y707" s="654"/>
      <c r="Z707" s="654"/>
      <c r="AA707" s="654"/>
      <c r="AB707" s="654"/>
    </row>
    <row r="708" spans="2:28" ht="16.5" customHeight="1" x14ac:dyDescent="0.35">
      <c r="B708" s="1067" t="s">
        <v>12478</v>
      </c>
      <c r="C708" s="676"/>
      <c r="D708" s="676"/>
      <c r="E708" s="676"/>
      <c r="F708" s="1244"/>
      <c r="G708" s="676"/>
      <c r="H708" s="652"/>
      <c r="I708" s="652"/>
      <c r="J708" s="652"/>
      <c r="K708" s="652"/>
      <c r="L708" s="652"/>
      <c r="M708" s="652"/>
      <c r="N708" s="974"/>
      <c r="O708" s="654"/>
      <c r="P708" s="654"/>
      <c r="Q708" s="655"/>
      <c r="R708" s="654"/>
      <c r="S708" s="654"/>
      <c r="T708" s="654"/>
      <c r="U708" s="654"/>
      <c r="V708" s="654"/>
      <c r="W708" s="654"/>
      <c r="X708" s="654"/>
      <c r="Y708" s="654"/>
      <c r="Z708" s="654"/>
      <c r="AA708" s="654"/>
      <c r="AB708" s="654"/>
    </row>
    <row r="709" spans="2:28" ht="16.5" customHeight="1" x14ac:dyDescent="0.35">
      <c r="B709" s="676"/>
      <c r="C709" s="676"/>
      <c r="D709" s="676"/>
      <c r="E709" s="676"/>
      <c r="F709" s="1244"/>
      <c r="G709" s="676"/>
      <c r="H709" s="652"/>
      <c r="I709" s="652"/>
      <c r="J709" s="652"/>
      <c r="K709" s="652"/>
      <c r="L709" s="652"/>
      <c r="M709" s="652"/>
      <c r="N709" s="974"/>
      <c r="O709" s="654"/>
      <c r="P709" s="654"/>
      <c r="Q709" s="655"/>
      <c r="R709" s="654"/>
      <c r="S709" s="654"/>
      <c r="T709" s="654"/>
      <c r="U709" s="654"/>
      <c r="V709" s="654"/>
      <c r="W709" s="654"/>
      <c r="X709" s="654"/>
      <c r="Y709" s="654"/>
      <c r="Z709" s="654"/>
      <c r="AA709" s="654"/>
      <c r="AB709" s="654"/>
    </row>
    <row r="710" spans="2:28" ht="16.5" customHeight="1" x14ac:dyDescent="0.35">
      <c r="B710" s="676"/>
      <c r="C710" s="676"/>
      <c r="D710" s="676"/>
      <c r="E710" s="676"/>
      <c r="F710" s="1244"/>
      <c r="G710" s="676"/>
      <c r="H710" s="652"/>
      <c r="I710" s="652"/>
      <c r="J710" s="652"/>
      <c r="K710" s="652"/>
      <c r="L710" s="652"/>
      <c r="M710" s="652"/>
      <c r="N710" s="974"/>
      <c r="O710" s="654"/>
      <c r="P710" s="654"/>
      <c r="Q710" s="655"/>
      <c r="R710" s="654"/>
      <c r="S710" s="654"/>
      <c r="T710" s="654"/>
      <c r="U710" s="654"/>
      <c r="V710" s="654"/>
      <c r="W710" s="654"/>
      <c r="X710" s="654"/>
      <c r="Y710" s="654"/>
      <c r="Z710" s="654"/>
      <c r="AA710" s="654"/>
      <c r="AB710" s="654"/>
    </row>
    <row r="711" spans="2:28" ht="16.5" customHeight="1" x14ac:dyDescent="0.35">
      <c r="B711" s="676"/>
      <c r="C711" s="676"/>
      <c r="D711" s="676"/>
      <c r="E711" s="676"/>
      <c r="F711" s="1244"/>
      <c r="G711" s="676"/>
      <c r="H711" s="652"/>
      <c r="I711" s="652"/>
      <c r="J711" s="652"/>
      <c r="K711" s="652"/>
      <c r="L711" s="652"/>
      <c r="M711" s="652"/>
      <c r="N711" s="974"/>
      <c r="O711" s="654"/>
      <c r="P711" s="654"/>
      <c r="Q711" s="655"/>
      <c r="R711" s="654"/>
      <c r="S711" s="654"/>
      <c r="T711" s="654"/>
      <c r="U711" s="654"/>
      <c r="V711" s="654"/>
      <c r="W711" s="654"/>
      <c r="X711" s="654"/>
      <c r="Y711" s="654"/>
      <c r="Z711" s="654"/>
      <c r="AA711" s="654"/>
      <c r="AB711" s="654"/>
    </row>
    <row r="712" spans="2:28" ht="16.5" customHeight="1" x14ac:dyDescent="0.35">
      <c r="B712" s="1424" t="s">
        <v>639</v>
      </c>
      <c r="C712" s="1425"/>
      <c r="D712" s="1425"/>
      <c r="E712" s="1425"/>
      <c r="F712" s="1425"/>
      <c r="G712" s="676"/>
      <c r="H712" s="652"/>
      <c r="I712" s="652"/>
      <c r="J712" s="652"/>
      <c r="K712" s="652"/>
      <c r="L712" s="652"/>
      <c r="M712" s="652"/>
      <c r="N712" s="974"/>
      <c r="O712" s="654"/>
      <c r="P712" s="654"/>
      <c r="Q712" s="655"/>
      <c r="R712" s="654"/>
      <c r="S712" s="654"/>
      <c r="T712" s="654"/>
      <c r="U712" s="654"/>
      <c r="V712" s="654"/>
      <c r="W712" s="654"/>
      <c r="X712" s="654"/>
      <c r="Y712" s="654"/>
      <c r="Z712" s="654"/>
      <c r="AA712" s="654"/>
      <c r="AB712" s="654"/>
    </row>
    <row r="713" spans="2:28" ht="16.5" customHeight="1" x14ac:dyDescent="0.35">
      <c r="B713" s="1427" t="s">
        <v>513</v>
      </c>
      <c r="C713" s="1425"/>
      <c r="D713" s="1425"/>
      <c r="E713" s="1425"/>
      <c r="F713" s="1425"/>
      <c r="G713" s="676"/>
      <c r="H713" s="652"/>
      <c r="I713" s="652"/>
      <c r="J713" s="652"/>
      <c r="K713" s="652"/>
      <c r="L713" s="652"/>
      <c r="M713" s="652"/>
      <c r="N713" s="974"/>
      <c r="O713" s="654"/>
      <c r="P713" s="654"/>
      <c r="Q713" s="655"/>
      <c r="R713" s="654"/>
      <c r="S713" s="654"/>
      <c r="T713" s="654"/>
      <c r="U713" s="654"/>
      <c r="V713" s="654"/>
      <c r="W713" s="654"/>
      <c r="X713" s="654"/>
      <c r="Y713" s="654"/>
      <c r="Z713" s="654"/>
      <c r="AA713" s="654"/>
      <c r="AB713" s="654"/>
    </row>
    <row r="714" spans="2:28" ht="16.5" customHeight="1" x14ac:dyDescent="0.35">
      <c r="B714" s="759" t="s">
        <v>12546</v>
      </c>
      <c r="C714" s="722"/>
      <c r="D714" s="722"/>
      <c r="E714" s="722"/>
      <c r="F714" s="1231"/>
      <c r="G714" s="676"/>
      <c r="H714" s="652"/>
      <c r="I714" s="652"/>
      <c r="J714" s="652"/>
      <c r="K714" s="652"/>
      <c r="L714" s="652"/>
      <c r="M714" s="652"/>
      <c r="N714" s="974"/>
      <c r="O714" s="654"/>
      <c r="P714" s="654"/>
      <c r="Q714" s="655"/>
      <c r="R714" s="654"/>
      <c r="S714" s="654"/>
      <c r="T714" s="654"/>
      <c r="U714" s="654"/>
      <c r="V714" s="654"/>
      <c r="W714" s="654"/>
      <c r="X714" s="654"/>
      <c r="Y714" s="654"/>
      <c r="Z714" s="654"/>
      <c r="AA714" s="654"/>
      <c r="AB714" s="654"/>
    </row>
    <row r="715" spans="2:28" ht="16.5" customHeight="1" x14ac:dyDescent="0.35">
      <c r="B715" s="765" t="s">
        <v>7</v>
      </c>
      <c r="C715" s="228" t="s">
        <v>12477</v>
      </c>
      <c r="D715" s="760" t="s">
        <v>109</v>
      </c>
      <c r="E715" s="760" t="s">
        <v>8</v>
      </c>
      <c r="F715" s="1243" t="s">
        <v>110</v>
      </c>
      <c r="G715" s="676"/>
      <c r="H715" s="652"/>
      <c r="I715" s="652"/>
      <c r="J715" s="652"/>
      <c r="K715" s="652"/>
      <c r="L715" s="652"/>
      <c r="M715" s="652"/>
      <c r="N715" s="974"/>
      <c r="O715" s="654"/>
      <c r="P715" s="654"/>
      <c r="Q715" s="655"/>
      <c r="R715" s="654"/>
      <c r="S715" s="654"/>
      <c r="T715" s="654"/>
      <c r="U715" s="654"/>
      <c r="V715" s="654"/>
      <c r="W715" s="654"/>
      <c r="X715" s="654"/>
      <c r="Y715" s="654"/>
      <c r="Z715" s="654"/>
      <c r="AA715" s="654"/>
      <c r="AB715" s="654"/>
    </row>
    <row r="716" spans="2:28" ht="16.5" customHeight="1" x14ac:dyDescent="0.35">
      <c r="B716" s="716" t="s">
        <v>510</v>
      </c>
      <c r="C716" s="1255">
        <v>4965</v>
      </c>
      <c r="D716" s="699">
        <v>40177851.579999857</v>
      </c>
      <c r="E716" s="698">
        <v>36.544125026251983</v>
      </c>
      <c r="F716" s="699">
        <v>7851.6949637389343</v>
      </c>
      <c r="G716" s="676"/>
      <c r="H716" s="652"/>
      <c r="I716" s="652"/>
      <c r="J716" s="652"/>
      <c r="K716" s="652"/>
      <c r="L716" s="652"/>
      <c r="M716" s="652"/>
      <c r="N716" s="974"/>
      <c r="O716" s="654"/>
      <c r="P716" s="654"/>
      <c r="Q716" s="655"/>
      <c r="R716" s="654"/>
      <c r="S716" s="654"/>
      <c r="T716" s="654"/>
      <c r="U716" s="654"/>
      <c r="V716" s="654"/>
      <c r="W716" s="654"/>
      <c r="X716" s="654"/>
      <c r="Y716" s="654"/>
      <c r="Z716" s="654"/>
      <c r="AA716" s="654"/>
      <c r="AB716" s="654"/>
    </row>
    <row r="717" spans="2:28" ht="16.5" customHeight="1" x14ac:dyDescent="0.35">
      <c r="B717" s="704" t="s">
        <v>1</v>
      </c>
      <c r="C717" s="1256">
        <v>63</v>
      </c>
      <c r="D717" s="1234">
        <v>1602365.2500000005</v>
      </c>
      <c r="E717" s="1038">
        <v>1.4600515725821321</v>
      </c>
      <c r="F717" s="1234">
        <v>24717.541428571429</v>
      </c>
      <c r="G717" s="676"/>
      <c r="H717" s="652"/>
      <c r="I717" s="652"/>
      <c r="J717" s="652"/>
      <c r="K717" s="652"/>
      <c r="L717" s="652"/>
      <c r="M717" s="652"/>
      <c r="N717" s="974"/>
      <c r="O717" s="654"/>
      <c r="P717" s="654"/>
      <c r="Q717" s="655"/>
      <c r="R717" s="654"/>
      <c r="S717" s="654"/>
      <c r="T717" s="654"/>
      <c r="U717" s="654"/>
      <c r="V717" s="654"/>
      <c r="W717" s="654"/>
      <c r="X717" s="654"/>
      <c r="Y717" s="654"/>
      <c r="Z717" s="654"/>
      <c r="AA717" s="654"/>
      <c r="AB717" s="654"/>
    </row>
    <row r="718" spans="2:28" ht="16.5" customHeight="1" x14ac:dyDescent="0.35">
      <c r="B718" s="696" t="s">
        <v>511</v>
      </c>
      <c r="C718" s="1255">
        <v>1031</v>
      </c>
      <c r="D718" s="699">
        <v>31967354.719999958</v>
      </c>
      <c r="E718" s="698">
        <v>29.388775953169155</v>
      </c>
      <c r="F718" s="699">
        <v>30401.881125121232</v>
      </c>
      <c r="G718" s="676"/>
      <c r="H718" s="652"/>
      <c r="I718" s="652"/>
      <c r="J718" s="652"/>
      <c r="K718" s="652"/>
      <c r="L718" s="652"/>
      <c r="M718" s="652"/>
      <c r="N718" s="974"/>
      <c r="O718" s="654"/>
      <c r="P718" s="654"/>
      <c r="Q718" s="655"/>
      <c r="R718" s="654"/>
      <c r="S718" s="654"/>
      <c r="T718" s="654"/>
      <c r="U718" s="654"/>
      <c r="V718" s="654"/>
      <c r="W718" s="654"/>
      <c r="X718" s="654"/>
      <c r="Y718" s="654"/>
      <c r="Z718" s="654"/>
      <c r="AA718" s="654"/>
      <c r="AB718" s="654"/>
    </row>
    <row r="719" spans="2:28" ht="16.5" customHeight="1" x14ac:dyDescent="0.35">
      <c r="B719" s="704" t="s">
        <v>2</v>
      </c>
      <c r="C719" s="1257">
        <v>192</v>
      </c>
      <c r="D719" s="706">
        <v>26084680.640000001</v>
      </c>
      <c r="E719" s="705">
        <v>23.42804045701082</v>
      </c>
      <c r="F719" s="706">
        <v>130140.46687499997</v>
      </c>
      <c r="G719" s="676"/>
      <c r="H719" s="652"/>
      <c r="I719" s="652"/>
      <c r="J719" s="652"/>
      <c r="K719" s="652"/>
      <c r="L719" s="652"/>
      <c r="M719" s="652"/>
      <c r="N719" s="974"/>
      <c r="O719" s="654"/>
      <c r="P719" s="654"/>
      <c r="Q719" s="655"/>
      <c r="R719" s="654"/>
      <c r="S719" s="654"/>
      <c r="T719" s="654"/>
      <c r="U719" s="654"/>
      <c r="V719" s="654"/>
      <c r="W719" s="654"/>
      <c r="X719" s="654"/>
      <c r="Y719" s="654"/>
      <c r="Z719" s="654"/>
      <c r="AA719" s="654"/>
      <c r="AB719" s="654"/>
    </row>
    <row r="720" spans="2:28" ht="16.5" customHeight="1" x14ac:dyDescent="0.35">
      <c r="B720" s="696" t="s">
        <v>9</v>
      </c>
      <c r="C720" s="1255">
        <v>1623</v>
      </c>
      <c r="D720" s="699">
        <v>7550706.9699999923</v>
      </c>
      <c r="E720" s="698">
        <v>6.8877955097685035</v>
      </c>
      <c r="F720" s="699">
        <v>4526.2584534812058</v>
      </c>
      <c r="G720" s="676"/>
      <c r="H720" s="652"/>
      <c r="I720" s="652"/>
      <c r="J720" s="652"/>
      <c r="K720" s="652"/>
      <c r="L720" s="652"/>
      <c r="M720" s="652"/>
      <c r="N720" s="974"/>
      <c r="O720" s="654"/>
      <c r="P720" s="654"/>
      <c r="Q720" s="655"/>
      <c r="R720" s="654"/>
      <c r="S720" s="654"/>
      <c r="T720" s="654"/>
      <c r="U720" s="654"/>
      <c r="V720" s="654"/>
      <c r="W720" s="654"/>
      <c r="X720" s="654"/>
      <c r="Y720" s="654"/>
      <c r="Z720" s="654"/>
      <c r="AA720" s="654"/>
      <c r="AB720" s="654"/>
    </row>
    <row r="721" spans="2:28" ht="16.5" customHeight="1" x14ac:dyDescent="0.35">
      <c r="B721" s="704" t="s">
        <v>3</v>
      </c>
      <c r="C721" s="1257">
        <v>7</v>
      </c>
      <c r="D721" s="706">
        <v>2514539.7499999995</v>
      </c>
      <c r="E721" s="705">
        <v>2.2912114812174185</v>
      </c>
      <c r="F721" s="706">
        <v>349095.91000000003</v>
      </c>
      <c r="G721" s="676"/>
      <c r="H721" s="652"/>
      <c r="I721" s="652"/>
      <c r="J721" s="652"/>
      <c r="K721" s="652"/>
      <c r="L721" s="652"/>
      <c r="M721" s="652"/>
      <c r="N721" s="974"/>
      <c r="O721" s="654"/>
      <c r="P721" s="654"/>
      <c r="Q721" s="655"/>
      <c r="R721" s="654"/>
      <c r="S721" s="654"/>
      <c r="T721" s="654"/>
      <c r="U721" s="654"/>
      <c r="V721" s="654"/>
      <c r="W721" s="654"/>
      <c r="X721" s="654"/>
      <c r="Y721" s="654"/>
      <c r="Z721" s="654"/>
      <c r="AA721" s="654"/>
      <c r="AB721" s="654"/>
    </row>
    <row r="722" spans="2:28" ht="16.5" customHeight="1" x14ac:dyDescent="0.35">
      <c r="B722" s="707" t="s">
        <v>4</v>
      </c>
      <c r="C722" s="1258">
        <v>7880</v>
      </c>
      <c r="D722" s="710">
        <v>106654116.83000004</v>
      </c>
      <c r="E722" s="709">
        <v>100.00000000000001</v>
      </c>
      <c r="F722" s="710">
        <v>13534.786399746199</v>
      </c>
      <c r="G722" s="676"/>
      <c r="H722" s="652"/>
      <c r="I722" s="652"/>
      <c r="J722" s="652"/>
      <c r="K722" s="652"/>
      <c r="L722" s="652"/>
      <c r="M722" s="652"/>
      <c r="N722" s="974"/>
      <c r="O722" s="654"/>
      <c r="P722" s="654"/>
      <c r="Q722" s="655"/>
      <c r="R722" s="654"/>
      <c r="S722" s="654"/>
      <c r="T722" s="654"/>
      <c r="U722" s="654"/>
      <c r="V722" s="654"/>
      <c r="W722" s="654"/>
      <c r="X722" s="654"/>
      <c r="Y722" s="654"/>
      <c r="Z722" s="654"/>
      <c r="AA722" s="654"/>
      <c r="AB722" s="654"/>
    </row>
    <row r="723" spans="2:28" ht="16.5" customHeight="1" x14ac:dyDescent="0.35">
      <c r="B723" s="1067" t="s">
        <v>12478</v>
      </c>
      <c r="C723" s="676"/>
      <c r="D723" s="676"/>
      <c r="E723" s="676"/>
      <c r="F723" s="1244"/>
      <c r="G723" s="676"/>
      <c r="H723" s="652"/>
      <c r="I723" s="652"/>
      <c r="J723" s="652"/>
      <c r="K723" s="652"/>
      <c r="L723" s="652"/>
      <c r="M723" s="652"/>
      <c r="N723" s="974"/>
      <c r="O723" s="654"/>
      <c r="P723" s="654"/>
      <c r="Q723" s="655"/>
      <c r="R723" s="654"/>
      <c r="S723" s="654"/>
      <c r="T723" s="654"/>
      <c r="U723" s="654"/>
      <c r="V723" s="654"/>
      <c r="W723" s="654"/>
      <c r="X723" s="654"/>
      <c r="Y723" s="654"/>
      <c r="Z723" s="654"/>
      <c r="AA723" s="654"/>
      <c r="AB723" s="654"/>
    </row>
    <row r="724" spans="2:28" ht="16.5" customHeight="1" x14ac:dyDescent="0.35">
      <c r="B724" s="242"/>
      <c r="C724" s="676"/>
      <c r="D724" s="676"/>
      <c r="E724" s="676"/>
      <c r="F724" s="1244"/>
      <c r="G724" s="676"/>
      <c r="H724" s="652"/>
      <c r="I724" s="652"/>
      <c r="J724" s="652"/>
      <c r="K724" s="652"/>
      <c r="L724" s="652"/>
      <c r="M724" s="652"/>
      <c r="N724" s="974"/>
      <c r="O724" s="654"/>
      <c r="P724" s="654"/>
      <c r="Q724" s="655"/>
      <c r="R724" s="654"/>
      <c r="S724" s="654"/>
      <c r="T724" s="654"/>
      <c r="U724" s="654"/>
      <c r="V724" s="654"/>
      <c r="W724" s="654"/>
      <c r="X724" s="654"/>
      <c r="Y724" s="654"/>
      <c r="Z724" s="654"/>
      <c r="AA724" s="654"/>
      <c r="AB724" s="654"/>
    </row>
    <row r="725" spans="2:28" ht="16.5" customHeight="1" x14ac:dyDescent="0.35">
      <c r="B725" s="676"/>
      <c r="C725" s="676"/>
      <c r="D725" s="676"/>
      <c r="E725" s="676"/>
      <c r="F725" s="1244"/>
      <c r="G725" s="676"/>
      <c r="H725" s="652"/>
      <c r="I725" s="652"/>
      <c r="J725" s="652"/>
      <c r="K725" s="652"/>
      <c r="L725" s="652"/>
      <c r="M725" s="652"/>
      <c r="N725" s="974"/>
      <c r="O725" s="654"/>
      <c r="P725" s="654"/>
      <c r="Q725" s="655"/>
      <c r="R725" s="654"/>
      <c r="S725" s="654"/>
      <c r="T725" s="654"/>
      <c r="U725" s="654"/>
      <c r="V725" s="654"/>
      <c r="W725" s="654"/>
      <c r="X725" s="654"/>
      <c r="Y725" s="654"/>
      <c r="Z725" s="654"/>
      <c r="AA725" s="654"/>
      <c r="AB725" s="654"/>
    </row>
    <row r="726" spans="2:28" ht="16.5" customHeight="1" x14ac:dyDescent="0.35">
      <c r="B726" s="676"/>
      <c r="C726" s="676"/>
      <c r="D726" s="676"/>
      <c r="E726" s="676"/>
      <c r="F726" s="1244"/>
      <c r="G726" s="676"/>
      <c r="H726" s="652"/>
      <c r="I726" s="652"/>
      <c r="J726" s="652"/>
      <c r="K726" s="652"/>
      <c r="L726" s="652"/>
      <c r="M726" s="652"/>
      <c r="N726" s="974"/>
      <c r="O726" s="654"/>
      <c r="P726" s="654"/>
      <c r="Q726" s="655"/>
      <c r="R726" s="654"/>
      <c r="S726" s="654"/>
      <c r="T726" s="654"/>
      <c r="U726" s="654"/>
      <c r="V726" s="654"/>
      <c r="W726" s="654"/>
      <c r="X726" s="654"/>
      <c r="Y726" s="654"/>
      <c r="Z726" s="654"/>
      <c r="AA726" s="654"/>
      <c r="AB726" s="654"/>
    </row>
    <row r="727" spans="2:28" ht="16.5" customHeight="1" x14ac:dyDescent="0.35">
      <c r="B727" s="1424" t="s">
        <v>642</v>
      </c>
      <c r="C727" s="1425"/>
      <c r="D727" s="1425"/>
      <c r="E727" s="1425"/>
      <c r="F727" s="1425"/>
      <c r="G727" s="676"/>
      <c r="H727" s="652"/>
      <c r="I727" s="652"/>
      <c r="J727" s="652"/>
      <c r="K727" s="652"/>
      <c r="L727" s="652"/>
      <c r="M727" s="652"/>
      <c r="N727" s="974"/>
      <c r="O727" s="654"/>
      <c r="P727" s="654"/>
      <c r="Q727" s="655"/>
      <c r="R727" s="654"/>
      <c r="S727" s="654"/>
      <c r="T727" s="654"/>
      <c r="U727" s="654"/>
      <c r="V727" s="654"/>
      <c r="W727" s="654"/>
      <c r="X727" s="654"/>
      <c r="Y727" s="654"/>
      <c r="Z727" s="654"/>
      <c r="AA727" s="654"/>
      <c r="AB727" s="654"/>
    </row>
    <row r="728" spans="2:28" ht="16.5" customHeight="1" x14ac:dyDescent="0.35">
      <c r="B728" s="1427" t="s">
        <v>641</v>
      </c>
      <c r="C728" s="1425"/>
      <c r="D728" s="1425"/>
      <c r="E728" s="1425"/>
      <c r="F728" s="1425"/>
      <c r="G728" s="676"/>
      <c r="H728" s="652"/>
      <c r="I728" s="652"/>
      <c r="J728" s="652"/>
      <c r="K728" s="652"/>
      <c r="L728" s="652"/>
      <c r="M728" s="652"/>
      <c r="N728" s="974"/>
      <c r="O728" s="654"/>
      <c r="P728" s="654"/>
      <c r="Q728" s="655"/>
      <c r="R728" s="654"/>
      <c r="S728" s="654"/>
      <c r="T728" s="654"/>
      <c r="U728" s="654"/>
      <c r="V728" s="654"/>
      <c r="W728" s="654"/>
      <c r="X728" s="654"/>
      <c r="Y728" s="654"/>
      <c r="Z728" s="654"/>
      <c r="AA728" s="654"/>
      <c r="AB728" s="654"/>
    </row>
    <row r="729" spans="2:28" ht="16.5" customHeight="1" x14ac:dyDescent="0.35">
      <c r="B729" s="759" t="s">
        <v>12546</v>
      </c>
      <c r="C729" s="722"/>
      <c r="D729" s="722"/>
      <c r="E729" s="722"/>
      <c r="F729" s="1231"/>
      <c r="G729" s="676"/>
      <c r="H729" s="652"/>
      <c r="I729" s="652"/>
      <c r="J729" s="652"/>
      <c r="K729" s="652"/>
      <c r="L729" s="652"/>
      <c r="M729" s="652"/>
      <c r="N729" s="974"/>
      <c r="O729" s="654"/>
      <c r="P729" s="654"/>
      <c r="Q729" s="655"/>
      <c r="R729" s="654"/>
      <c r="S729" s="654"/>
      <c r="T729" s="654"/>
      <c r="U729" s="654"/>
      <c r="V729" s="654"/>
      <c r="W729" s="654"/>
      <c r="X729" s="654"/>
      <c r="Y729" s="654"/>
      <c r="Z729" s="654"/>
      <c r="AA729" s="654"/>
      <c r="AB729" s="654"/>
    </row>
    <row r="730" spans="2:28" ht="16.5" customHeight="1" x14ac:dyDescent="0.35">
      <c r="B730" s="765" t="s">
        <v>7</v>
      </c>
      <c r="C730" s="228" t="s">
        <v>12477</v>
      </c>
      <c r="D730" s="760" t="s">
        <v>109</v>
      </c>
      <c r="E730" s="760" t="s">
        <v>8</v>
      </c>
      <c r="F730" s="1243" t="s">
        <v>110</v>
      </c>
      <c r="G730" s="676"/>
      <c r="H730" s="652"/>
      <c r="I730" s="652"/>
      <c r="J730" s="652"/>
      <c r="K730" s="652"/>
      <c r="L730" s="652"/>
      <c r="M730" s="652"/>
      <c r="N730" s="974"/>
      <c r="O730" s="654"/>
      <c r="P730" s="654"/>
      <c r="Q730" s="655"/>
      <c r="R730" s="654"/>
      <c r="S730" s="654"/>
      <c r="T730" s="654"/>
      <c r="U730" s="654"/>
      <c r="V730" s="654"/>
      <c r="W730" s="654"/>
      <c r="X730" s="654"/>
      <c r="Y730" s="654"/>
      <c r="Z730" s="654"/>
      <c r="AA730" s="654"/>
      <c r="AB730" s="654"/>
    </row>
    <row r="731" spans="2:28" ht="16.5" customHeight="1" x14ac:dyDescent="0.35">
      <c r="B731" s="716" t="s">
        <v>510</v>
      </c>
      <c r="C731" s="1255">
        <v>8575</v>
      </c>
      <c r="D731" s="699">
        <v>228475334.52999991</v>
      </c>
      <c r="E731" s="698">
        <v>80.742115822197761</v>
      </c>
      <c r="F731" s="699">
        <v>26644.353881049552</v>
      </c>
      <c r="G731" s="676"/>
      <c r="H731" s="652"/>
      <c r="I731" s="652"/>
      <c r="J731" s="652"/>
      <c r="K731" s="652"/>
      <c r="L731" s="652"/>
      <c r="M731" s="652"/>
      <c r="N731" s="974"/>
      <c r="O731" s="654"/>
      <c r="P731" s="654"/>
      <c r="Q731" s="655"/>
      <c r="R731" s="654"/>
      <c r="S731" s="654"/>
      <c r="T731" s="654"/>
      <c r="U731" s="654"/>
      <c r="V731" s="654"/>
      <c r="W731" s="654"/>
      <c r="X731" s="654"/>
      <c r="Y731" s="654"/>
      <c r="Z731" s="654"/>
      <c r="AA731" s="654"/>
      <c r="AB731" s="654"/>
    </row>
    <row r="732" spans="2:28" ht="16.5" customHeight="1" x14ac:dyDescent="0.35">
      <c r="B732" s="704" t="s">
        <v>1</v>
      </c>
      <c r="C732" s="1256">
        <v>22</v>
      </c>
      <c r="D732" s="1234">
        <v>218768.12</v>
      </c>
      <c r="E732" s="1038">
        <v>7.7311631557870047E-2</v>
      </c>
      <c r="F732" s="1234">
        <v>9944.005454545455</v>
      </c>
      <c r="G732" s="676"/>
      <c r="H732" s="652"/>
      <c r="I732" s="652"/>
      <c r="J732" s="652"/>
      <c r="K732" s="652"/>
      <c r="L732" s="652"/>
      <c r="M732" s="652"/>
      <c r="N732" s="974"/>
      <c r="O732" s="654"/>
      <c r="P732" s="654"/>
      <c r="Q732" s="655"/>
      <c r="R732" s="654"/>
      <c r="S732" s="654"/>
      <c r="T732" s="654"/>
      <c r="U732" s="654"/>
      <c r="V732" s="654"/>
      <c r="W732" s="654"/>
      <c r="X732" s="654"/>
      <c r="Y732" s="654"/>
      <c r="Z732" s="654"/>
      <c r="AA732" s="654"/>
      <c r="AB732" s="654"/>
    </row>
    <row r="733" spans="2:28" ht="16.5" customHeight="1" x14ac:dyDescent="0.35">
      <c r="B733" s="696" t="s">
        <v>511</v>
      </c>
      <c r="C733" s="1255">
        <v>651</v>
      </c>
      <c r="D733" s="699">
        <v>35334380.370000005</v>
      </c>
      <c r="E733" s="698">
        <v>12.487004946109497</v>
      </c>
      <c r="F733" s="699">
        <v>54277.081981566829</v>
      </c>
      <c r="G733" s="676"/>
      <c r="H733" s="652"/>
      <c r="I733" s="652"/>
      <c r="J733" s="652"/>
      <c r="K733" s="652"/>
      <c r="L733" s="652"/>
      <c r="M733" s="652"/>
      <c r="N733" s="974"/>
      <c r="O733" s="654"/>
      <c r="P733" s="654"/>
      <c r="Q733" s="655"/>
      <c r="R733" s="654"/>
      <c r="S733" s="654"/>
      <c r="T733" s="654"/>
      <c r="U733" s="654"/>
      <c r="V733" s="654"/>
      <c r="W733" s="654"/>
      <c r="X733" s="654"/>
      <c r="Y733" s="654"/>
      <c r="Z733" s="654"/>
      <c r="AA733" s="654"/>
      <c r="AB733" s="654"/>
    </row>
    <row r="734" spans="2:28" ht="16.5" customHeight="1" x14ac:dyDescent="0.35">
      <c r="B734" s="704" t="s">
        <v>2</v>
      </c>
      <c r="C734" s="1257">
        <v>64</v>
      </c>
      <c r="D734" s="706">
        <v>16987329.899999987</v>
      </c>
      <c r="E734" s="705">
        <v>6.0032430245356974</v>
      </c>
      <c r="F734" s="706">
        <v>265427.0296874998</v>
      </c>
      <c r="G734" s="676"/>
      <c r="H734" s="652"/>
      <c r="I734" s="652"/>
      <c r="J734" s="652"/>
      <c r="K734" s="652"/>
      <c r="L734" s="652"/>
      <c r="M734" s="652"/>
      <c r="N734" s="974"/>
      <c r="O734" s="654"/>
      <c r="P734" s="654"/>
      <c r="Q734" s="655"/>
      <c r="R734" s="654"/>
      <c r="S734" s="654"/>
      <c r="T734" s="654"/>
      <c r="U734" s="654"/>
      <c r="V734" s="654"/>
      <c r="W734" s="654"/>
      <c r="X734" s="654"/>
      <c r="Y734" s="654"/>
      <c r="Z734" s="654"/>
      <c r="AA734" s="654"/>
      <c r="AB734" s="654"/>
    </row>
    <row r="735" spans="2:28" ht="16.5" customHeight="1" x14ac:dyDescent="0.35">
      <c r="B735" s="696" t="s">
        <v>9</v>
      </c>
      <c r="C735" s="1255">
        <v>1479</v>
      </c>
      <c r="D735" s="699">
        <v>1953406.0599999982</v>
      </c>
      <c r="E735" s="698">
        <v>0.69032457559917981</v>
      </c>
      <c r="F735" s="699">
        <v>1320.7613657876932</v>
      </c>
      <c r="G735" s="676"/>
      <c r="H735" s="652"/>
      <c r="I735" s="652"/>
      <c r="J735" s="652"/>
      <c r="K735" s="652"/>
      <c r="L735" s="652"/>
      <c r="M735" s="652"/>
      <c r="N735" s="974"/>
      <c r="O735" s="654"/>
      <c r="P735" s="654"/>
      <c r="Q735" s="655"/>
      <c r="R735" s="654"/>
      <c r="S735" s="654"/>
      <c r="T735" s="654"/>
      <c r="U735" s="654"/>
      <c r="V735" s="654"/>
      <c r="W735" s="654"/>
      <c r="X735" s="654"/>
      <c r="Y735" s="654"/>
      <c r="Z735" s="654"/>
      <c r="AA735" s="654"/>
      <c r="AB735" s="654"/>
    </row>
    <row r="736" spans="2:28" ht="16.5" customHeight="1" x14ac:dyDescent="0.35">
      <c r="B736" s="704" t="s">
        <v>3</v>
      </c>
      <c r="C736" s="1257">
        <v>0</v>
      </c>
      <c r="D736" s="706">
        <v>0</v>
      </c>
      <c r="E736" s="705">
        <v>0</v>
      </c>
      <c r="F736" s="706">
        <v>0</v>
      </c>
      <c r="G736" s="676"/>
      <c r="H736" s="652"/>
      <c r="I736" s="652"/>
      <c r="J736" s="652"/>
      <c r="K736" s="652"/>
      <c r="L736" s="652"/>
      <c r="M736" s="652"/>
      <c r="N736" s="974"/>
      <c r="O736" s="654"/>
      <c r="P736" s="654"/>
      <c r="Q736" s="655"/>
      <c r="R736" s="654"/>
      <c r="S736" s="654"/>
      <c r="T736" s="654"/>
      <c r="U736" s="654"/>
      <c r="V736" s="654"/>
      <c r="W736" s="654"/>
      <c r="X736" s="654"/>
      <c r="Y736" s="654"/>
      <c r="Z736" s="654"/>
      <c r="AA736" s="654"/>
      <c r="AB736" s="654"/>
    </row>
    <row r="737" spans="2:28" ht="16.5" customHeight="1" x14ac:dyDescent="0.35">
      <c r="B737" s="707" t="s">
        <v>4</v>
      </c>
      <c r="C737" s="1258">
        <v>10791</v>
      </c>
      <c r="D737" s="710">
        <v>282969218.9799999</v>
      </c>
      <c r="E737" s="709">
        <v>100</v>
      </c>
      <c r="F737" s="710">
        <v>26222.705864146039</v>
      </c>
      <c r="G737" s="676"/>
      <c r="H737" s="652"/>
      <c r="I737" s="652"/>
      <c r="J737" s="652"/>
      <c r="K737" s="652"/>
      <c r="L737" s="652"/>
      <c r="M737" s="652"/>
      <c r="N737" s="974"/>
      <c r="O737" s="654"/>
      <c r="P737" s="654"/>
      <c r="Q737" s="655"/>
      <c r="R737" s="654"/>
      <c r="S737" s="654"/>
      <c r="T737" s="654"/>
      <c r="U737" s="654"/>
      <c r="V737" s="654"/>
      <c r="W737" s="654"/>
      <c r="X737" s="654"/>
      <c r="Y737" s="654"/>
      <c r="Z737" s="654"/>
      <c r="AA737" s="654"/>
      <c r="AB737" s="654"/>
    </row>
    <row r="738" spans="2:28" ht="16.5" customHeight="1" x14ac:dyDescent="0.35">
      <c r="B738" s="1067" t="s">
        <v>12478</v>
      </c>
      <c r="C738" s="676"/>
      <c r="D738" s="676"/>
      <c r="E738" s="676"/>
      <c r="F738" s="1244"/>
      <c r="G738" s="676"/>
      <c r="H738" s="652"/>
      <c r="I738" s="652"/>
      <c r="J738" s="652"/>
      <c r="K738" s="652"/>
      <c r="L738" s="652"/>
      <c r="M738" s="652"/>
      <c r="N738" s="974"/>
      <c r="O738" s="654"/>
      <c r="P738" s="654"/>
      <c r="Q738" s="655"/>
      <c r="R738" s="654"/>
      <c r="S738" s="654"/>
      <c r="T738" s="654"/>
      <c r="U738" s="654"/>
      <c r="V738" s="654"/>
      <c r="W738" s="654"/>
      <c r="X738" s="654"/>
      <c r="Y738" s="654"/>
      <c r="Z738" s="654"/>
      <c r="AA738" s="654"/>
      <c r="AB738" s="654"/>
    </row>
    <row r="739" spans="2:28" ht="16.5" customHeight="1" x14ac:dyDescent="0.35">
      <c r="B739" s="676"/>
      <c r="C739" s="676"/>
      <c r="D739" s="676"/>
      <c r="E739" s="676"/>
      <c r="F739" s="1244"/>
      <c r="G739" s="676"/>
      <c r="H739" s="652"/>
      <c r="I739" s="652"/>
      <c r="J739" s="652"/>
      <c r="K739" s="652"/>
      <c r="L739" s="652"/>
      <c r="M739" s="652"/>
      <c r="N739" s="974"/>
      <c r="O739" s="654"/>
      <c r="P739" s="654"/>
      <c r="Q739" s="655"/>
      <c r="R739" s="654"/>
      <c r="S739" s="654"/>
      <c r="T739" s="654"/>
      <c r="U739" s="654"/>
      <c r="V739" s="654"/>
      <c r="W739" s="654"/>
      <c r="X739" s="654"/>
      <c r="Y739" s="654"/>
      <c r="Z739" s="654"/>
      <c r="AA739" s="654"/>
      <c r="AB739" s="654"/>
    </row>
    <row r="740" spans="2:28" ht="16.5" customHeight="1" x14ac:dyDescent="0.35">
      <c r="B740" s="676"/>
      <c r="C740" s="676"/>
      <c r="D740" s="676"/>
      <c r="E740" s="676"/>
      <c r="F740" s="1244"/>
      <c r="G740" s="676"/>
      <c r="H740" s="652"/>
      <c r="I740" s="652"/>
      <c r="J740" s="652"/>
      <c r="K740" s="652"/>
      <c r="L740" s="652"/>
      <c r="M740" s="652"/>
      <c r="N740" s="974"/>
      <c r="O740" s="654"/>
      <c r="P740" s="654"/>
      <c r="Q740" s="655"/>
      <c r="R740" s="654"/>
      <c r="S740" s="654"/>
      <c r="T740" s="654"/>
      <c r="U740" s="654"/>
      <c r="V740" s="654"/>
      <c r="W740" s="654"/>
      <c r="X740" s="654"/>
      <c r="Y740" s="654"/>
      <c r="Z740" s="654"/>
      <c r="AA740" s="654"/>
      <c r="AB740" s="654"/>
    </row>
    <row r="741" spans="2:28" ht="16.5" customHeight="1" x14ac:dyDescent="0.35">
      <c r="B741" s="676"/>
      <c r="C741" s="676"/>
      <c r="D741" s="676"/>
      <c r="E741" s="676"/>
      <c r="F741" s="1244"/>
      <c r="G741" s="676"/>
      <c r="H741" s="652"/>
      <c r="I741" s="652"/>
      <c r="J741" s="652"/>
      <c r="K741" s="652"/>
      <c r="L741" s="652"/>
      <c r="M741" s="652"/>
      <c r="N741" s="974"/>
      <c r="O741" s="654"/>
      <c r="P741" s="654"/>
      <c r="Q741" s="655"/>
      <c r="R741" s="654"/>
      <c r="S741" s="654"/>
      <c r="T741" s="654"/>
      <c r="U741" s="654"/>
      <c r="V741" s="654"/>
      <c r="W741" s="654"/>
      <c r="X741" s="654"/>
      <c r="Y741" s="654"/>
      <c r="Z741" s="654"/>
      <c r="AA741" s="654"/>
      <c r="AB741" s="654"/>
    </row>
    <row r="742" spans="2:28" ht="16.5" customHeight="1" x14ac:dyDescent="0.35">
      <c r="B742" s="1424" t="s">
        <v>12406</v>
      </c>
      <c r="C742" s="1425"/>
      <c r="D742" s="1425"/>
      <c r="E742" s="1425"/>
      <c r="F742" s="1425"/>
      <c r="G742" s="690"/>
      <c r="H742" s="652"/>
      <c r="I742" s="652"/>
      <c r="J742" s="652"/>
      <c r="K742" s="652"/>
      <c r="L742" s="652"/>
      <c r="M742" s="652"/>
      <c r="N742" s="974"/>
      <c r="O742" s="654"/>
      <c r="P742" s="654"/>
      <c r="Q742" s="655"/>
      <c r="R742" s="654"/>
      <c r="S742" s="654"/>
      <c r="T742" s="654"/>
      <c r="U742" s="654"/>
      <c r="V742" s="654"/>
      <c r="W742" s="654"/>
      <c r="X742" s="654"/>
      <c r="Y742" s="654"/>
      <c r="Z742" s="654"/>
      <c r="AA742" s="654"/>
      <c r="AB742" s="654"/>
    </row>
    <row r="743" spans="2:28" ht="16.5" customHeight="1" x14ac:dyDescent="0.35">
      <c r="B743" s="1427" t="s">
        <v>513</v>
      </c>
      <c r="C743" s="1425"/>
      <c r="D743" s="1425"/>
      <c r="E743" s="1425"/>
      <c r="F743" s="1425"/>
      <c r="G743" s="676"/>
      <c r="H743" s="652"/>
      <c r="I743" s="652"/>
      <c r="J743" s="652"/>
      <c r="K743" s="652"/>
      <c r="L743" s="652"/>
      <c r="M743" s="652"/>
      <c r="N743" s="974"/>
      <c r="O743" s="654"/>
      <c r="P743" s="654"/>
      <c r="Q743" s="655"/>
      <c r="R743" s="654"/>
      <c r="S743" s="654"/>
      <c r="T743" s="654"/>
      <c r="U743" s="654"/>
      <c r="V743" s="654"/>
      <c r="W743" s="654"/>
      <c r="X743" s="654"/>
      <c r="Y743" s="654"/>
      <c r="Z743" s="654"/>
      <c r="AA743" s="654"/>
      <c r="AB743" s="654"/>
    </row>
    <row r="744" spans="2:28" ht="16.5" customHeight="1" x14ac:dyDescent="0.35">
      <c r="B744" s="759" t="s">
        <v>12546</v>
      </c>
      <c r="C744" s="722"/>
      <c r="D744" s="722"/>
      <c r="E744" s="722"/>
      <c r="F744" s="1231"/>
      <c r="G744" s="676"/>
      <c r="H744" s="652"/>
      <c r="I744" s="652"/>
      <c r="J744" s="652"/>
      <c r="K744" s="652"/>
      <c r="L744" s="652"/>
      <c r="M744" s="652"/>
      <c r="N744" s="974"/>
      <c r="O744" s="654"/>
      <c r="P744" s="654"/>
      <c r="Q744" s="655"/>
      <c r="R744" s="654"/>
      <c r="S744" s="654"/>
      <c r="T744" s="654"/>
      <c r="U744" s="654"/>
      <c r="V744" s="654"/>
      <c r="W744" s="654"/>
      <c r="X744" s="654"/>
      <c r="Y744" s="654"/>
      <c r="Z744" s="654"/>
      <c r="AA744" s="654"/>
      <c r="AB744" s="654"/>
    </row>
    <row r="745" spans="2:28" ht="16.5" customHeight="1" x14ac:dyDescent="0.35">
      <c r="B745" s="765" t="s">
        <v>7</v>
      </c>
      <c r="C745" s="228" t="s">
        <v>12477</v>
      </c>
      <c r="D745" s="760" t="s">
        <v>109</v>
      </c>
      <c r="E745" s="760" t="s">
        <v>8</v>
      </c>
      <c r="F745" s="1243" t="s">
        <v>110</v>
      </c>
      <c r="G745" s="676"/>
      <c r="H745" s="652"/>
      <c r="I745" s="652"/>
      <c r="J745" s="652"/>
      <c r="K745" s="652"/>
      <c r="L745" s="652"/>
      <c r="M745" s="652"/>
      <c r="N745" s="974"/>
      <c r="O745" s="654"/>
      <c r="P745" s="654"/>
      <c r="Q745" s="655"/>
      <c r="R745" s="654"/>
      <c r="S745" s="654"/>
      <c r="T745" s="654"/>
      <c r="U745" s="654"/>
      <c r="V745" s="654"/>
      <c r="W745" s="654"/>
      <c r="X745" s="654"/>
      <c r="Y745" s="654"/>
      <c r="Z745" s="654"/>
      <c r="AA745" s="654"/>
      <c r="AB745" s="654"/>
    </row>
    <row r="746" spans="2:28" ht="16.5" customHeight="1" x14ac:dyDescent="0.35">
      <c r="B746" s="716" t="s">
        <v>510</v>
      </c>
      <c r="C746" s="1255">
        <v>1739</v>
      </c>
      <c r="D746" s="699">
        <v>7124311.720000023</v>
      </c>
      <c r="E746" s="698">
        <v>8.2262201484764219</v>
      </c>
      <c r="F746" s="699">
        <v>4096.7864979873621</v>
      </c>
      <c r="G746" s="676"/>
      <c r="H746" s="652"/>
      <c r="I746" s="652"/>
      <c r="J746" s="652"/>
      <c r="K746" s="652"/>
      <c r="L746" s="652"/>
      <c r="M746" s="652"/>
      <c r="N746" s="974"/>
      <c r="O746" s="654"/>
      <c r="P746" s="654"/>
      <c r="Q746" s="655"/>
      <c r="R746" s="654"/>
      <c r="S746" s="654"/>
      <c r="T746" s="654"/>
      <c r="U746" s="654"/>
      <c r="V746" s="654"/>
      <c r="W746" s="654"/>
      <c r="X746" s="654"/>
      <c r="Y746" s="654"/>
      <c r="Z746" s="654"/>
      <c r="AA746" s="654"/>
      <c r="AB746" s="654"/>
    </row>
    <row r="747" spans="2:28" ht="16.5" customHeight="1" x14ac:dyDescent="0.35">
      <c r="B747" s="704" t="s">
        <v>1</v>
      </c>
      <c r="C747" s="1256">
        <v>19</v>
      </c>
      <c r="D747" s="1234">
        <v>103184.7</v>
      </c>
      <c r="E747" s="1038">
        <v>0.11914414914939912</v>
      </c>
      <c r="F747" s="1234">
        <v>5430.773684210526</v>
      </c>
      <c r="G747" s="676"/>
      <c r="H747" s="652"/>
      <c r="I747" s="652"/>
      <c r="J747" s="652"/>
      <c r="K747" s="652"/>
      <c r="L747" s="652"/>
      <c r="M747" s="652"/>
      <c r="N747" s="974"/>
      <c r="O747" s="654"/>
      <c r="P747" s="654"/>
      <c r="Q747" s="655"/>
      <c r="R747" s="654"/>
      <c r="S747" s="654"/>
      <c r="T747" s="654"/>
      <c r="U747" s="654"/>
      <c r="V747" s="654"/>
      <c r="W747" s="654"/>
      <c r="X747" s="654"/>
      <c r="Y747" s="654"/>
      <c r="Z747" s="654"/>
      <c r="AA747" s="654"/>
      <c r="AB747" s="654"/>
    </row>
    <row r="748" spans="2:28" ht="16.5" customHeight="1" x14ac:dyDescent="0.35">
      <c r="B748" s="696" t="s">
        <v>511</v>
      </c>
      <c r="C748" s="1255">
        <v>550</v>
      </c>
      <c r="D748" s="699">
        <v>25522897.689999998</v>
      </c>
      <c r="E748" s="698">
        <v>29.570492515869258</v>
      </c>
      <c r="F748" s="699">
        <v>46405.268527272725</v>
      </c>
      <c r="G748" s="676"/>
      <c r="H748" s="652"/>
      <c r="I748" s="652"/>
      <c r="J748" s="652"/>
      <c r="K748" s="652"/>
      <c r="L748" s="652"/>
      <c r="M748" s="652"/>
      <c r="N748" s="974"/>
      <c r="O748" s="654"/>
      <c r="P748" s="654"/>
      <c r="Q748" s="655"/>
      <c r="R748" s="654"/>
      <c r="S748" s="654"/>
      <c r="T748" s="654"/>
      <c r="U748" s="654"/>
      <c r="V748" s="654"/>
      <c r="W748" s="654"/>
      <c r="X748" s="654"/>
      <c r="Y748" s="654"/>
      <c r="Z748" s="654"/>
      <c r="AA748" s="654"/>
      <c r="AB748" s="654"/>
    </row>
    <row r="749" spans="2:28" ht="16.5" customHeight="1" x14ac:dyDescent="0.35">
      <c r="B749" s="704" t="s">
        <v>2</v>
      </c>
      <c r="C749" s="1257">
        <v>131</v>
      </c>
      <c r="D749" s="706">
        <v>48338310.619999997</v>
      </c>
      <c r="E749" s="705">
        <v>55.81473697301309</v>
      </c>
      <c r="F749" s="706">
        <v>368994.73755725188</v>
      </c>
      <c r="G749" s="676"/>
      <c r="H749" s="652"/>
      <c r="I749" s="652"/>
      <c r="J749" s="652"/>
      <c r="K749" s="652"/>
      <c r="L749" s="652"/>
      <c r="M749" s="652"/>
      <c r="N749" s="974"/>
      <c r="O749" s="654"/>
      <c r="P749" s="654"/>
      <c r="Q749" s="655"/>
      <c r="R749" s="654"/>
      <c r="S749" s="654"/>
      <c r="T749" s="654"/>
      <c r="U749" s="654"/>
      <c r="V749" s="654"/>
      <c r="W749" s="654"/>
      <c r="X749" s="654"/>
      <c r="Y749" s="654"/>
      <c r="Z749" s="654"/>
      <c r="AA749" s="654"/>
      <c r="AB749" s="654"/>
    </row>
    <row r="750" spans="2:28" ht="16.5" customHeight="1" x14ac:dyDescent="0.35">
      <c r="B750" s="696" t="s">
        <v>9</v>
      </c>
      <c r="C750" s="1255">
        <v>884</v>
      </c>
      <c r="D750" s="699">
        <v>4716465.859999991</v>
      </c>
      <c r="E750" s="698">
        <v>5.445955765553304</v>
      </c>
      <c r="F750" s="699">
        <v>5335.3686199094918</v>
      </c>
      <c r="G750" s="676"/>
      <c r="H750" s="652"/>
      <c r="I750" s="652"/>
      <c r="J750" s="652"/>
      <c r="K750" s="652"/>
      <c r="L750" s="652"/>
      <c r="M750" s="652"/>
      <c r="N750" s="974"/>
      <c r="O750" s="654"/>
      <c r="P750" s="654"/>
      <c r="Q750" s="655"/>
      <c r="R750" s="654"/>
      <c r="S750" s="654"/>
      <c r="T750" s="654"/>
      <c r="U750" s="654"/>
      <c r="V750" s="654"/>
      <c r="W750" s="654"/>
      <c r="X750" s="654"/>
      <c r="Y750" s="654"/>
      <c r="Z750" s="654"/>
      <c r="AA750" s="654"/>
      <c r="AB750" s="654"/>
    </row>
    <row r="751" spans="2:28" ht="16.5" customHeight="1" x14ac:dyDescent="0.35">
      <c r="B751" s="704" t="s">
        <v>3</v>
      </c>
      <c r="C751" s="1257">
        <v>7</v>
      </c>
      <c r="D751" s="706">
        <v>799753.55999999994</v>
      </c>
      <c r="E751" s="705">
        <v>0.92345044793853082</v>
      </c>
      <c r="F751" s="706">
        <v>114250.50857142857</v>
      </c>
      <c r="G751" s="676"/>
      <c r="H751" s="652"/>
      <c r="I751" s="652"/>
      <c r="J751" s="652"/>
      <c r="K751" s="652"/>
      <c r="L751" s="652"/>
      <c r="M751" s="652"/>
      <c r="N751" s="974"/>
      <c r="O751" s="654"/>
      <c r="P751" s="654"/>
      <c r="Q751" s="655"/>
      <c r="R751" s="654"/>
      <c r="S751" s="654"/>
      <c r="T751" s="654"/>
      <c r="U751" s="654"/>
      <c r="V751" s="654"/>
      <c r="W751" s="654"/>
      <c r="X751" s="654"/>
      <c r="Y751" s="654"/>
      <c r="Z751" s="654"/>
      <c r="AA751" s="654"/>
      <c r="AB751" s="654"/>
    </row>
    <row r="752" spans="2:28" ht="16.5" customHeight="1" x14ac:dyDescent="0.35">
      <c r="B752" s="707" t="s">
        <v>4</v>
      </c>
      <c r="C752" s="1258">
        <v>3330</v>
      </c>
      <c r="D752" s="710">
        <v>86604924.150000006</v>
      </c>
      <c r="E752" s="709">
        <v>100.10000000000001</v>
      </c>
      <c r="F752" s="710">
        <v>26007.484729729731</v>
      </c>
      <c r="G752" s="676"/>
      <c r="H752" s="652"/>
      <c r="I752" s="652"/>
      <c r="J752" s="652"/>
      <c r="K752" s="652"/>
      <c r="L752" s="652"/>
      <c r="M752" s="652"/>
      <c r="N752" s="974"/>
      <c r="O752" s="654"/>
      <c r="P752" s="654"/>
      <c r="Q752" s="655"/>
      <c r="R752" s="654"/>
      <c r="S752" s="654"/>
      <c r="T752" s="654"/>
      <c r="U752" s="654"/>
      <c r="V752" s="654"/>
      <c r="W752" s="654"/>
      <c r="X752" s="654"/>
      <c r="Y752" s="654"/>
      <c r="Z752" s="654"/>
      <c r="AA752" s="654"/>
      <c r="AB752" s="654"/>
    </row>
    <row r="753" spans="2:28" ht="16.5" customHeight="1" x14ac:dyDescent="0.35">
      <c r="B753" s="1067" t="s">
        <v>12478</v>
      </c>
      <c r="C753" s="676"/>
      <c r="D753" s="676"/>
      <c r="E753" s="676"/>
      <c r="F753" s="1244"/>
      <c r="G753" s="676"/>
      <c r="H753" s="652"/>
      <c r="I753" s="652"/>
      <c r="J753" s="652"/>
      <c r="K753" s="652"/>
      <c r="L753" s="652"/>
      <c r="M753" s="652"/>
      <c r="N753" s="974"/>
      <c r="O753" s="654"/>
      <c r="P753" s="654"/>
      <c r="Q753" s="655"/>
      <c r="R753" s="654"/>
      <c r="S753" s="654"/>
      <c r="T753" s="654"/>
      <c r="U753" s="654"/>
      <c r="V753" s="654"/>
      <c r="W753" s="654"/>
      <c r="X753" s="654"/>
      <c r="Y753" s="654"/>
      <c r="Z753" s="654"/>
      <c r="AA753" s="654"/>
      <c r="AB753" s="654"/>
    </row>
    <row r="754" spans="2:28" ht="16.5" customHeight="1" x14ac:dyDescent="0.35">
      <c r="B754" s="242"/>
      <c r="C754" s="676"/>
      <c r="D754" s="676"/>
      <c r="E754" s="676"/>
      <c r="F754" s="1244"/>
      <c r="G754" s="676"/>
      <c r="H754" s="652"/>
      <c r="I754" s="652"/>
      <c r="J754" s="652"/>
      <c r="K754" s="652"/>
      <c r="L754" s="652"/>
      <c r="M754" s="652"/>
      <c r="N754" s="974"/>
      <c r="O754" s="654"/>
      <c r="P754" s="654"/>
      <c r="Q754" s="655"/>
      <c r="R754" s="654"/>
      <c r="S754" s="654"/>
      <c r="T754" s="654"/>
      <c r="U754" s="654"/>
      <c r="V754" s="654"/>
      <c r="W754" s="654"/>
      <c r="X754" s="654"/>
      <c r="Y754" s="654"/>
      <c r="Z754" s="654"/>
      <c r="AA754" s="654"/>
      <c r="AB754" s="654"/>
    </row>
    <row r="755" spans="2:28" ht="16.5" customHeight="1" x14ac:dyDescent="0.35">
      <c r="B755" s="676"/>
      <c r="C755" s="676"/>
      <c r="D755" s="676"/>
      <c r="E755" s="676"/>
      <c r="F755" s="1244"/>
      <c r="G755" s="676"/>
      <c r="H755" s="652"/>
      <c r="I755" s="652"/>
      <c r="J755" s="652"/>
      <c r="K755" s="652"/>
      <c r="L755" s="652"/>
      <c r="M755" s="652"/>
      <c r="N755" s="974"/>
      <c r="O755" s="654"/>
      <c r="P755" s="654"/>
      <c r="Q755" s="655"/>
      <c r="R755" s="654"/>
      <c r="S755" s="654"/>
      <c r="T755" s="654"/>
      <c r="U755" s="654"/>
      <c r="V755" s="654"/>
      <c r="W755" s="654"/>
      <c r="X755" s="654"/>
      <c r="Y755" s="654"/>
      <c r="Z755" s="654"/>
      <c r="AA755" s="654"/>
      <c r="AB755" s="654"/>
    </row>
    <row r="756" spans="2:28" ht="16.5" customHeight="1" x14ac:dyDescent="0.35">
      <c r="B756" s="676"/>
      <c r="C756" s="676"/>
      <c r="D756" s="676"/>
      <c r="E756" s="676"/>
      <c r="F756" s="1244"/>
      <c r="G756" s="676"/>
      <c r="H756" s="652"/>
      <c r="I756" s="652"/>
      <c r="J756" s="652"/>
      <c r="K756" s="652"/>
      <c r="L756" s="652"/>
      <c r="M756" s="652"/>
      <c r="N756" s="974"/>
      <c r="O756" s="654"/>
      <c r="P756" s="654"/>
      <c r="Q756" s="655"/>
      <c r="R756" s="654"/>
      <c r="S756" s="654"/>
      <c r="T756" s="654"/>
      <c r="U756" s="654"/>
      <c r="V756" s="654"/>
      <c r="W756" s="654"/>
      <c r="X756" s="654"/>
      <c r="Y756" s="654"/>
      <c r="Z756" s="654"/>
      <c r="AA756" s="654"/>
      <c r="AB756" s="654"/>
    </row>
    <row r="757" spans="2:28" ht="16.5" customHeight="1" x14ac:dyDescent="0.35">
      <c r="B757" s="1424" t="s">
        <v>12475</v>
      </c>
      <c r="C757" s="1425"/>
      <c r="D757" s="1425"/>
      <c r="E757" s="1425"/>
      <c r="F757" s="1425"/>
      <c r="H757" s="652"/>
      <c r="I757" s="652"/>
      <c r="J757" s="652"/>
      <c r="K757" s="652"/>
      <c r="L757" s="652"/>
      <c r="M757" s="652"/>
      <c r="N757" s="974"/>
      <c r="O757" s="654"/>
      <c r="P757" s="654"/>
      <c r="Q757" s="655"/>
      <c r="R757" s="654"/>
      <c r="S757" s="654"/>
      <c r="T757" s="654"/>
      <c r="U757" s="654"/>
      <c r="V757" s="654"/>
      <c r="W757" s="654"/>
      <c r="X757" s="654"/>
      <c r="Y757" s="654"/>
      <c r="Z757" s="654"/>
      <c r="AA757" s="654"/>
      <c r="AB757" s="654"/>
    </row>
    <row r="758" spans="2:28" ht="16.5" customHeight="1" x14ac:dyDescent="0.35">
      <c r="B758" s="1423" t="s">
        <v>513</v>
      </c>
      <c r="C758" s="1423"/>
      <c r="D758" s="1423"/>
      <c r="E758" s="1423"/>
      <c r="F758" s="1423"/>
      <c r="G758" s="676"/>
      <c r="H758" s="652"/>
      <c r="I758" s="652"/>
      <c r="J758" s="652"/>
      <c r="K758" s="652"/>
      <c r="L758" s="652"/>
      <c r="M758" s="652"/>
      <c r="N758" s="974"/>
      <c r="O758" s="654"/>
      <c r="P758" s="654"/>
      <c r="Q758" s="655"/>
      <c r="R758" s="654"/>
      <c r="S758" s="654"/>
      <c r="T758" s="654"/>
      <c r="U758" s="654"/>
      <c r="V758" s="654"/>
      <c r="W758" s="654"/>
      <c r="X758" s="654"/>
      <c r="Y758" s="654"/>
      <c r="Z758" s="654"/>
      <c r="AA758" s="654"/>
      <c r="AB758" s="654"/>
    </row>
    <row r="759" spans="2:28" ht="16.5" customHeight="1" x14ac:dyDescent="0.35">
      <c r="B759" s="759" t="s">
        <v>12546</v>
      </c>
      <c r="C759" s="722"/>
      <c r="D759" s="722"/>
      <c r="E759" s="722"/>
      <c r="F759" s="1231"/>
      <c r="G759" s="676"/>
      <c r="H759" s="652"/>
      <c r="I759" s="652"/>
      <c r="J759" s="652"/>
      <c r="K759" s="652"/>
      <c r="L759" s="652"/>
      <c r="M759" s="652"/>
      <c r="N759" s="974"/>
      <c r="O759" s="654"/>
      <c r="P759" s="654"/>
      <c r="Q759" s="655"/>
      <c r="R759" s="654"/>
      <c r="S759" s="654"/>
      <c r="T759" s="654"/>
      <c r="U759" s="654"/>
      <c r="V759" s="654"/>
      <c r="W759" s="654"/>
      <c r="X759" s="654"/>
      <c r="Y759" s="654"/>
      <c r="Z759" s="654"/>
      <c r="AA759" s="654"/>
      <c r="AB759" s="654"/>
    </row>
    <row r="760" spans="2:28" ht="16.5" customHeight="1" x14ac:dyDescent="0.35">
      <c r="B760" s="765" t="s">
        <v>7</v>
      </c>
      <c r="C760" s="228" t="s">
        <v>12477</v>
      </c>
      <c r="D760" s="760" t="s">
        <v>109</v>
      </c>
      <c r="E760" s="760" t="s">
        <v>8</v>
      </c>
      <c r="F760" s="1243" t="s">
        <v>110</v>
      </c>
      <c r="G760" s="676"/>
      <c r="H760" s="652"/>
      <c r="I760" s="652"/>
      <c r="J760" s="652"/>
      <c r="K760" s="652"/>
      <c r="L760" s="652"/>
      <c r="M760" s="652"/>
      <c r="N760" s="974"/>
      <c r="O760" s="654"/>
      <c r="P760" s="654"/>
      <c r="Q760" s="655"/>
      <c r="R760" s="654"/>
      <c r="S760" s="654"/>
      <c r="T760" s="654"/>
      <c r="U760" s="654"/>
      <c r="V760" s="654"/>
      <c r="W760" s="654"/>
      <c r="X760" s="654"/>
      <c r="Y760" s="654"/>
      <c r="Z760" s="654"/>
      <c r="AA760" s="654"/>
      <c r="AB760" s="654"/>
    </row>
    <row r="761" spans="2:28" ht="16.5" customHeight="1" x14ac:dyDescent="0.35">
      <c r="B761" s="745" t="s">
        <v>517</v>
      </c>
      <c r="C761" s="1260">
        <v>4</v>
      </c>
      <c r="D761" s="750">
        <v>593202.06999999995</v>
      </c>
      <c r="E761" s="746">
        <v>0.32893945859260149</v>
      </c>
      <c r="F761" s="750">
        <v>148300.51749999999</v>
      </c>
      <c r="G761" s="676"/>
      <c r="H761" s="652"/>
      <c r="I761" s="652"/>
      <c r="J761" s="652"/>
      <c r="K761" s="652"/>
      <c r="L761" s="652"/>
      <c r="M761" s="652"/>
      <c r="N761" s="974"/>
      <c r="O761" s="654"/>
      <c r="P761" s="654"/>
      <c r="Q761" s="655"/>
      <c r="R761" s="654"/>
      <c r="S761" s="654"/>
      <c r="T761" s="654"/>
      <c r="U761" s="654"/>
      <c r="V761" s="654"/>
      <c r="W761" s="654"/>
      <c r="X761" s="654"/>
      <c r="Y761" s="654"/>
      <c r="Z761" s="654"/>
      <c r="AA761" s="654"/>
      <c r="AB761" s="654"/>
    </row>
    <row r="762" spans="2:28" ht="16.5" customHeight="1" x14ac:dyDescent="0.35">
      <c r="B762" s="704" t="s">
        <v>510</v>
      </c>
      <c r="C762" s="1256">
        <v>12066</v>
      </c>
      <c r="D762" s="706">
        <v>96038096.050000623</v>
      </c>
      <c r="E762" s="705">
        <v>53.154566894804447</v>
      </c>
      <c r="F762" s="706">
        <v>7959.3979819327551</v>
      </c>
      <c r="G762" s="676"/>
      <c r="H762" s="652"/>
      <c r="I762" s="652"/>
      <c r="J762" s="652"/>
      <c r="K762" s="652"/>
      <c r="L762" s="652"/>
      <c r="M762" s="652"/>
      <c r="N762" s="974"/>
      <c r="O762" s="654"/>
      <c r="P762" s="654"/>
      <c r="Q762" s="655"/>
      <c r="R762" s="654"/>
      <c r="S762" s="654"/>
      <c r="T762" s="654"/>
      <c r="U762" s="654"/>
      <c r="V762" s="654"/>
      <c r="W762" s="654"/>
      <c r="X762" s="654"/>
      <c r="Y762" s="654"/>
      <c r="Z762" s="654"/>
      <c r="AA762" s="654"/>
      <c r="AB762" s="654"/>
    </row>
    <row r="763" spans="2:28" ht="16.5" customHeight="1" x14ac:dyDescent="0.35">
      <c r="B763" s="696" t="s">
        <v>1</v>
      </c>
      <c r="C763" s="1261">
        <v>110</v>
      </c>
      <c r="D763" s="699">
        <v>686398.06999999983</v>
      </c>
      <c r="E763" s="698">
        <v>0.38061804053516962</v>
      </c>
      <c r="F763" s="699">
        <v>6239.982454545453</v>
      </c>
      <c r="G763" s="676"/>
      <c r="H763" s="652"/>
      <c r="I763" s="652"/>
      <c r="J763" s="652"/>
      <c r="K763" s="652"/>
      <c r="L763" s="652"/>
      <c r="M763" s="652"/>
      <c r="N763" s="974"/>
      <c r="O763" s="654"/>
      <c r="P763" s="654"/>
      <c r="Q763" s="655"/>
      <c r="R763" s="654"/>
      <c r="S763" s="654"/>
      <c r="T763" s="654"/>
      <c r="U763" s="654"/>
      <c r="V763" s="654"/>
      <c r="W763" s="654"/>
      <c r="X763" s="654"/>
      <c r="Y763" s="654"/>
      <c r="Z763" s="654"/>
      <c r="AA763" s="654"/>
      <c r="AB763" s="654"/>
    </row>
    <row r="764" spans="2:28" ht="16.5" customHeight="1" x14ac:dyDescent="0.35">
      <c r="B764" s="704" t="s">
        <v>511</v>
      </c>
      <c r="C764" s="1257">
        <v>1910</v>
      </c>
      <c r="D764" s="706">
        <v>35991793.330000006</v>
      </c>
      <c r="E764" s="705">
        <v>19.957990051766018</v>
      </c>
      <c r="F764" s="706">
        <v>18843.870853403143</v>
      </c>
      <c r="G764" s="676"/>
      <c r="H764" s="652"/>
      <c r="I764" s="652"/>
      <c r="J764" s="652"/>
      <c r="K764" s="652"/>
      <c r="L764" s="652"/>
      <c r="M764" s="652"/>
      <c r="N764" s="974"/>
      <c r="O764" s="654"/>
      <c r="P764" s="654"/>
      <c r="Q764" s="655"/>
      <c r="R764" s="654"/>
      <c r="S764" s="654"/>
      <c r="T764" s="654"/>
      <c r="U764" s="654"/>
      <c r="V764" s="654"/>
      <c r="W764" s="654"/>
      <c r="X764" s="654"/>
      <c r="Y764" s="654"/>
      <c r="Z764" s="654"/>
      <c r="AA764" s="654"/>
      <c r="AB764" s="654"/>
    </row>
    <row r="765" spans="2:28" ht="16.5" customHeight="1" x14ac:dyDescent="0.35">
      <c r="B765" s="696" t="s">
        <v>2</v>
      </c>
      <c r="C765" s="1261">
        <v>319</v>
      </c>
      <c r="D765" s="699">
        <v>13324839.589999998</v>
      </c>
      <c r="E765" s="698">
        <v>7.3888237115690814</v>
      </c>
      <c r="F765" s="699">
        <v>41770.657021943567</v>
      </c>
      <c r="G765" s="676"/>
      <c r="H765" s="652"/>
      <c r="I765" s="652"/>
      <c r="J765" s="652"/>
      <c r="K765" s="652"/>
      <c r="L765" s="652"/>
      <c r="M765" s="652"/>
      <c r="N765" s="974"/>
      <c r="O765" s="654"/>
      <c r="P765" s="654"/>
      <c r="Q765" s="655"/>
      <c r="R765" s="654"/>
      <c r="S765" s="654"/>
      <c r="T765" s="654"/>
      <c r="U765" s="654"/>
      <c r="V765" s="654"/>
      <c r="W765" s="654"/>
      <c r="X765" s="654"/>
      <c r="Y765" s="654"/>
      <c r="Z765" s="654"/>
      <c r="AA765" s="654"/>
      <c r="AB765" s="654"/>
    </row>
    <row r="766" spans="2:28" ht="16.5" customHeight="1" x14ac:dyDescent="0.35">
      <c r="B766" s="704" t="s">
        <v>9</v>
      </c>
      <c r="C766" s="1256">
        <v>5811</v>
      </c>
      <c r="D766" s="706">
        <v>27868551.619999863</v>
      </c>
      <c r="E766" s="705">
        <v>15.453530500395459</v>
      </c>
      <c r="F766" s="706">
        <v>4795.8271588366651</v>
      </c>
      <c r="G766" s="676"/>
      <c r="H766" s="652"/>
      <c r="I766" s="652"/>
      <c r="J766" s="652"/>
      <c r="K766" s="652"/>
      <c r="L766" s="652"/>
      <c r="M766" s="652"/>
      <c r="N766" s="974"/>
      <c r="O766" s="654"/>
      <c r="P766" s="654"/>
      <c r="Q766" s="655"/>
      <c r="R766" s="654"/>
      <c r="S766" s="654"/>
      <c r="T766" s="654"/>
      <c r="U766" s="654"/>
      <c r="V766" s="654"/>
      <c r="W766" s="654"/>
      <c r="X766" s="654"/>
      <c r="Y766" s="654"/>
      <c r="Z766" s="654"/>
      <c r="AA766" s="654"/>
      <c r="AB766" s="654"/>
    </row>
    <row r="767" spans="2:28" ht="16.5" customHeight="1" x14ac:dyDescent="0.35">
      <c r="B767" s="696" t="s">
        <v>3</v>
      </c>
      <c r="C767" s="1261">
        <v>18</v>
      </c>
      <c r="D767" s="699">
        <v>5834884.9299999988</v>
      </c>
      <c r="E767" s="698">
        <v>3.2355313423372398</v>
      </c>
      <c r="F767" s="699">
        <v>324160.27388888883</v>
      </c>
      <c r="G767" s="676"/>
      <c r="H767" s="652"/>
      <c r="I767" s="652"/>
      <c r="J767" s="652"/>
      <c r="K767" s="652"/>
      <c r="L767" s="652"/>
      <c r="M767" s="652"/>
      <c r="N767" s="974"/>
      <c r="O767" s="654"/>
      <c r="P767" s="654"/>
      <c r="Q767" s="655"/>
      <c r="R767" s="654"/>
      <c r="S767" s="654"/>
      <c r="T767" s="654"/>
      <c r="U767" s="654"/>
      <c r="V767" s="654"/>
      <c r="W767" s="654"/>
      <c r="X767" s="654"/>
      <c r="Y767" s="654"/>
      <c r="Z767" s="654"/>
      <c r="AA767" s="654"/>
      <c r="AB767" s="654"/>
    </row>
    <row r="768" spans="2:28" ht="16.5" customHeight="1" x14ac:dyDescent="0.35">
      <c r="B768" s="707" t="s">
        <v>4</v>
      </c>
      <c r="C768" s="1258">
        <v>20238</v>
      </c>
      <c r="D768" s="710">
        <v>180337765.66000047</v>
      </c>
      <c r="E768" s="709">
        <v>99.90000000000002</v>
      </c>
      <c r="F768" s="710">
        <v>8910.8491777843901</v>
      </c>
      <c r="G768" s="676"/>
      <c r="H768" s="652"/>
      <c r="I768" s="652"/>
      <c r="J768" s="652"/>
      <c r="K768" s="652"/>
      <c r="L768" s="652"/>
      <c r="M768" s="652"/>
      <c r="N768" s="974"/>
      <c r="O768" s="654"/>
      <c r="P768" s="654"/>
      <c r="Q768" s="655"/>
      <c r="R768" s="654"/>
      <c r="S768" s="654"/>
      <c r="T768" s="654"/>
      <c r="U768" s="654"/>
      <c r="V768" s="654"/>
      <c r="W768" s="654"/>
      <c r="X768" s="654"/>
      <c r="Y768" s="654"/>
      <c r="Z768" s="654"/>
      <c r="AA768" s="654"/>
      <c r="AB768" s="654"/>
    </row>
    <row r="769" spans="2:28" ht="16.5" customHeight="1" x14ac:dyDescent="0.35">
      <c r="B769" s="1067" t="s">
        <v>12478</v>
      </c>
      <c r="C769" s="676"/>
      <c r="D769" s="676"/>
      <c r="E769" s="676"/>
      <c r="F769" s="1244"/>
      <c r="G769" s="676"/>
      <c r="H769" s="652"/>
      <c r="I769" s="652"/>
      <c r="J769" s="652"/>
      <c r="K769" s="652"/>
      <c r="L769" s="652"/>
      <c r="M769" s="652"/>
      <c r="N769" s="974"/>
      <c r="O769" s="654"/>
      <c r="P769" s="654"/>
      <c r="Q769" s="655"/>
      <c r="R769" s="654"/>
      <c r="S769" s="654"/>
      <c r="T769" s="654"/>
      <c r="U769" s="654"/>
      <c r="V769" s="654"/>
      <c r="W769" s="654"/>
      <c r="X769" s="654"/>
      <c r="Y769" s="654"/>
      <c r="Z769" s="654"/>
      <c r="AA769" s="654"/>
      <c r="AB769" s="654"/>
    </row>
    <row r="770" spans="2:28" ht="16.5" customHeight="1" x14ac:dyDescent="0.35">
      <c r="B770" s="242"/>
      <c r="C770" s="676"/>
      <c r="D770" s="676"/>
      <c r="E770" s="676"/>
      <c r="F770" s="1244"/>
      <c r="G770" s="676"/>
      <c r="H770" s="652"/>
      <c r="I770" s="652"/>
      <c r="J770" s="652"/>
      <c r="K770" s="652"/>
      <c r="L770" s="652"/>
      <c r="M770" s="652"/>
      <c r="N770" s="974"/>
      <c r="O770" s="654"/>
      <c r="P770" s="654"/>
      <c r="Q770" s="655"/>
      <c r="R770" s="654"/>
      <c r="S770" s="654"/>
      <c r="T770" s="654"/>
      <c r="U770" s="654"/>
      <c r="V770" s="654"/>
      <c r="W770" s="654"/>
      <c r="X770" s="654"/>
      <c r="Y770" s="654"/>
      <c r="Z770" s="654"/>
      <c r="AA770" s="654"/>
      <c r="AB770" s="654"/>
    </row>
    <row r="771" spans="2:28" ht="16.5" customHeight="1" x14ac:dyDescent="0.35">
      <c r="B771" s="242"/>
      <c r="C771" s="676"/>
      <c r="D771" s="676"/>
      <c r="E771" s="676"/>
      <c r="F771" s="1244"/>
      <c r="G771" s="676"/>
      <c r="H771" s="652"/>
      <c r="I771" s="652"/>
      <c r="J771" s="652"/>
      <c r="K771" s="652"/>
      <c r="L771" s="652"/>
      <c r="M771" s="652"/>
      <c r="N771" s="974"/>
      <c r="O771" s="654"/>
      <c r="P771" s="654"/>
      <c r="Q771" s="655"/>
      <c r="R771" s="654"/>
      <c r="S771" s="654"/>
      <c r="T771" s="654"/>
      <c r="U771" s="654"/>
      <c r="V771" s="654"/>
      <c r="W771" s="654"/>
      <c r="X771" s="654"/>
      <c r="Y771" s="654"/>
      <c r="Z771" s="654"/>
      <c r="AA771" s="654"/>
      <c r="AB771" s="654"/>
    </row>
    <row r="772" spans="2:28" ht="16.5" customHeight="1" x14ac:dyDescent="0.35">
      <c r="B772" s="676"/>
      <c r="C772" s="676"/>
      <c r="D772" s="676"/>
      <c r="E772" s="676"/>
      <c r="F772" s="1244"/>
      <c r="G772" s="676"/>
      <c r="H772" s="652"/>
      <c r="I772" s="652"/>
      <c r="J772" s="652"/>
      <c r="K772" s="652"/>
      <c r="L772" s="652"/>
      <c r="M772" s="652"/>
      <c r="N772" s="974"/>
      <c r="O772" s="654"/>
      <c r="P772" s="654"/>
      <c r="Q772" s="655"/>
      <c r="R772" s="654"/>
      <c r="S772" s="654"/>
      <c r="T772" s="654"/>
      <c r="U772" s="654"/>
      <c r="V772" s="654"/>
      <c r="W772" s="654"/>
      <c r="X772" s="654"/>
      <c r="Y772" s="654"/>
      <c r="Z772" s="654"/>
      <c r="AA772" s="654"/>
      <c r="AB772" s="654"/>
    </row>
    <row r="773" spans="2:28" ht="16.5" customHeight="1" x14ac:dyDescent="0.35">
      <c r="B773" s="1424" t="s">
        <v>802</v>
      </c>
      <c r="C773" s="1425"/>
      <c r="D773" s="1425"/>
      <c r="E773" s="1425"/>
      <c r="F773" s="1425"/>
      <c r="G773" s="676"/>
      <c r="H773" s="652"/>
      <c r="I773" s="652"/>
      <c r="J773" s="652"/>
      <c r="K773" s="652"/>
      <c r="L773" s="652"/>
      <c r="M773" s="652"/>
      <c r="N773" s="974"/>
      <c r="O773" s="654"/>
      <c r="P773" s="654"/>
      <c r="Q773" s="655"/>
      <c r="R773" s="654"/>
      <c r="S773" s="654"/>
      <c r="T773" s="654"/>
      <c r="U773" s="654"/>
      <c r="V773" s="654"/>
      <c r="W773" s="654"/>
      <c r="X773" s="654"/>
      <c r="Y773" s="654"/>
      <c r="Z773" s="654"/>
      <c r="AA773" s="654"/>
      <c r="AB773" s="654"/>
    </row>
    <row r="774" spans="2:28" ht="16.5" customHeight="1" x14ac:dyDescent="0.35">
      <c r="B774" s="1427" t="s">
        <v>12410</v>
      </c>
      <c r="C774" s="1425"/>
      <c r="D774" s="1425"/>
      <c r="E774" s="1425"/>
      <c r="F774" s="1425"/>
      <c r="G774" s="690"/>
      <c r="H774" s="652"/>
      <c r="I774" s="652"/>
      <c r="J774" s="652"/>
      <c r="K774" s="652"/>
      <c r="L774" s="652"/>
      <c r="M774" s="652"/>
      <c r="N774" s="974"/>
      <c r="O774" s="654"/>
      <c r="P774" s="654"/>
      <c r="Q774" s="655"/>
      <c r="R774" s="654"/>
      <c r="S774" s="654"/>
      <c r="T774" s="654"/>
      <c r="U774" s="654"/>
      <c r="V774" s="654"/>
      <c r="W774" s="654"/>
      <c r="X774" s="654"/>
      <c r="Y774" s="654"/>
      <c r="Z774" s="654"/>
      <c r="AA774" s="654"/>
      <c r="AB774" s="654"/>
    </row>
    <row r="775" spans="2:28" ht="16.5" customHeight="1" x14ac:dyDescent="0.35">
      <c r="B775" s="759" t="s">
        <v>12546</v>
      </c>
      <c r="C775" s="722"/>
      <c r="D775" s="722"/>
      <c r="E775" s="722"/>
      <c r="F775" s="1231"/>
      <c r="G775" s="676"/>
      <c r="H775" s="676"/>
      <c r="I775" s="652"/>
      <c r="J775" s="652"/>
      <c r="K775" s="652"/>
      <c r="L775" s="652"/>
      <c r="M775" s="652"/>
      <c r="N775" s="974"/>
      <c r="O775" s="654"/>
      <c r="P775" s="654"/>
      <c r="Q775" s="655"/>
      <c r="R775" s="654"/>
      <c r="S775" s="654"/>
      <c r="T775" s="654"/>
      <c r="U775" s="654"/>
      <c r="V775" s="654"/>
      <c r="W775" s="654"/>
      <c r="X775" s="654"/>
      <c r="Y775" s="654"/>
      <c r="Z775" s="654"/>
      <c r="AA775" s="654"/>
      <c r="AB775" s="654"/>
    </row>
    <row r="776" spans="2:28" ht="16.5" customHeight="1" x14ac:dyDescent="0.35">
      <c r="B776" s="765" t="s">
        <v>7</v>
      </c>
      <c r="C776" s="228" t="s">
        <v>12477</v>
      </c>
      <c r="D776" s="760" t="s">
        <v>109</v>
      </c>
      <c r="E776" s="760" t="s">
        <v>8</v>
      </c>
      <c r="F776" s="1243" t="s">
        <v>110</v>
      </c>
      <c r="G776" s="676"/>
      <c r="H776" s="676"/>
      <c r="I776" s="652"/>
      <c r="J776" s="652"/>
      <c r="K776" s="652"/>
      <c r="L776" s="652"/>
      <c r="M776" s="652"/>
      <c r="N776" s="974"/>
      <c r="O776" s="654"/>
      <c r="P776" s="654"/>
      <c r="Q776" s="655"/>
      <c r="R776" s="654"/>
      <c r="S776" s="654"/>
      <c r="T776" s="654"/>
      <c r="U776" s="654"/>
      <c r="V776" s="654"/>
      <c r="W776" s="654"/>
      <c r="X776" s="654"/>
      <c r="Y776" s="654"/>
      <c r="Z776" s="654"/>
      <c r="AA776" s="654"/>
      <c r="AB776" s="654"/>
    </row>
    <row r="777" spans="2:28" ht="16.5" customHeight="1" x14ac:dyDescent="0.35">
      <c r="B777" s="716" t="s">
        <v>510</v>
      </c>
      <c r="C777" s="1255">
        <v>53834</v>
      </c>
      <c r="D777" s="699">
        <v>53960982.739999905</v>
      </c>
      <c r="E777" s="698">
        <v>48.121757386306101</v>
      </c>
      <c r="F777" s="699">
        <v>1002.3587832967995</v>
      </c>
      <c r="G777" s="676"/>
      <c r="H777" s="676"/>
      <c r="I777" s="652"/>
      <c r="J777" s="652"/>
      <c r="K777" s="652"/>
      <c r="L777" s="652"/>
      <c r="M777" s="652"/>
      <c r="N777" s="974"/>
      <c r="O777" s="654"/>
      <c r="P777" s="654"/>
      <c r="Q777" s="655"/>
      <c r="R777" s="654"/>
      <c r="S777" s="654"/>
      <c r="T777" s="654"/>
      <c r="U777" s="654"/>
      <c r="V777" s="654"/>
      <c r="W777" s="654"/>
      <c r="X777" s="654"/>
      <c r="Y777" s="654"/>
      <c r="Z777" s="654"/>
      <c r="AA777" s="654"/>
      <c r="AB777" s="654"/>
    </row>
    <row r="778" spans="2:28" ht="16.5" customHeight="1" x14ac:dyDescent="0.35">
      <c r="B778" s="704" t="s">
        <v>1</v>
      </c>
      <c r="C778" s="1256">
        <v>135</v>
      </c>
      <c r="D778" s="1234">
        <v>368326.56</v>
      </c>
      <c r="E778" s="1038">
        <v>0.32778663035988931</v>
      </c>
      <c r="F778" s="1234">
        <v>2728.3448888888888</v>
      </c>
      <c r="G778" s="676"/>
      <c r="H778" s="676"/>
      <c r="I778" s="652"/>
      <c r="J778" s="652"/>
      <c r="K778" s="652"/>
      <c r="L778" s="652"/>
      <c r="M778" s="652"/>
      <c r="N778" s="974"/>
      <c r="O778" s="654"/>
      <c r="P778" s="654"/>
      <c r="Q778" s="655"/>
      <c r="R778" s="654"/>
      <c r="S778" s="654"/>
      <c r="T778" s="654"/>
      <c r="U778" s="654"/>
      <c r="V778" s="654"/>
      <c r="W778" s="654"/>
      <c r="X778" s="654"/>
      <c r="Y778" s="654"/>
      <c r="Z778" s="654"/>
      <c r="AA778" s="654"/>
      <c r="AB778" s="654"/>
    </row>
    <row r="779" spans="2:28" ht="16.5" customHeight="1" x14ac:dyDescent="0.35">
      <c r="B779" s="696" t="s">
        <v>511</v>
      </c>
      <c r="C779" s="1255">
        <v>2977</v>
      </c>
      <c r="D779" s="699">
        <v>13413279.720000001</v>
      </c>
      <c r="E779" s="698">
        <v>11.936944654475747</v>
      </c>
      <c r="F779" s="699">
        <v>4505.6364528048371</v>
      </c>
      <c r="G779" s="676"/>
      <c r="H779" s="676"/>
      <c r="I779" s="652"/>
      <c r="J779" s="652"/>
      <c r="K779" s="652"/>
      <c r="L779" s="652"/>
      <c r="M779" s="652"/>
      <c r="N779" s="974"/>
      <c r="O779" s="654"/>
      <c r="P779" s="654"/>
      <c r="Q779" s="655"/>
      <c r="R779" s="654"/>
      <c r="S779" s="654"/>
      <c r="T779" s="654"/>
      <c r="U779" s="654"/>
      <c r="V779" s="654"/>
      <c r="W779" s="654"/>
      <c r="X779" s="654"/>
      <c r="Y779" s="654"/>
      <c r="Z779" s="654"/>
      <c r="AA779" s="654"/>
      <c r="AB779" s="654"/>
    </row>
    <row r="780" spans="2:28" ht="16.5" customHeight="1" x14ac:dyDescent="0.35">
      <c r="B780" s="704" t="s">
        <v>2</v>
      </c>
      <c r="C780" s="1257">
        <v>4438</v>
      </c>
      <c r="D780" s="706">
        <v>39440168.489999995</v>
      </c>
      <c r="E780" s="705">
        <v>35.099179190779466</v>
      </c>
      <c r="F780" s="706">
        <v>8886.9239499774667</v>
      </c>
      <c r="G780" s="676"/>
      <c r="H780" s="676"/>
      <c r="I780" s="652"/>
      <c r="J780" s="652"/>
      <c r="K780" s="652"/>
      <c r="L780" s="652"/>
      <c r="M780" s="652"/>
      <c r="N780" s="974"/>
      <c r="O780" s="654"/>
      <c r="P780" s="654"/>
      <c r="Q780" s="655"/>
      <c r="R780" s="654"/>
      <c r="S780" s="654"/>
      <c r="T780" s="654"/>
      <c r="U780" s="654"/>
      <c r="V780" s="654"/>
      <c r="W780" s="654"/>
      <c r="X780" s="654"/>
      <c r="Y780" s="654"/>
      <c r="Z780" s="654"/>
      <c r="AA780" s="654"/>
      <c r="AB780" s="654"/>
    </row>
    <row r="781" spans="2:28" ht="16.5" customHeight="1" x14ac:dyDescent="0.35">
      <c r="B781" s="696" t="s">
        <v>9</v>
      </c>
      <c r="C781" s="1255">
        <v>2127</v>
      </c>
      <c r="D781" s="699">
        <v>4974841.580000001</v>
      </c>
      <c r="E781" s="698">
        <v>4.4272847390708625</v>
      </c>
      <c r="F781" s="699">
        <v>2338.9006017865545</v>
      </c>
      <c r="G781" s="676"/>
      <c r="H781" s="676"/>
      <c r="I781" s="652"/>
      <c r="J781" s="652"/>
      <c r="K781" s="652"/>
      <c r="L781" s="652"/>
      <c r="M781" s="652"/>
      <c r="N781" s="974"/>
      <c r="O781" s="654"/>
      <c r="P781" s="654"/>
      <c r="Q781" s="655"/>
      <c r="R781" s="654"/>
      <c r="S781" s="654"/>
      <c r="T781" s="654"/>
      <c r="U781" s="654"/>
      <c r="V781" s="654"/>
      <c r="W781" s="654"/>
      <c r="X781" s="654"/>
      <c r="Y781" s="654"/>
      <c r="Z781" s="654"/>
      <c r="AA781" s="654"/>
      <c r="AB781" s="654"/>
    </row>
    <row r="782" spans="2:28" ht="16.5" customHeight="1" x14ac:dyDescent="0.35">
      <c r="B782" s="704" t="s">
        <v>3</v>
      </c>
      <c r="C782" s="1257">
        <v>6</v>
      </c>
      <c r="D782" s="706">
        <v>210181.00999999998</v>
      </c>
      <c r="E782" s="705">
        <v>0.18704739900792983</v>
      </c>
      <c r="F782" s="706">
        <v>35030.168333333328</v>
      </c>
      <c r="G782" s="676"/>
      <c r="H782" s="676"/>
      <c r="I782" s="652"/>
      <c r="J782" s="652"/>
      <c r="K782" s="652"/>
      <c r="L782" s="652"/>
      <c r="M782" s="652"/>
      <c r="N782" s="974"/>
      <c r="O782" s="654"/>
      <c r="P782" s="654"/>
      <c r="Q782" s="655"/>
      <c r="R782" s="654"/>
      <c r="S782" s="654"/>
      <c r="T782" s="654"/>
      <c r="U782" s="654"/>
      <c r="V782" s="654"/>
      <c r="W782" s="654"/>
      <c r="X782" s="654"/>
      <c r="Y782" s="654"/>
      <c r="Z782" s="654"/>
      <c r="AA782" s="654"/>
      <c r="AB782" s="654"/>
    </row>
    <row r="783" spans="2:28" ht="16.5" customHeight="1" x14ac:dyDescent="0.35">
      <c r="B783" s="707" t="s">
        <v>4</v>
      </c>
      <c r="C783" s="1258">
        <v>63517</v>
      </c>
      <c r="D783" s="710">
        <v>112367780.0999999</v>
      </c>
      <c r="E783" s="709">
        <v>100.09999999999998</v>
      </c>
      <c r="F783" s="710">
        <v>1769.0977234441159</v>
      </c>
      <c r="G783" s="676"/>
      <c r="H783" s="676"/>
      <c r="I783" s="652"/>
      <c r="J783" s="652"/>
      <c r="K783" s="652"/>
      <c r="L783" s="652"/>
      <c r="M783" s="652"/>
      <c r="N783" s="974"/>
      <c r="O783" s="654"/>
      <c r="P783" s="654"/>
      <c r="Q783" s="655"/>
      <c r="R783" s="654"/>
      <c r="S783" s="654"/>
      <c r="T783" s="654"/>
      <c r="U783" s="654"/>
      <c r="V783" s="654"/>
      <c r="W783" s="654"/>
      <c r="X783" s="654"/>
      <c r="Y783" s="654"/>
      <c r="Z783" s="654"/>
      <c r="AA783" s="654"/>
      <c r="AB783" s="654"/>
    </row>
    <row r="784" spans="2:28" ht="16.5" customHeight="1" x14ac:dyDescent="0.35">
      <c r="B784" s="1067" t="s">
        <v>12478</v>
      </c>
      <c r="C784" s="676"/>
      <c r="D784" s="676"/>
      <c r="E784" s="676"/>
      <c r="F784" s="1244"/>
      <c r="G784" s="676"/>
      <c r="H784" s="676"/>
      <c r="I784" s="652"/>
      <c r="J784" s="652"/>
      <c r="K784" s="652"/>
      <c r="L784" s="652"/>
      <c r="M784" s="652"/>
      <c r="N784" s="974"/>
      <c r="O784" s="654"/>
      <c r="P784" s="654"/>
      <c r="Q784" s="655"/>
      <c r="R784" s="654"/>
      <c r="S784" s="654"/>
      <c r="T784" s="654"/>
      <c r="U784" s="654"/>
      <c r="V784" s="654"/>
      <c r="W784" s="654"/>
      <c r="X784" s="654"/>
      <c r="Y784" s="654"/>
      <c r="Z784" s="654"/>
      <c r="AA784" s="654"/>
      <c r="AB784" s="654"/>
    </row>
    <row r="785" spans="2:28" ht="16.5" customHeight="1" x14ac:dyDescent="0.35">
      <c r="B785" s="676"/>
      <c r="C785" s="676"/>
      <c r="D785" s="676"/>
      <c r="E785" s="676"/>
      <c r="F785" s="1244"/>
      <c r="G785" s="676"/>
      <c r="H785" s="676"/>
      <c r="I785" s="652"/>
      <c r="J785" s="652"/>
      <c r="K785" s="652"/>
      <c r="L785" s="652"/>
      <c r="M785" s="652"/>
      <c r="N785" s="974"/>
      <c r="O785" s="654"/>
      <c r="P785" s="654"/>
      <c r="Q785" s="655"/>
      <c r="R785" s="654"/>
      <c r="S785" s="654"/>
      <c r="T785" s="654"/>
      <c r="U785" s="654"/>
      <c r="V785" s="654"/>
      <c r="W785" s="654"/>
      <c r="X785" s="654"/>
      <c r="Y785" s="654"/>
      <c r="Z785" s="654"/>
      <c r="AA785" s="654"/>
      <c r="AB785" s="654"/>
    </row>
    <row r="786" spans="2:28" ht="16.5" customHeight="1" x14ac:dyDescent="0.35">
      <c r="B786" s="676"/>
      <c r="C786" s="676"/>
      <c r="D786" s="676"/>
      <c r="E786" s="676"/>
      <c r="F786" s="1244"/>
      <c r="G786" s="676"/>
      <c r="H786" s="676"/>
      <c r="I786" s="652"/>
      <c r="J786" s="652"/>
      <c r="K786" s="652"/>
      <c r="L786" s="652"/>
      <c r="M786" s="652"/>
      <c r="N786" s="974"/>
      <c r="O786" s="654"/>
      <c r="P786" s="654"/>
      <c r="Q786" s="655"/>
      <c r="R786" s="654"/>
      <c r="S786" s="654"/>
      <c r="T786" s="654"/>
      <c r="U786" s="654"/>
      <c r="V786" s="654"/>
      <c r="W786" s="654"/>
      <c r="X786" s="654"/>
      <c r="Y786" s="654"/>
      <c r="Z786" s="654"/>
      <c r="AA786" s="654"/>
      <c r="AB786" s="654"/>
    </row>
    <row r="787" spans="2:28" ht="16.5" customHeight="1" x14ac:dyDescent="0.35">
      <c r="B787" s="676"/>
      <c r="C787" s="676"/>
      <c r="D787" s="676"/>
      <c r="E787" s="676"/>
      <c r="F787" s="1244"/>
      <c r="G787" s="676"/>
      <c r="H787" s="676"/>
      <c r="I787" s="652"/>
      <c r="J787" s="652"/>
      <c r="K787" s="652"/>
      <c r="L787" s="652"/>
      <c r="M787" s="652"/>
      <c r="N787" s="974"/>
      <c r="O787" s="654"/>
      <c r="P787" s="654"/>
      <c r="Q787" s="655"/>
      <c r="R787" s="654"/>
      <c r="S787" s="654"/>
      <c r="T787" s="654"/>
      <c r="U787" s="654"/>
      <c r="V787" s="654"/>
      <c r="W787" s="654"/>
      <c r="X787" s="654"/>
      <c r="Y787" s="654"/>
      <c r="Z787" s="654"/>
      <c r="AA787" s="654"/>
      <c r="AB787" s="654"/>
    </row>
    <row r="788" spans="2:28" ht="16.5" customHeight="1" x14ac:dyDescent="0.35">
      <c r="B788" s="1424" t="s">
        <v>803</v>
      </c>
      <c r="C788" s="1425"/>
      <c r="D788" s="1425"/>
      <c r="E788" s="1425"/>
      <c r="F788" s="1425"/>
      <c r="G788" s="676"/>
      <c r="H788" s="652"/>
      <c r="I788" s="652"/>
      <c r="J788" s="652"/>
      <c r="K788" s="652"/>
      <c r="L788" s="652"/>
      <c r="M788" s="652"/>
      <c r="N788" s="974"/>
      <c r="O788" s="654"/>
      <c r="P788" s="654"/>
      <c r="Q788" s="655"/>
      <c r="R788" s="654"/>
      <c r="S788" s="654"/>
      <c r="T788" s="654"/>
      <c r="U788" s="654"/>
      <c r="V788" s="654"/>
      <c r="W788" s="654"/>
      <c r="X788" s="654"/>
      <c r="Y788" s="654"/>
      <c r="Z788" s="654"/>
      <c r="AA788" s="654"/>
      <c r="AB788" s="654"/>
    </row>
    <row r="789" spans="2:28" ht="16.5" customHeight="1" x14ac:dyDescent="0.35">
      <c r="B789" s="1427" t="s">
        <v>804</v>
      </c>
      <c r="C789" s="1425"/>
      <c r="D789" s="1425"/>
      <c r="E789" s="1425"/>
      <c r="F789" s="1425"/>
      <c r="G789" s="676"/>
      <c r="H789" s="652"/>
      <c r="I789" s="652"/>
      <c r="J789" s="652"/>
      <c r="K789" s="652"/>
      <c r="L789" s="652"/>
      <c r="M789" s="652"/>
      <c r="N789" s="974"/>
      <c r="O789" s="654"/>
      <c r="P789" s="654"/>
      <c r="Q789" s="655"/>
      <c r="R789" s="654"/>
      <c r="S789" s="654"/>
      <c r="T789" s="654"/>
      <c r="U789" s="654"/>
      <c r="V789" s="654"/>
      <c r="W789" s="654"/>
      <c r="X789" s="654"/>
      <c r="Y789" s="654"/>
      <c r="Z789" s="654"/>
      <c r="AA789" s="654"/>
      <c r="AB789" s="654"/>
    </row>
    <row r="790" spans="2:28" ht="16.5" customHeight="1" x14ac:dyDescent="0.35">
      <c r="B790" s="759" t="s">
        <v>12546</v>
      </c>
      <c r="C790" s="722"/>
      <c r="D790" s="722"/>
      <c r="E790" s="722"/>
      <c r="F790" s="1231"/>
      <c r="G790" s="676"/>
      <c r="H790" s="652"/>
      <c r="I790" s="652"/>
      <c r="J790" s="652"/>
      <c r="K790" s="652"/>
      <c r="L790" s="652"/>
      <c r="M790" s="652"/>
      <c r="N790" s="974"/>
      <c r="O790" s="654"/>
      <c r="P790" s="654"/>
      <c r="Q790" s="655"/>
      <c r="R790" s="654"/>
      <c r="S790" s="654"/>
      <c r="T790" s="654"/>
      <c r="U790" s="654"/>
      <c r="V790" s="654"/>
      <c r="W790" s="654"/>
      <c r="X790" s="654"/>
      <c r="Y790" s="654"/>
      <c r="Z790" s="654"/>
      <c r="AA790" s="654"/>
      <c r="AB790" s="654"/>
    </row>
    <row r="791" spans="2:28" ht="16.5" customHeight="1" x14ac:dyDescent="0.35">
      <c r="B791" s="765" t="s">
        <v>7</v>
      </c>
      <c r="C791" s="228" t="s">
        <v>12477</v>
      </c>
      <c r="D791" s="760" t="s">
        <v>109</v>
      </c>
      <c r="E791" s="760" t="s">
        <v>8</v>
      </c>
      <c r="F791" s="1243" t="s">
        <v>110</v>
      </c>
      <c r="G791" s="676"/>
      <c r="H791" s="652"/>
      <c r="I791" s="652"/>
      <c r="J791" s="652"/>
      <c r="K791" s="652"/>
      <c r="L791" s="652"/>
      <c r="M791" s="652"/>
      <c r="N791" s="974"/>
      <c r="O791" s="654"/>
      <c r="P791" s="654"/>
      <c r="Q791" s="655"/>
      <c r="R791" s="654"/>
      <c r="S791" s="654"/>
      <c r="T791" s="654"/>
      <c r="U791" s="654"/>
      <c r="V791" s="654"/>
      <c r="W791" s="654"/>
      <c r="X791" s="654"/>
      <c r="Y791" s="654"/>
      <c r="Z791" s="654"/>
      <c r="AA791" s="654"/>
      <c r="AB791" s="654"/>
    </row>
    <row r="792" spans="2:28" ht="16.5" customHeight="1" x14ac:dyDescent="0.35">
      <c r="B792" s="716" t="s">
        <v>510</v>
      </c>
      <c r="C792" s="1255">
        <v>22064</v>
      </c>
      <c r="D792" s="699">
        <v>16955484.629999932</v>
      </c>
      <c r="E792" s="698">
        <v>66.705526400450893</v>
      </c>
      <c r="F792" s="699">
        <v>768.46830266497159</v>
      </c>
      <c r="G792" s="676"/>
      <c r="H792" s="652"/>
      <c r="I792" s="652"/>
      <c r="J792" s="652"/>
      <c r="K792" s="652"/>
      <c r="L792" s="652"/>
      <c r="M792" s="652"/>
      <c r="N792" s="974"/>
      <c r="O792" s="654"/>
      <c r="P792" s="654"/>
      <c r="Q792" s="655"/>
      <c r="R792" s="654"/>
      <c r="S792" s="654"/>
      <c r="T792" s="654"/>
      <c r="U792" s="654"/>
      <c r="V792" s="654"/>
      <c r="W792" s="654"/>
      <c r="X792" s="654"/>
      <c r="Y792" s="654"/>
      <c r="Z792" s="654"/>
      <c r="AA792" s="654"/>
      <c r="AB792" s="654"/>
    </row>
    <row r="793" spans="2:28" ht="16.5" customHeight="1" x14ac:dyDescent="0.35">
      <c r="B793" s="704" t="s">
        <v>1</v>
      </c>
      <c r="C793" s="1256">
        <v>50</v>
      </c>
      <c r="D793" s="1234">
        <v>46702.239999999983</v>
      </c>
      <c r="E793" s="1038">
        <v>0.18345847064592016</v>
      </c>
      <c r="F793" s="1234">
        <v>934.04479999999967</v>
      </c>
      <c r="G793" s="676"/>
      <c r="H793" s="652"/>
      <c r="I793" s="652"/>
      <c r="J793" s="652"/>
      <c r="K793" s="652"/>
      <c r="L793" s="652"/>
      <c r="M793" s="652"/>
      <c r="N793" s="974"/>
      <c r="O793" s="654"/>
      <c r="P793" s="654"/>
      <c r="Q793" s="655"/>
      <c r="R793" s="654"/>
      <c r="S793" s="654"/>
      <c r="T793" s="654"/>
      <c r="U793" s="654"/>
      <c r="V793" s="654"/>
      <c r="W793" s="654"/>
      <c r="X793" s="654"/>
      <c r="Y793" s="654"/>
      <c r="Z793" s="654"/>
      <c r="AA793" s="654"/>
      <c r="AB793" s="654"/>
    </row>
    <row r="794" spans="2:28" ht="16.5" customHeight="1" x14ac:dyDescent="0.35">
      <c r="B794" s="696" t="s">
        <v>511</v>
      </c>
      <c r="C794" s="1255">
        <v>896</v>
      </c>
      <c r="D794" s="699">
        <v>1183642.3200000003</v>
      </c>
      <c r="E794" s="698">
        <v>4.649652989213986</v>
      </c>
      <c r="F794" s="699">
        <v>1321.0293750000003</v>
      </c>
      <c r="G794" s="676"/>
      <c r="H794" s="652"/>
      <c r="I794" s="652"/>
      <c r="J794" s="652"/>
      <c r="K794" s="652"/>
      <c r="L794" s="652"/>
      <c r="M794" s="652"/>
      <c r="N794" s="974"/>
      <c r="O794" s="654"/>
      <c r="P794" s="654"/>
      <c r="Q794" s="655"/>
      <c r="R794" s="654"/>
      <c r="S794" s="654"/>
      <c r="T794" s="654"/>
      <c r="U794" s="654"/>
      <c r="V794" s="654"/>
      <c r="W794" s="654"/>
      <c r="X794" s="654"/>
      <c r="Y794" s="654"/>
      <c r="Z794" s="654"/>
      <c r="AA794" s="654"/>
      <c r="AB794" s="654"/>
    </row>
    <row r="795" spans="2:28" ht="16.5" customHeight="1" x14ac:dyDescent="0.35">
      <c r="B795" s="704" t="s">
        <v>2</v>
      </c>
      <c r="C795" s="1257">
        <v>2153</v>
      </c>
      <c r="D795" s="706">
        <v>6767203.8899999987</v>
      </c>
      <c r="E795" s="705">
        <v>26.58332611473287</v>
      </c>
      <c r="F795" s="706">
        <v>3143.1509010682762</v>
      </c>
      <c r="G795" s="676"/>
      <c r="H795" s="652"/>
      <c r="I795" s="652"/>
      <c r="J795" s="652"/>
      <c r="K795" s="652"/>
      <c r="L795" s="652"/>
      <c r="M795" s="652"/>
      <c r="N795" s="974"/>
      <c r="O795" s="654"/>
      <c r="P795" s="654"/>
      <c r="Q795" s="655"/>
      <c r="R795" s="654"/>
      <c r="S795" s="654"/>
      <c r="T795" s="654"/>
      <c r="U795" s="654"/>
      <c r="V795" s="654"/>
      <c r="W795" s="654"/>
      <c r="X795" s="654"/>
      <c r="Y795" s="654"/>
      <c r="Z795" s="654"/>
      <c r="AA795" s="654"/>
      <c r="AB795" s="654"/>
    </row>
    <row r="796" spans="2:28" ht="16.5" customHeight="1" x14ac:dyDescent="0.35">
      <c r="B796" s="696" t="s">
        <v>9</v>
      </c>
      <c r="C796" s="1255">
        <v>379</v>
      </c>
      <c r="D796" s="699">
        <v>491621.08999999979</v>
      </c>
      <c r="E796" s="698">
        <v>1.9312147192228952</v>
      </c>
      <c r="F796" s="699">
        <v>1297.1532717678094</v>
      </c>
      <c r="G796" s="676"/>
      <c r="H796" s="652"/>
      <c r="I796" s="652"/>
      <c r="J796" s="652"/>
      <c r="K796" s="652"/>
      <c r="L796" s="652"/>
      <c r="M796" s="652"/>
      <c r="N796" s="974"/>
      <c r="O796" s="654"/>
      <c r="P796" s="654"/>
      <c r="Q796" s="655"/>
      <c r="R796" s="654"/>
      <c r="S796" s="654"/>
      <c r="T796" s="654"/>
      <c r="U796" s="654"/>
      <c r="V796" s="654"/>
      <c r="W796" s="654"/>
      <c r="X796" s="654"/>
      <c r="Y796" s="654"/>
      <c r="Z796" s="654"/>
      <c r="AA796" s="654"/>
      <c r="AB796" s="654"/>
    </row>
    <row r="797" spans="2:28" ht="16.5" customHeight="1" x14ac:dyDescent="0.35">
      <c r="B797" s="704" t="s">
        <v>3</v>
      </c>
      <c r="C797" s="1257">
        <v>3</v>
      </c>
      <c r="D797" s="706">
        <v>11919.1</v>
      </c>
      <c r="E797" s="705">
        <v>4.6821305733424946E-2</v>
      </c>
      <c r="F797" s="706">
        <v>3973.0333333333333</v>
      </c>
      <c r="G797" s="676"/>
      <c r="H797" s="652"/>
      <c r="I797" s="652"/>
      <c r="J797" s="652"/>
      <c r="K797" s="652"/>
      <c r="L797" s="652"/>
      <c r="M797" s="652"/>
      <c r="N797" s="974"/>
      <c r="O797" s="654"/>
      <c r="P797" s="654"/>
      <c r="Q797" s="655"/>
      <c r="R797" s="654"/>
      <c r="S797" s="654"/>
      <c r="T797" s="654"/>
      <c r="U797" s="654"/>
      <c r="V797" s="654"/>
      <c r="W797" s="654"/>
      <c r="X797" s="654"/>
      <c r="Y797" s="654"/>
      <c r="Z797" s="654"/>
      <c r="AA797" s="654"/>
      <c r="AB797" s="654"/>
    </row>
    <row r="798" spans="2:28" ht="16.5" customHeight="1" x14ac:dyDescent="0.35">
      <c r="B798" s="707" t="s">
        <v>4</v>
      </c>
      <c r="C798" s="1258">
        <v>25545</v>
      </c>
      <c r="D798" s="710">
        <v>25456573.269999932</v>
      </c>
      <c r="E798" s="709">
        <v>100.1</v>
      </c>
      <c r="F798" s="710">
        <v>996.53839381483397</v>
      </c>
      <c r="G798" s="676"/>
      <c r="H798" s="652"/>
      <c r="I798" s="652"/>
      <c r="J798" s="652"/>
      <c r="K798" s="652"/>
      <c r="L798" s="652"/>
      <c r="M798" s="652"/>
      <c r="N798" s="974"/>
      <c r="O798" s="654"/>
      <c r="P798" s="654"/>
      <c r="Q798" s="655"/>
      <c r="R798" s="654"/>
      <c r="S798" s="654"/>
      <c r="T798" s="654"/>
      <c r="U798" s="654"/>
      <c r="V798" s="654"/>
      <c r="W798" s="654"/>
      <c r="X798" s="654"/>
      <c r="Y798" s="654"/>
      <c r="Z798" s="654"/>
      <c r="AA798" s="654"/>
      <c r="AB798" s="654"/>
    </row>
    <row r="799" spans="2:28" ht="16.5" customHeight="1" x14ac:dyDescent="0.35">
      <c r="B799" s="1067" t="s">
        <v>12478</v>
      </c>
      <c r="C799" s="676"/>
      <c r="D799" s="676"/>
      <c r="E799" s="676"/>
      <c r="F799" s="1244"/>
      <c r="G799" s="676"/>
      <c r="H799" s="652"/>
      <c r="I799" s="652"/>
      <c r="J799" s="652"/>
      <c r="K799" s="652"/>
      <c r="L799" s="652"/>
      <c r="M799" s="652"/>
      <c r="N799" s="974"/>
      <c r="O799" s="654"/>
      <c r="P799" s="654"/>
      <c r="Q799" s="655"/>
      <c r="R799" s="654"/>
      <c r="S799" s="654"/>
      <c r="T799" s="654"/>
      <c r="U799" s="654"/>
      <c r="V799" s="654"/>
      <c r="W799" s="654"/>
      <c r="X799" s="654"/>
      <c r="Y799" s="654"/>
      <c r="Z799" s="654"/>
      <c r="AA799" s="654"/>
      <c r="AB799" s="654"/>
    </row>
    <row r="800" spans="2:28" ht="16.5" customHeight="1" x14ac:dyDescent="0.35">
      <c r="B800" s="242"/>
      <c r="C800" s="676"/>
      <c r="D800" s="676"/>
      <c r="E800" s="676"/>
      <c r="F800" s="1244"/>
      <c r="G800" s="676"/>
      <c r="H800" s="652"/>
      <c r="I800" s="652"/>
      <c r="J800" s="652"/>
      <c r="K800" s="652"/>
      <c r="L800" s="652"/>
      <c r="M800" s="652"/>
      <c r="N800" s="974"/>
      <c r="O800" s="654"/>
      <c r="P800" s="654"/>
      <c r="Q800" s="655"/>
      <c r="R800" s="654"/>
      <c r="S800" s="654"/>
      <c r="T800" s="654"/>
      <c r="U800" s="654"/>
      <c r="V800" s="654"/>
      <c r="W800" s="654"/>
      <c r="X800" s="654"/>
      <c r="Y800" s="654"/>
      <c r="Z800" s="654"/>
      <c r="AA800" s="654"/>
      <c r="AB800" s="654"/>
    </row>
    <row r="801" spans="2:28" ht="16.5" customHeight="1" x14ac:dyDescent="0.35">
      <c r="B801" s="242"/>
      <c r="C801" s="676"/>
      <c r="D801" s="676"/>
      <c r="E801" s="676"/>
      <c r="F801" s="1244"/>
      <c r="G801" s="676"/>
      <c r="H801" s="652"/>
      <c r="I801" s="652"/>
      <c r="J801" s="652"/>
      <c r="K801" s="652"/>
      <c r="L801" s="652"/>
      <c r="M801" s="652"/>
      <c r="N801" s="974"/>
      <c r="O801" s="654"/>
      <c r="P801" s="654"/>
      <c r="Q801" s="655"/>
      <c r="R801" s="654"/>
      <c r="S801" s="654"/>
      <c r="T801" s="654"/>
      <c r="U801" s="654"/>
      <c r="V801" s="654"/>
      <c r="W801" s="654"/>
      <c r="X801" s="654"/>
      <c r="Y801" s="654"/>
      <c r="Z801" s="654"/>
      <c r="AA801" s="654"/>
      <c r="AB801" s="654"/>
    </row>
    <row r="802" spans="2:28" ht="16.5" customHeight="1" x14ac:dyDescent="0.35">
      <c r="B802" s="676"/>
      <c r="C802" s="676"/>
      <c r="D802" s="676"/>
      <c r="E802" s="676"/>
      <c r="F802" s="1244"/>
      <c r="G802" s="676"/>
      <c r="H802" s="652"/>
      <c r="I802" s="652"/>
      <c r="J802" s="652"/>
      <c r="K802" s="652"/>
      <c r="L802" s="652"/>
      <c r="M802" s="652"/>
      <c r="N802" s="974"/>
      <c r="O802" s="654"/>
      <c r="P802" s="654"/>
      <c r="Q802" s="655"/>
      <c r="R802" s="654"/>
      <c r="S802" s="654"/>
      <c r="T802" s="654"/>
      <c r="U802" s="654"/>
      <c r="V802" s="654"/>
      <c r="W802" s="654"/>
      <c r="X802" s="654"/>
      <c r="Y802" s="654"/>
      <c r="Z802" s="654"/>
      <c r="AA802" s="654"/>
      <c r="AB802" s="654"/>
    </row>
    <row r="803" spans="2:28" ht="16.5" customHeight="1" x14ac:dyDescent="0.35">
      <c r="B803" s="1424" t="s">
        <v>12456</v>
      </c>
      <c r="C803" s="1425"/>
      <c r="D803" s="1425"/>
      <c r="E803" s="1425"/>
      <c r="F803" s="1425"/>
      <c r="G803" s="676"/>
      <c r="H803" s="652"/>
      <c r="I803" s="652"/>
      <c r="J803" s="652"/>
      <c r="K803" s="652"/>
      <c r="L803" s="652"/>
      <c r="M803" s="652"/>
      <c r="N803" s="974"/>
      <c r="O803" s="654"/>
      <c r="P803" s="654"/>
      <c r="Q803" s="655"/>
      <c r="R803" s="654"/>
      <c r="S803" s="654"/>
      <c r="T803" s="654"/>
      <c r="U803" s="654"/>
      <c r="V803" s="654"/>
      <c r="W803" s="654"/>
      <c r="X803" s="654"/>
      <c r="Y803" s="654"/>
      <c r="Z803" s="654"/>
      <c r="AA803" s="654"/>
      <c r="AB803" s="654"/>
    </row>
    <row r="804" spans="2:28" ht="16.5" customHeight="1" x14ac:dyDescent="0.35">
      <c r="B804" s="1423" t="s">
        <v>12691</v>
      </c>
      <c r="C804" s="1423"/>
      <c r="D804" s="1423"/>
      <c r="E804" s="1423"/>
      <c r="F804" s="1423"/>
      <c r="G804" s="676"/>
      <c r="H804" s="652"/>
      <c r="I804" s="652"/>
      <c r="J804" s="652"/>
      <c r="K804" s="652"/>
      <c r="L804" s="652"/>
      <c r="M804" s="652"/>
      <c r="N804" s="974"/>
      <c r="O804" s="654"/>
      <c r="P804" s="654"/>
      <c r="Q804" s="655"/>
      <c r="R804" s="654"/>
      <c r="S804" s="654"/>
      <c r="T804" s="654"/>
      <c r="U804" s="654"/>
      <c r="V804" s="654"/>
      <c r="W804" s="654"/>
      <c r="X804" s="654"/>
      <c r="Y804" s="654"/>
      <c r="Z804" s="654"/>
      <c r="AA804" s="654"/>
      <c r="AB804" s="654"/>
    </row>
    <row r="805" spans="2:28" ht="16.5" customHeight="1" x14ac:dyDescent="0.35">
      <c r="B805" s="759" t="s">
        <v>12546</v>
      </c>
      <c r="C805" s="722"/>
      <c r="D805" s="722"/>
      <c r="E805" s="722"/>
      <c r="F805" s="1231"/>
      <c r="G805" s="676"/>
      <c r="H805" s="652"/>
      <c r="I805" s="652"/>
      <c r="J805" s="652"/>
      <c r="K805" s="652"/>
      <c r="L805" s="652"/>
      <c r="M805" s="652"/>
      <c r="N805" s="974"/>
      <c r="O805" s="654"/>
      <c r="P805" s="654"/>
      <c r="Q805" s="655"/>
      <c r="R805" s="654"/>
      <c r="S805" s="654"/>
      <c r="T805" s="654"/>
      <c r="U805" s="654"/>
      <c r="V805" s="654"/>
      <c r="W805" s="654"/>
      <c r="X805" s="654"/>
      <c r="Y805" s="654"/>
      <c r="Z805" s="654"/>
      <c r="AA805" s="654"/>
      <c r="AB805" s="654"/>
    </row>
    <row r="806" spans="2:28" ht="16.5" customHeight="1" x14ac:dyDescent="0.35">
      <c r="B806" s="765" t="s">
        <v>7</v>
      </c>
      <c r="C806" s="228" t="s">
        <v>12477</v>
      </c>
      <c r="D806" s="760" t="s">
        <v>109</v>
      </c>
      <c r="E806" s="760" t="s">
        <v>8</v>
      </c>
      <c r="F806" s="1243" t="s">
        <v>110</v>
      </c>
      <c r="G806" s="676"/>
      <c r="H806" s="652"/>
      <c r="I806" s="652"/>
      <c r="J806" s="652"/>
      <c r="K806" s="652"/>
      <c r="L806" s="652"/>
      <c r="M806" s="652"/>
      <c r="N806" s="974"/>
      <c r="O806" s="654"/>
      <c r="P806" s="654"/>
      <c r="Q806" s="655"/>
      <c r="R806" s="654"/>
      <c r="S806" s="654"/>
      <c r="T806" s="654"/>
      <c r="U806" s="654"/>
      <c r="V806" s="654"/>
      <c r="W806" s="654"/>
      <c r="X806" s="654"/>
      <c r="Y806" s="654"/>
      <c r="Z806" s="654"/>
      <c r="AA806" s="654"/>
      <c r="AB806" s="654"/>
    </row>
    <row r="807" spans="2:28" ht="16.5" customHeight="1" x14ac:dyDescent="0.35">
      <c r="B807" s="716" t="s">
        <v>510</v>
      </c>
      <c r="C807" s="1255">
        <v>4611</v>
      </c>
      <c r="D807" s="699">
        <v>32791569.869999968</v>
      </c>
      <c r="E807" s="698">
        <v>33.039458618511937</v>
      </c>
      <c r="F807" s="699">
        <v>7111.5961548470978</v>
      </c>
      <c r="G807" s="676"/>
      <c r="H807" s="652"/>
      <c r="I807" s="652"/>
      <c r="J807" s="652"/>
      <c r="K807" s="652"/>
      <c r="L807" s="652"/>
      <c r="M807" s="652"/>
      <c r="N807" s="974"/>
      <c r="O807" s="654"/>
      <c r="P807" s="654"/>
      <c r="Q807" s="655"/>
      <c r="R807" s="654"/>
      <c r="S807" s="654"/>
      <c r="T807" s="654"/>
      <c r="U807" s="654"/>
      <c r="V807" s="654"/>
      <c r="W807" s="654"/>
      <c r="X807" s="654"/>
      <c r="Y807" s="654"/>
      <c r="Z807" s="654"/>
      <c r="AA807" s="654"/>
      <c r="AB807" s="654"/>
    </row>
    <row r="808" spans="2:28" ht="16.5" customHeight="1" x14ac:dyDescent="0.35">
      <c r="B808" s="704" t="s">
        <v>1</v>
      </c>
      <c r="C808" s="1256">
        <v>50</v>
      </c>
      <c r="D808" s="1234">
        <v>7544431.5899999999</v>
      </c>
      <c r="E808" s="1038">
        <v>7.578456693113468</v>
      </c>
      <c r="F808" s="1234">
        <v>150888.6318</v>
      </c>
      <c r="G808" s="676"/>
      <c r="H808" s="652"/>
      <c r="I808" s="652"/>
      <c r="J808" s="652"/>
      <c r="K808" s="652"/>
      <c r="L808" s="652"/>
      <c r="M808" s="652"/>
      <c r="N808" s="974"/>
      <c r="O808" s="654"/>
      <c r="P808" s="654"/>
      <c r="Q808" s="655"/>
      <c r="R808" s="654"/>
      <c r="S808" s="654"/>
      <c r="T808" s="654"/>
      <c r="U808" s="654"/>
      <c r="V808" s="654"/>
      <c r="W808" s="654"/>
      <c r="X808" s="654"/>
      <c r="Y808" s="654"/>
      <c r="Z808" s="654"/>
      <c r="AA808" s="654"/>
      <c r="AB808" s="654"/>
    </row>
    <row r="809" spans="2:28" ht="16.5" customHeight="1" x14ac:dyDescent="0.35">
      <c r="B809" s="696" t="s">
        <v>511</v>
      </c>
      <c r="C809" s="1255">
        <v>901</v>
      </c>
      <c r="D809" s="699">
        <v>21031792.139999993</v>
      </c>
      <c r="E809" s="698">
        <v>21.126644732629114</v>
      </c>
      <c r="F809" s="699">
        <v>23342.72157602663</v>
      </c>
      <c r="G809" s="676"/>
      <c r="H809" s="652"/>
      <c r="I809" s="652"/>
      <c r="J809" s="652"/>
      <c r="K809" s="652"/>
      <c r="L809" s="652"/>
      <c r="M809" s="652"/>
      <c r="N809" s="974"/>
      <c r="O809" s="654"/>
      <c r="P809" s="654"/>
      <c r="Q809" s="655"/>
      <c r="R809" s="654"/>
      <c r="S809" s="654"/>
      <c r="T809" s="654"/>
      <c r="U809" s="654"/>
      <c r="V809" s="654"/>
      <c r="W809" s="654"/>
      <c r="X809" s="654"/>
      <c r="Y809" s="654"/>
      <c r="Z809" s="654"/>
      <c r="AA809" s="654"/>
      <c r="AB809" s="654"/>
    </row>
    <row r="810" spans="2:28" ht="16.5" customHeight="1" x14ac:dyDescent="0.35">
      <c r="B810" s="704" t="s">
        <v>2</v>
      </c>
      <c r="C810" s="1257">
        <v>318</v>
      </c>
      <c r="D810" s="706">
        <v>20647117.309999995</v>
      </c>
      <c r="E810" s="705">
        <v>20.740235033593617</v>
      </c>
      <c r="F810" s="706">
        <v>64928.041855345895</v>
      </c>
      <c r="G810" s="676"/>
      <c r="H810" s="652"/>
      <c r="I810" s="652"/>
      <c r="J810" s="652"/>
      <c r="K810" s="652"/>
      <c r="L810" s="652"/>
      <c r="M810" s="652"/>
      <c r="N810" s="974"/>
      <c r="O810" s="654"/>
      <c r="P810" s="654"/>
      <c r="Q810" s="655"/>
      <c r="R810" s="654"/>
      <c r="S810" s="654"/>
      <c r="T810" s="654"/>
      <c r="U810" s="654"/>
      <c r="V810" s="654"/>
      <c r="W810" s="654"/>
      <c r="X810" s="654"/>
      <c r="Y810" s="654"/>
      <c r="Z810" s="654"/>
      <c r="AA810" s="654"/>
      <c r="AB810" s="654"/>
    </row>
    <row r="811" spans="2:28" ht="16.5" customHeight="1" x14ac:dyDescent="0.35">
      <c r="B811" s="696" t="s">
        <v>9</v>
      </c>
      <c r="C811" s="1255">
        <v>2146</v>
      </c>
      <c r="D811" s="699">
        <v>11233749.790000001</v>
      </c>
      <c r="E811" s="698">
        <v>11.284413579630261</v>
      </c>
      <c r="F811" s="699">
        <v>5234.7389515377454</v>
      </c>
      <c r="G811" s="676"/>
      <c r="H811" s="652"/>
      <c r="I811" s="652"/>
      <c r="J811" s="652"/>
      <c r="K811" s="652"/>
      <c r="L811" s="652"/>
      <c r="M811" s="652"/>
      <c r="N811" s="974"/>
      <c r="O811" s="654"/>
      <c r="P811" s="654"/>
      <c r="Q811" s="655"/>
      <c r="R811" s="654"/>
      <c r="S811" s="654"/>
      <c r="T811" s="654"/>
      <c r="U811" s="654"/>
      <c r="V811" s="654"/>
      <c r="W811" s="654"/>
      <c r="X811" s="654"/>
      <c r="Y811" s="654"/>
      <c r="Z811" s="654"/>
      <c r="AA811" s="654"/>
      <c r="AB811" s="654"/>
    </row>
    <row r="812" spans="2:28" ht="16.5" customHeight="1" x14ac:dyDescent="0.35">
      <c r="B812" s="704" t="s">
        <v>3</v>
      </c>
      <c r="C812" s="1257">
        <v>26</v>
      </c>
      <c r="D812" s="706">
        <v>6302367.9000000004</v>
      </c>
      <c r="E812" s="705">
        <v>6.3307913425216009</v>
      </c>
      <c r="F812" s="706">
        <v>242398.7653846154</v>
      </c>
      <c r="G812" s="676"/>
      <c r="H812" s="652"/>
      <c r="I812" s="652"/>
      <c r="J812" s="652"/>
      <c r="K812" s="652"/>
      <c r="L812" s="652"/>
      <c r="M812" s="652"/>
      <c r="N812" s="974"/>
      <c r="O812" s="654"/>
      <c r="P812" s="654"/>
      <c r="Q812" s="655"/>
      <c r="R812" s="654"/>
      <c r="S812" s="654"/>
      <c r="T812" s="654"/>
      <c r="U812" s="654"/>
      <c r="V812" s="654"/>
      <c r="W812" s="654"/>
      <c r="X812" s="654"/>
      <c r="Y812" s="654"/>
      <c r="Z812" s="654"/>
      <c r="AA812" s="654"/>
      <c r="AB812" s="654"/>
    </row>
    <row r="813" spans="2:28" ht="16.5" customHeight="1" x14ac:dyDescent="0.35">
      <c r="B813" s="707" t="s">
        <v>4</v>
      </c>
      <c r="C813" s="1258">
        <v>8052</v>
      </c>
      <c r="D813" s="710">
        <v>99551028.599999964</v>
      </c>
      <c r="E813" s="709">
        <v>100.10000000000001</v>
      </c>
      <c r="F813" s="710">
        <v>12363.515722801783</v>
      </c>
      <c r="G813" s="676"/>
      <c r="H813" s="652"/>
      <c r="I813" s="652"/>
      <c r="J813" s="652"/>
      <c r="K813" s="652"/>
      <c r="L813" s="652"/>
      <c r="M813" s="652"/>
      <c r="N813" s="974"/>
      <c r="O813" s="654"/>
      <c r="P813" s="654"/>
      <c r="Q813" s="655"/>
      <c r="R813" s="654"/>
      <c r="S813" s="654"/>
      <c r="T813" s="654"/>
      <c r="U813" s="654"/>
      <c r="V813" s="654"/>
      <c r="W813" s="654"/>
      <c r="X813" s="654"/>
      <c r="Y813" s="654"/>
      <c r="Z813" s="654"/>
      <c r="AA813" s="654"/>
      <c r="AB813" s="654"/>
    </row>
    <row r="814" spans="2:28" ht="16.5" customHeight="1" x14ac:dyDescent="0.35">
      <c r="B814" s="1067" t="s">
        <v>12478</v>
      </c>
      <c r="C814" s="676"/>
      <c r="D814" s="676"/>
      <c r="E814" s="676"/>
      <c r="F814" s="1244"/>
      <c r="G814" s="676"/>
      <c r="I814" s="652"/>
      <c r="J814" s="652"/>
      <c r="K814" s="652"/>
      <c r="L814" s="652"/>
      <c r="M814" s="652"/>
      <c r="N814" s="974"/>
      <c r="O814" s="654"/>
      <c r="P814" s="654"/>
      <c r="Q814" s="655"/>
      <c r="R814" s="654"/>
      <c r="S814" s="654"/>
      <c r="T814" s="654"/>
      <c r="U814" s="654"/>
      <c r="V814" s="654"/>
      <c r="W814" s="654"/>
      <c r="X814" s="654"/>
      <c r="Y814" s="654"/>
      <c r="Z814" s="654"/>
      <c r="AA814" s="654"/>
      <c r="AB814" s="654"/>
    </row>
    <row r="815" spans="2:28" ht="16.5" customHeight="1" x14ac:dyDescent="0.35">
      <c r="B815" s="676"/>
      <c r="C815" s="676"/>
      <c r="D815" s="676"/>
      <c r="E815" s="676"/>
      <c r="F815" s="1244"/>
      <c r="G815" s="676"/>
      <c r="I815" s="652"/>
      <c r="J815" s="652"/>
      <c r="K815" s="652"/>
      <c r="L815" s="652"/>
      <c r="M815" s="652"/>
      <c r="N815" s="974"/>
      <c r="O815" s="654"/>
      <c r="P815" s="654"/>
      <c r="Q815" s="655"/>
      <c r="R815" s="676"/>
      <c r="S815" s="654"/>
      <c r="T815" s="654"/>
      <c r="U815" s="654"/>
      <c r="V815" s="654"/>
      <c r="W815" s="654"/>
      <c r="X815" s="654"/>
      <c r="Y815" s="654"/>
      <c r="Z815" s="654"/>
      <c r="AA815" s="654"/>
      <c r="AB815" s="654"/>
    </row>
    <row r="816" spans="2:28" ht="16.5" customHeight="1" x14ac:dyDescent="0.35">
      <c r="B816" s="676"/>
      <c r="C816" s="676"/>
      <c r="D816" s="676"/>
      <c r="E816" s="676"/>
      <c r="F816" s="1244"/>
      <c r="G816" s="676"/>
      <c r="I816" s="652"/>
      <c r="J816" s="652"/>
      <c r="K816" s="652"/>
      <c r="L816" s="652"/>
      <c r="M816" s="652"/>
      <c r="N816" s="974"/>
      <c r="O816" s="654"/>
      <c r="P816" s="654"/>
      <c r="Q816" s="655"/>
      <c r="R816" s="676"/>
      <c r="S816" s="654"/>
      <c r="T816" s="654"/>
      <c r="U816" s="654"/>
      <c r="V816" s="654"/>
      <c r="W816" s="654"/>
      <c r="X816" s="654"/>
      <c r="Y816" s="654"/>
      <c r="Z816" s="654"/>
      <c r="AA816" s="654"/>
      <c r="AB816" s="654"/>
    </row>
    <row r="817" spans="2:28" ht="16.5" customHeight="1" x14ac:dyDescent="0.35">
      <c r="B817" s="676"/>
      <c r="C817" s="676"/>
      <c r="D817" s="676"/>
      <c r="E817" s="676"/>
      <c r="F817" s="1244"/>
      <c r="G817" s="676"/>
      <c r="I817" s="652"/>
      <c r="J817" s="652"/>
      <c r="K817" s="652"/>
      <c r="L817" s="652"/>
      <c r="M817" s="652"/>
      <c r="N817" s="974"/>
      <c r="O817" s="654"/>
      <c r="P817" s="654"/>
      <c r="Q817" s="655"/>
      <c r="R817" s="676"/>
      <c r="S817" s="654"/>
      <c r="T817" s="654"/>
      <c r="U817" s="654"/>
      <c r="V817" s="654"/>
      <c r="W817" s="654"/>
      <c r="X817" s="654"/>
      <c r="Y817" s="654"/>
      <c r="Z817" s="654"/>
      <c r="AA817" s="654"/>
      <c r="AB817" s="654"/>
    </row>
    <row r="818" spans="2:28" ht="16.149999999999999" customHeight="1" x14ac:dyDescent="0.35">
      <c r="B818" s="1424" t="s">
        <v>12397</v>
      </c>
      <c r="C818" s="1425"/>
      <c r="D818" s="1425"/>
      <c r="E818" s="1425"/>
      <c r="F818" s="1425"/>
      <c r="G818" s="676"/>
      <c r="H818" s="1431" t="s">
        <v>12397</v>
      </c>
      <c r="I818" s="1431"/>
      <c r="J818" s="1431"/>
      <c r="K818" s="1431"/>
      <c r="L818" s="1431"/>
      <c r="N818" s="1431" t="s">
        <v>12397</v>
      </c>
      <c r="O818" s="1431"/>
      <c r="P818" s="1431"/>
      <c r="Q818" s="1431"/>
      <c r="R818" s="676"/>
      <c r="S818" s="654"/>
      <c r="T818" s="654"/>
      <c r="U818" s="654"/>
      <c r="V818" s="654"/>
      <c r="W818" s="654"/>
      <c r="X818" s="654"/>
      <c r="Y818" s="654"/>
      <c r="Z818" s="654"/>
      <c r="AA818" s="654"/>
      <c r="AB818" s="654"/>
    </row>
    <row r="819" spans="2:28" ht="16.149999999999999" customHeight="1" x14ac:dyDescent="0.35">
      <c r="B819" s="1423" t="s">
        <v>12690</v>
      </c>
      <c r="C819" s="1423"/>
      <c r="D819" s="1423"/>
      <c r="E819" s="1423"/>
      <c r="F819" s="1423"/>
      <c r="G819" s="676"/>
      <c r="H819" s="1432" t="s">
        <v>12445</v>
      </c>
      <c r="I819" s="1432"/>
      <c r="J819" s="1432"/>
      <c r="K819" s="1432"/>
      <c r="L819" s="1432"/>
      <c r="N819" s="1432" t="s">
        <v>12446</v>
      </c>
      <c r="O819" s="1432"/>
      <c r="P819" s="1432"/>
      <c r="Q819" s="1432"/>
      <c r="R819" s="676"/>
      <c r="S819" s="654"/>
      <c r="T819" s="654"/>
      <c r="U819" s="654"/>
      <c r="V819" s="654"/>
      <c r="W819" s="654"/>
      <c r="X819" s="654"/>
      <c r="Y819" s="654"/>
      <c r="Z819" s="654"/>
      <c r="AA819" s="654"/>
      <c r="AB819" s="654"/>
    </row>
    <row r="820" spans="2:28" ht="16.149999999999999" customHeight="1" x14ac:dyDescent="0.35">
      <c r="B820" s="759" t="s">
        <v>12546</v>
      </c>
      <c r="C820" s="722"/>
      <c r="D820" s="722"/>
      <c r="E820" s="722"/>
      <c r="F820" s="1231"/>
      <c r="G820" s="676"/>
      <c r="H820" s="967" t="s">
        <v>12546</v>
      </c>
      <c r="I820" s="650"/>
      <c r="J820" s="650"/>
      <c r="K820" s="650"/>
      <c r="L820" s="650"/>
      <c r="N820" s="985" t="s">
        <v>12546</v>
      </c>
      <c r="O820" s="650"/>
      <c r="P820" s="650"/>
      <c r="Q820" s="650"/>
      <c r="R820" s="676"/>
      <c r="S820" s="654"/>
      <c r="T820" s="654"/>
      <c r="U820" s="654"/>
      <c r="V820" s="654"/>
      <c r="W820" s="654"/>
      <c r="X820" s="654"/>
      <c r="Y820" s="654"/>
      <c r="Z820" s="654"/>
      <c r="AA820" s="654"/>
      <c r="AB820" s="654"/>
    </row>
    <row r="821" spans="2:28" ht="16.149999999999999" customHeight="1" x14ac:dyDescent="0.35">
      <c r="B821" s="765" t="s">
        <v>7</v>
      </c>
      <c r="C821" s="228" t="s">
        <v>12477</v>
      </c>
      <c r="D821" s="760" t="s">
        <v>109</v>
      </c>
      <c r="E821" s="760" t="s">
        <v>8</v>
      </c>
      <c r="F821" s="1243" t="s">
        <v>110</v>
      </c>
      <c r="G821" s="676"/>
      <c r="H821" s="968" t="s">
        <v>12411</v>
      </c>
      <c r="I821" s="969" t="s">
        <v>12488</v>
      </c>
      <c r="J821" s="969" t="s">
        <v>109</v>
      </c>
      <c r="K821" s="969" t="s">
        <v>8</v>
      </c>
      <c r="L821" s="969" t="s">
        <v>110</v>
      </c>
      <c r="M821" s="676"/>
      <c r="N821" s="969" t="s">
        <v>742</v>
      </c>
      <c r="O821" s="228" t="s">
        <v>12477</v>
      </c>
      <c r="P821" s="969" t="s">
        <v>109</v>
      </c>
      <c r="Q821" s="969" t="s">
        <v>110</v>
      </c>
      <c r="R821" s="676"/>
      <c r="S821" s="654"/>
      <c r="T821" s="654"/>
      <c r="U821" s="654"/>
      <c r="V821" s="654"/>
      <c r="W821" s="654"/>
      <c r="X821" s="654"/>
      <c r="Y821" s="654"/>
      <c r="Z821" s="654"/>
      <c r="AA821" s="654"/>
      <c r="AB821" s="654"/>
    </row>
    <row r="822" spans="2:28" ht="16.149999999999999" customHeight="1" x14ac:dyDescent="0.35">
      <c r="B822" s="696" t="s">
        <v>517</v>
      </c>
      <c r="C822" s="1248">
        <v>119</v>
      </c>
      <c r="D822" s="699">
        <v>8969388.4200000037</v>
      </c>
      <c r="E822" s="698">
        <v>0.17367296927353218</v>
      </c>
      <c r="F822" s="699">
        <v>75373.011932773137</v>
      </c>
      <c r="G822" s="676"/>
      <c r="H822" s="991" t="s">
        <v>32</v>
      </c>
      <c r="I822" s="1052">
        <v>46385</v>
      </c>
      <c r="J822" s="981">
        <v>755996804.96385419</v>
      </c>
      <c r="K822" s="1060">
        <v>14.63825667161551</v>
      </c>
      <c r="L822" s="1170">
        <v>16298.303437832365</v>
      </c>
      <c r="M822" s="676"/>
      <c r="N822" s="1061">
        <v>46001</v>
      </c>
      <c r="O822" s="1251">
        <v>612</v>
      </c>
      <c r="P822" s="1052">
        <v>101630203.23333196</v>
      </c>
      <c r="Q822" s="981">
        <v>166062.42358387576</v>
      </c>
      <c r="R822" s="676"/>
      <c r="S822" s="654"/>
      <c r="T822" s="654"/>
      <c r="U822" s="654"/>
      <c r="V822" s="654"/>
      <c r="W822" s="654"/>
      <c r="X822" s="654"/>
      <c r="Y822" s="654"/>
      <c r="Z822" s="654"/>
      <c r="AA822" s="654"/>
      <c r="AB822" s="654"/>
    </row>
    <row r="823" spans="2:28" ht="16.149999999999999" customHeight="1" x14ac:dyDescent="0.35">
      <c r="B823" s="704" t="s">
        <v>12467</v>
      </c>
      <c r="C823" s="1250">
        <v>207408</v>
      </c>
      <c r="D823" s="706">
        <v>5155558204.7446899</v>
      </c>
      <c r="E823" s="705">
        <v>99.826327030726475</v>
      </c>
      <c r="F823" s="706">
        <v>24857.084609777299</v>
      </c>
      <c r="G823" s="676"/>
      <c r="H823" s="991" t="s">
        <v>12413</v>
      </c>
      <c r="I823" s="1052">
        <v>12766</v>
      </c>
      <c r="J823" s="981">
        <v>373851500.29658842</v>
      </c>
      <c r="K823" s="1060">
        <v>7.2388324692346506</v>
      </c>
      <c r="L823" s="1170">
        <v>29284.936573444182</v>
      </c>
      <c r="M823" s="676"/>
      <c r="N823" s="1264">
        <v>46002</v>
      </c>
      <c r="O823" s="1252">
        <v>52</v>
      </c>
      <c r="P823" s="1253">
        <v>1146424.5025926847</v>
      </c>
      <c r="Q823" s="982">
        <v>22046.625049859322</v>
      </c>
      <c r="R823" s="676"/>
      <c r="S823" s="654"/>
      <c r="T823" s="654"/>
      <c r="U823" s="654"/>
      <c r="V823" s="654"/>
      <c r="W823" s="654"/>
      <c r="X823" s="654"/>
      <c r="Y823" s="654"/>
      <c r="Z823" s="654"/>
      <c r="AA823" s="654"/>
      <c r="AB823" s="654"/>
    </row>
    <row r="824" spans="2:28" ht="16.149999999999999" customHeight="1" x14ac:dyDescent="0.35">
      <c r="B824" s="707" t="s">
        <v>4</v>
      </c>
      <c r="C824" s="1246">
        <v>207527</v>
      </c>
      <c r="D824" s="710">
        <v>5164527593.16469</v>
      </c>
      <c r="E824" s="709">
        <v>100</v>
      </c>
      <c r="F824" s="710">
        <v>24886.051420608837</v>
      </c>
      <c r="G824" s="676"/>
      <c r="H824" s="1162" t="s">
        <v>12412</v>
      </c>
      <c r="I824" s="1163">
        <v>59151</v>
      </c>
      <c r="J824" s="1164">
        <v>1129848305.2604427</v>
      </c>
      <c r="K824" s="1169">
        <v>21.87708914085016</v>
      </c>
      <c r="L824" s="1164">
        <v>19101.085446745496</v>
      </c>
      <c r="M824" s="676"/>
      <c r="N824" s="1061">
        <v>46003</v>
      </c>
      <c r="O824" s="1251">
        <v>66</v>
      </c>
      <c r="P824" s="1052">
        <v>928933.86388342059</v>
      </c>
      <c r="Q824" s="981">
        <v>14074.75551338516</v>
      </c>
      <c r="R824" s="676"/>
      <c r="S824" s="654"/>
      <c r="T824" s="654"/>
      <c r="U824" s="654"/>
      <c r="V824" s="654"/>
      <c r="W824" s="654"/>
      <c r="X824" s="654"/>
      <c r="Y824" s="654"/>
      <c r="Z824" s="654"/>
      <c r="AA824" s="654"/>
      <c r="AB824" s="654"/>
    </row>
    <row r="825" spans="2:28" ht="16.149999999999999" customHeight="1" x14ac:dyDescent="0.35">
      <c r="B825" s="1067" t="s">
        <v>12478</v>
      </c>
      <c r="C825" s="741"/>
      <c r="D825" s="742"/>
      <c r="E825" s="743"/>
      <c r="F825" s="1238"/>
      <c r="G825" s="676"/>
      <c r="H825" s="1166" t="s">
        <v>12414</v>
      </c>
      <c r="I825" s="1167">
        <v>817</v>
      </c>
      <c r="J825" s="1168">
        <v>50876361.302419312</v>
      </c>
      <c r="K825" s="1169">
        <v>0.98511161736757391</v>
      </c>
      <c r="L825" s="1168">
        <v>62272.168056816787</v>
      </c>
      <c r="M825" s="676"/>
      <c r="N825" s="1264">
        <v>46004</v>
      </c>
      <c r="O825" s="1252">
        <v>35</v>
      </c>
      <c r="P825" s="1253">
        <v>533083.78905542009</v>
      </c>
      <c r="Q825" s="982">
        <v>15230.965401583431</v>
      </c>
      <c r="R825" s="676"/>
      <c r="S825" s="654"/>
      <c r="T825" s="654"/>
      <c r="U825" s="654"/>
      <c r="V825" s="654"/>
      <c r="W825" s="654"/>
      <c r="X825" s="654"/>
      <c r="Y825" s="654"/>
      <c r="Z825" s="654"/>
      <c r="AA825" s="654"/>
      <c r="AB825" s="654"/>
    </row>
    <row r="826" spans="2:28" ht="16.149999999999999" customHeight="1" x14ac:dyDescent="0.35">
      <c r="B826" s="242"/>
      <c r="C826" s="741"/>
      <c r="D826" s="742"/>
      <c r="E826" s="743"/>
      <c r="F826" s="1238"/>
      <c r="G826" s="676"/>
      <c r="H826" s="991" t="s">
        <v>12416</v>
      </c>
      <c r="I826" s="1052">
        <v>2582</v>
      </c>
      <c r="J826" s="981">
        <v>402619072.34592992</v>
      </c>
      <c r="K826" s="1060">
        <v>7.7958548014885389</v>
      </c>
      <c r="L826" s="1170">
        <v>155933.02569555768</v>
      </c>
      <c r="M826" s="676"/>
      <c r="N826" s="1061">
        <v>46005</v>
      </c>
      <c r="O826" s="1251">
        <v>47</v>
      </c>
      <c r="P826" s="1052">
        <v>651458.71255284944</v>
      </c>
      <c r="Q826" s="981">
        <v>13860.823671337223</v>
      </c>
      <c r="R826" s="676"/>
      <c r="S826" s="654"/>
      <c r="T826" s="654"/>
      <c r="U826" s="654"/>
      <c r="V826" s="654"/>
      <c r="W826" s="654"/>
      <c r="X826" s="654"/>
      <c r="Y826" s="654"/>
      <c r="Z826" s="654"/>
      <c r="AA826" s="654"/>
      <c r="AB826" s="654"/>
    </row>
    <row r="827" spans="2:28" ht="16.149999999999999" customHeight="1" x14ac:dyDescent="0.35">
      <c r="B827" s="1036"/>
      <c r="C827" s="741"/>
      <c r="D827" s="742"/>
      <c r="E827" s="743"/>
      <c r="F827" s="1238"/>
      <c r="G827" s="676"/>
      <c r="H827" s="991" t="s">
        <v>12417</v>
      </c>
      <c r="I827" s="1052">
        <v>6753</v>
      </c>
      <c r="J827" s="981">
        <v>364861638.7132256</v>
      </c>
      <c r="K827" s="1060">
        <v>7.0647630810632913</v>
      </c>
      <c r="L827" s="1170">
        <v>54029.562966566802</v>
      </c>
      <c r="M827" s="676"/>
      <c r="N827" s="1264">
        <v>46006</v>
      </c>
      <c r="O827" s="1252">
        <v>123</v>
      </c>
      <c r="P827" s="1253">
        <v>1365766.3306856034</v>
      </c>
      <c r="Q827" s="982">
        <v>11103.79130638702</v>
      </c>
      <c r="R827" s="676"/>
      <c r="S827" s="654"/>
      <c r="T827" s="654"/>
      <c r="U827" s="654"/>
      <c r="V827" s="654"/>
      <c r="W827" s="654"/>
      <c r="X827" s="654"/>
      <c r="Y827" s="654"/>
      <c r="Z827" s="654"/>
      <c r="AA827" s="654"/>
      <c r="AB827" s="654"/>
    </row>
    <row r="828" spans="2:28" ht="16.149999999999999" customHeight="1" x14ac:dyDescent="0.35">
      <c r="B828" s="759" t="s">
        <v>12546</v>
      </c>
      <c r="C828" s="722"/>
      <c r="D828" s="722"/>
      <c r="E828" s="722"/>
      <c r="F828" s="1231"/>
      <c r="G828" s="676"/>
      <c r="H828" s="991" t="s">
        <v>12418</v>
      </c>
      <c r="I828" s="1052">
        <v>169</v>
      </c>
      <c r="J828" s="981">
        <v>78706456.481489018</v>
      </c>
      <c r="K828" s="1060">
        <v>1.5239817207222959</v>
      </c>
      <c r="L828" s="1170">
        <v>465718.67740526045</v>
      </c>
      <c r="M828" s="676"/>
      <c r="N828" s="1061">
        <v>46007</v>
      </c>
      <c r="O828" s="1251">
        <v>161</v>
      </c>
      <c r="P828" s="1052">
        <v>6666023.8140525827</v>
      </c>
      <c r="Q828" s="981">
        <v>41403.874621444615</v>
      </c>
      <c r="R828" s="676"/>
      <c r="S828" s="654"/>
      <c r="T828" s="654"/>
      <c r="U828" s="654"/>
      <c r="V828" s="654"/>
      <c r="W828" s="654"/>
      <c r="X828" s="654"/>
      <c r="Y828" s="654"/>
      <c r="Z828" s="654"/>
      <c r="AA828" s="654"/>
      <c r="AB828" s="654"/>
    </row>
    <row r="829" spans="2:28" ht="16.149999999999999" customHeight="1" x14ac:dyDescent="0.35">
      <c r="B829" s="765" t="s">
        <v>7</v>
      </c>
      <c r="C829" s="228" t="s">
        <v>12477</v>
      </c>
      <c r="D829" s="760" t="s">
        <v>109</v>
      </c>
      <c r="E829" s="760" t="s">
        <v>8</v>
      </c>
      <c r="F829" s="1243" t="s">
        <v>110</v>
      </c>
      <c r="G829" s="1035"/>
      <c r="H829" s="991" t="s">
        <v>12419</v>
      </c>
      <c r="I829" s="1052">
        <v>773</v>
      </c>
      <c r="J829" s="981">
        <v>388902944.4370718</v>
      </c>
      <c r="K829" s="1060">
        <v>7.5302714027859814</v>
      </c>
      <c r="L829" s="1170">
        <v>503108.59564951074</v>
      </c>
      <c r="M829" s="676"/>
      <c r="N829" s="1264">
        <v>46008</v>
      </c>
      <c r="O829" s="1252">
        <v>62</v>
      </c>
      <c r="P829" s="1253">
        <v>1047374.7885120857</v>
      </c>
      <c r="Q829" s="982">
        <v>16893.141750194929</v>
      </c>
      <c r="R829" s="676"/>
      <c r="S829" s="654"/>
      <c r="T829" s="654"/>
      <c r="U829" s="654"/>
      <c r="V829" s="654"/>
      <c r="W829" s="654"/>
      <c r="X829" s="654"/>
      <c r="Y829" s="654"/>
      <c r="Z829" s="654"/>
      <c r="AA829" s="654"/>
      <c r="AB829" s="654"/>
    </row>
    <row r="830" spans="2:28" ht="16.149999999999999" customHeight="1" x14ac:dyDescent="0.35">
      <c r="B830" s="696" t="s">
        <v>517</v>
      </c>
      <c r="C830" s="1248">
        <v>119</v>
      </c>
      <c r="D830" s="699">
        <v>8969388.4200000037</v>
      </c>
      <c r="E830" s="698">
        <v>0.17367296927353218</v>
      </c>
      <c r="F830" s="699">
        <v>75373.011932773137</v>
      </c>
      <c r="G830" s="1035"/>
      <c r="H830" s="991" t="s">
        <v>12420</v>
      </c>
      <c r="I830" s="1052">
        <v>139</v>
      </c>
      <c r="J830" s="981">
        <v>32626017.308099944</v>
      </c>
      <c r="K830" s="1060">
        <v>0.63173284912410654</v>
      </c>
      <c r="L830" s="1170">
        <v>234719.54897913628</v>
      </c>
      <c r="M830" s="676"/>
      <c r="N830" s="1061">
        <v>46009</v>
      </c>
      <c r="O830" s="1251">
        <v>83</v>
      </c>
      <c r="P830" s="1052">
        <v>946306.13551409799</v>
      </c>
      <c r="Q830" s="981">
        <v>11401.27874113371</v>
      </c>
      <c r="R830" s="676"/>
      <c r="S830" s="654"/>
      <c r="T830" s="654"/>
      <c r="U830" s="654"/>
      <c r="V830" s="654"/>
      <c r="W830" s="654"/>
      <c r="X830" s="654"/>
      <c r="Y830" s="654"/>
      <c r="Z830" s="654"/>
      <c r="AA830" s="654"/>
      <c r="AB830" s="654"/>
    </row>
    <row r="831" spans="2:28" ht="16.149999999999999" customHeight="1" x14ac:dyDescent="0.35">
      <c r="B831" s="704" t="s">
        <v>12466</v>
      </c>
      <c r="C831" s="1250">
        <v>203434</v>
      </c>
      <c r="D831" s="706">
        <v>4798612441.7446899</v>
      </c>
      <c r="E831" s="705">
        <v>92.914837904936505</v>
      </c>
      <c r="F831" s="706">
        <v>23588.055299235573</v>
      </c>
      <c r="G831" s="1035"/>
      <c r="H831" s="991" t="s">
        <v>12421</v>
      </c>
      <c r="I831" s="1052">
        <v>144</v>
      </c>
      <c r="J831" s="981">
        <v>16000617.054780189</v>
      </c>
      <c r="K831" s="1060">
        <v>0.3098176312574491</v>
      </c>
      <c r="L831" s="1170">
        <v>111115.39621375132</v>
      </c>
      <c r="M831" s="676"/>
      <c r="N831" s="1264">
        <v>46010</v>
      </c>
      <c r="O831" s="1252">
        <v>62</v>
      </c>
      <c r="P831" s="1253">
        <v>633260.58472597541</v>
      </c>
      <c r="Q831" s="982">
        <v>10213.880398806055</v>
      </c>
      <c r="R831" s="676"/>
      <c r="S831" s="654"/>
      <c r="T831" s="654"/>
      <c r="U831" s="654"/>
      <c r="V831" s="654"/>
      <c r="W831" s="654"/>
      <c r="X831" s="654"/>
      <c r="Y831" s="654"/>
      <c r="Z831" s="654"/>
      <c r="AA831" s="654"/>
      <c r="AB831" s="654"/>
    </row>
    <row r="832" spans="2:28" ht="16.149999999999999" customHeight="1" x14ac:dyDescent="0.35">
      <c r="B832" s="696" t="s">
        <v>284</v>
      </c>
      <c r="C832" s="1248">
        <v>3974</v>
      </c>
      <c r="D832" s="699">
        <v>356945763</v>
      </c>
      <c r="E832" s="698">
        <v>6.91148912578997</v>
      </c>
      <c r="F832" s="699">
        <v>89820.272521389023</v>
      </c>
      <c r="G832" s="676"/>
      <c r="H832" s="991" t="s">
        <v>12422</v>
      </c>
      <c r="I832" s="1052">
        <v>2046</v>
      </c>
      <c r="J832" s="981">
        <v>117461474.69786063</v>
      </c>
      <c r="K832" s="1060">
        <v>2.2743895269980201</v>
      </c>
      <c r="L832" s="1170">
        <v>57410.300438837061</v>
      </c>
      <c r="M832" s="676"/>
      <c r="N832" s="1061">
        <v>46011</v>
      </c>
      <c r="O832" s="1251">
        <v>89</v>
      </c>
      <c r="P832" s="1052">
        <v>1302111.2469503004</v>
      </c>
      <c r="Q832" s="981">
        <v>14630.46344887978</v>
      </c>
      <c r="R832" s="676"/>
      <c r="S832" s="654"/>
      <c r="T832" s="654"/>
      <c r="U832" s="654"/>
      <c r="V832" s="654"/>
      <c r="W832" s="654"/>
      <c r="X832" s="654"/>
      <c r="Y832" s="654"/>
      <c r="Z832" s="654"/>
      <c r="AA832" s="654"/>
      <c r="AB832" s="654"/>
    </row>
    <row r="833" spans="2:28" ht="16.149999999999999" customHeight="1" x14ac:dyDescent="0.35">
      <c r="B833" s="707" t="s">
        <v>4</v>
      </c>
      <c r="C833" s="1246">
        <v>207527</v>
      </c>
      <c r="D833" s="710">
        <v>5164527593.16469</v>
      </c>
      <c r="E833" s="709">
        <v>100</v>
      </c>
      <c r="F833" s="710">
        <v>24886.051420608837</v>
      </c>
      <c r="G833" s="676"/>
      <c r="H833" s="970" t="s">
        <v>12415</v>
      </c>
      <c r="I833" s="1051">
        <v>12606</v>
      </c>
      <c r="J833" s="999">
        <v>1401178221.0384574</v>
      </c>
      <c r="K833" s="1169">
        <v>27.130811013439683</v>
      </c>
      <c r="L833" s="999">
        <v>111151.69134050907</v>
      </c>
      <c r="M833" s="676"/>
      <c r="N833" s="1264">
        <v>46012</v>
      </c>
      <c r="O833" s="1252">
        <v>112</v>
      </c>
      <c r="P833" s="1253">
        <v>1825226.0683610544</v>
      </c>
      <c r="Q833" s="982">
        <v>16296.661324652272</v>
      </c>
      <c r="R833" s="676"/>
      <c r="S833" s="654"/>
      <c r="T833" s="654"/>
      <c r="U833" s="654"/>
      <c r="V833" s="654"/>
      <c r="W833" s="654"/>
      <c r="X833" s="654"/>
      <c r="Y833" s="654"/>
      <c r="Z833" s="654"/>
      <c r="AA833" s="654"/>
      <c r="AB833" s="654"/>
    </row>
    <row r="834" spans="2:28" ht="16.149999999999999" customHeight="1" x14ac:dyDescent="0.35">
      <c r="B834" s="1067" t="s">
        <v>12478</v>
      </c>
      <c r="C834" s="741"/>
      <c r="D834" s="742"/>
      <c r="E834" s="743"/>
      <c r="F834" s="1238"/>
      <c r="G834" s="676"/>
      <c r="H834" s="991" t="s">
        <v>12423</v>
      </c>
      <c r="I834" s="1052">
        <v>290</v>
      </c>
      <c r="J834" s="981">
        <v>311546137.46963096</v>
      </c>
      <c r="K834" s="1060">
        <v>6.0324227501846588</v>
      </c>
      <c r="L834" s="1170">
        <v>1074297.0257573482</v>
      </c>
      <c r="M834" s="676"/>
      <c r="N834" s="1061">
        <v>46013</v>
      </c>
      <c r="O834" s="1251">
        <v>115</v>
      </c>
      <c r="P834" s="1052">
        <v>2429237.475885516</v>
      </c>
      <c r="Q834" s="981">
        <v>21123.804138134921</v>
      </c>
      <c r="R834" s="676"/>
      <c r="S834" s="654"/>
      <c r="T834" s="654"/>
      <c r="U834" s="654"/>
      <c r="V834" s="654"/>
      <c r="W834" s="654"/>
      <c r="X834" s="654"/>
      <c r="Y834" s="654"/>
      <c r="Z834" s="654"/>
      <c r="AA834" s="654"/>
      <c r="AB834" s="654"/>
    </row>
    <row r="835" spans="2:28" ht="16.149999999999999" customHeight="1" x14ac:dyDescent="0.35">
      <c r="B835" s="242"/>
      <c r="C835" s="741"/>
      <c r="D835" s="742"/>
      <c r="E835" s="743"/>
      <c r="F835" s="1238"/>
      <c r="G835" s="676"/>
      <c r="H835" s="991" t="s">
        <v>12424</v>
      </c>
      <c r="I835" s="1052">
        <v>311</v>
      </c>
      <c r="J835" s="981">
        <v>95324817.439491823</v>
      </c>
      <c r="K835" s="1060">
        <v>1.8457606377329707</v>
      </c>
      <c r="L835" s="1170">
        <v>306510.6670080123</v>
      </c>
      <c r="M835" s="676"/>
      <c r="N835" s="1264">
        <v>46014</v>
      </c>
      <c r="O835" s="1252">
        <v>375</v>
      </c>
      <c r="P835" s="1253">
        <v>6007196.4019950414</v>
      </c>
      <c r="Q835" s="982">
        <v>16019.190405320111</v>
      </c>
      <c r="R835" s="676"/>
      <c r="S835" s="654"/>
      <c r="T835" s="654"/>
      <c r="U835" s="654"/>
      <c r="V835" s="654"/>
      <c r="W835" s="654"/>
      <c r="X835" s="654"/>
      <c r="Y835" s="654"/>
      <c r="Z835" s="654"/>
      <c r="AA835" s="654"/>
      <c r="AB835" s="654"/>
    </row>
    <row r="836" spans="2:28" ht="16.149999999999999" customHeight="1" x14ac:dyDescent="0.35">
      <c r="B836" s="1036"/>
      <c r="C836" s="741"/>
      <c r="D836" s="742"/>
      <c r="E836" s="743"/>
      <c r="F836" s="1238"/>
      <c r="G836" s="676"/>
      <c r="H836" s="991" t="s">
        <v>12425</v>
      </c>
      <c r="I836" s="1052">
        <v>154</v>
      </c>
      <c r="J836" s="981">
        <v>23893477.615094323</v>
      </c>
      <c r="K836" s="1060">
        <v>0.46264594745737453</v>
      </c>
      <c r="L836" s="1170">
        <v>155152.45204606702</v>
      </c>
      <c r="M836" s="676"/>
      <c r="N836" s="1061">
        <v>46015</v>
      </c>
      <c r="O836" s="1251">
        <v>93</v>
      </c>
      <c r="P836" s="1052">
        <v>4223663.8416846646</v>
      </c>
      <c r="Q836" s="981">
        <v>45415.740233168435</v>
      </c>
      <c r="R836" s="676"/>
      <c r="S836" s="654"/>
      <c r="T836" s="654"/>
      <c r="U836" s="654"/>
      <c r="V836" s="654"/>
      <c r="W836" s="654"/>
      <c r="X836" s="654"/>
      <c r="Y836" s="654"/>
      <c r="Z836" s="654"/>
      <c r="AA836" s="654"/>
      <c r="AB836" s="654"/>
    </row>
    <row r="837" spans="2:28" ht="16.149999999999999" customHeight="1" x14ac:dyDescent="0.35">
      <c r="B837" s="759" t="s">
        <v>12546</v>
      </c>
      <c r="C837" s="722"/>
      <c r="D837" s="722"/>
      <c r="E837" s="722"/>
      <c r="F837" s="1231"/>
      <c r="G837" s="676"/>
      <c r="H837" s="991" t="s">
        <v>12426</v>
      </c>
      <c r="I837" s="1052">
        <v>314</v>
      </c>
      <c r="J837" s="981">
        <v>136426573.29154643</v>
      </c>
      <c r="K837" s="1060">
        <v>2.6416079850576946</v>
      </c>
      <c r="L837" s="1170">
        <v>434479.53277562559</v>
      </c>
      <c r="M837" s="676"/>
      <c r="N837" s="1264">
        <v>46016</v>
      </c>
      <c r="O837" s="1252">
        <v>20</v>
      </c>
      <c r="P837" s="1253">
        <v>210470.71067449704</v>
      </c>
      <c r="Q837" s="982">
        <v>10523.535533724851</v>
      </c>
      <c r="R837" s="676"/>
      <c r="S837" s="654"/>
      <c r="T837" s="654"/>
      <c r="U837" s="654"/>
      <c r="V837" s="654"/>
      <c r="W837" s="654"/>
      <c r="X837" s="654"/>
      <c r="Y837" s="654"/>
      <c r="Z837" s="654"/>
      <c r="AA837" s="654"/>
      <c r="AB837" s="654"/>
    </row>
    <row r="838" spans="2:28" ht="16.149999999999999" customHeight="1" x14ac:dyDescent="0.35">
      <c r="B838" s="765" t="s">
        <v>7</v>
      </c>
      <c r="C838" s="228" t="s">
        <v>12477</v>
      </c>
      <c r="D838" s="760" t="s">
        <v>109</v>
      </c>
      <c r="E838" s="760" t="s">
        <v>8</v>
      </c>
      <c r="F838" s="1243" t="s">
        <v>110</v>
      </c>
      <c r="G838" s="676"/>
      <c r="H838" s="991" t="s">
        <v>12427</v>
      </c>
      <c r="I838" s="1052">
        <v>236</v>
      </c>
      <c r="J838" s="981">
        <v>63279256.27248998</v>
      </c>
      <c r="K838" s="1060">
        <v>1.2252670768230727</v>
      </c>
      <c r="L838" s="1170">
        <v>268132.44183258468</v>
      </c>
      <c r="M838" s="676"/>
      <c r="N838" s="1061">
        <v>46017</v>
      </c>
      <c r="O838" s="1251">
        <v>3882</v>
      </c>
      <c r="P838" s="1052">
        <v>61123985.402380608</v>
      </c>
      <c r="Q838" s="981">
        <v>15745.488254090831</v>
      </c>
      <c r="R838" s="676"/>
      <c r="S838" s="654"/>
      <c r="T838" s="654"/>
      <c r="U838" s="654"/>
      <c r="V838" s="654"/>
      <c r="W838" s="654"/>
      <c r="X838" s="654"/>
      <c r="Y838" s="654"/>
      <c r="Z838" s="654"/>
      <c r="AA838" s="654"/>
      <c r="AB838" s="654"/>
    </row>
    <row r="839" spans="2:28" ht="16.149999999999999" customHeight="1" x14ac:dyDescent="0.35">
      <c r="B839" s="745" t="s">
        <v>517</v>
      </c>
      <c r="C839" s="1260">
        <v>119</v>
      </c>
      <c r="D839" s="750">
        <v>8969388.4200000037</v>
      </c>
      <c r="E839" s="746">
        <v>0.17367296927353218</v>
      </c>
      <c r="F839" s="750">
        <v>75373.011932773137</v>
      </c>
      <c r="G839" s="676"/>
      <c r="H839" s="991" t="s">
        <v>12428</v>
      </c>
      <c r="I839" s="1052">
        <v>54</v>
      </c>
      <c r="J839" s="981">
        <v>14964383.24519139</v>
      </c>
      <c r="K839" s="1060">
        <v>0.28975318604158334</v>
      </c>
      <c r="L839" s="1170">
        <v>277118.20824428502</v>
      </c>
      <c r="M839" s="676"/>
      <c r="N839" s="1264">
        <v>46018</v>
      </c>
      <c r="O839" s="1252">
        <v>149</v>
      </c>
      <c r="P839" s="1253">
        <v>1740956.9988670137</v>
      </c>
      <c r="Q839" s="982">
        <v>11684.2751601813</v>
      </c>
      <c r="R839" s="676"/>
      <c r="S839" s="654"/>
      <c r="T839" s="654"/>
      <c r="U839" s="654"/>
      <c r="V839" s="654"/>
      <c r="W839" s="654"/>
      <c r="X839" s="654"/>
      <c r="Y839" s="654"/>
      <c r="Z839" s="654"/>
      <c r="AA839" s="654"/>
      <c r="AB839" s="654"/>
    </row>
    <row r="840" spans="2:28" ht="16.149999999999999" customHeight="1" x14ac:dyDescent="0.35">
      <c r="B840" s="704" t="s">
        <v>510</v>
      </c>
      <c r="C840" s="1256">
        <v>59151</v>
      </c>
      <c r="D840" s="706">
        <v>1129848305.2604427</v>
      </c>
      <c r="E840" s="705">
        <v>21.877089140850163</v>
      </c>
      <c r="F840" s="706">
        <v>19101.085446745496</v>
      </c>
      <c r="G840" s="676"/>
      <c r="H840" s="991" t="s">
        <v>12429</v>
      </c>
      <c r="I840" s="1052">
        <v>105</v>
      </c>
      <c r="J840" s="981">
        <v>60504244.343420722</v>
      </c>
      <c r="K840" s="1060">
        <v>1.1715349226422715</v>
      </c>
      <c r="L840" s="1170">
        <v>576230.89850876876</v>
      </c>
      <c r="M840" s="676"/>
      <c r="N840" s="1061">
        <v>46019</v>
      </c>
      <c r="O840" s="1251">
        <v>81</v>
      </c>
      <c r="P840" s="1052">
        <v>907501.41998967412</v>
      </c>
      <c r="Q840" s="981">
        <v>11203.721234440422</v>
      </c>
      <c r="R840" s="676"/>
      <c r="S840" s="654"/>
      <c r="T840" s="654"/>
      <c r="U840" s="654"/>
      <c r="V840" s="654"/>
      <c r="W840" s="654"/>
      <c r="X840" s="654"/>
      <c r="Y840" s="654"/>
      <c r="Z840" s="654"/>
      <c r="AA840" s="654"/>
      <c r="AB840" s="654"/>
    </row>
    <row r="841" spans="2:28" ht="16.149999999999999" customHeight="1" x14ac:dyDescent="0.35">
      <c r="B841" s="696" t="s">
        <v>1</v>
      </c>
      <c r="C841" s="1261">
        <v>817</v>
      </c>
      <c r="D841" s="699">
        <v>50876361.302419312</v>
      </c>
      <c r="E841" s="698">
        <v>0.98511161736757391</v>
      </c>
      <c r="F841" s="699">
        <v>62272.168056816787</v>
      </c>
      <c r="G841" s="676"/>
      <c r="H841" s="991" t="s">
        <v>12430</v>
      </c>
      <c r="I841" s="1052">
        <v>194</v>
      </c>
      <c r="J841" s="981">
        <v>40616303.91857817</v>
      </c>
      <c r="K841" s="1060">
        <v>0.78644761182676803</v>
      </c>
      <c r="L841" s="1170">
        <v>209362.39133287716</v>
      </c>
      <c r="M841" s="676"/>
      <c r="N841" s="1264">
        <v>46020</v>
      </c>
      <c r="O841" s="1252">
        <v>62</v>
      </c>
      <c r="P841" s="1253">
        <v>881715.23713658797</v>
      </c>
      <c r="Q841" s="982">
        <v>14221.213502203032</v>
      </c>
      <c r="R841" s="676"/>
      <c r="S841" s="654"/>
      <c r="T841" s="654"/>
      <c r="U841" s="654"/>
      <c r="V841" s="654"/>
      <c r="W841" s="654"/>
      <c r="X841" s="654"/>
      <c r="Y841" s="654"/>
      <c r="Z841" s="654"/>
      <c r="AA841" s="654"/>
      <c r="AB841" s="654"/>
    </row>
    <row r="842" spans="2:28" ht="16.149999999999999" customHeight="1" x14ac:dyDescent="0.35">
      <c r="B842" s="704" t="s">
        <v>511</v>
      </c>
      <c r="C842" s="1257">
        <v>12606</v>
      </c>
      <c r="D842" s="1234">
        <v>1401178221.0384574</v>
      </c>
      <c r="E842" s="1038">
        <v>27.130811013439686</v>
      </c>
      <c r="F842" s="1234">
        <v>111151.69134050907</v>
      </c>
      <c r="G842" s="676"/>
      <c r="H842" s="991" t="s">
        <v>12431</v>
      </c>
      <c r="I842" s="1052">
        <v>2376</v>
      </c>
      <c r="J842" s="981">
        <v>525317902.19113553</v>
      </c>
      <c r="K842" s="1060">
        <v>10.171654477873245</v>
      </c>
      <c r="L842" s="1170">
        <v>221093.39317808734</v>
      </c>
      <c r="M842" s="676"/>
      <c r="N842" s="1061">
        <v>46021</v>
      </c>
      <c r="O842" s="1251">
        <v>51</v>
      </c>
      <c r="P842" s="1052">
        <v>381116.09416396695</v>
      </c>
      <c r="Q842" s="981">
        <v>7472.8645914503322</v>
      </c>
      <c r="R842" s="676"/>
      <c r="S842" s="654"/>
      <c r="T842" s="654"/>
      <c r="U842" s="654"/>
      <c r="V842" s="654"/>
      <c r="W842" s="654"/>
      <c r="X842" s="654"/>
      <c r="Y842" s="654"/>
      <c r="Z842" s="654"/>
      <c r="AA842" s="654"/>
      <c r="AB842" s="654"/>
    </row>
    <row r="843" spans="2:28" ht="16.149999999999999" customHeight="1" x14ac:dyDescent="0.35">
      <c r="B843" s="696" t="s">
        <v>2</v>
      </c>
      <c r="C843" s="1261">
        <v>4034</v>
      </c>
      <c r="D843" s="699">
        <v>1271873095.7865791</v>
      </c>
      <c r="E843" s="698">
        <v>24.627094595639637</v>
      </c>
      <c r="F843" s="699">
        <v>315288.32319944946</v>
      </c>
      <c r="G843" s="676"/>
      <c r="H843" s="970" t="s">
        <v>31</v>
      </c>
      <c r="I843" s="1051">
        <v>4034</v>
      </c>
      <c r="J843" s="999">
        <v>1271873095.7865791</v>
      </c>
      <c r="K843" s="1169">
        <v>24.62709459563964</v>
      </c>
      <c r="L843" s="999">
        <v>315288.32319944946</v>
      </c>
      <c r="M843" s="676"/>
      <c r="N843" s="1264">
        <v>46022</v>
      </c>
      <c r="O843" s="1252">
        <v>88</v>
      </c>
      <c r="P843" s="1253">
        <v>720238.84828526678</v>
      </c>
      <c r="Q843" s="982">
        <v>8184.532366878032</v>
      </c>
      <c r="R843" s="676"/>
      <c r="S843" s="654"/>
      <c r="T843" s="654"/>
      <c r="U843" s="654"/>
      <c r="V843" s="654"/>
      <c r="W843" s="654"/>
      <c r="X843" s="654"/>
      <c r="Y843" s="654"/>
      <c r="Z843" s="654"/>
      <c r="AA843" s="654"/>
      <c r="AB843" s="654"/>
    </row>
    <row r="844" spans="2:28" ht="16.149999999999999" customHeight="1" x14ac:dyDescent="0.35">
      <c r="B844" s="704" t="s">
        <v>9</v>
      </c>
      <c r="C844" s="1256">
        <v>130771</v>
      </c>
      <c r="D844" s="1249">
        <v>1239955992.2584195</v>
      </c>
      <c r="E844" s="705">
        <v>24.009088341390896</v>
      </c>
      <c r="F844" s="706">
        <v>9481.8881270191359</v>
      </c>
      <c r="G844" s="676"/>
      <c r="H844" s="991" t="s">
        <v>12433</v>
      </c>
      <c r="I844" s="1263">
        <v>249</v>
      </c>
      <c r="J844" s="981">
        <v>11397098.097409396</v>
      </c>
      <c r="K844" s="1060">
        <v>0.22068036024231108</v>
      </c>
      <c r="L844" s="1170">
        <v>45771.478302848976</v>
      </c>
      <c r="M844" s="676"/>
      <c r="N844" s="1061">
        <v>46023</v>
      </c>
      <c r="O844" s="1251">
        <v>60</v>
      </c>
      <c r="P844" s="1052">
        <v>788346.81301938952</v>
      </c>
      <c r="Q844" s="981">
        <v>13139.113550323158</v>
      </c>
      <c r="R844" s="676"/>
      <c r="S844" s="654"/>
      <c r="T844" s="654"/>
      <c r="U844" s="654"/>
      <c r="V844" s="654"/>
      <c r="W844" s="654"/>
      <c r="X844" s="654"/>
      <c r="Y844" s="654"/>
      <c r="Z844" s="654"/>
      <c r="AA844" s="654"/>
      <c r="AB844" s="654"/>
    </row>
    <row r="845" spans="2:28" s="1040" customFormat="1" ht="16.149999999999999" customHeight="1" x14ac:dyDescent="0.35">
      <c r="B845" s="696" t="s">
        <v>3</v>
      </c>
      <c r="C845" s="1261">
        <v>29</v>
      </c>
      <c r="D845" s="699">
        <v>61826229.098371416</v>
      </c>
      <c r="E845" s="698">
        <v>1.1971323220384982</v>
      </c>
      <c r="F845" s="699">
        <v>2131938.9344266006</v>
      </c>
      <c r="G845" s="671"/>
      <c r="H845" s="991" t="s">
        <v>12434</v>
      </c>
      <c r="I845" s="1263">
        <v>2849</v>
      </c>
      <c r="J845" s="981">
        <v>47742607.883213356</v>
      </c>
      <c r="K845" s="1060">
        <v>0.92443320365644344</v>
      </c>
      <c r="L845" s="1170">
        <v>16757.672124680012</v>
      </c>
      <c r="M845" s="656"/>
      <c r="N845" s="1264">
        <v>46024</v>
      </c>
      <c r="O845" s="1252">
        <v>106</v>
      </c>
      <c r="P845" s="1253">
        <v>778158.17909453309</v>
      </c>
      <c r="Q845" s="982">
        <v>7341.1148971182365</v>
      </c>
      <c r="R845" s="671"/>
      <c r="S845" s="671"/>
      <c r="T845" s="671"/>
      <c r="U845" s="671"/>
      <c r="V845" s="671"/>
      <c r="W845" s="671"/>
      <c r="X845" s="671"/>
      <c r="Y845" s="671"/>
      <c r="Z845" s="671"/>
      <c r="AA845" s="671"/>
      <c r="AB845" s="671"/>
    </row>
    <row r="846" spans="2:28" ht="16.149999999999999" customHeight="1" x14ac:dyDescent="0.35">
      <c r="B846" s="707" t="s">
        <v>4</v>
      </c>
      <c r="C846" s="1258">
        <v>207527</v>
      </c>
      <c r="D846" s="710">
        <v>5164527593.16469</v>
      </c>
      <c r="E846" s="709">
        <v>99.999999999999986</v>
      </c>
      <c r="F846" s="710">
        <v>24886.051420608837</v>
      </c>
      <c r="G846" s="676"/>
      <c r="H846" s="991" t="s">
        <v>12435</v>
      </c>
      <c r="I846" s="1263">
        <v>2040</v>
      </c>
      <c r="J846" s="981">
        <v>6205624.9536587968</v>
      </c>
      <c r="K846" s="1060">
        <v>0.12015861744783803</v>
      </c>
      <c r="L846" s="1170">
        <v>3041.9730164994103</v>
      </c>
      <c r="M846" s="676"/>
      <c r="N846" s="1061">
        <v>46025</v>
      </c>
      <c r="O846" s="1251">
        <v>75</v>
      </c>
      <c r="P846" s="1052">
        <v>728497.81122615782</v>
      </c>
      <c r="Q846" s="981">
        <v>9713.3041496821043</v>
      </c>
      <c r="R846" s="676"/>
      <c r="S846" s="654"/>
      <c r="T846" s="654"/>
      <c r="U846" s="654"/>
      <c r="V846" s="654"/>
      <c r="W846" s="654"/>
      <c r="X846" s="654"/>
      <c r="Y846" s="654"/>
      <c r="Z846" s="654"/>
      <c r="AA846" s="654"/>
      <c r="AB846" s="654"/>
    </row>
    <row r="847" spans="2:28" ht="16.149999999999999" customHeight="1" x14ac:dyDescent="0.35">
      <c r="B847" s="1067" t="s">
        <v>12478</v>
      </c>
      <c r="C847" s="1035"/>
      <c r="D847" s="1035"/>
      <c r="E847" s="1035"/>
      <c r="F847" s="1245"/>
      <c r="G847" s="676"/>
      <c r="H847" s="991" t="s">
        <v>12436</v>
      </c>
      <c r="I847" s="1263">
        <v>7012</v>
      </c>
      <c r="J847" s="981">
        <v>25437171.617815614</v>
      </c>
      <c r="K847" s="1060">
        <v>0.49253627091627883</v>
      </c>
      <c r="L847" s="1170">
        <v>3627.6628091579596</v>
      </c>
      <c r="M847" s="671"/>
      <c r="N847" s="1264">
        <v>46026</v>
      </c>
      <c r="O847" s="1252">
        <v>4475</v>
      </c>
      <c r="P847" s="1253">
        <v>101015683.98258421</v>
      </c>
      <c r="Q847" s="982">
        <v>22573.337202812112</v>
      </c>
      <c r="R847" s="676"/>
      <c r="S847" s="654"/>
      <c r="T847" s="654"/>
      <c r="U847" s="654"/>
      <c r="V847" s="654"/>
      <c r="W847" s="654"/>
      <c r="X847" s="654"/>
      <c r="Y847" s="654"/>
      <c r="Z847" s="654"/>
      <c r="AA847" s="654"/>
      <c r="AB847" s="654"/>
    </row>
    <row r="848" spans="2:28" ht="15.5" x14ac:dyDescent="0.35">
      <c r="B848" s="676"/>
      <c r="C848" s="1035"/>
      <c r="D848" s="1035"/>
      <c r="E848" s="1035"/>
      <c r="F848" s="1245"/>
      <c r="G848" s="676"/>
      <c r="H848" s="991" t="s">
        <v>12437</v>
      </c>
      <c r="I848" s="1263">
        <v>2022</v>
      </c>
      <c r="J848" s="981">
        <v>14354179.32964614</v>
      </c>
      <c r="K848" s="1060">
        <v>0.27793789597801855</v>
      </c>
      <c r="L848" s="1170">
        <v>7099.000657589585</v>
      </c>
      <c r="M848" s="676"/>
      <c r="N848" s="1061">
        <v>46035</v>
      </c>
      <c r="O848" s="1251">
        <v>78</v>
      </c>
      <c r="P848" s="1052">
        <v>1077063.5288368643</v>
      </c>
      <c r="Q848" s="981">
        <v>13808.506779959798</v>
      </c>
      <c r="R848" s="676"/>
      <c r="S848" s="654"/>
      <c r="T848" s="654"/>
      <c r="U848" s="654"/>
      <c r="V848" s="654"/>
      <c r="W848" s="654"/>
      <c r="X848" s="654"/>
      <c r="Y848" s="654"/>
      <c r="Z848" s="654"/>
      <c r="AA848" s="654"/>
      <c r="AB848" s="654"/>
    </row>
    <row r="849" spans="2:28" ht="16.149999999999999" customHeight="1" x14ac:dyDescent="0.35">
      <c r="B849" s="676"/>
      <c r="C849" s="676"/>
      <c r="D849" s="676"/>
      <c r="E849" s="676"/>
      <c r="F849" s="1244"/>
      <c r="G849" s="676"/>
      <c r="H849" s="991" t="s">
        <v>12438</v>
      </c>
      <c r="I849" s="1263">
        <v>411</v>
      </c>
      <c r="J849" s="981">
        <v>3303401.4177389471</v>
      </c>
      <c r="K849" s="1060">
        <v>6.3963283342914762E-2</v>
      </c>
      <c r="L849" s="1170">
        <v>8037.4730358611851</v>
      </c>
      <c r="M849" s="676"/>
      <c r="N849" s="1264">
        <v>46100</v>
      </c>
      <c r="O849" s="1252">
        <v>65</v>
      </c>
      <c r="P849" s="1253">
        <v>576784.05628860404</v>
      </c>
      <c r="Q849" s="982">
        <v>8873.6008659785239</v>
      </c>
      <c r="R849" s="676"/>
      <c r="S849" s="654"/>
      <c r="T849" s="654"/>
      <c r="U849" s="654"/>
      <c r="V849" s="654"/>
      <c r="W849" s="654"/>
      <c r="X849" s="654"/>
      <c r="Y849" s="654"/>
      <c r="Z849" s="654"/>
      <c r="AA849" s="654"/>
      <c r="AB849" s="654"/>
    </row>
    <row r="850" spans="2:28" ht="16.149999999999999" customHeight="1" x14ac:dyDescent="0.35">
      <c r="B850" s="676"/>
      <c r="C850" s="676"/>
      <c r="D850" s="676"/>
      <c r="E850" s="676"/>
      <c r="F850" s="1244"/>
      <c r="G850" s="676"/>
      <c r="H850" s="991" t="s">
        <v>12673</v>
      </c>
      <c r="I850" s="1263">
        <v>114540</v>
      </c>
      <c r="J850" s="981">
        <v>1108457077.4993231</v>
      </c>
      <c r="K850" s="1060">
        <v>21.462893895007522</v>
      </c>
      <c r="L850" s="1170">
        <v>9677.467063901895</v>
      </c>
      <c r="M850" s="676"/>
      <c r="N850" s="1061">
        <v>46110</v>
      </c>
      <c r="O850" s="1251">
        <v>33</v>
      </c>
      <c r="P850" s="1052">
        <v>278891.31867730012</v>
      </c>
      <c r="Q850" s="981">
        <v>8451.2520811303075</v>
      </c>
      <c r="R850" s="676"/>
      <c r="S850" s="654"/>
      <c r="T850" s="654"/>
      <c r="U850" s="654"/>
      <c r="V850" s="654"/>
      <c r="W850" s="654"/>
      <c r="X850" s="654"/>
      <c r="Y850" s="654"/>
      <c r="Z850" s="654"/>
      <c r="AA850" s="654"/>
      <c r="AB850" s="654"/>
    </row>
    <row r="851" spans="2:28" ht="16.149999999999999" customHeight="1" x14ac:dyDescent="0.35">
      <c r="B851" s="1424" t="s">
        <v>12571</v>
      </c>
      <c r="C851" s="1425"/>
      <c r="D851" s="1425"/>
      <c r="E851" s="1425"/>
      <c r="F851" s="1425"/>
      <c r="H851" s="991" t="s">
        <v>12432</v>
      </c>
      <c r="I851" s="1263">
        <v>21</v>
      </c>
      <c r="J851" s="981">
        <v>293147.15202090563</v>
      </c>
      <c r="K851" s="1060">
        <v>5.676165858981742E-3</v>
      </c>
      <c r="L851" s="1170">
        <v>13959.388191471697</v>
      </c>
      <c r="M851" s="676"/>
      <c r="N851" s="1264">
        <v>46111</v>
      </c>
      <c r="O851" s="1252">
        <v>4</v>
      </c>
      <c r="P851" s="1253">
        <v>14922.972056378088</v>
      </c>
      <c r="Q851" s="982">
        <v>3730.7430140945221</v>
      </c>
      <c r="R851" s="676"/>
      <c r="S851" s="654"/>
      <c r="T851" s="654"/>
      <c r="U851" s="654"/>
      <c r="V851" s="654"/>
      <c r="W851" s="654"/>
      <c r="X851" s="654"/>
      <c r="Y851" s="654"/>
      <c r="Z851" s="654"/>
      <c r="AA851" s="654"/>
      <c r="AB851" s="654"/>
    </row>
    <row r="852" spans="2:28" ht="16.149999999999999" customHeight="1" x14ac:dyDescent="0.35">
      <c r="B852" s="1423" t="s">
        <v>12568</v>
      </c>
      <c r="C852" s="1423"/>
      <c r="D852" s="1423"/>
      <c r="E852" s="1423"/>
      <c r="F852" s="1423"/>
      <c r="H852" s="991" t="s">
        <v>12439</v>
      </c>
      <c r="I852" s="1263">
        <v>1627</v>
      </c>
      <c r="J852" s="981">
        <v>22765684.307593178</v>
      </c>
      <c r="K852" s="1060">
        <v>0.44080864894058874</v>
      </c>
      <c r="L852" s="1170">
        <v>13992.430428760405</v>
      </c>
      <c r="M852" s="676"/>
      <c r="N852" s="1061">
        <v>46112</v>
      </c>
      <c r="O852" s="1251">
        <v>8</v>
      </c>
      <c r="P852" s="1052">
        <v>71661.018949352103</v>
      </c>
      <c r="Q852" s="981">
        <v>8957.6273686690129</v>
      </c>
      <c r="R852" s="676"/>
      <c r="S852" s="654"/>
      <c r="T852" s="654"/>
      <c r="U852" s="654"/>
      <c r="V852" s="654"/>
      <c r="W852" s="654"/>
      <c r="X852" s="654"/>
      <c r="Y852" s="654"/>
      <c r="Z852" s="654"/>
      <c r="AA852" s="654"/>
      <c r="AB852" s="654"/>
    </row>
    <row r="853" spans="2:28" ht="16.149999999999999" customHeight="1" x14ac:dyDescent="0.35">
      <c r="B853" s="759" t="s">
        <v>12546</v>
      </c>
      <c r="C853" s="722"/>
      <c r="D853" s="722"/>
      <c r="E853" s="722"/>
      <c r="F853" s="1231"/>
      <c r="H853" s="1162" t="s">
        <v>12432</v>
      </c>
      <c r="I853" s="1163">
        <v>130771</v>
      </c>
      <c r="J853" s="1164">
        <v>1239955992.2584195</v>
      </c>
      <c r="K853" s="1165">
        <v>23.999088341390895</v>
      </c>
      <c r="L853" s="1164">
        <v>9481.8881270191359</v>
      </c>
      <c r="M853" s="676"/>
      <c r="N853" s="1264">
        <v>46113</v>
      </c>
      <c r="O853" s="1252">
        <v>26</v>
      </c>
      <c r="P853" s="1253">
        <v>457403.97886817262</v>
      </c>
      <c r="Q853" s="982">
        <v>17592.460725698947</v>
      </c>
      <c r="R853" s="676"/>
      <c r="S853" s="654"/>
      <c r="T853" s="654"/>
      <c r="U853" s="654"/>
      <c r="V853" s="654"/>
      <c r="W853" s="654"/>
      <c r="X853" s="654"/>
      <c r="Y853" s="654"/>
      <c r="Z853" s="654"/>
      <c r="AA853" s="654"/>
      <c r="AB853" s="654"/>
    </row>
    <row r="854" spans="2:28" ht="16.149999999999999" customHeight="1" x14ac:dyDescent="0.35">
      <c r="B854" s="765" t="s">
        <v>7</v>
      </c>
      <c r="C854" s="228" t="s">
        <v>12477</v>
      </c>
      <c r="D854" s="760" t="s">
        <v>109</v>
      </c>
      <c r="E854" s="760" t="s">
        <v>8</v>
      </c>
      <c r="F854" s="1243" t="s">
        <v>110</v>
      </c>
      <c r="G854" s="676"/>
      <c r="H854" s="1162" t="s">
        <v>243</v>
      </c>
      <c r="I854" s="1163">
        <v>29</v>
      </c>
      <c r="J854" s="1164">
        <v>61826229.098371416</v>
      </c>
      <c r="K854" s="1165">
        <v>1.1971323220384982</v>
      </c>
      <c r="L854" s="1164">
        <v>2131938.9344266006</v>
      </c>
      <c r="N854" s="1061">
        <v>46114</v>
      </c>
      <c r="O854" s="1251">
        <v>4</v>
      </c>
      <c r="P854" s="1052">
        <v>19718.659963593036</v>
      </c>
      <c r="Q854" s="981">
        <v>4929.664990898259</v>
      </c>
      <c r="R854" s="676"/>
      <c r="S854" s="654"/>
      <c r="T854" s="654"/>
      <c r="U854" s="654"/>
      <c r="V854" s="654"/>
      <c r="W854" s="654"/>
      <c r="X854" s="654"/>
      <c r="Y854" s="654"/>
      <c r="Z854" s="654"/>
      <c r="AA854" s="654"/>
      <c r="AB854" s="654"/>
    </row>
    <row r="855" spans="2:28" ht="16.149999999999999" customHeight="1" x14ac:dyDescent="0.35">
      <c r="B855" s="716" t="s">
        <v>510</v>
      </c>
      <c r="C855" s="1255">
        <v>3228</v>
      </c>
      <c r="D855" s="699">
        <v>26240585.51999997</v>
      </c>
      <c r="E855" s="698">
        <v>36.857479270612437</v>
      </c>
      <c r="F855" s="699">
        <v>8129.0537546468304</v>
      </c>
      <c r="G855" s="676"/>
      <c r="H855" s="1166" t="s">
        <v>12468</v>
      </c>
      <c r="I855" s="1163">
        <v>119</v>
      </c>
      <c r="J855" s="1164">
        <v>8969388.4200000037</v>
      </c>
      <c r="K855" s="1165">
        <v>0.17367296927353218</v>
      </c>
      <c r="L855" s="1164">
        <v>75373.011932773137</v>
      </c>
      <c r="M855" s="676"/>
      <c r="N855" s="1264">
        <v>46115</v>
      </c>
      <c r="O855" s="1252">
        <v>4</v>
      </c>
      <c r="P855" s="1253">
        <v>46256.578058386352</v>
      </c>
      <c r="Q855" s="982">
        <v>11564.144514596588</v>
      </c>
      <c r="R855" s="676"/>
      <c r="S855" s="654"/>
      <c r="T855" s="654"/>
      <c r="U855" s="654"/>
      <c r="V855" s="654"/>
      <c r="W855" s="654"/>
      <c r="X855" s="654"/>
      <c r="Y855" s="654"/>
      <c r="Z855" s="654"/>
      <c r="AA855" s="654"/>
      <c r="AB855" s="654"/>
    </row>
    <row r="856" spans="2:28" ht="16.149999999999999" customHeight="1" x14ac:dyDescent="0.35">
      <c r="B856" s="704" t="s">
        <v>1</v>
      </c>
      <c r="C856" s="1256">
        <v>77</v>
      </c>
      <c r="D856" s="1234">
        <v>1205099.3400000001</v>
      </c>
      <c r="E856" s="1038">
        <v>1.6926803675636422</v>
      </c>
      <c r="F856" s="1234">
        <v>15650.640779220781</v>
      </c>
      <c r="G856" s="676"/>
      <c r="H856" s="971" t="s">
        <v>4</v>
      </c>
      <c r="I856" s="1053">
        <v>207527</v>
      </c>
      <c r="J856" s="672">
        <v>5164527593.16469</v>
      </c>
      <c r="K856" s="672">
        <v>99.989999999999981</v>
      </c>
      <c r="L856" s="710">
        <v>24886.051420608837</v>
      </c>
      <c r="M856" s="676"/>
      <c r="N856" s="1061">
        <v>46116</v>
      </c>
      <c r="O856" s="1251">
        <v>5</v>
      </c>
      <c r="P856" s="1052">
        <v>26154.351678558789</v>
      </c>
      <c r="Q856" s="981">
        <v>5230.8703357117574</v>
      </c>
      <c r="S856" s="654"/>
      <c r="T856" s="654"/>
      <c r="U856" s="654"/>
      <c r="V856" s="654"/>
      <c r="W856" s="654"/>
      <c r="X856" s="654"/>
      <c r="Y856" s="654"/>
      <c r="Z856" s="654"/>
      <c r="AA856" s="654"/>
      <c r="AB856" s="654"/>
    </row>
    <row r="857" spans="2:28" ht="16.149999999999999" customHeight="1" x14ac:dyDescent="0.35">
      <c r="B857" s="696" t="s">
        <v>511</v>
      </c>
      <c r="C857" s="1255">
        <v>964</v>
      </c>
      <c r="D857" s="699">
        <v>28855721.379999973</v>
      </c>
      <c r="E857" s="698">
        <v>40.530694400523359</v>
      </c>
      <c r="F857" s="699">
        <v>29933.320933609932</v>
      </c>
      <c r="G857" s="676"/>
      <c r="H857" s="1067" t="s">
        <v>12478</v>
      </c>
      <c r="I857" s="652"/>
      <c r="J857" s="652"/>
      <c r="K857" s="652"/>
      <c r="L857" s="652"/>
      <c r="M857" s="676"/>
      <c r="N857" s="1264">
        <v>46117</v>
      </c>
      <c r="O857" s="1252">
        <v>63</v>
      </c>
      <c r="P857" s="1253">
        <v>984996.11091881827</v>
      </c>
      <c r="Q857" s="982">
        <v>15634.858903473307</v>
      </c>
      <c r="S857" s="654"/>
      <c r="T857" s="654"/>
      <c r="U857" s="654"/>
      <c r="V857" s="654"/>
      <c r="W857" s="654"/>
      <c r="X857" s="654"/>
      <c r="Y857" s="654"/>
      <c r="Z857" s="654"/>
      <c r="AA857" s="654"/>
      <c r="AB857" s="654"/>
    </row>
    <row r="858" spans="2:28" ht="16.149999999999999" customHeight="1" x14ac:dyDescent="0.35">
      <c r="B858" s="704" t="s">
        <v>2</v>
      </c>
      <c r="C858" s="1257">
        <v>140</v>
      </c>
      <c r="D858" s="706">
        <v>4052488.1399999997</v>
      </c>
      <c r="E858" s="705">
        <v>5.6921175596714706</v>
      </c>
      <c r="F858" s="706">
        <v>28946.343857142856</v>
      </c>
      <c r="G858" s="676"/>
      <c r="M858" s="676"/>
      <c r="N858" s="1061">
        <v>46118</v>
      </c>
      <c r="O858" s="1251">
        <v>9</v>
      </c>
      <c r="P858" s="1052">
        <v>50888.716686118089</v>
      </c>
      <c r="Q858" s="981">
        <v>5654.3018540131206</v>
      </c>
      <c r="S858" s="654"/>
      <c r="T858" s="654"/>
      <c r="U858" s="654"/>
      <c r="V858" s="654"/>
      <c r="W858" s="654"/>
      <c r="X858" s="654"/>
      <c r="Y858" s="654"/>
      <c r="Z858" s="654"/>
      <c r="AA858" s="654"/>
      <c r="AB858" s="654"/>
    </row>
    <row r="859" spans="2:28" ht="16.149999999999999" customHeight="1" x14ac:dyDescent="0.35">
      <c r="B859" s="696" t="s">
        <v>9</v>
      </c>
      <c r="C859" s="1255">
        <v>2262</v>
      </c>
      <c r="D859" s="699">
        <v>10354871.789999997</v>
      </c>
      <c r="E859" s="698">
        <v>14.544434309931315</v>
      </c>
      <c r="F859" s="699">
        <v>4577.7505702917761</v>
      </c>
      <c r="G859" s="676"/>
      <c r="L859" s="652"/>
      <c r="M859" s="676"/>
      <c r="N859" s="1264">
        <v>46119</v>
      </c>
      <c r="O859" s="1252">
        <v>13</v>
      </c>
      <c r="P859" s="1253">
        <v>60048.929885785343</v>
      </c>
      <c r="Q859" s="982">
        <v>4619.1484527527191</v>
      </c>
      <c r="S859" s="654"/>
      <c r="T859" s="654"/>
      <c r="U859" s="654"/>
      <c r="V859" s="654"/>
      <c r="W859" s="654"/>
      <c r="X859" s="654"/>
      <c r="Y859" s="654"/>
      <c r="Z859" s="654"/>
      <c r="AA859" s="654"/>
      <c r="AB859" s="654"/>
    </row>
    <row r="860" spans="2:28" ht="16.149999999999999" customHeight="1" x14ac:dyDescent="0.35">
      <c r="B860" s="704" t="s">
        <v>3</v>
      </c>
      <c r="C860" s="1257">
        <v>3</v>
      </c>
      <c r="D860" s="706">
        <v>485971.07</v>
      </c>
      <c r="E860" s="705">
        <v>0.68259409169778185</v>
      </c>
      <c r="F860" s="706">
        <v>161990.35666666666</v>
      </c>
      <c r="G860" s="676"/>
      <c r="L860" s="652"/>
      <c r="M860" s="676"/>
      <c r="N860" s="1061">
        <v>46120</v>
      </c>
      <c r="O860" s="1251">
        <v>31</v>
      </c>
      <c r="P860" s="1052">
        <v>299984.26373879024</v>
      </c>
      <c r="Q860" s="981">
        <v>9676.9117335093633</v>
      </c>
      <c r="S860" s="654"/>
      <c r="T860" s="654"/>
      <c r="U860" s="654"/>
      <c r="V860" s="654"/>
      <c r="W860" s="654"/>
      <c r="X860" s="654"/>
      <c r="Y860" s="654"/>
      <c r="Z860" s="654"/>
      <c r="AA860" s="654"/>
      <c r="AB860" s="654"/>
    </row>
    <row r="861" spans="2:28" ht="16.149999999999999" customHeight="1" x14ac:dyDescent="0.35">
      <c r="B861" s="707" t="s">
        <v>4</v>
      </c>
      <c r="C861" s="1258">
        <v>6674</v>
      </c>
      <c r="D861" s="710">
        <v>71194737.239999935</v>
      </c>
      <c r="E861" s="709">
        <v>100.00000000000001</v>
      </c>
      <c r="F861" s="710">
        <v>10667.476362001787</v>
      </c>
      <c r="G861" s="676"/>
      <c r="L861" s="652"/>
      <c r="M861" s="676"/>
      <c r="N861" s="1264">
        <v>46130</v>
      </c>
      <c r="O861" s="1252">
        <v>17</v>
      </c>
      <c r="P861" s="1253">
        <v>209805.57685635483</v>
      </c>
      <c r="Q861" s="982">
        <v>12341.504520962049</v>
      </c>
      <c r="S861" s="654"/>
      <c r="T861" s="654"/>
      <c r="U861" s="654"/>
      <c r="V861" s="654"/>
      <c r="W861" s="654"/>
      <c r="X861" s="654"/>
      <c r="Y861" s="654"/>
      <c r="Z861" s="654"/>
      <c r="AA861" s="654"/>
      <c r="AB861" s="654"/>
    </row>
    <row r="862" spans="2:28" ht="16.149999999999999" customHeight="1" x14ac:dyDescent="0.35">
      <c r="B862" s="1067" t="s">
        <v>12478</v>
      </c>
      <c r="C862" s="676"/>
      <c r="D862" s="676"/>
      <c r="E862" s="676"/>
      <c r="F862" s="1244"/>
      <c r="G862" s="676"/>
      <c r="L862" s="652"/>
      <c r="M862" s="676"/>
      <c r="N862" s="1061">
        <v>46131</v>
      </c>
      <c r="O862" s="1251">
        <v>8</v>
      </c>
      <c r="P862" s="1052">
        <v>62349.215666672579</v>
      </c>
      <c r="Q862" s="981">
        <v>7793.6519583340723</v>
      </c>
      <c r="S862" s="654"/>
      <c r="T862" s="654"/>
      <c r="U862" s="654"/>
      <c r="V862" s="654"/>
      <c r="W862" s="654"/>
      <c r="X862" s="654"/>
      <c r="Y862" s="654"/>
      <c r="Z862" s="654"/>
      <c r="AA862" s="654"/>
      <c r="AB862" s="654"/>
    </row>
    <row r="863" spans="2:28" ht="16.149999999999999" customHeight="1" x14ac:dyDescent="0.35">
      <c r="B863" s="676"/>
      <c r="C863" s="761"/>
      <c r="D863" s="762"/>
      <c r="E863" s="761"/>
      <c r="F863" s="1244"/>
      <c r="G863" s="676"/>
      <c r="L863" s="652"/>
      <c r="M863" s="676"/>
      <c r="N863" s="1264">
        <v>46132</v>
      </c>
      <c r="O863" s="1252">
        <v>9</v>
      </c>
      <c r="P863" s="1253">
        <v>25219.800119969645</v>
      </c>
      <c r="Q863" s="982">
        <v>2802.2000133299607</v>
      </c>
      <c r="S863" s="654"/>
      <c r="T863" s="654"/>
      <c r="U863" s="654"/>
      <c r="V863" s="654"/>
      <c r="W863" s="654"/>
      <c r="X863" s="654"/>
      <c r="Y863" s="654"/>
      <c r="Z863" s="654"/>
      <c r="AA863" s="654"/>
      <c r="AB863" s="654"/>
    </row>
    <row r="864" spans="2:28" ht="16.149999999999999" customHeight="1" x14ac:dyDescent="0.35">
      <c r="B864" s="676"/>
      <c r="C864" s="676"/>
      <c r="D864" s="676"/>
      <c r="E864" s="676"/>
      <c r="F864" s="1244"/>
      <c r="G864" s="676"/>
      <c r="L864" s="652"/>
      <c r="M864" s="652"/>
      <c r="N864" s="1061">
        <v>46133</v>
      </c>
      <c r="O864" s="1251">
        <v>14</v>
      </c>
      <c r="P864" s="1052">
        <v>141352.73014789342</v>
      </c>
      <c r="Q864" s="981">
        <v>10096.623581992388</v>
      </c>
      <c r="S864" s="654"/>
      <c r="T864" s="654"/>
      <c r="U864" s="654"/>
      <c r="V864" s="654"/>
      <c r="W864" s="654"/>
      <c r="X864" s="654"/>
      <c r="Y864" s="654"/>
      <c r="Z864" s="654"/>
      <c r="AA864" s="654"/>
      <c r="AB864" s="654"/>
    </row>
    <row r="865" spans="2:28" ht="16.149999999999999" customHeight="1" x14ac:dyDescent="0.35">
      <c r="B865" s="676"/>
      <c r="C865" s="676"/>
      <c r="D865" s="676"/>
      <c r="E865" s="676"/>
      <c r="F865" s="1244"/>
      <c r="G865" s="676"/>
      <c r="L865" s="652"/>
      <c r="M865" s="652"/>
      <c r="N865" s="1264">
        <v>46134</v>
      </c>
      <c r="O865" s="1252">
        <v>14</v>
      </c>
      <c r="P865" s="1253">
        <v>154906.09853533655</v>
      </c>
      <c r="Q865" s="982">
        <v>11064.721323952612</v>
      </c>
      <c r="S865" s="654"/>
      <c r="T865" s="654"/>
      <c r="U865" s="654"/>
      <c r="V865" s="654"/>
      <c r="W865" s="654"/>
      <c r="X865" s="654"/>
      <c r="Y865" s="654"/>
      <c r="Z865" s="654"/>
      <c r="AA865" s="654"/>
      <c r="AB865" s="654"/>
    </row>
    <row r="866" spans="2:28" ht="16.149999999999999" customHeight="1" x14ac:dyDescent="0.35">
      <c r="B866" s="1424" t="s">
        <v>12574</v>
      </c>
      <c r="C866" s="1425"/>
      <c r="D866" s="1425"/>
      <c r="E866" s="1425"/>
      <c r="F866" s="1425"/>
      <c r="G866" s="676"/>
      <c r="M866" s="652"/>
      <c r="N866" s="1061">
        <v>46135</v>
      </c>
      <c r="O866" s="1251">
        <v>12</v>
      </c>
      <c r="P866" s="1052">
        <v>80682.453342695982</v>
      </c>
      <c r="Q866" s="981">
        <v>6723.5377785579985</v>
      </c>
      <c r="S866" s="654"/>
      <c r="T866" s="654"/>
      <c r="U866" s="654"/>
      <c r="V866" s="654"/>
      <c r="W866" s="654"/>
      <c r="X866" s="654"/>
      <c r="Y866" s="654"/>
      <c r="Z866" s="654"/>
      <c r="AA866" s="654"/>
      <c r="AB866" s="654"/>
    </row>
    <row r="867" spans="2:28" ht="16.149999999999999" customHeight="1" x14ac:dyDescent="0.35">
      <c r="B867" s="1423" t="s">
        <v>12573</v>
      </c>
      <c r="C867" s="1423"/>
      <c r="D867" s="1423"/>
      <c r="E867" s="1423"/>
      <c r="F867" s="1423"/>
      <c r="G867" s="676"/>
      <c r="M867" s="652"/>
      <c r="N867" s="1264">
        <v>46136</v>
      </c>
      <c r="O867" s="1252">
        <v>10</v>
      </c>
      <c r="P867" s="1253">
        <v>134820.15189990864</v>
      </c>
      <c r="Q867" s="982">
        <v>13482.015189990863</v>
      </c>
      <c r="S867" s="654"/>
      <c r="T867" s="654"/>
      <c r="U867" s="654"/>
      <c r="V867" s="654"/>
      <c r="W867" s="654"/>
      <c r="X867" s="654"/>
      <c r="Y867" s="654"/>
      <c r="Z867" s="654"/>
      <c r="AA867" s="654"/>
      <c r="AB867" s="654"/>
    </row>
    <row r="868" spans="2:28" ht="16.149999999999999" customHeight="1" x14ac:dyDescent="0.35">
      <c r="B868" s="759" t="s">
        <v>12546</v>
      </c>
      <c r="C868" s="722"/>
      <c r="D868" s="722"/>
      <c r="E868" s="722"/>
      <c r="F868" s="1231"/>
      <c r="G868" s="676"/>
      <c r="L868" s="652"/>
      <c r="M868" s="652"/>
      <c r="N868" s="1061">
        <v>46137</v>
      </c>
      <c r="O868" s="1251">
        <v>9</v>
      </c>
      <c r="P868" s="1052">
        <v>65782.537574568676</v>
      </c>
      <c r="Q868" s="981">
        <v>7309.1708416187421</v>
      </c>
      <c r="S868" s="654"/>
      <c r="T868" s="654"/>
      <c r="U868" s="654"/>
      <c r="V868" s="654"/>
      <c r="W868" s="654"/>
      <c r="X868" s="654"/>
      <c r="Y868" s="654"/>
      <c r="Z868" s="654"/>
      <c r="AA868" s="654"/>
      <c r="AB868" s="654"/>
    </row>
    <row r="869" spans="2:28" ht="16.149999999999999" customHeight="1" x14ac:dyDescent="0.35">
      <c r="B869" s="765" t="s">
        <v>7</v>
      </c>
      <c r="C869" s="228" t="s">
        <v>12477</v>
      </c>
      <c r="D869" s="760" t="s">
        <v>109</v>
      </c>
      <c r="E869" s="760" t="s">
        <v>8</v>
      </c>
      <c r="F869" s="1243" t="s">
        <v>110</v>
      </c>
      <c r="G869" s="676"/>
      <c r="H869" s="652"/>
      <c r="I869" s="1296"/>
      <c r="J869" s="1052"/>
      <c r="K869" s="652"/>
      <c r="L869" s="652"/>
      <c r="M869" s="652"/>
      <c r="N869" s="1264">
        <v>46138</v>
      </c>
      <c r="O869" s="1252">
        <v>7</v>
      </c>
      <c r="P869" s="1253">
        <v>45376.529560327406</v>
      </c>
      <c r="Q869" s="982">
        <v>6482.3613657610576</v>
      </c>
      <c r="S869" s="654"/>
      <c r="T869" s="654"/>
      <c r="U869" s="654"/>
      <c r="V869" s="654"/>
      <c r="W869" s="654"/>
      <c r="X869" s="654"/>
      <c r="Y869" s="654"/>
      <c r="Z869" s="654"/>
      <c r="AA869" s="654"/>
      <c r="AB869" s="654"/>
    </row>
    <row r="870" spans="2:28" ht="16.149999999999999" customHeight="1" x14ac:dyDescent="0.35">
      <c r="B870" s="716" t="s">
        <v>510</v>
      </c>
      <c r="C870" s="1255">
        <v>3350</v>
      </c>
      <c r="D870" s="699">
        <v>16724399.500000015</v>
      </c>
      <c r="E870" s="698">
        <v>52.063868980549458</v>
      </c>
      <c r="F870" s="699">
        <v>4992.358059701497</v>
      </c>
      <c r="G870" s="676"/>
      <c r="H870" s="652"/>
      <c r="I870" s="1052"/>
      <c r="K870" s="652"/>
      <c r="L870" s="652"/>
      <c r="M870" s="652"/>
      <c r="N870" s="1061">
        <v>46139</v>
      </c>
      <c r="O870" s="1251">
        <v>6</v>
      </c>
      <c r="P870" s="1052">
        <v>61273.519526096083</v>
      </c>
      <c r="Q870" s="981">
        <v>10212.253254349347</v>
      </c>
      <c r="S870" s="654"/>
      <c r="T870" s="654"/>
      <c r="U870" s="654"/>
      <c r="V870" s="654"/>
      <c r="W870" s="654"/>
      <c r="X870" s="654"/>
      <c r="Y870" s="654"/>
      <c r="Z870" s="654"/>
      <c r="AA870" s="654"/>
      <c r="AB870" s="654"/>
    </row>
    <row r="871" spans="2:28" ht="16.149999999999999" customHeight="1" x14ac:dyDescent="0.35">
      <c r="B871" s="704" t="s">
        <v>1</v>
      </c>
      <c r="C871" s="1256">
        <v>28</v>
      </c>
      <c r="D871" s="1234">
        <v>143148.10999999996</v>
      </c>
      <c r="E871" s="1038">
        <v>0.4456270279751014</v>
      </c>
      <c r="F871" s="1234">
        <v>5112.4324999999981</v>
      </c>
      <c r="G871" s="676"/>
      <c r="H871" s="652"/>
      <c r="I871" s="652"/>
      <c r="J871" s="1052"/>
      <c r="K871" s="652"/>
      <c r="L871" s="652"/>
      <c r="M871" s="652"/>
      <c r="N871" s="1264">
        <v>46140</v>
      </c>
      <c r="O871" s="1252">
        <v>38</v>
      </c>
      <c r="P871" s="1253">
        <v>349324.44993467414</v>
      </c>
      <c r="Q871" s="982">
        <v>9192.7486824914249</v>
      </c>
      <c r="S871" s="654"/>
      <c r="T871" s="654"/>
      <c r="U871" s="654"/>
      <c r="V871" s="654"/>
      <c r="W871" s="654"/>
      <c r="X871" s="654"/>
      <c r="Y871" s="654"/>
      <c r="Z871" s="654"/>
      <c r="AA871" s="654"/>
      <c r="AB871" s="654"/>
    </row>
    <row r="872" spans="2:28" ht="16.149999999999999" customHeight="1" x14ac:dyDescent="0.35">
      <c r="B872" s="696" t="s">
        <v>511</v>
      </c>
      <c r="C872" s="1255">
        <v>557</v>
      </c>
      <c r="D872" s="699">
        <v>5787477.2099999916</v>
      </c>
      <c r="E872" s="698">
        <v>18.016698009955764</v>
      </c>
      <c r="F872" s="699">
        <v>10390.443824057436</v>
      </c>
      <c r="G872" s="676"/>
      <c r="H872" s="652"/>
      <c r="I872" s="652"/>
      <c r="J872" s="652"/>
      <c r="K872" s="652"/>
      <c r="L872" s="652"/>
      <c r="M872" s="652"/>
      <c r="N872" s="1061">
        <v>46143</v>
      </c>
      <c r="O872" s="1251">
        <v>6</v>
      </c>
      <c r="P872" s="1052">
        <v>26423.528831650015</v>
      </c>
      <c r="Q872" s="981">
        <v>4403.9214719416696</v>
      </c>
      <c r="S872" s="654"/>
      <c r="T872" s="654"/>
      <c r="U872" s="654"/>
      <c r="V872" s="654"/>
      <c r="W872" s="654"/>
      <c r="X872" s="654"/>
      <c r="Y872" s="654"/>
      <c r="Z872" s="654"/>
      <c r="AA872" s="654"/>
      <c r="AB872" s="654"/>
    </row>
    <row r="873" spans="2:28" ht="16.149999999999999" customHeight="1" x14ac:dyDescent="0.35">
      <c r="B873" s="704" t="s">
        <v>2</v>
      </c>
      <c r="C873" s="1257">
        <v>79</v>
      </c>
      <c r="D873" s="706">
        <v>2272488.5500000003</v>
      </c>
      <c r="E873" s="705">
        <v>7.0743673712768409</v>
      </c>
      <c r="F873" s="706">
        <v>28765.67784810127</v>
      </c>
      <c r="G873" s="676"/>
      <c r="H873" s="652"/>
      <c r="I873" s="652"/>
      <c r="J873" s="652"/>
      <c r="K873" s="652"/>
      <c r="L873" s="652"/>
      <c r="M873" s="652"/>
      <c r="N873" s="1264">
        <v>46145</v>
      </c>
      <c r="O873" s="1252">
        <v>2</v>
      </c>
      <c r="P873" s="1253">
        <v>6740.1349646075068</v>
      </c>
      <c r="Q873" s="982">
        <v>3370.0674823037534</v>
      </c>
      <c r="S873" s="654"/>
      <c r="T873" s="654"/>
      <c r="U873" s="654"/>
      <c r="V873" s="654"/>
      <c r="W873" s="654"/>
      <c r="X873" s="654"/>
      <c r="Y873" s="654"/>
      <c r="Z873" s="654"/>
      <c r="AA873" s="654"/>
      <c r="AB873" s="654"/>
    </row>
    <row r="874" spans="2:28" ht="16.149999999999999" customHeight="1" x14ac:dyDescent="0.35">
      <c r="B874" s="696" t="s">
        <v>9</v>
      </c>
      <c r="C874" s="1255">
        <v>1437</v>
      </c>
      <c r="D874" s="699">
        <v>5246778.2400000086</v>
      </c>
      <c r="E874" s="698">
        <v>16.33347582120112</v>
      </c>
      <c r="F874" s="699">
        <v>3651.2026722338264</v>
      </c>
      <c r="G874" s="676"/>
      <c r="H874" s="652"/>
      <c r="I874" s="652"/>
      <c r="J874" s="652"/>
      <c r="K874" s="652"/>
      <c r="L874" s="652"/>
      <c r="M874" s="652"/>
      <c r="N874" s="1061">
        <v>46146</v>
      </c>
      <c r="O874" s="1251">
        <v>5</v>
      </c>
      <c r="P874" s="1052">
        <v>17161.366740021724</v>
      </c>
      <c r="Q874" s="981">
        <v>3432.2733480043448</v>
      </c>
      <c r="S874" s="654"/>
      <c r="T874" s="654"/>
      <c r="U874" s="654"/>
      <c r="V874" s="654"/>
      <c r="W874" s="654"/>
      <c r="X874" s="654"/>
      <c r="Y874" s="654"/>
      <c r="Z874" s="654"/>
      <c r="AA874" s="654"/>
      <c r="AB874" s="654"/>
    </row>
    <row r="875" spans="2:28" ht="16.149999999999999" customHeight="1" x14ac:dyDescent="0.35">
      <c r="B875" s="704" t="s">
        <v>3</v>
      </c>
      <c r="C875" s="1257">
        <v>15</v>
      </c>
      <c r="D875" s="706">
        <v>1948560.2400000002</v>
      </c>
      <c r="E875" s="705">
        <v>6.0659627890417189</v>
      </c>
      <c r="F875" s="706">
        <v>129904.01600000002</v>
      </c>
      <c r="G875" s="676"/>
      <c r="H875" s="652"/>
      <c r="I875" s="652"/>
      <c r="J875" s="652"/>
      <c r="K875" s="652"/>
      <c r="L875" s="652"/>
      <c r="M875" s="652"/>
      <c r="N875" s="1264">
        <v>46148</v>
      </c>
      <c r="O875" s="1252">
        <v>3</v>
      </c>
      <c r="P875" s="1253">
        <v>21360.247638101933</v>
      </c>
      <c r="Q875" s="982">
        <v>7120.0825460339775</v>
      </c>
      <c r="S875" s="654"/>
      <c r="T875" s="654"/>
      <c r="U875" s="654"/>
      <c r="V875" s="654"/>
      <c r="W875" s="654"/>
      <c r="X875" s="654"/>
      <c r="Y875" s="654"/>
      <c r="Z875" s="654"/>
      <c r="AA875" s="654"/>
      <c r="AB875" s="654"/>
    </row>
    <row r="876" spans="2:28" ht="16.149999999999999" customHeight="1" x14ac:dyDescent="0.35">
      <c r="B876" s="707" t="s">
        <v>4</v>
      </c>
      <c r="C876" s="1258">
        <v>5466</v>
      </c>
      <c r="D876" s="710">
        <v>32122851.850000016</v>
      </c>
      <c r="E876" s="709">
        <v>100</v>
      </c>
      <c r="F876" s="710">
        <v>5876.8481247713162</v>
      </c>
      <c r="G876" s="676"/>
      <c r="H876" s="652"/>
      <c r="I876" s="652"/>
      <c r="J876" s="652"/>
      <c r="K876" s="652"/>
      <c r="L876" s="652"/>
      <c r="M876" s="652"/>
      <c r="N876" s="1061">
        <v>46160</v>
      </c>
      <c r="O876" s="1251">
        <v>131</v>
      </c>
      <c r="P876" s="1052">
        <v>1025103.2661420554</v>
      </c>
      <c r="Q876" s="981">
        <v>7825.2157720767591</v>
      </c>
      <c r="S876" s="654"/>
      <c r="T876" s="654"/>
      <c r="U876" s="654"/>
      <c r="V876" s="654"/>
      <c r="W876" s="654"/>
      <c r="X876" s="654"/>
      <c r="Y876" s="654"/>
      <c r="Z876" s="654"/>
      <c r="AA876" s="654"/>
      <c r="AB876" s="654"/>
    </row>
    <row r="877" spans="2:28" ht="16.149999999999999" customHeight="1" x14ac:dyDescent="0.35">
      <c r="B877" s="1067" t="s">
        <v>12478</v>
      </c>
      <c r="C877" s="676"/>
      <c r="D877" s="676"/>
      <c r="E877" s="676"/>
      <c r="F877" s="1244"/>
      <c r="G877" s="676"/>
      <c r="H877" s="652"/>
      <c r="I877" s="652"/>
      <c r="J877" s="652"/>
      <c r="K877" s="652"/>
      <c r="L877" s="652"/>
      <c r="M877" s="652"/>
      <c r="N877" s="1264">
        <v>46162</v>
      </c>
      <c r="O877" s="1252">
        <v>10</v>
      </c>
      <c r="P877" s="1253">
        <v>124625.5734624727</v>
      </c>
      <c r="Q877" s="982">
        <v>12462.557346247271</v>
      </c>
      <c r="S877" s="654"/>
      <c r="T877" s="654"/>
      <c r="U877" s="654"/>
      <c r="V877" s="654"/>
      <c r="W877" s="654"/>
      <c r="X877" s="654"/>
      <c r="Y877" s="654"/>
      <c r="Z877" s="654"/>
      <c r="AA877" s="654"/>
      <c r="AB877" s="654"/>
    </row>
    <row r="878" spans="2:28" ht="16.149999999999999" customHeight="1" x14ac:dyDescent="0.35">
      <c r="B878" s="676"/>
      <c r="C878" s="761"/>
      <c r="D878" s="762"/>
      <c r="E878" s="761"/>
      <c r="F878" s="1244"/>
      <c r="G878" s="676"/>
      <c r="H878" s="652"/>
      <c r="I878" s="652"/>
      <c r="J878" s="652"/>
      <c r="K878" s="652"/>
      <c r="L878" s="652"/>
      <c r="M878" s="652"/>
      <c r="N878" s="1061">
        <v>46164</v>
      </c>
      <c r="O878" s="1251">
        <v>539</v>
      </c>
      <c r="P878" s="1052">
        <v>8972333.2607592773</v>
      </c>
      <c r="Q878" s="981">
        <v>16646.258368755618</v>
      </c>
      <c r="S878" s="654"/>
      <c r="T878" s="654"/>
      <c r="U878" s="654"/>
      <c r="V878" s="654"/>
      <c r="W878" s="654"/>
      <c r="X878" s="654"/>
      <c r="Y878" s="654"/>
      <c r="Z878" s="654"/>
      <c r="AA878" s="654"/>
      <c r="AB878" s="654"/>
    </row>
    <row r="879" spans="2:28" ht="16.149999999999999" customHeight="1" x14ac:dyDescent="0.35">
      <c r="B879" s="676"/>
      <c r="C879" s="676"/>
      <c r="D879" s="676"/>
      <c r="E879" s="676"/>
      <c r="F879" s="1244"/>
      <c r="G879" s="676"/>
      <c r="H879" s="652"/>
      <c r="I879" s="652"/>
      <c r="J879" s="652"/>
      <c r="K879" s="652"/>
      <c r="L879" s="652"/>
      <c r="M879" s="652"/>
      <c r="N879" s="1264">
        <v>46165</v>
      </c>
      <c r="O879" s="1252">
        <v>27</v>
      </c>
      <c r="P879" s="1253">
        <v>7724915.6596227484</v>
      </c>
      <c r="Q879" s="982">
        <v>286107.98739343515</v>
      </c>
      <c r="S879" s="654"/>
      <c r="T879" s="654"/>
      <c r="U879" s="654"/>
      <c r="V879" s="654"/>
      <c r="W879" s="654"/>
      <c r="X879" s="654"/>
      <c r="Y879" s="654"/>
      <c r="Z879" s="654"/>
      <c r="AA879" s="654"/>
      <c r="AB879" s="654"/>
    </row>
    <row r="880" spans="2:28" ht="16.149999999999999" customHeight="1" x14ac:dyDescent="0.35">
      <c r="B880" s="676"/>
      <c r="C880" s="676"/>
      <c r="D880" s="676"/>
      <c r="E880" s="676"/>
      <c r="F880" s="1244"/>
      <c r="G880" s="676"/>
      <c r="H880" s="652"/>
      <c r="I880" s="652"/>
      <c r="J880" s="652"/>
      <c r="K880" s="652"/>
      <c r="L880" s="652"/>
      <c r="M880" s="652"/>
      <c r="N880" s="1061">
        <v>46166</v>
      </c>
      <c r="O880" s="1251">
        <v>61</v>
      </c>
      <c r="P880" s="1052">
        <v>748155.45222167147</v>
      </c>
      <c r="Q880" s="981">
        <v>12264.843479043795</v>
      </c>
      <c r="S880" s="654"/>
      <c r="T880" s="654"/>
      <c r="U880" s="654"/>
      <c r="V880" s="654"/>
      <c r="W880" s="654"/>
      <c r="X880" s="654"/>
      <c r="Y880" s="654"/>
      <c r="Z880" s="654"/>
      <c r="AA880" s="654"/>
      <c r="AB880" s="654"/>
    </row>
    <row r="881" spans="2:28" ht="16.149999999999999" customHeight="1" x14ac:dyDescent="0.35">
      <c r="B881" s="1424" t="s">
        <v>12672</v>
      </c>
      <c r="C881" s="1425"/>
      <c r="D881" s="1425"/>
      <c r="E881" s="1425"/>
      <c r="F881" s="1425"/>
      <c r="G881" s="676"/>
      <c r="H881" s="652"/>
      <c r="I881" s="652"/>
      <c r="J881" s="652"/>
      <c r="K881" s="652"/>
      <c r="L881" s="652"/>
      <c r="M881" s="652"/>
      <c r="N881" s="1264">
        <v>46167</v>
      </c>
      <c r="O881" s="1252">
        <v>37</v>
      </c>
      <c r="P881" s="1253">
        <v>171802.17761785019</v>
      </c>
      <c r="Q881" s="982">
        <v>4643.302097779735</v>
      </c>
      <c r="S881" s="654"/>
      <c r="T881" s="654"/>
      <c r="U881" s="654"/>
      <c r="V881" s="654"/>
      <c r="W881" s="654"/>
      <c r="X881" s="654"/>
      <c r="Y881" s="654"/>
      <c r="Z881" s="654"/>
      <c r="AA881" s="654"/>
      <c r="AB881" s="654"/>
    </row>
    <row r="882" spans="2:28" ht="16.149999999999999" customHeight="1" x14ac:dyDescent="0.35">
      <c r="B882" s="1423" t="s">
        <v>513</v>
      </c>
      <c r="C882" s="1423"/>
      <c r="D882" s="1423"/>
      <c r="E882" s="1423"/>
      <c r="F882" s="1423"/>
      <c r="G882" s="676"/>
      <c r="H882" s="652"/>
      <c r="I882" s="652"/>
      <c r="J882" s="652"/>
      <c r="K882" s="652"/>
      <c r="L882" s="652"/>
      <c r="M882" s="652"/>
      <c r="N882" s="1061">
        <v>46168</v>
      </c>
      <c r="O882" s="1251">
        <v>116</v>
      </c>
      <c r="P882" s="1052">
        <v>1839441.6534449528</v>
      </c>
      <c r="Q882" s="981">
        <v>15857.255633146146</v>
      </c>
      <c r="S882" s="654"/>
      <c r="T882" s="654"/>
      <c r="U882" s="654"/>
      <c r="V882" s="654"/>
      <c r="W882" s="654"/>
      <c r="X882" s="654"/>
      <c r="Y882" s="654"/>
      <c r="Z882" s="654"/>
      <c r="AA882" s="654"/>
      <c r="AB882" s="654"/>
    </row>
    <row r="883" spans="2:28" ht="16.149999999999999" customHeight="1" x14ac:dyDescent="0.35">
      <c r="B883" s="759" t="s">
        <v>12546</v>
      </c>
      <c r="C883" s="722"/>
      <c r="D883" s="722"/>
      <c r="E883" s="722"/>
      <c r="F883" s="1231"/>
      <c r="G883" s="676"/>
      <c r="H883" s="652"/>
      <c r="I883" s="652"/>
      <c r="J883" s="652"/>
      <c r="K883" s="652"/>
      <c r="L883" s="652"/>
      <c r="M883" s="652"/>
      <c r="N883" s="1264">
        <v>46169</v>
      </c>
      <c r="O883" s="1252">
        <v>8</v>
      </c>
      <c r="P883" s="1253">
        <v>36141.834525137005</v>
      </c>
      <c r="Q883" s="982">
        <v>4517.7293156421256</v>
      </c>
      <c r="S883" s="654"/>
      <c r="T883" s="654"/>
      <c r="U883" s="654"/>
      <c r="V883" s="654"/>
      <c r="W883" s="654"/>
      <c r="X883" s="654"/>
      <c r="Y883" s="654"/>
      <c r="Z883" s="654"/>
      <c r="AA883" s="654"/>
      <c r="AB883" s="654"/>
    </row>
    <row r="884" spans="2:28" ht="16.149999999999999" customHeight="1" x14ac:dyDescent="0.35">
      <c r="B884" s="765" t="s">
        <v>7</v>
      </c>
      <c r="C884" s="228" t="s">
        <v>12477</v>
      </c>
      <c r="D884" s="760" t="s">
        <v>109</v>
      </c>
      <c r="E884" s="760" t="s">
        <v>8</v>
      </c>
      <c r="F884" s="1243" t="s">
        <v>110</v>
      </c>
      <c r="G884" s="676"/>
      <c r="H884" s="652"/>
      <c r="I884" s="652"/>
      <c r="J884" s="652"/>
      <c r="K884" s="652"/>
      <c r="L884" s="652"/>
      <c r="M884" s="652"/>
      <c r="N884" s="1061">
        <v>46170</v>
      </c>
      <c r="O884" s="1251">
        <v>57</v>
      </c>
      <c r="P884" s="1052">
        <v>273901.52689643297</v>
      </c>
      <c r="Q884" s="981">
        <v>4805.2899455514553</v>
      </c>
      <c r="S884" s="654"/>
      <c r="T884" s="654"/>
      <c r="U884" s="654"/>
      <c r="V884" s="654"/>
      <c r="W884" s="654"/>
      <c r="X884" s="654"/>
      <c r="Y884" s="654"/>
      <c r="Z884" s="654"/>
      <c r="AA884" s="654"/>
      <c r="AB884" s="654"/>
    </row>
    <row r="885" spans="2:28" ht="16.149999999999999" customHeight="1" x14ac:dyDescent="0.35">
      <c r="B885" s="716" t="s">
        <v>510</v>
      </c>
      <c r="C885" s="1255">
        <v>2369</v>
      </c>
      <c r="D885" s="699">
        <v>14372431.770000009</v>
      </c>
      <c r="E885" s="698">
        <v>28.474854688421864</v>
      </c>
      <c r="F885" s="699">
        <v>6066.8770662726929</v>
      </c>
      <c r="G885" s="676"/>
      <c r="H885" s="652"/>
      <c r="I885" s="652"/>
      <c r="J885" s="652"/>
      <c r="K885" s="652"/>
      <c r="L885" s="652"/>
      <c r="M885" s="652"/>
      <c r="N885" s="1264">
        <v>46171</v>
      </c>
      <c r="O885" s="1252">
        <v>24</v>
      </c>
      <c r="P885" s="1253">
        <v>367958.66239262855</v>
      </c>
      <c r="Q885" s="982">
        <v>15331.61093302619</v>
      </c>
      <c r="S885" s="654"/>
      <c r="T885" s="654"/>
      <c r="U885" s="654"/>
      <c r="V885" s="654"/>
      <c r="W885" s="654"/>
      <c r="X885" s="654"/>
      <c r="Y885" s="654"/>
      <c r="Z885" s="654"/>
      <c r="AA885" s="654"/>
      <c r="AB885" s="654"/>
    </row>
    <row r="886" spans="2:28" ht="16.149999999999999" customHeight="1" x14ac:dyDescent="0.35">
      <c r="B886" s="704" t="s">
        <v>1</v>
      </c>
      <c r="C886" s="1256">
        <v>57</v>
      </c>
      <c r="D886" s="1234">
        <v>3964777.48</v>
      </c>
      <c r="E886" s="1038">
        <v>7.8550703472866346</v>
      </c>
      <c r="F886" s="1234">
        <v>69557.499649122808</v>
      </c>
      <c r="G886" s="676"/>
      <c r="H886" s="652"/>
      <c r="I886" s="652"/>
      <c r="J886" s="652"/>
      <c r="K886" s="652"/>
      <c r="L886" s="652"/>
      <c r="M886" s="652"/>
      <c r="N886" s="1061">
        <v>46172</v>
      </c>
      <c r="O886" s="1251">
        <v>4</v>
      </c>
      <c r="P886" s="1052">
        <v>26715.060559871334</v>
      </c>
      <c r="Q886" s="981">
        <v>6678.7651399678334</v>
      </c>
      <c r="S886" s="654"/>
      <c r="T886" s="654"/>
      <c r="U886" s="654"/>
      <c r="V886" s="654"/>
      <c r="W886" s="654"/>
      <c r="X886" s="654"/>
      <c r="Y886" s="654"/>
      <c r="Z886" s="654"/>
      <c r="AA886" s="654"/>
      <c r="AB886" s="654"/>
    </row>
    <row r="887" spans="2:28" ht="16.149999999999999" customHeight="1" x14ac:dyDescent="0.35">
      <c r="B887" s="696" t="s">
        <v>511</v>
      </c>
      <c r="C887" s="1255">
        <v>507</v>
      </c>
      <c r="D887" s="699">
        <v>19250973.839999985</v>
      </c>
      <c r="E887" s="698">
        <v>38.140287703352925</v>
      </c>
      <c r="F887" s="699">
        <v>37970.362603550268</v>
      </c>
      <c r="G887" s="676"/>
      <c r="H887" s="652"/>
      <c r="I887" s="652"/>
      <c r="J887" s="652"/>
      <c r="K887" s="652"/>
      <c r="L887" s="652"/>
      <c r="M887" s="652"/>
      <c r="N887" s="1264">
        <v>46173</v>
      </c>
      <c r="O887" s="1252">
        <v>8</v>
      </c>
      <c r="P887" s="1253">
        <v>44248.565816733717</v>
      </c>
      <c r="Q887" s="982">
        <v>5531.0707270917146</v>
      </c>
      <c r="S887" s="654"/>
      <c r="T887" s="654"/>
      <c r="U887" s="654"/>
      <c r="V887" s="654"/>
      <c r="W887" s="654"/>
      <c r="X887" s="654"/>
      <c r="Y887" s="654"/>
      <c r="Z887" s="654"/>
      <c r="AA887" s="654"/>
      <c r="AB887" s="654"/>
    </row>
    <row r="888" spans="2:28" ht="16.149999999999999" customHeight="1" x14ac:dyDescent="0.35">
      <c r="B888" s="704" t="s">
        <v>2</v>
      </c>
      <c r="C888" s="1257">
        <v>42</v>
      </c>
      <c r="D888" s="706">
        <v>6764572.54</v>
      </c>
      <c r="E888" s="705">
        <v>13.402061891005149</v>
      </c>
      <c r="F888" s="706">
        <v>161061.25095238094</v>
      </c>
      <c r="G888" s="676"/>
      <c r="H888" s="652"/>
      <c r="I888" s="652"/>
      <c r="J888" s="652"/>
      <c r="K888" s="652"/>
      <c r="L888" s="652"/>
      <c r="M888" s="652"/>
      <c r="N888" s="1061">
        <v>46174</v>
      </c>
      <c r="O888" s="1251">
        <v>6</v>
      </c>
      <c r="P888" s="1052">
        <v>28010.703665887075</v>
      </c>
      <c r="Q888" s="981">
        <v>4668.4506109811791</v>
      </c>
      <c r="S888" s="654"/>
      <c r="T888" s="654"/>
      <c r="U888" s="654"/>
      <c r="V888" s="654"/>
      <c r="W888" s="654"/>
      <c r="X888" s="654"/>
      <c r="Y888" s="654"/>
      <c r="Z888" s="654"/>
      <c r="AA888" s="654"/>
      <c r="AB888" s="654"/>
    </row>
    <row r="889" spans="2:28" ht="16.149999999999999" customHeight="1" x14ac:dyDescent="0.35">
      <c r="B889" s="696" t="s">
        <v>9</v>
      </c>
      <c r="C889" s="1255">
        <v>1484</v>
      </c>
      <c r="D889" s="699">
        <v>6121362.4200000046</v>
      </c>
      <c r="E889" s="698">
        <v>12.127725369933444</v>
      </c>
      <c r="F889" s="699">
        <v>4124.9072911051244</v>
      </c>
      <c r="G889" s="676"/>
      <c r="H889" s="652"/>
      <c r="I889" s="652"/>
      <c r="J889" s="652"/>
      <c r="K889" s="652"/>
      <c r="L889" s="652"/>
      <c r="M889" s="652"/>
      <c r="N889" s="1264">
        <v>46175</v>
      </c>
      <c r="O889" s="1252">
        <v>41</v>
      </c>
      <c r="P889" s="1253">
        <v>386917.02621444245</v>
      </c>
      <c r="Q889" s="982">
        <v>9437.0006393766453</v>
      </c>
      <c r="S889" s="654"/>
      <c r="T889" s="654"/>
      <c r="U889" s="654"/>
      <c r="V889" s="654"/>
      <c r="W889" s="654"/>
      <c r="X889" s="654"/>
      <c r="Y889" s="654"/>
      <c r="Z889" s="654"/>
      <c r="AA889" s="654"/>
      <c r="AB889" s="654"/>
    </row>
    <row r="890" spans="2:28" ht="15.5" x14ac:dyDescent="0.35">
      <c r="B890" s="704" t="s">
        <v>3</v>
      </c>
      <c r="C890" s="1257">
        <v>0</v>
      </c>
      <c r="D890" s="706">
        <v>0</v>
      </c>
      <c r="E890" s="705">
        <v>0</v>
      </c>
      <c r="F890" s="706">
        <v>0</v>
      </c>
      <c r="G890" s="676"/>
      <c r="H890" s="652"/>
      <c r="I890" s="652"/>
      <c r="J890" s="652"/>
      <c r="K890" s="652"/>
      <c r="L890" s="652"/>
      <c r="M890" s="652"/>
      <c r="N890" s="1061">
        <v>46176</v>
      </c>
      <c r="O890" s="1251">
        <v>15</v>
      </c>
      <c r="P890" s="1052">
        <v>97189.372352956008</v>
      </c>
      <c r="Q890" s="981">
        <v>6479.2914901970671</v>
      </c>
      <c r="S890" s="654"/>
      <c r="T890" s="654"/>
      <c r="U890" s="654"/>
      <c r="V890" s="654"/>
      <c r="W890" s="654"/>
      <c r="X890" s="654"/>
      <c r="Y890" s="654"/>
      <c r="Z890" s="654"/>
      <c r="AA890" s="654"/>
      <c r="AB890" s="654"/>
    </row>
    <row r="891" spans="2:28" ht="15.5" x14ac:dyDescent="0.35">
      <c r="B891" s="707" t="s">
        <v>4</v>
      </c>
      <c r="C891" s="1258">
        <v>4459</v>
      </c>
      <c r="D891" s="710">
        <v>50474118.04999999</v>
      </c>
      <c r="E891" s="709">
        <v>100.00000000000001</v>
      </c>
      <c r="F891" s="710">
        <v>11319.604855348731</v>
      </c>
      <c r="G891" s="676"/>
      <c r="H891" s="652"/>
      <c r="I891" s="652"/>
      <c r="J891" s="652"/>
      <c r="K891" s="652"/>
      <c r="L891" s="652"/>
      <c r="M891" s="652"/>
      <c r="N891" s="1264">
        <v>46177</v>
      </c>
      <c r="O891" s="1252">
        <v>15</v>
      </c>
      <c r="P891" s="1253">
        <v>184911.64228515385</v>
      </c>
      <c r="Q891" s="982">
        <v>12327.442819010257</v>
      </c>
      <c r="S891" s="654"/>
      <c r="T891" s="654"/>
      <c r="U891" s="654"/>
      <c r="V891" s="654"/>
      <c r="W891" s="654"/>
      <c r="X891" s="654"/>
      <c r="Y891" s="654"/>
      <c r="Z891" s="654"/>
      <c r="AA891" s="654"/>
      <c r="AB891" s="654"/>
    </row>
    <row r="892" spans="2:28" ht="15.5" x14ac:dyDescent="0.35">
      <c r="B892" s="1067" t="s">
        <v>12478</v>
      </c>
      <c r="C892" s="676"/>
      <c r="D892" s="676"/>
      <c r="E892" s="676"/>
      <c r="F892" s="1244"/>
      <c r="G892" s="676"/>
      <c r="H892" s="652"/>
      <c r="I892" s="652"/>
      <c r="J892" s="652"/>
      <c r="K892" s="652"/>
      <c r="L892" s="652"/>
      <c r="M892" s="652"/>
      <c r="N892" s="1061">
        <v>46178</v>
      </c>
      <c r="O892" s="1251">
        <v>29</v>
      </c>
      <c r="P892" s="1052">
        <v>264830.10045547748</v>
      </c>
      <c r="Q892" s="981">
        <v>9132.0724294992233</v>
      </c>
      <c r="S892" s="654"/>
      <c r="T892" s="654"/>
      <c r="U892" s="654"/>
      <c r="V892" s="654"/>
      <c r="W892" s="654"/>
      <c r="X892" s="654"/>
      <c r="Y892" s="654"/>
      <c r="Z892" s="654"/>
      <c r="AA892" s="654"/>
      <c r="AB892" s="654"/>
    </row>
    <row r="893" spans="2:28" ht="15.5" x14ac:dyDescent="0.35">
      <c r="B893" s="676"/>
      <c r="C893" s="761"/>
      <c r="D893" s="762"/>
      <c r="E893" s="761"/>
      <c r="F893" s="1244"/>
      <c r="G893" s="676"/>
      <c r="H893" s="652"/>
      <c r="I893" s="652"/>
      <c r="J893" s="652"/>
      <c r="K893" s="652"/>
      <c r="L893" s="652"/>
      <c r="M893" s="652"/>
      <c r="N893" s="1264">
        <v>46179</v>
      </c>
      <c r="O893" s="1252">
        <v>5</v>
      </c>
      <c r="P893" s="1253">
        <v>30665.464841920249</v>
      </c>
      <c r="Q893" s="982">
        <v>6133.0929683840495</v>
      </c>
      <c r="S893" s="654"/>
      <c r="T893" s="654"/>
      <c r="U893" s="654"/>
      <c r="V893" s="654"/>
      <c r="W893" s="654"/>
      <c r="X893" s="654"/>
      <c r="Y893" s="654"/>
      <c r="Z893" s="654"/>
      <c r="AA893" s="654"/>
      <c r="AB893" s="654"/>
    </row>
    <row r="894" spans="2:28" ht="15.5" x14ac:dyDescent="0.35">
      <c r="B894" s="676"/>
      <c r="C894" s="676"/>
      <c r="D894" s="676"/>
      <c r="E894" s="676"/>
      <c r="F894" s="1244"/>
      <c r="G894" s="676"/>
      <c r="H894" s="652"/>
      <c r="I894" s="652"/>
      <c r="J894" s="652"/>
      <c r="K894" s="652"/>
      <c r="L894" s="652"/>
      <c r="M894" s="652"/>
      <c r="N894" s="1061">
        <v>46180</v>
      </c>
      <c r="O894" s="1251">
        <v>90</v>
      </c>
      <c r="P894" s="1052">
        <v>622947.92801927589</v>
      </c>
      <c r="Q894" s="981">
        <v>6921.6436446586213</v>
      </c>
      <c r="S894" s="654"/>
      <c r="T894" s="654"/>
      <c r="U894" s="654"/>
      <c r="V894" s="654"/>
      <c r="W894" s="654"/>
      <c r="X894" s="654"/>
      <c r="Y894" s="654"/>
      <c r="Z894" s="654"/>
      <c r="AA894" s="654"/>
      <c r="AB894" s="654"/>
    </row>
    <row r="895" spans="2:28" ht="15.5" x14ac:dyDescent="0.35">
      <c r="B895" s="676"/>
      <c r="C895" s="676"/>
      <c r="D895" s="676"/>
      <c r="E895" s="676"/>
      <c r="F895" s="1244"/>
      <c r="G895" s="676"/>
      <c r="H895" s="652"/>
      <c r="I895" s="652"/>
      <c r="J895" s="652"/>
      <c r="K895" s="652"/>
      <c r="L895" s="652"/>
      <c r="M895" s="652"/>
      <c r="N895" s="1264">
        <v>46181</v>
      </c>
      <c r="O895" s="1252">
        <v>6</v>
      </c>
      <c r="P895" s="1253">
        <v>141089.84836394197</v>
      </c>
      <c r="Q895" s="982">
        <v>23514.974727323661</v>
      </c>
      <c r="S895" s="654"/>
      <c r="T895" s="654"/>
      <c r="U895" s="654"/>
      <c r="V895" s="654"/>
      <c r="W895" s="654"/>
      <c r="X895" s="654"/>
      <c r="Y895" s="654"/>
      <c r="Z895" s="654"/>
      <c r="AA895" s="654"/>
      <c r="AB895" s="654"/>
    </row>
    <row r="896" spans="2:28" ht="15.5" x14ac:dyDescent="0.35">
      <c r="B896" s="676"/>
      <c r="C896" s="676"/>
      <c r="D896" s="676"/>
      <c r="E896" s="676"/>
      <c r="F896" s="1244"/>
      <c r="G896" s="676"/>
      <c r="H896" s="652"/>
      <c r="I896" s="652"/>
      <c r="J896" s="652"/>
      <c r="K896" s="652"/>
      <c r="L896" s="652"/>
      <c r="M896" s="652"/>
      <c r="N896" s="1061">
        <v>46182</v>
      </c>
      <c r="O896" s="1251">
        <v>18</v>
      </c>
      <c r="P896" s="1052">
        <v>113807.28232996067</v>
      </c>
      <c r="Q896" s="981">
        <v>6322.6267961089261</v>
      </c>
      <c r="S896" s="654"/>
      <c r="T896" s="654"/>
      <c r="U896" s="654"/>
      <c r="V896" s="654"/>
      <c r="W896" s="654"/>
      <c r="X896" s="654"/>
      <c r="Y896" s="654"/>
      <c r="Z896" s="654"/>
      <c r="AA896" s="654"/>
      <c r="AB896" s="654"/>
    </row>
    <row r="897" spans="2:28" ht="15.5" x14ac:dyDescent="0.35">
      <c r="B897" s="676"/>
      <c r="C897" s="676"/>
      <c r="D897" s="676"/>
      <c r="E897" s="676"/>
      <c r="F897" s="1244"/>
      <c r="G897" s="676"/>
      <c r="H897" s="652"/>
      <c r="I897" s="652"/>
      <c r="J897" s="652"/>
      <c r="K897" s="652"/>
      <c r="L897" s="652"/>
      <c r="M897" s="652"/>
      <c r="N897" s="1264">
        <v>46183</v>
      </c>
      <c r="O897" s="1252">
        <v>33</v>
      </c>
      <c r="P897" s="1253">
        <v>263214.827022994</v>
      </c>
      <c r="Q897" s="982">
        <v>7976.2068794846664</v>
      </c>
      <c r="S897" s="654"/>
      <c r="T897" s="654"/>
      <c r="U897" s="654"/>
      <c r="V897" s="654"/>
      <c r="W897" s="654"/>
      <c r="X897" s="654"/>
      <c r="Y897" s="654"/>
      <c r="Z897" s="654"/>
      <c r="AA897" s="654"/>
      <c r="AB897" s="654"/>
    </row>
    <row r="898" spans="2:28" ht="15.5" x14ac:dyDescent="0.35">
      <c r="B898" s="676"/>
      <c r="C898" s="676"/>
      <c r="D898" s="676"/>
      <c r="E898" s="676"/>
      <c r="F898" s="1244"/>
      <c r="G898" s="676"/>
      <c r="H898" s="652"/>
      <c r="I898" s="652"/>
      <c r="J898" s="652"/>
      <c r="K898" s="652"/>
      <c r="L898" s="652"/>
      <c r="M898" s="652"/>
      <c r="N898" s="1061">
        <v>46184</v>
      </c>
      <c r="O898" s="1251">
        <v>24</v>
      </c>
      <c r="P898" s="1052">
        <v>317853.40840574499</v>
      </c>
      <c r="Q898" s="981">
        <v>13243.892016906042</v>
      </c>
      <c r="S898" s="654"/>
      <c r="T898" s="654"/>
      <c r="U898" s="654"/>
      <c r="V898" s="654"/>
      <c r="W898" s="654"/>
      <c r="X898" s="654"/>
      <c r="Y898" s="654"/>
      <c r="Z898" s="654"/>
      <c r="AA898" s="654"/>
      <c r="AB898" s="654"/>
    </row>
    <row r="899" spans="2:28" ht="15.5" x14ac:dyDescent="0.35">
      <c r="B899" s="676"/>
      <c r="C899" s="676"/>
      <c r="D899" s="676"/>
      <c r="E899" s="676"/>
      <c r="F899" s="1244"/>
      <c r="G899" s="676"/>
      <c r="H899" s="652"/>
      <c r="I899" s="652"/>
      <c r="J899" s="652"/>
      <c r="K899" s="652"/>
      <c r="L899" s="652"/>
      <c r="M899" s="652"/>
      <c r="N899" s="1264">
        <v>46185</v>
      </c>
      <c r="O899" s="1252">
        <v>72</v>
      </c>
      <c r="P899" s="1253">
        <v>615321.30884484539</v>
      </c>
      <c r="Q899" s="982">
        <v>8546.1292895117422</v>
      </c>
      <c r="S899" s="654"/>
      <c r="T899" s="654"/>
      <c r="U899" s="654"/>
      <c r="V899" s="654"/>
      <c r="W899" s="654"/>
      <c r="X899" s="654"/>
      <c r="Y899" s="654"/>
      <c r="Z899" s="654"/>
      <c r="AA899" s="654"/>
      <c r="AB899" s="654"/>
    </row>
    <row r="900" spans="2:28" ht="15.5" x14ac:dyDescent="0.35">
      <c r="B900" s="676"/>
      <c r="C900" s="676"/>
      <c r="D900" s="676"/>
      <c r="E900" s="676"/>
      <c r="F900" s="1244"/>
      <c r="G900" s="676"/>
      <c r="H900" s="652"/>
      <c r="I900" s="652"/>
      <c r="J900" s="652"/>
      <c r="K900" s="652"/>
      <c r="L900" s="652"/>
      <c r="M900" s="652"/>
      <c r="N900" s="1061">
        <v>46190</v>
      </c>
      <c r="O900" s="1251">
        <v>7752</v>
      </c>
      <c r="P900" s="1052">
        <v>545564950.21992457</v>
      </c>
      <c r="Q900" s="981">
        <v>70377.315559845796</v>
      </c>
      <c r="S900" s="654"/>
      <c r="T900" s="654"/>
      <c r="U900" s="654"/>
      <c r="V900" s="654"/>
      <c r="W900" s="654"/>
      <c r="X900" s="654"/>
      <c r="Y900" s="654"/>
      <c r="Z900" s="654"/>
      <c r="AA900" s="654"/>
      <c r="AB900" s="654"/>
    </row>
    <row r="901" spans="2:28" ht="15.5" x14ac:dyDescent="0.35">
      <c r="B901" s="676"/>
      <c r="C901" s="676"/>
      <c r="D901" s="676"/>
      <c r="E901" s="676"/>
      <c r="F901" s="1244"/>
      <c r="G901" s="676"/>
      <c r="H901" s="652"/>
      <c r="I901" s="652"/>
      <c r="J901" s="652"/>
      <c r="K901" s="652"/>
      <c r="L901" s="652"/>
      <c r="M901" s="652"/>
      <c r="N901" s="1264">
        <v>46191</v>
      </c>
      <c r="O901" s="1252">
        <v>673</v>
      </c>
      <c r="P901" s="1253">
        <v>6337945.5633249478</v>
      </c>
      <c r="Q901" s="982">
        <v>9417.4525458022999</v>
      </c>
      <c r="S901" s="654"/>
      <c r="T901" s="654"/>
      <c r="U901" s="654"/>
      <c r="V901" s="654"/>
      <c r="W901" s="654"/>
      <c r="X901" s="654"/>
      <c r="Y901" s="654"/>
      <c r="Z901" s="654"/>
      <c r="AA901" s="654"/>
      <c r="AB901" s="654"/>
    </row>
    <row r="902" spans="2:28" ht="15.5" x14ac:dyDescent="0.35">
      <c r="B902" s="676"/>
      <c r="C902" s="676"/>
      <c r="D902" s="676"/>
      <c r="E902" s="676"/>
      <c r="F902" s="1244"/>
      <c r="G902" s="676"/>
      <c r="H902" s="652"/>
      <c r="I902" s="652"/>
      <c r="J902" s="652"/>
      <c r="K902" s="652"/>
      <c r="L902" s="652"/>
      <c r="M902" s="652"/>
      <c r="N902" s="1061">
        <v>46192</v>
      </c>
      <c r="O902" s="1251">
        <v>2256</v>
      </c>
      <c r="P902" s="1052">
        <v>24358339.761890016</v>
      </c>
      <c r="Q902" s="981">
        <v>10797.136419277489</v>
      </c>
      <c r="S902" s="654"/>
      <c r="T902" s="654"/>
      <c r="U902" s="654"/>
      <c r="V902" s="654"/>
      <c r="W902" s="654"/>
      <c r="X902" s="654"/>
      <c r="Y902" s="654"/>
      <c r="Z902" s="654"/>
      <c r="AA902" s="654"/>
      <c r="AB902" s="654"/>
    </row>
    <row r="903" spans="2:28" ht="15.5" x14ac:dyDescent="0.35">
      <c r="B903" s="676"/>
      <c r="C903" s="676"/>
      <c r="D903" s="676"/>
      <c r="E903" s="676"/>
      <c r="F903" s="1244"/>
      <c r="G903" s="676"/>
      <c r="H903" s="652"/>
      <c r="I903" s="652"/>
      <c r="J903" s="652"/>
      <c r="K903" s="652"/>
      <c r="L903" s="652"/>
      <c r="M903" s="652"/>
      <c r="N903" s="1264">
        <v>46193</v>
      </c>
      <c r="O903" s="1252">
        <v>649</v>
      </c>
      <c r="P903" s="1253">
        <v>8834926.754688127</v>
      </c>
      <c r="Q903" s="982">
        <v>13613.138296900042</v>
      </c>
      <c r="S903" s="654"/>
      <c r="T903" s="654"/>
      <c r="U903" s="654"/>
      <c r="V903" s="654"/>
      <c r="W903" s="654"/>
      <c r="X903" s="654"/>
      <c r="Y903" s="654"/>
      <c r="Z903" s="654"/>
      <c r="AA903" s="654"/>
      <c r="AB903" s="654"/>
    </row>
    <row r="904" spans="2:28" ht="15.5" x14ac:dyDescent="0.35">
      <c r="B904" s="676"/>
      <c r="C904" s="676"/>
      <c r="D904" s="676"/>
      <c r="E904" s="676"/>
      <c r="F904" s="1244"/>
      <c r="G904" s="676"/>
      <c r="H904" s="652"/>
      <c r="I904" s="652"/>
      <c r="J904" s="652"/>
      <c r="K904" s="652"/>
      <c r="L904" s="652"/>
      <c r="M904" s="652"/>
      <c r="N904" s="1061">
        <v>46194</v>
      </c>
      <c r="O904" s="1251">
        <v>201</v>
      </c>
      <c r="P904" s="1052">
        <v>1867143.3627503871</v>
      </c>
      <c r="Q904" s="981">
        <v>9289.2704614447121</v>
      </c>
      <c r="S904" s="654"/>
      <c r="T904" s="654"/>
      <c r="U904" s="654"/>
      <c r="V904" s="654"/>
      <c r="W904" s="654"/>
      <c r="X904" s="654"/>
      <c r="Y904" s="654"/>
      <c r="Z904" s="654"/>
      <c r="AA904" s="654"/>
      <c r="AB904" s="654"/>
    </row>
    <row r="905" spans="2:28" ht="15.5" x14ac:dyDescent="0.35">
      <c r="B905" s="676"/>
      <c r="C905" s="676"/>
      <c r="D905" s="676"/>
      <c r="E905" s="676"/>
      <c r="F905" s="1244"/>
      <c r="G905" s="676"/>
      <c r="H905" s="652"/>
      <c r="I905" s="652"/>
      <c r="J905" s="652"/>
      <c r="K905" s="652"/>
      <c r="L905" s="652"/>
      <c r="M905" s="652"/>
      <c r="N905" s="1264">
        <v>46195</v>
      </c>
      <c r="O905" s="1252">
        <v>487</v>
      </c>
      <c r="P905" s="1253">
        <v>3229385.5999236968</v>
      </c>
      <c r="Q905" s="982">
        <v>6631.181930028125</v>
      </c>
      <c r="S905" s="654"/>
      <c r="T905" s="654"/>
      <c r="U905" s="654"/>
      <c r="V905" s="654"/>
      <c r="W905" s="654"/>
      <c r="X905" s="654"/>
      <c r="Y905" s="654"/>
      <c r="Z905" s="654"/>
      <c r="AA905" s="654"/>
      <c r="AB905" s="654"/>
    </row>
    <row r="906" spans="2:28" ht="15.5" x14ac:dyDescent="0.35">
      <c r="B906" s="676"/>
      <c r="C906" s="676"/>
      <c r="D906" s="676"/>
      <c r="E906" s="676"/>
      <c r="F906" s="1244"/>
      <c r="G906" s="676"/>
      <c r="H906" s="652"/>
      <c r="I906" s="652"/>
      <c r="J906" s="652"/>
      <c r="K906" s="652"/>
      <c r="L906" s="652"/>
      <c r="M906" s="652"/>
      <c r="N906" s="1061">
        <v>46196</v>
      </c>
      <c r="O906" s="1251">
        <v>684</v>
      </c>
      <c r="P906" s="1052">
        <v>7921572.4959259825</v>
      </c>
      <c r="Q906" s="981">
        <v>11581.246339073074</v>
      </c>
      <c r="S906" s="654"/>
      <c r="T906" s="654"/>
      <c r="U906" s="654"/>
      <c r="V906" s="654"/>
      <c r="W906" s="654"/>
      <c r="X906" s="654"/>
      <c r="Y906" s="654"/>
      <c r="Z906" s="654"/>
      <c r="AA906" s="654"/>
      <c r="AB906" s="654"/>
    </row>
    <row r="907" spans="2:28" ht="15.5" x14ac:dyDescent="0.35">
      <c r="B907" s="676"/>
      <c r="C907" s="676"/>
      <c r="D907" s="676"/>
      <c r="E907" s="676"/>
      <c r="F907" s="1244"/>
      <c r="G907" s="676"/>
      <c r="H907" s="652"/>
      <c r="I907" s="652"/>
      <c r="J907" s="652"/>
      <c r="K907" s="652"/>
      <c r="L907" s="652"/>
      <c r="M907" s="652"/>
      <c r="N907" s="1264">
        <v>46197</v>
      </c>
      <c r="O907" s="1252">
        <v>103</v>
      </c>
      <c r="P907" s="1253">
        <v>1531006.4280309814</v>
      </c>
      <c r="Q907" s="982">
        <v>14864.140077970693</v>
      </c>
      <c r="S907" s="654"/>
      <c r="T907" s="654"/>
      <c r="U907" s="654"/>
      <c r="V907" s="654"/>
      <c r="W907" s="654"/>
      <c r="X907" s="654"/>
      <c r="Y907" s="654"/>
      <c r="Z907" s="654"/>
      <c r="AA907" s="654"/>
      <c r="AB907" s="654"/>
    </row>
    <row r="908" spans="2:28" ht="15.5" x14ac:dyDescent="0.35">
      <c r="B908" s="676"/>
      <c r="C908" s="676"/>
      <c r="D908" s="676"/>
      <c r="E908" s="676"/>
      <c r="F908" s="1244"/>
      <c r="G908" s="676"/>
      <c r="H908" s="652"/>
      <c r="I908" s="652"/>
      <c r="J908" s="652"/>
      <c r="K908" s="652"/>
      <c r="L908" s="652"/>
      <c r="M908" s="652"/>
      <c r="N908" s="1061">
        <v>46198</v>
      </c>
      <c r="O908" s="1251">
        <v>11</v>
      </c>
      <c r="P908" s="1052">
        <v>85582.726578311092</v>
      </c>
      <c r="Q908" s="981">
        <v>7780.2478707555538</v>
      </c>
      <c r="S908" s="654"/>
      <c r="T908" s="654"/>
      <c r="U908" s="654"/>
      <c r="V908" s="654"/>
      <c r="W908" s="654"/>
      <c r="X908" s="654"/>
      <c r="Y908" s="654"/>
      <c r="Z908" s="654"/>
      <c r="AA908" s="654"/>
      <c r="AB908" s="654"/>
    </row>
    <row r="909" spans="2:28" ht="15.5" x14ac:dyDescent="0.35">
      <c r="B909" s="676"/>
      <c r="C909" s="676"/>
      <c r="D909" s="676"/>
      <c r="E909" s="676"/>
      <c r="F909" s="1244"/>
      <c r="G909" s="676"/>
      <c r="H909" s="652"/>
      <c r="I909" s="652"/>
      <c r="J909" s="652"/>
      <c r="K909" s="652"/>
      <c r="L909" s="652"/>
      <c r="M909" s="652"/>
      <c r="N909" s="1264">
        <v>46199</v>
      </c>
      <c r="O909" s="1252">
        <v>3</v>
      </c>
      <c r="P909" s="1253">
        <v>8767.955565209495</v>
      </c>
      <c r="Q909" s="982">
        <v>2922.6518550698315</v>
      </c>
      <c r="S909" s="654"/>
      <c r="T909" s="654"/>
      <c r="U909" s="654"/>
      <c r="V909" s="654"/>
      <c r="W909" s="654"/>
      <c r="X909" s="654"/>
      <c r="Y909" s="654"/>
      <c r="Z909" s="654"/>
      <c r="AA909" s="654"/>
      <c r="AB909" s="654"/>
    </row>
    <row r="910" spans="2:28" ht="15.5" x14ac:dyDescent="0.35">
      <c r="B910" s="676"/>
      <c r="C910" s="676"/>
      <c r="D910" s="676"/>
      <c r="E910" s="676"/>
      <c r="F910" s="1244"/>
      <c r="G910" s="676"/>
      <c r="H910" s="652"/>
      <c r="I910" s="652"/>
      <c r="J910" s="652"/>
      <c r="K910" s="652"/>
      <c r="L910" s="652"/>
      <c r="M910" s="652"/>
      <c r="N910" s="1061">
        <v>46200</v>
      </c>
      <c r="O910" s="1251">
        <v>21850</v>
      </c>
      <c r="P910" s="1052">
        <v>465028959.16153717</v>
      </c>
      <c r="Q910" s="981">
        <v>21282.789892976529</v>
      </c>
      <c r="S910" s="654"/>
      <c r="T910" s="654"/>
      <c r="U910" s="654"/>
      <c r="V910" s="654"/>
      <c r="W910" s="654"/>
      <c r="X910" s="654"/>
      <c r="Y910" s="654"/>
      <c r="Z910" s="654"/>
      <c r="AA910" s="654"/>
      <c r="AB910" s="654"/>
    </row>
    <row r="911" spans="2:28" ht="15.5" x14ac:dyDescent="0.35">
      <c r="B911" s="676"/>
      <c r="C911" s="676"/>
      <c r="D911" s="676"/>
      <c r="E911" s="676"/>
      <c r="F911" s="1244"/>
      <c r="G911" s="676"/>
      <c r="H911" s="652"/>
      <c r="I911" s="652"/>
      <c r="J911" s="652"/>
      <c r="K911" s="652"/>
      <c r="L911" s="652"/>
      <c r="M911" s="652"/>
      <c r="N911" s="1264">
        <v>46210</v>
      </c>
      <c r="O911" s="1252">
        <v>8664</v>
      </c>
      <c r="P911" s="1253">
        <v>183613699.80558527</v>
      </c>
      <c r="Q911" s="982">
        <v>21192.716967403656</v>
      </c>
      <c r="S911" s="654"/>
      <c r="T911" s="654"/>
      <c r="U911" s="654"/>
      <c r="V911" s="654"/>
      <c r="W911" s="654"/>
      <c r="X911" s="654"/>
      <c r="Y911" s="654"/>
      <c r="Z911" s="654"/>
      <c r="AA911" s="654"/>
      <c r="AB911" s="654"/>
    </row>
    <row r="912" spans="2:28" ht="15.5" x14ac:dyDescent="0.35">
      <c r="B912" s="676"/>
      <c r="C912" s="676"/>
      <c r="D912" s="676"/>
      <c r="E912" s="676"/>
      <c r="F912" s="1244"/>
      <c r="G912" s="676"/>
      <c r="H912" s="652"/>
      <c r="I912" s="652"/>
      <c r="J912" s="652"/>
      <c r="K912" s="652"/>
      <c r="L912" s="652"/>
      <c r="M912" s="652"/>
      <c r="N912" s="1061">
        <v>46220</v>
      </c>
      <c r="O912" s="1251">
        <v>457</v>
      </c>
      <c r="P912" s="1052">
        <v>5058596.7772928579</v>
      </c>
      <c r="Q912" s="981">
        <v>11069.139556439513</v>
      </c>
      <c r="S912" s="654"/>
      <c r="T912" s="654"/>
      <c r="U912" s="654"/>
      <c r="V912" s="654"/>
      <c r="W912" s="654"/>
      <c r="X912" s="654"/>
      <c r="Y912" s="654"/>
      <c r="Z912" s="654"/>
      <c r="AA912" s="654"/>
      <c r="AB912" s="654"/>
    </row>
    <row r="913" spans="2:28" ht="15.5" x14ac:dyDescent="0.35">
      <c r="B913" s="676"/>
      <c r="C913" s="676"/>
      <c r="D913" s="676"/>
      <c r="E913" s="676"/>
      <c r="F913" s="1244"/>
      <c r="G913" s="676"/>
      <c r="H913" s="652"/>
      <c r="I913" s="652"/>
      <c r="J913" s="652"/>
      <c r="K913" s="652"/>
      <c r="L913" s="652"/>
      <c r="M913" s="652"/>
      <c r="N913" s="1264">
        <v>46229</v>
      </c>
      <c r="O913" s="1252">
        <v>19</v>
      </c>
      <c r="P913" s="1253">
        <v>308376.74263759929</v>
      </c>
      <c r="Q913" s="982">
        <v>16230.354875663121</v>
      </c>
      <c r="S913" s="654"/>
      <c r="T913" s="654"/>
      <c r="U913" s="654"/>
      <c r="V913" s="654"/>
      <c r="W913" s="654"/>
      <c r="X913" s="654"/>
      <c r="Y913" s="654"/>
      <c r="Z913" s="654"/>
      <c r="AA913" s="654"/>
      <c r="AB913" s="654"/>
    </row>
    <row r="914" spans="2:28" ht="15.5" x14ac:dyDescent="0.35">
      <c r="B914" s="676"/>
      <c r="C914" s="676"/>
      <c r="D914" s="676"/>
      <c r="E914" s="676"/>
      <c r="F914" s="1244"/>
      <c r="G914" s="676"/>
      <c r="H914" s="652"/>
      <c r="I914" s="652"/>
      <c r="J914" s="652"/>
      <c r="K914" s="652"/>
      <c r="L914" s="652"/>
      <c r="M914" s="652"/>
      <c r="N914" s="1061">
        <v>46230</v>
      </c>
      <c r="O914" s="1251">
        <v>965</v>
      </c>
      <c r="P914" s="1052">
        <v>5638981.664435734</v>
      </c>
      <c r="Q914" s="981">
        <v>5843.5043154774448</v>
      </c>
      <c r="S914" s="654"/>
      <c r="T914" s="654"/>
      <c r="U914" s="654"/>
      <c r="V914" s="654"/>
      <c r="W914" s="654"/>
      <c r="X914" s="654"/>
      <c r="Y914" s="654"/>
      <c r="Z914" s="654"/>
      <c r="AA914" s="654"/>
      <c r="AB914" s="654"/>
    </row>
    <row r="915" spans="2:28" ht="15.5" x14ac:dyDescent="0.35">
      <c r="B915" s="676"/>
      <c r="C915" s="676"/>
      <c r="D915" s="676"/>
      <c r="E915" s="676"/>
      <c r="F915" s="1244"/>
      <c r="G915" s="676"/>
      <c r="H915" s="652"/>
      <c r="I915" s="652"/>
      <c r="J915" s="652"/>
      <c r="K915" s="652"/>
      <c r="L915" s="652"/>
      <c r="M915" s="652"/>
      <c r="N915" s="1264">
        <v>46240</v>
      </c>
      <c r="O915" s="1252">
        <v>559</v>
      </c>
      <c r="P915" s="1253">
        <v>6360358.0698853964</v>
      </c>
      <c r="Q915" s="982">
        <v>11378.100303909474</v>
      </c>
      <c r="S915" s="654"/>
      <c r="T915" s="654"/>
      <c r="U915" s="654"/>
      <c r="V915" s="654"/>
      <c r="W915" s="654"/>
      <c r="X915" s="654"/>
      <c r="Y915" s="654"/>
      <c r="Z915" s="654"/>
      <c r="AA915" s="654"/>
      <c r="AB915" s="654"/>
    </row>
    <row r="916" spans="2:28" ht="15.5" x14ac:dyDescent="0.35">
      <c r="B916" s="676"/>
      <c r="C916" s="676"/>
      <c r="D916" s="676"/>
      <c r="E916" s="676"/>
      <c r="F916" s="1244"/>
      <c r="G916" s="676"/>
      <c r="H916" s="652"/>
      <c r="I916" s="652"/>
      <c r="J916" s="652"/>
      <c r="K916" s="652"/>
      <c r="L916" s="652"/>
      <c r="M916" s="652"/>
      <c r="N916" s="1061">
        <v>46250</v>
      </c>
      <c r="O916" s="1251">
        <v>5898</v>
      </c>
      <c r="P916" s="1052">
        <v>77624009.519859359</v>
      </c>
      <c r="Q916" s="981">
        <v>13161.073163760488</v>
      </c>
      <c r="S916" s="654"/>
      <c r="T916" s="654"/>
      <c r="U916" s="654"/>
      <c r="V916" s="654"/>
      <c r="W916" s="654"/>
      <c r="X916" s="654"/>
      <c r="Y916" s="654"/>
      <c r="Z916" s="654"/>
      <c r="AA916" s="654"/>
      <c r="AB916" s="654"/>
    </row>
    <row r="917" spans="2:28" ht="15.5" x14ac:dyDescent="0.35">
      <c r="B917" s="676"/>
      <c r="C917" s="676"/>
      <c r="D917" s="676"/>
      <c r="E917" s="676"/>
      <c r="F917" s="1244"/>
      <c r="G917" s="676"/>
      <c r="H917" s="652"/>
      <c r="I917" s="652"/>
      <c r="J917" s="652"/>
      <c r="K917" s="652"/>
      <c r="L917" s="652"/>
      <c r="M917" s="652"/>
      <c r="N917" s="1264">
        <v>46260</v>
      </c>
      <c r="O917" s="1252">
        <v>334</v>
      </c>
      <c r="P917" s="1253">
        <v>2499880.3993170247</v>
      </c>
      <c r="Q917" s="982">
        <v>7484.6718542425888</v>
      </c>
      <c r="S917" s="654"/>
      <c r="T917" s="654"/>
      <c r="U917" s="654"/>
      <c r="V917" s="654"/>
      <c r="W917" s="654"/>
      <c r="X917" s="654"/>
      <c r="Y917" s="654"/>
      <c r="Z917" s="654"/>
      <c r="AA917" s="654"/>
      <c r="AB917" s="654"/>
    </row>
    <row r="918" spans="2:28" ht="15.5" x14ac:dyDescent="0.35">
      <c r="B918" s="676"/>
      <c r="C918" s="676"/>
      <c r="D918" s="676"/>
      <c r="E918" s="676"/>
      <c r="F918" s="1244"/>
      <c r="G918" s="676"/>
      <c r="H918" s="652"/>
      <c r="I918" s="652"/>
      <c r="J918" s="652"/>
      <c r="K918" s="652"/>
      <c r="L918" s="652"/>
      <c r="M918" s="652"/>
      <c r="N918" s="1061">
        <v>46266</v>
      </c>
      <c r="O918" s="1251">
        <v>18</v>
      </c>
      <c r="P918" s="1052">
        <v>158956.92798942729</v>
      </c>
      <c r="Q918" s="981">
        <v>8830.9404438570709</v>
      </c>
      <c r="S918" s="654"/>
      <c r="T918" s="654"/>
      <c r="U918" s="654"/>
      <c r="V918" s="654"/>
      <c r="W918" s="654"/>
      <c r="X918" s="654"/>
      <c r="Y918" s="654"/>
      <c r="Z918" s="654"/>
      <c r="AA918" s="654"/>
      <c r="AB918" s="654"/>
    </row>
    <row r="919" spans="2:28" ht="15.5" x14ac:dyDescent="0.35">
      <c r="B919" s="676"/>
      <c r="C919" s="676"/>
      <c r="D919" s="676"/>
      <c r="E919" s="676"/>
      <c r="F919" s="1244"/>
      <c r="G919" s="676"/>
      <c r="H919" s="652"/>
      <c r="I919" s="652"/>
      <c r="J919" s="652"/>
      <c r="K919" s="652"/>
      <c r="L919" s="652"/>
      <c r="M919" s="652"/>
      <c r="N919" s="1264">
        <v>46267</v>
      </c>
      <c r="O919" s="1252">
        <v>13</v>
      </c>
      <c r="P919" s="1253">
        <v>74864.10878235448</v>
      </c>
      <c r="Q919" s="982">
        <v>5758.7775986426523</v>
      </c>
      <c r="S919" s="654"/>
      <c r="T919" s="654"/>
      <c r="U919" s="654"/>
      <c r="V919" s="654"/>
      <c r="W919" s="654"/>
      <c r="X919" s="654"/>
      <c r="Y919" s="654"/>
      <c r="Z919" s="654"/>
      <c r="AA919" s="654"/>
      <c r="AB919" s="654"/>
    </row>
    <row r="920" spans="2:28" ht="15.5" x14ac:dyDescent="0.35">
      <c r="B920" s="676"/>
      <c r="C920" s="676"/>
      <c r="D920" s="676"/>
      <c r="E920" s="676"/>
      <c r="F920" s="1244"/>
      <c r="G920" s="676"/>
      <c r="H920" s="652"/>
      <c r="I920" s="652"/>
      <c r="J920" s="652"/>
      <c r="K920" s="652"/>
      <c r="L920" s="652"/>
      <c r="M920" s="652"/>
      <c r="N920" s="1061">
        <v>46268</v>
      </c>
      <c r="O920" s="1251">
        <v>14</v>
      </c>
      <c r="P920" s="1052">
        <v>122817.6497049442</v>
      </c>
      <c r="Q920" s="981">
        <v>8772.6892646388715</v>
      </c>
      <c r="S920" s="654"/>
      <c r="T920" s="654"/>
      <c r="U920" s="654"/>
      <c r="V920" s="654"/>
      <c r="W920" s="654"/>
      <c r="X920" s="654"/>
      <c r="Y920" s="654"/>
      <c r="Z920" s="654"/>
      <c r="AA920" s="654"/>
      <c r="AB920" s="654"/>
    </row>
    <row r="921" spans="2:28" ht="15.5" x14ac:dyDescent="0.35">
      <c r="B921" s="676"/>
      <c r="C921" s="676"/>
      <c r="D921" s="676"/>
      <c r="E921" s="676"/>
      <c r="F921" s="1244"/>
      <c r="G921" s="676"/>
      <c r="H921" s="652"/>
      <c r="I921" s="652"/>
      <c r="J921" s="652"/>
      <c r="K921" s="652"/>
      <c r="L921" s="652"/>
      <c r="M921" s="652"/>
      <c r="N921" s="1264">
        <v>46269</v>
      </c>
      <c r="O921" s="1252">
        <v>64</v>
      </c>
      <c r="P921" s="1253">
        <v>446851.45656787988</v>
      </c>
      <c r="Q921" s="982">
        <v>6982.0540088731232</v>
      </c>
      <c r="S921" s="654"/>
      <c r="T921" s="654"/>
      <c r="U921" s="654"/>
      <c r="V921" s="654"/>
      <c r="W921" s="654"/>
      <c r="X921" s="654"/>
      <c r="Y921" s="654"/>
      <c r="Z921" s="654"/>
      <c r="AA921" s="654"/>
      <c r="AB921" s="654"/>
    </row>
    <row r="922" spans="2:28" ht="15.5" x14ac:dyDescent="0.35">
      <c r="B922" s="676"/>
      <c r="C922" s="676"/>
      <c r="D922" s="676"/>
      <c r="E922" s="676"/>
      <c r="F922" s="1244"/>
      <c r="G922" s="676"/>
      <c r="H922" s="652"/>
      <c r="I922" s="652"/>
      <c r="J922" s="652"/>
      <c r="K922" s="652"/>
      <c r="L922" s="652"/>
      <c r="M922" s="652"/>
      <c r="N922" s="1061">
        <v>46270</v>
      </c>
      <c r="O922" s="1251">
        <v>96</v>
      </c>
      <c r="P922" s="1052">
        <v>337485.48699471977</v>
      </c>
      <c r="Q922" s="981">
        <v>3515.4738228616643</v>
      </c>
      <c r="S922" s="654"/>
      <c r="T922" s="654"/>
      <c r="U922" s="654"/>
      <c r="V922" s="654"/>
      <c r="W922" s="654"/>
      <c r="X922" s="654"/>
      <c r="Y922" s="654"/>
      <c r="Z922" s="654"/>
      <c r="AA922" s="654"/>
      <c r="AB922" s="654"/>
    </row>
    <row r="923" spans="2:28" ht="15.5" x14ac:dyDescent="0.35">
      <c r="B923" s="676"/>
      <c r="C923" s="676"/>
      <c r="D923" s="676"/>
      <c r="E923" s="676"/>
      <c r="F923" s="1244"/>
      <c r="G923" s="676"/>
      <c r="H923" s="652"/>
      <c r="I923" s="652"/>
      <c r="J923" s="652"/>
      <c r="K923" s="652"/>
      <c r="L923" s="652"/>
      <c r="M923" s="652"/>
      <c r="N923" s="1264">
        <v>46290</v>
      </c>
      <c r="O923" s="1252">
        <v>89</v>
      </c>
      <c r="P923" s="1253">
        <v>781533.43925392942</v>
      </c>
      <c r="Q923" s="982">
        <v>8781.2745983587574</v>
      </c>
      <c r="S923" s="654"/>
      <c r="T923" s="654"/>
      <c r="U923" s="654"/>
      <c r="V923" s="654"/>
      <c r="W923" s="654"/>
      <c r="X923" s="654"/>
      <c r="Y923" s="654"/>
      <c r="Z923" s="654"/>
      <c r="AA923" s="654"/>
      <c r="AB923" s="654"/>
    </row>
    <row r="924" spans="2:28" ht="15.5" x14ac:dyDescent="0.35">
      <c r="B924" s="676"/>
      <c r="C924" s="676"/>
      <c r="D924" s="676"/>
      <c r="E924" s="676"/>
      <c r="F924" s="1244"/>
      <c r="G924" s="676"/>
      <c r="H924" s="652"/>
      <c r="I924" s="652"/>
      <c r="J924" s="652"/>
      <c r="K924" s="652"/>
      <c r="L924" s="652"/>
      <c r="M924" s="652"/>
      <c r="N924" s="1061">
        <v>46291</v>
      </c>
      <c r="O924" s="1251">
        <v>44</v>
      </c>
      <c r="P924" s="1052">
        <v>238892.89891434839</v>
      </c>
      <c r="Q924" s="981">
        <v>5429.3840662351904</v>
      </c>
      <c r="S924" s="654"/>
      <c r="T924" s="654"/>
      <c r="U924" s="654"/>
      <c r="V924" s="654"/>
      <c r="W924" s="654"/>
      <c r="X924" s="654"/>
      <c r="Y924" s="654"/>
      <c r="Z924" s="654"/>
      <c r="AA924" s="654"/>
      <c r="AB924" s="654"/>
    </row>
    <row r="925" spans="2:28" ht="15.5" x14ac:dyDescent="0.35">
      <c r="B925" s="676"/>
      <c r="C925" s="676"/>
      <c r="D925" s="676"/>
      <c r="E925" s="676"/>
      <c r="F925" s="1244"/>
      <c r="G925" s="676"/>
      <c r="H925" s="652"/>
      <c r="I925" s="652"/>
      <c r="J925" s="652"/>
      <c r="K925" s="652"/>
      <c r="L925" s="652"/>
      <c r="M925" s="652"/>
      <c r="N925" s="1264">
        <v>46292</v>
      </c>
      <c r="O925" s="1252">
        <v>40</v>
      </c>
      <c r="P925" s="1253">
        <v>268371.39596369932</v>
      </c>
      <c r="Q925" s="982">
        <v>6709.2848990924831</v>
      </c>
      <c r="S925" s="654"/>
      <c r="T925" s="654"/>
      <c r="U925" s="654"/>
      <c r="V925" s="654"/>
      <c r="W925" s="654"/>
      <c r="X925" s="654"/>
      <c r="Y925" s="654"/>
      <c r="Z925" s="654"/>
      <c r="AA925" s="654"/>
      <c r="AB925" s="654"/>
    </row>
    <row r="926" spans="2:28" ht="15.5" x14ac:dyDescent="0.35">
      <c r="B926" s="676"/>
      <c r="C926" s="676"/>
      <c r="D926" s="676"/>
      <c r="E926" s="676"/>
      <c r="F926" s="1244"/>
      <c r="G926" s="676"/>
      <c r="H926" s="652"/>
      <c r="I926" s="652"/>
      <c r="J926" s="652"/>
      <c r="K926" s="652"/>
      <c r="L926" s="652"/>
      <c r="M926" s="652"/>
      <c r="N926" s="1061">
        <v>46293</v>
      </c>
      <c r="O926" s="1251">
        <v>3</v>
      </c>
      <c r="P926" s="1052">
        <v>27187.754566904834</v>
      </c>
      <c r="Q926" s="981">
        <v>9062.5848556349447</v>
      </c>
      <c r="S926" s="654"/>
      <c r="T926" s="654"/>
      <c r="U926" s="654"/>
      <c r="V926" s="654"/>
      <c r="W926" s="654"/>
      <c r="X926" s="654"/>
      <c r="Y926" s="654"/>
      <c r="Z926" s="654"/>
      <c r="AA926" s="654"/>
      <c r="AB926" s="654"/>
    </row>
    <row r="927" spans="2:28" ht="15.5" x14ac:dyDescent="0.35">
      <c r="B927" s="676"/>
      <c r="C927" s="676"/>
      <c r="D927" s="676"/>
      <c r="E927" s="676"/>
      <c r="F927" s="1244"/>
      <c r="G927" s="676"/>
      <c r="H927" s="652"/>
      <c r="I927" s="652"/>
      <c r="J927" s="652"/>
      <c r="K927" s="652"/>
      <c r="L927" s="652"/>
      <c r="M927" s="652"/>
      <c r="N927" s="1264">
        <v>46294</v>
      </c>
      <c r="O927" s="1252">
        <v>5</v>
      </c>
      <c r="P927" s="1253">
        <v>37645.445351174749</v>
      </c>
      <c r="Q927" s="982">
        <v>7529.0890702349498</v>
      </c>
      <c r="S927" s="654"/>
      <c r="T927" s="654"/>
      <c r="U927" s="654"/>
      <c r="V927" s="654"/>
      <c r="W927" s="654"/>
      <c r="X927" s="654"/>
      <c r="Y927" s="654"/>
      <c r="Z927" s="654"/>
      <c r="AA927" s="654"/>
      <c r="AB927" s="654"/>
    </row>
    <row r="928" spans="2:28" ht="15.5" x14ac:dyDescent="0.35">
      <c r="B928" s="676"/>
      <c r="C928" s="676"/>
      <c r="D928" s="676"/>
      <c r="E928" s="676"/>
      <c r="F928" s="1244"/>
      <c r="G928" s="676"/>
      <c r="H928" s="652"/>
      <c r="I928" s="652"/>
      <c r="J928" s="652"/>
      <c r="K928" s="652"/>
      <c r="L928" s="652"/>
      <c r="M928" s="652"/>
      <c r="N928" s="1061">
        <v>46295</v>
      </c>
      <c r="O928" s="1251">
        <v>5</v>
      </c>
      <c r="P928" s="1052">
        <v>24719.759350176093</v>
      </c>
      <c r="Q928" s="981">
        <v>4943.9518700352182</v>
      </c>
      <c r="S928" s="654"/>
      <c r="T928" s="654"/>
      <c r="U928" s="654"/>
      <c r="V928" s="654"/>
      <c r="W928" s="654"/>
      <c r="X928" s="654"/>
      <c r="Y928" s="654"/>
      <c r="Z928" s="654"/>
      <c r="AA928" s="654"/>
      <c r="AB928" s="654"/>
    </row>
    <row r="929" spans="2:28" ht="15.5" x14ac:dyDescent="0.35">
      <c r="B929" s="676"/>
      <c r="C929" s="676"/>
      <c r="D929" s="676"/>
      <c r="E929" s="676"/>
      <c r="F929" s="1244"/>
      <c r="G929" s="676"/>
      <c r="H929" s="652"/>
      <c r="I929" s="652"/>
      <c r="J929" s="652"/>
      <c r="K929" s="652"/>
      <c r="L929" s="652"/>
      <c r="M929" s="652"/>
      <c r="N929" s="1264">
        <v>46300</v>
      </c>
      <c r="O929" s="1252">
        <v>1757</v>
      </c>
      <c r="P929" s="1253">
        <v>32126066.908931773</v>
      </c>
      <c r="Q929" s="982">
        <v>18284.614063137036</v>
      </c>
      <c r="S929" s="654"/>
      <c r="T929" s="654"/>
      <c r="U929" s="654"/>
      <c r="V929" s="654"/>
      <c r="W929" s="654"/>
      <c r="X929" s="654"/>
      <c r="Y929" s="654"/>
      <c r="Z929" s="654"/>
      <c r="AA929" s="654"/>
      <c r="AB929" s="654"/>
    </row>
    <row r="930" spans="2:28" ht="15.5" x14ac:dyDescent="0.35">
      <c r="B930" s="676"/>
      <c r="C930" s="676"/>
      <c r="D930" s="676"/>
      <c r="E930" s="676"/>
      <c r="F930" s="1244"/>
      <c r="G930" s="676"/>
      <c r="H930" s="652"/>
      <c r="I930" s="652"/>
      <c r="J930" s="652"/>
      <c r="K930" s="652"/>
      <c r="L930" s="652"/>
      <c r="M930" s="652"/>
      <c r="N930" s="1061">
        <v>46310</v>
      </c>
      <c r="O930" s="1251">
        <v>5</v>
      </c>
      <c r="P930" s="1052">
        <v>57522.431843738537</v>
      </c>
      <c r="Q930" s="981">
        <v>11504.486368747708</v>
      </c>
      <c r="S930" s="654"/>
      <c r="T930" s="654"/>
      <c r="U930" s="654"/>
      <c r="V930" s="654"/>
      <c r="W930" s="654"/>
      <c r="X930" s="654"/>
      <c r="Y930" s="654"/>
      <c r="Z930" s="654"/>
      <c r="AA930" s="654"/>
      <c r="AB930" s="654"/>
    </row>
    <row r="931" spans="2:28" ht="15.5" x14ac:dyDescent="0.35">
      <c r="B931" s="676"/>
      <c r="C931" s="676"/>
      <c r="D931" s="676"/>
      <c r="E931" s="676"/>
      <c r="F931" s="1244"/>
      <c r="G931" s="676"/>
      <c r="H931" s="652"/>
      <c r="I931" s="652"/>
      <c r="J931" s="652"/>
      <c r="K931" s="652"/>
      <c r="L931" s="652"/>
      <c r="M931" s="652"/>
      <c r="N931" s="1264">
        <v>46311</v>
      </c>
      <c r="O931" s="1252">
        <v>1</v>
      </c>
      <c r="P931" s="1253">
        <v>933.60925811280561</v>
      </c>
      <c r="Q931" s="982">
        <v>933.60925811280561</v>
      </c>
      <c r="S931" s="654"/>
      <c r="T931" s="654"/>
      <c r="U931" s="654"/>
      <c r="V931" s="654"/>
      <c r="W931" s="654"/>
      <c r="X931" s="654"/>
      <c r="Y931" s="654"/>
      <c r="Z931" s="654"/>
      <c r="AA931" s="654"/>
      <c r="AB931" s="654"/>
    </row>
    <row r="932" spans="2:28" ht="15.5" x14ac:dyDescent="0.35">
      <c r="B932" s="676"/>
      <c r="C932" s="676"/>
      <c r="D932" s="676"/>
      <c r="E932" s="676"/>
      <c r="F932" s="1244"/>
      <c r="G932" s="676"/>
      <c r="H932" s="652"/>
      <c r="I932" s="652"/>
      <c r="J932" s="652"/>
      <c r="K932" s="652"/>
      <c r="L932" s="652"/>
      <c r="M932" s="652"/>
      <c r="N932" s="1061">
        <v>46312</v>
      </c>
      <c r="O932" s="1251">
        <v>45</v>
      </c>
      <c r="P932" s="1052">
        <v>313015.66783365514</v>
      </c>
      <c r="Q932" s="981">
        <v>6955.9037296367806</v>
      </c>
      <c r="S932" s="654"/>
      <c r="T932" s="654"/>
      <c r="U932" s="654"/>
      <c r="V932" s="654"/>
      <c r="W932" s="654"/>
      <c r="X932" s="654"/>
      <c r="Y932" s="654"/>
      <c r="Z932" s="654"/>
      <c r="AA932" s="654"/>
      <c r="AB932" s="654"/>
    </row>
    <row r="933" spans="2:28" ht="15.5" x14ac:dyDescent="0.35">
      <c r="B933" s="676"/>
      <c r="C933" s="676"/>
      <c r="D933" s="676"/>
      <c r="E933" s="676"/>
      <c r="F933" s="1244"/>
      <c r="G933" s="676"/>
      <c r="M933" s="652"/>
      <c r="N933" s="1264">
        <v>46313</v>
      </c>
      <c r="O933" s="1252">
        <v>32</v>
      </c>
      <c r="P933" s="1253">
        <v>401981.08270596911</v>
      </c>
      <c r="Q933" s="982">
        <v>12561.908834561535</v>
      </c>
      <c r="S933" s="654"/>
      <c r="T933" s="654"/>
      <c r="U933" s="654"/>
      <c r="V933" s="654"/>
      <c r="W933" s="654"/>
      <c r="X933" s="654"/>
      <c r="Y933" s="654"/>
      <c r="Z933" s="654"/>
      <c r="AA933" s="654"/>
      <c r="AB933" s="654"/>
    </row>
    <row r="934" spans="2:28" ht="15.5" x14ac:dyDescent="0.35">
      <c r="B934" s="676"/>
      <c r="C934" s="676"/>
      <c r="D934" s="676"/>
      <c r="E934" s="676"/>
      <c r="F934" s="1244"/>
      <c r="G934" s="676"/>
      <c r="M934" s="652"/>
      <c r="N934" s="1061">
        <v>46314</v>
      </c>
      <c r="O934" s="1251">
        <v>28</v>
      </c>
      <c r="P934" s="1052">
        <v>287344.23512474546</v>
      </c>
      <c r="Q934" s="981">
        <v>10262.294111598052</v>
      </c>
      <c r="S934" s="654"/>
      <c r="T934" s="654"/>
      <c r="U934" s="654"/>
      <c r="V934" s="654"/>
      <c r="W934" s="654"/>
      <c r="X934" s="654"/>
      <c r="Y934" s="654"/>
      <c r="Z934" s="654"/>
      <c r="AA934" s="654"/>
      <c r="AB934" s="654"/>
    </row>
    <row r="935" spans="2:28" ht="15.5" x14ac:dyDescent="0.35">
      <c r="B935" s="676"/>
      <c r="C935" s="676"/>
      <c r="D935" s="676"/>
      <c r="E935" s="676"/>
      <c r="F935" s="1244"/>
      <c r="G935" s="676"/>
      <c r="M935" s="652"/>
      <c r="N935" s="1264">
        <v>46315</v>
      </c>
      <c r="O935" s="1252">
        <v>33</v>
      </c>
      <c r="P935" s="1253">
        <v>241283.23453756468</v>
      </c>
      <c r="Q935" s="982">
        <v>7311.6131678049906</v>
      </c>
      <c r="S935" s="654"/>
      <c r="T935" s="654"/>
      <c r="U935" s="654"/>
      <c r="V935" s="654"/>
      <c r="W935" s="654"/>
      <c r="X935" s="654"/>
      <c r="Y935" s="654"/>
      <c r="Z935" s="654"/>
      <c r="AA935" s="654"/>
      <c r="AB935" s="654"/>
    </row>
    <row r="936" spans="2:28" ht="15.5" x14ac:dyDescent="0.35">
      <c r="B936" s="676"/>
      <c r="C936" s="676"/>
      <c r="D936" s="676"/>
      <c r="E936" s="676"/>
      <c r="F936" s="1244"/>
      <c r="G936" s="676"/>
      <c r="M936" s="652"/>
      <c r="N936" s="1061">
        <v>46317</v>
      </c>
      <c r="O936" s="1251">
        <v>3</v>
      </c>
      <c r="P936" s="1052">
        <v>61274.953025756891</v>
      </c>
      <c r="Q936" s="981">
        <v>20424.984341918964</v>
      </c>
      <c r="S936" s="654"/>
      <c r="T936" s="654"/>
      <c r="U936" s="654"/>
      <c r="V936" s="654"/>
      <c r="W936" s="654"/>
      <c r="X936" s="654"/>
      <c r="Y936" s="654"/>
      <c r="Z936" s="654"/>
      <c r="AA936" s="654"/>
      <c r="AB936" s="654"/>
    </row>
    <row r="937" spans="2:28" ht="15.5" x14ac:dyDescent="0.35">
      <c r="B937" s="676"/>
      <c r="C937" s="676"/>
      <c r="D937" s="676"/>
      <c r="E937" s="676"/>
      <c r="F937" s="1244"/>
      <c r="G937" s="676"/>
      <c r="M937" s="652"/>
      <c r="N937" s="1264">
        <v>46320</v>
      </c>
      <c r="O937" s="1252">
        <v>28</v>
      </c>
      <c r="P937" s="1253">
        <v>158441.01847863337</v>
      </c>
      <c r="Q937" s="982">
        <v>5658.6078028083348</v>
      </c>
    </row>
    <row r="938" spans="2:28" ht="15.5" x14ac:dyDescent="0.35">
      <c r="B938" s="676"/>
      <c r="C938" s="676"/>
      <c r="D938" s="676"/>
      <c r="E938" s="676"/>
      <c r="F938" s="1244"/>
      <c r="G938" s="676"/>
      <c r="M938" s="652"/>
      <c r="N938" s="1061">
        <v>46321</v>
      </c>
      <c r="O938" s="1251">
        <v>48</v>
      </c>
      <c r="P938" s="1052">
        <v>432868.27886954963</v>
      </c>
      <c r="Q938" s="981">
        <v>9018.0891431156178</v>
      </c>
    </row>
    <row r="939" spans="2:28" ht="15.5" x14ac:dyDescent="0.35">
      <c r="B939" s="676"/>
      <c r="C939" s="676"/>
      <c r="D939" s="676"/>
      <c r="E939" s="676"/>
      <c r="F939" s="1244"/>
      <c r="N939" s="1264">
        <v>46330</v>
      </c>
      <c r="O939" s="1252">
        <v>27</v>
      </c>
      <c r="P939" s="1253">
        <v>8268072.8813575581</v>
      </c>
      <c r="Q939" s="982">
        <v>306224.92153176141</v>
      </c>
    </row>
    <row r="940" spans="2:28" ht="15.5" x14ac:dyDescent="0.35">
      <c r="B940" s="676"/>
      <c r="C940" s="676"/>
      <c r="D940" s="676"/>
      <c r="E940" s="676"/>
      <c r="F940" s="1244"/>
      <c r="N940" s="1061">
        <v>46340</v>
      </c>
      <c r="O940" s="1251">
        <v>584</v>
      </c>
      <c r="P940" s="1052">
        <v>5092821.8122575535</v>
      </c>
      <c r="Q940" s="981">
        <v>8720.5852949615637</v>
      </c>
    </row>
    <row r="941" spans="2:28" ht="15.5" x14ac:dyDescent="0.35">
      <c r="B941" s="676"/>
      <c r="C941" s="676"/>
      <c r="D941" s="676"/>
      <c r="E941" s="676"/>
      <c r="F941" s="1244"/>
      <c r="N941" s="1264">
        <v>46342</v>
      </c>
      <c r="O941" s="1252">
        <v>3</v>
      </c>
      <c r="P941" s="1253">
        <v>57756.814050517394</v>
      </c>
      <c r="Q941" s="982">
        <v>19252.271350172465</v>
      </c>
    </row>
    <row r="942" spans="2:28" ht="15.5" x14ac:dyDescent="0.35">
      <c r="N942" s="1061">
        <v>46350</v>
      </c>
      <c r="O942" s="1251">
        <v>35</v>
      </c>
      <c r="P942" s="1052">
        <v>644316.23533379263</v>
      </c>
      <c r="Q942" s="981">
        <v>18409.035295251218</v>
      </c>
    </row>
    <row r="943" spans="2:28" ht="15.5" x14ac:dyDescent="0.35">
      <c r="N943" s="1264">
        <v>46351</v>
      </c>
      <c r="O943" s="1252">
        <v>5</v>
      </c>
      <c r="P943" s="1253">
        <v>92910.355816494659</v>
      </c>
      <c r="Q943" s="982">
        <v>18582.071163298933</v>
      </c>
    </row>
    <row r="944" spans="2:28" ht="15.5" x14ac:dyDescent="0.35">
      <c r="N944" s="1061">
        <v>46352</v>
      </c>
      <c r="O944" s="1251">
        <v>18</v>
      </c>
      <c r="P944" s="1052">
        <v>494526.3973326151</v>
      </c>
      <c r="Q944" s="981">
        <v>27473.68874070084</v>
      </c>
    </row>
    <row r="945" spans="14:17" ht="15.5" x14ac:dyDescent="0.35">
      <c r="N945" s="1264">
        <v>46354</v>
      </c>
      <c r="O945" s="1252">
        <v>4</v>
      </c>
      <c r="P945" s="1253">
        <v>9829.4771007483414</v>
      </c>
      <c r="Q945" s="982">
        <v>2457.3692751870853</v>
      </c>
    </row>
    <row r="946" spans="14:17" ht="15.5" x14ac:dyDescent="0.35">
      <c r="N946" s="1061">
        <v>46355</v>
      </c>
      <c r="O946" s="1251">
        <v>3</v>
      </c>
      <c r="P946" s="1052">
        <v>17633.349009461403</v>
      </c>
      <c r="Q946" s="981">
        <v>5877.7830031538006</v>
      </c>
    </row>
    <row r="947" spans="14:17" ht="15.5" x14ac:dyDescent="0.35">
      <c r="N947" s="1264">
        <v>46356</v>
      </c>
      <c r="O947" s="1252">
        <v>1</v>
      </c>
      <c r="P947" s="1253">
        <v>14791.972241221074</v>
      </c>
      <c r="Q947" s="982">
        <v>14791.972241221074</v>
      </c>
    </row>
    <row r="948" spans="14:17" ht="15.5" x14ac:dyDescent="0.35">
      <c r="N948" s="1061">
        <v>46357</v>
      </c>
      <c r="O948" s="1251">
        <v>58</v>
      </c>
      <c r="P948" s="1052">
        <v>679837.61511762813</v>
      </c>
      <c r="Q948" s="981">
        <v>11721.338191683244</v>
      </c>
    </row>
    <row r="949" spans="14:17" ht="15.5" x14ac:dyDescent="0.35">
      <c r="N949" s="1264">
        <v>46360</v>
      </c>
      <c r="O949" s="1252">
        <v>337</v>
      </c>
      <c r="P949" s="1253">
        <v>19734306.812880233</v>
      </c>
      <c r="Q949" s="982">
        <v>58558.773925460635</v>
      </c>
    </row>
    <row r="950" spans="14:17" ht="15.5" x14ac:dyDescent="0.35">
      <c r="N950" s="1061">
        <v>46367</v>
      </c>
      <c r="O950" s="1251">
        <v>47</v>
      </c>
      <c r="P950" s="1052">
        <v>315111.48443565081</v>
      </c>
      <c r="Q950" s="981">
        <v>6704.499668843634</v>
      </c>
    </row>
    <row r="951" spans="14:17" ht="15.5" x14ac:dyDescent="0.35">
      <c r="N951" s="1264">
        <v>46368</v>
      </c>
      <c r="O951" s="1252">
        <v>46</v>
      </c>
      <c r="P951" s="1253">
        <v>361083.28726072045</v>
      </c>
      <c r="Q951" s="982">
        <v>7849.636679580879</v>
      </c>
    </row>
    <row r="952" spans="14:17" ht="15.5" x14ac:dyDescent="0.35">
      <c r="N952" s="1061">
        <v>46369</v>
      </c>
      <c r="O952" s="1251">
        <v>104</v>
      </c>
      <c r="P952" s="1052">
        <v>1351683.2992102017</v>
      </c>
      <c r="Q952" s="981">
        <v>12996.954800098094</v>
      </c>
    </row>
    <row r="953" spans="14:17" ht="15.5" x14ac:dyDescent="0.35">
      <c r="N953" s="1264">
        <v>46370</v>
      </c>
      <c r="O953" s="1252">
        <v>4927</v>
      </c>
      <c r="P953" s="1253">
        <v>129702442.40835126</v>
      </c>
      <c r="Q953" s="982">
        <v>26324.831014481682</v>
      </c>
    </row>
    <row r="954" spans="14:17" ht="15.5" x14ac:dyDescent="0.35">
      <c r="N954" s="1061">
        <v>46380</v>
      </c>
      <c r="O954" s="1251">
        <v>1229</v>
      </c>
      <c r="P954" s="1052">
        <v>99964101.982836828</v>
      </c>
      <c r="Q954" s="981">
        <v>81337.755885139806</v>
      </c>
    </row>
    <row r="955" spans="14:17" ht="15.5" x14ac:dyDescent="0.35">
      <c r="N955" s="1264">
        <v>46388</v>
      </c>
      <c r="O955" s="1252">
        <v>1103</v>
      </c>
      <c r="P955" s="1253">
        <v>14262328.440348208</v>
      </c>
      <c r="Q955" s="982">
        <v>12930.488159880515</v>
      </c>
    </row>
    <row r="956" spans="14:17" ht="15.5" x14ac:dyDescent="0.35">
      <c r="N956" s="1061">
        <v>46389</v>
      </c>
      <c r="O956" s="1251">
        <v>1263</v>
      </c>
      <c r="P956" s="1052">
        <v>16946361.709528517</v>
      </c>
      <c r="Q956" s="981">
        <v>13417.546880070086</v>
      </c>
    </row>
    <row r="957" spans="14:17" ht="15.5" x14ac:dyDescent="0.35">
      <c r="N957" s="1264">
        <v>46390</v>
      </c>
      <c r="O957" s="1252">
        <v>93</v>
      </c>
      <c r="P957" s="1253">
        <v>786602.10358956037</v>
      </c>
      <c r="Q957" s="982">
        <v>8458.0871353716175</v>
      </c>
    </row>
    <row r="958" spans="14:17" ht="15.5" x14ac:dyDescent="0.35">
      <c r="N958" s="1061">
        <v>46391</v>
      </c>
      <c r="O958" s="1251">
        <v>22</v>
      </c>
      <c r="P958" s="1052">
        <v>234316.59660207614</v>
      </c>
      <c r="Q958" s="981">
        <v>10650.75439100346</v>
      </c>
    </row>
    <row r="959" spans="14:17" ht="15.5" x14ac:dyDescent="0.35">
      <c r="N959" s="1264">
        <v>46392</v>
      </c>
      <c r="O959" s="1252">
        <v>105</v>
      </c>
      <c r="P959" s="1253">
        <v>2658050.3059192486</v>
      </c>
      <c r="Q959" s="982">
        <v>25314.76481827856</v>
      </c>
    </row>
    <row r="960" spans="14:17" ht="15.5" x14ac:dyDescent="0.35">
      <c r="N960" s="1061">
        <v>46393</v>
      </c>
      <c r="O960" s="1251">
        <v>287</v>
      </c>
      <c r="P960" s="1052">
        <v>3262435.3055091565</v>
      </c>
      <c r="Q960" s="981">
        <v>11367.37040247093</v>
      </c>
    </row>
    <row r="961" spans="14:18" ht="15.5" x14ac:dyDescent="0.35">
      <c r="N961" s="1264">
        <v>46394</v>
      </c>
      <c r="O961" s="1252">
        <v>72</v>
      </c>
      <c r="P961" s="1253">
        <v>721137.58240128227</v>
      </c>
      <c r="Q961" s="982">
        <v>10015.799755573365</v>
      </c>
    </row>
    <row r="962" spans="14:18" ht="15.5" x14ac:dyDescent="0.35">
      <c r="N962" s="1061">
        <v>46400</v>
      </c>
      <c r="O962" s="1251">
        <v>218</v>
      </c>
      <c r="P962" s="1052">
        <v>2647148.1099464521</v>
      </c>
      <c r="Q962" s="981">
        <v>12142.881238286478</v>
      </c>
    </row>
    <row r="963" spans="14:18" ht="15.5" x14ac:dyDescent="0.35">
      <c r="N963" s="1264">
        <v>46408</v>
      </c>
      <c r="O963" s="1252">
        <v>5</v>
      </c>
      <c r="P963" s="1253">
        <v>19408.432592942281</v>
      </c>
      <c r="Q963" s="982">
        <v>3881.6865185884562</v>
      </c>
    </row>
    <row r="964" spans="14:18" ht="15.5" x14ac:dyDescent="0.35">
      <c r="N964" s="1061">
        <v>46409</v>
      </c>
      <c r="O964" s="1251">
        <v>11</v>
      </c>
      <c r="P964" s="1052">
        <v>96697.260941426124</v>
      </c>
      <c r="Q964" s="981">
        <v>8790.6600855841934</v>
      </c>
    </row>
    <row r="965" spans="14:18" ht="15.5" x14ac:dyDescent="0.35">
      <c r="N965" s="1264">
        <v>46410</v>
      </c>
      <c r="O965" s="1252">
        <v>65</v>
      </c>
      <c r="P965" s="1253">
        <v>575836.26240098057</v>
      </c>
      <c r="Q965" s="982">
        <v>8859.0194215535466</v>
      </c>
    </row>
    <row r="966" spans="14:18" ht="15.5" x14ac:dyDescent="0.35">
      <c r="N966" s="1061">
        <v>46417</v>
      </c>
      <c r="O966" s="1251">
        <v>630</v>
      </c>
      <c r="P966" s="1052">
        <v>6507913.5630900888</v>
      </c>
      <c r="Q966" s="981">
        <v>10330.021528714427</v>
      </c>
    </row>
    <row r="967" spans="14:18" ht="15.5" x14ac:dyDescent="0.35">
      <c r="N967" s="1264">
        <v>46418</v>
      </c>
      <c r="O967" s="1252">
        <v>13</v>
      </c>
      <c r="P967" s="1253">
        <v>163610.60920996379</v>
      </c>
      <c r="Q967" s="982">
        <v>12585.431477689523</v>
      </c>
    </row>
    <row r="968" spans="14:18" ht="15.5" x14ac:dyDescent="0.35">
      <c r="N968" s="1061">
        <v>46419</v>
      </c>
      <c r="O968" s="1251">
        <v>9</v>
      </c>
      <c r="P968" s="1052">
        <v>28564.24504889558</v>
      </c>
      <c r="Q968" s="981">
        <v>3173.8050054328423</v>
      </c>
    </row>
    <row r="969" spans="14:18" ht="15.5" x14ac:dyDescent="0.35">
      <c r="N969" s="1264">
        <v>46420</v>
      </c>
      <c r="O969" s="1252">
        <v>11</v>
      </c>
      <c r="P969" s="1253">
        <v>269139.14028903068</v>
      </c>
      <c r="Q969" s="982">
        <v>24467.194571730062</v>
      </c>
    </row>
    <row r="970" spans="14:18" ht="15.5" x14ac:dyDescent="0.35">
      <c r="N970" s="1061">
        <v>46430</v>
      </c>
      <c r="O970" s="1251">
        <v>28</v>
      </c>
      <c r="P970" s="1052">
        <v>586884.09391973866</v>
      </c>
      <c r="Q970" s="981">
        <v>20960.146211419236</v>
      </c>
    </row>
    <row r="971" spans="14:18" ht="15.5" x14ac:dyDescent="0.35">
      <c r="N971" s="1264">
        <v>46439</v>
      </c>
      <c r="O971" s="1252">
        <v>6</v>
      </c>
      <c r="P971" s="1253">
        <v>151772.62866837834</v>
      </c>
      <c r="Q971" s="982">
        <v>25295.43811139639</v>
      </c>
      <c r="R971" s="1050"/>
    </row>
    <row r="972" spans="14:18" ht="15.5" x14ac:dyDescent="0.35">
      <c r="N972" s="1061">
        <v>46440</v>
      </c>
      <c r="O972" s="1251">
        <v>38</v>
      </c>
      <c r="P972" s="1052">
        <v>467781.76457694365</v>
      </c>
      <c r="Q972" s="981">
        <v>12310.04643623536</v>
      </c>
    </row>
    <row r="973" spans="14:18" ht="15.5" x14ac:dyDescent="0.35">
      <c r="N973" s="1264">
        <v>46450</v>
      </c>
      <c r="O973" s="1252">
        <v>137</v>
      </c>
      <c r="P973" s="1253">
        <v>3629438.0642153826</v>
      </c>
      <c r="Q973" s="982">
        <v>26492.2486439079</v>
      </c>
    </row>
    <row r="974" spans="14:18" ht="15.5" x14ac:dyDescent="0.35">
      <c r="N974" s="1061">
        <v>46460</v>
      </c>
      <c r="O974" s="1251">
        <v>402</v>
      </c>
      <c r="P974" s="1052">
        <v>27853618.587720484</v>
      </c>
      <c r="Q974" s="981">
        <v>69287.608427165382</v>
      </c>
    </row>
    <row r="975" spans="14:18" ht="15.5" x14ac:dyDescent="0.35">
      <c r="N975" s="1264">
        <v>46469</v>
      </c>
      <c r="O975" s="1252">
        <v>3148</v>
      </c>
      <c r="P975" s="1253">
        <v>177118609.51847708</v>
      </c>
      <c r="Q975" s="982">
        <v>56263.853087190939</v>
      </c>
    </row>
    <row r="976" spans="14:18" ht="15.5" x14ac:dyDescent="0.35">
      <c r="N976" s="1061">
        <v>46470</v>
      </c>
      <c r="O976" s="1251">
        <v>36187</v>
      </c>
      <c r="P976" s="1052">
        <v>906261331.75200832</v>
      </c>
      <c r="Q976" s="981">
        <v>25043.837061707472</v>
      </c>
    </row>
    <row r="977" spans="14:17" ht="15.5" x14ac:dyDescent="0.35">
      <c r="N977" s="1264">
        <v>46500</v>
      </c>
      <c r="O977" s="1252">
        <v>12</v>
      </c>
      <c r="P977" s="1253">
        <v>76292.786671577182</v>
      </c>
      <c r="Q977" s="982">
        <v>6357.7322226314318</v>
      </c>
    </row>
    <row r="978" spans="14:17" ht="15.5" x14ac:dyDescent="0.35">
      <c r="N978" s="1061">
        <v>46501</v>
      </c>
      <c r="O978" s="1251">
        <v>1</v>
      </c>
      <c r="P978" s="1052">
        <v>1411.1150122595141</v>
      </c>
      <c r="Q978" s="981">
        <v>1411.1150122595141</v>
      </c>
    </row>
    <row r="979" spans="14:17" ht="15.5" x14ac:dyDescent="0.35">
      <c r="N979" s="1264">
        <v>46512</v>
      </c>
      <c r="O979" s="1252">
        <v>1</v>
      </c>
      <c r="P979" s="1253">
        <v>2063.0365747867609</v>
      </c>
      <c r="Q979" s="982">
        <v>2063.0365747867609</v>
      </c>
    </row>
    <row r="980" spans="14:17" ht="15.5" x14ac:dyDescent="0.35">
      <c r="N980" s="1061">
        <v>46515</v>
      </c>
      <c r="O980" s="1251">
        <v>2</v>
      </c>
      <c r="P980" s="1052">
        <v>5163.7765369020008</v>
      </c>
      <c r="Q980" s="981">
        <v>2581.8882684510004</v>
      </c>
    </row>
    <row r="981" spans="14:17" ht="15.5" x14ac:dyDescent="0.35">
      <c r="N981" s="1264">
        <v>46520</v>
      </c>
      <c r="O981" s="1252">
        <v>21</v>
      </c>
      <c r="P981" s="1253">
        <v>124954.42630424084</v>
      </c>
      <c r="Q981" s="982">
        <v>5950.2107763924214</v>
      </c>
    </row>
    <row r="982" spans="14:17" ht="15.5" x14ac:dyDescent="0.35">
      <c r="N982" s="1061">
        <v>46529</v>
      </c>
      <c r="O982" s="1251">
        <v>4</v>
      </c>
      <c r="P982" s="1052">
        <v>30909.921644217389</v>
      </c>
      <c r="Q982" s="981">
        <v>7727.4804110543473</v>
      </c>
    </row>
    <row r="983" spans="14:17" ht="15.5" x14ac:dyDescent="0.35">
      <c r="N983" s="1264">
        <v>46530</v>
      </c>
      <c r="O983" s="1252">
        <v>12</v>
      </c>
      <c r="P983" s="1253">
        <v>127704.31973049135</v>
      </c>
      <c r="Q983" s="982">
        <v>10642.026644207612</v>
      </c>
    </row>
    <row r="984" spans="14:17" ht="15.5" x14ac:dyDescent="0.35">
      <c r="N984" s="1061">
        <v>46540</v>
      </c>
      <c r="O984" s="1251">
        <v>12</v>
      </c>
      <c r="P984" s="1052">
        <v>150206.61549696623</v>
      </c>
      <c r="Q984" s="981">
        <v>12517.217958080519</v>
      </c>
    </row>
    <row r="985" spans="14:17" ht="15.5" x14ac:dyDescent="0.35">
      <c r="N985" s="1264">
        <v>46550</v>
      </c>
      <c r="O985" s="1252">
        <v>8</v>
      </c>
      <c r="P985" s="1253">
        <v>27677930.894235283</v>
      </c>
      <c r="Q985" s="982">
        <v>3459741.3617794104</v>
      </c>
    </row>
    <row r="986" spans="14:17" ht="15.5" x14ac:dyDescent="0.35">
      <c r="N986" s="1061">
        <v>46560</v>
      </c>
      <c r="O986" s="1251">
        <v>8</v>
      </c>
      <c r="P986" s="1052">
        <v>559261.20704670274</v>
      </c>
      <c r="Q986" s="981">
        <v>69907.650880837842</v>
      </c>
    </row>
    <row r="987" spans="14:17" ht="15.5" x14ac:dyDescent="0.35">
      <c r="N987" s="1264">
        <v>46590</v>
      </c>
      <c r="O987" s="1252">
        <v>2</v>
      </c>
      <c r="P987" s="1253">
        <v>12459.96902727929</v>
      </c>
      <c r="Q987" s="982">
        <v>6229.9845136396452</v>
      </c>
    </row>
    <row r="988" spans="14:17" ht="15.5" x14ac:dyDescent="0.35">
      <c r="N988" s="1061">
        <v>46591</v>
      </c>
      <c r="O988" s="1251">
        <v>5</v>
      </c>
      <c r="P988" s="1052">
        <v>29796.102432241893</v>
      </c>
      <c r="Q988" s="981">
        <v>5959.2204864483783</v>
      </c>
    </row>
    <row r="989" spans="14:17" ht="15.5" x14ac:dyDescent="0.35">
      <c r="N989" s="1264">
        <v>46593</v>
      </c>
      <c r="O989" s="1252">
        <v>2</v>
      </c>
      <c r="P989" s="1253">
        <v>5386.420085619271</v>
      </c>
      <c r="Q989" s="982">
        <v>2693.2100428096355</v>
      </c>
    </row>
    <row r="990" spans="14:17" ht="15.5" x14ac:dyDescent="0.35">
      <c r="N990" s="1061">
        <v>46595</v>
      </c>
      <c r="O990" s="1251">
        <v>2</v>
      </c>
      <c r="P990" s="1052">
        <v>5533.6094249175885</v>
      </c>
      <c r="Q990" s="981">
        <v>2766.8047124587943</v>
      </c>
    </row>
    <row r="991" spans="14:17" ht="15.5" x14ac:dyDescent="0.35">
      <c r="N991" s="1264">
        <v>46600</v>
      </c>
      <c r="O991" s="1252">
        <v>1060</v>
      </c>
      <c r="P991" s="1253">
        <v>15177300.418514259</v>
      </c>
      <c r="Q991" s="982">
        <v>14318.207941994584</v>
      </c>
    </row>
    <row r="992" spans="14:17" ht="15.5" x14ac:dyDescent="0.35">
      <c r="N992" s="1061">
        <v>46610</v>
      </c>
      <c r="O992" s="1251">
        <v>3013</v>
      </c>
      <c r="P992" s="1052">
        <v>35577066.985256769</v>
      </c>
      <c r="Q992" s="981">
        <v>11807.854956938854</v>
      </c>
    </row>
    <row r="993" spans="14:17" ht="15.5" x14ac:dyDescent="0.35">
      <c r="N993" s="1264">
        <v>46611</v>
      </c>
      <c r="O993" s="1252">
        <v>12</v>
      </c>
      <c r="P993" s="1253">
        <v>112539.62755298674</v>
      </c>
      <c r="Q993" s="982">
        <v>9378.3022960822291</v>
      </c>
    </row>
    <row r="994" spans="14:17" ht="15.5" x14ac:dyDescent="0.35">
      <c r="N994" s="1061">
        <v>46612</v>
      </c>
      <c r="O994" s="1251">
        <v>118</v>
      </c>
      <c r="P994" s="1052">
        <v>2899800.9415420224</v>
      </c>
      <c r="Q994" s="981">
        <v>24574.584250356122</v>
      </c>
    </row>
    <row r="995" spans="14:17" ht="15.5" x14ac:dyDescent="0.35">
      <c r="N995" s="1264">
        <v>46613</v>
      </c>
      <c r="O995" s="1252">
        <v>9</v>
      </c>
      <c r="P995" s="1253">
        <v>70639.294572228711</v>
      </c>
      <c r="Q995" s="982">
        <v>7848.8105080254127</v>
      </c>
    </row>
    <row r="996" spans="14:17" ht="15.5" x14ac:dyDescent="0.35">
      <c r="N996" s="1061">
        <v>46614</v>
      </c>
      <c r="O996" s="1251">
        <v>41</v>
      </c>
      <c r="P996" s="1052">
        <v>691378.64069101622</v>
      </c>
      <c r="Q996" s="981">
        <v>16862.893675390638</v>
      </c>
    </row>
    <row r="997" spans="14:17" ht="15.5" x14ac:dyDescent="0.35">
      <c r="N997" s="1264">
        <v>46620</v>
      </c>
      <c r="O997" s="1252">
        <v>6</v>
      </c>
      <c r="P997" s="1253">
        <v>82327.810219110223</v>
      </c>
      <c r="Q997" s="982">
        <v>13721.301703185038</v>
      </c>
    </row>
    <row r="998" spans="14:17" ht="15.5" x14ac:dyDescent="0.35">
      <c r="N998" s="1061">
        <v>46623</v>
      </c>
      <c r="O998" s="1251">
        <v>2</v>
      </c>
      <c r="P998" s="1052">
        <v>5467.0469231849165</v>
      </c>
      <c r="Q998" s="981">
        <v>2733.5234615924583</v>
      </c>
    </row>
    <row r="999" spans="14:17" ht="15.5" x14ac:dyDescent="0.35">
      <c r="N999" s="1264">
        <v>46624</v>
      </c>
      <c r="O999" s="1252">
        <v>1</v>
      </c>
      <c r="P999" s="1253">
        <v>3019.2510198584787</v>
      </c>
      <c r="Q999" s="982">
        <v>3019.2510198584787</v>
      </c>
    </row>
    <row r="1000" spans="14:17" ht="15.5" x14ac:dyDescent="0.35">
      <c r="N1000" s="1061">
        <v>46630</v>
      </c>
      <c r="O1000" s="1251">
        <v>3</v>
      </c>
      <c r="P1000" s="1052">
        <v>23429.910389642504</v>
      </c>
      <c r="Q1000" s="981">
        <v>7809.970129880835</v>
      </c>
    </row>
    <row r="1001" spans="14:17" ht="15.5" x14ac:dyDescent="0.35">
      <c r="N1001" s="1264">
        <v>46640</v>
      </c>
      <c r="O1001" s="1252">
        <v>6</v>
      </c>
      <c r="P1001" s="1253">
        <v>103633.88560429598</v>
      </c>
      <c r="Q1001" s="982">
        <v>17272.314267382662</v>
      </c>
    </row>
    <row r="1002" spans="14:17" ht="15.5" x14ac:dyDescent="0.35">
      <c r="N1002" s="1061">
        <v>46650</v>
      </c>
      <c r="O1002" s="1251">
        <v>8</v>
      </c>
      <c r="P1002" s="1052">
        <v>54055.88883181502</v>
      </c>
      <c r="Q1002" s="981">
        <v>6756.9861039768775</v>
      </c>
    </row>
    <row r="1003" spans="14:17" ht="15.5" x14ac:dyDescent="0.35">
      <c r="N1003" s="1264">
        <v>46659</v>
      </c>
      <c r="O1003" s="1252">
        <v>2</v>
      </c>
      <c r="P1003" s="1253">
        <v>6564.1753873614807</v>
      </c>
      <c r="Q1003" s="982">
        <v>3282.0876936807404</v>
      </c>
    </row>
    <row r="1004" spans="14:17" ht="15.5" x14ac:dyDescent="0.35">
      <c r="N1004" s="1061">
        <v>46660</v>
      </c>
      <c r="O1004" s="1251">
        <v>78</v>
      </c>
      <c r="P1004" s="1052">
        <v>377261.56394314871</v>
      </c>
      <c r="Q1004" s="981">
        <v>4836.6867172198554</v>
      </c>
    </row>
    <row r="1005" spans="14:17" ht="15.5" x14ac:dyDescent="0.35">
      <c r="N1005" s="1264">
        <v>46666</v>
      </c>
      <c r="O1005" s="1252">
        <v>111</v>
      </c>
      <c r="P1005" s="1253">
        <v>449823.64268628723</v>
      </c>
      <c r="Q1005" s="982">
        <v>4052.4652494260113</v>
      </c>
    </row>
    <row r="1006" spans="14:17" ht="15.5" x14ac:dyDescent="0.35">
      <c r="N1006" s="1061">
        <v>46667</v>
      </c>
      <c r="O1006" s="1251">
        <v>20</v>
      </c>
      <c r="P1006" s="1052">
        <v>148434.64952463578</v>
      </c>
      <c r="Q1006" s="981">
        <v>7421.7324762317894</v>
      </c>
    </row>
    <row r="1007" spans="14:17" ht="15.5" x14ac:dyDescent="0.35">
      <c r="N1007" s="1264">
        <v>46668</v>
      </c>
      <c r="O1007" s="1252">
        <v>1</v>
      </c>
      <c r="P1007" s="1253">
        <v>1948.2262837710525</v>
      </c>
      <c r="Q1007" s="982">
        <v>1948.2262837710525</v>
      </c>
    </row>
    <row r="1008" spans="14:17" ht="15.5" x14ac:dyDescent="0.35">
      <c r="N1008" s="1061">
        <v>46669</v>
      </c>
      <c r="O1008" s="1251">
        <v>75</v>
      </c>
      <c r="P1008" s="1052">
        <v>465077.67296852707</v>
      </c>
      <c r="Q1008" s="981">
        <v>6201.035639580361</v>
      </c>
    </row>
    <row r="1009" spans="14:17" ht="15.5" x14ac:dyDescent="0.35">
      <c r="N1009" s="1264">
        <v>46670</v>
      </c>
      <c r="O1009" s="1252">
        <v>102</v>
      </c>
      <c r="P1009" s="1253">
        <v>472674.1585766612</v>
      </c>
      <c r="Q1009" s="982">
        <v>4634.060378202561</v>
      </c>
    </row>
    <row r="1010" spans="14:17" ht="15.5" x14ac:dyDescent="0.35">
      <c r="N1010" s="1061">
        <v>46680</v>
      </c>
      <c r="O1010" s="1251">
        <v>18503</v>
      </c>
      <c r="P1010" s="1052">
        <v>328981129.74275631</v>
      </c>
      <c r="Q1010" s="981">
        <v>17779.880546006392</v>
      </c>
    </row>
    <row r="1011" spans="14:17" ht="15.5" x14ac:dyDescent="0.35">
      <c r="N1011" s="1264">
        <v>46687</v>
      </c>
      <c r="O1011" s="1252">
        <v>45</v>
      </c>
      <c r="P1011" s="1253">
        <v>524764.46876167809</v>
      </c>
      <c r="Q1011" s="982">
        <v>11661.432639148403</v>
      </c>
    </row>
    <row r="1012" spans="14:17" ht="15.5" x14ac:dyDescent="0.35">
      <c r="N1012" s="1061">
        <v>46688</v>
      </c>
      <c r="O1012" s="1251">
        <v>212</v>
      </c>
      <c r="P1012" s="1052">
        <v>2709760.8790367781</v>
      </c>
      <c r="Q1012" s="981">
        <v>12781.890938852726</v>
      </c>
    </row>
    <row r="1013" spans="14:17" ht="15.5" x14ac:dyDescent="0.35">
      <c r="N1013" s="1264">
        <v>46689</v>
      </c>
      <c r="O1013" s="1252">
        <v>155</v>
      </c>
      <c r="P1013" s="1253">
        <v>2903678.1270721671</v>
      </c>
      <c r="Q1013" s="982">
        <v>18733.407271433338</v>
      </c>
    </row>
    <row r="1014" spans="14:17" ht="15.5" x14ac:dyDescent="0.35">
      <c r="N1014" s="1061">
        <v>46690</v>
      </c>
      <c r="O1014" s="1251">
        <v>7</v>
      </c>
      <c r="P1014" s="1052">
        <v>44583.643856329552</v>
      </c>
      <c r="Q1014" s="981">
        <v>6369.0919794756501</v>
      </c>
    </row>
    <row r="1015" spans="14:17" ht="15.5" x14ac:dyDescent="0.35">
      <c r="N1015" s="1264">
        <v>46691</v>
      </c>
      <c r="O1015" s="1252">
        <v>2</v>
      </c>
      <c r="P1015" s="1253">
        <v>10769.050920386891</v>
      </c>
      <c r="Q1015" s="982">
        <v>5384.5254601934457</v>
      </c>
    </row>
    <row r="1016" spans="14:17" ht="15.5" x14ac:dyDescent="0.35">
      <c r="N1016" s="1061">
        <v>46692</v>
      </c>
      <c r="O1016" s="1251">
        <v>1</v>
      </c>
      <c r="P1016" s="1052">
        <v>948.58582100265699</v>
      </c>
      <c r="Q1016" s="981">
        <v>948.58582100265699</v>
      </c>
    </row>
    <row r="1017" spans="14:17" ht="15.5" x14ac:dyDescent="0.35">
      <c r="N1017" s="1264">
        <v>46700</v>
      </c>
      <c r="O1017" s="1252">
        <v>1</v>
      </c>
      <c r="P1017" s="1253">
        <v>464.18322932702119</v>
      </c>
      <c r="Q1017" s="982">
        <v>464.18322932702119</v>
      </c>
    </row>
    <row r="1018" spans="14:17" ht="15.5" x14ac:dyDescent="0.35">
      <c r="N1018" s="1061">
        <v>46701</v>
      </c>
      <c r="O1018" s="1251">
        <v>18</v>
      </c>
      <c r="P1018" s="1052">
        <v>158139.54247304471</v>
      </c>
      <c r="Q1018" s="981">
        <v>8785.5301373913735</v>
      </c>
    </row>
    <row r="1019" spans="14:17" ht="15.5" x14ac:dyDescent="0.35">
      <c r="N1019" s="1264">
        <v>46702</v>
      </c>
      <c r="O1019" s="1252">
        <v>10</v>
      </c>
      <c r="P1019" s="1253">
        <v>117295.86915834657</v>
      </c>
      <c r="Q1019" s="982">
        <v>11729.586915834658</v>
      </c>
    </row>
    <row r="1020" spans="14:17" ht="15.5" x14ac:dyDescent="0.35">
      <c r="N1020" s="1061">
        <v>46703</v>
      </c>
      <c r="O1020" s="1251">
        <v>1</v>
      </c>
      <c r="P1020" s="1052">
        <v>19882.951054089539</v>
      </c>
      <c r="Q1020" s="981">
        <v>19882.951054089539</v>
      </c>
    </row>
    <row r="1021" spans="14:17" ht="15.5" x14ac:dyDescent="0.35">
      <c r="N1021" s="1264">
        <v>46710</v>
      </c>
      <c r="O1021" s="1252">
        <v>8</v>
      </c>
      <c r="P1021" s="1253">
        <v>92016.132713398052</v>
      </c>
      <c r="Q1021" s="982">
        <v>11502.016589174757</v>
      </c>
    </row>
    <row r="1022" spans="14:17" ht="15.5" x14ac:dyDescent="0.35">
      <c r="N1022" s="1061">
        <v>46711</v>
      </c>
      <c r="O1022" s="1251">
        <v>7</v>
      </c>
      <c r="P1022" s="1052">
        <v>93621.010767222455</v>
      </c>
      <c r="Q1022" s="981">
        <v>13374.430109603209</v>
      </c>
    </row>
    <row r="1023" spans="14:17" ht="15.5" x14ac:dyDescent="0.35">
      <c r="N1023" s="1264">
        <v>46712</v>
      </c>
      <c r="O1023" s="1252">
        <v>4</v>
      </c>
      <c r="P1023" s="1253">
        <v>16351.680019020259</v>
      </c>
      <c r="Q1023" s="982">
        <v>4087.9200047550648</v>
      </c>
    </row>
    <row r="1024" spans="14:17" ht="15.5" x14ac:dyDescent="0.35">
      <c r="N1024" s="1061">
        <v>46713</v>
      </c>
      <c r="O1024" s="1251">
        <v>2</v>
      </c>
      <c r="P1024" s="1052">
        <v>5587.5210415317924</v>
      </c>
      <c r="Q1024" s="981">
        <v>2793.7605207658962</v>
      </c>
    </row>
    <row r="1025" spans="14:17" ht="15.5" x14ac:dyDescent="0.35">
      <c r="N1025" s="1264">
        <v>46715</v>
      </c>
      <c r="O1025" s="1252">
        <v>2</v>
      </c>
      <c r="P1025" s="1253">
        <v>5045.3574355513892</v>
      </c>
      <c r="Q1025" s="982">
        <v>2522.6787177756946</v>
      </c>
    </row>
    <row r="1026" spans="14:17" ht="15.5" x14ac:dyDescent="0.35">
      <c r="N1026" s="1061">
        <v>46716</v>
      </c>
      <c r="O1026" s="1251">
        <v>1</v>
      </c>
      <c r="P1026" s="1052">
        <v>15008.591081573684</v>
      </c>
      <c r="Q1026" s="981">
        <v>15008.591081573684</v>
      </c>
    </row>
    <row r="1027" spans="14:17" ht="15.5" x14ac:dyDescent="0.35">
      <c r="N1027" s="1264">
        <v>46717</v>
      </c>
      <c r="O1027" s="1252">
        <v>1</v>
      </c>
      <c r="P1027" s="1253">
        <v>544.60957742961682</v>
      </c>
      <c r="Q1027" s="982">
        <v>544.60957742961682</v>
      </c>
    </row>
    <row r="1028" spans="14:17" ht="15.5" x14ac:dyDescent="0.35">
      <c r="N1028" s="1061">
        <v>46720</v>
      </c>
      <c r="O1028" s="1251">
        <v>2</v>
      </c>
      <c r="P1028" s="1052">
        <v>24700.903316176216</v>
      </c>
      <c r="Q1028" s="981">
        <v>12350.451658088108</v>
      </c>
    </row>
    <row r="1029" spans="14:17" ht="15.5" x14ac:dyDescent="0.35">
      <c r="N1029" s="1264">
        <v>46722</v>
      </c>
      <c r="O1029" s="1252">
        <v>1</v>
      </c>
      <c r="P1029" s="1253">
        <v>2676.7949680223983</v>
      </c>
      <c r="Q1029" s="982">
        <v>2676.7949680223983</v>
      </c>
    </row>
    <row r="1030" spans="14:17" ht="15.5" x14ac:dyDescent="0.35">
      <c r="N1030" s="1061">
        <v>46723</v>
      </c>
      <c r="O1030" s="1251">
        <v>3</v>
      </c>
      <c r="P1030" s="1052">
        <v>39868.181807754161</v>
      </c>
      <c r="Q1030" s="981">
        <v>13289.393935918053</v>
      </c>
    </row>
    <row r="1031" spans="14:17" ht="15.5" x14ac:dyDescent="0.35">
      <c r="N1031" s="1264">
        <v>46724</v>
      </c>
      <c r="O1031" s="1252">
        <v>2</v>
      </c>
      <c r="P1031" s="1253">
        <v>16914.754675996799</v>
      </c>
      <c r="Q1031" s="982">
        <v>8457.3773379983995</v>
      </c>
    </row>
    <row r="1032" spans="14:17" ht="15.5" x14ac:dyDescent="0.35">
      <c r="N1032" s="1061">
        <v>46726</v>
      </c>
      <c r="O1032" s="1251">
        <v>1</v>
      </c>
      <c r="P1032" s="1052">
        <v>287.28135160465979</v>
      </c>
      <c r="Q1032" s="981">
        <v>287.28135160465979</v>
      </c>
    </row>
    <row r="1033" spans="14:17" ht="15.5" x14ac:dyDescent="0.35">
      <c r="N1033" s="1264">
        <v>46727</v>
      </c>
      <c r="O1033" s="1252">
        <v>1</v>
      </c>
      <c r="P1033" s="1253">
        <v>205002.08990902719</v>
      </c>
      <c r="Q1033" s="982">
        <v>205002.08990902719</v>
      </c>
    </row>
    <row r="1034" spans="14:17" ht="15.5" x14ac:dyDescent="0.35">
      <c r="N1034" s="1061">
        <v>46728</v>
      </c>
      <c r="O1034" s="1251">
        <v>3</v>
      </c>
      <c r="P1034" s="1052">
        <v>13256.062562685953</v>
      </c>
      <c r="Q1034" s="981">
        <v>4418.6875208953179</v>
      </c>
    </row>
    <row r="1035" spans="14:17" ht="15.5" x14ac:dyDescent="0.35">
      <c r="N1035" s="1264">
        <v>46729</v>
      </c>
      <c r="O1035" s="1252">
        <v>11</v>
      </c>
      <c r="P1035" s="1253">
        <v>127675.66978622145</v>
      </c>
      <c r="Q1035" s="982">
        <v>11606.879071474677</v>
      </c>
    </row>
    <row r="1036" spans="14:17" ht="15.5" x14ac:dyDescent="0.35">
      <c r="N1036" s="1061">
        <v>46730</v>
      </c>
      <c r="O1036" s="1251">
        <v>17</v>
      </c>
      <c r="P1036" s="1052">
        <v>95454.867836796504</v>
      </c>
      <c r="Q1036" s="981">
        <v>5614.9922256939117</v>
      </c>
    </row>
    <row r="1037" spans="14:17" ht="15.5" x14ac:dyDescent="0.35">
      <c r="N1037" s="1264">
        <v>46740</v>
      </c>
      <c r="O1037" s="1252">
        <v>133</v>
      </c>
      <c r="P1037" s="1253">
        <v>1233104.6182714743</v>
      </c>
      <c r="Q1037" s="982">
        <v>9271.4632952742431</v>
      </c>
    </row>
    <row r="1038" spans="14:17" ht="15.5" x14ac:dyDescent="0.35">
      <c r="N1038" s="1061">
        <v>46749</v>
      </c>
      <c r="O1038" s="1251">
        <v>15</v>
      </c>
      <c r="P1038" s="1052">
        <v>63670.471301592981</v>
      </c>
      <c r="Q1038" s="981">
        <v>4244.6980867728653</v>
      </c>
    </row>
    <row r="1039" spans="14:17" ht="15.5" x14ac:dyDescent="0.35">
      <c r="N1039" s="1264">
        <v>46750</v>
      </c>
      <c r="O1039" s="1252">
        <v>6</v>
      </c>
      <c r="P1039" s="1253">
        <v>35109.534328837733</v>
      </c>
      <c r="Q1039" s="982">
        <v>5851.5890548062889</v>
      </c>
    </row>
    <row r="1040" spans="14:17" ht="15.5" x14ac:dyDescent="0.35">
      <c r="N1040" s="1061">
        <v>46758</v>
      </c>
      <c r="O1040" s="1251">
        <v>3</v>
      </c>
      <c r="P1040" s="1052">
        <v>13695.836199886609</v>
      </c>
      <c r="Q1040" s="981">
        <v>4565.2787332955368</v>
      </c>
    </row>
    <row r="1041" spans="14:17" ht="15.5" x14ac:dyDescent="0.35">
      <c r="N1041" s="1264">
        <v>46760</v>
      </c>
      <c r="O1041" s="1252">
        <v>60</v>
      </c>
      <c r="P1041" s="1253">
        <v>483448.03126863425</v>
      </c>
      <c r="Q1041" s="982">
        <v>8057.467187810571</v>
      </c>
    </row>
    <row r="1042" spans="14:17" ht="15.5" x14ac:dyDescent="0.35">
      <c r="N1042" s="1061">
        <v>46770</v>
      </c>
      <c r="O1042" s="1251">
        <v>11</v>
      </c>
      <c r="P1042" s="1052">
        <v>34570.478309534607</v>
      </c>
      <c r="Q1042" s="981">
        <v>3142.7707554122371</v>
      </c>
    </row>
    <row r="1043" spans="14:17" ht="15.5" x14ac:dyDescent="0.35">
      <c r="N1043" s="1264">
        <v>46780</v>
      </c>
      <c r="O1043" s="1252">
        <v>77</v>
      </c>
      <c r="P1043" s="1253">
        <v>806889.87294296816</v>
      </c>
      <c r="Q1043" s="982">
        <v>10479.089258999586</v>
      </c>
    </row>
    <row r="1044" spans="14:17" ht="15.5" x14ac:dyDescent="0.35">
      <c r="N1044" s="1061">
        <v>46791</v>
      </c>
      <c r="O1044" s="1251">
        <v>2</v>
      </c>
      <c r="P1044" s="1052">
        <v>2042.6367719214011</v>
      </c>
      <c r="Q1044" s="981">
        <v>1021.3183859607005</v>
      </c>
    </row>
    <row r="1045" spans="14:17" ht="15.5" x14ac:dyDescent="0.35">
      <c r="N1045" s="1264">
        <v>46792</v>
      </c>
      <c r="O1045" s="1252">
        <v>17</v>
      </c>
      <c r="P1045" s="1253">
        <v>147478.32481035939</v>
      </c>
      <c r="Q1045" s="982">
        <v>8675.195577079965</v>
      </c>
    </row>
    <row r="1046" spans="14:17" ht="15.5" x14ac:dyDescent="0.35">
      <c r="N1046" s="1061">
        <v>46800</v>
      </c>
      <c r="O1046" s="1251">
        <v>39</v>
      </c>
      <c r="P1046" s="1052">
        <v>431657.51297771628</v>
      </c>
      <c r="Q1046" s="981">
        <v>11068.141358402981</v>
      </c>
    </row>
    <row r="1047" spans="14:17" ht="15.5" x14ac:dyDescent="0.35">
      <c r="N1047" s="1264">
        <v>46810</v>
      </c>
      <c r="O1047" s="1252">
        <v>4</v>
      </c>
      <c r="P1047" s="1253">
        <v>18245.824270133515</v>
      </c>
      <c r="Q1047" s="982">
        <v>4561.4560675333787</v>
      </c>
    </row>
    <row r="1048" spans="14:17" ht="15.5" x14ac:dyDescent="0.35">
      <c r="N1048" s="1061">
        <v>46812</v>
      </c>
      <c r="O1048" s="1251">
        <v>2</v>
      </c>
      <c r="P1048" s="1052">
        <v>36434.940095643273</v>
      </c>
      <c r="Q1048" s="981">
        <v>18217.470047821636</v>
      </c>
    </row>
    <row r="1049" spans="14:17" ht="15.5" x14ac:dyDescent="0.35">
      <c r="N1049" s="1264">
        <v>46814</v>
      </c>
      <c r="O1049" s="1252">
        <v>3</v>
      </c>
      <c r="P1049" s="1253">
        <v>18478.001092818824</v>
      </c>
      <c r="Q1049" s="982">
        <v>6159.3336976062747</v>
      </c>
    </row>
    <row r="1050" spans="14:17" ht="15.5" x14ac:dyDescent="0.35">
      <c r="N1050" s="1061">
        <v>46815</v>
      </c>
      <c r="O1050" s="1251">
        <v>11</v>
      </c>
      <c r="P1050" s="1052">
        <v>123671.85511121595</v>
      </c>
      <c r="Q1050" s="981">
        <v>11242.89591920145</v>
      </c>
    </row>
    <row r="1051" spans="14:17" ht="15.5" x14ac:dyDescent="0.35">
      <c r="N1051" s="1264">
        <v>46816</v>
      </c>
      <c r="O1051" s="1252">
        <v>72</v>
      </c>
      <c r="P1051" s="1253">
        <v>888438.49088840641</v>
      </c>
      <c r="Q1051" s="982">
        <v>12339.423484561201</v>
      </c>
    </row>
    <row r="1052" spans="14:17" ht="15.5" x14ac:dyDescent="0.35">
      <c r="N1052" s="1061">
        <v>46818</v>
      </c>
      <c r="O1052" s="1251">
        <v>1</v>
      </c>
      <c r="P1052" s="1052">
        <v>16370.195220932947</v>
      </c>
      <c r="Q1052" s="981">
        <v>16370.195220932947</v>
      </c>
    </row>
    <row r="1053" spans="14:17" ht="15.5" x14ac:dyDescent="0.35">
      <c r="N1053" s="1264">
        <v>46819</v>
      </c>
      <c r="O1053" s="1252">
        <v>2</v>
      </c>
      <c r="P1053" s="1253">
        <v>1661.0552013710701</v>
      </c>
      <c r="Q1053" s="982">
        <v>830.52760068553505</v>
      </c>
    </row>
    <row r="1054" spans="14:17" ht="15.5" x14ac:dyDescent="0.35">
      <c r="N1054" s="1061">
        <v>46820</v>
      </c>
      <c r="O1054" s="1251">
        <v>2</v>
      </c>
      <c r="P1054" s="1052">
        <v>9023.208725091883</v>
      </c>
      <c r="Q1054" s="981">
        <v>4511.6043625459415</v>
      </c>
    </row>
    <row r="1055" spans="14:17" ht="15.5" x14ac:dyDescent="0.35">
      <c r="N1055" s="1264">
        <v>46821</v>
      </c>
      <c r="O1055" s="1252">
        <v>1</v>
      </c>
      <c r="P1055" s="1253">
        <v>1817.8379614763423</v>
      </c>
      <c r="Q1055" s="982">
        <v>1817.8379614763423</v>
      </c>
    </row>
    <row r="1056" spans="14:17" ht="15.5" x14ac:dyDescent="0.35">
      <c r="N1056" s="1061">
        <v>46822</v>
      </c>
      <c r="O1056" s="1251">
        <v>1</v>
      </c>
      <c r="P1056" s="1052">
        <v>955.18192433700926</v>
      </c>
      <c r="Q1056" s="981">
        <v>955.18192433700926</v>
      </c>
    </row>
    <row r="1057" spans="14:17" ht="15.5" x14ac:dyDescent="0.35">
      <c r="N1057" s="1264">
        <v>46823</v>
      </c>
      <c r="O1057" s="1252">
        <v>1</v>
      </c>
      <c r="P1057" s="1253">
        <v>3701.0856102728185</v>
      </c>
      <c r="Q1057" s="982">
        <v>3701.0856102728185</v>
      </c>
    </row>
    <row r="1058" spans="14:17" ht="15.5" x14ac:dyDescent="0.35">
      <c r="N1058" s="1061">
        <v>46830</v>
      </c>
      <c r="O1058" s="1251">
        <v>4</v>
      </c>
      <c r="P1058" s="1052">
        <v>25529.345826446031</v>
      </c>
      <c r="Q1058" s="981">
        <v>6382.3364566115079</v>
      </c>
    </row>
    <row r="1059" spans="14:17" ht="15.5" x14ac:dyDescent="0.35">
      <c r="N1059" s="1264">
        <v>46838</v>
      </c>
      <c r="O1059" s="1252">
        <v>21</v>
      </c>
      <c r="P1059" s="1253">
        <v>111400.00534711668</v>
      </c>
      <c r="Q1059" s="982">
        <v>5304.7621593865088</v>
      </c>
    </row>
    <row r="1060" spans="14:17" ht="15.5" x14ac:dyDescent="0.35">
      <c r="N1060" s="1061">
        <v>46839</v>
      </c>
      <c r="O1060" s="1251">
        <v>1</v>
      </c>
      <c r="P1060" s="1052">
        <v>552.52891122010044</v>
      </c>
      <c r="Q1060" s="981">
        <v>552.52891122010044</v>
      </c>
    </row>
    <row r="1061" spans="14:17" ht="15.5" x14ac:dyDescent="0.35">
      <c r="N1061" s="1264">
        <v>46840</v>
      </c>
      <c r="O1061" s="1252">
        <v>4</v>
      </c>
      <c r="P1061" s="1253">
        <v>45385.882393778702</v>
      </c>
      <c r="Q1061" s="982">
        <v>11346.470598444675</v>
      </c>
    </row>
    <row r="1062" spans="14:17" ht="15.5" x14ac:dyDescent="0.35">
      <c r="N1062" s="1061">
        <v>46841</v>
      </c>
      <c r="O1062" s="1251">
        <v>1</v>
      </c>
      <c r="P1062" s="1052">
        <v>291.52170374817194</v>
      </c>
      <c r="Q1062" s="981">
        <v>291.52170374817194</v>
      </c>
    </row>
    <row r="1063" spans="14:17" ht="15.5" x14ac:dyDescent="0.35">
      <c r="N1063" s="1264">
        <v>46842</v>
      </c>
      <c r="O1063" s="1252">
        <v>1</v>
      </c>
      <c r="P1063" s="1253">
        <v>624.07357610957138</v>
      </c>
      <c r="Q1063" s="982">
        <v>624.07357610957138</v>
      </c>
    </row>
    <row r="1064" spans="14:17" ht="15.5" x14ac:dyDescent="0.35">
      <c r="N1064" s="1061">
        <v>46844</v>
      </c>
      <c r="O1064" s="1251">
        <v>1</v>
      </c>
      <c r="P1064" s="1052">
        <v>1485.3863338464678</v>
      </c>
      <c r="Q1064" s="981">
        <v>1485.3863338464678</v>
      </c>
    </row>
    <row r="1065" spans="14:17" ht="15.5" x14ac:dyDescent="0.35">
      <c r="N1065" s="1264">
        <v>46850</v>
      </c>
      <c r="O1065" s="1252">
        <v>4</v>
      </c>
      <c r="P1065" s="1253">
        <v>13370.31148320512</v>
      </c>
      <c r="Q1065" s="982">
        <v>3342.5778708012799</v>
      </c>
    </row>
    <row r="1066" spans="14:17" ht="15.5" x14ac:dyDescent="0.35">
      <c r="N1066" s="1061">
        <v>46860</v>
      </c>
      <c r="O1066" s="1251">
        <v>12</v>
      </c>
      <c r="P1066" s="1052">
        <v>88495.748256172403</v>
      </c>
      <c r="Q1066" s="981">
        <v>7374.6456880143669</v>
      </c>
    </row>
    <row r="1067" spans="14:17" ht="15.5" x14ac:dyDescent="0.35">
      <c r="N1067" s="1264">
        <v>46869</v>
      </c>
      <c r="O1067" s="1252">
        <v>2</v>
      </c>
      <c r="P1067" s="1253">
        <v>24656.12399460395</v>
      </c>
      <c r="Q1067" s="982">
        <v>12328.061997301975</v>
      </c>
    </row>
    <row r="1068" spans="14:17" ht="15.5" x14ac:dyDescent="0.35">
      <c r="N1068" s="1061">
        <v>46870</v>
      </c>
      <c r="O1068" s="1251">
        <v>10</v>
      </c>
      <c r="P1068" s="1052">
        <v>157979.84259125203</v>
      </c>
      <c r="Q1068" s="981">
        <v>15797.984259125204</v>
      </c>
    </row>
    <row r="1069" spans="14:17" ht="15.5" x14ac:dyDescent="0.35">
      <c r="N1069" s="1264">
        <v>46880</v>
      </c>
      <c r="O1069" s="1252">
        <v>1</v>
      </c>
      <c r="P1069" s="1253">
        <v>3520.5749222155532</v>
      </c>
      <c r="Q1069" s="982">
        <v>3520.5749222155532</v>
      </c>
    </row>
    <row r="1070" spans="14:17" ht="15.5" x14ac:dyDescent="0.35">
      <c r="N1070" s="1061">
        <v>46890</v>
      </c>
      <c r="O1070" s="1251">
        <v>2</v>
      </c>
      <c r="P1070" s="1052">
        <v>30421.539336700203</v>
      </c>
      <c r="Q1070" s="981">
        <v>15210.769668350102</v>
      </c>
    </row>
    <row r="1071" spans="14:17" ht="15.5" x14ac:dyDescent="0.35">
      <c r="N1071" s="1264">
        <v>46892</v>
      </c>
      <c r="O1071" s="1252">
        <v>3</v>
      </c>
      <c r="P1071" s="1253">
        <v>33450.945147862178</v>
      </c>
      <c r="Q1071" s="982">
        <v>11150.315049287392</v>
      </c>
    </row>
    <row r="1072" spans="14:17" ht="15.5" x14ac:dyDescent="0.35">
      <c r="N1072" s="1061">
        <v>46894</v>
      </c>
      <c r="O1072" s="1251">
        <v>4</v>
      </c>
      <c r="P1072" s="1052">
        <v>27812.910786114877</v>
      </c>
      <c r="Q1072" s="981">
        <v>6953.2276965287192</v>
      </c>
    </row>
    <row r="1073" spans="14:17" ht="15.5" x14ac:dyDescent="0.35">
      <c r="N1073" s="1264">
        <v>46900</v>
      </c>
      <c r="O1073" s="1252">
        <v>2586</v>
      </c>
      <c r="P1073" s="1253">
        <v>212000235.02427</v>
      </c>
      <c r="Q1073" s="982">
        <v>81979.982607993035</v>
      </c>
    </row>
    <row r="1074" spans="14:17" ht="15.5" x14ac:dyDescent="0.35">
      <c r="N1074" s="1061">
        <v>46901</v>
      </c>
      <c r="O1074" s="1251">
        <v>224</v>
      </c>
      <c r="P1074" s="1052">
        <v>2959535.3034602827</v>
      </c>
      <c r="Q1074" s="981">
        <v>13212.211176161976</v>
      </c>
    </row>
    <row r="1075" spans="14:17" ht="15.5" x14ac:dyDescent="0.35">
      <c r="N1075" s="1264">
        <v>46909</v>
      </c>
      <c r="O1075" s="1252">
        <v>265</v>
      </c>
      <c r="P1075" s="1253">
        <v>14696205.572171347</v>
      </c>
      <c r="Q1075" s="982">
        <v>55457.379517627727</v>
      </c>
    </row>
    <row r="1076" spans="14:17" ht="15.5" x14ac:dyDescent="0.35">
      <c r="N1076" s="1061">
        <v>46910</v>
      </c>
      <c r="O1076" s="1251">
        <v>32625</v>
      </c>
      <c r="P1076" s="1052">
        <v>728436760.7311058</v>
      </c>
      <c r="Q1076" s="981">
        <v>22327.563547313588</v>
      </c>
    </row>
    <row r="1077" spans="14:17" ht="15.5" x14ac:dyDescent="0.35">
      <c r="N1077" s="1264">
        <v>46920</v>
      </c>
      <c r="O1077" s="1252">
        <v>176</v>
      </c>
      <c r="P1077" s="1253">
        <v>1397160.5546767663</v>
      </c>
      <c r="Q1077" s="982">
        <v>7938.4122424816269</v>
      </c>
    </row>
    <row r="1078" spans="14:17" ht="16.149999999999999" customHeight="1" x14ac:dyDescent="0.35">
      <c r="N1078" s="1061">
        <v>46930</v>
      </c>
      <c r="O1078" s="1251">
        <v>2133</v>
      </c>
      <c r="P1078" s="1052">
        <v>153175017.73763973</v>
      </c>
      <c r="Q1078" s="981">
        <v>71812.010191110981</v>
      </c>
    </row>
    <row r="1079" spans="14:17" ht="16.149999999999999" customHeight="1" x14ac:dyDescent="0.35">
      <c r="N1079" s="1264">
        <v>46940</v>
      </c>
      <c r="O1079" s="1252">
        <v>216</v>
      </c>
      <c r="P1079" s="1253">
        <v>4280648.7111556018</v>
      </c>
      <c r="Q1079" s="982">
        <v>19817.81810720186</v>
      </c>
    </row>
    <row r="1080" spans="14:17" ht="16.149999999999999" customHeight="1" x14ac:dyDescent="0.35">
      <c r="N1080" s="1061">
        <v>46950</v>
      </c>
      <c r="O1080" s="1251">
        <v>2725</v>
      </c>
      <c r="P1080" s="1052">
        <v>39733085.231007062</v>
      </c>
      <c r="Q1080" s="981">
        <v>14580.948708626445</v>
      </c>
    </row>
    <row r="1081" spans="14:17" ht="16.149999999999999" customHeight="1" x14ac:dyDescent="0.35">
      <c r="N1081" s="1264">
        <v>46960</v>
      </c>
      <c r="O1081" s="1252">
        <v>16263</v>
      </c>
      <c r="P1081" s="1253">
        <v>346497281.17301548</v>
      </c>
      <c r="Q1081" s="982">
        <v>21305.864918712137</v>
      </c>
    </row>
    <row r="1082" spans="14:17" ht="16.149999999999999" customHeight="1" x14ac:dyDescent="0.35">
      <c r="N1082" s="1061">
        <v>46970</v>
      </c>
      <c r="O1082" s="1251">
        <v>6762</v>
      </c>
      <c r="P1082" s="1052">
        <v>68727242.702520981</v>
      </c>
      <c r="Q1082" s="981">
        <v>10163.744853966427</v>
      </c>
    </row>
    <row r="1083" spans="14:17" ht="16.149999999999999" customHeight="1" x14ac:dyDescent="0.35">
      <c r="N1083" s="1264">
        <v>46980</v>
      </c>
      <c r="O1083" s="1252">
        <v>173</v>
      </c>
      <c r="P1083" s="1253">
        <v>2461364.3785949205</v>
      </c>
      <c r="Q1083" s="982">
        <v>14227.53976066428</v>
      </c>
    </row>
    <row r="1084" spans="14:17" ht="16.149999999999999" customHeight="1" x14ac:dyDescent="0.35">
      <c r="N1084" s="1061">
        <v>46988</v>
      </c>
      <c r="O1084" s="1251">
        <v>17</v>
      </c>
      <c r="P1084" s="1052">
        <v>1400358.8628360745</v>
      </c>
      <c r="Q1084" s="981">
        <v>82374.050755063203</v>
      </c>
    </row>
    <row r="1085" spans="14:17" ht="16.149999999999999" customHeight="1" x14ac:dyDescent="0.35">
      <c r="N1085" s="1264">
        <v>46989</v>
      </c>
      <c r="O1085" s="1252">
        <v>4</v>
      </c>
      <c r="P1085" s="1253">
        <v>46866.01590369326</v>
      </c>
      <c r="Q1085" s="982">
        <v>11716.503975923315</v>
      </c>
    </row>
    <row r="1086" spans="14:17" ht="15.5" x14ac:dyDescent="0.35">
      <c r="N1086" s="1061" t="s">
        <v>12473</v>
      </c>
      <c r="O1086" s="1251">
        <v>692</v>
      </c>
      <c r="P1086" s="1052">
        <v>8128904.7345214253</v>
      </c>
      <c r="Q1086" s="981">
        <v>11746.972159713043</v>
      </c>
    </row>
    <row r="1087" spans="14:17" ht="15" customHeight="1" x14ac:dyDescent="0.35">
      <c r="N1087" s="1062" t="s">
        <v>12474</v>
      </c>
      <c r="O1087" s="1252">
        <v>119</v>
      </c>
      <c r="P1087" s="1253">
        <v>8969388.4200000037</v>
      </c>
      <c r="Q1087" s="982">
        <v>75373.011932773137</v>
      </c>
    </row>
    <row r="1088" spans="14:17" ht="15" customHeight="1" x14ac:dyDescent="0.35">
      <c r="N1088" s="966" t="s">
        <v>4</v>
      </c>
      <c r="O1088" s="1254">
        <v>207527</v>
      </c>
      <c r="P1088" s="1053">
        <v>5164527593.1646891</v>
      </c>
      <c r="Q1088" s="672">
        <v>24886.051420608834</v>
      </c>
    </row>
    <row r="1089" spans="14:16" ht="15" customHeight="1" x14ac:dyDescent="0.35">
      <c r="N1089" s="1067" t="s">
        <v>12478</v>
      </c>
    </row>
    <row r="1090" spans="14:16" ht="15" customHeight="1" x14ac:dyDescent="0.35">
      <c r="O1090" s="909"/>
      <c r="P1090" s="1052"/>
    </row>
    <row r="1092" spans="14:16" ht="15" customHeight="1" x14ac:dyDescent="0.35">
      <c r="N1092" s="652"/>
      <c r="O1092" s="1052"/>
      <c r="P1092" s="1052"/>
    </row>
    <row r="1093" spans="14:16" ht="15" customHeight="1" x14ac:dyDescent="0.35">
      <c r="N1093" s="652"/>
      <c r="O1093" s="1052"/>
      <c r="P1093" s="1052"/>
    </row>
    <row r="1094" spans="14:16" ht="15" customHeight="1" x14ac:dyDescent="0.35">
      <c r="N1094" s="652"/>
      <c r="O1094" s="1325"/>
      <c r="P1094" s="1325"/>
    </row>
    <row r="1096" spans="14:16" ht="15" customHeight="1" x14ac:dyDescent="0.35">
      <c r="O1096" s="1052"/>
      <c r="P1096" s="1052"/>
    </row>
  </sheetData>
  <autoFilter ref="N821:Q821" xr:uid="{00000000-0009-0000-0000-000017000000}"/>
  <mergeCells count="119">
    <mergeCell ref="H818:L818"/>
    <mergeCell ref="H819:L819"/>
    <mergeCell ref="N818:Q818"/>
    <mergeCell ref="N819:Q819"/>
    <mergeCell ref="B803:F803"/>
    <mergeCell ref="B804:F804"/>
    <mergeCell ref="B818:F818"/>
    <mergeCell ref="B819:F819"/>
    <mergeCell ref="B774:F774"/>
    <mergeCell ref="B788:F788"/>
    <mergeCell ref="B789:F789"/>
    <mergeCell ref="B742:F742"/>
    <mergeCell ref="B743:F743"/>
    <mergeCell ref="B757:F757"/>
    <mergeCell ref="B758:F758"/>
    <mergeCell ref="B773:F773"/>
    <mergeCell ref="B637:F637"/>
    <mergeCell ref="B638:F638"/>
    <mergeCell ref="B713:F713"/>
    <mergeCell ref="B727:F727"/>
    <mergeCell ref="B728:F728"/>
    <mergeCell ref="B652:F652"/>
    <mergeCell ref="B653:F653"/>
    <mergeCell ref="B667:F667"/>
    <mergeCell ref="B668:F668"/>
    <mergeCell ref="B682:F682"/>
    <mergeCell ref="B683:F683"/>
    <mergeCell ref="B697:F697"/>
    <mergeCell ref="B698:F698"/>
    <mergeCell ref="B712:F712"/>
    <mergeCell ref="B621:F621"/>
    <mergeCell ref="B622:F622"/>
    <mergeCell ref="B545:F545"/>
    <mergeCell ref="B467:F467"/>
    <mergeCell ref="B481:F481"/>
    <mergeCell ref="B482:F482"/>
    <mergeCell ref="B496:F496"/>
    <mergeCell ref="B497:F497"/>
    <mergeCell ref="B512:F512"/>
    <mergeCell ref="B560:F560"/>
    <mergeCell ref="B561:F561"/>
    <mergeCell ref="B575:F575"/>
    <mergeCell ref="B576:F576"/>
    <mergeCell ref="B513:F513"/>
    <mergeCell ref="B528:F528"/>
    <mergeCell ref="B529:F529"/>
    <mergeCell ref="B544:F544"/>
    <mergeCell ref="C4:D4"/>
    <mergeCell ref="B422:F422"/>
    <mergeCell ref="B436:F436"/>
    <mergeCell ref="B437:F437"/>
    <mergeCell ref="B451:F451"/>
    <mergeCell ref="B452:F452"/>
    <mergeCell ref="B466:F466"/>
    <mergeCell ref="B377:F377"/>
    <mergeCell ref="B391:F391"/>
    <mergeCell ref="B392:F392"/>
    <mergeCell ref="B406:F406"/>
    <mergeCell ref="B421:F421"/>
    <mergeCell ref="B344:F344"/>
    <mergeCell ref="B345:F345"/>
    <mergeCell ref="B360:F360"/>
    <mergeCell ref="B361:F361"/>
    <mergeCell ref="B376:F376"/>
    <mergeCell ref="B312:F312"/>
    <mergeCell ref="B313:F313"/>
    <mergeCell ref="B329:F329"/>
    <mergeCell ref="B267:F267"/>
    <mergeCell ref="B268:F268"/>
    <mergeCell ref="B282:F282"/>
    <mergeCell ref="B283:F283"/>
    <mergeCell ref="B84:F84"/>
    <mergeCell ref="B98:F98"/>
    <mergeCell ref="B851:F851"/>
    <mergeCell ref="B6:F6"/>
    <mergeCell ref="B7:F7"/>
    <mergeCell ref="B99:F99"/>
    <mergeCell ref="B113:F113"/>
    <mergeCell ref="B52:F52"/>
    <mergeCell ref="B53:F53"/>
    <mergeCell ref="B68:F68"/>
    <mergeCell ref="B69:F69"/>
    <mergeCell ref="B22:F22"/>
    <mergeCell ref="B23:F23"/>
    <mergeCell ref="B37:F37"/>
    <mergeCell ref="B38:F38"/>
    <mergeCell ref="B83:F83"/>
    <mergeCell ref="B407:F407"/>
    <mergeCell ref="B175:F175"/>
    <mergeCell ref="B189:F189"/>
    <mergeCell ref="B190:F190"/>
    <mergeCell ref="B129:F129"/>
    <mergeCell ref="B130:F130"/>
    <mergeCell ref="B144:F144"/>
    <mergeCell ref="B607:F607"/>
    <mergeCell ref="B852:F852"/>
    <mergeCell ref="B866:F866"/>
    <mergeCell ref="B867:F867"/>
    <mergeCell ref="B881:F881"/>
    <mergeCell ref="B882:F882"/>
    <mergeCell ref="B114:F114"/>
    <mergeCell ref="B237:F237"/>
    <mergeCell ref="B252:F252"/>
    <mergeCell ref="B253:F253"/>
    <mergeCell ref="B160:F160"/>
    <mergeCell ref="B145:F145"/>
    <mergeCell ref="B159:F159"/>
    <mergeCell ref="B221:F221"/>
    <mergeCell ref="B328:F328"/>
    <mergeCell ref="B205:F205"/>
    <mergeCell ref="B206:F206"/>
    <mergeCell ref="B236:F236"/>
    <mergeCell ref="B222:F222"/>
    <mergeCell ref="B297:F297"/>
    <mergeCell ref="B298:F298"/>
    <mergeCell ref="B174:F174"/>
    <mergeCell ref="B591:F591"/>
    <mergeCell ref="B592:F592"/>
    <mergeCell ref="B606:F606"/>
  </mergeCells>
  <hyperlinks>
    <hyperlink ref="C4" location="'V.Ev (2)'!A1" display="→ DESGLOSE EVENTOS 37 A 75" xr:uid="{00000000-0004-0000-1700-000000000000}"/>
    <hyperlink ref="C4:D4" location="S3_V_Ev" display="→ CUADRO PRINCIPAL EVENTOS" xr:uid="{00000000-0004-0000-1700-000001000000}"/>
  </hyperlinks>
  <printOptions horizontalCentered="1"/>
  <pageMargins left="0.47244094488188981" right="0.43307086614173229" top="0.78740157480314965" bottom="0.35433070866141736" header="0" footer="0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D2235"/>
    <pageSetUpPr fitToPage="1"/>
  </sheetPr>
  <dimension ref="A5:D37"/>
  <sheetViews>
    <sheetView showGridLines="0" workbookViewId="0">
      <pane ySplit="4" topLeftCell="A5" activePane="bottomLeft" state="frozen"/>
      <selection activeCell="C13" sqref="C13"/>
      <selection pane="bottomLeft" activeCell="A10" sqref="A10"/>
    </sheetView>
  </sheetViews>
  <sheetFormatPr baseColWidth="10" defaultColWidth="11.1796875" defaultRowHeight="13" x14ac:dyDescent="0.3"/>
  <cols>
    <col min="1" max="1" width="36.7265625" style="123" customWidth="1"/>
    <col min="2" max="2" width="91.81640625" style="123" customWidth="1"/>
    <col min="3" max="16384" width="11.1796875" style="123"/>
  </cols>
  <sheetData>
    <row r="5" spans="1:4" ht="13.15" customHeight="1" x14ac:dyDescent="0.35">
      <c r="C5" s="186"/>
      <c r="D5" s="186"/>
    </row>
    <row r="6" spans="1:4" ht="18" customHeight="1" x14ac:dyDescent="0.35">
      <c r="A6" s="1433" t="s">
        <v>97</v>
      </c>
      <c r="B6" s="125" t="s">
        <v>94</v>
      </c>
      <c r="C6" s="186"/>
      <c r="D6" s="186"/>
    </row>
    <row r="7" spans="1:4" ht="18" customHeight="1" x14ac:dyDescent="0.3">
      <c r="A7" s="1433"/>
      <c r="B7" s="193" t="s">
        <v>12533</v>
      </c>
    </row>
    <row r="8" spans="1:4" x14ac:dyDescent="0.3">
      <c r="A8" s="124"/>
      <c r="B8" s="193" t="s">
        <v>12534</v>
      </c>
    </row>
    <row r="9" spans="1:4" ht="14.5" x14ac:dyDescent="0.3">
      <c r="A9" s="124"/>
      <c r="B9" s="190"/>
    </row>
    <row r="10" spans="1:4" x14ac:dyDescent="0.3">
      <c r="A10" s="124"/>
      <c r="B10" s="125" t="s">
        <v>95</v>
      </c>
    </row>
    <row r="11" spans="1:4" x14ac:dyDescent="0.3">
      <c r="A11" s="124"/>
      <c r="B11" s="193" t="s">
        <v>12535</v>
      </c>
    </row>
    <row r="12" spans="1:4" x14ac:dyDescent="0.3">
      <c r="A12" s="124"/>
      <c r="B12" s="193" t="s">
        <v>12534</v>
      </c>
    </row>
    <row r="13" spans="1:4" ht="14.5" x14ac:dyDescent="0.3">
      <c r="A13" s="124"/>
      <c r="B13" s="188"/>
    </row>
    <row r="14" spans="1:4" x14ac:dyDescent="0.3">
      <c r="A14" s="124"/>
      <c r="B14" s="125" t="s">
        <v>96</v>
      </c>
    </row>
    <row r="15" spans="1:4" x14ac:dyDescent="0.3">
      <c r="A15" s="124"/>
      <c r="B15" s="193" t="s">
        <v>12533</v>
      </c>
    </row>
    <row r="16" spans="1:4" x14ac:dyDescent="0.3">
      <c r="A16" s="124"/>
      <c r="B16" s="193" t="s">
        <v>12536</v>
      </c>
    </row>
    <row r="17" spans="1:4" ht="13.15" customHeight="1" x14ac:dyDescent="0.3">
      <c r="A17" s="127"/>
      <c r="B17" s="193"/>
    </row>
    <row r="18" spans="1:4" ht="13.15" customHeight="1" x14ac:dyDescent="0.3">
      <c r="A18" s="127"/>
      <c r="B18" s="188"/>
    </row>
    <row r="19" spans="1:4" ht="18" customHeight="1" x14ac:dyDescent="0.3">
      <c r="A19" s="1433" t="s">
        <v>98</v>
      </c>
      <c r="B19" s="125" t="s">
        <v>94</v>
      </c>
    </row>
    <row r="20" spans="1:4" ht="18" customHeight="1" x14ac:dyDescent="0.3">
      <c r="A20" s="1433"/>
      <c r="B20" s="193" t="s">
        <v>12519</v>
      </c>
    </row>
    <row r="21" spans="1:4" x14ac:dyDescent="0.3">
      <c r="A21" s="124"/>
      <c r="B21" s="193" t="s">
        <v>12520</v>
      </c>
    </row>
    <row r="22" spans="1:4" x14ac:dyDescent="0.3">
      <c r="A22" s="124"/>
      <c r="B22" s="193"/>
    </row>
    <row r="23" spans="1:4" x14ac:dyDescent="0.3">
      <c r="A23" s="124"/>
      <c r="B23" s="125" t="s">
        <v>95</v>
      </c>
    </row>
    <row r="24" spans="1:4" x14ac:dyDescent="0.3">
      <c r="A24" s="124"/>
      <c r="B24" s="193" t="s">
        <v>12537</v>
      </c>
    </row>
    <row r="25" spans="1:4" ht="14.5" x14ac:dyDescent="0.3">
      <c r="A25" s="124"/>
      <c r="B25" s="188"/>
    </row>
    <row r="26" spans="1:4" x14ac:dyDescent="0.3">
      <c r="A26" s="124"/>
      <c r="B26" s="125" t="s">
        <v>96</v>
      </c>
    </row>
    <row r="27" spans="1:4" x14ac:dyDescent="0.3">
      <c r="A27" s="124"/>
      <c r="B27" s="193" t="s">
        <v>12520</v>
      </c>
    </row>
    <row r="28" spans="1:4" x14ac:dyDescent="0.3">
      <c r="A28" s="128"/>
    </row>
    <row r="29" spans="1:4" x14ac:dyDescent="0.3">
      <c r="A29" s="128"/>
      <c r="B29" s="125" t="s">
        <v>682</v>
      </c>
    </row>
    <row r="31" spans="1:4" ht="13.15" customHeight="1" x14ac:dyDescent="0.3"/>
    <row r="32" spans="1:4" ht="18" customHeight="1" x14ac:dyDescent="0.3">
      <c r="A32" s="1433" t="s">
        <v>99</v>
      </c>
      <c r="B32" s="125" t="s">
        <v>12538</v>
      </c>
      <c r="D32" s="187"/>
    </row>
    <row r="33" spans="1:1" ht="18" customHeight="1" x14ac:dyDescent="0.3">
      <c r="A33" s="1433"/>
    </row>
    <row r="34" spans="1:1" ht="13.15" customHeight="1" x14ac:dyDescent="0.3">
      <c r="A34" s="197"/>
    </row>
    <row r="35" spans="1:1" ht="13.15" customHeight="1" x14ac:dyDescent="0.3">
      <c r="A35" s="197"/>
    </row>
    <row r="36" spans="1:1" ht="13.15" customHeight="1" x14ac:dyDescent="0.3">
      <c r="A36" s="197"/>
    </row>
    <row r="37" spans="1:1" ht="13.15" customHeight="1" x14ac:dyDescent="0.3">
      <c r="A37" s="197"/>
    </row>
  </sheetData>
  <mergeCells count="3">
    <mergeCell ref="A6:A7"/>
    <mergeCell ref="A19:A20"/>
    <mergeCell ref="A32:A33"/>
  </mergeCells>
  <hyperlinks>
    <hyperlink ref="B8" location="S3_I_R1_B_DETALLE_B" display="B. Detalle del año 2021 por clase de riesgo" xr:uid="{00000000-0004-0000-1800-000000000000}"/>
    <hyperlink ref="B7" location="S3_I_R1_A_EVOLUCIÓN_B" display="A. Evolución durante la serie 1990-2021" xr:uid="{00000000-0004-0000-1800-000001000000}"/>
    <hyperlink ref="A6:A7" location="S3_I_R1" display="I. RESUMEN DE CIFRAS DE EXPUESTOS AL RIESGO" xr:uid="{00000000-0004-0000-1800-000002000000}"/>
    <hyperlink ref="A19:A20" location="S3_II_R2" display="II. RESUMEN DE CIFRAS DE SINIESTRALIDAD" xr:uid="{00000000-0004-0000-1800-000003000000}"/>
    <hyperlink ref="A32:A33" location="S3_III_C" display="III. CONSIDERACIONES COMPLEMENTARIAS" xr:uid="{00000000-0004-0000-1800-000004000000}"/>
    <hyperlink ref="B19" location="S3_II_R2_1_BIENES" display="1. BIENES" xr:uid="{00000000-0004-0000-1800-000005000000}"/>
    <hyperlink ref="B23" location="S3_II_R2_2_PÉRDIDAS_PECUNIARIAS" display="2. PÉRDIDAS PECUNIARIAS" xr:uid="{00000000-0004-0000-1800-000006000000}"/>
    <hyperlink ref="B26" location="S3_II_R2_3_PERSONAS" display="3. PERSONAS" xr:uid="{00000000-0004-0000-1800-000007000000}"/>
    <hyperlink ref="B21" location="S3_II_R2_SERIE2" display="Serie 1987-2021" xr:uid="{00000000-0004-0000-1800-000008000000}"/>
    <hyperlink ref="B20" location="S3_II_R2_SERIE1" display="Serie 1971-2021" xr:uid="{00000000-0004-0000-1800-000009000000}"/>
    <hyperlink ref="B24" location="S3_II_R2_2_PÉRDIDAS_PECUNIARIAS" display="Serie 2004-2021" xr:uid="{00000000-0004-0000-1800-00000A000000}"/>
    <hyperlink ref="B27" location="S3_II_R2_3_PERSONAS" display="Serie 1987-2021" xr:uid="{00000000-0004-0000-1800-00000B000000}"/>
    <hyperlink ref="B10" location="S3_I_R1_2_PÉRDIDAS_PECUNIARIAS" display="2. PÉRDIDAS PECUNIARIAS" xr:uid="{00000000-0004-0000-1800-00000C000000}"/>
    <hyperlink ref="B11" location="S3_I_R1_A_EVOLUCIÓN_PP" display="A. Evolución durante la serie 2004-2021" xr:uid="{00000000-0004-0000-1800-00000D000000}"/>
    <hyperlink ref="B6" location="S3_I_R1_1_BIENES" display="1. BIENES" xr:uid="{00000000-0004-0000-1800-00000E000000}"/>
    <hyperlink ref="B14" location="S3_I_R1_3_PERSONAS" display="3. PERSONAS" xr:uid="{00000000-0004-0000-1800-00000F000000}"/>
    <hyperlink ref="B12" location="S3_I_R1_B_DETALLE_PP" display="B. Detalle del año 2021 por clase de seguro" xr:uid="{00000000-0004-0000-1800-000010000000}"/>
    <hyperlink ref="B15" location="S3_I_R1_A_EVOLUCIÓN_P" display="A. Evolución durante la serie 1990-2021" xr:uid="{00000000-0004-0000-1800-000011000000}"/>
    <hyperlink ref="B16" location="S3_I_R1_B_DETALLE_P" display="B. Detalle del año 2021 por clase de seguro" xr:uid="{00000000-0004-0000-1800-000012000000}"/>
    <hyperlink ref="B32" location="S3_III_C" display="RECARGOS E INDEMNIZACIONES EN LA SERIE 1971-2021. DAÑOS EN LOS BIENES" xr:uid="{00000000-0004-0000-1800-000013000000}"/>
    <hyperlink ref="B29" location="S3_II_R2_4_DIEZ_PRINCIPALES_EVENTOS" display="4. DIEZ PRINCIPALES GRANDES EVENTOS POR VOLUMEN DE INDEMNIZACIÓN" xr:uid="{00000000-0004-0000-1800-000014000000}"/>
  </hyperlinks>
  <pageMargins left="0.39370078740157483" right="0.39370078740157483" top="0.74803149606299213" bottom="0.74803149606299213" header="0.31496062992125984" footer="0.31496062992125984"/>
  <pageSetup paperSize="9" scale="52" orientation="portrait" horizontalDpi="1200" verticalDpi="1200" r:id="rId1"/>
  <drawing r:id="rId2"/>
  <legacyDrawingHF r:id="rId3"/>
  <picture r:id="rId4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transitionEvaluation="1">
    <tabColor theme="3" tint="0.39997558519241921"/>
  </sheetPr>
  <dimension ref="B1:V288"/>
  <sheetViews>
    <sheetView showGridLines="0" zoomScaleNormal="100" workbookViewId="0">
      <pane xSplit="1" ySplit="6" topLeftCell="B7" activePane="bottomRight" state="frozen"/>
      <selection activeCell="F22" sqref="F22"/>
      <selection pane="topRight" activeCell="F22" sqref="F22"/>
      <selection pane="bottomLeft" activeCell="F22" sqref="F22"/>
      <selection pane="bottomRight" activeCell="B7" sqref="B7"/>
    </sheetView>
  </sheetViews>
  <sheetFormatPr baseColWidth="10" defaultColWidth="12.1796875" defaultRowHeight="14.65" customHeight="1" x14ac:dyDescent="0.3"/>
  <cols>
    <col min="1" max="1" width="15.1796875" style="549" customWidth="1"/>
    <col min="2" max="2" width="37.453125" style="549" customWidth="1"/>
    <col min="3" max="3" width="17.1796875" style="549" customWidth="1"/>
    <col min="4" max="4" width="22.81640625" style="549" customWidth="1"/>
    <col min="5" max="5" width="21.453125" style="549" customWidth="1"/>
    <col min="6" max="9" width="14.81640625" style="549" customWidth="1"/>
    <col min="10" max="10" width="30" style="549" customWidth="1"/>
    <col min="11" max="11" width="17.1796875" style="549" customWidth="1"/>
    <col min="12" max="12" width="22.81640625" style="549" customWidth="1"/>
    <col min="13" max="13" width="21.453125" style="549" customWidth="1"/>
    <col min="14" max="17" width="13.453125" style="549" customWidth="1"/>
    <col min="18" max="18" width="32.7265625" style="549" customWidth="1"/>
    <col min="19" max="19" width="17.1796875" style="549" customWidth="1"/>
    <col min="20" max="20" width="22.81640625" style="549" customWidth="1"/>
    <col min="21" max="21" width="21.453125" style="549" customWidth="1"/>
    <col min="22" max="22" width="14.453125" style="549" customWidth="1"/>
    <col min="23" max="16384" width="12.1796875" style="549"/>
  </cols>
  <sheetData>
    <row r="1" spans="2:21" ht="12.65" customHeight="1" x14ac:dyDescent="0.3"/>
    <row r="2" spans="2:21" ht="12.65" customHeight="1" x14ac:dyDescent="0.3"/>
    <row r="3" spans="2:21" ht="12.65" customHeight="1" x14ac:dyDescent="0.3"/>
    <row r="4" spans="2:21" ht="12.65" customHeight="1" x14ac:dyDescent="0.3"/>
    <row r="5" spans="2:21" ht="12.65" customHeight="1" x14ac:dyDescent="0.3"/>
    <row r="6" spans="2:21" ht="12.65" customHeight="1" x14ac:dyDescent="0.3"/>
    <row r="7" spans="2:21" s="545" customFormat="1" ht="14.65" customHeight="1" x14ac:dyDescent="0.3">
      <c r="B7" s="544" t="s">
        <v>290</v>
      </c>
      <c r="C7" s="544"/>
      <c r="D7" s="544"/>
      <c r="E7" s="544"/>
      <c r="J7" s="544" t="s">
        <v>291</v>
      </c>
      <c r="K7" s="544"/>
      <c r="L7" s="544"/>
      <c r="M7" s="544"/>
      <c r="N7" s="546"/>
      <c r="O7" s="546"/>
      <c r="P7" s="546"/>
      <c r="Q7" s="546"/>
      <c r="R7" s="544" t="s">
        <v>292</v>
      </c>
      <c r="S7" s="544"/>
      <c r="T7" s="544"/>
      <c r="U7" s="544"/>
    </row>
    <row r="8" spans="2:21" ht="14.65" customHeight="1" x14ac:dyDescent="0.3">
      <c r="B8" s="547"/>
      <c r="C8" s="547"/>
      <c r="D8" s="547"/>
      <c r="E8" s="547"/>
      <c r="F8" s="547"/>
      <c r="G8" s="547"/>
      <c r="H8" s="547"/>
      <c r="I8" s="547"/>
      <c r="J8" s="547"/>
      <c r="K8" s="547"/>
      <c r="L8" s="547"/>
      <c r="M8" s="547"/>
      <c r="N8" s="547"/>
      <c r="O8" s="547"/>
      <c r="P8" s="547"/>
      <c r="Q8" s="547"/>
      <c r="R8" s="548"/>
      <c r="S8" s="548"/>
      <c r="T8" s="548"/>
    </row>
    <row r="9" spans="2:21" s="550" customFormat="1" ht="14.65" customHeight="1" x14ac:dyDescent="0.25">
      <c r="B9" s="1406" t="s">
        <v>12539</v>
      </c>
      <c r="C9" s="1387"/>
      <c r="D9" s="1387"/>
      <c r="E9" s="1387"/>
      <c r="J9" s="1406" t="s">
        <v>12540</v>
      </c>
      <c r="K9" s="1387"/>
      <c r="L9" s="1387"/>
      <c r="M9" s="1387"/>
      <c r="N9" s="551"/>
      <c r="O9" s="551"/>
      <c r="P9" s="551"/>
      <c r="Q9" s="551"/>
      <c r="R9" s="1406" t="s">
        <v>12539</v>
      </c>
      <c r="S9" s="1387"/>
      <c r="T9" s="1387"/>
      <c r="U9" s="1387"/>
    </row>
    <row r="10" spans="2:21" s="550" customFormat="1" ht="14.65" customHeight="1" x14ac:dyDescent="0.3">
      <c r="B10" s="261" t="s">
        <v>12546</v>
      </c>
      <c r="C10" s="262"/>
      <c r="D10" s="262"/>
      <c r="E10" s="262"/>
      <c r="J10" s="261" t="s">
        <v>12546</v>
      </c>
      <c r="K10" s="262"/>
      <c r="L10" s="262"/>
      <c r="M10" s="262"/>
      <c r="R10" s="261" t="s">
        <v>12546</v>
      </c>
      <c r="S10" s="262"/>
      <c r="T10" s="262"/>
      <c r="U10" s="262"/>
    </row>
    <row r="11" spans="2:21" s="550" customFormat="1" ht="14.65" customHeight="1" x14ac:dyDescent="0.3">
      <c r="B11" s="1390" t="s">
        <v>0</v>
      </c>
      <c r="C11" s="552" t="s">
        <v>293</v>
      </c>
      <c r="D11" s="552" t="s">
        <v>294</v>
      </c>
      <c r="E11" s="552" t="s">
        <v>15</v>
      </c>
      <c r="J11" s="1390" t="s">
        <v>0</v>
      </c>
      <c r="K11" s="552" t="s">
        <v>293</v>
      </c>
      <c r="L11" s="552" t="s">
        <v>294</v>
      </c>
      <c r="M11" s="552" t="s">
        <v>15</v>
      </c>
      <c r="N11" s="553"/>
      <c r="O11" s="553"/>
      <c r="P11" s="553"/>
      <c r="Q11" s="553"/>
      <c r="R11" s="1390" t="s">
        <v>0</v>
      </c>
      <c r="S11" s="552" t="s">
        <v>293</v>
      </c>
      <c r="T11" s="552" t="s">
        <v>294</v>
      </c>
      <c r="U11" s="552" t="s">
        <v>15</v>
      </c>
    </row>
    <row r="12" spans="2:21" s="550" customFormat="1" ht="14.65" customHeight="1" x14ac:dyDescent="0.3">
      <c r="B12" s="1390"/>
      <c r="C12" s="552" t="s">
        <v>295</v>
      </c>
      <c r="D12" s="552" t="s">
        <v>296</v>
      </c>
      <c r="E12" s="552" t="s">
        <v>14</v>
      </c>
      <c r="J12" s="1390"/>
      <c r="K12" s="552" t="s">
        <v>295</v>
      </c>
      <c r="L12" s="552" t="s">
        <v>296</v>
      </c>
      <c r="M12" s="552" t="s">
        <v>14</v>
      </c>
      <c r="N12" s="553"/>
      <c r="O12" s="553"/>
      <c r="P12" s="553"/>
      <c r="Q12" s="553"/>
      <c r="R12" s="1390"/>
      <c r="S12" s="552" t="s">
        <v>295</v>
      </c>
      <c r="T12" s="552" t="s">
        <v>296</v>
      </c>
      <c r="U12" s="552" t="s">
        <v>14</v>
      </c>
    </row>
    <row r="13" spans="2:21" s="550" customFormat="1" ht="14.65" customHeight="1" x14ac:dyDescent="0.3">
      <c r="B13" s="559">
        <v>1990</v>
      </c>
      <c r="C13" s="1093">
        <v>15123466</v>
      </c>
      <c r="D13" s="1093">
        <v>1876690389873.7737</v>
      </c>
      <c r="E13" s="1092">
        <v>236560.27595694445</v>
      </c>
      <c r="J13" s="559">
        <v>2004</v>
      </c>
      <c r="K13" s="1093">
        <v>2143543</v>
      </c>
      <c r="L13" s="1093">
        <v>66084518935.969292</v>
      </c>
      <c r="M13" s="1092">
        <v>198624.38854131452</v>
      </c>
      <c r="N13" s="556"/>
      <c r="O13" s="556"/>
      <c r="P13" s="556"/>
      <c r="Q13" s="556"/>
      <c r="R13" s="559">
        <v>1990</v>
      </c>
      <c r="S13" s="1093">
        <v>14032063</v>
      </c>
      <c r="T13" s="556">
        <v>5159229571511.8018</v>
      </c>
      <c r="U13" s="1093">
        <v>367674.34492788423</v>
      </c>
    </row>
    <row r="14" spans="2:21" s="550" customFormat="1" ht="14.65" customHeight="1" x14ac:dyDescent="0.3">
      <c r="B14" s="554">
        <v>1991</v>
      </c>
      <c r="C14" s="1336">
        <v>15820591</v>
      </c>
      <c r="D14" s="1336">
        <v>2000440268346.6182</v>
      </c>
      <c r="E14" s="555">
        <v>227269.58184972609</v>
      </c>
      <c r="J14" s="554">
        <v>2005</v>
      </c>
      <c r="K14" s="558">
        <v>6650428</v>
      </c>
      <c r="L14" s="558">
        <v>235229453407.8222</v>
      </c>
      <c r="M14" s="555">
        <v>130334.89069630798</v>
      </c>
      <c r="N14" s="556"/>
      <c r="O14" s="556"/>
      <c r="P14" s="556"/>
      <c r="Q14" s="556"/>
      <c r="R14" s="554">
        <v>1991</v>
      </c>
      <c r="S14" s="558">
        <v>15021760</v>
      </c>
      <c r="T14" s="557">
        <v>3521251955538.1704</v>
      </c>
      <c r="U14" s="558">
        <v>234410.07948057819</v>
      </c>
    </row>
    <row r="15" spans="2:21" s="550" customFormat="1" ht="14.65" customHeight="1" x14ac:dyDescent="0.3">
      <c r="B15" s="559">
        <v>1992</v>
      </c>
      <c r="C15" s="1093">
        <v>17059659</v>
      </c>
      <c r="D15" s="1093">
        <v>2195255355129.9214</v>
      </c>
      <c r="E15" s="1092">
        <v>238693.09206098234</v>
      </c>
      <c r="J15" s="559">
        <v>2006</v>
      </c>
      <c r="K15" s="1093">
        <v>9950527</v>
      </c>
      <c r="L15" s="1093">
        <v>247784176807.4115</v>
      </c>
      <c r="M15" s="1092">
        <v>121035.29239725338</v>
      </c>
      <c r="N15" s="556"/>
      <c r="O15" s="556"/>
      <c r="P15" s="556"/>
      <c r="Q15" s="556"/>
      <c r="R15" s="559">
        <v>1992</v>
      </c>
      <c r="S15" s="1093">
        <v>17085054</v>
      </c>
      <c r="T15" s="556">
        <v>3622009106233.6353</v>
      </c>
      <c r="U15" s="1093">
        <v>211998.69232099794</v>
      </c>
    </row>
    <row r="16" spans="2:21" s="550" customFormat="1" ht="14.65" customHeight="1" x14ac:dyDescent="0.3">
      <c r="B16" s="554">
        <v>1993</v>
      </c>
      <c r="C16" s="1336">
        <v>18096699</v>
      </c>
      <c r="D16" s="1336">
        <v>2321895286241.231</v>
      </c>
      <c r="E16" s="555">
        <v>250586.86445156354</v>
      </c>
      <c r="J16" s="554">
        <v>2007</v>
      </c>
      <c r="K16" s="558">
        <v>11568083</v>
      </c>
      <c r="L16" s="558">
        <v>229898289244.0116</v>
      </c>
      <c r="M16" s="555">
        <v>173470.43755320474</v>
      </c>
      <c r="N16" s="556"/>
      <c r="O16" s="556"/>
      <c r="P16" s="556"/>
      <c r="Q16" s="556"/>
      <c r="R16" s="554">
        <v>1993</v>
      </c>
      <c r="S16" s="558">
        <v>17368600</v>
      </c>
      <c r="T16" s="557">
        <v>4368628136455.9873</v>
      </c>
      <c r="U16" s="558">
        <v>251524.48305885261</v>
      </c>
    </row>
    <row r="17" spans="2:21" s="550" customFormat="1" ht="14.65" customHeight="1" x14ac:dyDescent="0.3">
      <c r="B17" s="559">
        <v>1994</v>
      </c>
      <c r="C17" s="1093">
        <v>18688086</v>
      </c>
      <c r="D17" s="1093">
        <v>2451936564147.3359</v>
      </c>
      <c r="E17" s="1092">
        <v>245698.86241563261</v>
      </c>
      <c r="J17" s="559">
        <v>2008</v>
      </c>
      <c r="K17" s="1093">
        <v>13493360</v>
      </c>
      <c r="L17" s="1093">
        <v>282529284894.32648</v>
      </c>
      <c r="M17" s="1092">
        <v>106066.36133770412</v>
      </c>
      <c r="N17" s="556"/>
      <c r="O17" s="556"/>
      <c r="P17" s="556"/>
      <c r="Q17" s="556"/>
      <c r="R17" s="559">
        <v>1994</v>
      </c>
      <c r="S17" s="1093">
        <v>18242733</v>
      </c>
      <c r="T17" s="556">
        <v>4403136193448.1689</v>
      </c>
      <c r="U17" s="1093">
        <v>241363.84572685292</v>
      </c>
    </row>
    <row r="18" spans="2:21" s="550" customFormat="1" ht="14.65" customHeight="1" x14ac:dyDescent="0.3">
      <c r="B18" s="554">
        <v>1995</v>
      </c>
      <c r="C18" s="1336">
        <v>19873593</v>
      </c>
      <c r="D18" s="1336">
        <v>2471461558715.7734</v>
      </c>
      <c r="E18" s="555">
        <v>233365.63508126646</v>
      </c>
      <c r="J18" s="554">
        <v>2009</v>
      </c>
      <c r="K18" s="558">
        <v>14492843</v>
      </c>
      <c r="L18" s="558">
        <v>294353346867.17798</v>
      </c>
      <c r="M18" s="555">
        <v>110379.59381340491</v>
      </c>
      <c r="N18" s="556"/>
      <c r="O18" s="556"/>
      <c r="P18" s="556"/>
      <c r="Q18" s="556"/>
      <c r="R18" s="554">
        <v>1995</v>
      </c>
      <c r="S18" s="558">
        <v>17759792</v>
      </c>
      <c r="T18" s="557">
        <v>4072284697187.6299</v>
      </c>
      <c r="U18" s="558">
        <v>229297.99499834402</v>
      </c>
    </row>
    <row r="19" spans="2:21" s="550" customFormat="1" ht="14.65" customHeight="1" x14ac:dyDescent="0.3">
      <c r="B19" s="559">
        <v>1996</v>
      </c>
      <c r="C19" s="1093">
        <v>21551227</v>
      </c>
      <c r="D19" s="1093">
        <v>2616430282747.3125</v>
      </c>
      <c r="E19" s="1092">
        <v>232640.29746273611</v>
      </c>
      <c r="J19" s="559">
        <v>2010</v>
      </c>
      <c r="K19" s="1093">
        <v>13981555</v>
      </c>
      <c r="L19" s="1093">
        <v>298769620574.64008</v>
      </c>
      <c r="M19" s="1092">
        <v>117161.57061668627</v>
      </c>
      <c r="N19" s="556"/>
      <c r="O19" s="556"/>
      <c r="P19" s="556"/>
      <c r="Q19" s="556"/>
      <c r="R19" s="559">
        <v>1996</v>
      </c>
      <c r="S19" s="1093">
        <v>21028045</v>
      </c>
      <c r="T19" s="556">
        <v>5618504520031.6777</v>
      </c>
      <c r="U19" s="1093">
        <v>267191.00705898611</v>
      </c>
    </row>
    <row r="20" spans="2:21" s="550" customFormat="1" ht="14.65" customHeight="1" x14ac:dyDescent="0.3">
      <c r="B20" s="554">
        <v>1997</v>
      </c>
      <c r="C20" s="1336">
        <v>23222431</v>
      </c>
      <c r="D20" s="1336">
        <v>2879711661852.4092</v>
      </c>
      <c r="E20" s="555">
        <v>237182.18312087143</v>
      </c>
      <c r="J20" s="554">
        <v>2011</v>
      </c>
      <c r="K20" s="558">
        <v>16529926</v>
      </c>
      <c r="L20" s="558">
        <v>276152523218.50214</v>
      </c>
      <c r="M20" s="555">
        <v>104668.60672385976</v>
      </c>
      <c r="N20" s="556"/>
      <c r="O20" s="556"/>
      <c r="P20" s="556"/>
      <c r="Q20" s="556"/>
      <c r="R20" s="554">
        <v>1997</v>
      </c>
      <c r="S20" s="558">
        <v>24505270</v>
      </c>
      <c r="T20" s="557">
        <v>6635355010973.4443</v>
      </c>
      <c r="U20" s="558">
        <v>272247.61559025315</v>
      </c>
    </row>
    <row r="21" spans="2:21" s="550" customFormat="1" ht="14.65" customHeight="1" x14ac:dyDescent="0.3">
      <c r="B21" s="559">
        <v>1998</v>
      </c>
      <c r="C21" s="1093">
        <v>25140872</v>
      </c>
      <c r="D21" s="1093">
        <v>3231642645802.6787</v>
      </c>
      <c r="E21" s="1092">
        <v>242530.09115116659</v>
      </c>
      <c r="J21" s="559">
        <v>2012</v>
      </c>
      <c r="K21" s="1093">
        <v>16096545</v>
      </c>
      <c r="L21" s="1093">
        <v>286618901232.10394</v>
      </c>
      <c r="M21" s="1092">
        <v>118208.81378394781</v>
      </c>
      <c r="N21" s="556"/>
      <c r="O21" s="556"/>
      <c r="P21" s="556"/>
      <c r="Q21" s="556"/>
      <c r="R21" s="559">
        <v>1998</v>
      </c>
      <c r="S21" s="1093">
        <v>27866026</v>
      </c>
      <c r="T21" s="556">
        <v>7120783193653.4434</v>
      </c>
      <c r="U21" s="1093">
        <v>257130.93135375282</v>
      </c>
    </row>
    <row r="22" spans="2:21" s="550" customFormat="1" ht="14.65" customHeight="1" x14ac:dyDescent="0.3">
      <c r="B22" s="554">
        <v>1999</v>
      </c>
      <c r="C22" s="1336">
        <v>26698803</v>
      </c>
      <c r="D22" s="1336">
        <v>3345805087019.6621</v>
      </c>
      <c r="E22" s="555">
        <v>244247.89254712628</v>
      </c>
      <c r="J22" s="554">
        <v>2013</v>
      </c>
      <c r="K22" s="558">
        <v>15638987</v>
      </c>
      <c r="L22" s="558">
        <v>279943644322.02588</v>
      </c>
      <c r="M22" s="555">
        <v>122908.06527996669</v>
      </c>
      <c r="N22" s="556"/>
      <c r="O22" s="556"/>
      <c r="P22" s="556"/>
      <c r="Q22" s="556"/>
      <c r="R22" s="554">
        <v>1999</v>
      </c>
      <c r="S22" s="558">
        <v>27656077</v>
      </c>
      <c r="T22" s="557">
        <v>9681650737899.2344</v>
      </c>
      <c r="U22" s="558">
        <v>352474.47272635787</v>
      </c>
    </row>
    <row r="23" spans="2:21" s="550" customFormat="1" ht="14.65" customHeight="1" x14ac:dyDescent="0.3">
      <c r="B23" s="559">
        <v>2000</v>
      </c>
      <c r="C23" s="1093">
        <v>27789943</v>
      </c>
      <c r="D23" s="1093">
        <v>3369981913692.9697</v>
      </c>
      <c r="E23" s="1092">
        <v>243452.97006581354</v>
      </c>
      <c r="J23" s="559">
        <v>2014</v>
      </c>
      <c r="K23" s="1093">
        <v>15435125</v>
      </c>
      <c r="L23" s="1093">
        <v>308637298361.60248</v>
      </c>
      <c r="M23" s="1092">
        <v>170211.65150513907</v>
      </c>
      <c r="N23" s="556"/>
      <c r="O23" s="556"/>
      <c r="P23" s="556"/>
      <c r="Q23" s="556"/>
      <c r="R23" s="559">
        <v>2000</v>
      </c>
      <c r="S23" s="1093">
        <v>28523056</v>
      </c>
      <c r="T23" s="556">
        <v>11063266216101.891</v>
      </c>
      <c r="U23" s="1093">
        <v>390316.70303967263</v>
      </c>
    </row>
    <row r="24" spans="2:21" s="550" customFormat="1" ht="14.65" customHeight="1" x14ac:dyDescent="0.3">
      <c r="B24" s="554">
        <v>2001</v>
      </c>
      <c r="C24" s="1336">
        <v>29663420</v>
      </c>
      <c r="D24" s="1336">
        <v>3695139241579.9971</v>
      </c>
      <c r="E24" s="555">
        <v>241016.37907636593</v>
      </c>
      <c r="J24" s="554">
        <v>2015</v>
      </c>
      <c r="K24" s="558">
        <v>14873623</v>
      </c>
      <c r="L24" s="558">
        <v>331651938868.05225</v>
      </c>
      <c r="M24" s="555">
        <v>180187.74343026357</v>
      </c>
      <c r="N24" s="556"/>
      <c r="O24" s="556"/>
      <c r="P24" s="556"/>
      <c r="Q24" s="556"/>
      <c r="R24" s="554">
        <v>2001</v>
      </c>
      <c r="S24" s="558">
        <v>26902402</v>
      </c>
      <c r="T24" s="557">
        <v>8130407204524.5107</v>
      </c>
      <c r="U24" s="558">
        <v>302450.61279170739</v>
      </c>
    </row>
    <row r="25" spans="2:21" s="550" customFormat="1" ht="14.65" customHeight="1" x14ac:dyDescent="0.3">
      <c r="B25" s="559">
        <v>2002</v>
      </c>
      <c r="C25" s="1093">
        <v>30684353</v>
      </c>
      <c r="D25" s="1093">
        <v>3853847762776.6455</v>
      </c>
      <c r="E25" s="1092">
        <v>249989.23283399324</v>
      </c>
      <c r="J25" s="559">
        <v>2016</v>
      </c>
      <c r="K25" s="1093">
        <v>15150495</v>
      </c>
      <c r="L25" s="1093">
        <v>378920967468.48798</v>
      </c>
      <c r="M25" s="1092">
        <v>204915.07633380109</v>
      </c>
      <c r="N25" s="556"/>
      <c r="O25" s="556"/>
      <c r="P25" s="556"/>
      <c r="Q25" s="556"/>
      <c r="R25" s="559">
        <v>2002</v>
      </c>
      <c r="S25" s="1093">
        <v>29900897</v>
      </c>
      <c r="T25" s="556">
        <v>8600555828184.0488</v>
      </c>
      <c r="U25" s="1093">
        <v>287907.57305263029</v>
      </c>
    </row>
    <row r="26" spans="2:21" s="550" customFormat="1" ht="14.65" customHeight="1" x14ac:dyDescent="0.3">
      <c r="B26" s="554">
        <v>2003</v>
      </c>
      <c r="C26" s="1336">
        <v>31898144</v>
      </c>
      <c r="D26" s="1336">
        <v>4263070270399.2354</v>
      </c>
      <c r="E26" s="555">
        <v>263749.30818139191</v>
      </c>
      <c r="J26" s="554">
        <v>2017</v>
      </c>
      <c r="K26" s="558">
        <v>15768643</v>
      </c>
      <c r="L26" s="558">
        <v>391083262072.34009</v>
      </c>
      <c r="M26" s="555">
        <v>215554.10527843004</v>
      </c>
      <c r="N26" s="556"/>
      <c r="O26" s="556"/>
      <c r="P26" s="556"/>
      <c r="Q26" s="556"/>
      <c r="R26" s="554">
        <v>2003</v>
      </c>
      <c r="S26" s="558">
        <v>31866225</v>
      </c>
      <c r="T26" s="557">
        <v>8264424542594.4063</v>
      </c>
      <c r="U26" s="558">
        <v>259584.25064758156</v>
      </c>
    </row>
    <row r="27" spans="2:21" s="550" customFormat="1" ht="14.65" customHeight="1" x14ac:dyDescent="0.3">
      <c r="B27" s="559">
        <v>2004</v>
      </c>
      <c r="C27" s="1093">
        <v>33641324</v>
      </c>
      <c r="D27" s="1093">
        <v>4589480276099.3613</v>
      </c>
      <c r="E27" s="1092">
        <v>273096.21906935412</v>
      </c>
      <c r="J27" s="559">
        <v>2018</v>
      </c>
      <c r="K27" s="1093">
        <v>16937698</v>
      </c>
      <c r="L27" s="1093">
        <v>386718512636.04401</v>
      </c>
      <c r="M27" s="1092">
        <v>197509.82656844458</v>
      </c>
      <c r="N27" s="556"/>
      <c r="O27" s="556"/>
      <c r="P27" s="556"/>
      <c r="Q27" s="556"/>
      <c r="R27" s="559">
        <v>2004</v>
      </c>
      <c r="S27" s="1093">
        <v>33010413</v>
      </c>
      <c r="T27" s="556">
        <v>10877526922120.082</v>
      </c>
      <c r="U27" s="1093">
        <v>329799.91002177453</v>
      </c>
    </row>
    <row r="28" spans="2:21" s="550" customFormat="1" ht="14.65" customHeight="1" x14ac:dyDescent="0.3">
      <c r="B28" s="554">
        <v>2005</v>
      </c>
      <c r="C28" s="1336">
        <v>34268213</v>
      </c>
      <c r="D28" s="1336">
        <v>4828486459269.6895</v>
      </c>
      <c r="E28" s="555">
        <v>287459.39237097773</v>
      </c>
      <c r="J28" s="554">
        <v>2019</v>
      </c>
      <c r="K28" s="558">
        <v>16174264</v>
      </c>
      <c r="L28" s="558">
        <v>398202657421.77838</v>
      </c>
      <c r="M28" s="555">
        <v>191135.47124360508</v>
      </c>
      <c r="N28" s="556"/>
      <c r="O28" s="556"/>
      <c r="P28" s="556"/>
      <c r="Q28" s="556"/>
      <c r="R28" s="554">
        <v>2005</v>
      </c>
      <c r="S28" s="558">
        <v>33552601</v>
      </c>
      <c r="T28" s="557">
        <v>10957090921879.555</v>
      </c>
      <c r="U28" s="558">
        <v>326846.69450810098</v>
      </c>
    </row>
    <row r="29" spans="2:21" s="550" customFormat="1" ht="14.65" customHeight="1" x14ac:dyDescent="0.3">
      <c r="B29" s="559">
        <v>2006</v>
      </c>
      <c r="C29" s="1093">
        <v>36635078</v>
      </c>
      <c r="D29" s="1093">
        <v>5318916556963.4834</v>
      </c>
      <c r="E29" s="1092">
        <v>291364.75094926381</v>
      </c>
      <c r="J29" s="559">
        <v>2020</v>
      </c>
      <c r="K29" s="1093">
        <v>16788747</v>
      </c>
      <c r="L29" s="1093">
        <v>402137253069.19214</v>
      </c>
      <c r="M29" s="1092">
        <v>222350.20981655852</v>
      </c>
      <c r="N29" s="556"/>
      <c r="O29" s="556"/>
      <c r="P29" s="556"/>
      <c r="Q29" s="556"/>
      <c r="R29" s="559">
        <v>2006</v>
      </c>
      <c r="S29" s="1093">
        <v>36922136</v>
      </c>
      <c r="T29" s="556">
        <v>13374860041262.619</v>
      </c>
      <c r="U29" s="1093">
        <v>362577.05937690794</v>
      </c>
    </row>
    <row r="30" spans="2:21" s="550" customFormat="1" ht="14.65" customHeight="1" x14ac:dyDescent="0.3">
      <c r="B30" s="554">
        <v>2007</v>
      </c>
      <c r="C30" s="1336">
        <v>39805926</v>
      </c>
      <c r="D30" s="1336">
        <v>5564963648800.1494</v>
      </c>
      <c r="E30" s="555">
        <v>282993.31530335377</v>
      </c>
      <c r="J30" s="554">
        <v>2021</v>
      </c>
      <c r="K30" s="558">
        <v>17484457</v>
      </c>
      <c r="L30" s="558">
        <v>354320372171.42169</v>
      </c>
      <c r="M30" s="555">
        <v>192655.36039456556</v>
      </c>
      <c r="N30" s="556"/>
      <c r="O30" s="556"/>
      <c r="P30" s="556"/>
      <c r="Q30" s="556"/>
      <c r="R30" s="554">
        <v>2007</v>
      </c>
      <c r="S30" s="558">
        <v>52971475</v>
      </c>
      <c r="T30" s="557">
        <v>13677209608599.027</v>
      </c>
      <c r="U30" s="558">
        <v>258376.20174591453</v>
      </c>
    </row>
    <row r="31" spans="2:21" s="550" customFormat="1" ht="14.65" customHeight="1" x14ac:dyDescent="0.3">
      <c r="B31" s="559">
        <v>2008</v>
      </c>
      <c r="C31" s="1093">
        <v>40876337</v>
      </c>
      <c r="D31" s="1093">
        <v>5774259764635.9561</v>
      </c>
      <c r="E31" s="1092">
        <v>285597.58976350114</v>
      </c>
      <c r="J31" s="559">
        <v>2022</v>
      </c>
      <c r="K31" s="1093">
        <v>17928655</v>
      </c>
      <c r="L31" s="1093">
        <v>371529348845.00836</v>
      </c>
      <c r="M31" s="1092">
        <v>179401.56984254392</v>
      </c>
      <c r="N31" s="556"/>
      <c r="O31" s="556"/>
      <c r="P31" s="556"/>
      <c r="Q31" s="556"/>
      <c r="R31" s="559">
        <v>2008</v>
      </c>
      <c r="S31" s="1093">
        <v>50888548</v>
      </c>
      <c r="T31" s="556">
        <v>15719483904799.438</v>
      </c>
      <c r="U31" s="1093">
        <v>309121.46319463564</v>
      </c>
    </row>
    <row r="32" spans="2:21" s="550" customFormat="1" ht="14.65" customHeight="1" x14ac:dyDescent="0.3">
      <c r="B32" s="554">
        <v>2009</v>
      </c>
      <c r="C32" s="1336">
        <v>42247078</v>
      </c>
      <c r="D32" s="1336">
        <v>6129803322559.002</v>
      </c>
      <c r="E32" s="555">
        <v>290050.56422838784</v>
      </c>
      <c r="J32" s="554">
        <v>2023</v>
      </c>
      <c r="K32" s="558">
        <v>18094939.000000004</v>
      </c>
      <c r="L32" s="558">
        <v>397571280827.12555</v>
      </c>
      <c r="M32" s="555">
        <v>190188.72946431639</v>
      </c>
      <c r="N32" s="556"/>
      <c r="O32" s="556"/>
      <c r="P32" s="556"/>
      <c r="Q32" s="556"/>
      <c r="R32" s="554">
        <v>2009</v>
      </c>
      <c r="S32" s="558">
        <v>52310258</v>
      </c>
      <c r="T32" s="557">
        <v>15074694755988.627</v>
      </c>
      <c r="U32" s="558">
        <v>288358.13255814643</v>
      </c>
    </row>
    <row r="33" spans="2:21" s="550" customFormat="1" ht="14.65" customHeight="1" x14ac:dyDescent="0.3">
      <c r="B33" s="559">
        <v>2010</v>
      </c>
      <c r="C33" s="1093">
        <v>42260020</v>
      </c>
      <c r="D33" s="1093">
        <v>6317538099199.6816</v>
      </c>
      <c r="E33" s="1092">
        <v>293079.0478344654</v>
      </c>
      <c r="J33" s="559">
        <v>2024</v>
      </c>
      <c r="K33" s="1093">
        <v>18894577</v>
      </c>
      <c r="L33" s="1093">
        <v>405410048386.11823</v>
      </c>
      <c r="M33" s="1092">
        <v>210675.62027264418</v>
      </c>
      <c r="N33" s="556"/>
      <c r="O33" s="556"/>
      <c r="P33" s="556"/>
      <c r="Q33" s="556"/>
      <c r="R33" s="559">
        <v>2010</v>
      </c>
      <c r="S33" s="1093">
        <v>50278686</v>
      </c>
      <c r="T33" s="556">
        <v>12456387843665.012</v>
      </c>
      <c r="U33" s="1093">
        <v>247873.45768777028</v>
      </c>
    </row>
    <row r="34" spans="2:21" s="550" customFormat="1" ht="14.65" customHeight="1" x14ac:dyDescent="0.3">
      <c r="B34" s="554">
        <v>2011</v>
      </c>
      <c r="C34" s="1336">
        <v>43416379</v>
      </c>
      <c r="D34" s="1336">
        <v>6431395922696.0537</v>
      </c>
      <c r="E34" s="555">
        <v>291479.99556466698</v>
      </c>
      <c r="J34" s="554">
        <v>2025</v>
      </c>
      <c r="K34" s="558">
        <v>19163562</v>
      </c>
      <c r="L34" s="558">
        <v>429917499778.37891</v>
      </c>
      <c r="M34" s="555">
        <v>215432.27001869053</v>
      </c>
      <c r="N34" s="556"/>
      <c r="O34" s="556"/>
      <c r="P34" s="556"/>
      <c r="Q34" s="556"/>
      <c r="R34" s="554">
        <v>2011</v>
      </c>
      <c r="S34" s="558">
        <v>51322621</v>
      </c>
      <c r="T34" s="557">
        <v>12120849626431.326</v>
      </c>
      <c r="U34" s="558">
        <v>236290.71160376118</v>
      </c>
    </row>
    <row r="35" spans="2:21" s="550" customFormat="1" ht="14.65" customHeight="1" x14ac:dyDescent="0.3">
      <c r="B35" s="559">
        <v>2012</v>
      </c>
      <c r="C35" s="1093">
        <v>43567598</v>
      </c>
      <c r="D35" s="1093">
        <v>6445861998197.0635</v>
      </c>
      <c r="E35" s="1092">
        <v>290117.39781163551</v>
      </c>
      <c r="N35" s="556"/>
      <c r="O35" s="556"/>
      <c r="P35" s="556"/>
      <c r="Q35" s="556"/>
      <c r="R35" s="559">
        <v>2012</v>
      </c>
      <c r="S35" s="1093">
        <v>50404226</v>
      </c>
      <c r="T35" s="556">
        <v>10136585984152.484</v>
      </c>
      <c r="U35" s="1093">
        <v>201198.55450594565</v>
      </c>
    </row>
    <row r="36" spans="2:21" s="550" customFormat="1" ht="14.65" customHeight="1" x14ac:dyDescent="0.3">
      <c r="B36" s="554">
        <v>2013</v>
      </c>
      <c r="C36" s="1336">
        <v>43915251</v>
      </c>
      <c r="D36" s="1336">
        <v>6244556258494.0791</v>
      </c>
      <c r="E36" s="555">
        <v>275424.0534440059</v>
      </c>
      <c r="N36" s="556"/>
      <c r="O36" s="556"/>
      <c r="P36" s="556"/>
      <c r="Q36" s="556"/>
      <c r="R36" s="554">
        <v>2013</v>
      </c>
      <c r="S36" s="558">
        <v>48018001</v>
      </c>
      <c r="T36" s="557">
        <v>10979847530381.533</v>
      </c>
      <c r="U36" s="558">
        <v>228782.89021899627</v>
      </c>
    </row>
    <row r="37" spans="2:21" s="550" customFormat="1" ht="14.65" customHeight="1" x14ac:dyDescent="0.3">
      <c r="B37" s="559">
        <v>2014</v>
      </c>
      <c r="C37" s="1093">
        <v>46439949</v>
      </c>
      <c r="D37" s="1093">
        <v>6408541938961.457</v>
      </c>
      <c r="E37" s="1092">
        <v>272558.93413977488</v>
      </c>
      <c r="J37" s="1406" t="s">
        <v>12541</v>
      </c>
      <c r="K37" s="1406"/>
      <c r="L37" s="1406"/>
      <c r="M37" s="1406"/>
      <c r="N37" s="556"/>
      <c r="O37" s="556"/>
      <c r="P37" s="556"/>
      <c r="Q37" s="556"/>
      <c r="R37" s="559">
        <v>2014</v>
      </c>
      <c r="S37" s="1093">
        <v>50885171</v>
      </c>
      <c r="T37" s="556">
        <v>11962286399658.533</v>
      </c>
      <c r="U37" s="1093">
        <v>235184.77831492023</v>
      </c>
    </row>
    <row r="38" spans="2:21" s="550" customFormat="1" ht="14.65" customHeight="1" x14ac:dyDescent="0.3">
      <c r="B38" s="554">
        <v>2015</v>
      </c>
      <c r="C38" s="1336">
        <v>48157156</v>
      </c>
      <c r="D38" s="1336">
        <v>6641682047258.5273</v>
      </c>
      <c r="E38" s="555">
        <v>268870.35595040675</v>
      </c>
      <c r="J38" s="551"/>
      <c r="K38" s="551"/>
      <c r="L38" s="551"/>
      <c r="M38" s="551"/>
      <c r="N38" s="556"/>
      <c r="O38" s="556"/>
      <c r="P38" s="556"/>
      <c r="Q38" s="556"/>
      <c r="R38" s="554">
        <v>2015</v>
      </c>
      <c r="S38" s="558">
        <v>52021579</v>
      </c>
      <c r="T38" s="557">
        <v>11792510597244.363</v>
      </c>
      <c r="U38" s="558">
        <v>226778.40450077879</v>
      </c>
    </row>
    <row r="39" spans="2:21" s="550" customFormat="1" ht="14.65" customHeight="1" x14ac:dyDescent="0.3">
      <c r="B39" s="559">
        <v>2016</v>
      </c>
      <c r="C39" s="1093">
        <v>49578923</v>
      </c>
      <c r="D39" s="1093">
        <v>6741747267522.127</v>
      </c>
      <c r="E39" s="1092">
        <v>274249.21635584574</v>
      </c>
      <c r="J39" s="1388" t="s">
        <v>7</v>
      </c>
      <c r="K39" s="560" t="s">
        <v>293</v>
      </c>
      <c r="L39" s="560" t="s">
        <v>294</v>
      </c>
      <c r="M39" s="560" t="s">
        <v>15</v>
      </c>
      <c r="N39" s="556"/>
      <c r="O39" s="556"/>
      <c r="P39" s="556"/>
      <c r="Q39" s="556"/>
      <c r="R39" s="559">
        <v>2016</v>
      </c>
      <c r="S39" s="1093">
        <v>54806947</v>
      </c>
      <c r="T39" s="556">
        <v>12786133032654.855</v>
      </c>
      <c r="U39" s="1093">
        <v>233384.45857577302</v>
      </c>
    </row>
    <row r="40" spans="2:21" s="550" customFormat="1" ht="14.65" customHeight="1" x14ac:dyDescent="0.3">
      <c r="B40" s="554">
        <v>2017</v>
      </c>
      <c r="C40" s="1336">
        <v>51764204</v>
      </c>
      <c r="D40" s="1336">
        <v>6973422965426.1758</v>
      </c>
      <c r="E40" s="555">
        <v>283306.39853060839</v>
      </c>
      <c r="J40" s="1435"/>
      <c r="K40" s="485" t="s">
        <v>295</v>
      </c>
      <c r="L40" s="485" t="s">
        <v>296</v>
      </c>
      <c r="M40" s="485" t="s">
        <v>14</v>
      </c>
      <c r="N40" s="556"/>
      <c r="O40" s="556"/>
      <c r="P40" s="556"/>
      <c r="Q40" s="556"/>
      <c r="R40" s="554">
        <v>2017</v>
      </c>
      <c r="S40" s="558">
        <v>56681502</v>
      </c>
      <c r="T40" s="557">
        <v>12813001306682.252</v>
      </c>
      <c r="U40" s="558">
        <v>226130.70958465058</v>
      </c>
    </row>
    <row r="41" spans="2:21" s="550" customFormat="1" ht="14.65" customHeight="1" x14ac:dyDescent="0.3">
      <c r="B41" s="559">
        <v>2018</v>
      </c>
      <c r="C41" s="1093">
        <v>53673583</v>
      </c>
      <c r="D41" s="1093">
        <v>6988762267396.1523</v>
      </c>
      <c r="E41" s="1092">
        <v>275469.29192942323</v>
      </c>
      <c r="J41" s="1436" t="s">
        <v>5</v>
      </c>
      <c r="K41" s="1438">
        <v>17167958</v>
      </c>
      <c r="L41" s="1442" t="s">
        <v>10</v>
      </c>
      <c r="M41" s="1444" t="s">
        <v>10</v>
      </c>
      <c r="N41" s="556"/>
      <c r="O41" s="556"/>
      <c r="P41" s="556"/>
      <c r="Q41" s="556"/>
      <c r="R41" s="559">
        <v>2018</v>
      </c>
      <c r="S41" s="1093">
        <v>59211746</v>
      </c>
      <c r="T41" s="556">
        <v>13901105353286.131</v>
      </c>
      <c r="U41" s="1093">
        <v>234843.53118481085</v>
      </c>
    </row>
    <row r="42" spans="2:21" s="550" customFormat="1" ht="14.65" customHeight="1" x14ac:dyDescent="0.3">
      <c r="B42" s="554">
        <v>2019</v>
      </c>
      <c r="C42" s="1336">
        <v>51969659</v>
      </c>
      <c r="D42" s="1336">
        <v>7097721257869.4873</v>
      </c>
      <c r="E42" s="555">
        <v>299547.46880127257</v>
      </c>
      <c r="J42" s="1437"/>
      <c r="K42" s="1439"/>
      <c r="L42" s="1443"/>
      <c r="M42" s="1445"/>
      <c r="N42" s="556"/>
      <c r="O42" s="556"/>
      <c r="P42" s="556"/>
      <c r="Q42" s="556"/>
      <c r="R42" s="554">
        <v>2019</v>
      </c>
      <c r="S42" s="558">
        <v>51720305</v>
      </c>
      <c r="T42" s="557">
        <v>9893017583996.7363</v>
      </c>
      <c r="U42" s="558">
        <v>191279.18104884989</v>
      </c>
    </row>
    <row r="43" spans="2:21" s="550" customFormat="1" ht="14.65" customHeight="1" x14ac:dyDescent="0.3">
      <c r="B43" s="559">
        <v>2020</v>
      </c>
      <c r="C43" s="1093">
        <v>56971807</v>
      </c>
      <c r="D43" s="1093">
        <v>7266190208812.4355</v>
      </c>
      <c r="E43" s="1092">
        <v>281321.9434668594</v>
      </c>
      <c r="J43" s="561" t="s">
        <v>20</v>
      </c>
      <c r="K43" s="1336">
        <v>1995604</v>
      </c>
      <c r="L43" s="562">
        <v>429917499778.37891</v>
      </c>
      <c r="M43" s="1337">
        <v>215432.27001869053</v>
      </c>
      <c r="R43" s="559">
        <v>2020</v>
      </c>
      <c r="S43" s="1093">
        <v>54835095</v>
      </c>
      <c r="T43" s="556">
        <v>8834487626225.7305</v>
      </c>
      <c r="U43" s="1093">
        <v>161110.09976778066</v>
      </c>
    </row>
    <row r="44" spans="2:21" s="550" customFormat="1" ht="14.65" customHeight="1" x14ac:dyDescent="0.3">
      <c r="B44" s="554">
        <v>2021</v>
      </c>
      <c r="C44" s="1336">
        <v>58740243</v>
      </c>
      <c r="D44" s="1336">
        <v>6997186249247.124</v>
      </c>
      <c r="E44" s="555">
        <v>255013.15100459001</v>
      </c>
      <c r="J44" s="514" t="s">
        <v>297</v>
      </c>
      <c r="K44" s="235">
        <v>19163562</v>
      </c>
      <c r="L44" s="235">
        <v>429917499778.37891</v>
      </c>
      <c r="M44" s="477">
        <v>215432.27001869053</v>
      </c>
      <c r="R44" s="554">
        <v>2021</v>
      </c>
      <c r="S44" s="558">
        <v>55583999</v>
      </c>
      <c r="T44" s="557">
        <v>9409440662875.0254</v>
      </c>
      <c r="U44" s="558">
        <v>169283.26194873141</v>
      </c>
    </row>
    <row r="45" spans="2:21" s="550" customFormat="1" ht="14.65" customHeight="1" x14ac:dyDescent="0.3">
      <c r="B45" s="559">
        <v>2022</v>
      </c>
      <c r="C45" s="1093">
        <v>61012030</v>
      </c>
      <c r="D45" s="1093">
        <v>7051511373004.9219</v>
      </c>
      <c r="E45" s="1092">
        <v>242020.09808687985</v>
      </c>
      <c r="R45" s="559">
        <v>2022</v>
      </c>
      <c r="S45" s="1093">
        <v>57582373</v>
      </c>
      <c r="T45" s="556">
        <v>9276096429660.5645</v>
      </c>
      <c r="U45" s="1093">
        <v>161092.63905571526</v>
      </c>
    </row>
    <row r="46" spans="2:21" s="550" customFormat="1" ht="14.65" customHeight="1" x14ac:dyDescent="0.3">
      <c r="B46" s="554">
        <v>2023</v>
      </c>
      <c r="C46" s="1336">
        <v>62614862</v>
      </c>
      <c r="D46" s="1336">
        <v>7198631478505.1982</v>
      </c>
      <c r="E46" s="555">
        <v>237316.63980759715</v>
      </c>
      <c r="K46" s="961"/>
      <c r="L46" s="961"/>
      <c r="R46" s="554">
        <v>2023</v>
      </c>
      <c r="S46" s="558">
        <v>59273291</v>
      </c>
      <c r="T46" s="557">
        <v>10236382933963.258</v>
      </c>
      <c r="U46" s="558">
        <v>172698.06959028574</v>
      </c>
    </row>
    <row r="47" spans="2:21" s="550" customFormat="1" ht="14.65" customHeight="1" x14ac:dyDescent="0.3">
      <c r="B47" s="559">
        <v>2024</v>
      </c>
      <c r="C47" s="1093">
        <v>63615379</v>
      </c>
      <c r="D47" s="1093">
        <v>7331117631757.8613</v>
      </c>
      <c r="E47" s="1092">
        <v>240230.27498954802</v>
      </c>
      <c r="R47" s="559">
        <v>2024</v>
      </c>
      <c r="S47" s="1093">
        <v>61251855</v>
      </c>
      <c r="T47" s="556">
        <v>11131606948264.244</v>
      </c>
      <c r="U47" s="1093">
        <v>181735.01762949454</v>
      </c>
    </row>
    <row r="48" spans="2:21" s="550" customFormat="1" ht="14.65" customHeight="1" x14ac:dyDescent="0.3">
      <c r="B48" s="554">
        <v>2025</v>
      </c>
      <c r="C48" s="1336">
        <v>65092384</v>
      </c>
      <c r="D48" s="1336">
        <v>7361810601353.5859</v>
      </c>
      <c r="E48" s="555">
        <v>236813.15666849763</v>
      </c>
      <c r="R48" s="554">
        <v>2025</v>
      </c>
      <c r="S48" s="558">
        <v>62015775</v>
      </c>
      <c r="T48" s="557">
        <v>10222750507680.35</v>
      </c>
      <c r="U48" s="558">
        <v>164841.13127152485</v>
      </c>
    </row>
    <row r="49" spans="2:22" s="550" customFormat="1" ht="14.65" customHeight="1" x14ac:dyDescent="0.3">
      <c r="B49" s="563"/>
      <c r="C49" s="564"/>
      <c r="D49" s="564"/>
      <c r="E49" s="564"/>
      <c r="N49" s="551"/>
      <c r="O49" s="551"/>
      <c r="P49" s="551"/>
      <c r="Q49" s="551"/>
      <c r="R49" s="559"/>
      <c r="S49" s="564"/>
      <c r="T49" s="564"/>
      <c r="U49" s="564"/>
    </row>
    <row r="50" spans="2:22" s="550" customFormat="1" ht="14.65" customHeight="1" x14ac:dyDescent="0.3">
      <c r="B50" s="563"/>
      <c r="C50" s="564"/>
      <c r="D50" s="564"/>
      <c r="E50" s="564"/>
      <c r="N50" s="551"/>
      <c r="O50" s="551"/>
      <c r="P50" s="551"/>
      <c r="Q50" s="551"/>
      <c r="R50" s="559"/>
      <c r="S50" s="564"/>
      <c r="T50" s="564"/>
      <c r="U50" s="564"/>
    </row>
    <row r="51" spans="2:22" s="550" customFormat="1" ht="14.65" customHeight="1" x14ac:dyDescent="0.3">
      <c r="B51" s="1434" t="s">
        <v>12541</v>
      </c>
      <c r="C51" s="1434"/>
      <c r="D51" s="1434"/>
      <c r="E51" s="1434"/>
      <c r="N51" s="553"/>
      <c r="O51" s="553"/>
      <c r="P51" s="553"/>
      <c r="Q51" s="553"/>
      <c r="R51" s="1406" t="s">
        <v>12542</v>
      </c>
      <c r="S51" s="1406"/>
      <c r="T51" s="1406"/>
      <c r="U51" s="1406"/>
    </row>
    <row r="52" spans="2:22" s="550" customFormat="1" ht="14.65" customHeight="1" x14ac:dyDescent="0.3">
      <c r="B52" s="551"/>
      <c r="C52" s="551"/>
      <c r="D52" s="551"/>
      <c r="E52" s="551"/>
      <c r="N52" s="553"/>
      <c r="O52" s="553"/>
      <c r="P52" s="553"/>
      <c r="Q52" s="553"/>
      <c r="R52" s="551"/>
      <c r="S52" s="551"/>
      <c r="T52" s="551"/>
      <c r="U52" s="551"/>
    </row>
    <row r="53" spans="2:22" s="550" customFormat="1" ht="14.65" customHeight="1" x14ac:dyDescent="0.3">
      <c r="B53" s="1388" t="s">
        <v>7</v>
      </c>
      <c r="C53" s="560" t="s">
        <v>293</v>
      </c>
      <c r="D53" s="560" t="s">
        <v>294</v>
      </c>
      <c r="E53" s="560" t="s">
        <v>15</v>
      </c>
      <c r="J53" s="565"/>
      <c r="K53" s="566"/>
      <c r="L53" s="566"/>
      <c r="M53" s="567"/>
      <c r="N53" s="568"/>
      <c r="O53" s="568"/>
      <c r="P53" s="568"/>
      <c r="Q53" s="568"/>
      <c r="R53" s="1388" t="s">
        <v>298</v>
      </c>
      <c r="S53" s="560" t="s">
        <v>293</v>
      </c>
      <c r="T53" s="560" t="s">
        <v>294</v>
      </c>
      <c r="U53" s="560" t="s">
        <v>15</v>
      </c>
    </row>
    <row r="54" spans="2:22" s="550" customFormat="1" ht="14.65" customHeight="1" x14ac:dyDescent="0.3">
      <c r="B54" s="1435"/>
      <c r="C54" s="485" t="s">
        <v>295</v>
      </c>
      <c r="D54" s="485" t="s">
        <v>296</v>
      </c>
      <c r="E54" s="485" t="s">
        <v>14</v>
      </c>
      <c r="J54" s="559"/>
      <c r="K54" s="556"/>
      <c r="L54" s="556"/>
      <c r="M54" s="556"/>
      <c r="N54" s="568"/>
      <c r="O54" s="568"/>
      <c r="P54" s="568"/>
      <c r="Q54" s="568"/>
      <c r="R54" s="1435"/>
      <c r="S54" s="485" t="s">
        <v>295</v>
      </c>
      <c r="T54" s="485" t="s">
        <v>296</v>
      </c>
      <c r="U54" s="485" t="s">
        <v>14</v>
      </c>
    </row>
    <row r="55" spans="2:22" s="550" customFormat="1" ht="14.65" customHeight="1" x14ac:dyDescent="0.3">
      <c r="B55" s="1436" t="s">
        <v>5</v>
      </c>
      <c r="C55" s="1438">
        <v>22699023</v>
      </c>
      <c r="D55" s="1438">
        <v>5242830183571</v>
      </c>
      <c r="E55" s="1440">
        <v>230971.62303289442</v>
      </c>
      <c r="N55" s="569"/>
      <c r="O55" s="569"/>
      <c r="P55" s="569"/>
      <c r="Q55" s="569"/>
      <c r="R55" s="571" t="s">
        <v>37</v>
      </c>
      <c r="S55" s="573">
        <v>30351022</v>
      </c>
      <c r="T55" s="572">
        <v>1379727404145.7563</v>
      </c>
      <c r="U55" s="573">
        <v>45459.009721180271</v>
      </c>
    </row>
    <row r="56" spans="2:22" s="550" customFormat="1" ht="14.65" customHeight="1" x14ac:dyDescent="0.3">
      <c r="B56" s="1437"/>
      <c r="C56" s="1439"/>
      <c r="D56" s="1439"/>
      <c r="E56" s="1441"/>
      <c r="N56" s="569"/>
      <c r="O56" s="569"/>
      <c r="P56" s="569"/>
      <c r="Q56" s="569"/>
      <c r="R56" s="561" t="s">
        <v>38</v>
      </c>
      <c r="S56" s="576">
        <v>75</v>
      </c>
      <c r="T56" s="575">
        <v>4214502397460.5898</v>
      </c>
      <c r="U56" s="576">
        <v>56193365299.474533</v>
      </c>
    </row>
    <row r="57" spans="2:22" s="550" customFormat="1" ht="14.65" customHeight="1" x14ac:dyDescent="0.3">
      <c r="B57" s="570" t="s">
        <v>1</v>
      </c>
      <c r="C57" s="1336">
        <v>331525</v>
      </c>
      <c r="D57" s="1336">
        <v>97503799152.73999</v>
      </c>
      <c r="E57" s="1335">
        <v>294106.92754012515</v>
      </c>
      <c r="N57" s="569"/>
      <c r="O57" s="569"/>
      <c r="P57" s="569"/>
      <c r="Q57" s="569"/>
      <c r="R57" s="574" t="s">
        <v>39</v>
      </c>
      <c r="S57" s="573">
        <v>31664678</v>
      </c>
      <c r="T57" s="572">
        <v>4628520706074</v>
      </c>
      <c r="U57" s="573">
        <v>146172.99143461999</v>
      </c>
    </row>
    <row r="58" spans="2:22" s="550" customFormat="1" ht="14.65" customHeight="1" x14ac:dyDescent="0.3">
      <c r="B58" s="574" t="s">
        <v>21</v>
      </c>
      <c r="C58" s="1093">
        <v>8056247</v>
      </c>
      <c r="D58" s="1093">
        <v>2000018750118.8916</v>
      </c>
      <c r="E58" s="1334">
        <v>248256.88066898787</v>
      </c>
      <c r="N58" s="569"/>
      <c r="O58" s="569"/>
      <c r="P58" s="569"/>
      <c r="Q58" s="569"/>
      <c r="R58" s="279" t="s">
        <v>4</v>
      </c>
      <c r="S58" s="235">
        <v>62015775</v>
      </c>
      <c r="T58" s="439">
        <v>10222750507680.346</v>
      </c>
      <c r="U58" s="235">
        <v>164841.13127152479</v>
      </c>
    </row>
    <row r="59" spans="2:22" s="579" customFormat="1" ht="14.65" customHeight="1" x14ac:dyDescent="0.3">
      <c r="B59" s="570" t="s">
        <v>3</v>
      </c>
      <c r="C59" s="1336">
        <v>205</v>
      </c>
      <c r="D59" s="1336">
        <v>21457868510.954281</v>
      </c>
      <c r="E59" s="1335">
        <v>104672529.3217282</v>
      </c>
      <c r="F59" s="550"/>
      <c r="G59" s="550"/>
      <c r="H59" s="550"/>
      <c r="I59" s="550"/>
      <c r="J59" s="550"/>
      <c r="K59" s="550"/>
      <c r="L59" s="550"/>
      <c r="M59" s="550"/>
      <c r="N59" s="578"/>
      <c r="O59" s="578"/>
      <c r="P59" s="578"/>
      <c r="Q59" s="578"/>
      <c r="R59" s="569"/>
      <c r="S59" s="569"/>
      <c r="T59" s="569"/>
      <c r="U59" s="569"/>
      <c r="V59" s="578"/>
    </row>
    <row r="60" spans="2:22" s="550" customFormat="1" ht="14.65" customHeight="1" x14ac:dyDescent="0.3">
      <c r="B60" s="577" t="s">
        <v>9</v>
      </c>
      <c r="C60" s="1093">
        <v>34005384</v>
      </c>
      <c r="D60" s="1093" t="s">
        <v>10</v>
      </c>
      <c r="E60" s="1334" t="s">
        <v>10</v>
      </c>
      <c r="F60" s="579"/>
      <c r="G60" s="579"/>
      <c r="H60" s="579"/>
      <c r="I60" s="579"/>
      <c r="R60" s="569"/>
      <c r="S60" s="569"/>
      <c r="T60" s="569"/>
      <c r="U60" s="569"/>
    </row>
    <row r="61" spans="2:22" s="550" customFormat="1" ht="14.65" customHeight="1" x14ac:dyDescent="0.3">
      <c r="B61" s="514" t="s">
        <v>299</v>
      </c>
      <c r="C61" s="235">
        <v>65092384</v>
      </c>
      <c r="D61" s="235">
        <v>7361810601353.5859</v>
      </c>
      <c r="E61" s="1196">
        <v>236813.15666849763</v>
      </c>
      <c r="N61" s="580"/>
      <c r="O61" s="580"/>
      <c r="P61" s="580"/>
      <c r="Q61" s="580"/>
      <c r="R61" s="578"/>
      <c r="S61" s="578"/>
      <c r="T61" s="578"/>
      <c r="U61" s="578"/>
    </row>
    <row r="62" spans="2:22" s="550" customFormat="1" ht="14.65" customHeight="1" x14ac:dyDescent="0.3">
      <c r="B62" s="563"/>
      <c r="C62" s="580"/>
      <c r="D62" s="580"/>
      <c r="E62" s="581"/>
      <c r="R62" s="584"/>
      <c r="S62" s="583"/>
      <c r="T62" s="583"/>
      <c r="U62" s="585"/>
    </row>
    <row r="63" spans="2:22" s="550" customFormat="1" ht="14.65" customHeight="1" x14ac:dyDescent="0.3">
      <c r="B63" s="582"/>
      <c r="C63" s="583"/>
      <c r="D63" s="583"/>
      <c r="E63" s="580"/>
    </row>
    <row r="64" spans="2:22" s="550" customFormat="1" ht="14.65" customHeight="1" x14ac:dyDescent="0.3">
      <c r="R64" s="587"/>
    </row>
    <row r="65" spans="2:17" s="550" customFormat="1" ht="14.65" customHeight="1" x14ac:dyDescent="0.3">
      <c r="B65" s="586"/>
      <c r="C65" s="441"/>
      <c r="D65" s="441"/>
    </row>
    <row r="66" spans="2:17" s="550" customFormat="1" ht="14.65" customHeight="1" x14ac:dyDescent="0.3">
      <c r="B66" s="586"/>
      <c r="C66" s="441"/>
      <c r="D66" s="441"/>
      <c r="J66" s="579"/>
      <c r="K66" s="579"/>
      <c r="L66" s="579"/>
      <c r="M66" s="579"/>
    </row>
    <row r="67" spans="2:17" s="550" customFormat="1" ht="14.65" customHeight="1" x14ac:dyDescent="0.3">
      <c r="L67" s="568"/>
    </row>
    <row r="68" spans="2:17" s="550" customFormat="1" ht="14.65" customHeight="1" x14ac:dyDescent="0.3">
      <c r="J68" s="582"/>
      <c r="K68" s="583"/>
      <c r="L68" s="583"/>
      <c r="M68" s="580"/>
    </row>
    <row r="69" spans="2:17" s="550" customFormat="1" ht="14.65" customHeight="1" x14ac:dyDescent="0.3"/>
    <row r="70" spans="2:17" s="550" customFormat="1" ht="14.65" customHeight="1" x14ac:dyDescent="0.3"/>
    <row r="71" spans="2:17" s="550" customFormat="1" ht="14.65" customHeight="1" x14ac:dyDescent="0.3">
      <c r="J71" s="586"/>
      <c r="K71" s="588"/>
      <c r="L71" s="588"/>
    </row>
    <row r="72" spans="2:17" s="550" customFormat="1" ht="14.65" customHeight="1" x14ac:dyDescent="0.3">
      <c r="J72" s="586"/>
      <c r="K72" s="568"/>
      <c r="L72" s="568"/>
    </row>
    <row r="73" spans="2:17" s="550" customFormat="1" ht="14.65" customHeight="1" x14ac:dyDescent="0.3">
      <c r="N73" s="579"/>
      <c r="O73" s="579"/>
      <c r="P73" s="579"/>
      <c r="Q73" s="579"/>
    </row>
    <row r="74" spans="2:17" s="550" customFormat="1" ht="14.65" customHeight="1" x14ac:dyDescent="0.3"/>
    <row r="75" spans="2:17" s="550" customFormat="1" ht="14.65" customHeight="1" x14ac:dyDescent="0.3"/>
    <row r="76" spans="2:17" s="550" customFormat="1" ht="14.65" customHeight="1" x14ac:dyDescent="0.3"/>
    <row r="77" spans="2:17" s="550" customFormat="1" ht="14.65" customHeight="1" x14ac:dyDescent="0.3"/>
    <row r="78" spans="2:17" s="550" customFormat="1" ht="14.65" customHeight="1" x14ac:dyDescent="0.3"/>
    <row r="79" spans="2:17" s="550" customFormat="1" ht="14.65" customHeight="1" x14ac:dyDescent="0.3"/>
    <row r="80" spans="2:17" s="550" customFormat="1" ht="14.65" customHeight="1" x14ac:dyDescent="0.3">
      <c r="J80" s="579"/>
      <c r="K80" s="579"/>
      <c r="L80" s="579"/>
      <c r="M80" s="579"/>
    </row>
    <row r="81" s="550" customFormat="1" ht="14.65" customHeight="1" x14ac:dyDescent="0.3"/>
    <row r="82" s="550" customFormat="1" ht="14.65" customHeight="1" x14ac:dyDescent="0.3"/>
    <row r="83" s="550" customFormat="1" ht="14.65" customHeight="1" x14ac:dyDescent="0.3"/>
    <row r="84" s="550" customFormat="1" ht="14.65" customHeight="1" x14ac:dyDescent="0.3"/>
    <row r="85" s="550" customFormat="1" ht="14.65" customHeight="1" x14ac:dyDescent="0.3"/>
    <row r="86" s="550" customFormat="1" ht="14.65" customHeight="1" x14ac:dyDescent="0.3"/>
    <row r="87" s="550" customFormat="1" ht="14.65" customHeight="1" x14ac:dyDescent="0.3"/>
    <row r="88" s="550" customFormat="1" ht="14.65" customHeight="1" x14ac:dyDescent="0.3"/>
    <row r="89" s="550" customFormat="1" ht="14.65" customHeight="1" x14ac:dyDescent="0.3"/>
    <row r="90" s="550" customFormat="1" ht="14.65" customHeight="1" x14ac:dyDescent="0.3"/>
    <row r="91" s="550" customFormat="1" ht="14.65" customHeight="1" x14ac:dyDescent="0.3"/>
    <row r="92" s="550" customFormat="1" ht="14.65" customHeight="1" x14ac:dyDescent="0.3"/>
    <row r="93" s="550" customFormat="1" ht="14.65" customHeight="1" x14ac:dyDescent="0.3"/>
    <row r="94" s="550" customFormat="1" ht="14.65" customHeight="1" x14ac:dyDescent="0.3"/>
    <row r="95" s="550" customFormat="1" ht="14.65" customHeight="1" x14ac:dyDescent="0.3"/>
    <row r="96" s="550" customFormat="1" ht="14.65" customHeight="1" x14ac:dyDescent="0.3"/>
    <row r="97" s="550" customFormat="1" ht="14.65" customHeight="1" x14ac:dyDescent="0.3"/>
    <row r="98" s="550" customFormat="1" ht="14.65" customHeight="1" x14ac:dyDescent="0.3"/>
    <row r="99" s="550" customFormat="1" ht="14.65" customHeight="1" x14ac:dyDescent="0.3"/>
    <row r="100" s="550" customFormat="1" ht="14.65" customHeight="1" x14ac:dyDescent="0.3"/>
    <row r="101" s="550" customFormat="1" ht="14.65" customHeight="1" x14ac:dyDescent="0.3"/>
    <row r="102" s="550" customFormat="1" ht="14.65" customHeight="1" x14ac:dyDescent="0.3"/>
    <row r="103" s="550" customFormat="1" ht="14.65" customHeight="1" x14ac:dyDescent="0.3"/>
    <row r="104" s="550" customFormat="1" ht="14.65" customHeight="1" x14ac:dyDescent="0.3"/>
    <row r="105" s="550" customFormat="1" ht="14.65" customHeight="1" x14ac:dyDescent="0.3"/>
    <row r="106" s="550" customFormat="1" ht="14.65" customHeight="1" x14ac:dyDescent="0.3"/>
    <row r="107" s="550" customFormat="1" ht="14.65" customHeight="1" x14ac:dyDescent="0.3"/>
    <row r="108" s="550" customFormat="1" ht="14.65" customHeight="1" x14ac:dyDescent="0.3"/>
    <row r="109" s="550" customFormat="1" ht="14.65" customHeight="1" x14ac:dyDescent="0.3"/>
    <row r="110" s="550" customFormat="1" ht="14.65" customHeight="1" x14ac:dyDescent="0.3"/>
    <row r="111" s="550" customFormat="1" ht="14.65" customHeight="1" x14ac:dyDescent="0.3"/>
    <row r="112" s="550" customFormat="1" ht="14.65" customHeight="1" x14ac:dyDescent="0.3"/>
    <row r="113" s="550" customFormat="1" ht="14.65" customHeight="1" x14ac:dyDescent="0.3"/>
    <row r="114" s="550" customFormat="1" ht="14.65" customHeight="1" x14ac:dyDescent="0.3"/>
    <row r="115" s="550" customFormat="1" ht="14.65" customHeight="1" x14ac:dyDescent="0.3"/>
    <row r="116" s="550" customFormat="1" ht="14.65" customHeight="1" x14ac:dyDescent="0.3"/>
    <row r="117" s="550" customFormat="1" ht="14.65" customHeight="1" x14ac:dyDescent="0.3"/>
    <row r="118" s="550" customFormat="1" ht="14.65" customHeight="1" x14ac:dyDescent="0.3"/>
    <row r="119" s="550" customFormat="1" ht="14.65" customHeight="1" x14ac:dyDescent="0.3"/>
    <row r="120" s="550" customFormat="1" ht="14.65" customHeight="1" x14ac:dyDescent="0.3"/>
    <row r="121" s="550" customFormat="1" ht="14.65" customHeight="1" x14ac:dyDescent="0.3"/>
    <row r="122" s="550" customFormat="1" ht="14.65" customHeight="1" x14ac:dyDescent="0.3"/>
    <row r="123" s="550" customFormat="1" ht="14.65" customHeight="1" x14ac:dyDescent="0.3"/>
    <row r="124" s="550" customFormat="1" ht="14.65" customHeight="1" x14ac:dyDescent="0.3"/>
    <row r="125" s="550" customFormat="1" ht="14.65" customHeight="1" x14ac:dyDescent="0.3"/>
    <row r="126" s="550" customFormat="1" ht="14.65" customHeight="1" x14ac:dyDescent="0.3"/>
    <row r="127" s="550" customFormat="1" ht="14.65" customHeight="1" x14ac:dyDescent="0.3"/>
    <row r="128" s="550" customFormat="1" ht="14.65" customHeight="1" x14ac:dyDescent="0.3"/>
    <row r="129" s="550" customFormat="1" ht="14.65" customHeight="1" x14ac:dyDescent="0.3"/>
    <row r="130" s="550" customFormat="1" ht="14.65" customHeight="1" x14ac:dyDescent="0.3"/>
    <row r="131" s="550" customFormat="1" ht="14.65" customHeight="1" x14ac:dyDescent="0.3"/>
    <row r="132" s="550" customFormat="1" ht="14.65" customHeight="1" x14ac:dyDescent="0.3"/>
    <row r="133" s="550" customFormat="1" ht="14.65" customHeight="1" x14ac:dyDescent="0.3"/>
    <row r="134" s="550" customFormat="1" ht="14.65" customHeight="1" x14ac:dyDescent="0.3"/>
    <row r="135" s="550" customFormat="1" ht="14.65" customHeight="1" x14ac:dyDescent="0.3"/>
    <row r="136" s="550" customFormat="1" ht="14.65" customHeight="1" x14ac:dyDescent="0.3"/>
    <row r="137" s="550" customFormat="1" ht="14.65" customHeight="1" x14ac:dyDescent="0.3"/>
    <row r="138" s="550" customFormat="1" ht="14.65" customHeight="1" x14ac:dyDescent="0.3"/>
    <row r="139" s="550" customFormat="1" ht="14.65" customHeight="1" x14ac:dyDescent="0.3"/>
    <row r="140" s="550" customFormat="1" ht="14.65" customHeight="1" x14ac:dyDescent="0.3"/>
    <row r="141" s="550" customFormat="1" ht="14.65" customHeight="1" x14ac:dyDescent="0.3"/>
    <row r="142" s="550" customFormat="1" ht="14.65" customHeight="1" x14ac:dyDescent="0.3"/>
    <row r="143" s="550" customFormat="1" ht="14.65" customHeight="1" x14ac:dyDescent="0.3"/>
    <row r="144" s="550" customFormat="1" ht="14.65" customHeight="1" x14ac:dyDescent="0.3"/>
    <row r="145" s="550" customFormat="1" ht="14.65" customHeight="1" x14ac:dyDescent="0.3"/>
    <row r="146" s="550" customFormat="1" ht="14.65" customHeight="1" x14ac:dyDescent="0.3"/>
    <row r="147" s="550" customFormat="1" ht="14.65" customHeight="1" x14ac:dyDescent="0.3"/>
    <row r="148" s="550" customFormat="1" ht="14.65" customHeight="1" x14ac:dyDescent="0.3"/>
    <row r="149" s="550" customFormat="1" ht="14.65" customHeight="1" x14ac:dyDescent="0.3"/>
    <row r="150" s="550" customFormat="1" ht="14.65" customHeight="1" x14ac:dyDescent="0.3"/>
    <row r="151" s="550" customFormat="1" ht="14.65" customHeight="1" x14ac:dyDescent="0.3"/>
    <row r="152" s="550" customFormat="1" ht="14.65" customHeight="1" x14ac:dyDescent="0.3"/>
    <row r="153" s="550" customFormat="1" ht="14.65" customHeight="1" x14ac:dyDescent="0.3"/>
    <row r="154" s="550" customFormat="1" ht="14.65" customHeight="1" x14ac:dyDescent="0.3"/>
    <row r="155" s="550" customFormat="1" ht="14.65" customHeight="1" x14ac:dyDescent="0.3"/>
    <row r="156" s="550" customFormat="1" ht="14.65" customHeight="1" x14ac:dyDescent="0.3"/>
    <row r="157" s="550" customFormat="1" ht="14.65" customHeight="1" x14ac:dyDescent="0.3"/>
    <row r="158" s="550" customFormat="1" ht="14.65" customHeight="1" x14ac:dyDescent="0.3"/>
    <row r="159" s="550" customFormat="1" ht="14.65" customHeight="1" x14ac:dyDescent="0.3"/>
    <row r="160" s="550" customFormat="1" ht="14.65" customHeight="1" x14ac:dyDescent="0.3"/>
    <row r="161" s="550" customFormat="1" ht="14.65" customHeight="1" x14ac:dyDescent="0.3"/>
    <row r="162" s="550" customFormat="1" ht="14.65" customHeight="1" x14ac:dyDescent="0.3"/>
    <row r="163" s="550" customFormat="1" ht="14.65" customHeight="1" x14ac:dyDescent="0.3"/>
    <row r="164" s="550" customFormat="1" ht="14.65" customHeight="1" x14ac:dyDescent="0.3"/>
    <row r="165" s="550" customFormat="1" ht="14.65" customHeight="1" x14ac:dyDescent="0.3"/>
    <row r="166" s="550" customFormat="1" ht="14.65" customHeight="1" x14ac:dyDescent="0.3"/>
    <row r="167" s="550" customFormat="1" ht="14.65" customHeight="1" x14ac:dyDescent="0.3"/>
    <row r="168" s="550" customFormat="1" ht="14.65" customHeight="1" x14ac:dyDescent="0.3"/>
    <row r="169" s="550" customFormat="1" ht="14.65" customHeight="1" x14ac:dyDescent="0.3"/>
    <row r="170" s="550" customFormat="1" ht="14.65" customHeight="1" x14ac:dyDescent="0.3"/>
    <row r="171" s="550" customFormat="1" ht="14.65" customHeight="1" x14ac:dyDescent="0.3"/>
    <row r="172" s="550" customFormat="1" ht="14.65" customHeight="1" x14ac:dyDescent="0.3"/>
    <row r="173" s="550" customFormat="1" ht="14.65" customHeight="1" x14ac:dyDescent="0.3"/>
    <row r="174" s="550" customFormat="1" ht="14.65" customHeight="1" x14ac:dyDescent="0.3"/>
    <row r="175" s="550" customFormat="1" ht="14.65" customHeight="1" x14ac:dyDescent="0.3"/>
    <row r="176" s="550" customFormat="1" ht="14.65" customHeight="1" x14ac:dyDescent="0.3"/>
    <row r="177" s="550" customFormat="1" ht="14.65" customHeight="1" x14ac:dyDescent="0.3"/>
    <row r="178" s="550" customFormat="1" ht="14.65" customHeight="1" x14ac:dyDescent="0.3"/>
    <row r="179" s="550" customFormat="1" ht="14.65" customHeight="1" x14ac:dyDescent="0.3"/>
    <row r="180" s="550" customFormat="1" ht="14.65" customHeight="1" x14ac:dyDescent="0.3"/>
    <row r="181" s="550" customFormat="1" ht="14.65" customHeight="1" x14ac:dyDescent="0.3"/>
    <row r="182" s="550" customFormat="1" ht="14.65" customHeight="1" x14ac:dyDescent="0.3"/>
    <row r="183" s="550" customFormat="1" ht="14.65" customHeight="1" x14ac:dyDescent="0.3"/>
    <row r="184" s="550" customFormat="1" ht="14.65" customHeight="1" x14ac:dyDescent="0.3"/>
    <row r="185" s="550" customFormat="1" ht="14.65" customHeight="1" x14ac:dyDescent="0.3"/>
    <row r="186" s="550" customFormat="1" ht="14.65" customHeight="1" x14ac:dyDescent="0.3"/>
    <row r="187" s="550" customFormat="1" ht="14.65" customHeight="1" x14ac:dyDescent="0.3"/>
    <row r="188" s="550" customFormat="1" ht="14.65" customHeight="1" x14ac:dyDescent="0.3"/>
    <row r="189" s="550" customFormat="1" ht="14.65" customHeight="1" x14ac:dyDescent="0.3"/>
    <row r="190" s="550" customFormat="1" ht="14.65" customHeight="1" x14ac:dyDescent="0.3"/>
    <row r="191" s="550" customFormat="1" ht="14.65" customHeight="1" x14ac:dyDescent="0.3"/>
    <row r="192" s="550" customFormat="1" ht="14.65" customHeight="1" x14ac:dyDescent="0.3"/>
    <row r="193" s="550" customFormat="1" ht="14.65" customHeight="1" x14ac:dyDescent="0.3"/>
    <row r="194" s="550" customFormat="1" ht="14.65" customHeight="1" x14ac:dyDescent="0.3"/>
    <row r="195" s="550" customFormat="1" ht="14.65" customHeight="1" x14ac:dyDescent="0.3"/>
    <row r="196" s="550" customFormat="1" ht="14.65" customHeight="1" x14ac:dyDescent="0.3"/>
    <row r="197" s="550" customFormat="1" ht="14.65" customHeight="1" x14ac:dyDescent="0.3"/>
    <row r="198" s="550" customFormat="1" ht="14.65" customHeight="1" x14ac:dyDescent="0.3"/>
    <row r="199" s="550" customFormat="1" ht="14.65" customHeight="1" x14ac:dyDescent="0.3"/>
    <row r="200" s="550" customFormat="1" ht="14.65" customHeight="1" x14ac:dyDescent="0.3"/>
    <row r="201" s="550" customFormat="1" ht="14.65" customHeight="1" x14ac:dyDescent="0.3"/>
    <row r="202" s="550" customFormat="1" ht="14.65" customHeight="1" x14ac:dyDescent="0.3"/>
    <row r="203" s="550" customFormat="1" ht="14.65" customHeight="1" x14ac:dyDescent="0.3"/>
    <row r="204" s="550" customFormat="1" ht="14.65" customHeight="1" x14ac:dyDescent="0.3"/>
    <row r="205" s="550" customFormat="1" ht="14.65" customHeight="1" x14ac:dyDescent="0.3"/>
    <row r="206" s="550" customFormat="1" ht="14.65" customHeight="1" x14ac:dyDescent="0.3"/>
    <row r="207" s="550" customFormat="1" ht="14.65" customHeight="1" x14ac:dyDescent="0.3"/>
    <row r="208" s="550" customFormat="1" ht="14.65" customHeight="1" x14ac:dyDescent="0.3"/>
    <row r="209" s="550" customFormat="1" ht="14.65" customHeight="1" x14ac:dyDescent="0.3"/>
    <row r="210" s="550" customFormat="1" ht="14.65" customHeight="1" x14ac:dyDescent="0.3"/>
    <row r="211" s="550" customFormat="1" ht="14.65" customHeight="1" x14ac:dyDescent="0.3"/>
    <row r="212" s="550" customFormat="1" ht="14.65" customHeight="1" x14ac:dyDescent="0.3"/>
    <row r="213" s="550" customFormat="1" ht="14.65" customHeight="1" x14ac:dyDescent="0.3"/>
    <row r="214" s="550" customFormat="1" ht="14.65" customHeight="1" x14ac:dyDescent="0.3"/>
    <row r="215" s="550" customFormat="1" ht="14.65" customHeight="1" x14ac:dyDescent="0.3"/>
    <row r="216" s="550" customFormat="1" ht="14.65" customHeight="1" x14ac:dyDescent="0.3"/>
    <row r="217" s="550" customFormat="1" ht="14.65" customHeight="1" x14ac:dyDescent="0.3"/>
    <row r="218" s="550" customFormat="1" ht="14.65" customHeight="1" x14ac:dyDescent="0.3"/>
    <row r="219" s="550" customFormat="1" ht="14.65" customHeight="1" x14ac:dyDescent="0.3"/>
    <row r="220" s="550" customFormat="1" ht="14.65" customHeight="1" x14ac:dyDescent="0.3"/>
    <row r="221" s="550" customFormat="1" ht="14.65" customHeight="1" x14ac:dyDescent="0.3"/>
    <row r="222" s="550" customFormat="1" ht="14.65" customHeight="1" x14ac:dyDescent="0.3"/>
    <row r="223" s="550" customFormat="1" ht="14.65" customHeight="1" x14ac:dyDescent="0.3"/>
    <row r="224" s="550" customFormat="1" ht="14.65" customHeight="1" x14ac:dyDescent="0.3"/>
    <row r="225" s="550" customFormat="1" ht="14.65" customHeight="1" x14ac:dyDescent="0.3"/>
    <row r="226" s="550" customFormat="1" ht="14.65" customHeight="1" x14ac:dyDescent="0.3"/>
    <row r="227" s="550" customFormat="1" ht="14.65" customHeight="1" x14ac:dyDescent="0.3"/>
    <row r="228" s="550" customFormat="1" ht="14.65" customHeight="1" x14ac:dyDescent="0.3"/>
    <row r="229" s="550" customFormat="1" ht="14.65" customHeight="1" x14ac:dyDescent="0.3"/>
    <row r="230" s="550" customFormat="1" ht="14.65" customHeight="1" x14ac:dyDescent="0.3"/>
    <row r="231" s="550" customFormat="1" ht="14.65" customHeight="1" x14ac:dyDescent="0.3"/>
    <row r="232" s="550" customFormat="1" ht="14.65" customHeight="1" x14ac:dyDescent="0.3"/>
    <row r="233" s="550" customFormat="1" ht="14.65" customHeight="1" x14ac:dyDescent="0.3"/>
    <row r="234" s="550" customFormat="1" ht="14.65" customHeight="1" x14ac:dyDescent="0.3"/>
    <row r="235" s="550" customFormat="1" ht="14.65" customHeight="1" x14ac:dyDescent="0.3"/>
    <row r="236" s="550" customFormat="1" ht="14.65" customHeight="1" x14ac:dyDescent="0.3"/>
    <row r="237" s="550" customFormat="1" ht="14.65" customHeight="1" x14ac:dyDescent="0.3"/>
    <row r="238" s="550" customFormat="1" ht="14.65" customHeight="1" x14ac:dyDescent="0.3"/>
    <row r="239" s="550" customFormat="1" ht="14.65" customHeight="1" x14ac:dyDescent="0.3"/>
    <row r="240" s="550" customFormat="1" ht="14.65" customHeight="1" x14ac:dyDescent="0.3"/>
    <row r="241" s="550" customFormat="1" ht="14.65" customHeight="1" x14ac:dyDescent="0.3"/>
    <row r="242" s="550" customFormat="1" ht="14.65" customHeight="1" x14ac:dyDescent="0.3"/>
    <row r="243" s="550" customFormat="1" ht="14.65" customHeight="1" x14ac:dyDescent="0.3"/>
    <row r="244" s="550" customFormat="1" ht="14.65" customHeight="1" x14ac:dyDescent="0.3"/>
    <row r="245" s="550" customFormat="1" ht="14.65" customHeight="1" x14ac:dyDescent="0.3"/>
    <row r="246" s="550" customFormat="1" ht="14.65" customHeight="1" x14ac:dyDescent="0.3"/>
    <row r="247" s="550" customFormat="1" ht="14.65" customHeight="1" x14ac:dyDescent="0.3"/>
    <row r="248" s="550" customFormat="1" ht="14.65" customHeight="1" x14ac:dyDescent="0.3"/>
    <row r="249" s="550" customFormat="1" ht="14.65" customHeight="1" x14ac:dyDescent="0.3"/>
    <row r="250" s="550" customFormat="1" ht="14.65" customHeight="1" x14ac:dyDescent="0.3"/>
    <row r="251" s="550" customFormat="1" ht="14.65" customHeight="1" x14ac:dyDescent="0.3"/>
    <row r="252" s="550" customFormat="1" ht="14.65" customHeight="1" x14ac:dyDescent="0.3"/>
    <row r="253" s="550" customFormat="1" ht="14.65" customHeight="1" x14ac:dyDescent="0.3"/>
    <row r="254" s="550" customFormat="1" ht="14.65" customHeight="1" x14ac:dyDescent="0.3"/>
    <row r="255" s="550" customFormat="1" ht="14.65" customHeight="1" x14ac:dyDescent="0.3"/>
    <row r="256" s="550" customFormat="1" ht="14.65" customHeight="1" x14ac:dyDescent="0.3"/>
    <row r="257" spans="2:21" s="550" customFormat="1" ht="14.65" customHeight="1" x14ac:dyDescent="0.3"/>
    <row r="258" spans="2:21" s="550" customFormat="1" ht="14.65" customHeight="1" x14ac:dyDescent="0.3"/>
    <row r="259" spans="2:21" s="550" customFormat="1" ht="14.65" customHeight="1" x14ac:dyDescent="0.3"/>
    <row r="260" spans="2:21" s="550" customFormat="1" ht="14.65" customHeight="1" x14ac:dyDescent="0.3"/>
    <row r="261" spans="2:21" s="550" customFormat="1" ht="14.65" customHeight="1" x14ac:dyDescent="0.3"/>
    <row r="262" spans="2:21" s="550" customFormat="1" ht="14.65" customHeight="1" x14ac:dyDescent="0.3"/>
    <row r="263" spans="2:21" s="550" customFormat="1" ht="14.65" customHeight="1" x14ac:dyDescent="0.3"/>
    <row r="264" spans="2:21" s="550" customFormat="1" ht="14.65" customHeight="1" x14ac:dyDescent="0.3"/>
    <row r="265" spans="2:21" s="550" customFormat="1" ht="14.65" customHeight="1" x14ac:dyDescent="0.3"/>
    <row r="266" spans="2:21" s="550" customFormat="1" ht="14.65" customHeight="1" x14ac:dyDescent="0.3"/>
    <row r="267" spans="2:21" ht="14.65" customHeight="1" x14ac:dyDescent="0.3">
      <c r="B267" s="550"/>
      <c r="C267" s="550"/>
      <c r="D267" s="550"/>
      <c r="E267" s="550"/>
      <c r="J267" s="550"/>
      <c r="K267" s="550"/>
      <c r="L267" s="550"/>
      <c r="M267" s="550"/>
      <c r="N267" s="550"/>
      <c r="O267" s="550"/>
      <c r="P267" s="550"/>
      <c r="Q267" s="550"/>
      <c r="R267" s="550"/>
      <c r="S267" s="550"/>
      <c r="T267" s="550"/>
      <c r="U267" s="550"/>
    </row>
    <row r="268" spans="2:21" ht="14.65" customHeight="1" x14ac:dyDescent="0.3">
      <c r="B268" s="550"/>
      <c r="C268" s="550"/>
      <c r="D268" s="550"/>
      <c r="E268" s="550"/>
      <c r="J268" s="550"/>
      <c r="K268" s="550"/>
      <c r="L268" s="550"/>
      <c r="M268" s="550"/>
      <c r="N268" s="550"/>
      <c r="O268" s="550"/>
      <c r="P268" s="550"/>
      <c r="Q268" s="550"/>
      <c r="R268" s="550"/>
      <c r="S268" s="550"/>
      <c r="T268" s="550"/>
      <c r="U268" s="550"/>
    </row>
    <row r="269" spans="2:21" ht="14.65" customHeight="1" x14ac:dyDescent="0.3">
      <c r="J269" s="550"/>
      <c r="K269" s="550"/>
      <c r="L269" s="550"/>
      <c r="M269" s="550"/>
      <c r="N269" s="550"/>
      <c r="O269" s="550"/>
      <c r="P269" s="550"/>
      <c r="Q269" s="550"/>
    </row>
    <row r="270" spans="2:21" ht="14.65" customHeight="1" x14ac:dyDescent="0.3">
      <c r="J270" s="550"/>
      <c r="K270" s="550"/>
      <c r="L270" s="550"/>
      <c r="M270" s="550"/>
      <c r="N270" s="550"/>
      <c r="O270" s="550"/>
      <c r="P270" s="550"/>
      <c r="Q270" s="550"/>
    </row>
    <row r="271" spans="2:21" ht="14.65" customHeight="1" x14ac:dyDescent="0.3">
      <c r="J271" s="550"/>
      <c r="K271" s="550"/>
      <c r="L271" s="550"/>
      <c r="M271" s="550"/>
      <c r="N271" s="550"/>
      <c r="O271" s="550"/>
      <c r="P271" s="550"/>
      <c r="Q271" s="550"/>
    </row>
    <row r="272" spans="2:21" ht="14.65" customHeight="1" x14ac:dyDescent="0.3">
      <c r="J272" s="550"/>
      <c r="K272" s="550"/>
      <c r="L272" s="550"/>
      <c r="M272" s="550"/>
      <c r="N272" s="550"/>
      <c r="O272" s="550"/>
      <c r="P272" s="550"/>
      <c r="Q272" s="550"/>
    </row>
    <row r="273" spans="10:17" ht="14.65" customHeight="1" x14ac:dyDescent="0.3">
      <c r="J273" s="550"/>
      <c r="K273" s="550"/>
      <c r="L273" s="550"/>
      <c r="M273" s="550"/>
      <c r="N273" s="550"/>
      <c r="O273" s="550"/>
      <c r="P273" s="550"/>
      <c r="Q273" s="550"/>
    </row>
    <row r="274" spans="10:17" ht="14.65" customHeight="1" x14ac:dyDescent="0.3">
      <c r="J274" s="550"/>
      <c r="K274" s="550"/>
      <c r="L274" s="550"/>
      <c r="M274" s="550"/>
      <c r="N274" s="550"/>
      <c r="O274" s="550"/>
      <c r="P274" s="550"/>
      <c r="Q274" s="550"/>
    </row>
    <row r="275" spans="10:17" ht="14.65" customHeight="1" x14ac:dyDescent="0.3">
      <c r="J275" s="550"/>
      <c r="K275" s="550"/>
      <c r="L275" s="550"/>
      <c r="M275" s="550"/>
      <c r="N275" s="550"/>
      <c r="O275" s="550"/>
      <c r="P275" s="550"/>
      <c r="Q275" s="550"/>
    </row>
    <row r="276" spans="10:17" ht="14.65" customHeight="1" x14ac:dyDescent="0.3">
      <c r="J276" s="550"/>
      <c r="K276" s="550"/>
      <c r="L276" s="550"/>
      <c r="M276" s="550"/>
      <c r="N276" s="550"/>
      <c r="O276" s="550"/>
      <c r="P276" s="550"/>
      <c r="Q276" s="550"/>
    </row>
    <row r="277" spans="10:17" ht="14.65" customHeight="1" x14ac:dyDescent="0.3">
      <c r="J277" s="550"/>
      <c r="K277" s="550"/>
      <c r="L277" s="550"/>
      <c r="M277" s="550"/>
      <c r="N277" s="550"/>
      <c r="O277" s="550"/>
      <c r="P277" s="550"/>
      <c r="Q277" s="550"/>
    </row>
    <row r="278" spans="10:17" ht="14.65" customHeight="1" x14ac:dyDescent="0.3">
      <c r="J278" s="550"/>
      <c r="K278" s="550"/>
      <c r="L278" s="550"/>
      <c r="M278" s="550"/>
      <c r="N278" s="550"/>
      <c r="O278" s="550"/>
      <c r="P278" s="550"/>
      <c r="Q278" s="550"/>
    </row>
    <row r="279" spans="10:17" ht="14.65" customHeight="1" x14ac:dyDescent="0.3">
      <c r="J279" s="550"/>
      <c r="K279" s="550"/>
      <c r="L279" s="550"/>
      <c r="M279" s="550"/>
      <c r="N279" s="550"/>
      <c r="O279" s="550"/>
      <c r="P279" s="550"/>
      <c r="Q279" s="550"/>
    </row>
    <row r="280" spans="10:17" ht="14.65" customHeight="1" x14ac:dyDescent="0.3">
      <c r="J280" s="550"/>
      <c r="K280" s="550"/>
      <c r="L280" s="550"/>
      <c r="M280" s="550"/>
      <c r="N280" s="550"/>
      <c r="O280" s="550"/>
      <c r="P280" s="550"/>
      <c r="Q280" s="550"/>
    </row>
    <row r="281" spans="10:17" ht="14.65" customHeight="1" x14ac:dyDescent="0.3">
      <c r="J281" s="550"/>
      <c r="K281" s="550"/>
      <c r="L281" s="550"/>
      <c r="M281" s="550"/>
      <c r="N281" s="550"/>
      <c r="O281" s="550"/>
      <c r="P281" s="550"/>
      <c r="Q281" s="550"/>
    </row>
    <row r="282" spans="10:17" ht="14.65" customHeight="1" x14ac:dyDescent="0.3">
      <c r="J282" s="550"/>
      <c r="K282" s="550"/>
      <c r="L282" s="550"/>
      <c r="M282" s="550"/>
    </row>
    <row r="283" spans="10:17" ht="14.65" customHeight="1" x14ac:dyDescent="0.3">
      <c r="J283" s="550"/>
      <c r="K283" s="550"/>
      <c r="L283" s="550"/>
      <c r="M283" s="550"/>
    </row>
    <row r="284" spans="10:17" ht="14.65" customHeight="1" x14ac:dyDescent="0.3">
      <c r="J284" s="550"/>
      <c r="K284" s="550"/>
      <c r="L284" s="550"/>
      <c r="M284" s="550"/>
    </row>
    <row r="285" spans="10:17" ht="14.65" customHeight="1" x14ac:dyDescent="0.3">
      <c r="J285" s="550"/>
      <c r="K285" s="550"/>
      <c r="L285" s="550"/>
      <c r="M285" s="550"/>
    </row>
    <row r="286" spans="10:17" ht="14.65" customHeight="1" x14ac:dyDescent="0.3">
      <c r="J286" s="550"/>
      <c r="K286" s="550"/>
      <c r="L286" s="550"/>
      <c r="M286" s="550"/>
    </row>
    <row r="287" spans="10:17" ht="14.65" customHeight="1" x14ac:dyDescent="0.3">
      <c r="J287" s="550"/>
      <c r="K287" s="550"/>
      <c r="L287" s="550"/>
      <c r="M287" s="550"/>
    </row>
    <row r="288" spans="10:17" ht="14.65" customHeight="1" x14ac:dyDescent="0.3">
      <c r="J288" s="550"/>
      <c r="K288" s="550"/>
      <c r="L288" s="550"/>
      <c r="M288" s="550"/>
    </row>
  </sheetData>
  <mergeCells count="20">
    <mergeCell ref="B9:E9"/>
    <mergeCell ref="J9:M9"/>
    <mergeCell ref="R9:U9"/>
    <mergeCell ref="B11:B12"/>
    <mergeCell ref="J11:J12"/>
    <mergeCell ref="R11:R12"/>
    <mergeCell ref="J37:M37"/>
    <mergeCell ref="J39:J40"/>
    <mergeCell ref="J41:J42"/>
    <mergeCell ref="K41:K42"/>
    <mergeCell ref="L41:L42"/>
    <mergeCell ref="M41:M42"/>
    <mergeCell ref="B51:E51"/>
    <mergeCell ref="B53:B54"/>
    <mergeCell ref="R51:U51"/>
    <mergeCell ref="B55:B56"/>
    <mergeCell ref="C55:C56"/>
    <mergeCell ref="D55:D56"/>
    <mergeCell ref="E55:E56"/>
    <mergeCell ref="R53:R54"/>
  </mergeCells>
  <printOptions horizontalCentered="1" gridLinesSet="0"/>
  <pageMargins left="0.78740157480314965" right="0.78740157480314965" top="0.78740157480314965" bottom="0.51181102362204722" header="0.39370078740157483" footer="0"/>
  <pageSetup paperSize="9" orientation="portrait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3" tint="0.39997558519241921"/>
  </sheetPr>
  <dimension ref="B1:R180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10" sqref="A10"/>
      <selection pane="bottomRight" activeCell="B6" sqref="B6"/>
    </sheetView>
  </sheetViews>
  <sheetFormatPr baseColWidth="10" defaultColWidth="10.1796875" defaultRowHeight="15" customHeight="1" x14ac:dyDescent="0.3"/>
  <cols>
    <col min="1" max="1" width="15.1796875" style="607" customWidth="1"/>
    <col min="2" max="2" width="20.1796875" style="607" customWidth="1"/>
    <col min="3" max="3" width="8" style="607" customWidth="1"/>
    <col min="4" max="4" width="8" style="607" bestFit="1" customWidth="1"/>
    <col min="5" max="5" width="9.54296875" style="607" customWidth="1"/>
    <col min="6" max="6" width="22.81640625" style="607" customWidth="1"/>
    <col min="7" max="7" width="8" style="607" customWidth="1"/>
    <col min="8" max="8" width="11.81640625" style="607" customWidth="1"/>
    <col min="9" max="9" width="19.81640625" style="607" customWidth="1"/>
    <col min="10" max="10" width="8.54296875" style="607" customWidth="1"/>
    <col min="11" max="11" width="25.453125" style="607" customWidth="1"/>
    <col min="12" max="12" width="26.54296875" style="607" customWidth="1"/>
    <col min="13" max="13" width="27.7265625" style="607" customWidth="1"/>
    <col min="14" max="14" width="15.1796875" style="607" customWidth="1"/>
    <col min="15" max="15" width="18.1796875" style="607" customWidth="1"/>
    <col min="16" max="16" width="11.81640625" style="607" customWidth="1"/>
    <col min="17" max="17" width="16.1796875" style="607" customWidth="1"/>
    <col min="18" max="18" width="10" style="607" bestFit="1" customWidth="1"/>
    <col min="19" max="16384" width="10.1796875" style="607"/>
  </cols>
  <sheetData>
    <row r="1" spans="2:16" ht="12.65" customHeight="1" x14ac:dyDescent="0.3"/>
    <row r="2" spans="2:16" ht="12.65" customHeight="1" x14ac:dyDescent="0.3"/>
    <row r="3" spans="2:16" ht="12.65" customHeight="1" x14ac:dyDescent="0.3"/>
    <row r="4" spans="2:16" ht="12.65" customHeight="1" x14ac:dyDescent="0.3"/>
    <row r="5" spans="2:16" ht="12.65" customHeight="1" x14ac:dyDescent="0.3"/>
    <row r="6" spans="2:16" s="591" customFormat="1" ht="15" customHeight="1" x14ac:dyDescent="0.3">
      <c r="B6" s="589" t="s">
        <v>290</v>
      </c>
      <c r="C6" s="590"/>
      <c r="D6" s="590"/>
      <c r="E6" s="590"/>
      <c r="J6" s="923" t="s">
        <v>500</v>
      </c>
      <c r="K6" s="332"/>
      <c r="L6" s="332"/>
      <c r="M6" s="1028"/>
      <c r="N6" s="332"/>
      <c r="O6" s="332"/>
    </row>
    <row r="7" spans="2:16" s="591" customFormat="1" ht="15" customHeight="1" x14ac:dyDescent="0.3">
      <c r="J7" s="332"/>
      <c r="K7" s="332"/>
      <c r="L7" s="332"/>
      <c r="M7" s="332"/>
      <c r="N7" s="332"/>
      <c r="O7" s="332"/>
    </row>
    <row r="8" spans="2:16" s="591" customFormat="1" ht="15" customHeight="1" x14ac:dyDescent="0.3">
      <c r="B8" s="1048" t="s">
        <v>12527</v>
      </c>
      <c r="C8" s="593"/>
      <c r="D8" s="593"/>
      <c r="E8" s="593"/>
      <c r="F8" s="593"/>
      <c r="G8" s="593"/>
      <c r="J8" s="261" t="s">
        <v>12546</v>
      </c>
      <c r="K8" s="619"/>
      <c r="L8" s="619"/>
      <c r="M8" s="619"/>
      <c r="N8" s="619"/>
      <c r="O8" s="619"/>
    </row>
    <row r="9" spans="2:16" s="591" customFormat="1" ht="15" customHeight="1" x14ac:dyDescent="0.3">
      <c r="B9" s="593"/>
      <c r="C9" s="593"/>
      <c r="D9" s="593"/>
      <c r="E9" s="593"/>
      <c r="F9" s="593"/>
      <c r="G9" s="593"/>
      <c r="J9" s="1356" t="s">
        <v>316</v>
      </c>
      <c r="K9" s="1452" t="s">
        <v>744</v>
      </c>
      <c r="L9" s="1356" t="s">
        <v>317</v>
      </c>
      <c r="M9" s="1356" t="s">
        <v>318</v>
      </c>
      <c r="N9" s="1390" t="s">
        <v>12477</v>
      </c>
      <c r="O9" s="1390" t="s">
        <v>109</v>
      </c>
    </row>
    <row r="10" spans="2:16" s="591" customFormat="1" ht="13" x14ac:dyDescent="0.3">
      <c r="B10" s="594" t="s">
        <v>108</v>
      </c>
      <c r="C10" s="1447">
        <v>2220350</v>
      </c>
      <c r="D10" s="1447"/>
      <c r="E10" s="595"/>
      <c r="F10" s="593"/>
      <c r="G10" s="593"/>
      <c r="J10" s="1356" t="s">
        <v>319</v>
      </c>
      <c r="K10" s="1452"/>
      <c r="L10" s="1356"/>
      <c r="M10" s="1356"/>
      <c r="N10" s="1390"/>
      <c r="O10" s="1390"/>
    </row>
    <row r="11" spans="2:16" s="591" customFormat="1" ht="13" x14ac:dyDescent="0.3">
      <c r="B11" s="334" t="s">
        <v>109</v>
      </c>
      <c r="C11" s="1448">
        <v>20156782224.737106</v>
      </c>
      <c r="D11" s="1448"/>
      <c r="E11" s="596"/>
      <c r="F11" s="1006"/>
      <c r="G11" s="593"/>
      <c r="J11" s="933" t="s">
        <v>320</v>
      </c>
      <c r="K11" s="1026" t="s">
        <v>12396</v>
      </c>
      <c r="L11" s="1014" t="s">
        <v>12693</v>
      </c>
      <c r="M11" s="1015" t="s">
        <v>152</v>
      </c>
      <c r="N11" s="1016">
        <v>207527</v>
      </c>
      <c r="O11" s="1016">
        <v>5164527593.16469</v>
      </c>
      <c r="P11" s="1003"/>
    </row>
    <row r="12" spans="2:16" s="591" customFormat="1" ht="15" customHeight="1" x14ac:dyDescent="0.3">
      <c r="B12" s="594" t="s">
        <v>301</v>
      </c>
      <c r="C12" s="1449">
        <v>9078.2003849560224</v>
      </c>
      <c r="D12" s="1449"/>
      <c r="E12" s="596"/>
      <c r="F12" s="593"/>
      <c r="G12" s="593"/>
      <c r="J12" s="932" t="s">
        <v>322</v>
      </c>
      <c r="K12" s="1065" t="s">
        <v>321</v>
      </c>
      <c r="L12" s="1057" t="s">
        <v>12483</v>
      </c>
      <c r="M12" s="1057" t="s">
        <v>152</v>
      </c>
      <c r="N12" s="1017">
        <v>25664</v>
      </c>
      <c r="O12" s="1017">
        <v>1033789172.6530243</v>
      </c>
    </row>
    <row r="13" spans="2:16" s="591" customFormat="1" ht="15" customHeight="1" x14ac:dyDescent="0.3">
      <c r="B13" s="593"/>
      <c r="C13" s="593"/>
      <c r="D13" s="593"/>
      <c r="E13" s="593"/>
      <c r="F13" s="593"/>
      <c r="G13" s="593"/>
      <c r="J13" s="933" t="s">
        <v>326</v>
      </c>
      <c r="K13" s="1026" t="s">
        <v>323</v>
      </c>
      <c r="L13" s="1014" t="s">
        <v>324</v>
      </c>
      <c r="M13" s="1015" t="s">
        <v>325</v>
      </c>
      <c r="N13" s="1016">
        <v>265500</v>
      </c>
      <c r="O13" s="1016">
        <v>692545180.68999779</v>
      </c>
    </row>
    <row r="14" spans="2:16" s="591" customFormat="1" ht="15" customHeight="1" x14ac:dyDescent="0.3">
      <c r="H14" s="597"/>
      <c r="J14" s="932" t="s">
        <v>329</v>
      </c>
      <c r="K14" s="1065" t="s">
        <v>327</v>
      </c>
      <c r="L14" s="1057" t="s">
        <v>306</v>
      </c>
      <c r="M14" s="1057" t="s">
        <v>328</v>
      </c>
      <c r="N14" s="1017">
        <v>28095</v>
      </c>
      <c r="O14" s="1017">
        <v>635274573.25000215</v>
      </c>
    </row>
    <row r="15" spans="2:16" s="591" customFormat="1" ht="14.5" x14ac:dyDescent="0.3">
      <c r="B15" s="598"/>
      <c r="C15" s="598"/>
      <c r="D15" s="598"/>
      <c r="E15" s="593"/>
      <c r="F15" s="593"/>
      <c r="G15" s="593"/>
      <c r="J15" s="933" t="s">
        <v>332</v>
      </c>
      <c r="K15" s="1026" t="s">
        <v>330</v>
      </c>
      <c r="L15" s="1014" t="s">
        <v>331</v>
      </c>
      <c r="M15" s="1015" t="s">
        <v>463</v>
      </c>
      <c r="N15" s="1016">
        <v>56508</v>
      </c>
      <c r="O15" s="1016">
        <v>550391923.41000092</v>
      </c>
    </row>
    <row r="16" spans="2:16" s="591" customFormat="1" ht="14.5" customHeight="1" x14ac:dyDescent="0.3">
      <c r="B16" s="1451" t="s">
        <v>302</v>
      </c>
      <c r="C16" s="1451"/>
      <c r="D16" s="1451"/>
      <c r="E16" s="1451"/>
      <c r="F16" s="1451"/>
      <c r="G16" s="1451"/>
      <c r="I16" s="597"/>
      <c r="J16" s="1465" t="s">
        <v>334</v>
      </c>
      <c r="K16" s="1466" t="s">
        <v>333</v>
      </c>
      <c r="L16" s="1463" t="s">
        <v>12485</v>
      </c>
      <c r="M16" s="1467" t="s">
        <v>152</v>
      </c>
      <c r="N16" s="1462">
        <v>18800</v>
      </c>
      <c r="O16" s="1462">
        <v>364840443.56236851</v>
      </c>
      <c r="P16" s="597"/>
    </row>
    <row r="17" spans="2:15" s="591" customFormat="1" ht="15" customHeight="1" x14ac:dyDescent="0.3">
      <c r="D17" s="599"/>
      <c r="E17" s="593"/>
      <c r="J17" s="1465"/>
      <c r="K17" s="1466"/>
      <c r="L17" s="1463"/>
      <c r="M17" s="1467"/>
      <c r="N17" s="1462"/>
      <c r="O17" s="1462"/>
    </row>
    <row r="18" spans="2:15" s="591" customFormat="1" ht="15" customHeight="1" x14ac:dyDescent="0.3">
      <c r="B18" s="1453" t="s">
        <v>303</v>
      </c>
      <c r="C18" s="1453"/>
      <c r="D18" s="839"/>
      <c r="E18" s="840"/>
      <c r="F18" s="1446" t="s">
        <v>308</v>
      </c>
      <c r="G18" s="1446"/>
      <c r="J18" s="933" t="s">
        <v>337</v>
      </c>
      <c r="K18" s="1026" t="s">
        <v>614</v>
      </c>
      <c r="L18" s="1014" t="s">
        <v>643</v>
      </c>
      <c r="M18" s="1015" t="s">
        <v>640</v>
      </c>
      <c r="N18" s="1016">
        <v>10791</v>
      </c>
      <c r="O18" s="1016">
        <v>282969218.9799999</v>
      </c>
    </row>
    <row r="19" spans="2:15" s="591" customFormat="1" ht="13" x14ac:dyDescent="0.3">
      <c r="B19" s="552" t="s">
        <v>0</v>
      </c>
      <c r="C19" s="552" t="s">
        <v>8</v>
      </c>
      <c r="D19" s="599"/>
      <c r="E19" s="593"/>
      <c r="F19" s="1270" t="s">
        <v>151</v>
      </c>
      <c r="G19" s="552" t="s">
        <v>8</v>
      </c>
      <c r="J19" s="932" t="s">
        <v>340</v>
      </c>
      <c r="K19" s="1065" t="s">
        <v>335</v>
      </c>
      <c r="L19" s="1057" t="s">
        <v>336</v>
      </c>
      <c r="M19" s="1057" t="s">
        <v>152</v>
      </c>
      <c r="N19" s="1017">
        <v>9136</v>
      </c>
      <c r="O19" s="1017">
        <v>278594064.56868732</v>
      </c>
    </row>
    <row r="20" spans="2:15" s="591" customFormat="1" ht="13" x14ac:dyDescent="0.3">
      <c r="B20" s="416">
        <v>2024</v>
      </c>
      <c r="C20" s="1274">
        <v>24.87575614885878</v>
      </c>
      <c r="E20" s="599"/>
      <c r="F20" s="914" t="s">
        <v>152</v>
      </c>
      <c r="G20" s="1018">
        <v>73.35098513980995</v>
      </c>
      <c r="J20" s="933" t="s">
        <v>342</v>
      </c>
      <c r="K20" s="1026" t="s">
        <v>338</v>
      </c>
      <c r="L20" s="1014" t="s">
        <v>331</v>
      </c>
      <c r="M20" s="1015" t="s">
        <v>339</v>
      </c>
      <c r="N20" s="1016">
        <v>25650</v>
      </c>
      <c r="O20" s="1016">
        <v>275792207.49999911</v>
      </c>
    </row>
    <row r="21" spans="2:15" s="591" customFormat="1" ht="15" customHeight="1" x14ac:dyDescent="0.3">
      <c r="B21" s="600" t="s">
        <v>123</v>
      </c>
      <c r="C21" s="1275">
        <v>5.8209663844219124</v>
      </c>
      <c r="E21" s="599"/>
      <c r="F21" s="1272" t="s">
        <v>309</v>
      </c>
      <c r="G21" s="1019">
        <v>14.212611668503817</v>
      </c>
      <c r="J21" s="1465" t="s">
        <v>343</v>
      </c>
      <c r="K21" s="1466" t="s">
        <v>341</v>
      </c>
      <c r="L21" s="1463" t="s">
        <v>324</v>
      </c>
      <c r="M21" s="1463" t="s">
        <v>497</v>
      </c>
      <c r="N21" s="1462">
        <v>54097</v>
      </c>
      <c r="O21" s="1462">
        <v>247677058.94000033</v>
      </c>
    </row>
    <row r="22" spans="2:15" s="591" customFormat="1" ht="15" customHeight="1" x14ac:dyDescent="0.3">
      <c r="B22" s="416" t="s">
        <v>144</v>
      </c>
      <c r="C22" s="1274">
        <v>4.8354269971809689</v>
      </c>
      <c r="E22" s="599"/>
      <c r="F22" s="914" t="s">
        <v>161</v>
      </c>
      <c r="G22" s="1018">
        <v>3.9087708194839288</v>
      </c>
      <c r="J22" s="1465"/>
      <c r="K22" s="1466"/>
      <c r="L22" s="1463"/>
      <c r="M22" s="1464"/>
      <c r="N22" s="1462"/>
      <c r="O22" s="1462"/>
    </row>
    <row r="23" spans="2:15" s="591" customFormat="1" ht="15" customHeight="1" x14ac:dyDescent="0.3">
      <c r="B23" s="600">
        <v>2019</v>
      </c>
      <c r="C23" s="1275">
        <v>4.2929692592714277</v>
      </c>
      <c r="E23" s="599"/>
      <c r="F23" s="915" t="s">
        <v>153</v>
      </c>
      <c r="G23" s="1019">
        <v>3.4274604177101167</v>
      </c>
      <c r="J23" s="325"/>
      <c r="K23" s="620"/>
      <c r="L23" s="620"/>
      <c r="M23" s="325" t="s">
        <v>4</v>
      </c>
      <c r="N23" s="439">
        <v>701768</v>
      </c>
      <c r="O23" s="439">
        <v>9526401436.718771</v>
      </c>
    </row>
    <row r="24" spans="2:15" s="591" customFormat="1" ht="15" customHeight="1" x14ac:dyDescent="0.3">
      <c r="B24" s="416" t="s">
        <v>146</v>
      </c>
      <c r="C24" s="1274">
        <v>4.1740580602644206</v>
      </c>
      <c r="E24" s="893"/>
      <c r="F24" s="1010" t="s">
        <v>156</v>
      </c>
      <c r="G24" s="1018">
        <v>3.2774310377370983</v>
      </c>
      <c r="H24" s="843"/>
      <c r="J24" s="1067" t="s">
        <v>12478</v>
      </c>
      <c r="K24" s="1026"/>
      <c r="L24" s="1022"/>
      <c r="M24" s="1025"/>
      <c r="N24" s="1027"/>
      <c r="O24" s="1027"/>
    </row>
    <row r="25" spans="2:15" s="591" customFormat="1" ht="15" customHeight="1" x14ac:dyDescent="0.3">
      <c r="B25" s="600" t="s">
        <v>111</v>
      </c>
      <c r="C25" s="1275">
        <v>3.6126281538471345</v>
      </c>
      <c r="E25" s="599"/>
      <c r="F25" s="1271" t="s">
        <v>615</v>
      </c>
      <c r="G25" s="1019">
        <v>1.340907724547816</v>
      </c>
    </row>
    <row r="26" spans="2:15" s="591" customFormat="1" ht="15" customHeight="1" x14ac:dyDescent="0.3">
      <c r="B26" s="416">
        <v>2021</v>
      </c>
      <c r="C26" s="1274">
        <v>3.1163922894319622</v>
      </c>
      <c r="E26" s="893"/>
      <c r="F26" s="1010" t="s">
        <v>160</v>
      </c>
      <c r="G26" s="1018">
        <v>0.48183319220726162</v>
      </c>
      <c r="K26" s="842"/>
    </row>
    <row r="27" spans="2:15" s="591" customFormat="1" ht="15" customHeight="1" x14ac:dyDescent="0.3">
      <c r="B27" s="600" t="s">
        <v>160</v>
      </c>
      <c r="C27" s="1275">
        <v>49.271802706723392</v>
      </c>
      <c r="E27" s="893"/>
      <c r="F27" s="602" t="s">
        <v>4</v>
      </c>
      <c r="G27" s="280">
        <v>100</v>
      </c>
      <c r="J27" s="843"/>
      <c r="K27" s="846"/>
      <c r="L27" s="847"/>
    </row>
    <row r="28" spans="2:15" s="591" customFormat="1" ht="15" customHeight="1" x14ac:dyDescent="0.3">
      <c r="B28" s="477" t="s">
        <v>4</v>
      </c>
      <c r="C28" s="280">
        <v>100</v>
      </c>
      <c r="E28" s="893"/>
      <c r="K28" s="846"/>
      <c r="L28" s="847"/>
    </row>
    <row r="29" spans="2:15" s="591" customFormat="1" ht="15" customHeight="1" x14ac:dyDescent="0.3">
      <c r="D29" s="891"/>
      <c r="E29" s="893"/>
      <c r="K29" s="846"/>
      <c r="L29" s="847"/>
    </row>
    <row r="30" spans="2:15" s="591" customFormat="1" ht="15" customHeight="1" x14ac:dyDescent="0.3">
      <c r="B30" s="593"/>
      <c r="C30" s="593"/>
      <c r="E30" s="593"/>
      <c r="K30" s="846"/>
      <c r="L30" s="847"/>
    </row>
    <row r="31" spans="2:15" s="591" customFormat="1" ht="15" customHeight="1" x14ac:dyDescent="0.3">
      <c r="B31" s="1453" t="s">
        <v>300</v>
      </c>
      <c r="C31" s="1453"/>
      <c r="D31" s="593"/>
      <c r="E31" s="593"/>
      <c r="K31" s="846"/>
      <c r="L31" s="847"/>
    </row>
    <row r="32" spans="2:15" s="591" customFormat="1" ht="15" customHeight="1" x14ac:dyDescent="0.3">
      <c r="B32" s="910" t="s">
        <v>304</v>
      </c>
      <c r="C32" s="552" t="s">
        <v>8</v>
      </c>
      <c r="E32" s="593"/>
      <c r="H32" s="601"/>
      <c r="K32" s="846"/>
      <c r="L32" s="847"/>
    </row>
    <row r="33" spans="2:16" s="591" customFormat="1" ht="15" customHeight="1" x14ac:dyDescent="0.3">
      <c r="B33" s="927" t="e">
        <f>+#REF!</f>
        <v>#REF!</v>
      </c>
      <c r="C33" s="503">
        <v>31.651396583951975</v>
      </c>
      <c r="D33" s="599"/>
      <c r="E33" s="593"/>
      <c r="H33" s="844"/>
      <c r="I33" s="601"/>
      <c r="K33" s="847"/>
      <c r="L33" s="847"/>
      <c r="P33" s="601"/>
    </row>
    <row r="34" spans="2:16" s="591" customFormat="1" ht="15" customHeight="1" x14ac:dyDescent="0.3">
      <c r="B34" s="928" t="e">
        <f>+#REF!</f>
        <v>#REF!</v>
      </c>
      <c r="C34" s="1276">
        <v>8.9866471152392648</v>
      </c>
      <c r="E34" s="593"/>
      <c r="H34" s="892"/>
      <c r="I34" s="844"/>
      <c r="K34" s="848"/>
      <c r="L34" s="849"/>
    </row>
    <row r="35" spans="2:16" s="591" customFormat="1" ht="15" customHeight="1" x14ac:dyDescent="0.3">
      <c r="B35" s="927" t="e">
        <f>+#REF!</f>
        <v>#REF!</v>
      </c>
      <c r="C35" s="503">
        <v>7.0708074915834569</v>
      </c>
      <c r="E35" s="593"/>
      <c r="F35" s="593"/>
      <c r="G35" s="593"/>
      <c r="K35" s="842"/>
    </row>
    <row r="36" spans="2:16" s="591" customFormat="1" ht="13" x14ac:dyDescent="0.3">
      <c r="B36" s="928" t="e">
        <f>+#REF!</f>
        <v>#REF!</v>
      </c>
      <c r="C36" s="1276">
        <v>6.0772158019509499</v>
      </c>
      <c r="E36" s="593"/>
      <c r="J36" s="601"/>
      <c r="K36" s="841"/>
      <c r="L36" s="601"/>
      <c r="M36" s="601"/>
      <c r="N36" s="601"/>
      <c r="O36" s="601"/>
    </row>
    <row r="37" spans="2:16" s="591" customFormat="1" ht="15" customHeight="1" x14ac:dyDescent="0.3">
      <c r="B37" s="927" t="e">
        <f>+#REF!</f>
        <v>#REF!</v>
      </c>
      <c r="C37" s="503">
        <v>4.2057185036325571</v>
      </c>
      <c r="E37" s="593"/>
      <c r="K37" s="842"/>
    </row>
    <row r="38" spans="2:16" s="591" customFormat="1" ht="15" customHeight="1" x14ac:dyDescent="0.3">
      <c r="B38" s="928" t="e">
        <f>+#REF!</f>
        <v>#REF!</v>
      </c>
      <c r="C38" s="1276">
        <v>3.9765347741306489</v>
      </c>
      <c r="E38" s="603"/>
    </row>
    <row r="39" spans="2:16" s="591" customFormat="1" ht="15" customHeight="1" x14ac:dyDescent="0.3">
      <c r="B39" s="927" t="e">
        <f>+#REF!</f>
        <v>#REF!</v>
      </c>
      <c r="C39" s="503">
        <v>3.7014183197253727</v>
      </c>
      <c r="E39" s="593"/>
    </row>
    <row r="40" spans="2:16" s="591" customFormat="1" ht="15" customHeight="1" x14ac:dyDescent="0.3">
      <c r="B40" s="928" t="e">
        <f>+#REF!</f>
        <v>#REF!</v>
      </c>
      <c r="C40" s="1276">
        <v>2.9718762005209074</v>
      </c>
      <c r="E40" s="593"/>
      <c r="K40" s="845"/>
      <c r="L40" s="851"/>
    </row>
    <row r="41" spans="2:16" s="591" customFormat="1" ht="15.75" customHeight="1" x14ac:dyDescent="0.3">
      <c r="B41" s="927" t="e">
        <f>+#REF!</f>
        <v>#REF!</v>
      </c>
      <c r="C41" s="503">
        <v>2.6804518050544748</v>
      </c>
      <c r="E41" s="891"/>
      <c r="K41" s="845"/>
      <c r="L41" s="851"/>
    </row>
    <row r="42" spans="2:16" s="591" customFormat="1" ht="15.75" customHeight="1" x14ac:dyDescent="0.3">
      <c r="B42" s="928" t="e">
        <f>+#REF!</f>
        <v>#REF!</v>
      </c>
      <c r="C42" s="1276">
        <v>2.1348478625139382</v>
      </c>
      <c r="E42" s="593"/>
      <c r="K42" s="843"/>
      <c r="L42" s="850"/>
    </row>
    <row r="43" spans="2:16" s="591" customFormat="1" ht="15.75" customHeight="1" x14ac:dyDescent="0.3">
      <c r="B43" s="927" t="s">
        <v>160</v>
      </c>
      <c r="C43" s="503">
        <v>26.443085541696455</v>
      </c>
      <c r="D43" s="604"/>
      <c r="E43" s="593"/>
      <c r="K43" s="845"/>
      <c r="L43" s="851"/>
    </row>
    <row r="44" spans="2:16" s="591" customFormat="1" ht="15.75" customHeight="1" x14ac:dyDescent="0.3">
      <c r="B44" s="602" t="s">
        <v>4</v>
      </c>
      <c r="C44" s="280">
        <v>99.9</v>
      </c>
      <c r="D44" s="604"/>
      <c r="K44" s="843"/>
      <c r="L44" s="850"/>
    </row>
    <row r="45" spans="2:16" s="591" customFormat="1" ht="15.75" customHeight="1" x14ac:dyDescent="0.3">
      <c r="B45" s="1454" t="s">
        <v>12462</v>
      </c>
      <c r="C45" s="1454"/>
      <c r="D45" s="604"/>
      <c r="K45" s="845"/>
      <c r="L45" s="851"/>
    </row>
    <row r="46" spans="2:16" s="591" customFormat="1" ht="15" customHeight="1" x14ac:dyDescent="0.3">
      <c r="B46" s="1455"/>
      <c r="C46" s="1455"/>
      <c r="D46" s="605"/>
      <c r="K46" s="843"/>
      <c r="L46" s="850"/>
    </row>
    <row r="47" spans="2:16" s="591" customFormat="1" ht="15" customHeight="1" x14ac:dyDescent="0.3">
      <c r="B47" s="1455"/>
      <c r="C47" s="1455"/>
      <c r="D47" s="605"/>
      <c r="E47" s="593"/>
      <c r="K47" s="843"/>
      <c r="L47" s="850"/>
    </row>
    <row r="48" spans="2:16" s="591" customFormat="1" ht="15" customHeight="1" x14ac:dyDescent="0.3">
      <c r="B48" s="1269"/>
      <c r="C48" s="1269"/>
      <c r="D48" s="605"/>
      <c r="E48" s="593"/>
      <c r="K48" s="843"/>
      <c r="L48" s="850"/>
    </row>
    <row r="49" spans="2:18" s="591" customFormat="1" ht="15" customHeight="1" x14ac:dyDescent="0.3">
      <c r="B49" s="1269"/>
      <c r="C49" s="1269"/>
      <c r="D49" s="605"/>
      <c r="E49" s="593"/>
      <c r="K49" s="845"/>
      <c r="L49" s="851"/>
    </row>
    <row r="50" spans="2:18" s="591" customFormat="1" ht="15" customHeight="1" x14ac:dyDescent="0.3">
      <c r="B50" s="1269"/>
      <c r="C50" s="1269"/>
      <c r="D50" s="605"/>
      <c r="E50" s="593"/>
      <c r="L50" s="852"/>
    </row>
    <row r="51" spans="2:18" s="591" customFormat="1" ht="15" customHeight="1" x14ac:dyDescent="0.3">
      <c r="B51" s="1269"/>
      <c r="C51" s="1269"/>
      <c r="D51" s="605"/>
      <c r="E51" s="593"/>
    </row>
    <row r="52" spans="2:18" s="591" customFormat="1" ht="15" customHeight="1" x14ac:dyDescent="0.3">
      <c r="B52" s="592" t="s">
        <v>12528</v>
      </c>
      <c r="C52" s="608"/>
      <c r="D52" s="593"/>
      <c r="E52" s="593"/>
    </row>
    <row r="53" spans="2:18" s="591" customFormat="1" ht="15" customHeight="1" x14ac:dyDescent="0.3">
      <c r="B53" s="593"/>
      <c r="C53" s="593"/>
      <c r="D53" s="593"/>
      <c r="E53" s="593"/>
    </row>
    <row r="54" spans="2:18" s="591" customFormat="1" ht="15" customHeight="1" x14ac:dyDescent="0.3">
      <c r="B54" s="594" t="s">
        <v>310</v>
      </c>
      <c r="C54" s="1447">
        <v>2044473</v>
      </c>
      <c r="D54" s="1447"/>
      <c r="E54" s="593"/>
      <c r="P54" s="606"/>
    </row>
    <row r="55" spans="2:18" ht="15" customHeight="1" x14ac:dyDescent="0.3">
      <c r="B55" s="334" t="s">
        <v>109</v>
      </c>
      <c r="C55" s="1448">
        <v>16983202567.783112</v>
      </c>
      <c r="D55" s="1448"/>
      <c r="E55" s="593"/>
      <c r="F55" s="591"/>
      <c r="G55" s="591"/>
      <c r="H55" s="591"/>
      <c r="I55" s="591"/>
      <c r="J55" s="591"/>
      <c r="K55" s="591"/>
      <c r="L55" s="591"/>
      <c r="M55" s="591"/>
      <c r="N55" s="591"/>
      <c r="O55" s="591"/>
      <c r="P55" s="606"/>
    </row>
    <row r="56" spans="2:18" ht="15" customHeight="1" x14ac:dyDescent="0.3">
      <c r="B56" s="594" t="s">
        <v>301</v>
      </c>
      <c r="C56" s="1449">
        <v>8306.8852304643351</v>
      </c>
      <c r="D56" s="1449"/>
      <c r="E56" s="593"/>
      <c r="F56" s="591"/>
      <c r="G56" s="591"/>
      <c r="H56" s="606"/>
      <c r="I56" s="591"/>
      <c r="J56" s="591"/>
      <c r="K56" s="591"/>
      <c r="L56" s="591"/>
      <c r="M56" s="591"/>
      <c r="N56" s="591"/>
      <c r="O56" s="591"/>
      <c r="P56" s="606"/>
    </row>
    <row r="57" spans="2:18" ht="15" customHeight="1" x14ac:dyDescent="0.3">
      <c r="B57" s="334"/>
      <c r="C57" s="912"/>
      <c r="D57" s="912"/>
      <c r="E57" s="618"/>
      <c r="F57" s="911"/>
      <c r="G57" s="911"/>
      <c r="H57" s="606"/>
      <c r="I57" s="606"/>
      <c r="J57" s="591"/>
      <c r="K57" s="606"/>
      <c r="L57" s="606"/>
      <c r="M57" s="606"/>
      <c r="N57" s="606"/>
      <c r="O57" s="606"/>
      <c r="P57" s="606"/>
    </row>
    <row r="58" spans="2:18" ht="15" customHeight="1" x14ac:dyDescent="0.3">
      <c r="B58" s="593"/>
      <c r="C58" s="593"/>
      <c r="D58" s="593"/>
      <c r="E58" s="911"/>
      <c r="F58" s="911"/>
      <c r="G58" s="911"/>
      <c r="H58" s="1024"/>
      <c r="I58" s="606"/>
      <c r="J58" s="606"/>
      <c r="K58" s="606"/>
      <c r="L58" s="606"/>
      <c r="M58" s="606"/>
      <c r="N58" s="606"/>
      <c r="O58" s="606"/>
      <c r="P58" s="606"/>
    </row>
    <row r="59" spans="2:18" ht="15" customHeight="1" x14ac:dyDescent="0.3">
      <c r="B59" s="593"/>
      <c r="C59" s="593"/>
      <c r="D59" s="593"/>
      <c r="E59" s="911"/>
      <c r="F59" s="911"/>
      <c r="G59" s="911"/>
      <c r="H59" s="606"/>
      <c r="I59" s="606"/>
      <c r="J59" s="606"/>
      <c r="K59" s="606"/>
      <c r="L59" s="606"/>
      <c r="M59" s="606"/>
      <c r="N59" s="606"/>
      <c r="O59" s="606"/>
    </row>
    <row r="60" spans="2:18" ht="15" customHeight="1" x14ac:dyDescent="0.3">
      <c r="B60" s="1451" t="s">
        <v>302</v>
      </c>
      <c r="C60" s="1451"/>
      <c r="D60" s="1451"/>
      <c r="E60" s="1451"/>
      <c r="F60" s="1451"/>
      <c r="G60" s="1451"/>
      <c r="H60" s="606"/>
      <c r="I60" s="606"/>
      <c r="J60" s="606"/>
      <c r="K60" s="606"/>
      <c r="L60" s="606"/>
      <c r="M60" s="606"/>
      <c r="N60" s="606"/>
      <c r="O60" s="606"/>
    </row>
    <row r="61" spans="2:18" ht="15" customHeight="1" x14ac:dyDescent="0.3">
      <c r="B61" s="911"/>
      <c r="C61" s="911"/>
      <c r="D61" s="911"/>
      <c r="E61" s="593"/>
      <c r="F61" s="593"/>
      <c r="G61" s="593"/>
      <c r="H61" s="606"/>
      <c r="I61" s="606"/>
      <c r="J61" s="606"/>
      <c r="K61" s="606"/>
      <c r="L61" s="606"/>
      <c r="M61" s="606"/>
      <c r="N61" s="606"/>
      <c r="O61" s="606"/>
      <c r="Q61" s="1150"/>
      <c r="R61" s="1150"/>
    </row>
    <row r="62" spans="2:18" ht="14.5" x14ac:dyDescent="0.3">
      <c r="B62" s="1446" t="s">
        <v>311</v>
      </c>
      <c r="C62" s="1446"/>
      <c r="D62" s="599"/>
      <c r="E62" s="593"/>
      <c r="F62" s="1450" t="s">
        <v>704</v>
      </c>
      <c r="G62" s="1450"/>
      <c r="J62" s="606"/>
      <c r="Q62" s="1150"/>
      <c r="R62" s="1150"/>
    </row>
    <row r="63" spans="2:18" ht="15" customHeight="1" x14ac:dyDescent="0.3">
      <c r="B63" s="910" t="s">
        <v>7</v>
      </c>
      <c r="C63" s="552" t="s">
        <v>8</v>
      </c>
      <c r="E63" s="593"/>
      <c r="F63" s="1450"/>
      <c r="G63" s="1450"/>
      <c r="Q63" s="1150"/>
      <c r="R63" s="1150"/>
    </row>
    <row r="64" spans="2:18" ht="15" customHeight="1" x14ac:dyDescent="0.3">
      <c r="B64" s="904" t="s">
        <v>244</v>
      </c>
      <c r="C64" s="1020">
        <v>35.276732060094531</v>
      </c>
      <c r="E64" s="593"/>
      <c r="F64" s="910" t="s">
        <v>312</v>
      </c>
      <c r="G64" s="552" t="s">
        <v>8</v>
      </c>
      <c r="Q64" s="1150"/>
      <c r="R64" s="1150"/>
    </row>
    <row r="65" spans="2:18" ht="15" customHeight="1" x14ac:dyDescent="0.3">
      <c r="B65" s="1456" t="s">
        <v>6</v>
      </c>
      <c r="C65" s="1457">
        <v>26.341725473684701</v>
      </c>
      <c r="E65" s="593"/>
      <c r="F65" s="571" t="s">
        <v>255</v>
      </c>
      <c r="G65" s="1020">
        <v>45.115762034183803</v>
      </c>
      <c r="Q65" s="1150"/>
      <c r="R65" s="1150"/>
    </row>
    <row r="66" spans="2:18" ht="15" customHeight="1" x14ac:dyDescent="0.3">
      <c r="B66" s="1456"/>
      <c r="C66" s="1457"/>
      <c r="E66" s="593"/>
      <c r="F66" s="561" t="s">
        <v>254</v>
      </c>
      <c r="G66" s="1021">
        <v>17.046264448673529</v>
      </c>
      <c r="L66" s="853"/>
      <c r="Q66" s="1150"/>
      <c r="R66" s="1150"/>
    </row>
    <row r="67" spans="2:18" ht="15" customHeight="1" x14ac:dyDescent="0.3">
      <c r="B67" s="904" t="s">
        <v>2</v>
      </c>
      <c r="C67" s="1020">
        <v>21.948804562575262</v>
      </c>
      <c r="E67" s="593"/>
      <c r="F67" s="571" t="s">
        <v>256</v>
      </c>
      <c r="G67" s="1020">
        <v>9.4474556151947127</v>
      </c>
      <c r="L67" s="853"/>
      <c r="Q67" s="1150"/>
      <c r="R67" s="1150"/>
    </row>
    <row r="68" spans="2:18" ht="15" customHeight="1" x14ac:dyDescent="0.3">
      <c r="B68" s="905" t="s">
        <v>9</v>
      </c>
      <c r="C68" s="1021">
        <v>13.563554398380756</v>
      </c>
      <c r="E68" s="593"/>
      <c r="F68" s="561" t="s">
        <v>257</v>
      </c>
      <c r="G68" s="1021">
        <v>6.3206529276824002</v>
      </c>
      <c r="L68" s="853"/>
      <c r="Q68" s="1150"/>
      <c r="R68" s="1150"/>
    </row>
    <row r="69" spans="2:18" ht="15" customHeight="1" x14ac:dyDescent="0.3">
      <c r="B69" s="1011" t="s">
        <v>3</v>
      </c>
      <c r="C69" s="1020">
        <v>2.8691835052647696</v>
      </c>
      <c r="E69" s="593"/>
      <c r="F69" s="571" t="s">
        <v>160</v>
      </c>
      <c r="G69" s="1020">
        <v>22.169864974265558</v>
      </c>
      <c r="L69" s="853"/>
      <c r="Q69" s="1150"/>
      <c r="R69" s="1150"/>
    </row>
    <row r="70" spans="2:18" ht="14.65" customHeight="1" x14ac:dyDescent="0.3">
      <c r="B70" s="602" t="s">
        <v>4</v>
      </c>
      <c r="C70" s="280">
        <v>100.00000000000003</v>
      </c>
      <c r="E70" s="593"/>
      <c r="F70" s="602" t="s">
        <v>4</v>
      </c>
      <c r="G70" s="280">
        <v>100.1</v>
      </c>
      <c r="L70" s="853"/>
      <c r="Q70" s="1150"/>
      <c r="R70" s="1150"/>
    </row>
    <row r="71" spans="2:18" ht="15" customHeight="1" x14ac:dyDescent="0.3">
      <c r="E71" s="593"/>
      <c r="F71" s="1454" t="s">
        <v>12463</v>
      </c>
      <c r="G71" s="1454"/>
      <c r="Q71" s="1150"/>
      <c r="R71" s="1150"/>
    </row>
    <row r="72" spans="2:18" ht="15" customHeight="1" x14ac:dyDescent="0.3">
      <c r="E72" s="610"/>
      <c r="F72" s="1455"/>
      <c r="G72" s="1455"/>
      <c r="H72" s="890"/>
      <c r="Q72" s="1150"/>
      <c r="R72" s="1150"/>
    </row>
    <row r="73" spans="2:18" ht="15" customHeight="1" x14ac:dyDescent="0.3">
      <c r="B73" s="611"/>
      <c r="C73" s="611"/>
      <c r="D73" s="593"/>
      <c r="E73" s="593"/>
      <c r="F73" s="913"/>
      <c r="G73" s="913"/>
      <c r="Q73" s="1150"/>
      <c r="R73" s="1150"/>
    </row>
    <row r="74" spans="2:18" ht="15" customHeight="1" x14ac:dyDescent="0.3">
      <c r="B74" s="593"/>
      <c r="C74" s="593"/>
      <c r="D74" s="593"/>
      <c r="E74" s="593"/>
      <c r="Q74" s="1150"/>
      <c r="R74" s="1150"/>
    </row>
    <row r="75" spans="2:18" ht="15" customHeight="1" x14ac:dyDescent="0.3">
      <c r="F75" s="591"/>
      <c r="G75" s="591"/>
      <c r="Q75" s="1150"/>
      <c r="R75" s="1150"/>
    </row>
    <row r="76" spans="2:18" ht="15" customHeight="1" x14ac:dyDescent="0.3">
      <c r="F76" s="591"/>
      <c r="G76" s="591"/>
      <c r="Q76" s="1150"/>
      <c r="R76" s="1150"/>
    </row>
    <row r="77" spans="2:18" ht="15" customHeight="1" x14ac:dyDescent="0.3">
      <c r="E77" s="590"/>
      <c r="F77" s="591"/>
      <c r="G77" s="591"/>
      <c r="H77" s="591"/>
      <c r="I77" s="591"/>
      <c r="Q77" s="1150"/>
      <c r="R77" s="1150"/>
    </row>
    <row r="78" spans="2:18" ht="15" customHeight="1" x14ac:dyDescent="0.3">
      <c r="B78" s="589" t="s">
        <v>291</v>
      </c>
      <c r="C78" s="590"/>
      <c r="D78" s="590"/>
      <c r="E78" s="591"/>
      <c r="F78" s="593"/>
      <c r="G78" s="593"/>
      <c r="H78" s="591"/>
      <c r="I78" s="591"/>
      <c r="Q78" s="1150"/>
      <c r="R78" s="1150"/>
    </row>
    <row r="79" spans="2:18" ht="15" customHeight="1" x14ac:dyDescent="0.3">
      <c r="B79" s="591"/>
      <c r="C79" s="591"/>
      <c r="D79" s="591"/>
      <c r="E79" s="593"/>
      <c r="F79" s="593"/>
      <c r="G79" s="593"/>
      <c r="H79" s="591"/>
      <c r="I79" s="591"/>
    </row>
    <row r="80" spans="2:18" ht="15" customHeight="1" x14ac:dyDescent="0.3">
      <c r="B80" s="1048" t="s">
        <v>12543</v>
      </c>
      <c r="C80" s="593"/>
      <c r="D80" s="593"/>
      <c r="E80" s="593"/>
      <c r="F80" s="593"/>
      <c r="G80" s="593"/>
      <c r="H80" s="593"/>
      <c r="I80" s="593"/>
      <c r="P80" s="591"/>
    </row>
    <row r="81" spans="2:16" ht="15" customHeight="1" x14ac:dyDescent="0.3">
      <c r="B81" s="593"/>
      <c r="C81" s="593"/>
      <c r="D81" s="593"/>
      <c r="E81" s="593"/>
      <c r="F81" s="593"/>
      <c r="G81" s="593"/>
      <c r="H81" s="593"/>
      <c r="I81" s="593"/>
      <c r="P81" s="591"/>
    </row>
    <row r="82" spans="2:16" ht="15" customHeight="1" x14ac:dyDescent="0.25">
      <c r="B82" s="594" t="s">
        <v>108</v>
      </c>
      <c r="C82" s="1458">
        <v>14455</v>
      </c>
      <c r="D82" s="1459"/>
      <c r="E82" s="593"/>
      <c r="F82" s="593"/>
      <c r="G82" s="593"/>
      <c r="H82" s="593"/>
      <c r="I82" s="593"/>
      <c r="P82" s="593"/>
    </row>
    <row r="83" spans="2:16" ht="15" customHeight="1" x14ac:dyDescent="0.25">
      <c r="B83" s="334" t="s">
        <v>109</v>
      </c>
      <c r="C83" s="1460">
        <v>643414433.38742137</v>
      </c>
      <c r="D83" s="1387"/>
      <c r="E83" s="593"/>
      <c r="F83" s="593"/>
      <c r="G83" s="593"/>
      <c r="H83" s="593"/>
      <c r="I83" s="593"/>
      <c r="K83" s="591"/>
      <c r="L83" s="591"/>
      <c r="M83" s="591"/>
      <c r="N83" s="591"/>
      <c r="O83" s="591"/>
      <c r="P83" s="593"/>
    </row>
    <row r="84" spans="2:16" ht="15" customHeight="1" x14ac:dyDescent="0.25">
      <c r="B84" s="594" t="s">
        <v>301</v>
      </c>
      <c r="C84" s="1461">
        <v>44511.548487542124</v>
      </c>
      <c r="D84" s="1387"/>
      <c r="E84" s="593"/>
      <c r="F84" s="593"/>
      <c r="G84" s="593"/>
      <c r="H84" s="593"/>
      <c r="I84" s="593"/>
      <c r="J84" s="591"/>
      <c r="K84" s="591"/>
      <c r="L84" s="591"/>
      <c r="M84" s="591"/>
      <c r="N84" s="591"/>
      <c r="O84" s="591"/>
      <c r="P84" s="593"/>
    </row>
    <row r="85" spans="2:16" ht="15" customHeight="1" x14ac:dyDescent="0.25">
      <c r="B85" s="334"/>
      <c r="C85" s="1023"/>
      <c r="D85" s="259"/>
      <c r="E85" s="593"/>
      <c r="F85" s="618"/>
      <c r="G85" s="618"/>
      <c r="H85" s="593"/>
      <c r="I85" s="593"/>
      <c r="J85" s="591"/>
      <c r="K85" s="593"/>
      <c r="L85" s="593"/>
      <c r="M85" s="593"/>
      <c r="N85" s="593"/>
      <c r="O85" s="593"/>
      <c r="P85" s="593"/>
    </row>
    <row r="86" spans="2:16" ht="15" customHeight="1" x14ac:dyDescent="0.3">
      <c r="B86" s="334"/>
      <c r="C86" s="912"/>
      <c r="D86" s="912"/>
      <c r="E86" s="618"/>
      <c r="F86" s="911"/>
      <c r="G86" s="911"/>
      <c r="H86" s="593"/>
      <c r="I86" s="593"/>
      <c r="J86" s="593"/>
      <c r="K86" s="593"/>
      <c r="L86" s="593"/>
      <c r="M86" s="593"/>
      <c r="N86" s="593"/>
      <c r="O86" s="593"/>
      <c r="P86" s="593"/>
    </row>
    <row r="87" spans="2:16" ht="15" customHeight="1" x14ac:dyDescent="0.3">
      <c r="B87" s="593"/>
      <c r="C87" s="593"/>
      <c r="D87" s="593"/>
      <c r="E87" s="911"/>
      <c r="F87" s="911"/>
      <c r="G87" s="911"/>
      <c r="H87" s="593"/>
      <c r="I87" s="593"/>
      <c r="J87" s="593"/>
      <c r="K87" s="593"/>
      <c r="L87" s="593"/>
      <c r="M87" s="593"/>
      <c r="N87" s="593"/>
      <c r="O87" s="593"/>
      <c r="P87" s="593"/>
    </row>
    <row r="88" spans="2:16" ht="15" customHeight="1" x14ac:dyDescent="0.3">
      <c r="B88" s="1451" t="s">
        <v>302</v>
      </c>
      <c r="C88" s="1451"/>
      <c r="D88" s="1451"/>
      <c r="E88" s="1451"/>
      <c r="F88" s="1451"/>
      <c r="G88" s="1451"/>
      <c r="H88" s="593"/>
      <c r="I88" s="593"/>
      <c r="J88" s="593"/>
      <c r="K88" s="593"/>
      <c r="L88" s="593"/>
      <c r="M88" s="593"/>
      <c r="N88" s="593"/>
      <c r="O88" s="593"/>
      <c r="P88" s="593"/>
    </row>
    <row r="89" spans="2:16" ht="15" customHeight="1" x14ac:dyDescent="0.3">
      <c r="B89" s="591"/>
      <c r="C89" s="591"/>
      <c r="D89" s="591"/>
      <c r="E89" s="591"/>
      <c r="F89" s="591"/>
      <c r="G89" s="591"/>
      <c r="H89" s="593"/>
      <c r="I89" s="593"/>
      <c r="J89" s="593"/>
      <c r="K89" s="593"/>
      <c r="L89" s="593"/>
      <c r="M89" s="593"/>
      <c r="N89" s="593"/>
      <c r="O89" s="593"/>
      <c r="P89" s="593"/>
    </row>
    <row r="90" spans="2:16" ht="15" customHeight="1" x14ac:dyDescent="0.3">
      <c r="B90" s="1450" t="s">
        <v>774</v>
      </c>
      <c r="C90" s="1450"/>
      <c r="D90" s="591"/>
      <c r="E90" s="593"/>
      <c r="F90" s="1446" t="s">
        <v>308</v>
      </c>
      <c r="G90" s="1446"/>
      <c r="H90" s="593"/>
      <c r="I90" s="593"/>
      <c r="J90" s="593"/>
      <c r="K90" s="593"/>
      <c r="L90" s="593"/>
      <c r="M90" s="593"/>
      <c r="N90" s="593"/>
      <c r="O90" s="593"/>
      <c r="P90" s="593"/>
    </row>
    <row r="91" spans="2:16" ht="15" customHeight="1" x14ac:dyDescent="0.3">
      <c r="B91" s="552" t="s">
        <v>0</v>
      </c>
      <c r="C91" s="552" t="s">
        <v>8</v>
      </c>
      <c r="D91" s="593"/>
      <c r="E91" s="593"/>
      <c r="F91" s="910" t="s">
        <v>151</v>
      </c>
      <c r="G91" s="552" t="s">
        <v>8</v>
      </c>
      <c r="H91" s="593"/>
      <c r="I91" s="593"/>
      <c r="J91" s="593"/>
      <c r="K91" s="593"/>
      <c r="L91" s="593"/>
      <c r="M91" s="593"/>
      <c r="N91" s="593"/>
      <c r="O91" s="593"/>
      <c r="P91" s="593"/>
    </row>
    <row r="92" spans="2:16" ht="15" customHeight="1" x14ac:dyDescent="0.3">
      <c r="B92" s="612" t="e">
        <f>+#REF!</f>
        <v>#REF!</v>
      </c>
      <c r="C92" s="1274">
        <v>57.831328917725578</v>
      </c>
      <c r="D92" s="593"/>
      <c r="E92" s="593"/>
      <c r="F92" s="1010" t="e">
        <f>+#REF!</f>
        <v>#REF!</v>
      </c>
      <c r="G92" s="1274">
        <v>84.274736607991628</v>
      </c>
      <c r="H92" s="593"/>
      <c r="I92" s="925"/>
      <c r="J92" s="593"/>
      <c r="K92" s="593"/>
      <c r="L92" s="593"/>
      <c r="M92" s="593"/>
      <c r="N92" s="593"/>
      <c r="O92" s="593"/>
      <c r="P92" s="593"/>
    </row>
    <row r="93" spans="2:16" ht="13" x14ac:dyDescent="0.3">
      <c r="B93" s="613" t="e">
        <f>+#REF!</f>
        <v>#REF!</v>
      </c>
      <c r="C93" s="1019">
        <v>6.1600252120004617</v>
      </c>
      <c r="D93" s="593"/>
      <c r="E93" s="593"/>
      <c r="F93" s="915" t="e">
        <f>+#REF!</f>
        <v>#REF!</v>
      </c>
      <c r="G93" s="1019">
        <v>3.4754389301986386</v>
      </c>
      <c r="H93" s="593"/>
      <c r="I93" s="925"/>
      <c r="J93" s="593"/>
      <c r="K93" s="593"/>
      <c r="L93" s="593"/>
      <c r="M93" s="593"/>
      <c r="N93" s="593"/>
      <c r="O93" s="593"/>
      <c r="P93" s="593"/>
    </row>
    <row r="94" spans="2:16" ht="15" customHeight="1" x14ac:dyDescent="0.3">
      <c r="B94" s="612" t="e">
        <f>+#REF!</f>
        <v>#REF!</v>
      </c>
      <c r="C94" s="1018">
        <v>5.7098061129253992</v>
      </c>
      <c r="D94" s="593"/>
      <c r="E94" s="593"/>
      <c r="F94" s="1010" t="e">
        <f>+#REF!</f>
        <v>#REF!</v>
      </c>
      <c r="G94" s="1274">
        <v>1.9606914133702171</v>
      </c>
      <c r="H94" s="593"/>
      <c r="I94" s="925"/>
      <c r="J94" s="593"/>
      <c r="K94" s="593"/>
      <c r="L94" s="593"/>
      <c r="M94" s="593"/>
      <c r="N94" s="593"/>
      <c r="O94" s="593"/>
      <c r="P94" s="593"/>
    </row>
    <row r="95" spans="2:16" ht="15" customHeight="1" x14ac:dyDescent="0.3">
      <c r="B95" s="613" t="e">
        <f>+#REF!</f>
        <v>#REF!</v>
      </c>
      <c r="C95" s="1019">
        <v>3.7813915219198915</v>
      </c>
      <c r="D95" s="593"/>
      <c r="E95" s="593"/>
      <c r="F95" s="915" t="e">
        <f>+#REF!</f>
        <v>#REF!</v>
      </c>
      <c r="G95" s="1019">
        <v>9.1749192802409567</v>
      </c>
      <c r="H95" s="593"/>
      <c r="I95" s="925"/>
      <c r="J95" s="593"/>
      <c r="K95" s="593"/>
      <c r="L95" s="593"/>
      <c r="M95" s="593"/>
      <c r="N95" s="593"/>
      <c r="O95" s="593"/>
      <c r="P95" s="593"/>
    </row>
    <row r="96" spans="2:16" ht="15" customHeight="1" x14ac:dyDescent="0.3">
      <c r="B96" s="930" t="s">
        <v>160</v>
      </c>
      <c r="C96" s="1018">
        <v>26.517448235428674</v>
      </c>
      <c r="D96" s="593"/>
      <c r="E96" s="593"/>
      <c r="F96" s="1010" t="s">
        <v>160</v>
      </c>
      <c r="G96" s="1274">
        <v>1.0142137681985672</v>
      </c>
      <c r="H96" s="593"/>
      <c r="I96" s="593"/>
      <c r="J96" s="593"/>
      <c r="K96" s="593"/>
      <c r="L96" s="593"/>
      <c r="M96" s="593"/>
      <c r="N96" s="593"/>
      <c r="O96" s="593"/>
      <c r="P96" s="593"/>
    </row>
    <row r="97" spans="2:16" ht="15" customHeight="1" x14ac:dyDescent="0.3">
      <c r="B97" s="477" t="s">
        <v>4</v>
      </c>
      <c r="C97" s="280">
        <v>100</v>
      </c>
      <c r="D97" s="593"/>
      <c r="E97" s="593"/>
      <c r="F97" s="602" t="s">
        <v>4</v>
      </c>
      <c r="G97" s="280">
        <v>99.9</v>
      </c>
      <c r="H97" s="593"/>
      <c r="I97" s="593"/>
      <c r="J97" s="593"/>
      <c r="K97" s="593"/>
      <c r="L97" s="593"/>
      <c r="M97" s="593"/>
      <c r="N97" s="593"/>
      <c r="O97" s="593"/>
      <c r="P97" s="593"/>
    </row>
    <row r="98" spans="2:16" ht="15" customHeight="1" x14ac:dyDescent="0.3">
      <c r="D98" s="593"/>
      <c r="E98" s="593"/>
      <c r="F98" s="615"/>
      <c r="G98" s="615"/>
      <c r="H98" s="593"/>
      <c r="I98" s="593"/>
      <c r="J98" s="593"/>
      <c r="K98" s="593"/>
      <c r="L98" s="593"/>
      <c r="M98" s="593"/>
      <c r="N98" s="593"/>
      <c r="O98" s="593"/>
      <c r="P98" s="593"/>
    </row>
    <row r="99" spans="2:16" ht="15" customHeight="1" x14ac:dyDescent="0.3">
      <c r="D99" s="891"/>
      <c r="E99" s="593"/>
      <c r="F99" s="593"/>
      <c r="G99" s="593"/>
      <c r="H99" s="891"/>
      <c r="I99" s="593"/>
      <c r="J99" s="593"/>
      <c r="K99" s="863"/>
      <c r="L99" s="593"/>
      <c r="M99" s="593"/>
      <c r="N99" s="593"/>
      <c r="O99" s="593"/>
      <c r="P99" s="593"/>
    </row>
    <row r="100" spans="2:16" ht="15" customHeight="1" x14ac:dyDescent="0.3">
      <c r="B100" s="593"/>
      <c r="C100" s="593"/>
      <c r="D100" s="593"/>
      <c r="E100" s="593"/>
      <c r="F100" s="332"/>
      <c r="G100" s="332"/>
      <c r="H100" s="593"/>
      <c r="I100" s="593"/>
      <c r="J100" s="924"/>
      <c r="K100" s="863"/>
      <c r="L100" s="593"/>
      <c r="M100" s="593"/>
      <c r="N100" s="593"/>
      <c r="O100" s="593"/>
      <c r="P100" s="593"/>
    </row>
    <row r="101" spans="2:16" ht="15" customHeight="1" x14ac:dyDescent="0.3">
      <c r="B101" s="593"/>
      <c r="C101" s="593"/>
      <c r="D101" s="593"/>
      <c r="E101" s="332"/>
      <c r="F101" s="332"/>
      <c r="G101" s="332"/>
      <c r="H101" s="610"/>
      <c r="I101" s="610"/>
      <c r="J101" s="924"/>
      <c r="K101" s="863"/>
      <c r="L101" s="593"/>
      <c r="M101" s="593"/>
      <c r="N101" s="593"/>
      <c r="O101" s="593"/>
      <c r="P101" s="593"/>
    </row>
    <row r="102" spans="2:16" ht="15" customHeight="1" x14ac:dyDescent="0.3">
      <c r="B102" s="332"/>
      <c r="C102" s="332"/>
      <c r="D102" s="332"/>
      <c r="E102" s="332"/>
      <c r="F102" s="332"/>
      <c r="G102" s="332"/>
      <c r="H102" s="593"/>
      <c r="I102" s="593"/>
      <c r="J102" s="924"/>
      <c r="K102" s="863"/>
      <c r="L102" s="593"/>
      <c r="M102" s="593"/>
      <c r="N102" s="593"/>
      <c r="O102" s="593"/>
      <c r="P102" s="593"/>
    </row>
    <row r="103" spans="2:16" ht="15" customHeight="1" x14ac:dyDescent="0.3">
      <c r="B103" s="589" t="s">
        <v>292</v>
      </c>
      <c r="C103" s="590"/>
      <c r="D103" s="590"/>
      <c r="E103" s="332"/>
      <c r="F103" s="593"/>
      <c r="G103" s="593"/>
      <c r="H103" s="332"/>
      <c r="I103" s="591"/>
      <c r="J103" s="924"/>
      <c r="K103" s="593"/>
      <c r="L103" s="593"/>
      <c r="M103" s="593"/>
      <c r="N103" s="593"/>
      <c r="O103" s="593"/>
      <c r="P103" s="610"/>
    </row>
    <row r="104" spans="2:16" ht="15" customHeight="1" x14ac:dyDescent="0.3">
      <c r="B104" s="591"/>
      <c r="C104" s="591"/>
      <c r="D104" s="591"/>
      <c r="E104" s="593"/>
      <c r="F104" s="593"/>
      <c r="G104" s="593"/>
      <c r="H104" s="332"/>
      <c r="I104" s="591"/>
      <c r="J104" s="593"/>
      <c r="K104" s="593"/>
      <c r="L104" s="593"/>
      <c r="M104" s="593"/>
      <c r="N104" s="593"/>
      <c r="O104" s="593"/>
      <c r="P104" s="593"/>
    </row>
    <row r="105" spans="2:16" ht="15" customHeight="1" x14ac:dyDescent="0.3">
      <c r="B105" s="1048" t="s">
        <v>12528</v>
      </c>
      <c r="C105" s="593"/>
      <c r="D105" s="593"/>
      <c r="E105" s="593"/>
      <c r="F105" s="593"/>
      <c r="G105" s="593"/>
      <c r="H105" s="593"/>
      <c r="I105" s="593"/>
      <c r="J105" s="593"/>
      <c r="K105" s="593"/>
      <c r="L105" s="593"/>
      <c r="M105" s="593"/>
      <c r="N105" s="593"/>
      <c r="O105" s="593"/>
      <c r="P105" s="593"/>
    </row>
    <row r="106" spans="2:16" ht="15" customHeight="1" x14ac:dyDescent="0.3">
      <c r="B106" s="593"/>
      <c r="C106" s="593"/>
      <c r="D106" s="593"/>
      <c r="E106" s="593"/>
      <c r="F106" s="593"/>
      <c r="G106" s="593"/>
      <c r="H106" s="593"/>
      <c r="I106" s="593"/>
      <c r="J106" s="593"/>
      <c r="K106" s="610"/>
      <c r="L106" s="610"/>
      <c r="M106" s="610"/>
      <c r="N106" s="610"/>
      <c r="O106" s="610"/>
      <c r="P106" s="591"/>
    </row>
    <row r="107" spans="2:16" ht="15" customHeight="1" x14ac:dyDescent="0.3">
      <c r="B107" s="594" t="s">
        <v>108</v>
      </c>
      <c r="C107" s="1447">
        <v>2557</v>
      </c>
      <c r="D107" s="1447"/>
      <c r="E107" s="593"/>
      <c r="F107" s="593"/>
      <c r="G107" s="593"/>
      <c r="H107" s="593"/>
      <c r="I107" s="593"/>
      <c r="J107" s="610"/>
      <c r="K107" s="593"/>
      <c r="L107" s="593"/>
      <c r="M107" s="593"/>
      <c r="N107" s="593"/>
      <c r="O107" s="593"/>
      <c r="P107" s="591"/>
    </row>
    <row r="108" spans="2:16" ht="15" customHeight="1" x14ac:dyDescent="0.3">
      <c r="B108" s="334" t="s">
        <v>109</v>
      </c>
      <c r="C108" s="1448">
        <v>150834930.99739924</v>
      </c>
      <c r="D108" s="1448"/>
      <c r="E108" s="593"/>
      <c r="F108" s="593"/>
      <c r="G108" s="593"/>
      <c r="H108" s="593"/>
      <c r="I108" s="593"/>
      <c r="J108" s="593"/>
      <c r="K108" s="332"/>
      <c r="L108" s="332"/>
      <c r="M108" s="332"/>
      <c r="N108" s="332"/>
      <c r="O108" s="332"/>
      <c r="P108" s="593"/>
    </row>
    <row r="109" spans="2:16" ht="15" customHeight="1" x14ac:dyDescent="0.3">
      <c r="B109" s="594" t="s">
        <v>301</v>
      </c>
      <c r="C109" s="1449">
        <v>58989.022681814327</v>
      </c>
      <c r="D109" s="1449"/>
      <c r="E109" s="593"/>
      <c r="F109" s="593"/>
      <c r="G109" s="593"/>
      <c r="H109" s="593"/>
      <c r="I109" s="593"/>
      <c r="J109" s="332"/>
      <c r="K109" s="591"/>
      <c r="L109" s="591"/>
      <c r="M109" s="591"/>
      <c r="N109" s="591"/>
      <c r="O109" s="591"/>
      <c r="P109" s="593"/>
    </row>
    <row r="110" spans="2:16" ht="15" customHeight="1" x14ac:dyDescent="0.3">
      <c r="B110" s="593"/>
      <c r="C110" s="593"/>
      <c r="D110" s="593"/>
      <c r="E110" s="593"/>
      <c r="F110" s="593"/>
      <c r="G110" s="593"/>
      <c r="H110" s="593"/>
      <c r="I110" s="593"/>
      <c r="J110" s="591"/>
      <c r="K110" s="591"/>
      <c r="L110" s="591"/>
      <c r="M110" s="591"/>
      <c r="N110" s="591"/>
      <c r="O110" s="591"/>
      <c r="P110" s="593"/>
    </row>
    <row r="111" spans="2:16" ht="15" customHeight="1" x14ac:dyDescent="0.3">
      <c r="B111" s="593"/>
      <c r="C111" s="593"/>
      <c r="D111" s="593"/>
      <c r="E111" s="593"/>
      <c r="F111" s="911"/>
      <c r="G111" s="911"/>
      <c r="H111" s="593"/>
      <c r="I111" s="593"/>
      <c r="J111" s="591"/>
      <c r="K111" s="593"/>
      <c r="L111" s="593"/>
      <c r="M111" s="593"/>
      <c r="N111" s="593"/>
      <c r="O111" s="593"/>
      <c r="P111" s="593"/>
    </row>
    <row r="112" spans="2:16" ht="15" customHeight="1" x14ac:dyDescent="0.3">
      <c r="B112" s="593"/>
      <c r="C112" s="593"/>
      <c r="D112" s="593"/>
      <c r="E112" s="911"/>
      <c r="F112" s="911"/>
      <c r="G112" s="911"/>
      <c r="H112" s="593"/>
      <c r="I112" s="593"/>
      <c r="J112" s="593"/>
      <c r="K112" s="593"/>
      <c r="L112" s="593"/>
      <c r="M112" s="593"/>
      <c r="N112" s="593"/>
      <c r="O112" s="593"/>
      <c r="P112" s="593"/>
    </row>
    <row r="113" spans="2:16" ht="15" customHeight="1" x14ac:dyDescent="0.3">
      <c r="B113" s="1451" t="s">
        <v>302</v>
      </c>
      <c r="C113" s="1451"/>
      <c r="D113" s="1451"/>
      <c r="E113" s="1451"/>
      <c r="F113" s="1451"/>
      <c r="G113" s="1451"/>
      <c r="H113" s="593"/>
      <c r="I113" s="593"/>
      <c r="J113" s="593"/>
      <c r="K113" s="593"/>
      <c r="L113" s="593"/>
      <c r="M113" s="593"/>
      <c r="N113" s="593"/>
      <c r="O113" s="593"/>
      <c r="P113" s="593"/>
    </row>
    <row r="114" spans="2:16" ht="15" customHeight="1" x14ac:dyDescent="0.3">
      <c r="B114" s="609"/>
      <c r="C114" s="609"/>
      <c r="D114" s="609"/>
      <c r="E114" s="593"/>
      <c r="F114" s="591"/>
      <c r="G114" s="591"/>
      <c r="H114" s="593"/>
      <c r="I114" s="593"/>
      <c r="J114" s="593"/>
      <c r="K114" s="593"/>
      <c r="L114" s="593"/>
      <c r="M114" s="593"/>
      <c r="N114" s="593"/>
      <c r="O114" s="593"/>
      <c r="P114" s="593"/>
    </row>
    <row r="115" spans="2:16" ht="15" customHeight="1" x14ac:dyDescent="0.3">
      <c r="B115" s="1450" t="s">
        <v>303</v>
      </c>
      <c r="C115" s="1450"/>
      <c r="D115" s="609"/>
      <c r="E115" s="593"/>
      <c r="F115" s="1446" t="s">
        <v>308</v>
      </c>
      <c r="G115" s="1446"/>
      <c r="H115" s="593"/>
      <c r="I115" s="593"/>
      <c r="J115" s="593"/>
      <c r="K115" s="593"/>
      <c r="L115" s="593"/>
      <c r="M115" s="593"/>
      <c r="N115" s="593"/>
      <c r="O115" s="593"/>
      <c r="P115" s="593"/>
    </row>
    <row r="116" spans="2:16" ht="15" customHeight="1" x14ac:dyDescent="0.3">
      <c r="B116" s="552" t="s">
        <v>0</v>
      </c>
      <c r="C116" s="552" t="s">
        <v>8</v>
      </c>
      <c r="D116" s="593"/>
      <c r="E116" s="593"/>
      <c r="F116" s="910" t="s">
        <v>151</v>
      </c>
      <c r="G116" s="552" t="s">
        <v>8</v>
      </c>
      <c r="H116" s="593"/>
      <c r="I116" s="593"/>
      <c r="J116" s="593"/>
      <c r="K116" s="593"/>
      <c r="L116" s="593"/>
      <c r="M116" s="593"/>
      <c r="N116" s="593"/>
      <c r="O116" s="593"/>
      <c r="P116" s="593"/>
    </row>
    <row r="117" spans="2:16" ht="15" customHeight="1" x14ac:dyDescent="0.3">
      <c r="B117" s="930" t="e">
        <f>+#REF!</f>
        <v>#REF!</v>
      </c>
      <c r="C117" s="1018">
        <v>40.161185004103999</v>
      </c>
      <c r="D117" s="593"/>
      <c r="E117" s="593"/>
      <c r="F117" s="914" t="s">
        <v>156</v>
      </c>
      <c r="G117" s="1018">
        <v>82.839184371526486</v>
      </c>
      <c r="H117" s="593"/>
      <c r="I117" s="593"/>
      <c r="J117" s="593"/>
      <c r="K117" s="593"/>
      <c r="L117" s="593"/>
      <c r="M117" s="593"/>
      <c r="N117" s="593"/>
      <c r="O117" s="593"/>
      <c r="P117" s="593"/>
    </row>
    <row r="118" spans="2:16" ht="15" customHeight="1" x14ac:dyDescent="0.3">
      <c r="B118" s="931" t="e">
        <f>+#REF!</f>
        <v>#REF!</v>
      </c>
      <c r="C118" s="1019">
        <v>7.0351007149616871</v>
      </c>
      <c r="D118" s="593"/>
      <c r="E118" s="593"/>
      <c r="F118" s="915" t="s">
        <v>152</v>
      </c>
      <c r="G118" s="1019">
        <v>14.245423869366286</v>
      </c>
      <c r="H118" s="593"/>
      <c r="I118" s="593"/>
      <c r="J118" s="593"/>
      <c r="K118" s="593"/>
      <c r="L118" s="593"/>
      <c r="M118" s="593"/>
      <c r="N118" s="593"/>
      <c r="O118" s="593"/>
      <c r="P118" s="593"/>
    </row>
    <row r="119" spans="2:16" ht="15" customHeight="1" x14ac:dyDescent="0.3">
      <c r="B119" s="930" t="e">
        <f>+#REF!</f>
        <v>#REF!</v>
      </c>
      <c r="C119" s="1018">
        <v>4.4266651343779513</v>
      </c>
      <c r="D119" s="593"/>
      <c r="E119" s="593"/>
      <c r="F119" s="914" t="s">
        <v>160</v>
      </c>
      <c r="G119" s="1018">
        <v>3.015391759107223</v>
      </c>
      <c r="H119" s="593"/>
      <c r="I119" s="593"/>
      <c r="J119" s="593"/>
      <c r="K119" s="593"/>
      <c r="L119" s="593"/>
      <c r="M119" s="593"/>
      <c r="N119" s="593"/>
      <c r="O119" s="593"/>
      <c r="P119" s="593"/>
    </row>
    <row r="120" spans="2:16" ht="15" customHeight="1" x14ac:dyDescent="0.3">
      <c r="B120" s="931" t="e">
        <f>+#REF!</f>
        <v>#REF!</v>
      </c>
      <c r="C120" s="1019">
        <v>3.1779201298551323</v>
      </c>
      <c r="D120" s="593"/>
      <c r="E120" s="593"/>
      <c r="F120" s="602" t="s">
        <v>4</v>
      </c>
      <c r="G120" s="280">
        <v>100.1</v>
      </c>
      <c r="H120" s="593"/>
      <c r="I120" s="593"/>
      <c r="J120" s="593"/>
      <c r="K120" s="593"/>
      <c r="L120" s="593"/>
      <c r="M120" s="593"/>
      <c r="N120" s="593"/>
      <c r="O120" s="593"/>
      <c r="P120" s="593"/>
    </row>
    <row r="121" spans="2:16" ht="15" customHeight="1" x14ac:dyDescent="0.3">
      <c r="B121" s="930" t="e">
        <f>+#REF!</f>
        <v>#REF!</v>
      </c>
      <c r="C121" s="1018">
        <v>2.9736528727395553</v>
      </c>
      <c r="D121" s="593"/>
      <c r="E121" s="593"/>
      <c r="F121" s="593"/>
      <c r="G121" s="593"/>
      <c r="H121" s="593"/>
      <c r="I121" s="593"/>
      <c r="J121" s="593"/>
      <c r="K121" s="593"/>
      <c r="L121" s="593"/>
      <c r="M121" s="593"/>
      <c r="N121" s="593"/>
      <c r="O121" s="593"/>
      <c r="P121" s="593"/>
    </row>
    <row r="122" spans="2:16" ht="15" customHeight="1" x14ac:dyDescent="0.3">
      <c r="B122" s="931" t="e">
        <f>+#REF!</f>
        <v>#REF!</v>
      </c>
      <c r="C122" s="1019">
        <v>2.969492741958986</v>
      </c>
      <c r="D122" s="593"/>
      <c r="E122" s="593"/>
      <c r="F122" s="593"/>
      <c r="G122" s="593"/>
      <c r="H122" s="616"/>
      <c r="I122" s="616"/>
      <c r="J122" s="593"/>
      <c r="K122" s="593"/>
      <c r="L122" s="593"/>
      <c r="M122" s="593"/>
      <c r="N122" s="593"/>
      <c r="O122" s="593"/>
      <c r="P122" s="593"/>
    </row>
    <row r="123" spans="2:16" ht="15" customHeight="1" x14ac:dyDescent="0.3">
      <c r="B123" s="930" t="s">
        <v>160</v>
      </c>
      <c r="C123" s="1277">
        <v>39.15598340200269</v>
      </c>
      <c r="D123" s="593"/>
      <c r="E123" s="593"/>
      <c r="F123" s="593"/>
      <c r="G123" s="593"/>
      <c r="H123" s="891"/>
      <c r="I123" s="614"/>
      <c r="J123" s="593"/>
      <c r="K123" s="593"/>
      <c r="L123" s="593"/>
      <c r="M123" s="593"/>
      <c r="N123" s="593"/>
      <c r="O123" s="593"/>
      <c r="P123" s="593"/>
    </row>
    <row r="124" spans="2:16" ht="15" customHeight="1" x14ac:dyDescent="0.3">
      <c r="B124" s="477" t="s">
        <v>4</v>
      </c>
      <c r="C124" s="280">
        <v>99.9</v>
      </c>
      <c r="D124" s="593"/>
      <c r="E124" s="616"/>
      <c r="F124" s="615"/>
      <c r="G124" s="615"/>
      <c r="H124" s="593"/>
      <c r="I124" s="593"/>
      <c r="J124" s="593"/>
      <c r="K124" s="593"/>
      <c r="L124" s="593"/>
      <c r="M124" s="593"/>
      <c r="N124" s="593"/>
      <c r="O124" s="593"/>
      <c r="P124" s="616"/>
    </row>
    <row r="125" spans="2:16" ht="15" customHeight="1" x14ac:dyDescent="0.3">
      <c r="D125" s="593"/>
      <c r="E125" s="617"/>
      <c r="F125" s="615"/>
      <c r="G125" s="615"/>
      <c r="H125" s="593"/>
      <c r="I125" s="593"/>
      <c r="J125" s="593"/>
      <c r="K125" s="854"/>
      <c r="L125" s="856"/>
      <c r="M125" s="593"/>
      <c r="N125" s="593"/>
      <c r="O125" s="593"/>
      <c r="P125" s="614"/>
    </row>
    <row r="126" spans="2:16" ht="15" customHeight="1" x14ac:dyDescent="0.3">
      <c r="B126" s="593"/>
      <c r="C126" s="593"/>
      <c r="D126" s="593"/>
      <c r="E126" s="593"/>
      <c r="F126" s="593"/>
      <c r="G126" s="593"/>
      <c r="H126" s="610"/>
      <c r="I126" s="610"/>
      <c r="J126" s="593"/>
      <c r="K126" s="854"/>
      <c r="L126" s="856"/>
      <c r="M126" s="593"/>
      <c r="N126" s="593"/>
      <c r="O126" s="593"/>
      <c r="P126" s="593"/>
    </row>
    <row r="127" spans="2:16" ht="15" customHeight="1" x14ac:dyDescent="0.3">
      <c r="B127" s="1446" t="s">
        <v>300</v>
      </c>
      <c r="C127" s="1446"/>
      <c r="D127" s="593"/>
      <c r="E127" s="593"/>
      <c r="F127" s="1446" t="s">
        <v>313</v>
      </c>
      <c r="G127" s="1446"/>
      <c r="H127" s="593"/>
      <c r="I127" s="593"/>
      <c r="J127" s="593"/>
      <c r="K127" s="855"/>
      <c r="L127" s="856"/>
      <c r="M127" s="616"/>
      <c r="N127" s="616"/>
      <c r="O127" s="616"/>
      <c r="P127" s="593"/>
    </row>
    <row r="128" spans="2:16" ht="15" customHeight="1" x14ac:dyDescent="0.3">
      <c r="B128" s="910" t="s">
        <v>314</v>
      </c>
      <c r="C128" s="552" t="s">
        <v>8</v>
      </c>
      <c r="D128" s="593"/>
      <c r="E128" s="593"/>
      <c r="F128" s="910" t="s">
        <v>315</v>
      </c>
      <c r="G128" s="552" t="s">
        <v>8</v>
      </c>
      <c r="H128" s="593"/>
      <c r="I128" s="593"/>
      <c r="J128" s="616"/>
      <c r="K128" s="855"/>
      <c r="L128" s="856"/>
      <c r="M128" s="614"/>
      <c r="N128" s="614"/>
      <c r="O128" s="614"/>
      <c r="P128" s="593"/>
    </row>
    <row r="129" spans="2:16" ht="15" customHeight="1" x14ac:dyDescent="0.3">
      <c r="B129" s="929" t="e">
        <f>+#REF!</f>
        <v>#REF!</v>
      </c>
      <c r="C129" s="1018">
        <v>48.883599870710917</v>
      </c>
      <c r="D129" s="593"/>
      <c r="E129" s="593"/>
      <c r="F129" s="914" t="s">
        <v>270</v>
      </c>
      <c r="G129" s="1018">
        <v>60.282852556685476</v>
      </c>
      <c r="H129" s="593"/>
      <c r="I129" s="593"/>
      <c r="J129" s="614"/>
      <c r="K129" s="854"/>
      <c r="L129" s="856"/>
      <c r="M129" s="593"/>
      <c r="N129" s="593"/>
      <c r="O129" s="593"/>
      <c r="P129" s="610"/>
    </row>
    <row r="130" spans="2:16" ht="15" customHeight="1" x14ac:dyDescent="0.3">
      <c r="B130" s="915" t="e">
        <f>+#REF!</f>
        <v>#REF!</v>
      </c>
      <c r="C130" s="1019">
        <v>11.824592128778988</v>
      </c>
      <c r="D130" s="593"/>
      <c r="E130" s="593"/>
      <c r="F130" s="915" t="s">
        <v>271</v>
      </c>
      <c r="G130" s="1019">
        <v>39.717147443314516</v>
      </c>
      <c r="H130" s="593"/>
      <c r="I130" s="593"/>
      <c r="J130" s="593"/>
      <c r="K130" s="854"/>
      <c r="L130" s="856"/>
      <c r="M130" s="593"/>
      <c r="N130" s="593"/>
      <c r="O130" s="593"/>
      <c r="P130" s="593"/>
    </row>
    <row r="131" spans="2:16" ht="15" customHeight="1" x14ac:dyDescent="0.3">
      <c r="B131" s="929" t="e">
        <f>+#REF!</f>
        <v>#REF!</v>
      </c>
      <c r="C131" s="1018">
        <v>7.2484840046089962</v>
      </c>
      <c r="D131" s="593"/>
      <c r="E131" s="593"/>
      <c r="F131" s="602" t="s">
        <v>4</v>
      </c>
      <c r="G131" s="280">
        <v>100</v>
      </c>
      <c r="H131" s="593"/>
      <c r="I131" s="593"/>
      <c r="J131" s="593"/>
      <c r="K131" s="593"/>
      <c r="L131" s="593"/>
      <c r="M131" s="593"/>
      <c r="N131" s="593"/>
      <c r="O131" s="593"/>
      <c r="P131" s="593"/>
    </row>
    <row r="132" spans="2:16" ht="15" customHeight="1" x14ac:dyDescent="0.3">
      <c r="B132" s="915" t="e">
        <f>+#REF!</f>
        <v>#REF!</v>
      </c>
      <c r="C132" s="1019">
        <v>6.6357098860394075</v>
      </c>
      <c r="D132" s="593"/>
      <c r="E132" s="593"/>
      <c r="F132" s="593"/>
      <c r="G132" s="593"/>
      <c r="H132" s="593"/>
      <c r="I132" s="593"/>
      <c r="J132" s="593"/>
      <c r="K132" s="610"/>
      <c r="L132" s="610"/>
      <c r="M132" s="610"/>
      <c r="N132" s="610"/>
      <c r="O132" s="610"/>
      <c r="P132" s="593"/>
    </row>
    <row r="133" spans="2:16" ht="15" customHeight="1" x14ac:dyDescent="0.3">
      <c r="B133" s="1010" t="s">
        <v>160</v>
      </c>
      <c r="C133" s="1274">
        <v>25.507614109861699</v>
      </c>
      <c r="D133" s="593"/>
      <c r="E133" s="593"/>
      <c r="F133" s="593"/>
      <c r="G133" s="593"/>
      <c r="H133" s="593"/>
      <c r="I133" s="593"/>
      <c r="J133" s="610"/>
      <c r="K133" s="593"/>
      <c r="L133" s="593"/>
      <c r="M133" s="593"/>
      <c r="N133" s="593"/>
      <c r="O133" s="593"/>
      <c r="P133" s="593"/>
    </row>
    <row r="134" spans="2:16" ht="15" customHeight="1" x14ac:dyDescent="0.3">
      <c r="B134" s="602" t="s">
        <v>4</v>
      </c>
      <c r="C134" s="280">
        <v>100.1</v>
      </c>
      <c r="D134" s="593"/>
      <c r="E134" s="593"/>
      <c r="F134" s="593"/>
      <c r="G134" s="593"/>
      <c r="H134" s="593"/>
      <c r="I134" s="593"/>
      <c r="J134" s="593"/>
      <c r="K134" s="593"/>
      <c r="L134" s="593"/>
      <c r="M134" s="593"/>
      <c r="N134" s="593"/>
      <c r="O134" s="593"/>
      <c r="P134" s="593"/>
    </row>
    <row r="135" spans="2:16" ht="15" customHeight="1" x14ac:dyDescent="0.3">
      <c r="D135" s="593"/>
      <c r="E135" s="593"/>
      <c r="F135" s="593"/>
      <c r="G135" s="593"/>
      <c r="H135" s="891"/>
      <c r="I135" s="593"/>
      <c r="J135" s="593"/>
      <c r="K135" s="593"/>
      <c r="L135" s="593"/>
      <c r="M135" s="593"/>
      <c r="N135" s="593"/>
      <c r="O135" s="593"/>
      <c r="P135" s="593"/>
    </row>
    <row r="136" spans="2:16" ht="15" customHeight="1" x14ac:dyDescent="0.3">
      <c r="B136" s="591"/>
      <c r="C136" s="591"/>
      <c r="D136" s="593"/>
      <c r="E136" s="593"/>
      <c r="F136" s="591"/>
      <c r="G136" s="591"/>
      <c r="H136" s="593"/>
      <c r="I136" s="593"/>
      <c r="J136" s="593"/>
      <c r="K136" s="593"/>
      <c r="L136" s="593"/>
      <c r="M136" s="593"/>
      <c r="N136" s="593"/>
      <c r="O136" s="593"/>
      <c r="P136" s="593"/>
    </row>
    <row r="137" spans="2:16" ht="15" customHeight="1" x14ac:dyDescent="0.3">
      <c r="B137" s="618"/>
      <c r="C137" s="618"/>
      <c r="D137" s="891"/>
      <c r="E137" s="591"/>
      <c r="F137" s="593"/>
      <c r="G137" s="593"/>
      <c r="H137" s="593"/>
      <c r="I137" s="593"/>
      <c r="J137" s="593"/>
      <c r="K137" s="593"/>
      <c r="L137" s="593"/>
      <c r="M137" s="593"/>
      <c r="N137" s="593"/>
      <c r="O137" s="593"/>
      <c r="P137" s="593"/>
    </row>
    <row r="138" spans="2:16" ht="15" customHeight="1" x14ac:dyDescent="0.3">
      <c r="B138" s="332"/>
      <c r="C138" s="332"/>
      <c r="D138" s="591"/>
      <c r="E138" s="593"/>
      <c r="F138" s="332"/>
      <c r="G138" s="332"/>
      <c r="H138" s="593"/>
      <c r="I138" s="593"/>
      <c r="J138" s="593"/>
      <c r="K138" s="593"/>
      <c r="L138" s="593"/>
      <c r="M138" s="593"/>
      <c r="N138" s="593"/>
      <c r="O138" s="593"/>
      <c r="P138" s="593"/>
    </row>
    <row r="139" spans="2:16" ht="15" customHeight="1" x14ac:dyDescent="0.3">
      <c r="B139" s="332"/>
      <c r="C139" s="332"/>
      <c r="D139" s="593"/>
      <c r="E139" s="332"/>
      <c r="F139" s="332"/>
      <c r="G139" s="332"/>
      <c r="H139" s="591"/>
      <c r="I139" s="591"/>
      <c r="J139" s="593"/>
      <c r="K139" s="593"/>
      <c r="L139" s="593"/>
      <c r="M139" s="593"/>
      <c r="N139" s="593"/>
      <c r="O139" s="593"/>
      <c r="P139" s="593"/>
    </row>
    <row r="140" spans="2:16" ht="15" customHeight="1" x14ac:dyDescent="0.3">
      <c r="B140" s="332"/>
      <c r="C140" s="332"/>
      <c r="D140" s="332"/>
      <c r="E140" s="332"/>
      <c r="F140" s="332"/>
      <c r="G140" s="332"/>
      <c r="H140" s="332"/>
      <c r="I140" s="332"/>
      <c r="J140" s="593"/>
      <c r="K140" s="593"/>
      <c r="L140" s="593"/>
      <c r="M140" s="593"/>
      <c r="N140" s="593"/>
      <c r="O140" s="593"/>
      <c r="P140" s="593"/>
    </row>
    <row r="141" spans="2:16" ht="15" customHeight="1" x14ac:dyDescent="0.3">
      <c r="B141" s="332"/>
      <c r="C141" s="332"/>
      <c r="D141" s="332"/>
      <c r="E141" s="332"/>
      <c r="F141" s="332"/>
      <c r="G141" s="332"/>
      <c r="H141" s="332"/>
      <c r="I141" s="332"/>
      <c r="J141" s="593"/>
      <c r="K141" s="593"/>
      <c r="L141" s="593"/>
      <c r="M141" s="593"/>
      <c r="N141" s="593"/>
      <c r="O141" s="593"/>
      <c r="P141" s="593"/>
    </row>
    <row r="142" spans="2:16" ht="15" customHeight="1" x14ac:dyDescent="0.3">
      <c r="B142" s="332"/>
      <c r="C142" s="332"/>
      <c r="D142" s="332"/>
      <c r="E142" s="332"/>
      <c r="F142" s="332"/>
      <c r="G142" s="332"/>
      <c r="H142" s="332"/>
      <c r="I142" s="332"/>
      <c r="J142" s="593"/>
      <c r="K142" s="593"/>
      <c r="L142" s="593"/>
      <c r="M142" s="593"/>
      <c r="N142" s="593"/>
      <c r="O142" s="593"/>
      <c r="P142" s="591"/>
    </row>
    <row r="143" spans="2:16" ht="15" customHeight="1" x14ac:dyDescent="0.3">
      <c r="B143" s="332"/>
      <c r="C143" s="332"/>
      <c r="D143" s="332"/>
      <c r="E143" s="332"/>
      <c r="F143" s="332"/>
      <c r="G143" s="332"/>
      <c r="H143" s="332"/>
      <c r="I143" s="332"/>
      <c r="J143" s="593"/>
      <c r="K143" s="593"/>
      <c r="L143" s="593"/>
      <c r="M143" s="593"/>
      <c r="N143" s="593"/>
      <c r="O143" s="593"/>
      <c r="P143" s="332"/>
    </row>
    <row r="144" spans="2:16" ht="15" customHeight="1" x14ac:dyDescent="0.3">
      <c r="B144" s="332"/>
      <c r="C144" s="332"/>
      <c r="D144" s="332"/>
      <c r="E144" s="332"/>
      <c r="F144" s="332"/>
      <c r="G144" s="332"/>
      <c r="H144" s="332"/>
      <c r="I144" s="332"/>
      <c r="J144" s="593"/>
      <c r="K144" s="593"/>
      <c r="L144" s="593"/>
      <c r="M144" s="593"/>
      <c r="N144" s="593"/>
      <c r="O144" s="593"/>
      <c r="P144" s="332"/>
    </row>
    <row r="145" spans="2:16" ht="15" customHeight="1" x14ac:dyDescent="0.3">
      <c r="B145" s="332"/>
      <c r="C145" s="332"/>
      <c r="D145" s="332"/>
      <c r="E145" s="332"/>
      <c r="F145" s="332"/>
      <c r="G145" s="332"/>
      <c r="H145" s="332"/>
      <c r="I145" s="332"/>
      <c r="J145" s="593"/>
      <c r="K145" s="591"/>
      <c r="L145" s="591"/>
      <c r="M145" s="591"/>
      <c r="N145" s="591"/>
      <c r="O145" s="591"/>
      <c r="P145" s="332"/>
    </row>
    <row r="146" spans="2:16" ht="15" customHeight="1" x14ac:dyDescent="0.3">
      <c r="B146" s="332"/>
      <c r="C146" s="332"/>
      <c r="D146" s="332"/>
      <c r="E146" s="332"/>
      <c r="F146" s="332"/>
      <c r="G146" s="332"/>
      <c r="H146" s="332"/>
      <c r="I146" s="332"/>
      <c r="J146" s="591"/>
      <c r="K146" s="332"/>
      <c r="L146" s="332"/>
      <c r="M146" s="332"/>
      <c r="N146" s="332"/>
      <c r="O146" s="332"/>
      <c r="P146" s="332"/>
    </row>
    <row r="147" spans="2:16" ht="15" customHeight="1" x14ac:dyDescent="0.3">
      <c r="B147" s="332"/>
      <c r="C147" s="332"/>
      <c r="D147" s="332"/>
      <c r="E147" s="332"/>
      <c r="F147" s="332"/>
      <c r="G147" s="332"/>
      <c r="H147" s="332"/>
      <c r="I147" s="332"/>
      <c r="J147" s="332"/>
      <c r="K147" s="332"/>
      <c r="L147" s="332"/>
      <c r="M147" s="332"/>
      <c r="N147" s="332"/>
      <c r="O147" s="332"/>
      <c r="P147" s="332"/>
    </row>
    <row r="148" spans="2:16" ht="15" customHeight="1" x14ac:dyDescent="0.3">
      <c r="B148" s="332"/>
      <c r="C148" s="332"/>
      <c r="D148" s="332"/>
      <c r="E148" s="332"/>
      <c r="F148" s="332"/>
      <c r="G148" s="332"/>
      <c r="H148" s="332"/>
      <c r="I148" s="332"/>
      <c r="J148" s="332"/>
      <c r="K148" s="332"/>
      <c r="L148" s="332"/>
      <c r="M148" s="332"/>
      <c r="N148" s="332"/>
      <c r="O148" s="332"/>
      <c r="P148" s="332"/>
    </row>
    <row r="149" spans="2:16" ht="15" customHeight="1" x14ac:dyDescent="0.3">
      <c r="B149" s="332"/>
      <c r="C149" s="332"/>
      <c r="D149" s="332"/>
      <c r="E149" s="332"/>
      <c r="F149" s="332"/>
      <c r="G149" s="332"/>
      <c r="H149" s="332"/>
      <c r="I149" s="332"/>
      <c r="J149" s="332"/>
      <c r="K149" s="332"/>
      <c r="L149" s="332"/>
      <c r="M149" s="332"/>
      <c r="N149" s="332"/>
      <c r="O149" s="332"/>
      <c r="P149" s="332"/>
    </row>
    <row r="150" spans="2:16" ht="15" customHeight="1" x14ac:dyDescent="0.3">
      <c r="B150" s="332"/>
      <c r="C150" s="332"/>
      <c r="D150" s="332"/>
      <c r="E150" s="332"/>
      <c r="F150" s="332"/>
      <c r="G150" s="332"/>
      <c r="H150" s="332"/>
      <c r="I150" s="332"/>
      <c r="J150" s="332"/>
      <c r="K150" s="332"/>
      <c r="L150" s="332"/>
      <c r="M150" s="332"/>
      <c r="N150" s="332"/>
      <c r="O150" s="332"/>
      <c r="P150" s="332"/>
    </row>
    <row r="151" spans="2:16" ht="15" customHeight="1" x14ac:dyDescent="0.3">
      <c r="B151" s="332"/>
      <c r="C151" s="332"/>
      <c r="D151" s="332"/>
      <c r="E151" s="332"/>
      <c r="F151" s="332"/>
      <c r="G151" s="332"/>
      <c r="H151" s="332"/>
      <c r="I151" s="332"/>
      <c r="J151" s="332"/>
      <c r="K151" s="332"/>
      <c r="L151" s="332"/>
      <c r="M151" s="332"/>
      <c r="N151" s="332"/>
      <c r="O151" s="332"/>
      <c r="P151" s="332"/>
    </row>
    <row r="152" spans="2:16" ht="15" customHeight="1" x14ac:dyDescent="0.3">
      <c r="B152" s="332"/>
      <c r="C152" s="332"/>
      <c r="D152" s="332"/>
      <c r="E152" s="332"/>
      <c r="F152" s="332"/>
      <c r="G152" s="332"/>
      <c r="H152" s="332"/>
      <c r="I152" s="332"/>
      <c r="J152" s="332"/>
      <c r="K152" s="332"/>
      <c r="L152" s="332"/>
      <c r="M152" s="332"/>
      <c r="N152" s="332"/>
      <c r="O152" s="332"/>
      <c r="P152" s="332"/>
    </row>
    <row r="153" spans="2:16" ht="15" customHeight="1" x14ac:dyDescent="0.3">
      <c r="B153" s="332"/>
      <c r="C153" s="332"/>
      <c r="D153" s="332"/>
      <c r="E153" s="332"/>
      <c r="F153" s="332"/>
      <c r="G153" s="332"/>
      <c r="H153" s="332"/>
      <c r="I153" s="332"/>
      <c r="J153" s="332"/>
      <c r="K153" s="332"/>
      <c r="L153" s="332"/>
      <c r="M153" s="332"/>
      <c r="N153" s="332"/>
      <c r="O153" s="332"/>
      <c r="P153" s="332"/>
    </row>
    <row r="154" spans="2:16" ht="15" customHeight="1" x14ac:dyDescent="0.3">
      <c r="B154" s="332"/>
      <c r="C154" s="332"/>
      <c r="D154" s="332"/>
      <c r="E154" s="332"/>
      <c r="F154" s="332"/>
      <c r="G154" s="332"/>
      <c r="H154" s="332"/>
      <c r="I154" s="332"/>
      <c r="J154" s="332"/>
      <c r="K154" s="332"/>
      <c r="L154" s="332"/>
      <c r="M154" s="332"/>
      <c r="N154" s="332"/>
      <c r="O154" s="332"/>
      <c r="P154" s="332"/>
    </row>
    <row r="155" spans="2:16" ht="15" customHeight="1" x14ac:dyDescent="0.3">
      <c r="B155" s="332"/>
      <c r="C155" s="332"/>
      <c r="D155" s="332"/>
      <c r="E155" s="332"/>
      <c r="F155" s="332"/>
      <c r="G155" s="332"/>
      <c r="H155" s="332"/>
      <c r="I155" s="332"/>
      <c r="J155" s="332"/>
      <c r="K155" s="332"/>
      <c r="L155" s="332"/>
      <c r="M155" s="332"/>
      <c r="N155" s="332"/>
      <c r="O155" s="332"/>
      <c r="P155" s="332"/>
    </row>
    <row r="156" spans="2:16" ht="15" customHeight="1" x14ac:dyDescent="0.3">
      <c r="B156" s="332"/>
      <c r="C156" s="332"/>
      <c r="D156" s="332"/>
      <c r="E156" s="332"/>
      <c r="F156" s="332"/>
      <c r="G156" s="332"/>
      <c r="H156" s="332"/>
      <c r="I156" s="332"/>
      <c r="J156" s="332"/>
      <c r="K156" s="332"/>
      <c r="L156" s="332"/>
      <c r="M156" s="332"/>
      <c r="N156" s="332"/>
      <c r="O156" s="332"/>
      <c r="P156" s="332"/>
    </row>
    <row r="157" spans="2:16" ht="15" customHeight="1" x14ac:dyDescent="0.3">
      <c r="B157" s="332"/>
      <c r="C157" s="332"/>
      <c r="D157" s="332"/>
      <c r="E157" s="332"/>
      <c r="F157" s="332"/>
      <c r="G157" s="332"/>
      <c r="H157" s="332"/>
      <c r="I157" s="332"/>
      <c r="J157" s="332"/>
      <c r="K157" s="332"/>
      <c r="L157" s="332"/>
      <c r="M157" s="332"/>
      <c r="N157" s="332"/>
      <c r="O157" s="332"/>
      <c r="P157" s="332"/>
    </row>
    <row r="158" spans="2:16" ht="15" customHeight="1" x14ac:dyDescent="0.3">
      <c r="B158" s="332"/>
      <c r="C158" s="332"/>
      <c r="D158" s="332"/>
      <c r="E158" s="332"/>
      <c r="F158" s="332"/>
      <c r="G158" s="332"/>
      <c r="H158" s="332"/>
      <c r="I158" s="332"/>
      <c r="J158" s="332"/>
      <c r="K158" s="332"/>
      <c r="L158" s="332"/>
      <c r="M158" s="332"/>
      <c r="N158" s="332"/>
      <c r="O158" s="332"/>
      <c r="P158" s="332"/>
    </row>
    <row r="159" spans="2:16" ht="15" customHeight="1" x14ac:dyDescent="0.3">
      <c r="B159" s="332"/>
      <c r="C159" s="332"/>
      <c r="D159" s="332"/>
      <c r="E159" s="332"/>
      <c r="F159" s="332"/>
      <c r="G159" s="332"/>
      <c r="H159" s="332"/>
      <c r="I159" s="332"/>
      <c r="J159" s="332"/>
      <c r="K159" s="332"/>
      <c r="L159" s="332"/>
      <c r="M159" s="332"/>
      <c r="N159" s="332"/>
      <c r="O159" s="332"/>
      <c r="P159" s="332"/>
    </row>
    <row r="160" spans="2:16" ht="15" customHeight="1" x14ac:dyDescent="0.3">
      <c r="B160" s="332"/>
      <c r="C160" s="332"/>
      <c r="D160" s="332"/>
      <c r="E160" s="332"/>
      <c r="F160" s="332"/>
      <c r="G160" s="332"/>
      <c r="H160" s="332"/>
      <c r="I160" s="332"/>
      <c r="J160" s="332"/>
      <c r="K160" s="332"/>
      <c r="L160" s="332"/>
      <c r="M160" s="332"/>
      <c r="N160" s="332"/>
      <c r="O160" s="332"/>
      <c r="P160" s="332"/>
    </row>
    <row r="161" spans="2:16" ht="15" customHeight="1" x14ac:dyDescent="0.3">
      <c r="B161" s="332"/>
      <c r="C161" s="332"/>
      <c r="D161" s="332"/>
      <c r="E161" s="332"/>
      <c r="F161" s="332"/>
      <c r="G161" s="332"/>
      <c r="H161" s="332"/>
      <c r="I161" s="332"/>
      <c r="J161" s="332"/>
      <c r="K161" s="332"/>
      <c r="L161" s="332"/>
      <c r="M161" s="332"/>
      <c r="N161" s="332"/>
      <c r="O161" s="332"/>
      <c r="P161" s="332"/>
    </row>
    <row r="162" spans="2:16" ht="15" customHeight="1" x14ac:dyDescent="0.3">
      <c r="B162" s="332"/>
      <c r="C162" s="332"/>
      <c r="D162" s="332"/>
      <c r="E162" s="332"/>
      <c r="F162" s="332"/>
      <c r="G162" s="332"/>
      <c r="H162" s="332"/>
      <c r="I162" s="332"/>
      <c r="J162" s="332"/>
      <c r="K162" s="332"/>
      <c r="L162" s="332"/>
      <c r="M162" s="332"/>
      <c r="N162" s="332"/>
      <c r="O162" s="332"/>
      <c r="P162" s="332"/>
    </row>
    <row r="163" spans="2:16" ht="15" customHeight="1" x14ac:dyDescent="0.3">
      <c r="B163" s="332"/>
      <c r="C163" s="332"/>
      <c r="D163" s="332"/>
      <c r="E163" s="332"/>
      <c r="F163" s="332"/>
      <c r="G163" s="332"/>
      <c r="H163" s="332"/>
      <c r="I163" s="332"/>
      <c r="J163" s="332"/>
      <c r="K163" s="332"/>
      <c r="L163" s="332"/>
      <c r="M163" s="332"/>
      <c r="N163" s="332"/>
      <c r="O163" s="332"/>
      <c r="P163" s="332"/>
    </row>
    <row r="164" spans="2:16" ht="15" customHeight="1" x14ac:dyDescent="0.3">
      <c r="B164" s="332"/>
      <c r="C164" s="332"/>
      <c r="D164" s="332"/>
      <c r="E164" s="332"/>
      <c r="F164" s="332"/>
      <c r="G164" s="332"/>
      <c r="H164" s="332"/>
      <c r="I164" s="332"/>
      <c r="J164" s="332"/>
      <c r="K164" s="332"/>
      <c r="L164" s="332"/>
      <c r="M164" s="332"/>
      <c r="N164" s="332"/>
      <c r="O164" s="332"/>
      <c r="P164" s="332"/>
    </row>
    <row r="165" spans="2:16" ht="15" customHeight="1" x14ac:dyDescent="0.3">
      <c r="B165" s="332"/>
      <c r="C165" s="332"/>
      <c r="D165" s="332"/>
      <c r="E165" s="332"/>
      <c r="F165" s="332"/>
      <c r="G165" s="332"/>
      <c r="H165" s="332"/>
      <c r="I165" s="332"/>
      <c r="J165" s="332"/>
      <c r="K165" s="332"/>
      <c r="L165" s="332"/>
      <c r="M165" s="332"/>
      <c r="N165" s="332"/>
      <c r="O165" s="332"/>
      <c r="P165" s="332"/>
    </row>
    <row r="166" spans="2:16" ht="15" customHeight="1" x14ac:dyDescent="0.3">
      <c r="B166" s="332"/>
      <c r="C166" s="332"/>
      <c r="D166" s="332"/>
      <c r="E166" s="332"/>
      <c r="F166" s="332"/>
      <c r="G166" s="332"/>
      <c r="H166" s="332"/>
      <c r="I166" s="332"/>
      <c r="J166" s="332"/>
      <c r="K166" s="332"/>
      <c r="L166" s="332"/>
      <c r="M166" s="332"/>
      <c r="N166" s="332"/>
      <c r="O166" s="332"/>
      <c r="P166" s="332"/>
    </row>
    <row r="167" spans="2:16" ht="15" customHeight="1" x14ac:dyDescent="0.3">
      <c r="B167" s="332"/>
      <c r="C167" s="332"/>
      <c r="D167" s="332"/>
      <c r="E167" s="332"/>
      <c r="F167" s="332"/>
      <c r="G167" s="332"/>
      <c r="H167" s="332"/>
      <c r="I167" s="332"/>
      <c r="J167" s="332"/>
      <c r="K167" s="332"/>
      <c r="L167" s="332"/>
      <c r="M167" s="332"/>
      <c r="N167" s="332"/>
      <c r="O167" s="332"/>
      <c r="P167" s="332"/>
    </row>
    <row r="168" spans="2:16" ht="15" customHeight="1" x14ac:dyDescent="0.3">
      <c r="B168" s="332"/>
      <c r="C168" s="332"/>
      <c r="D168" s="332"/>
      <c r="E168" s="332"/>
      <c r="F168" s="332"/>
      <c r="G168" s="332"/>
      <c r="H168" s="332"/>
      <c r="I168" s="332"/>
      <c r="J168" s="332"/>
      <c r="K168" s="332"/>
      <c r="L168" s="332"/>
      <c r="M168" s="332"/>
      <c r="N168" s="332"/>
      <c r="O168" s="332"/>
      <c r="P168" s="332"/>
    </row>
    <row r="169" spans="2:16" ht="15" customHeight="1" x14ac:dyDescent="0.3">
      <c r="B169" s="332"/>
      <c r="C169" s="332"/>
      <c r="D169" s="332"/>
      <c r="E169" s="332"/>
      <c r="F169" s="332"/>
      <c r="G169" s="332"/>
      <c r="H169" s="332"/>
      <c r="I169" s="332"/>
      <c r="J169" s="332"/>
      <c r="K169" s="332"/>
      <c r="L169" s="332"/>
      <c r="M169" s="332"/>
      <c r="N169" s="332"/>
      <c r="O169" s="332"/>
      <c r="P169" s="332"/>
    </row>
    <row r="170" spans="2:16" ht="15" customHeight="1" x14ac:dyDescent="0.3">
      <c r="B170" s="332"/>
      <c r="C170" s="332"/>
      <c r="D170" s="332"/>
      <c r="E170" s="332"/>
      <c r="F170" s="332"/>
      <c r="G170" s="332"/>
      <c r="H170" s="332"/>
      <c r="I170" s="332"/>
      <c r="J170" s="332"/>
      <c r="K170" s="332"/>
      <c r="L170" s="332"/>
      <c r="M170" s="332"/>
      <c r="N170" s="332"/>
      <c r="O170" s="332"/>
      <c r="P170" s="332"/>
    </row>
    <row r="171" spans="2:16" ht="15" customHeight="1" x14ac:dyDescent="0.3">
      <c r="D171" s="332"/>
      <c r="E171" s="332"/>
      <c r="H171" s="332"/>
      <c r="I171" s="332"/>
      <c r="J171" s="332"/>
      <c r="K171" s="332"/>
      <c r="L171" s="332"/>
      <c r="M171" s="332"/>
      <c r="N171" s="332"/>
      <c r="O171" s="332"/>
      <c r="P171" s="332"/>
    </row>
    <row r="172" spans="2:16" ht="15" customHeight="1" x14ac:dyDescent="0.3">
      <c r="D172" s="332"/>
      <c r="H172" s="332"/>
      <c r="I172" s="332"/>
      <c r="J172" s="332"/>
      <c r="K172" s="332"/>
      <c r="L172" s="332"/>
      <c r="M172" s="332"/>
      <c r="N172" s="332"/>
      <c r="O172" s="332"/>
      <c r="P172" s="332"/>
    </row>
    <row r="173" spans="2:16" ht="15" customHeight="1" x14ac:dyDescent="0.3">
      <c r="H173" s="332"/>
      <c r="I173" s="332"/>
      <c r="J173" s="332"/>
      <c r="K173" s="332"/>
      <c r="L173" s="332"/>
      <c r="M173" s="332"/>
      <c r="N173" s="332"/>
      <c r="O173" s="332"/>
      <c r="P173" s="332"/>
    </row>
    <row r="174" spans="2:16" ht="15" customHeight="1" x14ac:dyDescent="0.3">
      <c r="J174" s="332"/>
      <c r="K174" s="332"/>
      <c r="L174" s="332"/>
      <c r="M174" s="332"/>
      <c r="N174" s="332"/>
      <c r="O174" s="332"/>
      <c r="P174" s="332"/>
    </row>
    <row r="175" spans="2:16" ht="15" customHeight="1" x14ac:dyDescent="0.3">
      <c r="J175" s="332"/>
      <c r="K175" s="332"/>
      <c r="L175" s="332"/>
      <c r="M175" s="332"/>
      <c r="N175" s="332"/>
      <c r="O175" s="332"/>
      <c r="P175" s="332"/>
    </row>
    <row r="176" spans="2:16" ht="15" customHeight="1" x14ac:dyDescent="0.3">
      <c r="J176" s="332"/>
      <c r="K176" s="332"/>
      <c r="L176" s="332"/>
      <c r="M176" s="332"/>
      <c r="N176" s="332"/>
      <c r="O176" s="332"/>
      <c r="P176" s="332"/>
    </row>
    <row r="177" spans="10:15" ht="15" customHeight="1" x14ac:dyDescent="0.3">
      <c r="J177" s="332"/>
      <c r="K177" s="332"/>
      <c r="L177" s="332"/>
      <c r="M177" s="332"/>
      <c r="N177" s="332"/>
      <c r="O177" s="332"/>
    </row>
    <row r="178" spans="10:15" ht="15" customHeight="1" x14ac:dyDescent="0.3">
      <c r="J178" s="332"/>
      <c r="K178" s="332"/>
      <c r="L178" s="332"/>
      <c r="M178" s="332"/>
      <c r="N178" s="332"/>
      <c r="O178" s="332"/>
    </row>
    <row r="179" spans="10:15" ht="15" customHeight="1" x14ac:dyDescent="0.3">
      <c r="J179" s="332"/>
      <c r="K179" s="332"/>
      <c r="L179" s="332"/>
      <c r="M179" s="332"/>
      <c r="N179" s="332"/>
      <c r="O179" s="332"/>
    </row>
    <row r="180" spans="10:15" ht="15" customHeight="1" x14ac:dyDescent="0.3">
      <c r="J180" s="332"/>
    </row>
  </sheetData>
  <mergeCells count="49">
    <mergeCell ref="O16:O17"/>
    <mergeCell ref="M21:M22"/>
    <mergeCell ref="J21:J22"/>
    <mergeCell ref="K21:K22"/>
    <mergeCell ref="L21:L22"/>
    <mergeCell ref="N21:N22"/>
    <mergeCell ref="O21:O22"/>
    <mergeCell ref="K16:K17"/>
    <mergeCell ref="M16:M17"/>
    <mergeCell ref="N16:N17"/>
    <mergeCell ref="J16:J17"/>
    <mergeCell ref="L16:L17"/>
    <mergeCell ref="B90:C90"/>
    <mergeCell ref="F90:G90"/>
    <mergeCell ref="C82:D82"/>
    <mergeCell ref="C83:D83"/>
    <mergeCell ref="C84:D84"/>
    <mergeCell ref="B88:G88"/>
    <mergeCell ref="B45:C47"/>
    <mergeCell ref="C55:D55"/>
    <mergeCell ref="B62:C62"/>
    <mergeCell ref="B65:B66"/>
    <mergeCell ref="F71:G72"/>
    <mergeCell ref="C54:D54"/>
    <mergeCell ref="C56:D56"/>
    <mergeCell ref="F62:G63"/>
    <mergeCell ref="B60:G60"/>
    <mergeCell ref="C65:C66"/>
    <mergeCell ref="C11:D11"/>
    <mergeCell ref="C12:D12"/>
    <mergeCell ref="B16:G16"/>
    <mergeCell ref="B18:C18"/>
    <mergeCell ref="B31:C31"/>
    <mergeCell ref="F18:G18"/>
    <mergeCell ref="K9:K10"/>
    <mergeCell ref="L9:L10"/>
    <mergeCell ref="M9:M10"/>
    <mergeCell ref="C10:D10"/>
    <mergeCell ref="O9:O10"/>
    <mergeCell ref="N9:N10"/>
    <mergeCell ref="J9:J10"/>
    <mergeCell ref="F127:G127"/>
    <mergeCell ref="C107:D107"/>
    <mergeCell ref="C108:D108"/>
    <mergeCell ref="C109:D109"/>
    <mergeCell ref="F115:G115"/>
    <mergeCell ref="B127:C127"/>
    <mergeCell ref="B115:C115"/>
    <mergeCell ref="B113:G113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transitionEvaluation="1">
    <tabColor theme="3" tint="0.39997558519241921"/>
  </sheetPr>
  <dimension ref="B1:M67"/>
  <sheetViews>
    <sheetView showGridLines="0" zoomScaleNormal="100" workbookViewId="0">
      <pane xSplit="1" ySplit="5" topLeftCell="B6" activePane="bottomRight" state="frozen"/>
      <selection activeCell="D7" sqref="D7"/>
      <selection pane="topRight" activeCell="D7" sqref="D7"/>
      <selection pane="bottomLeft" activeCell="D7" sqref="D7"/>
      <selection pane="bottomRight" activeCell="F23" sqref="F23"/>
    </sheetView>
  </sheetViews>
  <sheetFormatPr baseColWidth="10" defaultColWidth="12.1796875" defaultRowHeight="13" x14ac:dyDescent="0.3"/>
  <cols>
    <col min="1" max="1" width="15.1796875" style="621" customWidth="1"/>
    <col min="2" max="2" width="14.1796875" style="621" customWidth="1"/>
    <col min="3" max="3" width="25" style="621" customWidth="1"/>
    <col min="4" max="4" width="25.453125" style="621" customWidth="1"/>
    <col min="5" max="5" width="28.453125" style="621" customWidth="1"/>
    <col min="6" max="6" width="12.81640625" style="621" customWidth="1"/>
    <col min="7" max="7" width="6.453125" style="621" customWidth="1"/>
    <col min="8" max="16384" width="12.1796875" style="621"/>
  </cols>
  <sheetData>
    <row r="1" spans="2:13" ht="12.65" customHeight="1" x14ac:dyDescent="0.3"/>
    <row r="2" spans="2:13" ht="12.65" customHeight="1" x14ac:dyDescent="0.3"/>
    <row r="3" spans="2:13" ht="12.65" customHeight="1" x14ac:dyDescent="0.3"/>
    <row r="4" spans="2:13" ht="12.65" customHeight="1" x14ac:dyDescent="0.3"/>
    <row r="5" spans="2:13" ht="12.65" customHeight="1" x14ac:dyDescent="0.3"/>
    <row r="6" spans="2:13" ht="14.5" x14ac:dyDescent="0.3">
      <c r="B6" s="1468" t="s">
        <v>12544</v>
      </c>
      <c r="C6" s="1468"/>
      <c r="D6" s="1468"/>
      <c r="E6" s="1468"/>
    </row>
    <row r="7" spans="2:13" ht="14.5" x14ac:dyDescent="0.3">
      <c r="B7" s="622"/>
      <c r="C7" s="622"/>
      <c r="D7" s="622"/>
      <c r="E7" s="547"/>
      <c r="F7" s="547"/>
      <c r="G7" s="547"/>
      <c r="H7" s="547"/>
      <c r="I7" s="547"/>
      <c r="J7" s="547"/>
      <c r="K7" s="547"/>
      <c r="L7" s="547"/>
      <c r="M7" s="547"/>
    </row>
    <row r="8" spans="2:13" ht="14.5" x14ac:dyDescent="0.3">
      <c r="B8" s="1469" t="s">
        <v>68</v>
      </c>
      <c r="C8" s="1469"/>
      <c r="D8" s="1469"/>
      <c r="E8" s="1469"/>
    </row>
    <row r="9" spans="2:13" x14ac:dyDescent="0.3">
      <c r="B9" s="261" t="s">
        <v>12546</v>
      </c>
      <c r="C9" s="623"/>
      <c r="D9" s="623"/>
      <c r="E9" s="624"/>
      <c r="F9" s="625"/>
    </row>
    <row r="10" spans="2:13" x14ac:dyDescent="0.3">
      <c r="B10" s="552" t="s">
        <v>0</v>
      </c>
      <c r="C10" s="552" t="s">
        <v>346</v>
      </c>
      <c r="D10" s="626" t="s">
        <v>109</v>
      </c>
      <c r="E10" s="552" t="s">
        <v>347</v>
      </c>
      <c r="F10" s="627"/>
      <c r="G10" s="627"/>
    </row>
    <row r="11" spans="2:13" s="632" customFormat="1" x14ac:dyDescent="0.3">
      <c r="B11" s="628">
        <v>1971</v>
      </c>
      <c r="C11" s="1278">
        <v>106587961.71755998</v>
      </c>
      <c r="D11" s="629">
        <v>727733170.24593174</v>
      </c>
      <c r="E11" s="1280">
        <v>682.7536229413048</v>
      </c>
      <c r="F11" s="630"/>
      <c r="G11" s="631"/>
    </row>
    <row r="12" spans="2:13" s="632" customFormat="1" x14ac:dyDescent="0.3">
      <c r="B12" s="633">
        <f t="shared" ref="B12:B37" si="0">B11+1</f>
        <v>1972</v>
      </c>
      <c r="C12" s="1279">
        <v>112947716.51306322</v>
      </c>
      <c r="D12" s="634">
        <v>29113811.394963153</v>
      </c>
      <c r="E12" s="1281">
        <v>25.776361217179574</v>
      </c>
      <c r="F12" s="635"/>
      <c r="G12" s="636"/>
    </row>
    <row r="13" spans="2:13" s="632" customFormat="1" x14ac:dyDescent="0.3">
      <c r="B13" s="628">
        <f t="shared" si="0"/>
        <v>1973</v>
      </c>
      <c r="C13" s="1278">
        <v>119875999.16458911</v>
      </c>
      <c r="D13" s="629">
        <v>3514910.5614772523</v>
      </c>
      <c r="E13" s="1280">
        <v>2.9321220143919708</v>
      </c>
      <c r="F13" s="630"/>
      <c r="G13" s="631"/>
    </row>
    <row r="14" spans="2:13" s="632" customFormat="1" x14ac:dyDescent="0.3">
      <c r="B14" s="633">
        <f t="shared" si="0"/>
        <v>1974</v>
      </c>
      <c r="C14" s="1279">
        <v>124810687.12615158</v>
      </c>
      <c r="D14" s="634">
        <v>675571.68364779197</v>
      </c>
      <c r="E14" s="1281">
        <v>0.54127711272429935</v>
      </c>
      <c r="F14" s="635"/>
      <c r="G14" s="636"/>
    </row>
    <row r="15" spans="2:13" s="632" customFormat="1" x14ac:dyDescent="0.3">
      <c r="B15" s="628">
        <f t="shared" si="0"/>
        <v>1975</v>
      </c>
      <c r="C15" s="1278">
        <v>140397156.934466</v>
      </c>
      <c r="D15" s="629">
        <v>4097415.7478367127</v>
      </c>
      <c r="E15" s="1280">
        <v>2.9184463826067981</v>
      </c>
      <c r="F15" s="630"/>
      <c r="G15" s="631"/>
    </row>
    <row r="16" spans="2:13" s="632" customFormat="1" x14ac:dyDescent="0.3">
      <c r="B16" s="633">
        <f t="shared" si="0"/>
        <v>1976</v>
      </c>
      <c r="C16" s="1279">
        <v>141157773.32919097</v>
      </c>
      <c r="D16" s="634">
        <v>25726270.623114251</v>
      </c>
      <c r="E16" s="1281">
        <v>18.225188748988391</v>
      </c>
      <c r="F16" s="635"/>
      <c r="G16" s="636"/>
    </row>
    <row r="17" spans="2:7" s="632" customFormat="1" x14ac:dyDescent="0.3">
      <c r="B17" s="628">
        <f t="shared" si="0"/>
        <v>1977</v>
      </c>
      <c r="C17" s="1278">
        <v>137892461.82996169</v>
      </c>
      <c r="D17" s="629">
        <v>139851985.96550149</v>
      </c>
      <c r="E17" s="1280">
        <v>101.42105239803183</v>
      </c>
      <c r="F17" s="630"/>
      <c r="G17" s="631"/>
    </row>
    <row r="18" spans="2:7" s="632" customFormat="1" x14ac:dyDescent="0.3">
      <c r="B18" s="633">
        <f t="shared" si="0"/>
        <v>1978</v>
      </c>
      <c r="C18" s="1279">
        <v>142943035.25641161</v>
      </c>
      <c r="D18" s="634">
        <v>63811026.248428643</v>
      </c>
      <c r="E18" s="1281">
        <v>44.640878188968244</v>
      </c>
      <c r="F18" s="635"/>
      <c r="G18" s="636"/>
    </row>
    <row r="19" spans="2:7" s="632" customFormat="1" x14ac:dyDescent="0.3">
      <c r="B19" s="628">
        <f t="shared" si="0"/>
        <v>1979</v>
      </c>
      <c r="C19" s="1278">
        <v>154566430.85684645</v>
      </c>
      <c r="D19" s="629">
        <v>53332520.255876593</v>
      </c>
      <c r="E19" s="1280">
        <v>34.504594535970845</v>
      </c>
      <c r="F19" s="630"/>
      <c r="G19" s="631"/>
    </row>
    <row r="20" spans="2:7" s="632" customFormat="1" x14ac:dyDescent="0.3">
      <c r="B20" s="633">
        <f t="shared" si="0"/>
        <v>1980</v>
      </c>
      <c r="C20" s="1279">
        <v>161405589.27923793</v>
      </c>
      <c r="D20" s="634">
        <v>114074333.83211017</v>
      </c>
      <c r="E20" s="1281">
        <v>70.675578424212532</v>
      </c>
      <c r="F20" s="635"/>
      <c r="G20" s="636"/>
    </row>
    <row r="21" spans="2:7" s="632" customFormat="1" x14ac:dyDescent="0.3">
      <c r="B21" s="628">
        <f t="shared" si="0"/>
        <v>1981</v>
      </c>
      <c r="C21" s="1278">
        <v>163657938.39223394</v>
      </c>
      <c r="D21" s="629">
        <v>78958377.771481127</v>
      </c>
      <c r="E21" s="1280">
        <v>48.24598094486808</v>
      </c>
      <c r="F21" s="637"/>
      <c r="G21" s="638"/>
    </row>
    <row r="22" spans="2:7" s="632" customFormat="1" x14ac:dyDescent="0.3">
      <c r="B22" s="633">
        <f t="shared" si="0"/>
        <v>1982</v>
      </c>
      <c r="C22" s="1279">
        <v>172616301.8133392</v>
      </c>
      <c r="D22" s="634">
        <v>504793963.40925366</v>
      </c>
      <c r="E22" s="1281">
        <v>292.4370167280718</v>
      </c>
    </row>
    <row r="23" spans="2:7" s="632" customFormat="1" x14ac:dyDescent="0.3">
      <c r="B23" s="628">
        <f t="shared" si="0"/>
        <v>1983</v>
      </c>
      <c r="C23" s="1278">
        <v>173870868.35260406</v>
      </c>
      <c r="D23" s="629">
        <v>1172584096.7937064</v>
      </c>
      <c r="E23" s="1280">
        <v>674.39940221368579</v>
      </c>
    </row>
    <row r="24" spans="2:7" s="632" customFormat="1" x14ac:dyDescent="0.3">
      <c r="B24" s="633">
        <f t="shared" si="0"/>
        <v>1984</v>
      </c>
      <c r="C24" s="1279">
        <v>180408782.59625617</v>
      </c>
      <c r="D24" s="634">
        <v>94529200.098813131</v>
      </c>
      <c r="E24" s="1281">
        <v>52.397227417893347</v>
      </c>
    </row>
    <row r="25" spans="2:7" s="632" customFormat="1" x14ac:dyDescent="0.3">
      <c r="B25" s="628">
        <f t="shared" si="0"/>
        <v>1985</v>
      </c>
      <c r="C25" s="1278">
        <v>192771230.61310926</v>
      </c>
      <c r="D25" s="629">
        <v>48123465.39799381</v>
      </c>
      <c r="E25" s="1280">
        <v>24.964028732366877</v>
      </c>
    </row>
    <row r="26" spans="2:7" s="632" customFormat="1" x14ac:dyDescent="0.3">
      <c r="B26" s="633">
        <f t="shared" si="0"/>
        <v>1986</v>
      </c>
      <c r="C26" s="1279">
        <v>198952014.28450012</v>
      </c>
      <c r="D26" s="634">
        <v>112659536.9238545</v>
      </c>
      <c r="E26" s="1281">
        <v>56.626487210504983</v>
      </c>
    </row>
    <row r="27" spans="2:7" s="632" customFormat="1" x14ac:dyDescent="0.3">
      <c r="B27" s="628">
        <f t="shared" si="0"/>
        <v>1987</v>
      </c>
      <c r="C27" s="1278">
        <v>192261642.99254423</v>
      </c>
      <c r="D27" s="629">
        <v>468378296.76284277</v>
      </c>
      <c r="E27" s="1280">
        <v>243.61504950886439</v>
      </c>
    </row>
    <row r="28" spans="2:7" s="632" customFormat="1" x14ac:dyDescent="0.3">
      <c r="B28" s="633">
        <f t="shared" si="0"/>
        <v>1988</v>
      </c>
      <c r="C28" s="1279">
        <v>200989723.41907221</v>
      </c>
      <c r="D28" s="634">
        <v>143318962.08713692</v>
      </c>
      <c r="E28" s="1281">
        <v>71.306611924785187</v>
      </c>
    </row>
    <row r="29" spans="2:7" s="632" customFormat="1" x14ac:dyDescent="0.3">
      <c r="B29" s="628">
        <f t="shared" si="0"/>
        <v>1989</v>
      </c>
      <c r="C29" s="1278">
        <v>286731843.8862617</v>
      </c>
      <c r="D29" s="629">
        <v>378718266.74056226</v>
      </c>
      <c r="E29" s="1280">
        <v>132.08099303082253</v>
      </c>
    </row>
    <row r="30" spans="2:7" s="632" customFormat="1" x14ac:dyDescent="0.3">
      <c r="B30" s="633">
        <f t="shared" si="0"/>
        <v>1990</v>
      </c>
      <c r="C30" s="1279">
        <v>310471994.63736188</v>
      </c>
      <c r="D30" s="634">
        <v>63263693.386455126</v>
      </c>
      <c r="E30" s="1281">
        <v>20.376618335688701</v>
      </c>
    </row>
    <row r="31" spans="2:7" s="632" customFormat="1" x14ac:dyDescent="0.3">
      <c r="B31" s="628">
        <f t="shared" si="0"/>
        <v>1991</v>
      </c>
      <c r="C31" s="1278">
        <v>335843363.88830215</v>
      </c>
      <c r="D31" s="629">
        <v>83696786.448896468</v>
      </c>
      <c r="E31" s="1280">
        <v>24.921375691297897</v>
      </c>
    </row>
    <row r="32" spans="2:7" s="632" customFormat="1" x14ac:dyDescent="0.3">
      <c r="B32" s="633">
        <f t="shared" si="0"/>
        <v>1992</v>
      </c>
      <c r="C32" s="1279">
        <v>359111979.25501096</v>
      </c>
      <c r="D32" s="634">
        <v>111201894.98145099</v>
      </c>
      <c r="E32" s="1281">
        <v>30.965799362121754</v>
      </c>
    </row>
    <row r="33" spans="2:5" s="632" customFormat="1" x14ac:dyDescent="0.3">
      <c r="B33" s="628">
        <f t="shared" si="0"/>
        <v>1993</v>
      </c>
      <c r="C33" s="1278">
        <v>376536830.96157813</v>
      </c>
      <c r="D33" s="629">
        <v>63259746.308413081</v>
      </c>
      <c r="E33" s="1280">
        <v>16.800413958672774</v>
      </c>
    </row>
    <row r="34" spans="2:5" s="632" customFormat="1" x14ac:dyDescent="0.3">
      <c r="B34" s="633">
        <f t="shared" si="0"/>
        <v>1994</v>
      </c>
      <c r="C34" s="1279">
        <v>388798130.57540125</v>
      </c>
      <c r="D34" s="634">
        <v>154147052.21341428</v>
      </c>
      <c r="E34" s="1281">
        <v>39.647066199954352</v>
      </c>
    </row>
    <row r="35" spans="2:5" s="632" customFormat="1" x14ac:dyDescent="0.3">
      <c r="B35" s="628">
        <f t="shared" si="0"/>
        <v>1995</v>
      </c>
      <c r="C35" s="1278">
        <v>403356361.61858922</v>
      </c>
      <c r="D35" s="629">
        <v>166480776.12565419</v>
      </c>
      <c r="E35" s="1280">
        <v>41.273868957365586</v>
      </c>
    </row>
    <row r="36" spans="2:5" s="632" customFormat="1" x14ac:dyDescent="0.3">
      <c r="B36" s="633">
        <f t="shared" si="0"/>
        <v>1996</v>
      </c>
      <c r="C36" s="1279">
        <v>424619593.25464046</v>
      </c>
      <c r="D36" s="634">
        <v>218627270.94516516</v>
      </c>
      <c r="E36" s="1281">
        <v>51.487796234135722</v>
      </c>
    </row>
    <row r="37" spans="2:5" s="632" customFormat="1" x14ac:dyDescent="0.3">
      <c r="B37" s="628">
        <f t="shared" si="0"/>
        <v>1997</v>
      </c>
      <c r="C37" s="1278">
        <v>466781189.63407868</v>
      </c>
      <c r="D37" s="629">
        <v>422187177.06113464</v>
      </c>
      <c r="E37" s="1280">
        <v>90.446484656354215</v>
      </c>
    </row>
    <row r="38" spans="2:5" s="632" customFormat="1" x14ac:dyDescent="0.3">
      <c r="B38" s="633">
        <v>1998</v>
      </c>
      <c r="C38" s="1279">
        <v>495969337.97446036</v>
      </c>
      <c r="D38" s="634">
        <v>85108060.881349146</v>
      </c>
      <c r="E38" s="1281">
        <v>17.159944045922398</v>
      </c>
    </row>
    <row r="39" spans="2:5" s="632" customFormat="1" x14ac:dyDescent="0.3">
      <c r="B39" s="628">
        <v>1999</v>
      </c>
      <c r="C39" s="1278">
        <v>525269073.16149795</v>
      </c>
      <c r="D39" s="629">
        <v>185753994.03332379</v>
      </c>
      <c r="E39" s="1280">
        <v>35.363588591901035</v>
      </c>
    </row>
    <row r="40" spans="2:5" s="632" customFormat="1" x14ac:dyDescent="0.3">
      <c r="B40" s="633">
        <v>2000</v>
      </c>
      <c r="C40" s="1279">
        <v>565576974.05504179</v>
      </c>
      <c r="D40" s="634">
        <v>281148813.24197781</v>
      </c>
      <c r="E40" s="1281">
        <v>49.710088306143895</v>
      </c>
    </row>
    <row r="41" spans="2:5" s="632" customFormat="1" x14ac:dyDescent="0.3">
      <c r="B41" s="628">
        <v>2001</v>
      </c>
      <c r="C41" s="1278">
        <v>594898690.94638884</v>
      </c>
      <c r="D41" s="629">
        <v>267791371.30395359</v>
      </c>
      <c r="E41" s="1280">
        <v>45.014617678505942</v>
      </c>
    </row>
    <row r="42" spans="2:5" s="632" customFormat="1" x14ac:dyDescent="0.3">
      <c r="B42" s="633">
        <v>2002</v>
      </c>
      <c r="C42" s="1279">
        <v>600435580.09427214</v>
      </c>
      <c r="D42" s="634">
        <v>222958570.38844559</v>
      </c>
      <c r="E42" s="1281">
        <v>37.132804547232148</v>
      </c>
    </row>
    <row r="43" spans="2:5" s="632" customFormat="1" x14ac:dyDescent="0.3">
      <c r="B43" s="628">
        <v>2003</v>
      </c>
      <c r="C43" s="1278">
        <v>663208111.95745873</v>
      </c>
      <c r="D43" s="629">
        <v>152901301.37104657</v>
      </c>
      <c r="E43" s="1280">
        <v>23.054799634425216</v>
      </c>
    </row>
    <row r="44" spans="2:5" s="632" customFormat="1" x14ac:dyDescent="0.3">
      <c r="B44" s="633">
        <v>2004</v>
      </c>
      <c r="C44" s="1279">
        <v>702637885.2043376</v>
      </c>
      <c r="D44" s="634">
        <v>179875550.26657423</v>
      </c>
      <c r="E44" s="1281">
        <v>25.600035815641185</v>
      </c>
    </row>
    <row r="45" spans="2:5" s="632" customFormat="1" x14ac:dyDescent="0.3">
      <c r="B45" s="628">
        <v>2005</v>
      </c>
      <c r="C45" s="1278">
        <v>747724050.34739685</v>
      </c>
      <c r="D45" s="629">
        <v>260367902.75899482</v>
      </c>
      <c r="E45" s="1280">
        <v>34.821389339827498</v>
      </c>
    </row>
    <row r="46" spans="2:5" s="632" customFormat="1" x14ac:dyDescent="0.3">
      <c r="B46" s="633">
        <v>2006</v>
      </c>
      <c r="C46" s="1279">
        <v>798614353.70506215</v>
      </c>
      <c r="D46" s="634">
        <v>305312520.21274048</v>
      </c>
      <c r="E46" s="1281">
        <v>38.230282087503781</v>
      </c>
    </row>
    <row r="47" spans="2:5" s="632" customFormat="1" x14ac:dyDescent="0.3">
      <c r="B47" s="628">
        <v>2007</v>
      </c>
      <c r="C47" s="1278">
        <v>829230449.28735185</v>
      </c>
      <c r="D47" s="629">
        <v>401007822.68488318</v>
      </c>
      <c r="E47" s="1280">
        <v>48.359032525821135</v>
      </c>
    </row>
    <row r="48" spans="2:5" s="632" customFormat="1" x14ac:dyDescent="0.3">
      <c r="B48" s="633">
        <v>2008</v>
      </c>
      <c r="C48" s="1279">
        <v>876163213.09742761</v>
      </c>
      <c r="D48" s="634">
        <v>389200132.83946502</v>
      </c>
      <c r="E48" s="1281">
        <v>44.420962558283847</v>
      </c>
    </row>
    <row r="49" spans="2:5" s="632" customFormat="1" x14ac:dyDescent="0.3">
      <c r="B49" s="628">
        <v>2009</v>
      </c>
      <c r="C49" s="1278">
        <v>828048960.26264346</v>
      </c>
      <c r="D49" s="629">
        <v>974055581.78024757</v>
      </c>
      <c r="E49" s="1280">
        <v>117.63260731240979</v>
      </c>
    </row>
    <row r="50" spans="2:5" s="632" customFormat="1" x14ac:dyDescent="0.3">
      <c r="B50" s="633">
        <v>2010</v>
      </c>
      <c r="C50" s="1279">
        <v>796431040.76369536</v>
      </c>
      <c r="D50" s="634">
        <v>582309145.82828939</v>
      </c>
      <c r="E50" s="1281">
        <v>73.11482300713881</v>
      </c>
    </row>
    <row r="51" spans="2:5" s="632" customFormat="1" x14ac:dyDescent="0.3">
      <c r="B51" s="628">
        <v>2011</v>
      </c>
      <c r="C51" s="1278">
        <v>803565738.23552203</v>
      </c>
      <c r="D51" s="629">
        <v>840828442.79227316</v>
      </c>
      <c r="E51" s="1280">
        <v>104.63716940428209</v>
      </c>
    </row>
    <row r="52" spans="2:5" s="632" customFormat="1" x14ac:dyDescent="0.3">
      <c r="B52" s="633">
        <v>2012</v>
      </c>
      <c r="C52" s="1279">
        <v>795071582.06677151</v>
      </c>
      <c r="D52" s="634">
        <v>345359188.55342793</v>
      </c>
      <c r="E52" s="1281">
        <v>43.437496238473791</v>
      </c>
    </row>
    <row r="53" spans="2:5" s="632" customFormat="1" x14ac:dyDescent="0.3">
      <c r="B53" s="628">
        <v>2013</v>
      </c>
      <c r="C53" s="1278">
        <v>814535036.54360008</v>
      </c>
      <c r="D53" s="629">
        <v>223390321.43906817</v>
      </c>
      <c r="E53" s="1280">
        <v>27.425501840535084</v>
      </c>
    </row>
    <row r="54" spans="2:5" s="632" customFormat="1" x14ac:dyDescent="0.3">
      <c r="B54" s="633">
        <v>2014</v>
      </c>
      <c r="C54" s="1279">
        <v>837601217.85738242</v>
      </c>
      <c r="D54" s="634">
        <v>207659991.30802822</v>
      </c>
      <c r="E54" s="1281">
        <v>24.792226525079659</v>
      </c>
    </row>
    <row r="55" spans="2:5" s="632" customFormat="1" x14ac:dyDescent="0.3">
      <c r="B55" s="628">
        <v>2015</v>
      </c>
      <c r="C55" s="1278">
        <v>855948006.88602829</v>
      </c>
      <c r="D55" s="629">
        <v>226712342.81172988</v>
      </c>
      <c r="E55" s="1280">
        <v>26.486695568872005</v>
      </c>
    </row>
    <row r="56" spans="2:5" s="632" customFormat="1" x14ac:dyDescent="0.3">
      <c r="B56" s="633">
        <v>2016</v>
      </c>
      <c r="C56" s="1279">
        <v>849606348.2890352</v>
      </c>
      <c r="D56" s="634">
        <v>230751210.52577335</v>
      </c>
      <c r="E56" s="1281">
        <v>27.15977946615719</v>
      </c>
    </row>
    <row r="57" spans="2:5" s="632" customFormat="1" x14ac:dyDescent="0.3">
      <c r="B57" s="628">
        <v>2017</v>
      </c>
      <c r="C57" s="1278">
        <v>852181911.50084233</v>
      </c>
      <c r="D57" s="629">
        <v>231983063.57823387</v>
      </c>
      <c r="E57" s="1280">
        <v>27.222246852162218</v>
      </c>
    </row>
    <row r="58" spans="2:5" s="632" customFormat="1" x14ac:dyDescent="0.3">
      <c r="B58" s="633">
        <v>2018</v>
      </c>
      <c r="C58" s="1279">
        <v>839786318.48933518</v>
      </c>
      <c r="D58" s="634">
        <v>285648747.05011475</v>
      </c>
      <c r="E58" s="1281">
        <v>34.014455911113103</v>
      </c>
    </row>
    <row r="59" spans="2:5" s="632" customFormat="1" x14ac:dyDescent="0.3">
      <c r="B59" s="628">
        <v>2019</v>
      </c>
      <c r="C59" s="1278">
        <v>801493601.33807504</v>
      </c>
      <c r="D59" s="629">
        <v>864782090.98021674</v>
      </c>
      <c r="E59" s="1280">
        <v>107.89631876492626</v>
      </c>
    </row>
    <row r="60" spans="2:5" s="632" customFormat="1" x14ac:dyDescent="0.3">
      <c r="B60" s="633">
        <v>2020</v>
      </c>
      <c r="C60" s="1279">
        <v>804397650.36236405</v>
      </c>
      <c r="D60" s="634">
        <v>409477378.03523779</v>
      </c>
      <c r="E60" s="1281">
        <v>50.9048451161906</v>
      </c>
    </row>
    <row r="61" spans="2:5" s="632" customFormat="1" x14ac:dyDescent="0.3">
      <c r="B61" s="628">
        <v>2021</v>
      </c>
      <c r="C61" s="1278">
        <v>776955708.43730891</v>
      </c>
      <c r="D61" s="629">
        <v>627770682.15647399</v>
      </c>
      <c r="E61" s="1280">
        <v>80.798773384278135</v>
      </c>
    </row>
    <row r="62" spans="2:5" s="639" customFormat="1" x14ac:dyDescent="0.3">
      <c r="B62" s="633">
        <v>2022</v>
      </c>
      <c r="C62" s="1279">
        <v>771484869.2917999</v>
      </c>
      <c r="D62" s="634">
        <v>133409111.55982605</v>
      </c>
      <c r="E62" s="1281">
        <v>17.292511735491537</v>
      </c>
    </row>
    <row r="63" spans="2:5" s="639" customFormat="1" x14ac:dyDescent="0.3">
      <c r="B63" s="628">
        <v>2023</v>
      </c>
      <c r="C63" s="1278">
        <v>785349884.33882403</v>
      </c>
      <c r="D63" s="629">
        <v>474864135.76811063</v>
      </c>
      <c r="E63" s="1280">
        <v>60.465296454190309</v>
      </c>
    </row>
    <row r="64" spans="2:5" s="639" customFormat="1" x14ac:dyDescent="0.3">
      <c r="B64" s="633">
        <v>2024</v>
      </c>
      <c r="C64" s="1279">
        <v>793653507.0029999</v>
      </c>
      <c r="D64" s="634">
        <v>5023643188.0221806</v>
      </c>
      <c r="E64" s="1281">
        <v>632.97687765439332</v>
      </c>
    </row>
    <row r="65" spans="2:5" s="639" customFormat="1" x14ac:dyDescent="0.3">
      <c r="B65" s="628">
        <v>2025</v>
      </c>
      <c r="C65" s="1278">
        <v>792326201</v>
      </c>
      <c r="D65" s="629">
        <v>295851982.54999995</v>
      </c>
      <c r="E65" s="1280">
        <v>37.3396692140943</v>
      </c>
    </row>
    <row r="66" spans="2:5" x14ac:dyDescent="0.3">
      <c r="B66" s="234" t="s">
        <v>4</v>
      </c>
      <c r="C66" s="236">
        <v>27368529904.679291</v>
      </c>
      <c r="D66" s="439">
        <v>20156782224.737103</v>
      </c>
      <c r="E66" s="1282">
        <v>73.649488280665125</v>
      </c>
    </row>
    <row r="67" spans="2:5" x14ac:dyDescent="0.3">
      <c r="B67" s="624"/>
      <c r="C67" s="624"/>
      <c r="D67" s="624"/>
      <c r="E67" s="624"/>
    </row>
  </sheetData>
  <mergeCells count="2">
    <mergeCell ref="B6:E6"/>
    <mergeCell ref="B8:E8"/>
  </mergeCells>
  <printOptions horizontalCentered="1" gridLinesSet="0"/>
  <pageMargins left="0.78740157480314965" right="0.78740157480314965" top="0.78740157480314965" bottom="0.39370078740157483" header="0.43307086614173229" footer="0.19685039370078741"/>
  <pageSetup paperSize="9" orientation="portrait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transitionEvaluation="1">
    <tabColor theme="6" tint="0.79998168889431442"/>
  </sheetPr>
  <dimension ref="A1:BW1050"/>
  <sheetViews>
    <sheetView showGridLines="0" zoomScaleNormal="100" workbookViewId="0">
      <pane xSplit="1" ySplit="6" topLeftCell="B7" activePane="bottomRight" state="frozen"/>
      <selection pane="topRight" activeCell="B1" sqref="B1"/>
      <selection pane="bottomLeft" activeCell="A8" sqref="A8"/>
      <selection pane="bottomRight" activeCell="A7" sqref="A7"/>
    </sheetView>
  </sheetViews>
  <sheetFormatPr baseColWidth="10" defaultColWidth="12.1796875" defaultRowHeight="14.5" x14ac:dyDescent="0.35"/>
  <cols>
    <col min="1" max="1" width="15.1796875" style="311" customWidth="1"/>
    <col min="2" max="2" width="21.7265625" style="300" customWidth="1"/>
    <col min="3" max="3" width="9.26953125" style="329" bestFit="1" customWidth="1"/>
    <col min="4" max="6" width="10.26953125" style="329" bestFit="1" customWidth="1"/>
    <col min="7" max="7" width="9.26953125" style="329" bestFit="1" customWidth="1"/>
    <col min="8" max="17" width="10.26953125" style="329" bestFit="1" customWidth="1"/>
    <col min="18" max="19" width="11.26953125" style="329" bestFit="1" customWidth="1"/>
    <col min="20" max="20" width="10.26953125" style="329" bestFit="1" customWidth="1"/>
    <col min="21" max="25" width="13.26953125" style="329" bestFit="1" customWidth="1"/>
    <col min="26" max="26" width="14.26953125" style="329" bestFit="1" customWidth="1"/>
    <col min="27" max="27" width="13.26953125" style="329" bestFit="1" customWidth="1"/>
    <col min="28" max="28" width="14.26953125" style="329" bestFit="1" customWidth="1"/>
    <col min="29" max="31" width="13.26953125" style="329" bestFit="1" customWidth="1"/>
    <col min="32" max="33" width="14.26953125" style="329" bestFit="1" customWidth="1"/>
    <col min="34" max="34" width="11.453125" style="329" bestFit="1" customWidth="1"/>
    <col min="35" max="35" width="12.7265625" style="329" bestFit="1" customWidth="1"/>
    <col min="36" max="38" width="21.7265625" style="330" customWidth="1"/>
    <col min="39" max="39" width="21.7265625" style="311" customWidth="1"/>
    <col min="40" max="43" width="14.7265625" style="311" bestFit="1" customWidth="1"/>
    <col min="44" max="44" width="13.7265625" style="311" bestFit="1" customWidth="1"/>
    <col min="45" max="65" width="14.7265625" style="311" bestFit="1" customWidth="1"/>
    <col min="66" max="66" width="14.7265625" style="311" customWidth="1"/>
    <col min="67" max="69" width="14.7265625" style="311" bestFit="1" customWidth="1"/>
    <col min="70" max="71" width="16.26953125" style="311" bestFit="1" customWidth="1"/>
    <col min="72" max="72" width="17.26953125" style="311" bestFit="1" customWidth="1"/>
    <col min="73" max="73" width="20.7265625" style="311" bestFit="1" customWidth="1"/>
    <col min="74" max="74" width="16.54296875" style="311" customWidth="1"/>
    <col min="75" max="16384" width="12.1796875" style="311"/>
  </cols>
  <sheetData>
    <row r="1" spans="1:73" ht="12.75" customHeight="1" x14ac:dyDescent="0.35"/>
    <row r="2" spans="1:73" ht="12.75" customHeight="1" x14ac:dyDescent="0.35"/>
    <row r="3" spans="1:73" ht="12.75" customHeight="1" x14ac:dyDescent="0.35"/>
    <row r="4" spans="1:73" ht="12.75" customHeight="1" x14ac:dyDescent="0.35">
      <c r="B4" s="827"/>
      <c r="H4" s="1470" t="s">
        <v>504</v>
      </c>
      <c r="I4" s="1471"/>
      <c r="J4" s="1472"/>
      <c r="AO4" s="1470" t="s">
        <v>505</v>
      </c>
      <c r="AP4" s="1471"/>
      <c r="AQ4" s="1472"/>
    </row>
    <row r="5" spans="1:73" ht="12.75" customHeight="1" x14ac:dyDescent="0.35">
      <c r="V5" s="361"/>
      <c r="AN5" s="828"/>
    </row>
    <row r="6" spans="1:73" ht="12.75" customHeight="1" x14ac:dyDescent="0.35">
      <c r="V6" s="361"/>
    </row>
    <row r="7" spans="1:73" x14ac:dyDescent="0.35">
      <c r="A7" s="878"/>
      <c r="B7" s="827" t="s">
        <v>501</v>
      </c>
      <c r="C7" s="311"/>
      <c r="D7" s="311"/>
      <c r="E7" s="311"/>
      <c r="AL7" s="311"/>
      <c r="AM7" s="827" t="s">
        <v>501</v>
      </c>
    </row>
    <row r="8" spans="1:73" x14ac:dyDescent="0.35">
      <c r="B8" s="827"/>
      <c r="C8" s="311"/>
      <c r="D8" s="311"/>
      <c r="E8" s="311"/>
      <c r="AL8" s="311"/>
      <c r="AM8" s="827"/>
    </row>
    <row r="9" spans="1:73" x14ac:dyDescent="0.35">
      <c r="B9" s="247" t="s">
        <v>107</v>
      </c>
      <c r="AL9" s="311"/>
      <c r="AM9" s="247" t="s">
        <v>107</v>
      </c>
      <c r="AN9" s="688"/>
      <c r="AO9" s="688"/>
      <c r="AP9" s="688"/>
      <c r="AQ9" s="688"/>
      <c r="AR9" s="688"/>
      <c r="AS9" s="688"/>
      <c r="AT9" s="688"/>
      <c r="AU9" s="688"/>
      <c r="AV9" s="688"/>
      <c r="AW9" s="688"/>
      <c r="AX9" s="688"/>
      <c r="AY9" s="688"/>
      <c r="AZ9" s="688"/>
      <c r="BA9" s="688"/>
      <c r="BB9" s="688"/>
    </row>
    <row r="10" spans="1:73" s="302" customFormat="1" x14ac:dyDescent="0.3">
      <c r="B10" s="684"/>
      <c r="C10" s="300"/>
      <c r="D10" s="300"/>
      <c r="E10" s="300"/>
      <c r="F10" s="300"/>
      <c r="G10" s="300"/>
      <c r="H10" s="300"/>
      <c r="I10" s="300"/>
      <c r="J10" s="300"/>
      <c r="K10" s="300"/>
      <c r="L10" s="300"/>
      <c r="M10" s="300"/>
      <c r="N10" s="300"/>
      <c r="O10" s="300"/>
      <c r="P10" s="300"/>
      <c r="Q10" s="300"/>
      <c r="R10" s="300"/>
      <c r="S10" s="300"/>
      <c r="T10" s="300"/>
      <c r="U10" s="300"/>
      <c r="V10" s="300"/>
      <c r="W10" s="300"/>
      <c r="X10" s="300"/>
      <c r="Y10" s="300"/>
      <c r="Z10" s="300"/>
      <c r="AA10" s="300"/>
      <c r="AB10" s="300"/>
      <c r="AC10" s="300"/>
      <c r="AD10" s="300"/>
      <c r="AE10" s="300"/>
      <c r="AF10" s="300"/>
      <c r="AG10" s="300"/>
      <c r="AH10" s="300"/>
      <c r="AI10" s="300"/>
      <c r="AJ10" s="301"/>
      <c r="AK10" s="301"/>
      <c r="AL10" s="684"/>
      <c r="AM10" s="335" t="s">
        <v>12546</v>
      </c>
      <c r="AN10" s="336"/>
      <c r="AO10" s="336"/>
      <c r="AP10" s="336"/>
      <c r="AQ10" s="336"/>
      <c r="AR10" s="336"/>
      <c r="AS10" s="336"/>
      <c r="AT10" s="336"/>
      <c r="AU10" s="336"/>
      <c r="AV10" s="336"/>
      <c r="AW10" s="336"/>
      <c r="AX10" s="336"/>
      <c r="AY10" s="336"/>
      <c r="AZ10" s="336"/>
      <c r="BA10" s="336"/>
      <c r="BB10" s="336"/>
      <c r="BC10" s="336"/>
      <c r="BD10" s="336"/>
      <c r="BE10" s="336"/>
      <c r="BF10" s="336"/>
      <c r="BG10" s="336"/>
      <c r="BH10" s="336"/>
      <c r="BI10" s="336"/>
      <c r="BJ10" s="336"/>
      <c r="BK10" s="336"/>
      <c r="BL10" s="336"/>
      <c r="BM10" s="336"/>
      <c r="BN10" s="336"/>
      <c r="BO10" s="336"/>
      <c r="BP10" s="336"/>
      <c r="BQ10" s="336"/>
      <c r="BR10" s="336"/>
      <c r="BS10" s="336"/>
      <c r="BT10" s="337"/>
      <c r="BU10" s="338"/>
    </row>
    <row r="11" spans="1:73" s="306" customFormat="1" ht="13.75" customHeight="1" x14ac:dyDescent="0.3">
      <c r="B11" s="303" t="s">
        <v>164</v>
      </c>
      <c r="C11" s="304">
        <v>1994</v>
      </c>
      <c r="D11" s="304">
        <v>1995</v>
      </c>
      <c r="E11" s="304">
        <v>1996</v>
      </c>
      <c r="F11" s="304">
        <v>1997</v>
      </c>
      <c r="G11" s="304">
        <v>1998</v>
      </c>
      <c r="H11" s="304">
        <v>1999</v>
      </c>
      <c r="I11" s="304">
        <v>2000</v>
      </c>
      <c r="J11" s="304">
        <v>2001</v>
      </c>
      <c r="K11" s="304">
        <v>2002</v>
      </c>
      <c r="L11" s="304">
        <v>2003</v>
      </c>
      <c r="M11" s="304">
        <v>2004</v>
      </c>
      <c r="N11" s="304">
        <v>2005</v>
      </c>
      <c r="O11" s="304">
        <v>2006</v>
      </c>
      <c r="P11" s="304">
        <v>2007</v>
      </c>
      <c r="Q11" s="304">
        <v>2008</v>
      </c>
      <c r="R11" s="304">
        <v>2009</v>
      </c>
      <c r="S11" s="304">
        <v>2010</v>
      </c>
      <c r="T11" s="304">
        <v>2011</v>
      </c>
      <c r="U11" s="304">
        <v>2012</v>
      </c>
      <c r="V11" s="304">
        <v>2013</v>
      </c>
      <c r="W11" s="304">
        <v>2014</v>
      </c>
      <c r="X11" s="304">
        <v>2015</v>
      </c>
      <c r="Y11" s="304">
        <v>2016</v>
      </c>
      <c r="Z11" s="304">
        <v>2017</v>
      </c>
      <c r="AA11" s="304">
        <v>2018</v>
      </c>
      <c r="AB11" s="304">
        <v>2019</v>
      </c>
      <c r="AC11" s="304">
        <v>2020</v>
      </c>
      <c r="AD11" s="304">
        <v>2021</v>
      </c>
      <c r="AE11" s="304">
        <v>2022</v>
      </c>
      <c r="AF11" s="304">
        <v>2023</v>
      </c>
      <c r="AG11" s="304">
        <v>2024</v>
      </c>
      <c r="AH11" s="304">
        <v>2025</v>
      </c>
      <c r="AI11" s="265" t="s">
        <v>4</v>
      </c>
      <c r="AJ11" s="305" t="s">
        <v>164</v>
      </c>
      <c r="AK11" s="643"/>
      <c r="AL11" s="643"/>
      <c r="AM11" s="303" t="s">
        <v>164</v>
      </c>
      <c r="AN11" s="1086">
        <v>1994</v>
      </c>
      <c r="AO11" s="1086">
        <v>1995</v>
      </c>
      <c r="AP11" s="1086">
        <v>1996</v>
      </c>
      <c r="AQ11" s="1086">
        <v>1997</v>
      </c>
      <c r="AR11" s="1086">
        <v>1998</v>
      </c>
      <c r="AS11" s="1086">
        <v>1999</v>
      </c>
      <c r="AT11" s="1086">
        <v>2000</v>
      </c>
      <c r="AU11" s="1086">
        <v>2001</v>
      </c>
      <c r="AV11" s="1086">
        <v>2002</v>
      </c>
      <c r="AW11" s="1086">
        <v>2003</v>
      </c>
      <c r="AX11" s="1086">
        <v>2004</v>
      </c>
      <c r="AY11" s="1086">
        <v>2005</v>
      </c>
      <c r="AZ11" s="1086">
        <v>2006</v>
      </c>
      <c r="BA11" s="1086">
        <v>2007</v>
      </c>
      <c r="BB11" s="1086">
        <v>2008</v>
      </c>
      <c r="BC11" s="1086">
        <v>2009</v>
      </c>
      <c r="BD11" s="1086">
        <v>2010</v>
      </c>
      <c r="BE11" s="1086">
        <v>2011</v>
      </c>
      <c r="BF11" s="1086">
        <v>2012</v>
      </c>
      <c r="BG11" s="1086">
        <v>2013</v>
      </c>
      <c r="BH11" s="1086">
        <v>2014</v>
      </c>
      <c r="BI11" s="1086">
        <v>2015</v>
      </c>
      <c r="BJ11" s="1086">
        <v>2016</v>
      </c>
      <c r="BK11" s="1086">
        <v>2017</v>
      </c>
      <c r="BL11" s="1086">
        <v>2018</v>
      </c>
      <c r="BM11" s="1086">
        <v>2019</v>
      </c>
      <c r="BN11" s="1086">
        <v>2020</v>
      </c>
      <c r="BO11" s="1086">
        <v>2021</v>
      </c>
      <c r="BP11" s="1086">
        <v>2022</v>
      </c>
      <c r="BQ11" s="1086">
        <v>2023</v>
      </c>
      <c r="BR11" s="1086">
        <v>2024</v>
      </c>
      <c r="BS11" s="1086">
        <v>2025</v>
      </c>
      <c r="BT11" s="265" t="s">
        <v>4</v>
      </c>
      <c r="BU11" s="305" t="s">
        <v>164</v>
      </c>
    </row>
    <row r="12" spans="1:73" ht="13.75" customHeight="1" x14ac:dyDescent="0.35">
      <c r="B12" s="307" t="s">
        <v>190</v>
      </c>
      <c r="C12" s="308">
        <v>163</v>
      </c>
      <c r="D12" s="308">
        <v>85</v>
      </c>
      <c r="E12" s="308">
        <v>27</v>
      </c>
      <c r="F12" s="308">
        <v>11</v>
      </c>
      <c r="G12" s="308">
        <v>14</v>
      </c>
      <c r="H12" s="308">
        <v>631</v>
      </c>
      <c r="I12" s="308">
        <v>260</v>
      </c>
      <c r="J12" s="308">
        <v>340</v>
      </c>
      <c r="K12" s="308">
        <v>69</v>
      </c>
      <c r="L12" s="308">
        <v>30</v>
      </c>
      <c r="M12" s="308">
        <v>65</v>
      </c>
      <c r="N12" s="308">
        <v>79</v>
      </c>
      <c r="O12" s="308">
        <v>1182</v>
      </c>
      <c r="P12" s="308">
        <v>43</v>
      </c>
      <c r="Q12" s="308">
        <v>66</v>
      </c>
      <c r="R12" s="308">
        <v>149</v>
      </c>
      <c r="S12" s="308">
        <v>139</v>
      </c>
      <c r="T12" s="308">
        <v>72</v>
      </c>
      <c r="U12" s="308">
        <v>33</v>
      </c>
      <c r="V12" s="308">
        <v>347</v>
      </c>
      <c r="W12" s="308">
        <v>212</v>
      </c>
      <c r="X12" s="308">
        <v>83</v>
      </c>
      <c r="Y12" s="308">
        <v>1077</v>
      </c>
      <c r="Z12" s="308">
        <v>84</v>
      </c>
      <c r="AA12" s="308">
        <v>410</v>
      </c>
      <c r="AB12" s="308">
        <v>422</v>
      </c>
      <c r="AC12" s="308">
        <v>250</v>
      </c>
      <c r="AD12" s="308">
        <v>494</v>
      </c>
      <c r="AE12" s="308">
        <v>319</v>
      </c>
      <c r="AF12" s="308">
        <v>432</v>
      </c>
      <c r="AG12" s="308">
        <v>160</v>
      </c>
      <c r="AH12" s="308">
        <v>231</v>
      </c>
      <c r="AI12" s="309">
        <v>7979</v>
      </c>
      <c r="AJ12" s="307" t="s">
        <v>190</v>
      </c>
      <c r="AK12" s="307"/>
      <c r="AL12" s="307"/>
      <c r="AM12" s="307" t="s">
        <v>190</v>
      </c>
      <c r="AN12" s="308">
        <v>939043.90562864905</v>
      </c>
      <c r="AO12" s="308">
        <v>528240.07052633504</v>
      </c>
      <c r="AP12" s="308">
        <v>236014.59349273701</v>
      </c>
      <c r="AQ12" s="308">
        <v>22501.304896081001</v>
      </c>
      <c r="AR12" s="308">
        <v>64527.955373985998</v>
      </c>
      <c r="AS12" s="308">
        <v>9065186.4895612299</v>
      </c>
      <c r="AT12" s="308">
        <v>5186402.9368607104</v>
      </c>
      <c r="AU12" s="308">
        <v>3017324.8953051399</v>
      </c>
      <c r="AV12" s="308">
        <v>711451.70416394097</v>
      </c>
      <c r="AW12" s="308">
        <v>205331.64102014399</v>
      </c>
      <c r="AX12" s="308">
        <v>319657.78851326997</v>
      </c>
      <c r="AY12" s="308">
        <v>928691.48905942601</v>
      </c>
      <c r="AZ12" s="308">
        <v>10879947.4568289</v>
      </c>
      <c r="BA12" s="308">
        <v>221552.82082763701</v>
      </c>
      <c r="BB12" s="308">
        <v>664017.87639984698</v>
      </c>
      <c r="BC12" s="308">
        <v>2100009.8962873998</v>
      </c>
      <c r="BD12" s="308">
        <v>1085627.39836854</v>
      </c>
      <c r="BE12" s="308">
        <v>314723.26569276903</v>
      </c>
      <c r="BF12" s="308">
        <v>93584.515034149998</v>
      </c>
      <c r="BG12" s="308">
        <v>2060320.2698610299</v>
      </c>
      <c r="BH12" s="308">
        <v>2515144.6326395301</v>
      </c>
      <c r="BI12" s="308">
        <v>261767.22325843599</v>
      </c>
      <c r="BJ12" s="308">
        <v>6746341.1525082598</v>
      </c>
      <c r="BK12" s="308">
        <v>415343.29368688603</v>
      </c>
      <c r="BL12" s="308">
        <v>2085419.62865684</v>
      </c>
      <c r="BM12" s="308">
        <v>2352403.92584403</v>
      </c>
      <c r="BN12" s="308">
        <v>1094960.84365705</v>
      </c>
      <c r="BO12" s="308">
        <v>2865068.46243136</v>
      </c>
      <c r="BP12" s="308">
        <v>1280977.54968681</v>
      </c>
      <c r="BQ12" s="308">
        <v>1992242.5113973201</v>
      </c>
      <c r="BR12" s="308">
        <v>765962.45123999997</v>
      </c>
      <c r="BS12" s="308">
        <v>1207021.8600000001</v>
      </c>
      <c r="BT12" s="309">
        <v>62226811.808708437</v>
      </c>
      <c r="BU12" s="307" t="s">
        <v>190</v>
      </c>
    </row>
    <row r="13" spans="1:73" ht="13.75" customHeight="1" x14ac:dyDescent="0.35">
      <c r="B13" s="312" t="s">
        <v>170</v>
      </c>
      <c r="C13" s="313">
        <v>29</v>
      </c>
      <c r="D13" s="313">
        <v>485</v>
      </c>
      <c r="E13" s="313">
        <v>841</v>
      </c>
      <c r="F13" s="313">
        <v>7313</v>
      </c>
      <c r="G13" s="313">
        <v>102</v>
      </c>
      <c r="H13" s="313">
        <v>839</v>
      </c>
      <c r="I13" s="313">
        <v>351</v>
      </c>
      <c r="J13" s="313">
        <v>1023</v>
      </c>
      <c r="K13" s="313">
        <v>1287</v>
      </c>
      <c r="L13" s="313">
        <v>217</v>
      </c>
      <c r="M13" s="313">
        <v>649</v>
      </c>
      <c r="N13" s="313">
        <v>196</v>
      </c>
      <c r="O13" s="313">
        <v>208</v>
      </c>
      <c r="P13" s="313">
        <v>11021</v>
      </c>
      <c r="Q13" s="313">
        <v>2581</v>
      </c>
      <c r="R13" s="313">
        <v>4956</v>
      </c>
      <c r="S13" s="313">
        <v>1001</v>
      </c>
      <c r="T13" s="313">
        <v>517</v>
      </c>
      <c r="U13" s="313">
        <v>2384</v>
      </c>
      <c r="V13" s="313">
        <v>1099</v>
      </c>
      <c r="W13" s="313">
        <v>573</v>
      </c>
      <c r="X13" s="313">
        <v>1758</v>
      </c>
      <c r="Y13" s="313">
        <v>1529</v>
      </c>
      <c r="Z13" s="313">
        <v>3884</v>
      </c>
      <c r="AA13" s="313">
        <v>752</v>
      </c>
      <c r="AB13" s="313">
        <v>24682</v>
      </c>
      <c r="AC13" s="313">
        <v>1786</v>
      </c>
      <c r="AD13" s="313">
        <v>496</v>
      </c>
      <c r="AE13" s="313">
        <v>980</v>
      </c>
      <c r="AF13" s="313">
        <v>200</v>
      </c>
      <c r="AG13" s="313">
        <v>403</v>
      </c>
      <c r="AH13" s="313">
        <v>477</v>
      </c>
      <c r="AI13" s="314">
        <v>74619</v>
      </c>
      <c r="AJ13" s="312" t="s">
        <v>170</v>
      </c>
      <c r="AK13" s="307"/>
      <c r="AL13" s="307"/>
      <c r="AM13" s="312" t="s">
        <v>170</v>
      </c>
      <c r="AN13" s="834">
        <v>91892.983436715702</v>
      </c>
      <c r="AO13" s="313">
        <v>2267155.9645255101</v>
      </c>
      <c r="AP13" s="313">
        <v>3300084.5163321099</v>
      </c>
      <c r="AQ13" s="313">
        <v>64040425.727859601</v>
      </c>
      <c r="AR13" s="313">
        <v>572211.86020732799</v>
      </c>
      <c r="AS13" s="313">
        <v>4450549.7517474098</v>
      </c>
      <c r="AT13" s="313">
        <v>1847459.03002815</v>
      </c>
      <c r="AU13" s="313">
        <v>7718193.5484152399</v>
      </c>
      <c r="AV13" s="313">
        <v>6930821.1518484699</v>
      </c>
      <c r="AW13" s="313">
        <v>1285509.9840589699</v>
      </c>
      <c r="AX13" s="313">
        <v>3581536.4363209498</v>
      </c>
      <c r="AY13" s="313">
        <v>1125319.6155654399</v>
      </c>
      <c r="AZ13" s="313">
        <v>1357793.04574561</v>
      </c>
      <c r="BA13" s="313">
        <v>104558034.93446501</v>
      </c>
      <c r="BB13" s="313">
        <v>14295287.343874799</v>
      </c>
      <c r="BC13" s="313">
        <v>26108778.197526101</v>
      </c>
      <c r="BD13" s="313">
        <v>3954441.5762803699</v>
      </c>
      <c r="BE13" s="313">
        <v>2245379.7795529002</v>
      </c>
      <c r="BF13" s="313">
        <v>9292571.8957417198</v>
      </c>
      <c r="BG13" s="313">
        <v>3894020.6645001001</v>
      </c>
      <c r="BH13" s="313">
        <v>1955232.4889416201</v>
      </c>
      <c r="BI13" s="313">
        <v>5368446.2888491703</v>
      </c>
      <c r="BJ13" s="313">
        <v>7216614.4322979096</v>
      </c>
      <c r="BK13" s="313">
        <v>19069056.005305301</v>
      </c>
      <c r="BL13" s="313">
        <v>2531417.2449781601</v>
      </c>
      <c r="BM13" s="313">
        <v>257021779.096322</v>
      </c>
      <c r="BN13" s="313">
        <v>13524467.312662899</v>
      </c>
      <c r="BO13" s="313">
        <v>1886344.3847004401</v>
      </c>
      <c r="BP13" s="313">
        <v>3567621.4916124102</v>
      </c>
      <c r="BQ13" s="313">
        <v>1150326.05842728</v>
      </c>
      <c r="BR13" s="313">
        <v>2686007.2304099998</v>
      </c>
      <c r="BS13" s="313">
        <v>2638382.54</v>
      </c>
      <c r="BT13" s="314">
        <v>581533162.58253956</v>
      </c>
      <c r="BU13" s="312" t="s">
        <v>170</v>
      </c>
    </row>
    <row r="14" spans="1:73" ht="13.75" customHeight="1" x14ac:dyDescent="0.35">
      <c r="B14" s="307" t="s">
        <v>168</v>
      </c>
      <c r="C14" s="308">
        <v>6</v>
      </c>
      <c r="D14" s="308">
        <v>56</v>
      </c>
      <c r="E14" s="308">
        <v>75</v>
      </c>
      <c r="F14" s="308">
        <v>53</v>
      </c>
      <c r="G14" s="308">
        <v>2</v>
      </c>
      <c r="H14" s="308">
        <v>3</v>
      </c>
      <c r="I14" s="308">
        <v>1</v>
      </c>
      <c r="J14" s="308">
        <v>47</v>
      </c>
      <c r="K14" s="308">
        <v>78</v>
      </c>
      <c r="L14" s="308">
        <v>13</v>
      </c>
      <c r="M14" s="308">
        <v>171</v>
      </c>
      <c r="N14" s="308">
        <v>16</v>
      </c>
      <c r="O14" s="308">
        <v>10</v>
      </c>
      <c r="P14" s="308">
        <v>5</v>
      </c>
      <c r="Q14" s="308">
        <v>241</v>
      </c>
      <c r="R14" s="308">
        <v>16</v>
      </c>
      <c r="S14" s="308">
        <v>102</v>
      </c>
      <c r="T14" s="308">
        <v>20</v>
      </c>
      <c r="U14" s="308">
        <v>570</v>
      </c>
      <c r="V14" s="308">
        <v>227</v>
      </c>
      <c r="W14" s="308">
        <v>26</v>
      </c>
      <c r="X14" s="308">
        <v>208</v>
      </c>
      <c r="Y14" s="308">
        <v>31</v>
      </c>
      <c r="Z14" s="308">
        <v>27</v>
      </c>
      <c r="AA14" s="308">
        <v>392</v>
      </c>
      <c r="AB14" s="308">
        <v>248</v>
      </c>
      <c r="AC14" s="308">
        <v>16</v>
      </c>
      <c r="AD14" s="308">
        <v>62</v>
      </c>
      <c r="AE14" s="308">
        <v>21</v>
      </c>
      <c r="AF14" s="308">
        <v>42</v>
      </c>
      <c r="AG14" s="308">
        <v>428</v>
      </c>
      <c r="AH14" s="308">
        <v>162</v>
      </c>
      <c r="AI14" s="309">
        <v>3375</v>
      </c>
      <c r="AJ14" s="307" t="s">
        <v>168</v>
      </c>
      <c r="AK14" s="307"/>
      <c r="AL14" s="307"/>
      <c r="AM14" s="307" t="s">
        <v>168</v>
      </c>
      <c r="AN14" s="308">
        <v>26859.307033919398</v>
      </c>
      <c r="AO14" s="308">
        <v>226906.257181828</v>
      </c>
      <c r="AP14" s="308">
        <v>424643.02364255697</v>
      </c>
      <c r="AQ14" s="308">
        <v>450112.34851390799</v>
      </c>
      <c r="AR14" s="308">
        <v>146498.405893352</v>
      </c>
      <c r="AS14" s="308">
        <v>15385.4644159041</v>
      </c>
      <c r="AT14" s="308">
        <v>4114.8134027077804</v>
      </c>
      <c r="AU14" s="308">
        <v>92504.960066553307</v>
      </c>
      <c r="AV14" s="308">
        <v>529247.63155109005</v>
      </c>
      <c r="AW14" s="308">
        <v>806568.03499813401</v>
      </c>
      <c r="AX14" s="308">
        <v>465309.14381002198</v>
      </c>
      <c r="AY14" s="308">
        <v>116104.418910411</v>
      </c>
      <c r="AZ14" s="308">
        <v>39431.898439709898</v>
      </c>
      <c r="BA14" s="308">
        <v>30165.5157937769</v>
      </c>
      <c r="BB14" s="308">
        <v>2016216.6093504601</v>
      </c>
      <c r="BC14" s="308">
        <v>84029.182772998494</v>
      </c>
      <c r="BD14" s="308">
        <v>966260.59621506103</v>
      </c>
      <c r="BE14" s="308">
        <v>50900.278998366601</v>
      </c>
      <c r="BF14" s="308">
        <v>2294813.72890659</v>
      </c>
      <c r="BG14" s="308">
        <v>1490855.6339082399</v>
      </c>
      <c r="BH14" s="308">
        <v>1076135.3984163699</v>
      </c>
      <c r="BI14" s="308">
        <v>747636.98554957099</v>
      </c>
      <c r="BJ14" s="308">
        <v>79829.396115408003</v>
      </c>
      <c r="BK14" s="308">
        <v>128328.208426148</v>
      </c>
      <c r="BL14" s="308">
        <v>1894060.37845998</v>
      </c>
      <c r="BM14" s="308">
        <v>3354316.2623137701</v>
      </c>
      <c r="BN14" s="308">
        <v>57336.7765941158</v>
      </c>
      <c r="BO14" s="308">
        <v>157383.84402004699</v>
      </c>
      <c r="BP14" s="308">
        <v>60881.156592932799</v>
      </c>
      <c r="BQ14" s="308">
        <v>142784.16191592001</v>
      </c>
      <c r="BR14" s="308">
        <v>4127300.2619099999</v>
      </c>
      <c r="BS14" s="308">
        <v>760205.52</v>
      </c>
      <c r="BT14" s="309">
        <v>22863125.604119852</v>
      </c>
      <c r="BU14" s="307" t="s">
        <v>168</v>
      </c>
    </row>
    <row r="15" spans="1:73" ht="13.75" customHeight="1" x14ac:dyDescent="0.35">
      <c r="B15" s="312" t="s">
        <v>173</v>
      </c>
      <c r="C15" s="313">
        <v>34</v>
      </c>
      <c r="D15" s="313">
        <v>7</v>
      </c>
      <c r="E15" s="313">
        <v>1</v>
      </c>
      <c r="F15" s="313">
        <v>134</v>
      </c>
      <c r="G15" s="313">
        <v>2</v>
      </c>
      <c r="H15" s="313">
        <v>25</v>
      </c>
      <c r="I15" s="313">
        <v>24</v>
      </c>
      <c r="J15" s="313">
        <v>45</v>
      </c>
      <c r="K15" s="313">
        <v>14</v>
      </c>
      <c r="L15" s="313">
        <v>29</v>
      </c>
      <c r="M15" s="313">
        <v>48</v>
      </c>
      <c r="N15" s="313">
        <v>20</v>
      </c>
      <c r="O15" s="313">
        <v>245</v>
      </c>
      <c r="P15" s="313">
        <v>553</v>
      </c>
      <c r="Q15" s="313">
        <v>396</v>
      </c>
      <c r="R15" s="313">
        <v>367</v>
      </c>
      <c r="S15" s="313">
        <v>243</v>
      </c>
      <c r="T15" s="313">
        <v>46</v>
      </c>
      <c r="U15" s="313">
        <v>3785</v>
      </c>
      <c r="V15" s="313">
        <v>185</v>
      </c>
      <c r="W15" s="313">
        <v>92</v>
      </c>
      <c r="X15" s="313">
        <v>1730</v>
      </c>
      <c r="Y15" s="313">
        <v>434</v>
      </c>
      <c r="Z15" s="313">
        <v>42</v>
      </c>
      <c r="AA15" s="313">
        <v>445</v>
      </c>
      <c r="AB15" s="313">
        <v>1463</v>
      </c>
      <c r="AC15" s="313">
        <v>22</v>
      </c>
      <c r="AD15" s="313">
        <v>411</v>
      </c>
      <c r="AE15" s="313">
        <v>231</v>
      </c>
      <c r="AF15" s="313">
        <v>226</v>
      </c>
      <c r="AG15" s="313">
        <v>376</v>
      </c>
      <c r="AH15" s="313">
        <v>271</v>
      </c>
      <c r="AI15" s="314">
        <v>11946</v>
      </c>
      <c r="AJ15" s="312" t="s">
        <v>173</v>
      </c>
      <c r="AK15" s="307"/>
      <c r="AL15" s="307"/>
      <c r="AM15" s="312" t="s">
        <v>173</v>
      </c>
      <c r="AN15" s="834">
        <v>108562.37219211301</v>
      </c>
      <c r="AO15" s="313">
        <v>138516.72164249001</v>
      </c>
      <c r="AP15" s="313">
        <v>2980.7513460893201</v>
      </c>
      <c r="AQ15" s="313">
        <v>871802.95716368896</v>
      </c>
      <c r="AR15" s="313">
        <v>11931.8272944322</v>
      </c>
      <c r="AS15" s="313">
        <v>321695.78306187101</v>
      </c>
      <c r="AT15" s="313">
        <v>55452.882954850596</v>
      </c>
      <c r="AU15" s="313">
        <v>456314.13729911199</v>
      </c>
      <c r="AV15" s="313">
        <v>228847.67082949201</v>
      </c>
      <c r="AW15" s="313">
        <v>194611.53775026201</v>
      </c>
      <c r="AX15" s="313">
        <v>249439.079873382</v>
      </c>
      <c r="AY15" s="313">
        <v>288509.36062062602</v>
      </c>
      <c r="AZ15" s="313">
        <v>1643208.3100048299</v>
      </c>
      <c r="BA15" s="313">
        <v>4397090.6457090303</v>
      </c>
      <c r="BB15" s="313">
        <v>2576947.3371570902</v>
      </c>
      <c r="BC15" s="313">
        <v>3600629.4273898299</v>
      </c>
      <c r="BD15" s="313">
        <v>2055712.0861130201</v>
      </c>
      <c r="BE15" s="313">
        <v>254627.33929509699</v>
      </c>
      <c r="BF15" s="313">
        <v>93393267.955028102</v>
      </c>
      <c r="BG15" s="313">
        <v>1067012.2204282801</v>
      </c>
      <c r="BH15" s="313">
        <v>352790.19733757002</v>
      </c>
      <c r="BI15" s="313">
        <v>6840448.9337873897</v>
      </c>
      <c r="BJ15" s="313">
        <v>2228626.99836251</v>
      </c>
      <c r="BK15" s="313">
        <v>105895.425897665</v>
      </c>
      <c r="BL15" s="313">
        <v>1776535.5839575401</v>
      </c>
      <c r="BM15" s="313">
        <v>13149888.7581301</v>
      </c>
      <c r="BN15" s="313">
        <v>151792.209154232</v>
      </c>
      <c r="BO15" s="313">
        <v>1517770.1843059999</v>
      </c>
      <c r="BP15" s="313">
        <v>1512624.0679339899</v>
      </c>
      <c r="BQ15" s="313">
        <v>2104447.4017047598</v>
      </c>
      <c r="BR15" s="313">
        <v>2630283.8860200001</v>
      </c>
      <c r="BS15" s="313">
        <v>1924730.4</v>
      </c>
      <c r="BT15" s="314">
        <v>146212994.44974542</v>
      </c>
      <c r="BU15" s="312" t="s">
        <v>173</v>
      </c>
    </row>
    <row r="16" spans="1:73" ht="13.75" customHeight="1" x14ac:dyDescent="0.35">
      <c r="B16" s="307" t="s">
        <v>165</v>
      </c>
      <c r="C16" s="308">
        <v>2</v>
      </c>
      <c r="D16" s="308">
        <v>253</v>
      </c>
      <c r="E16" s="308">
        <v>14</v>
      </c>
      <c r="F16" s="308">
        <v>109</v>
      </c>
      <c r="G16" s="308">
        <v>66</v>
      </c>
      <c r="H16" s="308">
        <v>11</v>
      </c>
      <c r="I16" s="308">
        <v>25</v>
      </c>
      <c r="J16" s="308">
        <v>1</v>
      </c>
      <c r="K16" s="308">
        <v>5</v>
      </c>
      <c r="L16" s="308">
        <v>207</v>
      </c>
      <c r="M16" s="308">
        <v>237</v>
      </c>
      <c r="N16" s="308">
        <v>48</v>
      </c>
      <c r="O16" s="308">
        <v>24</v>
      </c>
      <c r="P16" s="308">
        <v>19</v>
      </c>
      <c r="Q16" s="308">
        <v>257</v>
      </c>
      <c r="R16" s="308">
        <v>68</v>
      </c>
      <c r="S16" s="308">
        <v>24</v>
      </c>
      <c r="T16" s="308">
        <v>27</v>
      </c>
      <c r="U16" s="308">
        <v>1</v>
      </c>
      <c r="V16" s="308">
        <v>115</v>
      </c>
      <c r="W16" s="308">
        <v>144</v>
      </c>
      <c r="X16" s="308">
        <v>113</v>
      </c>
      <c r="Y16" s="308">
        <v>21</v>
      </c>
      <c r="Z16" s="308">
        <v>18</v>
      </c>
      <c r="AA16" s="308">
        <v>366</v>
      </c>
      <c r="AB16" s="308">
        <v>25</v>
      </c>
      <c r="AC16" s="308">
        <v>10</v>
      </c>
      <c r="AD16" s="308">
        <v>266</v>
      </c>
      <c r="AE16" s="308">
        <v>1</v>
      </c>
      <c r="AF16" s="308">
        <v>168</v>
      </c>
      <c r="AG16" s="308">
        <v>31</v>
      </c>
      <c r="AH16" s="308">
        <v>99</v>
      </c>
      <c r="AI16" s="309">
        <v>2775</v>
      </c>
      <c r="AJ16" s="307" t="s">
        <v>165</v>
      </c>
      <c r="AK16" s="307"/>
      <c r="AL16" s="307"/>
      <c r="AM16" s="307" t="s">
        <v>165</v>
      </c>
      <c r="AN16" s="308">
        <v>156500.84932116099</v>
      </c>
      <c r="AO16" s="308">
        <v>1823409.3066809601</v>
      </c>
      <c r="AP16" s="308">
        <v>128409.44247998</v>
      </c>
      <c r="AQ16" s="308">
        <v>825950.20684968599</v>
      </c>
      <c r="AR16" s="308">
        <v>894059.92995657097</v>
      </c>
      <c r="AS16" s="308">
        <v>120405.44528633299</v>
      </c>
      <c r="AT16" s="308">
        <v>475866.75979381398</v>
      </c>
      <c r="AU16" s="308">
        <v>1261.9358543829601</v>
      </c>
      <c r="AV16" s="308">
        <v>67848.242856250305</v>
      </c>
      <c r="AW16" s="308">
        <v>8201320.9535479601</v>
      </c>
      <c r="AX16" s="308">
        <v>1518865.2065452801</v>
      </c>
      <c r="AY16" s="308">
        <v>406420.63474664302</v>
      </c>
      <c r="AZ16" s="308">
        <v>221414.60104219199</v>
      </c>
      <c r="BA16" s="308">
        <v>138742.77326774801</v>
      </c>
      <c r="BB16" s="308">
        <v>3061685.8738542702</v>
      </c>
      <c r="BC16" s="308">
        <v>412103.55766954098</v>
      </c>
      <c r="BD16" s="308">
        <v>199770.56774559</v>
      </c>
      <c r="BE16" s="308">
        <v>111167.152227603</v>
      </c>
      <c r="BF16" s="308">
        <v>1204.8839066278599</v>
      </c>
      <c r="BG16" s="308">
        <v>680399.28933115699</v>
      </c>
      <c r="BH16" s="308">
        <v>454227.23486263398</v>
      </c>
      <c r="BI16" s="308">
        <v>993082.90452226996</v>
      </c>
      <c r="BJ16" s="308">
        <v>107610.46231335</v>
      </c>
      <c r="BK16" s="308">
        <v>115808.24431832699</v>
      </c>
      <c r="BL16" s="308">
        <v>1528054.05300567</v>
      </c>
      <c r="BM16" s="308">
        <v>313597.69351875002</v>
      </c>
      <c r="BN16" s="308">
        <v>31282.6434923333</v>
      </c>
      <c r="BO16" s="308">
        <v>2563293.2143956702</v>
      </c>
      <c r="BP16" s="308">
        <v>523.49000255999999</v>
      </c>
      <c r="BQ16" s="308">
        <v>619755.07291740004</v>
      </c>
      <c r="BR16" s="308">
        <v>165104.36712000001</v>
      </c>
      <c r="BS16" s="308">
        <v>646220.96</v>
      </c>
      <c r="BT16" s="309">
        <v>26985367.953432724</v>
      </c>
      <c r="BU16" s="307" t="s">
        <v>165</v>
      </c>
    </row>
    <row r="17" spans="2:73" ht="13.75" customHeight="1" x14ac:dyDescent="0.35">
      <c r="B17" s="312" t="s">
        <v>208</v>
      </c>
      <c r="C17" s="313">
        <v>40</v>
      </c>
      <c r="D17" s="313">
        <v>25</v>
      </c>
      <c r="E17" s="313">
        <v>202</v>
      </c>
      <c r="F17" s="313">
        <v>69</v>
      </c>
      <c r="G17" s="313">
        <v>29</v>
      </c>
      <c r="H17" s="313">
        <v>54</v>
      </c>
      <c r="I17" s="313">
        <v>49</v>
      </c>
      <c r="J17" s="313">
        <v>133</v>
      </c>
      <c r="K17" s="313">
        <v>28</v>
      </c>
      <c r="L17" s="313">
        <v>423</v>
      </c>
      <c r="M17" s="313">
        <v>28</v>
      </c>
      <c r="N17" s="313">
        <v>91</v>
      </c>
      <c r="O17" s="313">
        <v>85</v>
      </c>
      <c r="P17" s="313">
        <v>66</v>
      </c>
      <c r="Q17" s="313">
        <v>228</v>
      </c>
      <c r="R17" s="313">
        <v>6</v>
      </c>
      <c r="S17" s="313">
        <v>3169</v>
      </c>
      <c r="T17" s="313">
        <v>8</v>
      </c>
      <c r="U17" s="313">
        <v>164</v>
      </c>
      <c r="V17" s="313">
        <v>387</v>
      </c>
      <c r="W17" s="313">
        <v>575</v>
      </c>
      <c r="X17" s="313">
        <v>1006</v>
      </c>
      <c r="Y17" s="313">
        <v>299</v>
      </c>
      <c r="Z17" s="313">
        <v>190</v>
      </c>
      <c r="AA17" s="313">
        <v>811</v>
      </c>
      <c r="AB17" s="313">
        <v>1064</v>
      </c>
      <c r="AC17" s="313">
        <v>110</v>
      </c>
      <c r="AD17" s="313">
        <v>626</v>
      </c>
      <c r="AE17" s="313">
        <v>205</v>
      </c>
      <c r="AF17" s="313">
        <v>504</v>
      </c>
      <c r="AG17" s="313">
        <v>125</v>
      </c>
      <c r="AH17" s="313">
        <v>239</v>
      </c>
      <c r="AI17" s="314">
        <v>11038</v>
      </c>
      <c r="AJ17" s="312" t="s">
        <v>208</v>
      </c>
      <c r="AK17" s="307"/>
      <c r="AL17" s="307"/>
      <c r="AM17" s="312" t="s">
        <v>208</v>
      </c>
      <c r="AN17" s="834">
        <v>364479.15257166699</v>
      </c>
      <c r="AO17" s="313">
        <v>348290.57661604899</v>
      </c>
      <c r="AP17" s="313">
        <v>1735912.3918328299</v>
      </c>
      <c r="AQ17" s="313">
        <v>1471379.1529017801</v>
      </c>
      <c r="AR17" s="313">
        <v>231240.68344754499</v>
      </c>
      <c r="AS17" s="313">
        <v>352357.05337014497</v>
      </c>
      <c r="AT17" s="313">
        <v>165363.78161693001</v>
      </c>
      <c r="AU17" s="313">
        <v>655021.757427281</v>
      </c>
      <c r="AV17" s="313">
        <v>213828.22777259501</v>
      </c>
      <c r="AW17" s="313">
        <v>3317823.11817664</v>
      </c>
      <c r="AX17" s="313">
        <v>155292.06270128599</v>
      </c>
      <c r="AY17" s="313">
        <v>645147.79675479</v>
      </c>
      <c r="AZ17" s="313">
        <v>464094.58957988402</v>
      </c>
      <c r="BA17" s="313">
        <v>431220.153333091</v>
      </c>
      <c r="BB17" s="313">
        <v>6401808.5954429004</v>
      </c>
      <c r="BC17" s="313">
        <v>34962.897756906998</v>
      </c>
      <c r="BD17" s="313">
        <v>57613912.7071198</v>
      </c>
      <c r="BE17" s="313">
        <v>29583.179022143398</v>
      </c>
      <c r="BF17" s="313">
        <v>835641.98431671597</v>
      </c>
      <c r="BG17" s="313">
        <v>1916224.29292064</v>
      </c>
      <c r="BH17" s="313">
        <v>3681369.6233743499</v>
      </c>
      <c r="BI17" s="313">
        <v>4077665.8527780399</v>
      </c>
      <c r="BJ17" s="313">
        <v>1340197.12630284</v>
      </c>
      <c r="BK17" s="313">
        <v>724635.13622482598</v>
      </c>
      <c r="BL17" s="313">
        <v>10792054.782360099</v>
      </c>
      <c r="BM17" s="313">
        <v>9440062.1476839799</v>
      </c>
      <c r="BN17" s="313">
        <v>424473.56381406402</v>
      </c>
      <c r="BO17" s="313">
        <v>2981054.9331848999</v>
      </c>
      <c r="BP17" s="313">
        <v>818131.50821837201</v>
      </c>
      <c r="BQ17" s="313">
        <v>1580876.03224572</v>
      </c>
      <c r="BR17" s="313">
        <v>332895.58701000002</v>
      </c>
      <c r="BS17" s="313">
        <v>1126387.1599999999</v>
      </c>
      <c r="BT17" s="314">
        <v>114703387.6078788</v>
      </c>
      <c r="BU17" s="312" t="s">
        <v>208</v>
      </c>
    </row>
    <row r="18" spans="2:73" ht="13.75" customHeight="1" x14ac:dyDescent="0.35">
      <c r="B18" s="307" t="s">
        <v>174</v>
      </c>
      <c r="C18" s="308">
        <v>0</v>
      </c>
      <c r="D18" s="308">
        <v>14</v>
      </c>
      <c r="E18" s="308">
        <v>19</v>
      </c>
      <c r="F18" s="308">
        <v>119</v>
      </c>
      <c r="G18" s="308">
        <v>6</v>
      </c>
      <c r="H18" s="308">
        <v>105</v>
      </c>
      <c r="I18" s="308">
        <v>10</v>
      </c>
      <c r="J18" s="308">
        <v>27</v>
      </c>
      <c r="K18" s="308">
        <v>6</v>
      </c>
      <c r="L18" s="308">
        <v>16</v>
      </c>
      <c r="M18" s="308">
        <v>25</v>
      </c>
      <c r="N18" s="308">
        <v>4</v>
      </c>
      <c r="O18" s="308">
        <v>51</v>
      </c>
      <c r="P18" s="308">
        <v>109</v>
      </c>
      <c r="Q18" s="308">
        <v>66</v>
      </c>
      <c r="R18" s="308">
        <v>3</v>
      </c>
      <c r="S18" s="308">
        <v>24</v>
      </c>
      <c r="T18" s="308">
        <v>5</v>
      </c>
      <c r="U18" s="308">
        <v>3</v>
      </c>
      <c r="V18" s="308">
        <v>8</v>
      </c>
      <c r="W18" s="308">
        <v>19</v>
      </c>
      <c r="X18" s="308">
        <v>28</v>
      </c>
      <c r="Y18" s="308">
        <v>63</v>
      </c>
      <c r="Z18" s="308">
        <v>87</v>
      </c>
      <c r="AA18" s="308">
        <v>17</v>
      </c>
      <c r="AB18" s="308">
        <v>178</v>
      </c>
      <c r="AC18" s="308">
        <v>32</v>
      </c>
      <c r="AD18" s="308">
        <v>52</v>
      </c>
      <c r="AE18" s="308">
        <v>36</v>
      </c>
      <c r="AF18" s="308">
        <v>118</v>
      </c>
      <c r="AG18" s="308">
        <v>47</v>
      </c>
      <c r="AH18" s="308">
        <v>223</v>
      </c>
      <c r="AI18" s="309">
        <v>1520</v>
      </c>
      <c r="AJ18" s="307" t="s">
        <v>174</v>
      </c>
      <c r="AK18" s="307"/>
      <c r="AL18" s="307"/>
      <c r="AM18" s="307" t="s">
        <v>174</v>
      </c>
      <c r="AN18" s="308">
        <v>0</v>
      </c>
      <c r="AO18" s="308">
        <v>53699.336095758503</v>
      </c>
      <c r="AP18" s="308">
        <v>117467.741112784</v>
      </c>
      <c r="AQ18" s="308">
        <v>415066.22906587803</v>
      </c>
      <c r="AR18" s="308">
        <v>19303.395063542699</v>
      </c>
      <c r="AS18" s="308">
        <v>8717468.9173656795</v>
      </c>
      <c r="AT18" s="308">
        <v>35152.105841525597</v>
      </c>
      <c r="AU18" s="308">
        <v>73106.064614895004</v>
      </c>
      <c r="AV18" s="308">
        <v>1402.92110948136</v>
      </c>
      <c r="AW18" s="308">
        <v>82921.779292217499</v>
      </c>
      <c r="AX18" s="308">
        <v>57161.638377557101</v>
      </c>
      <c r="AY18" s="308">
        <v>20504.961137039601</v>
      </c>
      <c r="AZ18" s="308">
        <v>207119.99997827099</v>
      </c>
      <c r="BA18" s="308">
        <v>382555.59640395199</v>
      </c>
      <c r="BB18" s="308">
        <v>248158.49454977899</v>
      </c>
      <c r="BC18" s="308">
        <v>43327.522581279198</v>
      </c>
      <c r="BD18" s="308">
        <v>69681.280573509604</v>
      </c>
      <c r="BE18" s="308">
        <v>10239.376481993701</v>
      </c>
      <c r="BF18" s="308">
        <v>5730.2778849210699</v>
      </c>
      <c r="BG18" s="308">
        <v>15954.9507286929</v>
      </c>
      <c r="BH18" s="308">
        <v>37175.517023133099</v>
      </c>
      <c r="BI18" s="308">
        <v>105177.66841682199</v>
      </c>
      <c r="BJ18" s="308">
        <v>169948.09793795799</v>
      </c>
      <c r="BK18" s="308">
        <v>346200.46868993097</v>
      </c>
      <c r="BL18" s="308">
        <v>76707.610143429207</v>
      </c>
      <c r="BM18" s="308">
        <v>1254779.34011976</v>
      </c>
      <c r="BN18" s="308">
        <v>67667.368976536294</v>
      </c>
      <c r="BO18" s="308">
        <v>179565.84413428101</v>
      </c>
      <c r="BP18" s="308">
        <v>109003.738501181</v>
      </c>
      <c r="BQ18" s="308">
        <v>490378.00110180001</v>
      </c>
      <c r="BR18" s="308">
        <v>135799.81568999999</v>
      </c>
      <c r="BS18" s="308">
        <v>2357679.88</v>
      </c>
      <c r="BT18" s="309">
        <v>15906105.938993588</v>
      </c>
      <c r="BU18" s="307" t="s">
        <v>174</v>
      </c>
    </row>
    <row r="19" spans="2:73" ht="13.75" customHeight="1" x14ac:dyDescent="0.35">
      <c r="B19" s="312" t="s">
        <v>176</v>
      </c>
      <c r="C19" s="313">
        <v>0</v>
      </c>
      <c r="D19" s="313">
        <v>76</v>
      </c>
      <c r="E19" s="313">
        <v>131</v>
      </c>
      <c r="F19" s="313">
        <v>2037</v>
      </c>
      <c r="G19" s="313">
        <v>212</v>
      </c>
      <c r="H19" s="313">
        <v>50</v>
      </c>
      <c r="I19" s="313">
        <v>43</v>
      </c>
      <c r="J19" s="313">
        <v>154</v>
      </c>
      <c r="K19" s="313">
        <v>15</v>
      </c>
      <c r="L19" s="313">
        <v>24</v>
      </c>
      <c r="M19" s="313">
        <v>136</v>
      </c>
      <c r="N19" s="313">
        <v>7</v>
      </c>
      <c r="O19" s="313">
        <v>124</v>
      </c>
      <c r="P19" s="313">
        <v>279</v>
      </c>
      <c r="Q19" s="313">
        <v>104</v>
      </c>
      <c r="R19" s="313">
        <v>205</v>
      </c>
      <c r="S19" s="313">
        <v>249</v>
      </c>
      <c r="T19" s="313">
        <v>185</v>
      </c>
      <c r="U19" s="313">
        <v>144</v>
      </c>
      <c r="V19" s="313">
        <v>328</v>
      </c>
      <c r="W19" s="313">
        <v>218</v>
      </c>
      <c r="X19" s="313">
        <v>77</v>
      </c>
      <c r="Y19" s="313">
        <v>67</v>
      </c>
      <c r="Z19" s="313">
        <v>58</v>
      </c>
      <c r="AA19" s="313">
        <v>134</v>
      </c>
      <c r="AB19" s="313">
        <v>23</v>
      </c>
      <c r="AC19" s="313">
        <v>59</v>
      </c>
      <c r="AD19" s="313">
        <v>1045</v>
      </c>
      <c r="AE19" s="313">
        <v>758</v>
      </c>
      <c r="AF19" s="313">
        <v>363</v>
      </c>
      <c r="AG19" s="313">
        <v>405</v>
      </c>
      <c r="AH19" s="313">
        <v>366</v>
      </c>
      <c r="AI19" s="314">
        <v>8076</v>
      </c>
      <c r="AJ19" s="312" t="s">
        <v>176</v>
      </c>
      <c r="AK19" s="307"/>
      <c r="AL19" s="307"/>
      <c r="AM19" s="312" t="s">
        <v>176</v>
      </c>
      <c r="AN19" s="834">
        <v>0</v>
      </c>
      <c r="AO19" s="313">
        <v>766632.96359848499</v>
      </c>
      <c r="AP19" s="313">
        <v>707238.34932950896</v>
      </c>
      <c r="AQ19" s="313">
        <v>30839763.371924799</v>
      </c>
      <c r="AR19" s="313">
        <v>895509.99807156599</v>
      </c>
      <c r="AS19" s="313">
        <v>248786.427309847</v>
      </c>
      <c r="AT19" s="313">
        <v>359012.88211486302</v>
      </c>
      <c r="AU19" s="313">
        <v>847977.47655001201</v>
      </c>
      <c r="AV19" s="313">
        <v>42115.017779669797</v>
      </c>
      <c r="AW19" s="313">
        <v>36162.437777968204</v>
      </c>
      <c r="AX19" s="313">
        <v>380913.56116754998</v>
      </c>
      <c r="AY19" s="313">
        <v>25247.978709712799</v>
      </c>
      <c r="AZ19" s="313">
        <v>1002621.75959913</v>
      </c>
      <c r="BA19" s="313">
        <v>1113904.50904726</v>
      </c>
      <c r="BB19" s="313">
        <v>543848.40057294001</v>
      </c>
      <c r="BC19" s="313">
        <v>958958.35666501103</v>
      </c>
      <c r="BD19" s="313">
        <v>6843254.29876508</v>
      </c>
      <c r="BE19" s="313">
        <v>855558.981842065</v>
      </c>
      <c r="BF19" s="313">
        <v>473428.71668759699</v>
      </c>
      <c r="BG19" s="313">
        <v>3602667.5826740498</v>
      </c>
      <c r="BH19" s="313">
        <v>798704.12410208397</v>
      </c>
      <c r="BI19" s="313">
        <v>188409.972888997</v>
      </c>
      <c r="BJ19" s="313">
        <v>199184.024550984</v>
      </c>
      <c r="BK19" s="313">
        <v>184087.75285221601</v>
      </c>
      <c r="BL19" s="313">
        <v>471022.037134738</v>
      </c>
      <c r="BM19" s="313">
        <v>83733.594496649705</v>
      </c>
      <c r="BN19" s="313">
        <v>341470.26311050903</v>
      </c>
      <c r="BO19" s="313">
        <v>9300335.8704994004</v>
      </c>
      <c r="BP19" s="313">
        <v>9906961.6717586201</v>
      </c>
      <c r="BQ19" s="313">
        <v>1366990.5818906401</v>
      </c>
      <c r="BR19" s="313">
        <v>3533374.92123</v>
      </c>
      <c r="BS19" s="313">
        <v>3631736.87</v>
      </c>
      <c r="BT19" s="314">
        <v>80549614.754701972</v>
      </c>
      <c r="BU19" s="312" t="s">
        <v>176</v>
      </c>
    </row>
    <row r="20" spans="2:73" ht="13.75" customHeight="1" x14ac:dyDescent="0.35">
      <c r="B20" s="307" t="s">
        <v>179</v>
      </c>
      <c r="C20" s="308">
        <v>1528</v>
      </c>
      <c r="D20" s="308">
        <v>4143</v>
      </c>
      <c r="E20" s="308">
        <v>1917</v>
      </c>
      <c r="F20" s="308">
        <v>358</v>
      </c>
      <c r="G20" s="308">
        <v>291</v>
      </c>
      <c r="H20" s="308">
        <v>6969</v>
      </c>
      <c r="I20" s="308">
        <v>2103</v>
      </c>
      <c r="J20" s="308">
        <v>560</v>
      </c>
      <c r="K20" s="308">
        <v>4175</v>
      </c>
      <c r="L20" s="308">
        <v>1067</v>
      </c>
      <c r="M20" s="308">
        <v>354</v>
      </c>
      <c r="N20" s="308">
        <v>3154</v>
      </c>
      <c r="O20" s="308">
        <v>1894</v>
      </c>
      <c r="P20" s="308">
        <v>571</v>
      </c>
      <c r="Q20" s="308">
        <v>530</v>
      </c>
      <c r="R20" s="308">
        <v>462</v>
      </c>
      <c r="S20" s="308">
        <v>1066</v>
      </c>
      <c r="T20" s="308">
        <v>1449</v>
      </c>
      <c r="U20" s="308">
        <v>142</v>
      </c>
      <c r="V20" s="308">
        <v>460</v>
      </c>
      <c r="W20" s="308">
        <v>1116</v>
      </c>
      <c r="X20" s="308">
        <v>321</v>
      </c>
      <c r="Y20" s="308">
        <v>1194</v>
      </c>
      <c r="Z20" s="308">
        <v>174</v>
      </c>
      <c r="AA20" s="308">
        <v>3661</v>
      </c>
      <c r="AB20" s="308">
        <v>2725</v>
      </c>
      <c r="AC20" s="308">
        <v>4417</v>
      </c>
      <c r="AD20" s="308">
        <v>243</v>
      </c>
      <c r="AE20" s="308">
        <v>668</v>
      </c>
      <c r="AF20" s="308">
        <v>489</v>
      </c>
      <c r="AG20" s="308">
        <v>1199</v>
      </c>
      <c r="AH20" s="308">
        <v>1919</v>
      </c>
      <c r="AI20" s="309">
        <v>51319</v>
      </c>
      <c r="AJ20" s="307" t="s">
        <v>179</v>
      </c>
      <c r="AK20" s="307"/>
      <c r="AL20" s="307"/>
      <c r="AM20" s="307" t="s">
        <v>179</v>
      </c>
      <c r="AN20" s="308">
        <v>42680153.873449802</v>
      </c>
      <c r="AO20" s="308">
        <v>44720578.963339098</v>
      </c>
      <c r="AP20" s="308">
        <v>14230133.189650999</v>
      </c>
      <c r="AQ20" s="308">
        <v>4111491.1195089198</v>
      </c>
      <c r="AR20" s="308">
        <v>2846232.94251838</v>
      </c>
      <c r="AS20" s="308">
        <v>63422644.143061198</v>
      </c>
      <c r="AT20" s="308">
        <v>34056297.460812598</v>
      </c>
      <c r="AU20" s="308">
        <v>6849233.6057695895</v>
      </c>
      <c r="AV20" s="308">
        <v>41719658.213454001</v>
      </c>
      <c r="AW20" s="308">
        <v>8268782.0471498501</v>
      </c>
      <c r="AX20" s="308">
        <v>3608775.8097666502</v>
      </c>
      <c r="AY20" s="308">
        <v>28798007.573228199</v>
      </c>
      <c r="AZ20" s="308">
        <v>20530845.978608798</v>
      </c>
      <c r="BA20" s="308">
        <v>3030411.1514610499</v>
      </c>
      <c r="BB20" s="308">
        <v>10700103.4083154</v>
      </c>
      <c r="BC20" s="308">
        <v>2511436.22497926</v>
      </c>
      <c r="BD20" s="308">
        <v>8177859.0953634297</v>
      </c>
      <c r="BE20" s="308">
        <v>9801634.0250630695</v>
      </c>
      <c r="BF20" s="308">
        <v>593069.45627037599</v>
      </c>
      <c r="BG20" s="308">
        <v>2438960.7689426099</v>
      </c>
      <c r="BH20" s="308">
        <v>5034538.1989666903</v>
      </c>
      <c r="BI20" s="308">
        <v>1449310.13527439</v>
      </c>
      <c r="BJ20" s="308">
        <v>6004120.6451652404</v>
      </c>
      <c r="BK20" s="308">
        <v>8797965.9378390498</v>
      </c>
      <c r="BL20" s="308">
        <v>34716467.192340702</v>
      </c>
      <c r="BM20" s="308">
        <v>14379355.5166915</v>
      </c>
      <c r="BN20" s="308">
        <v>71414424.379602894</v>
      </c>
      <c r="BO20" s="308">
        <v>822975.55126074306</v>
      </c>
      <c r="BP20" s="308">
        <v>3267052.4214067198</v>
      </c>
      <c r="BQ20" s="308">
        <v>2308456.49511876</v>
      </c>
      <c r="BR20" s="308">
        <v>11938809.3006</v>
      </c>
      <c r="BS20" s="308">
        <v>23528147.98</v>
      </c>
      <c r="BT20" s="309">
        <v>536757932.8049801</v>
      </c>
      <c r="BU20" s="307" t="s">
        <v>179</v>
      </c>
    </row>
    <row r="21" spans="2:73" ht="13.75" customHeight="1" x14ac:dyDescent="0.35">
      <c r="B21" s="312" t="s">
        <v>223</v>
      </c>
      <c r="C21" s="313">
        <v>65</v>
      </c>
      <c r="D21" s="313">
        <v>151</v>
      </c>
      <c r="E21" s="313">
        <v>368</v>
      </c>
      <c r="F21" s="313">
        <v>65</v>
      </c>
      <c r="G21" s="313">
        <v>212</v>
      </c>
      <c r="H21" s="313">
        <v>82</v>
      </c>
      <c r="I21" s="313">
        <v>24</v>
      </c>
      <c r="J21" s="313">
        <v>33</v>
      </c>
      <c r="K21" s="313">
        <v>3692</v>
      </c>
      <c r="L21" s="313">
        <v>27</v>
      </c>
      <c r="M21" s="313">
        <v>26</v>
      </c>
      <c r="N21" s="313">
        <v>184</v>
      </c>
      <c r="O21" s="313">
        <v>89</v>
      </c>
      <c r="P21" s="313">
        <v>68</v>
      </c>
      <c r="Q21" s="313">
        <v>5334</v>
      </c>
      <c r="R21" s="313">
        <v>1750</v>
      </c>
      <c r="S21" s="313">
        <v>1267</v>
      </c>
      <c r="T21" s="313">
        <v>687</v>
      </c>
      <c r="U21" s="313">
        <v>3</v>
      </c>
      <c r="V21" s="313">
        <v>379</v>
      </c>
      <c r="W21" s="313">
        <v>230</v>
      </c>
      <c r="X21" s="313">
        <v>1040</v>
      </c>
      <c r="Y21" s="313">
        <v>247</v>
      </c>
      <c r="Z21" s="313">
        <v>9</v>
      </c>
      <c r="AA21" s="313">
        <v>549</v>
      </c>
      <c r="AB21" s="313">
        <v>85</v>
      </c>
      <c r="AC21" s="313">
        <v>60</v>
      </c>
      <c r="AD21" s="313">
        <v>881</v>
      </c>
      <c r="AE21" s="313">
        <v>20</v>
      </c>
      <c r="AF21" s="313">
        <v>277</v>
      </c>
      <c r="AG21" s="313">
        <v>167</v>
      </c>
      <c r="AH21" s="313">
        <v>19</v>
      </c>
      <c r="AI21" s="314">
        <v>18090</v>
      </c>
      <c r="AJ21" s="312" t="s">
        <v>223</v>
      </c>
      <c r="AK21" s="307"/>
      <c r="AL21" s="307"/>
      <c r="AM21" s="312" t="s">
        <v>223</v>
      </c>
      <c r="AN21" s="834">
        <v>551750.08730693196</v>
      </c>
      <c r="AO21" s="313">
        <v>1227919.9760067801</v>
      </c>
      <c r="AP21" s="313">
        <v>14795449.4980765</v>
      </c>
      <c r="AQ21" s="313">
        <v>383446.208946475</v>
      </c>
      <c r="AR21" s="313">
        <v>2162324.3111776002</v>
      </c>
      <c r="AS21" s="313">
        <v>820249.27085166599</v>
      </c>
      <c r="AT21" s="313">
        <v>187472.76644749401</v>
      </c>
      <c r="AU21" s="313">
        <v>492976.81626399601</v>
      </c>
      <c r="AV21" s="313">
        <v>26574687.430173401</v>
      </c>
      <c r="AW21" s="313">
        <v>195008.585788433</v>
      </c>
      <c r="AX21" s="313">
        <v>290853.183812248</v>
      </c>
      <c r="AY21" s="313">
        <v>1276790.6950963801</v>
      </c>
      <c r="AZ21" s="313">
        <v>770048.99930062995</v>
      </c>
      <c r="BA21" s="313">
        <v>4490935.9421811998</v>
      </c>
      <c r="BB21" s="313">
        <v>76547334.411497593</v>
      </c>
      <c r="BC21" s="313">
        <v>22702600.926735099</v>
      </c>
      <c r="BD21" s="313">
        <v>26558357.9644107</v>
      </c>
      <c r="BE21" s="313">
        <v>13328665.238396799</v>
      </c>
      <c r="BF21" s="313">
        <v>23954.0452947007</v>
      </c>
      <c r="BG21" s="313">
        <v>3166521.32528676</v>
      </c>
      <c r="BH21" s="313">
        <v>7762808.1447631698</v>
      </c>
      <c r="BI21" s="313">
        <v>7279808.0046773497</v>
      </c>
      <c r="BJ21" s="313">
        <v>1716148.46762675</v>
      </c>
      <c r="BK21" s="313">
        <v>21978.6507292887</v>
      </c>
      <c r="BL21" s="313">
        <v>4312901.81306295</v>
      </c>
      <c r="BM21" s="313">
        <v>431625.92752333602</v>
      </c>
      <c r="BN21" s="313">
        <v>176845.21545756399</v>
      </c>
      <c r="BO21" s="313">
        <v>9862481.0507285502</v>
      </c>
      <c r="BP21" s="313">
        <v>49770.702932974797</v>
      </c>
      <c r="BQ21" s="313">
        <v>1571733.2890828799</v>
      </c>
      <c r="BR21" s="313">
        <v>711038.77361999999</v>
      </c>
      <c r="BS21" s="313">
        <v>113207.09</v>
      </c>
      <c r="BT21" s="314">
        <v>230557694.8132562</v>
      </c>
      <c r="BU21" s="312" t="s">
        <v>223</v>
      </c>
    </row>
    <row r="22" spans="2:73" ht="13.75" customHeight="1" x14ac:dyDescent="0.35">
      <c r="B22" s="307" t="s">
        <v>180</v>
      </c>
      <c r="C22" s="308">
        <v>2</v>
      </c>
      <c r="D22" s="308">
        <v>160</v>
      </c>
      <c r="E22" s="308">
        <v>39</v>
      </c>
      <c r="F22" s="308">
        <v>210</v>
      </c>
      <c r="G22" s="308">
        <v>302</v>
      </c>
      <c r="H22" s="308">
        <v>227</v>
      </c>
      <c r="I22" s="308">
        <v>12</v>
      </c>
      <c r="J22" s="308">
        <v>154</v>
      </c>
      <c r="K22" s="308">
        <v>24</v>
      </c>
      <c r="L22" s="308">
        <v>282</v>
      </c>
      <c r="M22" s="308">
        <v>52</v>
      </c>
      <c r="N22" s="308">
        <v>10</v>
      </c>
      <c r="O22" s="308">
        <v>36</v>
      </c>
      <c r="P22" s="308">
        <v>116</v>
      </c>
      <c r="Q22" s="308">
        <v>104</v>
      </c>
      <c r="R22" s="308">
        <v>37</v>
      </c>
      <c r="S22" s="308">
        <v>134</v>
      </c>
      <c r="T22" s="308">
        <v>52</v>
      </c>
      <c r="U22" s="308">
        <v>23</v>
      </c>
      <c r="V22" s="308">
        <v>119</v>
      </c>
      <c r="W22" s="308">
        <v>18</v>
      </c>
      <c r="X22" s="308">
        <v>1428</v>
      </c>
      <c r="Y22" s="308">
        <v>121</v>
      </c>
      <c r="Z22" s="308">
        <v>38</v>
      </c>
      <c r="AA22" s="308">
        <v>113</v>
      </c>
      <c r="AB22" s="308">
        <v>851</v>
      </c>
      <c r="AC22" s="308">
        <v>175</v>
      </c>
      <c r="AD22" s="308">
        <v>1166</v>
      </c>
      <c r="AE22" s="308">
        <v>19</v>
      </c>
      <c r="AF22" s="308">
        <v>149</v>
      </c>
      <c r="AG22" s="308">
        <v>362</v>
      </c>
      <c r="AH22" s="308">
        <v>39</v>
      </c>
      <c r="AI22" s="309">
        <v>6574</v>
      </c>
      <c r="AJ22" s="307" t="s">
        <v>180</v>
      </c>
      <c r="AK22" s="307"/>
      <c r="AL22" s="307"/>
      <c r="AM22" s="307" t="s">
        <v>180</v>
      </c>
      <c r="AN22" s="308">
        <v>4432.5696545160699</v>
      </c>
      <c r="AO22" s="308">
        <v>1095580.1631688499</v>
      </c>
      <c r="AP22" s="308">
        <v>138044.80796755099</v>
      </c>
      <c r="AQ22" s="308">
        <v>826799.59853513003</v>
      </c>
      <c r="AR22" s="308">
        <v>1619392.5676477</v>
      </c>
      <c r="AS22" s="308">
        <v>1762644.05926159</v>
      </c>
      <c r="AT22" s="308">
        <v>67676.470458638607</v>
      </c>
      <c r="AU22" s="308">
        <v>708596.03773621097</v>
      </c>
      <c r="AV22" s="308">
        <v>122234.761540899</v>
      </c>
      <c r="AW22" s="308">
        <v>2705970.4766823901</v>
      </c>
      <c r="AX22" s="308">
        <v>129344.490068909</v>
      </c>
      <c r="AY22" s="308">
        <v>19322.137550057501</v>
      </c>
      <c r="AZ22" s="308">
        <v>230245.800549234</v>
      </c>
      <c r="BA22" s="308">
        <v>590766.98291979695</v>
      </c>
      <c r="BB22" s="308">
        <v>328415.58750808903</v>
      </c>
      <c r="BC22" s="308">
        <v>106545.956556818</v>
      </c>
      <c r="BD22" s="308">
        <v>930344.380801889</v>
      </c>
      <c r="BE22" s="308">
        <v>174286.73585657601</v>
      </c>
      <c r="BF22" s="308">
        <v>55747.792283384799</v>
      </c>
      <c r="BG22" s="308">
        <v>342805.98523501999</v>
      </c>
      <c r="BH22" s="308">
        <v>63539.206254938501</v>
      </c>
      <c r="BI22" s="308">
        <v>12419315.006100399</v>
      </c>
      <c r="BJ22" s="308">
        <v>742886.48373867304</v>
      </c>
      <c r="BK22" s="308">
        <v>58385.780496180603</v>
      </c>
      <c r="BL22" s="308">
        <v>271900.737390408</v>
      </c>
      <c r="BM22" s="308">
        <v>5963601.5558251301</v>
      </c>
      <c r="BN22" s="308">
        <v>552249.54582987202</v>
      </c>
      <c r="BO22" s="308">
        <v>5324305.5081361998</v>
      </c>
      <c r="BP22" s="308">
        <v>31674.067974060999</v>
      </c>
      <c r="BQ22" s="308">
        <v>850942.38195372</v>
      </c>
      <c r="BR22" s="308">
        <v>1221548.6923499999</v>
      </c>
      <c r="BS22" s="308">
        <v>115528.29</v>
      </c>
      <c r="BT22" s="309">
        <v>39575074.618032835</v>
      </c>
      <c r="BU22" s="307" t="s">
        <v>180</v>
      </c>
    </row>
    <row r="23" spans="2:73" ht="13.75" customHeight="1" x14ac:dyDescent="0.35">
      <c r="B23" s="312" t="s">
        <v>182</v>
      </c>
      <c r="C23" s="313">
        <v>1</v>
      </c>
      <c r="D23" s="313">
        <v>35</v>
      </c>
      <c r="E23" s="313">
        <v>29</v>
      </c>
      <c r="F23" s="313">
        <v>262</v>
      </c>
      <c r="G23" s="313">
        <v>50</v>
      </c>
      <c r="H23" s="313">
        <v>9</v>
      </c>
      <c r="I23" s="313">
        <v>16</v>
      </c>
      <c r="J23" s="313">
        <v>34</v>
      </c>
      <c r="K23" s="313">
        <v>1</v>
      </c>
      <c r="L23" s="313">
        <v>50</v>
      </c>
      <c r="M23" s="313">
        <v>65</v>
      </c>
      <c r="N23" s="313">
        <v>7</v>
      </c>
      <c r="O23" s="313">
        <v>112</v>
      </c>
      <c r="P23" s="313">
        <v>30</v>
      </c>
      <c r="Q23" s="313">
        <v>29</v>
      </c>
      <c r="R23" s="313">
        <v>14</v>
      </c>
      <c r="S23" s="313">
        <v>654</v>
      </c>
      <c r="T23" s="313">
        <v>44</v>
      </c>
      <c r="U23" s="313">
        <v>8</v>
      </c>
      <c r="V23" s="313">
        <v>39</v>
      </c>
      <c r="W23" s="313">
        <v>43</v>
      </c>
      <c r="X23" s="313">
        <v>7</v>
      </c>
      <c r="Y23" s="313">
        <v>21</v>
      </c>
      <c r="Z23" s="313">
        <v>91</v>
      </c>
      <c r="AA23" s="313">
        <v>68</v>
      </c>
      <c r="AB23" s="313">
        <v>207</v>
      </c>
      <c r="AC23" s="313">
        <v>58</v>
      </c>
      <c r="AD23" s="313">
        <v>35</v>
      </c>
      <c r="AE23" s="313">
        <v>347</v>
      </c>
      <c r="AF23" s="313">
        <v>118</v>
      </c>
      <c r="AG23" s="313">
        <v>95</v>
      </c>
      <c r="AH23" s="313">
        <v>69</v>
      </c>
      <c r="AI23" s="314">
        <v>2648</v>
      </c>
      <c r="AJ23" s="312" t="s">
        <v>182</v>
      </c>
      <c r="AK23" s="307"/>
      <c r="AL23" s="307"/>
      <c r="AM23" s="312" t="s">
        <v>182</v>
      </c>
      <c r="AN23" s="834">
        <v>619.20552282394999</v>
      </c>
      <c r="AO23" s="313">
        <v>160656.44392390799</v>
      </c>
      <c r="AP23" s="313">
        <v>157998.192027657</v>
      </c>
      <c r="AQ23" s="313">
        <v>2611221.35915328</v>
      </c>
      <c r="AR23" s="313">
        <v>204626.14485364201</v>
      </c>
      <c r="AS23" s="313">
        <v>47931.650466266699</v>
      </c>
      <c r="AT23" s="313">
        <v>56893.047297246398</v>
      </c>
      <c r="AU23" s="313">
        <v>392654.74213622801</v>
      </c>
      <c r="AV23" s="313">
        <v>497.84117733012602</v>
      </c>
      <c r="AW23" s="313">
        <v>244945.248118266</v>
      </c>
      <c r="AX23" s="313">
        <v>236902.94498336301</v>
      </c>
      <c r="AY23" s="313">
        <v>11274.649204303099</v>
      </c>
      <c r="AZ23" s="313">
        <v>562085.21344176296</v>
      </c>
      <c r="BA23" s="313">
        <v>116907.587535914</v>
      </c>
      <c r="BB23" s="313">
        <v>219088.024104891</v>
      </c>
      <c r="BC23" s="313">
        <v>113090.21813925001</v>
      </c>
      <c r="BD23" s="313">
        <v>3348804.2375217201</v>
      </c>
      <c r="BE23" s="313">
        <v>136861.85646936501</v>
      </c>
      <c r="BF23" s="313">
        <v>13822.903521329599</v>
      </c>
      <c r="BG23" s="313">
        <v>201321.38587700599</v>
      </c>
      <c r="BH23" s="313">
        <v>75166.274318087395</v>
      </c>
      <c r="BI23" s="313">
        <v>32524.492682063301</v>
      </c>
      <c r="BJ23" s="313">
        <v>64754.604723638397</v>
      </c>
      <c r="BK23" s="313">
        <v>250655.48207386301</v>
      </c>
      <c r="BL23" s="313">
        <v>263446.063279511</v>
      </c>
      <c r="BM23" s="313">
        <v>3640222.0684193899</v>
      </c>
      <c r="BN23" s="313">
        <v>199739.68213610401</v>
      </c>
      <c r="BO23" s="313">
        <v>137326.73075657801</v>
      </c>
      <c r="BP23" s="313">
        <v>2604092.4455859298</v>
      </c>
      <c r="BQ23" s="313">
        <v>816132.12679824</v>
      </c>
      <c r="BR23" s="313">
        <v>509887.92939</v>
      </c>
      <c r="BS23" s="313">
        <v>366071.71</v>
      </c>
      <c r="BT23" s="314">
        <v>17798222.505638953</v>
      </c>
      <c r="BU23" s="312" t="s">
        <v>182</v>
      </c>
    </row>
    <row r="24" spans="2:73" ht="13.75" customHeight="1" x14ac:dyDescent="0.35">
      <c r="B24" s="307" t="s">
        <v>184</v>
      </c>
      <c r="C24" s="308">
        <v>13</v>
      </c>
      <c r="D24" s="308">
        <v>284</v>
      </c>
      <c r="E24" s="308">
        <v>1103</v>
      </c>
      <c r="F24" s="308">
        <v>353</v>
      </c>
      <c r="G24" s="308">
        <v>36</v>
      </c>
      <c r="H24" s="308">
        <v>160</v>
      </c>
      <c r="I24" s="308">
        <v>297</v>
      </c>
      <c r="J24" s="308">
        <v>86</v>
      </c>
      <c r="K24" s="308">
        <v>114</v>
      </c>
      <c r="L24" s="308">
        <v>406</v>
      </c>
      <c r="M24" s="308">
        <v>114</v>
      </c>
      <c r="N24" s="308">
        <v>48</v>
      </c>
      <c r="O24" s="308">
        <v>126</v>
      </c>
      <c r="P24" s="308">
        <v>769</v>
      </c>
      <c r="Q24" s="308">
        <v>3883</v>
      </c>
      <c r="R24" s="308">
        <v>1181</v>
      </c>
      <c r="S24" s="308">
        <v>2778</v>
      </c>
      <c r="T24" s="308">
        <v>1853</v>
      </c>
      <c r="U24" s="308">
        <v>334</v>
      </c>
      <c r="V24" s="308">
        <v>283</v>
      </c>
      <c r="W24" s="308">
        <v>234</v>
      </c>
      <c r="X24" s="308">
        <v>1459</v>
      </c>
      <c r="Y24" s="308">
        <v>1734</v>
      </c>
      <c r="Z24" s="308">
        <v>2636</v>
      </c>
      <c r="AA24" s="308">
        <v>412</v>
      </c>
      <c r="AB24" s="308">
        <v>30</v>
      </c>
      <c r="AC24" s="308">
        <v>102</v>
      </c>
      <c r="AD24" s="308">
        <v>463</v>
      </c>
      <c r="AE24" s="308">
        <v>191</v>
      </c>
      <c r="AF24" s="308">
        <v>260</v>
      </c>
      <c r="AG24" s="308">
        <v>1468</v>
      </c>
      <c r="AH24" s="308">
        <v>303</v>
      </c>
      <c r="AI24" s="309">
        <v>23513</v>
      </c>
      <c r="AJ24" s="307" t="s">
        <v>184</v>
      </c>
      <c r="AK24" s="307"/>
      <c r="AL24" s="307"/>
      <c r="AM24" s="307" t="s">
        <v>184</v>
      </c>
      <c r="AN24" s="308">
        <v>60163.259108983897</v>
      </c>
      <c r="AO24" s="308">
        <v>4300213.0053566899</v>
      </c>
      <c r="AP24" s="308">
        <v>17302105.131391</v>
      </c>
      <c r="AQ24" s="308">
        <v>2665965.1016219198</v>
      </c>
      <c r="AR24" s="308">
        <v>133330.04985727899</v>
      </c>
      <c r="AS24" s="308">
        <v>2472719.9138974301</v>
      </c>
      <c r="AT24" s="308">
        <v>2122590.3149461201</v>
      </c>
      <c r="AU24" s="308">
        <v>1878843.47574148</v>
      </c>
      <c r="AV24" s="308">
        <v>662418.64721477695</v>
      </c>
      <c r="AW24" s="308">
        <v>7925632.0610826397</v>
      </c>
      <c r="AX24" s="308">
        <v>569798.32793153403</v>
      </c>
      <c r="AY24" s="308">
        <v>900776.07689345302</v>
      </c>
      <c r="AZ24" s="308">
        <v>725302.78503776295</v>
      </c>
      <c r="BA24" s="308">
        <v>5323781.6433334304</v>
      </c>
      <c r="BB24" s="308">
        <v>29241007.6618286</v>
      </c>
      <c r="BC24" s="308">
        <v>14668670.573767601</v>
      </c>
      <c r="BD24" s="308">
        <v>27372812.361233398</v>
      </c>
      <c r="BE24" s="308">
        <v>13148191.289197801</v>
      </c>
      <c r="BF24" s="308">
        <v>1340503.63101805</v>
      </c>
      <c r="BG24" s="308">
        <v>2311398.39731143</v>
      </c>
      <c r="BH24" s="308">
        <v>1291687.8343841</v>
      </c>
      <c r="BI24" s="308">
        <v>8420603.5967217293</v>
      </c>
      <c r="BJ24" s="308">
        <v>14120590.3066734</v>
      </c>
      <c r="BK24" s="308">
        <v>10806921.7773389</v>
      </c>
      <c r="BL24" s="308">
        <v>4039879.5287261298</v>
      </c>
      <c r="BM24" s="308">
        <v>81918.7593376562</v>
      </c>
      <c r="BN24" s="308">
        <v>543288.53714056301</v>
      </c>
      <c r="BO24" s="308">
        <v>4005591.94906533</v>
      </c>
      <c r="BP24" s="308">
        <v>1082437.9787990199</v>
      </c>
      <c r="BQ24" s="308">
        <v>1332818.40951168</v>
      </c>
      <c r="BR24" s="308">
        <v>9030444.3591600005</v>
      </c>
      <c r="BS24" s="308">
        <v>3434348.09</v>
      </c>
      <c r="BT24" s="309">
        <v>193316754.83462989</v>
      </c>
      <c r="BU24" s="307" t="s">
        <v>184</v>
      </c>
    </row>
    <row r="25" spans="2:73" ht="13.75" customHeight="1" x14ac:dyDescent="0.35">
      <c r="B25" s="312" t="s">
        <v>214</v>
      </c>
      <c r="C25" s="313">
        <v>286</v>
      </c>
      <c r="D25" s="313">
        <v>40</v>
      </c>
      <c r="E25" s="313">
        <v>665</v>
      </c>
      <c r="F25" s="313">
        <v>198</v>
      </c>
      <c r="G25" s="313">
        <v>98</v>
      </c>
      <c r="H25" s="313">
        <v>17</v>
      </c>
      <c r="I25" s="313">
        <v>168</v>
      </c>
      <c r="J25" s="313">
        <v>47</v>
      </c>
      <c r="K25" s="313">
        <v>129</v>
      </c>
      <c r="L25" s="313">
        <v>288</v>
      </c>
      <c r="M25" s="313">
        <v>273</v>
      </c>
      <c r="N25" s="313">
        <v>126</v>
      </c>
      <c r="O25" s="313">
        <v>1279</v>
      </c>
      <c r="P25" s="313">
        <v>101</v>
      </c>
      <c r="Q25" s="313">
        <v>668</v>
      </c>
      <c r="R25" s="313">
        <v>399</v>
      </c>
      <c r="S25" s="313">
        <v>864</v>
      </c>
      <c r="T25" s="313">
        <v>181</v>
      </c>
      <c r="U25" s="313">
        <v>62</v>
      </c>
      <c r="V25" s="313">
        <v>1282</v>
      </c>
      <c r="W25" s="313">
        <v>1150</v>
      </c>
      <c r="X25" s="313">
        <v>1555</v>
      </c>
      <c r="Y25" s="313">
        <v>306</v>
      </c>
      <c r="Z25" s="313">
        <v>106</v>
      </c>
      <c r="AA25" s="313">
        <v>1364</v>
      </c>
      <c r="AB25" s="313">
        <v>3658</v>
      </c>
      <c r="AC25" s="313">
        <v>639</v>
      </c>
      <c r="AD25" s="313">
        <v>2135</v>
      </c>
      <c r="AE25" s="313">
        <v>131</v>
      </c>
      <c r="AF25" s="313">
        <v>942</v>
      </c>
      <c r="AG25" s="313">
        <v>80</v>
      </c>
      <c r="AH25" s="313">
        <v>855</v>
      </c>
      <c r="AI25" s="314">
        <v>20092</v>
      </c>
      <c r="AJ25" s="312" t="s">
        <v>214</v>
      </c>
      <c r="AK25" s="307"/>
      <c r="AL25" s="307"/>
      <c r="AM25" s="312" t="s">
        <v>214</v>
      </c>
      <c r="AN25" s="834">
        <v>2562826.6880283002</v>
      </c>
      <c r="AO25" s="313">
        <v>340627.26114647201</v>
      </c>
      <c r="AP25" s="313">
        <v>5095356.1556143397</v>
      </c>
      <c r="AQ25" s="313">
        <v>1089655.3444741301</v>
      </c>
      <c r="AR25" s="313">
        <v>480421.41995252902</v>
      </c>
      <c r="AS25" s="313">
        <v>44934.360428052998</v>
      </c>
      <c r="AT25" s="313">
        <v>1125233.83780829</v>
      </c>
      <c r="AU25" s="313">
        <v>192033.14690938001</v>
      </c>
      <c r="AV25" s="313">
        <v>734086.32307740406</v>
      </c>
      <c r="AW25" s="313">
        <v>1859969.32271019</v>
      </c>
      <c r="AX25" s="313">
        <v>1556023.0987326701</v>
      </c>
      <c r="AY25" s="313">
        <v>2122966.0715146</v>
      </c>
      <c r="AZ25" s="313">
        <v>8599539.1255776491</v>
      </c>
      <c r="BA25" s="313">
        <v>573318.44320542295</v>
      </c>
      <c r="BB25" s="313">
        <v>3888107.2560435301</v>
      </c>
      <c r="BC25" s="313">
        <v>3545712.6073626298</v>
      </c>
      <c r="BD25" s="313">
        <v>5339078.0160838496</v>
      </c>
      <c r="BE25" s="313">
        <v>509891.25315063703</v>
      </c>
      <c r="BF25" s="313">
        <v>299116.96719963499</v>
      </c>
      <c r="BG25" s="313">
        <v>4999024.2033634102</v>
      </c>
      <c r="BH25" s="313">
        <v>8268279.4104184201</v>
      </c>
      <c r="BI25" s="313">
        <v>18641629.929713201</v>
      </c>
      <c r="BJ25" s="313">
        <v>1417689.5894132999</v>
      </c>
      <c r="BK25" s="313">
        <v>279933.47530523199</v>
      </c>
      <c r="BL25" s="313">
        <v>5144907.8041043403</v>
      </c>
      <c r="BM25" s="313">
        <v>28953567.480496101</v>
      </c>
      <c r="BN25" s="313">
        <v>2637837.8361100298</v>
      </c>
      <c r="BO25" s="313">
        <v>13782265.9651343</v>
      </c>
      <c r="BP25" s="313">
        <v>277001.22310919</v>
      </c>
      <c r="BQ25" s="313">
        <v>3282310.3903816799</v>
      </c>
      <c r="BR25" s="313">
        <v>370647.47726999997</v>
      </c>
      <c r="BS25" s="313">
        <v>3229625.61</v>
      </c>
      <c r="BT25" s="314">
        <v>131243617.0938389</v>
      </c>
      <c r="BU25" s="312" t="s">
        <v>214</v>
      </c>
    </row>
    <row r="26" spans="2:73" ht="13.75" customHeight="1" x14ac:dyDescent="0.35">
      <c r="B26" s="307" t="s">
        <v>185</v>
      </c>
      <c r="C26" s="308">
        <v>197</v>
      </c>
      <c r="D26" s="308">
        <v>15</v>
      </c>
      <c r="E26" s="308">
        <v>189</v>
      </c>
      <c r="F26" s="308">
        <v>84</v>
      </c>
      <c r="G26" s="308">
        <v>12</v>
      </c>
      <c r="H26" s="308">
        <v>140</v>
      </c>
      <c r="I26" s="308">
        <v>1744</v>
      </c>
      <c r="J26" s="308">
        <v>988</v>
      </c>
      <c r="K26" s="308">
        <v>148</v>
      </c>
      <c r="L26" s="308">
        <v>615</v>
      </c>
      <c r="M26" s="308">
        <v>1536</v>
      </c>
      <c r="N26" s="308">
        <v>241</v>
      </c>
      <c r="O26" s="308">
        <v>65</v>
      </c>
      <c r="P26" s="308">
        <v>413</v>
      </c>
      <c r="Q26" s="308">
        <v>684</v>
      </c>
      <c r="R26" s="308">
        <v>5039</v>
      </c>
      <c r="S26" s="308">
        <v>549</v>
      </c>
      <c r="T26" s="308">
        <v>1143</v>
      </c>
      <c r="U26" s="308">
        <v>152</v>
      </c>
      <c r="V26" s="308">
        <v>91</v>
      </c>
      <c r="W26" s="308">
        <v>95</v>
      </c>
      <c r="X26" s="308">
        <v>1815</v>
      </c>
      <c r="Y26" s="308">
        <v>104</v>
      </c>
      <c r="Z26" s="308">
        <v>586</v>
      </c>
      <c r="AA26" s="308">
        <v>2374</v>
      </c>
      <c r="AB26" s="308">
        <v>187</v>
      </c>
      <c r="AC26" s="308">
        <v>4319</v>
      </c>
      <c r="AD26" s="308">
        <v>1410</v>
      </c>
      <c r="AE26" s="308">
        <v>1569</v>
      </c>
      <c r="AF26" s="308">
        <v>1409</v>
      </c>
      <c r="AG26" s="308">
        <v>921</v>
      </c>
      <c r="AH26" s="308">
        <v>267</v>
      </c>
      <c r="AI26" s="309">
        <v>29101</v>
      </c>
      <c r="AJ26" s="307" t="s">
        <v>185</v>
      </c>
      <c r="AK26" s="307"/>
      <c r="AL26" s="307"/>
      <c r="AM26" s="307" t="s">
        <v>185</v>
      </c>
      <c r="AN26" s="308">
        <v>835887.57099126605</v>
      </c>
      <c r="AO26" s="308">
        <v>166972.02499912001</v>
      </c>
      <c r="AP26" s="308">
        <v>1425906.16325438</v>
      </c>
      <c r="AQ26" s="308">
        <v>368567.96257598198</v>
      </c>
      <c r="AR26" s="308">
        <v>67730.894487663507</v>
      </c>
      <c r="AS26" s="308">
        <v>459722.39064676</v>
      </c>
      <c r="AT26" s="308">
        <v>13162267.0733961</v>
      </c>
      <c r="AU26" s="308">
        <v>7895339.74948896</v>
      </c>
      <c r="AV26" s="308">
        <v>826419.96587433701</v>
      </c>
      <c r="AW26" s="308">
        <v>7691314.4439237705</v>
      </c>
      <c r="AX26" s="308">
        <v>9683406.5501918606</v>
      </c>
      <c r="AY26" s="308">
        <v>1179037.9208335101</v>
      </c>
      <c r="AZ26" s="308">
        <v>345426.73818993999</v>
      </c>
      <c r="BA26" s="308">
        <v>3791164.6293727802</v>
      </c>
      <c r="BB26" s="308">
        <v>4043728.1618877798</v>
      </c>
      <c r="BC26" s="308">
        <v>34412290.817494698</v>
      </c>
      <c r="BD26" s="308">
        <v>1946211.24350783</v>
      </c>
      <c r="BE26" s="308">
        <v>6515691.3607551698</v>
      </c>
      <c r="BF26" s="308">
        <v>449047.306188674</v>
      </c>
      <c r="BG26" s="308">
        <v>429160.15487100702</v>
      </c>
      <c r="BH26" s="308">
        <v>242829.15539280101</v>
      </c>
      <c r="BI26" s="308">
        <v>7582631.6736685997</v>
      </c>
      <c r="BJ26" s="308">
        <v>367216.35848467599</v>
      </c>
      <c r="BK26" s="308">
        <v>2665179.5666010301</v>
      </c>
      <c r="BL26" s="308">
        <v>8989870.5904892795</v>
      </c>
      <c r="BM26" s="308">
        <v>455657.75220377499</v>
      </c>
      <c r="BN26" s="308">
        <v>25975700.3632522</v>
      </c>
      <c r="BO26" s="308">
        <v>7627948.8672505198</v>
      </c>
      <c r="BP26" s="308">
        <v>5467993.2739055101</v>
      </c>
      <c r="BQ26" s="308">
        <v>5900296.6821313202</v>
      </c>
      <c r="BR26" s="308">
        <v>7307199.8122199997</v>
      </c>
      <c r="BS26" s="308">
        <v>981532.48</v>
      </c>
      <c r="BT26" s="309">
        <v>169259349.6985313</v>
      </c>
      <c r="BU26" s="307" t="s">
        <v>185</v>
      </c>
    </row>
    <row r="27" spans="2:73" ht="13.75" customHeight="1" x14ac:dyDescent="0.35">
      <c r="B27" s="312" t="s">
        <v>187</v>
      </c>
      <c r="C27" s="313">
        <v>20</v>
      </c>
      <c r="D27" s="313">
        <v>18</v>
      </c>
      <c r="E27" s="313">
        <v>42</v>
      </c>
      <c r="F27" s="313">
        <v>74</v>
      </c>
      <c r="G27" s="313">
        <v>15</v>
      </c>
      <c r="H27" s="313">
        <v>27</v>
      </c>
      <c r="I27" s="313">
        <v>13</v>
      </c>
      <c r="J27" s="313">
        <v>97</v>
      </c>
      <c r="K27" s="313">
        <v>9</v>
      </c>
      <c r="L27" s="313">
        <v>12</v>
      </c>
      <c r="M27" s="313">
        <v>157</v>
      </c>
      <c r="N27" s="313">
        <v>0</v>
      </c>
      <c r="O27" s="313">
        <v>260</v>
      </c>
      <c r="P27" s="313">
        <v>1196</v>
      </c>
      <c r="Q27" s="313">
        <v>161</v>
      </c>
      <c r="R27" s="313">
        <v>310</v>
      </c>
      <c r="S27" s="313">
        <v>162</v>
      </c>
      <c r="T27" s="313">
        <v>77</v>
      </c>
      <c r="U27" s="313">
        <v>43</v>
      </c>
      <c r="V27" s="313">
        <v>149</v>
      </c>
      <c r="W27" s="313">
        <v>35</v>
      </c>
      <c r="X27" s="313">
        <v>24</v>
      </c>
      <c r="Y27" s="313">
        <v>8</v>
      </c>
      <c r="Z27" s="313">
        <v>0</v>
      </c>
      <c r="AA27" s="313">
        <v>132</v>
      </c>
      <c r="AB27" s="313">
        <v>214</v>
      </c>
      <c r="AC27" s="313">
        <v>58</v>
      </c>
      <c r="AD27" s="313">
        <v>305</v>
      </c>
      <c r="AE27" s="313">
        <v>29</v>
      </c>
      <c r="AF27" s="313">
        <v>458</v>
      </c>
      <c r="AG27" s="313">
        <v>78</v>
      </c>
      <c r="AH27" s="313">
        <v>5</v>
      </c>
      <c r="AI27" s="314">
        <v>4188</v>
      </c>
      <c r="AJ27" s="312" t="s">
        <v>187</v>
      </c>
      <c r="AK27" s="307"/>
      <c r="AL27" s="307"/>
      <c r="AM27" s="312" t="s">
        <v>187</v>
      </c>
      <c r="AN27" s="834">
        <v>55690.530583362401</v>
      </c>
      <c r="AO27" s="313">
        <v>72580.0477941758</v>
      </c>
      <c r="AP27" s="313">
        <v>239593.293006633</v>
      </c>
      <c r="AQ27" s="313">
        <v>765781.27908505301</v>
      </c>
      <c r="AR27" s="313">
        <v>38949.604423017401</v>
      </c>
      <c r="AS27" s="313">
        <v>255793.954764686</v>
      </c>
      <c r="AT27" s="313">
        <v>33359.3453293946</v>
      </c>
      <c r="AU27" s="313">
        <v>399473.76838076999</v>
      </c>
      <c r="AV27" s="313">
        <v>22544.099323668401</v>
      </c>
      <c r="AW27" s="313">
        <v>338308.71265181003</v>
      </c>
      <c r="AX27" s="313">
        <v>465803.51218241802</v>
      </c>
      <c r="AY27" s="313">
        <v>0</v>
      </c>
      <c r="AZ27" s="313">
        <v>816095.54144853796</v>
      </c>
      <c r="BA27" s="313">
        <v>14974295.969128</v>
      </c>
      <c r="BB27" s="313">
        <v>782235.49069375801</v>
      </c>
      <c r="BC27" s="313">
        <v>1723518.20149845</v>
      </c>
      <c r="BD27" s="313">
        <v>726354.32996715</v>
      </c>
      <c r="BE27" s="313">
        <v>269896.104699096</v>
      </c>
      <c r="BF27" s="313">
        <v>140031.11194820199</v>
      </c>
      <c r="BG27" s="313">
        <v>645382.54562264297</v>
      </c>
      <c r="BH27" s="313">
        <v>66107.471665679797</v>
      </c>
      <c r="BI27" s="313">
        <v>32880.107523362203</v>
      </c>
      <c r="BJ27" s="313">
        <v>13375.8542748458</v>
      </c>
      <c r="BK27" s="313">
        <v>0</v>
      </c>
      <c r="BL27" s="313">
        <v>381174.10153384402</v>
      </c>
      <c r="BM27" s="313">
        <v>804405.99572932895</v>
      </c>
      <c r="BN27" s="313">
        <v>111051.903793308</v>
      </c>
      <c r="BO27" s="313">
        <v>788266.64521749096</v>
      </c>
      <c r="BP27" s="313">
        <v>105365.515701514</v>
      </c>
      <c r="BQ27" s="313">
        <v>1096399.33157328</v>
      </c>
      <c r="BR27" s="313">
        <v>221879.88459</v>
      </c>
      <c r="BS27" s="313">
        <v>7912.63</v>
      </c>
      <c r="BT27" s="314">
        <v>26394506.884133484</v>
      </c>
      <c r="BU27" s="312" t="s">
        <v>187</v>
      </c>
    </row>
    <row r="28" spans="2:73" ht="13.75" customHeight="1" x14ac:dyDescent="0.35">
      <c r="B28" s="307" t="s">
        <v>189</v>
      </c>
      <c r="C28" s="308">
        <v>8</v>
      </c>
      <c r="D28" s="308">
        <v>216</v>
      </c>
      <c r="E28" s="308">
        <v>155</v>
      </c>
      <c r="F28" s="308">
        <v>930</v>
      </c>
      <c r="G28" s="308">
        <v>182</v>
      </c>
      <c r="H28" s="308">
        <v>415</v>
      </c>
      <c r="I28" s="308">
        <v>73</v>
      </c>
      <c r="J28" s="308">
        <v>168</v>
      </c>
      <c r="K28" s="308">
        <v>49</v>
      </c>
      <c r="L28" s="308">
        <v>49</v>
      </c>
      <c r="M28" s="308">
        <v>128</v>
      </c>
      <c r="N28" s="308">
        <v>748</v>
      </c>
      <c r="O28" s="308">
        <v>65</v>
      </c>
      <c r="P28" s="308">
        <v>667</v>
      </c>
      <c r="Q28" s="308">
        <v>435</v>
      </c>
      <c r="R28" s="308">
        <v>575</v>
      </c>
      <c r="S28" s="308">
        <v>2865</v>
      </c>
      <c r="T28" s="308">
        <v>527</v>
      </c>
      <c r="U28" s="308">
        <v>217</v>
      </c>
      <c r="V28" s="308">
        <v>390</v>
      </c>
      <c r="W28" s="308">
        <v>93</v>
      </c>
      <c r="X28" s="308">
        <v>177</v>
      </c>
      <c r="Y28" s="308">
        <v>10</v>
      </c>
      <c r="Z28" s="308">
        <v>84</v>
      </c>
      <c r="AA28" s="308">
        <v>397</v>
      </c>
      <c r="AB28" s="308">
        <v>240</v>
      </c>
      <c r="AC28" s="308">
        <v>261</v>
      </c>
      <c r="AD28" s="308">
        <v>339</v>
      </c>
      <c r="AE28" s="308">
        <v>91</v>
      </c>
      <c r="AF28" s="308">
        <v>55</v>
      </c>
      <c r="AG28" s="308">
        <v>88</v>
      </c>
      <c r="AH28" s="308">
        <v>481</v>
      </c>
      <c r="AI28" s="309">
        <v>11178</v>
      </c>
      <c r="AJ28" s="307" t="s">
        <v>189</v>
      </c>
      <c r="AK28" s="307"/>
      <c r="AL28" s="307"/>
      <c r="AM28" s="307" t="s">
        <v>189</v>
      </c>
      <c r="AN28" s="308">
        <v>30740.5090906599</v>
      </c>
      <c r="AO28" s="308">
        <v>12207735.7400785</v>
      </c>
      <c r="AP28" s="308">
        <v>35721630.733957097</v>
      </c>
      <c r="AQ28" s="308">
        <v>14849043.133443199</v>
      </c>
      <c r="AR28" s="308">
        <v>1188828.6432527499</v>
      </c>
      <c r="AS28" s="308">
        <v>4959511.6349929404</v>
      </c>
      <c r="AT28" s="308">
        <v>1788724.4033884299</v>
      </c>
      <c r="AU28" s="308">
        <v>3624030.2087606899</v>
      </c>
      <c r="AV28" s="308">
        <v>555890.12789514696</v>
      </c>
      <c r="AW28" s="308">
        <v>1481186.23704457</v>
      </c>
      <c r="AX28" s="308">
        <v>869214.87879897805</v>
      </c>
      <c r="AY28" s="308">
        <v>4631763.1740508704</v>
      </c>
      <c r="AZ28" s="308">
        <v>760974.32345687505</v>
      </c>
      <c r="BA28" s="308">
        <v>7738039.3028070703</v>
      </c>
      <c r="BB28" s="308">
        <v>12399596.4670026</v>
      </c>
      <c r="BC28" s="308">
        <v>8138186.9511455204</v>
      </c>
      <c r="BD28" s="308">
        <v>53885469.802977003</v>
      </c>
      <c r="BE28" s="308">
        <v>16796699.5495883</v>
      </c>
      <c r="BF28" s="308">
        <v>3179864.9264756199</v>
      </c>
      <c r="BG28" s="308">
        <v>3940599.0065593398</v>
      </c>
      <c r="BH28" s="308">
        <v>287216.69192227599</v>
      </c>
      <c r="BI28" s="308">
        <v>1169987.7907553699</v>
      </c>
      <c r="BJ28" s="308">
        <v>36360.562578307399</v>
      </c>
      <c r="BK28" s="308">
        <v>291948.85267875501</v>
      </c>
      <c r="BL28" s="308">
        <v>3083417.8184842998</v>
      </c>
      <c r="BM28" s="308">
        <v>5016176.7966314703</v>
      </c>
      <c r="BN28" s="308">
        <v>1068527.3516973101</v>
      </c>
      <c r="BO28" s="308">
        <v>1695890.9868771499</v>
      </c>
      <c r="BP28" s="308">
        <v>368364.55909473001</v>
      </c>
      <c r="BQ28" s="308">
        <v>600862.92083159997</v>
      </c>
      <c r="BR28" s="308">
        <v>494592.63672000001</v>
      </c>
      <c r="BS28" s="308">
        <v>6165317.6299999999</v>
      </c>
      <c r="BT28" s="309">
        <v>209026394.35303736</v>
      </c>
      <c r="BU28" s="307" t="s">
        <v>189</v>
      </c>
    </row>
    <row r="29" spans="2:73" ht="13.75" customHeight="1" x14ac:dyDescent="0.35">
      <c r="B29" s="312" t="s">
        <v>191</v>
      </c>
      <c r="C29" s="313">
        <v>1</v>
      </c>
      <c r="D29" s="313">
        <v>24</v>
      </c>
      <c r="E29" s="313">
        <v>3</v>
      </c>
      <c r="F29" s="313">
        <v>29</v>
      </c>
      <c r="G29" s="313">
        <v>8</v>
      </c>
      <c r="H29" s="313">
        <v>30</v>
      </c>
      <c r="I29" s="313">
        <v>6</v>
      </c>
      <c r="J29" s="313">
        <v>9</v>
      </c>
      <c r="K29" s="313">
        <v>18</v>
      </c>
      <c r="L29" s="313">
        <v>32</v>
      </c>
      <c r="M29" s="313">
        <v>175</v>
      </c>
      <c r="N29" s="313">
        <v>4</v>
      </c>
      <c r="O29" s="313">
        <v>42</v>
      </c>
      <c r="P29" s="313">
        <v>3</v>
      </c>
      <c r="Q29" s="313">
        <v>22</v>
      </c>
      <c r="R29" s="313">
        <v>198</v>
      </c>
      <c r="S29" s="313">
        <v>459</v>
      </c>
      <c r="T29" s="313">
        <v>10</v>
      </c>
      <c r="U29" s="313">
        <v>2</v>
      </c>
      <c r="V29" s="313">
        <v>64</v>
      </c>
      <c r="W29" s="313">
        <v>104</v>
      </c>
      <c r="X29" s="313">
        <v>32</v>
      </c>
      <c r="Y29" s="313">
        <v>5</v>
      </c>
      <c r="Z29" s="313">
        <v>278</v>
      </c>
      <c r="AA29" s="313">
        <v>116</v>
      </c>
      <c r="AB29" s="313">
        <v>207</v>
      </c>
      <c r="AC29" s="313">
        <v>41</v>
      </c>
      <c r="AD29" s="313">
        <v>651</v>
      </c>
      <c r="AE29" s="313">
        <v>41</v>
      </c>
      <c r="AF29" s="313">
        <v>762</v>
      </c>
      <c r="AG29" s="313">
        <v>508</v>
      </c>
      <c r="AH29" s="313">
        <v>26</v>
      </c>
      <c r="AI29" s="314">
        <v>3910</v>
      </c>
      <c r="AJ29" s="312" t="s">
        <v>191</v>
      </c>
      <c r="AK29" s="307"/>
      <c r="AL29" s="307"/>
      <c r="AM29" s="312" t="s">
        <v>191</v>
      </c>
      <c r="AN29" s="834">
        <v>6590.81911581441</v>
      </c>
      <c r="AO29" s="313">
        <v>182889.705815967</v>
      </c>
      <c r="AP29" s="313">
        <v>339292.60605305398</v>
      </c>
      <c r="AQ29" s="313">
        <v>106116.20427316699</v>
      </c>
      <c r="AR29" s="313">
        <v>93622.046441421597</v>
      </c>
      <c r="AS29" s="313">
        <v>892775.62226565997</v>
      </c>
      <c r="AT29" s="313">
        <v>11335.045863830899</v>
      </c>
      <c r="AU29" s="313">
        <v>34591.246166282799</v>
      </c>
      <c r="AV29" s="313">
        <v>96829.554011526096</v>
      </c>
      <c r="AW29" s="313">
        <v>303969.321183305</v>
      </c>
      <c r="AX29" s="313">
        <v>1181376.37679488</v>
      </c>
      <c r="AY29" s="313">
        <v>29097.8283822103</v>
      </c>
      <c r="AZ29" s="313">
        <v>426161.04096104798</v>
      </c>
      <c r="BA29" s="313">
        <v>5721.0305413168899</v>
      </c>
      <c r="BB29" s="313">
        <v>115229.58845240199</v>
      </c>
      <c r="BC29" s="313">
        <v>696558.33636631502</v>
      </c>
      <c r="BD29" s="313">
        <v>1622753.94895688</v>
      </c>
      <c r="BE29" s="313">
        <v>81039.548547486804</v>
      </c>
      <c r="BF29" s="313">
        <v>1068.7625285689501</v>
      </c>
      <c r="BG29" s="313">
        <v>199755.76821068299</v>
      </c>
      <c r="BH29" s="313">
        <v>444199.41600695899</v>
      </c>
      <c r="BI29" s="313">
        <v>66883.544770011096</v>
      </c>
      <c r="BJ29" s="313">
        <v>8920.1757532950396</v>
      </c>
      <c r="BK29" s="313">
        <v>1488457.2834706099</v>
      </c>
      <c r="BL29" s="313">
        <v>615900.76126227202</v>
      </c>
      <c r="BM29" s="313">
        <v>862161.74704992003</v>
      </c>
      <c r="BN29" s="313">
        <v>240538.794258504</v>
      </c>
      <c r="BO29" s="313">
        <v>3467526.1684437101</v>
      </c>
      <c r="BP29" s="313">
        <v>321397.385058382</v>
      </c>
      <c r="BQ29" s="313">
        <v>5642531.3917358397</v>
      </c>
      <c r="BR29" s="313">
        <v>6773410.5589500004</v>
      </c>
      <c r="BS29" s="313">
        <v>78157.98</v>
      </c>
      <c r="BT29" s="314">
        <v>26436859.607691322</v>
      </c>
      <c r="BU29" s="312" t="s">
        <v>191</v>
      </c>
    </row>
    <row r="30" spans="2:73" ht="13.75" customHeight="1" x14ac:dyDescent="0.35">
      <c r="B30" s="307" t="s">
        <v>195</v>
      </c>
      <c r="C30" s="308">
        <v>49</v>
      </c>
      <c r="D30" s="308">
        <v>246</v>
      </c>
      <c r="E30" s="308">
        <v>96</v>
      </c>
      <c r="F30" s="308">
        <v>6048</v>
      </c>
      <c r="G30" s="308">
        <v>94</v>
      </c>
      <c r="H30" s="308">
        <v>59</v>
      </c>
      <c r="I30" s="308">
        <v>38</v>
      </c>
      <c r="J30" s="308">
        <v>12</v>
      </c>
      <c r="K30" s="308">
        <v>1509</v>
      </c>
      <c r="L30" s="308">
        <v>93</v>
      </c>
      <c r="M30" s="308">
        <v>729</v>
      </c>
      <c r="N30" s="308">
        <v>35</v>
      </c>
      <c r="O30" s="308">
        <v>28</v>
      </c>
      <c r="P30" s="308">
        <v>261</v>
      </c>
      <c r="Q30" s="308">
        <v>722</v>
      </c>
      <c r="R30" s="308">
        <v>321</v>
      </c>
      <c r="S30" s="308">
        <v>72</v>
      </c>
      <c r="T30" s="308">
        <v>4083</v>
      </c>
      <c r="U30" s="308">
        <v>2</v>
      </c>
      <c r="V30" s="308">
        <v>298</v>
      </c>
      <c r="W30" s="308">
        <v>718</v>
      </c>
      <c r="X30" s="308">
        <v>712</v>
      </c>
      <c r="Y30" s="308">
        <v>165</v>
      </c>
      <c r="Z30" s="308">
        <v>216</v>
      </c>
      <c r="AA30" s="308">
        <v>189</v>
      </c>
      <c r="AB30" s="308">
        <v>152</v>
      </c>
      <c r="AC30" s="308">
        <v>9</v>
      </c>
      <c r="AD30" s="308">
        <v>500</v>
      </c>
      <c r="AE30" s="308">
        <v>180</v>
      </c>
      <c r="AF30" s="308">
        <v>86</v>
      </c>
      <c r="AG30" s="308">
        <v>229</v>
      </c>
      <c r="AH30" s="308">
        <v>504</v>
      </c>
      <c r="AI30" s="309">
        <v>18455</v>
      </c>
      <c r="AJ30" s="307" t="s">
        <v>195</v>
      </c>
      <c r="AK30" s="307"/>
      <c r="AL30" s="307"/>
      <c r="AM30" s="307" t="s">
        <v>195</v>
      </c>
      <c r="AN30" s="308">
        <v>291122.618644781</v>
      </c>
      <c r="AO30" s="308">
        <v>3291775.6814731802</v>
      </c>
      <c r="AP30" s="308">
        <v>7103708.9580413699</v>
      </c>
      <c r="AQ30" s="308">
        <v>141348605.204375</v>
      </c>
      <c r="AR30" s="308">
        <v>1197957.4372618201</v>
      </c>
      <c r="AS30" s="308">
        <v>933904.89265422605</v>
      </c>
      <c r="AT30" s="308">
        <v>244931.39732327199</v>
      </c>
      <c r="AU30" s="308">
        <v>55613.322203071402</v>
      </c>
      <c r="AV30" s="308">
        <v>11560285.671646601</v>
      </c>
      <c r="AW30" s="308">
        <v>322738.82664093899</v>
      </c>
      <c r="AX30" s="308">
        <v>4987548.1720822901</v>
      </c>
      <c r="AY30" s="308">
        <v>141969.18710218699</v>
      </c>
      <c r="AZ30" s="308">
        <v>150779.98995317699</v>
      </c>
      <c r="BA30" s="308">
        <v>2974663.7851350298</v>
      </c>
      <c r="BB30" s="308">
        <v>20748728.042544998</v>
      </c>
      <c r="BC30" s="308">
        <v>3247927.4971259902</v>
      </c>
      <c r="BD30" s="308">
        <v>1701360.6944619101</v>
      </c>
      <c r="BE30" s="308">
        <v>63629964.822465204</v>
      </c>
      <c r="BF30" s="308">
        <v>1625.1824921582099</v>
      </c>
      <c r="BG30" s="308">
        <v>4566148.3169114096</v>
      </c>
      <c r="BH30" s="308">
        <v>16129792.7467729</v>
      </c>
      <c r="BI30" s="308">
        <v>4584444.7514391504</v>
      </c>
      <c r="BJ30" s="308">
        <v>2942934.6249865098</v>
      </c>
      <c r="BK30" s="308">
        <v>4572354.35648451</v>
      </c>
      <c r="BL30" s="308">
        <v>1084807.8369700999</v>
      </c>
      <c r="BM30" s="308">
        <v>866200.70107157005</v>
      </c>
      <c r="BN30" s="308">
        <v>54948.239919325097</v>
      </c>
      <c r="BO30" s="308">
        <v>5483314.4792315997</v>
      </c>
      <c r="BP30" s="308">
        <v>1037912.66750378</v>
      </c>
      <c r="BQ30" s="308">
        <v>937754.74907604</v>
      </c>
      <c r="BR30" s="308">
        <v>1207884.1383</v>
      </c>
      <c r="BS30" s="308">
        <v>8592555.3699999992</v>
      </c>
      <c r="BT30" s="309">
        <v>315996264.3622942</v>
      </c>
      <c r="BU30" s="307" t="s">
        <v>195</v>
      </c>
    </row>
    <row r="31" spans="2:73" ht="13.75" customHeight="1" x14ac:dyDescent="0.35">
      <c r="B31" s="312" t="s">
        <v>192</v>
      </c>
      <c r="C31" s="313">
        <v>1695</v>
      </c>
      <c r="D31" s="313">
        <v>69</v>
      </c>
      <c r="E31" s="313">
        <v>134</v>
      </c>
      <c r="F31" s="313">
        <v>115</v>
      </c>
      <c r="G31" s="313">
        <v>22</v>
      </c>
      <c r="H31" s="313">
        <v>246</v>
      </c>
      <c r="I31" s="313">
        <v>54</v>
      </c>
      <c r="J31" s="313">
        <v>359</v>
      </c>
      <c r="K31" s="313">
        <v>376</v>
      </c>
      <c r="L31" s="313">
        <v>307</v>
      </c>
      <c r="M31" s="313">
        <v>138</v>
      </c>
      <c r="N31" s="313">
        <v>5021</v>
      </c>
      <c r="O31" s="313">
        <v>1087</v>
      </c>
      <c r="P31" s="313">
        <v>86</v>
      </c>
      <c r="Q31" s="313">
        <v>533</v>
      </c>
      <c r="R31" s="313">
        <v>69</v>
      </c>
      <c r="S31" s="313">
        <v>237</v>
      </c>
      <c r="T31" s="313">
        <v>1004</v>
      </c>
      <c r="U31" s="313">
        <v>169</v>
      </c>
      <c r="V31" s="313">
        <v>163</v>
      </c>
      <c r="W31" s="313">
        <v>2472</v>
      </c>
      <c r="X31" s="313">
        <v>661</v>
      </c>
      <c r="Y31" s="313">
        <v>300</v>
      </c>
      <c r="Z31" s="313">
        <v>1054</v>
      </c>
      <c r="AA31" s="313">
        <v>927</v>
      </c>
      <c r="AB31" s="313">
        <v>1570</v>
      </c>
      <c r="AC31" s="313">
        <v>1920</v>
      </c>
      <c r="AD31" s="313">
        <v>184</v>
      </c>
      <c r="AE31" s="313">
        <v>145</v>
      </c>
      <c r="AF31" s="313">
        <v>133</v>
      </c>
      <c r="AG31" s="313">
        <v>267</v>
      </c>
      <c r="AH31" s="313">
        <v>227</v>
      </c>
      <c r="AI31" s="314">
        <v>21744</v>
      </c>
      <c r="AJ31" s="312" t="s">
        <v>192</v>
      </c>
      <c r="AK31" s="307"/>
      <c r="AL31" s="307"/>
      <c r="AM31" s="312" t="s">
        <v>192</v>
      </c>
      <c r="AN31" s="834">
        <v>10192300.4690267</v>
      </c>
      <c r="AO31" s="313">
        <v>267677.03660880402</v>
      </c>
      <c r="AP31" s="313">
        <v>1130867.5187647699</v>
      </c>
      <c r="AQ31" s="313">
        <v>897220.73021731805</v>
      </c>
      <c r="AR31" s="313">
        <v>54205.313987784</v>
      </c>
      <c r="AS31" s="313">
        <v>1318173.29405747</v>
      </c>
      <c r="AT31" s="313">
        <v>177784.41388140299</v>
      </c>
      <c r="AU31" s="313">
        <v>2047228.21282615</v>
      </c>
      <c r="AV31" s="313">
        <v>3187430.6642539101</v>
      </c>
      <c r="AW31" s="313">
        <v>2487838.9854033198</v>
      </c>
      <c r="AX31" s="313">
        <v>690642.01951571996</v>
      </c>
      <c r="AY31" s="313">
        <v>59371850.407631598</v>
      </c>
      <c r="AZ31" s="313">
        <v>6232841.6523155002</v>
      </c>
      <c r="BA31" s="313">
        <v>350237.63056470302</v>
      </c>
      <c r="BB31" s="313">
        <v>15993701.399023799</v>
      </c>
      <c r="BC31" s="313">
        <v>315421.53441988101</v>
      </c>
      <c r="BD31" s="313">
        <v>1341349.0859458901</v>
      </c>
      <c r="BE31" s="313">
        <v>18149620.039667301</v>
      </c>
      <c r="BF31" s="313">
        <v>512040.92458143103</v>
      </c>
      <c r="BG31" s="313">
        <v>1297644.34572865</v>
      </c>
      <c r="BH31" s="313">
        <v>19809159.955109201</v>
      </c>
      <c r="BI31" s="313">
        <v>2794737.11541668</v>
      </c>
      <c r="BJ31" s="313">
        <v>1092198.0385433999</v>
      </c>
      <c r="BK31" s="313">
        <v>5337312.5061269002</v>
      </c>
      <c r="BL31" s="313">
        <v>9263676.7903853208</v>
      </c>
      <c r="BM31" s="313">
        <v>7458430.1307892296</v>
      </c>
      <c r="BN31" s="313">
        <v>48711452.257822499</v>
      </c>
      <c r="BO31" s="313">
        <v>819237.35321286996</v>
      </c>
      <c r="BP31" s="313">
        <v>394171.96185843501</v>
      </c>
      <c r="BQ31" s="313">
        <v>669387.79178543994</v>
      </c>
      <c r="BR31" s="313">
        <v>1377341.84427</v>
      </c>
      <c r="BS31" s="313">
        <v>1115658.82</v>
      </c>
      <c r="BT31" s="314">
        <v>224858840.24374208</v>
      </c>
      <c r="BU31" s="312" t="s">
        <v>192</v>
      </c>
    </row>
    <row r="32" spans="2:73" ht="13.75" customHeight="1" x14ac:dyDescent="0.35">
      <c r="B32" s="307" t="s">
        <v>193</v>
      </c>
      <c r="C32" s="308">
        <v>2</v>
      </c>
      <c r="D32" s="308">
        <v>588</v>
      </c>
      <c r="E32" s="308">
        <v>56</v>
      </c>
      <c r="F32" s="308">
        <v>61</v>
      </c>
      <c r="G32" s="308">
        <v>22</v>
      </c>
      <c r="H32" s="308">
        <v>32</v>
      </c>
      <c r="I32" s="308">
        <v>8</v>
      </c>
      <c r="J32" s="308">
        <v>144</v>
      </c>
      <c r="K32" s="308">
        <v>26</v>
      </c>
      <c r="L32" s="308">
        <v>143</v>
      </c>
      <c r="M32" s="308">
        <v>137</v>
      </c>
      <c r="N32" s="308">
        <v>40</v>
      </c>
      <c r="O32" s="308">
        <v>95</v>
      </c>
      <c r="P32" s="308">
        <v>2823</v>
      </c>
      <c r="Q32" s="308">
        <v>210</v>
      </c>
      <c r="R32" s="308">
        <v>1097</v>
      </c>
      <c r="S32" s="308">
        <v>644</v>
      </c>
      <c r="T32" s="308">
        <v>322</v>
      </c>
      <c r="U32" s="308">
        <v>243</v>
      </c>
      <c r="V32" s="308">
        <v>457</v>
      </c>
      <c r="W32" s="308">
        <v>785</v>
      </c>
      <c r="X32" s="308">
        <v>1132</v>
      </c>
      <c r="Y32" s="308">
        <v>41</v>
      </c>
      <c r="Z32" s="308">
        <v>53</v>
      </c>
      <c r="AA32" s="308">
        <v>1007</v>
      </c>
      <c r="AB32" s="308">
        <v>1548</v>
      </c>
      <c r="AC32" s="308">
        <v>141</v>
      </c>
      <c r="AD32" s="308">
        <v>130</v>
      </c>
      <c r="AE32" s="308">
        <v>67</v>
      </c>
      <c r="AF32" s="308">
        <v>635</v>
      </c>
      <c r="AG32" s="308">
        <v>405</v>
      </c>
      <c r="AH32" s="308">
        <v>124</v>
      </c>
      <c r="AI32" s="309">
        <v>13218</v>
      </c>
      <c r="AJ32" s="307" t="s">
        <v>193</v>
      </c>
      <c r="AK32" s="307"/>
      <c r="AL32" s="307"/>
      <c r="AM32" s="307" t="s">
        <v>193</v>
      </c>
      <c r="AN32" s="308">
        <v>7044.4773342861799</v>
      </c>
      <c r="AO32" s="308">
        <v>16830060.236804102</v>
      </c>
      <c r="AP32" s="308">
        <v>1341268.6575006</v>
      </c>
      <c r="AQ32" s="308">
        <v>574412.52783547097</v>
      </c>
      <c r="AR32" s="308">
        <v>40082.080769819797</v>
      </c>
      <c r="AS32" s="308">
        <v>112786.119329493</v>
      </c>
      <c r="AT32" s="308">
        <v>10716.414495020599</v>
      </c>
      <c r="AU32" s="308">
        <v>285951.50476707402</v>
      </c>
      <c r="AV32" s="308">
        <v>120070.707189554</v>
      </c>
      <c r="AW32" s="308">
        <v>335220.78012168</v>
      </c>
      <c r="AX32" s="308">
        <v>757990.287418572</v>
      </c>
      <c r="AY32" s="308">
        <v>107755.12919455599</v>
      </c>
      <c r="AZ32" s="308">
        <v>580939.57845954003</v>
      </c>
      <c r="BA32" s="308">
        <v>18143402.535359502</v>
      </c>
      <c r="BB32" s="308">
        <v>604963.71325568901</v>
      </c>
      <c r="BC32" s="308">
        <v>7736321.7780180201</v>
      </c>
      <c r="BD32" s="308">
        <v>4715872.1757443296</v>
      </c>
      <c r="BE32" s="308">
        <v>1304986.97758301</v>
      </c>
      <c r="BF32" s="308">
        <v>1065669.8406916601</v>
      </c>
      <c r="BG32" s="308">
        <v>2374486.17968952</v>
      </c>
      <c r="BH32" s="308">
        <v>2641667.06336697</v>
      </c>
      <c r="BI32" s="308">
        <v>4942914.6360532502</v>
      </c>
      <c r="BJ32" s="308">
        <v>45360.522462538203</v>
      </c>
      <c r="BK32" s="308">
        <v>173424.42817532801</v>
      </c>
      <c r="BL32" s="308">
        <v>5599860.13868804</v>
      </c>
      <c r="BM32" s="308">
        <v>5580089.6792314397</v>
      </c>
      <c r="BN32" s="308">
        <v>398621.42395791103</v>
      </c>
      <c r="BO32" s="308">
        <v>607366.33308512799</v>
      </c>
      <c r="BP32" s="308">
        <v>174378.66414859</v>
      </c>
      <c r="BQ32" s="308">
        <v>1968145.5857716801</v>
      </c>
      <c r="BR32" s="308">
        <v>1909784.7848100001</v>
      </c>
      <c r="BS32" s="308">
        <v>393970.36</v>
      </c>
      <c r="BT32" s="309">
        <v>81485585.321312383</v>
      </c>
      <c r="BU32" s="307" t="s">
        <v>193</v>
      </c>
    </row>
    <row r="33" spans="2:73" ht="13.75" customHeight="1" x14ac:dyDescent="0.35">
      <c r="B33" s="312" t="s">
        <v>194</v>
      </c>
      <c r="C33" s="313">
        <v>0</v>
      </c>
      <c r="D33" s="313">
        <v>254</v>
      </c>
      <c r="E33" s="313">
        <v>11</v>
      </c>
      <c r="F33" s="313">
        <v>30</v>
      </c>
      <c r="G33" s="313">
        <v>24</v>
      </c>
      <c r="H33" s="313">
        <v>29</v>
      </c>
      <c r="I33" s="313">
        <v>21</v>
      </c>
      <c r="J33" s="313">
        <v>29</v>
      </c>
      <c r="K33" s="313">
        <v>12</v>
      </c>
      <c r="L33" s="313">
        <v>97</v>
      </c>
      <c r="M33" s="313">
        <v>105</v>
      </c>
      <c r="N33" s="313">
        <v>80</v>
      </c>
      <c r="O33" s="313">
        <v>24</v>
      </c>
      <c r="P33" s="313">
        <v>164</v>
      </c>
      <c r="Q33" s="313">
        <v>97</v>
      </c>
      <c r="R33" s="313">
        <v>24</v>
      </c>
      <c r="S33" s="313">
        <v>201</v>
      </c>
      <c r="T33" s="313">
        <v>328</v>
      </c>
      <c r="U33" s="313">
        <v>7</v>
      </c>
      <c r="V33" s="313">
        <v>10</v>
      </c>
      <c r="W33" s="313">
        <v>72</v>
      </c>
      <c r="X33" s="313">
        <v>83</v>
      </c>
      <c r="Y33" s="313">
        <v>4</v>
      </c>
      <c r="Z33" s="313">
        <v>46</v>
      </c>
      <c r="AA33" s="313">
        <v>153</v>
      </c>
      <c r="AB33" s="313">
        <v>311</v>
      </c>
      <c r="AC33" s="313">
        <v>280</v>
      </c>
      <c r="AD33" s="313">
        <v>221</v>
      </c>
      <c r="AE33" s="313">
        <v>20</v>
      </c>
      <c r="AF33" s="313">
        <v>348</v>
      </c>
      <c r="AG33" s="313">
        <v>693</v>
      </c>
      <c r="AH33" s="313">
        <v>558</v>
      </c>
      <c r="AI33" s="314">
        <v>4336</v>
      </c>
      <c r="AJ33" s="312" t="s">
        <v>194</v>
      </c>
      <c r="AK33" s="307"/>
      <c r="AL33" s="307"/>
      <c r="AM33" s="312" t="s">
        <v>194</v>
      </c>
      <c r="AN33" s="834">
        <v>0</v>
      </c>
      <c r="AO33" s="313">
        <v>3562955.2590817101</v>
      </c>
      <c r="AP33" s="313">
        <v>142005.53155406899</v>
      </c>
      <c r="AQ33" s="313">
        <v>276277.87033337599</v>
      </c>
      <c r="AR33" s="313">
        <v>111121.065044234</v>
      </c>
      <c r="AS33" s="313">
        <v>153302.873531477</v>
      </c>
      <c r="AT33" s="313">
        <v>44439.255740251501</v>
      </c>
      <c r="AU33" s="313">
        <v>613679.109644118</v>
      </c>
      <c r="AV33" s="313">
        <v>47527.655205994299</v>
      </c>
      <c r="AW33" s="313">
        <v>405930.93445105298</v>
      </c>
      <c r="AX33" s="313">
        <v>455358.73841000599</v>
      </c>
      <c r="AY33" s="313">
        <v>369631.10355626501</v>
      </c>
      <c r="AZ33" s="313">
        <v>41368.044364732203</v>
      </c>
      <c r="BA33" s="313">
        <v>671858.99842108099</v>
      </c>
      <c r="BB33" s="313">
        <v>331521.92526303401</v>
      </c>
      <c r="BC33" s="313">
        <v>89338.787069601196</v>
      </c>
      <c r="BD33" s="313">
        <v>526334.600184954</v>
      </c>
      <c r="BE33" s="313">
        <v>1717191.4086470399</v>
      </c>
      <c r="BF33" s="313">
        <v>14151.6538074988</v>
      </c>
      <c r="BG33" s="313">
        <v>23679.067510252698</v>
      </c>
      <c r="BH33" s="313">
        <v>210275.389732943</v>
      </c>
      <c r="BI33" s="313">
        <v>185152.672523902</v>
      </c>
      <c r="BJ33" s="313">
        <v>6446.5401421923198</v>
      </c>
      <c r="BK33" s="313">
        <v>87825.456311638394</v>
      </c>
      <c r="BL33" s="313">
        <v>630373.807199704</v>
      </c>
      <c r="BM33" s="313">
        <v>1015199.89284969</v>
      </c>
      <c r="BN33" s="313">
        <v>919035.17442800198</v>
      </c>
      <c r="BO33" s="313">
        <v>1015862.23612099</v>
      </c>
      <c r="BP33" s="313">
        <v>94384.189575521203</v>
      </c>
      <c r="BQ33" s="313">
        <v>1222236.22396848</v>
      </c>
      <c r="BR33" s="313">
        <v>3552627.9639900001</v>
      </c>
      <c r="BS33" s="313">
        <v>3119098.37</v>
      </c>
      <c r="BT33" s="314">
        <v>21656191.79866381</v>
      </c>
      <c r="BU33" s="312" t="s">
        <v>194</v>
      </c>
    </row>
    <row r="34" spans="2:73" ht="13.75" customHeight="1" x14ac:dyDescent="0.35">
      <c r="B34" s="307" t="s">
        <v>196</v>
      </c>
      <c r="C34" s="308">
        <v>4</v>
      </c>
      <c r="D34" s="308">
        <v>73</v>
      </c>
      <c r="E34" s="308">
        <v>914</v>
      </c>
      <c r="F34" s="308">
        <v>725</v>
      </c>
      <c r="G34" s="308">
        <v>23</v>
      </c>
      <c r="H34" s="308">
        <v>20</v>
      </c>
      <c r="I34" s="308">
        <v>326</v>
      </c>
      <c r="J34" s="308">
        <v>133</v>
      </c>
      <c r="K34" s="308">
        <v>122</v>
      </c>
      <c r="L34" s="308">
        <v>284</v>
      </c>
      <c r="M34" s="308">
        <v>213</v>
      </c>
      <c r="N34" s="308">
        <v>86</v>
      </c>
      <c r="O34" s="308">
        <v>104</v>
      </c>
      <c r="P34" s="308">
        <v>89</v>
      </c>
      <c r="Q34" s="308">
        <v>62</v>
      </c>
      <c r="R34" s="308">
        <v>588</v>
      </c>
      <c r="S34" s="308">
        <v>298</v>
      </c>
      <c r="T34" s="308">
        <v>124</v>
      </c>
      <c r="U34" s="308">
        <v>43</v>
      </c>
      <c r="V34" s="308">
        <v>49</v>
      </c>
      <c r="W34" s="308">
        <v>68</v>
      </c>
      <c r="X34" s="308">
        <v>199</v>
      </c>
      <c r="Y34" s="308">
        <v>831</v>
      </c>
      <c r="Z34" s="308">
        <v>765</v>
      </c>
      <c r="AA34" s="308">
        <v>557</v>
      </c>
      <c r="AB34" s="308">
        <v>120</v>
      </c>
      <c r="AC34" s="308">
        <v>54</v>
      </c>
      <c r="AD34" s="308">
        <v>6793</v>
      </c>
      <c r="AE34" s="308">
        <v>136</v>
      </c>
      <c r="AF34" s="308">
        <v>862</v>
      </c>
      <c r="AG34" s="308">
        <v>309</v>
      </c>
      <c r="AH34" s="308">
        <v>854</v>
      </c>
      <c r="AI34" s="309">
        <v>15828</v>
      </c>
      <c r="AJ34" s="307" t="s">
        <v>196</v>
      </c>
      <c r="AK34" s="307"/>
      <c r="AL34" s="307"/>
      <c r="AM34" s="307" t="s">
        <v>196</v>
      </c>
      <c r="AN34" s="308">
        <v>14336.421853825201</v>
      </c>
      <c r="AO34" s="308">
        <v>330583.45555977599</v>
      </c>
      <c r="AP34" s="308">
        <v>6956337.5609386005</v>
      </c>
      <c r="AQ34" s="308">
        <v>8102857.9746703496</v>
      </c>
      <c r="AR34" s="308">
        <v>76772.905580345498</v>
      </c>
      <c r="AS34" s="308">
        <v>108550.786584815</v>
      </c>
      <c r="AT34" s="308">
        <v>2140339.1005315501</v>
      </c>
      <c r="AU34" s="308">
        <v>975161.43112136598</v>
      </c>
      <c r="AV34" s="308">
        <v>946855.40206991695</v>
      </c>
      <c r="AW34" s="308">
        <v>1986026.95631674</v>
      </c>
      <c r="AX34" s="308">
        <v>1552190.75423368</v>
      </c>
      <c r="AY34" s="308">
        <v>633132.06472807995</v>
      </c>
      <c r="AZ34" s="308">
        <v>983500.55932499201</v>
      </c>
      <c r="BA34" s="308">
        <v>449245.99016839999</v>
      </c>
      <c r="BB34" s="308">
        <v>460709.469113926</v>
      </c>
      <c r="BC34" s="308">
        <v>3939868.3418719899</v>
      </c>
      <c r="BD34" s="308">
        <v>2672023.2292128699</v>
      </c>
      <c r="BE34" s="308">
        <v>691419.35486005503</v>
      </c>
      <c r="BF34" s="308">
        <v>163382.931355268</v>
      </c>
      <c r="BG34" s="308">
        <v>310654.357843593</v>
      </c>
      <c r="BH34" s="308">
        <v>254988.397744424</v>
      </c>
      <c r="BI34" s="308">
        <v>1028369.5528938801</v>
      </c>
      <c r="BJ34" s="308">
        <v>4177078.3330459199</v>
      </c>
      <c r="BK34" s="308">
        <v>2648657.17660389</v>
      </c>
      <c r="BL34" s="308">
        <v>4498530.5892984802</v>
      </c>
      <c r="BM34" s="308">
        <v>842544.68934869498</v>
      </c>
      <c r="BN34" s="308">
        <v>446117.76682345598</v>
      </c>
      <c r="BO34" s="308">
        <v>39987944.979449302</v>
      </c>
      <c r="BP34" s="308">
        <v>814657.15960159001</v>
      </c>
      <c r="BQ34" s="308">
        <v>3721281.0872042398</v>
      </c>
      <c r="BR34" s="308">
        <v>2649107.4859199999</v>
      </c>
      <c r="BS34" s="308">
        <v>5391165.0700000003</v>
      </c>
      <c r="BT34" s="309">
        <v>99954391.335874021</v>
      </c>
      <c r="BU34" s="307" t="s">
        <v>196</v>
      </c>
    </row>
    <row r="35" spans="2:73" ht="13.75" customHeight="1" x14ac:dyDescent="0.35">
      <c r="B35" s="312" t="s">
        <v>197</v>
      </c>
      <c r="C35" s="313">
        <v>6</v>
      </c>
      <c r="D35" s="313">
        <v>1</v>
      </c>
      <c r="E35" s="313">
        <v>408</v>
      </c>
      <c r="F35" s="313">
        <v>21</v>
      </c>
      <c r="G35" s="313">
        <v>11</v>
      </c>
      <c r="H35" s="313">
        <v>11</v>
      </c>
      <c r="I35" s="313">
        <v>5</v>
      </c>
      <c r="J35" s="313">
        <v>43</v>
      </c>
      <c r="K35" s="313">
        <v>14</v>
      </c>
      <c r="L35" s="313">
        <v>11</v>
      </c>
      <c r="M35" s="313">
        <v>23</v>
      </c>
      <c r="N35" s="313">
        <v>15</v>
      </c>
      <c r="O35" s="313">
        <v>287</v>
      </c>
      <c r="P35" s="313">
        <v>6</v>
      </c>
      <c r="Q35" s="313">
        <v>22</v>
      </c>
      <c r="R35" s="313">
        <v>111</v>
      </c>
      <c r="S35" s="313">
        <v>39</v>
      </c>
      <c r="T35" s="313">
        <v>53</v>
      </c>
      <c r="U35" s="313">
        <v>314</v>
      </c>
      <c r="V35" s="313">
        <v>923</v>
      </c>
      <c r="W35" s="313">
        <v>179</v>
      </c>
      <c r="X35" s="313">
        <v>524</v>
      </c>
      <c r="Y35" s="313">
        <v>64</v>
      </c>
      <c r="Z35" s="313">
        <v>108</v>
      </c>
      <c r="AA35" s="313">
        <v>139</v>
      </c>
      <c r="AB35" s="313">
        <v>42</v>
      </c>
      <c r="AC35" s="313">
        <v>45</v>
      </c>
      <c r="AD35" s="313">
        <v>101</v>
      </c>
      <c r="AE35" s="313">
        <v>40</v>
      </c>
      <c r="AF35" s="313">
        <v>95</v>
      </c>
      <c r="AG35" s="313">
        <v>130</v>
      </c>
      <c r="AH35" s="313">
        <v>63</v>
      </c>
      <c r="AI35" s="314">
        <v>3854</v>
      </c>
      <c r="AJ35" s="312" t="s">
        <v>197</v>
      </c>
      <c r="AK35" s="307"/>
      <c r="AL35" s="307"/>
      <c r="AM35" s="312" t="s">
        <v>197</v>
      </c>
      <c r="AN35" s="834">
        <v>86506.382353986002</v>
      </c>
      <c r="AO35" s="313">
        <v>12299.3067340215</v>
      </c>
      <c r="AP35" s="313">
        <v>4295744.3620228199</v>
      </c>
      <c r="AQ35" s="313">
        <v>431461.80998777598</v>
      </c>
      <c r="AR35" s="313">
        <v>9877.8576369118691</v>
      </c>
      <c r="AS35" s="313">
        <v>93281.495060179703</v>
      </c>
      <c r="AT35" s="313">
        <v>47481.9835641924</v>
      </c>
      <c r="AU35" s="313">
        <v>489109.56625117699</v>
      </c>
      <c r="AV35" s="313">
        <v>25842.481426269002</v>
      </c>
      <c r="AW35" s="313">
        <v>19753.906868579299</v>
      </c>
      <c r="AX35" s="313">
        <v>76702.323949641897</v>
      </c>
      <c r="AY35" s="313">
        <v>168302.98989838801</v>
      </c>
      <c r="AZ35" s="313">
        <v>3367871.0239163698</v>
      </c>
      <c r="BA35" s="313">
        <v>12473.867246885</v>
      </c>
      <c r="BB35" s="313">
        <v>116531.89547275699</v>
      </c>
      <c r="BC35" s="313">
        <v>773814.31896020297</v>
      </c>
      <c r="BD35" s="313">
        <v>111711.54800862601</v>
      </c>
      <c r="BE35" s="313">
        <v>153290.10724143099</v>
      </c>
      <c r="BF35" s="313">
        <v>10983682.394285399</v>
      </c>
      <c r="BG35" s="313">
        <v>6573257.6581388302</v>
      </c>
      <c r="BH35" s="313">
        <v>396528.019676917</v>
      </c>
      <c r="BI35" s="313">
        <v>1913439.6748605401</v>
      </c>
      <c r="BJ35" s="313">
        <v>276635.84600561101</v>
      </c>
      <c r="BK35" s="313">
        <v>156690.87262366101</v>
      </c>
      <c r="BL35" s="313">
        <v>577097.81532698998</v>
      </c>
      <c r="BM35" s="313">
        <v>223430.618507109</v>
      </c>
      <c r="BN35" s="313">
        <v>228290.81908128801</v>
      </c>
      <c r="BO35" s="313">
        <v>311639.21236531902</v>
      </c>
      <c r="BP35" s="313">
        <v>100538.04358249001</v>
      </c>
      <c r="BQ35" s="313">
        <v>751871.04214151995</v>
      </c>
      <c r="BR35" s="313">
        <v>1699124.7252</v>
      </c>
      <c r="BS35" s="313">
        <v>301724.81</v>
      </c>
      <c r="BT35" s="314">
        <v>34786008.778395891</v>
      </c>
      <c r="BU35" s="312" t="s">
        <v>197</v>
      </c>
    </row>
    <row r="36" spans="2:73" ht="13.75" customHeight="1" x14ac:dyDescent="0.35">
      <c r="B36" s="307" t="s">
        <v>178</v>
      </c>
      <c r="C36" s="308">
        <v>304</v>
      </c>
      <c r="D36" s="308">
        <v>97</v>
      </c>
      <c r="E36" s="308">
        <v>447</v>
      </c>
      <c r="F36" s="308">
        <v>339</v>
      </c>
      <c r="G36" s="308">
        <v>59</v>
      </c>
      <c r="H36" s="308">
        <v>57</v>
      </c>
      <c r="I36" s="308">
        <v>147</v>
      </c>
      <c r="J36" s="308">
        <v>576</v>
      </c>
      <c r="K36" s="308">
        <v>708</v>
      </c>
      <c r="L36" s="308">
        <v>298</v>
      </c>
      <c r="M36" s="308">
        <v>362</v>
      </c>
      <c r="N36" s="308">
        <v>231</v>
      </c>
      <c r="O36" s="308">
        <v>191</v>
      </c>
      <c r="P36" s="308">
        <v>412</v>
      </c>
      <c r="Q36" s="308">
        <v>452</v>
      </c>
      <c r="R36" s="308">
        <v>523</v>
      </c>
      <c r="S36" s="308">
        <v>762</v>
      </c>
      <c r="T36" s="308">
        <v>273</v>
      </c>
      <c r="U36" s="308">
        <v>489</v>
      </c>
      <c r="V36" s="308">
        <v>709</v>
      </c>
      <c r="W36" s="308">
        <v>390</v>
      </c>
      <c r="X36" s="308">
        <v>950</v>
      </c>
      <c r="Y36" s="308">
        <v>901</v>
      </c>
      <c r="Z36" s="308">
        <v>712</v>
      </c>
      <c r="AA36" s="308">
        <v>2216</v>
      </c>
      <c r="AB36" s="308">
        <v>645</v>
      </c>
      <c r="AC36" s="308">
        <v>538</v>
      </c>
      <c r="AD36" s="308">
        <v>487</v>
      </c>
      <c r="AE36" s="308">
        <v>1031</v>
      </c>
      <c r="AF36" s="308">
        <v>605</v>
      </c>
      <c r="AG36" s="308">
        <v>1618</v>
      </c>
      <c r="AH36" s="308">
        <v>3779</v>
      </c>
      <c r="AI36" s="309">
        <v>21308</v>
      </c>
      <c r="AJ36" s="307" t="s">
        <v>178</v>
      </c>
      <c r="AK36" s="307"/>
      <c r="AL36" s="307"/>
      <c r="AM36" s="307" t="s">
        <v>178</v>
      </c>
      <c r="AN36" s="308">
        <v>2696764.89223147</v>
      </c>
      <c r="AO36" s="308">
        <v>551193.71677501604</v>
      </c>
      <c r="AP36" s="308">
        <v>4141727.65363074</v>
      </c>
      <c r="AQ36" s="308">
        <v>2222996.7099464401</v>
      </c>
      <c r="AR36" s="308">
        <v>362010.74141850398</v>
      </c>
      <c r="AS36" s="308">
        <v>242905.480625403</v>
      </c>
      <c r="AT36" s="308">
        <v>1259872.2791353699</v>
      </c>
      <c r="AU36" s="308">
        <v>8532944.6419210397</v>
      </c>
      <c r="AV36" s="308">
        <v>4401133.2446739003</v>
      </c>
      <c r="AW36" s="308">
        <v>3740885.5855706399</v>
      </c>
      <c r="AX36" s="308">
        <v>2657747.60439118</v>
      </c>
      <c r="AY36" s="308">
        <v>2160648.9214832</v>
      </c>
      <c r="AZ36" s="308">
        <v>1562411.3201204201</v>
      </c>
      <c r="BA36" s="308">
        <v>4176713.3984158901</v>
      </c>
      <c r="BB36" s="308">
        <v>4097187.4604574898</v>
      </c>
      <c r="BC36" s="308">
        <v>5466708.9772590799</v>
      </c>
      <c r="BD36" s="308">
        <v>7311798.9083800698</v>
      </c>
      <c r="BE36" s="308">
        <v>1500817.0161852001</v>
      </c>
      <c r="BF36" s="308">
        <v>2934842.7347237999</v>
      </c>
      <c r="BG36" s="308">
        <v>3821763.33903943</v>
      </c>
      <c r="BH36" s="308">
        <v>2053187.1044866201</v>
      </c>
      <c r="BI36" s="308">
        <v>5936523.3917983901</v>
      </c>
      <c r="BJ36" s="308">
        <v>8087545.4763004603</v>
      </c>
      <c r="BK36" s="308">
        <v>5183366.5614125403</v>
      </c>
      <c r="BL36" s="308">
        <v>22168882.041923098</v>
      </c>
      <c r="BM36" s="308">
        <v>3775476.0096880598</v>
      </c>
      <c r="BN36" s="308">
        <v>7349082.7127402397</v>
      </c>
      <c r="BO36" s="308">
        <v>3715681.9062489402</v>
      </c>
      <c r="BP36" s="308">
        <v>7721350.9295216696</v>
      </c>
      <c r="BQ36" s="308">
        <v>4297877.97000576</v>
      </c>
      <c r="BR36" s="308">
        <v>13651507.420740001</v>
      </c>
      <c r="BS36" s="308">
        <v>45880783.600000001</v>
      </c>
      <c r="BT36" s="309">
        <v>193664339.75125009</v>
      </c>
      <c r="BU36" s="307" t="s">
        <v>178</v>
      </c>
    </row>
    <row r="37" spans="2:73" ht="13.75" customHeight="1" x14ac:dyDescent="0.35">
      <c r="B37" s="312" t="s">
        <v>198</v>
      </c>
      <c r="C37" s="313">
        <v>13</v>
      </c>
      <c r="D37" s="313">
        <v>75</v>
      </c>
      <c r="E37" s="313">
        <v>651</v>
      </c>
      <c r="F37" s="313">
        <v>89</v>
      </c>
      <c r="G37" s="313">
        <v>51</v>
      </c>
      <c r="H37" s="313">
        <v>18</v>
      </c>
      <c r="I37" s="313">
        <v>49</v>
      </c>
      <c r="J37" s="313">
        <v>191</v>
      </c>
      <c r="K37" s="313">
        <v>8</v>
      </c>
      <c r="L37" s="313">
        <v>137</v>
      </c>
      <c r="M37" s="313">
        <v>200</v>
      </c>
      <c r="N37" s="313">
        <v>20</v>
      </c>
      <c r="O37" s="313">
        <v>220</v>
      </c>
      <c r="P37" s="313">
        <v>374</v>
      </c>
      <c r="Q37" s="313">
        <v>730</v>
      </c>
      <c r="R37" s="313">
        <v>1016</v>
      </c>
      <c r="S37" s="313">
        <v>1150</v>
      </c>
      <c r="T37" s="313">
        <v>425</v>
      </c>
      <c r="U37" s="313">
        <v>403</v>
      </c>
      <c r="V37" s="313">
        <v>675</v>
      </c>
      <c r="W37" s="313">
        <v>86</v>
      </c>
      <c r="X37" s="313">
        <v>88</v>
      </c>
      <c r="Y37" s="313">
        <v>146</v>
      </c>
      <c r="Z37" s="313">
        <v>53</v>
      </c>
      <c r="AA37" s="313">
        <v>280</v>
      </c>
      <c r="AB37" s="313">
        <v>531</v>
      </c>
      <c r="AC37" s="313">
        <v>21</v>
      </c>
      <c r="AD37" s="313">
        <v>235</v>
      </c>
      <c r="AE37" s="313">
        <v>109</v>
      </c>
      <c r="AF37" s="313">
        <v>77</v>
      </c>
      <c r="AG37" s="313">
        <v>59</v>
      </c>
      <c r="AH37" s="313">
        <v>50</v>
      </c>
      <c r="AI37" s="314">
        <v>8230</v>
      </c>
      <c r="AJ37" s="312" t="s">
        <v>198</v>
      </c>
      <c r="AK37" s="307"/>
      <c r="AL37" s="307"/>
      <c r="AM37" s="312" t="s">
        <v>198</v>
      </c>
      <c r="AN37" s="834">
        <v>109426.241157483</v>
      </c>
      <c r="AO37" s="313">
        <v>1086720.6199862701</v>
      </c>
      <c r="AP37" s="313">
        <v>6043388.4730143696</v>
      </c>
      <c r="AQ37" s="313">
        <v>639586.25566289504</v>
      </c>
      <c r="AR37" s="313">
        <v>456419.96931685199</v>
      </c>
      <c r="AS37" s="313">
        <v>157654.36076525599</v>
      </c>
      <c r="AT37" s="313">
        <v>309049.08298550401</v>
      </c>
      <c r="AU37" s="313">
        <v>1855002.42618125</v>
      </c>
      <c r="AV37" s="313">
        <v>78482.323238579804</v>
      </c>
      <c r="AW37" s="313">
        <v>2033520.7156011499</v>
      </c>
      <c r="AX37" s="313">
        <v>2353755.55274561</v>
      </c>
      <c r="AY37" s="313">
        <v>81113.640784173898</v>
      </c>
      <c r="AZ37" s="313">
        <v>3433022.5620061001</v>
      </c>
      <c r="BA37" s="313">
        <v>5203589.0341278398</v>
      </c>
      <c r="BB37" s="313">
        <v>8046381.5670276098</v>
      </c>
      <c r="BC37" s="313">
        <v>7195221.3700305996</v>
      </c>
      <c r="BD37" s="313">
        <v>13070274.8613947</v>
      </c>
      <c r="BE37" s="313">
        <v>2741807.5866846102</v>
      </c>
      <c r="BF37" s="313">
        <v>2596242.3319717702</v>
      </c>
      <c r="BG37" s="313">
        <v>5216866.4721320504</v>
      </c>
      <c r="BH37" s="313">
        <v>724076.42393644003</v>
      </c>
      <c r="BI37" s="313">
        <v>206507.78981441999</v>
      </c>
      <c r="BJ37" s="313">
        <v>578055.70695176604</v>
      </c>
      <c r="BK37" s="313">
        <v>291291.69241385203</v>
      </c>
      <c r="BL37" s="313">
        <v>1205885.0997800401</v>
      </c>
      <c r="BM37" s="313">
        <v>3753700.4309002901</v>
      </c>
      <c r="BN37" s="313">
        <v>46712.4082210138</v>
      </c>
      <c r="BO37" s="313">
        <v>943251.76220351295</v>
      </c>
      <c r="BP37" s="313">
        <v>353729.24003274302</v>
      </c>
      <c r="BQ37" s="313">
        <v>402301.46401452</v>
      </c>
      <c r="BR37" s="313">
        <v>247210.98339000001</v>
      </c>
      <c r="BS37" s="313">
        <v>223765.6</v>
      </c>
      <c r="BT37" s="314">
        <v>71684014.048473254</v>
      </c>
      <c r="BU37" s="312" t="s">
        <v>198</v>
      </c>
    </row>
    <row r="38" spans="2:73" ht="13.75" customHeight="1" x14ac:dyDescent="0.35">
      <c r="B38" s="307" t="s">
        <v>201</v>
      </c>
      <c r="C38" s="308">
        <v>0</v>
      </c>
      <c r="D38" s="308">
        <v>6</v>
      </c>
      <c r="E38" s="308">
        <v>3</v>
      </c>
      <c r="F38" s="308">
        <v>25</v>
      </c>
      <c r="G38" s="308">
        <v>16</v>
      </c>
      <c r="H38" s="308">
        <v>64</v>
      </c>
      <c r="I38" s="308">
        <v>85</v>
      </c>
      <c r="J38" s="308">
        <v>12</v>
      </c>
      <c r="K38" s="308">
        <v>44</v>
      </c>
      <c r="L38" s="308">
        <v>289</v>
      </c>
      <c r="M38" s="308">
        <v>219</v>
      </c>
      <c r="N38" s="308">
        <v>67</v>
      </c>
      <c r="O38" s="308">
        <v>121</v>
      </c>
      <c r="P38" s="308">
        <v>15</v>
      </c>
      <c r="Q38" s="308">
        <v>115</v>
      </c>
      <c r="R38" s="308">
        <v>41</v>
      </c>
      <c r="S38" s="308">
        <v>1145</v>
      </c>
      <c r="T38" s="308">
        <v>8</v>
      </c>
      <c r="U38" s="308">
        <v>25</v>
      </c>
      <c r="V38" s="308">
        <v>202</v>
      </c>
      <c r="W38" s="308">
        <v>113</v>
      </c>
      <c r="X38" s="308">
        <v>201</v>
      </c>
      <c r="Y38" s="308">
        <v>5</v>
      </c>
      <c r="Z38" s="308">
        <v>29</v>
      </c>
      <c r="AA38" s="308">
        <v>330</v>
      </c>
      <c r="AB38" s="308">
        <v>23</v>
      </c>
      <c r="AC38" s="308">
        <v>12</v>
      </c>
      <c r="AD38" s="308">
        <v>210</v>
      </c>
      <c r="AE38" s="308">
        <v>4</v>
      </c>
      <c r="AF38" s="308">
        <v>958</v>
      </c>
      <c r="AG38" s="308">
        <v>219</v>
      </c>
      <c r="AH38" s="308">
        <v>21</v>
      </c>
      <c r="AI38" s="309">
        <v>4627</v>
      </c>
      <c r="AJ38" s="307" t="s">
        <v>201</v>
      </c>
      <c r="AK38" s="307"/>
      <c r="AL38" s="307"/>
      <c r="AM38" s="307" t="s">
        <v>201</v>
      </c>
      <c r="AN38" s="308">
        <v>0</v>
      </c>
      <c r="AO38" s="308">
        <v>552943.46129376395</v>
      </c>
      <c r="AP38" s="308">
        <v>287031.709001337</v>
      </c>
      <c r="AQ38" s="308">
        <v>565325.16773619305</v>
      </c>
      <c r="AR38" s="308">
        <v>358053.60706661001</v>
      </c>
      <c r="AS38" s="308">
        <v>975433.72933269001</v>
      </c>
      <c r="AT38" s="308">
        <v>572378.79167323897</v>
      </c>
      <c r="AU38" s="308">
        <v>83215.662168444003</v>
      </c>
      <c r="AV38" s="308">
        <v>363375.08875051001</v>
      </c>
      <c r="AW38" s="308">
        <v>3594303.05498674</v>
      </c>
      <c r="AX38" s="308">
        <v>1452204.97387286</v>
      </c>
      <c r="AY38" s="308">
        <v>291320.11313975498</v>
      </c>
      <c r="AZ38" s="308">
        <v>685833.96775208903</v>
      </c>
      <c r="BA38" s="308">
        <v>1838224.72420572</v>
      </c>
      <c r="BB38" s="308">
        <v>1866780.0698075399</v>
      </c>
      <c r="BC38" s="308">
        <v>384739.70535192097</v>
      </c>
      <c r="BD38" s="308">
        <v>6244580.2789217597</v>
      </c>
      <c r="BE38" s="308">
        <v>5906.17314164455</v>
      </c>
      <c r="BF38" s="308">
        <v>60458.265580753097</v>
      </c>
      <c r="BG38" s="308">
        <v>1036781.14587892</v>
      </c>
      <c r="BH38" s="308">
        <v>577035.28694031399</v>
      </c>
      <c r="BI38" s="308">
        <v>3321215.3841617201</v>
      </c>
      <c r="BJ38" s="308">
        <v>74303.995449235401</v>
      </c>
      <c r="BK38" s="308">
        <v>101183.665178542</v>
      </c>
      <c r="BL38" s="308">
        <v>1282637.94908162</v>
      </c>
      <c r="BM38" s="308">
        <v>205080.330820912</v>
      </c>
      <c r="BN38" s="308">
        <v>19973.857720739201</v>
      </c>
      <c r="BO38" s="308">
        <v>1564683.5668981101</v>
      </c>
      <c r="BP38" s="308">
        <v>6990.2056283505599</v>
      </c>
      <c r="BQ38" s="308">
        <v>6348180.4922877597</v>
      </c>
      <c r="BR38" s="308">
        <v>509156.39270999999</v>
      </c>
      <c r="BS38" s="308">
        <v>250639.11</v>
      </c>
      <c r="BT38" s="309">
        <v>35479969.926539794</v>
      </c>
      <c r="BU38" s="307" t="s">
        <v>201</v>
      </c>
    </row>
    <row r="39" spans="2:73" ht="13.75" customHeight="1" x14ac:dyDescent="0.35">
      <c r="B39" s="312" t="s">
        <v>210</v>
      </c>
      <c r="C39" s="313">
        <v>9</v>
      </c>
      <c r="D39" s="313">
        <v>43</v>
      </c>
      <c r="E39" s="313">
        <v>14</v>
      </c>
      <c r="F39" s="313">
        <v>4</v>
      </c>
      <c r="G39" s="313">
        <v>12</v>
      </c>
      <c r="H39" s="313">
        <v>26</v>
      </c>
      <c r="I39" s="313">
        <v>222</v>
      </c>
      <c r="J39" s="313">
        <v>698</v>
      </c>
      <c r="K39" s="313">
        <v>185</v>
      </c>
      <c r="L39" s="313">
        <v>19</v>
      </c>
      <c r="M39" s="313">
        <v>52</v>
      </c>
      <c r="N39" s="313">
        <v>49</v>
      </c>
      <c r="O39" s="313">
        <v>380</v>
      </c>
      <c r="P39" s="313">
        <v>207</v>
      </c>
      <c r="Q39" s="313">
        <v>11</v>
      </c>
      <c r="R39" s="313">
        <v>105</v>
      </c>
      <c r="S39" s="313">
        <v>145</v>
      </c>
      <c r="T39" s="313">
        <v>303</v>
      </c>
      <c r="U39" s="313">
        <v>240</v>
      </c>
      <c r="V39" s="313">
        <v>25</v>
      </c>
      <c r="W39" s="313">
        <v>127</v>
      </c>
      <c r="X39" s="313">
        <v>778</v>
      </c>
      <c r="Y39" s="313">
        <v>30</v>
      </c>
      <c r="Z39" s="313">
        <v>71</v>
      </c>
      <c r="AA39" s="313">
        <v>68</v>
      </c>
      <c r="AB39" s="313">
        <v>19</v>
      </c>
      <c r="AC39" s="313">
        <v>70</v>
      </c>
      <c r="AD39" s="313">
        <v>49</v>
      </c>
      <c r="AE39" s="313">
        <v>173</v>
      </c>
      <c r="AF39" s="313">
        <v>60</v>
      </c>
      <c r="AG39" s="313">
        <v>27</v>
      </c>
      <c r="AH39" s="313">
        <v>486</v>
      </c>
      <c r="AI39" s="314">
        <v>4707</v>
      </c>
      <c r="AJ39" s="312" t="s">
        <v>210</v>
      </c>
      <c r="AK39" s="307"/>
      <c r="AL39" s="307"/>
      <c r="AM39" s="312" t="s">
        <v>210</v>
      </c>
      <c r="AN39" s="834">
        <v>407153.31817771401</v>
      </c>
      <c r="AO39" s="313">
        <v>1012376.86140909</v>
      </c>
      <c r="AP39" s="313">
        <v>129053.82656884599</v>
      </c>
      <c r="AQ39" s="313">
        <v>143507.026487575</v>
      </c>
      <c r="AR39" s="313">
        <v>231635.28724300099</v>
      </c>
      <c r="AS39" s="313">
        <v>1593104.2161621701</v>
      </c>
      <c r="AT39" s="313">
        <v>4064898.6170470901</v>
      </c>
      <c r="AU39" s="313">
        <v>14587830.322737601</v>
      </c>
      <c r="AV39" s="313">
        <v>5456376.2634951398</v>
      </c>
      <c r="AW39" s="313">
        <v>108428.297043563</v>
      </c>
      <c r="AX39" s="313">
        <v>1809643.17977531</v>
      </c>
      <c r="AY39" s="313">
        <v>2318058.6818961399</v>
      </c>
      <c r="AZ39" s="313">
        <v>4032337.0012202198</v>
      </c>
      <c r="BA39" s="313">
        <v>3115387.0572030302</v>
      </c>
      <c r="BB39" s="313">
        <v>125679.71867081401</v>
      </c>
      <c r="BC39" s="313">
        <v>916895.43808845</v>
      </c>
      <c r="BD39" s="313">
        <v>1857474.1093003701</v>
      </c>
      <c r="BE39" s="313">
        <v>1982372.0435426401</v>
      </c>
      <c r="BF39" s="313">
        <v>1549418.3117810499</v>
      </c>
      <c r="BG39" s="313">
        <v>146822.99673676299</v>
      </c>
      <c r="BH39" s="313">
        <v>888326.75674589898</v>
      </c>
      <c r="BI39" s="313">
        <v>8075876.8951921202</v>
      </c>
      <c r="BJ39" s="313">
        <v>141284.85836489301</v>
      </c>
      <c r="BK39" s="313">
        <v>597125.745725499</v>
      </c>
      <c r="BL39" s="313">
        <v>364889.55607822601</v>
      </c>
      <c r="BM39" s="313">
        <v>73603.489955873607</v>
      </c>
      <c r="BN39" s="313">
        <v>367206.50822170603</v>
      </c>
      <c r="BO39" s="313">
        <v>550697.79599247302</v>
      </c>
      <c r="BP39" s="313">
        <v>1544308.1476543499</v>
      </c>
      <c r="BQ39" s="313">
        <v>226707.5175288</v>
      </c>
      <c r="BR39" s="313">
        <v>223383.85041000001</v>
      </c>
      <c r="BS39" s="313">
        <v>8752917.5899999999</v>
      </c>
      <c r="BT39" s="314">
        <v>67394781.286456406</v>
      </c>
      <c r="BU39" s="312" t="s">
        <v>210</v>
      </c>
    </row>
    <row r="40" spans="2:73" ht="13.75" customHeight="1" x14ac:dyDescent="0.35">
      <c r="B40" s="307" t="s">
        <v>199</v>
      </c>
      <c r="C40" s="308">
        <v>0</v>
      </c>
      <c r="D40" s="308">
        <v>42</v>
      </c>
      <c r="E40" s="308">
        <v>507</v>
      </c>
      <c r="F40" s="308">
        <v>218</v>
      </c>
      <c r="G40" s="308">
        <v>21</v>
      </c>
      <c r="H40" s="308">
        <v>15</v>
      </c>
      <c r="I40" s="308">
        <v>82</v>
      </c>
      <c r="J40" s="308">
        <v>253</v>
      </c>
      <c r="K40" s="308">
        <v>15</v>
      </c>
      <c r="L40" s="308">
        <v>55</v>
      </c>
      <c r="M40" s="308">
        <v>93</v>
      </c>
      <c r="N40" s="308">
        <v>108</v>
      </c>
      <c r="O40" s="308">
        <v>188</v>
      </c>
      <c r="P40" s="308">
        <v>319</v>
      </c>
      <c r="Q40" s="308">
        <v>105</v>
      </c>
      <c r="R40" s="308">
        <v>21</v>
      </c>
      <c r="S40" s="308">
        <v>115</v>
      </c>
      <c r="T40" s="308">
        <v>58</v>
      </c>
      <c r="U40" s="308">
        <v>111</v>
      </c>
      <c r="V40" s="308">
        <v>91</v>
      </c>
      <c r="W40" s="308">
        <v>123</v>
      </c>
      <c r="X40" s="308">
        <v>38</v>
      </c>
      <c r="Y40" s="308">
        <v>105</v>
      </c>
      <c r="Z40" s="308">
        <v>77</v>
      </c>
      <c r="AA40" s="308">
        <v>314</v>
      </c>
      <c r="AB40" s="308">
        <v>1190</v>
      </c>
      <c r="AC40" s="308">
        <v>32</v>
      </c>
      <c r="AD40" s="308">
        <v>47</v>
      </c>
      <c r="AE40" s="308">
        <v>5</v>
      </c>
      <c r="AF40" s="308">
        <v>135</v>
      </c>
      <c r="AG40" s="308">
        <v>108</v>
      </c>
      <c r="AH40" s="308">
        <v>21</v>
      </c>
      <c r="AI40" s="309">
        <v>4612</v>
      </c>
      <c r="AJ40" s="307" t="s">
        <v>199</v>
      </c>
      <c r="AK40" s="307"/>
      <c r="AL40" s="307"/>
      <c r="AM40" s="307" t="s">
        <v>199</v>
      </c>
      <c r="AN40" s="308">
        <v>0</v>
      </c>
      <c r="AO40" s="308">
        <v>543082.67238259804</v>
      </c>
      <c r="AP40" s="308">
        <v>3700472.2624651799</v>
      </c>
      <c r="AQ40" s="308">
        <v>1424272.15922415</v>
      </c>
      <c r="AR40" s="308">
        <v>43072.200071744097</v>
      </c>
      <c r="AS40" s="308">
        <v>77405.944086334901</v>
      </c>
      <c r="AT40" s="308">
        <v>390258.80914179399</v>
      </c>
      <c r="AU40" s="308">
        <v>1134032.2703980601</v>
      </c>
      <c r="AV40" s="308">
        <v>105887.510079523</v>
      </c>
      <c r="AW40" s="308">
        <v>156984.349554129</v>
      </c>
      <c r="AX40" s="308">
        <v>616443.36150216195</v>
      </c>
      <c r="AY40" s="308">
        <v>310325.37660218403</v>
      </c>
      <c r="AZ40" s="308">
        <v>971951.88006732299</v>
      </c>
      <c r="BA40" s="308">
        <v>1143857.2570285001</v>
      </c>
      <c r="BB40" s="308">
        <v>467468.73759937898</v>
      </c>
      <c r="BC40" s="308">
        <v>75605.961144463407</v>
      </c>
      <c r="BD40" s="308">
        <v>486504.672583993</v>
      </c>
      <c r="BE40" s="308">
        <v>185168.846791727</v>
      </c>
      <c r="BF40" s="308">
        <v>297395.49567291298</v>
      </c>
      <c r="BG40" s="308">
        <v>316247.266932617</v>
      </c>
      <c r="BH40" s="308">
        <v>321809.799835296</v>
      </c>
      <c r="BI40" s="308">
        <v>93011.603810207496</v>
      </c>
      <c r="BJ40" s="308">
        <v>485455.83581997699</v>
      </c>
      <c r="BK40" s="308">
        <v>173816.653301863</v>
      </c>
      <c r="BL40" s="308">
        <v>912175.50498272898</v>
      </c>
      <c r="BM40" s="308">
        <v>6293494.9584904602</v>
      </c>
      <c r="BN40" s="308">
        <v>70574.227710359395</v>
      </c>
      <c r="BO40" s="308">
        <v>129090.671674659</v>
      </c>
      <c r="BP40" s="308">
        <v>3786.76308789324</v>
      </c>
      <c r="BQ40" s="308">
        <v>266652.49791347998</v>
      </c>
      <c r="BR40" s="308">
        <v>296576.56896</v>
      </c>
      <c r="BS40" s="308">
        <v>58696.33</v>
      </c>
      <c r="BT40" s="309">
        <v>21551578.448915694</v>
      </c>
      <c r="BU40" s="307" t="s">
        <v>199</v>
      </c>
    </row>
    <row r="41" spans="2:73" ht="13.75" customHeight="1" x14ac:dyDescent="0.35">
      <c r="B41" s="312" t="s">
        <v>200</v>
      </c>
      <c r="C41" s="313">
        <v>102</v>
      </c>
      <c r="D41" s="313">
        <v>8</v>
      </c>
      <c r="E41" s="313">
        <v>10</v>
      </c>
      <c r="F41" s="313">
        <v>66</v>
      </c>
      <c r="G41" s="313">
        <v>13</v>
      </c>
      <c r="H41" s="313">
        <v>35</v>
      </c>
      <c r="I41" s="313">
        <v>26</v>
      </c>
      <c r="J41" s="313">
        <v>24</v>
      </c>
      <c r="K41" s="313">
        <v>44</v>
      </c>
      <c r="L41" s="313">
        <v>59</v>
      </c>
      <c r="M41" s="313">
        <v>12</v>
      </c>
      <c r="N41" s="313">
        <v>36</v>
      </c>
      <c r="O41" s="313">
        <v>66</v>
      </c>
      <c r="P41" s="313">
        <v>19</v>
      </c>
      <c r="Q41" s="313">
        <v>176</v>
      </c>
      <c r="R41" s="313">
        <v>114</v>
      </c>
      <c r="S41" s="313">
        <v>57</v>
      </c>
      <c r="T41" s="313">
        <v>14</v>
      </c>
      <c r="U41" s="313">
        <v>43</v>
      </c>
      <c r="V41" s="313">
        <v>1750</v>
      </c>
      <c r="W41" s="313">
        <v>534</v>
      </c>
      <c r="X41" s="313">
        <v>505</v>
      </c>
      <c r="Y41" s="313">
        <v>238</v>
      </c>
      <c r="Z41" s="313">
        <v>57</v>
      </c>
      <c r="AA41" s="313">
        <v>88</v>
      </c>
      <c r="AB41" s="313">
        <v>986</v>
      </c>
      <c r="AC41" s="313">
        <v>128</v>
      </c>
      <c r="AD41" s="313">
        <v>22</v>
      </c>
      <c r="AE41" s="313">
        <v>93</v>
      </c>
      <c r="AF41" s="313">
        <v>155</v>
      </c>
      <c r="AG41" s="313">
        <v>111</v>
      </c>
      <c r="AH41" s="313">
        <v>132</v>
      </c>
      <c r="AI41" s="314">
        <v>5723</v>
      </c>
      <c r="AJ41" s="312" t="s">
        <v>200</v>
      </c>
      <c r="AK41" s="307"/>
      <c r="AL41" s="307"/>
      <c r="AM41" s="312" t="s">
        <v>200</v>
      </c>
      <c r="AN41" s="834">
        <v>1785924.71988595</v>
      </c>
      <c r="AO41" s="313">
        <v>29675.360629038401</v>
      </c>
      <c r="AP41" s="313">
        <v>86212.410079420501</v>
      </c>
      <c r="AQ41" s="313">
        <v>605252.93246096396</v>
      </c>
      <c r="AR41" s="313">
        <v>102090.73735967099</v>
      </c>
      <c r="AS41" s="313">
        <v>454993.27250822401</v>
      </c>
      <c r="AT41" s="313">
        <v>128942.191548092</v>
      </c>
      <c r="AU41" s="313">
        <v>114561.78766719101</v>
      </c>
      <c r="AV41" s="313">
        <v>178399.499795354</v>
      </c>
      <c r="AW41" s="313">
        <v>264304.52895785403</v>
      </c>
      <c r="AX41" s="313">
        <v>44739.672744535797</v>
      </c>
      <c r="AY41" s="313">
        <v>156418.53686589099</v>
      </c>
      <c r="AZ41" s="313">
        <v>362893.37770443398</v>
      </c>
      <c r="BA41" s="313">
        <v>59674.794238510098</v>
      </c>
      <c r="BB41" s="313">
        <v>1664629.83729439</v>
      </c>
      <c r="BC41" s="313">
        <v>601285.13312596804</v>
      </c>
      <c r="BD41" s="313">
        <v>708035.97185558104</v>
      </c>
      <c r="BE41" s="313">
        <v>120345.719329913</v>
      </c>
      <c r="BF41" s="313">
        <v>223298.948339055</v>
      </c>
      <c r="BG41" s="313">
        <v>33571750.869377501</v>
      </c>
      <c r="BH41" s="313">
        <v>2400979.3536570901</v>
      </c>
      <c r="BI41" s="313">
        <v>2870704.1791137499</v>
      </c>
      <c r="BJ41" s="313">
        <v>923199.40073934302</v>
      </c>
      <c r="BK41" s="313">
        <v>161309.13781843599</v>
      </c>
      <c r="BL41" s="313">
        <v>185241.68221951701</v>
      </c>
      <c r="BM41" s="313">
        <v>28151302.696346998</v>
      </c>
      <c r="BN41" s="313">
        <v>894742.65372652502</v>
      </c>
      <c r="BO41" s="313">
        <v>77211.565380528496</v>
      </c>
      <c r="BP41" s="313">
        <v>655243.92949181003</v>
      </c>
      <c r="BQ41" s="313">
        <v>349904.25926567998</v>
      </c>
      <c r="BR41" s="313">
        <v>318496.19319000002</v>
      </c>
      <c r="BS41" s="313">
        <v>1183519.8400000001</v>
      </c>
      <c r="BT41" s="314">
        <v>79435285.192717195</v>
      </c>
      <c r="BU41" s="312" t="s">
        <v>200</v>
      </c>
    </row>
    <row r="42" spans="2:73" ht="13.75" customHeight="1" x14ac:dyDescent="0.35">
      <c r="B42" s="307" t="s">
        <v>202</v>
      </c>
      <c r="C42" s="308">
        <v>15</v>
      </c>
      <c r="D42" s="308">
        <v>8</v>
      </c>
      <c r="E42" s="308">
        <v>14</v>
      </c>
      <c r="F42" s="308">
        <v>20</v>
      </c>
      <c r="G42" s="308">
        <v>24</v>
      </c>
      <c r="H42" s="308">
        <v>5</v>
      </c>
      <c r="I42" s="308">
        <v>613</v>
      </c>
      <c r="J42" s="308">
        <v>122</v>
      </c>
      <c r="K42" s="308">
        <v>16</v>
      </c>
      <c r="L42" s="308">
        <v>10</v>
      </c>
      <c r="M42" s="308">
        <v>7</v>
      </c>
      <c r="N42" s="308">
        <v>11</v>
      </c>
      <c r="O42" s="308">
        <v>31</v>
      </c>
      <c r="P42" s="308">
        <v>36</v>
      </c>
      <c r="Q42" s="308">
        <v>46</v>
      </c>
      <c r="R42" s="308">
        <v>19</v>
      </c>
      <c r="S42" s="308">
        <v>747</v>
      </c>
      <c r="T42" s="308">
        <v>238</v>
      </c>
      <c r="U42" s="308">
        <v>8</v>
      </c>
      <c r="V42" s="308">
        <v>126</v>
      </c>
      <c r="W42" s="308">
        <v>131</v>
      </c>
      <c r="X42" s="308">
        <v>25</v>
      </c>
      <c r="Y42" s="308">
        <v>76</v>
      </c>
      <c r="Z42" s="308">
        <v>21</v>
      </c>
      <c r="AA42" s="308">
        <v>186</v>
      </c>
      <c r="AB42" s="308">
        <v>73</v>
      </c>
      <c r="AC42" s="308">
        <v>20</v>
      </c>
      <c r="AD42" s="308">
        <v>47</v>
      </c>
      <c r="AE42" s="308">
        <v>126</v>
      </c>
      <c r="AF42" s="308">
        <v>361</v>
      </c>
      <c r="AG42" s="308">
        <v>51</v>
      </c>
      <c r="AH42" s="308">
        <v>145</v>
      </c>
      <c r="AI42" s="309">
        <v>3378</v>
      </c>
      <c r="AJ42" s="307" t="s">
        <v>202</v>
      </c>
      <c r="AK42" s="307"/>
      <c r="AL42" s="307"/>
      <c r="AM42" s="307" t="s">
        <v>202</v>
      </c>
      <c r="AN42" s="308">
        <v>103453.489202792</v>
      </c>
      <c r="AO42" s="308">
        <v>31839.606084479499</v>
      </c>
      <c r="AP42" s="308">
        <v>105959.329576132</v>
      </c>
      <c r="AQ42" s="308">
        <v>52721.480974810402</v>
      </c>
      <c r="AR42" s="308">
        <v>71042.3548524449</v>
      </c>
      <c r="AS42" s="308">
        <v>31246.624893792599</v>
      </c>
      <c r="AT42" s="308">
        <v>4230266.4860688001</v>
      </c>
      <c r="AU42" s="308">
        <v>480737.03432450199</v>
      </c>
      <c r="AV42" s="308">
        <v>36028.387126547699</v>
      </c>
      <c r="AW42" s="308">
        <v>30979.338133686801</v>
      </c>
      <c r="AX42" s="308">
        <v>27273.528781867299</v>
      </c>
      <c r="AY42" s="308">
        <v>32245.612296895601</v>
      </c>
      <c r="AZ42" s="308">
        <v>583855.90285008796</v>
      </c>
      <c r="BA42" s="308">
        <v>125429.62152384099</v>
      </c>
      <c r="BB42" s="308">
        <v>151908.53411832699</v>
      </c>
      <c r="BC42" s="308">
        <v>80357.157760717804</v>
      </c>
      <c r="BD42" s="308">
        <v>4871512.9393730098</v>
      </c>
      <c r="BE42" s="308">
        <v>1267958.5415670199</v>
      </c>
      <c r="BF42" s="308">
        <v>16818.590618293601</v>
      </c>
      <c r="BG42" s="308">
        <v>923168.398256263</v>
      </c>
      <c r="BH42" s="308">
        <v>497335.42578498699</v>
      </c>
      <c r="BI42" s="308">
        <v>152918.029680993</v>
      </c>
      <c r="BJ42" s="308">
        <v>354252.57734085497</v>
      </c>
      <c r="BK42" s="308">
        <v>42494.0958794701</v>
      </c>
      <c r="BL42" s="308">
        <v>877791.73771530902</v>
      </c>
      <c r="BM42" s="308">
        <v>261899.438737174</v>
      </c>
      <c r="BN42" s="308">
        <v>29381.957398081398</v>
      </c>
      <c r="BO42" s="308">
        <v>295113.790180963</v>
      </c>
      <c r="BP42" s="308">
        <v>525197.58332418394</v>
      </c>
      <c r="BQ42" s="308">
        <v>2213252.5900253998</v>
      </c>
      <c r="BR42" s="308">
        <v>149996.6097</v>
      </c>
      <c r="BS42" s="308">
        <v>588082.75</v>
      </c>
      <c r="BT42" s="309">
        <v>19242519.544151731</v>
      </c>
      <c r="BU42" s="307" t="s">
        <v>202</v>
      </c>
    </row>
    <row r="43" spans="2:73" ht="13.75" customHeight="1" x14ac:dyDescent="0.35">
      <c r="B43" s="312" t="s">
        <v>203</v>
      </c>
      <c r="C43" s="313">
        <v>31</v>
      </c>
      <c r="D43" s="313">
        <v>4302</v>
      </c>
      <c r="E43" s="313">
        <v>565</v>
      </c>
      <c r="F43" s="313">
        <v>481</v>
      </c>
      <c r="G43" s="313">
        <v>822</v>
      </c>
      <c r="H43" s="313">
        <v>376</v>
      </c>
      <c r="I43" s="313">
        <v>294</v>
      </c>
      <c r="J43" s="313">
        <v>121</v>
      </c>
      <c r="K43" s="313">
        <v>126</v>
      </c>
      <c r="L43" s="313">
        <v>567</v>
      </c>
      <c r="M43" s="313">
        <v>1024</v>
      </c>
      <c r="N43" s="313">
        <v>118</v>
      </c>
      <c r="O43" s="313">
        <v>499</v>
      </c>
      <c r="P43" s="313">
        <v>1835</v>
      </c>
      <c r="Q43" s="313">
        <v>4904</v>
      </c>
      <c r="R43" s="313">
        <v>1272</v>
      </c>
      <c r="S43" s="313">
        <v>2200</v>
      </c>
      <c r="T43" s="313">
        <v>1782</v>
      </c>
      <c r="U43" s="313">
        <v>663</v>
      </c>
      <c r="V43" s="313">
        <v>493</v>
      </c>
      <c r="W43" s="313">
        <v>1137</v>
      </c>
      <c r="X43" s="313">
        <v>3212</v>
      </c>
      <c r="Y43" s="313">
        <v>196</v>
      </c>
      <c r="Z43" s="313">
        <v>2365</v>
      </c>
      <c r="AA43" s="313">
        <v>790</v>
      </c>
      <c r="AB43" s="313">
        <v>4584</v>
      </c>
      <c r="AC43" s="313">
        <v>1112</v>
      </c>
      <c r="AD43" s="313">
        <v>2331</v>
      </c>
      <c r="AE43" s="313">
        <v>911</v>
      </c>
      <c r="AF43" s="313">
        <v>8472</v>
      </c>
      <c r="AG43" s="313">
        <v>744</v>
      </c>
      <c r="AH43" s="313">
        <v>1011</v>
      </c>
      <c r="AI43" s="314">
        <v>49340</v>
      </c>
      <c r="AJ43" s="312" t="s">
        <v>203</v>
      </c>
      <c r="AK43" s="307"/>
      <c r="AL43" s="307"/>
      <c r="AM43" s="312" t="s">
        <v>203</v>
      </c>
      <c r="AN43" s="834">
        <v>226487.01046407601</v>
      </c>
      <c r="AO43" s="313">
        <v>28718947.2352557</v>
      </c>
      <c r="AP43" s="313">
        <v>3919504.1369936499</v>
      </c>
      <c r="AQ43" s="313">
        <v>2785220.4661357398</v>
      </c>
      <c r="AR43" s="313">
        <v>5834931.8677116297</v>
      </c>
      <c r="AS43" s="313">
        <v>3634947.7461877102</v>
      </c>
      <c r="AT43" s="313">
        <v>2312145.1275372501</v>
      </c>
      <c r="AU43" s="313">
        <v>685174.53653475898</v>
      </c>
      <c r="AV43" s="313">
        <v>636459.63672653504</v>
      </c>
      <c r="AW43" s="313">
        <v>3527636.0413144599</v>
      </c>
      <c r="AX43" s="313">
        <v>5885638.2975166896</v>
      </c>
      <c r="AY43" s="313">
        <v>547999.48523702798</v>
      </c>
      <c r="AZ43" s="313">
        <v>3079428.6640375601</v>
      </c>
      <c r="BA43" s="313">
        <v>10861708.979100101</v>
      </c>
      <c r="BB43" s="313">
        <v>40318722.861935303</v>
      </c>
      <c r="BC43" s="313">
        <v>6352849.6316323299</v>
      </c>
      <c r="BD43" s="313">
        <v>11394154.421859199</v>
      </c>
      <c r="BE43" s="313">
        <v>9935621.1210708804</v>
      </c>
      <c r="BF43" s="313">
        <v>3914089.69713416</v>
      </c>
      <c r="BG43" s="313">
        <v>2098643.9297760399</v>
      </c>
      <c r="BH43" s="313">
        <v>5402423.7682475597</v>
      </c>
      <c r="BI43" s="313">
        <v>18296795.0320834</v>
      </c>
      <c r="BJ43" s="313">
        <v>807524.74447854504</v>
      </c>
      <c r="BK43" s="313">
        <v>11105280.500238299</v>
      </c>
      <c r="BL43" s="313">
        <v>3252257.1290358002</v>
      </c>
      <c r="BM43" s="313">
        <v>30481629.745610401</v>
      </c>
      <c r="BN43" s="313">
        <v>5540420.7781864898</v>
      </c>
      <c r="BO43" s="313">
        <v>8917515.6634035092</v>
      </c>
      <c r="BP43" s="313">
        <v>5246252.7024465604</v>
      </c>
      <c r="BQ43" s="313">
        <v>70491823.454613104</v>
      </c>
      <c r="BR43" s="313">
        <v>3340862.8201199998</v>
      </c>
      <c r="BS43" s="313">
        <v>13480924.76</v>
      </c>
      <c r="BT43" s="314">
        <v>323034021.99262446</v>
      </c>
      <c r="BU43" s="312" t="s">
        <v>203</v>
      </c>
    </row>
    <row r="44" spans="2:73" ht="13.75" customHeight="1" x14ac:dyDescent="0.35">
      <c r="B44" s="307" t="s">
        <v>204</v>
      </c>
      <c r="C44" s="308">
        <v>93</v>
      </c>
      <c r="D44" s="308">
        <v>214</v>
      </c>
      <c r="E44" s="308">
        <v>350</v>
      </c>
      <c r="F44" s="308">
        <v>909</v>
      </c>
      <c r="G44" s="308">
        <v>1088</v>
      </c>
      <c r="H44" s="308">
        <v>66</v>
      </c>
      <c r="I44" s="308">
        <v>131</v>
      </c>
      <c r="J44" s="308">
        <v>1817</v>
      </c>
      <c r="K44" s="308">
        <v>185</v>
      </c>
      <c r="L44" s="308">
        <v>1236</v>
      </c>
      <c r="M44" s="308">
        <v>3259</v>
      </c>
      <c r="N44" s="308">
        <v>38</v>
      </c>
      <c r="O44" s="308">
        <v>951</v>
      </c>
      <c r="P44" s="308">
        <v>1488</v>
      </c>
      <c r="Q44" s="308">
        <v>264</v>
      </c>
      <c r="R44" s="308">
        <v>533</v>
      </c>
      <c r="S44" s="308">
        <v>2487</v>
      </c>
      <c r="T44" s="308">
        <v>1274</v>
      </c>
      <c r="U44" s="308">
        <v>2882</v>
      </c>
      <c r="V44" s="308">
        <v>127</v>
      </c>
      <c r="W44" s="308">
        <v>641</v>
      </c>
      <c r="X44" s="308">
        <v>933</v>
      </c>
      <c r="Y44" s="308">
        <v>8665</v>
      </c>
      <c r="Z44" s="308">
        <v>1823</v>
      </c>
      <c r="AA44" s="308">
        <v>5448</v>
      </c>
      <c r="AB44" s="308">
        <v>1315</v>
      </c>
      <c r="AC44" s="308">
        <v>2097</v>
      </c>
      <c r="AD44" s="308">
        <v>957</v>
      </c>
      <c r="AE44" s="308">
        <v>167</v>
      </c>
      <c r="AF44" s="308">
        <v>47</v>
      </c>
      <c r="AG44" s="308">
        <v>2975</v>
      </c>
      <c r="AH44" s="308">
        <v>1204</v>
      </c>
      <c r="AI44" s="309">
        <v>45664</v>
      </c>
      <c r="AJ44" s="307" t="s">
        <v>204</v>
      </c>
      <c r="AK44" s="307"/>
      <c r="AL44" s="307"/>
      <c r="AM44" s="307" t="s">
        <v>204</v>
      </c>
      <c r="AN44" s="308">
        <v>485790.39582222101</v>
      </c>
      <c r="AO44" s="308">
        <v>1873676.19584996</v>
      </c>
      <c r="AP44" s="308">
        <v>2621100.7504539401</v>
      </c>
      <c r="AQ44" s="308">
        <v>8847797.0439011306</v>
      </c>
      <c r="AR44" s="308">
        <v>43108685.651075497</v>
      </c>
      <c r="AS44" s="308">
        <v>347936.85243828298</v>
      </c>
      <c r="AT44" s="308">
        <v>878265.302710869</v>
      </c>
      <c r="AU44" s="308">
        <v>13263276.147873599</v>
      </c>
      <c r="AV44" s="308">
        <v>1134190.0998512099</v>
      </c>
      <c r="AW44" s="308">
        <v>11239359.206508599</v>
      </c>
      <c r="AX44" s="308">
        <v>30141939.9597</v>
      </c>
      <c r="AY44" s="308">
        <v>565423.83336873003</v>
      </c>
      <c r="AZ44" s="308">
        <v>10404991.0430671</v>
      </c>
      <c r="BA44" s="308">
        <v>13413449.9775324</v>
      </c>
      <c r="BB44" s="308">
        <v>3025453.9522824702</v>
      </c>
      <c r="BC44" s="308">
        <v>15995003.801167401</v>
      </c>
      <c r="BD44" s="308">
        <v>52880360.9816029</v>
      </c>
      <c r="BE44" s="308">
        <v>12408085.6463328</v>
      </c>
      <c r="BF44" s="308">
        <v>24228574.356160499</v>
      </c>
      <c r="BG44" s="308">
        <v>573738.96276468202</v>
      </c>
      <c r="BH44" s="308">
        <v>4170050.5131141199</v>
      </c>
      <c r="BI44" s="308">
        <v>4936330.8527935501</v>
      </c>
      <c r="BJ44" s="308">
        <v>72541891.3977786</v>
      </c>
      <c r="BK44" s="308">
        <v>9538268.4466808792</v>
      </c>
      <c r="BL44" s="308">
        <v>53161715.308870301</v>
      </c>
      <c r="BM44" s="308">
        <v>5920485.7133984901</v>
      </c>
      <c r="BN44" s="308">
        <v>17914596.4441218</v>
      </c>
      <c r="BO44" s="308">
        <v>9401225.3031252995</v>
      </c>
      <c r="BP44" s="308">
        <v>1584514.9608916</v>
      </c>
      <c r="BQ44" s="308">
        <v>614281.31894220004</v>
      </c>
      <c r="BR44" s="308">
        <v>25276424.23299</v>
      </c>
      <c r="BS44" s="308">
        <v>8710455.1699999999</v>
      </c>
      <c r="BT44" s="309">
        <v>461207339.8231712</v>
      </c>
      <c r="BU44" s="307" t="s">
        <v>204</v>
      </c>
    </row>
    <row r="45" spans="2:73" ht="13.75" customHeight="1" x14ac:dyDescent="0.35">
      <c r="B45" s="312" t="s">
        <v>205</v>
      </c>
      <c r="C45" s="313">
        <v>25</v>
      </c>
      <c r="D45" s="313">
        <v>54</v>
      </c>
      <c r="E45" s="313">
        <v>28</v>
      </c>
      <c r="F45" s="313">
        <v>725</v>
      </c>
      <c r="G45" s="313">
        <v>52</v>
      </c>
      <c r="H45" s="313">
        <v>94</v>
      </c>
      <c r="I45" s="313">
        <v>2085</v>
      </c>
      <c r="J45" s="313">
        <v>449</v>
      </c>
      <c r="K45" s="313">
        <v>45</v>
      </c>
      <c r="L45" s="313">
        <v>497</v>
      </c>
      <c r="M45" s="313">
        <v>144</v>
      </c>
      <c r="N45" s="313">
        <v>88</v>
      </c>
      <c r="O45" s="313">
        <v>126</v>
      </c>
      <c r="P45" s="313">
        <v>546</v>
      </c>
      <c r="Q45" s="313">
        <v>242</v>
      </c>
      <c r="R45" s="313">
        <v>1664</v>
      </c>
      <c r="S45" s="313">
        <v>1704</v>
      </c>
      <c r="T45" s="313">
        <v>517</v>
      </c>
      <c r="U45" s="313">
        <v>7196</v>
      </c>
      <c r="V45" s="313">
        <v>778</v>
      </c>
      <c r="W45" s="313">
        <v>1780</v>
      </c>
      <c r="X45" s="313">
        <v>627</v>
      </c>
      <c r="Y45" s="313">
        <v>8156</v>
      </c>
      <c r="Z45" s="313">
        <v>226</v>
      </c>
      <c r="AA45" s="313">
        <v>1143</v>
      </c>
      <c r="AB45" s="313">
        <v>29274</v>
      </c>
      <c r="AC45" s="313">
        <v>403</v>
      </c>
      <c r="AD45" s="313">
        <v>1170</v>
      </c>
      <c r="AE45" s="313">
        <v>2434</v>
      </c>
      <c r="AF45" s="313">
        <v>2507</v>
      </c>
      <c r="AG45" s="313">
        <v>2870</v>
      </c>
      <c r="AH45" s="313">
        <v>2944</v>
      </c>
      <c r="AI45" s="314">
        <v>70593</v>
      </c>
      <c r="AJ45" s="312" t="s">
        <v>205</v>
      </c>
      <c r="AK45" s="307"/>
      <c r="AL45" s="307"/>
      <c r="AM45" s="312" t="s">
        <v>205</v>
      </c>
      <c r="AN45" s="834">
        <v>67461.822991004199</v>
      </c>
      <c r="AO45" s="313">
        <v>366021.24426834501</v>
      </c>
      <c r="AP45" s="313">
        <v>215108.891144347</v>
      </c>
      <c r="AQ45" s="313">
        <v>7225458.0606615599</v>
      </c>
      <c r="AR45" s="313">
        <v>172569.12633851101</v>
      </c>
      <c r="AS45" s="313">
        <v>252805.49776746801</v>
      </c>
      <c r="AT45" s="313">
        <v>14816269.960282199</v>
      </c>
      <c r="AU45" s="313">
        <v>2680143.4880854199</v>
      </c>
      <c r="AV45" s="313">
        <v>253521.03476464999</v>
      </c>
      <c r="AW45" s="313">
        <v>4386263.6135416003</v>
      </c>
      <c r="AX45" s="313">
        <v>714485.745479292</v>
      </c>
      <c r="AY45" s="313">
        <v>756727.27723082795</v>
      </c>
      <c r="AZ45" s="313">
        <v>738919.68360891996</v>
      </c>
      <c r="BA45" s="313">
        <v>3236826.4962233198</v>
      </c>
      <c r="BB45" s="313">
        <v>1200111.3196729999</v>
      </c>
      <c r="BC45" s="313">
        <v>11660396.694861</v>
      </c>
      <c r="BD45" s="313">
        <v>7793104.0828512702</v>
      </c>
      <c r="BE45" s="313">
        <v>4087195.60039709</v>
      </c>
      <c r="BF45" s="313">
        <v>72904640.636972606</v>
      </c>
      <c r="BG45" s="313">
        <v>2971408.3904872499</v>
      </c>
      <c r="BH45" s="313">
        <v>9253334.7991679702</v>
      </c>
      <c r="BI45" s="313">
        <v>2154203.1973589901</v>
      </c>
      <c r="BJ45" s="313">
        <v>58399785.630312599</v>
      </c>
      <c r="BK45" s="313">
        <v>748174.96158725803</v>
      </c>
      <c r="BL45" s="313">
        <v>5417881.2414786099</v>
      </c>
      <c r="BM45" s="313">
        <v>255355530.46168199</v>
      </c>
      <c r="BN45" s="313">
        <v>1466505.05646431</v>
      </c>
      <c r="BO45" s="313">
        <v>3744189.4359173202</v>
      </c>
      <c r="BP45" s="313">
        <v>10052630.1701733</v>
      </c>
      <c r="BQ45" s="313">
        <v>11093300.4027065</v>
      </c>
      <c r="BR45" s="313">
        <v>12985003.684800001</v>
      </c>
      <c r="BS45" s="313">
        <v>15321610.34</v>
      </c>
      <c r="BT45" s="314">
        <v>522491588.0492785</v>
      </c>
      <c r="BU45" s="312" t="s">
        <v>205</v>
      </c>
    </row>
    <row r="46" spans="2:73" ht="13.75" customHeight="1" x14ac:dyDescent="0.35">
      <c r="B46" s="307" t="s">
        <v>206</v>
      </c>
      <c r="C46" s="308">
        <v>6</v>
      </c>
      <c r="D46" s="308">
        <v>11</v>
      </c>
      <c r="E46" s="308">
        <v>12</v>
      </c>
      <c r="F46" s="308">
        <v>681</v>
      </c>
      <c r="G46" s="308">
        <v>83</v>
      </c>
      <c r="H46" s="308">
        <v>62</v>
      </c>
      <c r="I46" s="308">
        <v>46</v>
      </c>
      <c r="J46" s="308">
        <v>7</v>
      </c>
      <c r="K46" s="308">
        <v>65</v>
      </c>
      <c r="L46" s="308">
        <v>822</v>
      </c>
      <c r="M46" s="308">
        <v>1381</v>
      </c>
      <c r="N46" s="308">
        <v>21</v>
      </c>
      <c r="O46" s="308">
        <v>542</v>
      </c>
      <c r="P46" s="308">
        <v>609</v>
      </c>
      <c r="Q46" s="308">
        <v>140</v>
      </c>
      <c r="R46" s="308">
        <v>533</v>
      </c>
      <c r="S46" s="308">
        <v>708</v>
      </c>
      <c r="T46" s="308">
        <v>122</v>
      </c>
      <c r="U46" s="308">
        <v>143</v>
      </c>
      <c r="V46" s="308">
        <v>2129</v>
      </c>
      <c r="W46" s="308">
        <v>779</v>
      </c>
      <c r="X46" s="308">
        <v>1189</v>
      </c>
      <c r="Y46" s="308">
        <v>40</v>
      </c>
      <c r="Z46" s="308">
        <v>163</v>
      </c>
      <c r="AA46" s="308">
        <v>478</v>
      </c>
      <c r="AB46" s="308">
        <v>2294</v>
      </c>
      <c r="AC46" s="308">
        <v>234</v>
      </c>
      <c r="AD46" s="308">
        <v>5916</v>
      </c>
      <c r="AE46" s="308">
        <v>68</v>
      </c>
      <c r="AF46" s="308">
        <v>702</v>
      </c>
      <c r="AG46" s="308">
        <v>207</v>
      </c>
      <c r="AH46" s="308">
        <v>59</v>
      </c>
      <c r="AI46" s="309">
        <v>20252</v>
      </c>
      <c r="AJ46" s="307" t="s">
        <v>206</v>
      </c>
      <c r="AK46" s="307"/>
      <c r="AL46" s="307"/>
      <c r="AM46" s="307" t="s">
        <v>206</v>
      </c>
      <c r="AN46" s="308">
        <v>19007.3939615335</v>
      </c>
      <c r="AO46" s="308">
        <v>38843.151996982298</v>
      </c>
      <c r="AP46" s="308">
        <v>879514.63721280603</v>
      </c>
      <c r="AQ46" s="308">
        <v>7092446.57151898</v>
      </c>
      <c r="AR46" s="308">
        <v>501940.19370245398</v>
      </c>
      <c r="AS46" s="308">
        <v>2546969.3339794301</v>
      </c>
      <c r="AT46" s="308">
        <v>255291.570603595</v>
      </c>
      <c r="AU46" s="308">
        <v>31212.478559441599</v>
      </c>
      <c r="AV46" s="308">
        <v>306605.95331551001</v>
      </c>
      <c r="AW46" s="308">
        <v>11168101.145262601</v>
      </c>
      <c r="AX46" s="308">
        <v>17134751.539680101</v>
      </c>
      <c r="AY46" s="308">
        <v>127040.96548497899</v>
      </c>
      <c r="AZ46" s="308">
        <v>3956846.5702347099</v>
      </c>
      <c r="BA46" s="308">
        <v>7730924.5733036697</v>
      </c>
      <c r="BB46" s="308">
        <v>787378.89569395001</v>
      </c>
      <c r="BC46" s="308">
        <v>5480406.9320163904</v>
      </c>
      <c r="BD46" s="308">
        <v>4461184.4871825399</v>
      </c>
      <c r="BE46" s="308">
        <v>1624178.8334725499</v>
      </c>
      <c r="BF46" s="308">
        <v>1199048.1378523801</v>
      </c>
      <c r="BG46" s="308">
        <v>29158455.0881152</v>
      </c>
      <c r="BH46" s="308">
        <v>6961127.8023215104</v>
      </c>
      <c r="BI46" s="308">
        <v>10229304.416238301</v>
      </c>
      <c r="BJ46" s="308">
        <v>103537.553608667</v>
      </c>
      <c r="BK46" s="308">
        <v>1092758.29290916</v>
      </c>
      <c r="BL46" s="308">
        <v>2307036.4630352398</v>
      </c>
      <c r="BM46" s="308">
        <v>34066959.765996702</v>
      </c>
      <c r="BN46" s="308">
        <v>848346.21828632895</v>
      </c>
      <c r="BO46" s="308">
        <v>79671463.043340504</v>
      </c>
      <c r="BP46" s="308">
        <v>199356.182573653</v>
      </c>
      <c r="BQ46" s="308">
        <v>3826594.5227378402</v>
      </c>
      <c r="BR46" s="308">
        <v>1240320.03963</v>
      </c>
      <c r="BS46" s="308">
        <v>269275.3</v>
      </c>
      <c r="BT46" s="309">
        <v>235316228.0538277</v>
      </c>
      <c r="BU46" s="307" t="s">
        <v>206</v>
      </c>
    </row>
    <row r="47" spans="2:73" ht="13.75" customHeight="1" x14ac:dyDescent="0.35">
      <c r="B47" s="312" t="s">
        <v>207</v>
      </c>
      <c r="C47" s="313">
        <v>0</v>
      </c>
      <c r="D47" s="313">
        <v>24</v>
      </c>
      <c r="E47" s="313">
        <v>20</v>
      </c>
      <c r="F47" s="313">
        <v>6</v>
      </c>
      <c r="G47" s="313">
        <v>2</v>
      </c>
      <c r="H47" s="313">
        <v>20</v>
      </c>
      <c r="I47" s="313">
        <v>195</v>
      </c>
      <c r="J47" s="313">
        <v>448</v>
      </c>
      <c r="K47" s="313">
        <v>101</v>
      </c>
      <c r="L47" s="313">
        <v>11</v>
      </c>
      <c r="M47" s="313">
        <v>41</v>
      </c>
      <c r="N47" s="313">
        <v>19</v>
      </c>
      <c r="O47" s="313">
        <v>20</v>
      </c>
      <c r="P47" s="313">
        <v>4</v>
      </c>
      <c r="Q47" s="313">
        <v>4</v>
      </c>
      <c r="R47" s="313">
        <v>22</v>
      </c>
      <c r="S47" s="313">
        <v>28</v>
      </c>
      <c r="T47" s="313">
        <v>52</v>
      </c>
      <c r="U47" s="313">
        <v>3</v>
      </c>
      <c r="V47" s="313">
        <v>84</v>
      </c>
      <c r="W47" s="313">
        <v>35</v>
      </c>
      <c r="X47" s="313">
        <v>7</v>
      </c>
      <c r="Y47" s="313">
        <v>110</v>
      </c>
      <c r="Z47" s="313">
        <v>122</v>
      </c>
      <c r="AA47" s="313">
        <v>165</v>
      </c>
      <c r="AB47" s="313">
        <v>235</v>
      </c>
      <c r="AC47" s="313">
        <v>37</v>
      </c>
      <c r="AD47" s="313">
        <v>126</v>
      </c>
      <c r="AE47" s="313">
        <v>55</v>
      </c>
      <c r="AF47" s="313">
        <v>346</v>
      </c>
      <c r="AG47" s="313">
        <v>11</v>
      </c>
      <c r="AH47" s="313">
        <v>8</v>
      </c>
      <c r="AI47" s="314">
        <v>2361</v>
      </c>
      <c r="AJ47" s="312" t="s">
        <v>207</v>
      </c>
      <c r="AK47" s="307"/>
      <c r="AL47" s="307"/>
      <c r="AM47" s="312" t="s">
        <v>207</v>
      </c>
      <c r="AN47" s="834">
        <v>0</v>
      </c>
      <c r="AO47" s="313">
        <v>454992.491893648</v>
      </c>
      <c r="AP47" s="313">
        <v>74387.936588294193</v>
      </c>
      <c r="AQ47" s="313">
        <v>97695.154960521701</v>
      </c>
      <c r="AR47" s="313">
        <v>40754.965546993102</v>
      </c>
      <c r="AS47" s="313">
        <v>570097.67865368305</v>
      </c>
      <c r="AT47" s="313">
        <v>3178709.7297525001</v>
      </c>
      <c r="AU47" s="313">
        <v>5412484.3501437604</v>
      </c>
      <c r="AV47" s="313">
        <v>681828.09157822095</v>
      </c>
      <c r="AW47" s="313">
        <v>33338.746449329599</v>
      </c>
      <c r="AX47" s="313">
        <v>267651.00865228701</v>
      </c>
      <c r="AY47" s="313">
        <v>350457.233869227</v>
      </c>
      <c r="AZ47" s="313">
        <v>293312.67993486201</v>
      </c>
      <c r="BA47" s="313">
        <v>6190.7805895592601</v>
      </c>
      <c r="BB47" s="313">
        <v>13268.1339565621</v>
      </c>
      <c r="BC47" s="313">
        <v>95958.694808819899</v>
      </c>
      <c r="BD47" s="313">
        <v>155694.037833543</v>
      </c>
      <c r="BE47" s="313">
        <v>242856.64748801701</v>
      </c>
      <c r="BF47" s="313">
        <v>4450.1395731123703</v>
      </c>
      <c r="BG47" s="313">
        <v>474390.262803372</v>
      </c>
      <c r="BH47" s="313">
        <v>338528.95806452801</v>
      </c>
      <c r="BI47" s="313">
        <v>54340.105784603496</v>
      </c>
      <c r="BJ47" s="313">
        <v>491277.84750442702</v>
      </c>
      <c r="BK47" s="313">
        <v>450255.44210669998</v>
      </c>
      <c r="BL47" s="313">
        <v>722220.58956736303</v>
      </c>
      <c r="BM47" s="313">
        <v>1226589.1783513899</v>
      </c>
      <c r="BN47" s="313">
        <v>127406.162375735</v>
      </c>
      <c r="BO47" s="313">
        <v>625067.87897132302</v>
      </c>
      <c r="BP47" s="313">
        <v>343678.67913130199</v>
      </c>
      <c r="BQ47" s="313">
        <v>2001359.1266037601</v>
      </c>
      <c r="BR47" s="313">
        <v>106257.77106</v>
      </c>
      <c r="BS47" s="313">
        <v>37381.97</v>
      </c>
      <c r="BT47" s="314">
        <v>18972882.474597443</v>
      </c>
      <c r="BU47" s="312" t="s">
        <v>207</v>
      </c>
    </row>
    <row r="48" spans="2:73" ht="13.75" customHeight="1" x14ac:dyDescent="0.35">
      <c r="B48" s="307" t="s">
        <v>209</v>
      </c>
      <c r="C48" s="308">
        <v>1</v>
      </c>
      <c r="D48" s="308">
        <v>12</v>
      </c>
      <c r="E48" s="308">
        <v>44</v>
      </c>
      <c r="F48" s="308">
        <v>936</v>
      </c>
      <c r="G48" s="308">
        <v>6</v>
      </c>
      <c r="H48" s="308">
        <v>19</v>
      </c>
      <c r="I48" s="308">
        <v>23</v>
      </c>
      <c r="J48" s="308">
        <v>160</v>
      </c>
      <c r="K48" s="308">
        <v>7</v>
      </c>
      <c r="L48" s="308">
        <v>11</v>
      </c>
      <c r="M48" s="308">
        <v>72</v>
      </c>
      <c r="N48" s="308">
        <v>8</v>
      </c>
      <c r="O48" s="308">
        <v>16</v>
      </c>
      <c r="P48" s="308">
        <v>35</v>
      </c>
      <c r="Q48" s="308">
        <v>19</v>
      </c>
      <c r="R48" s="308">
        <v>1</v>
      </c>
      <c r="S48" s="308">
        <v>44</v>
      </c>
      <c r="T48" s="308">
        <v>146</v>
      </c>
      <c r="U48" s="308">
        <v>104</v>
      </c>
      <c r="V48" s="308">
        <v>50</v>
      </c>
      <c r="W48" s="308">
        <v>38</v>
      </c>
      <c r="X48" s="308">
        <v>22</v>
      </c>
      <c r="Y48" s="308">
        <v>26</v>
      </c>
      <c r="Z48" s="308">
        <v>3</v>
      </c>
      <c r="AA48" s="308">
        <v>101</v>
      </c>
      <c r="AB48" s="308">
        <v>459</v>
      </c>
      <c r="AC48" s="308">
        <v>18</v>
      </c>
      <c r="AD48" s="308">
        <v>12</v>
      </c>
      <c r="AE48" s="308">
        <v>0</v>
      </c>
      <c r="AF48" s="308">
        <v>112</v>
      </c>
      <c r="AG48" s="308">
        <v>40</v>
      </c>
      <c r="AH48" s="308">
        <v>10</v>
      </c>
      <c r="AI48" s="309">
        <v>2555</v>
      </c>
      <c r="AJ48" s="307" t="s">
        <v>209</v>
      </c>
      <c r="AK48" s="307"/>
      <c r="AL48" s="307"/>
      <c r="AM48" s="307" t="s">
        <v>209</v>
      </c>
      <c r="AN48" s="308">
        <v>9366.48223429682</v>
      </c>
      <c r="AO48" s="308">
        <v>380149.808232493</v>
      </c>
      <c r="AP48" s="308">
        <v>223993.114970005</v>
      </c>
      <c r="AQ48" s="308">
        <v>7836135.0647643898</v>
      </c>
      <c r="AR48" s="308">
        <v>8449.1302041694798</v>
      </c>
      <c r="AS48" s="308">
        <v>61437.498964679799</v>
      </c>
      <c r="AT48" s="308">
        <v>139114.733484817</v>
      </c>
      <c r="AU48" s="308">
        <v>1661946.24356708</v>
      </c>
      <c r="AV48" s="308">
        <v>20129.210947965901</v>
      </c>
      <c r="AW48" s="308">
        <v>14257.092448632</v>
      </c>
      <c r="AX48" s="308">
        <v>250788.14524482499</v>
      </c>
      <c r="AY48" s="308">
        <v>23705.8993899173</v>
      </c>
      <c r="AZ48" s="308">
        <v>110574.705597002</v>
      </c>
      <c r="BA48" s="308">
        <v>209501.82449728099</v>
      </c>
      <c r="BB48" s="308">
        <v>46412.321762150299</v>
      </c>
      <c r="BC48" s="308">
        <v>2813.26732867395</v>
      </c>
      <c r="BD48" s="308">
        <v>359314.97262136103</v>
      </c>
      <c r="BE48" s="308">
        <v>711487.93220791896</v>
      </c>
      <c r="BF48" s="308">
        <v>319429.44153274101</v>
      </c>
      <c r="BG48" s="308">
        <v>268227.84497596603</v>
      </c>
      <c r="BH48" s="308">
        <v>183472.75943096299</v>
      </c>
      <c r="BI48" s="308">
        <v>52704.850942440098</v>
      </c>
      <c r="BJ48" s="308">
        <v>174686.73107514399</v>
      </c>
      <c r="BK48" s="308">
        <v>12929.9836644196</v>
      </c>
      <c r="BL48" s="308">
        <v>266202.77060858498</v>
      </c>
      <c r="BM48" s="308">
        <v>3937207.5587913198</v>
      </c>
      <c r="BN48" s="308">
        <v>53191.575144254399</v>
      </c>
      <c r="BO48" s="308">
        <v>23006.748416118498</v>
      </c>
      <c r="BP48" s="308">
        <v>0</v>
      </c>
      <c r="BQ48" s="308">
        <v>341148.84454476001</v>
      </c>
      <c r="BR48" s="308">
        <v>108827.57508</v>
      </c>
      <c r="BS48" s="308">
        <v>33143.230000000003</v>
      </c>
      <c r="BT48" s="309">
        <v>17843757.36267437</v>
      </c>
      <c r="BU48" s="307" t="s">
        <v>209</v>
      </c>
    </row>
    <row r="49" spans="2:74" ht="13.75" customHeight="1" x14ac:dyDescent="0.35">
      <c r="B49" s="312" t="s">
        <v>211</v>
      </c>
      <c r="C49" s="313">
        <v>12</v>
      </c>
      <c r="D49" s="313">
        <v>57</v>
      </c>
      <c r="E49" s="313">
        <v>54</v>
      </c>
      <c r="F49" s="313">
        <v>80</v>
      </c>
      <c r="G49" s="313">
        <v>101</v>
      </c>
      <c r="H49" s="313">
        <v>82</v>
      </c>
      <c r="I49" s="313">
        <v>655</v>
      </c>
      <c r="J49" s="313">
        <v>509</v>
      </c>
      <c r="K49" s="313">
        <v>153</v>
      </c>
      <c r="L49" s="313">
        <v>139</v>
      </c>
      <c r="M49" s="313">
        <v>145</v>
      </c>
      <c r="N49" s="313">
        <v>84</v>
      </c>
      <c r="O49" s="313">
        <v>5075</v>
      </c>
      <c r="P49" s="313">
        <v>33</v>
      </c>
      <c r="Q49" s="313">
        <v>46</v>
      </c>
      <c r="R49" s="313">
        <v>317</v>
      </c>
      <c r="S49" s="313">
        <v>107</v>
      </c>
      <c r="T49" s="313">
        <v>1963</v>
      </c>
      <c r="U49" s="313">
        <v>204</v>
      </c>
      <c r="V49" s="313">
        <v>372</v>
      </c>
      <c r="W49" s="313">
        <v>1131</v>
      </c>
      <c r="X49" s="313">
        <v>91</v>
      </c>
      <c r="Y49" s="313">
        <v>949</v>
      </c>
      <c r="Z49" s="313">
        <v>134</v>
      </c>
      <c r="AA49" s="313">
        <v>140</v>
      </c>
      <c r="AB49" s="313">
        <v>303</v>
      </c>
      <c r="AC49" s="313">
        <v>279</v>
      </c>
      <c r="AD49" s="313">
        <v>219</v>
      </c>
      <c r="AE49" s="313">
        <v>1151</v>
      </c>
      <c r="AF49" s="313">
        <v>876</v>
      </c>
      <c r="AG49" s="313">
        <v>72</v>
      </c>
      <c r="AH49" s="313">
        <v>83</v>
      </c>
      <c r="AI49" s="314">
        <v>15616</v>
      </c>
      <c r="AJ49" s="312" t="s">
        <v>211</v>
      </c>
      <c r="AK49" s="307"/>
      <c r="AL49" s="307"/>
      <c r="AM49" s="312" t="s">
        <v>211</v>
      </c>
      <c r="AN49" s="834">
        <v>48373.015087103799</v>
      </c>
      <c r="AO49" s="313">
        <v>533961.54976162198</v>
      </c>
      <c r="AP49" s="313">
        <v>459810.605506377</v>
      </c>
      <c r="AQ49" s="313">
        <v>598392.55420613405</v>
      </c>
      <c r="AR49" s="313">
        <v>1440815.4427761601</v>
      </c>
      <c r="AS49" s="313">
        <v>1282633.27757661</v>
      </c>
      <c r="AT49" s="313">
        <v>12672555.105755599</v>
      </c>
      <c r="AU49" s="313">
        <v>6298948.6476850798</v>
      </c>
      <c r="AV49" s="313">
        <v>1235976.4959973199</v>
      </c>
      <c r="AW49" s="313">
        <v>920824.62263796001</v>
      </c>
      <c r="AX49" s="313">
        <v>956974.48824817501</v>
      </c>
      <c r="AY49" s="313">
        <v>509932.54500802699</v>
      </c>
      <c r="AZ49" s="313">
        <v>53705899.198934503</v>
      </c>
      <c r="BA49" s="313">
        <v>212344.27896561701</v>
      </c>
      <c r="BB49" s="313">
        <v>190937.032861271</v>
      </c>
      <c r="BC49" s="313">
        <v>1641188.7950413099</v>
      </c>
      <c r="BD49" s="313">
        <v>430999.29901541199</v>
      </c>
      <c r="BE49" s="313">
        <v>15418581.122496599</v>
      </c>
      <c r="BF49" s="313">
        <v>1141548.0910378201</v>
      </c>
      <c r="BG49" s="313">
        <v>2438633.5341700902</v>
      </c>
      <c r="BH49" s="313">
        <v>10229866.0043016</v>
      </c>
      <c r="BI49" s="313">
        <v>577373.27655624296</v>
      </c>
      <c r="BJ49" s="313">
        <v>4900018.1667409297</v>
      </c>
      <c r="BK49" s="313">
        <v>751486.69443065196</v>
      </c>
      <c r="BL49" s="313">
        <v>649170.184878745</v>
      </c>
      <c r="BM49" s="313">
        <v>1425309.7742391301</v>
      </c>
      <c r="BN49" s="313">
        <v>1516749.4920846799</v>
      </c>
      <c r="BO49" s="313">
        <v>696493.59495007002</v>
      </c>
      <c r="BP49" s="313">
        <v>9864897.3087774999</v>
      </c>
      <c r="BQ49" s="313">
        <v>6772753.5003844798</v>
      </c>
      <c r="BR49" s="313">
        <v>1037311.94301</v>
      </c>
      <c r="BS49" s="313">
        <v>374324.08</v>
      </c>
      <c r="BT49" s="314">
        <v>140935083.72312284</v>
      </c>
      <c r="BU49" s="312" t="s">
        <v>211</v>
      </c>
    </row>
    <row r="50" spans="2:74" ht="13.75" customHeight="1" x14ac:dyDescent="0.35">
      <c r="B50" s="307" t="s">
        <v>212</v>
      </c>
      <c r="C50" s="308">
        <v>0</v>
      </c>
      <c r="D50" s="308">
        <v>29</v>
      </c>
      <c r="E50" s="308">
        <v>35</v>
      </c>
      <c r="F50" s="308">
        <v>124</v>
      </c>
      <c r="G50" s="308">
        <v>22</v>
      </c>
      <c r="H50" s="308">
        <v>2</v>
      </c>
      <c r="I50" s="308">
        <v>74</v>
      </c>
      <c r="J50" s="308">
        <v>57</v>
      </c>
      <c r="K50" s="308">
        <v>3</v>
      </c>
      <c r="L50" s="308">
        <v>4</v>
      </c>
      <c r="M50" s="308">
        <v>23</v>
      </c>
      <c r="N50" s="308">
        <v>1</v>
      </c>
      <c r="O50" s="308">
        <v>215</v>
      </c>
      <c r="P50" s="308">
        <v>50</v>
      </c>
      <c r="Q50" s="308">
        <v>263</v>
      </c>
      <c r="R50" s="308">
        <v>185</v>
      </c>
      <c r="S50" s="308">
        <v>39</v>
      </c>
      <c r="T50" s="308">
        <v>79</v>
      </c>
      <c r="U50" s="308">
        <v>36</v>
      </c>
      <c r="V50" s="308">
        <v>77</v>
      </c>
      <c r="W50" s="308">
        <v>65</v>
      </c>
      <c r="X50" s="308">
        <v>32</v>
      </c>
      <c r="Y50" s="308">
        <v>28</v>
      </c>
      <c r="Z50" s="308">
        <v>17</v>
      </c>
      <c r="AA50" s="308">
        <v>255</v>
      </c>
      <c r="AB50" s="308">
        <v>70</v>
      </c>
      <c r="AC50" s="308">
        <v>81</v>
      </c>
      <c r="AD50" s="308">
        <v>72</v>
      </c>
      <c r="AE50" s="308">
        <v>59</v>
      </c>
      <c r="AF50" s="308">
        <v>180</v>
      </c>
      <c r="AG50" s="308">
        <v>71</v>
      </c>
      <c r="AH50" s="308">
        <v>7</v>
      </c>
      <c r="AI50" s="309">
        <v>2255</v>
      </c>
      <c r="AJ50" s="307" t="s">
        <v>212</v>
      </c>
      <c r="AK50" s="307"/>
      <c r="AL50" s="307"/>
      <c r="AM50" s="307" t="s">
        <v>212</v>
      </c>
      <c r="AN50" s="308">
        <v>0</v>
      </c>
      <c r="AO50" s="308">
        <v>1026551.5281934401</v>
      </c>
      <c r="AP50" s="308">
        <v>1071988.3180724799</v>
      </c>
      <c r="AQ50" s="308">
        <v>1030341.62627772</v>
      </c>
      <c r="AR50" s="308">
        <v>59109.902675568701</v>
      </c>
      <c r="AS50" s="308">
        <v>1254.3654301392801</v>
      </c>
      <c r="AT50" s="308">
        <v>939562.04207128903</v>
      </c>
      <c r="AU50" s="308">
        <v>205617.30644679</v>
      </c>
      <c r="AV50" s="308">
        <v>3912.22221253416</v>
      </c>
      <c r="AW50" s="308">
        <v>5892.7160404399901</v>
      </c>
      <c r="AX50" s="308">
        <v>86850.902271288505</v>
      </c>
      <c r="AY50" s="308">
        <v>2331.21680219153</v>
      </c>
      <c r="AZ50" s="308">
        <v>1933536.48394782</v>
      </c>
      <c r="BA50" s="308">
        <v>203982.28257891399</v>
      </c>
      <c r="BB50" s="308">
        <v>1356323.1593897401</v>
      </c>
      <c r="BC50" s="308">
        <v>849873.57769845205</v>
      </c>
      <c r="BD50" s="308">
        <v>224141.36032842199</v>
      </c>
      <c r="BE50" s="308">
        <v>458935.731292771</v>
      </c>
      <c r="BF50" s="308">
        <v>107934.898427767</v>
      </c>
      <c r="BG50" s="308">
        <v>267105.81391307502</v>
      </c>
      <c r="BH50" s="308">
        <v>252628.97269471799</v>
      </c>
      <c r="BI50" s="308">
        <v>117072.80118217399</v>
      </c>
      <c r="BJ50" s="308">
        <v>74306.578071506301</v>
      </c>
      <c r="BK50" s="308">
        <v>22231.3490817159</v>
      </c>
      <c r="BL50" s="308">
        <v>1172189.3765189301</v>
      </c>
      <c r="BM50" s="308">
        <v>1678378.1642833799</v>
      </c>
      <c r="BN50" s="308">
        <v>476083.53172226402</v>
      </c>
      <c r="BO50" s="308">
        <v>225290.66465125099</v>
      </c>
      <c r="BP50" s="308">
        <v>325838.99051531102</v>
      </c>
      <c r="BQ50" s="308">
        <v>1060274.0997424801</v>
      </c>
      <c r="BR50" s="308">
        <v>621607.74563999998</v>
      </c>
      <c r="BS50" s="308">
        <v>26612.59</v>
      </c>
      <c r="BT50" s="309">
        <v>15887760.318174573</v>
      </c>
      <c r="BU50" s="307" t="s">
        <v>212</v>
      </c>
    </row>
    <row r="51" spans="2:74" ht="13.75" customHeight="1" x14ac:dyDescent="0.35">
      <c r="B51" s="312" t="s">
        <v>213</v>
      </c>
      <c r="C51" s="313">
        <v>2</v>
      </c>
      <c r="D51" s="313">
        <v>9</v>
      </c>
      <c r="E51" s="313">
        <v>24</v>
      </c>
      <c r="F51" s="313">
        <v>21</v>
      </c>
      <c r="G51" s="313">
        <v>7</v>
      </c>
      <c r="H51" s="313">
        <v>152</v>
      </c>
      <c r="I51" s="313">
        <v>114</v>
      </c>
      <c r="J51" s="313">
        <v>42</v>
      </c>
      <c r="K51" s="313">
        <v>2134</v>
      </c>
      <c r="L51" s="313">
        <v>35</v>
      </c>
      <c r="M51" s="313">
        <v>32</v>
      </c>
      <c r="N51" s="313">
        <v>90</v>
      </c>
      <c r="O51" s="313">
        <v>165</v>
      </c>
      <c r="P51" s="313">
        <v>87</v>
      </c>
      <c r="Q51" s="313">
        <v>12</v>
      </c>
      <c r="R51" s="313">
        <v>243</v>
      </c>
      <c r="S51" s="313">
        <v>2455</v>
      </c>
      <c r="T51" s="313">
        <v>70</v>
      </c>
      <c r="U51" s="313">
        <v>113</v>
      </c>
      <c r="V51" s="313">
        <v>517</v>
      </c>
      <c r="W51" s="313">
        <v>1474</v>
      </c>
      <c r="X51" s="313">
        <v>36</v>
      </c>
      <c r="Y51" s="313">
        <v>113</v>
      </c>
      <c r="Z51" s="313">
        <v>16</v>
      </c>
      <c r="AA51" s="313">
        <v>120</v>
      </c>
      <c r="AB51" s="313">
        <v>10</v>
      </c>
      <c r="AC51" s="313">
        <v>4</v>
      </c>
      <c r="AD51" s="313">
        <v>12</v>
      </c>
      <c r="AE51" s="313">
        <v>94</v>
      </c>
      <c r="AF51" s="313">
        <v>7</v>
      </c>
      <c r="AG51" s="313">
        <v>31</v>
      </c>
      <c r="AH51" s="313">
        <v>18</v>
      </c>
      <c r="AI51" s="314">
        <v>8259</v>
      </c>
      <c r="AJ51" s="312" t="s">
        <v>213</v>
      </c>
      <c r="AK51" s="307"/>
      <c r="AL51" s="307"/>
      <c r="AM51" s="312" t="s">
        <v>213</v>
      </c>
      <c r="AN51" s="834">
        <v>8715.0020491828891</v>
      </c>
      <c r="AO51" s="313">
        <v>19623.066140772</v>
      </c>
      <c r="AP51" s="313">
        <v>289404.30841965799</v>
      </c>
      <c r="AQ51" s="313">
        <v>269550.30493403302</v>
      </c>
      <c r="AR51" s="313">
        <v>32384.854568239301</v>
      </c>
      <c r="AS51" s="313">
        <v>11882376.066479901</v>
      </c>
      <c r="AT51" s="313">
        <v>1978002.28103438</v>
      </c>
      <c r="AU51" s="313">
        <v>193132.12894760401</v>
      </c>
      <c r="AV51" s="313">
        <v>54634865.6899027</v>
      </c>
      <c r="AW51" s="313">
        <v>836191.30633890699</v>
      </c>
      <c r="AX51" s="313">
        <v>160640.61936800901</v>
      </c>
      <c r="AY51" s="313">
        <v>2164592.3758999901</v>
      </c>
      <c r="AZ51" s="313">
        <v>1971225.52784983</v>
      </c>
      <c r="BA51" s="313">
        <v>718123.71038018796</v>
      </c>
      <c r="BB51" s="313">
        <v>85277.611521675906</v>
      </c>
      <c r="BC51" s="313">
        <v>2446423.4431979</v>
      </c>
      <c r="BD51" s="313">
        <v>21065084.230765</v>
      </c>
      <c r="BE51" s="313">
        <v>538623.346868605</v>
      </c>
      <c r="BF51" s="313">
        <v>577116.52644196001</v>
      </c>
      <c r="BG51" s="313">
        <v>3720480.6035146299</v>
      </c>
      <c r="BH51" s="313">
        <v>9836185.3353033997</v>
      </c>
      <c r="BI51" s="313">
        <v>847151.49113863299</v>
      </c>
      <c r="BJ51" s="313">
        <v>595735.48234389105</v>
      </c>
      <c r="BK51" s="313">
        <v>69593.878908035796</v>
      </c>
      <c r="BL51" s="313">
        <v>1835525.32829546</v>
      </c>
      <c r="BM51" s="313">
        <v>10791.9702214763</v>
      </c>
      <c r="BN51" s="313">
        <v>76871.4497056088</v>
      </c>
      <c r="BO51" s="313">
        <v>76621.935764299793</v>
      </c>
      <c r="BP51" s="313">
        <v>614322.62874336098</v>
      </c>
      <c r="BQ51" s="313">
        <v>149314.81817280001</v>
      </c>
      <c r="BR51" s="313">
        <v>387895.18424999999</v>
      </c>
      <c r="BS51" s="313">
        <v>79221.279999999999</v>
      </c>
      <c r="BT51" s="314">
        <v>118171063.78747012</v>
      </c>
      <c r="BU51" s="312" t="s">
        <v>213</v>
      </c>
    </row>
    <row r="52" spans="2:74" ht="13.75" customHeight="1" x14ac:dyDescent="0.35">
      <c r="B52" s="307" t="s">
        <v>215</v>
      </c>
      <c r="C52" s="308">
        <v>0</v>
      </c>
      <c r="D52" s="308">
        <v>14</v>
      </c>
      <c r="E52" s="308">
        <v>19</v>
      </c>
      <c r="F52" s="308">
        <v>37</v>
      </c>
      <c r="G52" s="308">
        <v>2</v>
      </c>
      <c r="H52" s="308">
        <v>3</v>
      </c>
      <c r="I52" s="308">
        <v>2</v>
      </c>
      <c r="J52" s="308">
        <v>3</v>
      </c>
      <c r="K52" s="308">
        <v>2</v>
      </c>
      <c r="L52" s="308">
        <v>24</v>
      </c>
      <c r="M52" s="308">
        <v>15</v>
      </c>
      <c r="N52" s="308">
        <v>6</v>
      </c>
      <c r="O52" s="308">
        <v>54</v>
      </c>
      <c r="P52" s="308">
        <v>22</v>
      </c>
      <c r="Q52" s="308">
        <v>36</v>
      </c>
      <c r="R52" s="308">
        <v>3</v>
      </c>
      <c r="S52" s="308">
        <v>32</v>
      </c>
      <c r="T52" s="308">
        <v>19</v>
      </c>
      <c r="U52" s="308">
        <v>4</v>
      </c>
      <c r="V52" s="308">
        <v>67</v>
      </c>
      <c r="W52" s="308">
        <v>59</v>
      </c>
      <c r="X52" s="308">
        <v>15</v>
      </c>
      <c r="Y52" s="308">
        <v>18</v>
      </c>
      <c r="Z52" s="308">
        <v>142</v>
      </c>
      <c r="AA52" s="308">
        <v>128</v>
      </c>
      <c r="AB52" s="308">
        <v>98</v>
      </c>
      <c r="AC52" s="308">
        <v>25</v>
      </c>
      <c r="AD52" s="308">
        <v>16</v>
      </c>
      <c r="AE52" s="308">
        <v>9</v>
      </c>
      <c r="AF52" s="308">
        <v>348</v>
      </c>
      <c r="AG52" s="308">
        <v>158</v>
      </c>
      <c r="AH52" s="308">
        <v>124</v>
      </c>
      <c r="AI52" s="309">
        <v>1504</v>
      </c>
      <c r="AJ52" s="307" t="s">
        <v>215</v>
      </c>
      <c r="AK52" s="307"/>
      <c r="AL52" s="307"/>
      <c r="AM52" s="307" t="s">
        <v>215</v>
      </c>
      <c r="AN52" s="308">
        <v>0</v>
      </c>
      <c r="AO52" s="308">
        <v>99719.652254034096</v>
      </c>
      <c r="AP52" s="308">
        <v>118443.404663785</v>
      </c>
      <c r="AQ52" s="308">
        <v>91121.504242339797</v>
      </c>
      <c r="AR52" s="308">
        <v>2621.6848257891502</v>
      </c>
      <c r="AS52" s="308">
        <v>12146.1122500563</v>
      </c>
      <c r="AT52" s="308">
        <v>11610.4413968142</v>
      </c>
      <c r="AU52" s="308">
        <v>9197.3456336939107</v>
      </c>
      <c r="AV52" s="308">
        <v>4382.9770924054701</v>
      </c>
      <c r="AW52" s="308">
        <v>44842.208221523899</v>
      </c>
      <c r="AX52" s="308">
        <v>13988.996184571201</v>
      </c>
      <c r="AY52" s="308">
        <v>9645.3472818704704</v>
      </c>
      <c r="AZ52" s="308">
        <v>209903.94246632</v>
      </c>
      <c r="BA52" s="308">
        <v>57201.902416928096</v>
      </c>
      <c r="BB52" s="308">
        <v>215531.756251596</v>
      </c>
      <c r="BC52" s="308">
        <v>12568.297206249101</v>
      </c>
      <c r="BD52" s="308">
        <v>82538.095231239495</v>
      </c>
      <c r="BE52" s="308">
        <v>101992.534780494</v>
      </c>
      <c r="BF52" s="308">
        <v>2064.3550502765502</v>
      </c>
      <c r="BG52" s="308">
        <v>347028.72543139901</v>
      </c>
      <c r="BH52" s="308">
        <v>304586.14032939298</v>
      </c>
      <c r="BI52" s="308">
        <v>28193.333542161799</v>
      </c>
      <c r="BJ52" s="308">
        <v>67331.583020050806</v>
      </c>
      <c r="BK52" s="308">
        <v>1177941.92433275</v>
      </c>
      <c r="BL52" s="308">
        <v>543284.46286669699</v>
      </c>
      <c r="BM52" s="308">
        <v>409821.55656456202</v>
      </c>
      <c r="BN52" s="308">
        <v>300979.62253066699</v>
      </c>
      <c r="BO52" s="308">
        <v>49731.9710091956</v>
      </c>
      <c r="BP52" s="308">
        <v>53130.483581488297</v>
      </c>
      <c r="BQ52" s="308">
        <v>1570215.4452221999</v>
      </c>
      <c r="BR52" s="308">
        <v>708523.61979000003</v>
      </c>
      <c r="BS52" s="308">
        <v>847896.36</v>
      </c>
      <c r="BT52" s="309">
        <v>7508185.7856705515</v>
      </c>
      <c r="BU52" s="307" t="s">
        <v>215</v>
      </c>
    </row>
    <row r="53" spans="2:74" ht="13.75" customHeight="1" x14ac:dyDescent="0.35">
      <c r="B53" s="312" t="s">
        <v>216</v>
      </c>
      <c r="C53" s="313">
        <v>206</v>
      </c>
      <c r="D53" s="313">
        <v>172</v>
      </c>
      <c r="E53" s="313">
        <v>1158</v>
      </c>
      <c r="F53" s="313">
        <v>2399</v>
      </c>
      <c r="G53" s="313">
        <v>252</v>
      </c>
      <c r="H53" s="313">
        <v>389</v>
      </c>
      <c r="I53" s="313">
        <v>133</v>
      </c>
      <c r="J53" s="313">
        <v>448</v>
      </c>
      <c r="K53" s="313">
        <v>568</v>
      </c>
      <c r="L53" s="313">
        <v>479</v>
      </c>
      <c r="M53" s="313">
        <v>529</v>
      </c>
      <c r="N53" s="313">
        <v>78</v>
      </c>
      <c r="O53" s="313">
        <v>581</v>
      </c>
      <c r="P53" s="313">
        <v>2253</v>
      </c>
      <c r="Q53" s="313">
        <v>180</v>
      </c>
      <c r="R53" s="313">
        <v>784</v>
      </c>
      <c r="S53" s="313">
        <v>3100</v>
      </c>
      <c r="T53" s="313">
        <v>263</v>
      </c>
      <c r="U53" s="313">
        <v>247</v>
      </c>
      <c r="V53" s="313">
        <v>885</v>
      </c>
      <c r="W53" s="313">
        <v>1929</v>
      </c>
      <c r="X53" s="313">
        <v>225</v>
      </c>
      <c r="Y53" s="313">
        <v>785</v>
      </c>
      <c r="Z53" s="313">
        <v>321</v>
      </c>
      <c r="AA53" s="313">
        <v>610</v>
      </c>
      <c r="AB53" s="313">
        <v>439</v>
      </c>
      <c r="AC53" s="313">
        <v>126</v>
      </c>
      <c r="AD53" s="313">
        <v>2115</v>
      </c>
      <c r="AE53" s="313">
        <v>203</v>
      </c>
      <c r="AF53" s="313">
        <v>309</v>
      </c>
      <c r="AG53" s="313">
        <v>1029</v>
      </c>
      <c r="AH53" s="313">
        <v>4342</v>
      </c>
      <c r="AI53" s="314">
        <v>27537</v>
      </c>
      <c r="AJ53" s="312" t="s">
        <v>216</v>
      </c>
      <c r="AK53" s="307"/>
      <c r="AL53" s="307"/>
      <c r="AM53" s="312" t="s">
        <v>216</v>
      </c>
      <c r="AN53" s="834">
        <v>847930.02537215105</v>
      </c>
      <c r="AO53" s="313">
        <v>1248247.5401312399</v>
      </c>
      <c r="AP53" s="313">
        <v>14679835.511835201</v>
      </c>
      <c r="AQ53" s="313">
        <v>36582730.200372003</v>
      </c>
      <c r="AR53" s="313">
        <v>1524832.28862039</v>
      </c>
      <c r="AS53" s="313">
        <v>3756586.3944101301</v>
      </c>
      <c r="AT53" s="313">
        <v>947615.85738764401</v>
      </c>
      <c r="AU53" s="313">
        <v>11102761.7115354</v>
      </c>
      <c r="AV53" s="313">
        <v>3200327.35335063</v>
      </c>
      <c r="AW53" s="313">
        <v>3864372.8538620002</v>
      </c>
      <c r="AX53" s="313">
        <v>3529998.0993206701</v>
      </c>
      <c r="AY53" s="313">
        <v>1435359.93826145</v>
      </c>
      <c r="AZ53" s="313">
        <v>4316270.8398569599</v>
      </c>
      <c r="BA53" s="313">
        <v>18138040.718808498</v>
      </c>
      <c r="BB53" s="313">
        <v>2108907.8269585199</v>
      </c>
      <c r="BC53" s="313">
        <v>14936541.656835699</v>
      </c>
      <c r="BD53" s="313">
        <v>54603266.110033497</v>
      </c>
      <c r="BE53" s="313">
        <v>974337.30273861496</v>
      </c>
      <c r="BF53" s="313">
        <v>2341084.9821668901</v>
      </c>
      <c r="BG53" s="313">
        <v>5163849.4716644399</v>
      </c>
      <c r="BH53" s="313">
        <v>7511690.0647539701</v>
      </c>
      <c r="BI53" s="313">
        <v>1133618.8613879699</v>
      </c>
      <c r="BJ53" s="313">
        <v>2574778.9604828199</v>
      </c>
      <c r="BK53" s="313">
        <v>5066491.0625061998</v>
      </c>
      <c r="BL53" s="313">
        <v>7126270.4735497599</v>
      </c>
      <c r="BM53" s="313">
        <v>1589193.35794493</v>
      </c>
      <c r="BN53" s="313">
        <v>820686.31684064504</v>
      </c>
      <c r="BO53" s="313">
        <v>10924381.2915424</v>
      </c>
      <c r="BP53" s="313">
        <v>1081628.8486577801</v>
      </c>
      <c r="BQ53" s="313">
        <v>1203115.92299052</v>
      </c>
      <c r="BR53" s="313">
        <v>5491530.6910800003</v>
      </c>
      <c r="BS53" s="313">
        <v>48102130.57</v>
      </c>
      <c r="BT53" s="314">
        <v>277928413.10525906</v>
      </c>
      <c r="BU53" s="312" t="s">
        <v>216</v>
      </c>
    </row>
    <row r="54" spans="2:74" ht="13.75" customHeight="1" x14ac:dyDescent="0.35">
      <c r="B54" s="307" t="s">
        <v>217</v>
      </c>
      <c r="C54" s="308">
        <v>1</v>
      </c>
      <c r="D54" s="308">
        <v>23</v>
      </c>
      <c r="E54" s="308">
        <v>5</v>
      </c>
      <c r="F54" s="308">
        <v>63</v>
      </c>
      <c r="G54" s="308">
        <v>0</v>
      </c>
      <c r="H54" s="308">
        <v>7</v>
      </c>
      <c r="I54" s="308">
        <v>48</v>
      </c>
      <c r="J54" s="308">
        <v>49</v>
      </c>
      <c r="K54" s="308">
        <v>18</v>
      </c>
      <c r="L54" s="308">
        <v>92</v>
      </c>
      <c r="M54" s="308">
        <v>14</v>
      </c>
      <c r="N54" s="308">
        <v>13</v>
      </c>
      <c r="O54" s="308">
        <v>81</v>
      </c>
      <c r="P54" s="308">
        <v>7</v>
      </c>
      <c r="Q54" s="308">
        <v>8</v>
      </c>
      <c r="R54" s="308">
        <v>22</v>
      </c>
      <c r="S54" s="308">
        <v>4</v>
      </c>
      <c r="T54" s="308">
        <v>2</v>
      </c>
      <c r="U54" s="308">
        <v>12</v>
      </c>
      <c r="V54" s="308">
        <v>126</v>
      </c>
      <c r="W54" s="308">
        <v>68</v>
      </c>
      <c r="X54" s="308">
        <v>39</v>
      </c>
      <c r="Y54" s="308">
        <v>43</v>
      </c>
      <c r="Z54" s="308">
        <v>83</v>
      </c>
      <c r="AA54" s="308">
        <v>102</v>
      </c>
      <c r="AB54" s="308">
        <v>81</v>
      </c>
      <c r="AC54" s="308">
        <v>8</v>
      </c>
      <c r="AD54" s="308">
        <v>51</v>
      </c>
      <c r="AE54" s="308">
        <v>4</v>
      </c>
      <c r="AF54" s="308">
        <v>47</v>
      </c>
      <c r="AG54" s="308">
        <v>68</v>
      </c>
      <c r="AH54" s="308">
        <v>37</v>
      </c>
      <c r="AI54" s="309">
        <v>1226</v>
      </c>
      <c r="AJ54" s="307" t="s">
        <v>217</v>
      </c>
      <c r="AK54" s="307"/>
      <c r="AL54" s="307"/>
      <c r="AM54" s="307" t="s">
        <v>217</v>
      </c>
      <c r="AN54" s="308">
        <v>38463.449998519303</v>
      </c>
      <c r="AO54" s="308">
        <v>185315.045629717</v>
      </c>
      <c r="AP54" s="308">
        <v>5614.02647478582</v>
      </c>
      <c r="AQ54" s="308">
        <v>190902.01496344601</v>
      </c>
      <c r="AR54" s="308">
        <v>0</v>
      </c>
      <c r="AS54" s="308">
        <v>43492.5873114438</v>
      </c>
      <c r="AT54" s="308">
        <v>125185.05260591699</v>
      </c>
      <c r="AU54" s="308">
        <v>203399.83891084799</v>
      </c>
      <c r="AV54" s="308">
        <v>57845.712218094901</v>
      </c>
      <c r="AW54" s="308">
        <v>306142.15405848098</v>
      </c>
      <c r="AX54" s="308">
        <v>27151.630374128101</v>
      </c>
      <c r="AY54" s="308">
        <v>48030.760905866002</v>
      </c>
      <c r="AZ54" s="308">
        <v>715936.19615409395</v>
      </c>
      <c r="BA54" s="308">
        <v>9173.3507905146707</v>
      </c>
      <c r="BB54" s="308">
        <v>54581.252572183199</v>
      </c>
      <c r="BC54" s="308">
        <v>136211.85770992</v>
      </c>
      <c r="BD54" s="308">
        <v>18498.536882894601</v>
      </c>
      <c r="BE54" s="308">
        <v>1081.3554337258499</v>
      </c>
      <c r="BF54" s="308">
        <v>25759.019851660101</v>
      </c>
      <c r="BG54" s="308">
        <v>388557.44618187001</v>
      </c>
      <c r="BH54" s="308">
        <v>114348.327891679</v>
      </c>
      <c r="BI54" s="308">
        <v>219781.88846943501</v>
      </c>
      <c r="BJ54" s="308">
        <v>199548.51444143601</v>
      </c>
      <c r="BK54" s="308">
        <v>289088.22359078302</v>
      </c>
      <c r="BL54" s="308">
        <v>463448.35684187</v>
      </c>
      <c r="BM54" s="308">
        <v>200509.52175751401</v>
      </c>
      <c r="BN54" s="308">
        <v>43594.606318989303</v>
      </c>
      <c r="BO54" s="308">
        <v>219172.449003891</v>
      </c>
      <c r="BP54" s="308">
        <v>4164.4393126568402</v>
      </c>
      <c r="BQ54" s="308">
        <v>144336.88183823999</v>
      </c>
      <c r="BR54" s="308">
        <v>161353.54892999999</v>
      </c>
      <c r="BS54" s="308">
        <v>106246.1</v>
      </c>
      <c r="BT54" s="309">
        <v>4746934.147424601</v>
      </c>
      <c r="BU54" s="307" t="s">
        <v>217</v>
      </c>
    </row>
    <row r="55" spans="2:74" ht="13.75" customHeight="1" x14ac:dyDescent="0.35">
      <c r="B55" s="312" t="s">
        <v>218</v>
      </c>
      <c r="C55" s="313">
        <v>1717</v>
      </c>
      <c r="D55" s="313">
        <v>475</v>
      </c>
      <c r="E55" s="313">
        <v>180</v>
      </c>
      <c r="F55" s="313">
        <v>173</v>
      </c>
      <c r="G55" s="313">
        <v>29</v>
      </c>
      <c r="H55" s="313">
        <v>189</v>
      </c>
      <c r="I55" s="313">
        <v>2039</v>
      </c>
      <c r="J55" s="313">
        <v>791</v>
      </c>
      <c r="K55" s="313">
        <v>425</v>
      </c>
      <c r="L55" s="313">
        <v>297</v>
      </c>
      <c r="M55" s="313">
        <v>2162</v>
      </c>
      <c r="N55" s="313">
        <v>768</v>
      </c>
      <c r="O55" s="313">
        <v>1799</v>
      </c>
      <c r="P55" s="313">
        <v>187</v>
      </c>
      <c r="Q55" s="313">
        <v>779</v>
      </c>
      <c r="R55" s="313">
        <v>58</v>
      </c>
      <c r="S55" s="313">
        <v>566</v>
      </c>
      <c r="T55" s="313">
        <v>852</v>
      </c>
      <c r="U55" s="313">
        <v>524</v>
      </c>
      <c r="V55" s="313">
        <v>243</v>
      </c>
      <c r="W55" s="313">
        <v>585</v>
      </c>
      <c r="X55" s="313">
        <v>605</v>
      </c>
      <c r="Y55" s="313">
        <v>77</v>
      </c>
      <c r="Z55" s="313">
        <v>210</v>
      </c>
      <c r="AA55" s="313">
        <v>1754</v>
      </c>
      <c r="AB55" s="313">
        <v>2008</v>
      </c>
      <c r="AC55" s="313">
        <v>1172</v>
      </c>
      <c r="AD55" s="313">
        <v>2471</v>
      </c>
      <c r="AE55" s="313">
        <v>2210</v>
      </c>
      <c r="AF55" s="313">
        <v>1348</v>
      </c>
      <c r="AG55" s="313">
        <v>1841</v>
      </c>
      <c r="AH55" s="313">
        <v>1645</v>
      </c>
      <c r="AI55" s="314">
        <v>30179</v>
      </c>
      <c r="AJ55" s="312" t="s">
        <v>218</v>
      </c>
      <c r="AK55" s="307"/>
      <c r="AL55" s="307"/>
      <c r="AM55" s="312" t="s">
        <v>218</v>
      </c>
      <c r="AN55" s="834">
        <v>47920317.666988097</v>
      </c>
      <c r="AO55" s="313">
        <v>2623268.96288057</v>
      </c>
      <c r="AP55" s="313">
        <v>1025742.21436718</v>
      </c>
      <c r="AQ55" s="313">
        <v>2253343.6697876002</v>
      </c>
      <c r="AR55" s="313">
        <v>199989.02478771101</v>
      </c>
      <c r="AS55" s="313">
        <v>1648630.5888856701</v>
      </c>
      <c r="AT55" s="313">
        <v>26588566.358271599</v>
      </c>
      <c r="AU55" s="313">
        <v>6059441.1341738999</v>
      </c>
      <c r="AV55" s="313">
        <v>3693599.8426436898</v>
      </c>
      <c r="AW55" s="313">
        <v>1748546.0821422699</v>
      </c>
      <c r="AX55" s="313">
        <v>17365000.734161101</v>
      </c>
      <c r="AY55" s="313">
        <v>5213384.24925566</v>
      </c>
      <c r="AZ55" s="313">
        <v>54850943.9203576</v>
      </c>
      <c r="BA55" s="313">
        <v>970880.04262113804</v>
      </c>
      <c r="BB55" s="313">
        <v>5207433.7002915395</v>
      </c>
      <c r="BC55" s="313">
        <v>353424.26553850702</v>
      </c>
      <c r="BD55" s="313">
        <v>3788090.2333063399</v>
      </c>
      <c r="BE55" s="313">
        <v>6068976.9873905797</v>
      </c>
      <c r="BF55" s="313">
        <v>2784302.5312898699</v>
      </c>
      <c r="BG55" s="313">
        <v>798403.47590045305</v>
      </c>
      <c r="BH55" s="313">
        <v>2137563.29504515</v>
      </c>
      <c r="BI55" s="313">
        <v>2804540.6574394298</v>
      </c>
      <c r="BJ55" s="313">
        <v>326083.18553862302</v>
      </c>
      <c r="BK55" s="313">
        <v>1828007.19607392</v>
      </c>
      <c r="BL55" s="313">
        <v>10616014.417374199</v>
      </c>
      <c r="BM55" s="313">
        <v>17140761.210132699</v>
      </c>
      <c r="BN55" s="313">
        <v>13147370.231503099</v>
      </c>
      <c r="BO55" s="313">
        <v>16233382.9779178</v>
      </c>
      <c r="BP55" s="313">
        <v>15336334.7651884</v>
      </c>
      <c r="BQ55" s="313">
        <v>6925802.2574017197</v>
      </c>
      <c r="BR55" s="313">
        <v>17071480.55319</v>
      </c>
      <c r="BS55" s="313">
        <v>12925332.24</v>
      </c>
      <c r="BT55" s="314">
        <v>307654958.67184609</v>
      </c>
      <c r="BU55" s="312" t="s">
        <v>218</v>
      </c>
    </row>
    <row r="56" spans="2:74" ht="13.75" customHeight="1" x14ac:dyDescent="0.35">
      <c r="B56" s="307" t="s">
        <v>219</v>
      </c>
      <c r="C56" s="308">
        <v>3</v>
      </c>
      <c r="D56" s="308">
        <v>4</v>
      </c>
      <c r="E56" s="308">
        <v>34</v>
      </c>
      <c r="F56" s="308">
        <v>4</v>
      </c>
      <c r="G56" s="308">
        <v>2</v>
      </c>
      <c r="H56" s="308">
        <v>37</v>
      </c>
      <c r="I56" s="308">
        <v>76</v>
      </c>
      <c r="J56" s="308">
        <v>6</v>
      </c>
      <c r="K56" s="308">
        <v>22</v>
      </c>
      <c r="L56" s="308">
        <v>60</v>
      </c>
      <c r="M56" s="308">
        <v>2</v>
      </c>
      <c r="N56" s="308">
        <v>13</v>
      </c>
      <c r="O56" s="308">
        <v>16</v>
      </c>
      <c r="P56" s="308">
        <v>5</v>
      </c>
      <c r="Q56" s="308">
        <v>0</v>
      </c>
      <c r="R56" s="308">
        <v>26</v>
      </c>
      <c r="S56" s="308">
        <v>17</v>
      </c>
      <c r="T56" s="308">
        <v>14</v>
      </c>
      <c r="U56" s="308">
        <v>14</v>
      </c>
      <c r="V56" s="308">
        <v>128</v>
      </c>
      <c r="W56" s="308">
        <v>56</v>
      </c>
      <c r="X56" s="308">
        <v>43</v>
      </c>
      <c r="Y56" s="308">
        <v>12</v>
      </c>
      <c r="Z56" s="308">
        <v>35</v>
      </c>
      <c r="AA56" s="308">
        <v>81</v>
      </c>
      <c r="AB56" s="308">
        <v>20</v>
      </c>
      <c r="AC56" s="308">
        <v>43</v>
      </c>
      <c r="AD56" s="308">
        <v>49</v>
      </c>
      <c r="AE56" s="308">
        <v>194</v>
      </c>
      <c r="AF56" s="308">
        <v>158</v>
      </c>
      <c r="AG56" s="308">
        <v>276</v>
      </c>
      <c r="AH56" s="308">
        <v>35</v>
      </c>
      <c r="AI56" s="309">
        <v>1485</v>
      </c>
      <c r="AJ56" s="307" t="s">
        <v>219</v>
      </c>
      <c r="AK56" s="307"/>
      <c r="AL56" s="307"/>
      <c r="AM56" s="307" t="s">
        <v>219</v>
      </c>
      <c r="AN56" s="308">
        <v>10077.5577625157</v>
      </c>
      <c r="AO56" s="308">
        <v>43267.385590579303</v>
      </c>
      <c r="AP56" s="308">
        <v>136979.32782693399</v>
      </c>
      <c r="AQ56" s="308">
        <v>132701.490074798</v>
      </c>
      <c r="AR56" s="308">
        <v>3874.6498692893301</v>
      </c>
      <c r="AS56" s="308">
        <v>932678.97697696195</v>
      </c>
      <c r="AT56" s="308">
        <v>1491328.5291476699</v>
      </c>
      <c r="AU56" s="308">
        <v>46318.8900020211</v>
      </c>
      <c r="AV56" s="308">
        <v>306590.34763220401</v>
      </c>
      <c r="AW56" s="308">
        <v>660078.444979819</v>
      </c>
      <c r="AX56" s="308">
        <v>3000.0682955166599</v>
      </c>
      <c r="AY56" s="308">
        <v>33173.844256668002</v>
      </c>
      <c r="AZ56" s="308">
        <v>129296.68871228</v>
      </c>
      <c r="BA56" s="308">
        <v>12161.433695379799</v>
      </c>
      <c r="BB56" s="308">
        <v>0</v>
      </c>
      <c r="BC56" s="308">
        <v>120200.22579652601</v>
      </c>
      <c r="BD56" s="308">
        <v>66072.267910411305</v>
      </c>
      <c r="BE56" s="308">
        <v>99792.3675802746</v>
      </c>
      <c r="BF56" s="308">
        <v>44555.831572601397</v>
      </c>
      <c r="BG56" s="308">
        <v>514361.18434533599</v>
      </c>
      <c r="BH56" s="308">
        <v>355177.37219744601</v>
      </c>
      <c r="BI56" s="308">
        <v>1067444.53674327</v>
      </c>
      <c r="BJ56" s="308">
        <v>33642.837667207597</v>
      </c>
      <c r="BK56" s="308">
        <v>95180.026344561003</v>
      </c>
      <c r="BL56" s="308">
        <v>371643.82149424899</v>
      </c>
      <c r="BM56" s="308">
        <v>36774.907303054002</v>
      </c>
      <c r="BN56" s="308">
        <v>331200.34359139099</v>
      </c>
      <c r="BO56" s="308">
        <v>80460.320932050294</v>
      </c>
      <c r="BP56" s="308">
        <v>477674.942770953</v>
      </c>
      <c r="BQ56" s="308">
        <v>4366179.2935496401</v>
      </c>
      <c r="BR56" s="308">
        <v>1829211.69753</v>
      </c>
      <c r="BS56" s="308">
        <v>429539.06</v>
      </c>
      <c r="BT56" s="309">
        <v>14260638.672151607</v>
      </c>
      <c r="BU56" s="307" t="s">
        <v>219</v>
      </c>
    </row>
    <row r="57" spans="2:74" ht="13.75" customHeight="1" x14ac:dyDescent="0.35">
      <c r="B57" s="312" t="s">
        <v>220</v>
      </c>
      <c r="C57" s="313">
        <v>0</v>
      </c>
      <c r="D57" s="313">
        <v>81</v>
      </c>
      <c r="E57" s="313">
        <v>47</v>
      </c>
      <c r="F57" s="313">
        <v>58</v>
      </c>
      <c r="G57" s="313">
        <v>41</v>
      </c>
      <c r="H57" s="313">
        <v>63</v>
      </c>
      <c r="I57" s="313">
        <v>43</v>
      </c>
      <c r="J57" s="313">
        <v>61</v>
      </c>
      <c r="K57" s="313">
        <v>12</v>
      </c>
      <c r="L57" s="313">
        <v>23</v>
      </c>
      <c r="M57" s="313">
        <v>26</v>
      </c>
      <c r="N57" s="313">
        <v>7</v>
      </c>
      <c r="O57" s="313">
        <v>102</v>
      </c>
      <c r="P57" s="313">
        <v>391</v>
      </c>
      <c r="Q57" s="313">
        <v>581</v>
      </c>
      <c r="R57" s="313">
        <v>1029</v>
      </c>
      <c r="S57" s="313">
        <v>378</v>
      </c>
      <c r="T57" s="313">
        <v>321</v>
      </c>
      <c r="U57" s="313">
        <v>38</v>
      </c>
      <c r="V57" s="313">
        <v>46</v>
      </c>
      <c r="W57" s="313">
        <v>183</v>
      </c>
      <c r="X57" s="313">
        <v>247</v>
      </c>
      <c r="Y57" s="313">
        <v>43</v>
      </c>
      <c r="Z57" s="313">
        <v>340</v>
      </c>
      <c r="AA57" s="313">
        <v>320</v>
      </c>
      <c r="AB57" s="313">
        <v>725</v>
      </c>
      <c r="AC57" s="313">
        <v>121</v>
      </c>
      <c r="AD57" s="313">
        <v>2575</v>
      </c>
      <c r="AE57" s="313">
        <v>142</v>
      </c>
      <c r="AF57" s="313">
        <v>11344</v>
      </c>
      <c r="AG57" s="313">
        <v>210</v>
      </c>
      <c r="AH57" s="313">
        <v>214</v>
      </c>
      <c r="AI57" s="314">
        <v>19812</v>
      </c>
      <c r="AJ57" s="312" t="s">
        <v>220</v>
      </c>
      <c r="AK57" s="307"/>
      <c r="AL57" s="307"/>
      <c r="AM57" s="312" t="s">
        <v>220</v>
      </c>
      <c r="AN57" s="834">
        <v>0</v>
      </c>
      <c r="AO57" s="313">
        <v>386080.25592811202</v>
      </c>
      <c r="AP57" s="313">
        <v>116880.97595253801</v>
      </c>
      <c r="AQ57" s="313">
        <v>156793.74590047399</v>
      </c>
      <c r="AR57" s="313">
        <v>354468.94052298903</v>
      </c>
      <c r="AS57" s="313">
        <v>508082.22277531901</v>
      </c>
      <c r="AT57" s="313">
        <v>194686.363511234</v>
      </c>
      <c r="AU57" s="313">
        <v>500335.40950585902</v>
      </c>
      <c r="AV57" s="313">
        <v>19437.657185812601</v>
      </c>
      <c r="AW57" s="313">
        <v>52899.990561038001</v>
      </c>
      <c r="AX57" s="313">
        <v>85425.953537307694</v>
      </c>
      <c r="AY57" s="313">
        <v>60110.978212574199</v>
      </c>
      <c r="AZ57" s="313">
        <v>542004.24070171698</v>
      </c>
      <c r="BA57" s="313">
        <v>3218795.3158719498</v>
      </c>
      <c r="BB57" s="313">
        <v>3018895.7820699099</v>
      </c>
      <c r="BC57" s="313">
        <v>9944590.5114539806</v>
      </c>
      <c r="BD57" s="313">
        <v>1541822.7848072001</v>
      </c>
      <c r="BE57" s="313">
        <v>2067204.11117444</v>
      </c>
      <c r="BF57" s="313">
        <v>115727.052962524</v>
      </c>
      <c r="BG57" s="313">
        <v>141584.00908503099</v>
      </c>
      <c r="BH57" s="313">
        <v>410390.34262904699</v>
      </c>
      <c r="BI57" s="313">
        <v>656942.13249612495</v>
      </c>
      <c r="BJ57" s="313">
        <v>82430.751846426603</v>
      </c>
      <c r="BK57" s="313">
        <v>972169.76436266198</v>
      </c>
      <c r="BL57" s="313">
        <v>1186057.73966417</v>
      </c>
      <c r="BM57" s="313">
        <v>2833484.1755818501</v>
      </c>
      <c r="BN57" s="313">
        <v>247832.490074626</v>
      </c>
      <c r="BO57" s="313">
        <v>17034123.962815698</v>
      </c>
      <c r="BP57" s="313">
        <v>467765.28792853397</v>
      </c>
      <c r="BQ57" s="313">
        <v>111819382.127253</v>
      </c>
      <c r="BR57" s="313">
        <v>658467.90449999995</v>
      </c>
      <c r="BS57" s="313">
        <v>2415329.7400000002</v>
      </c>
      <c r="BT57" s="314">
        <v>161810202.72087216</v>
      </c>
      <c r="BU57" s="312" t="s">
        <v>220</v>
      </c>
    </row>
    <row r="58" spans="2:74" ht="13.75" customHeight="1" x14ac:dyDescent="0.35">
      <c r="B58" s="307" t="s">
        <v>221</v>
      </c>
      <c r="C58" s="308">
        <v>372</v>
      </c>
      <c r="D58" s="308">
        <v>462</v>
      </c>
      <c r="E58" s="308">
        <v>2397</v>
      </c>
      <c r="F58" s="308">
        <v>1638</v>
      </c>
      <c r="G58" s="308">
        <v>252</v>
      </c>
      <c r="H58" s="308">
        <v>934</v>
      </c>
      <c r="I58" s="308">
        <v>5189</v>
      </c>
      <c r="J58" s="308">
        <v>3583</v>
      </c>
      <c r="K58" s="308">
        <v>1526</v>
      </c>
      <c r="L58" s="308">
        <v>742</v>
      </c>
      <c r="M58" s="308">
        <v>2770</v>
      </c>
      <c r="N58" s="308">
        <v>265</v>
      </c>
      <c r="O58" s="308">
        <v>362</v>
      </c>
      <c r="P58" s="308">
        <v>4345</v>
      </c>
      <c r="Q58" s="308">
        <v>6214</v>
      </c>
      <c r="R58" s="308">
        <v>2066</v>
      </c>
      <c r="S58" s="308">
        <v>523</v>
      </c>
      <c r="T58" s="308">
        <v>461</v>
      </c>
      <c r="U58" s="308">
        <v>11414</v>
      </c>
      <c r="V58" s="308">
        <v>511</v>
      </c>
      <c r="W58" s="308">
        <v>945</v>
      </c>
      <c r="X58" s="308">
        <v>3140</v>
      </c>
      <c r="Y58" s="308">
        <v>2992</v>
      </c>
      <c r="Z58" s="308">
        <v>457</v>
      </c>
      <c r="AA58" s="308">
        <v>6149</v>
      </c>
      <c r="AB58" s="308">
        <v>2013</v>
      </c>
      <c r="AC58" s="308">
        <v>14110</v>
      </c>
      <c r="AD58" s="308">
        <v>3273</v>
      </c>
      <c r="AE58" s="308">
        <v>6235</v>
      </c>
      <c r="AF58" s="308">
        <v>1923</v>
      </c>
      <c r="AG58" s="308">
        <v>203510</v>
      </c>
      <c r="AH58" s="308">
        <v>3301</v>
      </c>
      <c r="AI58" s="309">
        <v>294074</v>
      </c>
      <c r="AJ58" s="307" t="s">
        <v>221</v>
      </c>
      <c r="AK58" s="307"/>
      <c r="AL58" s="307"/>
      <c r="AM58" s="307" t="s">
        <v>221</v>
      </c>
      <c r="AN58" s="308">
        <v>1999150.8916571201</v>
      </c>
      <c r="AO58" s="308">
        <v>3530453.96333146</v>
      </c>
      <c r="AP58" s="308">
        <v>21869209.911418099</v>
      </c>
      <c r="AQ58" s="308">
        <v>16196304.861506401</v>
      </c>
      <c r="AR58" s="308">
        <v>1617000.3093580001</v>
      </c>
      <c r="AS58" s="308">
        <v>9081255.3921220507</v>
      </c>
      <c r="AT58" s="308">
        <v>98343494.576551899</v>
      </c>
      <c r="AU58" s="308">
        <v>52942838.251259603</v>
      </c>
      <c r="AV58" s="308">
        <v>10172058.737721</v>
      </c>
      <c r="AW58" s="308">
        <v>5397761.4297968</v>
      </c>
      <c r="AX58" s="308">
        <v>23571110.602758601</v>
      </c>
      <c r="AY58" s="308">
        <v>2084260.1023784699</v>
      </c>
      <c r="AZ58" s="308">
        <v>2246643.0275870501</v>
      </c>
      <c r="BA58" s="308">
        <v>54973911.395010598</v>
      </c>
      <c r="BB58" s="308">
        <v>41021913.397134401</v>
      </c>
      <c r="BC58" s="308">
        <v>17650730.9902514</v>
      </c>
      <c r="BD58" s="308">
        <v>4156628.3528667302</v>
      </c>
      <c r="BE58" s="308">
        <v>3277534.2145781401</v>
      </c>
      <c r="BF58" s="308">
        <v>76384143.706486195</v>
      </c>
      <c r="BG58" s="308">
        <v>2473260.6855195002</v>
      </c>
      <c r="BH58" s="308">
        <v>4283573.3225524398</v>
      </c>
      <c r="BI58" s="308">
        <v>12732090.5787609</v>
      </c>
      <c r="BJ58" s="308">
        <v>13301197.1908386</v>
      </c>
      <c r="BK58" s="308">
        <v>2003317.0986319799</v>
      </c>
      <c r="BL58" s="308">
        <v>21955017.6157583</v>
      </c>
      <c r="BM58" s="308">
        <v>13221060.6228131</v>
      </c>
      <c r="BN58" s="308">
        <v>91422346.279098198</v>
      </c>
      <c r="BO58" s="308">
        <v>11425950.3718669</v>
      </c>
      <c r="BP58" s="308">
        <v>30292602.221402299</v>
      </c>
      <c r="BQ58" s="308">
        <v>6186092.8480898403</v>
      </c>
      <c r="BR58" s="308">
        <v>4782461404.2074099</v>
      </c>
      <c r="BS58" s="308">
        <v>12051942.369999999</v>
      </c>
      <c r="BT58" s="309">
        <v>5450326259.526516</v>
      </c>
      <c r="BU58" s="307" t="s">
        <v>221</v>
      </c>
      <c r="BV58" s="224"/>
    </row>
    <row r="59" spans="2:74" ht="13.75" customHeight="1" x14ac:dyDescent="0.35">
      <c r="B59" s="312" t="s">
        <v>222</v>
      </c>
      <c r="C59" s="313">
        <v>10</v>
      </c>
      <c r="D59" s="313">
        <v>5</v>
      </c>
      <c r="E59" s="313">
        <v>26</v>
      </c>
      <c r="F59" s="313">
        <v>460</v>
      </c>
      <c r="G59" s="313">
        <v>28</v>
      </c>
      <c r="H59" s="313">
        <v>1171</v>
      </c>
      <c r="I59" s="313">
        <v>79</v>
      </c>
      <c r="J59" s="313">
        <v>506</v>
      </c>
      <c r="K59" s="313">
        <v>14</v>
      </c>
      <c r="L59" s="313">
        <v>272</v>
      </c>
      <c r="M59" s="313">
        <v>111</v>
      </c>
      <c r="N59" s="313">
        <v>10</v>
      </c>
      <c r="O59" s="313">
        <v>348</v>
      </c>
      <c r="P59" s="313">
        <v>420</v>
      </c>
      <c r="Q59" s="313">
        <v>74</v>
      </c>
      <c r="R59" s="313">
        <v>174</v>
      </c>
      <c r="S59" s="313">
        <v>71</v>
      </c>
      <c r="T59" s="313">
        <v>1014</v>
      </c>
      <c r="U59" s="313">
        <v>46</v>
      </c>
      <c r="V59" s="313">
        <v>640</v>
      </c>
      <c r="W59" s="313">
        <v>270</v>
      </c>
      <c r="X59" s="313">
        <v>81</v>
      </c>
      <c r="Y59" s="313">
        <v>51</v>
      </c>
      <c r="Z59" s="313">
        <v>77</v>
      </c>
      <c r="AA59" s="313">
        <v>392</v>
      </c>
      <c r="AB59" s="313">
        <v>724</v>
      </c>
      <c r="AC59" s="313">
        <v>113</v>
      </c>
      <c r="AD59" s="313">
        <v>75</v>
      </c>
      <c r="AE59" s="313">
        <v>14</v>
      </c>
      <c r="AF59" s="313">
        <v>442</v>
      </c>
      <c r="AG59" s="313">
        <v>361</v>
      </c>
      <c r="AH59" s="313">
        <v>674</v>
      </c>
      <c r="AI59" s="314">
        <v>8753</v>
      </c>
      <c r="AJ59" s="312" t="s">
        <v>222</v>
      </c>
      <c r="AK59" s="307"/>
      <c r="AL59" s="307"/>
      <c r="AM59" s="312" t="s">
        <v>222</v>
      </c>
      <c r="AN59" s="834">
        <v>29044.3079951824</v>
      </c>
      <c r="AO59" s="313">
        <v>92731.345941017702</v>
      </c>
      <c r="AP59" s="313">
        <v>304715.82384958101</v>
      </c>
      <c r="AQ59" s="313">
        <v>3831948.45688739</v>
      </c>
      <c r="AR59" s="313">
        <v>81393.62721608</v>
      </c>
      <c r="AS59" s="313">
        <v>6612983.9816920096</v>
      </c>
      <c r="AT59" s="313">
        <v>343040.542811191</v>
      </c>
      <c r="AU59" s="313">
        <v>10248185.8976213</v>
      </c>
      <c r="AV59" s="313">
        <v>65212.986328378298</v>
      </c>
      <c r="AW59" s="313">
        <v>1771252.7572820301</v>
      </c>
      <c r="AX59" s="313">
        <v>260963.50961114501</v>
      </c>
      <c r="AY59" s="313">
        <v>35528.824352260897</v>
      </c>
      <c r="AZ59" s="313">
        <v>2640883.0470828102</v>
      </c>
      <c r="BA59" s="313">
        <v>1924945.6192694099</v>
      </c>
      <c r="BB59" s="313">
        <v>414523.18998624798</v>
      </c>
      <c r="BC59" s="313">
        <v>583314.28782216297</v>
      </c>
      <c r="BD59" s="313">
        <v>394540.21704400901</v>
      </c>
      <c r="BE59" s="313">
        <v>4571632.6990016997</v>
      </c>
      <c r="BF59" s="313">
        <v>151133.13849734701</v>
      </c>
      <c r="BG59" s="313">
        <v>3534604.7267786502</v>
      </c>
      <c r="BH59" s="313">
        <v>1033639.67447585</v>
      </c>
      <c r="BI59" s="313">
        <v>255728.849205904</v>
      </c>
      <c r="BJ59" s="313">
        <v>180965.08581578999</v>
      </c>
      <c r="BK59" s="313">
        <v>226869.139057402</v>
      </c>
      <c r="BL59" s="313">
        <v>1154633.4432580201</v>
      </c>
      <c r="BM59" s="313">
        <v>2564591.1099565602</v>
      </c>
      <c r="BN59" s="313">
        <v>272252.58093445399</v>
      </c>
      <c r="BO59" s="313">
        <v>288247.05881988502</v>
      </c>
      <c r="BP59" s="313">
        <v>21946.707618991699</v>
      </c>
      <c r="BQ59" s="313">
        <v>1422630.7103097599</v>
      </c>
      <c r="BR59" s="313">
        <v>1687576.9167599999</v>
      </c>
      <c r="BS59" s="313">
        <v>2679452.61</v>
      </c>
      <c r="BT59" s="314">
        <v>49681112.873282515</v>
      </c>
      <c r="BU59" s="312" t="s">
        <v>222</v>
      </c>
    </row>
    <row r="60" spans="2:74" ht="13.75" customHeight="1" x14ac:dyDescent="0.35">
      <c r="B60" s="307" t="s">
        <v>224</v>
      </c>
      <c r="C60" s="308">
        <v>1</v>
      </c>
      <c r="D60" s="308">
        <v>13</v>
      </c>
      <c r="E60" s="308">
        <v>58</v>
      </c>
      <c r="F60" s="308">
        <v>32</v>
      </c>
      <c r="G60" s="308">
        <v>0</v>
      </c>
      <c r="H60" s="308">
        <v>4</v>
      </c>
      <c r="I60" s="308">
        <v>55</v>
      </c>
      <c r="J60" s="308">
        <v>149</v>
      </c>
      <c r="K60" s="308">
        <v>45</v>
      </c>
      <c r="L60" s="308">
        <v>25</v>
      </c>
      <c r="M60" s="308">
        <v>3</v>
      </c>
      <c r="N60" s="308">
        <v>0</v>
      </c>
      <c r="O60" s="308">
        <v>40</v>
      </c>
      <c r="P60" s="308">
        <v>38</v>
      </c>
      <c r="Q60" s="308">
        <v>5</v>
      </c>
      <c r="R60" s="308">
        <v>14</v>
      </c>
      <c r="S60" s="308">
        <v>48</v>
      </c>
      <c r="T60" s="308">
        <v>12</v>
      </c>
      <c r="U60" s="308">
        <v>4</v>
      </c>
      <c r="V60" s="308">
        <v>112</v>
      </c>
      <c r="W60" s="308">
        <v>22</v>
      </c>
      <c r="X60" s="308">
        <v>21</v>
      </c>
      <c r="Y60" s="308">
        <v>47</v>
      </c>
      <c r="Z60" s="308">
        <v>50</v>
      </c>
      <c r="AA60" s="308">
        <v>36</v>
      </c>
      <c r="AB60" s="308">
        <v>96</v>
      </c>
      <c r="AC60" s="308">
        <v>20</v>
      </c>
      <c r="AD60" s="308">
        <v>14</v>
      </c>
      <c r="AE60" s="308">
        <v>23</v>
      </c>
      <c r="AF60" s="308">
        <v>53</v>
      </c>
      <c r="AG60" s="308">
        <v>31</v>
      </c>
      <c r="AH60" s="308">
        <v>23</v>
      </c>
      <c r="AI60" s="309">
        <v>1094</v>
      </c>
      <c r="AJ60" s="307" t="s">
        <v>224</v>
      </c>
      <c r="AK60" s="307"/>
      <c r="AL60" s="307"/>
      <c r="AM60" s="307" t="s">
        <v>224</v>
      </c>
      <c r="AN60" s="308">
        <v>1413.31821287189</v>
      </c>
      <c r="AO60" s="308">
        <v>485462.71688475698</v>
      </c>
      <c r="AP60" s="308">
        <v>405055.956523614</v>
      </c>
      <c r="AQ60" s="308">
        <v>199337.925798449</v>
      </c>
      <c r="AR60" s="308">
        <v>0</v>
      </c>
      <c r="AS60" s="308">
        <v>23781.435502337099</v>
      </c>
      <c r="AT60" s="308">
        <v>441902.673194131</v>
      </c>
      <c r="AU60" s="308">
        <v>1300872.85725864</v>
      </c>
      <c r="AV60" s="308">
        <v>281773.53400304198</v>
      </c>
      <c r="AW60" s="308">
        <v>134206.25743702601</v>
      </c>
      <c r="AX60" s="308">
        <v>6539.0492795419505</v>
      </c>
      <c r="AY60" s="308">
        <v>0</v>
      </c>
      <c r="AZ60" s="308">
        <v>196786.73379081301</v>
      </c>
      <c r="BA60" s="308">
        <v>132806.97285774499</v>
      </c>
      <c r="BB60" s="308">
        <v>23915.010393697699</v>
      </c>
      <c r="BC60" s="308">
        <v>96035.527247423204</v>
      </c>
      <c r="BD60" s="308">
        <v>285622.18995459098</v>
      </c>
      <c r="BE60" s="308">
        <v>777040.21571748797</v>
      </c>
      <c r="BF60" s="308">
        <v>6969.6052028038002</v>
      </c>
      <c r="BG60" s="308">
        <v>554507.03912904102</v>
      </c>
      <c r="BH60" s="308">
        <v>131385.738556358</v>
      </c>
      <c r="BI60" s="308">
        <v>61888.527740609999</v>
      </c>
      <c r="BJ60" s="308">
        <v>576922.04915824102</v>
      </c>
      <c r="BK60" s="308">
        <v>145564.28217192399</v>
      </c>
      <c r="BL60" s="308">
        <v>142045.51410668</v>
      </c>
      <c r="BM60" s="308">
        <v>541206.56054304203</v>
      </c>
      <c r="BN60" s="308">
        <v>76529.056851577305</v>
      </c>
      <c r="BO60" s="308">
        <v>48405.710723616103</v>
      </c>
      <c r="BP60" s="308">
        <v>111465.112150926</v>
      </c>
      <c r="BQ60" s="308">
        <v>177370.48884912001</v>
      </c>
      <c r="BR60" s="308">
        <v>85106.70693</v>
      </c>
      <c r="BS60" s="308">
        <v>165107.82999999999</v>
      </c>
      <c r="BT60" s="309">
        <v>7617026.596170106</v>
      </c>
      <c r="BU60" s="307" t="s">
        <v>224</v>
      </c>
    </row>
    <row r="61" spans="2:74" ht="13.75" customHeight="1" x14ac:dyDescent="0.35">
      <c r="B61" s="312" t="s">
        <v>225</v>
      </c>
      <c r="C61" s="313">
        <v>11</v>
      </c>
      <c r="D61" s="313">
        <v>45</v>
      </c>
      <c r="E61" s="313">
        <v>560</v>
      </c>
      <c r="F61" s="313">
        <v>304</v>
      </c>
      <c r="G61" s="313">
        <v>106</v>
      </c>
      <c r="H61" s="313">
        <v>454</v>
      </c>
      <c r="I61" s="313">
        <v>237</v>
      </c>
      <c r="J61" s="313">
        <v>367</v>
      </c>
      <c r="K61" s="313">
        <v>787</v>
      </c>
      <c r="L61" s="313">
        <v>1628</v>
      </c>
      <c r="M61" s="313">
        <v>632</v>
      </c>
      <c r="N61" s="313">
        <v>37</v>
      </c>
      <c r="O61" s="313">
        <v>483</v>
      </c>
      <c r="P61" s="313">
        <v>1321</v>
      </c>
      <c r="Q61" s="313">
        <v>342</v>
      </c>
      <c r="R61" s="313">
        <v>18</v>
      </c>
      <c r="S61" s="313">
        <v>172</v>
      </c>
      <c r="T61" s="313">
        <v>74</v>
      </c>
      <c r="U61" s="313">
        <v>226</v>
      </c>
      <c r="V61" s="313">
        <v>254</v>
      </c>
      <c r="W61" s="313">
        <v>513</v>
      </c>
      <c r="X61" s="313">
        <v>3056</v>
      </c>
      <c r="Y61" s="313">
        <v>134</v>
      </c>
      <c r="Z61" s="313">
        <v>451</v>
      </c>
      <c r="AA61" s="313">
        <v>2924</v>
      </c>
      <c r="AB61" s="313">
        <v>29</v>
      </c>
      <c r="AC61" s="313">
        <v>206</v>
      </c>
      <c r="AD61" s="313">
        <v>1102</v>
      </c>
      <c r="AE61" s="313">
        <v>55</v>
      </c>
      <c r="AF61" s="313">
        <v>3262</v>
      </c>
      <c r="AG61" s="313">
        <v>441</v>
      </c>
      <c r="AH61" s="313">
        <v>2416</v>
      </c>
      <c r="AI61" s="314">
        <v>22647</v>
      </c>
      <c r="AJ61" s="312" t="s">
        <v>225</v>
      </c>
      <c r="AK61" s="307"/>
      <c r="AL61" s="307"/>
      <c r="AM61" s="312" t="s">
        <v>225</v>
      </c>
      <c r="AN61" s="834">
        <v>41116.191134106302</v>
      </c>
      <c r="AO61" s="313">
        <v>190965.37978517401</v>
      </c>
      <c r="AP61" s="313">
        <v>4691093.9771930203</v>
      </c>
      <c r="AQ61" s="313">
        <v>1598838.6345840599</v>
      </c>
      <c r="AR61" s="313">
        <v>419766.10724967899</v>
      </c>
      <c r="AS61" s="313">
        <v>2522649.8374652402</v>
      </c>
      <c r="AT61" s="313">
        <v>1429165.8969703601</v>
      </c>
      <c r="AU61" s="313">
        <v>1333778.7254115499</v>
      </c>
      <c r="AV61" s="313">
        <v>3881991.8006191901</v>
      </c>
      <c r="AW61" s="313">
        <v>18312705.807134502</v>
      </c>
      <c r="AX61" s="313">
        <v>3712879.86626571</v>
      </c>
      <c r="AY61" s="313">
        <v>71730.187627295003</v>
      </c>
      <c r="AZ61" s="313">
        <v>3911821.7824910702</v>
      </c>
      <c r="BA61" s="313">
        <v>7981518.5721092699</v>
      </c>
      <c r="BB61" s="313">
        <v>1706787.35174865</v>
      </c>
      <c r="BC61" s="313">
        <v>69508.817455189099</v>
      </c>
      <c r="BD61" s="313">
        <v>624865.965272701</v>
      </c>
      <c r="BE61" s="313">
        <v>169939.09404158499</v>
      </c>
      <c r="BF61" s="313">
        <v>2478256.6682033902</v>
      </c>
      <c r="BG61" s="313">
        <v>1344605.22199301</v>
      </c>
      <c r="BH61" s="313">
        <v>1779770.6952351599</v>
      </c>
      <c r="BI61" s="313">
        <v>36333325.4777693</v>
      </c>
      <c r="BJ61" s="313">
        <v>359810.443458697</v>
      </c>
      <c r="BK61" s="313">
        <v>1226569.40386821</v>
      </c>
      <c r="BL61" s="313">
        <v>19072081.3500943</v>
      </c>
      <c r="BM61" s="313">
        <v>206975.544632946</v>
      </c>
      <c r="BN61" s="313">
        <v>1210227.35070036</v>
      </c>
      <c r="BO61" s="313">
        <v>12808846.6057705</v>
      </c>
      <c r="BP61" s="313">
        <v>173748.153158631</v>
      </c>
      <c r="BQ61" s="313">
        <v>75840896.440324694</v>
      </c>
      <c r="BR61" s="313">
        <v>6726017.2679700004</v>
      </c>
      <c r="BS61" s="313">
        <v>33055323.449999999</v>
      </c>
      <c r="BT61" s="314">
        <v>245287578.06773755</v>
      </c>
      <c r="BU61" s="312" t="s">
        <v>225</v>
      </c>
    </row>
    <row r="62" spans="2:74" ht="13.75" customHeight="1" x14ac:dyDescent="0.35">
      <c r="B62" s="307" t="s">
        <v>226</v>
      </c>
      <c r="C62" s="308">
        <v>0</v>
      </c>
      <c r="D62" s="308">
        <v>0</v>
      </c>
      <c r="E62" s="308">
        <v>0</v>
      </c>
      <c r="F62" s="308">
        <v>0</v>
      </c>
      <c r="G62" s="308">
        <v>0</v>
      </c>
      <c r="H62" s="308">
        <v>0</v>
      </c>
      <c r="I62" s="308">
        <v>0</v>
      </c>
      <c r="J62" s="308">
        <v>0</v>
      </c>
      <c r="K62" s="308">
        <v>1</v>
      </c>
      <c r="L62" s="308">
        <v>22</v>
      </c>
      <c r="M62" s="308">
        <v>12</v>
      </c>
      <c r="N62" s="308">
        <v>21</v>
      </c>
      <c r="O62" s="308">
        <v>1</v>
      </c>
      <c r="P62" s="308">
        <v>76</v>
      </c>
      <c r="Q62" s="308">
        <v>322</v>
      </c>
      <c r="R62" s="308">
        <v>1</v>
      </c>
      <c r="S62" s="308">
        <v>34</v>
      </c>
      <c r="T62" s="308">
        <v>1</v>
      </c>
      <c r="U62" s="308">
        <v>1</v>
      </c>
      <c r="V62" s="308">
        <v>31</v>
      </c>
      <c r="W62" s="308">
        <v>23</v>
      </c>
      <c r="X62" s="308">
        <v>1</v>
      </c>
      <c r="Y62" s="308">
        <v>2</v>
      </c>
      <c r="Z62" s="308">
        <v>4</v>
      </c>
      <c r="AA62" s="308">
        <v>0</v>
      </c>
      <c r="AB62" s="308">
        <v>1</v>
      </c>
      <c r="AC62" s="308">
        <v>1</v>
      </c>
      <c r="AD62" s="308">
        <v>11</v>
      </c>
      <c r="AE62" s="308">
        <v>4</v>
      </c>
      <c r="AF62" s="308">
        <v>1</v>
      </c>
      <c r="AG62" s="308">
        <v>0</v>
      </c>
      <c r="AH62" s="308">
        <v>2</v>
      </c>
      <c r="AI62" s="309">
        <v>573</v>
      </c>
      <c r="AJ62" s="307" t="s">
        <v>226</v>
      </c>
      <c r="AK62" s="307"/>
      <c r="AL62" s="307"/>
      <c r="AM62" s="307" t="s">
        <v>226</v>
      </c>
      <c r="AN62" s="308">
        <v>0</v>
      </c>
      <c r="AO62" s="308">
        <v>0</v>
      </c>
      <c r="AP62" s="308">
        <v>0</v>
      </c>
      <c r="AQ62" s="308">
        <v>0</v>
      </c>
      <c r="AR62" s="308">
        <v>0</v>
      </c>
      <c r="AS62" s="308">
        <v>0</v>
      </c>
      <c r="AT62" s="308">
        <v>0</v>
      </c>
      <c r="AU62" s="308">
        <v>0</v>
      </c>
      <c r="AV62" s="308">
        <v>17854.922820907501</v>
      </c>
      <c r="AW62" s="308">
        <v>1067914.5157047899</v>
      </c>
      <c r="AX62" s="308">
        <v>506270.49788048101</v>
      </c>
      <c r="AY62" s="308">
        <v>1177754.8689557</v>
      </c>
      <c r="AZ62" s="308">
        <v>2869.1805080571398</v>
      </c>
      <c r="BA62" s="308">
        <v>3500932.8654588801</v>
      </c>
      <c r="BB62" s="308">
        <v>6830210.3332195003</v>
      </c>
      <c r="BC62" s="308">
        <v>739.85362242891995</v>
      </c>
      <c r="BD62" s="308">
        <v>462144.05807951698</v>
      </c>
      <c r="BE62" s="308">
        <v>34941.618688709998</v>
      </c>
      <c r="BF62" s="308">
        <v>742.02038224417504</v>
      </c>
      <c r="BG62" s="308">
        <v>324742.06570109801</v>
      </c>
      <c r="BH62" s="308">
        <v>218064.12658098401</v>
      </c>
      <c r="BI62" s="308">
        <v>3148.4514787108201</v>
      </c>
      <c r="BJ62" s="308">
        <v>12502.550002546801</v>
      </c>
      <c r="BK62" s="308">
        <v>12321.172411175399</v>
      </c>
      <c r="BL62" s="308">
        <v>0</v>
      </c>
      <c r="BM62" s="308">
        <v>454.86011012056201</v>
      </c>
      <c r="BN62" s="308">
        <v>1771.53220474665</v>
      </c>
      <c r="BO62" s="308">
        <v>33534.511494328399</v>
      </c>
      <c r="BP62" s="308">
        <v>10495.3856250751</v>
      </c>
      <c r="BQ62" s="308">
        <v>4363.2946719600004</v>
      </c>
      <c r="BR62" s="308">
        <v>0</v>
      </c>
      <c r="BS62" s="308">
        <v>13123.67</v>
      </c>
      <c r="BT62" s="309">
        <v>14236896.355601961</v>
      </c>
      <c r="BU62" s="307" t="s">
        <v>226</v>
      </c>
    </row>
    <row r="63" spans="2:74" ht="13.75" customHeight="1" x14ac:dyDescent="0.35">
      <c r="B63" s="312" t="s">
        <v>227</v>
      </c>
      <c r="C63" s="313">
        <v>0</v>
      </c>
      <c r="D63" s="313">
        <v>0</v>
      </c>
      <c r="E63" s="313">
        <v>0</v>
      </c>
      <c r="F63" s="313">
        <v>0</v>
      </c>
      <c r="G63" s="313">
        <v>0</v>
      </c>
      <c r="H63" s="313">
        <v>0</v>
      </c>
      <c r="I63" s="313">
        <v>0</v>
      </c>
      <c r="J63" s="313">
        <v>2</v>
      </c>
      <c r="K63" s="313">
        <v>13</v>
      </c>
      <c r="L63" s="313">
        <v>12</v>
      </c>
      <c r="M63" s="313">
        <v>4</v>
      </c>
      <c r="N63" s="313">
        <v>1</v>
      </c>
      <c r="O63" s="313">
        <v>0</v>
      </c>
      <c r="P63" s="313">
        <v>50</v>
      </c>
      <c r="Q63" s="313">
        <v>521</v>
      </c>
      <c r="R63" s="313">
        <v>3</v>
      </c>
      <c r="S63" s="313">
        <v>4</v>
      </c>
      <c r="T63" s="313">
        <v>3</v>
      </c>
      <c r="U63" s="313">
        <v>10</v>
      </c>
      <c r="V63" s="313">
        <v>0</v>
      </c>
      <c r="W63" s="313">
        <v>1</v>
      </c>
      <c r="X63" s="313">
        <v>18</v>
      </c>
      <c r="Y63" s="313">
        <v>21</v>
      </c>
      <c r="Z63" s="313">
        <v>2</v>
      </c>
      <c r="AA63" s="313">
        <v>58</v>
      </c>
      <c r="AB63" s="313">
        <v>0</v>
      </c>
      <c r="AC63" s="313">
        <v>0</v>
      </c>
      <c r="AD63" s="313">
        <v>53</v>
      </c>
      <c r="AE63" s="313">
        <v>150</v>
      </c>
      <c r="AF63" s="313">
        <v>38</v>
      </c>
      <c r="AG63" s="313">
        <v>1</v>
      </c>
      <c r="AH63" s="313">
        <v>0</v>
      </c>
      <c r="AI63" s="314">
        <v>965</v>
      </c>
      <c r="AJ63" s="312" t="s">
        <v>227</v>
      </c>
      <c r="AK63" s="307"/>
      <c r="AL63" s="307"/>
      <c r="AM63" s="312" t="s">
        <v>227</v>
      </c>
      <c r="AN63" s="834">
        <v>0</v>
      </c>
      <c r="AO63" s="313">
        <v>0</v>
      </c>
      <c r="AP63" s="313">
        <v>0</v>
      </c>
      <c r="AQ63" s="313">
        <v>0</v>
      </c>
      <c r="AR63" s="313">
        <v>0</v>
      </c>
      <c r="AS63" s="313">
        <v>0</v>
      </c>
      <c r="AT63" s="313">
        <v>0</v>
      </c>
      <c r="AU63" s="313">
        <v>51441.546000718103</v>
      </c>
      <c r="AV63" s="313">
        <v>195709.51589087001</v>
      </c>
      <c r="AW63" s="313">
        <v>40287.781426619702</v>
      </c>
      <c r="AX63" s="313">
        <v>16758.801501433201</v>
      </c>
      <c r="AY63" s="313">
        <v>1099.1013551824899</v>
      </c>
      <c r="AZ63" s="313">
        <v>0</v>
      </c>
      <c r="BA63" s="313">
        <v>209069.70464529199</v>
      </c>
      <c r="BB63" s="313">
        <v>2266467.9135900699</v>
      </c>
      <c r="BC63" s="313">
        <v>9595.9163803956799</v>
      </c>
      <c r="BD63" s="313">
        <v>49454.144396071199</v>
      </c>
      <c r="BE63" s="313">
        <v>3709.6678734000802</v>
      </c>
      <c r="BF63" s="313">
        <v>48837.541593702903</v>
      </c>
      <c r="BG63" s="313">
        <v>0</v>
      </c>
      <c r="BH63" s="313">
        <v>1662.0702721932801</v>
      </c>
      <c r="BI63" s="313">
        <v>105308.251241244</v>
      </c>
      <c r="BJ63" s="313">
        <v>103600.002674994</v>
      </c>
      <c r="BK63" s="313">
        <v>46310.652217786701</v>
      </c>
      <c r="BL63" s="313">
        <v>150180.21413926201</v>
      </c>
      <c r="BM63" s="313">
        <v>0</v>
      </c>
      <c r="BN63" s="313">
        <v>0</v>
      </c>
      <c r="BO63" s="313">
        <v>171094.078454715</v>
      </c>
      <c r="BP63" s="313">
        <v>467744.04295926302</v>
      </c>
      <c r="BQ63" s="313">
        <v>76875.693740999995</v>
      </c>
      <c r="BR63" s="313">
        <v>1506.4559999999999</v>
      </c>
      <c r="BS63" s="313">
        <v>0</v>
      </c>
      <c r="BT63" s="314">
        <v>4016713.0963542135</v>
      </c>
      <c r="BU63" s="312" t="s">
        <v>227</v>
      </c>
    </row>
    <row r="64" spans="2:74" ht="13.75" customHeight="1" x14ac:dyDescent="0.35">
      <c r="B64" s="307" t="s">
        <v>228</v>
      </c>
      <c r="C64" s="308">
        <v>25</v>
      </c>
      <c r="D64" s="308">
        <v>26</v>
      </c>
      <c r="E64" s="308">
        <v>0</v>
      </c>
      <c r="F64" s="308">
        <v>0</v>
      </c>
      <c r="G64" s="308">
        <v>0</v>
      </c>
      <c r="H64" s="308">
        <v>0</v>
      </c>
      <c r="I64" s="308">
        <v>0</v>
      </c>
      <c r="J64" s="308">
        <v>0</v>
      </c>
      <c r="K64" s="308">
        <v>0</v>
      </c>
      <c r="L64" s="308">
        <v>0</v>
      </c>
      <c r="M64" s="308">
        <v>0</v>
      </c>
      <c r="N64" s="308">
        <v>0</v>
      </c>
      <c r="O64" s="308">
        <v>0</v>
      </c>
      <c r="P64" s="308">
        <v>0</v>
      </c>
      <c r="Q64" s="308">
        <v>0</v>
      </c>
      <c r="R64" s="308">
        <v>0</v>
      </c>
      <c r="S64" s="308">
        <v>0</v>
      </c>
      <c r="T64" s="308">
        <v>0</v>
      </c>
      <c r="U64" s="308">
        <v>0</v>
      </c>
      <c r="V64" s="308">
        <v>0</v>
      </c>
      <c r="W64" s="308">
        <v>0</v>
      </c>
      <c r="X64" s="308">
        <v>0</v>
      </c>
      <c r="Y64" s="308">
        <v>0</v>
      </c>
      <c r="Z64" s="308">
        <v>0</v>
      </c>
      <c r="AA64" s="308">
        <v>0</v>
      </c>
      <c r="AB64" s="308">
        <v>0</v>
      </c>
      <c r="AC64" s="308">
        <v>0</v>
      </c>
      <c r="AD64" s="308">
        <v>0</v>
      </c>
      <c r="AE64" s="308">
        <v>0</v>
      </c>
      <c r="AF64" s="308">
        <v>0</v>
      </c>
      <c r="AG64" s="308">
        <v>0</v>
      </c>
      <c r="AH64" s="308">
        <v>0</v>
      </c>
      <c r="AI64" s="309">
        <v>51</v>
      </c>
      <c r="AJ64" s="307" t="s">
        <v>228</v>
      </c>
      <c r="AK64" s="307"/>
      <c r="AL64" s="307"/>
      <c r="AM64" s="307" t="s">
        <v>228</v>
      </c>
      <c r="AN64" s="308">
        <v>27648273.359365001</v>
      </c>
      <c r="AO64" s="308">
        <v>3267825.4583917698</v>
      </c>
      <c r="AP64" s="308">
        <v>0</v>
      </c>
      <c r="AQ64" s="308">
        <v>0</v>
      </c>
      <c r="AR64" s="308">
        <v>0</v>
      </c>
      <c r="AS64" s="308">
        <v>0</v>
      </c>
      <c r="AT64" s="308">
        <v>0</v>
      </c>
      <c r="AU64" s="308">
        <v>0</v>
      </c>
      <c r="AV64" s="308">
        <v>0</v>
      </c>
      <c r="AW64" s="308">
        <v>0</v>
      </c>
      <c r="AX64" s="308">
        <v>0</v>
      </c>
      <c r="AY64" s="308">
        <v>0</v>
      </c>
      <c r="AZ64" s="308">
        <v>0</v>
      </c>
      <c r="BA64" s="308">
        <v>0</v>
      </c>
      <c r="BB64" s="308">
        <v>0</v>
      </c>
      <c r="BC64" s="308">
        <v>0</v>
      </c>
      <c r="BD64" s="308">
        <v>0</v>
      </c>
      <c r="BE64" s="308">
        <v>0</v>
      </c>
      <c r="BF64" s="308">
        <v>0</v>
      </c>
      <c r="BG64" s="308">
        <v>0</v>
      </c>
      <c r="BH64" s="308">
        <v>0</v>
      </c>
      <c r="BI64" s="308">
        <v>0</v>
      </c>
      <c r="BJ64" s="308">
        <v>0</v>
      </c>
      <c r="BK64" s="308">
        <v>0</v>
      </c>
      <c r="BL64" s="308">
        <v>0</v>
      </c>
      <c r="BM64" s="308">
        <v>0</v>
      </c>
      <c r="BN64" s="308">
        <v>0</v>
      </c>
      <c r="BO64" s="308">
        <v>0</v>
      </c>
      <c r="BP64" s="308">
        <v>0</v>
      </c>
      <c r="BQ64" s="308">
        <v>0</v>
      </c>
      <c r="BR64" s="308">
        <v>0</v>
      </c>
      <c r="BS64" s="308">
        <v>0</v>
      </c>
      <c r="BT64" s="309">
        <v>30916098.817756772</v>
      </c>
      <c r="BU64" s="307" t="s">
        <v>228</v>
      </c>
    </row>
    <row r="65" spans="2:75" s="326" customFormat="1" ht="13.75" customHeight="1" x14ac:dyDescent="0.35">
      <c r="B65" s="324" t="s">
        <v>4</v>
      </c>
      <c r="C65" s="1085">
        <v>7110</v>
      </c>
      <c r="D65" s="1085">
        <v>13629</v>
      </c>
      <c r="E65" s="1085">
        <v>14701</v>
      </c>
      <c r="F65" s="1085">
        <v>29300</v>
      </c>
      <c r="G65" s="1085">
        <v>4926</v>
      </c>
      <c r="H65" s="1085">
        <v>14535</v>
      </c>
      <c r="I65" s="1085">
        <v>18413</v>
      </c>
      <c r="J65" s="1085">
        <v>16117</v>
      </c>
      <c r="K65" s="1085">
        <v>19192</v>
      </c>
      <c r="L65" s="1085">
        <v>12587</v>
      </c>
      <c r="M65" s="1085">
        <v>18930</v>
      </c>
      <c r="N65" s="1085">
        <v>12468</v>
      </c>
      <c r="O65" s="1085">
        <v>20195</v>
      </c>
      <c r="P65" s="1085">
        <v>34642</v>
      </c>
      <c r="Q65" s="1085">
        <v>34026</v>
      </c>
      <c r="R65" s="1085">
        <v>28752</v>
      </c>
      <c r="S65" s="1085">
        <v>36082</v>
      </c>
      <c r="T65" s="1085">
        <v>23177</v>
      </c>
      <c r="U65" s="1085">
        <v>34051</v>
      </c>
      <c r="V65" s="1085">
        <v>19100</v>
      </c>
      <c r="W65" s="1085">
        <v>22509</v>
      </c>
      <c r="X65" s="1085">
        <v>32397</v>
      </c>
      <c r="Y65" s="1085">
        <v>32685</v>
      </c>
      <c r="Z65" s="1085">
        <v>18695</v>
      </c>
      <c r="AA65" s="1085">
        <v>40161</v>
      </c>
      <c r="AB65" s="1085">
        <v>88497</v>
      </c>
      <c r="AC65" s="1085">
        <v>35895</v>
      </c>
      <c r="AD65" s="1085">
        <v>42726</v>
      </c>
      <c r="AE65" s="1085">
        <v>21968</v>
      </c>
      <c r="AF65" s="1085">
        <v>44004</v>
      </c>
      <c r="AG65" s="1085">
        <v>226114</v>
      </c>
      <c r="AH65" s="1085">
        <v>31172</v>
      </c>
      <c r="AI65" s="1085">
        <v>1048756</v>
      </c>
      <c r="AJ65" s="325" t="s">
        <v>4</v>
      </c>
      <c r="AK65" s="642"/>
      <c r="AL65" s="642"/>
      <c r="AM65" s="324" t="s">
        <v>4</v>
      </c>
      <c r="AN65" s="1085">
        <v>143571214.60400066</v>
      </c>
      <c r="AO65" s="1085">
        <v>144297891.78166017</v>
      </c>
      <c r="AP65" s="1085">
        <v>184670422.66319233</v>
      </c>
      <c r="AQ65" s="1085">
        <v>381016645.81218225</v>
      </c>
      <c r="AR65" s="1085">
        <v>70188672.004579201</v>
      </c>
      <c r="AS65" s="1085">
        <v>150406251.26921535</v>
      </c>
      <c r="AT65" s="1085">
        <v>241448545.92657825</v>
      </c>
      <c r="AU65" s="1085">
        <v>180815051.80025432</v>
      </c>
      <c r="AV65" s="1085">
        <v>187352798.25340813</v>
      </c>
      <c r="AW65" s="1085">
        <v>126165126.97575703</v>
      </c>
      <c r="AX65" s="1085">
        <v>147500722.77532712</v>
      </c>
      <c r="AY65" s="1085">
        <v>123886043.1825709</v>
      </c>
      <c r="AZ65" s="1085">
        <v>218530058.22476676</v>
      </c>
      <c r="BA65" s="1085">
        <v>317895859.12169909</v>
      </c>
      <c r="BB65" s="1085">
        <v>332642061.76147884</v>
      </c>
      <c r="BC65" s="1085">
        <v>241223292.89799377</v>
      </c>
      <c r="BD65" s="1085">
        <v>413153119.79721779</v>
      </c>
      <c r="BE65" s="1085">
        <v>221659633.10317048</v>
      </c>
      <c r="BF65" s="1085">
        <v>321685906.84452856</v>
      </c>
      <c r="BG65" s="1085">
        <v>151138243.342058</v>
      </c>
      <c r="BH65" s="1085">
        <v>146221782.82774648</v>
      </c>
      <c r="BI65" s="1085">
        <v>204451313.35904959</v>
      </c>
      <c r="BJ65" s="1085">
        <v>217672743.78183377</v>
      </c>
      <c r="BK65" s="1085">
        <v>102158443.18516681</v>
      </c>
      <c r="BL65" s="1085">
        <v>263191864.08045584</v>
      </c>
      <c r="BM65" s="1085">
        <v>778907423.24498892</v>
      </c>
      <c r="BN65" s="1085">
        <v>314044755.71725154</v>
      </c>
      <c r="BO65" s="1085">
        <v>297164697.39147782</v>
      </c>
      <c r="BP65" s="1085">
        <v>120988715.74649391</v>
      </c>
      <c r="BQ65" s="1085">
        <v>362313948.00439823</v>
      </c>
      <c r="BR65" s="1085">
        <v>4942735077.4737606</v>
      </c>
      <c r="BS65" s="1085">
        <v>279289165.0200001</v>
      </c>
      <c r="BT65" s="1085">
        <v>12328387491.97426</v>
      </c>
      <c r="BU65" s="325" t="s">
        <v>4</v>
      </c>
    </row>
    <row r="66" spans="2:75" x14ac:dyDescent="0.35">
      <c r="B66" s="683" t="s">
        <v>229</v>
      </c>
      <c r="C66" s="683"/>
      <c r="D66" s="683"/>
      <c r="E66" s="683"/>
      <c r="F66" s="683"/>
      <c r="G66" s="683"/>
      <c r="H66" s="683"/>
      <c r="I66" s="683"/>
      <c r="J66" s="683"/>
      <c r="K66" s="683"/>
      <c r="L66" s="683"/>
      <c r="M66" s="683"/>
      <c r="N66" s="683"/>
      <c r="O66" s="683"/>
      <c r="P66" s="683"/>
      <c r="Q66" s="683"/>
      <c r="R66" s="683"/>
      <c r="S66" s="683"/>
      <c r="T66" s="683"/>
      <c r="U66" s="683"/>
      <c r="V66" s="683"/>
      <c r="W66" s="327"/>
      <c r="X66" s="327"/>
      <c r="Y66" s="327"/>
      <c r="Z66" s="327"/>
      <c r="AA66" s="327"/>
      <c r="AB66" s="327"/>
      <c r="AC66" s="327"/>
      <c r="AD66" s="327"/>
      <c r="AE66" s="327"/>
      <c r="AF66" s="327"/>
      <c r="AG66" s="327"/>
      <c r="AH66" s="327"/>
      <c r="AI66" s="327"/>
      <c r="AJ66" s="327"/>
      <c r="AK66" s="327"/>
      <c r="AL66" s="327"/>
      <c r="AM66" s="644" t="s">
        <v>229</v>
      </c>
      <c r="AN66" s="353"/>
      <c r="AO66" s="353"/>
      <c r="AP66" s="353"/>
      <c r="AQ66" s="353"/>
      <c r="AR66" s="353"/>
      <c r="AS66" s="353"/>
      <c r="AT66" s="353"/>
      <c r="AU66" s="353"/>
      <c r="AV66" s="353"/>
      <c r="AW66" s="353"/>
      <c r="AX66" s="353"/>
      <c r="AY66" s="353"/>
      <c r="AZ66" s="353"/>
      <c r="BA66" s="353"/>
      <c r="BB66" s="353"/>
      <c r="BC66" s="353"/>
      <c r="BD66" s="353"/>
      <c r="BE66" s="353"/>
      <c r="BF66" s="353"/>
      <c r="BG66" s="353"/>
      <c r="BH66" s="354"/>
      <c r="BI66" s="354"/>
      <c r="BJ66" s="354"/>
      <c r="BK66" s="354"/>
      <c r="BL66" s="354"/>
      <c r="BM66" s="354"/>
      <c r="BN66" s="354"/>
      <c r="BO66" s="354"/>
      <c r="BP66" s="354"/>
      <c r="BQ66" s="354"/>
      <c r="BR66" s="354"/>
      <c r="BS66" s="354"/>
      <c r="BT66" s="354"/>
    </row>
    <row r="67" spans="2:75" ht="15.5" x14ac:dyDescent="0.35">
      <c r="B67" s="328"/>
      <c r="AI67" s="836"/>
      <c r="AM67" s="300"/>
      <c r="AN67" s="329"/>
      <c r="AO67" s="329"/>
      <c r="AP67" s="329"/>
      <c r="AQ67" s="329"/>
      <c r="AR67" s="329"/>
      <c r="AS67" s="329"/>
      <c r="AT67" s="329"/>
      <c r="AU67" s="329"/>
      <c r="AV67" s="329"/>
      <c r="AW67" s="329"/>
      <c r="AX67" s="329"/>
      <c r="AY67" s="329"/>
      <c r="AZ67" s="329"/>
      <c r="BA67" s="329"/>
      <c r="BB67" s="329"/>
      <c r="BC67" s="329"/>
      <c r="BD67" s="329"/>
      <c r="BE67" s="329"/>
      <c r="BF67" s="329"/>
      <c r="BG67" s="329"/>
      <c r="BH67" s="329"/>
      <c r="BI67" s="329"/>
      <c r="BJ67" s="329"/>
      <c r="BK67" s="329"/>
      <c r="BL67" s="329"/>
      <c r="BM67" s="329"/>
      <c r="BN67" s="329"/>
      <c r="BO67" s="329"/>
      <c r="BP67" s="329"/>
      <c r="BQ67" s="329"/>
      <c r="BR67" s="329"/>
      <c r="BS67" s="329"/>
      <c r="BT67" s="329"/>
      <c r="BU67" s="1315"/>
      <c r="BV67" s="1315"/>
      <c r="BW67" s="1315"/>
    </row>
    <row r="68" spans="2:75" s="1309" customFormat="1" ht="12" x14ac:dyDescent="0.3">
      <c r="B68" s="1311"/>
      <c r="C68" s="1313"/>
      <c r="D68" s="1313"/>
      <c r="E68" s="1313"/>
      <c r="F68" s="1313"/>
      <c r="G68" s="1313"/>
      <c r="H68" s="1313"/>
      <c r="I68" s="1313"/>
      <c r="J68" s="1313"/>
      <c r="K68" s="1313"/>
      <c r="L68" s="1313"/>
      <c r="M68" s="1313"/>
      <c r="N68" s="1313"/>
      <c r="O68" s="1313"/>
      <c r="P68" s="1313"/>
      <c r="Q68" s="1313"/>
      <c r="R68" s="1313"/>
      <c r="S68" s="1313"/>
      <c r="T68" s="1313"/>
      <c r="U68" s="1313"/>
      <c r="V68" s="1313"/>
      <c r="W68" s="1313"/>
      <c r="X68" s="1313"/>
      <c r="Y68" s="1313"/>
      <c r="Z68" s="1313"/>
      <c r="AA68" s="1313"/>
      <c r="AB68" s="1313"/>
      <c r="AC68" s="1313"/>
      <c r="AD68" s="1313"/>
      <c r="AE68" s="1313"/>
      <c r="AF68" s="1313"/>
      <c r="AG68" s="1313"/>
      <c r="AH68" s="1313"/>
      <c r="AI68" s="1312"/>
      <c r="AM68" s="1314"/>
      <c r="AN68" s="1315"/>
      <c r="AO68" s="1315"/>
      <c r="AP68" s="1315"/>
      <c r="AQ68" s="1315"/>
      <c r="AR68" s="1315"/>
      <c r="AS68" s="1315"/>
      <c r="AT68" s="1315"/>
      <c r="AU68" s="1315"/>
      <c r="AV68" s="1315"/>
      <c r="AW68" s="1315"/>
      <c r="AX68" s="1315"/>
      <c r="AY68" s="1315"/>
      <c r="AZ68" s="1315"/>
      <c r="BA68" s="1315"/>
      <c r="BB68" s="1315"/>
      <c r="BC68" s="1315"/>
      <c r="BD68" s="1315"/>
      <c r="BE68" s="1315"/>
      <c r="BF68" s="1315"/>
      <c r="BG68" s="1315"/>
      <c r="BH68" s="1315"/>
      <c r="BI68" s="1315"/>
      <c r="BJ68" s="1315"/>
      <c r="BK68" s="1315"/>
      <c r="BL68" s="1315"/>
      <c r="BM68" s="1315"/>
      <c r="BN68" s="1315"/>
      <c r="BO68" s="1315"/>
      <c r="BP68" s="1315"/>
      <c r="BQ68" s="1315"/>
      <c r="BR68" s="1315"/>
      <c r="BS68" s="1315"/>
      <c r="BT68" s="1315"/>
      <c r="BU68" s="1315"/>
      <c r="BV68" s="1316"/>
    </row>
    <row r="69" spans="2:75" x14ac:dyDescent="0.35">
      <c r="C69" s="1310"/>
      <c r="D69" s="1310"/>
      <c r="E69" s="1310"/>
      <c r="F69" s="1310"/>
      <c r="G69" s="1310"/>
      <c r="H69" s="1310"/>
      <c r="I69" s="1310"/>
      <c r="J69" s="1310"/>
      <c r="K69" s="1310"/>
      <c r="L69" s="1310"/>
      <c r="M69" s="1310"/>
      <c r="N69" s="1310"/>
      <c r="O69" s="1310"/>
      <c r="P69" s="1310"/>
      <c r="Q69" s="1310"/>
      <c r="R69" s="1310"/>
      <c r="S69" s="1310"/>
      <c r="T69" s="1310"/>
      <c r="U69" s="1310"/>
      <c r="V69" s="1310"/>
      <c r="W69" s="1310"/>
      <c r="X69" s="1310"/>
      <c r="Y69" s="1310"/>
      <c r="Z69" s="1310"/>
      <c r="AA69" s="1310"/>
      <c r="AB69" s="1310"/>
      <c r="AC69" s="1310"/>
      <c r="AD69" s="1310"/>
      <c r="AE69" s="1310"/>
      <c r="AF69" s="1310"/>
      <c r="AG69" s="1310"/>
      <c r="AH69" s="1310"/>
      <c r="AI69" s="1310"/>
      <c r="AM69" s="1317"/>
      <c r="AN69" s="1318"/>
      <c r="AO69" s="1318"/>
      <c r="AP69" s="1318"/>
      <c r="AQ69" s="1318"/>
      <c r="AR69" s="1318"/>
      <c r="AS69" s="1318"/>
      <c r="AT69" s="1318"/>
      <c r="AU69" s="1318"/>
      <c r="AV69" s="1318"/>
      <c r="AW69" s="1318"/>
      <c r="AX69" s="1318"/>
      <c r="AY69" s="1318"/>
      <c r="AZ69" s="1318"/>
      <c r="BA69" s="1318"/>
      <c r="BB69" s="1318"/>
      <c r="BC69" s="1318"/>
      <c r="BD69" s="1318"/>
      <c r="BE69" s="1318"/>
      <c r="BF69" s="1318"/>
      <c r="BG69" s="1318"/>
      <c r="BH69" s="1318"/>
      <c r="BI69" s="1318"/>
      <c r="BJ69" s="1318"/>
      <c r="BK69" s="1318"/>
      <c r="BL69" s="1318"/>
      <c r="BM69" s="1318"/>
      <c r="BN69" s="1318"/>
      <c r="BO69" s="1318"/>
      <c r="BP69" s="1318"/>
      <c r="BQ69" s="1318"/>
      <c r="BR69" s="1318"/>
      <c r="BS69" s="1318"/>
      <c r="BT69" s="1318"/>
    </row>
    <row r="70" spans="2:75" x14ac:dyDescent="0.35">
      <c r="C70" s="331"/>
    </row>
    <row r="71" spans="2:75" x14ac:dyDescent="0.35">
      <c r="B71" s="247" t="s">
        <v>150</v>
      </c>
      <c r="C71" s="247"/>
      <c r="D71" s="247"/>
      <c r="E71" s="247"/>
      <c r="AL71" s="311"/>
      <c r="AM71" s="247" t="s">
        <v>150</v>
      </c>
      <c r="AN71" s="688"/>
      <c r="AO71" s="688"/>
      <c r="AP71" s="688"/>
      <c r="AQ71" s="688"/>
      <c r="AR71" s="688"/>
      <c r="AS71" s="688"/>
      <c r="AT71" s="688"/>
      <c r="AU71" s="688"/>
      <c r="AV71" s="688"/>
      <c r="AW71" s="688"/>
      <c r="AX71" s="688"/>
      <c r="AY71" s="688"/>
      <c r="AZ71" s="688"/>
      <c r="BA71" s="688"/>
      <c r="BB71" s="688"/>
    </row>
    <row r="72" spans="2:75" s="302" customFormat="1" ht="14.65" customHeight="1" x14ac:dyDescent="0.3">
      <c r="B72" s="684"/>
      <c r="C72" s="300"/>
      <c r="D72" s="300"/>
      <c r="E72" s="300"/>
      <c r="F72" s="300"/>
      <c r="G72" s="300"/>
      <c r="H72" s="300"/>
      <c r="I72" s="300"/>
      <c r="J72" s="300"/>
      <c r="K72" s="300"/>
      <c r="L72" s="300"/>
      <c r="M72" s="300"/>
      <c r="N72" s="300"/>
      <c r="O72" s="300"/>
      <c r="P72" s="300"/>
      <c r="Q72" s="300"/>
      <c r="R72" s="300"/>
      <c r="S72" s="300"/>
      <c r="T72" s="300"/>
      <c r="U72" s="300"/>
      <c r="V72" s="300"/>
      <c r="W72" s="300"/>
      <c r="X72" s="300"/>
      <c r="Y72" s="300"/>
      <c r="Z72" s="300"/>
      <c r="AA72" s="300"/>
      <c r="AB72" s="300"/>
      <c r="AC72" s="300"/>
      <c r="AD72" s="300"/>
      <c r="AE72" s="300"/>
      <c r="AF72" s="300"/>
      <c r="AG72" s="300"/>
      <c r="AH72" s="300"/>
      <c r="AI72" s="300"/>
      <c r="AJ72" s="301"/>
      <c r="AK72" s="301"/>
      <c r="AL72" s="684"/>
      <c r="AM72" s="335" t="s">
        <v>12546</v>
      </c>
      <c r="AN72" s="336"/>
      <c r="AO72" s="336"/>
      <c r="AP72" s="336"/>
      <c r="AQ72" s="336"/>
      <c r="AR72" s="336"/>
      <c r="AS72" s="336"/>
      <c r="AT72" s="336"/>
      <c r="AU72" s="336"/>
      <c r="AV72" s="336"/>
      <c r="AW72" s="336"/>
      <c r="AX72" s="336"/>
      <c r="AY72" s="336"/>
      <c r="AZ72" s="336"/>
      <c r="BA72" s="336"/>
      <c r="BB72" s="336"/>
      <c r="BC72" s="336"/>
      <c r="BD72" s="336"/>
      <c r="BE72" s="336"/>
      <c r="BF72" s="336"/>
      <c r="BG72" s="336"/>
      <c r="BH72" s="336"/>
      <c r="BI72" s="336"/>
      <c r="BJ72" s="336"/>
      <c r="BK72" s="336"/>
      <c r="BL72" s="336"/>
      <c r="BM72" s="336"/>
      <c r="BN72" s="336"/>
      <c r="BO72" s="336"/>
      <c r="BP72" s="336"/>
      <c r="BQ72" s="336"/>
      <c r="BR72" s="336"/>
      <c r="BS72" s="336"/>
      <c r="BT72" s="337"/>
      <c r="BU72" s="338"/>
    </row>
    <row r="73" spans="2:75" s="306" customFormat="1" ht="13.75" customHeight="1" x14ac:dyDescent="0.3">
      <c r="B73" s="303" t="s">
        <v>164</v>
      </c>
      <c r="C73" s="304">
        <v>1994</v>
      </c>
      <c r="D73" s="304">
        <v>1995</v>
      </c>
      <c r="E73" s="304">
        <v>1996</v>
      </c>
      <c r="F73" s="304">
        <v>1997</v>
      </c>
      <c r="G73" s="304">
        <v>1998</v>
      </c>
      <c r="H73" s="304">
        <v>1999</v>
      </c>
      <c r="I73" s="304">
        <v>2000</v>
      </c>
      <c r="J73" s="304">
        <v>2001</v>
      </c>
      <c r="K73" s="304">
        <v>2002</v>
      </c>
      <c r="L73" s="304">
        <v>2003</v>
      </c>
      <c r="M73" s="304">
        <v>2004</v>
      </c>
      <c r="N73" s="304">
        <v>2005</v>
      </c>
      <c r="O73" s="304">
        <v>2006</v>
      </c>
      <c r="P73" s="304">
        <v>2007</v>
      </c>
      <c r="Q73" s="304">
        <v>2008</v>
      </c>
      <c r="R73" s="304">
        <v>2009</v>
      </c>
      <c r="S73" s="304">
        <v>2010</v>
      </c>
      <c r="T73" s="304">
        <v>2011</v>
      </c>
      <c r="U73" s="304">
        <v>2012</v>
      </c>
      <c r="V73" s="304">
        <v>2013</v>
      </c>
      <c r="W73" s="304">
        <v>2014</v>
      </c>
      <c r="X73" s="304">
        <v>2015</v>
      </c>
      <c r="Y73" s="304">
        <v>2016</v>
      </c>
      <c r="Z73" s="304">
        <v>2017</v>
      </c>
      <c r="AA73" s="304">
        <v>2018</v>
      </c>
      <c r="AB73" s="304">
        <v>2019</v>
      </c>
      <c r="AC73" s="304">
        <v>2020</v>
      </c>
      <c r="AD73" s="304">
        <v>2021</v>
      </c>
      <c r="AE73" s="304">
        <v>2022</v>
      </c>
      <c r="AF73" s="304">
        <v>2023</v>
      </c>
      <c r="AG73" s="304">
        <v>2024</v>
      </c>
      <c r="AH73" s="304">
        <v>2025</v>
      </c>
      <c r="AI73" s="265" t="s">
        <v>4</v>
      </c>
      <c r="AJ73" s="305" t="s">
        <v>164</v>
      </c>
      <c r="AK73" s="643"/>
      <c r="AL73" s="643"/>
      <c r="AM73" s="303" t="s">
        <v>164</v>
      </c>
      <c r="AN73" s="1086">
        <v>1994</v>
      </c>
      <c r="AO73" s="1086">
        <v>1995</v>
      </c>
      <c r="AP73" s="1086">
        <v>1996</v>
      </c>
      <c r="AQ73" s="1086">
        <v>1997</v>
      </c>
      <c r="AR73" s="1086">
        <v>1998</v>
      </c>
      <c r="AS73" s="1086">
        <v>1999</v>
      </c>
      <c r="AT73" s="1086">
        <v>2000</v>
      </c>
      <c r="AU73" s="1086">
        <v>2001</v>
      </c>
      <c r="AV73" s="1086">
        <v>2002</v>
      </c>
      <c r="AW73" s="1086">
        <v>2003</v>
      </c>
      <c r="AX73" s="1086">
        <v>2004</v>
      </c>
      <c r="AY73" s="1086">
        <v>2005</v>
      </c>
      <c r="AZ73" s="1086">
        <v>2006</v>
      </c>
      <c r="BA73" s="1086">
        <v>2007</v>
      </c>
      <c r="BB73" s="1086">
        <v>2008</v>
      </c>
      <c r="BC73" s="1086">
        <v>2009</v>
      </c>
      <c r="BD73" s="1086">
        <v>2010</v>
      </c>
      <c r="BE73" s="1086">
        <v>2011</v>
      </c>
      <c r="BF73" s="1086">
        <v>2012</v>
      </c>
      <c r="BG73" s="1086">
        <v>2013</v>
      </c>
      <c r="BH73" s="1086">
        <v>2014</v>
      </c>
      <c r="BI73" s="1086">
        <v>2015</v>
      </c>
      <c r="BJ73" s="1086">
        <v>2016</v>
      </c>
      <c r="BK73" s="1086">
        <v>2017</v>
      </c>
      <c r="BL73" s="1086">
        <v>2018</v>
      </c>
      <c r="BM73" s="1086">
        <v>2019</v>
      </c>
      <c r="BN73" s="1086">
        <v>2020</v>
      </c>
      <c r="BO73" s="1086">
        <v>2021</v>
      </c>
      <c r="BP73" s="1086">
        <v>2022</v>
      </c>
      <c r="BQ73" s="1086">
        <v>2023</v>
      </c>
      <c r="BR73" s="1086">
        <v>2024</v>
      </c>
      <c r="BS73" s="1086">
        <v>2025</v>
      </c>
      <c r="BT73" s="265" t="s">
        <v>4</v>
      </c>
      <c r="BU73" s="305" t="s">
        <v>164</v>
      </c>
    </row>
    <row r="74" spans="2:75" ht="13.75" customHeight="1" x14ac:dyDescent="0.35">
      <c r="B74" s="307" t="s">
        <v>190</v>
      </c>
      <c r="C74" s="308">
        <v>9</v>
      </c>
      <c r="D74" s="308">
        <v>16</v>
      </c>
      <c r="E74" s="308">
        <v>11</v>
      </c>
      <c r="F74" s="308">
        <v>48</v>
      </c>
      <c r="G74" s="308">
        <v>1</v>
      </c>
      <c r="H74" s="308">
        <v>1</v>
      </c>
      <c r="I74" s="308">
        <v>0</v>
      </c>
      <c r="J74" s="308">
        <v>0</v>
      </c>
      <c r="K74" s="308">
        <v>0</v>
      </c>
      <c r="L74" s="308">
        <v>0</v>
      </c>
      <c r="M74" s="308">
        <v>1</v>
      </c>
      <c r="N74" s="308">
        <v>0</v>
      </c>
      <c r="O74" s="308">
        <v>70</v>
      </c>
      <c r="P74" s="308">
        <v>0</v>
      </c>
      <c r="Q74" s="308">
        <v>0</v>
      </c>
      <c r="R74" s="308">
        <v>0</v>
      </c>
      <c r="S74" s="308">
        <v>0</v>
      </c>
      <c r="T74" s="308">
        <v>4</v>
      </c>
      <c r="U74" s="308">
        <v>0</v>
      </c>
      <c r="V74" s="308">
        <v>0</v>
      </c>
      <c r="W74" s="308">
        <v>0</v>
      </c>
      <c r="X74" s="308">
        <v>0</v>
      </c>
      <c r="Y74" s="308">
        <v>0</v>
      </c>
      <c r="Z74" s="308">
        <v>0</v>
      </c>
      <c r="AA74" s="308">
        <v>1</v>
      </c>
      <c r="AB74" s="308">
        <v>0</v>
      </c>
      <c r="AC74" s="308">
        <v>0</v>
      </c>
      <c r="AD74" s="308">
        <v>0</v>
      </c>
      <c r="AE74" s="308">
        <v>0</v>
      </c>
      <c r="AF74" s="308">
        <v>0</v>
      </c>
      <c r="AG74" s="308">
        <v>0</v>
      </c>
      <c r="AH74" s="308">
        <v>0</v>
      </c>
      <c r="AI74" s="309">
        <v>162</v>
      </c>
      <c r="AJ74" s="307" t="s">
        <v>190</v>
      </c>
      <c r="AK74" s="307"/>
      <c r="AL74" s="307"/>
      <c r="AM74" s="307" t="s">
        <v>190</v>
      </c>
      <c r="AN74" s="308">
        <v>14718.890304463301</v>
      </c>
      <c r="AO74" s="308">
        <v>36470.665701344602</v>
      </c>
      <c r="AP74" s="308">
        <v>26730.8741900854</v>
      </c>
      <c r="AQ74" s="308">
        <v>60833.990490602599</v>
      </c>
      <c r="AR74" s="308">
        <v>462.73491768069198</v>
      </c>
      <c r="AS74" s="308">
        <v>2195.3971331061298</v>
      </c>
      <c r="AT74" s="308">
        <v>0</v>
      </c>
      <c r="AU74" s="308">
        <v>0</v>
      </c>
      <c r="AV74" s="308">
        <v>0</v>
      </c>
      <c r="AW74" s="308">
        <v>0</v>
      </c>
      <c r="AX74" s="308">
        <v>3653.3536397272501</v>
      </c>
      <c r="AY74" s="308">
        <v>0</v>
      </c>
      <c r="AZ74" s="308">
        <v>197228.49650395801</v>
      </c>
      <c r="BA74" s="308">
        <v>0</v>
      </c>
      <c r="BB74" s="308">
        <v>0</v>
      </c>
      <c r="BC74" s="308">
        <v>0</v>
      </c>
      <c r="BD74" s="308">
        <v>0</v>
      </c>
      <c r="BE74" s="308">
        <v>11704.4500733277</v>
      </c>
      <c r="BF74" s="308">
        <v>0</v>
      </c>
      <c r="BG74" s="308">
        <v>0</v>
      </c>
      <c r="BH74" s="308">
        <v>0</v>
      </c>
      <c r="BI74" s="308">
        <v>0</v>
      </c>
      <c r="BJ74" s="308">
        <v>0</v>
      </c>
      <c r="BK74" s="308">
        <v>0</v>
      </c>
      <c r="BL74" s="308">
        <v>1013.14042806976</v>
      </c>
      <c r="BM74" s="308">
        <v>0</v>
      </c>
      <c r="BN74" s="308">
        <v>0</v>
      </c>
      <c r="BO74" s="308">
        <v>0</v>
      </c>
      <c r="BP74" s="308">
        <v>0</v>
      </c>
      <c r="BQ74" s="308">
        <v>0</v>
      </c>
      <c r="BR74" s="308">
        <v>0</v>
      </c>
      <c r="BS74" s="308">
        <v>0</v>
      </c>
      <c r="BT74" s="309">
        <v>355011.99338236544</v>
      </c>
      <c r="BU74" s="307" t="s">
        <v>190</v>
      </c>
    </row>
    <row r="75" spans="2:75" ht="13.75" customHeight="1" x14ac:dyDescent="0.35">
      <c r="B75" s="312" t="s">
        <v>170</v>
      </c>
      <c r="C75" s="313">
        <v>2</v>
      </c>
      <c r="D75" s="313">
        <v>4</v>
      </c>
      <c r="E75" s="313">
        <v>4</v>
      </c>
      <c r="F75" s="313">
        <v>0</v>
      </c>
      <c r="G75" s="313">
        <v>8</v>
      </c>
      <c r="H75" s="313">
        <v>133</v>
      </c>
      <c r="I75" s="313">
        <v>3</v>
      </c>
      <c r="J75" s="313">
        <v>2</v>
      </c>
      <c r="K75" s="313">
        <v>0</v>
      </c>
      <c r="L75" s="313">
        <v>12</v>
      </c>
      <c r="M75" s="313">
        <v>1</v>
      </c>
      <c r="N75" s="313">
        <v>1</v>
      </c>
      <c r="O75" s="313">
        <v>7</v>
      </c>
      <c r="P75" s="313">
        <v>15</v>
      </c>
      <c r="Q75" s="313">
        <v>215</v>
      </c>
      <c r="R75" s="313">
        <v>11</v>
      </c>
      <c r="S75" s="313">
        <v>0</v>
      </c>
      <c r="T75" s="313">
        <v>39</v>
      </c>
      <c r="U75" s="313">
        <v>2</v>
      </c>
      <c r="V75" s="313">
        <v>0</v>
      </c>
      <c r="W75" s="313">
        <v>0</v>
      </c>
      <c r="X75" s="313">
        <v>0</v>
      </c>
      <c r="Y75" s="313">
        <v>0</v>
      </c>
      <c r="Z75" s="313">
        <v>0</v>
      </c>
      <c r="AA75" s="313">
        <v>1</v>
      </c>
      <c r="AB75" s="313">
        <v>1</v>
      </c>
      <c r="AC75" s="313">
        <v>0</v>
      </c>
      <c r="AD75" s="313">
        <v>0</v>
      </c>
      <c r="AE75" s="313">
        <v>0</v>
      </c>
      <c r="AF75" s="313">
        <v>1</v>
      </c>
      <c r="AG75" s="313">
        <v>1</v>
      </c>
      <c r="AH75" s="313">
        <v>0</v>
      </c>
      <c r="AI75" s="314">
        <v>463</v>
      </c>
      <c r="AJ75" s="312" t="s">
        <v>170</v>
      </c>
      <c r="AK75" s="307"/>
      <c r="AL75" s="307"/>
      <c r="AM75" s="312" t="s">
        <v>170</v>
      </c>
      <c r="AN75" s="834">
        <v>4493.9779440331904</v>
      </c>
      <c r="AO75" s="313">
        <v>12792.1885285506</v>
      </c>
      <c r="AP75" s="313">
        <v>10237.8965341321</v>
      </c>
      <c r="AQ75" s="313">
        <v>0</v>
      </c>
      <c r="AR75" s="313">
        <v>30112.668386949499</v>
      </c>
      <c r="AS75" s="313">
        <v>346933.253361593</v>
      </c>
      <c r="AT75" s="313">
        <v>4614.5561448080498</v>
      </c>
      <c r="AU75" s="313">
        <v>8471.2897268680608</v>
      </c>
      <c r="AV75" s="313">
        <v>0</v>
      </c>
      <c r="AW75" s="313">
        <v>33963.802431665303</v>
      </c>
      <c r="AX75" s="313">
        <v>2769.6019181582801</v>
      </c>
      <c r="AY75" s="313">
        <v>6005.70091328937</v>
      </c>
      <c r="AZ75" s="313">
        <v>7461.9260811694003</v>
      </c>
      <c r="BA75" s="313">
        <v>24227.981208375499</v>
      </c>
      <c r="BB75" s="313">
        <v>446874.52529119799</v>
      </c>
      <c r="BC75" s="313">
        <v>39931.363267315901</v>
      </c>
      <c r="BD75" s="313">
        <v>0</v>
      </c>
      <c r="BE75" s="313">
        <v>56936.110688563502</v>
      </c>
      <c r="BF75" s="313">
        <v>3388.4182437445902</v>
      </c>
      <c r="BG75" s="313">
        <v>0</v>
      </c>
      <c r="BH75" s="313">
        <v>0</v>
      </c>
      <c r="BI75" s="313">
        <v>0</v>
      </c>
      <c r="BJ75" s="313">
        <v>0</v>
      </c>
      <c r="BK75" s="313">
        <v>0</v>
      </c>
      <c r="BL75" s="313">
        <v>1106.82020902205</v>
      </c>
      <c r="BM75" s="313">
        <v>2902.2312923752202</v>
      </c>
      <c r="BN75" s="313">
        <v>0</v>
      </c>
      <c r="BO75" s="313">
        <v>0</v>
      </c>
      <c r="BP75" s="313">
        <v>0</v>
      </c>
      <c r="BQ75" s="313">
        <v>10182.72045252</v>
      </c>
      <c r="BR75" s="313">
        <v>1867.635</v>
      </c>
      <c r="BS75" s="313">
        <v>0</v>
      </c>
      <c r="BT75" s="314">
        <v>1055274.6676243318</v>
      </c>
      <c r="BU75" s="312" t="s">
        <v>170</v>
      </c>
    </row>
    <row r="76" spans="2:75" ht="13.75" customHeight="1" x14ac:dyDescent="0.35">
      <c r="B76" s="307" t="s">
        <v>168</v>
      </c>
      <c r="C76" s="308">
        <v>0</v>
      </c>
      <c r="D76" s="308">
        <v>0</v>
      </c>
      <c r="E76" s="308">
        <v>1</v>
      </c>
      <c r="F76" s="308">
        <v>0</v>
      </c>
      <c r="G76" s="308">
        <v>0</v>
      </c>
      <c r="H76" s="308">
        <v>41</v>
      </c>
      <c r="I76" s="308">
        <v>0</v>
      </c>
      <c r="J76" s="308">
        <v>0</v>
      </c>
      <c r="K76" s="308">
        <v>2</v>
      </c>
      <c r="L76" s="308">
        <v>0</v>
      </c>
      <c r="M76" s="308">
        <v>0</v>
      </c>
      <c r="N76" s="308">
        <v>12</v>
      </c>
      <c r="O76" s="308">
        <v>0</v>
      </c>
      <c r="P76" s="308">
        <v>11</v>
      </c>
      <c r="Q76" s="308">
        <v>0</v>
      </c>
      <c r="R76" s="308">
        <v>0</v>
      </c>
      <c r="S76" s="308">
        <v>0</v>
      </c>
      <c r="T76" s="308">
        <v>8</v>
      </c>
      <c r="U76" s="308">
        <v>0</v>
      </c>
      <c r="V76" s="308">
        <v>0</v>
      </c>
      <c r="W76" s="308">
        <v>0</v>
      </c>
      <c r="X76" s="308">
        <v>113</v>
      </c>
      <c r="Y76" s="308">
        <v>0</v>
      </c>
      <c r="Z76" s="308">
        <v>74</v>
      </c>
      <c r="AA76" s="308">
        <v>0</v>
      </c>
      <c r="AB76" s="308">
        <v>0</v>
      </c>
      <c r="AC76" s="308">
        <v>0</v>
      </c>
      <c r="AD76" s="308">
        <v>0</v>
      </c>
      <c r="AE76" s="308">
        <v>0</v>
      </c>
      <c r="AF76" s="308">
        <v>0</v>
      </c>
      <c r="AG76" s="308">
        <v>0</v>
      </c>
      <c r="AH76" s="308">
        <v>0</v>
      </c>
      <c r="AI76" s="309">
        <v>262</v>
      </c>
      <c r="AJ76" s="307" t="s">
        <v>168</v>
      </c>
      <c r="AK76" s="307"/>
      <c r="AL76" s="307"/>
      <c r="AM76" s="307" t="s">
        <v>168</v>
      </c>
      <c r="AN76" s="308">
        <v>0</v>
      </c>
      <c r="AO76" s="308">
        <v>0</v>
      </c>
      <c r="AP76" s="308">
        <v>294.26390296060299</v>
      </c>
      <c r="AQ76" s="308">
        <v>0</v>
      </c>
      <c r="AR76" s="308">
        <v>0</v>
      </c>
      <c r="AS76" s="308">
        <v>158251.80557563799</v>
      </c>
      <c r="AT76" s="308">
        <v>0</v>
      </c>
      <c r="AU76" s="308">
        <v>0</v>
      </c>
      <c r="AV76" s="308">
        <v>1403.4181057650101</v>
      </c>
      <c r="AW76" s="308">
        <v>0</v>
      </c>
      <c r="AX76" s="308">
        <v>0</v>
      </c>
      <c r="AY76" s="308">
        <v>8705.0903412467196</v>
      </c>
      <c r="AZ76" s="308">
        <v>0</v>
      </c>
      <c r="BA76" s="308">
        <v>21865.174277143298</v>
      </c>
      <c r="BB76" s="308">
        <v>0</v>
      </c>
      <c r="BC76" s="308">
        <v>0</v>
      </c>
      <c r="BD76" s="308">
        <v>0</v>
      </c>
      <c r="BE76" s="308">
        <v>13706.15363886</v>
      </c>
      <c r="BF76" s="308">
        <v>0</v>
      </c>
      <c r="BG76" s="308">
        <v>0</v>
      </c>
      <c r="BH76" s="308">
        <v>0</v>
      </c>
      <c r="BI76" s="308">
        <v>163666.665215491</v>
      </c>
      <c r="BJ76" s="308">
        <v>0</v>
      </c>
      <c r="BK76" s="308">
        <v>92681.989921855697</v>
      </c>
      <c r="BL76" s="308">
        <v>0</v>
      </c>
      <c r="BM76" s="308">
        <v>0</v>
      </c>
      <c r="BN76" s="308">
        <v>0</v>
      </c>
      <c r="BO76" s="308">
        <v>0</v>
      </c>
      <c r="BP76" s="308">
        <v>0</v>
      </c>
      <c r="BQ76" s="308">
        <v>0</v>
      </c>
      <c r="BR76" s="308">
        <v>0</v>
      </c>
      <c r="BS76" s="308">
        <v>0</v>
      </c>
      <c r="BT76" s="309">
        <v>460574.5609789603</v>
      </c>
      <c r="BU76" s="307" t="s">
        <v>168</v>
      </c>
    </row>
    <row r="77" spans="2:75" ht="13.75" customHeight="1" x14ac:dyDescent="0.35">
      <c r="B77" s="312" t="s">
        <v>173</v>
      </c>
      <c r="C77" s="313">
        <v>361</v>
      </c>
      <c r="D77" s="313">
        <v>10</v>
      </c>
      <c r="E77" s="313">
        <v>9</v>
      </c>
      <c r="F77" s="313">
        <v>7</v>
      </c>
      <c r="G77" s="313">
        <v>4</v>
      </c>
      <c r="H77" s="313">
        <v>6</v>
      </c>
      <c r="I77" s="313">
        <v>0</v>
      </c>
      <c r="J77" s="313">
        <v>6</v>
      </c>
      <c r="K77" s="313">
        <v>34</v>
      </c>
      <c r="L77" s="313">
        <v>2</v>
      </c>
      <c r="M77" s="313">
        <v>10</v>
      </c>
      <c r="N77" s="313">
        <v>4</v>
      </c>
      <c r="O77" s="313">
        <v>0</v>
      </c>
      <c r="P77" s="313">
        <v>1</v>
      </c>
      <c r="Q77" s="313">
        <v>22</v>
      </c>
      <c r="R77" s="313">
        <v>0</v>
      </c>
      <c r="S77" s="313">
        <v>6</v>
      </c>
      <c r="T77" s="313">
        <v>83</v>
      </c>
      <c r="U77" s="313">
        <v>0</v>
      </c>
      <c r="V77" s="313">
        <v>0</v>
      </c>
      <c r="W77" s="313">
        <v>0</v>
      </c>
      <c r="X77" s="313">
        <v>0</v>
      </c>
      <c r="Y77" s="313">
        <v>2</v>
      </c>
      <c r="Z77" s="313">
        <v>0</v>
      </c>
      <c r="AA77" s="313">
        <v>0</v>
      </c>
      <c r="AB77" s="313">
        <v>0</v>
      </c>
      <c r="AC77" s="313">
        <v>1</v>
      </c>
      <c r="AD77" s="313">
        <v>0</v>
      </c>
      <c r="AE77" s="313">
        <v>0</v>
      </c>
      <c r="AF77" s="313">
        <v>0</v>
      </c>
      <c r="AG77" s="313">
        <v>0</v>
      </c>
      <c r="AH77" s="313">
        <v>5</v>
      </c>
      <c r="AI77" s="314">
        <v>573</v>
      </c>
      <c r="AJ77" s="312" t="s">
        <v>173</v>
      </c>
      <c r="AK77" s="307"/>
      <c r="AL77" s="307"/>
      <c r="AM77" s="312" t="s">
        <v>173</v>
      </c>
      <c r="AN77" s="834">
        <v>1168513.6134753199</v>
      </c>
      <c r="AO77" s="313">
        <v>6630.8629218802098</v>
      </c>
      <c r="AP77" s="313">
        <v>16128.0708313302</v>
      </c>
      <c r="AQ77" s="313">
        <v>8105.36676861253</v>
      </c>
      <c r="AR77" s="313">
        <v>27402.098767462601</v>
      </c>
      <c r="AS77" s="313">
        <v>4920.6479108047197</v>
      </c>
      <c r="AT77" s="313">
        <v>0</v>
      </c>
      <c r="AU77" s="313">
        <v>4416.8616363628698</v>
      </c>
      <c r="AV77" s="313">
        <v>42662.873349677699</v>
      </c>
      <c r="AW77" s="313">
        <v>861.41178480614406</v>
      </c>
      <c r="AX77" s="313">
        <v>10231.173841407301</v>
      </c>
      <c r="AY77" s="313">
        <v>4302.3027788603804</v>
      </c>
      <c r="AZ77" s="313">
        <v>0</v>
      </c>
      <c r="BA77" s="313">
        <v>3397.8558624890802</v>
      </c>
      <c r="BB77" s="313">
        <v>80534.386939934499</v>
      </c>
      <c r="BC77" s="313">
        <v>0</v>
      </c>
      <c r="BD77" s="313">
        <v>51133.634462545298</v>
      </c>
      <c r="BE77" s="313">
        <v>466629.60731102602</v>
      </c>
      <c r="BF77" s="313">
        <v>0</v>
      </c>
      <c r="BG77" s="313">
        <v>0</v>
      </c>
      <c r="BH77" s="313">
        <v>0</v>
      </c>
      <c r="BI77" s="313">
        <v>0</v>
      </c>
      <c r="BJ77" s="313">
        <v>18314.848507626899</v>
      </c>
      <c r="BK77" s="313">
        <v>0</v>
      </c>
      <c r="BL77" s="313">
        <v>0</v>
      </c>
      <c r="BM77" s="313">
        <v>0</v>
      </c>
      <c r="BN77" s="313">
        <v>11393.607465756801</v>
      </c>
      <c r="BO77" s="313">
        <v>0</v>
      </c>
      <c r="BP77" s="313">
        <v>0</v>
      </c>
      <c r="BQ77" s="313">
        <v>0</v>
      </c>
      <c r="BR77" s="313">
        <v>0</v>
      </c>
      <c r="BS77" s="313">
        <v>10546.36</v>
      </c>
      <c r="BT77" s="314">
        <v>1936125.5846159034</v>
      </c>
      <c r="BU77" s="312" t="s">
        <v>173</v>
      </c>
    </row>
    <row r="78" spans="2:75" ht="13.75" customHeight="1" x14ac:dyDescent="0.35">
      <c r="B78" s="307" t="s">
        <v>165</v>
      </c>
      <c r="C78" s="308">
        <v>0</v>
      </c>
      <c r="D78" s="308">
        <v>0</v>
      </c>
      <c r="E78" s="308">
        <v>0</v>
      </c>
      <c r="F78" s="308">
        <v>0</v>
      </c>
      <c r="G78" s="308">
        <v>0</v>
      </c>
      <c r="H78" s="308">
        <v>0</v>
      </c>
      <c r="I78" s="308">
        <v>0</v>
      </c>
      <c r="J78" s="308">
        <v>0</v>
      </c>
      <c r="K78" s="308">
        <v>0</v>
      </c>
      <c r="L78" s="308">
        <v>0</v>
      </c>
      <c r="M78" s="308">
        <v>0</v>
      </c>
      <c r="N78" s="308">
        <v>0</v>
      </c>
      <c r="O78" s="308">
        <v>0</v>
      </c>
      <c r="P78" s="308">
        <v>0</v>
      </c>
      <c r="Q78" s="308">
        <v>0</v>
      </c>
      <c r="R78" s="308">
        <v>0</v>
      </c>
      <c r="S78" s="308">
        <v>0</v>
      </c>
      <c r="T78" s="308">
        <v>0</v>
      </c>
      <c r="U78" s="308">
        <v>0</v>
      </c>
      <c r="V78" s="308">
        <v>0</v>
      </c>
      <c r="W78" s="308">
        <v>0</v>
      </c>
      <c r="X78" s="308">
        <v>0</v>
      </c>
      <c r="Y78" s="308">
        <v>0</v>
      </c>
      <c r="Z78" s="308">
        <v>0</v>
      </c>
      <c r="AA78" s="308">
        <v>0</v>
      </c>
      <c r="AB78" s="308">
        <v>0</v>
      </c>
      <c r="AC78" s="308">
        <v>0</v>
      </c>
      <c r="AD78" s="308">
        <v>0</v>
      </c>
      <c r="AE78" s="308">
        <v>0</v>
      </c>
      <c r="AF78" s="308">
        <v>0</v>
      </c>
      <c r="AG78" s="308">
        <v>0</v>
      </c>
      <c r="AH78" s="308">
        <v>0</v>
      </c>
      <c r="AI78" s="309">
        <v>0</v>
      </c>
      <c r="AJ78" s="307" t="s">
        <v>165</v>
      </c>
      <c r="AK78" s="307"/>
      <c r="AL78" s="307"/>
      <c r="AM78" s="307" t="s">
        <v>165</v>
      </c>
      <c r="AN78" s="308">
        <v>0</v>
      </c>
      <c r="AO78" s="308">
        <v>0</v>
      </c>
      <c r="AP78" s="308">
        <v>0</v>
      </c>
      <c r="AQ78" s="308">
        <v>0</v>
      </c>
      <c r="AR78" s="308">
        <v>0</v>
      </c>
      <c r="AS78" s="308">
        <v>0</v>
      </c>
      <c r="AT78" s="308">
        <v>0</v>
      </c>
      <c r="AU78" s="308">
        <v>0</v>
      </c>
      <c r="AV78" s="308">
        <v>0</v>
      </c>
      <c r="AW78" s="308">
        <v>0</v>
      </c>
      <c r="AX78" s="308">
        <v>0</v>
      </c>
      <c r="AY78" s="308">
        <v>0</v>
      </c>
      <c r="AZ78" s="308">
        <v>0</v>
      </c>
      <c r="BA78" s="308">
        <v>0</v>
      </c>
      <c r="BB78" s="308">
        <v>0</v>
      </c>
      <c r="BC78" s="308">
        <v>0</v>
      </c>
      <c r="BD78" s="308">
        <v>0</v>
      </c>
      <c r="BE78" s="308">
        <v>0</v>
      </c>
      <c r="BF78" s="308">
        <v>0</v>
      </c>
      <c r="BG78" s="308">
        <v>0</v>
      </c>
      <c r="BH78" s="308">
        <v>0</v>
      </c>
      <c r="BI78" s="308">
        <v>0</v>
      </c>
      <c r="BJ78" s="308">
        <v>0</v>
      </c>
      <c r="BK78" s="308">
        <v>0</v>
      </c>
      <c r="BL78" s="308">
        <v>0</v>
      </c>
      <c r="BM78" s="308">
        <v>0</v>
      </c>
      <c r="BN78" s="308">
        <v>0</v>
      </c>
      <c r="BO78" s="308">
        <v>0</v>
      </c>
      <c r="BP78" s="308">
        <v>0</v>
      </c>
      <c r="BQ78" s="308">
        <v>0</v>
      </c>
      <c r="BR78" s="308">
        <v>0</v>
      </c>
      <c r="BS78" s="308">
        <v>0</v>
      </c>
      <c r="BT78" s="309">
        <v>0</v>
      </c>
      <c r="BU78" s="307" t="s">
        <v>165</v>
      </c>
    </row>
    <row r="79" spans="2:75" ht="13.75" customHeight="1" x14ac:dyDescent="0.35">
      <c r="B79" s="312" t="s">
        <v>208</v>
      </c>
      <c r="C79" s="313">
        <v>5</v>
      </c>
      <c r="D79" s="313">
        <v>13</v>
      </c>
      <c r="E79" s="313">
        <v>1</v>
      </c>
      <c r="F79" s="313">
        <v>36</v>
      </c>
      <c r="G79" s="313">
        <v>0</v>
      </c>
      <c r="H79" s="313">
        <v>0</v>
      </c>
      <c r="I79" s="313">
        <v>0</v>
      </c>
      <c r="J79" s="313">
        <v>0</v>
      </c>
      <c r="K79" s="313">
        <v>0</v>
      </c>
      <c r="L79" s="313">
        <v>1</v>
      </c>
      <c r="M79" s="313">
        <v>1</v>
      </c>
      <c r="N79" s="313">
        <v>0</v>
      </c>
      <c r="O79" s="313">
        <v>0</v>
      </c>
      <c r="P79" s="313">
        <v>0</v>
      </c>
      <c r="Q79" s="313">
        <v>0</v>
      </c>
      <c r="R79" s="313">
        <v>1</v>
      </c>
      <c r="S79" s="313">
        <v>0</v>
      </c>
      <c r="T79" s="313">
        <v>0</v>
      </c>
      <c r="U79" s="313">
        <v>0</v>
      </c>
      <c r="V79" s="313">
        <v>0</v>
      </c>
      <c r="W79" s="313">
        <v>0</v>
      </c>
      <c r="X79" s="313">
        <v>0</v>
      </c>
      <c r="Y79" s="313">
        <v>0</v>
      </c>
      <c r="Z79" s="313">
        <v>0</v>
      </c>
      <c r="AA79" s="313">
        <v>0</v>
      </c>
      <c r="AB79" s="313">
        <v>0</v>
      </c>
      <c r="AC79" s="313">
        <v>0</v>
      </c>
      <c r="AD79" s="313">
        <v>0</v>
      </c>
      <c r="AE79" s="313">
        <v>0</v>
      </c>
      <c r="AF79" s="313">
        <v>0</v>
      </c>
      <c r="AG79" s="313">
        <v>0</v>
      </c>
      <c r="AH79" s="313">
        <v>0</v>
      </c>
      <c r="AI79" s="314">
        <v>58</v>
      </c>
      <c r="AJ79" s="312" t="s">
        <v>208</v>
      </c>
      <c r="AK79" s="307"/>
      <c r="AL79" s="307"/>
      <c r="AM79" s="312" t="s">
        <v>208</v>
      </c>
      <c r="AN79" s="834">
        <v>4184.2592383739202</v>
      </c>
      <c r="AO79" s="313">
        <v>36208.702241207997</v>
      </c>
      <c r="AP79" s="313">
        <v>606.56554666175396</v>
      </c>
      <c r="AQ79" s="313">
        <v>52266.764472907496</v>
      </c>
      <c r="AR79" s="313">
        <v>0</v>
      </c>
      <c r="AS79" s="313">
        <v>0</v>
      </c>
      <c r="AT79" s="313">
        <v>0</v>
      </c>
      <c r="AU79" s="313">
        <v>0</v>
      </c>
      <c r="AV79" s="313">
        <v>0</v>
      </c>
      <c r="AW79" s="313">
        <v>5506.4378697541697</v>
      </c>
      <c r="AX79" s="313">
        <v>520.91972625729704</v>
      </c>
      <c r="AY79" s="313">
        <v>0</v>
      </c>
      <c r="AZ79" s="313">
        <v>0</v>
      </c>
      <c r="BA79" s="313">
        <v>0</v>
      </c>
      <c r="BB79" s="313">
        <v>0</v>
      </c>
      <c r="BC79" s="313">
        <v>766.94498857200301</v>
      </c>
      <c r="BD79" s="313">
        <v>0</v>
      </c>
      <c r="BE79" s="313">
        <v>0</v>
      </c>
      <c r="BF79" s="313">
        <v>0</v>
      </c>
      <c r="BG79" s="313">
        <v>0</v>
      </c>
      <c r="BH79" s="313">
        <v>0</v>
      </c>
      <c r="BI79" s="313">
        <v>0</v>
      </c>
      <c r="BJ79" s="313">
        <v>0</v>
      </c>
      <c r="BK79" s="313">
        <v>0</v>
      </c>
      <c r="BL79" s="313">
        <v>0</v>
      </c>
      <c r="BM79" s="313">
        <v>0</v>
      </c>
      <c r="BN79" s="313">
        <v>0</v>
      </c>
      <c r="BO79" s="313">
        <v>0</v>
      </c>
      <c r="BP79" s="313">
        <v>0</v>
      </c>
      <c r="BQ79" s="313">
        <v>0</v>
      </c>
      <c r="BR79" s="313">
        <v>0</v>
      </c>
      <c r="BS79" s="313">
        <v>0</v>
      </c>
      <c r="BT79" s="314">
        <v>100060.59408373464</v>
      </c>
      <c r="BU79" s="312" t="s">
        <v>208</v>
      </c>
    </row>
    <row r="80" spans="2:75" ht="13.75" customHeight="1" x14ac:dyDescent="0.35">
      <c r="B80" s="307" t="s">
        <v>174</v>
      </c>
      <c r="C80" s="308">
        <v>0</v>
      </c>
      <c r="D80" s="308">
        <v>0</v>
      </c>
      <c r="E80" s="308">
        <v>0</v>
      </c>
      <c r="F80" s="308">
        <v>0</v>
      </c>
      <c r="G80" s="308">
        <v>0</v>
      </c>
      <c r="H80" s="308">
        <v>0</v>
      </c>
      <c r="I80" s="308">
        <v>0</v>
      </c>
      <c r="J80" s="308">
        <v>0</v>
      </c>
      <c r="K80" s="308">
        <v>0</v>
      </c>
      <c r="L80" s="308">
        <v>0</v>
      </c>
      <c r="M80" s="308">
        <v>0</v>
      </c>
      <c r="N80" s="308">
        <v>0</v>
      </c>
      <c r="O80" s="308">
        <v>0</v>
      </c>
      <c r="P80" s="308">
        <v>0</v>
      </c>
      <c r="Q80" s="308">
        <v>0</v>
      </c>
      <c r="R80" s="308">
        <v>0</v>
      </c>
      <c r="S80" s="308">
        <v>0</v>
      </c>
      <c r="T80" s="308">
        <v>0</v>
      </c>
      <c r="U80" s="308">
        <v>0</v>
      </c>
      <c r="V80" s="308">
        <v>0</v>
      </c>
      <c r="W80" s="308">
        <v>0</v>
      </c>
      <c r="X80" s="308">
        <v>0</v>
      </c>
      <c r="Y80" s="308">
        <v>0</v>
      </c>
      <c r="Z80" s="308">
        <v>0</v>
      </c>
      <c r="AA80" s="308">
        <v>0</v>
      </c>
      <c r="AB80" s="308">
        <v>0</v>
      </c>
      <c r="AC80" s="308">
        <v>0</v>
      </c>
      <c r="AD80" s="308">
        <v>0</v>
      </c>
      <c r="AE80" s="308">
        <v>0</v>
      </c>
      <c r="AF80" s="308">
        <v>0</v>
      </c>
      <c r="AG80" s="308">
        <v>0</v>
      </c>
      <c r="AH80" s="308">
        <v>0</v>
      </c>
      <c r="AI80" s="309">
        <v>0</v>
      </c>
      <c r="AJ80" s="307" t="s">
        <v>174</v>
      </c>
      <c r="AK80" s="307"/>
      <c r="AL80" s="307"/>
      <c r="AM80" s="307" t="s">
        <v>174</v>
      </c>
      <c r="AN80" s="308">
        <v>0</v>
      </c>
      <c r="AO80" s="308">
        <v>0</v>
      </c>
      <c r="AP80" s="308">
        <v>0</v>
      </c>
      <c r="AQ80" s="308">
        <v>0</v>
      </c>
      <c r="AR80" s="308">
        <v>0</v>
      </c>
      <c r="AS80" s="308">
        <v>0</v>
      </c>
      <c r="AT80" s="308">
        <v>0</v>
      </c>
      <c r="AU80" s="308">
        <v>0</v>
      </c>
      <c r="AV80" s="308">
        <v>0</v>
      </c>
      <c r="AW80" s="308">
        <v>0</v>
      </c>
      <c r="AX80" s="308">
        <v>0</v>
      </c>
      <c r="AY80" s="308">
        <v>0</v>
      </c>
      <c r="AZ80" s="308">
        <v>0</v>
      </c>
      <c r="BA80" s="308">
        <v>0</v>
      </c>
      <c r="BB80" s="308">
        <v>0</v>
      </c>
      <c r="BC80" s="308">
        <v>0</v>
      </c>
      <c r="BD80" s="308">
        <v>0</v>
      </c>
      <c r="BE80" s="308">
        <v>0</v>
      </c>
      <c r="BF80" s="308">
        <v>0</v>
      </c>
      <c r="BG80" s="308">
        <v>0</v>
      </c>
      <c r="BH80" s="308">
        <v>0</v>
      </c>
      <c r="BI80" s="308">
        <v>0</v>
      </c>
      <c r="BJ80" s="308">
        <v>0</v>
      </c>
      <c r="BK80" s="308">
        <v>0</v>
      </c>
      <c r="BL80" s="308">
        <v>0</v>
      </c>
      <c r="BM80" s="308">
        <v>0</v>
      </c>
      <c r="BN80" s="308">
        <v>0</v>
      </c>
      <c r="BO80" s="308">
        <v>0</v>
      </c>
      <c r="BP80" s="308">
        <v>0</v>
      </c>
      <c r="BQ80" s="308">
        <v>0</v>
      </c>
      <c r="BR80" s="308">
        <v>0</v>
      </c>
      <c r="BS80" s="308">
        <v>0</v>
      </c>
      <c r="BT80" s="309">
        <v>0</v>
      </c>
      <c r="BU80" s="307" t="s">
        <v>174</v>
      </c>
    </row>
    <row r="81" spans="2:73" ht="13.75" customHeight="1" x14ac:dyDescent="0.35">
      <c r="B81" s="312" t="s">
        <v>176</v>
      </c>
      <c r="C81" s="313">
        <v>0</v>
      </c>
      <c r="D81" s="313">
        <v>0</v>
      </c>
      <c r="E81" s="313">
        <v>0</v>
      </c>
      <c r="F81" s="313">
        <v>0</v>
      </c>
      <c r="G81" s="313">
        <v>0</v>
      </c>
      <c r="H81" s="313">
        <v>0</v>
      </c>
      <c r="I81" s="313">
        <v>0</v>
      </c>
      <c r="J81" s="313">
        <v>0</v>
      </c>
      <c r="K81" s="313">
        <v>0</v>
      </c>
      <c r="L81" s="313">
        <v>0</v>
      </c>
      <c r="M81" s="313">
        <v>0</v>
      </c>
      <c r="N81" s="313">
        <v>2</v>
      </c>
      <c r="O81" s="313">
        <v>14</v>
      </c>
      <c r="P81" s="313">
        <v>2</v>
      </c>
      <c r="Q81" s="313">
        <v>0</v>
      </c>
      <c r="R81" s="313">
        <v>17</v>
      </c>
      <c r="S81" s="313">
        <v>1</v>
      </c>
      <c r="T81" s="313">
        <v>0</v>
      </c>
      <c r="U81" s="313">
        <v>0</v>
      </c>
      <c r="V81" s="313">
        <v>0</v>
      </c>
      <c r="W81" s="313">
        <v>0</v>
      </c>
      <c r="X81" s="313">
        <v>0</v>
      </c>
      <c r="Y81" s="313">
        <v>0</v>
      </c>
      <c r="Z81" s="313">
        <v>0</v>
      </c>
      <c r="AA81" s="313">
        <v>0</v>
      </c>
      <c r="AB81" s="313">
        <v>0</v>
      </c>
      <c r="AC81" s="313">
        <v>0</v>
      </c>
      <c r="AD81" s="313">
        <v>0</v>
      </c>
      <c r="AE81" s="313">
        <v>0</v>
      </c>
      <c r="AF81" s="313">
        <v>0</v>
      </c>
      <c r="AG81" s="313">
        <v>0</v>
      </c>
      <c r="AH81" s="313">
        <v>0</v>
      </c>
      <c r="AI81" s="314">
        <v>36</v>
      </c>
      <c r="AJ81" s="312" t="s">
        <v>176</v>
      </c>
      <c r="AK81" s="307"/>
      <c r="AL81" s="307"/>
      <c r="AM81" s="312" t="s">
        <v>176</v>
      </c>
      <c r="AN81" s="834">
        <v>0</v>
      </c>
      <c r="AO81" s="313">
        <v>0</v>
      </c>
      <c r="AP81" s="313">
        <v>0</v>
      </c>
      <c r="AQ81" s="313">
        <v>0</v>
      </c>
      <c r="AR81" s="313">
        <v>0</v>
      </c>
      <c r="AS81" s="313">
        <v>0</v>
      </c>
      <c r="AT81" s="313">
        <v>0</v>
      </c>
      <c r="AU81" s="313">
        <v>0</v>
      </c>
      <c r="AV81" s="313">
        <v>0</v>
      </c>
      <c r="AW81" s="313">
        <v>0</v>
      </c>
      <c r="AX81" s="313">
        <v>0</v>
      </c>
      <c r="AY81" s="313">
        <v>1510.36475298287</v>
      </c>
      <c r="AZ81" s="313">
        <v>18486.7925840262</v>
      </c>
      <c r="BA81" s="313">
        <v>1057.42402359619</v>
      </c>
      <c r="BB81" s="313">
        <v>0</v>
      </c>
      <c r="BC81" s="313">
        <v>23829.9187852059</v>
      </c>
      <c r="BD81" s="313">
        <v>2022.2636395428201</v>
      </c>
      <c r="BE81" s="313">
        <v>0</v>
      </c>
      <c r="BF81" s="313">
        <v>0</v>
      </c>
      <c r="BG81" s="313">
        <v>0</v>
      </c>
      <c r="BH81" s="313">
        <v>0</v>
      </c>
      <c r="BI81" s="313">
        <v>0</v>
      </c>
      <c r="BJ81" s="313">
        <v>0</v>
      </c>
      <c r="BK81" s="313">
        <v>0</v>
      </c>
      <c r="BL81" s="313">
        <v>0</v>
      </c>
      <c r="BM81" s="313">
        <v>0</v>
      </c>
      <c r="BN81" s="313">
        <v>0</v>
      </c>
      <c r="BO81" s="313">
        <v>0</v>
      </c>
      <c r="BP81" s="313">
        <v>0</v>
      </c>
      <c r="BQ81" s="313">
        <v>0</v>
      </c>
      <c r="BR81" s="313">
        <v>0</v>
      </c>
      <c r="BS81" s="313">
        <v>0</v>
      </c>
      <c r="BT81" s="314">
        <v>46906.763785353985</v>
      </c>
      <c r="BU81" s="312" t="s">
        <v>176</v>
      </c>
    </row>
    <row r="82" spans="2:73" ht="13.75" customHeight="1" x14ac:dyDescent="0.35">
      <c r="B82" s="307" t="s">
        <v>179</v>
      </c>
      <c r="C82" s="308">
        <v>2</v>
      </c>
      <c r="D82" s="308">
        <v>17</v>
      </c>
      <c r="E82" s="308">
        <v>25</v>
      </c>
      <c r="F82" s="308">
        <v>0</v>
      </c>
      <c r="G82" s="308">
        <v>0</v>
      </c>
      <c r="H82" s="308">
        <v>1</v>
      </c>
      <c r="I82" s="308">
        <v>0</v>
      </c>
      <c r="J82" s="308">
        <v>0</v>
      </c>
      <c r="K82" s="308">
        <v>0</v>
      </c>
      <c r="L82" s="308">
        <v>0</v>
      </c>
      <c r="M82" s="308">
        <v>0</v>
      </c>
      <c r="N82" s="308">
        <v>0</v>
      </c>
      <c r="O82" s="308">
        <v>1</v>
      </c>
      <c r="P82" s="308">
        <v>2</v>
      </c>
      <c r="Q82" s="308">
        <v>0</v>
      </c>
      <c r="R82" s="308">
        <v>0</v>
      </c>
      <c r="S82" s="308">
        <v>1</v>
      </c>
      <c r="T82" s="308">
        <v>0</v>
      </c>
      <c r="U82" s="308">
        <v>0</v>
      </c>
      <c r="V82" s="308">
        <v>0</v>
      </c>
      <c r="W82" s="308">
        <v>0</v>
      </c>
      <c r="X82" s="308">
        <v>0</v>
      </c>
      <c r="Y82" s="308">
        <v>0</v>
      </c>
      <c r="Z82" s="308">
        <v>0</v>
      </c>
      <c r="AA82" s="308">
        <v>0</v>
      </c>
      <c r="AB82" s="308">
        <v>0</v>
      </c>
      <c r="AC82" s="308">
        <v>0</v>
      </c>
      <c r="AD82" s="308">
        <v>0</v>
      </c>
      <c r="AE82" s="308">
        <v>0</v>
      </c>
      <c r="AF82" s="308">
        <v>0</v>
      </c>
      <c r="AG82" s="308">
        <v>0</v>
      </c>
      <c r="AH82" s="308">
        <v>0</v>
      </c>
      <c r="AI82" s="309">
        <v>49</v>
      </c>
      <c r="AJ82" s="307" t="s">
        <v>179</v>
      </c>
      <c r="AK82" s="307"/>
      <c r="AL82" s="307"/>
      <c r="AM82" s="307" t="s">
        <v>179</v>
      </c>
      <c r="AN82" s="308">
        <v>4251.8652749277799</v>
      </c>
      <c r="AO82" s="308">
        <v>230046.92843459899</v>
      </c>
      <c r="AP82" s="308">
        <v>28954.060010023699</v>
      </c>
      <c r="AQ82" s="308">
        <v>0</v>
      </c>
      <c r="AR82" s="308">
        <v>0</v>
      </c>
      <c r="AS82" s="308">
        <v>1572.0604713036</v>
      </c>
      <c r="AT82" s="308">
        <v>0</v>
      </c>
      <c r="AU82" s="308">
        <v>0</v>
      </c>
      <c r="AV82" s="308">
        <v>0</v>
      </c>
      <c r="AW82" s="308">
        <v>0</v>
      </c>
      <c r="AX82" s="308">
        <v>0</v>
      </c>
      <c r="AY82" s="308">
        <v>0</v>
      </c>
      <c r="AZ82" s="308">
        <v>2553.8204016262398</v>
      </c>
      <c r="BA82" s="308">
        <v>2124.4635563136098</v>
      </c>
      <c r="BB82" s="308">
        <v>0</v>
      </c>
      <c r="BC82" s="308">
        <v>0</v>
      </c>
      <c r="BD82" s="308">
        <v>245.43900268141201</v>
      </c>
      <c r="BE82" s="308">
        <v>0</v>
      </c>
      <c r="BF82" s="308">
        <v>0</v>
      </c>
      <c r="BG82" s="308">
        <v>0</v>
      </c>
      <c r="BH82" s="308">
        <v>0</v>
      </c>
      <c r="BI82" s="308">
        <v>0</v>
      </c>
      <c r="BJ82" s="308">
        <v>0</v>
      </c>
      <c r="BK82" s="308">
        <v>0</v>
      </c>
      <c r="BL82" s="308">
        <v>0</v>
      </c>
      <c r="BM82" s="308">
        <v>0</v>
      </c>
      <c r="BN82" s="308">
        <v>0</v>
      </c>
      <c r="BO82" s="308">
        <v>0</v>
      </c>
      <c r="BP82" s="308">
        <v>0</v>
      </c>
      <c r="BQ82" s="308">
        <v>0</v>
      </c>
      <c r="BR82" s="308">
        <v>0</v>
      </c>
      <c r="BS82" s="308">
        <v>0</v>
      </c>
      <c r="BT82" s="309">
        <v>269748.6371514753</v>
      </c>
      <c r="BU82" s="307" t="s">
        <v>179</v>
      </c>
    </row>
    <row r="83" spans="2:73" ht="13.75" customHeight="1" x14ac:dyDescent="0.35">
      <c r="B83" s="312" t="s">
        <v>223</v>
      </c>
      <c r="C83" s="313">
        <v>0</v>
      </c>
      <c r="D83" s="313">
        <v>0</v>
      </c>
      <c r="E83" s="313">
        <v>0</v>
      </c>
      <c r="F83" s="313">
        <v>0</v>
      </c>
      <c r="G83" s="313">
        <v>0</v>
      </c>
      <c r="H83" s="313">
        <v>0</v>
      </c>
      <c r="I83" s="313">
        <v>0</v>
      </c>
      <c r="J83" s="313">
        <v>0</v>
      </c>
      <c r="K83" s="313">
        <v>0</v>
      </c>
      <c r="L83" s="313">
        <v>0</v>
      </c>
      <c r="M83" s="313">
        <v>0</v>
      </c>
      <c r="N83" s="313">
        <v>0</v>
      </c>
      <c r="O83" s="313">
        <v>0</v>
      </c>
      <c r="P83" s="313">
        <v>0</v>
      </c>
      <c r="Q83" s="313">
        <v>0</v>
      </c>
      <c r="R83" s="313">
        <v>0</v>
      </c>
      <c r="S83" s="313">
        <v>0</v>
      </c>
      <c r="T83" s="313">
        <v>0</v>
      </c>
      <c r="U83" s="313">
        <v>0</v>
      </c>
      <c r="V83" s="313">
        <v>0</v>
      </c>
      <c r="W83" s="313">
        <v>0</v>
      </c>
      <c r="X83" s="313">
        <v>0</v>
      </c>
      <c r="Y83" s="313">
        <v>0</v>
      </c>
      <c r="Z83" s="313">
        <v>0</v>
      </c>
      <c r="AA83" s="313">
        <v>0</v>
      </c>
      <c r="AB83" s="313">
        <v>0</v>
      </c>
      <c r="AC83" s="313">
        <v>0</v>
      </c>
      <c r="AD83" s="313">
        <v>0</v>
      </c>
      <c r="AE83" s="313">
        <v>0</v>
      </c>
      <c r="AF83" s="313">
        <v>0</v>
      </c>
      <c r="AG83" s="313">
        <v>0</v>
      </c>
      <c r="AH83" s="313">
        <v>0</v>
      </c>
      <c r="AI83" s="314">
        <v>0</v>
      </c>
      <c r="AJ83" s="312" t="s">
        <v>223</v>
      </c>
      <c r="AK83" s="307"/>
      <c r="AL83" s="307"/>
      <c r="AM83" s="312" t="s">
        <v>223</v>
      </c>
      <c r="AN83" s="834">
        <v>0</v>
      </c>
      <c r="AO83" s="313">
        <v>0</v>
      </c>
      <c r="AP83" s="313">
        <v>0</v>
      </c>
      <c r="AQ83" s="313">
        <v>0</v>
      </c>
      <c r="AR83" s="313">
        <v>0</v>
      </c>
      <c r="AS83" s="313">
        <v>0</v>
      </c>
      <c r="AT83" s="313">
        <v>0</v>
      </c>
      <c r="AU83" s="313">
        <v>0</v>
      </c>
      <c r="AV83" s="313">
        <v>0</v>
      </c>
      <c r="AW83" s="313">
        <v>0</v>
      </c>
      <c r="AX83" s="313">
        <v>0</v>
      </c>
      <c r="AY83" s="313">
        <v>0</v>
      </c>
      <c r="AZ83" s="313">
        <v>0</v>
      </c>
      <c r="BA83" s="313">
        <v>0</v>
      </c>
      <c r="BB83" s="313">
        <v>0</v>
      </c>
      <c r="BC83" s="313">
        <v>0</v>
      </c>
      <c r="BD83" s="313">
        <v>0</v>
      </c>
      <c r="BE83" s="313">
        <v>0</v>
      </c>
      <c r="BF83" s="313">
        <v>0</v>
      </c>
      <c r="BG83" s="313">
        <v>0</v>
      </c>
      <c r="BH83" s="313">
        <v>0</v>
      </c>
      <c r="BI83" s="313">
        <v>0</v>
      </c>
      <c r="BJ83" s="313">
        <v>0</v>
      </c>
      <c r="BK83" s="313">
        <v>0</v>
      </c>
      <c r="BL83" s="313">
        <v>0</v>
      </c>
      <c r="BM83" s="313">
        <v>0</v>
      </c>
      <c r="BN83" s="313">
        <v>0</v>
      </c>
      <c r="BO83" s="313">
        <v>0</v>
      </c>
      <c r="BP83" s="313">
        <v>0</v>
      </c>
      <c r="BQ83" s="313">
        <v>0</v>
      </c>
      <c r="BR83" s="313">
        <v>0</v>
      </c>
      <c r="BS83" s="313">
        <v>0</v>
      </c>
      <c r="BT83" s="314">
        <v>0</v>
      </c>
      <c r="BU83" s="312" t="s">
        <v>223</v>
      </c>
    </row>
    <row r="84" spans="2:73" ht="13.75" customHeight="1" x14ac:dyDescent="0.35">
      <c r="B84" s="307" t="s">
        <v>180</v>
      </c>
      <c r="C84" s="308">
        <v>0</v>
      </c>
      <c r="D84" s="308">
        <v>0</v>
      </c>
      <c r="E84" s="308">
        <v>0</v>
      </c>
      <c r="F84" s="308">
        <v>2</v>
      </c>
      <c r="G84" s="308">
        <v>0</v>
      </c>
      <c r="H84" s="308">
        <v>0</v>
      </c>
      <c r="I84" s="308">
        <v>0</v>
      </c>
      <c r="J84" s="308">
        <v>0</v>
      </c>
      <c r="K84" s="308">
        <v>0</v>
      </c>
      <c r="L84" s="308">
        <v>0</v>
      </c>
      <c r="M84" s="308">
        <v>0</v>
      </c>
      <c r="N84" s="308">
        <v>0</v>
      </c>
      <c r="O84" s="308">
        <v>0</v>
      </c>
      <c r="P84" s="308">
        <v>0</v>
      </c>
      <c r="Q84" s="308">
        <v>0</v>
      </c>
      <c r="R84" s="308">
        <v>0</v>
      </c>
      <c r="S84" s="308">
        <v>0</v>
      </c>
      <c r="T84" s="308">
        <v>0</v>
      </c>
      <c r="U84" s="308">
        <v>0</v>
      </c>
      <c r="V84" s="308">
        <v>0</v>
      </c>
      <c r="W84" s="308">
        <v>0</v>
      </c>
      <c r="X84" s="308">
        <v>0</v>
      </c>
      <c r="Y84" s="308">
        <v>0</v>
      </c>
      <c r="Z84" s="308">
        <v>0</v>
      </c>
      <c r="AA84" s="308">
        <v>1</v>
      </c>
      <c r="AB84" s="308">
        <v>0</v>
      </c>
      <c r="AC84" s="308">
        <v>0</v>
      </c>
      <c r="AD84" s="308">
        <v>0</v>
      </c>
      <c r="AE84" s="308">
        <v>0</v>
      </c>
      <c r="AF84" s="308">
        <v>0</v>
      </c>
      <c r="AG84" s="308">
        <v>0</v>
      </c>
      <c r="AH84" s="308">
        <v>0</v>
      </c>
      <c r="AI84" s="309">
        <v>3</v>
      </c>
      <c r="AJ84" s="307" t="s">
        <v>180</v>
      </c>
      <c r="AK84" s="307"/>
      <c r="AL84" s="307"/>
      <c r="AM84" s="307" t="s">
        <v>180</v>
      </c>
      <c r="AN84" s="308">
        <v>0</v>
      </c>
      <c r="AO84" s="308">
        <v>0</v>
      </c>
      <c r="AP84" s="308">
        <v>0</v>
      </c>
      <c r="AQ84" s="308">
        <v>931.85969387517605</v>
      </c>
      <c r="AR84" s="308">
        <v>0</v>
      </c>
      <c r="AS84" s="308">
        <v>0</v>
      </c>
      <c r="AT84" s="308">
        <v>0</v>
      </c>
      <c r="AU84" s="308">
        <v>0</v>
      </c>
      <c r="AV84" s="308">
        <v>0</v>
      </c>
      <c r="AW84" s="308">
        <v>0</v>
      </c>
      <c r="AX84" s="308">
        <v>0</v>
      </c>
      <c r="AY84" s="308">
        <v>0</v>
      </c>
      <c r="AZ84" s="308">
        <v>0</v>
      </c>
      <c r="BA84" s="308">
        <v>0</v>
      </c>
      <c r="BB84" s="308">
        <v>0</v>
      </c>
      <c r="BC84" s="308">
        <v>0</v>
      </c>
      <c r="BD84" s="308">
        <v>0</v>
      </c>
      <c r="BE84" s="308">
        <v>0</v>
      </c>
      <c r="BF84" s="308">
        <v>0</v>
      </c>
      <c r="BG84" s="308">
        <v>0</v>
      </c>
      <c r="BH84" s="308">
        <v>0</v>
      </c>
      <c r="BI84" s="308">
        <v>0</v>
      </c>
      <c r="BJ84" s="308">
        <v>0</v>
      </c>
      <c r="BK84" s="308">
        <v>0</v>
      </c>
      <c r="BL84" s="308">
        <v>1176.56288506225</v>
      </c>
      <c r="BM84" s="308">
        <v>0</v>
      </c>
      <c r="BN84" s="308">
        <v>0</v>
      </c>
      <c r="BO84" s="308">
        <v>0</v>
      </c>
      <c r="BP84" s="308">
        <v>0</v>
      </c>
      <c r="BQ84" s="308">
        <v>0</v>
      </c>
      <c r="BR84" s="308">
        <v>0</v>
      </c>
      <c r="BS84" s="308">
        <v>0</v>
      </c>
      <c r="BT84" s="309">
        <v>2108.4225789374259</v>
      </c>
      <c r="BU84" s="307" t="s">
        <v>180</v>
      </c>
    </row>
    <row r="85" spans="2:73" ht="13.75" customHeight="1" x14ac:dyDescent="0.35">
      <c r="B85" s="312" t="s">
        <v>182</v>
      </c>
      <c r="C85" s="313">
        <v>0</v>
      </c>
      <c r="D85" s="313">
        <v>0</v>
      </c>
      <c r="E85" s="313">
        <v>0</v>
      </c>
      <c r="F85" s="313">
        <v>0</v>
      </c>
      <c r="G85" s="313">
        <v>0</v>
      </c>
      <c r="H85" s="313">
        <v>0</v>
      </c>
      <c r="I85" s="313">
        <v>0</v>
      </c>
      <c r="J85" s="313">
        <v>0</v>
      </c>
      <c r="K85" s="313">
        <v>0</v>
      </c>
      <c r="L85" s="313">
        <v>0</v>
      </c>
      <c r="M85" s="313">
        <v>0</v>
      </c>
      <c r="N85" s="313">
        <v>0</v>
      </c>
      <c r="O85" s="313">
        <v>0</v>
      </c>
      <c r="P85" s="313">
        <v>0</v>
      </c>
      <c r="Q85" s="313">
        <v>0</v>
      </c>
      <c r="R85" s="313">
        <v>1</v>
      </c>
      <c r="S85" s="313">
        <v>0</v>
      </c>
      <c r="T85" s="313">
        <v>0</v>
      </c>
      <c r="U85" s="313">
        <v>0</v>
      </c>
      <c r="V85" s="313">
        <v>0</v>
      </c>
      <c r="W85" s="313">
        <v>0</v>
      </c>
      <c r="X85" s="313">
        <v>0</v>
      </c>
      <c r="Y85" s="313">
        <v>0</v>
      </c>
      <c r="Z85" s="313">
        <v>0</v>
      </c>
      <c r="AA85" s="313">
        <v>0</v>
      </c>
      <c r="AB85" s="313">
        <v>0</v>
      </c>
      <c r="AC85" s="313">
        <v>0</v>
      </c>
      <c r="AD85" s="313">
        <v>0</v>
      </c>
      <c r="AE85" s="313">
        <v>0</v>
      </c>
      <c r="AF85" s="313">
        <v>0</v>
      </c>
      <c r="AG85" s="313">
        <v>0</v>
      </c>
      <c r="AH85" s="313">
        <v>0</v>
      </c>
      <c r="AI85" s="314">
        <v>1</v>
      </c>
      <c r="AJ85" s="312" t="s">
        <v>182</v>
      </c>
      <c r="AK85" s="307"/>
      <c r="AL85" s="307"/>
      <c r="AM85" s="312" t="s">
        <v>182</v>
      </c>
      <c r="AN85" s="834">
        <v>0</v>
      </c>
      <c r="AO85" s="313">
        <v>0</v>
      </c>
      <c r="AP85" s="313">
        <v>0</v>
      </c>
      <c r="AQ85" s="313">
        <v>0</v>
      </c>
      <c r="AR85" s="313">
        <v>0</v>
      </c>
      <c r="AS85" s="313">
        <v>0</v>
      </c>
      <c r="AT85" s="313">
        <v>0</v>
      </c>
      <c r="AU85" s="313">
        <v>0</v>
      </c>
      <c r="AV85" s="313">
        <v>0</v>
      </c>
      <c r="AW85" s="313">
        <v>0</v>
      </c>
      <c r="AX85" s="313">
        <v>0</v>
      </c>
      <c r="AY85" s="313">
        <v>0</v>
      </c>
      <c r="AZ85" s="313">
        <v>0</v>
      </c>
      <c r="BA85" s="313">
        <v>0</v>
      </c>
      <c r="BB85" s="313">
        <v>0</v>
      </c>
      <c r="BC85" s="313">
        <v>736.04648543528901</v>
      </c>
      <c r="BD85" s="313">
        <v>0</v>
      </c>
      <c r="BE85" s="313">
        <v>0</v>
      </c>
      <c r="BF85" s="313">
        <v>0</v>
      </c>
      <c r="BG85" s="313">
        <v>0</v>
      </c>
      <c r="BH85" s="313">
        <v>0</v>
      </c>
      <c r="BI85" s="313">
        <v>0</v>
      </c>
      <c r="BJ85" s="313">
        <v>0</v>
      </c>
      <c r="BK85" s="313">
        <v>0</v>
      </c>
      <c r="BL85" s="313">
        <v>0</v>
      </c>
      <c r="BM85" s="313">
        <v>0</v>
      </c>
      <c r="BN85" s="313">
        <v>0</v>
      </c>
      <c r="BO85" s="313">
        <v>0</v>
      </c>
      <c r="BP85" s="313">
        <v>0</v>
      </c>
      <c r="BQ85" s="313">
        <v>0</v>
      </c>
      <c r="BR85" s="313">
        <v>0</v>
      </c>
      <c r="BS85" s="313">
        <v>0</v>
      </c>
      <c r="BT85" s="314">
        <v>736.04648543528901</v>
      </c>
      <c r="BU85" s="312" t="s">
        <v>182</v>
      </c>
    </row>
    <row r="86" spans="2:73" ht="13.75" customHeight="1" x14ac:dyDescent="0.35">
      <c r="B86" s="307" t="s">
        <v>184</v>
      </c>
      <c r="C86" s="308">
        <v>0</v>
      </c>
      <c r="D86" s="308">
        <v>0</v>
      </c>
      <c r="E86" s="308">
        <v>1</v>
      </c>
      <c r="F86" s="308">
        <v>0</v>
      </c>
      <c r="G86" s="308">
        <v>0</v>
      </c>
      <c r="H86" s="308">
        <v>0</v>
      </c>
      <c r="I86" s="308">
        <v>0</v>
      </c>
      <c r="J86" s="308">
        <v>0</v>
      </c>
      <c r="K86" s="308">
        <v>0</v>
      </c>
      <c r="L86" s="308">
        <v>2</v>
      </c>
      <c r="M86" s="308">
        <v>0</v>
      </c>
      <c r="N86" s="308">
        <v>0</v>
      </c>
      <c r="O86" s="308">
        <v>0</v>
      </c>
      <c r="P86" s="308">
        <v>2</v>
      </c>
      <c r="Q86" s="308">
        <v>11</v>
      </c>
      <c r="R86" s="308">
        <v>0</v>
      </c>
      <c r="S86" s="308">
        <v>2</v>
      </c>
      <c r="T86" s="308">
        <v>0</v>
      </c>
      <c r="U86" s="308">
        <v>0</v>
      </c>
      <c r="V86" s="308">
        <v>0</v>
      </c>
      <c r="W86" s="308">
        <v>0</v>
      </c>
      <c r="X86" s="308">
        <v>0</v>
      </c>
      <c r="Y86" s="308">
        <v>0</v>
      </c>
      <c r="Z86" s="308">
        <v>0</v>
      </c>
      <c r="AA86" s="308">
        <v>0</v>
      </c>
      <c r="AB86" s="308">
        <v>1</v>
      </c>
      <c r="AC86" s="308">
        <v>0</v>
      </c>
      <c r="AD86" s="308">
        <v>0</v>
      </c>
      <c r="AE86" s="308">
        <v>0</v>
      </c>
      <c r="AF86" s="308">
        <v>0</v>
      </c>
      <c r="AG86" s="308">
        <v>0</v>
      </c>
      <c r="AH86" s="308">
        <v>0</v>
      </c>
      <c r="AI86" s="309">
        <v>19</v>
      </c>
      <c r="AJ86" s="307" t="s">
        <v>184</v>
      </c>
      <c r="AK86" s="307"/>
      <c r="AL86" s="307"/>
      <c r="AM86" s="307" t="s">
        <v>184</v>
      </c>
      <c r="AN86" s="308">
        <v>0</v>
      </c>
      <c r="AO86" s="308">
        <v>0</v>
      </c>
      <c r="AP86" s="308">
        <v>2469.5057605396601</v>
      </c>
      <c r="AQ86" s="308">
        <v>0</v>
      </c>
      <c r="AR86" s="308">
        <v>0</v>
      </c>
      <c r="AS86" s="308">
        <v>0</v>
      </c>
      <c r="AT86" s="308">
        <v>0</v>
      </c>
      <c r="AU86" s="308">
        <v>0</v>
      </c>
      <c r="AV86" s="308">
        <v>0</v>
      </c>
      <c r="AW86" s="308">
        <v>5110.8914772745402</v>
      </c>
      <c r="AX86" s="308">
        <v>0</v>
      </c>
      <c r="AY86" s="308">
        <v>0</v>
      </c>
      <c r="AZ86" s="308">
        <v>0</v>
      </c>
      <c r="BA86" s="308">
        <v>7846.7912044327804</v>
      </c>
      <c r="BB86" s="308">
        <v>46177.505497712496</v>
      </c>
      <c r="BC86" s="308">
        <v>0</v>
      </c>
      <c r="BD86" s="308">
        <v>3442.5475131376102</v>
      </c>
      <c r="BE86" s="308">
        <v>0</v>
      </c>
      <c r="BF86" s="308">
        <v>0</v>
      </c>
      <c r="BG86" s="308">
        <v>0</v>
      </c>
      <c r="BH86" s="308">
        <v>0</v>
      </c>
      <c r="BI86" s="308">
        <v>0</v>
      </c>
      <c r="BJ86" s="308">
        <v>0</v>
      </c>
      <c r="BK86" s="308">
        <v>0</v>
      </c>
      <c r="BL86" s="308">
        <v>0</v>
      </c>
      <c r="BM86" s="308">
        <v>3134.1444729166001</v>
      </c>
      <c r="BN86" s="308">
        <v>0</v>
      </c>
      <c r="BO86" s="308">
        <v>0</v>
      </c>
      <c r="BP86" s="308">
        <v>0</v>
      </c>
      <c r="BQ86" s="308">
        <v>0</v>
      </c>
      <c r="BR86" s="308">
        <v>0</v>
      </c>
      <c r="BS86" s="308">
        <v>0</v>
      </c>
      <c r="BT86" s="309">
        <v>68181.385926013681</v>
      </c>
      <c r="BU86" s="307" t="s">
        <v>184</v>
      </c>
    </row>
    <row r="87" spans="2:73" ht="13.75" customHeight="1" x14ac:dyDescent="0.35">
      <c r="B87" s="312" t="s">
        <v>214</v>
      </c>
      <c r="C87" s="313">
        <v>0</v>
      </c>
      <c r="D87" s="313">
        <v>0</v>
      </c>
      <c r="E87" s="313">
        <v>0</v>
      </c>
      <c r="F87" s="313">
        <v>3</v>
      </c>
      <c r="G87" s="313">
        <v>0</v>
      </c>
      <c r="H87" s="313">
        <v>0</v>
      </c>
      <c r="I87" s="313">
        <v>0</v>
      </c>
      <c r="J87" s="313">
        <v>0</v>
      </c>
      <c r="K87" s="313">
        <v>0</v>
      </c>
      <c r="L87" s="313">
        <v>0</v>
      </c>
      <c r="M87" s="313">
        <v>0</v>
      </c>
      <c r="N87" s="313">
        <v>0</v>
      </c>
      <c r="O87" s="313">
        <v>0</v>
      </c>
      <c r="P87" s="313">
        <v>0</v>
      </c>
      <c r="Q87" s="313">
        <v>0</v>
      </c>
      <c r="R87" s="313">
        <v>0</v>
      </c>
      <c r="S87" s="313">
        <v>0</v>
      </c>
      <c r="T87" s="313">
        <v>0</v>
      </c>
      <c r="U87" s="313">
        <v>0</v>
      </c>
      <c r="V87" s="313">
        <v>0</v>
      </c>
      <c r="W87" s="313">
        <v>0</v>
      </c>
      <c r="X87" s="313">
        <v>0</v>
      </c>
      <c r="Y87" s="313">
        <v>0</v>
      </c>
      <c r="Z87" s="313">
        <v>0</v>
      </c>
      <c r="AA87" s="313">
        <v>0</v>
      </c>
      <c r="AB87" s="313">
        <v>0</v>
      </c>
      <c r="AC87" s="313">
        <v>0</v>
      </c>
      <c r="AD87" s="313">
        <v>0</v>
      </c>
      <c r="AE87" s="313">
        <v>0</v>
      </c>
      <c r="AF87" s="313">
        <v>0</v>
      </c>
      <c r="AG87" s="313">
        <v>0</v>
      </c>
      <c r="AH87" s="313">
        <v>0</v>
      </c>
      <c r="AI87" s="314">
        <v>3</v>
      </c>
      <c r="AJ87" s="312" t="s">
        <v>214</v>
      </c>
      <c r="AK87" s="307"/>
      <c r="AL87" s="307"/>
      <c r="AM87" s="312" t="s">
        <v>214</v>
      </c>
      <c r="AN87" s="834">
        <v>0</v>
      </c>
      <c r="AO87" s="313">
        <v>0</v>
      </c>
      <c r="AP87" s="313">
        <v>0</v>
      </c>
      <c r="AQ87" s="313">
        <v>2631.10388716136</v>
      </c>
      <c r="AR87" s="313">
        <v>0</v>
      </c>
      <c r="AS87" s="313">
        <v>0</v>
      </c>
      <c r="AT87" s="313">
        <v>0</v>
      </c>
      <c r="AU87" s="313">
        <v>0</v>
      </c>
      <c r="AV87" s="313">
        <v>0</v>
      </c>
      <c r="AW87" s="313">
        <v>0</v>
      </c>
      <c r="AX87" s="313">
        <v>0</v>
      </c>
      <c r="AY87" s="313">
        <v>0</v>
      </c>
      <c r="AZ87" s="313">
        <v>0</v>
      </c>
      <c r="BA87" s="313">
        <v>0</v>
      </c>
      <c r="BB87" s="313">
        <v>0</v>
      </c>
      <c r="BC87" s="313">
        <v>0</v>
      </c>
      <c r="BD87" s="313">
        <v>0</v>
      </c>
      <c r="BE87" s="313">
        <v>0</v>
      </c>
      <c r="BF87" s="313">
        <v>0</v>
      </c>
      <c r="BG87" s="313">
        <v>0</v>
      </c>
      <c r="BH87" s="313">
        <v>0</v>
      </c>
      <c r="BI87" s="313">
        <v>0</v>
      </c>
      <c r="BJ87" s="313">
        <v>0</v>
      </c>
      <c r="BK87" s="313">
        <v>0</v>
      </c>
      <c r="BL87" s="313">
        <v>0</v>
      </c>
      <c r="BM87" s="313">
        <v>0</v>
      </c>
      <c r="BN87" s="313">
        <v>0</v>
      </c>
      <c r="BO87" s="313">
        <v>0</v>
      </c>
      <c r="BP87" s="313">
        <v>0</v>
      </c>
      <c r="BQ87" s="313">
        <v>0</v>
      </c>
      <c r="BR87" s="313">
        <v>0</v>
      </c>
      <c r="BS87" s="313">
        <v>0</v>
      </c>
      <c r="BT87" s="314">
        <v>2631.10388716136</v>
      </c>
      <c r="BU87" s="312" t="s">
        <v>214</v>
      </c>
    </row>
    <row r="88" spans="2:73" ht="13.75" customHeight="1" x14ac:dyDescent="0.35">
      <c r="B88" s="307" t="s">
        <v>185</v>
      </c>
      <c r="C88" s="308">
        <v>0</v>
      </c>
      <c r="D88" s="308">
        <v>1</v>
      </c>
      <c r="E88" s="308">
        <v>0</v>
      </c>
      <c r="F88" s="308">
        <v>0</v>
      </c>
      <c r="G88" s="308">
        <v>0</v>
      </c>
      <c r="H88" s="308">
        <v>0</v>
      </c>
      <c r="I88" s="308">
        <v>0</v>
      </c>
      <c r="J88" s="308">
        <v>0</v>
      </c>
      <c r="K88" s="308">
        <v>0</v>
      </c>
      <c r="L88" s="308">
        <v>0</v>
      </c>
      <c r="M88" s="308">
        <v>0</v>
      </c>
      <c r="N88" s="308">
        <v>0</v>
      </c>
      <c r="O88" s="308">
        <v>0</v>
      </c>
      <c r="P88" s="308">
        <v>0</v>
      </c>
      <c r="Q88" s="308">
        <v>0</v>
      </c>
      <c r="R88" s="308">
        <v>0</v>
      </c>
      <c r="S88" s="308">
        <v>0</v>
      </c>
      <c r="T88" s="308">
        <v>0</v>
      </c>
      <c r="U88" s="308">
        <v>0</v>
      </c>
      <c r="V88" s="308">
        <v>0</v>
      </c>
      <c r="W88" s="308">
        <v>0</v>
      </c>
      <c r="X88" s="308">
        <v>0</v>
      </c>
      <c r="Y88" s="308">
        <v>0</v>
      </c>
      <c r="Z88" s="308">
        <v>0</v>
      </c>
      <c r="AA88" s="308">
        <v>0</v>
      </c>
      <c r="AB88" s="308">
        <v>0</v>
      </c>
      <c r="AC88" s="308">
        <v>0</v>
      </c>
      <c r="AD88" s="308">
        <v>0</v>
      </c>
      <c r="AE88" s="308">
        <v>0</v>
      </c>
      <c r="AF88" s="308">
        <v>0</v>
      </c>
      <c r="AG88" s="308">
        <v>0</v>
      </c>
      <c r="AH88" s="308">
        <v>0</v>
      </c>
      <c r="AI88" s="309">
        <v>1</v>
      </c>
      <c r="AJ88" s="307" t="s">
        <v>185</v>
      </c>
      <c r="AK88" s="307"/>
      <c r="AL88" s="307"/>
      <c r="AM88" s="307" t="s">
        <v>185</v>
      </c>
      <c r="AN88" s="308">
        <v>0</v>
      </c>
      <c r="AO88" s="308">
        <v>501.33027275899599</v>
      </c>
      <c r="AP88" s="308">
        <v>0</v>
      </c>
      <c r="AQ88" s="308">
        <v>0</v>
      </c>
      <c r="AR88" s="308">
        <v>0</v>
      </c>
      <c r="AS88" s="308">
        <v>0</v>
      </c>
      <c r="AT88" s="308">
        <v>0</v>
      </c>
      <c r="AU88" s="308">
        <v>0</v>
      </c>
      <c r="AV88" s="308">
        <v>0</v>
      </c>
      <c r="AW88" s="308">
        <v>0</v>
      </c>
      <c r="AX88" s="308">
        <v>0</v>
      </c>
      <c r="AY88" s="308">
        <v>0</v>
      </c>
      <c r="AZ88" s="308">
        <v>0</v>
      </c>
      <c r="BA88" s="308">
        <v>0</v>
      </c>
      <c r="BB88" s="308">
        <v>0</v>
      </c>
      <c r="BC88" s="308">
        <v>0</v>
      </c>
      <c r="BD88" s="308">
        <v>0</v>
      </c>
      <c r="BE88" s="308">
        <v>0</v>
      </c>
      <c r="BF88" s="308">
        <v>0</v>
      </c>
      <c r="BG88" s="308">
        <v>0</v>
      </c>
      <c r="BH88" s="308">
        <v>0</v>
      </c>
      <c r="BI88" s="308">
        <v>0</v>
      </c>
      <c r="BJ88" s="308">
        <v>0</v>
      </c>
      <c r="BK88" s="308">
        <v>0</v>
      </c>
      <c r="BL88" s="308">
        <v>0</v>
      </c>
      <c r="BM88" s="308">
        <v>0</v>
      </c>
      <c r="BN88" s="308">
        <v>0</v>
      </c>
      <c r="BO88" s="308">
        <v>0</v>
      </c>
      <c r="BP88" s="308">
        <v>0</v>
      </c>
      <c r="BQ88" s="308">
        <v>0</v>
      </c>
      <c r="BR88" s="308">
        <v>0</v>
      </c>
      <c r="BS88" s="308">
        <v>0</v>
      </c>
      <c r="BT88" s="309">
        <v>501.33027275899599</v>
      </c>
      <c r="BU88" s="307" t="s">
        <v>185</v>
      </c>
    </row>
    <row r="89" spans="2:73" ht="13.75" customHeight="1" x14ac:dyDescent="0.35">
      <c r="B89" s="312" t="s">
        <v>187</v>
      </c>
      <c r="C89" s="313">
        <v>0</v>
      </c>
      <c r="D89" s="313">
        <v>1</v>
      </c>
      <c r="E89" s="313">
        <v>3</v>
      </c>
      <c r="F89" s="313">
        <v>0</v>
      </c>
      <c r="G89" s="313">
        <v>0</v>
      </c>
      <c r="H89" s="313">
        <v>0</v>
      </c>
      <c r="I89" s="313">
        <v>0</v>
      </c>
      <c r="J89" s="313">
        <v>0</v>
      </c>
      <c r="K89" s="313">
        <v>0</v>
      </c>
      <c r="L89" s="313">
        <v>0</v>
      </c>
      <c r="M89" s="313">
        <v>0</v>
      </c>
      <c r="N89" s="313">
        <v>0</v>
      </c>
      <c r="O89" s="313">
        <v>1</v>
      </c>
      <c r="P89" s="313">
        <v>353</v>
      </c>
      <c r="Q89" s="313">
        <v>1</v>
      </c>
      <c r="R89" s="313">
        <v>3</v>
      </c>
      <c r="S89" s="313">
        <v>0</v>
      </c>
      <c r="T89" s="313">
        <v>0</v>
      </c>
      <c r="U89" s="313">
        <v>0</v>
      </c>
      <c r="V89" s="313">
        <v>0</v>
      </c>
      <c r="W89" s="313">
        <v>0</v>
      </c>
      <c r="X89" s="313">
        <v>0</v>
      </c>
      <c r="Y89" s="313">
        <v>0</v>
      </c>
      <c r="Z89" s="313">
        <v>0</v>
      </c>
      <c r="AA89" s="313">
        <v>0</v>
      </c>
      <c r="AB89" s="313">
        <v>0</v>
      </c>
      <c r="AC89" s="313">
        <v>0</v>
      </c>
      <c r="AD89" s="313">
        <v>0</v>
      </c>
      <c r="AE89" s="313">
        <v>0</v>
      </c>
      <c r="AF89" s="313">
        <v>0</v>
      </c>
      <c r="AG89" s="313">
        <v>0</v>
      </c>
      <c r="AH89" s="313">
        <v>0</v>
      </c>
      <c r="AI89" s="314">
        <v>362</v>
      </c>
      <c r="AJ89" s="312" t="s">
        <v>187</v>
      </c>
      <c r="AK89" s="307"/>
      <c r="AL89" s="307"/>
      <c r="AM89" s="312" t="s">
        <v>187</v>
      </c>
      <c r="AN89" s="834">
        <v>0</v>
      </c>
      <c r="AO89" s="313">
        <v>886.76682740800698</v>
      </c>
      <c r="AP89" s="313">
        <v>1430.1715307683901</v>
      </c>
      <c r="AQ89" s="313">
        <v>0</v>
      </c>
      <c r="AR89" s="313">
        <v>0</v>
      </c>
      <c r="AS89" s="313">
        <v>0</v>
      </c>
      <c r="AT89" s="313">
        <v>0</v>
      </c>
      <c r="AU89" s="313">
        <v>0</v>
      </c>
      <c r="AV89" s="313">
        <v>0</v>
      </c>
      <c r="AW89" s="313">
        <v>0</v>
      </c>
      <c r="AX89" s="313">
        <v>0</v>
      </c>
      <c r="AY89" s="313">
        <v>0</v>
      </c>
      <c r="AZ89" s="313">
        <v>847.01793237088805</v>
      </c>
      <c r="BA89" s="313">
        <v>1261633.9061219399</v>
      </c>
      <c r="BB89" s="313">
        <v>1117.74099156937</v>
      </c>
      <c r="BC89" s="313">
        <v>3416.61577831674</v>
      </c>
      <c r="BD89" s="313">
        <v>0</v>
      </c>
      <c r="BE89" s="313">
        <v>0</v>
      </c>
      <c r="BF89" s="313">
        <v>0</v>
      </c>
      <c r="BG89" s="313">
        <v>0</v>
      </c>
      <c r="BH89" s="313">
        <v>0</v>
      </c>
      <c r="BI89" s="313">
        <v>0</v>
      </c>
      <c r="BJ89" s="313">
        <v>0</v>
      </c>
      <c r="BK89" s="313">
        <v>0</v>
      </c>
      <c r="BL89" s="313">
        <v>0</v>
      </c>
      <c r="BM89" s="313">
        <v>0</v>
      </c>
      <c r="BN89" s="313">
        <v>0</v>
      </c>
      <c r="BO89" s="313">
        <v>0</v>
      </c>
      <c r="BP89" s="313">
        <v>0</v>
      </c>
      <c r="BQ89" s="313">
        <v>0</v>
      </c>
      <c r="BR89" s="313">
        <v>0</v>
      </c>
      <c r="BS89" s="313">
        <v>0</v>
      </c>
      <c r="BT89" s="314">
        <v>1269332.2191823733</v>
      </c>
      <c r="BU89" s="312" t="s">
        <v>187</v>
      </c>
    </row>
    <row r="90" spans="2:73" ht="13.75" customHeight="1" x14ac:dyDescent="0.35">
      <c r="B90" s="307" t="s">
        <v>189</v>
      </c>
      <c r="C90" s="308">
        <v>0</v>
      </c>
      <c r="D90" s="308">
        <v>0</v>
      </c>
      <c r="E90" s="308">
        <v>20</v>
      </c>
      <c r="F90" s="308">
        <v>0</v>
      </c>
      <c r="G90" s="308">
        <v>0</v>
      </c>
      <c r="H90" s="308">
        <v>0</v>
      </c>
      <c r="I90" s="308">
        <v>0</v>
      </c>
      <c r="J90" s="308">
        <v>0</v>
      </c>
      <c r="K90" s="308">
        <v>0</v>
      </c>
      <c r="L90" s="308">
        <v>22</v>
      </c>
      <c r="M90" s="308">
        <v>4</v>
      </c>
      <c r="N90" s="308">
        <v>0</v>
      </c>
      <c r="O90" s="308">
        <v>0</v>
      </c>
      <c r="P90" s="308">
        <v>1</v>
      </c>
      <c r="Q90" s="308">
        <v>0</v>
      </c>
      <c r="R90" s="308">
        <v>1</v>
      </c>
      <c r="S90" s="308">
        <v>0</v>
      </c>
      <c r="T90" s="308">
        <v>1</v>
      </c>
      <c r="U90" s="308">
        <v>0</v>
      </c>
      <c r="V90" s="308">
        <v>0</v>
      </c>
      <c r="W90" s="308">
        <v>0</v>
      </c>
      <c r="X90" s="308">
        <v>0</v>
      </c>
      <c r="Y90" s="308">
        <v>0</v>
      </c>
      <c r="Z90" s="308">
        <v>0</v>
      </c>
      <c r="AA90" s="308">
        <v>0</v>
      </c>
      <c r="AB90" s="308">
        <v>0</v>
      </c>
      <c r="AC90" s="308">
        <v>0</v>
      </c>
      <c r="AD90" s="308">
        <v>0</v>
      </c>
      <c r="AE90" s="308">
        <v>0</v>
      </c>
      <c r="AF90" s="308">
        <v>0</v>
      </c>
      <c r="AG90" s="308">
        <v>0</v>
      </c>
      <c r="AH90" s="308">
        <v>0</v>
      </c>
      <c r="AI90" s="309">
        <v>49</v>
      </c>
      <c r="AJ90" s="307" t="s">
        <v>189</v>
      </c>
      <c r="AK90" s="307"/>
      <c r="AL90" s="307"/>
      <c r="AM90" s="307" t="s">
        <v>189</v>
      </c>
      <c r="AN90" s="308">
        <v>0</v>
      </c>
      <c r="AO90" s="308">
        <v>0</v>
      </c>
      <c r="AP90" s="308">
        <v>31092.678007467199</v>
      </c>
      <c r="AQ90" s="308">
        <v>0</v>
      </c>
      <c r="AR90" s="308">
        <v>0</v>
      </c>
      <c r="AS90" s="308">
        <v>0</v>
      </c>
      <c r="AT90" s="308">
        <v>0</v>
      </c>
      <c r="AU90" s="308">
        <v>0</v>
      </c>
      <c r="AV90" s="308">
        <v>0</v>
      </c>
      <c r="AW90" s="308">
        <v>18562.682020427099</v>
      </c>
      <c r="AX90" s="308">
        <v>21647.1764240378</v>
      </c>
      <c r="AY90" s="308">
        <v>0</v>
      </c>
      <c r="AZ90" s="308">
        <v>0</v>
      </c>
      <c r="BA90" s="308">
        <v>34590.609748735304</v>
      </c>
      <c r="BB90" s="308">
        <v>0</v>
      </c>
      <c r="BC90" s="308">
        <v>4046.4900411434201</v>
      </c>
      <c r="BD90" s="308">
        <v>0</v>
      </c>
      <c r="BE90" s="308">
        <v>5196.8438398655899</v>
      </c>
      <c r="BF90" s="308">
        <v>0</v>
      </c>
      <c r="BG90" s="308">
        <v>0</v>
      </c>
      <c r="BH90" s="308">
        <v>0</v>
      </c>
      <c r="BI90" s="308">
        <v>0</v>
      </c>
      <c r="BJ90" s="308">
        <v>0</v>
      </c>
      <c r="BK90" s="308">
        <v>0</v>
      </c>
      <c r="BL90" s="308">
        <v>0</v>
      </c>
      <c r="BM90" s="308">
        <v>0</v>
      </c>
      <c r="BN90" s="308">
        <v>0</v>
      </c>
      <c r="BO90" s="308">
        <v>0</v>
      </c>
      <c r="BP90" s="308">
        <v>0</v>
      </c>
      <c r="BQ90" s="308">
        <v>0</v>
      </c>
      <c r="BR90" s="308">
        <v>0</v>
      </c>
      <c r="BS90" s="308">
        <v>0</v>
      </c>
      <c r="BT90" s="309">
        <v>115136.4800816764</v>
      </c>
      <c r="BU90" s="307" t="s">
        <v>189</v>
      </c>
    </row>
    <row r="91" spans="2:73" ht="13.75" customHeight="1" x14ac:dyDescent="0.35">
      <c r="B91" s="312" t="s">
        <v>191</v>
      </c>
      <c r="C91" s="313">
        <v>0</v>
      </c>
      <c r="D91" s="313">
        <v>0</v>
      </c>
      <c r="E91" s="313">
        <v>0</v>
      </c>
      <c r="F91" s="313">
        <v>0</v>
      </c>
      <c r="G91" s="313">
        <v>2</v>
      </c>
      <c r="H91" s="313">
        <v>0</v>
      </c>
      <c r="I91" s="313">
        <v>0</v>
      </c>
      <c r="J91" s="313">
        <v>0</v>
      </c>
      <c r="K91" s="313">
        <v>0</v>
      </c>
      <c r="L91" s="313">
        <v>0</v>
      </c>
      <c r="M91" s="313">
        <v>0</v>
      </c>
      <c r="N91" s="313">
        <v>0</v>
      </c>
      <c r="O91" s="313">
        <v>2</v>
      </c>
      <c r="P91" s="313">
        <v>11</v>
      </c>
      <c r="Q91" s="313">
        <v>1</v>
      </c>
      <c r="R91" s="313">
        <v>0</v>
      </c>
      <c r="S91" s="313">
        <v>0</v>
      </c>
      <c r="T91" s="313">
        <v>0</v>
      </c>
      <c r="U91" s="313">
        <v>0</v>
      </c>
      <c r="V91" s="313">
        <v>0</v>
      </c>
      <c r="W91" s="313">
        <v>0</v>
      </c>
      <c r="X91" s="313">
        <v>0</v>
      </c>
      <c r="Y91" s="313">
        <v>0</v>
      </c>
      <c r="Z91" s="313">
        <v>0</v>
      </c>
      <c r="AA91" s="313">
        <v>0</v>
      </c>
      <c r="AB91" s="313">
        <v>0</v>
      </c>
      <c r="AC91" s="313">
        <v>0</v>
      </c>
      <c r="AD91" s="313">
        <v>0</v>
      </c>
      <c r="AE91" s="313">
        <v>0</v>
      </c>
      <c r="AF91" s="313">
        <v>0</v>
      </c>
      <c r="AG91" s="313">
        <v>0</v>
      </c>
      <c r="AH91" s="313">
        <v>0</v>
      </c>
      <c r="AI91" s="314">
        <v>16</v>
      </c>
      <c r="AJ91" s="312" t="s">
        <v>191</v>
      </c>
      <c r="AK91" s="307"/>
      <c r="AL91" s="307"/>
      <c r="AM91" s="312" t="s">
        <v>191</v>
      </c>
      <c r="AN91" s="834">
        <v>0</v>
      </c>
      <c r="AO91" s="313">
        <v>0</v>
      </c>
      <c r="AP91" s="313">
        <v>0</v>
      </c>
      <c r="AQ91" s="313">
        <v>0</v>
      </c>
      <c r="AR91" s="313">
        <v>2421.7981870430999</v>
      </c>
      <c r="AS91" s="313">
        <v>0</v>
      </c>
      <c r="AT91" s="313">
        <v>0</v>
      </c>
      <c r="AU91" s="313">
        <v>0</v>
      </c>
      <c r="AV91" s="313">
        <v>0</v>
      </c>
      <c r="AW91" s="313">
        <v>0</v>
      </c>
      <c r="AX91" s="313">
        <v>0</v>
      </c>
      <c r="AY91" s="313">
        <v>0</v>
      </c>
      <c r="AZ91" s="313">
        <v>2537.7923630482101</v>
      </c>
      <c r="BA91" s="313">
        <v>25026.815711748</v>
      </c>
      <c r="BB91" s="313">
        <v>5374.9120349432797</v>
      </c>
      <c r="BC91" s="313">
        <v>0</v>
      </c>
      <c r="BD91" s="313">
        <v>0</v>
      </c>
      <c r="BE91" s="313">
        <v>0</v>
      </c>
      <c r="BF91" s="313">
        <v>0</v>
      </c>
      <c r="BG91" s="313">
        <v>0</v>
      </c>
      <c r="BH91" s="313">
        <v>0</v>
      </c>
      <c r="BI91" s="313">
        <v>0</v>
      </c>
      <c r="BJ91" s="313">
        <v>0</v>
      </c>
      <c r="BK91" s="313">
        <v>0</v>
      </c>
      <c r="BL91" s="313">
        <v>0</v>
      </c>
      <c r="BM91" s="313">
        <v>0</v>
      </c>
      <c r="BN91" s="313">
        <v>0</v>
      </c>
      <c r="BO91" s="313">
        <v>0</v>
      </c>
      <c r="BP91" s="313">
        <v>0</v>
      </c>
      <c r="BQ91" s="313">
        <v>0</v>
      </c>
      <c r="BR91" s="313">
        <v>0</v>
      </c>
      <c r="BS91" s="313">
        <v>0</v>
      </c>
      <c r="BT91" s="314">
        <v>35361.318296782592</v>
      </c>
      <c r="BU91" s="312" t="s">
        <v>191</v>
      </c>
    </row>
    <row r="92" spans="2:73" ht="13.75" customHeight="1" x14ac:dyDescent="0.35">
      <c r="B92" s="307" t="s">
        <v>195</v>
      </c>
      <c r="C92" s="308">
        <v>1</v>
      </c>
      <c r="D92" s="308">
        <v>0</v>
      </c>
      <c r="E92" s="308">
        <v>0</v>
      </c>
      <c r="F92" s="308">
        <v>1</v>
      </c>
      <c r="G92" s="308">
        <v>2</v>
      </c>
      <c r="H92" s="308">
        <v>0</v>
      </c>
      <c r="I92" s="308">
        <v>0</v>
      </c>
      <c r="J92" s="308">
        <v>0</v>
      </c>
      <c r="K92" s="308">
        <v>0</v>
      </c>
      <c r="L92" s="308">
        <v>0</v>
      </c>
      <c r="M92" s="308">
        <v>0</v>
      </c>
      <c r="N92" s="308">
        <v>0</v>
      </c>
      <c r="O92" s="308">
        <v>0</v>
      </c>
      <c r="P92" s="308">
        <v>1</v>
      </c>
      <c r="Q92" s="308">
        <v>0</v>
      </c>
      <c r="R92" s="308">
        <v>0</v>
      </c>
      <c r="S92" s="308">
        <v>0</v>
      </c>
      <c r="T92" s="308">
        <v>0</v>
      </c>
      <c r="U92" s="308">
        <v>0</v>
      </c>
      <c r="V92" s="308">
        <v>0</v>
      </c>
      <c r="W92" s="308">
        <v>0</v>
      </c>
      <c r="X92" s="308">
        <v>0</v>
      </c>
      <c r="Y92" s="308">
        <v>0</v>
      </c>
      <c r="Z92" s="308">
        <v>0</v>
      </c>
      <c r="AA92" s="308">
        <v>0</v>
      </c>
      <c r="AB92" s="308">
        <v>0</v>
      </c>
      <c r="AC92" s="308">
        <v>0</v>
      </c>
      <c r="AD92" s="308">
        <v>0</v>
      </c>
      <c r="AE92" s="308">
        <v>0</v>
      </c>
      <c r="AF92" s="308">
        <v>0</v>
      </c>
      <c r="AG92" s="308">
        <v>0</v>
      </c>
      <c r="AH92" s="308">
        <v>0</v>
      </c>
      <c r="AI92" s="309">
        <v>5</v>
      </c>
      <c r="AJ92" s="307" t="s">
        <v>195</v>
      </c>
      <c r="AK92" s="307"/>
      <c r="AL92" s="307"/>
      <c r="AM92" s="307" t="s">
        <v>195</v>
      </c>
      <c r="AN92" s="308">
        <v>1263.2231145671001</v>
      </c>
      <c r="AO92" s="308">
        <v>0</v>
      </c>
      <c r="AP92" s="308">
        <v>0</v>
      </c>
      <c r="AQ92" s="308">
        <v>1730.6953219964701</v>
      </c>
      <c r="AR92" s="308">
        <v>43583.656884223303</v>
      </c>
      <c r="AS92" s="308">
        <v>0</v>
      </c>
      <c r="AT92" s="308">
        <v>0</v>
      </c>
      <c r="AU92" s="308">
        <v>0</v>
      </c>
      <c r="AV92" s="308">
        <v>0</v>
      </c>
      <c r="AW92" s="308">
        <v>0</v>
      </c>
      <c r="AX92" s="308">
        <v>0</v>
      </c>
      <c r="AY92" s="308">
        <v>0</v>
      </c>
      <c r="AZ92" s="308">
        <v>0</v>
      </c>
      <c r="BA92" s="308">
        <v>2333.8476119726402</v>
      </c>
      <c r="BB92" s="308">
        <v>0</v>
      </c>
      <c r="BC92" s="308">
        <v>0</v>
      </c>
      <c r="BD92" s="308">
        <v>0</v>
      </c>
      <c r="BE92" s="308">
        <v>0</v>
      </c>
      <c r="BF92" s="308">
        <v>0</v>
      </c>
      <c r="BG92" s="308">
        <v>0</v>
      </c>
      <c r="BH92" s="308">
        <v>0</v>
      </c>
      <c r="BI92" s="308">
        <v>0</v>
      </c>
      <c r="BJ92" s="308">
        <v>0</v>
      </c>
      <c r="BK92" s="308">
        <v>0</v>
      </c>
      <c r="BL92" s="308">
        <v>0</v>
      </c>
      <c r="BM92" s="308">
        <v>0</v>
      </c>
      <c r="BN92" s="308">
        <v>0</v>
      </c>
      <c r="BO92" s="308">
        <v>0</v>
      </c>
      <c r="BP92" s="308">
        <v>0</v>
      </c>
      <c r="BQ92" s="308">
        <v>0</v>
      </c>
      <c r="BR92" s="308">
        <v>0</v>
      </c>
      <c r="BS92" s="308">
        <v>0</v>
      </c>
      <c r="BT92" s="309">
        <v>48911.422932759509</v>
      </c>
      <c r="BU92" s="307" t="s">
        <v>195</v>
      </c>
    </row>
    <row r="93" spans="2:73" ht="13.75" customHeight="1" x14ac:dyDescent="0.35">
      <c r="B93" s="312" t="s">
        <v>192</v>
      </c>
      <c r="C93" s="313">
        <v>0</v>
      </c>
      <c r="D93" s="313">
        <v>0</v>
      </c>
      <c r="E93" s="313">
        <v>13</v>
      </c>
      <c r="F93" s="313">
        <v>0</v>
      </c>
      <c r="G93" s="313">
        <v>0</v>
      </c>
      <c r="H93" s="313">
        <v>0</v>
      </c>
      <c r="I93" s="313">
        <v>1</v>
      </c>
      <c r="J93" s="313">
        <v>0</v>
      </c>
      <c r="K93" s="313">
        <v>0</v>
      </c>
      <c r="L93" s="313">
        <v>0</v>
      </c>
      <c r="M93" s="313">
        <v>67</v>
      </c>
      <c r="N93" s="313">
        <v>0</v>
      </c>
      <c r="O93" s="313">
        <v>0</v>
      </c>
      <c r="P93" s="313">
        <v>2</v>
      </c>
      <c r="Q93" s="313">
        <v>0</v>
      </c>
      <c r="R93" s="313">
        <v>0</v>
      </c>
      <c r="S93" s="313">
        <v>0</v>
      </c>
      <c r="T93" s="313">
        <v>0</v>
      </c>
      <c r="U93" s="313">
        <v>0</v>
      </c>
      <c r="V93" s="313">
        <v>0</v>
      </c>
      <c r="W93" s="313">
        <v>0</v>
      </c>
      <c r="X93" s="313">
        <v>0</v>
      </c>
      <c r="Y93" s="313">
        <v>2</v>
      </c>
      <c r="Z93" s="313">
        <v>0</v>
      </c>
      <c r="AA93" s="313">
        <v>0</v>
      </c>
      <c r="AB93" s="313">
        <v>0</v>
      </c>
      <c r="AC93" s="313">
        <v>0</v>
      </c>
      <c r="AD93" s="313">
        <v>0</v>
      </c>
      <c r="AE93" s="313">
        <v>0</v>
      </c>
      <c r="AF93" s="313">
        <v>0</v>
      </c>
      <c r="AG93" s="313">
        <v>0</v>
      </c>
      <c r="AH93" s="313">
        <v>0</v>
      </c>
      <c r="AI93" s="314">
        <v>85</v>
      </c>
      <c r="AJ93" s="312" t="s">
        <v>192</v>
      </c>
      <c r="AK93" s="307"/>
      <c r="AL93" s="307"/>
      <c r="AM93" s="312" t="s">
        <v>192</v>
      </c>
      <c r="AN93" s="834">
        <v>0</v>
      </c>
      <c r="AO93" s="313">
        <v>0</v>
      </c>
      <c r="AP93" s="313">
        <v>34552.536032965902</v>
      </c>
      <c r="AQ93" s="313">
        <v>0</v>
      </c>
      <c r="AR93" s="313">
        <v>0</v>
      </c>
      <c r="AS93" s="313">
        <v>0</v>
      </c>
      <c r="AT93" s="313">
        <v>2406.8444219348198</v>
      </c>
      <c r="AU93" s="313">
        <v>0</v>
      </c>
      <c r="AV93" s="313">
        <v>0</v>
      </c>
      <c r="AW93" s="313">
        <v>0</v>
      </c>
      <c r="AX93" s="313">
        <v>400074.62652823998</v>
      </c>
      <c r="AY93" s="313">
        <v>0</v>
      </c>
      <c r="AZ93" s="313">
        <v>0</v>
      </c>
      <c r="BA93" s="313">
        <v>2205.1943557684299</v>
      </c>
      <c r="BB93" s="313">
        <v>0</v>
      </c>
      <c r="BC93" s="313">
        <v>0</v>
      </c>
      <c r="BD93" s="313">
        <v>0</v>
      </c>
      <c r="BE93" s="313">
        <v>0</v>
      </c>
      <c r="BF93" s="313">
        <v>0</v>
      </c>
      <c r="BG93" s="313">
        <v>0</v>
      </c>
      <c r="BH93" s="313">
        <v>0</v>
      </c>
      <c r="BI93" s="313">
        <v>0</v>
      </c>
      <c r="BJ93" s="313">
        <v>2122.2226080515302</v>
      </c>
      <c r="BK93" s="313">
        <v>0</v>
      </c>
      <c r="BL93" s="313">
        <v>0</v>
      </c>
      <c r="BM93" s="313">
        <v>0</v>
      </c>
      <c r="BN93" s="313">
        <v>0</v>
      </c>
      <c r="BO93" s="313">
        <v>0</v>
      </c>
      <c r="BP93" s="313">
        <v>0</v>
      </c>
      <c r="BQ93" s="313">
        <v>0</v>
      </c>
      <c r="BR93" s="313">
        <v>0</v>
      </c>
      <c r="BS93" s="313">
        <v>0</v>
      </c>
      <c r="BT93" s="314">
        <v>441361.42394696071</v>
      </c>
      <c r="BU93" s="312" t="s">
        <v>192</v>
      </c>
    </row>
    <row r="94" spans="2:73" ht="13.75" customHeight="1" x14ac:dyDescent="0.35">
      <c r="B94" s="307" t="s">
        <v>193</v>
      </c>
      <c r="C94" s="308">
        <v>15</v>
      </c>
      <c r="D94" s="308">
        <v>3</v>
      </c>
      <c r="E94" s="308">
        <v>4</v>
      </c>
      <c r="F94" s="308">
        <v>4</v>
      </c>
      <c r="G94" s="308">
        <v>8</v>
      </c>
      <c r="H94" s="308">
        <v>2</v>
      </c>
      <c r="I94" s="308">
        <v>0</v>
      </c>
      <c r="J94" s="308">
        <v>0</v>
      </c>
      <c r="K94" s="308">
        <v>0</v>
      </c>
      <c r="L94" s="308">
        <v>1</v>
      </c>
      <c r="M94" s="308">
        <v>0</v>
      </c>
      <c r="N94" s="308">
        <v>0</v>
      </c>
      <c r="O94" s="308">
        <v>0</v>
      </c>
      <c r="P94" s="308">
        <v>17</v>
      </c>
      <c r="Q94" s="308">
        <v>0</v>
      </c>
      <c r="R94" s="308">
        <v>1</v>
      </c>
      <c r="S94" s="308">
        <v>0</v>
      </c>
      <c r="T94" s="308">
        <v>3</v>
      </c>
      <c r="U94" s="308">
        <v>2</v>
      </c>
      <c r="V94" s="308">
        <v>0</v>
      </c>
      <c r="W94" s="308">
        <v>0</v>
      </c>
      <c r="X94" s="308">
        <v>0</v>
      </c>
      <c r="Y94" s="308">
        <v>1</v>
      </c>
      <c r="Z94" s="308">
        <v>0</v>
      </c>
      <c r="AA94" s="308">
        <v>0</v>
      </c>
      <c r="AB94" s="308">
        <v>1</v>
      </c>
      <c r="AC94" s="308">
        <v>25</v>
      </c>
      <c r="AD94" s="308">
        <v>8597</v>
      </c>
      <c r="AE94" s="308">
        <v>2</v>
      </c>
      <c r="AF94" s="308">
        <v>0</v>
      </c>
      <c r="AG94" s="308">
        <v>0</v>
      </c>
      <c r="AH94" s="308">
        <v>0</v>
      </c>
      <c r="AI94" s="309">
        <v>8686</v>
      </c>
      <c r="AJ94" s="307" t="s">
        <v>193</v>
      </c>
      <c r="AK94" s="307"/>
      <c r="AL94" s="307"/>
      <c r="AM94" s="307" t="s">
        <v>193</v>
      </c>
      <c r="AN94" s="308">
        <v>14610.1135197368</v>
      </c>
      <c r="AO94" s="308">
        <v>2184.53797252905</v>
      </c>
      <c r="AP94" s="308">
        <v>2919.3721066963999</v>
      </c>
      <c r="AQ94" s="308">
        <v>2526.84281945877</v>
      </c>
      <c r="AR94" s="308">
        <v>4320.3804101611904</v>
      </c>
      <c r="AS94" s="308">
        <v>402.30821304068098</v>
      </c>
      <c r="AT94" s="308">
        <v>0</v>
      </c>
      <c r="AU94" s="308">
        <v>0</v>
      </c>
      <c r="AV94" s="308">
        <v>0</v>
      </c>
      <c r="AW94" s="308">
        <v>715.63912565171097</v>
      </c>
      <c r="AX94" s="308">
        <v>0</v>
      </c>
      <c r="AY94" s="308">
        <v>0</v>
      </c>
      <c r="AZ94" s="308">
        <v>0</v>
      </c>
      <c r="BA94" s="308">
        <v>8574.3130316539391</v>
      </c>
      <c r="BB94" s="308">
        <v>0</v>
      </c>
      <c r="BC94" s="308">
        <v>742.70897517414301</v>
      </c>
      <c r="BD94" s="308">
        <v>0</v>
      </c>
      <c r="BE94" s="308">
        <v>3515.9778286087699</v>
      </c>
      <c r="BF94" s="308">
        <v>1318.00064469735</v>
      </c>
      <c r="BG94" s="308">
        <v>0</v>
      </c>
      <c r="BH94" s="308">
        <v>0</v>
      </c>
      <c r="BI94" s="308">
        <v>0</v>
      </c>
      <c r="BJ94" s="308">
        <v>976.23121841389604</v>
      </c>
      <c r="BK94" s="308">
        <v>0</v>
      </c>
      <c r="BL94" s="308">
        <v>0</v>
      </c>
      <c r="BM94" s="308">
        <v>2397.4826687265499</v>
      </c>
      <c r="BN94" s="308">
        <v>24433.313173420502</v>
      </c>
      <c r="BO94" s="308">
        <v>20045424.558651101</v>
      </c>
      <c r="BP94" s="308">
        <v>2132.5673979287999</v>
      </c>
      <c r="BQ94" s="308">
        <v>0</v>
      </c>
      <c r="BR94" s="308">
        <v>0</v>
      </c>
      <c r="BS94" s="308">
        <v>0</v>
      </c>
      <c r="BT94" s="309">
        <v>20117194.347757</v>
      </c>
      <c r="BU94" s="307" t="s">
        <v>193</v>
      </c>
    </row>
    <row r="95" spans="2:73" ht="13.75" customHeight="1" x14ac:dyDescent="0.35">
      <c r="B95" s="312" t="s">
        <v>194</v>
      </c>
      <c r="C95" s="313">
        <v>0</v>
      </c>
      <c r="D95" s="313">
        <v>0</v>
      </c>
      <c r="E95" s="313">
        <v>0</v>
      </c>
      <c r="F95" s="313">
        <v>0</v>
      </c>
      <c r="G95" s="313">
        <v>0</v>
      </c>
      <c r="H95" s="313">
        <v>0</v>
      </c>
      <c r="I95" s="313">
        <v>0</v>
      </c>
      <c r="J95" s="313">
        <v>0</v>
      </c>
      <c r="K95" s="313">
        <v>0</v>
      </c>
      <c r="L95" s="313">
        <v>0</v>
      </c>
      <c r="M95" s="313">
        <v>0</v>
      </c>
      <c r="N95" s="313">
        <v>0</v>
      </c>
      <c r="O95" s="313">
        <v>0</v>
      </c>
      <c r="P95" s="313">
        <v>7</v>
      </c>
      <c r="Q95" s="313">
        <v>1</v>
      </c>
      <c r="R95" s="313">
        <v>0</v>
      </c>
      <c r="S95" s="313">
        <v>0</v>
      </c>
      <c r="T95" s="313">
        <v>0</v>
      </c>
      <c r="U95" s="313">
        <v>0</v>
      </c>
      <c r="V95" s="313">
        <v>0</v>
      </c>
      <c r="W95" s="313">
        <v>0</v>
      </c>
      <c r="X95" s="313">
        <v>0</v>
      </c>
      <c r="Y95" s="313">
        <v>0</v>
      </c>
      <c r="Z95" s="313">
        <v>0</v>
      </c>
      <c r="AA95" s="313">
        <v>0</v>
      </c>
      <c r="AB95" s="313">
        <v>0</v>
      </c>
      <c r="AC95" s="313">
        <v>0</v>
      </c>
      <c r="AD95" s="313">
        <v>0</v>
      </c>
      <c r="AE95" s="313">
        <v>0</v>
      </c>
      <c r="AF95" s="313">
        <v>0</v>
      </c>
      <c r="AG95" s="313">
        <v>0</v>
      </c>
      <c r="AH95" s="313">
        <v>0</v>
      </c>
      <c r="AI95" s="314">
        <v>8</v>
      </c>
      <c r="AJ95" s="312" t="s">
        <v>194</v>
      </c>
      <c r="AK95" s="307"/>
      <c r="AL95" s="307"/>
      <c r="AM95" s="312" t="s">
        <v>194</v>
      </c>
      <c r="AN95" s="834">
        <v>0</v>
      </c>
      <c r="AO95" s="313">
        <v>0</v>
      </c>
      <c r="AP95" s="313">
        <v>0</v>
      </c>
      <c r="AQ95" s="313">
        <v>0</v>
      </c>
      <c r="AR95" s="313">
        <v>0</v>
      </c>
      <c r="AS95" s="313">
        <v>0</v>
      </c>
      <c r="AT95" s="313">
        <v>0</v>
      </c>
      <c r="AU95" s="313">
        <v>0</v>
      </c>
      <c r="AV95" s="313">
        <v>0</v>
      </c>
      <c r="AW95" s="313">
        <v>0</v>
      </c>
      <c r="AX95" s="313">
        <v>0</v>
      </c>
      <c r="AY95" s="313">
        <v>0</v>
      </c>
      <c r="AZ95" s="313">
        <v>0</v>
      </c>
      <c r="BA95" s="313">
        <v>39360.790509047503</v>
      </c>
      <c r="BB95" s="313">
        <v>1251.38937703691</v>
      </c>
      <c r="BC95" s="313">
        <v>0</v>
      </c>
      <c r="BD95" s="313">
        <v>0</v>
      </c>
      <c r="BE95" s="313">
        <v>0</v>
      </c>
      <c r="BF95" s="313">
        <v>0</v>
      </c>
      <c r="BG95" s="313">
        <v>0</v>
      </c>
      <c r="BH95" s="313">
        <v>0</v>
      </c>
      <c r="BI95" s="313">
        <v>0</v>
      </c>
      <c r="BJ95" s="313">
        <v>0</v>
      </c>
      <c r="BK95" s="313">
        <v>0</v>
      </c>
      <c r="BL95" s="313">
        <v>0</v>
      </c>
      <c r="BM95" s="313">
        <v>0</v>
      </c>
      <c r="BN95" s="313">
        <v>0</v>
      </c>
      <c r="BO95" s="313">
        <v>0</v>
      </c>
      <c r="BP95" s="313">
        <v>0</v>
      </c>
      <c r="BQ95" s="313">
        <v>0</v>
      </c>
      <c r="BR95" s="313">
        <v>0</v>
      </c>
      <c r="BS95" s="313">
        <v>0</v>
      </c>
      <c r="BT95" s="314">
        <v>40612.179886084414</v>
      </c>
      <c r="BU95" s="312" t="s">
        <v>194</v>
      </c>
    </row>
    <row r="96" spans="2:73" ht="13.75" customHeight="1" x14ac:dyDescent="0.35">
      <c r="B96" s="307" t="s">
        <v>196</v>
      </c>
      <c r="C96" s="308">
        <v>6</v>
      </c>
      <c r="D96" s="308">
        <v>0</v>
      </c>
      <c r="E96" s="308">
        <v>0</v>
      </c>
      <c r="F96" s="308">
        <v>0</v>
      </c>
      <c r="G96" s="308">
        <v>0</v>
      </c>
      <c r="H96" s="308">
        <v>0</v>
      </c>
      <c r="I96" s="308">
        <v>0</v>
      </c>
      <c r="J96" s="308">
        <v>0</v>
      </c>
      <c r="K96" s="308">
        <v>0</v>
      </c>
      <c r="L96" s="308">
        <v>4</v>
      </c>
      <c r="M96" s="308">
        <v>5</v>
      </c>
      <c r="N96" s="308">
        <v>1</v>
      </c>
      <c r="O96" s="308">
        <v>0</v>
      </c>
      <c r="P96" s="308">
        <v>36</v>
      </c>
      <c r="Q96" s="308">
        <v>2</v>
      </c>
      <c r="R96" s="308">
        <v>0</v>
      </c>
      <c r="S96" s="308">
        <v>0</v>
      </c>
      <c r="T96" s="308">
        <v>0</v>
      </c>
      <c r="U96" s="308">
        <v>0</v>
      </c>
      <c r="V96" s="308">
        <v>0</v>
      </c>
      <c r="W96" s="308">
        <v>0</v>
      </c>
      <c r="X96" s="308">
        <v>0</v>
      </c>
      <c r="Y96" s="308">
        <v>0</v>
      </c>
      <c r="Z96" s="308">
        <v>0</v>
      </c>
      <c r="AA96" s="308">
        <v>0</v>
      </c>
      <c r="AB96" s="308">
        <v>0</v>
      </c>
      <c r="AC96" s="308">
        <v>0</v>
      </c>
      <c r="AD96" s="308">
        <v>0</v>
      </c>
      <c r="AE96" s="308">
        <v>0</v>
      </c>
      <c r="AF96" s="308">
        <v>0</v>
      </c>
      <c r="AG96" s="308">
        <v>0</v>
      </c>
      <c r="AH96" s="308">
        <v>0</v>
      </c>
      <c r="AI96" s="309">
        <v>54</v>
      </c>
      <c r="AJ96" s="307" t="s">
        <v>196</v>
      </c>
      <c r="AK96" s="307"/>
      <c r="AL96" s="307"/>
      <c r="AM96" s="307" t="s">
        <v>196</v>
      </c>
      <c r="AN96" s="308">
        <v>18115.002711331501</v>
      </c>
      <c r="AO96" s="308">
        <v>0</v>
      </c>
      <c r="AP96" s="308">
        <v>0</v>
      </c>
      <c r="AQ96" s="308">
        <v>0</v>
      </c>
      <c r="AR96" s="308">
        <v>0</v>
      </c>
      <c r="AS96" s="308">
        <v>0</v>
      </c>
      <c r="AT96" s="308">
        <v>0</v>
      </c>
      <c r="AU96" s="308">
        <v>0</v>
      </c>
      <c r="AV96" s="308">
        <v>0</v>
      </c>
      <c r="AW96" s="308">
        <v>16038.0280918261</v>
      </c>
      <c r="AX96" s="308">
        <v>6687.4208108718603</v>
      </c>
      <c r="AY96" s="308">
        <v>1343.34274793297</v>
      </c>
      <c r="AZ96" s="308">
        <v>0</v>
      </c>
      <c r="BA96" s="308">
        <v>90512.521533580599</v>
      </c>
      <c r="BB96" s="308">
        <v>7319.1679013927096</v>
      </c>
      <c r="BC96" s="308">
        <v>0</v>
      </c>
      <c r="BD96" s="308">
        <v>0</v>
      </c>
      <c r="BE96" s="308">
        <v>0</v>
      </c>
      <c r="BF96" s="308">
        <v>0</v>
      </c>
      <c r="BG96" s="308">
        <v>0</v>
      </c>
      <c r="BH96" s="308">
        <v>0</v>
      </c>
      <c r="BI96" s="308">
        <v>0</v>
      </c>
      <c r="BJ96" s="308">
        <v>0</v>
      </c>
      <c r="BK96" s="308">
        <v>0</v>
      </c>
      <c r="BL96" s="308">
        <v>0</v>
      </c>
      <c r="BM96" s="308">
        <v>0</v>
      </c>
      <c r="BN96" s="308">
        <v>0</v>
      </c>
      <c r="BO96" s="308">
        <v>0</v>
      </c>
      <c r="BP96" s="308">
        <v>0</v>
      </c>
      <c r="BQ96" s="308">
        <v>0</v>
      </c>
      <c r="BR96" s="308">
        <v>0</v>
      </c>
      <c r="BS96" s="308">
        <v>0</v>
      </c>
      <c r="BT96" s="309">
        <v>140015.48379693573</v>
      </c>
      <c r="BU96" s="307" t="s">
        <v>196</v>
      </c>
    </row>
    <row r="97" spans="2:73" ht="13.75" customHeight="1" x14ac:dyDescent="0.35">
      <c r="B97" s="312" t="s">
        <v>197</v>
      </c>
      <c r="C97" s="313">
        <v>0</v>
      </c>
      <c r="D97" s="313">
        <v>0</v>
      </c>
      <c r="E97" s="313">
        <v>0</v>
      </c>
      <c r="F97" s="313">
        <v>0</v>
      </c>
      <c r="G97" s="313">
        <v>0</v>
      </c>
      <c r="H97" s="313">
        <v>0</v>
      </c>
      <c r="I97" s="313">
        <v>0</v>
      </c>
      <c r="J97" s="313">
        <v>0</v>
      </c>
      <c r="K97" s="313">
        <v>1</v>
      </c>
      <c r="L97" s="313">
        <v>0</v>
      </c>
      <c r="M97" s="313">
        <v>0</v>
      </c>
      <c r="N97" s="313">
        <v>0</v>
      </c>
      <c r="O97" s="313">
        <v>0</v>
      </c>
      <c r="P97" s="313">
        <v>0</v>
      </c>
      <c r="Q97" s="313">
        <v>1</v>
      </c>
      <c r="R97" s="313">
        <v>0</v>
      </c>
      <c r="S97" s="313">
        <v>0</v>
      </c>
      <c r="T97" s="313">
        <v>0</v>
      </c>
      <c r="U97" s="313">
        <v>0</v>
      </c>
      <c r="V97" s="313">
        <v>0</v>
      </c>
      <c r="W97" s="313">
        <v>0</v>
      </c>
      <c r="X97" s="313">
        <v>0</v>
      </c>
      <c r="Y97" s="313">
        <v>0</v>
      </c>
      <c r="Z97" s="313">
        <v>0</v>
      </c>
      <c r="AA97" s="313">
        <v>0</v>
      </c>
      <c r="AB97" s="313">
        <v>0</v>
      </c>
      <c r="AC97" s="313">
        <v>0</v>
      </c>
      <c r="AD97" s="313">
        <v>0</v>
      </c>
      <c r="AE97" s="313">
        <v>0</v>
      </c>
      <c r="AF97" s="313">
        <v>0</v>
      </c>
      <c r="AG97" s="313">
        <v>0</v>
      </c>
      <c r="AH97" s="313">
        <v>0</v>
      </c>
      <c r="AI97" s="314">
        <v>2</v>
      </c>
      <c r="AJ97" s="312" t="s">
        <v>197</v>
      </c>
      <c r="AK97" s="307"/>
      <c r="AL97" s="307"/>
      <c r="AM97" s="312" t="s">
        <v>197</v>
      </c>
      <c r="AN97" s="834">
        <v>0</v>
      </c>
      <c r="AO97" s="313">
        <v>0</v>
      </c>
      <c r="AP97" s="313">
        <v>0</v>
      </c>
      <c r="AQ97" s="313">
        <v>0</v>
      </c>
      <c r="AR97" s="313">
        <v>0</v>
      </c>
      <c r="AS97" s="313">
        <v>0</v>
      </c>
      <c r="AT97" s="313">
        <v>0</v>
      </c>
      <c r="AU97" s="313">
        <v>0</v>
      </c>
      <c r="AV97" s="313">
        <v>473.074195861671</v>
      </c>
      <c r="AW97" s="313">
        <v>0</v>
      </c>
      <c r="AX97" s="313">
        <v>0</v>
      </c>
      <c r="AY97" s="313">
        <v>0</v>
      </c>
      <c r="AZ97" s="313">
        <v>0</v>
      </c>
      <c r="BA97" s="313">
        <v>0</v>
      </c>
      <c r="BB97" s="313">
        <v>1193.5473791649799</v>
      </c>
      <c r="BC97" s="313">
        <v>0</v>
      </c>
      <c r="BD97" s="313">
        <v>0</v>
      </c>
      <c r="BE97" s="313">
        <v>0</v>
      </c>
      <c r="BF97" s="313">
        <v>0</v>
      </c>
      <c r="BG97" s="313">
        <v>0</v>
      </c>
      <c r="BH97" s="313">
        <v>0</v>
      </c>
      <c r="BI97" s="313">
        <v>0</v>
      </c>
      <c r="BJ97" s="313">
        <v>0</v>
      </c>
      <c r="BK97" s="313">
        <v>0</v>
      </c>
      <c r="BL97" s="313">
        <v>0</v>
      </c>
      <c r="BM97" s="313">
        <v>0</v>
      </c>
      <c r="BN97" s="313">
        <v>0</v>
      </c>
      <c r="BO97" s="313">
        <v>0</v>
      </c>
      <c r="BP97" s="313">
        <v>0</v>
      </c>
      <c r="BQ97" s="313">
        <v>0</v>
      </c>
      <c r="BR97" s="313">
        <v>0</v>
      </c>
      <c r="BS97" s="313">
        <v>0</v>
      </c>
      <c r="BT97" s="314">
        <v>1666.621575026651</v>
      </c>
      <c r="BU97" s="312" t="s">
        <v>197</v>
      </c>
    </row>
    <row r="98" spans="2:73" ht="13.75" customHeight="1" x14ac:dyDescent="0.35">
      <c r="B98" s="307" t="s">
        <v>178</v>
      </c>
      <c r="C98" s="308">
        <v>2</v>
      </c>
      <c r="D98" s="308">
        <v>0</v>
      </c>
      <c r="E98" s="308">
        <v>1</v>
      </c>
      <c r="F98" s="308">
        <v>0</v>
      </c>
      <c r="G98" s="308">
        <v>0</v>
      </c>
      <c r="H98" s="308">
        <v>0</v>
      </c>
      <c r="I98" s="308">
        <v>0</v>
      </c>
      <c r="J98" s="308">
        <v>0</v>
      </c>
      <c r="K98" s="308">
        <v>0</v>
      </c>
      <c r="L98" s="308">
        <v>23</v>
      </c>
      <c r="M98" s="308">
        <v>0</v>
      </c>
      <c r="N98" s="308">
        <v>0</v>
      </c>
      <c r="O98" s="308">
        <v>0</v>
      </c>
      <c r="P98" s="308">
        <v>0</v>
      </c>
      <c r="Q98" s="308">
        <v>0</v>
      </c>
      <c r="R98" s="308">
        <v>0</v>
      </c>
      <c r="S98" s="308">
        <v>16</v>
      </c>
      <c r="T98" s="308">
        <v>0</v>
      </c>
      <c r="U98" s="308">
        <v>0</v>
      </c>
      <c r="V98" s="308">
        <v>0</v>
      </c>
      <c r="W98" s="308">
        <v>0</v>
      </c>
      <c r="X98" s="308">
        <v>0</v>
      </c>
      <c r="Y98" s="308">
        <v>0</v>
      </c>
      <c r="Z98" s="308">
        <v>0</v>
      </c>
      <c r="AA98" s="308">
        <v>0</v>
      </c>
      <c r="AB98" s="308">
        <v>0</v>
      </c>
      <c r="AC98" s="308">
        <v>0</v>
      </c>
      <c r="AD98" s="308">
        <v>0</v>
      </c>
      <c r="AE98" s="308">
        <v>0</v>
      </c>
      <c r="AF98" s="308">
        <v>0</v>
      </c>
      <c r="AG98" s="308">
        <v>0</v>
      </c>
      <c r="AH98" s="308">
        <v>0</v>
      </c>
      <c r="AI98" s="309">
        <v>42</v>
      </c>
      <c r="AJ98" s="307" t="s">
        <v>178</v>
      </c>
      <c r="AK98" s="307"/>
      <c r="AL98" s="307"/>
      <c r="AM98" s="307" t="s">
        <v>178</v>
      </c>
      <c r="AN98" s="308">
        <v>6950.4781708955798</v>
      </c>
      <c r="AO98" s="308">
        <v>0</v>
      </c>
      <c r="AP98" s="308">
        <v>2248.2153885229</v>
      </c>
      <c r="AQ98" s="308">
        <v>0</v>
      </c>
      <c r="AR98" s="308">
        <v>0</v>
      </c>
      <c r="AS98" s="308">
        <v>0</v>
      </c>
      <c r="AT98" s="308">
        <v>0</v>
      </c>
      <c r="AU98" s="308">
        <v>0</v>
      </c>
      <c r="AV98" s="308">
        <v>0</v>
      </c>
      <c r="AW98" s="308">
        <v>516435.55537735001</v>
      </c>
      <c r="AX98" s="308">
        <v>0</v>
      </c>
      <c r="AY98" s="308">
        <v>0</v>
      </c>
      <c r="AZ98" s="308">
        <v>0</v>
      </c>
      <c r="BA98" s="308">
        <v>0</v>
      </c>
      <c r="BB98" s="308">
        <v>0</v>
      </c>
      <c r="BC98" s="308">
        <v>0</v>
      </c>
      <c r="BD98" s="308">
        <v>48792.515734071298</v>
      </c>
      <c r="BE98" s="308">
        <v>0</v>
      </c>
      <c r="BF98" s="308">
        <v>0</v>
      </c>
      <c r="BG98" s="308">
        <v>0</v>
      </c>
      <c r="BH98" s="308">
        <v>0</v>
      </c>
      <c r="BI98" s="308">
        <v>0</v>
      </c>
      <c r="BJ98" s="308">
        <v>0</v>
      </c>
      <c r="BK98" s="308">
        <v>0</v>
      </c>
      <c r="BL98" s="308">
        <v>0</v>
      </c>
      <c r="BM98" s="308">
        <v>0</v>
      </c>
      <c r="BN98" s="308">
        <v>0</v>
      </c>
      <c r="BO98" s="308">
        <v>0</v>
      </c>
      <c r="BP98" s="308">
        <v>0</v>
      </c>
      <c r="BQ98" s="308">
        <v>0</v>
      </c>
      <c r="BR98" s="308">
        <v>0</v>
      </c>
      <c r="BS98" s="308">
        <v>0</v>
      </c>
      <c r="BT98" s="309">
        <v>574426.76467083977</v>
      </c>
      <c r="BU98" s="307" t="s">
        <v>178</v>
      </c>
    </row>
    <row r="99" spans="2:73" ht="13.75" customHeight="1" x14ac:dyDescent="0.35">
      <c r="B99" s="312" t="s">
        <v>198</v>
      </c>
      <c r="C99" s="313">
        <v>1</v>
      </c>
      <c r="D99" s="313">
        <v>0</v>
      </c>
      <c r="E99" s="313">
        <v>3</v>
      </c>
      <c r="F99" s="313">
        <v>0</v>
      </c>
      <c r="G99" s="313">
        <v>0</v>
      </c>
      <c r="H99" s="313">
        <v>1</v>
      </c>
      <c r="I99" s="313">
        <v>0</v>
      </c>
      <c r="J99" s="313">
        <v>0</v>
      </c>
      <c r="K99" s="313">
        <v>1</v>
      </c>
      <c r="L99" s="313">
        <v>4</v>
      </c>
      <c r="M99" s="313">
        <v>1</v>
      </c>
      <c r="N99" s="313">
        <v>4</v>
      </c>
      <c r="O99" s="313">
        <v>0</v>
      </c>
      <c r="P99" s="313">
        <v>7</v>
      </c>
      <c r="Q99" s="313">
        <v>0</v>
      </c>
      <c r="R99" s="313">
        <v>0</v>
      </c>
      <c r="S99" s="313">
        <v>4</v>
      </c>
      <c r="T99" s="313">
        <v>0</v>
      </c>
      <c r="U99" s="313">
        <v>47</v>
      </c>
      <c r="V99" s="313">
        <v>2</v>
      </c>
      <c r="W99" s="313">
        <v>16</v>
      </c>
      <c r="X99" s="313">
        <v>0</v>
      </c>
      <c r="Y99" s="313">
        <v>0</v>
      </c>
      <c r="Z99" s="313">
        <v>0</v>
      </c>
      <c r="AA99" s="313">
        <v>0</v>
      </c>
      <c r="AB99" s="313">
        <v>0</v>
      </c>
      <c r="AC99" s="313">
        <v>0</v>
      </c>
      <c r="AD99" s="313">
        <v>0</v>
      </c>
      <c r="AE99" s="313">
        <v>0</v>
      </c>
      <c r="AF99" s="313">
        <v>0</v>
      </c>
      <c r="AG99" s="313">
        <v>0</v>
      </c>
      <c r="AH99" s="313">
        <v>0</v>
      </c>
      <c r="AI99" s="314">
        <v>91</v>
      </c>
      <c r="AJ99" s="312" t="s">
        <v>198</v>
      </c>
      <c r="AK99" s="307"/>
      <c r="AL99" s="307"/>
      <c r="AM99" s="312" t="s">
        <v>198</v>
      </c>
      <c r="AN99" s="834">
        <v>527.44092129013802</v>
      </c>
      <c r="AO99" s="313">
        <v>0</v>
      </c>
      <c r="AP99" s="313">
        <v>6214.6969509123901</v>
      </c>
      <c r="AQ99" s="313">
        <v>0</v>
      </c>
      <c r="AR99" s="313">
        <v>0</v>
      </c>
      <c r="AS99" s="313">
        <v>763.19314424280299</v>
      </c>
      <c r="AT99" s="313">
        <v>0</v>
      </c>
      <c r="AU99" s="313">
        <v>0</v>
      </c>
      <c r="AV99" s="313">
        <v>199.146410857723</v>
      </c>
      <c r="AW99" s="313">
        <v>3855.8547606045499</v>
      </c>
      <c r="AX99" s="313">
        <v>807.85271297660302</v>
      </c>
      <c r="AY99" s="313">
        <v>3505.8326230718299</v>
      </c>
      <c r="AZ99" s="313">
        <v>0</v>
      </c>
      <c r="BA99" s="313">
        <v>7102.9850472482403</v>
      </c>
      <c r="BB99" s="313">
        <v>0</v>
      </c>
      <c r="BC99" s="313">
        <v>0</v>
      </c>
      <c r="BD99" s="313">
        <v>3577.5543656520099</v>
      </c>
      <c r="BE99" s="313">
        <v>0</v>
      </c>
      <c r="BF99" s="313">
        <v>39632.406483507897</v>
      </c>
      <c r="BG99" s="313">
        <v>2169.7297537373302</v>
      </c>
      <c r="BH99" s="313">
        <v>30379.783068515299</v>
      </c>
      <c r="BI99" s="313">
        <v>0</v>
      </c>
      <c r="BJ99" s="313">
        <v>0</v>
      </c>
      <c r="BK99" s="313">
        <v>0</v>
      </c>
      <c r="BL99" s="313">
        <v>0</v>
      </c>
      <c r="BM99" s="313">
        <v>0</v>
      </c>
      <c r="BN99" s="313">
        <v>0</v>
      </c>
      <c r="BO99" s="313">
        <v>0</v>
      </c>
      <c r="BP99" s="313">
        <v>0</v>
      </c>
      <c r="BQ99" s="313">
        <v>0</v>
      </c>
      <c r="BR99" s="313">
        <v>0</v>
      </c>
      <c r="BS99" s="313">
        <v>0</v>
      </c>
      <c r="BT99" s="314">
        <v>98736.476242616816</v>
      </c>
      <c r="BU99" s="312" t="s">
        <v>198</v>
      </c>
    </row>
    <row r="100" spans="2:73" ht="13.75" customHeight="1" x14ac:dyDescent="0.35">
      <c r="B100" s="307" t="s">
        <v>201</v>
      </c>
      <c r="C100" s="308">
        <v>0</v>
      </c>
      <c r="D100" s="308">
        <v>0</v>
      </c>
      <c r="E100" s="308">
        <v>0</v>
      </c>
      <c r="F100" s="308">
        <v>0</v>
      </c>
      <c r="G100" s="308">
        <v>0</v>
      </c>
      <c r="H100" s="308">
        <v>0</v>
      </c>
      <c r="I100" s="308">
        <v>0</v>
      </c>
      <c r="J100" s="308">
        <v>0</v>
      </c>
      <c r="K100" s="308">
        <v>0</v>
      </c>
      <c r="L100" s="308">
        <v>0</v>
      </c>
      <c r="M100" s="308">
        <v>0</v>
      </c>
      <c r="N100" s="308">
        <v>0</v>
      </c>
      <c r="O100" s="308">
        <v>0</v>
      </c>
      <c r="P100" s="308">
        <v>0</v>
      </c>
      <c r="Q100" s="308">
        <v>0</v>
      </c>
      <c r="R100" s="308">
        <v>0</v>
      </c>
      <c r="S100" s="308">
        <v>0</v>
      </c>
      <c r="T100" s="308">
        <v>0</v>
      </c>
      <c r="U100" s="308">
        <v>0</v>
      </c>
      <c r="V100" s="308">
        <v>0</v>
      </c>
      <c r="W100" s="308">
        <v>0</v>
      </c>
      <c r="X100" s="308">
        <v>0</v>
      </c>
      <c r="Y100" s="308">
        <v>0</v>
      </c>
      <c r="Z100" s="308">
        <v>0</v>
      </c>
      <c r="AA100" s="308">
        <v>0</v>
      </c>
      <c r="AB100" s="308">
        <v>0</v>
      </c>
      <c r="AC100" s="308">
        <v>0</v>
      </c>
      <c r="AD100" s="308">
        <v>0</v>
      </c>
      <c r="AE100" s="308">
        <v>0</v>
      </c>
      <c r="AF100" s="308">
        <v>0</v>
      </c>
      <c r="AG100" s="308">
        <v>0</v>
      </c>
      <c r="AH100" s="308">
        <v>0</v>
      </c>
      <c r="AI100" s="309">
        <v>0</v>
      </c>
      <c r="AJ100" s="307" t="s">
        <v>201</v>
      </c>
      <c r="AK100" s="307"/>
      <c r="AL100" s="307"/>
      <c r="AM100" s="307" t="s">
        <v>201</v>
      </c>
      <c r="AN100" s="308">
        <v>0</v>
      </c>
      <c r="AO100" s="308">
        <v>0</v>
      </c>
      <c r="AP100" s="308">
        <v>0</v>
      </c>
      <c r="AQ100" s="308">
        <v>0</v>
      </c>
      <c r="AR100" s="308">
        <v>0</v>
      </c>
      <c r="AS100" s="308">
        <v>0</v>
      </c>
      <c r="AT100" s="308">
        <v>0</v>
      </c>
      <c r="AU100" s="308">
        <v>0</v>
      </c>
      <c r="AV100" s="308">
        <v>0</v>
      </c>
      <c r="AW100" s="308">
        <v>0</v>
      </c>
      <c r="AX100" s="308">
        <v>0</v>
      </c>
      <c r="AY100" s="308">
        <v>0</v>
      </c>
      <c r="AZ100" s="308">
        <v>0</v>
      </c>
      <c r="BA100" s="308">
        <v>0</v>
      </c>
      <c r="BB100" s="308">
        <v>0</v>
      </c>
      <c r="BC100" s="308">
        <v>0</v>
      </c>
      <c r="BD100" s="308">
        <v>0</v>
      </c>
      <c r="BE100" s="308">
        <v>0</v>
      </c>
      <c r="BF100" s="308">
        <v>0</v>
      </c>
      <c r="BG100" s="308">
        <v>0</v>
      </c>
      <c r="BH100" s="308">
        <v>0</v>
      </c>
      <c r="BI100" s="308">
        <v>0</v>
      </c>
      <c r="BJ100" s="308">
        <v>0</v>
      </c>
      <c r="BK100" s="308">
        <v>0</v>
      </c>
      <c r="BL100" s="308">
        <v>0</v>
      </c>
      <c r="BM100" s="308">
        <v>0</v>
      </c>
      <c r="BN100" s="308">
        <v>0</v>
      </c>
      <c r="BO100" s="308">
        <v>0</v>
      </c>
      <c r="BP100" s="308">
        <v>0</v>
      </c>
      <c r="BQ100" s="308">
        <v>0</v>
      </c>
      <c r="BR100" s="308">
        <v>0</v>
      </c>
      <c r="BS100" s="308">
        <v>0</v>
      </c>
      <c r="BT100" s="309">
        <v>0</v>
      </c>
      <c r="BU100" s="307" t="s">
        <v>201</v>
      </c>
    </row>
    <row r="101" spans="2:73" ht="13.75" customHeight="1" x14ac:dyDescent="0.35">
      <c r="B101" s="312" t="s">
        <v>210</v>
      </c>
      <c r="C101" s="313">
        <v>0</v>
      </c>
      <c r="D101" s="313">
        <v>0</v>
      </c>
      <c r="E101" s="313">
        <v>0</v>
      </c>
      <c r="F101" s="313">
        <v>0</v>
      </c>
      <c r="G101" s="313">
        <v>0</v>
      </c>
      <c r="H101" s="313">
        <v>0</v>
      </c>
      <c r="I101" s="313">
        <v>0</v>
      </c>
      <c r="J101" s="313">
        <v>0</v>
      </c>
      <c r="K101" s="313">
        <v>0</v>
      </c>
      <c r="L101" s="313">
        <v>11</v>
      </c>
      <c r="M101" s="313">
        <v>0</v>
      </c>
      <c r="N101" s="313">
        <v>0</v>
      </c>
      <c r="O101" s="313">
        <v>0</v>
      </c>
      <c r="P101" s="313">
        <v>0</v>
      </c>
      <c r="Q101" s="313">
        <v>0</v>
      </c>
      <c r="R101" s="313">
        <v>0</v>
      </c>
      <c r="S101" s="313">
        <v>0</v>
      </c>
      <c r="T101" s="313">
        <v>12</v>
      </c>
      <c r="U101" s="313">
        <v>0</v>
      </c>
      <c r="V101" s="313">
        <v>0</v>
      </c>
      <c r="W101" s="313">
        <v>0</v>
      </c>
      <c r="X101" s="313">
        <v>0</v>
      </c>
      <c r="Y101" s="313">
        <v>0</v>
      </c>
      <c r="Z101" s="313">
        <v>0</v>
      </c>
      <c r="AA101" s="313">
        <v>0</v>
      </c>
      <c r="AB101" s="313">
        <v>0</v>
      </c>
      <c r="AC101" s="313">
        <v>0</v>
      </c>
      <c r="AD101" s="313">
        <v>0</v>
      </c>
      <c r="AE101" s="313">
        <v>0</v>
      </c>
      <c r="AF101" s="313">
        <v>0</v>
      </c>
      <c r="AG101" s="313">
        <v>0</v>
      </c>
      <c r="AH101" s="313">
        <v>0</v>
      </c>
      <c r="AI101" s="314">
        <v>23</v>
      </c>
      <c r="AJ101" s="312" t="s">
        <v>210</v>
      </c>
      <c r="AK101" s="307"/>
      <c r="AL101" s="307"/>
      <c r="AM101" s="312" t="s">
        <v>210</v>
      </c>
      <c r="AN101" s="834">
        <v>0</v>
      </c>
      <c r="AO101" s="313">
        <v>0</v>
      </c>
      <c r="AP101" s="313">
        <v>0</v>
      </c>
      <c r="AQ101" s="313">
        <v>0</v>
      </c>
      <c r="AR101" s="313">
        <v>0</v>
      </c>
      <c r="AS101" s="313">
        <v>0</v>
      </c>
      <c r="AT101" s="313">
        <v>0</v>
      </c>
      <c r="AU101" s="313">
        <v>0</v>
      </c>
      <c r="AV101" s="313">
        <v>0</v>
      </c>
      <c r="AW101" s="313">
        <v>63542.524950262101</v>
      </c>
      <c r="AX101" s="313">
        <v>0</v>
      </c>
      <c r="AY101" s="313">
        <v>0</v>
      </c>
      <c r="AZ101" s="313">
        <v>0</v>
      </c>
      <c r="BA101" s="313">
        <v>0</v>
      </c>
      <c r="BB101" s="313">
        <v>0</v>
      </c>
      <c r="BC101" s="313">
        <v>0</v>
      </c>
      <c r="BD101" s="313">
        <v>0</v>
      </c>
      <c r="BE101" s="313">
        <v>17215.160718388899</v>
      </c>
      <c r="BF101" s="313">
        <v>0</v>
      </c>
      <c r="BG101" s="313">
        <v>0</v>
      </c>
      <c r="BH101" s="313">
        <v>0</v>
      </c>
      <c r="BI101" s="313">
        <v>0</v>
      </c>
      <c r="BJ101" s="313">
        <v>0</v>
      </c>
      <c r="BK101" s="313">
        <v>0</v>
      </c>
      <c r="BL101" s="313">
        <v>0</v>
      </c>
      <c r="BM101" s="313">
        <v>0</v>
      </c>
      <c r="BN101" s="313">
        <v>0</v>
      </c>
      <c r="BO101" s="313">
        <v>0</v>
      </c>
      <c r="BP101" s="313">
        <v>0</v>
      </c>
      <c r="BQ101" s="313">
        <v>0</v>
      </c>
      <c r="BR101" s="313">
        <v>0</v>
      </c>
      <c r="BS101" s="313">
        <v>0</v>
      </c>
      <c r="BT101" s="314">
        <v>80757.685668651</v>
      </c>
      <c r="BU101" s="312" t="s">
        <v>210</v>
      </c>
    </row>
    <row r="102" spans="2:73" ht="13.75" customHeight="1" x14ac:dyDescent="0.35">
      <c r="B102" s="307" t="s">
        <v>199</v>
      </c>
      <c r="C102" s="308">
        <v>0</v>
      </c>
      <c r="D102" s="308">
        <v>6</v>
      </c>
      <c r="E102" s="308">
        <v>0</v>
      </c>
      <c r="F102" s="308">
        <v>97</v>
      </c>
      <c r="G102" s="308">
        <v>4</v>
      </c>
      <c r="H102" s="308">
        <v>0</v>
      </c>
      <c r="I102" s="308">
        <v>0</v>
      </c>
      <c r="J102" s="308">
        <v>0</v>
      </c>
      <c r="K102" s="308">
        <v>1</v>
      </c>
      <c r="L102" s="308">
        <v>5</v>
      </c>
      <c r="M102" s="308">
        <v>0</v>
      </c>
      <c r="N102" s="308">
        <v>0</v>
      </c>
      <c r="O102" s="308">
        <v>11</v>
      </c>
      <c r="P102" s="308">
        <v>0</v>
      </c>
      <c r="Q102" s="308">
        <v>0</v>
      </c>
      <c r="R102" s="308">
        <v>0</v>
      </c>
      <c r="S102" s="308">
        <v>0</v>
      </c>
      <c r="T102" s="308">
        <v>0</v>
      </c>
      <c r="U102" s="308">
        <v>0</v>
      </c>
      <c r="V102" s="308">
        <v>0</v>
      </c>
      <c r="W102" s="308">
        <v>0</v>
      </c>
      <c r="X102" s="308">
        <v>0</v>
      </c>
      <c r="Y102" s="308">
        <v>0</v>
      </c>
      <c r="Z102" s="308">
        <v>0</v>
      </c>
      <c r="AA102" s="308">
        <v>0</v>
      </c>
      <c r="AB102" s="308">
        <v>0</v>
      </c>
      <c r="AC102" s="308">
        <v>0</v>
      </c>
      <c r="AD102" s="308">
        <v>0</v>
      </c>
      <c r="AE102" s="308">
        <v>0</v>
      </c>
      <c r="AF102" s="308">
        <v>0</v>
      </c>
      <c r="AG102" s="308">
        <v>0</v>
      </c>
      <c r="AH102" s="308">
        <v>0</v>
      </c>
      <c r="AI102" s="309">
        <v>124</v>
      </c>
      <c r="AJ102" s="307" t="s">
        <v>199</v>
      </c>
      <c r="AK102" s="307"/>
      <c r="AL102" s="307"/>
      <c r="AM102" s="307" t="s">
        <v>199</v>
      </c>
      <c r="AN102" s="308">
        <v>0</v>
      </c>
      <c r="AO102" s="308">
        <v>71174.1846357217</v>
      </c>
      <c r="AP102" s="308">
        <v>0</v>
      </c>
      <c r="AQ102" s="308">
        <v>186277.50858517099</v>
      </c>
      <c r="AR102" s="308">
        <v>5197.8668481578097</v>
      </c>
      <c r="AS102" s="308">
        <v>0</v>
      </c>
      <c r="AT102" s="308">
        <v>0</v>
      </c>
      <c r="AU102" s="308">
        <v>0</v>
      </c>
      <c r="AV102" s="308">
        <v>12240.4386372508</v>
      </c>
      <c r="AW102" s="308">
        <v>6089.56079982763</v>
      </c>
      <c r="AX102" s="308">
        <v>0</v>
      </c>
      <c r="AY102" s="308">
        <v>0</v>
      </c>
      <c r="AZ102" s="308">
        <v>21500.769011629702</v>
      </c>
      <c r="BA102" s="308">
        <v>0</v>
      </c>
      <c r="BB102" s="308">
        <v>0</v>
      </c>
      <c r="BC102" s="308">
        <v>0</v>
      </c>
      <c r="BD102" s="308">
        <v>0</v>
      </c>
      <c r="BE102" s="308">
        <v>0</v>
      </c>
      <c r="BF102" s="308">
        <v>0</v>
      </c>
      <c r="BG102" s="308">
        <v>0</v>
      </c>
      <c r="BH102" s="308">
        <v>0</v>
      </c>
      <c r="BI102" s="308">
        <v>0</v>
      </c>
      <c r="BJ102" s="308">
        <v>0</v>
      </c>
      <c r="BK102" s="308">
        <v>0</v>
      </c>
      <c r="BL102" s="308">
        <v>0</v>
      </c>
      <c r="BM102" s="308">
        <v>0</v>
      </c>
      <c r="BN102" s="308">
        <v>0</v>
      </c>
      <c r="BO102" s="308">
        <v>0</v>
      </c>
      <c r="BP102" s="308">
        <v>0</v>
      </c>
      <c r="BQ102" s="308">
        <v>0</v>
      </c>
      <c r="BR102" s="308">
        <v>0</v>
      </c>
      <c r="BS102" s="308">
        <v>0</v>
      </c>
      <c r="BT102" s="309">
        <v>302480.32851775864</v>
      </c>
      <c r="BU102" s="307" t="s">
        <v>199</v>
      </c>
    </row>
    <row r="103" spans="2:73" ht="13.75" customHeight="1" x14ac:dyDescent="0.35">
      <c r="B103" s="312" t="s">
        <v>200</v>
      </c>
      <c r="C103" s="313">
        <v>0</v>
      </c>
      <c r="D103" s="313">
        <v>1</v>
      </c>
      <c r="E103" s="313">
        <v>1</v>
      </c>
      <c r="F103" s="313">
        <v>0</v>
      </c>
      <c r="G103" s="313">
        <v>0</v>
      </c>
      <c r="H103" s="313">
        <v>1</v>
      </c>
      <c r="I103" s="313">
        <v>0</v>
      </c>
      <c r="J103" s="313">
        <v>0</v>
      </c>
      <c r="K103" s="313">
        <v>0</v>
      </c>
      <c r="L103" s="313">
        <v>0</v>
      </c>
      <c r="M103" s="313">
        <v>0</v>
      </c>
      <c r="N103" s="313">
        <v>0</v>
      </c>
      <c r="O103" s="313">
        <v>1</v>
      </c>
      <c r="P103" s="313">
        <v>0</v>
      </c>
      <c r="Q103" s="313">
        <v>0</v>
      </c>
      <c r="R103" s="313">
        <v>0</v>
      </c>
      <c r="S103" s="313">
        <v>0</v>
      </c>
      <c r="T103" s="313">
        <v>0</v>
      </c>
      <c r="U103" s="313">
        <v>0</v>
      </c>
      <c r="V103" s="313">
        <v>0</v>
      </c>
      <c r="W103" s="313">
        <v>0</v>
      </c>
      <c r="X103" s="313">
        <v>0</v>
      </c>
      <c r="Y103" s="313">
        <v>0</v>
      </c>
      <c r="Z103" s="313">
        <v>0</v>
      </c>
      <c r="AA103" s="313">
        <v>0</v>
      </c>
      <c r="AB103" s="313">
        <v>0</v>
      </c>
      <c r="AC103" s="313">
        <v>0</v>
      </c>
      <c r="AD103" s="313">
        <v>0</v>
      </c>
      <c r="AE103" s="313">
        <v>0</v>
      </c>
      <c r="AF103" s="313">
        <v>0</v>
      </c>
      <c r="AG103" s="313">
        <v>0</v>
      </c>
      <c r="AH103" s="313">
        <v>1</v>
      </c>
      <c r="AI103" s="314">
        <v>5</v>
      </c>
      <c r="AJ103" s="312" t="s">
        <v>200</v>
      </c>
      <c r="AK103" s="307"/>
      <c r="AL103" s="307"/>
      <c r="AM103" s="312" t="s">
        <v>200</v>
      </c>
      <c r="AN103" s="834">
        <v>0</v>
      </c>
      <c r="AO103" s="313">
        <v>837.69289166140004</v>
      </c>
      <c r="AP103" s="313">
        <v>1948.3697742582201</v>
      </c>
      <c r="AQ103" s="313">
        <v>0</v>
      </c>
      <c r="AR103" s="313">
        <v>0</v>
      </c>
      <c r="AS103" s="313">
        <v>121.65673755429199</v>
      </c>
      <c r="AT103" s="313">
        <v>0</v>
      </c>
      <c r="AU103" s="313">
        <v>0</v>
      </c>
      <c r="AV103" s="313">
        <v>0</v>
      </c>
      <c r="AW103" s="313">
        <v>0</v>
      </c>
      <c r="AX103" s="313">
        <v>0</v>
      </c>
      <c r="AY103" s="313">
        <v>0</v>
      </c>
      <c r="AZ103" s="313">
        <v>1137.5353135630501</v>
      </c>
      <c r="BA103" s="313">
        <v>0</v>
      </c>
      <c r="BB103" s="313">
        <v>0</v>
      </c>
      <c r="BC103" s="313">
        <v>0</v>
      </c>
      <c r="BD103" s="313">
        <v>0</v>
      </c>
      <c r="BE103" s="313">
        <v>0</v>
      </c>
      <c r="BF103" s="313">
        <v>0</v>
      </c>
      <c r="BG103" s="313">
        <v>0</v>
      </c>
      <c r="BH103" s="313">
        <v>0</v>
      </c>
      <c r="BI103" s="313">
        <v>0</v>
      </c>
      <c r="BJ103" s="313">
        <v>0</v>
      </c>
      <c r="BK103" s="313">
        <v>0</v>
      </c>
      <c r="BL103" s="313">
        <v>0</v>
      </c>
      <c r="BM103" s="313">
        <v>0</v>
      </c>
      <c r="BN103" s="313">
        <v>0</v>
      </c>
      <c r="BO103" s="313">
        <v>0</v>
      </c>
      <c r="BP103" s="313">
        <v>0</v>
      </c>
      <c r="BQ103" s="313">
        <v>0</v>
      </c>
      <c r="BR103" s="313">
        <v>0</v>
      </c>
      <c r="BS103" s="313">
        <v>0</v>
      </c>
      <c r="BT103" s="314">
        <v>4045.2547170369617</v>
      </c>
      <c r="BU103" s="312" t="s">
        <v>200</v>
      </c>
    </row>
    <row r="104" spans="2:73" ht="13.75" customHeight="1" x14ac:dyDescent="0.35">
      <c r="B104" s="307" t="s">
        <v>202</v>
      </c>
      <c r="C104" s="308">
        <v>2</v>
      </c>
      <c r="D104" s="308">
        <v>260</v>
      </c>
      <c r="E104" s="308">
        <v>86</v>
      </c>
      <c r="F104" s="308">
        <v>784</v>
      </c>
      <c r="G104" s="308">
        <v>30</v>
      </c>
      <c r="H104" s="308">
        <v>3</v>
      </c>
      <c r="I104" s="308">
        <v>1</v>
      </c>
      <c r="J104" s="308">
        <v>10</v>
      </c>
      <c r="K104" s="308">
        <v>2</v>
      </c>
      <c r="L104" s="308">
        <v>0</v>
      </c>
      <c r="M104" s="308">
        <v>3</v>
      </c>
      <c r="N104" s="308">
        <v>1</v>
      </c>
      <c r="O104" s="308">
        <v>2</v>
      </c>
      <c r="P104" s="308">
        <v>0</v>
      </c>
      <c r="Q104" s="308">
        <v>0</v>
      </c>
      <c r="R104" s="308">
        <v>0</v>
      </c>
      <c r="S104" s="308">
        <v>0</v>
      </c>
      <c r="T104" s="308">
        <v>6</v>
      </c>
      <c r="U104" s="308">
        <v>0</v>
      </c>
      <c r="V104" s="308">
        <v>0</v>
      </c>
      <c r="W104" s="308">
        <v>2</v>
      </c>
      <c r="X104" s="308">
        <v>0</v>
      </c>
      <c r="Y104" s="308">
        <v>0</v>
      </c>
      <c r="Z104" s="308">
        <v>0</v>
      </c>
      <c r="AA104" s="308">
        <v>0</v>
      </c>
      <c r="AB104" s="308">
        <v>0</v>
      </c>
      <c r="AC104" s="308">
        <v>0</v>
      </c>
      <c r="AD104" s="308">
        <v>0</v>
      </c>
      <c r="AE104" s="308">
        <v>0</v>
      </c>
      <c r="AF104" s="308">
        <v>0</v>
      </c>
      <c r="AG104" s="308">
        <v>0</v>
      </c>
      <c r="AH104" s="308">
        <v>0</v>
      </c>
      <c r="AI104" s="309">
        <v>1192</v>
      </c>
      <c r="AJ104" s="307" t="s">
        <v>202</v>
      </c>
      <c r="AK104" s="307"/>
      <c r="AL104" s="307"/>
      <c r="AM104" s="307" t="s">
        <v>202</v>
      </c>
      <c r="AN104" s="308">
        <v>3562.6926690597902</v>
      </c>
      <c r="AO104" s="308">
        <v>771285.95287774096</v>
      </c>
      <c r="AP104" s="308">
        <v>260215.091891641</v>
      </c>
      <c r="AQ104" s="308">
        <v>1519082.5467679701</v>
      </c>
      <c r="AR104" s="308">
        <v>27431.733343972399</v>
      </c>
      <c r="AS104" s="308">
        <v>53392.125997122101</v>
      </c>
      <c r="AT104" s="308">
        <v>616.80884632911898</v>
      </c>
      <c r="AU104" s="308">
        <v>15819.7177380755</v>
      </c>
      <c r="AV104" s="308">
        <v>7695.7058210607102</v>
      </c>
      <c r="AW104" s="308">
        <v>0</v>
      </c>
      <c r="AX104" s="308">
        <v>3705.3767697148</v>
      </c>
      <c r="AY104" s="308">
        <v>301.75610668455499</v>
      </c>
      <c r="AZ104" s="308">
        <v>12835.359069530799</v>
      </c>
      <c r="BA104" s="308">
        <v>0</v>
      </c>
      <c r="BB104" s="308">
        <v>0</v>
      </c>
      <c r="BC104" s="308">
        <v>0</v>
      </c>
      <c r="BD104" s="308">
        <v>0</v>
      </c>
      <c r="BE104" s="308">
        <v>21159.231473139</v>
      </c>
      <c r="BF104" s="308">
        <v>0</v>
      </c>
      <c r="BG104" s="308">
        <v>0</v>
      </c>
      <c r="BH104" s="308">
        <v>1153.8698741465601</v>
      </c>
      <c r="BI104" s="308">
        <v>0</v>
      </c>
      <c r="BJ104" s="308">
        <v>0</v>
      </c>
      <c r="BK104" s="308">
        <v>0</v>
      </c>
      <c r="BL104" s="308">
        <v>0</v>
      </c>
      <c r="BM104" s="308">
        <v>0</v>
      </c>
      <c r="BN104" s="308">
        <v>0</v>
      </c>
      <c r="BO104" s="308">
        <v>0</v>
      </c>
      <c r="BP104" s="308">
        <v>0</v>
      </c>
      <c r="BQ104" s="308">
        <v>0</v>
      </c>
      <c r="BR104" s="308">
        <v>0</v>
      </c>
      <c r="BS104" s="308">
        <v>0</v>
      </c>
      <c r="BT104" s="309">
        <v>2698257.9692461877</v>
      </c>
      <c r="BU104" s="307" t="s">
        <v>202</v>
      </c>
    </row>
    <row r="105" spans="2:73" ht="13.75" customHeight="1" x14ac:dyDescent="0.35">
      <c r="B105" s="312" t="s">
        <v>203</v>
      </c>
      <c r="C105" s="313">
        <v>0</v>
      </c>
      <c r="D105" s="313">
        <v>11</v>
      </c>
      <c r="E105" s="313">
        <v>11</v>
      </c>
      <c r="F105" s="313">
        <v>0</v>
      </c>
      <c r="G105" s="313">
        <v>0</v>
      </c>
      <c r="H105" s="313">
        <v>0</v>
      </c>
      <c r="I105" s="313">
        <v>2</v>
      </c>
      <c r="J105" s="313">
        <v>0</v>
      </c>
      <c r="K105" s="313">
        <v>0</v>
      </c>
      <c r="L105" s="313">
        <v>0</v>
      </c>
      <c r="M105" s="313">
        <v>0</v>
      </c>
      <c r="N105" s="313">
        <v>0</v>
      </c>
      <c r="O105" s="313">
        <v>0</v>
      </c>
      <c r="P105" s="313">
        <v>29</v>
      </c>
      <c r="Q105" s="313">
        <v>0</v>
      </c>
      <c r="R105" s="313">
        <v>0</v>
      </c>
      <c r="S105" s="313">
        <v>1</v>
      </c>
      <c r="T105" s="313">
        <v>1</v>
      </c>
      <c r="U105" s="313">
        <v>1</v>
      </c>
      <c r="V105" s="313">
        <v>0</v>
      </c>
      <c r="W105" s="313">
        <v>0</v>
      </c>
      <c r="X105" s="313">
        <v>0</v>
      </c>
      <c r="Y105" s="313">
        <v>0</v>
      </c>
      <c r="Z105" s="313">
        <v>0</v>
      </c>
      <c r="AA105" s="313">
        <v>0</v>
      </c>
      <c r="AB105" s="313">
        <v>0</v>
      </c>
      <c r="AC105" s="313">
        <v>0</v>
      </c>
      <c r="AD105" s="313">
        <v>0</v>
      </c>
      <c r="AE105" s="313">
        <v>0</v>
      </c>
      <c r="AF105" s="313">
        <v>0</v>
      </c>
      <c r="AG105" s="313">
        <v>0</v>
      </c>
      <c r="AH105" s="313">
        <v>0</v>
      </c>
      <c r="AI105" s="314">
        <v>56</v>
      </c>
      <c r="AJ105" s="312" t="s">
        <v>203</v>
      </c>
      <c r="AK105" s="307"/>
      <c r="AL105" s="307"/>
      <c r="AM105" s="312" t="s">
        <v>203</v>
      </c>
      <c r="AN105" s="834">
        <v>0</v>
      </c>
      <c r="AO105" s="313">
        <v>11088.4861949885</v>
      </c>
      <c r="AP105" s="313">
        <v>11845.5077295143</v>
      </c>
      <c r="AQ105" s="313">
        <v>0</v>
      </c>
      <c r="AR105" s="313">
        <v>0</v>
      </c>
      <c r="AS105" s="313">
        <v>0</v>
      </c>
      <c r="AT105" s="313">
        <v>1722.90304848293</v>
      </c>
      <c r="AU105" s="313">
        <v>0</v>
      </c>
      <c r="AV105" s="313">
        <v>0</v>
      </c>
      <c r="AW105" s="313">
        <v>0</v>
      </c>
      <c r="AX105" s="313">
        <v>0</v>
      </c>
      <c r="AY105" s="313">
        <v>0</v>
      </c>
      <c r="AZ105" s="313">
        <v>0</v>
      </c>
      <c r="BA105" s="313">
        <v>81085.882441947193</v>
      </c>
      <c r="BB105" s="313">
        <v>0</v>
      </c>
      <c r="BC105" s="313">
        <v>0</v>
      </c>
      <c r="BD105" s="313">
        <v>834.33458105810905</v>
      </c>
      <c r="BE105" s="313">
        <v>5429.7034784550096</v>
      </c>
      <c r="BF105" s="313">
        <v>3507.8898547393401</v>
      </c>
      <c r="BG105" s="313">
        <v>0</v>
      </c>
      <c r="BH105" s="313">
        <v>0</v>
      </c>
      <c r="BI105" s="313">
        <v>0</v>
      </c>
      <c r="BJ105" s="313">
        <v>0</v>
      </c>
      <c r="BK105" s="313">
        <v>0</v>
      </c>
      <c r="BL105" s="313">
        <v>0</v>
      </c>
      <c r="BM105" s="313">
        <v>0</v>
      </c>
      <c r="BN105" s="313">
        <v>0</v>
      </c>
      <c r="BO105" s="313">
        <v>0</v>
      </c>
      <c r="BP105" s="313">
        <v>0</v>
      </c>
      <c r="BQ105" s="313">
        <v>0</v>
      </c>
      <c r="BR105" s="313">
        <v>0</v>
      </c>
      <c r="BS105" s="313">
        <v>0</v>
      </c>
      <c r="BT105" s="314">
        <v>115514.70732918539</v>
      </c>
      <c r="BU105" s="312" t="s">
        <v>203</v>
      </c>
    </row>
    <row r="106" spans="2:73" ht="13.75" customHeight="1" x14ac:dyDescent="0.35">
      <c r="B106" s="307" t="s">
        <v>204</v>
      </c>
      <c r="C106" s="308">
        <v>2</v>
      </c>
      <c r="D106" s="308">
        <v>1</v>
      </c>
      <c r="E106" s="308">
        <v>1</v>
      </c>
      <c r="F106" s="308">
        <v>2</v>
      </c>
      <c r="G106" s="308">
        <v>0</v>
      </c>
      <c r="H106" s="308">
        <v>1</v>
      </c>
      <c r="I106" s="308">
        <v>0</v>
      </c>
      <c r="J106" s="308">
        <v>0</v>
      </c>
      <c r="K106" s="308">
        <v>1</v>
      </c>
      <c r="L106" s="308">
        <v>0</v>
      </c>
      <c r="M106" s="308">
        <v>4</v>
      </c>
      <c r="N106" s="308">
        <v>0</v>
      </c>
      <c r="O106" s="308">
        <v>0</v>
      </c>
      <c r="P106" s="308">
        <v>1</v>
      </c>
      <c r="Q106" s="308">
        <v>0</v>
      </c>
      <c r="R106" s="308">
        <v>0</v>
      </c>
      <c r="S106" s="308">
        <v>0</v>
      </c>
      <c r="T106" s="308">
        <v>0</v>
      </c>
      <c r="U106" s="308">
        <v>0</v>
      </c>
      <c r="V106" s="308">
        <v>0</v>
      </c>
      <c r="W106" s="308">
        <v>0</v>
      </c>
      <c r="X106" s="308">
        <v>0</v>
      </c>
      <c r="Y106" s="308">
        <v>0</v>
      </c>
      <c r="Z106" s="308">
        <v>0</v>
      </c>
      <c r="AA106" s="308">
        <v>1</v>
      </c>
      <c r="AB106" s="308">
        <v>0</v>
      </c>
      <c r="AC106" s="308">
        <v>0</v>
      </c>
      <c r="AD106" s="308">
        <v>0</v>
      </c>
      <c r="AE106" s="308">
        <v>0</v>
      </c>
      <c r="AF106" s="308">
        <v>0</v>
      </c>
      <c r="AG106" s="308">
        <v>0</v>
      </c>
      <c r="AH106" s="308">
        <v>0</v>
      </c>
      <c r="AI106" s="309">
        <v>14</v>
      </c>
      <c r="AJ106" s="307" t="s">
        <v>204</v>
      </c>
      <c r="AK106" s="307"/>
      <c r="AL106" s="307"/>
      <c r="AM106" s="307" t="s">
        <v>204</v>
      </c>
      <c r="AN106" s="308">
        <v>4231.1639565941696</v>
      </c>
      <c r="AO106" s="308">
        <v>1635.3060409070199</v>
      </c>
      <c r="AP106" s="308">
        <v>117.70556118424101</v>
      </c>
      <c r="AQ106" s="308">
        <v>4781.3588022276999</v>
      </c>
      <c r="AR106" s="308">
        <v>0</v>
      </c>
      <c r="AS106" s="308">
        <v>453.44783997509001</v>
      </c>
      <c r="AT106" s="308">
        <v>0</v>
      </c>
      <c r="AU106" s="308">
        <v>0</v>
      </c>
      <c r="AV106" s="308">
        <v>3160.1177364897499</v>
      </c>
      <c r="AW106" s="308">
        <v>0</v>
      </c>
      <c r="AX106" s="308">
        <v>1881.5005935407301</v>
      </c>
      <c r="AY106" s="308">
        <v>0</v>
      </c>
      <c r="AZ106" s="308">
        <v>0</v>
      </c>
      <c r="BA106" s="308">
        <v>558.31988445878699</v>
      </c>
      <c r="BB106" s="308">
        <v>0</v>
      </c>
      <c r="BC106" s="308">
        <v>0</v>
      </c>
      <c r="BD106" s="308">
        <v>0</v>
      </c>
      <c r="BE106" s="308">
        <v>0</v>
      </c>
      <c r="BF106" s="308">
        <v>0</v>
      </c>
      <c r="BG106" s="308">
        <v>0</v>
      </c>
      <c r="BH106" s="308">
        <v>0</v>
      </c>
      <c r="BI106" s="308">
        <v>0</v>
      </c>
      <c r="BJ106" s="308">
        <v>0</v>
      </c>
      <c r="BK106" s="308">
        <v>0</v>
      </c>
      <c r="BL106" s="308">
        <v>999.28793680118304</v>
      </c>
      <c r="BM106" s="308">
        <v>0</v>
      </c>
      <c r="BN106" s="308">
        <v>0</v>
      </c>
      <c r="BO106" s="308">
        <v>0</v>
      </c>
      <c r="BP106" s="308">
        <v>0</v>
      </c>
      <c r="BQ106" s="308">
        <v>0</v>
      </c>
      <c r="BR106" s="308">
        <v>0</v>
      </c>
      <c r="BS106" s="308">
        <v>0</v>
      </c>
      <c r="BT106" s="309">
        <v>17818.20835217867</v>
      </c>
      <c r="BU106" s="307" t="s">
        <v>204</v>
      </c>
    </row>
    <row r="107" spans="2:73" ht="13.75" customHeight="1" x14ac:dyDescent="0.35">
      <c r="B107" s="312" t="s">
        <v>205</v>
      </c>
      <c r="C107" s="313">
        <v>0</v>
      </c>
      <c r="D107" s="313">
        <v>17</v>
      </c>
      <c r="E107" s="313">
        <v>4</v>
      </c>
      <c r="F107" s="313">
        <v>0</v>
      </c>
      <c r="G107" s="313">
        <v>5</v>
      </c>
      <c r="H107" s="313">
        <v>7026</v>
      </c>
      <c r="I107" s="313">
        <v>2</v>
      </c>
      <c r="J107" s="313">
        <v>0</v>
      </c>
      <c r="K107" s="313">
        <v>779</v>
      </c>
      <c r="L107" s="313">
        <v>3</v>
      </c>
      <c r="M107" s="313">
        <v>31</v>
      </c>
      <c r="N107" s="313">
        <v>2057</v>
      </c>
      <c r="O107" s="313">
        <v>13</v>
      </c>
      <c r="P107" s="313">
        <v>0</v>
      </c>
      <c r="Q107" s="313">
        <v>0</v>
      </c>
      <c r="R107" s="313">
        <v>17</v>
      </c>
      <c r="S107" s="313">
        <v>4</v>
      </c>
      <c r="T107" s="313">
        <v>25969</v>
      </c>
      <c r="U107" s="313">
        <v>1</v>
      </c>
      <c r="V107" s="313">
        <v>6</v>
      </c>
      <c r="W107" s="313">
        <v>0</v>
      </c>
      <c r="X107" s="313">
        <v>0</v>
      </c>
      <c r="Y107" s="313">
        <v>0</v>
      </c>
      <c r="Z107" s="313">
        <v>0</v>
      </c>
      <c r="AA107" s="313">
        <v>1</v>
      </c>
      <c r="AB107" s="313">
        <v>0</v>
      </c>
      <c r="AC107" s="313">
        <v>0</v>
      </c>
      <c r="AD107" s="313">
        <v>16</v>
      </c>
      <c r="AE107" s="313">
        <v>1</v>
      </c>
      <c r="AF107" s="313">
        <v>0</v>
      </c>
      <c r="AG107" s="313">
        <v>0</v>
      </c>
      <c r="AH107" s="313">
        <v>1</v>
      </c>
      <c r="AI107" s="314">
        <v>35953</v>
      </c>
      <c r="AJ107" s="312" t="s">
        <v>205</v>
      </c>
      <c r="AK107" s="307"/>
      <c r="AL107" s="307"/>
      <c r="AM107" s="312" t="s">
        <v>205</v>
      </c>
      <c r="AN107" s="834">
        <v>0</v>
      </c>
      <c r="AO107" s="313">
        <v>38398.252707997803</v>
      </c>
      <c r="AP107" s="313">
        <v>39274.781305927499</v>
      </c>
      <c r="AQ107" s="313">
        <v>0</v>
      </c>
      <c r="AR107" s="313">
        <v>3697.44835684279</v>
      </c>
      <c r="AS107" s="313">
        <v>20137396.9559756</v>
      </c>
      <c r="AT107" s="313">
        <v>6398.4163772493102</v>
      </c>
      <c r="AU107" s="313">
        <v>0</v>
      </c>
      <c r="AV107" s="313">
        <v>1680019.66450881</v>
      </c>
      <c r="AW107" s="313">
        <v>2064.06851628595</v>
      </c>
      <c r="AX107" s="313">
        <v>35185.988693080602</v>
      </c>
      <c r="AY107" s="313">
        <v>10894755.798017001</v>
      </c>
      <c r="AZ107" s="313">
        <v>21883.0178986709</v>
      </c>
      <c r="BA107" s="313">
        <v>0</v>
      </c>
      <c r="BB107" s="313">
        <v>0</v>
      </c>
      <c r="BC107" s="313">
        <v>32564.097983478001</v>
      </c>
      <c r="BD107" s="313">
        <v>3828.1359763450801</v>
      </c>
      <c r="BE107" s="313">
        <v>612788295.56532598</v>
      </c>
      <c r="BF107" s="313">
        <v>8807.8538743998706</v>
      </c>
      <c r="BG107" s="313">
        <v>4893.42955667359</v>
      </c>
      <c r="BH107" s="313">
        <v>0</v>
      </c>
      <c r="BI107" s="313">
        <v>0</v>
      </c>
      <c r="BJ107" s="313">
        <v>0</v>
      </c>
      <c r="BK107" s="313">
        <v>0</v>
      </c>
      <c r="BL107" s="313">
        <v>537.16882808146897</v>
      </c>
      <c r="BM107" s="313">
        <v>0</v>
      </c>
      <c r="BN107" s="313">
        <v>0</v>
      </c>
      <c r="BO107" s="313">
        <v>60373.131935551901</v>
      </c>
      <c r="BP107" s="313">
        <v>1715.2586175547201</v>
      </c>
      <c r="BQ107" s="313">
        <v>0</v>
      </c>
      <c r="BR107" s="313">
        <v>0</v>
      </c>
      <c r="BS107" s="313">
        <v>2380</v>
      </c>
      <c r="BT107" s="314">
        <v>645762469.03445566</v>
      </c>
      <c r="BU107" s="312" t="s">
        <v>205</v>
      </c>
    </row>
    <row r="108" spans="2:73" ht="13.75" customHeight="1" x14ac:dyDescent="0.35">
      <c r="B108" s="307" t="s">
        <v>206</v>
      </c>
      <c r="C108" s="308">
        <v>0</v>
      </c>
      <c r="D108" s="308">
        <v>0</v>
      </c>
      <c r="E108" s="308">
        <v>35</v>
      </c>
      <c r="F108" s="308">
        <v>0</v>
      </c>
      <c r="G108" s="308">
        <v>13</v>
      </c>
      <c r="H108" s="308">
        <v>0</v>
      </c>
      <c r="I108" s="308">
        <v>0</v>
      </c>
      <c r="J108" s="308">
        <v>0</v>
      </c>
      <c r="K108" s="308">
        <v>153</v>
      </c>
      <c r="L108" s="308">
        <v>0</v>
      </c>
      <c r="M108" s="308">
        <v>365</v>
      </c>
      <c r="N108" s="308">
        <v>1</v>
      </c>
      <c r="O108" s="308">
        <v>0</v>
      </c>
      <c r="P108" s="308">
        <v>1</v>
      </c>
      <c r="Q108" s="308">
        <v>0</v>
      </c>
      <c r="R108" s="308">
        <v>0</v>
      </c>
      <c r="S108" s="308">
        <v>0</v>
      </c>
      <c r="T108" s="308">
        <v>1</v>
      </c>
      <c r="U108" s="308">
        <v>0</v>
      </c>
      <c r="V108" s="308">
        <v>0</v>
      </c>
      <c r="W108" s="308">
        <v>0</v>
      </c>
      <c r="X108" s="308">
        <v>0</v>
      </c>
      <c r="Y108" s="308">
        <v>0</v>
      </c>
      <c r="Z108" s="308">
        <v>35</v>
      </c>
      <c r="AA108" s="308">
        <v>0</v>
      </c>
      <c r="AB108" s="308">
        <v>0</v>
      </c>
      <c r="AC108" s="308">
        <v>28</v>
      </c>
      <c r="AD108" s="308">
        <v>0</v>
      </c>
      <c r="AE108" s="308">
        <v>0</v>
      </c>
      <c r="AF108" s="308">
        <v>0</v>
      </c>
      <c r="AG108" s="308">
        <v>0</v>
      </c>
      <c r="AH108" s="308">
        <v>0</v>
      </c>
      <c r="AI108" s="309">
        <v>632</v>
      </c>
      <c r="AJ108" s="307" t="s">
        <v>206</v>
      </c>
      <c r="AK108" s="307"/>
      <c r="AL108" s="307"/>
      <c r="AM108" s="307" t="s">
        <v>206</v>
      </c>
      <c r="AN108" s="308">
        <v>0</v>
      </c>
      <c r="AO108" s="308">
        <v>0</v>
      </c>
      <c r="AP108" s="308">
        <v>66071.754708824301</v>
      </c>
      <c r="AQ108" s="308">
        <v>0</v>
      </c>
      <c r="AR108" s="308">
        <v>26288.084856504898</v>
      </c>
      <c r="AS108" s="308">
        <v>0</v>
      </c>
      <c r="AT108" s="308">
        <v>0</v>
      </c>
      <c r="AU108" s="308">
        <v>0</v>
      </c>
      <c r="AV108" s="308">
        <v>468269.169525192</v>
      </c>
      <c r="AW108" s="308">
        <v>0</v>
      </c>
      <c r="AX108" s="308">
        <v>497608.43551582302</v>
      </c>
      <c r="AY108" s="308">
        <v>218.260191964939</v>
      </c>
      <c r="AZ108" s="308">
        <v>0</v>
      </c>
      <c r="BA108" s="308">
        <v>2784.3525429855599</v>
      </c>
      <c r="BB108" s="308">
        <v>0</v>
      </c>
      <c r="BC108" s="308">
        <v>0</v>
      </c>
      <c r="BD108" s="308">
        <v>0</v>
      </c>
      <c r="BE108" s="308">
        <v>1486.84900825351</v>
      </c>
      <c r="BF108" s="308">
        <v>0</v>
      </c>
      <c r="BG108" s="308">
        <v>0</v>
      </c>
      <c r="BH108" s="308">
        <v>0</v>
      </c>
      <c r="BI108" s="308">
        <v>0</v>
      </c>
      <c r="BJ108" s="308">
        <v>0</v>
      </c>
      <c r="BK108" s="308">
        <v>65825.472204009799</v>
      </c>
      <c r="BL108" s="308">
        <v>0</v>
      </c>
      <c r="BM108" s="308">
        <v>0</v>
      </c>
      <c r="BN108" s="308">
        <v>60983.520147798503</v>
      </c>
      <c r="BO108" s="308">
        <v>0</v>
      </c>
      <c r="BP108" s="308">
        <v>0</v>
      </c>
      <c r="BQ108" s="308">
        <v>0</v>
      </c>
      <c r="BR108" s="308">
        <v>0</v>
      </c>
      <c r="BS108" s="308">
        <v>0</v>
      </c>
      <c r="BT108" s="309">
        <v>1189535.8987013565</v>
      </c>
      <c r="BU108" s="307" t="s">
        <v>206</v>
      </c>
    </row>
    <row r="109" spans="2:73" ht="13.75" customHeight="1" x14ac:dyDescent="0.35">
      <c r="B109" s="312" t="s">
        <v>207</v>
      </c>
      <c r="C109" s="313">
        <v>1</v>
      </c>
      <c r="D109" s="313">
        <v>23</v>
      </c>
      <c r="E109" s="313">
        <v>6</v>
      </c>
      <c r="F109" s="313">
        <v>119</v>
      </c>
      <c r="G109" s="313">
        <v>14</v>
      </c>
      <c r="H109" s="313">
        <v>0</v>
      </c>
      <c r="I109" s="313">
        <v>0</v>
      </c>
      <c r="J109" s="313">
        <v>2</v>
      </c>
      <c r="K109" s="313">
        <v>0</v>
      </c>
      <c r="L109" s="313">
        <v>0</v>
      </c>
      <c r="M109" s="313">
        <v>4</v>
      </c>
      <c r="N109" s="313">
        <v>0</v>
      </c>
      <c r="O109" s="313">
        <v>0</v>
      </c>
      <c r="P109" s="313">
        <v>0</v>
      </c>
      <c r="Q109" s="313">
        <v>0</v>
      </c>
      <c r="R109" s="313">
        <v>0</v>
      </c>
      <c r="S109" s="313">
        <v>1</v>
      </c>
      <c r="T109" s="313">
        <v>4</v>
      </c>
      <c r="U109" s="313">
        <v>0</v>
      </c>
      <c r="V109" s="313">
        <v>0</v>
      </c>
      <c r="W109" s="313">
        <v>0</v>
      </c>
      <c r="X109" s="313">
        <v>0</v>
      </c>
      <c r="Y109" s="313">
        <v>0</v>
      </c>
      <c r="Z109" s="313">
        <v>0</v>
      </c>
      <c r="AA109" s="313">
        <v>0</v>
      </c>
      <c r="AB109" s="313">
        <v>0</v>
      </c>
      <c r="AC109" s="313">
        <v>0</v>
      </c>
      <c r="AD109" s="313">
        <v>0</v>
      </c>
      <c r="AE109" s="313">
        <v>0</v>
      </c>
      <c r="AF109" s="313">
        <v>0</v>
      </c>
      <c r="AG109" s="313">
        <v>0</v>
      </c>
      <c r="AH109" s="313">
        <v>0</v>
      </c>
      <c r="AI109" s="314">
        <v>174</v>
      </c>
      <c r="AJ109" s="312" t="s">
        <v>207</v>
      </c>
      <c r="AK109" s="307"/>
      <c r="AL109" s="307"/>
      <c r="AM109" s="312" t="s">
        <v>207</v>
      </c>
      <c r="AN109" s="834">
        <v>1753.2456651422101</v>
      </c>
      <c r="AO109" s="313">
        <v>46366.117627257801</v>
      </c>
      <c r="AP109" s="313">
        <v>8054.3114870248301</v>
      </c>
      <c r="AQ109" s="313">
        <v>186330.771974086</v>
      </c>
      <c r="AR109" s="313">
        <v>13727.000940988</v>
      </c>
      <c r="AS109" s="313">
        <v>0</v>
      </c>
      <c r="AT109" s="313">
        <v>0</v>
      </c>
      <c r="AU109" s="313">
        <v>1597.09556951747</v>
      </c>
      <c r="AV109" s="313">
        <v>0</v>
      </c>
      <c r="AW109" s="313">
        <v>0</v>
      </c>
      <c r="AX109" s="313">
        <v>18165.569520513101</v>
      </c>
      <c r="AY109" s="313">
        <v>0</v>
      </c>
      <c r="AZ109" s="313">
        <v>0</v>
      </c>
      <c r="BA109" s="313">
        <v>0</v>
      </c>
      <c r="BB109" s="313">
        <v>0</v>
      </c>
      <c r="BC109" s="313">
        <v>0</v>
      </c>
      <c r="BD109" s="313">
        <v>1928.4780043718699</v>
      </c>
      <c r="BE109" s="313">
        <v>8391.0555528767509</v>
      </c>
      <c r="BF109" s="313">
        <v>0</v>
      </c>
      <c r="BG109" s="313">
        <v>0</v>
      </c>
      <c r="BH109" s="313">
        <v>0</v>
      </c>
      <c r="BI109" s="313">
        <v>0</v>
      </c>
      <c r="BJ109" s="313">
        <v>0</v>
      </c>
      <c r="BK109" s="313">
        <v>0</v>
      </c>
      <c r="BL109" s="313">
        <v>0</v>
      </c>
      <c r="BM109" s="313">
        <v>0</v>
      </c>
      <c r="BN109" s="313">
        <v>0</v>
      </c>
      <c r="BO109" s="313">
        <v>0</v>
      </c>
      <c r="BP109" s="313">
        <v>0</v>
      </c>
      <c r="BQ109" s="313">
        <v>0</v>
      </c>
      <c r="BR109" s="313">
        <v>0</v>
      </c>
      <c r="BS109" s="313">
        <v>0</v>
      </c>
      <c r="BT109" s="314">
        <v>286313.64634177805</v>
      </c>
      <c r="BU109" s="312" t="s">
        <v>207</v>
      </c>
    </row>
    <row r="110" spans="2:73" ht="13.75" customHeight="1" x14ac:dyDescent="0.35">
      <c r="B110" s="307" t="s">
        <v>209</v>
      </c>
      <c r="C110" s="308">
        <v>0</v>
      </c>
      <c r="D110" s="308">
        <v>0</v>
      </c>
      <c r="E110" s="308">
        <v>0</v>
      </c>
      <c r="F110" s="308">
        <v>0</v>
      </c>
      <c r="G110" s="308">
        <v>0</v>
      </c>
      <c r="H110" s="308">
        <v>0</v>
      </c>
      <c r="I110" s="308">
        <v>0</v>
      </c>
      <c r="J110" s="308">
        <v>0</v>
      </c>
      <c r="K110" s="308">
        <v>0</v>
      </c>
      <c r="L110" s="308">
        <v>0</v>
      </c>
      <c r="M110" s="308">
        <v>0</v>
      </c>
      <c r="N110" s="308">
        <v>0</v>
      </c>
      <c r="O110" s="308">
        <v>0</v>
      </c>
      <c r="P110" s="308">
        <v>0</v>
      </c>
      <c r="Q110" s="308">
        <v>0</v>
      </c>
      <c r="R110" s="308">
        <v>0</v>
      </c>
      <c r="S110" s="308">
        <v>0</v>
      </c>
      <c r="T110" s="308">
        <v>0</v>
      </c>
      <c r="U110" s="308">
        <v>0</v>
      </c>
      <c r="V110" s="308">
        <v>0</v>
      </c>
      <c r="W110" s="308">
        <v>0</v>
      </c>
      <c r="X110" s="308">
        <v>0</v>
      </c>
      <c r="Y110" s="308">
        <v>0</v>
      </c>
      <c r="Z110" s="308">
        <v>0</v>
      </c>
      <c r="AA110" s="308">
        <v>0</v>
      </c>
      <c r="AB110" s="308">
        <v>0</v>
      </c>
      <c r="AC110" s="308">
        <v>0</v>
      </c>
      <c r="AD110" s="308">
        <v>0</v>
      </c>
      <c r="AE110" s="308">
        <v>0</v>
      </c>
      <c r="AF110" s="308">
        <v>0</v>
      </c>
      <c r="AG110" s="308">
        <v>0</v>
      </c>
      <c r="AH110" s="308">
        <v>0</v>
      </c>
      <c r="AI110" s="309">
        <v>0</v>
      </c>
      <c r="AJ110" s="307" t="s">
        <v>209</v>
      </c>
      <c r="AK110" s="307"/>
      <c r="AL110" s="307"/>
      <c r="AM110" s="307" t="s">
        <v>209</v>
      </c>
      <c r="AN110" s="308">
        <v>0</v>
      </c>
      <c r="AO110" s="308">
        <v>0</v>
      </c>
      <c r="AP110" s="308">
        <v>0</v>
      </c>
      <c r="AQ110" s="308">
        <v>0</v>
      </c>
      <c r="AR110" s="308">
        <v>0</v>
      </c>
      <c r="AS110" s="308">
        <v>0</v>
      </c>
      <c r="AT110" s="308">
        <v>0</v>
      </c>
      <c r="AU110" s="308">
        <v>0</v>
      </c>
      <c r="AV110" s="308">
        <v>0</v>
      </c>
      <c r="AW110" s="308">
        <v>0</v>
      </c>
      <c r="AX110" s="308">
        <v>0</v>
      </c>
      <c r="AY110" s="308">
        <v>0</v>
      </c>
      <c r="AZ110" s="308">
        <v>0</v>
      </c>
      <c r="BA110" s="308">
        <v>0</v>
      </c>
      <c r="BB110" s="308">
        <v>0</v>
      </c>
      <c r="BC110" s="308">
        <v>0</v>
      </c>
      <c r="BD110" s="308">
        <v>0</v>
      </c>
      <c r="BE110" s="308">
        <v>0</v>
      </c>
      <c r="BF110" s="308">
        <v>0</v>
      </c>
      <c r="BG110" s="308">
        <v>0</v>
      </c>
      <c r="BH110" s="308">
        <v>0</v>
      </c>
      <c r="BI110" s="308">
        <v>0</v>
      </c>
      <c r="BJ110" s="308">
        <v>0</v>
      </c>
      <c r="BK110" s="308">
        <v>0</v>
      </c>
      <c r="BL110" s="308">
        <v>0</v>
      </c>
      <c r="BM110" s="308">
        <v>0</v>
      </c>
      <c r="BN110" s="308">
        <v>0</v>
      </c>
      <c r="BO110" s="308">
        <v>0</v>
      </c>
      <c r="BP110" s="308">
        <v>0</v>
      </c>
      <c r="BQ110" s="308">
        <v>0</v>
      </c>
      <c r="BR110" s="308">
        <v>0</v>
      </c>
      <c r="BS110" s="308">
        <v>0</v>
      </c>
      <c r="BT110" s="309">
        <v>0</v>
      </c>
      <c r="BU110" s="307" t="s">
        <v>209</v>
      </c>
    </row>
    <row r="111" spans="2:73" ht="13.75" customHeight="1" x14ac:dyDescent="0.35">
      <c r="B111" s="312" t="s">
        <v>211</v>
      </c>
      <c r="C111" s="313">
        <v>0</v>
      </c>
      <c r="D111" s="313">
        <v>11</v>
      </c>
      <c r="E111" s="313">
        <v>3</v>
      </c>
      <c r="F111" s="313">
        <v>55</v>
      </c>
      <c r="G111" s="313">
        <v>1</v>
      </c>
      <c r="H111" s="313">
        <v>0</v>
      </c>
      <c r="I111" s="313">
        <v>0</v>
      </c>
      <c r="J111" s="313">
        <v>0</v>
      </c>
      <c r="K111" s="313">
        <v>2</v>
      </c>
      <c r="L111" s="313">
        <v>0</v>
      </c>
      <c r="M111" s="313">
        <v>1</v>
      </c>
      <c r="N111" s="313">
        <v>0</v>
      </c>
      <c r="O111" s="313">
        <v>1</v>
      </c>
      <c r="P111" s="313">
        <v>0</v>
      </c>
      <c r="Q111" s="313">
        <v>0</v>
      </c>
      <c r="R111" s="313">
        <v>0</v>
      </c>
      <c r="S111" s="313">
        <v>2</v>
      </c>
      <c r="T111" s="313">
        <v>0</v>
      </c>
      <c r="U111" s="313">
        <v>0</v>
      </c>
      <c r="V111" s="313">
        <v>5</v>
      </c>
      <c r="W111" s="313">
        <v>0</v>
      </c>
      <c r="X111" s="313">
        <v>0</v>
      </c>
      <c r="Y111" s="313">
        <v>0</v>
      </c>
      <c r="Z111" s="313">
        <v>0</v>
      </c>
      <c r="AA111" s="313">
        <v>2</v>
      </c>
      <c r="AB111" s="313">
        <v>0</v>
      </c>
      <c r="AC111" s="313">
        <v>0</v>
      </c>
      <c r="AD111" s="313">
        <v>0</v>
      </c>
      <c r="AE111" s="313">
        <v>0</v>
      </c>
      <c r="AF111" s="313">
        <v>0</v>
      </c>
      <c r="AG111" s="313">
        <v>0</v>
      </c>
      <c r="AH111" s="313">
        <v>0</v>
      </c>
      <c r="AI111" s="314">
        <v>83</v>
      </c>
      <c r="AJ111" s="312" t="s">
        <v>211</v>
      </c>
      <c r="AK111" s="307"/>
      <c r="AL111" s="307"/>
      <c r="AM111" s="312" t="s">
        <v>211</v>
      </c>
      <c r="AN111" s="834">
        <v>0</v>
      </c>
      <c r="AO111" s="313">
        <v>23337.203117982899</v>
      </c>
      <c r="AP111" s="313">
        <v>8699.2047846412606</v>
      </c>
      <c r="AQ111" s="313">
        <v>54248.031974189202</v>
      </c>
      <c r="AR111" s="313">
        <v>682.84502461363695</v>
      </c>
      <c r="AS111" s="313">
        <v>0</v>
      </c>
      <c r="AT111" s="313">
        <v>0</v>
      </c>
      <c r="AU111" s="313">
        <v>0</v>
      </c>
      <c r="AV111" s="313">
        <v>5772.3633364288198</v>
      </c>
      <c r="AW111" s="313">
        <v>0</v>
      </c>
      <c r="AX111" s="313">
        <v>3216.8287294557699</v>
      </c>
      <c r="AY111" s="313">
        <v>0</v>
      </c>
      <c r="AZ111" s="313">
        <v>695.25841036254099</v>
      </c>
      <c r="BA111" s="313">
        <v>0</v>
      </c>
      <c r="BB111" s="313">
        <v>0</v>
      </c>
      <c r="BC111" s="313">
        <v>0</v>
      </c>
      <c r="BD111" s="313">
        <v>4027.51917446375</v>
      </c>
      <c r="BE111" s="313">
        <v>0</v>
      </c>
      <c r="BF111" s="313">
        <v>0</v>
      </c>
      <c r="BG111" s="313">
        <v>6723.6709743382598</v>
      </c>
      <c r="BH111" s="313">
        <v>0</v>
      </c>
      <c r="BI111" s="313">
        <v>0</v>
      </c>
      <c r="BJ111" s="313">
        <v>0</v>
      </c>
      <c r="BK111" s="313">
        <v>0</v>
      </c>
      <c r="BL111" s="313">
        <v>6462.4395999651897</v>
      </c>
      <c r="BM111" s="313">
        <v>0</v>
      </c>
      <c r="BN111" s="313">
        <v>0</v>
      </c>
      <c r="BO111" s="313">
        <v>0</v>
      </c>
      <c r="BP111" s="313">
        <v>0</v>
      </c>
      <c r="BQ111" s="313">
        <v>0</v>
      </c>
      <c r="BR111" s="313">
        <v>0</v>
      </c>
      <c r="BS111" s="313">
        <v>0</v>
      </c>
      <c r="BT111" s="314">
        <v>113865.36512644133</v>
      </c>
      <c r="BU111" s="312" t="s">
        <v>211</v>
      </c>
    </row>
    <row r="112" spans="2:73" ht="13.75" customHeight="1" x14ac:dyDescent="0.35">
      <c r="B112" s="307" t="s">
        <v>212</v>
      </c>
      <c r="C112" s="308">
        <v>0</v>
      </c>
      <c r="D112" s="308">
        <v>0</v>
      </c>
      <c r="E112" s="308">
        <v>0</v>
      </c>
      <c r="F112" s="308">
        <v>0</v>
      </c>
      <c r="G112" s="308">
        <v>0</v>
      </c>
      <c r="H112" s="308">
        <v>0</v>
      </c>
      <c r="I112" s="308">
        <v>0</v>
      </c>
      <c r="J112" s="308">
        <v>0</v>
      </c>
      <c r="K112" s="308">
        <v>0</v>
      </c>
      <c r="L112" s="308">
        <v>0</v>
      </c>
      <c r="M112" s="308">
        <v>0</v>
      </c>
      <c r="N112" s="308">
        <v>0</v>
      </c>
      <c r="O112" s="308">
        <v>0</v>
      </c>
      <c r="P112" s="308">
        <v>0</v>
      </c>
      <c r="Q112" s="308">
        <v>0</v>
      </c>
      <c r="R112" s="308">
        <v>1</v>
      </c>
      <c r="S112" s="308">
        <v>0</v>
      </c>
      <c r="T112" s="308">
        <v>0</v>
      </c>
      <c r="U112" s="308">
        <v>0</v>
      </c>
      <c r="V112" s="308">
        <v>0</v>
      </c>
      <c r="W112" s="308">
        <v>0</v>
      </c>
      <c r="X112" s="308">
        <v>0</v>
      </c>
      <c r="Y112" s="308">
        <v>0</v>
      </c>
      <c r="Z112" s="308">
        <v>0</v>
      </c>
      <c r="AA112" s="308">
        <v>0</v>
      </c>
      <c r="AB112" s="308">
        <v>0</v>
      </c>
      <c r="AC112" s="308">
        <v>0</v>
      </c>
      <c r="AD112" s="308">
        <v>0</v>
      </c>
      <c r="AE112" s="308">
        <v>0</v>
      </c>
      <c r="AF112" s="308">
        <v>0</v>
      </c>
      <c r="AG112" s="308">
        <v>0</v>
      </c>
      <c r="AH112" s="308">
        <v>0</v>
      </c>
      <c r="AI112" s="309">
        <v>1</v>
      </c>
      <c r="AJ112" s="307" t="s">
        <v>212</v>
      </c>
      <c r="AK112" s="307"/>
      <c r="AL112" s="307"/>
      <c r="AM112" s="307" t="s">
        <v>212</v>
      </c>
      <c r="AN112" s="308">
        <v>0</v>
      </c>
      <c r="AO112" s="308">
        <v>0</v>
      </c>
      <c r="AP112" s="308">
        <v>0</v>
      </c>
      <c r="AQ112" s="308">
        <v>0</v>
      </c>
      <c r="AR112" s="308">
        <v>0</v>
      </c>
      <c r="AS112" s="308">
        <v>0</v>
      </c>
      <c r="AT112" s="308">
        <v>0</v>
      </c>
      <c r="AU112" s="308">
        <v>0</v>
      </c>
      <c r="AV112" s="308">
        <v>0</v>
      </c>
      <c r="AW112" s="308">
        <v>0</v>
      </c>
      <c r="AX112" s="308">
        <v>0</v>
      </c>
      <c r="AY112" s="308">
        <v>0</v>
      </c>
      <c r="AZ112" s="308">
        <v>0</v>
      </c>
      <c r="BA112" s="308">
        <v>0</v>
      </c>
      <c r="BB112" s="308">
        <v>0</v>
      </c>
      <c r="BC112" s="308">
        <v>4.13819238438131</v>
      </c>
      <c r="BD112" s="308">
        <v>0</v>
      </c>
      <c r="BE112" s="308">
        <v>0</v>
      </c>
      <c r="BF112" s="308">
        <v>0</v>
      </c>
      <c r="BG112" s="308">
        <v>0</v>
      </c>
      <c r="BH112" s="308">
        <v>0</v>
      </c>
      <c r="BI112" s="308">
        <v>0</v>
      </c>
      <c r="BJ112" s="308">
        <v>0</v>
      </c>
      <c r="BK112" s="308">
        <v>0</v>
      </c>
      <c r="BL112" s="308">
        <v>0</v>
      </c>
      <c r="BM112" s="308">
        <v>0</v>
      </c>
      <c r="BN112" s="308">
        <v>0</v>
      </c>
      <c r="BO112" s="308">
        <v>0</v>
      </c>
      <c r="BP112" s="308">
        <v>0</v>
      </c>
      <c r="BQ112" s="308">
        <v>0</v>
      </c>
      <c r="BR112" s="308">
        <v>0</v>
      </c>
      <c r="BS112" s="308">
        <v>0</v>
      </c>
      <c r="BT112" s="309">
        <v>4.13819238438131</v>
      </c>
      <c r="BU112" s="307" t="s">
        <v>212</v>
      </c>
    </row>
    <row r="113" spans="2:75" ht="13.75" customHeight="1" x14ac:dyDescent="0.35">
      <c r="B113" s="312" t="s">
        <v>213</v>
      </c>
      <c r="C113" s="313">
        <v>0</v>
      </c>
      <c r="D113" s="313">
        <v>0</v>
      </c>
      <c r="E113" s="313">
        <v>0</v>
      </c>
      <c r="F113" s="313">
        <v>0</v>
      </c>
      <c r="G113" s="313">
        <v>0</v>
      </c>
      <c r="H113" s="313">
        <v>0</v>
      </c>
      <c r="I113" s="313">
        <v>0</v>
      </c>
      <c r="J113" s="313">
        <v>0</v>
      </c>
      <c r="K113" s="313">
        <v>0</v>
      </c>
      <c r="L113" s="313">
        <v>0</v>
      </c>
      <c r="M113" s="313">
        <v>0</v>
      </c>
      <c r="N113" s="313">
        <v>0</v>
      </c>
      <c r="O113" s="313">
        <v>0</v>
      </c>
      <c r="P113" s="313">
        <v>0</v>
      </c>
      <c r="Q113" s="313">
        <v>0</v>
      </c>
      <c r="R113" s="313">
        <v>0</v>
      </c>
      <c r="S113" s="313">
        <v>0</v>
      </c>
      <c r="T113" s="313">
        <v>0</v>
      </c>
      <c r="U113" s="313">
        <v>0</v>
      </c>
      <c r="V113" s="313">
        <v>0</v>
      </c>
      <c r="W113" s="313">
        <v>0</v>
      </c>
      <c r="X113" s="313">
        <v>0</v>
      </c>
      <c r="Y113" s="313">
        <v>0</v>
      </c>
      <c r="Z113" s="313">
        <v>0</v>
      </c>
      <c r="AA113" s="313">
        <v>0</v>
      </c>
      <c r="AB113" s="313">
        <v>0</v>
      </c>
      <c r="AC113" s="313">
        <v>1</v>
      </c>
      <c r="AD113" s="313">
        <v>23</v>
      </c>
      <c r="AE113" s="313">
        <v>0</v>
      </c>
      <c r="AF113" s="313">
        <v>0</v>
      </c>
      <c r="AG113" s="313">
        <v>0</v>
      </c>
      <c r="AH113" s="313">
        <v>0</v>
      </c>
      <c r="AI113" s="314">
        <v>24</v>
      </c>
      <c r="AJ113" s="312" t="s">
        <v>213</v>
      </c>
      <c r="AK113" s="307"/>
      <c r="AL113" s="307"/>
      <c r="AM113" s="312" t="s">
        <v>213</v>
      </c>
      <c r="AN113" s="834">
        <v>0</v>
      </c>
      <c r="AO113" s="313">
        <v>0</v>
      </c>
      <c r="AP113" s="313">
        <v>0</v>
      </c>
      <c r="AQ113" s="313">
        <v>0</v>
      </c>
      <c r="AR113" s="313">
        <v>0</v>
      </c>
      <c r="AS113" s="313">
        <v>0</v>
      </c>
      <c r="AT113" s="313">
        <v>0</v>
      </c>
      <c r="AU113" s="313">
        <v>0</v>
      </c>
      <c r="AV113" s="313">
        <v>0</v>
      </c>
      <c r="AW113" s="313">
        <v>0</v>
      </c>
      <c r="AX113" s="313">
        <v>0</v>
      </c>
      <c r="AY113" s="313">
        <v>0</v>
      </c>
      <c r="AZ113" s="313">
        <v>0</v>
      </c>
      <c r="BA113" s="313">
        <v>0</v>
      </c>
      <c r="BB113" s="313">
        <v>0</v>
      </c>
      <c r="BC113" s="313">
        <v>0</v>
      </c>
      <c r="BD113" s="313">
        <v>0</v>
      </c>
      <c r="BE113" s="313">
        <v>0</v>
      </c>
      <c r="BF113" s="313">
        <v>0</v>
      </c>
      <c r="BG113" s="313">
        <v>0</v>
      </c>
      <c r="BH113" s="313">
        <v>0</v>
      </c>
      <c r="BI113" s="313">
        <v>0</v>
      </c>
      <c r="BJ113" s="313">
        <v>0</v>
      </c>
      <c r="BK113" s="313">
        <v>0</v>
      </c>
      <c r="BL113" s="313">
        <v>0</v>
      </c>
      <c r="BM113" s="313">
        <v>0</v>
      </c>
      <c r="BN113" s="313">
        <v>3255.25503385919</v>
      </c>
      <c r="BO113" s="313">
        <v>69901.917264191798</v>
      </c>
      <c r="BP113" s="313">
        <v>0</v>
      </c>
      <c r="BQ113" s="313">
        <v>0</v>
      </c>
      <c r="BR113" s="313">
        <v>0</v>
      </c>
      <c r="BS113" s="313">
        <v>0</v>
      </c>
      <c r="BT113" s="314">
        <v>73157.17229805098</v>
      </c>
      <c r="BU113" s="312" t="s">
        <v>213</v>
      </c>
    </row>
    <row r="114" spans="2:75" ht="13.75" customHeight="1" x14ac:dyDescent="0.35">
      <c r="B114" s="307" t="s">
        <v>215</v>
      </c>
      <c r="C114" s="308">
        <v>0</v>
      </c>
      <c r="D114" s="308">
        <v>0</v>
      </c>
      <c r="E114" s="308">
        <v>0</v>
      </c>
      <c r="F114" s="308">
        <v>0</v>
      </c>
      <c r="G114" s="308">
        <v>0</v>
      </c>
      <c r="H114" s="308">
        <v>0</v>
      </c>
      <c r="I114" s="308">
        <v>0</v>
      </c>
      <c r="J114" s="308">
        <v>0</v>
      </c>
      <c r="K114" s="308">
        <v>0</v>
      </c>
      <c r="L114" s="308">
        <v>0</v>
      </c>
      <c r="M114" s="308">
        <v>0</v>
      </c>
      <c r="N114" s="308">
        <v>0</v>
      </c>
      <c r="O114" s="308">
        <v>0</v>
      </c>
      <c r="P114" s="308">
        <v>0</v>
      </c>
      <c r="Q114" s="308">
        <v>0</v>
      </c>
      <c r="R114" s="308">
        <v>0</v>
      </c>
      <c r="S114" s="308">
        <v>0</v>
      </c>
      <c r="T114" s="308">
        <v>0</v>
      </c>
      <c r="U114" s="308">
        <v>0</v>
      </c>
      <c r="V114" s="308">
        <v>0</v>
      </c>
      <c r="W114" s="308">
        <v>0</v>
      </c>
      <c r="X114" s="308">
        <v>0</v>
      </c>
      <c r="Y114" s="308">
        <v>0</v>
      </c>
      <c r="Z114" s="308">
        <v>0</v>
      </c>
      <c r="AA114" s="308">
        <v>0</v>
      </c>
      <c r="AB114" s="308">
        <v>0</v>
      </c>
      <c r="AC114" s="308">
        <v>0</v>
      </c>
      <c r="AD114" s="308">
        <v>0</v>
      </c>
      <c r="AE114" s="308">
        <v>0</v>
      </c>
      <c r="AF114" s="308">
        <v>0</v>
      </c>
      <c r="AG114" s="308">
        <v>0</v>
      </c>
      <c r="AH114" s="308">
        <v>0</v>
      </c>
      <c r="AI114" s="309">
        <v>0</v>
      </c>
      <c r="AJ114" s="307" t="s">
        <v>215</v>
      </c>
      <c r="AK114" s="307"/>
      <c r="AL114" s="307"/>
      <c r="AM114" s="307" t="s">
        <v>215</v>
      </c>
      <c r="AN114" s="308">
        <v>0</v>
      </c>
      <c r="AO114" s="308">
        <v>0</v>
      </c>
      <c r="AP114" s="308">
        <v>0</v>
      </c>
      <c r="AQ114" s="308">
        <v>0</v>
      </c>
      <c r="AR114" s="308">
        <v>0</v>
      </c>
      <c r="AS114" s="308">
        <v>0</v>
      </c>
      <c r="AT114" s="308">
        <v>0</v>
      </c>
      <c r="AU114" s="308">
        <v>0</v>
      </c>
      <c r="AV114" s="308">
        <v>0</v>
      </c>
      <c r="AW114" s="308">
        <v>0</v>
      </c>
      <c r="AX114" s="308">
        <v>0</v>
      </c>
      <c r="AY114" s="308">
        <v>0</v>
      </c>
      <c r="AZ114" s="308">
        <v>0</v>
      </c>
      <c r="BA114" s="308">
        <v>0</v>
      </c>
      <c r="BB114" s="308">
        <v>0</v>
      </c>
      <c r="BC114" s="308">
        <v>0</v>
      </c>
      <c r="BD114" s="308">
        <v>0</v>
      </c>
      <c r="BE114" s="308">
        <v>0</v>
      </c>
      <c r="BF114" s="308">
        <v>0</v>
      </c>
      <c r="BG114" s="308">
        <v>0</v>
      </c>
      <c r="BH114" s="308">
        <v>0</v>
      </c>
      <c r="BI114" s="308">
        <v>0</v>
      </c>
      <c r="BJ114" s="308">
        <v>0</v>
      </c>
      <c r="BK114" s="308">
        <v>0</v>
      </c>
      <c r="BL114" s="308">
        <v>0</v>
      </c>
      <c r="BM114" s="308">
        <v>0</v>
      </c>
      <c r="BN114" s="308">
        <v>0</v>
      </c>
      <c r="BO114" s="308">
        <v>0</v>
      </c>
      <c r="BP114" s="308">
        <v>0</v>
      </c>
      <c r="BQ114" s="308">
        <v>0</v>
      </c>
      <c r="BR114" s="308">
        <v>0</v>
      </c>
      <c r="BS114" s="308">
        <v>0</v>
      </c>
      <c r="BT114" s="309">
        <v>0</v>
      </c>
      <c r="BU114" s="307" t="s">
        <v>215</v>
      </c>
    </row>
    <row r="115" spans="2:75" ht="13.75" customHeight="1" x14ac:dyDescent="0.35">
      <c r="B115" s="312" t="s">
        <v>216</v>
      </c>
      <c r="C115" s="313">
        <v>5</v>
      </c>
      <c r="D115" s="313">
        <v>0</v>
      </c>
      <c r="E115" s="313">
        <v>0</v>
      </c>
      <c r="F115" s="313">
        <v>0</v>
      </c>
      <c r="G115" s="313">
        <v>1</v>
      </c>
      <c r="H115" s="313">
        <v>0</v>
      </c>
      <c r="I115" s="313">
        <v>0</v>
      </c>
      <c r="J115" s="313">
        <v>0</v>
      </c>
      <c r="K115" s="313">
        <v>1</v>
      </c>
      <c r="L115" s="313">
        <v>2</v>
      </c>
      <c r="M115" s="313">
        <v>2</v>
      </c>
      <c r="N115" s="313">
        <v>0</v>
      </c>
      <c r="O115" s="313">
        <v>0</v>
      </c>
      <c r="P115" s="313">
        <v>31</v>
      </c>
      <c r="Q115" s="313">
        <v>26</v>
      </c>
      <c r="R115" s="313">
        <v>0</v>
      </c>
      <c r="S115" s="313">
        <v>0</v>
      </c>
      <c r="T115" s="313">
        <v>0</v>
      </c>
      <c r="U115" s="313">
        <v>0</v>
      </c>
      <c r="V115" s="313">
        <v>0</v>
      </c>
      <c r="W115" s="313">
        <v>0</v>
      </c>
      <c r="X115" s="313">
        <v>0</v>
      </c>
      <c r="Y115" s="313">
        <v>0</v>
      </c>
      <c r="Z115" s="313">
        <v>0</v>
      </c>
      <c r="AA115" s="313">
        <v>0</v>
      </c>
      <c r="AB115" s="313">
        <v>0</v>
      </c>
      <c r="AC115" s="313">
        <v>0</v>
      </c>
      <c r="AD115" s="313">
        <v>0</v>
      </c>
      <c r="AE115" s="313">
        <v>0</v>
      </c>
      <c r="AF115" s="313">
        <v>0</v>
      </c>
      <c r="AG115" s="313">
        <v>0</v>
      </c>
      <c r="AH115" s="313">
        <v>1</v>
      </c>
      <c r="AI115" s="314">
        <v>69</v>
      </c>
      <c r="AJ115" s="312" t="s">
        <v>216</v>
      </c>
      <c r="AK115" s="307"/>
      <c r="AL115" s="307"/>
      <c r="AM115" s="312" t="s">
        <v>216</v>
      </c>
      <c r="AN115" s="834">
        <v>7588.8461156800704</v>
      </c>
      <c r="AO115" s="313">
        <v>0</v>
      </c>
      <c r="AP115" s="313">
        <v>0</v>
      </c>
      <c r="AQ115" s="313">
        <v>0</v>
      </c>
      <c r="AR115" s="313">
        <v>1245.95878579498</v>
      </c>
      <c r="AS115" s="313">
        <v>0</v>
      </c>
      <c r="AT115" s="313">
        <v>0</v>
      </c>
      <c r="AU115" s="313">
        <v>0</v>
      </c>
      <c r="AV115" s="313">
        <v>5951.7624282829302</v>
      </c>
      <c r="AW115" s="313">
        <v>3781.03082368368</v>
      </c>
      <c r="AX115" s="313">
        <v>2396.1618981453898</v>
      </c>
      <c r="AY115" s="313">
        <v>0</v>
      </c>
      <c r="AZ115" s="313">
        <v>0</v>
      </c>
      <c r="BA115" s="313">
        <v>40452.263586203502</v>
      </c>
      <c r="BB115" s="313">
        <v>84819.005123644703</v>
      </c>
      <c r="BC115" s="313">
        <v>0</v>
      </c>
      <c r="BD115" s="313">
        <v>0</v>
      </c>
      <c r="BE115" s="313">
        <v>0</v>
      </c>
      <c r="BF115" s="313">
        <v>0</v>
      </c>
      <c r="BG115" s="313">
        <v>0</v>
      </c>
      <c r="BH115" s="313">
        <v>0</v>
      </c>
      <c r="BI115" s="313">
        <v>0</v>
      </c>
      <c r="BJ115" s="313">
        <v>0</v>
      </c>
      <c r="BK115" s="313">
        <v>0</v>
      </c>
      <c r="BL115" s="313">
        <v>0</v>
      </c>
      <c r="BM115" s="313">
        <v>0</v>
      </c>
      <c r="BN115" s="313">
        <v>0</v>
      </c>
      <c r="BO115" s="313">
        <v>0</v>
      </c>
      <c r="BP115" s="313">
        <v>0</v>
      </c>
      <c r="BQ115" s="313">
        <v>0</v>
      </c>
      <c r="BR115" s="313">
        <v>0</v>
      </c>
      <c r="BS115" s="313">
        <v>28696.67</v>
      </c>
      <c r="BT115" s="314">
        <v>174931.69876143523</v>
      </c>
      <c r="BU115" s="312" t="s">
        <v>216</v>
      </c>
    </row>
    <row r="116" spans="2:75" ht="13.75" customHeight="1" x14ac:dyDescent="0.35">
      <c r="B116" s="307" t="s">
        <v>217</v>
      </c>
      <c r="C116" s="308">
        <v>0</v>
      </c>
      <c r="D116" s="308">
        <v>0</v>
      </c>
      <c r="E116" s="308">
        <v>0</v>
      </c>
      <c r="F116" s="308">
        <v>0</v>
      </c>
      <c r="G116" s="308">
        <v>1</v>
      </c>
      <c r="H116" s="308">
        <v>0</v>
      </c>
      <c r="I116" s="308">
        <v>0</v>
      </c>
      <c r="J116" s="308">
        <v>0</v>
      </c>
      <c r="K116" s="308">
        <v>0</v>
      </c>
      <c r="L116" s="308">
        <v>0</v>
      </c>
      <c r="M116" s="308">
        <v>0</v>
      </c>
      <c r="N116" s="308">
        <v>0</v>
      </c>
      <c r="O116" s="308">
        <v>0</v>
      </c>
      <c r="P116" s="308">
        <v>0</v>
      </c>
      <c r="Q116" s="308">
        <v>0</v>
      </c>
      <c r="R116" s="308">
        <v>0</v>
      </c>
      <c r="S116" s="308">
        <v>0</v>
      </c>
      <c r="T116" s="308">
        <v>0</v>
      </c>
      <c r="U116" s="308">
        <v>0</v>
      </c>
      <c r="V116" s="308">
        <v>0</v>
      </c>
      <c r="W116" s="308">
        <v>0</v>
      </c>
      <c r="X116" s="308">
        <v>0</v>
      </c>
      <c r="Y116" s="308">
        <v>0</v>
      </c>
      <c r="Z116" s="308">
        <v>0</v>
      </c>
      <c r="AA116" s="308">
        <v>0</v>
      </c>
      <c r="AB116" s="308">
        <v>0</v>
      </c>
      <c r="AC116" s="308">
        <v>0</v>
      </c>
      <c r="AD116" s="308">
        <v>0</v>
      </c>
      <c r="AE116" s="308">
        <v>0</v>
      </c>
      <c r="AF116" s="308">
        <v>0</v>
      </c>
      <c r="AG116" s="308">
        <v>0</v>
      </c>
      <c r="AH116" s="308">
        <v>0</v>
      </c>
      <c r="AI116" s="309">
        <v>1</v>
      </c>
      <c r="AJ116" s="307" t="s">
        <v>217</v>
      </c>
      <c r="AK116" s="307"/>
      <c r="AL116" s="307"/>
      <c r="AM116" s="307" t="s">
        <v>217</v>
      </c>
      <c r="AN116" s="308">
        <v>0</v>
      </c>
      <c r="AO116" s="308">
        <v>0</v>
      </c>
      <c r="AP116" s="308">
        <v>0</v>
      </c>
      <c r="AQ116" s="308">
        <v>0</v>
      </c>
      <c r="AR116" s="308">
        <v>8458.2194033546002</v>
      </c>
      <c r="AS116" s="308">
        <v>0</v>
      </c>
      <c r="AT116" s="308">
        <v>0</v>
      </c>
      <c r="AU116" s="308">
        <v>0</v>
      </c>
      <c r="AV116" s="308">
        <v>0</v>
      </c>
      <c r="AW116" s="308">
        <v>0</v>
      </c>
      <c r="AX116" s="308">
        <v>0</v>
      </c>
      <c r="AY116" s="308">
        <v>0</v>
      </c>
      <c r="AZ116" s="308">
        <v>0</v>
      </c>
      <c r="BA116" s="308">
        <v>0</v>
      </c>
      <c r="BB116" s="308">
        <v>0</v>
      </c>
      <c r="BC116" s="308">
        <v>0</v>
      </c>
      <c r="BD116" s="308">
        <v>0</v>
      </c>
      <c r="BE116" s="308">
        <v>0</v>
      </c>
      <c r="BF116" s="308">
        <v>0</v>
      </c>
      <c r="BG116" s="308">
        <v>0</v>
      </c>
      <c r="BH116" s="308">
        <v>0</v>
      </c>
      <c r="BI116" s="308">
        <v>0</v>
      </c>
      <c r="BJ116" s="308">
        <v>0</v>
      </c>
      <c r="BK116" s="308">
        <v>0</v>
      </c>
      <c r="BL116" s="308">
        <v>0</v>
      </c>
      <c r="BM116" s="308">
        <v>0</v>
      </c>
      <c r="BN116" s="308">
        <v>0</v>
      </c>
      <c r="BO116" s="308">
        <v>0</v>
      </c>
      <c r="BP116" s="308">
        <v>0</v>
      </c>
      <c r="BQ116" s="308">
        <v>0</v>
      </c>
      <c r="BR116" s="308">
        <v>0</v>
      </c>
      <c r="BS116" s="308">
        <v>0</v>
      </c>
      <c r="BT116" s="309">
        <v>8458.2194033546002</v>
      </c>
      <c r="BU116" s="307" t="s">
        <v>217</v>
      </c>
    </row>
    <row r="117" spans="2:75" ht="13.75" customHeight="1" x14ac:dyDescent="0.35">
      <c r="B117" s="312" t="s">
        <v>218</v>
      </c>
      <c r="C117" s="313">
        <v>0</v>
      </c>
      <c r="D117" s="313">
        <v>3</v>
      </c>
      <c r="E117" s="313">
        <v>0</v>
      </c>
      <c r="F117" s="313">
        <v>0</v>
      </c>
      <c r="G117" s="313">
        <v>0</v>
      </c>
      <c r="H117" s="313">
        <v>0</v>
      </c>
      <c r="I117" s="313">
        <v>0</v>
      </c>
      <c r="J117" s="313">
        <v>0</v>
      </c>
      <c r="K117" s="313">
        <v>0</v>
      </c>
      <c r="L117" s="313">
        <v>0</v>
      </c>
      <c r="M117" s="313">
        <v>0</v>
      </c>
      <c r="N117" s="313">
        <v>0</v>
      </c>
      <c r="O117" s="313">
        <v>0</v>
      </c>
      <c r="P117" s="313">
        <v>0</v>
      </c>
      <c r="Q117" s="313">
        <v>0</v>
      </c>
      <c r="R117" s="313">
        <v>0</v>
      </c>
      <c r="S117" s="313">
        <v>0</v>
      </c>
      <c r="T117" s="313">
        <v>0</v>
      </c>
      <c r="U117" s="313">
        <v>0</v>
      </c>
      <c r="V117" s="313">
        <v>0</v>
      </c>
      <c r="W117" s="313">
        <v>0</v>
      </c>
      <c r="X117" s="313">
        <v>0</v>
      </c>
      <c r="Y117" s="313">
        <v>0</v>
      </c>
      <c r="Z117" s="313">
        <v>0</v>
      </c>
      <c r="AA117" s="313">
        <v>0</v>
      </c>
      <c r="AB117" s="313">
        <v>0</v>
      </c>
      <c r="AC117" s="313">
        <v>0</v>
      </c>
      <c r="AD117" s="313">
        <v>0</v>
      </c>
      <c r="AE117" s="313">
        <v>0</v>
      </c>
      <c r="AF117" s="313">
        <v>0</v>
      </c>
      <c r="AG117" s="313">
        <v>0</v>
      </c>
      <c r="AH117" s="313">
        <v>0</v>
      </c>
      <c r="AI117" s="314">
        <v>3</v>
      </c>
      <c r="AJ117" s="312" t="s">
        <v>218</v>
      </c>
      <c r="AK117" s="307"/>
      <c r="AL117" s="307"/>
      <c r="AM117" s="312" t="s">
        <v>218</v>
      </c>
      <c r="AN117" s="834">
        <v>0</v>
      </c>
      <c r="AO117" s="313">
        <v>4269.4728332956302</v>
      </c>
      <c r="AP117" s="313">
        <v>0</v>
      </c>
      <c r="AQ117" s="313">
        <v>0</v>
      </c>
      <c r="AR117" s="313">
        <v>0</v>
      </c>
      <c r="AS117" s="313">
        <v>0</v>
      </c>
      <c r="AT117" s="313">
        <v>0</v>
      </c>
      <c r="AU117" s="313">
        <v>0</v>
      </c>
      <c r="AV117" s="313">
        <v>0</v>
      </c>
      <c r="AW117" s="313">
        <v>0</v>
      </c>
      <c r="AX117" s="313">
        <v>0</v>
      </c>
      <c r="AY117" s="313">
        <v>0</v>
      </c>
      <c r="AZ117" s="313">
        <v>0</v>
      </c>
      <c r="BA117" s="313">
        <v>0</v>
      </c>
      <c r="BB117" s="313">
        <v>0</v>
      </c>
      <c r="BC117" s="313">
        <v>0</v>
      </c>
      <c r="BD117" s="313">
        <v>0</v>
      </c>
      <c r="BE117" s="313">
        <v>0</v>
      </c>
      <c r="BF117" s="313">
        <v>0</v>
      </c>
      <c r="BG117" s="313">
        <v>0</v>
      </c>
      <c r="BH117" s="313">
        <v>0</v>
      </c>
      <c r="BI117" s="313">
        <v>0</v>
      </c>
      <c r="BJ117" s="313">
        <v>0</v>
      </c>
      <c r="BK117" s="313">
        <v>0</v>
      </c>
      <c r="BL117" s="313">
        <v>0</v>
      </c>
      <c r="BM117" s="313">
        <v>0</v>
      </c>
      <c r="BN117" s="313">
        <v>0</v>
      </c>
      <c r="BO117" s="313">
        <v>0</v>
      </c>
      <c r="BP117" s="313">
        <v>0</v>
      </c>
      <c r="BQ117" s="313">
        <v>0</v>
      </c>
      <c r="BR117" s="313">
        <v>0</v>
      </c>
      <c r="BS117" s="313">
        <v>0</v>
      </c>
      <c r="BT117" s="314">
        <v>4269.4728332956302</v>
      </c>
      <c r="BU117" s="312" t="s">
        <v>218</v>
      </c>
    </row>
    <row r="118" spans="2:75" ht="13.75" customHeight="1" x14ac:dyDescent="0.35">
      <c r="B118" s="307" t="s">
        <v>219</v>
      </c>
      <c r="C118" s="308">
        <v>0</v>
      </c>
      <c r="D118" s="308">
        <v>0</v>
      </c>
      <c r="E118" s="308">
        <v>0</v>
      </c>
      <c r="F118" s="308">
        <v>0</v>
      </c>
      <c r="G118" s="308">
        <v>0</v>
      </c>
      <c r="H118" s="308">
        <v>0</v>
      </c>
      <c r="I118" s="308">
        <v>0</v>
      </c>
      <c r="J118" s="308">
        <v>0</v>
      </c>
      <c r="K118" s="308">
        <v>0</v>
      </c>
      <c r="L118" s="308">
        <v>0</v>
      </c>
      <c r="M118" s="308">
        <v>0</v>
      </c>
      <c r="N118" s="308">
        <v>0</v>
      </c>
      <c r="O118" s="308">
        <v>0</v>
      </c>
      <c r="P118" s="308">
        <v>0</v>
      </c>
      <c r="Q118" s="308">
        <v>0</v>
      </c>
      <c r="R118" s="308">
        <v>0</v>
      </c>
      <c r="S118" s="308">
        <v>0</v>
      </c>
      <c r="T118" s="308">
        <v>0</v>
      </c>
      <c r="U118" s="308">
        <v>0</v>
      </c>
      <c r="V118" s="308">
        <v>0</v>
      </c>
      <c r="W118" s="308">
        <v>0</v>
      </c>
      <c r="X118" s="308">
        <v>0</v>
      </c>
      <c r="Y118" s="308">
        <v>0</v>
      </c>
      <c r="Z118" s="308">
        <v>0</v>
      </c>
      <c r="AA118" s="308">
        <v>0</v>
      </c>
      <c r="AB118" s="308">
        <v>0</v>
      </c>
      <c r="AC118" s="308">
        <v>0</v>
      </c>
      <c r="AD118" s="308">
        <v>0</v>
      </c>
      <c r="AE118" s="308">
        <v>0</v>
      </c>
      <c r="AF118" s="308">
        <v>0</v>
      </c>
      <c r="AG118" s="308">
        <v>0</v>
      </c>
      <c r="AH118" s="308">
        <v>0</v>
      </c>
      <c r="AI118" s="309">
        <v>0</v>
      </c>
      <c r="AJ118" s="307" t="s">
        <v>219</v>
      </c>
      <c r="AK118" s="307"/>
      <c r="AL118" s="307"/>
      <c r="AM118" s="307" t="s">
        <v>219</v>
      </c>
      <c r="AN118" s="308">
        <v>0</v>
      </c>
      <c r="AO118" s="308">
        <v>0</v>
      </c>
      <c r="AP118" s="308">
        <v>0</v>
      </c>
      <c r="AQ118" s="308">
        <v>0</v>
      </c>
      <c r="AR118" s="308">
        <v>0</v>
      </c>
      <c r="AS118" s="308">
        <v>0</v>
      </c>
      <c r="AT118" s="308">
        <v>0</v>
      </c>
      <c r="AU118" s="308">
        <v>0</v>
      </c>
      <c r="AV118" s="308">
        <v>0</v>
      </c>
      <c r="AW118" s="308">
        <v>0</v>
      </c>
      <c r="AX118" s="308">
        <v>0</v>
      </c>
      <c r="AY118" s="308">
        <v>0</v>
      </c>
      <c r="AZ118" s="308">
        <v>0</v>
      </c>
      <c r="BA118" s="308">
        <v>0</v>
      </c>
      <c r="BB118" s="308">
        <v>0</v>
      </c>
      <c r="BC118" s="308">
        <v>0</v>
      </c>
      <c r="BD118" s="308">
        <v>0</v>
      </c>
      <c r="BE118" s="308">
        <v>0</v>
      </c>
      <c r="BF118" s="308">
        <v>0</v>
      </c>
      <c r="BG118" s="308">
        <v>0</v>
      </c>
      <c r="BH118" s="308">
        <v>0</v>
      </c>
      <c r="BI118" s="308">
        <v>0</v>
      </c>
      <c r="BJ118" s="308">
        <v>0</v>
      </c>
      <c r="BK118" s="308">
        <v>0</v>
      </c>
      <c r="BL118" s="308">
        <v>0</v>
      </c>
      <c r="BM118" s="308">
        <v>0</v>
      </c>
      <c r="BN118" s="308">
        <v>0</v>
      </c>
      <c r="BO118" s="308">
        <v>0</v>
      </c>
      <c r="BP118" s="308">
        <v>0</v>
      </c>
      <c r="BQ118" s="308">
        <v>0</v>
      </c>
      <c r="BR118" s="308">
        <v>0</v>
      </c>
      <c r="BS118" s="308">
        <v>0</v>
      </c>
      <c r="BT118" s="309">
        <v>0</v>
      </c>
      <c r="BU118" s="307" t="s">
        <v>219</v>
      </c>
    </row>
    <row r="119" spans="2:75" ht="13.75" customHeight="1" x14ac:dyDescent="0.35">
      <c r="B119" s="312" t="s">
        <v>220</v>
      </c>
      <c r="C119" s="313">
        <v>0</v>
      </c>
      <c r="D119" s="313">
        <v>0</v>
      </c>
      <c r="E119" s="313">
        <v>0</v>
      </c>
      <c r="F119" s="313">
        <v>0</v>
      </c>
      <c r="G119" s="313">
        <v>0</v>
      </c>
      <c r="H119" s="313">
        <v>0</v>
      </c>
      <c r="I119" s="313">
        <v>0</v>
      </c>
      <c r="J119" s="313">
        <v>0</v>
      </c>
      <c r="K119" s="313">
        <v>0</v>
      </c>
      <c r="L119" s="313">
        <v>0</v>
      </c>
      <c r="M119" s="313">
        <v>1</v>
      </c>
      <c r="N119" s="313">
        <v>0</v>
      </c>
      <c r="O119" s="313">
        <v>3</v>
      </c>
      <c r="P119" s="313">
        <v>58</v>
      </c>
      <c r="Q119" s="313">
        <v>9</v>
      </c>
      <c r="R119" s="313">
        <v>0</v>
      </c>
      <c r="S119" s="313">
        <v>4</v>
      </c>
      <c r="T119" s="313">
        <v>1</v>
      </c>
      <c r="U119" s="313">
        <v>0</v>
      </c>
      <c r="V119" s="313">
        <v>0</v>
      </c>
      <c r="W119" s="313">
        <v>0</v>
      </c>
      <c r="X119" s="313">
        <v>0</v>
      </c>
      <c r="Y119" s="313">
        <v>0</v>
      </c>
      <c r="Z119" s="313">
        <v>0</v>
      </c>
      <c r="AA119" s="313">
        <v>0</v>
      </c>
      <c r="AB119" s="313">
        <v>0</v>
      </c>
      <c r="AC119" s="313">
        <v>0</v>
      </c>
      <c r="AD119" s="313">
        <v>0</v>
      </c>
      <c r="AE119" s="313">
        <v>0</v>
      </c>
      <c r="AF119" s="313">
        <v>0</v>
      </c>
      <c r="AG119" s="313">
        <v>0</v>
      </c>
      <c r="AH119" s="313">
        <v>0</v>
      </c>
      <c r="AI119" s="314">
        <v>76</v>
      </c>
      <c r="AJ119" s="312" t="s">
        <v>220</v>
      </c>
      <c r="AK119" s="307"/>
      <c r="AL119" s="307"/>
      <c r="AM119" s="312" t="s">
        <v>220</v>
      </c>
      <c r="AN119" s="834">
        <v>0</v>
      </c>
      <c r="AO119" s="313">
        <v>0</v>
      </c>
      <c r="AP119" s="313">
        <v>0</v>
      </c>
      <c r="AQ119" s="313">
        <v>0</v>
      </c>
      <c r="AR119" s="313">
        <v>0</v>
      </c>
      <c r="AS119" s="313">
        <v>0</v>
      </c>
      <c r="AT119" s="313">
        <v>0</v>
      </c>
      <c r="AU119" s="313">
        <v>0</v>
      </c>
      <c r="AV119" s="313">
        <v>0</v>
      </c>
      <c r="AW119" s="313">
        <v>0</v>
      </c>
      <c r="AX119" s="313">
        <v>516.46060082979295</v>
      </c>
      <c r="AY119" s="313">
        <v>0</v>
      </c>
      <c r="AZ119" s="313">
        <v>3860.83275738565</v>
      </c>
      <c r="BA119" s="313">
        <v>172173.64264436401</v>
      </c>
      <c r="BB119" s="313">
        <v>25820.1951029308</v>
      </c>
      <c r="BC119" s="313">
        <v>0</v>
      </c>
      <c r="BD119" s="313">
        <v>13050.184754293199</v>
      </c>
      <c r="BE119" s="313">
        <v>53111.091957968303</v>
      </c>
      <c r="BF119" s="313">
        <v>0</v>
      </c>
      <c r="BG119" s="313">
        <v>0</v>
      </c>
      <c r="BH119" s="313">
        <v>0</v>
      </c>
      <c r="BI119" s="313">
        <v>0</v>
      </c>
      <c r="BJ119" s="313">
        <v>0</v>
      </c>
      <c r="BK119" s="313">
        <v>0</v>
      </c>
      <c r="BL119" s="313">
        <v>0</v>
      </c>
      <c r="BM119" s="313">
        <v>0</v>
      </c>
      <c r="BN119" s="313">
        <v>0</v>
      </c>
      <c r="BO119" s="313">
        <v>0</v>
      </c>
      <c r="BP119" s="313">
        <v>0</v>
      </c>
      <c r="BQ119" s="313">
        <v>0</v>
      </c>
      <c r="BR119" s="313">
        <v>0</v>
      </c>
      <c r="BS119" s="313">
        <v>0</v>
      </c>
      <c r="BT119" s="314">
        <v>268532.40781777177</v>
      </c>
      <c r="BU119" s="312" t="s">
        <v>220</v>
      </c>
    </row>
    <row r="120" spans="2:75" ht="13.75" customHeight="1" x14ac:dyDescent="0.35">
      <c r="B120" s="307" t="s">
        <v>221</v>
      </c>
      <c r="C120" s="308">
        <v>5</v>
      </c>
      <c r="D120" s="308">
        <v>9</v>
      </c>
      <c r="E120" s="308">
        <v>3</v>
      </c>
      <c r="F120" s="308">
        <v>2</v>
      </c>
      <c r="G120" s="308">
        <v>9</v>
      </c>
      <c r="H120" s="308">
        <v>52</v>
      </c>
      <c r="I120" s="308">
        <v>1</v>
      </c>
      <c r="J120" s="308">
        <v>0</v>
      </c>
      <c r="K120" s="308">
        <v>0</v>
      </c>
      <c r="L120" s="308">
        <v>37</v>
      </c>
      <c r="M120" s="308">
        <v>1</v>
      </c>
      <c r="N120" s="308">
        <v>1</v>
      </c>
      <c r="O120" s="308">
        <v>2</v>
      </c>
      <c r="P120" s="308">
        <v>0</v>
      </c>
      <c r="Q120" s="308">
        <v>28</v>
      </c>
      <c r="R120" s="308">
        <v>46</v>
      </c>
      <c r="S120" s="308">
        <v>10</v>
      </c>
      <c r="T120" s="308">
        <v>1</v>
      </c>
      <c r="U120" s="308">
        <v>0</v>
      </c>
      <c r="V120" s="308">
        <v>0</v>
      </c>
      <c r="W120" s="308">
        <v>0</v>
      </c>
      <c r="X120" s="308">
        <v>0</v>
      </c>
      <c r="Y120" s="308">
        <v>0</v>
      </c>
      <c r="Z120" s="308">
        <v>0</v>
      </c>
      <c r="AA120" s="308">
        <v>0</v>
      </c>
      <c r="AB120" s="308">
        <v>0</v>
      </c>
      <c r="AC120" s="308">
        <v>0</v>
      </c>
      <c r="AD120" s="308">
        <v>0</v>
      </c>
      <c r="AE120" s="308">
        <v>0</v>
      </c>
      <c r="AF120" s="308">
        <v>0</v>
      </c>
      <c r="AG120" s="308">
        <v>0</v>
      </c>
      <c r="AH120" s="308">
        <v>0</v>
      </c>
      <c r="AI120" s="309">
        <v>207</v>
      </c>
      <c r="AJ120" s="307" t="s">
        <v>221</v>
      </c>
      <c r="AK120" s="307"/>
      <c r="AL120" s="307"/>
      <c r="AM120" s="307" t="s">
        <v>221</v>
      </c>
      <c r="AN120" s="308">
        <v>28095.757567749501</v>
      </c>
      <c r="AO120" s="308">
        <v>21198.444578924202</v>
      </c>
      <c r="AP120" s="308">
        <v>2262.5319883940601</v>
      </c>
      <c r="AQ120" s="308">
        <v>170256.000245406</v>
      </c>
      <c r="AR120" s="308">
        <v>28758.642810009798</v>
      </c>
      <c r="AS120" s="308">
        <v>125246.282991303</v>
      </c>
      <c r="AT120" s="308">
        <v>531.73420468276095</v>
      </c>
      <c r="AU120" s="308">
        <v>0</v>
      </c>
      <c r="AV120" s="308">
        <v>0</v>
      </c>
      <c r="AW120" s="308">
        <v>36484.936373591998</v>
      </c>
      <c r="AX120" s="308">
        <v>609.80495977888404</v>
      </c>
      <c r="AY120" s="308">
        <v>144.842931208587</v>
      </c>
      <c r="AZ120" s="308">
        <v>1056.9250040509701</v>
      </c>
      <c r="BA120" s="308">
        <v>0</v>
      </c>
      <c r="BB120" s="308">
        <v>48419.828409445799</v>
      </c>
      <c r="BC120" s="308">
        <v>88247.807823357594</v>
      </c>
      <c r="BD120" s="308">
        <v>13929.142173619101</v>
      </c>
      <c r="BE120" s="308">
        <v>109.727175948622</v>
      </c>
      <c r="BF120" s="308">
        <v>0</v>
      </c>
      <c r="BG120" s="308">
        <v>0</v>
      </c>
      <c r="BH120" s="308">
        <v>0</v>
      </c>
      <c r="BI120" s="308">
        <v>0</v>
      </c>
      <c r="BJ120" s="308">
        <v>0</v>
      </c>
      <c r="BK120" s="308">
        <v>0</v>
      </c>
      <c r="BL120" s="308">
        <v>0</v>
      </c>
      <c r="BM120" s="308">
        <v>0</v>
      </c>
      <c r="BN120" s="308">
        <v>0</v>
      </c>
      <c r="BO120" s="308">
        <v>0</v>
      </c>
      <c r="BP120" s="308">
        <v>0</v>
      </c>
      <c r="BQ120" s="308">
        <v>0</v>
      </c>
      <c r="BR120" s="308">
        <v>0</v>
      </c>
      <c r="BS120" s="308">
        <v>0</v>
      </c>
      <c r="BT120" s="309">
        <v>565352.40923747106</v>
      </c>
      <c r="BU120" s="307" t="s">
        <v>221</v>
      </c>
    </row>
    <row r="121" spans="2:75" ht="13.75" customHeight="1" x14ac:dyDescent="0.35">
      <c r="B121" s="312" t="s">
        <v>222</v>
      </c>
      <c r="C121" s="313">
        <v>0</v>
      </c>
      <c r="D121" s="313">
        <v>0</v>
      </c>
      <c r="E121" s="313">
        <v>1</v>
      </c>
      <c r="F121" s="313">
        <v>2</v>
      </c>
      <c r="G121" s="313">
        <v>0</v>
      </c>
      <c r="H121" s="313">
        <v>0</v>
      </c>
      <c r="I121" s="313">
        <v>0</v>
      </c>
      <c r="J121" s="313">
        <v>0</v>
      </c>
      <c r="K121" s="313">
        <v>0</v>
      </c>
      <c r="L121" s="313">
        <v>0</v>
      </c>
      <c r="M121" s="313">
        <v>0</v>
      </c>
      <c r="N121" s="313">
        <v>0</v>
      </c>
      <c r="O121" s="313">
        <v>0</v>
      </c>
      <c r="P121" s="313">
        <v>0</v>
      </c>
      <c r="Q121" s="313">
        <v>0</v>
      </c>
      <c r="R121" s="313">
        <v>0</v>
      </c>
      <c r="S121" s="313">
        <v>0</v>
      </c>
      <c r="T121" s="313">
        <v>0</v>
      </c>
      <c r="U121" s="313">
        <v>0</v>
      </c>
      <c r="V121" s="313">
        <v>0</v>
      </c>
      <c r="W121" s="313">
        <v>0</v>
      </c>
      <c r="X121" s="313">
        <v>0</v>
      </c>
      <c r="Y121" s="313">
        <v>0</v>
      </c>
      <c r="Z121" s="313">
        <v>0</v>
      </c>
      <c r="AA121" s="313">
        <v>0</v>
      </c>
      <c r="AB121" s="313">
        <v>0</v>
      </c>
      <c r="AC121" s="313">
        <v>0</v>
      </c>
      <c r="AD121" s="313">
        <v>0</v>
      </c>
      <c r="AE121" s="313">
        <v>0</v>
      </c>
      <c r="AF121" s="313">
        <v>0</v>
      </c>
      <c r="AG121" s="313">
        <v>0</v>
      </c>
      <c r="AH121" s="313">
        <v>0</v>
      </c>
      <c r="AI121" s="314">
        <v>3</v>
      </c>
      <c r="AJ121" s="312" t="s">
        <v>222</v>
      </c>
      <c r="AK121" s="307"/>
      <c r="AL121" s="307"/>
      <c r="AM121" s="312" t="s">
        <v>222</v>
      </c>
      <c r="AN121" s="834">
        <v>0</v>
      </c>
      <c r="AO121" s="313">
        <v>0</v>
      </c>
      <c r="AP121" s="313">
        <v>704.43155152658801</v>
      </c>
      <c r="AQ121" s="313">
        <v>2086.93023711364</v>
      </c>
      <c r="AR121" s="313">
        <v>0</v>
      </c>
      <c r="AS121" s="313">
        <v>0</v>
      </c>
      <c r="AT121" s="313">
        <v>0</v>
      </c>
      <c r="AU121" s="313">
        <v>0</v>
      </c>
      <c r="AV121" s="313">
        <v>0</v>
      </c>
      <c r="AW121" s="313">
        <v>0</v>
      </c>
      <c r="AX121" s="313">
        <v>0</v>
      </c>
      <c r="AY121" s="313">
        <v>0</v>
      </c>
      <c r="AZ121" s="313">
        <v>0</v>
      </c>
      <c r="BA121" s="313">
        <v>0</v>
      </c>
      <c r="BB121" s="313">
        <v>0</v>
      </c>
      <c r="BC121" s="313">
        <v>0</v>
      </c>
      <c r="BD121" s="313">
        <v>0</v>
      </c>
      <c r="BE121" s="313">
        <v>0</v>
      </c>
      <c r="BF121" s="313">
        <v>0</v>
      </c>
      <c r="BG121" s="313">
        <v>0</v>
      </c>
      <c r="BH121" s="313">
        <v>0</v>
      </c>
      <c r="BI121" s="313">
        <v>0</v>
      </c>
      <c r="BJ121" s="313">
        <v>0</v>
      </c>
      <c r="BK121" s="313">
        <v>0</v>
      </c>
      <c r="BL121" s="313">
        <v>0</v>
      </c>
      <c r="BM121" s="313">
        <v>0</v>
      </c>
      <c r="BN121" s="313">
        <v>0</v>
      </c>
      <c r="BO121" s="313">
        <v>0</v>
      </c>
      <c r="BP121" s="313">
        <v>0</v>
      </c>
      <c r="BQ121" s="313">
        <v>0</v>
      </c>
      <c r="BR121" s="313">
        <v>0</v>
      </c>
      <c r="BS121" s="313">
        <v>0</v>
      </c>
      <c r="BT121" s="314">
        <v>2791.361788640228</v>
      </c>
      <c r="BU121" s="312" t="s">
        <v>222</v>
      </c>
    </row>
    <row r="122" spans="2:75" ht="13.75" customHeight="1" x14ac:dyDescent="0.35">
      <c r="B122" s="307" t="s">
        <v>224</v>
      </c>
      <c r="C122" s="308">
        <v>0</v>
      </c>
      <c r="D122" s="308">
        <v>0</v>
      </c>
      <c r="E122" s="308">
        <v>0</v>
      </c>
      <c r="F122" s="308">
        <v>7</v>
      </c>
      <c r="G122" s="308">
        <v>0</v>
      </c>
      <c r="H122" s="308">
        <v>0</v>
      </c>
      <c r="I122" s="308">
        <v>0</v>
      </c>
      <c r="J122" s="308">
        <v>0</v>
      </c>
      <c r="K122" s="308">
        <v>0</v>
      </c>
      <c r="L122" s="308">
        <v>21</v>
      </c>
      <c r="M122" s="308">
        <v>3</v>
      </c>
      <c r="N122" s="308">
        <v>0</v>
      </c>
      <c r="O122" s="308">
        <v>0</v>
      </c>
      <c r="P122" s="308">
        <v>0</v>
      </c>
      <c r="Q122" s="308">
        <v>0</v>
      </c>
      <c r="R122" s="308">
        <v>0</v>
      </c>
      <c r="S122" s="308">
        <v>0</v>
      </c>
      <c r="T122" s="308">
        <v>0</v>
      </c>
      <c r="U122" s="308">
        <v>0</v>
      </c>
      <c r="V122" s="308">
        <v>0</v>
      </c>
      <c r="W122" s="308">
        <v>0</v>
      </c>
      <c r="X122" s="308">
        <v>0</v>
      </c>
      <c r="Y122" s="308">
        <v>0</v>
      </c>
      <c r="Z122" s="308">
        <v>0</v>
      </c>
      <c r="AA122" s="308">
        <v>0</v>
      </c>
      <c r="AB122" s="308">
        <v>0</v>
      </c>
      <c r="AC122" s="308">
        <v>0</v>
      </c>
      <c r="AD122" s="308">
        <v>0</v>
      </c>
      <c r="AE122" s="308">
        <v>0</v>
      </c>
      <c r="AF122" s="308">
        <v>0</v>
      </c>
      <c r="AG122" s="308">
        <v>0</v>
      </c>
      <c r="AH122" s="308">
        <v>0</v>
      </c>
      <c r="AI122" s="309">
        <v>31</v>
      </c>
      <c r="AJ122" s="307" t="s">
        <v>224</v>
      </c>
      <c r="AK122" s="307"/>
      <c r="AL122" s="307"/>
      <c r="AM122" s="307" t="s">
        <v>224</v>
      </c>
      <c r="AN122" s="308">
        <v>0</v>
      </c>
      <c r="AO122" s="308">
        <v>0</v>
      </c>
      <c r="AP122" s="308">
        <v>0</v>
      </c>
      <c r="AQ122" s="308">
        <v>16637.051858809002</v>
      </c>
      <c r="AR122" s="308">
        <v>0</v>
      </c>
      <c r="AS122" s="308">
        <v>0</v>
      </c>
      <c r="AT122" s="308">
        <v>0</v>
      </c>
      <c r="AU122" s="308">
        <v>0</v>
      </c>
      <c r="AV122" s="308">
        <v>0</v>
      </c>
      <c r="AW122" s="308">
        <v>42735.609224044703</v>
      </c>
      <c r="AX122" s="308">
        <v>4596.3100301301602</v>
      </c>
      <c r="AY122" s="308">
        <v>0</v>
      </c>
      <c r="AZ122" s="308">
        <v>0</v>
      </c>
      <c r="BA122" s="308">
        <v>0</v>
      </c>
      <c r="BB122" s="308">
        <v>0</v>
      </c>
      <c r="BC122" s="308">
        <v>0</v>
      </c>
      <c r="BD122" s="308">
        <v>0</v>
      </c>
      <c r="BE122" s="308">
        <v>0</v>
      </c>
      <c r="BF122" s="308">
        <v>0</v>
      </c>
      <c r="BG122" s="308">
        <v>0</v>
      </c>
      <c r="BH122" s="308">
        <v>0</v>
      </c>
      <c r="BI122" s="308">
        <v>0</v>
      </c>
      <c r="BJ122" s="308">
        <v>0</v>
      </c>
      <c r="BK122" s="308">
        <v>0</v>
      </c>
      <c r="BL122" s="308">
        <v>0</v>
      </c>
      <c r="BM122" s="308">
        <v>0</v>
      </c>
      <c r="BN122" s="308">
        <v>0</v>
      </c>
      <c r="BO122" s="308">
        <v>0</v>
      </c>
      <c r="BP122" s="308">
        <v>0</v>
      </c>
      <c r="BQ122" s="308">
        <v>0</v>
      </c>
      <c r="BR122" s="308">
        <v>0</v>
      </c>
      <c r="BS122" s="308">
        <v>0</v>
      </c>
      <c r="BT122" s="309">
        <v>63968.971112983869</v>
      </c>
      <c r="BU122" s="307" t="s">
        <v>224</v>
      </c>
    </row>
    <row r="123" spans="2:75" ht="13.75" customHeight="1" x14ac:dyDescent="0.35">
      <c r="B123" s="312" t="s">
        <v>225</v>
      </c>
      <c r="C123" s="313">
        <v>0</v>
      </c>
      <c r="D123" s="313">
        <v>0</v>
      </c>
      <c r="E123" s="313">
        <v>0</v>
      </c>
      <c r="F123" s="313">
        <v>0</v>
      </c>
      <c r="G123" s="313">
        <v>0</v>
      </c>
      <c r="H123" s="313">
        <v>0</v>
      </c>
      <c r="I123" s="313">
        <v>0</v>
      </c>
      <c r="J123" s="313">
        <v>0</v>
      </c>
      <c r="K123" s="313">
        <v>0</v>
      </c>
      <c r="L123" s="313">
        <v>0</v>
      </c>
      <c r="M123" s="313">
        <v>0</v>
      </c>
      <c r="N123" s="313">
        <v>0</v>
      </c>
      <c r="O123" s="313">
        <v>0</v>
      </c>
      <c r="P123" s="313">
        <v>0</v>
      </c>
      <c r="Q123" s="313">
        <v>0</v>
      </c>
      <c r="R123" s="313">
        <v>0</v>
      </c>
      <c r="S123" s="313">
        <v>0</v>
      </c>
      <c r="T123" s="313">
        <v>0</v>
      </c>
      <c r="U123" s="313">
        <v>0</v>
      </c>
      <c r="V123" s="313">
        <v>0</v>
      </c>
      <c r="W123" s="313">
        <v>0</v>
      </c>
      <c r="X123" s="313">
        <v>0</v>
      </c>
      <c r="Y123" s="313">
        <v>0</v>
      </c>
      <c r="Z123" s="313">
        <v>0</v>
      </c>
      <c r="AA123" s="313">
        <v>0</v>
      </c>
      <c r="AB123" s="313">
        <v>0</v>
      </c>
      <c r="AC123" s="313">
        <v>0</v>
      </c>
      <c r="AD123" s="313">
        <v>0</v>
      </c>
      <c r="AE123" s="313">
        <v>0</v>
      </c>
      <c r="AF123" s="313">
        <v>0</v>
      </c>
      <c r="AG123" s="313">
        <v>0</v>
      </c>
      <c r="AH123" s="313">
        <v>0</v>
      </c>
      <c r="AI123" s="314">
        <v>0</v>
      </c>
      <c r="AJ123" s="312" t="s">
        <v>225</v>
      </c>
      <c r="AK123" s="307"/>
      <c r="AL123" s="307"/>
      <c r="AM123" s="312" t="s">
        <v>225</v>
      </c>
      <c r="AN123" s="834">
        <v>0</v>
      </c>
      <c r="AO123" s="313">
        <v>0</v>
      </c>
      <c r="AP123" s="313">
        <v>0</v>
      </c>
      <c r="AQ123" s="313">
        <v>0</v>
      </c>
      <c r="AR123" s="313">
        <v>0</v>
      </c>
      <c r="AS123" s="313">
        <v>0</v>
      </c>
      <c r="AT123" s="313">
        <v>0</v>
      </c>
      <c r="AU123" s="313">
        <v>0</v>
      </c>
      <c r="AV123" s="313">
        <v>0</v>
      </c>
      <c r="AW123" s="313">
        <v>0</v>
      </c>
      <c r="AX123" s="313">
        <v>0</v>
      </c>
      <c r="AY123" s="313">
        <v>0</v>
      </c>
      <c r="AZ123" s="313">
        <v>0</v>
      </c>
      <c r="BA123" s="313">
        <v>0</v>
      </c>
      <c r="BB123" s="313">
        <v>0</v>
      </c>
      <c r="BC123" s="313">
        <v>0</v>
      </c>
      <c r="BD123" s="313">
        <v>0</v>
      </c>
      <c r="BE123" s="313">
        <v>0</v>
      </c>
      <c r="BF123" s="313">
        <v>0</v>
      </c>
      <c r="BG123" s="313">
        <v>0</v>
      </c>
      <c r="BH123" s="313">
        <v>0</v>
      </c>
      <c r="BI123" s="313">
        <v>0</v>
      </c>
      <c r="BJ123" s="313">
        <v>0</v>
      </c>
      <c r="BK123" s="313">
        <v>0</v>
      </c>
      <c r="BL123" s="313">
        <v>0</v>
      </c>
      <c r="BM123" s="313">
        <v>0</v>
      </c>
      <c r="BN123" s="313">
        <v>0</v>
      </c>
      <c r="BO123" s="313">
        <v>0</v>
      </c>
      <c r="BP123" s="313">
        <v>0</v>
      </c>
      <c r="BQ123" s="313">
        <v>0</v>
      </c>
      <c r="BR123" s="313">
        <v>0</v>
      </c>
      <c r="BS123" s="313">
        <v>0</v>
      </c>
      <c r="BT123" s="314">
        <v>0</v>
      </c>
      <c r="BU123" s="312" t="s">
        <v>225</v>
      </c>
    </row>
    <row r="124" spans="2:75" ht="13.75" customHeight="1" x14ac:dyDescent="0.35">
      <c r="B124" s="307" t="s">
        <v>226</v>
      </c>
      <c r="C124" s="308">
        <v>0</v>
      </c>
      <c r="D124" s="308">
        <v>0</v>
      </c>
      <c r="E124" s="308">
        <v>0</v>
      </c>
      <c r="F124" s="308">
        <v>0</v>
      </c>
      <c r="G124" s="308">
        <v>0</v>
      </c>
      <c r="H124" s="308">
        <v>0</v>
      </c>
      <c r="I124" s="308">
        <v>0</v>
      </c>
      <c r="J124" s="308">
        <v>0</v>
      </c>
      <c r="K124" s="308">
        <v>0</v>
      </c>
      <c r="L124" s="308">
        <v>0</v>
      </c>
      <c r="M124" s="308">
        <v>2</v>
      </c>
      <c r="N124" s="308">
        <v>0</v>
      </c>
      <c r="O124" s="308">
        <v>0</v>
      </c>
      <c r="P124" s="308">
        <v>0</v>
      </c>
      <c r="Q124" s="308">
        <v>0</v>
      </c>
      <c r="R124" s="308">
        <v>0</v>
      </c>
      <c r="S124" s="308">
        <v>0</v>
      </c>
      <c r="T124" s="308">
        <v>0</v>
      </c>
      <c r="U124" s="308">
        <v>0</v>
      </c>
      <c r="V124" s="308">
        <v>0</v>
      </c>
      <c r="W124" s="308">
        <v>0</v>
      </c>
      <c r="X124" s="308">
        <v>0</v>
      </c>
      <c r="Y124" s="308">
        <v>0</v>
      </c>
      <c r="Z124" s="308">
        <v>0</v>
      </c>
      <c r="AA124" s="308">
        <v>0</v>
      </c>
      <c r="AB124" s="308">
        <v>0</v>
      </c>
      <c r="AC124" s="308">
        <v>0</v>
      </c>
      <c r="AD124" s="308">
        <v>0</v>
      </c>
      <c r="AE124" s="308">
        <v>0</v>
      </c>
      <c r="AF124" s="308">
        <v>0</v>
      </c>
      <c r="AG124" s="308">
        <v>0</v>
      </c>
      <c r="AH124" s="308">
        <v>0</v>
      </c>
      <c r="AI124" s="309">
        <v>2</v>
      </c>
      <c r="AJ124" s="307" t="s">
        <v>226</v>
      </c>
      <c r="AK124" s="307"/>
      <c r="AL124" s="307"/>
      <c r="AM124" s="307" t="s">
        <v>226</v>
      </c>
      <c r="AN124" s="308">
        <v>0</v>
      </c>
      <c r="AO124" s="308">
        <v>0</v>
      </c>
      <c r="AP124" s="308">
        <v>0</v>
      </c>
      <c r="AQ124" s="308">
        <v>0</v>
      </c>
      <c r="AR124" s="308">
        <v>0</v>
      </c>
      <c r="AS124" s="308">
        <v>0</v>
      </c>
      <c r="AT124" s="308">
        <v>0</v>
      </c>
      <c r="AU124" s="308">
        <v>0</v>
      </c>
      <c r="AV124" s="308">
        <v>0</v>
      </c>
      <c r="AW124" s="308">
        <v>0</v>
      </c>
      <c r="AX124" s="308">
        <v>230842.805774735</v>
      </c>
      <c r="AY124" s="308">
        <v>0</v>
      </c>
      <c r="AZ124" s="308">
        <v>0</v>
      </c>
      <c r="BA124" s="308">
        <v>0</v>
      </c>
      <c r="BB124" s="308">
        <v>0</v>
      </c>
      <c r="BC124" s="308">
        <v>0</v>
      </c>
      <c r="BD124" s="308">
        <v>0</v>
      </c>
      <c r="BE124" s="308">
        <v>0</v>
      </c>
      <c r="BF124" s="308">
        <v>0</v>
      </c>
      <c r="BG124" s="308">
        <v>0</v>
      </c>
      <c r="BH124" s="308">
        <v>0</v>
      </c>
      <c r="BI124" s="308">
        <v>0</v>
      </c>
      <c r="BJ124" s="308">
        <v>0</v>
      </c>
      <c r="BK124" s="308">
        <v>0</v>
      </c>
      <c r="BL124" s="308">
        <v>0</v>
      </c>
      <c r="BM124" s="308">
        <v>0</v>
      </c>
      <c r="BN124" s="308">
        <v>0</v>
      </c>
      <c r="BO124" s="308">
        <v>0</v>
      </c>
      <c r="BP124" s="308">
        <v>0</v>
      </c>
      <c r="BQ124" s="308">
        <v>0</v>
      </c>
      <c r="BR124" s="308">
        <v>0</v>
      </c>
      <c r="BS124" s="308">
        <v>0</v>
      </c>
      <c r="BT124" s="309">
        <v>230842.805774735</v>
      </c>
      <c r="BU124" s="307" t="s">
        <v>226</v>
      </c>
    </row>
    <row r="125" spans="2:75" ht="13.75" customHeight="1" x14ac:dyDescent="0.35">
      <c r="B125" s="312" t="s">
        <v>227</v>
      </c>
      <c r="C125" s="313">
        <v>0</v>
      </c>
      <c r="D125" s="313">
        <v>0</v>
      </c>
      <c r="E125" s="313">
        <v>0</v>
      </c>
      <c r="F125" s="313">
        <v>0</v>
      </c>
      <c r="G125" s="313">
        <v>0</v>
      </c>
      <c r="H125" s="313">
        <v>0</v>
      </c>
      <c r="I125" s="313">
        <v>0</v>
      </c>
      <c r="J125" s="313">
        <v>0</v>
      </c>
      <c r="K125" s="313">
        <v>0</v>
      </c>
      <c r="L125" s="313">
        <v>0</v>
      </c>
      <c r="M125" s="313">
        <v>7</v>
      </c>
      <c r="N125" s="313">
        <v>0</v>
      </c>
      <c r="O125" s="313">
        <v>0</v>
      </c>
      <c r="P125" s="313">
        <v>0</v>
      </c>
      <c r="Q125" s="313">
        <v>0</v>
      </c>
      <c r="R125" s="313">
        <v>0</v>
      </c>
      <c r="S125" s="313">
        <v>0</v>
      </c>
      <c r="T125" s="313">
        <v>0</v>
      </c>
      <c r="U125" s="313">
        <v>0</v>
      </c>
      <c r="V125" s="313">
        <v>1</v>
      </c>
      <c r="W125" s="313">
        <v>0</v>
      </c>
      <c r="X125" s="313">
        <v>0</v>
      </c>
      <c r="Y125" s="313">
        <v>3183</v>
      </c>
      <c r="Z125" s="313">
        <v>0</v>
      </c>
      <c r="AA125" s="313">
        <v>0</v>
      </c>
      <c r="AB125" s="313">
        <v>0</v>
      </c>
      <c r="AC125" s="313">
        <v>0</v>
      </c>
      <c r="AD125" s="313">
        <v>0</v>
      </c>
      <c r="AE125" s="313">
        <v>58</v>
      </c>
      <c r="AF125" s="313">
        <v>0</v>
      </c>
      <c r="AG125" s="313">
        <v>0</v>
      </c>
      <c r="AH125" s="313">
        <v>0</v>
      </c>
      <c r="AI125" s="314">
        <v>3249</v>
      </c>
      <c r="AJ125" s="312" t="s">
        <v>227</v>
      </c>
      <c r="AK125" s="307"/>
      <c r="AL125" s="307"/>
      <c r="AM125" s="312" t="s">
        <v>227</v>
      </c>
      <c r="AN125" s="834">
        <v>0</v>
      </c>
      <c r="AO125" s="313">
        <v>0</v>
      </c>
      <c r="AP125" s="313">
        <v>0</v>
      </c>
      <c r="AQ125" s="313">
        <v>0</v>
      </c>
      <c r="AR125" s="313">
        <v>0</v>
      </c>
      <c r="AS125" s="313">
        <v>0</v>
      </c>
      <c r="AT125" s="313">
        <v>0</v>
      </c>
      <c r="AU125" s="313">
        <v>0</v>
      </c>
      <c r="AV125" s="313">
        <v>0</v>
      </c>
      <c r="AW125" s="313">
        <v>0</v>
      </c>
      <c r="AX125" s="313">
        <v>9976.4404340908095</v>
      </c>
      <c r="AY125" s="313">
        <v>0</v>
      </c>
      <c r="AZ125" s="313">
        <v>0</v>
      </c>
      <c r="BA125" s="313">
        <v>0</v>
      </c>
      <c r="BB125" s="313">
        <v>0</v>
      </c>
      <c r="BC125" s="313">
        <v>0</v>
      </c>
      <c r="BD125" s="313">
        <v>0</v>
      </c>
      <c r="BE125" s="313">
        <v>0</v>
      </c>
      <c r="BF125" s="313">
        <v>0</v>
      </c>
      <c r="BG125" s="313">
        <v>1976.78998273057</v>
      </c>
      <c r="BH125" s="313">
        <v>0</v>
      </c>
      <c r="BI125" s="313">
        <v>0</v>
      </c>
      <c r="BJ125" s="313">
        <v>9597192.8339582104</v>
      </c>
      <c r="BK125" s="313">
        <v>0</v>
      </c>
      <c r="BL125" s="313">
        <v>0</v>
      </c>
      <c r="BM125" s="313">
        <v>0</v>
      </c>
      <c r="BN125" s="313">
        <v>0</v>
      </c>
      <c r="BO125" s="313">
        <v>0</v>
      </c>
      <c r="BP125" s="313">
        <v>97573.661476535199</v>
      </c>
      <c r="BQ125" s="313">
        <v>0</v>
      </c>
      <c r="BR125" s="313">
        <v>0</v>
      </c>
      <c r="BS125" s="313">
        <v>0</v>
      </c>
      <c r="BT125" s="314">
        <v>9706719.7258515675</v>
      </c>
      <c r="BU125" s="312" t="s">
        <v>227</v>
      </c>
    </row>
    <row r="126" spans="2:75" ht="13.75" customHeight="1" x14ac:dyDescent="0.35">
      <c r="B126" s="307" t="s">
        <v>228</v>
      </c>
      <c r="C126" s="308">
        <v>1</v>
      </c>
      <c r="D126" s="308">
        <v>0</v>
      </c>
      <c r="E126" s="308">
        <v>0</v>
      </c>
      <c r="F126" s="308">
        <v>0</v>
      </c>
      <c r="G126" s="308">
        <v>0</v>
      </c>
      <c r="H126" s="308">
        <v>0</v>
      </c>
      <c r="I126" s="308">
        <v>0</v>
      </c>
      <c r="J126" s="308">
        <v>0</v>
      </c>
      <c r="K126" s="308">
        <v>0</v>
      </c>
      <c r="L126" s="308">
        <v>0</v>
      </c>
      <c r="M126" s="308">
        <v>0</v>
      </c>
      <c r="N126" s="308">
        <v>0</v>
      </c>
      <c r="O126" s="308">
        <v>0</v>
      </c>
      <c r="P126" s="308">
        <v>0</v>
      </c>
      <c r="Q126" s="308">
        <v>0</v>
      </c>
      <c r="R126" s="308">
        <v>0</v>
      </c>
      <c r="S126" s="308">
        <v>0</v>
      </c>
      <c r="T126" s="308">
        <v>0</v>
      </c>
      <c r="U126" s="308">
        <v>0</v>
      </c>
      <c r="V126" s="308">
        <v>0</v>
      </c>
      <c r="W126" s="308">
        <v>0</v>
      </c>
      <c r="X126" s="308">
        <v>0</v>
      </c>
      <c r="Y126" s="308">
        <v>0</v>
      </c>
      <c r="Z126" s="308">
        <v>0</v>
      </c>
      <c r="AA126" s="308">
        <v>0</v>
      </c>
      <c r="AB126" s="308">
        <v>0</v>
      </c>
      <c r="AC126" s="308">
        <v>0</v>
      </c>
      <c r="AD126" s="308">
        <v>0</v>
      </c>
      <c r="AE126" s="308">
        <v>0</v>
      </c>
      <c r="AF126" s="308">
        <v>0</v>
      </c>
      <c r="AG126" s="308">
        <v>0</v>
      </c>
      <c r="AH126" s="308">
        <v>0</v>
      </c>
      <c r="AI126" s="309">
        <v>1</v>
      </c>
      <c r="AJ126" s="307" t="s">
        <v>228</v>
      </c>
      <c r="AK126" s="307"/>
      <c r="AL126" s="307"/>
      <c r="AM126" s="307" t="s">
        <v>228</v>
      </c>
      <c r="AN126" s="308">
        <v>11072.6334542687</v>
      </c>
      <c r="AO126" s="308">
        <v>0</v>
      </c>
      <c r="AP126" s="308">
        <v>0</v>
      </c>
      <c r="AQ126" s="308">
        <v>0</v>
      </c>
      <c r="AR126" s="308">
        <v>0</v>
      </c>
      <c r="AS126" s="308">
        <v>0</v>
      </c>
      <c r="AT126" s="308">
        <v>0</v>
      </c>
      <c r="AU126" s="308">
        <v>0</v>
      </c>
      <c r="AV126" s="308">
        <v>0</v>
      </c>
      <c r="AW126" s="308">
        <v>0</v>
      </c>
      <c r="AX126" s="308">
        <v>0</v>
      </c>
      <c r="AY126" s="308">
        <v>0</v>
      </c>
      <c r="AZ126" s="308">
        <v>0</v>
      </c>
      <c r="BA126" s="308">
        <v>0</v>
      </c>
      <c r="BB126" s="308">
        <v>0</v>
      </c>
      <c r="BC126" s="308">
        <v>0</v>
      </c>
      <c r="BD126" s="308">
        <v>0</v>
      </c>
      <c r="BE126" s="308">
        <v>0</v>
      </c>
      <c r="BF126" s="308">
        <v>0</v>
      </c>
      <c r="BG126" s="308">
        <v>0</v>
      </c>
      <c r="BH126" s="308">
        <v>0</v>
      </c>
      <c r="BI126" s="308">
        <v>0</v>
      </c>
      <c r="BJ126" s="308">
        <v>0</v>
      </c>
      <c r="BK126" s="308">
        <v>0</v>
      </c>
      <c r="BL126" s="308">
        <v>0</v>
      </c>
      <c r="BM126" s="308">
        <v>0</v>
      </c>
      <c r="BN126" s="308">
        <v>0</v>
      </c>
      <c r="BO126" s="308">
        <v>0</v>
      </c>
      <c r="BP126" s="308">
        <v>0</v>
      </c>
      <c r="BQ126" s="308">
        <v>0</v>
      </c>
      <c r="BR126" s="308">
        <v>0</v>
      </c>
      <c r="BS126" s="308">
        <v>0</v>
      </c>
      <c r="BT126" s="309">
        <v>11072.6334542687</v>
      </c>
      <c r="BU126" s="307" t="s">
        <v>228</v>
      </c>
    </row>
    <row r="127" spans="2:75" s="835" customFormat="1" ht="13.75" customHeight="1" x14ac:dyDescent="0.35">
      <c r="B127" s="324" t="s">
        <v>4</v>
      </c>
      <c r="C127" s="1085">
        <v>420</v>
      </c>
      <c r="D127" s="1085">
        <v>407</v>
      </c>
      <c r="E127" s="1085">
        <v>247</v>
      </c>
      <c r="F127" s="1085">
        <v>1169</v>
      </c>
      <c r="G127" s="1085">
        <v>103</v>
      </c>
      <c r="H127" s="1085">
        <v>7268</v>
      </c>
      <c r="I127" s="1085">
        <v>10</v>
      </c>
      <c r="J127" s="1085">
        <v>20</v>
      </c>
      <c r="K127" s="1085">
        <v>977</v>
      </c>
      <c r="L127" s="1085">
        <v>150</v>
      </c>
      <c r="M127" s="1085">
        <v>514</v>
      </c>
      <c r="N127" s="1085">
        <v>2084</v>
      </c>
      <c r="O127" s="1085">
        <v>128</v>
      </c>
      <c r="P127" s="1085">
        <v>588</v>
      </c>
      <c r="Q127" s="1085">
        <v>317</v>
      </c>
      <c r="R127" s="1085">
        <v>99</v>
      </c>
      <c r="S127" s="1085">
        <v>52</v>
      </c>
      <c r="T127" s="1085">
        <v>26133</v>
      </c>
      <c r="U127" s="1085">
        <v>53</v>
      </c>
      <c r="V127" s="1085">
        <v>14</v>
      </c>
      <c r="W127" s="1085">
        <v>18</v>
      </c>
      <c r="X127" s="1085">
        <v>113</v>
      </c>
      <c r="Y127" s="1085">
        <v>3188</v>
      </c>
      <c r="Z127" s="1085">
        <v>109</v>
      </c>
      <c r="AA127" s="1085">
        <v>7</v>
      </c>
      <c r="AB127" s="1085">
        <v>3</v>
      </c>
      <c r="AC127" s="1085">
        <v>55</v>
      </c>
      <c r="AD127" s="1085">
        <v>8636</v>
      </c>
      <c r="AE127" s="1085">
        <v>61</v>
      </c>
      <c r="AF127" s="1085">
        <v>1</v>
      </c>
      <c r="AG127" s="1085">
        <v>1</v>
      </c>
      <c r="AH127" s="1085">
        <v>8</v>
      </c>
      <c r="AI127" s="1085">
        <v>52953</v>
      </c>
      <c r="AJ127" s="325" t="s">
        <v>4</v>
      </c>
      <c r="AK127" s="642"/>
      <c r="AL127" s="642"/>
      <c r="AM127" s="324" t="s">
        <v>4</v>
      </c>
      <c r="AN127" s="1085">
        <v>1293933.204103434</v>
      </c>
      <c r="AO127" s="1085">
        <v>1315313.0964067564</v>
      </c>
      <c r="AP127" s="1085">
        <v>563072.59757600294</v>
      </c>
      <c r="AQ127" s="1085">
        <v>2268726.8238995867</v>
      </c>
      <c r="AR127" s="1085">
        <v>223791.13792375926</v>
      </c>
      <c r="AS127" s="1085">
        <v>20831649.135351282</v>
      </c>
      <c r="AT127" s="1085">
        <v>16291.263043486992</v>
      </c>
      <c r="AU127" s="1085">
        <v>30304.964670823902</v>
      </c>
      <c r="AV127" s="1085">
        <v>2227847.734055677</v>
      </c>
      <c r="AW127" s="1085">
        <v>755748.03362705582</v>
      </c>
      <c r="AX127" s="1085">
        <v>1255093.8091215144</v>
      </c>
      <c r="AY127" s="1085">
        <v>10920793.291404244</v>
      </c>
      <c r="AZ127" s="1085">
        <v>292085.54333139252</v>
      </c>
      <c r="BA127" s="1085">
        <v>1828915.1349040037</v>
      </c>
      <c r="BB127" s="1085">
        <v>748902.20404897351</v>
      </c>
      <c r="BC127" s="1085">
        <v>194286.13232038339</v>
      </c>
      <c r="BD127" s="1085">
        <v>146811.74938178156</v>
      </c>
      <c r="BE127" s="1085">
        <v>613452887.52807117</v>
      </c>
      <c r="BF127" s="1085">
        <v>56654.569101089051</v>
      </c>
      <c r="BG127" s="1085">
        <v>15763.62026747975</v>
      </c>
      <c r="BH127" s="1085">
        <v>31533.652942661858</v>
      </c>
      <c r="BI127" s="1085">
        <v>163666.665215491</v>
      </c>
      <c r="BJ127" s="1085">
        <v>9618606.136292303</v>
      </c>
      <c r="BK127" s="1085">
        <v>158507.46212586551</v>
      </c>
      <c r="BL127" s="1085">
        <v>11295.419887001901</v>
      </c>
      <c r="BM127" s="1085">
        <v>8433.8584340183697</v>
      </c>
      <c r="BN127" s="1085">
        <v>100065.69582083501</v>
      </c>
      <c r="BO127" s="1085">
        <v>20175699.607850846</v>
      </c>
      <c r="BP127" s="1085">
        <v>101421.48749201871</v>
      </c>
      <c r="BQ127" s="1085">
        <v>10182.72045252</v>
      </c>
      <c r="BR127" s="1085">
        <v>1867.635</v>
      </c>
      <c r="BS127" s="1085">
        <v>41623.03</v>
      </c>
      <c r="BT127" s="1085">
        <v>688861774.94412374</v>
      </c>
      <c r="BU127" s="325" t="s">
        <v>4</v>
      </c>
      <c r="BV127" s="311"/>
      <c r="BW127" s="311"/>
    </row>
    <row r="128" spans="2:75" x14ac:dyDescent="0.35">
      <c r="B128" s="683" t="s">
        <v>229</v>
      </c>
      <c r="C128" s="683"/>
      <c r="D128" s="683"/>
      <c r="E128" s="683"/>
      <c r="F128" s="683"/>
      <c r="G128" s="683"/>
      <c r="H128" s="683"/>
      <c r="I128" s="683"/>
      <c r="J128" s="683"/>
      <c r="K128" s="683"/>
      <c r="L128" s="683"/>
      <c r="M128" s="683"/>
      <c r="N128" s="683"/>
      <c r="O128" s="683"/>
      <c r="P128" s="683"/>
      <c r="Q128" s="683"/>
      <c r="R128" s="683"/>
      <c r="S128" s="683"/>
      <c r="T128" s="683"/>
      <c r="U128" s="683"/>
      <c r="V128" s="683"/>
      <c r="W128" s="327"/>
      <c r="X128" s="327"/>
      <c r="Y128" s="327"/>
      <c r="Z128" s="327"/>
      <c r="AA128" s="327"/>
      <c r="AB128" s="327"/>
      <c r="AC128" s="327"/>
      <c r="AD128" s="327"/>
      <c r="AE128" s="327"/>
      <c r="AF128" s="327"/>
      <c r="AG128" s="327"/>
      <c r="AH128" s="327"/>
      <c r="AI128" s="327"/>
      <c r="AJ128" s="327"/>
      <c r="AK128" s="327"/>
      <c r="AL128" s="327"/>
      <c r="AM128" s="683" t="s">
        <v>229</v>
      </c>
      <c r="AN128" s="353"/>
      <c r="AO128" s="353"/>
      <c r="AP128" s="353"/>
      <c r="AQ128" s="353"/>
      <c r="AR128" s="353"/>
      <c r="AS128" s="353"/>
      <c r="AT128" s="353"/>
      <c r="AU128" s="353"/>
      <c r="AV128" s="353"/>
      <c r="AW128" s="353"/>
      <c r="AX128" s="353"/>
      <c r="AY128" s="353"/>
      <c r="AZ128" s="353"/>
      <c r="BA128" s="353"/>
      <c r="BB128" s="353"/>
      <c r="BC128" s="353"/>
      <c r="BD128" s="353"/>
      <c r="BE128" s="353"/>
      <c r="BF128" s="353"/>
      <c r="BG128" s="353"/>
      <c r="BH128" s="354"/>
      <c r="BI128" s="354"/>
      <c r="BJ128" s="354"/>
      <c r="BK128" s="354"/>
      <c r="BL128" s="354"/>
      <c r="BM128" s="354"/>
      <c r="BN128" s="354"/>
      <c r="BO128" s="354"/>
      <c r="BP128" s="354"/>
      <c r="BQ128" s="354"/>
      <c r="BR128" s="354"/>
      <c r="BS128" s="354"/>
      <c r="BT128" s="354"/>
    </row>
    <row r="129" spans="2:75" x14ac:dyDescent="0.35">
      <c r="B129" s="311"/>
      <c r="C129" s="311"/>
      <c r="D129" s="311"/>
      <c r="E129" s="311"/>
      <c r="F129" s="311"/>
      <c r="G129" s="311"/>
      <c r="H129" s="311"/>
      <c r="I129" s="311"/>
      <c r="J129" s="311"/>
      <c r="K129" s="311"/>
      <c r="L129" s="311"/>
      <c r="M129" s="311"/>
      <c r="N129" s="311"/>
      <c r="O129" s="311"/>
      <c r="P129" s="311"/>
      <c r="Q129" s="311"/>
      <c r="R129" s="311"/>
      <c r="S129" s="311"/>
      <c r="T129" s="311"/>
      <c r="U129" s="311"/>
      <c r="V129" s="311"/>
      <c r="W129" s="311"/>
      <c r="X129" s="311"/>
      <c r="Y129" s="311"/>
      <c r="Z129" s="311"/>
      <c r="AA129" s="311"/>
      <c r="AB129" s="311"/>
      <c r="AC129" s="311"/>
      <c r="AD129" s="311"/>
      <c r="AE129" s="311"/>
      <c r="AF129" s="311"/>
      <c r="AG129" s="311"/>
      <c r="AH129" s="311"/>
      <c r="AI129" s="311"/>
      <c r="AJ129" s="311"/>
      <c r="AK129" s="311"/>
      <c r="AL129" s="311"/>
    </row>
    <row r="130" spans="2:75" s="1309" customFormat="1" x14ac:dyDescent="0.35">
      <c r="B130" s="1311"/>
      <c r="C130" s="1312"/>
      <c r="D130" s="1312"/>
      <c r="E130" s="1312"/>
      <c r="F130" s="1312"/>
      <c r="G130" s="1312"/>
      <c r="H130" s="1312"/>
      <c r="I130" s="1312"/>
      <c r="J130" s="1312"/>
      <c r="K130" s="1312"/>
      <c r="L130" s="1312"/>
      <c r="M130" s="1312"/>
      <c r="N130" s="1312"/>
      <c r="O130" s="1312"/>
      <c r="P130" s="1312"/>
      <c r="Q130" s="1312"/>
      <c r="R130" s="1312"/>
      <c r="S130" s="1312"/>
      <c r="T130" s="1312"/>
      <c r="U130" s="1312"/>
      <c r="V130" s="1312"/>
      <c r="W130" s="1312"/>
      <c r="X130" s="1312"/>
      <c r="Y130" s="1312"/>
      <c r="Z130" s="1312"/>
      <c r="AA130" s="1312"/>
      <c r="AB130" s="1312"/>
      <c r="AC130" s="1312"/>
      <c r="AD130" s="1312"/>
      <c r="AE130" s="1312"/>
      <c r="AF130" s="1312"/>
      <c r="AG130" s="1312"/>
      <c r="AH130" s="1312"/>
      <c r="AI130" s="1313"/>
      <c r="AM130" s="1314"/>
      <c r="AN130" s="1315"/>
      <c r="AO130" s="1315"/>
      <c r="AP130" s="1315"/>
      <c r="AQ130" s="1315"/>
      <c r="AR130" s="1315"/>
      <c r="AS130" s="1315"/>
      <c r="AT130" s="1315"/>
      <c r="AU130" s="1315"/>
      <c r="AV130" s="1315"/>
      <c r="AW130" s="1315"/>
      <c r="AX130" s="1315"/>
      <c r="AY130" s="1315"/>
      <c r="AZ130" s="1315"/>
      <c r="BA130" s="1315"/>
      <c r="BB130" s="1315"/>
      <c r="BC130" s="1315"/>
      <c r="BD130" s="1315"/>
      <c r="BE130" s="1315"/>
      <c r="BF130" s="1315"/>
      <c r="BG130" s="1315"/>
      <c r="BH130" s="1315"/>
      <c r="BI130" s="1315"/>
      <c r="BJ130" s="1315"/>
      <c r="BK130" s="1315"/>
      <c r="BL130" s="1315"/>
      <c r="BM130" s="1315"/>
      <c r="BN130" s="1315"/>
      <c r="BO130" s="1315"/>
      <c r="BP130" s="1315"/>
      <c r="BQ130" s="1315"/>
      <c r="BR130" s="1315"/>
      <c r="BS130" s="1315"/>
      <c r="BT130" s="1315"/>
      <c r="BU130" s="311"/>
      <c r="BV130" s="311"/>
      <c r="BW130" s="311"/>
    </row>
    <row r="131" spans="2:75" x14ac:dyDescent="0.35">
      <c r="C131" s="1324"/>
      <c r="D131" s="1324"/>
      <c r="E131" s="1324"/>
      <c r="F131" s="1324"/>
      <c r="G131" s="1324"/>
      <c r="H131" s="1324"/>
      <c r="I131" s="1324"/>
      <c r="J131" s="1324"/>
      <c r="K131" s="1324"/>
      <c r="L131" s="1324"/>
      <c r="M131" s="1324"/>
      <c r="N131" s="1324"/>
      <c r="O131" s="1324"/>
      <c r="P131" s="1324"/>
      <c r="Q131" s="1324"/>
      <c r="R131" s="1324"/>
      <c r="S131" s="1324"/>
      <c r="T131" s="1324"/>
      <c r="U131" s="1324"/>
      <c r="V131" s="1324"/>
      <c r="W131" s="1324"/>
      <c r="X131" s="1324"/>
      <c r="Y131" s="1324"/>
      <c r="Z131" s="1324"/>
      <c r="AA131" s="1324"/>
      <c r="AB131" s="1324"/>
      <c r="AC131" s="1324"/>
      <c r="AD131" s="1324"/>
      <c r="AE131" s="1324"/>
      <c r="AF131" s="1324"/>
      <c r="AG131" s="1324"/>
      <c r="AH131" s="1324"/>
      <c r="AI131" s="1324"/>
      <c r="AM131" s="1317"/>
      <c r="AN131" s="1318"/>
      <c r="AO131" s="1318"/>
      <c r="AP131" s="1318"/>
      <c r="AQ131" s="1318"/>
      <c r="AR131" s="1318"/>
      <c r="AS131" s="1318"/>
      <c r="AT131" s="1318"/>
      <c r="AU131" s="1318"/>
      <c r="AV131" s="1318"/>
      <c r="AW131" s="1318"/>
      <c r="AX131" s="1318"/>
      <c r="AY131" s="1318"/>
      <c r="AZ131" s="1318"/>
      <c r="BA131" s="1318"/>
      <c r="BB131" s="1318"/>
      <c r="BC131" s="1318"/>
      <c r="BD131" s="1318"/>
      <c r="BE131" s="1318"/>
      <c r="BF131" s="1318"/>
      <c r="BG131" s="1318"/>
      <c r="BH131" s="1318"/>
      <c r="BI131" s="1318"/>
      <c r="BJ131" s="1318"/>
      <c r="BK131" s="1318"/>
      <c r="BL131" s="1318"/>
      <c r="BM131" s="1318"/>
      <c r="BN131" s="1318"/>
      <c r="BO131" s="1318"/>
      <c r="BP131" s="1318"/>
      <c r="BQ131" s="1318"/>
      <c r="BR131" s="1318"/>
      <c r="BS131" s="1318"/>
      <c r="BT131" s="1318"/>
    </row>
    <row r="132" spans="2:75" x14ac:dyDescent="0.35">
      <c r="B132" s="311"/>
      <c r="C132" s="311"/>
      <c r="D132" s="311"/>
      <c r="E132" s="311"/>
      <c r="F132" s="311"/>
      <c r="G132" s="311"/>
      <c r="H132" s="311"/>
      <c r="I132" s="311"/>
      <c r="J132" s="311"/>
      <c r="K132" s="311"/>
      <c r="L132" s="311"/>
      <c r="M132" s="311"/>
      <c r="N132" s="311"/>
      <c r="O132" s="311"/>
      <c r="P132" s="311"/>
      <c r="Q132" s="311"/>
      <c r="R132" s="311"/>
      <c r="S132" s="311"/>
      <c r="T132" s="311"/>
      <c r="U132" s="311"/>
      <c r="V132" s="311"/>
      <c r="W132" s="311"/>
      <c r="X132" s="311"/>
      <c r="Y132" s="311"/>
      <c r="Z132" s="311"/>
      <c r="AA132" s="311"/>
      <c r="AB132" s="311"/>
      <c r="AC132" s="311"/>
      <c r="AD132" s="311"/>
      <c r="AE132" s="311"/>
      <c r="AF132" s="311"/>
      <c r="AG132" s="311"/>
      <c r="AH132" s="311"/>
      <c r="AI132" s="311"/>
      <c r="AJ132" s="311"/>
      <c r="AK132" s="311"/>
      <c r="AL132" s="311"/>
    </row>
    <row r="133" spans="2:75" x14ac:dyDescent="0.35">
      <c r="B133" s="247" t="s">
        <v>616</v>
      </c>
      <c r="C133" s="247"/>
      <c r="D133" s="247"/>
      <c r="E133" s="247"/>
      <c r="AL133" s="311"/>
      <c r="AM133" s="247" t="s">
        <v>616</v>
      </c>
      <c r="AN133" s="247"/>
      <c r="AO133" s="247"/>
      <c r="AP133" s="247"/>
      <c r="AQ133" s="688"/>
      <c r="AR133" s="688"/>
      <c r="AS133" s="688"/>
      <c r="AT133" s="688"/>
      <c r="AU133" s="688"/>
      <c r="AV133" s="688"/>
      <c r="AW133" s="688"/>
      <c r="AX133" s="688"/>
      <c r="AY133" s="688"/>
      <c r="AZ133" s="688"/>
      <c r="BA133" s="688"/>
      <c r="BB133" s="688"/>
    </row>
    <row r="134" spans="2:75" s="302" customFormat="1" ht="14.65" customHeight="1" x14ac:dyDescent="0.3">
      <c r="B134" s="684"/>
      <c r="C134" s="300"/>
      <c r="D134" s="300"/>
      <c r="E134" s="300"/>
      <c r="F134" s="300"/>
      <c r="G134" s="300"/>
      <c r="H134" s="300"/>
      <c r="I134" s="300"/>
      <c r="J134" s="300"/>
      <c r="K134" s="300"/>
      <c r="L134" s="300"/>
      <c r="M134" s="300"/>
      <c r="N134" s="300"/>
      <c r="O134" s="300"/>
      <c r="P134" s="300"/>
      <c r="Q134" s="300"/>
      <c r="R134" s="300"/>
      <c r="S134" s="300"/>
      <c r="T134" s="300"/>
      <c r="U134" s="300"/>
      <c r="V134" s="300"/>
      <c r="W134" s="300"/>
      <c r="X134" s="300"/>
      <c r="Y134" s="300"/>
      <c r="Z134" s="300"/>
      <c r="AA134" s="300"/>
      <c r="AB134" s="300"/>
      <c r="AC134" s="300"/>
      <c r="AD134" s="300"/>
      <c r="AE134" s="300"/>
      <c r="AF134" s="300"/>
      <c r="AG134" s="300"/>
      <c r="AH134" s="300"/>
      <c r="AI134" s="300"/>
      <c r="AJ134" s="301"/>
      <c r="AK134" s="301"/>
      <c r="AL134" s="684"/>
      <c r="AM134" s="335" t="s">
        <v>12546</v>
      </c>
      <c r="AN134" s="336"/>
      <c r="AO134" s="336"/>
      <c r="AP134" s="336"/>
      <c r="AQ134" s="336"/>
      <c r="AR134" s="336"/>
      <c r="AS134" s="336"/>
      <c r="AT134" s="336"/>
      <c r="AU134" s="336"/>
      <c r="AV134" s="336"/>
      <c r="AW134" s="336"/>
      <c r="AX134" s="336"/>
      <c r="AY134" s="336"/>
      <c r="AZ134" s="336"/>
      <c r="BA134" s="336"/>
      <c r="BB134" s="336"/>
      <c r="BC134" s="336"/>
      <c r="BD134" s="336"/>
      <c r="BE134" s="336"/>
      <c r="BF134" s="336"/>
      <c r="BG134" s="336"/>
      <c r="BH134" s="336"/>
      <c r="BI134" s="336"/>
      <c r="BJ134" s="336"/>
      <c r="BK134" s="336"/>
      <c r="BL134" s="336"/>
      <c r="BM134" s="336"/>
      <c r="BN134" s="336"/>
      <c r="BO134" s="336"/>
      <c r="BP134" s="336"/>
      <c r="BQ134" s="336"/>
      <c r="BR134" s="336"/>
      <c r="BS134" s="336"/>
      <c r="BT134" s="337"/>
      <c r="BU134" s="338"/>
    </row>
    <row r="135" spans="2:75" s="306" customFormat="1" ht="13.75" customHeight="1" x14ac:dyDescent="0.3">
      <c r="B135" s="303" t="s">
        <v>164</v>
      </c>
      <c r="C135" s="304">
        <v>1994</v>
      </c>
      <c r="D135" s="304">
        <v>1995</v>
      </c>
      <c r="E135" s="304">
        <v>1996</v>
      </c>
      <c r="F135" s="304">
        <v>1997</v>
      </c>
      <c r="G135" s="304">
        <v>1998</v>
      </c>
      <c r="H135" s="304">
        <v>1999</v>
      </c>
      <c r="I135" s="304">
        <v>2000</v>
      </c>
      <c r="J135" s="304">
        <v>2001</v>
      </c>
      <c r="K135" s="304">
        <v>2002</v>
      </c>
      <c r="L135" s="304">
        <v>2003</v>
      </c>
      <c r="M135" s="304">
        <v>2004</v>
      </c>
      <c r="N135" s="304">
        <v>2005</v>
      </c>
      <c r="O135" s="304">
        <v>2006</v>
      </c>
      <c r="P135" s="304">
        <v>2007</v>
      </c>
      <c r="Q135" s="304">
        <v>2008</v>
      </c>
      <c r="R135" s="304">
        <v>2009</v>
      </c>
      <c r="S135" s="304">
        <v>2010</v>
      </c>
      <c r="T135" s="304">
        <v>2011</v>
      </c>
      <c r="U135" s="304">
        <v>2012</v>
      </c>
      <c r="V135" s="304">
        <v>2013</v>
      </c>
      <c r="W135" s="304">
        <v>2014</v>
      </c>
      <c r="X135" s="304">
        <v>2015</v>
      </c>
      <c r="Y135" s="304">
        <v>2016</v>
      </c>
      <c r="Z135" s="304">
        <v>2017</v>
      </c>
      <c r="AA135" s="304">
        <v>2018</v>
      </c>
      <c r="AB135" s="304">
        <v>2019</v>
      </c>
      <c r="AC135" s="304">
        <v>2020</v>
      </c>
      <c r="AD135" s="304">
        <v>2021</v>
      </c>
      <c r="AE135" s="304">
        <v>2022</v>
      </c>
      <c r="AF135" s="304">
        <v>2023</v>
      </c>
      <c r="AG135" s="304">
        <v>2024</v>
      </c>
      <c r="AH135" s="304">
        <v>2025</v>
      </c>
      <c r="AI135" s="265" t="s">
        <v>4</v>
      </c>
      <c r="AJ135" s="305" t="s">
        <v>164</v>
      </c>
      <c r="AK135" s="643"/>
      <c r="AL135" s="643"/>
      <c r="AM135" s="303" t="s">
        <v>164</v>
      </c>
      <c r="AN135" s="1086">
        <v>1994</v>
      </c>
      <c r="AO135" s="1086">
        <v>1995</v>
      </c>
      <c r="AP135" s="1086">
        <v>1996</v>
      </c>
      <c r="AQ135" s="1086">
        <v>1997</v>
      </c>
      <c r="AR135" s="1086">
        <v>1998</v>
      </c>
      <c r="AS135" s="1086">
        <v>1999</v>
      </c>
      <c r="AT135" s="1086">
        <v>2000</v>
      </c>
      <c r="AU135" s="1086">
        <v>2001</v>
      </c>
      <c r="AV135" s="1086">
        <v>2002</v>
      </c>
      <c r="AW135" s="1086">
        <v>2003</v>
      </c>
      <c r="AX135" s="1086">
        <v>2004</v>
      </c>
      <c r="AY135" s="1086">
        <v>2005</v>
      </c>
      <c r="AZ135" s="1086">
        <v>2006</v>
      </c>
      <c r="BA135" s="1086">
        <v>2007</v>
      </c>
      <c r="BB135" s="1086">
        <v>2008</v>
      </c>
      <c r="BC135" s="1086">
        <v>2009</v>
      </c>
      <c r="BD135" s="1086">
        <v>2010</v>
      </c>
      <c r="BE135" s="1086">
        <v>2011</v>
      </c>
      <c r="BF135" s="1086">
        <v>2012</v>
      </c>
      <c r="BG135" s="1086">
        <v>2013</v>
      </c>
      <c r="BH135" s="1086">
        <v>2014</v>
      </c>
      <c r="BI135" s="1086">
        <v>2015</v>
      </c>
      <c r="BJ135" s="1086">
        <v>2016</v>
      </c>
      <c r="BK135" s="1086">
        <v>2017</v>
      </c>
      <c r="BL135" s="1086">
        <v>2018</v>
      </c>
      <c r="BM135" s="1086">
        <v>2019</v>
      </c>
      <c r="BN135" s="1086">
        <v>2020</v>
      </c>
      <c r="BO135" s="1086">
        <v>2021</v>
      </c>
      <c r="BP135" s="1086">
        <v>2022</v>
      </c>
      <c r="BQ135" s="1086">
        <v>2023</v>
      </c>
      <c r="BR135" s="1086">
        <v>2024</v>
      </c>
      <c r="BS135" s="1086">
        <v>2025</v>
      </c>
      <c r="BT135" s="265" t="s">
        <v>4</v>
      </c>
      <c r="BU135" s="305" t="s">
        <v>164</v>
      </c>
    </row>
    <row r="136" spans="2:75" ht="13.75" customHeight="1" x14ac:dyDescent="0.35">
      <c r="B136" s="307" t="s">
        <v>190</v>
      </c>
      <c r="C136" s="308">
        <v>0</v>
      </c>
      <c r="D136" s="308">
        <v>0</v>
      </c>
      <c r="E136" s="308">
        <v>0</v>
      </c>
      <c r="F136" s="308">
        <v>0</v>
      </c>
      <c r="G136" s="308">
        <v>0</v>
      </c>
      <c r="H136" s="308">
        <v>0</v>
      </c>
      <c r="I136" s="308">
        <v>0</v>
      </c>
      <c r="J136" s="308">
        <v>0</v>
      </c>
      <c r="K136" s="308">
        <v>0</v>
      </c>
      <c r="L136" s="308">
        <v>0</v>
      </c>
      <c r="M136" s="308">
        <v>0</v>
      </c>
      <c r="N136" s="308">
        <v>0</v>
      </c>
      <c r="O136" s="308">
        <v>0</v>
      </c>
      <c r="P136" s="308">
        <v>0</v>
      </c>
      <c r="Q136" s="308">
        <v>0</v>
      </c>
      <c r="R136" s="308">
        <v>0</v>
      </c>
      <c r="S136" s="308">
        <v>0</v>
      </c>
      <c r="T136" s="308">
        <v>0</v>
      </c>
      <c r="U136" s="308">
        <v>0</v>
      </c>
      <c r="V136" s="308">
        <v>0</v>
      </c>
      <c r="W136" s="308">
        <v>0</v>
      </c>
      <c r="X136" s="308">
        <v>0</v>
      </c>
      <c r="Y136" s="308">
        <v>0</v>
      </c>
      <c r="Z136" s="308">
        <v>0</v>
      </c>
      <c r="AA136" s="308">
        <v>0</v>
      </c>
      <c r="AB136" s="308">
        <v>0</v>
      </c>
      <c r="AC136" s="308">
        <v>0</v>
      </c>
      <c r="AD136" s="308">
        <v>0</v>
      </c>
      <c r="AE136" s="308">
        <v>0</v>
      </c>
      <c r="AF136" s="308">
        <v>0</v>
      </c>
      <c r="AG136" s="308">
        <v>0</v>
      </c>
      <c r="AH136" s="308">
        <v>0</v>
      </c>
      <c r="AI136" s="309">
        <v>0</v>
      </c>
      <c r="AJ136" s="307" t="s">
        <v>190</v>
      </c>
      <c r="AK136" s="307"/>
      <c r="AL136" s="307"/>
      <c r="AM136" s="307" t="s">
        <v>190</v>
      </c>
      <c r="AN136" s="308">
        <v>0</v>
      </c>
      <c r="AO136" s="308">
        <v>0</v>
      </c>
      <c r="AP136" s="308">
        <v>0</v>
      </c>
      <c r="AQ136" s="308">
        <v>0</v>
      </c>
      <c r="AR136" s="308">
        <v>0</v>
      </c>
      <c r="AS136" s="308">
        <v>0</v>
      </c>
      <c r="AT136" s="308">
        <v>0</v>
      </c>
      <c r="AU136" s="308">
        <v>0</v>
      </c>
      <c r="AV136" s="308">
        <v>0</v>
      </c>
      <c r="AW136" s="308">
        <v>0</v>
      </c>
      <c r="AX136" s="308">
        <v>0</v>
      </c>
      <c r="AY136" s="308">
        <v>0</v>
      </c>
      <c r="AZ136" s="308">
        <v>0</v>
      </c>
      <c r="BA136" s="308">
        <v>0</v>
      </c>
      <c r="BB136" s="308">
        <v>0</v>
      </c>
      <c r="BC136" s="308">
        <v>0</v>
      </c>
      <c r="BD136" s="308">
        <v>0</v>
      </c>
      <c r="BE136" s="308">
        <v>0</v>
      </c>
      <c r="BF136" s="308">
        <v>0</v>
      </c>
      <c r="BG136" s="308">
        <v>0</v>
      </c>
      <c r="BH136" s="308">
        <v>0</v>
      </c>
      <c r="BI136" s="308">
        <v>0</v>
      </c>
      <c r="BJ136" s="308">
        <v>0</v>
      </c>
      <c r="BK136" s="308">
        <v>0</v>
      </c>
      <c r="BL136" s="308">
        <v>0</v>
      </c>
      <c r="BM136" s="308">
        <v>0</v>
      </c>
      <c r="BN136" s="308">
        <v>0</v>
      </c>
      <c r="BO136" s="308">
        <v>0</v>
      </c>
      <c r="BP136" s="308">
        <v>0</v>
      </c>
      <c r="BQ136" s="308">
        <v>0</v>
      </c>
      <c r="BR136" s="308">
        <v>0</v>
      </c>
      <c r="BS136" s="308">
        <v>0</v>
      </c>
      <c r="BT136" s="309">
        <v>0</v>
      </c>
      <c r="BU136" s="307" t="s">
        <v>190</v>
      </c>
    </row>
    <row r="137" spans="2:75" ht="13.75" customHeight="1" x14ac:dyDescent="0.35">
      <c r="B137" s="312" t="s">
        <v>170</v>
      </c>
      <c r="C137" s="313">
        <v>0</v>
      </c>
      <c r="D137" s="313">
        <v>0</v>
      </c>
      <c r="E137" s="313">
        <v>0</v>
      </c>
      <c r="F137" s="313">
        <v>0</v>
      </c>
      <c r="G137" s="313">
        <v>0</v>
      </c>
      <c r="H137" s="313">
        <v>0</v>
      </c>
      <c r="I137" s="313">
        <v>0</v>
      </c>
      <c r="J137" s="313">
        <v>0</v>
      </c>
      <c r="K137" s="313">
        <v>0</v>
      </c>
      <c r="L137" s="313">
        <v>0</v>
      </c>
      <c r="M137" s="313">
        <v>0</v>
      </c>
      <c r="N137" s="313">
        <v>0</v>
      </c>
      <c r="O137" s="313">
        <v>0</v>
      </c>
      <c r="P137" s="313">
        <v>0</v>
      </c>
      <c r="Q137" s="313">
        <v>0</v>
      </c>
      <c r="R137" s="313">
        <v>0</v>
      </c>
      <c r="S137" s="313">
        <v>0</v>
      </c>
      <c r="T137" s="313">
        <v>0</v>
      </c>
      <c r="U137" s="313">
        <v>0</v>
      </c>
      <c r="V137" s="313">
        <v>0</v>
      </c>
      <c r="W137" s="313">
        <v>0</v>
      </c>
      <c r="X137" s="313">
        <v>0</v>
      </c>
      <c r="Y137" s="313">
        <v>0</v>
      </c>
      <c r="Z137" s="313">
        <v>0</v>
      </c>
      <c r="AA137" s="313">
        <v>0</v>
      </c>
      <c r="AB137" s="313">
        <v>0</v>
      </c>
      <c r="AC137" s="313">
        <v>0</v>
      </c>
      <c r="AD137" s="313">
        <v>0</v>
      </c>
      <c r="AE137" s="313">
        <v>0</v>
      </c>
      <c r="AF137" s="313">
        <v>0</v>
      </c>
      <c r="AG137" s="313">
        <v>0</v>
      </c>
      <c r="AH137" s="313">
        <v>0</v>
      </c>
      <c r="AI137" s="314">
        <v>0</v>
      </c>
      <c r="AJ137" s="312" t="s">
        <v>170</v>
      </c>
      <c r="AK137" s="307"/>
      <c r="AL137" s="307"/>
      <c r="AM137" s="312" t="s">
        <v>170</v>
      </c>
      <c r="AN137" s="834">
        <v>0</v>
      </c>
      <c r="AO137" s="834">
        <v>0</v>
      </c>
      <c r="AP137" s="834">
        <v>0</v>
      </c>
      <c r="AQ137" s="834">
        <v>0</v>
      </c>
      <c r="AR137" s="834">
        <v>0</v>
      </c>
      <c r="AS137" s="834">
        <v>0</v>
      </c>
      <c r="AT137" s="834">
        <v>0</v>
      </c>
      <c r="AU137" s="834">
        <v>0</v>
      </c>
      <c r="AV137" s="834">
        <v>0</v>
      </c>
      <c r="AW137" s="834">
        <v>0</v>
      </c>
      <c r="AX137" s="834">
        <v>0</v>
      </c>
      <c r="AY137" s="834">
        <v>0</v>
      </c>
      <c r="AZ137" s="834">
        <v>0</v>
      </c>
      <c r="BA137" s="834">
        <v>0</v>
      </c>
      <c r="BB137" s="834">
        <v>0</v>
      </c>
      <c r="BC137" s="834">
        <v>0</v>
      </c>
      <c r="BD137" s="834">
        <v>0</v>
      </c>
      <c r="BE137" s="834">
        <v>0</v>
      </c>
      <c r="BF137" s="834">
        <v>0</v>
      </c>
      <c r="BG137" s="834">
        <v>0</v>
      </c>
      <c r="BH137" s="834">
        <v>0</v>
      </c>
      <c r="BI137" s="834">
        <v>0</v>
      </c>
      <c r="BJ137" s="834">
        <v>0</v>
      </c>
      <c r="BK137" s="834">
        <v>0</v>
      </c>
      <c r="BL137" s="834">
        <v>0</v>
      </c>
      <c r="BM137" s="834">
        <v>0</v>
      </c>
      <c r="BN137" s="834">
        <v>0</v>
      </c>
      <c r="BO137" s="834">
        <v>0</v>
      </c>
      <c r="BP137" s="834">
        <v>0</v>
      </c>
      <c r="BQ137" s="834">
        <v>0</v>
      </c>
      <c r="BR137" s="834">
        <v>0</v>
      </c>
      <c r="BS137" s="834">
        <v>0</v>
      </c>
      <c r="BT137" s="314">
        <v>0</v>
      </c>
      <c r="BU137" s="312" t="s">
        <v>170</v>
      </c>
    </row>
    <row r="138" spans="2:75" ht="13.75" customHeight="1" x14ac:dyDescent="0.35">
      <c r="B138" s="307" t="s">
        <v>168</v>
      </c>
      <c r="C138" s="308">
        <v>0</v>
      </c>
      <c r="D138" s="308">
        <v>0</v>
      </c>
      <c r="E138" s="308">
        <v>0</v>
      </c>
      <c r="F138" s="308">
        <v>0</v>
      </c>
      <c r="G138" s="308">
        <v>0</v>
      </c>
      <c r="H138" s="308">
        <v>0</v>
      </c>
      <c r="I138" s="308">
        <v>0</v>
      </c>
      <c r="J138" s="308">
        <v>0</v>
      </c>
      <c r="K138" s="308">
        <v>0</v>
      </c>
      <c r="L138" s="308">
        <v>0</v>
      </c>
      <c r="M138" s="308">
        <v>0</v>
      </c>
      <c r="N138" s="308">
        <v>0</v>
      </c>
      <c r="O138" s="308">
        <v>0</v>
      </c>
      <c r="P138" s="308">
        <v>0</v>
      </c>
      <c r="Q138" s="308">
        <v>0</v>
      </c>
      <c r="R138" s="308">
        <v>0</v>
      </c>
      <c r="S138" s="308">
        <v>0</v>
      </c>
      <c r="T138" s="308">
        <v>0</v>
      </c>
      <c r="U138" s="308">
        <v>0</v>
      </c>
      <c r="V138" s="308">
        <v>0</v>
      </c>
      <c r="W138" s="308">
        <v>0</v>
      </c>
      <c r="X138" s="308">
        <v>0</v>
      </c>
      <c r="Y138" s="308">
        <v>0</v>
      </c>
      <c r="Z138" s="308">
        <v>0</v>
      </c>
      <c r="AA138" s="308">
        <v>0</v>
      </c>
      <c r="AB138" s="308">
        <v>0</v>
      </c>
      <c r="AC138" s="308">
        <v>0</v>
      </c>
      <c r="AD138" s="308">
        <v>0</v>
      </c>
      <c r="AE138" s="308">
        <v>0</v>
      </c>
      <c r="AF138" s="308">
        <v>0</v>
      </c>
      <c r="AG138" s="308">
        <v>0</v>
      </c>
      <c r="AH138" s="308">
        <v>0</v>
      </c>
      <c r="AI138" s="309">
        <v>0</v>
      </c>
      <c r="AJ138" s="307" t="s">
        <v>168</v>
      </c>
      <c r="AK138" s="307"/>
      <c r="AL138" s="307"/>
      <c r="AM138" s="307" t="s">
        <v>168</v>
      </c>
      <c r="AN138" s="308">
        <v>0</v>
      </c>
      <c r="AO138" s="308">
        <v>0</v>
      </c>
      <c r="AP138" s="308">
        <v>0</v>
      </c>
      <c r="AQ138" s="308">
        <v>0</v>
      </c>
      <c r="AR138" s="308">
        <v>0</v>
      </c>
      <c r="AS138" s="308">
        <v>0</v>
      </c>
      <c r="AT138" s="308">
        <v>0</v>
      </c>
      <c r="AU138" s="308">
        <v>0</v>
      </c>
      <c r="AV138" s="308">
        <v>0</v>
      </c>
      <c r="AW138" s="308">
        <v>0</v>
      </c>
      <c r="AX138" s="308">
        <v>0</v>
      </c>
      <c r="AY138" s="308">
        <v>0</v>
      </c>
      <c r="AZ138" s="308">
        <v>0</v>
      </c>
      <c r="BA138" s="308">
        <v>0</v>
      </c>
      <c r="BB138" s="308">
        <v>0</v>
      </c>
      <c r="BC138" s="308">
        <v>0</v>
      </c>
      <c r="BD138" s="308">
        <v>0</v>
      </c>
      <c r="BE138" s="308">
        <v>0</v>
      </c>
      <c r="BF138" s="308">
        <v>0</v>
      </c>
      <c r="BG138" s="308">
        <v>0</v>
      </c>
      <c r="BH138" s="308">
        <v>0</v>
      </c>
      <c r="BI138" s="308">
        <v>0</v>
      </c>
      <c r="BJ138" s="308">
        <v>0</v>
      </c>
      <c r="BK138" s="308">
        <v>0</v>
      </c>
      <c r="BL138" s="308">
        <v>0</v>
      </c>
      <c r="BM138" s="308">
        <v>0</v>
      </c>
      <c r="BN138" s="308">
        <v>0</v>
      </c>
      <c r="BO138" s="308">
        <v>0</v>
      </c>
      <c r="BP138" s="308">
        <v>0</v>
      </c>
      <c r="BQ138" s="308">
        <v>0</v>
      </c>
      <c r="BR138" s="308">
        <v>0</v>
      </c>
      <c r="BS138" s="308">
        <v>0</v>
      </c>
      <c r="BT138" s="309">
        <v>0</v>
      </c>
      <c r="BU138" s="307" t="s">
        <v>168</v>
      </c>
    </row>
    <row r="139" spans="2:75" ht="13.75" customHeight="1" x14ac:dyDescent="0.35">
      <c r="B139" s="312" t="s">
        <v>173</v>
      </c>
      <c r="C139" s="313">
        <v>0</v>
      </c>
      <c r="D139" s="313">
        <v>0</v>
      </c>
      <c r="E139" s="313">
        <v>0</v>
      </c>
      <c r="F139" s="313">
        <v>0</v>
      </c>
      <c r="G139" s="313">
        <v>0</v>
      </c>
      <c r="H139" s="313">
        <v>0</v>
      </c>
      <c r="I139" s="313">
        <v>0</v>
      </c>
      <c r="J139" s="313">
        <v>0</v>
      </c>
      <c r="K139" s="313">
        <v>0</v>
      </c>
      <c r="L139" s="313">
        <v>0</v>
      </c>
      <c r="M139" s="313">
        <v>0</v>
      </c>
      <c r="N139" s="313">
        <v>0</v>
      </c>
      <c r="O139" s="313">
        <v>0</v>
      </c>
      <c r="P139" s="313">
        <v>0</v>
      </c>
      <c r="Q139" s="313">
        <v>0</v>
      </c>
      <c r="R139" s="313">
        <v>0</v>
      </c>
      <c r="S139" s="313">
        <v>0</v>
      </c>
      <c r="T139" s="313">
        <v>0</v>
      </c>
      <c r="U139" s="313">
        <v>0</v>
      </c>
      <c r="V139" s="313">
        <v>0</v>
      </c>
      <c r="W139" s="313">
        <v>0</v>
      </c>
      <c r="X139" s="313">
        <v>0</v>
      </c>
      <c r="Y139" s="313">
        <v>0</v>
      </c>
      <c r="Z139" s="313">
        <v>0</v>
      </c>
      <c r="AA139" s="313">
        <v>0</v>
      </c>
      <c r="AB139" s="313">
        <v>0</v>
      </c>
      <c r="AC139" s="313">
        <v>0</v>
      </c>
      <c r="AD139" s="313">
        <v>0</v>
      </c>
      <c r="AE139" s="313">
        <v>0</v>
      </c>
      <c r="AF139" s="313">
        <v>0</v>
      </c>
      <c r="AG139" s="313">
        <v>0</v>
      </c>
      <c r="AH139" s="313">
        <v>0</v>
      </c>
      <c r="AI139" s="314">
        <v>0</v>
      </c>
      <c r="AJ139" s="312" t="s">
        <v>173</v>
      </c>
      <c r="AK139" s="307"/>
      <c r="AL139" s="307"/>
      <c r="AM139" s="312" t="s">
        <v>173</v>
      </c>
      <c r="AN139" s="834">
        <v>0</v>
      </c>
      <c r="AO139" s="834">
        <v>0</v>
      </c>
      <c r="AP139" s="834">
        <v>0</v>
      </c>
      <c r="AQ139" s="834">
        <v>0</v>
      </c>
      <c r="AR139" s="834">
        <v>0</v>
      </c>
      <c r="AS139" s="834">
        <v>0</v>
      </c>
      <c r="AT139" s="834">
        <v>0</v>
      </c>
      <c r="AU139" s="834">
        <v>0</v>
      </c>
      <c r="AV139" s="834">
        <v>0</v>
      </c>
      <c r="AW139" s="834">
        <v>0</v>
      </c>
      <c r="AX139" s="834">
        <v>0</v>
      </c>
      <c r="AY139" s="834">
        <v>0</v>
      </c>
      <c r="AZ139" s="834">
        <v>0</v>
      </c>
      <c r="BA139" s="834">
        <v>0</v>
      </c>
      <c r="BB139" s="834">
        <v>0</v>
      </c>
      <c r="BC139" s="834">
        <v>0</v>
      </c>
      <c r="BD139" s="834">
        <v>0</v>
      </c>
      <c r="BE139" s="834">
        <v>0</v>
      </c>
      <c r="BF139" s="834">
        <v>0</v>
      </c>
      <c r="BG139" s="834">
        <v>0</v>
      </c>
      <c r="BH139" s="834">
        <v>0</v>
      </c>
      <c r="BI139" s="834">
        <v>0</v>
      </c>
      <c r="BJ139" s="834">
        <v>0</v>
      </c>
      <c r="BK139" s="834">
        <v>0</v>
      </c>
      <c r="BL139" s="834">
        <v>0</v>
      </c>
      <c r="BM139" s="834">
        <v>0</v>
      </c>
      <c r="BN139" s="834">
        <v>0</v>
      </c>
      <c r="BO139" s="834">
        <v>0</v>
      </c>
      <c r="BP139" s="834">
        <v>0</v>
      </c>
      <c r="BQ139" s="834">
        <v>0</v>
      </c>
      <c r="BR139" s="834">
        <v>0</v>
      </c>
      <c r="BS139" s="834">
        <v>0</v>
      </c>
      <c r="BT139" s="314">
        <v>0</v>
      </c>
      <c r="BU139" s="312" t="s">
        <v>173</v>
      </c>
    </row>
    <row r="140" spans="2:75" ht="13.75" customHeight="1" x14ac:dyDescent="0.35">
      <c r="B140" s="307" t="s">
        <v>165</v>
      </c>
      <c r="C140" s="308">
        <v>0</v>
      </c>
      <c r="D140" s="308">
        <v>0</v>
      </c>
      <c r="E140" s="308">
        <v>0</v>
      </c>
      <c r="F140" s="308">
        <v>0</v>
      </c>
      <c r="G140" s="308">
        <v>0</v>
      </c>
      <c r="H140" s="308">
        <v>0</v>
      </c>
      <c r="I140" s="308">
        <v>0</v>
      </c>
      <c r="J140" s="308">
        <v>0</v>
      </c>
      <c r="K140" s="308">
        <v>0</v>
      </c>
      <c r="L140" s="308">
        <v>0</v>
      </c>
      <c r="M140" s="308">
        <v>0</v>
      </c>
      <c r="N140" s="308">
        <v>0</v>
      </c>
      <c r="O140" s="308">
        <v>0</v>
      </c>
      <c r="P140" s="308">
        <v>0</v>
      </c>
      <c r="Q140" s="308">
        <v>0</v>
      </c>
      <c r="R140" s="308">
        <v>0</v>
      </c>
      <c r="S140" s="308">
        <v>0</v>
      </c>
      <c r="T140" s="308">
        <v>0</v>
      </c>
      <c r="U140" s="308">
        <v>0</v>
      </c>
      <c r="V140" s="308">
        <v>0</v>
      </c>
      <c r="W140" s="308">
        <v>0</v>
      </c>
      <c r="X140" s="308">
        <v>0</v>
      </c>
      <c r="Y140" s="308">
        <v>0</v>
      </c>
      <c r="Z140" s="308">
        <v>0</v>
      </c>
      <c r="AA140" s="308">
        <v>0</v>
      </c>
      <c r="AB140" s="308">
        <v>0</v>
      </c>
      <c r="AC140" s="308">
        <v>0</v>
      </c>
      <c r="AD140" s="308">
        <v>0</v>
      </c>
      <c r="AE140" s="308">
        <v>0</v>
      </c>
      <c r="AF140" s="308">
        <v>0</v>
      </c>
      <c r="AG140" s="308">
        <v>0</v>
      </c>
      <c r="AH140" s="308">
        <v>0</v>
      </c>
      <c r="AI140" s="309">
        <v>0</v>
      </c>
      <c r="AJ140" s="307" t="s">
        <v>165</v>
      </c>
      <c r="AK140" s="307"/>
      <c r="AL140" s="307"/>
      <c r="AM140" s="307" t="s">
        <v>165</v>
      </c>
      <c r="AN140" s="308">
        <v>0</v>
      </c>
      <c r="AO140" s="308">
        <v>0</v>
      </c>
      <c r="AP140" s="308">
        <v>0</v>
      </c>
      <c r="AQ140" s="308">
        <v>0</v>
      </c>
      <c r="AR140" s="308">
        <v>0</v>
      </c>
      <c r="AS140" s="308">
        <v>0</v>
      </c>
      <c r="AT140" s="308">
        <v>0</v>
      </c>
      <c r="AU140" s="308">
        <v>0</v>
      </c>
      <c r="AV140" s="308">
        <v>0</v>
      </c>
      <c r="AW140" s="308">
        <v>0</v>
      </c>
      <c r="AX140" s="308">
        <v>0</v>
      </c>
      <c r="AY140" s="308">
        <v>0</v>
      </c>
      <c r="AZ140" s="308">
        <v>0</v>
      </c>
      <c r="BA140" s="308">
        <v>0</v>
      </c>
      <c r="BB140" s="308">
        <v>0</v>
      </c>
      <c r="BC140" s="308">
        <v>0</v>
      </c>
      <c r="BD140" s="308">
        <v>0</v>
      </c>
      <c r="BE140" s="308">
        <v>0</v>
      </c>
      <c r="BF140" s="308">
        <v>0</v>
      </c>
      <c r="BG140" s="308">
        <v>0</v>
      </c>
      <c r="BH140" s="308">
        <v>0</v>
      </c>
      <c r="BI140" s="308">
        <v>0</v>
      </c>
      <c r="BJ140" s="308">
        <v>0</v>
      </c>
      <c r="BK140" s="308">
        <v>0</v>
      </c>
      <c r="BL140" s="308">
        <v>0</v>
      </c>
      <c r="BM140" s="308">
        <v>0</v>
      </c>
      <c r="BN140" s="308">
        <v>0</v>
      </c>
      <c r="BO140" s="308">
        <v>0</v>
      </c>
      <c r="BP140" s="308">
        <v>0</v>
      </c>
      <c r="BQ140" s="308">
        <v>0</v>
      </c>
      <c r="BR140" s="308">
        <v>0</v>
      </c>
      <c r="BS140" s="308">
        <v>0</v>
      </c>
      <c r="BT140" s="309">
        <v>0</v>
      </c>
      <c r="BU140" s="307" t="s">
        <v>165</v>
      </c>
    </row>
    <row r="141" spans="2:75" ht="13.75" customHeight="1" x14ac:dyDescent="0.35">
      <c r="B141" s="312" t="s">
        <v>208</v>
      </c>
      <c r="C141" s="313">
        <v>0</v>
      </c>
      <c r="D141" s="313">
        <v>0</v>
      </c>
      <c r="E141" s="313">
        <v>0</v>
      </c>
      <c r="F141" s="313">
        <v>0</v>
      </c>
      <c r="G141" s="313">
        <v>0</v>
      </c>
      <c r="H141" s="313">
        <v>0</v>
      </c>
      <c r="I141" s="313">
        <v>0</v>
      </c>
      <c r="J141" s="313">
        <v>0</v>
      </c>
      <c r="K141" s="313">
        <v>0</v>
      </c>
      <c r="L141" s="313">
        <v>0</v>
      </c>
      <c r="M141" s="313">
        <v>0</v>
      </c>
      <c r="N141" s="313">
        <v>0</v>
      </c>
      <c r="O141" s="313">
        <v>0</v>
      </c>
      <c r="P141" s="313">
        <v>0</v>
      </c>
      <c r="Q141" s="313">
        <v>0</v>
      </c>
      <c r="R141" s="313">
        <v>0</v>
      </c>
      <c r="S141" s="313">
        <v>0</v>
      </c>
      <c r="T141" s="313">
        <v>0</v>
      </c>
      <c r="U141" s="313">
        <v>0</v>
      </c>
      <c r="V141" s="313">
        <v>0</v>
      </c>
      <c r="W141" s="313">
        <v>0</v>
      </c>
      <c r="X141" s="313">
        <v>0</v>
      </c>
      <c r="Y141" s="313">
        <v>0</v>
      </c>
      <c r="Z141" s="313">
        <v>0</v>
      </c>
      <c r="AA141" s="313">
        <v>0</v>
      </c>
      <c r="AB141" s="313">
        <v>0</v>
      </c>
      <c r="AC141" s="313">
        <v>0</v>
      </c>
      <c r="AD141" s="313">
        <v>0</v>
      </c>
      <c r="AE141" s="313">
        <v>0</v>
      </c>
      <c r="AF141" s="313">
        <v>0</v>
      </c>
      <c r="AG141" s="313">
        <v>0</v>
      </c>
      <c r="AH141" s="313">
        <v>0</v>
      </c>
      <c r="AI141" s="314">
        <v>0</v>
      </c>
      <c r="AJ141" s="312" t="s">
        <v>208</v>
      </c>
      <c r="AK141" s="307"/>
      <c r="AL141" s="307"/>
      <c r="AM141" s="312" t="s">
        <v>208</v>
      </c>
      <c r="AN141" s="834">
        <v>0</v>
      </c>
      <c r="AO141" s="834">
        <v>0</v>
      </c>
      <c r="AP141" s="834">
        <v>0</v>
      </c>
      <c r="AQ141" s="834">
        <v>0</v>
      </c>
      <c r="AR141" s="834">
        <v>0</v>
      </c>
      <c r="AS141" s="834">
        <v>0</v>
      </c>
      <c r="AT141" s="834">
        <v>0</v>
      </c>
      <c r="AU141" s="834">
        <v>0</v>
      </c>
      <c r="AV141" s="834">
        <v>0</v>
      </c>
      <c r="AW141" s="834">
        <v>0</v>
      </c>
      <c r="AX141" s="834">
        <v>0</v>
      </c>
      <c r="AY141" s="834">
        <v>0</v>
      </c>
      <c r="AZ141" s="834">
        <v>0</v>
      </c>
      <c r="BA141" s="834">
        <v>0</v>
      </c>
      <c r="BB141" s="834">
        <v>0</v>
      </c>
      <c r="BC141" s="834">
        <v>0</v>
      </c>
      <c r="BD141" s="834">
        <v>0</v>
      </c>
      <c r="BE141" s="834">
        <v>0</v>
      </c>
      <c r="BF141" s="834">
        <v>0</v>
      </c>
      <c r="BG141" s="834">
        <v>0</v>
      </c>
      <c r="BH141" s="834">
        <v>0</v>
      </c>
      <c r="BI141" s="834">
        <v>0</v>
      </c>
      <c r="BJ141" s="834">
        <v>0</v>
      </c>
      <c r="BK141" s="834">
        <v>0</v>
      </c>
      <c r="BL141" s="834">
        <v>0</v>
      </c>
      <c r="BM141" s="834">
        <v>0</v>
      </c>
      <c r="BN141" s="834">
        <v>0</v>
      </c>
      <c r="BO141" s="834">
        <v>0</v>
      </c>
      <c r="BP141" s="834">
        <v>0</v>
      </c>
      <c r="BQ141" s="834">
        <v>0</v>
      </c>
      <c r="BR141" s="834">
        <v>0</v>
      </c>
      <c r="BS141" s="834">
        <v>0</v>
      </c>
      <c r="BT141" s="314">
        <v>0</v>
      </c>
      <c r="BU141" s="312" t="s">
        <v>208</v>
      </c>
    </row>
    <row r="142" spans="2:75" ht="13.75" customHeight="1" x14ac:dyDescent="0.35">
      <c r="B142" s="307" t="s">
        <v>174</v>
      </c>
      <c r="C142" s="308">
        <v>0</v>
      </c>
      <c r="D142" s="308">
        <v>0</v>
      </c>
      <c r="E142" s="308">
        <v>0</v>
      </c>
      <c r="F142" s="308">
        <v>0</v>
      </c>
      <c r="G142" s="308">
        <v>0</v>
      </c>
      <c r="H142" s="308">
        <v>0</v>
      </c>
      <c r="I142" s="308">
        <v>0</v>
      </c>
      <c r="J142" s="308">
        <v>0</v>
      </c>
      <c r="K142" s="308">
        <v>0</v>
      </c>
      <c r="L142" s="308">
        <v>0</v>
      </c>
      <c r="M142" s="308">
        <v>0</v>
      </c>
      <c r="N142" s="308">
        <v>0</v>
      </c>
      <c r="O142" s="308">
        <v>0</v>
      </c>
      <c r="P142" s="308">
        <v>0</v>
      </c>
      <c r="Q142" s="308">
        <v>0</v>
      </c>
      <c r="R142" s="308">
        <v>0</v>
      </c>
      <c r="S142" s="308">
        <v>0</v>
      </c>
      <c r="T142" s="308">
        <v>0</v>
      </c>
      <c r="U142" s="308">
        <v>0</v>
      </c>
      <c r="V142" s="308">
        <v>0</v>
      </c>
      <c r="W142" s="308">
        <v>0</v>
      </c>
      <c r="X142" s="308">
        <v>0</v>
      </c>
      <c r="Y142" s="308">
        <v>0</v>
      </c>
      <c r="Z142" s="308">
        <v>0</v>
      </c>
      <c r="AA142" s="308">
        <v>0</v>
      </c>
      <c r="AB142" s="308">
        <v>0</v>
      </c>
      <c r="AC142" s="308">
        <v>0</v>
      </c>
      <c r="AD142" s="308">
        <v>0</v>
      </c>
      <c r="AE142" s="308">
        <v>0</v>
      </c>
      <c r="AF142" s="308">
        <v>0</v>
      </c>
      <c r="AG142" s="308">
        <v>0</v>
      </c>
      <c r="AH142" s="308">
        <v>0</v>
      </c>
      <c r="AI142" s="309">
        <v>0</v>
      </c>
      <c r="AJ142" s="307" t="s">
        <v>174</v>
      </c>
      <c r="AK142" s="307"/>
      <c r="AL142" s="307"/>
      <c r="AM142" s="307" t="s">
        <v>174</v>
      </c>
      <c r="AN142" s="308">
        <v>0</v>
      </c>
      <c r="AO142" s="308">
        <v>0</v>
      </c>
      <c r="AP142" s="308">
        <v>0</v>
      </c>
      <c r="AQ142" s="308">
        <v>0</v>
      </c>
      <c r="AR142" s="308">
        <v>0</v>
      </c>
      <c r="AS142" s="308">
        <v>0</v>
      </c>
      <c r="AT142" s="308">
        <v>0</v>
      </c>
      <c r="AU142" s="308">
        <v>0</v>
      </c>
      <c r="AV142" s="308">
        <v>0</v>
      </c>
      <c r="AW142" s="308">
        <v>0</v>
      </c>
      <c r="AX142" s="308">
        <v>0</v>
      </c>
      <c r="AY142" s="308">
        <v>0</v>
      </c>
      <c r="AZ142" s="308">
        <v>0</v>
      </c>
      <c r="BA142" s="308">
        <v>0</v>
      </c>
      <c r="BB142" s="308">
        <v>0</v>
      </c>
      <c r="BC142" s="308">
        <v>0</v>
      </c>
      <c r="BD142" s="308">
        <v>0</v>
      </c>
      <c r="BE142" s="308">
        <v>0</v>
      </c>
      <c r="BF142" s="308">
        <v>0</v>
      </c>
      <c r="BG142" s="308">
        <v>0</v>
      </c>
      <c r="BH142" s="308">
        <v>0</v>
      </c>
      <c r="BI142" s="308">
        <v>0</v>
      </c>
      <c r="BJ142" s="308">
        <v>0</v>
      </c>
      <c r="BK142" s="308">
        <v>0</v>
      </c>
      <c r="BL142" s="308">
        <v>0</v>
      </c>
      <c r="BM142" s="308">
        <v>0</v>
      </c>
      <c r="BN142" s="308">
        <v>0</v>
      </c>
      <c r="BO142" s="308">
        <v>0</v>
      </c>
      <c r="BP142" s="308">
        <v>0</v>
      </c>
      <c r="BQ142" s="308">
        <v>0</v>
      </c>
      <c r="BR142" s="308">
        <v>0</v>
      </c>
      <c r="BS142" s="308">
        <v>0</v>
      </c>
      <c r="BT142" s="309">
        <v>0</v>
      </c>
      <c r="BU142" s="307" t="s">
        <v>174</v>
      </c>
    </row>
    <row r="143" spans="2:75" ht="13.75" customHeight="1" x14ac:dyDescent="0.35">
      <c r="B143" s="312" t="s">
        <v>176</v>
      </c>
      <c r="C143" s="313">
        <v>0</v>
      </c>
      <c r="D143" s="313">
        <v>0</v>
      </c>
      <c r="E143" s="313">
        <v>0</v>
      </c>
      <c r="F143" s="313">
        <v>0</v>
      </c>
      <c r="G143" s="313">
        <v>0</v>
      </c>
      <c r="H143" s="313">
        <v>0</v>
      </c>
      <c r="I143" s="313">
        <v>0</v>
      </c>
      <c r="J143" s="313">
        <v>0</v>
      </c>
      <c r="K143" s="313">
        <v>0</v>
      </c>
      <c r="L143" s="313">
        <v>0</v>
      </c>
      <c r="M143" s="313">
        <v>0</v>
      </c>
      <c r="N143" s="313">
        <v>0</v>
      </c>
      <c r="O143" s="313">
        <v>0</v>
      </c>
      <c r="P143" s="313">
        <v>0</v>
      </c>
      <c r="Q143" s="313">
        <v>0</v>
      </c>
      <c r="R143" s="313">
        <v>0</v>
      </c>
      <c r="S143" s="313">
        <v>0</v>
      </c>
      <c r="T143" s="313">
        <v>0</v>
      </c>
      <c r="U143" s="313">
        <v>0</v>
      </c>
      <c r="V143" s="313">
        <v>0</v>
      </c>
      <c r="W143" s="313">
        <v>0</v>
      </c>
      <c r="X143" s="313">
        <v>0</v>
      </c>
      <c r="Y143" s="313">
        <v>0</v>
      </c>
      <c r="Z143" s="313">
        <v>0</v>
      </c>
      <c r="AA143" s="313">
        <v>0</v>
      </c>
      <c r="AB143" s="313">
        <v>0</v>
      </c>
      <c r="AC143" s="313">
        <v>0</v>
      </c>
      <c r="AD143" s="313">
        <v>0</v>
      </c>
      <c r="AE143" s="313">
        <v>0</v>
      </c>
      <c r="AF143" s="313">
        <v>0</v>
      </c>
      <c r="AG143" s="313">
        <v>0</v>
      </c>
      <c r="AH143" s="313">
        <v>0</v>
      </c>
      <c r="AI143" s="314">
        <v>0</v>
      </c>
      <c r="AJ143" s="312" t="s">
        <v>176</v>
      </c>
      <c r="AK143" s="307"/>
      <c r="AL143" s="307"/>
      <c r="AM143" s="312" t="s">
        <v>176</v>
      </c>
      <c r="AN143" s="834">
        <v>0</v>
      </c>
      <c r="AO143" s="834">
        <v>0</v>
      </c>
      <c r="AP143" s="834">
        <v>0</v>
      </c>
      <c r="AQ143" s="834">
        <v>0</v>
      </c>
      <c r="AR143" s="834">
        <v>0</v>
      </c>
      <c r="AS143" s="834">
        <v>0</v>
      </c>
      <c r="AT143" s="834">
        <v>0</v>
      </c>
      <c r="AU143" s="834">
        <v>0</v>
      </c>
      <c r="AV143" s="834">
        <v>0</v>
      </c>
      <c r="AW143" s="834">
        <v>0</v>
      </c>
      <c r="AX143" s="834">
        <v>0</v>
      </c>
      <c r="AY143" s="834">
        <v>0</v>
      </c>
      <c r="AZ143" s="834">
        <v>0</v>
      </c>
      <c r="BA143" s="834">
        <v>0</v>
      </c>
      <c r="BB143" s="834">
        <v>0</v>
      </c>
      <c r="BC143" s="834">
        <v>0</v>
      </c>
      <c r="BD143" s="834">
        <v>0</v>
      </c>
      <c r="BE143" s="834">
        <v>0</v>
      </c>
      <c r="BF143" s="834">
        <v>0</v>
      </c>
      <c r="BG143" s="834">
        <v>0</v>
      </c>
      <c r="BH143" s="834">
        <v>0</v>
      </c>
      <c r="BI143" s="834">
        <v>0</v>
      </c>
      <c r="BJ143" s="834">
        <v>0</v>
      </c>
      <c r="BK143" s="834">
        <v>0</v>
      </c>
      <c r="BL143" s="834">
        <v>0</v>
      </c>
      <c r="BM143" s="834">
        <v>0</v>
      </c>
      <c r="BN143" s="834">
        <v>0</v>
      </c>
      <c r="BO143" s="834">
        <v>0</v>
      </c>
      <c r="BP143" s="834">
        <v>0</v>
      </c>
      <c r="BQ143" s="834">
        <v>0</v>
      </c>
      <c r="BR143" s="834">
        <v>0</v>
      </c>
      <c r="BS143" s="834">
        <v>0</v>
      </c>
      <c r="BT143" s="314">
        <v>0</v>
      </c>
      <c r="BU143" s="312" t="s">
        <v>176</v>
      </c>
    </row>
    <row r="144" spans="2:75" ht="13.75" customHeight="1" x14ac:dyDescent="0.35">
      <c r="B144" s="307" t="s">
        <v>179</v>
      </c>
      <c r="C144" s="308">
        <v>0</v>
      </c>
      <c r="D144" s="308">
        <v>0</v>
      </c>
      <c r="E144" s="308">
        <v>0</v>
      </c>
      <c r="F144" s="308">
        <v>0</v>
      </c>
      <c r="G144" s="308">
        <v>0</v>
      </c>
      <c r="H144" s="308">
        <v>0</v>
      </c>
      <c r="I144" s="308">
        <v>0</v>
      </c>
      <c r="J144" s="308">
        <v>0</v>
      </c>
      <c r="K144" s="308">
        <v>0</v>
      </c>
      <c r="L144" s="308">
        <v>0</v>
      </c>
      <c r="M144" s="308">
        <v>0</v>
      </c>
      <c r="N144" s="308">
        <v>0</v>
      </c>
      <c r="O144" s="308">
        <v>0</v>
      </c>
      <c r="P144" s="308">
        <v>0</v>
      </c>
      <c r="Q144" s="308">
        <v>0</v>
      </c>
      <c r="R144" s="308">
        <v>0</v>
      </c>
      <c r="S144" s="308">
        <v>0</v>
      </c>
      <c r="T144" s="308">
        <v>0</v>
      </c>
      <c r="U144" s="308">
        <v>0</v>
      </c>
      <c r="V144" s="308">
        <v>0</v>
      </c>
      <c r="W144" s="308">
        <v>0</v>
      </c>
      <c r="X144" s="308">
        <v>0</v>
      </c>
      <c r="Y144" s="308">
        <v>0</v>
      </c>
      <c r="Z144" s="308">
        <v>0</v>
      </c>
      <c r="AA144" s="308">
        <v>0</v>
      </c>
      <c r="AB144" s="308">
        <v>0</v>
      </c>
      <c r="AC144" s="308">
        <v>0</v>
      </c>
      <c r="AD144" s="308">
        <v>0</v>
      </c>
      <c r="AE144" s="308">
        <v>0</v>
      </c>
      <c r="AF144" s="308">
        <v>0</v>
      </c>
      <c r="AG144" s="308">
        <v>0</v>
      </c>
      <c r="AH144" s="308">
        <v>0</v>
      </c>
      <c r="AI144" s="309">
        <v>0</v>
      </c>
      <c r="AJ144" s="307" t="s">
        <v>179</v>
      </c>
      <c r="AK144" s="307"/>
      <c r="AL144" s="307"/>
      <c r="AM144" s="307" t="s">
        <v>179</v>
      </c>
      <c r="AN144" s="308">
        <v>0</v>
      </c>
      <c r="AO144" s="308">
        <v>0</v>
      </c>
      <c r="AP144" s="308">
        <v>0</v>
      </c>
      <c r="AQ144" s="308">
        <v>0</v>
      </c>
      <c r="AR144" s="308">
        <v>0</v>
      </c>
      <c r="AS144" s="308">
        <v>0</v>
      </c>
      <c r="AT144" s="308">
        <v>0</v>
      </c>
      <c r="AU144" s="308">
        <v>0</v>
      </c>
      <c r="AV144" s="308">
        <v>0</v>
      </c>
      <c r="AW144" s="308">
        <v>0</v>
      </c>
      <c r="AX144" s="308">
        <v>0</v>
      </c>
      <c r="AY144" s="308">
        <v>0</v>
      </c>
      <c r="AZ144" s="308">
        <v>0</v>
      </c>
      <c r="BA144" s="308">
        <v>0</v>
      </c>
      <c r="BB144" s="308">
        <v>0</v>
      </c>
      <c r="BC144" s="308">
        <v>0</v>
      </c>
      <c r="BD144" s="308">
        <v>0</v>
      </c>
      <c r="BE144" s="308">
        <v>0</v>
      </c>
      <c r="BF144" s="308">
        <v>0</v>
      </c>
      <c r="BG144" s="308">
        <v>0</v>
      </c>
      <c r="BH144" s="308">
        <v>0</v>
      </c>
      <c r="BI144" s="308">
        <v>0</v>
      </c>
      <c r="BJ144" s="308">
        <v>0</v>
      </c>
      <c r="BK144" s="308">
        <v>0</v>
      </c>
      <c r="BL144" s="308">
        <v>0</v>
      </c>
      <c r="BM144" s="308">
        <v>0</v>
      </c>
      <c r="BN144" s="308">
        <v>0</v>
      </c>
      <c r="BO144" s="308">
        <v>0</v>
      </c>
      <c r="BP144" s="308">
        <v>0</v>
      </c>
      <c r="BQ144" s="308">
        <v>0</v>
      </c>
      <c r="BR144" s="308">
        <v>0</v>
      </c>
      <c r="BS144" s="308">
        <v>0</v>
      </c>
      <c r="BT144" s="309">
        <v>0</v>
      </c>
      <c r="BU144" s="307" t="s">
        <v>179</v>
      </c>
    </row>
    <row r="145" spans="2:73" ht="13.75" customHeight="1" x14ac:dyDescent="0.35">
      <c r="B145" s="312" t="s">
        <v>223</v>
      </c>
      <c r="C145" s="313">
        <v>0</v>
      </c>
      <c r="D145" s="313">
        <v>0</v>
      </c>
      <c r="E145" s="313">
        <v>0</v>
      </c>
      <c r="F145" s="313">
        <v>0</v>
      </c>
      <c r="G145" s="313">
        <v>0</v>
      </c>
      <c r="H145" s="313">
        <v>0</v>
      </c>
      <c r="I145" s="313">
        <v>0</v>
      </c>
      <c r="J145" s="313">
        <v>0</v>
      </c>
      <c r="K145" s="313">
        <v>0</v>
      </c>
      <c r="L145" s="313">
        <v>0</v>
      </c>
      <c r="M145" s="313">
        <v>0</v>
      </c>
      <c r="N145" s="313">
        <v>0</v>
      </c>
      <c r="O145" s="313">
        <v>0</v>
      </c>
      <c r="P145" s="313">
        <v>0</v>
      </c>
      <c r="Q145" s="313">
        <v>0</v>
      </c>
      <c r="R145" s="313">
        <v>0</v>
      </c>
      <c r="S145" s="313">
        <v>0</v>
      </c>
      <c r="T145" s="313">
        <v>0</v>
      </c>
      <c r="U145" s="313">
        <v>0</v>
      </c>
      <c r="V145" s="313">
        <v>0</v>
      </c>
      <c r="W145" s="313">
        <v>0</v>
      </c>
      <c r="X145" s="313">
        <v>0</v>
      </c>
      <c r="Y145" s="313">
        <v>0</v>
      </c>
      <c r="Z145" s="313">
        <v>0</v>
      </c>
      <c r="AA145" s="313">
        <v>0</v>
      </c>
      <c r="AB145" s="313">
        <v>0</v>
      </c>
      <c r="AC145" s="313">
        <v>0</v>
      </c>
      <c r="AD145" s="313">
        <v>0</v>
      </c>
      <c r="AE145" s="313">
        <v>0</v>
      </c>
      <c r="AF145" s="313">
        <v>0</v>
      </c>
      <c r="AG145" s="313">
        <v>0</v>
      </c>
      <c r="AH145" s="313">
        <v>0</v>
      </c>
      <c r="AI145" s="314">
        <v>0</v>
      </c>
      <c r="AJ145" s="312" t="s">
        <v>223</v>
      </c>
      <c r="AK145" s="307"/>
      <c r="AL145" s="307"/>
      <c r="AM145" s="312" t="s">
        <v>223</v>
      </c>
      <c r="AN145" s="834">
        <v>0</v>
      </c>
      <c r="AO145" s="834">
        <v>0</v>
      </c>
      <c r="AP145" s="834">
        <v>0</v>
      </c>
      <c r="AQ145" s="834">
        <v>0</v>
      </c>
      <c r="AR145" s="834">
        <v>0</v>
      </c>
      <c r="AS145" s="834">
        <v>0</v>
      </c>
      <c r="AT145" s="834">
        <v>0</v>
      </c>
      <c r="AU145" s="834">
        <v>0</v>
      </c>
      <c r="AV145" s="834">
        <v>0</v>
      </c>
      <c r="AW145" s="834">
        <v>0</v>
      </c>
      <c r="AX145" s="834">
        <v>0</v>
      </c>
      <c r="AY145" s="834">
        <v>0</v>
      </c>
      <c r="AZ145" s="834">
        <v>0</v>
      </c>
      <c r="BA145" s="834">
        <v>0</v>
      </c>
      <c r="BB145" s="834">
        <v>0</v>
      </c>
      <c r="BC145" s="834">
        <v>0</v>
      </c>
      <c r="BD145" s="834">
        <v>0</v>
      </c>
      <c r="BE145" s="834">
        <v>0</v>
      </c>
      <c r="BF145" s="834">
        <v>0</v>
      </c>
      <c r="BG145" s="834">
        <v>0</v>
      </c>
      <c r="BH145" s="834">
        <v>0</v>
      </c>
      <c r="BI145" s="834">
        <v>0</v>
      </c>
      <c r="BJ145" s="834">
        <v>0</v>
      </c>
      <c r="BK145" s="834">
        <v>0</v>
      </c>
      <c r="BL145" s="834">
        <v>0</v>
      </c>
      <c r="BM145" s="834">
        <v>0</v>
      </c>
      <c r="BN145" s="834">
        <v>0</v>
      </c>
      <c r="BO145" s="834">
        <v>0</v>
      </c>
      <c r="BP145" s="834">
        <v>0</v>
      </c>
      <c r="BQ145" s="834">
        <v>0</v>
      </c>
      <c r="BR145" s="834">
        <v>0</v>
      </c>
      <c r="BS145" s="834">
        <v>0</v>
      </c>
      <c r="BT145" s="314">
        <v>0</v>
      </c>
      <c r="BU145" s="312" t="s">
        <v>223</v>
      </c>
    </row>
    <row r="146" spans="2:73" ht="13.75" customHeight="1" x14ac:dyDescent="0.35">
      <c r="B146" s="307" t="s">
        <v>180</v>
      </c>
      <c r="C146" s="308">
        <v>0</v>
      </c>
      <c r="D146" s="308">
        <v>0</v>
      </c>
      <c r="E146" s="308">
        <v>0</v>
      </c>
      <c r="F146" s="308">
        <v>0</v>
      </c>
      <c r="G146" s="308">
        <v>0</v>
      </c>
      <c r="H146" s="308">
        <v>0</v>
      </c>
      <c r="I146" s="308">
        <v>0</v>
      </c>
      <c r="J146" s="308">
        <v>0</v>
      </c>
      <c r="K146" s="308">
        <v>0</v>
      </c>
      <c r="L146" s="308">
        <v>0</v>
      </c>
      <c r="M146" s="308">
        <v>0</v>
      </c>
      <c r="N146" s="308">
        <v>0</v>
      </c>
      <c r="O146" s="308">
        <v>0</v>
      </c>
      <c r="P146" s="308">
        <v>0</v>
      </c>
      <c r="Q146" s="308">
        <v>0</v>
      </c>
      <c r="R146" s="308">
        <v>0</v>
      </c>
      <c r="S146" s="308">
        <v>0</v>
      </c>
      <c r="T146" s="308">
        <v>0</v>
      </c>
      <c r="U146" s="308">
        <v>0</v>
      </c>
      <c r="V146" s="308">
        <v>0</v>
      </c>
      <c r="W146" s="308">
        <v>0</v>
      </c>
      <c r="X146" s="308">
        <v>0</v>
      </c>
      <c r="Y146" s="308">
        <v>0</v>
      </c>
      <c r="Z146" s="308">
        <v>0</v>
      </c>
      <c r="AA146" s="308">
        <v>0</v>
      </c>
      <c r="AB146" s="308">
        <v>0</v>
      </c>
      <c r="AC146" s="308">
        <v>0</v>
      </c>
      <c r="AD146" s="308">
        <v>0</v>
      </c>
      <c r="AE146" s="308">
        <v>0</v>
      </c>
      <c r="AF146" s="308">
        <v>0</v>
      </c>
      <c r="AG146" s="308">
        <v>0</v>
      </c>
      <c r="AH146" s="308">
        <v>0</v>
      </c>
      <c r="AI146" s="309">
        <v>0</v>
      </c>
      <c r="AJ146" s="307" t="s">
        <v>180</v>
      </c>
      <c r="AK146" s="307"/>
      <c r="AL146" s="307"/>
      <c r="AM146" s="307" t="s">
        <v>180</v>
      </c>
      <c r="AN146" s="308">
        <v>0</v>
      </c>
      <c r="AO146" s="308">
        <v>0</v>
      </c>
      <c r="AP146" s="308">
        <v>0</v>
      </c>
      <c r="AQ146" s="308">
        <v>0</v>
      </c>
      <c r="AR146" s="308">
        <v>0</v>
      </c>
      <c r="AS146" s="308">
        <v>0</v>
      </c>
      <c r="AT146" s="308">
        <v>0</v>
      </c>
      <c r="AU146" s="308">
        <v>0</v>
      </c>
      <c r="AV146" s="308">
        <v>0</v>
      </c>
      <c r="AW146" s="308">
        <v>0</v>
      </c>
      <c r="AX146" s="308">
        <v>0</v>
      </c>
      <c r="AY146" s="308">
        <v>0</v>
      </c>
      <c r="AZ146" s="308">
        <v>0</v>
      </c>
      <c r="BA146" s="308">
        <v>0</v>
      </c>
      <c r="BB146" s="308">
        <v>0</v>
      </c>
      <c r="BC146" s="308">
        <v>0</v>
      </c>
      <c r="BD146" s="308">
        <v>0</v>
      </c>
      <c r="BE146" s="308">
        <v>0</v>
      </c>
      <c r="BF146" s="308">
        <v>0</v>
      </c>
      <c r="BG146" s="308">
        <v>0</v>
      </c>
      <c r="BH146" s="308">
        <v>0</v>
      </c>
      <c r="BI146" s="308">
        <v>0</v>
      </c>
      <c r="BJ146" s="308">
        <v>0</v>
      </c>
      <c r="BK146" s="308">
        <v>0</v>
      </c>
      <c r="BL146" s="308">
        <v>0</v>
      </c>
      <c r="BM146" s="308">
        <v>0</v>
      </c>
      <c r="BN146" s="308">
        <v>0</v>
      </c>
      <c r="BO146" s="308">
        <v>0</v>
      </c>
      <c r="BP146" s="308">
        <v>0</v>
      </c>
      <c r="BQ146" s="308">
        <v>0</v>
      </c>
      <c r="BR146" s="308">
        <v>0</v>
      </c>
      <c r="BS146" s="308">
        <v>0</v>
      </c>
      <c r="BT146" s="309">
        <v>0</v>
      </c>
      <c r="BU146" s="307" t="s">
        <v>180</v>
      </c>
    </row>
    <row r="147" spans="2:73" ht="13.75" customHeight="1" x14ac:dyDescent="0.35">
      <c r="B147" s="312" t="s">
        <v>182</v>
      </c>
      <c r="C147" s="313">
        <v>0</v>
      </c>
      <c r="D147" s="313">
        <v>0</v>
      </c>
      <c r="E147" s="313">
        <v>0</v>
      </c>
      <c r="F147" s="313">
        <v>0</v>
      </c>
      <c r="G147" s="313">
        <v>0</v>
      </c>
      <c r="H147" s="313">
        <v>0</v>
      </c>
      <c r="I147" s="313">
        <v>0</v>
      </c>
      <c r="J147" s="313">
        <v>0</v>
      </c>
      <c r="K147" s="313">
        <v>0</v>
      </c>
      <c r="L147" s="313">
        <v>0</v>
      </c>
      <c r="M147" s="313">
        <v>0</v>
      </c>
      <c r="N147" s="313">
        <v>0</v>
      </c>
      <c r="O147" s="313">
        <v>0</v>
      </c>
      <c r="P147" s="313">
        <v>0</v>
      </c>
      <c r="Q147" s="313">
        <v>0</v>
      </c>
      <c r="R147" s="313">
        <v>0</v>
      </c>
      <c r="S147" s="313">
        <v>0</v>
      </c>
      <c r="T147" s="313">
        <v>0</v>
      </c>
      <c r="U147" s="313">
        <v>0</v>
      </c>
      <c r="V147" s="313">
        <v>0</v>
      </c>
      <c r="W147" s="313">
        <v>0</v>
      </c>
      <c r="X147" s="313">
        <v>0</v>
      </c>
      <c r="Y147" s="313">
        <v>0</v>
      </c>
      <c r="Z147" s="313">
        <v>0</v>
      </c>
      <c r="AA147" s="313">
        <v>0</v>
      </c>
      <c r="AB147" s="313">
        <v>0</v>
      </c>
      <c r="AC147" s="313">
        <v>0</v>
      </c>
      <c r="AD147" s="313">
        <v>0</v>
      </c>
      <c r="AE147" s="313">
        <v>0</v>
      </c>
      <c r="AF147" s="313">
        <v>0</v>
      </c>
      <c r="AG147" s="313">
        <v>0</v>
      </c>
      <c r="AH147" s="313">
        <v>0</v>
      </c>
      <c r="AI147" s="314">
        <v>0</v>
      </c>
      <c r="AJ147" s="312" t="s">
        <v>182</v>
      </c>
      <c r="AK147" s="307"/>
      <c r="AL147" s="307"/>
      <c r="AM147" s="312" t="s">
        <v>182</v>
      </c>
      <c r="AN147" s="834">
        <v>0</v>
      </c>
      <c r="AO147" s="834">
        <v>0</v>
      </c>
      <c r="AP147" s="834">
        <v>0</v>
      </c>
      <c r="AQ147" s="834">
        <v>0</v>
      </c>
      <c r="AR147" s="834">
        <v>0</v>
      </c>
      <c r="AS147" s="834">
        <v>0</v>
      </c>
      <c r="AT147" s="834">
        <v>0</v>
      </c>
      <c r="AU147" s="834">
        <v>0</v>
      </c>
      <c r="AV147" s="834">
        <v>0</v>
      </c>
      <c r="AW147" s="834">
        <v>0</v>
      </c>
      <c r="AX147" s="834">
        <v>0</v>
      </c>
      <c r="AY147" s="834">
        <v>0</v>
      </c>
      <c r="AZ147" s="834">
        <v>0</v>
      </c>
      <c r="BA147" s="834">
        <v>0</v>
      </c>
      <c r="BB147" s="834">
        <v>0</v>
      </c>
      <c r="BC147" s="834">
        <v>0</v>
      </c>
      <c r="BD147" s="834">
        <v>0</v>
      </c>
      <c r="BE147" s="834">
        <v>0</v>
      </c>
      <c r="BF147" s="834">
        <v>0</v>
      </c>
      <c r="BG147" s="834">
        <v>0</v>
      </c>
      <c r="BH147" s="834">
        <v>0</v>
      </c>
      <c r="BI147" s="834">
        <v>0</v>
      </c>
      <c r="BJ147" s="834">
        <v>0</v>
      </c>
      <c r="BK147" s="834">
        <v>0</v>
      </c>
      <c r="BL147" s="834">
        <v>0</v>
      </c>
      <c r="BM147" s="834">
        <v>0</v>
      </c>
      <c r="BN147" s="834">
        <v>0</v>
      </c>
      <c r="BO147" s="834">
        <v>0</v>
      </c>
      <c r="BP147" s="834">
        <v>0</v>
      </c>
      <c r="BQ147" s="834">
        <v>0</v>
      </c>
      <c r="BR147" s="834">
        <v>0</v>
      </c>
      <c r="BS147" s="834">
        <v>0</v>
      </c>
      <c r="BT147" s="314">
        <v>0</v>
      </c>
      <c r="BU147" s="312" t="s">
        <v>182</v>
      </c>
    </row>
    <row r="148" spans="2:73" ht="13.75" customHeight="1" x14ac:dyDescent="0.35">
      <c r="B148" s="307" t="s">
        <v>184</v>
      </c>
      <c r="C148" s="308">
        <v>0</v>
      </c>
      <c r="D148" s="308">
        <v>0</v>
      </c>
      <c r="E148" s="308">
        <v>0</v>
      </c>
      <c r="F148" s="308">
        <v>0</v>
      </c>
      <c r="G148" s="308">
        <v>0</v>
      </c>
      <c r="H148" s="308">
        <v>0</v>
      </c>
      <c r="I148" s="308">
        <v>0</v>
      </c>
      <c r="J148" s="308">
        <v>0</v>
      </c>
      <c r="K148" s="308">
        <v>0</v>
      </c>
      <c r="L148" s="308">
        <v>0</v>
      </c>
      <c r="M148" s="308">
        <v>0</v>
      </c>
      <c r="N148" s="308">
        <v>0</v>
      </c>
      <c r="O148" s="308">
        <v>0</v>
      </c>
      <c r="P148" s="308">
        <v>0</v>
      </c>
      <c r="Q148" s="308">
        <v>0</v>
      </c>
      <c r="R148" s="308">
        <v>0</v>
      </c>
      <c r="S148" s="308">
        <v>0</v>
      </c>
      <c r="T148" s="308">
        <v>0</v>
      </c>
      <c r="U148" s="308">
        <v>0</v>
      </c>
      <c r="V148" s="308">
        <v>0</v>
      </c>
      <c r="W148" s="308">
        <v>0</v>
      </c>
      <c r="X148" s="308">
        <v>0</v>
      </c>
      <c r="Y148" s="308">
        <v>0</v>
      </c>
      <c r="Z148" s="308">
        <v>0</v>
      </c>
      <c r="AA148" s="308">
        <v>0</v>
      </c>
      <c r="AB148" s="308">
        <v>0</v>
      </c>
      <c r="AC148" s="308">
        <v>0</v>
      </c>
      <c r="AD148" s="308">
        <v>0</v>
      </c>
      <c r="AE148" s="308">
        <v>0</v>
      </c>
      <c r="AF148" s="308">
        <v>0</v>
      </c>
      <c r="AG148" s="308">
        <v>0</v>
      </c>
      <c r="AH148" s="308">
        <v>0</v>
      </c>
      <c r="AI148" s="309">
        <v>0</v>
      </c>
      <c r="AJ148" s="307" t="s">
        <v>184</v>
      </c>
      <c r="AK148" s="307"/>
      <c r="AL148" s="307"/>
      <c r="AM148" s="307" t="s">
        <v>184</v>
      </c>
      <c r="AN148" s="308">
        <v>0</v>
      </c>
      <c r="AO148" s="308">
        <v>0</v>
      </c>
      <c r="AP148" s="308">
        <v>0</v>
      </c>
      <c r="AQ148" s="308">
        <v>0</v>
      </c>
      <c r="AR148" s="308">
        <v>0</v>
      </c>
      <c r="AS148" s="308">
        <v>0</v>
      </c>
      <c r="AT148" s="308">
        <v>0</v>
      </c>
      <c r="AU148" s="308">
        <v>0</v>
      </c>
      <c r="AV148" s="308">
        <v>0</v>
      </c>
      <c r="AW148" s="308">
        <v>0</v>
      </c>
      <c r="AX148" s="308">
        <v>0</v>
      </c>
      <c r="AY148" s="308">
        <v>0</v>
      </c>
      <c r="AZ148" s="308">
        <v>0</v>
      </c>
      <c r="BA148" s="308">
        <v>0</v>
      </c>
      <c r="BB148" s="308">
        <v>0</v>
      </c>
      <c r="BC148" s="308">
        <v>0</v>
      </c>
      <c r="BD148" s="308">
        <v>0</v>
      </c>
      <c r="BE148" s="308">
        <v>0</v>
      </c>
      <c r="BF148" s="308">
        <v>0</v>
      </c>
      <c r="BG148" s="308">
        <v>0</v>
      </c>
      <c r="BH148" s="308">
        <v>0</v>
      </c>
      <c r="BI148" s="308">
        <v>0</v>
      </c>
      <c r="BJ148" s="308">
        <v>0</v>
      </c>
      <c r="BK148" s="308">
        <v>0</v>
      </c>
      <c r="BL148" s="308">
        <v>0</v>
      </c>
      <c r="BM148" s="308">
        <v>0</v>
      </c>
      <c r="BN148" s="308">
        <v>0</v>
      </c>
      <c r="BO148" s="308">
        <v>0</v>
      </c>
      <c r="BP148" s="308">
        <v>0</v>
      </c>
      <c r="BQ148" s="308">
        <v>0</v>
      </c>
      <c r="BR148" s="308">
        <v>0</v>
      </c>
      <c r="BS148" s="308">
        <v>0</v>
      </c>
      <c r="BT148" s="309">
        <v>0</v>
      </c>
      <c r="BU148" s="307" t="s">
        <v>184</v>
      </c>
    </row>
    <row r="149" spans="2:73" ht="13.75" customHeight="1" x14ac:dyDescent="0.35">
      <c r="B149" s="312" t="s">
        <v>214</v>
      </c>
      <c r="C149" s="313">
        <v>0</v>
      </c>
      <c r="D149" s="313">
        <v>0</v>
      </c>
      <c r="E149" s="313">
        <v>0</v>
      </c>
      <c r="F149" s="313">
        <v>0</v>
      </c>
      <c r="G149" s="313">
        <v>0</v>
      </c>
      <c r="H149" s="313">
        <v>0</v>
      </c>
      <c r="I149" s="313">
        <v>0</v>
      </c>
      <c r="J149" s="313">
        <v>0</v>
      </c>
      <c r="K149" s="313">
        <v>0</v>
      </c>
      <c r="L149" s="313">
        <v>0</v>
      </c>
      <c r="M149" s="313">
        <v>0</v>
      </c>
      <c r="N149" s="313">
        <v>0</v>
      </c>
      <c r="O149" s="313">
        <v>0</v>
      </c>
      <c r="P149" s="313">
        <v>0</v>
      </c>
      <c r="Q149" s="313">
        <v>0</v>
      </c>
      <c r="R149" s="313">
        <v>0</v>
      </c>
      <c r="S149" s="313">
        <v>0</v>
      </c>
      <c r="T149" s="313">
        <v>0</v>
      </c>
      <c r="U149" s="313">
        <v>0</v>
      </c>
      <c r="V149" s="313">
        <v>0</v>
      </c>
      <c r="W149" s="313">
        <v>0</v>
      </c>
      <c r="X149" s="313">
        <v>0</v>
      </c>
      <c r="Y149" s="313">
        <v>0</v>
      </c>
      <c r="Z149" s="313">
        <v>0</v>
      </c>
      <c r="AA149" s="313">
        <v>0</v>
      </c>
      <c r="AB149" s="313">
        <v>0</v>
      </c>
      <c r="AC149" s="313">
        <v>0</v>
      </c>
      <c r="AD149" s="313">
        <v>0</v>
      </c>
      <c r="AE149" s="313">
        <v>0</v>
      </c>
      <c r="AF149" s="313">
        <v>0</v>
      </c>
      <c r="AG149" s="313">
        <v>0</v>
      </c>
      <c r="AH149" s="313">
        <v>0</v>
      </c>
      <c r="AI149" s="314">
        <v>0</v>
      </c>
      <c r="AJ149" s="312" t="s">
        <v>214</v>
      </c>
      <c r="AK149" s="307"/>
      <c r="AL149" s="307"/>
      <c r="AM149" s="312" t="s">
        <v>214</v>
      </c>
      <c r="AN149" s="834">
        <v>0</v>
      </c>
      <c r="AO149" s="834">
        <v>0</v>
      </c>
      <c r="AP149" s="834">
        <v>0</v>
      </c>
      <c r="AQ149" s="834">
        <v>0</v>
      </c>
      <c r="AR149" s="834">
        <v>0</v>
      </c>
      <c r="AS149" s="834">
        <v>0</v>
      </c>
      <c r="AT149" s="834">
        <v>0</v>
      </c>
      <c r="AU149" s="834">
        <v>0</v>
      </c>
      <c r="AV149" s="834">
        <v>0</v>
      </c>
      <c r="AW149" s="834">
        <v>0</v>
      </c>
      <c r="AX149" s="834">
        <v>0</v>
      </c>
      <c r="AY149" s="834">
        <v>0</v>
      </c>
      <c r="AZ149" s="834">
        <v>0</v>
      </c>
      <c r="BA149" s="834">
        <v>0</v>
      </c>
      <c r="BB149" s="834">
        <v>0</v>
      </c>
      <c r="BC149" s="834">
        <v>0</v>
      </c>
      <c r="BD149" s="834">
        <v>0</v>
      </c>
      <c r="BE149" s="834">
        <v>0</v>
      </c>
      <c r="BF149" s="834">
        <v>0</v>
      </c>
      <c r="BG149" s="834">
        <v>0</v>
      </c>
      <c r="BH149" s="834">
        <v>0</v>
      </c>
      <c r="BI149" s="834">
        <v>0</v>
      </c>
      <c r="BJ149" s="834">
        <v>0</v>
      </c>
      <c r="BK149" s="834">
        <v>0</v>
      </c>
      <c r="BL149" s="834">
        <v>0</v>
      </c>
      <c r="BM149" s="834">
        <v>0</v>
      </c>
      <c r="BN149" s="834">
        <v>0</v>
      </c>
      <c r="BO149" s="834">
        <v>0</v>
      </c>
      <c r="BP149" s="834">
        <v>0</v>
      </c>
      <c r="BQ149" s="834">
        <v>0</v>
      </c>
      <c r="BR149" s="834">
        <v>0</v>
      </c>
      <c r="BS149" s="834">
        <v>0</v>
      </c>
      <c r="BT149" s="314">
        <v>0</v>
      </c>
      <c r="BU149" s="312" t="s">
        <v>214</v>
      </c>
    </row>
    <row r="150" spans="2:73" ht="13.75" customHeight="1" x14ac:dyDescent="0.35">
      <c r="B150" s="307" t="s">
        <v>185</v>
      </c>
      <c r="C150" s="308">
        <v>0</v>
      </c>
      <c r="D150" s="308">
        <v>0</v>
      </c>
      <c r="E150" s="308">
        <v>0</v>
      </c>
      <c r="F150" s="308">
        <v>0</v>
      </c>
      <c r="G150" s="308">
        <v>0</v>
      </c>
      <c r="H150" s="308">
        <v>0</v>
      </c>
      <c r="I150" s="308">
        <v>0</v>
      </c>
      <c r="J150" s="308">
        <v>0</v>
      </c>
      <c r="K150" s="308">
        <v>0</v>
      </c>
      <c r="L150" s="308">
        <v>0</v>
      </c>
      <c r="M150" s="308">
        <v>0</v>
      </c>
      <c r="N150" s="308">
        <v>0</v>
      </c>
      <c r="O150" s="308">
        <v>0</v>
      </c>
      <c r="P150" s="308">
        <v>0</v>
      </c>
      <c r="Q150" s="308">
        <v>0</v>
      </c>
      <c r="R150" s="308">
        <v>0</v>
      </c>
      <c r="S150" s="308">
        <v>0</v>
      </c>
      <c r="T150" s="308">
        <v>0</v>
      </c>
      <c r="U150" s="308">
        <v>0</v>
      </c>
      <c r="V150" s="308">
        <v>0</v>
      </c>
      <c r="W150" s="308">
        <v>0</v>
      </c>
      <c r="X150" s="308">
        <v>0</v>
      </c>
      <c r="Y150" s="308">
        <v>0</v>
      </c>
      <c r="Z150" s="308">
        <v>0</v>
      </c>
      <c r="AA150" s="308">
        <v>0</v>
      </c>
      <c r="AB150" s="308">
        <v>0</v>
      </c>
      <c r="AC150" s="308">
        <v>0</v>
      </c>
      <c r="AD150" s="308">
        <v>0</v>
      </c>
      <c r="AE150" s="308">
        <v>0</v>
      </c>
      <c r="AF150" s="308">
        <v>0</v>
      </c>
      <c r="AG150" s="308">
        <v>0</v>
      </c>
      <c r="AH150" s="308">
        <v>0</v>
      </c>
      <c r="AI150" s="309">
        <v>0</v>
      </c>
      <c r="AJ150" s="307" t="s">
        <v>185</v>
      </c>
      <c r="AK150" s="307"/>
      <c r="AL150" s="307"/>
      <c r="AM150" s="307" t="s">
        <v>185</v>
      </c>
      <c r="AN150" s="308">
        <v>0</v>
      </c>
      <c r="AO150" s="308">
        <v>0</v>
      </c>
      <c r="AP150" s="308">
        <v>0</v>
      </c>
      <c r="AQ150" s="308">
        <v>0</v>
      </c>
      <c r="AR150" s="308">
        <v>0</v>
      </c>
      <c r="AS150" s="308">
        <v>0</v>
      </c>
      <c r="AT150" s="308">
        <v>0</v>
      </c>
      <c r="AU150" s="308">
        <v>0</v>
      </c>
      <c r="AV150" s="308">
        <v>0</v>
      </c>
      <c r="AW150" s="308">
        <v>0</v>
      </c>
      <c r="AX150" s="308">
        <v>0</v>
      </c>
      <c r="AY150" s="308">
        <v>0</v>
      </c>
      <c r="AZ150" s="308">
        <v>0</v>
      </c>
      <c r="BA150" s="308">
        <v>0</v>
      </c>
      <c r="BB150" s="308">
        <v>0</v>
      </c>
      <c r="BC150" s="308">
        <v>0</v>
      </c>
      <c r="BD150" s="308">
        <v>0</v>
      </c>
      <c r="BE150" s="308">
        <v>0</v>
      </c>
      <c r="BF150" s="308">
        <v>0</v>
      </c>
      <c r="BG150" s="308">
        <v>0</v>
      </c>
      <c r="BH150" s="308">
        <v>0</v>
      </c>
      <c r="BI150" s="308">
        <v>0</v>
      </c>
      <c r="BJ150" s="308">
        <v>0</v>
      </c>
      <c r="BK150" s="308">
        <v>0</v>
      </c>
      <c r="BL150" s="308">
        <v>0</v>
      </c>
      <c r="BM150" s="308">
        <v>0</v>
      </c>
      <c r="BN150" s="308">
        <v>0</v>
      </c>
      <c r="BO150" s="308">
        <v>0</v>
      </c>
      <c r="BP150" s="308">
        <v>0</v>
      </c>
      <c r="BQ150" s="308">
        <v>0</v>
      </c>
      <c r="BR150" s="308">
        <v>0</v>
      </c>
      <c r="BS150" s="308">
        <v>0</v>
      </c>
      <c r="BT150" s="309">
        <v>0</v>
      </c>
      <c r="BU150" s="307" t="s">
        <v>185</v>
      </c>
    </row>
    <row r="151" spans="2:73" ht="13.75" customHeight="1" x14ac:dyDescent="0.35">
      <c r="B151" s="312" t="s">
        <v>187</v>
      </c>
      <c r="C151" s="313">
        <v>0</v>
      </c>
      <c r="D151" s="313">
        <v>0</v>
      </c>
      <c r="E151" s="313">
        <v>0</v>
      </c>
      <c r="F151" s="313">
        <v>0</v>
      </c>
      <c r="G151" s="313">
        <v>0</v>
      </c>
      <c r="H151" s="313">
        <v>0</v>
      </c>
      <c r="I151" s="313">
        <v>0</v>
      </c>
      <c r="J151" s="313">
        <v>0</v>
      </c>
      <c r="K151" s="313">
        <v>0</v>
      </c>
      <c r="L151" s="313">
        <v>0</v>
      </c>
      <c r="M151" s="313">
        <v>0</v>
      </c>
      <c r="N151" s="313">
        <v>0</v>
      </c>
      <c r="O151" s="313">
        <v>0</v>
      </c>
      <c r="P151" s="313">
        <v>0</v>
      </c>
      <c r="Q151" s="313">
        <v>0</v>
      </c>
      <c r="R151" s="313">
        <v>0</v>
      </c>
      <c r="S151" s="313">
        <v>0</v>
      </c>
      <c r="T151" s="313">
        <v>0</v>
      </c>
      <c r="U151" s="313">
        <v>0</v>
      </c>
      <c r="V151" s="313">
        <v>0</v>
      </c>
      <c r="W151" s="313">
        <v>0</v>
      </c>
      <c r="X151" s="313">
        <v>0</v>
      </c>
      <c r="Y151" s="313">
        <v>0</v>
      </c>
      <c r="Z151" s="313">
        <v>0</v>
      </c>
      <c r="AA151" s="313">
        <v>0</v>
      </c>
      <c r="AB151" s="313">
        <v>0</v>
      </c>
      <c r="AC151" s="313">
        <v>0</v>
      </c>
      <c r="AD151" s="313">
        <v>0</v>
      </c>
      <c r="AE151" s="313">
        <v>0</v>
      </c>
      <c r="AF151" s="313">
        <v>0</v>
      </c>
      <c r="AG151" s="313">
        <v>0</v>
      </c>
      <c r="AH151" s="313">
        <v>0</v>
      </c>
      <c r="AI151" s="314">
        <v>0</v>
      </c>
      <c r="AJ151" s="312" t="s">
        <v>187</v>
      </c>
      <c r="AK151" s="307"/>
      <c r="AL151" s="307"/>
      <c r="AM151" s="312" t="s">
        <v>187</v>
      </c>
      <c r="AN151" s="834">
        <v>0</v>
      </c>
      <c r="AO151" s="834">
        <v>0</v>
      </c>
      <c r="AP151" s="834">
        <v>0</v>
      </c>
      <c r="AQ151" s="834">
        <v>0</v>
      </c>
      <c r="AR151" s="834">
        <v>0</v>
      </c>
      <c r="AS151" s="834">
        <v>0</v>
      </c>
      <c r="AT151" s="834">
        <v>0</v>
      </c>
      <c r="AU151" s="834">
        <v>0</v>
      </c>
      <c r="AV151" s="834">
        <v>0</v>
      </c>
      <c r="AW151" s="834">
        <v>0</v>
      </c>
      <c r="AX151" s="834">
        <v>0</v>
      </c>
      <c r="AY151" s="834">
        <v>0</v>
      </c>
      <c r="AZ151" s="834">
        <v>0</v>
      </c>
      <c r="BA151" s="834">
        <v>0</v>
      </c>
      <c r="BB151" s="834">
        <v>0</v>
      </c>
      <c r="BC151" s="834">
        <v>0</v>
      </c>
      <c r="BD151" s="834">
        <v>0</v>
      </c>
      <c r="BE151" s="834">
        <v>0</v>
      </c>
      <c r="BF151" s="834">
        <v>0</v>
      </c>
      <c r="BG151" s="834">
        <v>0</v>
      </c>
      <c r="BH151" s="834">
        <v>0</v>
      </c>
      <c r="BI151" s="834">
        <v>0</v>
      </c>
      <c r="BJ151" s="834">
        <v>0</v>
      </c>
      <c r="BK151" s="834">
        <v>0</v>
      </c>
      <c r="BL151" s="834">
        <v>0</v>
      </c>
      <c r="BM151" s="834">
        <v>0</v>
      </c>
      <c r="BN151" s="834">
        <v>0</v>
      </c>
      <c r="BO151" s="834">
        <v>0</v>
      </c>
      <c r="BP151" s="834">
        <v>0</v>
      </c>
      <c r="BQ151" s="834">
        <v>0</v>
      </c>
      <c r="BR151" s="834">
        <v>0</v>
      </c>
      <c r="BS151" s="834">
        <v>0</v>
      </c>
      <c r="BT151" s="314">
        <v>0</v>
      </c>
      <c r="BU151" s="312" t="s">
        <v>187</v>
      </c>
    </row>
    <row r="152" spans="2:73" ht="13.75" customHeight="1" x14ac:dyDescent="0.35">
      <c r="B152" s="307" t="s">
        <v>189</v>
      </c>
      <c r="C152" s="308">
        <v>0</v>
      </c>
      <c r="D152" s="308">
        <v>0</v>
      </c>
      <c r="E152" s="308">
        <v>0</v>
      </c>
      <c r="F152" s="308">
        <v>0</v>
      </c>
      <c r="G152" s="308">
        <v>0</v>
      </c>
      <c r="H152" s="308">
        <v>0</v>
      </c>
      <c r="I152" s="308">
        <v>0</v>
      </c>
      <c r="J152" s="308">
        <v>0</v>
      </c>
      <c r="K152" s="308">
        <v>0</v>
      </c>
      <c r="L152" s="308">
        <v>0</v>
      </c>
      <c r="M152" s="308">
        <v>0</v>
      </c>
      <c r="N152" s="308">
        <v>0</v>
      </c>
      <c r="O152" s="308">
        <v>0</v>
      </c>
      <c r="P152" s="308">
        <v>0</v>
      </c>
      <c r="Q152" s="308">
        <v>0</v>
      </c>
      <c r="R152" s="308">
        <v>0</v>
      </c>
      <c r="S152" s="308">
        <v>0</v>
      </c>
      <c r="T152" s="308">
        <v>0</v>
      </c>
      <c r="U152" s="308">
        <v>0</v>
      </c>
      <c r="V152" s="308">
        <v>0</v>
      </c>
      <c r="W152" s="308">
        <v>0</v>
      </c>
      <c r="X152" s="308">
        <v>0</v>
      </c>
      <c r="Y152" s="308">
        <v>0</v>
      </c>
      <c r="Z152" s="308">
        <v>0</v>
      </c>
      <c r="AA152" s="308">
        <v>0</v>
      </c>
      <c r="AB152" s="308">
        <v>0</v>
      </c>
      <c r="AC152" s="308">
        <v>0</v>
      </c>
      <c r="AD152" s="308">
        <v>0</v>
      </c>
      <c r="AE152" s="308">
        <v>0</v>
      </c>
      <c r="AF152" s="308">
        <v>0</v>
      </c>
      <c r="AG152" s="308">
        <v>0</v>
      </c>
      <c r="AH152" s="308">
        <v>0</v>
      </c>
      <c r="AI152" s="309">
        <v>0</v>
      </c>
      <c r="AJ152" s="307" t="s">
        <v>189</v>
      </c>
      <c r="AK152" s="307"/>
      <c r="AL152" s="307"/>
      <c r="AM152" s="307" t="s">
        <v>189</v>
      </c>
      <c r="AN152" s="308">
        <v>0</v>
      </c>
      <c r="AO152" s="308">
        <v>0</v>
      </c>
      <c r="AP152" s="308">
        <v>0</v>
      </c>
      <c r="AQ152" s="308">
        <v>0</v>
      </c>
      <c r="AR152" s="308">
        <v>0</v>
      </c>
      <c r="AS152" s="308">
        <v>0</v>
      </c>
      <c r="AT152" s="308">
        <v>0</v>
      </c>
      <c r="AU152" s="308">
        <v>0</v>
      </c>
      <c r="AV152" s="308">
        <v>0</v>
      </c>
      <c r="AW152" s="308">
        <v>0</v>
      </c>
      <c r="AX152" s="308">
        <v>0</v>
      </c>
      <c r="AY152" s="308">
        <v>0</v>
      </c>
      <c r="AZ152" s="308">
        <v>0</v>
      </c>
      <c r="BA152" s="308">
        <v>0</v>
      </c>
      <c r="BB152" s="308">
        <v>0</v>
      </c>
      <c r="BC152" s="308">
        <v>0</v>
      </c>
      <c r="BD152" s="308">
        <v>0</v>
      </c>
      <c r="BE152" s="308">
        <v>0</v>
      </c>
      <c r="BF152" s="308">
        <v>0</v>
      </c>
      <c r="BG152" s="308">
        <v>0</v>
      </c>
      <c r="BH152" s="308">
        <v>0</v>
      </c>
      <c r="BI152" s="308">
        <v>0</v>
      </c>
      <c r="BJ152" s="308">
        <v>0</v>
      </c>
      <c r="BK152" s="308">
        <v>0</v>
      </c>
      <c r="BL152" s="308">
        <v>0</v>
      </c>
      <c r="BM152" s="308">
        <v>0</v>
      </c>
      <c r="BN152" s="308">
        <v>0</v>
      </c>
      <c r="BO152" s="308">
        <v>0</v>
      </c>
      <c r="BP152" s="308">
        <v>0</v>
      </c>
      <c r="BQ152" s="308">
        <v>0</v>
      </c>
      <c r="BR152" s="308">
        <v>0</v>
      </c>
      <c r="BS152" s="308">
        <v>0</v>
      </c>
      <c r="BT152" s="309">
        <v>0</v>
      </c>
      <c r="BU152" s="307" t="s">
        <v>189</v>
      </c>
    </row>
    <row r="153" spans="2:73" ht="13.75" customHeight="1" x14ac:dyDescent="0.35">
      <c r="B153" s="312" t="s">
        <v>191</v>
      </c>
      <c r="C153" s="313">
        <v>0</v>
      </c>
      <c r="D153" s="313">
        <v>0</v>
      </c>
      <c r="E153" s="313">
        <v>0</v>
      </c>
      <c r="F153" s="313">
        <v>0</v>
      </c>
      <c r="G153" s="313">
        <v>0</v>
      </c>
      <c r="H153" s="313">
        <v>0</v>
      </c>
      <c r="I153" s="313">
        <v>0</v>
      </c>
      <c r="J153" s="313">
        <v>0</v>
      </c>
      <c r="K153" s="313">
        <v>0</v>
      </c>
      <c r="L153" s="313">
        <v>0</v>
      </c>
      <c r="M153" s="313">
        <v>0</v>
      </c>
      <c r="N153" s="313">
        <v>0</v>
      </c>
      <c r="O153" s="313">
        <v>0</v>
      </c>
      <c r="P153" s="313">
        <v>0</v>
      </c>
      <c r="Q153" s="313">
        <v>0</v>
      </c>
      <c r="R153" s="313">
        <v>0</v>
      </c>
      <c r="S153" s="313">
        <v>0</v>
      </c>
      <c r="T153" s="313">
        <v>0</v>
      </c>
      <c r="U153" s="313">
        <v>0</v>
      </c>
      <c r="V153" s="313">
        <v>0</v>
      </c>
      <c r="W153" s="313">
        <v>0</v>
      </c>
      <c r="X153" s="313">
        <v>0</v>
      </c>
      <c r="Y153" s="313">
        <v>0</v>
      </c>
      <c r="Z153" s="313">
        <v>0</v>
      </c>
      <c r="AA153" s="313">
        <v>0</v>
      </c>
      <c r="AB153" s="313">
        <v>0</v>
      </c>
      <c r="AC153" s="313">
        <v>0</v>
      </c>
      <c r="AD153" s="313">
        <v>0</v>
      </c>
      <c r="AE153" s="313">
        <v>0</v>
      </c>
      <c r="AF153" s="313">
        <v>0</v>
      </c>
      <c r="AG153" s="313">
        <v>0</v>
      </c>
      <c r="AH153" s="313">
        <v>0</v>
      </c>
      <c r="AI153" s="314">
        <v>0</v>
      </c>
      <c r="AJ153" s="312" t="s">
        <v>191</v>
      </c>
      <c r="AK153" s="307"/>
      <c r="AL153" s="307"/>
      <c r="AM153" s="312" t="s">
        <v>191</v>
      </c>
      <c r="AN153" s="834">
        <v>0</v>
      </c>
      <c r="AO153" s="834">
        <v>0</v>
      </c>
      <c r="AP153" s="834">
        <v>0</v>
      </c>
      <c r="AQ153" s="834">
        <v>0</v>
      </c>
      <c r="AR153" s="834">
        <v>0</v>
      </c>
      <c r="AS153" s="834">
        <v>0</v>
      </c>
      <c r="AT153" s="834">
        <v>0</v>
      </c>
      <c r="AU153" s="834">
        <v>0</v>
      </c>
      <c r="AV153" s="834">
        <v>0</v>
      </c>
      <c r="AW153" s="834">
        <v>0</v>
      </c>
      <c r="AX153" s="834">
        <v>0</v>
      </c>
      <c r="AY153" s="834">
        <v>0</v>
      </c>
      <c r="AZ153" s="834">
        <v>0</v>
      </c>
      <c r="BA153" s="834">
        <v>0</v>
      </c>
      <c r="BB153" s="834">
        <v>0</v>
      </c>
      <c r="BC153" s="834">
        <v>0</v>
      </c>
      <c r="BD153" s="834">
        <v>0</v>
      </c>
      <c r="BE153" s="834">
        <v>0</v>
      </c>
      <c r="BF153" s="834">
        <v>0</v>
      </c>
      <c r="BG153" s="834">
        <v>0</v>
      </c>
      <c r="BH153" s="834">
        <v>0</v>
      </c>
      <c r="BI153" s="834">
        <v>0</v>
      </c>
      <c r="BJ153" s="834">
        <v>0</v>
      </c>
      <c r="BK153" s="834">
        <v>0</v>
      </c>
      <c r="BL153" s="834">
        <v>0</v>
      </c>
      <c r="BM153" s="834">
        <v>0</v>
      </c>
      <c r="BN153" s="834">
        <v>0</v>
      </c>
      <c r="BO153" s="834">
        <v>0</v>
      </c>
      <c r="BP153" s="834">
        <v>0</v>
      </c>
      <c r="BQ153" s="834">
        <v>0</v>
      </c>
      <c r="BR153" s="834">
        <v>0</v>
      </c>
      <c r="BS153" s="834">
        <v>0</v>
      </c>
      <c r="BT153" s="314">
        <v>0</v>
      </c>
      <c r="BU153" s="312" t="s">
        <v>191</v>
      </c>
    </row>
    <row r="154" spans="2:73" ht="13.75" customHeight="1" x14ac:dyDescent="0.35">
      <c r="B154" s="307" t="s">
        <v>195</v>
      </c>
      <c r="C154" s="308">
        <v>0</v>
      </c>
      <c r="D154" s="308">
        <v>0</v>
      </c>
      <c r="E154" s="308">
        <v>0</v>
      </c>
      <c r="F154" s="308">
        <v>0</v>
      </c>
      <c r="G154" s="308">
        <v>0</v>
      </c>
      <c r="H154" s="308">
        <v>0</v>
      </c>
      <c r="I154" s="308">
        <v>0</v>
      </c>
      <c r="J154" s="308">
        <v>0</v>
      </c>
      <c r="K154" s="308">
        <v>0</v>
      </c>
      <c r="L154" s="308">
        <v>0</v>
      </c>
      <c r="M154" s="308">
        <v>0</v>
      </c>
      <c r="N154" s="308">
        <v>0</v>
      </c>
      <c r="O154" s="308">
        <v>0</v>
      </c>
      <c r="P154" s="308">
        <v>0</v>
      </c>
      <c r="Q154" s="308">
        <v>0</v>
      </c>
      <c r="R154" s="308">
        <v>0</v>
      </c>
      <c r="S154" s="308">
        <v>0</v>
      </c>
      <c r="T154" s="308">
        <v>0</v>
      </c>
      <c r="U154" s="308">
        <v>0</v>
      </c>
      <c r="V154" s="308">
        <v>0</v>
      </c>
      <c r="W154" s="308">
        <v>0</v>
      </c>
      <c r="X154" s="308">
        <v>0</v>
      </c>
      <c r="Y154" s="308">
        <v>0</v>
      </c>
      <c r="Z154" s="308">
        <v>0</v>
      </c>
      <c r="AA154" s="308">
        <v>0</v>
      </c>
      <c r="AB154" s="308">
        <v>0</v>
      </c>
      <c r="AC154" s="308">
        <v>0</v>
      </c>
      <c r="AD154" s="308">
        <v>0</v>
      </c>
      <c r="AE154" s="308">
        <v>0</v>
      </c>
      <c r="AF154" s="308">
        <v>0</v>
      </c>
      <c r="AG154" s="308">
        <v>0</v>
      </c>
      <c r="AH154" s="308">
        <v>0</v>
      </c>
      <c r="AI154" s="309">
        <v>0</v>
      </c>
      <c r="AJ154" s="307" t="s">
        <v>195</v>
      </c>
      <c r="AK154" s="307"/>
      <c r="AL154" s="307"/>
      <c r="AM154" s="307" t="s">
        <v>195</v>
      </c>
      <c r="AN154" s="308">
        <v>0</v>
      </c>
      <c r="AO154" s="308">
        <v>0</v>
      </c>
      <c r="AP154" s="308">
        <v>0</v>
      </c>
      <c r="AQ154" s="308">
        <v>0</v>
      </c>
      <c r="AR154" s="308">
        <v>0</v>
      </c>
      <c r="AS154" s="308">
        <v>0</v>
      </c>
      <c r="AT154" s="308">
        <v>0</v>
      </c>
      <c r="AU154" s="308">
        <v>0</v>
      </c>
      <c r="AV154" s="308">
        <v>0</v>
      </c>
      <c r="AW154" s="308">
        <v>0</v>
      </c>
      <c r="AX154" s="308">
        <v>0</v>
      </c>
      <c r="AY154" s="308">
        <v>0</v>
      </c>
      <c r="AZ154" s="308">
        <v>0</v>
      </c>
      <c r="BA154" s="308">
        <v>0</v>
      </c>
      <c r="BB154" s="308">
        <v>0</v>
      </c>
      <c r="BC154" s="308">
        <v>0</v>
      </c>
      <c r="BD154" s="308">
        <v>0</v>
      </c>
      <c r="BE154" s="308">
        <v>0</v>
      </c>
      <c r="BF154" s="308">
        <v>0</v>
      </c>
      <c r="BG154" s="308">
        <v>0</v>
      </c>
      <c r="BH154" s="308">
        <v>0</v>
      </c>
      <c r="BI154" s="308">
        <v>0</v>
      </c>
      <c r="BJ154" s="308">
        <v>0</v>
      </c>
      <c r="BK154" s="308">
        <v>0</v>
      </c>
      <c r="BL154" s="308">
        <v>0</v>
      </c>
      <c r="BM154" s="308">
        <v>0</v>
      </c>
      <c r="BN154" s="308">
        <v>0</v>
      </c>
      <c r="BO154" s="308">
        <v>0</v>
      </c>
      <c r="BP154" s="308">
        <v>0</v>
      </c>
      <c r="BQ154" s="308">
        <v>0</v>
      </c>
      <c r="BR154" s="308">
        <v>0</v>
      </c>
      <c r="BS154" s="308">
        <v>0</v>
      </c>
      <c r="BT154" s="309">
        <v>0</v>
      </c>
      <c r="BU154" s="307" t="s">
        <v>195</v>
      </c>
    </row>
    <row r="155" spans="2:73" ht="13.75" customHeight="1" x14ac:dyDescent="0.35">
      <c r="B155" s="312" t="s">
        <v>192</v>
      </c>
      <c r="C155" s="313">
        <v>0</v>
      </c>
      <c r="D155" s="313">
        <v>0</v>
      </c>
      <c r="E155" s="313">
        <v>0</v>
      </c>
      <c r="F155" s="313">
        <v>0</v>
      </c>
      <c r="G155" s="313">
        <v>0</v>
      </c>
      <c r="H155" s="313">
        <v>0</v>
      </c>
      <c r="I155" s="313">
        <v>0</v>
      </c>
      <c r="J155" s="313">
        <v>0</v>
      </c>
      <c r="K155" s="313">
        <v>0</v>
      </c>
      <c r="L155" s="313">
        <v>0</v>
      </c>
      <c r="M155" s="313">
        <v>0</v>
      </c>
      <c r="N155" s="313">
        <v>0</v>
      </c>
      <c r="O155" s="313">
        <v>0</v>
      </c>
      <c r="P155" s="313">
        <v>0</v>
      </c>
      <c r="Q155" s="313">
        <v>0</v>
      </c>
      <c r="R155" s="313">
        <v>0</v>
      </c>
      <c r="S155" s="313">
        <v>0</v>
      </c>
      <c r="T155" s="313">
        <v>0</v>
      </c>
      <c r="U155" s="313">
        <v>0</v>
      </c>
      <c r="V155" s="313">
        <v>0</v>
      </c>
      <c r="W155" s="313">
        <v>0</v>
      </c>
      <c r="X155" s="313">
        <v>0</v>
      </c>
      <c r="Y155" s="313">
        <v>0</v>
      </c>
      <c r="Z155" s="313">
        <v>0</v>
      </c>
      <c r="AA155" s="313">
        <v>0</v>
      </c>
      <c r="AB155" s="313">
        <v>0</v>
      </c>
      <c r="AC155" s="313">
        <v>0</v>
      </c>
      <c r="AD155" s="313">
        <v>0</v>
      </c>
      <c r="AE155" s="313">
        <v>0</v>
      </c>
      <c r="AF155" s="313">
        <v>0</v>
      </c>
      <c r="AG155" s="313">
        <v>0</v>
      </c>
      <c r="AH155" s="313">
        <v>0</v>
      </c>
      <c r="AI155" s="314">
        <v>0</v>
      </c>
      <c r="AJ155" s="312" t="s">
        <v>192</v>
      </c>
      <c r="AK155" s="307"/>
      <c r="AL155" s="307"/>
      <c r="AM155" s="312" t="s">
        <v>192</v>
      </c>
      <c r="AN155" s="834">
        <v>0</v>
      </c>
      <c r="AO155" s="834">
        <v>0</v>
      </c>
      <c r="AP155" s="834">
        <v>0</v>
      </c>
      <c r="AQ155" s="834">
        <v>0</v>
      </c>
      <c r="AR155" s="834">
        <v>0</v>
      </c>
      <c r="AS155" s="834">
        <v>0</v>
      </c>
      <c r="AT155" s="834">
        <v>0</v>
      </c>
      <c r="AU155" s="834">
        <v>0</v>
      </c>
      <c r="AV155" s="834">
        <v>0</v>
      </c>
      <c r="AW155" s="834">
        <v>0</v>
      </c>
      <c r="AX155" s="834">
        <v>0</v>
      </c>
      <c r="AY155" s="834">
        <v>0</v>
      </c>
      <c r="AZ155" s="834">
        <v>0</v>
      </c>
      <c r="BA155" s="834">
        <v>0</v>
      </c>
      <c r="BB155" s="834">
        <v>0</v>
      </c>
      <c r="BC155" s="834">
        <v>0</v>
      </c>
      <c r="BD155" s="834">
        <v>0</v>
      </c>
      <c r="BE155" s="834">
        <v>0</v>
      </c>
      <c r="BF155" s="834">
        <v>0</v>
      </c>
      <c r="BG155" s="834">
        <v>0</v>
      </c>
      <c r="BH155" s="834">
        <v>0</v>
      </c>
      <c r="BI155" s="834">
        <v>0</v>
      </c>
      <c r="BJ155" s="834">
        <v>0</v>
      </c>
      <c r="BK155" s="834">
        <v>0</v>
      </c>
      <c r="BL155" s="834">
        <v>0</v>
      </c>
      <c r="BM155" s="834">
        <v>0</v>
      </c>
      <c r="BN155" s="834">
        <v>0</v>
      </c>
      <c r="BO155" s="834">
        <v>0</v>
      </c>
      <c r="BP155" s="834">
        <v>0</v>
      </c>
      <c r="BQ155" s="834">
        <v>0</v>
      </c>
      <c r="BR155" s="834">
        <v>0</v>
      </c>
      <c r="BS155" s="834">
        <v>0</v>
      </c>
      <c r="BT155" s="314">
        <v>0</v>
      </c>
      <c r="BU155" s="312" t="s">
        <v>192</v>
      </c>
    </row>
    <row r="156" spans="2:73" ht="13.75" customHeight="1" x14ac:dyDescent="0.35">
      <c r="B156" s="307" t="s">
        <v>193</v>
      </c>
      <c r="C156" s="308">
        <v>0</v>
      </c>
      <c r="D156" s="308">
        <v>0</v>
      </c>
      <c r="E156" s="308">
        <v>0</v>
      </c>
      <c r="F156" s="308">
        <v>0</v>
      </c>
      <c r="G156" s="308">
        <v>0</v>
      </c>
      <c r="H156" s="308">
        <v>0</v>
      </c>
      <c r="I156" s="308">
        <v>0</v>
      </c>
      <c r="J156" s="308">
        <v>0</v>
      </c>
      <c r="K156" s="308">
        <v>0</v>
      </c>
      <c r="L156" s="308">
        <v>0</v>
      </c>
      <c r="M156" s="308">
        <v>0</v>
      </c>
      <c r="N156" s="308">
        <v>0</v>
      </c>
      <c r="O156" s="308">
        <v>0</v>
      </c>
      <c r="P156" s="308">
        <v>0</v>
      </c>
      <c r="Q156" s="308">
        <v>0</v>
      </c>
      <c r="R156" s="308">
        <v>0</v>
      </c>
      <c r="S156" s="308">
        <v>0</v>
      </c>
      <c r="T156" s="308">
        <v>0</v>
      </c>
      <c r="U156" s="308">
        <v>0</v>
      </c>
      <c r="V156" s="308">
        <v>0</v>
      </c>
      <c r="W156" s="308">
        <v>0</v>
      </c>
      <c r="X156" s="308">
        <v>0</v>
      </c>
      <c r="Y156" s="308">
        <v>0</v>
      </c>
      <c r="Z156" s="308">
        <v>0</v>
      </c>
      <c r="AA156" s="308">
        <v>0</v>
      </c>
      <c r="AB156" s="308">
        <v>0</v>
      </c>
      <c r="AC156" s="308">
        <v>0</v>
      </c>
      <c r="AD156" s="308">
        <v>0</v>
      </c>
      <c r="AE156" s="308">
        <v>0</v>
      </c>
      <c r="AF156" s="308">
        <v>0</v>
      </c>
      <c r="AG156" s="308">
        <v>0</v>
      </c>
      <c r="AH156" s="308">
        <v>0</v>
      </c>
      <c r="AI156" s="309">
        <v>0</v>
      </c>
      <c r="AJ156" s="307" t="s">
        <v>193</v>
      </c>
      <c r="AK156" s="307"/>
      <c r="AL156" s="307"/>
      <c r="AM156" s="307" t="s">
        <v>193</v>
      </c>
      <c r="AN156" s="308">
        <v>0</v>
      </c>
      <c r="AO156" s="308">
        <v>0</v>
      </c>
      <c r="AP156" s="308">
        <v>0</v>
      </c>
      <c r="AQ156" s="308">
        <v>0</v>
      </c>
      <c r="AR156" s="308">
        <v>0</v>
      </c>
      <c r="AS156" s="308">
        <v>0</v>
      </c>
      <c r="AT156" s="308">
        <v>0</v>
      </c>
      <c r="AU156" s="308">
        <v>0</v>
      </c>
      <c r="AV156" s="308">
        <v>0</v>
      </c>
      <c r="AW156" s="308">
        <v>0</v>
      </c>
      <c r="AX156" s="308">
        <v>0</v>
      </c>
      <c r="AY156" s="308">
        <v>0</v>
      </c>
      <c r="AZ156" s="308">
        <v>0</v>
      </c>
      <c r="BA156" s="308">
        <v>0</v>
      </c>
      <c r="BB156" s="308">
        <v>0</v>
      </c>
      <c r="BC156" s="308">
        <v>0</v>
      </c>
      <c r="BD156" s="308">
        <v>0</v>
      </c>
      <c r="BE156" s="308">
        <v>0</v>
      </c>
      <c r="BF156" s="308">
        <v>0</v>
      </c>
      <c r="BG156" s="308">
        <v>0</v>
      </c>
      <c r="BH156" s="308">
        <v>0</v>
      </c>
      <c r="BI156" s="308">
        <v>0</v>
      </c>
      <c r="BJ156" s="308">
        <v>0</v>
      </c>
      <c r="BK156" s="308">
        <v>0</v>
      </c>
      <c r="BL156" s="308">
        <v>0</v>
      </c>
      <c r="BM156" s="308">
        <v>0</v>
      </c>
      <c r="BN156" s="308">
        <v>0</v>
      </c>
      <c r="BO156" s="308">
        <v>0</v>
      </c>
      <c r="BP156" s="308">
        <v>0</v>
      </c>
      <c r="BQ156" s="308">
        <v>0</v>
      </c>
      <c r="BR156" s="308">
        <v>0</v>
      </c>
      <c r="BS156" s="308">
        <v>0</v>
      </c>
      <c r="BT156" s="309">
        <v>0</v>
      </c>
      <c r="BU156" s="307" t="s">
        <v>193</v>
      </c>
    </row>
    <row r="157" spans="2:73" ht="13.75" customHeight="1" x14ac:dyDescent="0.35">
      <c r="B157" s="312" t="s">
        <v>194</v>
      </c>
      <c r="C157" s="313">
        <v>0</v>
      </c>
      <c r="D157" s="313">
        <v>0</v>
      </c>
      <c r="E157" s="313">
        <v>0</v>
      </c>
      <c r="F157" s="313">
        <v>0</v>
      </c>
      <c r="G157" s="313">
        <v>0</v>
      </c>
      <c r="H157" s="313">
        <v>0</v>
      </c>
      <c r="I157" s="313">
        <v>0</v>
      </c>
      <c r="J157" s="313">
        <v>0</v>
      </c>
      <c r="K157" s="313">
        <v>0</v>
      </c>
      <c r="L157" s="313">
        <v>0</v>
      </c>
      <c r="M157" s="313">
        <v>0</v>
      </c>
      <c r="N157" s="313">
        <v>0</v>
      </c>
      <c r="O157" s="313">
        <v>0</v>
      </c>
      <c r="P157" s="313">
        <v>0</v>
      </c>
      <c r="Q157" s="313">
        <v>0</v>
      </c>
      <c r="R157" s="313">
        <v>0</v>
      </c>
      <c r="S157" s="313">
        <v>0</v>
      </c>
      <c r="T157" s="313">
        <v>0</v>
      </c>
      <c r="U157" s="313">
        <v>0</v>
      </c>
      <c r="V157" s="313">
        <v>0</v>
      </c>
      <c r="W157" s="313">
        <v>0</v>
      </c>
      <c r="X157" s="313">
        <v>0</v>
      </c>
      <c r="Y157" s="313">
        <v>0</v>
      </c>
      <c r="Z157" s="313">
        <v>0</v>
      </c>
      <c r="AA157" s="313">
        <v>0</v>
      </c>
      <c r="AB157" s="313">
        <v>0</v>
      </c>
      <c r="AC157" s="313">
        <v>0</v>
      </c>
      <c r="AD157" s="313">
        <v>0</v>
      </c>
      <c r="AE157" s="313">
        <v>0</v>
      </c>
      <c r="AF157" s="313">
        <v>0</v>
      </c>
      <c r="AG157" s="313">
        <v>0</v>
      </c>
      <c r="AH157" s="313">
        <v>0</v>
      </c>
      <c r="AI157" s="314">
        <v>0</v>
      </c>
      <c r="AJ157" s="312" t="s">
        <v>194</v>
      </c>
      <c r="AK157" s="307"/>
      <c r="AL157" s="307"/>
      <c r="AM157" s="312" t="s">
        <v>194</v>
      </c>
      <c r="AN157" s="834">
        <v>0</v>
      </c>
      <c r="AO157" s="834">
        <v>0</v>
      </c>
      <c r="AP157" s="834">
        <v>0</v>
      </c>
      <c r="AQ157" s="834">
        <v>0</v>
      </c>
      <c r="AR157" s="834">
        <v>0</v>
      </c>
      <c r="AS157" s="834">
        <v>0</v>
      </c>
      <c r="AT157" s="834">
        <v>0</v>
      </c>
      <c r="AU157" s="834">
        <v>0</v>
      </c>
      <c r="AV157" s="834">
        <v>0</v>
      </c>
      <c r="AW157" s="834">
        <v>0</v>
      </c>
      <c r="AX157" s="834">
        <v>0</v>
      </c>
      <c r="AY157" s="834">
        <v>0</v>
      </c>
      <c r="AZ157" s="834">
        <v>0</v>
      </c>
      <c r="BA157" s="834">
        <v>0</v>
      </c>
      <c r="BB157" s="834">
        <v>0</v>
      </c>
      <c r="BC157" s="834">
        <v>0</v>
      </c>
      <c r="BD157" s="834">
        <v>0</v>
      </c>
      <c r="BE157" s="834">
        <v>0</v>
      </c>
      <c r="BF157" s="834">
        <v>0</v>
      </c>
      <c r="BG157" s="834">
        <v>0</v>
      </c>
      <c r="BH157" s="834">
        <v>0</v>
      </c>
      <c r="BI157" s="834">
        <v>0</v>
      </c>
      <c r="BJ157" s="834">
        <v>0</v>
      </c>
      <c r="BK157" s="834">
        <v>0</v>
      </c>
      <c r="BL157" s="834">
        <v>0</v>
      </c>
      <c r="BM157" s="834">
        <v>0</v>
      </c>
      <c r="BN157" s="834">
        <v>0</v>
      </c>
      <c r="BO157" s="834">
        <v>0</v>
      </c>
      <c r="BP157" s="834">
        <v>0</v>
      </c>
      <c r="BQ157" s="834">
        <v>0</v>
      </c>
      <c r="BR157" s="834">
        <v>0</v>
      </c>
      <c r="BS157" s="834">
        <v>0</v>
      </c>
      <c r="BT157" s="314">
        <v>0</v>
      </c>
      <c r="BU157" s="312" t="s">
        <v>194</v>
      </c>
    </row>
    <row r="158" spans="2:73" ht="13.75" customHeight="1" x14ac:dyDescent="0.35">
      <c r="B158" s="307" t="s">
        <v>196</v>
      </c>
      <c r="C158" s="308">
        <v>0</v>
      </c>
      <c r="D158" s="308">
        <v>0</v>
      </c>
      <c r="E158" s="308">
        <v>0</v>
      </c>
      <c r="F158" s="308">
        <v>0</v>
      </c>
      <c r="G158" s="308">
        <v>0</v>
      </c>
      <c r="H158" s="308">
        <v>0</v>
      </c>
      <c r="I158" s="308">
        <v>0</v>
      </c>
      <c r="J158" s="308">
        <v>0</v>
      </c>
      <c r="K158" s="308">
        <v>0</v>
      </c>
      <c r="L158" s="308">
        <v>0</v>
      </c>
      <c r="M158" s="308">
        <v>0</v>
      </c>
      <c r="N158" s="308">
        <v>0</v>
      </c>
      <c r="O158" s="308">
        <v>0</v>
      </c>
      <c r="P158" s="308">
        <v>0</v>
      </c>
      <c r="Q158" s="308">
        <v>0</v>
      </c>
      <c r="R158" s="308">
        <v>0</v>
      </c>
      <c r="S158" s="308">
        <v>0</v>
      </c>
      <c r="T158" s="308">
        <v>0</v>
      </c>
      <c r="U158" s="308">
        <v>0</v>
      </c>
      <c r="V158" s="308">
        <v>0</v>
      </c>
      <c r="W158" s="308">
        <v>0</v>
      </c>
      <c r="X158" s="308">
        <v>0</v>
      </c>
      <c r="Y158" s="308">
        <v>0</v>
      </c>
      <c r="Z158" s="308">
        <v>0</v>
      </c>
      <c r="AA158" s="308">
        <v>0</v>
      </c>
      <c r="AB158" s="308">
        <v>0</v>
      </c>
      <c r="AC158" s="308">
        <v>0</v>
      </c>
      <c r="AD158" s="308">
        <v>0</v>
      </c>
      <c r="AE158" s="308">
        <v>0</v>
      </c>
      <c r="AF158" s="308">
        <v>0</v>
      </c>
      <c r="AG158" s="308">
        <v>0</v>
      </c>
      <c r="AH158" s="308">
        <v>0</v>
      </c>
      <c r="AI158" s="309">
        <v>0</v>
      </c>
      <c r="AJ158" s="307" t="s">
        <v>196</v>
      </c>
      <c r="AK158" s="307"/>
      <c r="AL158" s="307"/>
      <c r="AM158" s="307" t="s">
        <v>196</v>
      </c>
      <c r="AN158" s="308">
        <v>0</v>
      </c>
      <c r="AO158" s="308">
        <v>0</v>
      </c>
      <c r="AP158" s="308">
        <v>0</v>
      </c>
      <c r="AQ158" s="308">
        <v>0</v>
      </c>
      <c r="AR158" s="308">
        <v>0</v>
      </c>
      <c r="AS158" s="308">
        <v>0</v>
      </c>
      <c r="AT158" s="308">
        <v>0</v>
      </c>
      <c r="AU158" s="308">
        <v>0</v>
      </c>
      <c r="AV158" s="308">
        <v>0</v>
      </c>
      <c r="AW158" s="308">
        <v>0</v>
      </c>
      <c r="AX158" s="308">
        <v>0</v>
      </c>
      <c r="AY158" s="308">
        <v>0</v>
      </c>
      <c r="AZ158" s="308">
        <v>0</v>
      </c>
      <c r="BA158" s="308">
        <v>0</v>
      </c>
      <c r="BB158" s="308">
        <v>0</v>
      </c>
      <c r="BC158" s="308">
        <v>0</v>
      </c>
      <c r="BD158" s="308">
        <v>0</v>
      </c>
      <c r="BE158" s="308">
        <v>0</v>
      </c>
      <c r="BF158" s="308">
        <v>0</v>
      </c>
      <c r="BG158" s="308">
        <v>0</v>
      </c>
      <c r="BH158" s="308">
        <v>0</v>
      </c>
      <c r="BI158" s="308">
        <v>0</v>
      </c>
      <c r="BJ158" s="308">
        <v>0</v>
      </c>
      <c r="BK158" s="308">
        <v>0</v>
      </c>
      <c r="BL158" s="308">
        <v>0</v>
      </c>
      <c r="BM158" s="308">
        <v>0</v>
      </c>
      <c r="BN158" s="308">
        <v>0</v>
      </c>
      <c r="BO158" s="308">
        <v>0</v>
      </c>
      <c r="BP158" s="308">
        <v>0</v>
      </c>
      <c r="BQ158" s="308">
        <v>0</v>
      </c>
      <c r="BR158" s="308">
        <v>0</v>
      </c>
      <c r="BS158" s="308">
        <v>0</v>
      </c>
      <c r="BT158" s="309">
        <v>0</v>
      </c>
      <c r="BU158" s="307" t="s">
        <v>196</v>
      </c>
    </row>
    <row r="159" spans="2:73" ht="13.75" customHeight="1" x14ac:dyDescent="0.35">
      <c r="B159" s="312" t="s">
        <v>197</v>
      </c>
      <c r="C159" s="313">
        <v>0</v>
      </c>
      <c r="D159" s="313">
        <v>0</v>
      </c>
      <c r="E159" s="313">
        <v>0</v>
      </c>
      <c r="F159" s="313">
        <v>0</v>
      </c>
      <c r="G159" s="313">
        <v>0</v>
      </c>
      <c r="H159" s="313">
        <v>0</v>
      </c>
      <c r="I159" s="313">
        <v>0</v>
      </c>
      <c r="J159" s="313">
        <v>0</v>
      </c>
      <c r="K159" s="313">
        <v>0</v>
      </c>
      <c r="L159" s="313">
        <v>0</v>
      </c>
      <c r="M159" s="313">
        <v>0</v>
      </c>
      <c r="N159" s="313">
        <v>0</v>
      </c>
      <c r="O159" s="313">
        <v>0</v>
      </c>
      <c r="P159" s="313">
        <v>0</v>
      </c>
      <c r="Q159" s="313">
        <v>0</v>
      </c>
      <c r="R159" s="313">
        <v>0</v>
      </c>
      <c r="S159" s="313">
        <v>0</v>
      </c>
      <c r="T159" s="313">
        <v>0</v>
      </c>
      <c r="U159" s="313">
        <v>0</v>
      </c>
      <c r="V159" s="313">
        <v>0</v>
      </c>
      <c r="W159" s="313">
        <v>0</v>
      </c>
      <c r="X159" s="313">
        <v>0</v>
      </c>
      <c r="Y159" s="313">
        <v>0</v>
      </c>
      <c r="Z159" s="313">
        <v>0</v>
      </c>
      <c r="AA159" s="313">
        <v>0</v>
      </c>
      <c r="AB159" s="313">
        <v>0</v>
      </c>
      <c r="AC159" s="313">
        <v>0</v>
      </c>
      <c r="AD159" s="313">
        <v>0</v>
      </c>
      <c r="AE159" s="313">
        <v>0</v>
      </c>
      <c r="AF159" s="313">
        <v>0</v>
      </c>
      <c r="AG159" s="313">
        <v>0</v>
      </c>
      <c r="AH159" s="313">
        <v>0</v>
      </c>
      <c r="AI159" s="314">
        <v>0</v>
      </c>
      <c r="AJ159" s="312" t="s">
        <v>197</v>
      </c>
      <c r="AK159" s="307"/>
      <c r="AL159" s="307"/>
      <c r="AM159" s="312" t="s">
        <v>197</v>
      </c>
      <c r="AN159" s="834">
        <v>0</v>
      </c>
      <c r="AO159" s="834">
        <v>0</v>
      </c>
      <c r="AP159" s="834">
        <v>0</v>
      </c>
      <c r="AQ159" s="834">
        <v>0</v>
      </c>
      <c r="AR159" s="834">
        <v>0</v>
      </c>
      <c r="AS159" s="834">
        <v>0</v>
      </c>
      <c r="AT159" s="834">
        <v>0</v>
      </c>
      <c r="AU159" s="834">
        <v>0</v>
      </c>
      <c r="AV159" s="834">
        <v>0</v>
      </c>
      <c r="AW159" s="834">
        <v>0</v>
      </c>
      <c r="AX159" s="834">
        <v>0</v>
      </c>
      <c r="AY159" s="834">
        <v>0</v>
      </c>
      <c r="AZ159" s="834">
        <v>0</v>
      </c>
      <c r="BA159" s="834">
        <v>0</v>
      </c>
      <c r="BB159" s="834">
        <v>0</v>
      </c>
      <c r="BC159" s="834">
        <v>0</v>
      </c>
      <c r="BD159" s="834">
        <v>0</v>
      </c>
      <c r="BE159" s="834">
        <v>0</v>
      </c>
      <c r="BF159" s="834">
        <v>0</v>
      </c>
      <c r="BG159" s="834">
        <v>0</v>
      </c>
      <c r="BH159" s="834">
        <v>0</v>
      </c>
      <c r="BI159" s="834">
        <v>0</v>
      </c>
      <c r="BJ159" s="834">
        <v>0</v>
      </c>
      <c r="BK159" s="834">
        <v>0</v>
      </c>
      <c r="BL159" s="834">
        <v>0</v>
      </c>
      <c r="BM159" s="834">
        <v>0</v>
      </c>
      <c r="BN159" s="834">
        <v>0</v>
      </c>
      <c r="BO159" s="834">
        <v>0</v>
      </c>
      <c r="BP159" s="834">
        <v>0</v>
      </c>
      <c r="BQ159" s="834">
        <v>0</v>
      </c>
      <c r="BR159" s="834">
        <v>0</v>
      </c>
      <c r="BS159" s="834">
        <v>0</v>
      </c>
      <c r="BT159" s="314">
        <v>0</v>
      </c>
      <c r="BU159" s="312" t="s">
        <v>197</v>
      </c>
    </row>
    <row r="160" spans="2:73" ht="13.75" customHeight="1" x14ac:dyDescent="0.35">
      <c r="B160" s="307" t="s">
        <v>178</v>
      </c>
      <c r="C160" s="308">
        <v>0</v>
      </c>
      <c r="D160" s="308">
        <v>0</v>
      </c>
      <c r="E160" s="308">
        <v>0</v>
      </c>
      <c r="F160" s="308">
        <v>0</v>
      </c>
      <c r="G160" s="308">
        <v>0</v>
      </c>
      <c r="H160" s="308">
        <v>0</v>
      </c>
      <c r="I160" s="308">
        <v>0</v>
      </c>
      <c r="J160" s="308">
        <v>0</v>
      </c>
      <c r="K160" s="308">
        <v>0</v>
      </c>
      <c r="L160" s="308">
        <v>0</v>
      </c>
      <c r="M160" s="308">
        <v>0</v>
      </c>
      <c r="N160" s="308">
        <v>0</v>
      </c>
      <c r="O160" s="308">
        <v>0</v>
      </c>
      <c r="P160" s="308">
        <v>0</v>
      </c>
      <c r="Q160" s="308">
        <v>0</v>
      </c>
      <c r="R160" s="308">
        <v>0</v>
      </c>
      <c r="S160" s="308">
        <v>0</v>
      </c>
      <c r="T160" s="308">
        <v>0</v>
      </c>
      <c r="U160" s="308">
        <v>0</v>
      </c>
      <c r="V160" s="308">
        <v>0</v>
      </c>
      <c r="W160" s="308">
        <v>0</v>
      </c>
      <c r="X160" s="308">
        <v>0</v>
      </c>
      <c r="Y160" s="308">
        <v>0</v>
      </c>
      <c r="Z160" s="308">
        <v>0</v>
      </c>
      <c r="AA160" s="308">
        <v>0</v>
      </c>
      <c r="AB160" s="308">
        <v>0</v>
      </c>
      <c r="AC160" s="308">
        <v>0</v>
      </c>
      <c r="AD160" s="308">
        <v>0</v>
      </c>
      <c r="AE160" s="308">
        <v>0</v>
      </c>
      <c r="AF160" s="308">
        <v>0</v>
      </c>
      <c r="AG160" s="308">
        <v>0</v>
      </c>
      <c r="AH160" s="308">
        <v>0</v>
      </c>
      <c r="AI160" s="309">
        <v>0</v>
      </c>
      <c r="AJ160" s="307" t="s">
        <v>178</v>
      </c>
      <c r="AK160" s="307"/>
      <c r="AL160" s="307"/>
      <c r="AM160" s="307" t="s">
        <v>178</v>
      </c>
      <c r="AN160" s="308">
        <v>0</v>
      </c>
      <c r="AO160" s="308">
        <v>0</v>
      </c>
      <c r="AP160" s="308">
        <v>0</v>
      </c>
      <c r="AQ160" s="308">
        <v>0</v>
      </c>
      <c r="AR160" s="308">
        <v>0</v>
      </c>
      <c r="AS160" s="308">
        <v>0</v>
      </c>
      <c r="AT160" s="308">
        <v>0</v>
      </c>
      <c r="AU160" s="308">
        <v>0</v>
      </c>
      <c r="AV160" s="308">
        <v>0</v>
      </c>
      <c r="AW160" s="308">
        <v>0</v>
      </c>
      <c r="AX160" s="308">
        <v>0</v>
      </c>
      <c r="AY160" s="308">
        <v>0</v>
      </c>
      <c r="AZ160" s="308">
        <v>0</v>
      </c>
      <c r="BA160" s="308">
        <v>0</v>
      </c>
      <c r="BB160" s="308">
        <v>0</v>
      </c>
      <c r="BC160" s="308">
        <v>0</v>
      </c>
      <c r="BD160" s="308">
        <v>0</v>
      </c>
      <c r="BE160" s="308">
        <v>0</v>
      </c>
      <c r="BF160" s="308">
        <v>0</v>
      </c>
      <c r="BG160" s="308">
        <v>0</v>
      </c>
      <c r="BH160" s="308">
        <v>0</v>
      </c>
      <c r="BI160" s="308">
        <v>0</v>
      </c>
      <c r="BJ160" s="308">
        <v>0</v>
      </c>
      <c r="BK160" s="308">
        <v>0</v>
      </c>
      <c r="BL160" s="308">
        <v>0</v>
      </c>
      <c r="BM160" s="308">
        <v>0</v>
      </c>
      <c r="BN160" s="308">
        <v>0</v>
      </c>
      <c r="BO160" s="308">
        <v>0</v>
      </c>
      <c r="BP160" s="308">
        <v>0</v>
      </c>
      <c r="BQ160" s="308">
        <v>0</v>
      </c>
      <c r="BR160" s="308">
        <v>0</v>
      </c>
      <c r="BS160" s="308">
        <v>0</v>
      </c>
      <c r="BT160" s="309">
        <v>0</v>
      </c>
      <c r="BU160" s="307" t="s">
        <v>178</v>
      </c>
    </row>
    <row r="161" spans="2:75" ht="13.75" customHeight="1" x14ac:dyDescent="0.35">
      <c r="B161" s="312" t="s">
        <v>198</v>
      </c>
      <c r="C161" s="313">
        <v>0</v>
      </c>
      <c r="D161" s="313">
        <v>0</v>
      </c>
      <c r="E161" s="313">
        <v>0</v>
      </c>
      <c r="F161" s="313">
        <v>0</v>
      </c>
      <c r="G161" s="313">
        <v>0</v>
      </c>
      <c r="H161" s="313">
        <v>0</v>
      </c>
      <c r="I161" s="313">
        <v>0</v>
      </c>
      <c r="J161" s="313">
        <v>0</v>
      </c>
      <c r="K161" s="313">
        <v>0</v>
      </c>
      <c r="L161" s="313">
        <v>0</v>
      </c>
      <c r="M161" s="313">
        <v>0</v>
      </c>
      <c r="N161" s="313">
        <v>0</v>
      </c>
      <c r="O161" s="313">
        <v>0</v>
      </c>
      <c r="P161" s="313">
        <v>0</v>
      </c>
      <c r="Q161" s="313">
        <v>0</v>
      </c>
      <c r="R161" s="313">
        <v>0</v>
      </c>
      <c r="S161" s="313">
        <v>0</v>
      </c>
      <c r="T161" s="313">
        <v>0</v>
      </c>
      <c r="U161" s="313">
        <v>0</v>
      </c>
      <c r="V161" s="313">
        <v>0</v>
      </c>
      <c r="W161" s="313">
        <v>0</v>
      </c>
      <c r="X161" s="313">
        <v>0</v>
      </c>
      <c r="Y161" s="313">
        <v>0</v>
      </c>
      <c r="Z161" s="313">
        <v>0</v>
      </c>
      <c r="AA161" s="313">
        <v>0</v>
      </c>
      <c r="AB161" s="313">
        <v>0</v>
      </c>
      <c r="AC161" s="313">
        <v>0</v>
      </c>
      <c r="AD161" s="313">
        <v>0</v>
      </c>
      <c r="AE161" s="313">
        <v>0</v>
      </c>
      <c r="AF161" s="313">
        <v>0</v>
      </c>
      <c r="AG161" s="313">
        <v>0</v>
      </c>
      <c r="AH161" s="313">
        <v>0</v>
      </c>
      <c r="AI161" s="314">
        <v>0</v>
      </c>
      <c r="AJ161" s="312" t="s">
        <v>198</v>
      </c>
      <c r="AK161" s="307"/>
      <c r="AL161" s="307"/>
      <c r="AM161" s="312" t="s">
        <v>198</v>
      </c>
      <c r="AN161" s="834">
        <v>0</v>
      </c>
      <c r="AO161" s="834">
        <v>0</v>
      </c>
      <c r="AP161" s="834">
        <v>0</v>
      </c>
      <c r="AQ161" s="834">
        <v>0</v>
      </c>
      <c r="AR161" s="834">
        <v>0</v>
      </c>
      <c r="AS161" s="834">
        <v>0</v>
      </c>
      <c r="AT161" s="834">
        <v>0</v>
      </c>
      <c r="AU161" s="834">
        <v>0</v>
      </c>
      <c r="AV161" s="834">
        <v>0</v>
      </c>
      <c r="AW161" s="834">
        <v>0</v>
      </c>
      <c r="AX161" s="834">
        <v>0</v>
      </c>
      <c r="AY161" s="834">
        <v>0</v>
      </c>
      <c r="AZ161" s="834">
        <v>0</v>
      </c>
      <c r="BA161" s="834">
        <v>0</v>
      </c>
      <c r="BB161" s="834">
        <v>0</v>
      </c>
      <c r="BC161" s="834">
        <v>0</v>
      </c>
      <c r="BD161" s="834">
        <v>0</v>
      </c>
      <c r="BE161" s="834">
        <v>0</v>
      </c>
      <c r="BF161" s="834">
        <v>0</v>
      </c>
      <c r="BG161" s="834">
        <v>0</v>
      </c>
      <c r="BH161" s="834">
        <v>0</v>
      </c>
      <c r="BI161" s="834">
        <v>0</v>
      </c>
      <c r="BJ161" s="834">
        <v>0</v>
      </c>
      <c r="BK161" s="834">
        <v>0</v>
      </c>
      <c r="BL161" s="834">
        <v>0</v>
      </c>
      <c r="BM161" s="834">
        <v>0</v>
      </c>
      <c r="BN161" s="834">
        <v>0</v>
      </c>
      <c r="BO161" s="834">
        <v>0</v>
      </c>
      <c r="BP161" s="834">
        <v>0</v>
      </c>
      <c r="BQ161" s="834">
        <v>0</v>
      </c>
      <c r="BR161" s="834">
        <v>0</v>
      </c>
      <c r="BS161" s="834">
        <v>0</v>
      </c>
      <c r="BT161" s="314">
        <v>0</v>
      </c>
      <c r="BU161" s="312" t="s">
        <v>198</v>
      </c>
    </row>
    <row r="162" spans="2:75" ht="13.75" customHeight="1" x14ac:dyDescent="0.35">
      <c r="B162" s="307" t="s">
        <v>201</v>
      </c>
      <c r="C162" s="308">
        <v>0</v>
      </c>
      <c r="D162" s="308">
        <v>0</v>
      </c>
      <c r="E162" s="308">
        <v>0</v>
      </c>
      <c r="F162" s="308">
        <v>0</v>
      </c>
      <c r="G162" s="308">
        <v>0</v>
      </c>
      <c r="H162" s="308">
        <v>0</v>
      </c>
      <c r="I162" s="308">
        <v>0</v>
      </c>
      <c r="J162" s="308">
        <v>0</v>
      </c>
      <c r="K162" s="308">
        <v>0</v>
      </c>
      <c r="L162" s="308">
        <v>0</v>
      </c>
      <c r="M162" s="308">
        <v>0</v>
      </c>
      <c r="N162" s="308">
        <v>0</v>
      </c>
      <c r="O162" s="308">
        <v>0</v>
      </c>
      <c r="P162" s="308">
        <v>0</v>
      </c>
      <c r="Q162" s="308">
        <v>0</v>
      </c>
      <c r="R162" s="308">
        <v>0</v>
      </c>
      <c r="S162" s="308">
        <v>0</v>
      </c>
      <c r="T162" s="308">
        <v>0</v>
      </c>
      <c r="U162" s="308">
        <v>0</v>
      </c>
      <c r="V162" s="308">
        <v>0</v>
      </c>
      <c r="W162" s="308">
        <v>0</v>
      </c>
      <c r="X162" s="308">
        <v>0</v>
      </c>
      <c r="Y162" s="308">
        <v>0</v>
      </c>
      <c r="Z162" s="308">
        <v>0</v>
      </c>
      <c r="AA162" s="308">
        <v>0</v>
      </c>
      <c r="AB162" s="308">
        <v>0</v>
      </c>
      <c r="AC162" s="308">
        <v>0</v>
      </c>
      <c r="AD162" s="308">
        <v>0</v>
      </c>
      <c r="AE162" s="308">
        <v>0</v>
      </c>
      <c r="AF162" s="308">
        <v>0</v>
      </c>
      <c r="AG162" s="308">
        <v>0</v>
      </c>
      <c r="AH162" s="308">
        <v>0</v>
      </c>
      <c r="AI162" s="309">
        <v>0</v>
      </c>
      <c r="AJ162" s="307" t="s">
        <v>201</v>
      </c>
      <c r="AK162" s="307"/>
      <c r="AL162" s="307"/>
      <c r="AM162" s="307" t="s">
        <v>201</v>
      </c>
      <c r="AN162" s="308">
        <v>0</v>
      </c>
      <c r="AO162" s="308">
        <v>0</v>
      </c>
      <c r="AP162" s="308">
        <v>0</v>
      </c>
      <c r="AQ162" s="308">
        <v>0</v>
      </c>
      <c r="AR162" s="308">
        <v>0</v>
      </c>
      <c r="AS162" s="308">
        <v>0</v>
      </c>
      <c r="AT162" s="308">
        <v>0</v>
      </c>
      <c r="AU162" s="308">
        <v>0</v>
      </c>
      <c r="AV162" s="308">
        <v>0</v>
      </c>
      <c r="AW162" s="308">
        <v>0</v>
      </c>
      <c r="AX162" s="308">
        <v>0</v>
      </c>
      <c r="AY162" s="308">
        <v>0</v>
      </c>
      <c r="AZ162" s="308">
        <v>0</v>
      </c>
      <c r="BA162" s="308">
        <v>0</v>
      </c>
      <c r="BB162" s="308">
        <v>0</v>
      </c>
      <c r="BC162" s="308">
        <v>0</v>
      </c>
      <c r="BD162" s="308">
        <v>0</v>
      </c>
      <c r="BE162" s="308">
        <v>0</v>
      </c>
      <c r="BF162" s="308">
        <v>0</v>
      </c>
      <c r="BG162" s="308">
        <v>0</v>
      </c>
      <c r="BH162" s="308">
        <v>0</v>
      </c>
      <c r="BI162" s="308">
        <v>0</v>
      </c>
      <c r="BJ162" s="308">
        <v>0</v>
      </c>
      <c r="BK162" s="308">
        <v>0</v>
      </c>
      <c r="BL162" s="308">
        <v>0</v>
      </c>
      <c r="BM162" s="308">
        <v>0</v>
      </c>
      <c r="BN162" s="308">
        <v>0</v>
      </c>
      <c r="BO162" s="308">
        <v>0</v>
      </c>
      <c r="BP162" s="308">
        <v>0</v>
      </c>
      <c r="BQ162" s="308">
        <v>0</v>
      </c>
      <c r="BR162" s="308">
        <v>0</v>
      </c>
      <c r="BS162" s="308">
        <v>0</v>
      </c>
      <c r="BT162" s="309">
        <v>0</v>
      </c>
      <c r="BU162" s="307" t="s">
        <v>201</v>
      </c>
    </row>
    <row r="163" spans="2:75" ht="13.75" customHeight="1" x14ac:dyDescent="0.35">
      <c r="B163" s="312" t="s">
        <v>210</v>
      </c>
      <c r="C163" s="313">
        <v>0</v>
      </c>
      <c r="D163" s="313">
        <v>0</v>
      </c>
      <c r="E163" s="313">
        <v>0</v>
      </c>
      <c r="F163" s="313">
        <v>0</v>
      </c>
      <c r="G163" s="313">
        <v>0</v>
      </c>
      <c r="H163" s="313">
        <v>0</v>
      </c>
      <c r="I163" s="313">
        <v>0</v>
      </c>
      <c r="J163" s="313">
        <v>0</v>
      </c>
      <c r="K163" s="313">
        <v>0</v>
      </c>
      <c r="L163" s="313">
        <v>0</v>
      </c>
      <c r="M163" s="313">
        <v>0</v>
      </c>
      <c r="N163" s="313">
        <v>0</v>
      </c>
      <c r="O163" s="313">
        <v>0</v>
      </c>
      <c r="P163" s="313">
        <v>0</v>
      </c>
      <c r="Q163" s="313">
        <v>0</v>
      </c>
      <c r="R163" s="313">
        <v>0</v>
      </c>
      <c r="S163" s="313">
        <v>0</v>
      </c>
      <c r="T163" s="313">
        <v>0</v>
      </c>
      <c r="U163" s="313">
        <v>0</v>
      </c>
      <c r="V163" s="313">
        <v>0</v>
      </c>
      <c r="W163" s="313">
        <v>0</v>
      </c>
      <c r="X163" s="313">
        <v>0</v>
      </c>
      <c r="Y163" s="313">
        <v>0</v>
      </c>
      <c r="Z163" s="313">
        <v>0</v>
      </c>
      <c r="AA163" s="313">
        <v>0</v>
      </c>
      <c r="AB163" s="313">
        <v>0</v>
      </c>
      <c r="AC163" s="313">
        <v>0</v>
      </c>
      <c r="AD163" s="313">
        <v>0</v>
      </c>
      <c r="AE163" s="313">
        <v>0</v>
      </c>
      <c r="AF163" s="313">
        <v>0</v>
      </c>
      <c r="AG163" s="313">
        <v>0</v>
      </c>
      <c r="AH163" s="313">
        <v>0</v>
      </c>
      <c r="AI163" s="314">
        <v>0</v>
      </c>
      <c r="AJ163" s="312" t="s">
        <v>210</v>
      </c>
      <c r="AK163" s="307"/>
      <c r="AL163" s="307"/>
      <c r="AM163" s="312" t="s">
        <v>210</v>
      </c>
      <c r="AN163" s="834">
        <v>0</v>
      </c>
      <c r="AO163" s="834">
        <v>0</v>
      </c>
      <c r="AP163" s="834">
        <v>0</v>
      </c>
      <c r="AQ163" s="834">
        <v>0</v>
      </c>
      <c r="AR163" s="834">
        <v>0</v>
      </c>
      <c r="AS163" s="834">
        <v>0</v>
      </c>
      <c r="AT163" s="834">
        <v>0</v>
      </c>
      <c r="AU163" s="834">
        <v>0</v>
      </c>
      <c r="AV163" s="834">
        <v>0</v>
      </c>
      <c r="AW163" s="834">
        <v>0</v>
      </c>
      <c r="AX163" s="834">
        <v>0</v>
      </c>
      <c r="AY163" s="834">
        <v>0</v>
      </c>
      <c r="AZ163" s="834">
        <v>0</v>
      </c>
      <c r="BA163" s="834">
        <v>0</v>
      </c>
      <c r="BB163" s="834">
        <v>0</v>
      </c>
      <c r="BC163" s="834">
        <v>0</v>
      </c>
      <c r="BD163" s="834">
        <v>0</v>
      </c>
      <c r="BE163" s="834">
        <v>0</v>
      </c>
      <c r="BF163" s="834">
        <v>0</v>
      </c>
      <c r="BG163" s="834">
        <v>0</v>
      </c>
      <c r="BH163" s="834">
        <v>0</v>
      </c>
      <c r="BI163" s="834">
        <v>0</v>
      </c>
      <c r="BJ163" s="834">
        <v>0</v>
      </c>
      <c r="BK163" s="834">
        <v>0</v>
      </c>
      <c r="BL163" s="834">
        <v>0</v>
      </c>
      <c r="BM163" s="834">
        <v>0</v>
      </c>
      <c r="BN163" s="834">
        <v>0</v>
      </c>
      <c r="BO163" s="834">
        <v>0</v>
      </c>
      <c r="BP163" s="834">
        <v>0</v>
      </c>
      <c r="BQ163" s="834">
        <v>0</v>
      </c>
      <c r="BR163" s="834">
        <v>0</v>
      </c>
      <c r="BS163" s="834">
        <v>0</v>
      </c>
      <c r="BT163" s="314">
        <v>0</v>
      </c>
      <c r="BU163" s="312" t="s">
        <v>210</v>
      </c>
    </row>
    <row r="164" spans="2:75" ht="13.75" customHeight="1" x14ac:dyDescent="0.35">
      <c r="B164" s="307" t="s">
        <v>199</v>
      </c>
      <c r="C164" s="308">
        <v>0</v>
      </c>
      <c r="D164" s="308">
        <v>0</v>
      </c>
      <c r="E164" s="308">
        <v>0</v>
      </c>
      <c r="F164" s="308">
        <v>0</v>
      </c>
      <c r="G164" s="308">
        <v>0</v>
      </c>
      <c r="H164" s="308">
        <v>0</v>
      </c>
      <c r="I164" s="308">
        <v>0</v>
      </c>
      <c r="J164" s="308">
        <v>0</v>
      </c>
      <c r="K164" s="308">
        <v>0</v>
      </c>
      <c r="L164" s="308">
        <v>0</v>
      </c>
      <c r="M164" s="308">
        <v>0</v>
      </c>
      <c r="N164" s="308">
        <v>0</v>
      </c>
      <c r="O164" s="308">
        <v>0</v>
      </c>
      <c r="P164" s="308">
        <v>0</v>
      </c>
      <c r="Q164" s="308">
        <v>0</v>
      </c>
      <c r="R164" s="308">
        <v>0</v>
      </c>
      <c r="S164" s="308">
        <v>0</v>
      </c>
      <c r="T164" s="308">
        <v>0</v>
      </c>
      <c r="U164" s="308">
        <v>0</v>
      </c>
      <c r="V164" s="308">
        <v>0</v>
      </c>
      <c r="W164" s="308">
        <v>0</v>
      </c>
      <c r="X164" s="308">
        <v>0</v>
      </c>
      <c r="Y164" s="308">
        <v>0</v>
      </c>
      <c r="Z164" s="308">
        <v>0</v>
      </c>
      <c r="AA164" s="308">
        <v>0</v>
      </c>
      <c r="AB164" s="308">
        <v>0</v>
      </c>
      <c r="AC164" s="308">
        <v>0</v>
      </c>
      <c r="AD164" s="308">
        <v>0</v>
      </c>
      <c r="AE164" s="308">
        <v>0</v>
      </c>
      <c r="AF164" s="308">
        <v>0</v>
      </c>
      <c r="AG164" s="308">
        <v>0</v>
      </c>
      <c r="AH164" s="308">
        <v>0</v>
      </c>
      <c r="AI164" s="309">
        <v>0</v>
      </c>
      <c r="AJ164" s="307" t="s">
        <v>199</v>
      </c>
      <c r="AK164" s="307"/>
      <c r="AL164" s="307"/>
      <c r="AM164" s="307" t="s">
        <v>199</v>
      </c>
      <c r="AN164" s="308">
        <v>0</v>
      </c>
      <c r="AO164" s="308">
        <v>0</v>
      </c>
      <c r="AP164" s="308">
        <v>0</v>
      </c>
      <c r="AQ164" s="308">
        <v>0</v>
      </c>
      <c r="AR164" s="308">
        <v>0</v>
      </c>
      <c r="AS164" s="308">
        <v>0</v>
      </c>
      <c r="AT164" s="308">
        <v>0</v>
      </c>
      <c r="AU164" s="308">
        <v>0</v>
      </c>
      <c r="AV164" s="308">
        <v>0</v>
      </c>
      <c r="AW164" s="308">
        <v>0</v>
      </c>
      <c r="AX164" s="308">
        <v>0</v>
      </c>
      <c r="AY164" s="308">
        <v>0</v>
      </c>
      <c r="AZ164" s="308">
        <v>0</v>
      </c>
      <c r="BA164" s="308">
        <v>0</v>
      </c>
      <c r="BB164" s="308">
        <v>0</v>
      </c>
      <c r="BC164" s="308">
        <v>0</v>
      </c>
      <c r="BD164" s="308">
        <v>0</v>
      </c>
      <c r="BE164" s="308">
        <v>0</v>
      </c>
      <c r="BF164" s="308">
        <v>0</v>
      </c>
      <c r="BG164" s="308">
        <v>0</v>
      </c>
      <c r="BH164" s="308">
        <v>0</v>
      </c>
      <c r="BI164" s="308">
        <v>0</v>
      </c>
      <c r="BJ164" s="308">
        <v>0</v>
      </c>
      <c r="BK164" s="308">
        <v>0</v>
      </c>
      <c r="BL164" s="308">
        <v>0</v>
      </c>
      <c r="BM164" s="308">
        <v>0</v>
      </c>
      <c r="BN164" s="308">
        <v>0</v>
      </c>
      <c r="BO164" s="308">
        <v>0</v>
      </c>
      <c r="BP164" s="308">
        <v>0</v>
      </c>
      <c r="BQ164" s="308">
        <v>0</v>
      </c>
      <c r="BR164" s="308">
        <v>0</v>
      </c>
      <c r="BS164" s="308">
        <v>0</v>
      </c>
      <c r="BT164" s="309">
        <v>0</v>
      </c>
      <c r="BU164" s="307" t="s">
        <v>199</v>
      </c>
    </row>
    <row r="165" spans="2:75" ht="13.75" customHeight="1" x14ac:dyDescent="0.35">
      <c r="B165" s="312" t="s">
        <v>200</v>
      </c>
      <c r="C165" s="313">
        <v>0</v>
      </c>
      <c r="D165" s="313">
        <v>0</v>
      </c>
      <c r="E165" s="313">
        <v>0</v>
      </c>
      <c r="F165" s="313">
        <v>0</v>
      </c>
      <c r="G165" s="313">
        <v>0</v>
      </c>
      <c r="H165" s="313">
        <v>0</v>
      </c>
      <c r="I165" s="313">
        <v>0</v>
      </c>
      <c r="J165" s="313">
        <v>0</v>
      </c>
      <c r="K165" s="313">
        <v>0</v>
      </c>
      <c r="L165" s="313">
        <v>0</v>
      </c>
      <c r="M165" s="313">
        <v>0</v>
      </c>
      <c r="N165" s="313">
        <v>0</v>
      </c>
      <c r="O165" s="313">
        <v>0</v>
      </c>
      <c r="P165" s="313">
        <v>0</v>
      </c>
      <c r="Q165" s="313">
        <v>0</v>
      </c>
      <c r="R165" s="313">
        <v>0</v>
      </c>
      <c r="S165" s="313">
        <v>0</v>
      </c>
      <c r="T165" s="313">
        <v>0</v>
      </c>
      <c r="U165" s="313">
        <v>0</v>
      </c>
      <c r="V165" s="313">
        <v>0</v>
      </c>
      <c r="W165" s="313">
        <v>0</v>
      </c>
      <c r="X165" s="313">
        <v>0</v>
      </c>
      <c r="Y165" s="313">
        <v>0</v>
      </c>
      <c r="Z165" s="313">
        <v>0</v>
      </c>
      <c r="AA165" s="313">
        <v>0</v>
      </c>
      <c r="AB165" s="313">
        <v>0</v>
      </c>
      <c r="AC165" s="313">
        <v>0</v>
      </c>
      <c r="AD165" s="313">
        <v>0</v>
      </c>
      <c r="AE165" s="313">
        <v>0</v>
      </c>
      <c r="AF165" s="313">
        <v>0</v>
      </c>
      <c r="AG165" s="313">
        <v>0</v>
      </c>
      <c r="AH165" s="313">
        <v>0</v>
      </c>
      <c r="AI165" s="314">
        <v>0</v>
      </c>
      <c r="AJ165" s="312" t="s">
        <v>200</v>
      </c>
      <c r="AK165" s="307"/>
      <c r="AL165" s="307"/>
      <c r="AM165" s="312" t="s">
        <v>200</v>
      </c>
      <c r="AN165" s="834">
        <v>0</v>
      </c>
      <c r="AO165" s="834">
        <v>0</v>
      </c>
      <c r="AP165" s="834">
        <v>0</v>
      </c>
      <c r="AQ165" s="834">
        <v>0</v>
      </c>
      <c r="AR165" s="834">
        <v>0</v>
      </c>
      <c r="AS165" s="834">
        <v>0</v>
      </c>
      <c r="AT165" s="834">
        <v>0</v>
      </c>
      <c r="AU165" s="834">
        <v>0</v>
      </c>
      <c r="AV165" s="834">
        <v>0</v>
      </c>
      <c r="AW165" s="834">
        <v>0</v>
      </c>
      <c r="AX165" s="834">
        <v>0</v>
      </c>
      <c r="AY165" s="834">
        <v>0</v>
      </c>
      <c r="AZ165" s="834">
        <v>0</v>
      </c>
      <c r="BA165" s="834">
        <v>0</v>
      </c>
      <c r="BB165" s="834">
        <v>0</v>
      </c>
      <c r="BC165" s="834">
        <v>0</v>
      </c>
      <c r="BD165" s="834">
        <v>0</v>
      </c>
      <c r="BE165" s="834">
        <v>0</v>
      </c>
      <c r="BF165" s="834">
        <v>0</v>
      </c>
      <c r="BG165" s="834">
        <v>0</v>
      </c>
      <c r="BH165" s="834">
        <v>0</v>
      </c>
      <c r="BI165" s="834">
        <v>0</v>
      </c>
      <c r="BJ165" s="834">
        <v>0</v>
      </c>
      <c r="BK165" s="834">
        <v>0</v>
      </c>
      <c r="BL165" s="834">
        <v>0</v>
      </c>
      <c r="BM165" s="834">
        <v>0</v>
      </c>
      <c r="BN165" s="834">
        <v>0</v>
      </c>
      <c r="BO165" s="834">
        <v>0</v>
      </c>
      <c r="BP165" s="834">
        <v>0</v>
      </c>
      <c r="BQ165" s="834">
        <v>0</v>
      </c>
      <c r="BR165" s="834">
        <v>0</v>
      </c>
      <c r="BS165" s="834">
        <v>0</v>
      </c>
      <c r="BT165" s="314">
        <v>0</v>
      </c>
      <c r="BU165" s="312" t="s">
        <v>200</v>
      </c>
    </row>
    <row r="166" spans="2:75" ht="13.75" customHeight="1" x14ac:dyDescent="0.35">
      <c r="B166" s="307" t="s">
        <v>202</v>
      </c>
      <c r="C166" s="308">
        <v>0</v>
      </c>
      <c r="D166" s="308">
        <v>0</v>
      </c>
      <c r="E166" s="308">
        <v>0</v>
      </c>
      <c r="F166" s="308">
        <v>0</v>
      </c>
      <c r="G166" s="308">
        <v>0</v>
      </c>
      <c r="H166" s="308">
        <v>0</v>
      </c>
      <c r="I166" s="308">
        <v>0</v>
      </c>
      <c r="J166" s="308">
        <v>0</v>
      </c>
      <c r="K166" s="308">
        <v>0</v>
      </c>
      <c r="L166" s="308">
        <v>0</v>
      </c>
      <c r="M166" s="308">
        <v>0</v>
      </c>
      <c r="N166" s="308">
        <v>0</v>
      </c>
      <c r="O166" s="308">
        <v>0</v>
      </c>
      <c r="P166" s="308">
        <v>0</v>
      </c>
      <c r="Q166" s="308">
        <v>0</v>
      </c>
      <c r="R166" s="308">
        <v>0</v>
      </c>
      <c r="S166" s="308">
        <v>0</v>
      </c>
      <c r="T166" s="308">
        <v>0</v>
      </c>
      <c r="U166" s="308">
        <v>0</v>
      </c>
      <c r="V166" s="308">
        <v>0</v>
      </c>
      <c r="W166" s="308">
        <v>0</v>
      </c>
      <c r="X166" s="308">
        <v>0</v>
      </c>
      <c r="Y166" s="308">
        <v>0</v>
      </c>
      <c r="Z166" s="308">
        <v>0</v>
      </c>
      <c r="AA166" s="308">
        <v>0</v>
      </c>
      <c r="AB166" s="308">
        <v>0</v>
      </c>
      <c r="AC166" s="308">
        <v>0</v>
      </c>
      <c r="AD166" s="308">
        <v>0</v>
      </c>
      <c r="AE166" s="308">
        <v>0</v>
      </c>
      <c r="AF166" s="308">
        <v>0</v>
      </c>
      <c r="AG166" s="308">
        <v>0</v>
      </c>
      <c r="AH166" s="308">
        <v>0</v>
      </c>
      <c r="AI166" s="309">
        <v>0</v>
      </c>
      <c r="AJ166" s="307" t="s">
        <v>202</v>
      </c>
      <c r="AK166" s="307"/>
      <c r="AL166" s="307"/>
      <c r="AM166" s="307" t="s">
        <v>202</v>
      </c>
      <c r="AN166" s="308">
        <v>0</v>
      </c>
      <c r="AO166" s="308">
        <v>0</v>
      </c>
      <c r="AP166" s="308">
        <v>0</v>
      </c>
      <c r="AQ166" s="308">
        <v>0</v>
      </c>
      <c r="AR166" s="308">
        <v>0</v>
      </c>
      <c r="AS166" s="308">
        <v>0</v>
      </c>
      <c r="AT166" s="308">
        <v>0</v>
      </c>
      <c r="AU166" s="308">
        <v>0</v>
      </c>
      <c r="AV166" s="308">
        <v>0</v>
      </c>
      <c r="AW166" s="308">
        <v>0</v>
      </c>
      <c r="AX166" s="308">
        <v>0</v>
      </c>
      <c r="AY166" s="308">
        <v>0</v>
      </c>
      <c r="AZ166" s="308">
        <v>0</v>
      </c>
      <c r="BA166" s="308">
        <v>0</v>
      </c>
      <c r="BB166" s="308">
        <v>0</v>
      </c>
      <c r="BC166" s="308">
        <v>0</v>
      </c>
      <c r="BD166" s="308">
        <v>0</v>
      </c>
      <c r="BE166" s="308">
        <v>0</v>
      </c>
      <c r="BF166" s="308">
        <v>0</v>
      </c>
      <c r="BG166" s="308">
        <v>0</v>
      </c>
      <c r="BH166" s="308">
        <v>0</v>
      </c>
      <c r="BI166" s="308">
        <v>0</v>
      </c>
      <c r="BJ166" s="308">
        <v>0</v>
      </c>
      <c r="BK166" s="308">
        <v>0</v>
      </c>
      <c r="BL166" s="308">
        <v>0</v>
      </c>
      <c r="BM166" s="308">
        <v>0</v>
      </c>
      <c r="BN166" s="308">
        <v>0</v>
      </c>
      <c r="BO166" s="308">
        <v>0</v>
      </c>
      <c r="BP166" s="308">
        <v>0</v>
      </c>
      <c r="BQ166" s="308">
        <v>0</v>
      </c>
      <c r="BR166" s="308">
        <v>0</v>
      </c>
      <c r="BS166" s="308">
        <v>0</v>
      </c>
      <c r="BT166" s="309">
        <v>0</v>
      </c>
      <c r="BU166" s="307" t="s">
        <v>202</v>
      </c>
    </row>
    <row r="167" spans="2:75" ht="13.75" customHeight="1" x14ac:dyDescent="0.35">
      <c r="B167" s="312" t="s">
        <v>203</v>
      </c>
      <c r="C167" s="313">
        <v>0</v>
      </c>
      <c r="D167" s="313">
        <v>0</v>
      </c>
      <c r="E167" s="313">
        <v>0</v>
      </c>
      <c r="F167" s="313">
        <v>0</v>
      </c>
      <c r="G167" s="313">
        <v>0</v>
      </c>
      <c r="H167" s="313">
        <v>0</v>
      </c>
      <c r="I167" s="313">
        <v>0</v>
      </c>
      <c r="J167" s="313">
        <v>0</v>
      </c>
      <c r="K167" s="313">
        <v>0</v>
      </c>
      <c r="L167" s="313">
        <v>0</v>
      </c>
      <c r="M167" s="313">
        <v>0</v>
      </c>
      <c r="N167" s="313">
        <v>0</v>
      </c>
      <c r="O167" s="313">
        <v>0</v>
      </c>
      <c r="P167" s="313">
        <v>0</v>
      </c>
      <c r="Q167" s="313">
        <v>0</v>
      </c>
      <c r="R167" s="313">
        <v>0</v>
      </c>
      <c r="S167" s="313">
        <v>0</v>
      </c>
      <c r="T167" s="313">
        <v>0</v>
      </c>
      <c r="U167" s="313">
        <v>0</v>
      </c>
      <c r="V167" s="313">
        <v>0</v>
      </c>
      <c r="W167" s="313">
        <v>0</v>
      </c>
      <c r="X167" s="313">
        <v>0</v>
      </c>
      <c r="Y167" s="313">
        <v>0</v>
      </c>
      <c r="Z167" s="313">
        <v>0</v>
      </c>
      <c r="AA167" s="313">
        <v>0</v>
      </c>
      <c r="AB167" s="313">
        <v>0</v>
      </c>
      <c r="AC167" s="313">
        <v>0</v>
      </c>
      <c r="AD167" s="313">
        <v>0</v>
      </c>
      <c r="AE167" s="313">
        <v>0</v>
      </c>
      <c r="AF167" s="313">
        <v>0</v>
      </c>
      <c r="AG167" s="313">
        <v>0</v>
      </c>
      <c r="AH167" s="313">
        <v>0</v>
      </c>
      <c r="AI167" s="314">
        <v>0</v>
      </c>
      <c r="AJ167" s="312" t="s">
        <v>203</v>
      </c>
      <c r="AK167" s="307"/>
      <c r="AL167" s="307"/>
      <c r="AM167" s="312" t="s">
        <v>203</v>
      </c>
      <c r="AN167" s="834">
        <v>0</v>
      </c>
      <c r="AO167" s="834">
        <v>0</v>
      </c>
      <c r="AP167" s="834">
        <v>0</v>
      </c>
      <c r="AQ167" s="834">
        <v>0</v>
      </c>
      <c r="AR167" s="834">
        <v>0</v>
      </c>
      <c r="AS167" s="834">
        <v>0</v>
      </c>
      <c r="AT167" s="834">
        <v>0</v>
      </c>
      <c r="AU167" s="834">
        <v>0</v>
      </c>
      <c r="AV167" s="834">
        <v>0</v>
      </c>
      <c r="AW167" s="834">
        <v>0</v>
      </c>
      <c r="AX167" s="834">
        <v>0</v>
      </c>
      <c r="AY167" s="834">
        <v>0</v>
      </c>
      <c r="AZ167" s="834">
        <v>0</v>
      </c>
      <c r="BA167" s="834">
        <v>0</v>
      </c>
      <c r="BB167" s="834">
        <v>0</v>
      </c>
      <c r="BC167" s="834">
        <v>0</v>
      </c>
      <c r="BD167" s="834">
        <v>0</v>
      </c>
      <c r="BE167" s="834">
        <v>0</v>
      </c>
      <c r="BF167" s="834">
        <v>0</v>
      </c>
      <c r="BG167" s="834">
        <v>0</v>
      </c>
      <c r="BH167" s="834">
        <v>0</v>
      </c>
      <c r="BI167" s="834">
        <v>0</v>
      </c>
      <c r="BJ167" s="834">
        <v>0</v>
      </c>
      <c r="BK167" s="834">
        <v>0</v>
      </c>
      <c r="BL167" s="834">
        <v>0</v>
      </c>
      <c r="BM167" s="834">
        <v>0</v>
      </c>
      <c r="BN167" s="834">
        <v>0</v>
      </c>
      <c r="BO167" s="834">
        <v>0</v>
      </c>
      <c r="BP167" s="834">
        <v>0</v>
      </c>
      <c r="BQ167" s="834">
        <v>0</v>
      </c>
      <c r="BR167" s="834">
        <v>0</v>
      </c>
      <c r="BS167" s="834">
        <v>0</v>
      </c>
      <c r="BT167" s="314">
        <v>0</v>
      </c>
      <c r="BU167" s="312" t="s">
        <v>203</v>
      </c>
    </row>
    <row r="168" spans="2:75" ht="13.75" customHeight="1" x14ac:dyDescent="0.35">
      <c r="B168" s="307" t="s">
        <v>204</v>
      </c>
      <c r="C168" s="308">
        <v>0</v>
      </c>
      <c r="D168" s="308">
        <v>0</v>
      </c>
      <c r="E168" s="308">
        <v>0</v>
      </c>
      <c r="F168" s="308">
        <v>0</v>
      </c>
      <c r="G168" s="308">
        <v>0</v>
      </c>
      <c r="H168" s="308">
        <v>0</v>
      </c>
      <c r="I168" s="308">
        <v>0</v>
      </c>
      <c r="J168" s="308">
        <v>0</v>
      </c>
      <c r="K168" s="308">
        <v>0</v>
      </c>
      <c r="L168" s="308">
        <v>0</v>
      </c>
      <c r="M168" s="308">
        <v>0</v>
      </c>
      <c r="N168" s="308">
        <v>0</v>
      </c>
      <c r="O168" s="308">
        <v>0</v>
      </c>
      <c r="P168" s="308">
        <v>0</v>
      </c>
      <c r="Q168" s="308">
        <v>0</v>
      </c>
      <c r="R168" s="308">
        <v>0</v>
      </c>
      <c r="S168" s="308">
        <v>0</v>
      </c>
      <c r="T168" s="308">
        <v>0</v>
      </c>
      <c r="U168" s="308">
        <v>0</v>
      </c>
      <c r="V168" s="308">
        <v>0</v>
      </c>
      <c r="W168" s="308">
        <v>0</v>
      </c>
      <c r="X168" s="308">
        <v>0</v>
      </c>
      <c r="Y168" s="308">
        <v>0</v>
      </c>
      <c r="Z168" s="308">
        <v>0</v>
      </c>
      <c r="AA168" s="308">
        <v>0</v>
      </c>
      <c r="AB168" s="308">
        <v>0</v>
      </c>
      <c r="AC168" s="308">
        <v>0</v>
      </c>
      <c r="AD168" s="308">
        <v>0</v>
      </c>
      <c r="AE168" s="308">
        <v>0</v>
      </c>
      <c r="AF168" s="308">
        <v>0</v>
      </c>
      <c r="AG168" s="308">
        <v>0</v>
      </c>
      <c r="AH168" s="308">
        <v>0</v>
      </c>
      <c r="AI168" s="309">
        <v>0</v>
      </c>
      <c r="AJ168" s="307" t="s">
        <v>204</v>
      </c>
      <c r="AK168" s="307"/>
      <c r="AL168" s="307"/>
      <c r="AM168" s="307" t="s">
        <v>204</v>
      </c>
      <c r="AN168" s="308">
        <v>0</v>
      </c>
      <c r="AO168" s="308">
        <v>0</v>
      </c>
      <c r="AP168" s="308">
        <v>0</v>
      </c>
      <c r="AQ168" s="308">
        <v>0</v>
      </c>
      <c r="AR168" s="308">
        <v>0</v>
      </c>
      <c r="AS168" s="308">
        <v>0</v>
      </c>
      <c r="AT168" s="308">
        <v>0</v>
      </c>
      <c r="AU168" s="308">
        <v>0</v>
      </c>
      <c r="AV168" s="308">
        <v>0</v>
      </c>
      <c r="AW168" s="308">
        <v>0</v>
      </c>
      <c r="AX168" s="308">
        <v>0</v>
      </c>
      <c r="AY168" s="308">
        <v>0</v>
      </c>
      <c r="AZ168" s="308">
        <v>0</v>
      </c>
      <c r="BA168" s="308">
        <v>0</v>
      </c>
      <c r="BB168" s="308">
        <v>0</v>
      </c>
      <c r="BC168" s="308">
        <v>0</v>
      </c>
      <c r="BD168" s="308">
        <v>0</v>
      </c>
      <c r="BE168" s="308">
        <v>0</v>
      </c>
      <c r="BF168" s="308">
        <v>0</v>
      </c>
      <c r="BG168" s="308">
        <v>0</v>
      </c>
      <c r="BH168" s="308">
        <v>0</v>
      </c>
      <c r="BI168" s="308">
        <v>0</v>
      </c>
      <c r="BJ168" s="308">
        <v>0</v>
      </c>
      <c r="BK168" s="308">
        <v>0</v>
      </c>
      <c r="BL168" s="308">
        <v>0</v>
      </c>
      <c r="BM168" s="308">
        <v>0</v>
      </c>
      <c r="BN168" s="308">
        <v>0</v>
      </c>
      <c r="BO168" s="308">
        <v>0</v>
      </c>
      <c r="BP168" s="308">
        <v>0</v>
      </c>
      <c r="BQ168" s="308">
        <v>0</v>
      </c>
      <c r="BR168" s="308">
        <v>0</v>
      </c>
      <c r="BS168" s="308">
        <v>0</v>
      </c>
      <c r="BT168" s="309">
        <v>0</v>
      </c>
      <c r="BU168" s="307" t="s">
        <v>204</v>
      </c>
    </row>
    <row r="169" spans="2:75" ht="13.75" customHeight="1" x14ac:dyDescent="0.35">
      <c r="B169" s="312" t="s">
        <v>205</v>
      </c>
      <c r="C169" s="313">
        <v>0</v>
      </c>
      <c r="D169" s="313">
        <v>0</v>
      </c>
      <c r="E169" s="313">
        <v>0</v>
      </c>
      <c r="F169" s="313">
        <v>0</v>
      </c>
      <c r="G169" s="313">
        <v>0</v>
      </c>
      <c r="H169" s="313">
        <v>0</v>
      </c>
      <c r="I169" s="313">
        <v>0</v>
      </c>
      <c r="J169" s="313">
        <v>0</v>
      </c>
      <c r="K169" s="313">
        <v>0</v>
      </c>
      <c r="L169" s="313">
        <v>0</v>
      </c>
      <c r="M169" s="313">
        <v>0</v>
      </c>
      <c r="N169" s="313">
        <v>0</v>
      </c>
      <c r="O169" s="313">
        <v>0</v>
      </c>
      <c r="P169" s="313">
        <v>0</v>
      </c>
      <c r="Q169" s="313">
        <v>0</v>
      </c>
      <c r="R169" s="313">
        <v>0</v>
      </c>
      <c r="S169" s="313">
        <v>0</v>
      </c>
      <c r="T169" s="313">
        <v>0</v>
      </c>
      <c r="U169" s="313">
        <v>0</v>
      </c>
      <c r="V169" s="313">
        <v>0</v>
      </c>
      <c r="W169" s="313">
        <v>0</v>
      </c>
      <c r="X169" s="313">
        <v>0</v>
      </c>
      <c r="Y169" s="313">
        <v>0</v>
      </c>
      <c r="Z169" s="313">
        <v>0</v>
      </c>
      <c r="AA169" s="313">
        <v>0</v>
      </c>
      <c r="AB169" s="313">
        <v>0</v>
      </c>
      <c r="AC169" s="313">
        <v>0</v>
      </c>
      <c r="AD169" s="313">
        <v>0</v>
      </c>
      <c r="AE169" s="313">
        <v>0</v>
      </c>
      <c r="AF169" s="313">
        <v>0</v>
      </c>
      <c r="AG169" s="313">
        <v>0</v>
      </c>
      <c r="AH169" s="313">
        <v>0</v>
      </c>
      <c r="AI169" s="314">
        <v>0</v>
      </c>
      <c r="AJ169" s="312" t="s">
        <v>205</v>
      </c>
      <c r="AK169" s="307"/>
      <c r="AL169" s="307"/>
      <c r="AM169" s="312" t="s">
        <v>205</v>
      </c>
      <c r="AN169" s="834">
        <v>0</v>
      </c>
      <c r="AO169" s="834">
        <v>0</v>
      </c>
      <c r="AP169" s="834">
        <v>0</v>
      </c>
      <c r="AQ169" s="834">
        <v>0</v>
      </c>
      <c r="AR169" s="834">
        <v>0</v>
      </c>
      <c r="AS169" s="834">
        <v>0</v>
      </c>
      <c r="AT169" s="834">
        <v>0</v>
      </c>
      <c r="AU169" s="834">
        <v>0</v>
      </c>
      <c r="AV169" s="834">
        <v>0</v>
      </c>
      <c r="AW169" s="834">
        <v>0</v>
      </c>
      <c r="AX169" s="834">
        <v>0</v>
      </c>
      <c r="AY169" s="834">
        <v>0</v>
      </c>
      <c r="AZ169" s="834">
        <v>0</v>
      </c>
      <c r="BA169" s="834">
        <v>0</v>
      </c>
      <c r="BB169" s="834">
        <v>0</v>
      </c>
      <c r="BC169" s="834">
        <v>0</v>
      </c>
      <c r="BD169" s="834">
        <v>0</v>
      </c>
      <c r="BE169" s="834">
        <v>0</v>
      </c>
      <c r="BF169" s="834">
        <v>0</v>
      </c>
      <c r="BG169" s="834">
        <v>0</v>
      </c>
      <c r="BH169" s="834">
        <v>0</v>
      </c>
      <c r="BI169" s="834">
        <v>0</v>
      </c>
      <c r="BJ169" s="834">
        <v>0</v>
      </c>
      <c r="BK169" s="834">
        <v>0</v>
      </c>
      <c r="BL169" s="834">
        <v>0</v>
      </c>
      <c r="BM169" s="834">
        <v>0</v>
      </c>
      <c r="BN169" s="834">
        <v>0</v>
      </c>
      <c r="BO169" s="834">
        <v>0</v>
      </c>
      <c r="BP169" s="834">
        <v>0</v>
      </c>
      <c r="BQ169" s="834">
        <v>0</v>
      </c>
      <c r="BR169" s="834">
        <v>0</v>
      </c>
      <c r="BS169" s="834">
        <v>0</v>
      </c>
      <c r="BT169" s="314">
        <v>0</v>
      </c>
      <c r="BU169" s="312" t="s">
        <v>205</v>
      </c>
    </row>
    <row r="170" spans="2:75" ht="13.75" customHeight="1" x14ac:dyDescent="0.35">
      <c r="B170" s="307" t="s">
        <v>206</v>
      </c>
      <c r="C170" s="308">
        <v>0</v>
      </c>
      <c r="D170" s="308">
        <v>0</v>
      </c>
      <c r="E170" s="308">
        <v>0</v>
      </c>
      <c r="F170" s="308">
        <v>0</v>
      </c>
      <c r="G170" s="308">
        <v>0</v>
      </c>
      <c r="H170" s="308">
        <v>0</v>
      </c>
      <c r="I170" s="308">
        <v>0</v>
      </c>
      <c r="J170" s="308">
        <v>0</v>
      </c>
      <c r="K170" s="308">
        <v>0</v>
      </c>
      <c r="L170" s="308">
        <v>0</v>
      </c>
      <c r="M170" s="308">
        <v>0</v>
      </c>
      <c r="N170" s="308">
        <v>0</v>
      </c>
      <c r="O170" s="308">
        <v>0</v>
      </c>
      <c r="P170" s="308">
        <v>0</v>
      </c>
      <c r="Q170" s="308">
        <v>0</v>
      </c>
      <c r="R170" s="308">
        <v>0</v>
      </c>
      <c r="S170" s="308">
        <v>0</v>
      </c>
      <c r="T170" s="308">
        <v>0</v>
      </c>
      <c r="U170" s="308">
        <v>0</v>
      </c>
      <c r="V170" s="308">
        <v>0</v>
      </c>
      <c r="W170" s="308">
        <v>0</v>
      </c>
      <c r="X170" s="308">
        <v>0</v>
      </c>
      <c r="Y170" s="308">
        <v>0</v>
      </c>
      <c r="Z170" s="308">
        <v>0</v>
      </c>
      <c r="AA170" s="308">
        <v>0</v>
      </c>
      <c r="AB170" s="308">
        <v>0</v>
      </c>
      <c r="AC170" s="308">
        <v>0</v>
      </c>
      <c r="AD170" s="308">
        <v>0</v>
      </c>
      <c r="AE170" s="308">
        <v>0</v>
      </c>
      <c r="AF170" s="308">
        <v>0</v>
      </c>
      <c r="AG170" s="308">
        <v>0</v>
      </c>
      <c r="AH170" s="308">
        <v>0</v>
      </c>
      <c r="AI170" s="309">
        <v>0</v>
      </c>
      <c r="AJ170" s="307" t="s">
        <v>206</v>
      </c>
      <c r="AK170" s="307"/>
      <c r="AL170" s="307"/>
      <c r="AM170" s="307" t="s">
        <v>206</v>
      </c>
      <c r="AN170" s="308">
        <v>0</v>
      </c>
      <c r="AO170" s="308">
        <v>0</v>
      </c>
      <c r="AP170" s="308">
        <v>0</v>
      </c>
      <c r="AQ170" s="308">
        <v>0</v>
      </c>
      <c r="AR170" s="308">
        <v>0</v>
      </c>
      <c r="AS170" s="308">
        <v>0</v>
      </c>
      <c r="AT170" s="308">
        <v>0</v>
      </c>
      <c r="AU170" s="308">
        <v>0</v>
      </c>
      <c r="AV170" s="308">
        <v>0</v>
      </c>
      <c r="AW170" s="308">
        <v>0</v>
      </c>
      <c r="AX170" s="308">
        <v>0</v>
      </c>
      <c r="AY170" s="308">
        <v>0</v>
      </c>
      <c r="AZ170" s="308">
        <v>0</v>
      </c>
      <c r="BA170" s="308">
        <v>0</v>
      </c>
      <c r="BB170" s="308">
        <v>0</v>
      </c>
      <c r="BC170" s="308">
        <v>0</v>
      </c>
      <c r="BD170" s="308">
        <v>0</v>
      </c>
      <c r="BE170" s="308">
        <v>0</v>
      </c>
      <c r="BF170" s="308">
        <v>0</v>
      </c>
      <c r="BG170" s="308">
        <v>0</v>
      </c>
      <c r="BH170" s="308">
        <v>0</v>
      </c>
      <c r="BI170" s="308">
        <v>0</v>
      </c>
      <c r="BJ170" s="308">
        <v>0</v>
      </c>
      <c r="BK170" s="308">
        <v>0</v>
      </c>
      <c r="BL170" s="308">
        <v>0</v>
      </c>
      <c r="BM170" s="308">
        <v>0</v>
      </c>
      <c r="BN170" s="308">
        <v>0</v>
      </c>
      <c r="BO170" s="308">
        <v>0</v>
      </c>
      <c r="BP170" s="308">
        <v>0</v>
      </c>
      <c r="BQ170" s="308">
        <v>0</v>
      </c>
      <c r="BR170" s="308">
        <v>0</v>
      </c>
      <c r="BS170" s="308">
        <v>0</v>
      </c>
      <c r="BT170" s="309">
        <v>0</v>
      </c>
      <c r="BU170" s="307" t="s">
        <v>206</v>
      </c>
    </row>
    <row r="171" spans="2:75" ht="13.75" customHeight="1" x14ac:dyDescent="0.35">
      <c r="B171" s="312" t="s">
        <v>207</v>
      </c>
      <c r="C171" s="313">
        <v>0</v>
      </c>
      <c r="D171" s="313">
        <v>0</v>
      </c>
      <c r="E171" s="313">
        <v>0</v>
      </c>
      <c r="F171" s="313">
        <v>0</v>
      </c>
      <c r="G171" s="313">
        <v>0</v>
      </c>
      <c r="H171" s="313">
        <v>0</v>
      </c>
      <c r="I171" s="313">
        <v>0</v>
      </c>
      <c r="J171" s="313">
        <v>0</v>
      </c>
      <c r="K171" s="313">
        <v>0</v>
      </c>
      <c r="L171" s="313">
        <v>0</v>
      </c>
      <c r="M171" s="313">
        <v>0</v>
      </c>
      <c r="N171" s="313">
        <v>0</v>
      </c>
      <c r="O171" s="313">
        <v>0</v>
      </c>
      <c r="P171" s="313">
        <v>0</v>
      </c>
      <c r="Q171" s="313">
        <v>0</v>
      </c>
      <c r="R171" s="313">
        <v>0</v>
      </c>
      <c r="S171" s="313">
        <v>0</v>
      </c>
      <c r="T171" s="313">
        <v>0</v>
      </c>
      <c r="U171" s="313">
        <v>0</v>
      </c>
      <c r="V171" s="313">
        <v>0</v>
      </c>
      <c r="W171" s="313">
        <v>0</v>
      </c>
      <c r="X171" s="313">
        <v>0</v>
      </c>
      <c r="Y171" s="313">
        <v>0</v>
      </c>
      <c r="Z171" s="313">
        <v>0</v>
      </c>
      <c r="AA171" s="313">
        <v>0</v>
      </c>
      <c r="AB171" s="313">
        <v>0</v>
      </c>
      <c r="AC171" s="313">
        <v>0</v>
      </c>
      <c r="AD171" s="313">
        <v>0</v>
      </c>
      <c r="AE171" s="313">
        <v>0</v>
      </c>
      <c r="AF171" s="313">
        <v>0</v>
      </c>
      <c r="AG171" s="313">
        <v>0</v>
      </c>
      <c r="AH171" s="313">
        <v>0</v>
      </c>
      <c r="AI171" s="314">
        <v>0</v>
      </c>
      <c r="AJ171" s="312" t="s">
        <v>207</v>
      </c>
      <c r="AK171" s="307"/>
      <c r="AL171" s="307"/>
      <c r="AM171" s="312" t="s">
        <v>207</v>
      </c>
      <c r="AN171" s="834">
        <v>0</v>
      </c>
      <c r="AO171" s="834">
        <v>0</v>
      </c>
      <c r="AP171" s="834">
        <v>0</v>
      </c>
      <c r="AQ171" s="834">
        <v>0</v>
      </c>
      <c r="AR171" s="834">
        <v>0</v>
      </c>
      <c r="AS171" s="834">
        <v>0</v>
      </c>
      <c r="AT171" s="834">
        <v>0</v>
      </c>
      <c r="AU171" s="834">
        <v>0</v>
      </c>
      <c r="AV171" s="834">
        <v>0</v>
      </c>
      <c r="AW171" s="834">
        <v>0</v>
      </c>
      <c r="AX171" s="834">
        <v>0</v>
      </c>
      <c r="AY171" s="834">
        <v>0</v>
      </c>
      <c r="AZ171" s="834">
        <v>0</v>
      </c>
      <c r="BA171" s="834">
        <v>0</v>
      </c>
      <c r="BB171" s="834">
        <v>0</v>
      </c>
      <c r="BC171" s="834">
        <v>0</v>
      </c>
      <c r="BD171" s="834">
        <v>0</v>
      </c>
      <c r="BE171" s="834">
        <v>0</v>
      </c>
      <c r="BF171" s="834">
        <v>0</v>
      </c>
      <c r="BG171" s="834">
        <v>0</v>
      </c>
      <c r="BH171" s="834">
        <v>0</v>
      </c>
      <c r="BI171" s="834">
        <v>0</v>
      </c>
      <c r="BJ171" s="834">
        <v>0</v>
      </c>
      <c r="BK171" s="834">
        <v>0</v>
      </c>
      <c r="BL171" s="834">
        <v>0</v>
      </c>
      <c r="BM171" s="834">
        <v>0</v>
      </c>
      <c r="BN171" s="834">
        <v>0</v>
      </c>
      <c r="BO171" s="834">
        <v>0</v>
      </c>
      <c r="BP171" s="834">
        <v>0</v>
      </c>
      <c r="BQ171" s="834">
        <v>0</v>
      </c>
      <c r="BR171" s="834">
        <v>0</v>
      </c>
      <c r="BS171" s="834">
        <v>0</v>
      </c>
      <c r="BT171" s="314">
        <v>0</v>
      </c>
      <c r="BU171" s="312" t="s">
        <v>207</v>
      </c>
    </row>
    <row r="172" spans="2:75" ht="13.75" customHeight="1" x14ac:dyDescent="0.35">
      <c r="B172" s="307" t="s">
        <v>209</v>
      </c>
      <c r="C172" s="308">
        <v>0</v>
      </c>
      <c r="D172" s="308">
        <v>0</v>
      </c>
      <c r="E172" s="308">
        <v>0</v>
      </c>
      <c r="F172" s="308">
        <v>0</v>
      </c>
      <c r="G172" s="308">
        <v>0</v>
      </c>
      <c r="H172" s="308">
        <v>0</v>
      </c>
      <c r="I172" s="308">
        <v>0</v>
      </c>
      <c r="J172" s="308">
        <v>0</v>
      </c>
      <c r="K172" s="308">
        <v>0</v>
      </c>
      <c r="L172" s="308">
        <v>0</v>
      </c>
      <c r="M172" s="308">
        <v>0</v>
      </c>
      <c r="N172" s="308">
        <v>0</v>
      </c>
      <c r="O172" s="308">
        <v>0</v>
      </c>
      <c r="P172" s="308">
        <v>0</v>
      </c>
      <c r="Q172" s="308">
        <v>0</v>
      </c>
      <c r="R172" s="308">
        <v>0</v>
      </c>
      <c r="S172" s="308">
        <v>0</v>
      </c>
      <c r="T172" s="308">
        <v>0</v>
      </c>
      <c r="U172" s="308">
        <v>0</v>
      </c>
      <c r="V172" s="308">
        <v>0</v>
      </c>
      <c r="W172" s="308">
        <v>0</v>
      </c>
      <c r="X172" s="308">
        <v>0</v>
      </c>
      <c r="Y172" s="308">
        <v>0</v>
      </c>
      <c r="Z172" s="308">
        <v>0</v>
      </c>
      <c r="AA172" s="308">
        <v>0</v>
      </c>
      <c r="AB172" s="308">
        <v>0</v>
      </c>
      <c r="AC172" s="308">
        <v>0</v>
      </c>
      <c r="AD172" s="308">
        <v>0</v>
      </c>
      <c r="AE172" s="308">
        <v>0</v>
      </c>
      <c r="AF172" s="308">
        <v>0</v>
      </c>
      <c r="AG172" s="308">
        <v>0</v>
      </c>
      <c r="AH172" s="308">
        <v>0</v>
      </c>
      <c r="AI172" s="309">
        <v>0</v>
      </c>
      <c r="AJ172" s="307" t="s">
        <v>209</v>
      </c>
      <c r="AK172" s="307"/>
      <c r="AL172" s="307"/>
      <c r="AM172" s="307" t="s">
        <v>209</v>
      </c>
      <c r="AN172" s="308">
        <v>0</v>
      </c>
      <c r="AO172" s="308">
        <v>0</v>
      </c>
      <c r="AP172" s="308">
        <v>0</v>
      </c>
      <c r="AQ172" s="308">
        <v>0</v>
      </c>
      <c r="AR172" s="308">
        <v>0</v>
      </c>
      <c r="AS172" s="308">
        <v>0</v>
      </c>
      <c r="AT172" s="308">
        <v>0</v>
      </c>
      <c r="AU172" s="308">
        <v>0</v>
      </c>
      <c r="AV172" s="308">
        <v>0</v>
      </c>
      <c r="AW172" s="308">
        <v>0</v>
      </c>
      <c r="AX172" s="308">
        <v>0</v>
      </c>
      <c r="AY172" s="308">
        <v>0</v>
      </c>
      <c r="AZ172" s="308">
        <v>0</v>
      </c>
      <c r="BA172" s="308">
        <v>0</v>
      </c>
      <c r="BB172" s="308">
        <v>0</v>
      </c>
      <c r="BC172" s="308">
        <v>0</v>
      </c>
      <c r="BD172" s="308">
        <v>0</v>
      </c>
      <c r="BE172" s="308">
        <v>0</v>
      </c>
      <c r="BF172" s="308">
        <v>0</v>
      </c>
      <c r="BG172" s="308">
        <v>0</v>
      </c>
      <c r="BH172" s="308">
        <v>0</v>
      </c>
      <c r="BI172" s="308">
        <v>0</v>
      </c>
      <c r="BJ172" s="308">
        <v>0</v>
      </c>
      <c r="BK172" s="308">
        <v>0</v>
      </c>
      <c r="BL172" s="308">
        <v>0</v>
      </c>
      <c r="BM172" s="308">
        <v>0</v>
      </c>
      <c r="BN172" s="308">
        <v>0</v>
      </c>
      <c r="BO172" s="308">
        <v>0</v>
      </c>
      <c r="BP172" s="308">
        <v>0</v>
      </c>
      <c r="BQ172" s="308">
        <v>0</v>
      </c>
      <c r="BR172" s="308">
        <v>0</v>
      </c>
      <c r="BS172" s="308">
        <v>0</v>
      </c>
      <c r="BT172" s="309">
        <v>0</v>
      </c>
      <c r="BU172" s="307" t="s">
        <v>209</v>
      </c>
    </row>
    <row r="173" spans="2:75" ht="13.75" customHeight="1" x14ac:dyDescent="0.35">
      <c r="B173" s="312" t="s">
        <v>211</v>
      </c>
      <c r="C173" s="313">
        <v>0</v>
      </c>
      <c r="D173" s="313">
        <v>0</v>
      </c>
      <c r="E173" s="313">
        <v>0</v>
      </c>
      <c r="F173" s="313">
        <v>0</v>
      </c>
      <c r="G173" s="313">
        <v>0</v>
      </c>
      <c r="H173" s="313">
        <v>0</v>
      </c>
      <c r="I173" s="313">
        <v>0</v>
      </c>
      <c r="J173" s="313">
        <v>0</v>
      </c>
      <c r="K173" s="313">
        <v>0</v>
      </c>
      <c r="L173" s="313">
        <v>0</v>
      </c>
      <c r="M173" s="313">
        <v>0</v>
      </c>
      <c r="N173" s="313">
        <v>0</v>
      </c>
      <c r="O173" s="313">
        <v>0</v>
      </c>
      <c r="P173" s="313">
        <v>0</v>
      </c>
      <c r="Q173" s="313">
        <v>0</v>
      </c>
      <c r="R173" s="313">
        <v>0</v>
      </c>
      <c r="S173" s="313">
        <v>0</v>
      </c>
      <c r="T173" s="313">
        <v>0</v>
      </c>
      <c r="U173" s="313">
        <v>0</v>
      </c>
      <c r="V173" s="313">
        <v>0</v>
      </c>
      <c r="W173" s="313">
        <v>0</v>
      </c>
      <c r="X173" s="313">
        <v>0</v>
      </c>
      <c r="Y173" s="313">
        <v>0</v>
      </c>
      <c r="Z173" s="313">
        <v>0</v>
      </c>
      <c r="AA173" s="313">
        <v>0</v>
      </c>
      <c r="AB173" s="313">
        <v>0</v>
      </c>
      <c r="AC173" s="313">
        <v>0</v>
      </c>
      <c r="AD173" s="313">
        <v>0</v>
      </c>
      <c r="AE173" s="313">
        <v>0</v>
      </c>
      <c r="AF173" s="313">
        <v>0</v>
      </c>
      <c r="AG173" s="313">
        <v>0</v>
      </c>
      <c r="AH173" s="313">
        <v>0</v>
      </c>
      <c r="AI173" s="314">
        <v>0</v>
      </c>
      <c r="AJ173" s="312" t="s">
        <v>211</v>
      </c>
      <c r="AK173" s="229"/>
      <c r="AM173" s="312" t="s">
        <v>211</v>
      </c>
      <c r="AN173" s="834">
        <v>0</v>
      </c>
      <c r="AO173" s="834">
        <v>0</v>
      </c>
      <c r="AP173" s="834">
        <v>0</v>
      </c>
      <c r="AQ173" s="834">
        <v>0</v>
      </c>
      <c r="AR173" s="834">
        <v>0</v>
      </c>
      <c r="AS173" s="834">
        <v>0</v>
      </c>
      <c r="AT173" s="834">
        <v>0</v>
      </c>
      <c r="AU173" s="834">
        <v>0</v>
      </c>
      <c r="AV173" s="834">
        <v>0</v>
      </c>
      <c r="AW173" s="834">
        <v>0</v>
      </c>
      <c r="AX173" s="834">
        <v>0</v>
      </c>
      <c r="AY173" s="834">
        <v>0</v>
      </c>
      <c r="AZ173" s="834">
        <v>0</v>
      </c>
      <c r="BA173" s="834">
        <v>0</v>
      </c>
      <c r="BB173" s="834">
        <v>0</v>
      </c>
      <c r="BC173" s="834">
        <v>0</v>
      </c>
      <c r="BD173" s="834">
        <v>0</v>
      </c>
      <c r="BE173" s="834">
        <v>0</v>
      </c>
      <c r="BF173" s="834">
        <v>0</v>
      </c>
      <c r="BG173" s="834">
        <v>0</v>
      </c>
      <c r="BH173" s="834">
        <v>0</v>
      </c>
      <c r="BI173" s="834">
        <v>0</v>
      </c>
      <c r="BJ173" s="834">
        <v>0</v>
      </c>
      <c r="BK173" s="834">
        <v>0</v>
      </c>
      <c r="BL173" s="834">
        <v>0</v>
      </c>
      <c r="BM173" s="834">
        <v>0</v>
      </c>
      <c r="BN173" s="834">
        <v>0</v>
      </c>
      <c r="BO173" s="834">
        <v>0</v>
      </c>
      <c r="BP173" s="834">
        <v>0</v>
      </c>
      <c r="BQ173" s="834">
        <v>0</v>
      </c>
      <c r="BR173" s="834">
        <v>0</v>
      </c>
      <c r="BS173" s="834">
        <v>0</v>
      </c>
      <c r="BT173" s="314">
        <v>0</v>
      </c>
      <c r="BU173" s="312" t="s">
        <v>211</v>
      </c>
    </row>
    <row r="174" spans="2:75" ht="13.75" customHeight="1" x14ac:dyDescent="0.35">
      <c r="B174" s="307" t="s">
        <v>212</v>
      </c>
      <c r="C174" s="308">
        <v>0</v>
      </c>
      <c r="D174" s="308">
        <v>0</v>
      </c>
      <c r="E174" s="308">
        <v>0</v>
      </c>
      <c r="F174" s="308">
        <v>0</v>
      </c>
      <c r="G174" s="308">
        <v>0</v>
      </c>
      <c r="H174" s="308">
        <v>0</v>
      </c>
      <c r="I174" s="308">
        <v>0</v>
      </c>
      <c r="J174" s="308">
        <v>0</v>
      </c>
      <c r="K174" s="308">
        <v>0</v>
      </c>
      <c r="L174" s="308">
        <v>0</v>
      </c>
      <c r="M174" s="308">
        <v>0</v>
      </c>
      <c r="N174" s="308">
        <v>0</v>
      </c>
      <c r="O174" s="308">
        <v>0</v>
      </c>
      <c r="P174" s="308">
        <v>0</v>
      </c>
      <c r="Q174" s="308">
        <v>0</v>
      </c>
      <c r="R174" s="308">
        <v>0</v>
      </c>
      <c r="S174" s="308">
        <v>0</v>
      </c>
      <c r="T174" s="308">
        <v>0</v>
      </c>
      <c r="U174" s="308">
        <v>0</v>
      </c>
      <c r="V174" s="308">
        <v>0</v>
      </c>
      <c r="W174" s="308">
        <v>0</v>
      </c>
      <c r="X174" s="308">
        <v>0</v>
      </c>
      <c r="Y174" s="308">
        <v>0</v>
      </c>
      <c r="Z174" s="308">
        <v>0</v>
      </c>
      <c r="AA174" s="308">
        <v>0</v>
      </c>
      <c r="AB174" s="308">
        <v>0</v>
      </c>
      <c r="AC174" s="308">
        <v>0</v>
      </c>
      <c r="AD174" s="308">
        <v>0</v>
      </c>
      <c r="AE174" s="308">
        <v>0</v>
      </c>
      <c r="AF174" s="308">
        <v>0</v>
      </c>
      <c r="AG174" s="308">
        <v>0</v>
      </c>
      <c r="AH174" s="308">
        <v>0</v>
      </c>
      <c r="AI174" s="309">
        <v>0</v>
      </c>
      <c r="AJ174" s="307" t="s">
        <v>212</v>
      </c>
      <c r="AK174" s="307"/>
      <c r="AL174" s="307"/>
      <c r="AM174" s="307" t="s">
        <v>212</v>
      </c>
      <c r="AN174" s="308">
        <v>0</v>
      </c>
      <c r="AO174" s="308">
        <v>0</v>
      </c>
      <c r="AP174" s="308">
        <v>0</v>
      </c>
      <c r="AQ174" s="308">
        <v>0</v>
      </c>
      <c r="AR174" s="308">
        <v>0</v>
      </c>
      <c r="AS174" s="308">
        <v>0</v>
      </c>
      <c r="AT174" s="308">
        <v>0</v>
      </c>
      <c r="AU174" s="308">
        <v>0</v>
      </c>
      <c r="AV174" s="308">
        <v>0</v>
      </c>
      <c r="AW174" s="308">
        <v>0</v>
      </c>
      <c r="AX174" s="308">
        <v>0</v>
      </c>
      <c r="AY174" s="308">
        <v>0</v>
      </c>
      <c r="AZ174" s="308">
        <v>0</v>
      </c>
      <c r="BA174" s="308">
        <v>0</v>
      </c>
      <c r="BB174" s="308">
        <v>0</v>
      </c>
      <c r="BC174" s="308">
        <v>0</v>
      </c>
      <c r="BD174" s="308">
        <v>0</v>
      </c>
      <c r="BE174" s="308">
        <v>0</v>
      </c>
      <c r="BF174" s="308">
        <v>0</v>
      </c>
      <c r="BG174" s="308">
        <v>0</v>
      </c>
      <c r="BH174" s="308">
        <v>0</v>
      </c>
      <c r="BI174" s="308">
        <v>0</v>
      </c>
      <c r="BJ174" s="308">
        <v>0</v>
      </c>
      <c r="BK174" s="308">
        <v>0</v>
      </c>
      <c r="BL174" s="308">
        <v>0</v>
      </c>
      <c r="BM174" s="308">
        <v>0</v>
      </c>
      <c r="BN174" s="308">
        <v>0</v>
      </c>
      <c r="BO174" s="308">
        <v>0</v>
      </c>
      <c r="BP174" s="308">
        <v>0</v>
      </c>
      <c r="BQ174" s="308">
        <v>0</v>
      </c>
      <c r="BR174" s="308">
        <v>0</v>
      </c>
      <c r="BS174" s="308">
        <v>0</v>
      </c>
      <c r="BT174" s="309">
        <v>0</v>
      </c>
      <c r="BU174" s="307" t="s">
        <v>212</v>
      </c>
    </row>
    <row r="175" spans="2:75" ht="13.75" customHeight="1" x14ac:dyDescent="0.35">
      <c r="B175" s="312" t="s">
        <v>213</v>
      </c>
      <c r="C175" s="313">
        <v>0</v>
      </c>
      <c r="D175" s="313">
        <v>0</v>
      </c>
      <c r="E175" s="313">
        <v>0</v>
      </c>
      <c r="F175" s="313">
        <v>0</v>
      </c>
      <c r="G175" s="313">
        <v>0</v>
      </c>
      <c r="H175" s="313">
        <v>0</v>
      </c>
      <c r="I175" s="313">
        <v>0</v>
      </c>
      <c r="J175" s="313">
        <v>0</v>
      </c>
      <c r="K175" s="313">
        <v>0</v>
      </c>
      <c r="L175" s="313">
        <v>0</v>
      </c>
      <c r="M175" s="313">
        <v>0</v>
      </c>
      <c r="N175" s="313">
        <v>0</v>
      </c>
      <c r="O175" s="313">
        <v>0</v>
      </c>
      <c r="P175" s="313">
        <v>0</v>
      </c>
      <c r="Q175" s="313">
        <v>0</v>
      </c>
      <c r="R175" s="313">
        <v>0</v>
      </c>
      <c r="S175" s="313">
        <v>0</v>
      </c>
      <c r="T175" s="313">
        <v>0</v>
      </c>
      <c r="U175" s="313">
        <v>0</v>
      </c>
      <c r="V175" s="313">
        <v>0</v>
      </c>
      <c r="W175" s="313">
        <v>0</v>
      </c>
      <c r="X175" s="313">
        <v>0</v>
      </c>
      <c r="Y175" s="313">
        <v>0</v>
      </c>
      <c r="Z175" s="313">
        <v>0</v>
      </c>
      <c r="AA175" s="313">
        <v>0</v>
      </c>
      <c r="AB175" s="313">
        <v>0</v>
      </c>
      <c r="AC175" s="313">
        <v>0</v>
      </c>
      <c r="AD175" s="313">
        <v>9868</v>
      </c>
      <c r="AE175" s="313">
        <v>0</v>
      </c>
      <c r="AF175" s="313">
        <v>0</v>
      </c>
      <c r="AG175" s="313">
        <v>0</v>
      </c>
      <c r="AH175" s="313">
        <v>0</v>
      </c>
      <c r="AI175" s="314">
        <v>9868</v>
      </c>
      <c r="AJ175" s="312" t="s">
        <v>213</v>
      </c>
      <c r="AK175" s="307"/>
      <c r="AL175" s="307"/>
      <c r="AM175" s="312" t="s">
        <v>213</v>
      </c>
      <c r="AN175" s="834">
        <v>0</v>
      </c>
      <c r="AO175" s="834">
        <v>0</v>
      </c>
      <c r="AP175" s="834">
        <v>0</v>
      </c>
      <c r="AQ175" s="834">
        <v>0</v>
      </c>
      <c r="AR175" s="834">
        <v>0</v>
      </c>
      <c r="AS175" s="834">
        <v>0</v>
      </c>
      <c r="AT175" s="834">
        <v>0</v>
      </c>
      <c r="AU175" s="834">
        <v>0</v>
      </c>
      <c r="AV175" s="834">
        <v>0</v>
      </c>
      <c r="AW175" s="834">
        <v>0</v>
      </c>
      <c r="AX175" s="834">
        <v>0</v>
      </c>
      <c r="AY175" s="834">
        <v>0</v>
      </c>
      <c r="AZ175" s="834">
        <v>0</v>
      </c>
      <c r="BA175" s="834">
        <v>0</v>
      </c>
      <c r="BB175" s="834">
        <v>0</v>
      </c>
      <c r="BC175" s="834">
        <v>0</v>
      </c>
      <c r="BD175" s="834">
        <v>0</v>
      </c>
      <c r="BE175" s="834">
        <v>0</v>
      </c>
      <c r="BF175" s="834">
        <v>0</v>
      </c>
      <c r="BG175" s="834">
        <v>0</v>
      </c>
      <c r="BH175" s="834">
        <v>0</v>
      </c>
      <c r="BI175" s="834">
        <v>0</v>
      </c>
      <c r="BJ175" s="834">
        <v>0</v>
      </c>
      <c r="BK175" s="834">
        <v>0</v>
      </c>
      <c r="BL175" s="834">
        <v>0</v>
      </c>
      <c r="BM175" s="834">
        <v>0</v>
      </c>
      <c r="BN175" s="834">
        <v>0</v>
      </c>
      <c r="BO175" s="1008">
        <v>270283849.87178099</v>
      </c>
      <c r="BP175" s="834">
        <v>0</v>
      </c>
      <c r="BQ175" s="834">
        <v>0</v>
      </c>
      <c r="BR175" s="834">
        <v>0</v>
      </c>
      <c r="BS175" s="834">
        <v>0</v>
      </c>
      <c r="BT175" s="314">
        <v>270283849.87178099</v>
      </c>
      <c r="BU175" s="312" t="s">
        <v>213</v>
      </c>
      <c r="BW175" s="230"/>
    </row>
    <row r="176" spans="2:75" ht="13.75" customHeight="1" x14ac:dyDescent="0.35">
      <c r="B176" s="307" t="s">
        <v>215</v>
      </c>
      <c r="C176" s="308">
        <v>0</v>
      </c>
      <c r="D176" s="308">
        <v>0</v>
      </c>
      <c r="E176" s="308">
        <v>0</v>
      </c>
      <c r="F176" s="308">
        <v>0</v>
      </c>
      <c r="G176" s="308">
        <v>0</v>
      </c>
      <c r="H176" s="308">
        <v>0</v>
      </c>
      <c r="I176" s="308">
        <v>0</v>
      </c>
      <c r="J176" s="308">
        <v>0</v>
      </c>
      <c r="K176" s="308">
        <v>0</v>
      </c>
      <c r="L176" s="308">
        <v>0</v>
      </c>
      <c r="M176" s="308">
        <v>0</v>
      </c>
      <c r="N176" s="308">
        <v>0</v>
      </c>
      <c r="O176" s="308">
        <v>0</v>
      </c>
      <c r="P176" s="308">
        <v>0</v>
      </c>
      <c r="Q176" s="308">
        <v>0</v>
      </c>
      <c r="R176" s="308">
        <v>0</v>
      </c>
      <c r="S176" s="308">
        <v>0</v>
      </c>
      <c r="T176" s="308">
        <v>0</v>
      </c>
      <c r="U176" s="308">
        <v>0</v>
      </c>
      <c r="V176" s="308">
        <v>0</v>
      </c>
      <c r="W176" s="308">
        <v>0</v>
      </c>
      <c r="X176" s="308">
        <v>0</v>
      </c>
      <c r="Y176" s="308">
        <v>0</v>
      </c>
      <c r="Z176" s="308">
        <v>0</v>
      </c>
      <c r="AA176" s="308">
        <v>0</v>
      </c>
      <c r="AB176" s="308">
        <v>0</v>
      </c>
      <c r="AC176" s="308">
        <v>0</v>
      </c>
      <c r="AD176" s="308">
        <v>0</v>
      </c>
      <c r="AE176" s="308">
        <v>0</v>
      </c>
      <c r="AF176" s="308">
        <v>0</v>
      </c>
      <c r="AG176" s="308">
        <v>0</v>
      </c>
      <c r="AH176" s="308">
        <v>0</v>
      </c>
      <c r="AI176" s="309">
        <v>0</v>
      </c>
      <c r="AJ176" s="307" t="s">
        <v>215</v>
      </c>
      <c r="AK176" s="307"/>
      <c r="AL176" s="307"/>
      <c r="AM176" s="307" t="s">
        <v>215</v>
      </c>
      <c r="AN176" s="308">
        <v>0</v>
      </c>
      <c r="AO176" s="308">
        <v>0</v>
      </c>
      <c r="AP176" s="308">
        <v>0</v>
      </c>
      <c r="AQ176" s="308">
        <v>0</v>
      </c>
      <c r="AR176" s="308">
        <v>0</v>
      </c>
      <c r="AS176" s="308">
        <v>0</v>
      </c>
      <c r="AT176" s="308">
        <v>0</v>
      </c>
      <c r="AU176" s="308">
        <v>0</v>
      </c>
      <c r="AV176" s="308">
        <v>0</v>
      </c>
      <c r="AW176" s="308">
        <v>0</v>
      </c>
      <c r="AX176" s="308">
        <v>0</v>
      </c>
      <c r="AY176" s="308">
        <v>0</v>
      </c>
      <c r="AZ176" s="308">
        <v>0</v>
      </c>
      <c r="BA176" s="308">
        <v>0</v>
      </c>
      <c r="BB176" s="308">
        <v>0</v>
      </c>
      <c r="BC176" s="308">
        <v>0</v>
      </c>
      <c r="BD176" s="308">
        <v>0</v>
      </c>
      <c r="BE176" s="308">
        <v>0</v>
      </c>
      <c r="BF176" s="308">
        <v>0</v>
      </c>
      <c r="BG176" s="308">
        <v>0</v>
      </c>
      <c r="BH176" s="308">
        <v>0</v>
      </c>
      <c r="BI176" s="308">
        <v>0</v>
      </c>
      <c r="BJ176" s="308">
        <v>0</v>
      </c>
      <c r="BK176" s="308">
        <v>0</v>
      </c>
      <c r="BL176" s="308">
        <v>0</v>
      </c>
      <c r="BM176" s="308">
        <v>0</v>
      </c>
      <c r="BN176" s="308">
        <v>0</v>
      </c>
      <c r="BO176" s="308">
        <v>0</v>
      </c>
      <c r="BP176" s="308">
        <v>0</v>
      </c>
      <c r="BQ176" s="308">
        <v>0</v>
      </c>
      <c r="BR176" s="308">
        <v>0</v>
      </c>
      <c r="BS176" s="308">
        <v>0</v>
      </c>
      <c r="BT176" s="309">
        <v>0</v>
      </c>
      <c r="BU176" s="307" t="s">
        <v>215</v>
      </c>
    </row>
    <row r="177" spans="2:74" ht="13.75" customHeight="1" x14ac:dyDescent="0.35">
      <c r="B177" s="312" t="s">
        <v>216</v>
      </c>
      <c r="C177" s="313">
        <v>0</v>
      </c>
      <c r="D177" s="313">
        <v>0</v>
      </c>
      <c r="E177" s="313">
        <v>0</v>
      </c>
      <c r="F177" s="313">
        <v>0</v>
      </c>
      <c r="G177" s="313">
        <v>0</v>
      </c>
      <c r="H177" s="313">
        <v>0</v>
      </c>
      <c r="I177" s="313">
        <v>0</v>
      </c>
      <c r="J177" s="313">
        <v>0</v>
      </c>
      <c r="K177" s="313">
        <v>0</v>
      </c>
      <c r="L177" s="313">
        <v>0</v>
      </c>
      <c r="M177" s="313">
        <v>0</v>
      </c>
      <c r="N177" s="313">
        <v>0</v>
      </c>
      <c r="O177" s="313">
        <v>0</v>
      </c>
      <c r="P177" s="313">
        <v>0</v>
      </c>
      <c r="Q177" s="313">
        <v>0</v>
      </c>
      <c r="R177" s="313">
        <v>0</v>
      </c>
      <c r="S177" s="313">
        <v>0</v>
      </c>
      <c r="T177" s="313">
        <v>0</v>
      </c>
      <c r="U177" s="313">
        <v>0</v>
      </c>
      <c r="V177" s="313">
        <v>0</v>
      </c>
      <c r="W177" s="313">
        <v>0</v>
      </c>
      <c r="X177" s="313">
        <v>0</v>
      </c>
      <c r="Y177" s="313">
        <v>0</v>
      </c>
      <c r="Z177" s="313">
        <v>0</v>
      </c>
      <c r="AA177" s="313">
        <v>0</v>
      </c>
      <c r="AB177" s="313">
        <v>0</v>
      </c>
      <c r="AC177" s="313">
        <v>0</v>
      </c>
      <c r="AD177" s="313">
        <v>0</v>
      </c>
      <c r="AE177" s="313">
        <v>0</v>
      </c>
      <c r="AF177" s="313">
        <v>0</v>
      </c>
      <c r="AG177" s="313">
        <v>0</v>
      </c>
      <c r="AH177" s="313">
        <v>0</v>
      </c>
      <c r="AI177" s="314">
        <v>0</v>
      </c>
      <c r="AJ177" s="312" t="s">
        <v>216</v>
      </c>
      <c r="AK177" s="311"/>
      <c r="AL177" s="307"/>
      <c r="AM177" s="312" t="s">
        <v>216</v>
      </c>
      <c r="AN177" s="834">
        <v>0</v>
      </c>
      <c r="AO177" s="834">
        <v>0</v>
      </c>
      <c r="AP177" s="834">
        <v>0</v>
      </c>
      <c r="AQ177" s="834">
        <v>0</v>
      </c>
      <c r="AR177" s="834">
        <v>0</v>
      </c>
      <c r="AS177" s="834">
        <v>0</v>
      </c>
      <c r="AT177" s="834">
        <v>0</v>
      </c>
      <c r="AU177" s="834">
        <v>0</v>
      </c>
      <c r="AV177" s="834">
        <v>0</v>
      </c>
      <c r="AW177" s="834">
        <v>0</v>
      </c>
      <c r="AX177" s="834">
        <v>0</v>
      </c>
      <c r="AY177" s="834">
        <v>0</v>
      </c>
      <c r="AZ177" s="834">
        <v>0</v>
      </c>
      <c r="BA177" s="834">
        <v>0</v>
      </c>
      <c r="BB177" s="834">
        <v>0</v>
      </c>
      <c r="BC177" s="834">
        <v>0</v>
      </c>
      <c r="BD177" s="834">
        <v>0</v>
      </c>
      <c r="BE177" s="834">
        <v>0</v>
      </c>
      <c r="BF177" s="834">
        <v>0</v>
      </c>
      <c r="BG177" s="834">
        <v>0</v>
      </c>
      <c r="BH177" s="834">
        <v>0</v>
      </c>
      <c r="BI177" s="834">
        <v>0</v>
      </c>
      <c r="BJ177" s="834">
        <v>0</v>
      </c>
      <c r="BK177" s="834">
        <v>0</v>
      </c>
      <c r="BL177" s="834">
        <v>0</v>
      </c>
      <c r="BM177" s="834">
        <v>0</v>
      </c>
      <c r="BN177" s="834">
        <v>0</v>
      </c>
      <c r="BO177" s="834">
        <v>0</v>
      </c>
      <c r="BP177" s="834">
        <v>0</v>
      </c>
      <c r="BQ177" s="834">
        <v>0</v>
      </c>
      <c r="BR177" s="834">
        <v>0</v>
      </c>
      <c r="BS177" s="834">
        <v>0</v>
      </c>
      <c r="BT177" s="314">
        <v>0</v>
      </c>
      <c r="BU177" s="312" t="s">
        <v>216</v>
      </c>
    </row>
    <row r="178" spans="2:74" ht="13.75" customHeight="1" x14ac:dyDescent="0.35">
      <c r="B178" s="307" t="s">
        <v>217</v>
      </c>
      <c r="C178" s="308">
        <v>0</v>
      </c>
      <c r="D178" s="308">
        <v>0</v>
      </c>
      <c r="E178" s="308">
        <v>0</v>
      </c>
      <c r="F178" s="308">
        <v>0</v>
      </c>
      <c r="G178" s="308">
        <v>0</v>
      </c>
      <c r="H178" s="308">
        <v>0</v>
      </c>
      <c r="I178" s="308">
        <v>0</v>
      </c>
      <c r="J178" s="308">
        <v>0</v>
      </c>
      <c r="K178" s="308">
        <v>0</v>
      </c>
      <c r="L178" s="308">
        <v>0</v>
      </c>
      <c r="M178" s="308">
        <v>0</v>
      </c>
      <c r="N178" s="308">
        <v>0</v>
      </c>
      <c r="O178" s="308">
        <v>0</v>
      </c>
      <c r="P178" s="308">
        <v>0</v>
      </c>
      <c r="Q178" s="308">
        <v>0</v>
      </c>
      <c r="R178" s="308">
        <v>0</v>
      </c>
      <c r="S178" s="308">
        <v>0</v>
      </c>
      <c r="T178" s="308">
        <v>0</v>
      </c>
      <c r="U178" s="308">
        <v>0</v>
      </c>
      <c r="V178" s="308">
        <v>0</v>
      </c>
      <c r="W178" s="308">
        <v>0</v>
      </c>
      <c r="X178" s="308">
        <v>0</v>
      </c>
      <c r="Y178" s="308">
        <v>0</v>
      </c>
      <c r="Z178" s="308">
        <v>0</v>
      </c>
      <c r="AA178" s="308">
        <v>0</v>
      </c>
      <c r="AB178" s="308">
        <v>0</v>
      </c>
      <c r="AC178" s="308">
        <v>0</v>
      </c>
      <c r="AD178" s="308">
        <v>0</v>
      </c>
      <c r="AE178" s="308">
        <v>0</v>
      </c>
      <c r="AF178" s="308">
        <v>0</v>
      </c>
      <c r="AG178" s="308">
        <v>0</v>
      </c>
      <c r="AH178" s="308">
        <v>0</v>
      </c>
      <c r="AI178" s="309">
        <v>0</v>
      </c>
      <c r="AJ178" s="307" t="s">
        <v>217</v>
      </c>
      <c r="AK178" s="307"/>
      <c r="AL178" s="307"/>
      <c r="AM178" s="307" t="s">
        <v>217</v>
      </c>
      <c r="AN178" s="308">
        <v>0</v>
      </c>
      <c r="AO178" s="308">
        <v>0</v>
      </c>
      <c r="AP178" s="308">
        <v>0</v>
      </c>
      <c r="AQ178" s="308">
        <v>0</v>
      </c>
      <c r="AR178" s="308">
        <v>0</v>
      </c>
      <c r="AS178" s="308">
        <v>0</v>
      </c>
      <c r="AT178" s="308">
        <v>0</v>
      </c>
      <c r="AU178" s="308">
        <v>0</v>
      </c>
      <c r="AV178" s="308">
        <v>0</v>
      </c>
      <c r="AW178" s="308">
        <v>0</v>
      </c>
      <c r="AX178" s="308">
        <v>0</v>
      </c>
      <c r="AY178" s="308">
        <v>0</v>
      </c>
      <c r="AZ178" s="308">
        <v>0</v>
      </c>
      <c r="BA178" s="308">
        <v>0</v>
      </c>
      <c r="BB178" s="308">
        <v>0</v>
      </c>
      <c r="BC178" s="308">
        <v>0</v>
      </c>
      <c r="BD178" s="308">
        <v>0</v>
      </c>
      <c r="BE178" s="308">
        <v>0</v>
      </c>
      <c r="BF178" s="308">
        <v>0</v>
      </c>
      <c r="BG178" s="308">
        <v>0</v>
      </c>
      <c r="BH178" s="308">
        <v>0</v>
      </c>
      <c r="BI178" s="308">
        <v>0</v>
      </c>
      <c r="BJ178" s="308">
        <v>0</v>
      </c>
      <c r="BK178" s="308">
        <v>0</v>
      </c>
      <c r="BL178" s="308">
        <v>0</v>
      </c>
      <c r="BM178" s="308">
        <v>0</v>
      </c>
      <c r="BN178" s="308">
        <v>0</v>
      </c>
      <c r="BO178" s="308">
        <v>0</v>
      </c>
      <c r="BP178" s="308">
        <v>0</v>
      </c>
      <c r="BQ178" s="308">
        <v>0</v>
      </c>
      <c r="BR178" s="308">
        <v>0</v>
      </c>
      <c r="BS178" s="308">
        <v>0</v>
      </c>
      <c r="BT178" s="309">
        <v>0</v>
      </c>
      <c r="BU178" s="307" t="s">
        <v>217</v>
      </c>
    </row>
    <row r="179" spans="2:74" ht="13.75" customHeight="1" x14ac:dyDescent="0.35">
      <c r="B179" s="312" t="s">
        <v>218</v>
      </c>
      <c r="C179" s="313">
        <v>0</v>
      </c>
      <c r="D179" s="313">
        <v>0</v>
      </c>
      <c r="E179" s="313">
        <v>0</v>
      </c>
      <c r="F179" s="313">
        <v>0</v>
      </c>
      <c r="G179" s="313">
        <v>0</v>
      </c>
      <c r="H179" s="313">
        <v>0</v>
      </c>
      <c r="I179" s="313">
        <v>0</v>
      </c>
      <c r="J179" s="313">
        <v>0</v>
      </c>
      <c r="K179" s="313">
        <v>0</v>
      </c>
      <c r="L179" s="313">
        <v>0</v>
      </c>
      <c r="M179" s="313">
        <v>0</v>
      </c>
      <c r="N179" s="313">
        <v>0</v>
      </c>
      <c r="O179" s="313">
        <v>0</v>
      </c>
      <c r="P179" s="313">
        <v>0</v>
      </c>
      <c r="Q179" s="313">
        <v>0</v>
      </c>
      <c r="R179" s="313">
        <v>0</v>
      </c>
      <c r="S179" s="313">
        <v>0</v>
      </c>
      <c r="T179" s="313">
        <v>0</v>
      </c>
      <c r="U179" s="313">
        <v>0</v>
      </c>
      <c r="V179" s="313">
        <v>0</v>
      </c>
      <c r="W179" s="313">
        <v>0</v>
      </c>
      <c r="X179" s="313">
        <v>0</v>
      </c>
      <c r="Y179" s="313">
        <v>0</v>
      </c>
      <c r="Z179" s="313">
        <v>0</v>
      </c>
      <c r="AA179" s="313">
        <v>0</v>
      </c>
      <c r="AB179" s="313">
        <v>0</v>
      </c>
      <c r="AC179" s="313">
        <v>0</v>
      </c>
      <c r="AD179" s="313">
        <v>0</v>
      </c>
      <c r="AE179" s="313">
        <v>0</v>
      </c>
      <c r="AF179" s="313">
        <v>0</v>
      </c>
      <c r="AG179" s="313">
        <v>0</v>
      </c>
      <c r="AH179" s="313">
        <v>0</v>
      </c>
      <c r="AI179" s="314">
        <v>0</v>
      </c>
      <c r="AJ179" s="312" t="s">
        <v>218</v>
      </c>
      <c r="AK179" s="307"/>
      <c r="AL179" s="307"/>
      <c r="AM179" s="312" t="s">
        <v>218</v>
      </c>
      <c r="AN179" s="834">
        <v>0</v>
      </c>
      <c r="AO179" s="834">
        <v>0</v>
      </c>
      <c r="AP179" s="834">
        <v>0</v>
      </c>
      <c r="AQ179" s="834">
        <v>0</v>
      </c>
      <c r="AR179" s="834">
        <v>0</v>
      </c>
      <c r="AS179" s="834">
        <v>0</v>
      </c>
      <c r="AT179" s="834">
        <v>0</v>
      </c>
      <c r="AU179" s="834">
        <v>0</v>
      </c>
      <c r="AV179" s="834">
        <v>0</v>
      </c>
      <c r="AW179" s="834">
        <v>0</v>
      </c>
      <c r="AX179" s="834">
        <v>0</v>
      </c>
      <c r="AY179" s="834">
        <v>0</v>
      </c>
      <c r="AZ179" s="834">
        <v>0</v>
      </c>
      <c r="BA179" s="834">
        <v>0</v>
      </c>
      <c r="BB179" s="834">
        <v>0</v>
      </c>
      <c r="BC179" s="834">
        <v>0</v>
      </c>
      <c r="BD179" s="834">
        <v>0</v>
      </c>
      <c r="BE179" s="834">
        <v>0</v>
      </c>
      <c r="BF179" s="834">
        <v>0</v>
      </c>
      <c r="BG179" s="834">
        <v>0</v>
      </c>
      <c r="BH179" s="834">
        <v>0</v>
      </c>
      <c r="BI179" s="834">
        <v>0</v>
      </c>
      <c r="BJ179" s="834">
        <v>0</v>
      </c>
      <c r="BK179" s="834">
        <v>0</v>
      </c>
      <c r="BL179" s="834">
        <v>0</v>
      </c>
      <c r="BM179" s="834">
        <v>0</v>
      </c>
      <c r="BN179" s="834">
        <v>0</v>
      </c>
      <c r="BO179" s="834">
        <v>0</v>
      </c>
      <c r="BP179" s="834">
        <v>0</v>
      </c>
      <c r="BQ179" s="834">
        <v>0</v>
      </c>
      <c r="BR179" s="834">
        <v>0</v>
      </c>
      <c r="BS179" s="834">
        <v>0</v>
      </c>
      <c r="BT179" s="314">
        <v>0</v>
      </c>
      <c r="BU179" s="312" t="s">
        <v>218</v>
      </c>
    </row>
    <row r="180" spans="2:74" ht="13.75" customHeight="1" x14ac:dyDescent="0.35">
      <c r="B180" s="307" t="s">
        <v>219</v>
      </c>
      <c r="C180" s="308">
        <v>0</v>
      </c>
      <c r="D180" s="308">
        <v>0</v>
      </c>
      <c r="E180" s="308">
        <v>0</v>
      </c>
      <c r="F180" s="308">
        <v>0</v>
      </c>
      <c r="G180" s="308">
        <v>0</v>
      </c>
      <c r="H180" s="308">
        <v>0</v>
      </c>
      <c r="I180" s="308">
        <v>0</v>
      </c>
      <c r="J180" s="308">
        <v>0</v>
      </c>
      <c r="K180" s="308">
        <v>0</v>
      </c>
      <c r="L180" s="308">
        <v>0</v>
      </c>
      <c r="M180" s="308">
        <v>0</v>
      </c>
      <c r="N180" s="308">
        <v>0</v>
      </c>
      <c r="O180" s="308">
        <v>0</v>
      </c>
      <c r="P180" s="308">
        <v>0</v>
      </c>
      <c r="Q180" s="308">
        <v>0</v>
      </c>
      <c r="R180" s="308">
        <v>0</v>
      </c>
      <c r="S180" s="308">
        <v>0</v>
      </c>
      <c r="T180" s="308">
        <v>0</v>
      </c>
      <c r="U180" s="308">
        <v>0</v>
      </c>
      <c r="V180" s="308">
        <v>0</v>
      </c>
      <c r="W180" s="308">
        <v>0</v>
      </c>
      <c r="X180" s="308">
        <v>0</v>
      </c>
      <c r="Y180" s="308">
        <v>0</v>
      </c>
      <c r="Z180" s="308">
        <v>0</v>
      </c>
      <c r="AA180" s="308">
        <v>0</v>
      </c>
      <c r="AB180" s="308">
        <v>0</v>
      </c>
      <c r="AC180" s="308">
        <v>0</v>
      </c>
      <c r="AD180" s="308">
        <v>0</v>
      </c>
      <c r="AE180" s="308">
        <v>0</v>
      </c>
      <c r="AF180" s="308">
        <v>0</v>
      </c>
      <c r="AG180" s="308">
        <v>0</v>
      </c>
      <c r="AH180" s="308">
        <v>0</v>
      </c>
      <c r="AI180" s="309">
        <v>0</v>
      </c>
      <c r="AJ180" s="307" t="s">
        <v>219</v>
      </c>
      <c r="AK180" s="307"/>
      <c r="AL180" s="307"/>
      <c r="AM180" s="307" t="s">
        <v>219</v>
      </c>
      <c r="AN180" s="308">
        <v>0</v>
      </c>
      <c r="AO180" s="308">
        <v>0</v>
      </c>
      <c r="AP180" s="308">
        <v>0</v>
      </c>
      <c r="AQ180" s="308">
        <v>0</v>
      </c>
      <c r="AR180" s="308">
        <v>0</v>
      </c>
      <c r="AS180" s="308">
        <v>0</v>
      </c>
      <c r="AT180" s="308">
        <v>0</v>
      </c>
      <c r="AU180" s="308">
        <v>0</v>
      </c>
      <c r="AV180" s="308">
        <v>0</v>
      </c>
      <c r="AW180" s="308">
        <v>0</v>
      </c>
      <c r="AX180" s="308">
        <v>0</v>
      </c>
      <c r="AY180" s="308">
        <v>0</v>
      </c>
      <c r="AZ180" s="308">
        <v>0</v>
      </c>
      <c r="BA180" s="308">
        <v>0</v>
      </c>
      <c r="BB180" s="308">
        <v>0</v>
      </c>
      <c r="BC180" s="308">
        <v>0</v>
      </c>
      <c r="BD180" s="308">
        <v>0</v>
      </c>
      <c r="BE180" s="308">
        <v>0</v>
      </c>
      <c r="BF180" s="308">
        <v>0</v>
      </c>
      <c r="BG180" s="308">
        <v>0</v>
      </c>
      <c r="BH180" s="308">
        <v>0</v>
      </c>
      <c r="BI180" s="308">
        <v>0</v>
      </c>
      <c r="BJ180" s="308">
        <v>0</v>
      </c>
      <c r="BK180" s="308">
        <v>0</v>
      </c>
      <c r="BL180" s="308">
        <v>0</v>
      </c>
      <c r="BM180" s="308">
        <v>0</v>
      </c>
      <c r="BN180" s="308">
        <v>0</v>
      </c>
      <c r="BO180" s="308">
        <v>0</v>
      </c>
      <c r="BP180" s="308">
        <v>0</v>
      </c>
      <c r="BQ180" s="308">
        <v>0</v>
      </c>
      <c r="BR180" s="308">
        <v>0</v>
      </c>
      <c r="BS180" s="308">
        <v>0</v>
      </c>
      <c r="BT180" s="309">
        <v>0</v>
      </c>
      <c r="BU180" s="307" t="s">
        <v>219</v>
      </c>
    </row>
    <row r="181" spans="2:74" ht="13.75" customHeight="1" x14ac:dyDescent="0.35">
      <c r="B181" s="312" t="s">
        <v>220</v>
      </c>
      <c r="C181" s="313">
        <v>0</v>
      </c>
      <c r="D181" s="313">
        <v>0</v>
      </c>
      <c r="E181" s="313">
        <v>0</v>
      </c>
      <c r="F181" s="313">
        <v>0</v>
      </c>
      <c r="G181" s="313">
        <v>0</v>
      </c>
      <c r="H181" s="313">
        <v>0</v>
      </c>
      <c r="I181" s="313">
        <v>0</v>
      </c>
      <c r="J181" s="313">
        <v>0</v>
      </c>
      <c r="K181" s="313">
        <v>0</v>
      </c>
      <c r="L181" s="313">
        <v>0</v>
      </c>
      <c r="M181" s="313">
        <v>0</v>
      </c>
      <c r="N181" s="313">
        <v>0</v>
      </c>
      <c r="O181" s="313">
        <v>0</v>
      </c>
      <c r="P181" s="313">
        <v>0</v>
      </c>
      <c r="Q181" s="313">
        <v>0</v>
      </c>
      <c r="R181" s="313">
        <v>0</v>
      </c>
      <c r="S181" s="313">
        <v>0</v>
      </c>
      <c r="T181" s="313">
        <v>0</v>
      </c>
      <c r="U181" s="313">
        <v>0</v>
      </c>
      <c r="V181" s="313">
        <v>0</v>
      </c>
      <c r="W181" s="313">
        <v>0</v>
      </c>
      <c r="X181" s="313">
        <v>0</v>
      </c>
      <c r="Y181" s="313">
        <v>0</v>
      </c>
      <c r="Z181" s="313">
        <v>0</v>
      </c>
      <c r="AA181" s="313">
        <v>0</v>
      </c>
      <c r="AB181" s="313">
        <v>0</v>
      </c>
      <c r="AC181" s="313">
        <v>0</v>
      </c>
      <c r="AD181" s="313">
        <v>0</v>
      </c>
      <c r="AE181" s="313">
        <v>0</v>
      </c>
      <c r="AF181" s="313">
        <v>0</v>
      </c>
      <c r="AG181" s="313">
        <v>0</v>
      </c>
      <c r="AH181" s="313">
        <v>0</v>
      </c>
      <c r="AI181" s="314">
        <v>0</v>
      </c>
      <c r="AJ181" s="312" t="s">
        <v>220</v>
      </c>
      <c r="AK181" s="307"/>
      <c r="AL181" s="307"/>
      <c r="AM181" s="312" t="s">
        <v>220</v>
      </c>
      <c r="AN181" s="834">
        <v>0</v>
      </c>
      <c r="AO181" s="834">
        <v>0</v>
      </c>
      <c r="AP181" s="834">
        <v>0</v>
      </c>
      <c r="AQ181" s="834">
        <v>0</v>
      </c>
      <c r="AR181" s="834">
        <v>0</v>
      </c>
      <c r="AS181" s="834">
        <v>0</v>
      </c>
      <c r="AT181" s="834">
        <v>0</v>
      </c>
      <c r="AU181" s="834">
        <v>0</v>
      </c>
      <c r="AV181" s="834">
        <v>0</v>
      </c>
      <c r="AW181" s="834">
        <v>0</v>
      </c>
      <c r="AX181" s="834">
        <v>0</v>
      </c>
      <c r="AY181" s="834">
        <v>0</v>
      </c>
      <c r="AZ181" s="834">
        <v>0</v>
      </c>
      <c r="BA181" s="834">
        <v>0</v>
      </c>
      <c r="BB181" s="834">
        <v>0</v>
      </c>
      <c r="BC181" s="834">
        <v>0</v>
      </c>
      <c r="BD181" s="834">
        <v>0</v>
      </c>
      <c r="BE181" s="834">
        <v>0</v>
      </c>
      <c r="BF181" s="834">
        <v>0</v>
      </c>
      <c r="BG181" s="834">
        <v>0</v>
      </c>
      <c r="BH181" s="834">
        <v>0</v>
      </c>
      <c r="BI181" s="834">
        <v>0</v>
      </c>
      <c r="BJ181" s="834">
        <v>0</v>
      </c>
      <c r="BK181" s="834">
        <v>0</v>
      </c>
      <c r="BL181" s="834">
        <v>0</v>
      </c>
      <c r="BM181" s="834">
        <v>0</v>
      </c>
      <c r="BN181" s="834">
        <v>0</v>
      </c>
      <c r="BO181" s="834">
        <v>0</v>
      </c>
      <c r="BP181" s="834">
        <v>0</v>
      </c>
      <c r="BQ181" s="834">
        <v>0</v>
      </c>
      <c r="BR181" s="834">
        <v>0</v>
      </c>
      <c r="BS181" s="834">
        <v>0</v>
      </c>
      <c r="BT181" s="314">
        <v>0</v>
      </c>
      <c r="BU181" s="312" t="s">
        <v>220</v>
      </c>
    </row>
    <row r="182" spans="2:74" ht="13.75" customHeight="1" x14ac:dyDescent="0.35">
      <c r="B182" s="307" t="s">
        <v>221</v>
      </c>
      <c r="C182" s="308">
        <v>0</v>
      </c>
      <c r="D182" s="308">
        <v>0</v>
      </c>
      <c r="E182" s="308">
        <v>0</v>
      </c>
      <c r="F182" s="308">
        <v>0</v>
      </c>
      <c r="G182" s="308">
        <v>0</v>
      </c>
      <c r="H182" s="308">
        <v>0</v>
      </c>
      <c r="I182" s="308">
        <v>0</v>
      </c>
      <c r="J182" s="308">
        <v>0</v>
      </c>
      <c r="K182" s="308">
        <v>0</v>
      </c>
      <c r="L182" s="308">
        <v>0</v>
      </c>
      <c r="M182" s="308">
        <v>0</v>
      </c>
      <c r="N182" s="308">
        <v>0</v>
      </c>
      <c r="O182" s="308">
        <v>0</v>
      </c>
      <c r="P182" s="308">
        <v>0</v>
      </c>
      <c r="Q182" s="308">
        <v>0</v>
      </c>
      <c r="R182" s="308">
        <v>0</v>
      </c>
      <c r="S182" s="308">
        <v>0</v>
      </c>
      <c r="T182" s="308">
        <v>0</v>
      </c>
      <c r="U182" s="308">
        <v>0</v>
      </c>
      <c r="V182" s="308">
        <v>0</v>
      </c>
      <c r="W182" s="308">
        <v>0</v>
      </c>
      <c r="X182" s="308">
        <v>0</v>
      </c>
      <c r="Y182" s="308">
        <v>0</v>
      </c>
      <c r="Z182" s="308">
        <v>0</v>
      </c>
      <c r="AA182" s="308">
        <v>0</v>
      </c>
      <c r="AB182" s="308">
        <v>0</v>
      </c>
      <c r="AC182" s="308">
        <v>0</v>
      </c>
      <c r="AD182" s="308">
        <v>0</v>
      </c>
      <c r="AE182" s="308">
        <v>0</v>
      </c>
      <c r="AF182" s="308">
        <v>0</v>
      </c>
      <c r="AG182" s="308">
        <v>0</v>
      </c>
      <c r="AH182" s="308">
        <v>0</v>
      </c>
      <c r="AI182" s="309">
        <v>0</v>
      </c>
      <c r="AJ182" s="307" t="s">
        <v>221</v>
      </c>
      <c r="AK182" s="307"/>
      <c r="AL182" s="307"/>
      <c r="AM182" s="307" t="s">
        <v>221</v>
      </c>
      <c r="AN182" s="308">
        <v>0</v>
      </c>
      <c r="AO182" s="308">
        <v>0</v>
      </c>
      <c r="AP182" s="308">
        <v>0</v>
      </c>
      <c r="AQ182" s="308">
        <v>0</v>
      </c>
      <c r="AR182" s="308">
        <v>0</v>
      </c>
      <c r="AS182" s="308">
        <v>0</v>
      </c>
      <c r="AT182" s="308">
        <v>0</v>
      </c>
      <c r="AU182" s="308">
        <v>0</v>
      </c>
      <c r="AV182" s="308">
        <v>0</v>
      </c>
      <c r="AW182" s="308">
        <v>0</v>
      </c>
      <c r="AX182" s="308">
        <v>0</v>
      </c>
      <c r="AY182" s="308">
        <v>0</v>
      </c>
      <c r="AZ182" s="308">
        <v>0</v>
      </c>
      <c r="BA182" s="308">
        <v>0</v>
      </c>
      <c r="BB182" s="308">
        <v>0</v>
      </c>
      <c r="BC182" s="308">
        <v>0</v>
      </c>
      <c r="BD182" s="308">
        <v>0</v>
      </c>
      <c r="BE182" s="308">
        <v>0</v>
      </c>
      <c r="BF182" s="308">
        <v>0</v>
      </c>
      <c r="BG182" s="308">
        <v>0</v>
      </c>
      <c r="BH182" s="308">
        <v>0</v>
      </c>
      <c r="BI182" s="308">
        <v>0</v>
      </c>
      <c r="BJ182" s="308">
        <v>0</v>
      </c>
      <c r="BK182" s="308">
        <v>0</v>
      </c>
      <c r="BL182" s="308">
        <v>0</v>
      </c>
      <c r="BM182" s="308">
        <v>0</v>
      </c>
      <c r="BN182" s="308">
        <v>0</v>
      </c>
      <c r="BO182" s="308">
        <v>0</v>
      </c>
      <c r="BP182" s="308">
        <v>0</v>
      </c>
      <c r="BQ182" s="308">
        <v>0</v>
      </c>
      <c r="BR182" s="308">
        <v>0</v>
      </c>
      <c r="BS182" s="308">
        <v>0</v>
      </c>
      <c r="BT182" s="309">
        <v>0</v>
      </c>
      <c r="BU182" s="307" t="s">
        <v>221</v>
      </c>
    </row>
    <row r="183" spans="2:74" ht="13.75" customHeight="1" x14ac:dyDescent="0.35">
      <c r="B183" s="312" t="s">
        <v>222</v>
      </c>
      <c r="C183" s="313">
        <v>0</v>
      </c>
      <c r="D183" s="313">
        <v>0</v>
      </c>
      <c r="E183" s="313">
        <v>0</v>
      </c>
      <c r="F183" s="313">
        <v>0</v>
      </c>
      <c r="G183" s="313">
        <v>0</v>
      </c>
      <c r="H183" s="313">
        <v>0</v>
      </c>
      <c r="I183" s="313">
        <v>0</v>
      </c>
      <c r="J183" s="313">
        <v>0</v>
      </c>
      <c r="K183" s="313">
        <v>0</v>
      </c>
      <c r="L183" s="313">
        <v>0</v>
      </c>
      <c r="M183" s="313">
        <v>0</v>
      </c>
      <c r="N183" s="313">
        <v>0</v>
      </c>
      <c r="O183" s="313">
        <v>0</v>
      </c>
      <c r="P183" s="313">
        <v>0</v>
      </c>
      <c r="Q183" s="313">
        <v>0</v>
      </c>
      <c r="R183" s="313">
        <v>0</v>
      </c>
      <c r="S183" s="313">
        <v>0</v>
      </c>
      <c r="T183" s="313">
        <v>0</v>
      </c>
      <c r="U183" s="313">
        <v>0</v>
      </c>
      <c r="V183" s="313">
        <v>0</v>
      </c>
      <c r="W183" s="313">
        <v>0</v>
      </c>
      <c r="X183" s="313">
        <v>0</v>
      </c>
      <c r="Y183" s="313">
        <v>0</v>
      </c>
      <c r="Z183" s="313">
        <v>0</v>
      </c>
      <c r="AA183" s="313">
        <v>0</v>
      </c>
      <c r="AB183" s="313">
        <v>0</v>
      </c>
      <c r="AC183" s="313">
        <v>0</v>
      </c>
      <c r="AD183" s="313">
        <v>0</v>
      </c>
      <c r="AE183" s="313">
        <v>0</v>
      </c>
      <c r="AF183" s="313">
        <v>0</v>
      </c>
      <c r="AG183" s="313">
        <v>0</v>
      </c>
      <c r="AH183" s="313">
        <v>0</v>
      </c>
      <c r="AI183" s="314">
        <v>0</v>
      </c>
      <c r="AJ183" s="312" t="s">
        <v>222</v>
      </c>
      <c r="AK183" s="307"/>
      <c r="AL183" s="307"/>
      <c r="AM183" s="312" t="s">
        <v>222</v>
      </c>
      <c r="AN183" s="834">
        <v>0</v>
      </c>
      <c r="AO183" s="834">
        <v>0</v>
      </c>
      <c r="AP183" s="834">
        <v>0</v>
      </c>
      <c r="AQ183" s="834">
        <v>0</v>
      </c>
      <c r="AR183" s="834">
        <v>0</v>
      </c>
      <c r="AS183" s="834">
        <v>0</v>
      </c>
      <c r="AT183" s="834">
        <v>0</v>
      </c>
      <c r="AU183" s="834">
        <v>0</v>
      </c>
      <c r="AV183" s="834">
        <v>0</v>
      </c>
      <c r="AW183" s="834">
        <v>0</v>
      </c>
      <c r="AX183" s="834">
        <v>0</v>
      </c>
      <c r="AY183" s="834">
        <v>0</v>
      </c>
      <c r="AZ183" s="834">
        <v>0</v>
      </c>
      <c r="BA183" s="834">
        <v>0</v>
      </c>
      <c r="BB183" s="834">
        <v>0</v>
      </c>
      <c r="BC183" s="834">
        <v>0</v>
      </c>
      <c r="BD183" s="834">
        <v>0</v>
      </c>
      <c r="BE183" s="834">
        <v>0</v>
      </c>
      <c r="BF183" s="834">
        <v>0</v>
      </c>
      <c r="BG183" s="834">
        <v>0</v>
      </c>
      <c r="BH183" s="834">
        <v>0</v>
      </c>
      <c r="BI183" s="834">
        <v>0</v>
      </c>
      <c r="BJ183" s="834">
        <v>0</v>
      </c>
      <c r="BK183" s="834">
        <v>0</v>
      </c>
      <c r="BL183" s="834">
        <v>0</v>
      </c>
      <c r="BM183" s="834">
        <v>0</v>
      </c>
      <c r="BN183" s="834">
        <v>0</v>
      </c>
      <c r="BO183" s="834">
        <v>0</v>
      </c>
      <c r="BP183" s="834">
        <v>0</v>
      </c>
      <c r="BQ183" s="834">
        <v>0</v>
      </c>
      <c r="BR183" s="834">
        <v>0</v>
      </c>
      <c r="BS183" s="834">
        <v>0</v>
      </c>
      <c r="BT183" s="314">
        <v>0</v>
      </c>
      <c r="BU183" s="312" t="s">
        <v>222</v>
      </c>
    </row>
    <row r="184" spans="2:74" ht="13.75" customHeight="1" x14ac:dyDescent="0.35">
      <c r="B184" s="307" t="s">
        <v>224</v>
      </c>
      <c r="C184" s="308">
        <v>0</v>
      </c>
      <c r="D184" s="308">
        <v>0</v>
      </c>
      <c r="E184" s="308">
        <v>0</v>
      </c>
      <c r="F184" s="308">
        <v>0</v>
      </c>
      <c r="G184" s="308">
        <v>0</v>
      </c>
      <c r="H184" s="308">
        <v>0</v>
      </c>
      <c r="I184" s="308">
        <v>0</v>
      </c>
      <c r="J184" s="308">
        <v>0</v>
      </c>
      <c r="K184" s="308">
        <v>0</v>
      </c>
      <c r="L184" s="308">
        <v>0</v>
      </c>
      <c r="M184" s="308">
        <v>0</v>
      </c>
      <c r="N184" s="308">
        <v>0</v>
      </c>
      <c r="O184" s="308">
        <v>0</v>
      </c>
      <c r="P184" s="308">
        <v>0</v>
      </c>
      <c r="Q184" s="308">
        <v>0</v>
      </c>
      <c r="R184" s="308">
        <v>0</v>
      </c>
      <c r="S184" s="308">
        <v>0</v>
      </c>
      <c r="T184" s="308">
        <v>0</v>
      </c>
      <c r="U184" s="308">
        <v>0</v>
      </c>
      <c r="V184" s="308">
        <v>0</v>
      </c>
      <c r="W184" s="308">
        <v>0</v>
      </c>
      <c r="X184" s="308">
        <v>0</v>
      </c>
      <c r="Y184" s="308">
        <v>0</v>
      </c>
      <c r="Z184" s="308">
        <v>0</v>
      </c>
      <c r="AA184" s="308">
        <v>0</v>
      </c>
      <c r="AB184" s="308">
        <v>0</v>
      </c>
      <c r="AC184" s="308">
        <v>0</v>
      </c>
      <c r="AD184" s="308">
        <v>0</v>
      </c>
      <c r="AE184" s="308">
        <v>0</v>
      </c>
      <c r="AF184" s="308">
        <v>0</v>
      </c>
      <c r="AG184" s="308">
        <v>0</v>
      </c>
      <c r="AH184" s="308">
        <v>0</v>
      </c>
      <c r="AI184" s="309">
        <v>0</v>
      </c>
      <c r="AJ184" s="307" t="s">
        <v>224</v>
      </c>
      <c r="AK184" s="307"/>
      <c r="AL184" s="307"/>
      <c r="AM184" s="307" t="s">
        <v>224</v>
      </c>
      <c r="AN184" s="308">
        <v>0</v>
      </c>
      <c r="AO184" s="308">
        <v>0</v>
      </c>
      <c r="AP184" s="308">
        <v>0</v>
      </c>
      <c r="AQ184" s="308">
        <v>0</v>
      </c>
      <c r="AR184" s="308">
        <v>0</v>
      </c>
      <c r="AS184" s="308">
        <v>0</v>
      </c>
      <c r="AT184" s="308">
        <v>0</v>
      </c>
      <c r="AU184" s="308">
        <v>0</v>
      </c>
      <c r="AV184" s="308">
        <v>0</v>
      </c>
      <c r="AW184" s="308">
        <v>0</v>
      </c>
      <c r="AX184" s="308">
        <v>0</v>
      </c>
      <c r="AY184" s="308">
        <v>0</v>
      </c>
      <c r="AZ184" s="308">
        <v>0</v>
      </c>
      <c r="BA184" s="308">
        <v>0</v>
      </c>
      <c r="BB184" s="308">
        <v>0</v>
      </c>
      <c r="BC184" s="308">
        <v>0</v>
      </c>
      <c r="BD184" s="308">
        <v>0</v>
      </c>
      <c r="BE184" s="308">
        <v>0</v>
      </c>
      <c r="BF184" s="308">
        <v>0</v>
      </c>
      <c r="BG184" s="308">
        <v>0</v>
      </c>
      <c r="BH184" s="308">
        <v>0</v>
      </c>
      <c r="BI184" s="308">
        <v>0</v>
      </c>
      <c r="BJ184" s="308">
        <v>0</v>
      </c>
      <c r="BK184" s="308">
        <v>0</v>
      </c>
      <c r="BL184" s="308">
        <v>0</v>
      </c>
      <c r="BM184" s="308">
        <v>0</v>
      </c>
      <c r="BN184" s="308">
        <v>0</v>
      </c>
      <c r="BO184" s="308">
        <v>0</v>
      </c>
      <c r="BP184" s="308">
        <v>0</v>
      </c>
      <c r="BQ184" s="308">
        <v>0</v>
      </c>
      <c r="BR184" s="308">
        <v>0</v>
      </c>
      <c r="BS184" s="308">
        <v>0</v>
      </c>
      <c r="BT184" s="309">
        <v>0</v>
      </c>
      <c r="BU184" s="307" t="s">
        <v>224</v>
      </c>
    </row>
    <row r="185" spans="2:74" ht="13.75" customHeight="1" x14ac:dyDescent="0.35">
      <c r="B185" s="312" t="s">
        <v>225</v>
      </c>
      <c r="C185" s="313">
        <v>0</v>
      </c>
      <c r="D185" s="313">
        <v>0</v>
      </c>
      <c r="E185" s="313">
        <v>0</v>
      </c>
      <c r="F185" s="313">
        <v>0</v>
      </c>
      <c r="G185" s="313">
        <v>0</v>
      </c>
      <c r="H185" s="313">
        <v>0</v>
      </c>
      <c r="I185" s="313">
        <v>0</v>
      </c>
      <c r="J185" s="313">
        <v>0</v>
      </c>
      <c r="K185" s="313">
        <v>0</v>
      </c>
      <c r="L185" s="313">
        <v>0</v>
      </c>
      <c r="M185" s="313">
        <v>0</v>
      </c>
      <c r="N185" s="313">
        <v>0</v>
      </c>
      <c r="O185" s="313">
        <v>0</v>
      </c>
      <c r="P185" s="313">
        <v>0</v>
      </c>
      <c r="Q185" s="313">
        <v>0</v>
      </c>
      <c r="R185" s="313">
        <v>0</v>
      </c>
      <c r="S185" s="313">
        <v>0</v>
      </c>
      <c r="T185" s="313">
        <v>0</v>
      </c>
      <c r="U185" s="313">
        <v>0</v>
      </c>
      <c r="V185" s="313">
        <v>0</v>
      </c>
      <c r="W185" s="313">
        <v>0</v>
      </c>
      <c r="X185" s="313">
        <v>0</v>
      </c>
      <c r="Y185" s="313">
        <v>0</v>
      </c>
      <c r="Z185" s="313">
        <v>0</v>
      </c>
      <c r="AA185" s="313">
        <v>0</v>
      </c>
      <c r="AB185" s="313">
        <v>0</v>
      </c>
      <c r="AC185" s="313">
        <v>0</v>
      </c>
      <c r="AD185" s="313">
        <v>0</v>
      </c>
      <c r="AE185" s="313">
        <v>0</v>
      </c>
      <c r="AF185" s="313">
        <v>0</v>
      </c>
      <c r="AG185" s="313">
        <v>0</v>
      </c>
      <c r="AH185" s="313">
        <v>0</v>
      </c>
      <c r="AI185" s="314">
        <v>0</v>
      </c>
      <c r="AJ185" s="312" t="s">
        <v>225</v>
      </c>
      <c r="AK185" s="307"/>
      <c r="AL185" s="307"/>
      <c r="AM185" s="312" t="s">
        <v>225</v>
      </c>
      <c r="AN185" s="834">
        <v>0</v>
      </c>
      <c r="AO185" s="834">
        <v>0</v>
      </c>
      <c r="AP185" s="834">
        <v>0</v>
      </c>
      <c r="AQ185" s="834">
        <v>0</v>
      </c>
      <c r="AR185" s="834">
        <v>0</v>
      </c>
      <c r="AS185" s="834">
        <v>0</v>
      </c>
      <c r="AT185" s="834">
        <v>0</v>
      </c>
      <c r="AU185" s="834">
        <v>0</v>
      </c>
      <c r="AV185" s="834">
        <v>0</v>
      </c>
      <c r="AW185" s="834">
        <v>0</v>
      </c>
      <c r="AX185" s="834">
        <v>0</v>
      </c>
      <c r="AY185" s="834">
        <v>0</v>
      </c>
      <c r="AZ185" s="834">
        <v>0</v>
      </c>
      <c r="BA185" s="834">
        <v>0</v>
      </c>
      <c r="BB185" s="834">
        <v>0</v>
      </c>
      <c r="BC185" s="834">
        <v>0</v>
      </c>
      <c r="BD185" s="834">
        <v>0</v>
      </c>
      <c r="BE185" s="834">
        <v>0</v>
      </c>
      <c r="BF185" s="834">
        <v>0</v>
      </c>
      <c r="BG185" s="834">
        <v>0</v>
      </c>
      <c r="BH185" s="834">
        <v>0</v>
      </c>
      <c r="BI185" s="834">
        <v>0</v>
      </c>
      <c r="BJ185" s="834">
        <v>0</v>
      </c>
      <c r="BK185" s="834">
        <v>0</v>
      </c>
      <c r="BL185" s="834">
        <v>0</v>
      </c>
      <c r="BM185" s="834">
        <v>0</v>
      </c>
      <c r="BN185" s="834">
        <v>0</v>
      </c>
      <c r="BO185" s="834">
        <v>0</v>
      </c>
      <c r="BP185" s="834">
        <v>0</v>
      </c>
      <c r="BQ185" s="834">
        <v>0</v>
      </c>
      <c r="BR185" s="834">
        <v>0</v>
      </c>
      <c r="BS185" s="834">
        <v>0</v>
      </c>
      <c r="BT185" s="314">
        <v>0</v>
      </c>
      <c r="BU185" s="312" t="s">
        <v>225</v>
      </c>
    </row>
    <row r="186" spans="2:74" ht="13.75" customHeight="1" x14ac:dyDescent="0.35">
      <c r="B186" s="307" t="s">
        <v>226</v>
      </c>
      <c r="C186" s="308">
        <v>0</v>
      </c>
      <c r="D186" s="308">
        <v>0</v>
      </c>
      <c r="E186" s="308">
        <v>0</v>
      </c>
      <c r="F186" s="308">
        <v>0</v>
      </c>
      <c r="G186" s="308">
        <v>0</v>
      </c>
      <c r="H186" s="308">
        <v>0</v>
      </c>
      <c r="I186" s="308">
        <v>0</v>
      </c>
      <c r="J186" s="308">
        <v>0</v>
      </c>
      <c r="K186" s="308">
        <v>0</v>
      </c>
      <c r="L186" s="308">
        <v>0</v>
      </c>
      <c r="M186" s="308">
        <v>0</v>
      </c>
      <c r="N186" s="308">
        <v>0</v>
      </c>
      <c r="O186" s="308">
        <v>0</v>
      </c>
      <c r="P186" s="308">
        <v>0</v>
      </c>
      <c r="Q186" s="308">
        <v>0</v>
      </c>
      <c r="R186" s="308">
        <v>0</v>
      </c>
      <c r="S186" s="308">
        <v>0</v>
      </c>
      <c r="T186" s="308">
        <v>0</v>
      </c>
      <c r="U186" s="308">
        <v>0</v>
      </c>
      <c r="V186" s="308">
        <v>0</v>
      </c>
      <c r="W186" s="308">
        <v>0</v>
      </c>
      <c r="X186" s="308">
        <v>0</v>
      </c>
      <c r="Y186" s="308">
        <v>0</v>
      </c>
      <c r="Z186" s="308">
        <v>0</v>
      </c>
      <c r="AA186" s="308">
        <v>0</v>
      </c>
      <c r="AB186" s="308">
        <v>0</v>
      </c>
      <c r="AC186" s="308">
        <v>0</v>
      </c>
      <c r="AD186" s="308">
        <v>0</v>
      </c>
      <c r="AE186" s="308">
        <v>0</v>
      </c>
      <c r="AF186" s="308">
        <v>0</v>
      </c>
      <c r="AG186" s="308">
        <v>0</v>
      </c>
      <c r="AH186" s="308">
        <v>0</v>
      </c>
      <c r="AI186" s="309">
        <v>0</v>
      </c>
      <c r="AJ186" s="307" t="s">
        <v>226</v>
      </c>
      <c r="AK186" s="307"/>
      <c r="AL186" s="307"/>
      <c r="AM186" s="307" t="s">
        <v>226</v>
      </c>
      <c r="AN186" s="308">
        <v>0</v>
      </c>
      <c r="AO186" s="308">
        <v>0</v>
      </c>
      <c r="AP186" s="308">
        <v>0</v>
      </c>
      <c r="AQ186" s="308">
        <v>0</v>
      </c>
      <c r="AR186" s="308">
        <v>0</v>
      </c>
      <c r="AS186" s="308">
        <v>0</v>
      </c>
      <c r="AT186" s="308">
        <v>0</v>
      </c>
      <c r="AU186" s="308">
        <v>0</v>
      </c>
      <c r="AV186" s="308">
        <v>0</v>
      </c>
      <c r="AW186" s="308">
        <v>0</v>
      </c>
      <c r="AX186" s="308">
        <v>0</v>
      </c>
      <c r="AY186" s="308">
        <v>0</v>
      </c>
      <c r="AZ186" s="308">
        <v>0</v>
      </c>
      <c r="BA186" s="308">
        <v>0</v>
      </c>
      <c r="BB186" s="308">
        <v>0</v>
      </c>
      <c r="BC186" s="308">
        <v>0</v>
      </c>
      <c r="BD186" s="308">
        <v>0</v>
      </c>
      <c r="BE186" s="308">
        <v>0</v>
      </c>
      <c r="BF186" s="308">
        <v>0</v>
      </c>
      <c r="BG186" s="308">
        <v>0</v>
      </c>
      <c r="BH186" s="308">
        <v>0</v>
      </c>
      <c r="BI186" s="308">
        <v>0</v>
      </c>
      <c r="BJ186" s="308">
        <v>0</v>
      </c>
      <c r="BK186" s="308">
        <v>0</v>
      </c>
      <c r="BL186" s="308">
        <v>0</v>
      </c>
      <c r="BM186" s="308">
        <v>0</v>
      </c>
      <c r="BN186" s="308">
        <v>0</v>
      </c>
      <c r="BO186" s="308">
        <v>0</v>
      </c>
      <c r="BP186" s="308">
        <v>0</v>
      </c>
      <c r="BQ186" s="308">
        <v>0</v>
      </c>
      <c r="BR186" s="308">
        <v>0</v>
      </c>
      <c r="BS186" s="308">
        <v>0</v>
      </c>
      <c r="BT186" s="309">
        <v>0</v>
      </c>
      <c r="BU186" s="307" t="s">
        <v>226</v>
      </c>
    </row>
    <row r="187" spans="2:74" ht="13.75" customHeight="1" x14ac:dyDescent="0.35">
      <c r="B187" s="312" t="s">
        <v>227</v>
      </c>
      <c r="C187" s="313">
        <v>0</v>
      </c>
      <c r="D187" s="313">
        <v>0</v>
      </c>
      <c r="E187" s="313">
        <v>0</v>
      </c>
      <c r="F187" s="313">
        <v>0</v>
      </c>
      <c r="G187" s="313">
        <v>0</v>
      </c>
      <c r="H187" s="313">
        <v>0</v>
      </c>
      <c r="I187" s="313">
        <v>0</v>
      </c>
      <c r="J187" s="313">
        <v>0</v>
      </c>
      <c r="K187" s="313">
        <v>0</v>
      </c>
      <c r="L187" s="313">
        <v>0</v>
      </c>
      <c r="M187" s="313">
        <v>0</v>
      </c>
      <c r="N187" s="313">
        <v>0</v>
      </c>
      <c r="O187" s="313">
        <v>0</v>
      </c>
      <c r="P187" s="313">
        <v>0</v>
      </c>
      <c r="Q187" s="313">
        <v>0</v>
      </c>
      <c r="R187" s="313">
        <v>0</v>
      </c>
      <c r="S187" s="313">
        <v>0</v>
      </c>
      <c r="T187" s="313">
        <v>0</v>
      </c>
      <c r="U187" s="313">
        <v>0</v>
      </c>
      <c r="V187" s="313">
        <v>0</v>
      </c>
      <c r="W187" s="313">
        <v>0</v>
      </c>
      <c r="X187" s="313">
        <v>0</v>
      </c>
      <c r="Y187" s="313">
        <v>0</v>
      </c>
      <c r="Z187" s="313">
        <v>0</v>
      </c>
      <c r="AA187" s="313">
        <v>0</v>
      </c>
      <c r="AB187" s="313">
        <v>0</v>
      </c>
      <c r="AC187" s="313">
        <v>0</v>
      </c>
      <c r="AD187" s="313">
        <v>0</v>
      </c>
      <c r="AE187" s="313">
        <v>0</v>
      </c>
      <c r="AF187" s="313">
        <v>0</v>
      </c>
      <c r="AG187" s="313">
        <v>0</v>
      </c>
      <c r="AH187" s="313">
        <v>0</v>
      </c>
      <c r="AI187" s="314">
        <v>0</v>
      </c>
      <c r="AJ187" s="312" t="s">
        <v>227</v>
      </c>
      <c r="AK187" s="307"/>
      <c r="AL187" s="307"/>
      <c r="AM187" s="312" t="s">
        <v>227</v>
      </c>
      <c r="AN187" s="834">
        <v>0</v>
      </c>
      <c r="AO187" s="834">
        <v>0</v>
      </c>
      <c r="AP187" s="834">
        <v>0</v>
      </c>
      <c r="AQ187" s="834">
        <v>0</v>
      </c>
      <c r="AR187" s="834">
        <v>0</v>
      </c>
      <c r="AS187" s="834">
        <v>0</v>
      </c>
      <c r="AT187" s="834">
        <v>0</v>
      </c>
      <c r="AU187" s="834">
        <v>0</v>
      </c>
      <c r="AV187" s="834">
        <v>0</v>
      </c>
      <c r="AW187" s="834">
        <v>0</v>
      </c>
      <c r="AX187" s="834">
        <v>0</v>
      </c>
      <c r="AY187" s="834">
        <v>0</v>
      </c>
      <c r="AZ187" s="834">
        <v>0</v>
      </c>
      <c r="BA187" s="834">
        <v>0</v>
      </c>
      <c r="BB187" s="834">
        <v>0</v>
      </c>
      <c r="BC187" s="834">
        <v>0</v>
      </c>
      <c r="BD187" s="834">
        <v>0</v>
      </c>
      <c r="BE187" s="834">
        <v>0</v>
      </c>
      <c r="BF187" s="834">
        <v>0</v>
      </c>
      <c r="BG187" s="834">
        <v>0</v>
      </c>
      <c r="BH187" s="834">
        <v>0</v>
      </c>
      <c r="BI187" s="834">
        <v>0</v>
      </c>
      <c r="BJ187" s="834">
        <v>0</v>
      </c>
      <c r="BK187" s="834">
        <v>0</v>
      </c>
      <c r="BL187" s="834">
        <v>0</v>
      </c>
      <c r="BM187" s="834">
        <v>0</v>
      </c>
      <c r="BN187" s="834">
        <v>0</v>
      </c>
      <c r="BO187" s="834">
        <v>0</v>
      </c>
      <c r="BP187" s="834">
        <v>0</v>
      </c>
      <c r="BQ187" s="834">
        <v>0</v>
      </c>
      <c r="BR187" s="834">
        <v>0</v>
      </c>
      <c r="BS187" s="834">
        <v>0</v>
      </c>
      <c r="BT187" s="314">
        <v>0</v>
      </c>
      <c r="BU187" s="312" t="s">
        <v>227</v>
      </c>
    </row>
    <row r="188" spans="2:74" ht="13.75" customHeight="1" x14ac:dyDescent="0.35">
      <c r="B188" s="307" t="s">
        <v>228</v>
      </c>
      <c r="C188" s="308">
        <v>0</v>
      </c>
      <c r="D188" s="308">
        <v>0</v>
      </c>
      <c r="E188" s="308">
        <v>0</v>
      </c>
      <c r="F188" s="308">
        <v>0</v>
      </c>
      <c r="G188" s="308">
        <v>0</v>
      </c>
      <c r="H188" s="308">
        <v>0</v>
      </c>
      <c r="I188" s="308">
        <v>0</v>
      </c>
      <c r="J188" s="308">
        <v>0</v>
      </c>
      <c r="K188" s="308">
        <v>0</v>
      </c>
      <c r="L188" s="308">
        <v>0</v>
      </c>
      <c r="M188" s="308">
        <v>0</v>
      </c>
      <c r="N188" s="308">
        <v>0</v>
      </c>
      <c r="O188" s="308">
        <v>0</v>
      </c>
      <c r="P188" s="308">
        <v>0</v>
      </c>
      <c r="Q188" s="308">
        <v>0</v>
      </c>
      <c r="R188" s="308">
        <v>0</v>
      </c>
      <c r="S188" s="308">
        <v>0</v>
      </c>
      <c r="T188" s="308">
        <v>0</v>
      </c>
      <c r="U188" s="308">
        <v>0</v>
      </c>
      <c r="V188" s="308">
        <v>0</v>
      </c>
      <c r="W188" s="308">
        <v>0</v>
      </c>
      <c r="X188" s="308">
        <v>0</v>
      </c>
      <c r="Y188" s="308">
        <v>0</v>
      </c>
      <c r="Z188" s="308">
        <v>0</v>
      </c>
      <c r="AA188" s="308">
        <v>0</v>
      </c>
      <c r="AB188" s="308">
        <v>0</v>
      </c>
      <c r="AC188" s="308">
        <v>0</v>
      </c>
      <c r="AD188" s="308">
        <v>0</v>
      </c>
      <c r="AE188" s="308">
        <v>0</v>
      </c>
      <c r="AF188" s="308">
        <v>0</v>
      </c>
      <c r="AG188" s="308">
        <v>0</v>
      </c>
      <c r="AH188" s="308">
        <v>0</v>
      </c>
      <c r="AI188" s="309">
        <v>0</v>
      </c>
      <c r="AJ188" s="307" t="s">
        <v>228</v>
      </c>
      <c r="AK188" s="307"/>
      <c r="AL188" s="307"/>
      <c r="AM188" s="307" t="s">
        <v>228</v>
      </c>
      <c r="AN188" s="308">
        <v>0</v>
      </c>
      <c r="AO188" s="308">
        <v>0</v>
      </c>
      <c r="AP188" s="308">
        <v>0</v>
      </c>
      <c r="AQ188" s="308">
        <v>0</v>
      </c>
      <c r="AR188" s="308">
        <v>0</v>
      </c>
      <c r="AS188" s="308">
        <v>0</v>
      </c>
      <c r="AT188" s="308">
        <v>0</v>
      </c>
      <c r="AU188" s="308">
        <v>0</v>
      </c>
      <c r="AV188" s="308">
        <v>0</v>
      </c>
      <c r="AW188" s="308">
        <v>0</v>
      </c>
      <c r="AX188" s="308">
        <v>0</v>
      </c>
      <c r="AY188" s="308">
        <v>0</v>
      </c>
      <c r="AZ188" s="308">
        <v>0</v>
      </c>
      <c r="BA188" s="308">
        <v>0</v>
      </c>
      <c r="BB188" s="308">
        <v>0</v>
      </c>
      <c r="BC188" s="308">
        <v>0</v>
      </c>
      <c r="BD188" s="308">
        <v>0</v>
      </c>
      <c r="BE188" s="308">
        <v>0</v>
      </c>
      <c r="BF188" s="308">
        <v>0</v>
      </c>
      <c r="BG188" s="308">
        <v>0</v>
      </c>
      <c r="BH188" s="308">
        <v>0</v>
      </c>
      <c r="BI188" s="308">
        <v>0</v>
      </c>
      <c r="BJ188" s="308">
        <v>0</v>
      </c>
      <c r="BK188" s="308">
        <v>0</v>
      </c>
      <c r="BL188" s="308">
        <v>0</v>
      </c>
      <c r="BM188" s="308">
        <v>0</v>
      </c>
      <c r="BN188" s="308">
        <v>0</v>
      </c>
      <c r="BO188" s="308">
        <v>0</v>
      </c>
      <c r="BP188" s="308">
        <v>0</v>
      </c>
      <c r="BQ188" s="308">
        <v>0</v>
      </c>
      <c r="BR188" s="308">
        <v>0</v>
      </c>
      <c r="BS188" s="308">
        <v>0</v>
      </c>
      <c r="BT188" s="309">
        <v>0</v>
      </c>
      <c r="BU188" s="307" t="s">
        <v>228</v>
      </c>
    </row>
    <row r="189" spans="2:74" s="326" customFormat="1" ht="13.75" customHeight="1" x14ac:dyDescent="0.35">
      <c r="B189" s="324" t="s">
        <v>4</v>
      </c>
      <c r="C189" s="1085">
        <v>0</v>
      </c>
      <c r="D189" s="1085">
        <v>0</v>
      </c>
      <c r="E189" s="1085">
        <v>0</v>
      </c>
      <c r="F189" s="1085">
        <v>0</v>
      </c>
      <c r="G189" s="1085">
        <v>0</v>
      </c>
      <c r="H189" s="1085">
        <v>0</v>
      </c>
      <c r="I189" s="1085">
        <v>0</v>
      </c>
      <c r="J189" s="1085">
        <v>0</v>
      </c>
      <c r="K189" s="1085">
        <v>0</v>
      </c>
      <c r="L189" s="1085">
        <v>0</v>
      </c>
      <c r="M189" s="1085">
        <v>0</v>
      </c>
      <c r="N189" s="1085">
        <v>0</v>
      </c>
      <c r="O189" s="1085">
        <v>0</v>
      </c>
      <c r="P189" s="1085">
        <v>0</v>
      </c>
      <c r="Q189" s="1085">
        <v>0</v>
      </c>
      <c r="R189" s="1085">
        <v>0</v>
      </c>
      <c r="S189" s="1085">
        <v>0</v>
      </c>
      <c r="T189" s="1085">
        <v>0</v>
      </c>
      <c r="U189" s="1085">
        <v>0</v>
      </c>
      <c r="V189" s="1085">
        <v>0</v>
      </c>
      <c r="W189" s="1085">
        <v>0</v>
      </c>
      <c r="X189" s="1085">
        <v>0</v>
      </c>
      <c r="Y189" s="1085">
        <v>0</v>
      </c>
      <c r="Z189" s="1085">
        <v>0</v>
      </c>
      <c r="AA189" s="1085">
        <v>0</v>
      </c>
      <c r="AB189" s="1085">
        <v>0</v>
      </c>
      <c r="AC189" s="1085">
        <v>0</v>
      </c>
      <c r="AD189" s="1085">
        <v>9868</v>
      </c>
      <c r="AE189" s="1085">
        <v>0</v>
      </c>
      <c r="AF189" s="1085">
        <v>0</v>
      </c>
      <c r="AG189" s="1085">
        <v>0</v>
      </c>
      <c r="AH189" s="1085">
        <v>0</v>
      </c>
      <c r="AI189" s="1085">
        <v>9868</v>
      </c>
      <c r="AJ189" s="325" t="s">
        <v>4</v>
      </c>
      <c r="AK189" s="642"/>
      <c r="AL189" s="642"/>
      <c r="AM189" s="324" t="s">
        <v>4</v>
      </c>
      <c r="AN189" s="1085">
        <v>0</v>
      </c>
      <c r="AO189" s="1085">
        <v>0</v>
      </c>
      <c r="AP189" s="1085">
        <v>0</v>
      </c>
      <c r="AQ189" s="1085">
        <v>0</v>
      </c>
      <c r="AR189" s="1085">
        <v>0</v>
      </c>
      <c r="AS189" s="1085">
        <v>0</v>
      </c>
      <c r="AT189" s="1085">
        <v>0</v>
      </c>
      <c r="AU189" s="1085">
        <v>0</v>
      </c>
      <c r="AV189" s="1085">
        <v>0</v>
      </c>
      <c r="AW189" s="1085">
        <v>0</v>
      </c>
      <c r="AX189" s="1085">
        <v>0</v>
      </c>
      <c r="AY189" s="1085">
        <v>0</v>
      </c>
      <c r="AZ189" s="1085">
        <v>0</v>
      </c>
      <c r="BA189" s="1085">
        <v>0</v>
      </c>
      <c r="BB189" s="1085">
        <v>0</v>
      </c>
      <c r="BC189" s="1085">
        <v>0</v>
      </c>
      <c r="BD189" s="1085">
        <v>0</v>
      </c>
      <c r="BE189" s="1085">
        <v>0</v>
      </c>
      <c r="BF189" s="1085">
        <v>0</v>
      </c>
      <c r="BG189" s="1085">
        <v>0</v>
      </c>
      <c r="BH189" s="1085">
        <v>0</v>
      </c>
      <c r="BI189" s="1085">
        <v>0</v>
      </c>
      <c r="BJ189" s="1085">
        <v>0</v>
      </c>
      <c r="BK189" s="1085">
        <v>0</v>
      </c>
      <c r="BL189" s="1085">
        <v>0</v>
      </c>
      <c r="BM189" s="1085">
        <v>0</v>
      </c>
      <c r="BN189" s="1085">
        <v>0</v>
      </c>
      <c r="BO189" s="1085">
        <v>270283849.87178099</v>
      </c>
      <c r="BP189" s="1085">
        <v>0</v>
      </c>
      <c r="BQ189" s="1085">
        <v>0</v>
      </c>
      <c r="BR189" s="1085">
        <v>0</v>
      </c>
      <c r="BS189" s="1085">
        <v>0</v>
      </c>
      <c r="BT189" s="1085">
        <v>270283849.87178099</v>
      </c>
      <c r="BU189" s="325" t="s">
        <v>4</v>
      </c>
    </row>
    <row r="190" spans="2:74" x14ac:dyDescent="0.35">
      <c r="B190" s="683" t="s">
        <v>229</v>
      </c>
      <c r="C190" s="683"/>
      <c r="D190" s="683"/>
      <c r="E190" s="683"/>
      <c r="F190" s="683"/>
      <c r="G190" s="683"/>
      <c r="H190" s="683"/>
      <c r="I190" s="683"/>
      <c r="J190" s="683"/>
      <c r="K190" s="683"/>
      <c r="L190" s="683"/>
      <c r="M190" s="683"/>
      <c r="N190" s="683"/>
      <c r="O190" s="683"/>
      <c r="P190" s="683"/>
      <c r="Q190" s="683"/>
      <c r="R190" s="683"/>
      <c r="S190" s="683"/>
      <c r="T190" s="683"/>
      <c r="U190" s="683"/>
      <c r="V190" s="683"/>
      <c r="W190" s="327"/>
      <c r="X190" s="327"/>
      <c r="Y190" s="327"/>
      <c r="Z190" s="327"/>
      <c r="AA190" s="327"/>
      <c r="AB190" s="327"/>
      <c r="AC190" s="327"/>
      <c r="AD190" s="327"/>
      <c r="AE190" s="327"/>
      <c r="AF190" s="327"/>
      <c r="AG190" s="327"/>
      <c r="AH190" s="327"/>
      <c r="AI190" s="327"/>
      <c r="AJ190" s="327"/>
      <c r="AK190" s="327"/>
      <c r="AL190" s="327"/>
      <c r="AM190" s="683" t="s">
        <v>229</v>
      </c>
      <c r="AN190" s="353"/>
      <c r="AO190" s="353"/>
      <c r="AP190" s="353"/>
      <c r="AQ190" s="353"/>
      <c r="AR190" s="353"/>
      <c r="AS190" s="353"/>
      <c r="AT190" s="353"/>
      <c r="AU190" s="353"/>
      <c r="AV190" s="353"/>
      <c r="AW190" s="353"/>
      <c r="AX190" s="353"/>
      <c r="AY190" s="353"/>
      <c r="AZ190" s="353"/>
      <c r="BA190" s="353"/>
      <c r="BB190" s="353"/>
      <c r="BC190" s="353"/>
      <c r="BD190" s="353"/>
      <c r="BE190" s="353"/>
      <c r="BF190" s="353"/>
      <c r="BG190" s="353"/>
      <c r="BH190" s="354"/>
      <c r="BI190" s="354"/>
      <c r="BJ190" s="354"/>
      <c r="BK190" s="354"/>
      <c r="BL190" s="354"/>
      <c r="BM190" s="354"/>
      <c r="BN190" s="354"/>
      <c r="BO190" s="354"/>
      <c r="BP190" s="354"/>
      <c r="BQ190" s="354"/>
      <c r="BR190" s="354"/>
      <c r="BS190" s="354"/>
      <c r="BT190" s="354"/>
    </row>
    <row r="191" spans="2:74" x14ac:dyDescent="0.35">
      <c r="B191" s="311"/>
      <c r="C191" s="311"/>
      <c r="D191" s="311"/>
      <c r="E191" s="311"/>
      <c r="F191" s="311"/>
      <c r="G191" s="311"/>
      <c r="H191" s="311"/>
      <c r="I191" s="311"/>
      <c r="J191" s="311"/>
      <c r="K191" s="311"/>
      <c r="L191" s="311"/>
      <c r="M191" s="311"/>
      <c r="N191" s="311"/>
      <c r="O191" s="311"/>
      <c r="P191" s="311"/>
      <c r="Q191" s="311"/>
      <c r="R191" s="311"/>
      <c r="S191" s="311"/>
      <c r="T191" s="311"/>
      <c r="U191" s="311"/>
      <c r="V191" s="311"/>
      <c r="W191" s="311"/>
      <c r="X191" s="311"/>
      <c r="Y191" s="311"/>
      <c r="Z191" s="311"/>
      <c r="AA191" s="311"/>
      <c r="AB191" s="311"/>
      <c r="AC191" s="311"/>
      <c r="AD191" s="311"/>
      <c r="AE191" s="311"/>
      <c r="AF191" s="311"/>
      <c r="AG191" s="311"/>
      <c r="AH191" s="311"/>
      <c r="AI191" s="311"/>
      <c r="AJ191" s="311"/>
      <c r="AK191" s="311"/>
      <c r="AL191" s="311"/>
    </row>
    <row r="192" spans="2:74" s="1309" customFormat="1" ht="12" x14ac:dyDescent="0.3">
      <c r="B192" s="1311"/>
      <c r="C192" s="1312"/>
      <c r="D192" s="1312"/>
      <c r="E192" s="1312"/>
      <c r="F192" s="1312"/>
      <c r="G192" s="1312"/>
      <c r="H192" s="1312"/>
      <c r="I192" s="1312"/>
      <c r="J192" s="1312"/>
      <c r="K192" s="1312"/>
      <c r="L192" s="1312"/>
      <c r="M192" s="1312"/>
      <c r="N192" s="1312"/>
      <c r="O192" s="1312"/>
      <c r="P192" s="1312"/>
      <c r="Q192" s="1312"/>
      <c r="R192" s="1312"/>
      <c r="S192" s="1312"/>
      <c r="T192" s="1312"/>
      <c r="U192" s="1312"/>
      <c r="V192" s="1312"/>
      <c r="W192" s="1312"/>
      <c r="X192" s="1312"/>
      <c r="Y192" s="1312"/>
      <c r="Z192" s="1312"/>
      <c r="AA192" s="1312"/>
      <c r="AB192" s="1312"/>
      <c r="AC192" s="1312"/>
      <c r="AD192" s="1312"/>
      <c r="AE192" s="1312"/>
      <c r="AF192" s="1312"/>
      <c r="AG192" s="1312"/>
      <c r="AH192" s="1312"/>
      <c r="AI192" s="1312"/>
      <c r="AM192" s="1314"/>
      <c r="AN192" s="1315"/>
      <c r="AO192" s="1315"/>
      <c r="AP192" s="1315"/>
      <c r="AQ192" s="1315"/>
      <c r="AR192" s="1315"/>
      <c r="AS192" s="1315"/>
      <c r="AT192" s="1315"/>
      <c r="AU192" s="1315"/>
      <c r="AV192" s="1315"/>
      <c r="AW192" s="1315"/>
      <c r="AX192" s="1315"/>
      <c r="AY192" s="1315"/>
      <c r="AZ192" s="1315"/>
      <c r="BA192" s="1315"/>
      <c r="BB192" s="1315"/>
      <c r="BC192" s="1315"/>
      <c r="BD192" s="1315"/>
      <c r="BE192" s="1315"/>
      <c r="BF192" s="1315"/>
      <c r="BG192" s="1315"/>
      <c r="BH192" s="1315"/>
      <c r="BI192" s="1315"/>
      <c r="BJ192" s="1315"/>
      <c r="BK192" s="1315"/>
      <c r="BL192" s="1315"/>
      <c r="BM192" s="1315"/>
      <c r="BN192" s="1315"/>
      <c r="BO192" s="1315"/>
      <c r="BP192" s="1315"/>
      <c r="BQ192" s="1315"/>
      <c r="BR192" s="1315"/>
      <c r="BS192" s="1315"/>
      <c r="BT192" s="1315"/>
      <c r="BU192" s="1315"/>
      <c r="BV192" s="1316"/>
    </row>
    <row r="193" spans="2:73" s="1320" customFormat="1" x14ac:dyDescent="0.35">
      <c r="B193" s="1321"/>
      <c r="C193" s="1319"/>
      <c r="D193" s="1319"/>
      <c r="E193" s="1319"/>
      <c r="F193" s="1319"/>
      <c r="G193" s="1319"/>
      <c r="H193" s="1319"/>
      <c r="I193" s="1319"/>
      <c r="J193" s="1319"/>
      <c r="K193" s="1319"/>
      <c r="L193" s="1319"/>
      <c r="M193" s="1319"/>
      <c r="N193" s="1319"/>
      <c r="O193" s="1319"/>
      <c r="P193" s="1319"/>
      <c r="Q193" s="1319"/>
      <c r="R193" s="1319"/>
      <c r="S193" s="1319"/>
      <c r="T193" s="1319"/>
      <c r="U193" s="1319"/>
      <c r="V193" s="1319"/>
      <c r="W193" s="1319"/>
      <c r="X193" s="1319"/>
      <c r="Y193" s="1319"/>
      <c r="Z193" s="1319"/>
      <c r="AA193" s="1319"/>
      <c r="AB193" s="1319"/>
      <c r="AC193" s="1319"/>
      <c r="AD193" s="1319"/>
      <c r="AE193" s="1319"/>
      <c r="AF193" s="1319"/>
      <c r="AG193" s="1319"/>
      <c r="AH193" s="1319"/>
      <c r="AI193" s="1319"/>
      <c r="AJ193" s="1322"/>
      <c r="AK193" s="1322"/>
      <c r="AL193" s="1322"/>
      <c r="AM193" s="1323"/>
      <c r="AN193" s="1319"/>
      <c r="AO193" s="1319"/>
      <c r="AP193" s="1319"/>
      <c r="AQ193" s="1319"/>
      <c r="AR193" s="1319"/>
      <c r="AS193" s="1319"/>
      <c r="AT193" s="1319"/>
      <c r="AU193" s="1319"/>
      <c r="AV193" s="1319"/>
      <c r="AW193" s="1319"/>
      <c r="AX193" s="1319"/>
      <c r="AY193" s="1319"/>
      <c r="AZ193" s="1319"/>
      <c r="BA193" s="1319"/>
      <c r="BB193" s="1319"/>
      <c r="BC193" s="1319"/>
      <c r="BD193" s="1319"/>
      <c r="BE193" s="1319"/>
      <c r="BF193" s="1319"/>
      <c r="BG193" s="1319"/>
      <c r="BH193" s="1319"/>
      <c r="BI193" s="1319"/>
      <c r="BJ193" s="1319"/>
      <c r="BK193" s="1319"/>
      <c r="BL193" s="1319"/>
      <c r="BM193" s="1319"/>
      <c r="BN193" s="1319"/>
      <c r="BO193" s="1319"/>
      <c r="BP193" s="1319"/>
      <c r="BQ193" s="1319"/>
      <c r="BR193" s="1319"/>
      <c r="BS193" s="1319"/>
      <c r="BT193" s="1319"/>
    </row>
    <row r="194" spans="2:73" x14ac:dyDescent="0.35">
      <c r="B194" s="311"/>
      <c r="C194" s="311"/>
      <c r="D194" s="311"/>
      <c r="E194" s="311"/>
      <c r="F194" s="311"/>
      <c r="G194" s="311"/>
      <c r="H194" s="311"/>
      <c r="I194" s="311"/>
      <c r="J194" s="311"/>
      <c r="K194" s="311"/>
      <c r="L194" s="311"/>
      <c r="M194" s="311"/>
      <c r="N194" s="311"/>
      <c r="O194" s="311"/>
      <c r="P194" s="311"/>
      <c r="Q194" s="311"/>
      <c r="R194" s="311"/>
      <c r="S194" s="311"/>
      <c r="T194" s="311"/>
      <c r="U194" s="311"/>
      <c r="V194" s="311"/>
      <c r="W194" s="311"/>
      <c r="X194" s="311"/>
      <c r="Y194" s="311"/>
      <c r="Z194" s="311"/>
      <c r="AA194" s="311"/>
      <c r="AB194" s="311"/>
      <c r="AC194" s="311"/>
      <c r="AD194" s="311"/>
      <c r="AE194" s="311"/>
      <c r="AF194" s="311"/>
      <c r="AG194" s="311"/>
      <c r="AH194" s="311"/>
      <c r="AI194" s="311"/>
      <c r="AJ194" s="311"/>
      <c r="AK194" s="311"/>
      <c r="AL194" s="311"/>
    </row>
    <row r="195" spans="2:73" x14ac:dyDescent="0.35">
      <c r="B195" s="247" t="s">
        <v>645</v>
      </c>
      <c r="C195" s="247"/>
      <c r="D195" s="247"/>
      <c r="E195" s="247"/>
      <c r="AL195" s="311"/>
      <c r="AM195" s="247" t="s">
        <v>645</v>
      </c>
      <c r="AN195" s="688"/>
      <c r="AO195" s="688"/>
      <c r="AP195" s="688"/>
      <c r="AQ195" s="688"/>
      <c r="AR195" s="688"/>
      <c r="AS195" s="688"/>
      <c r="AT195" s="688"/>
      <c r="AU195" s="688"/>
      <c r="AV195" s="688"/>
      <c r="AW195" s="688"/>
      <c r="AX195" s="688"/>
      <c r="AY195" s="688"/>
      <c r="AZ195" s="688"/>
      <c r="BA195" s="688"/>
      <c r="BB195" s="688"/>
    </row>
    <row r="196" spans="2:73" s="302" customFormat="1" ht="14.65" customHeight="1" x14ac:dyDescent="0.3">
      <c r="B196" s="684"/>
      <c r="C196" s="300"/>
      <c r="D196" s="300"/>
      <c r="E196" s="300"/>
      <c r="F196" s="300"/>
      <c r="G196" s="300"/>
      <c r="H196" s="300"/>
      <c r="I196" s="300"/>
      <c r="J196" s="300"/>
      <c r="K196" s="300"/>
      <c r="L196" s="300"/>
      <c r="M196" s="300"/>
      <c r="N196" s="300"/>
      <c r="O196" s="300"/>
      <c r="P196" s="300"/>
      <c r="Q196" s="300"/>
      <c r="R196" s="300"/>
      <c r="S196" s="300"/>
      <c r="T196" s="300"/>
      <c r="U196" s="300"/>
      <c r="V196" s="300"/>
      <c r="W196" s="300"/>
      <c r="X196" s="300"/>
      <c r="Y196" s="300"/>
      <c r="Z196" s="300"/>
      <c r="AA196" s="300"/>
      <c r="AB196" s="300"/>
      <c r="AC196" s="300"/>
      <c r="AD196" s="300"/>
      <c r="AE196" s="300"/>
      <c r="AF196" s="300"/>
      <c r="AG196" s="300"/>
      <c r="AH196" s="300"/>
      <c r="AI196" s="300"/>
      <c r="AJ196" s="301"/>
      <c r="AK196" s="301"/>
      <c r="AL196" s="684"/>
      <c r="AM196" s="335" t="s">
        <v>12546</v>
      </c>
      <c r="AN196" s="336"/>
      <c r="AO196" s="336"/>
      <c r="AP196" s="336"/>
      <c r="AQ196" s="336"/>
      <c r="AR196" s="336"/>
      <c r="AS196" s="336"/>
      <c r="AT196" s="336"/>
      <c r="AU196" s="336"/>
      <c r="AV196" s="336"/>
      <c r="AW196" s="336"/>
      <c r="AX196" s="336"/>
      <c r="AY196" s="336"/>
      <c r="AZ196" s="336"/>
      <c r="BA196" s="336"/>
      <c r="BB196" s="336"/>
      <c r="BC196" s="336"/>
      <c r="BD196" s="336"/>
      <c r="BE196" s="336"/>
      <c r="BF196" s="336"/>
      <c r="BG196" s="336"/>
      <c r="BH196" s="336"/>
      <c r="BI196" s="336"/>
      <c r="BJ196" s="336"/>
      <c r="BK196" s="336"/>
      <c r="BL196" s="336"/>
      <c r="BM196" s="336"/>
      <c r="BN196" s="336"/>
      <c r="BO196" s="336"/>
      <c r="BP196" s="336"/>
      <c r="BQ196" s="336"/>
      <c r="BR196" s="336"/>
      <c r="BS196" s="336"/>
      <c r="BT196" s="337"/>
      <c r="BU196" s="338"/>
    </row>
    <row r="197" spans="2:73" s="306" customFormat="1" ht="13.75" customHeight="1" x14ac:dyDescent="0.3">
      <c r="B197" s="303" t="s">
        <v>164</v>
      </c>
      <c r="C197" s="304">
        <v>1994</v>
      </c>
      <c r="D197" s="304">
        <v>1995</v>
      </c>
      <c r="E197" s="304">
        <v>1996</v>
      </c>
      <c r="F197" s="304">
        <v>1997</v>
      </c>
      <c r="G197" s="304">
        <v>1998</v>
      </c>
      <c r="H197" s="304">
        <v>1999</v>
      </c>
      <c r="I197" s="304">
        <v>2000</v>
      </c>
      <c r="J197" s="304">
        <v>2001</v>
      </c>
      <c r="K197" s="304">
        <v>2002</v>
      </c>
      <c r="L197" s="304">
        <v>2003</v>
      </c>
      <c r="M197" s="304">
        <v>2004</v>
      </c>
      <c r="N197" s="304">
        <v>2005</v>
      </c>
      <c r="O197" s="304">
        <v>2006</v>
      </c>
      <c r="P197" s="304">
        <v>2007</v>
      </c>
      <c r="Q197" s="304">
        <v>2008</v>
      </c>
      <c r="R197" s="304">
        <v>2009</v>
      </c>
      <c r="S197" s="304">
        <v>2010</v>
      </c>
      <c r="T197" s="304">
        <v>2011</v>
      </c>
      <c r="U197" s="304">
        <v>2012</v>
      </c>
      <c r="V197" s="304">
        <v>2013</v>
      </c>
      <c r="W197" s="304">
        <v>2014</v>
      </c>
      <c r="X197" s="304">
        <v>2015</v>
      </c>
      <c r="Y197" s="304">
        <v>2016</v>
      </c>
      <c r="Z197" s="304">
        <v>2017</v>
      </c>
      <c r="AA197" s="304">
        <v>2018</v>
      </c>
      <c r="AB197" s="304">
        <v>2019</v>
      </c>
      <c r="AC197" s="304">
        <v>2020</v>
      </c>
      <c r="AD197" s="304">
        <v>2021</v>
      </c>
      <c r="AE197" s="304">
        <v>2022</v>
      </c>
      <c r="AF197" s="304">
        <v>2023</v>
      </c>
      <c r="AG197" s="304">
        <v>2024</v>
      </c>
      <c r="AH197" s="304">
        <v>2025</v>
      </c>
      <c r="AI197" s="265" t="s">
        <v>4</v>
      </c>
      <c r="AJ197" s="305" t="s">
        <v>164</v>
      </c>
      <c r="AK197" s="643"/>
      <c r="AL197" s="643"/>
      <c r="AM197" s="303" t="s">
        <v>164</v>
      </c>
      <c r="AN197" s="1086">
        <v>1994</v>
      </c>
      <c r="AO197" s="1086">
        <v>1995</v>
      </c>
      <c r="AP197" s="1086">
        <v>1996</v>
      </c>
      <c r="AQ197" s="1086">
        <v>1997</v>
      </c>
      <c r="AR197" s="1086">
        <v>1998</v>
      </c>
      <c r="AS197" s="1086">
        <v>1999</v>
      </c>
      <c r="AT197" s="1086">
        <v>2000</v>
      </c>
      <c r="AU197" s="1086">
        <v>2001</v>
      </c>
      <c r="AV197" s="1086">
        <v>2002</v>
      </c>
      <c r="AW197" s="1086">
        <v>2003</v>
      </c>
      <c r="AX197" s="1086">
        <v>2004</v>
      </c>
      <c r="AY197" s="1086">
        <v>2005</v>
      </c>
      <c r="AZ197" s="1086">
        <v>2006</v>
      </c>
      <c r="BA197" s="1086">
        <v>2007</v>
      </c>
      <c r="BB197" s="1086">
        <v>2008</v>
      </c>
      <c r="BC197" s="1086">
        <v>2009</v>
      </c>
      <c r="BD197" s="1086">
        <v>2010</v>
      </c>
      <c r="BE197" s="1086">
        <v>2011</v>
      </c>
      <c r="BF197" s="1086">
        <v>2012</v>
      </c>
      <c r="BG197" s="1086">
        <v>2013</v>
      </c>
      <c r="BH197" s="1086">
        <v>2014</v>
      </c>
      <c r="BI197" s="1086">
        <v>2015</v>
      </c>
      <c r="BJ197" s="1086">
        <v>2016</v>
      </c>
      <c r="BK197" s="1086">
        <v>2017</v>
      </c>
      <c r="BL197" s="1086">
        <v>2018</v>
      </c>
      <c r="BM197" s="1086">
        <v>2019</v>
      </c>
      <c r="BN197" s="1086">
        <v>2020</v>
      </c>
      <c r="BO197" s="1086">
        <v>2021</v>
      </c>
      <c r="BP197" s="1086">
        <v>2022</v>
      </c>
      <c r="BQ197" s="1086">
        <v>2023</v>
      </c>
      <c r="BR197" s="1086">
        <v>2024</v>
      </c>
      <c r="BS197" s="1086">
        <v>2025</v>
      </c>
      <c r="BT197" s="265" t="s">
        <v>4</v>
      </c>
      <c r="BU197" s="305" t="s">
        <v>164</v>
      </c>
    </row>
    <row r="198" spans="2:73" ht="13.75" customHeight="1" x14ac:dyDescent="0.35">
      <c r="B198" s="307" t="s">
        <v>190</v>
      </c>
      <c r="C198" s="308">
        <v>0</v>
      </c>
      <c r="D198" s="308">
        <v>0</v>
      </c>
      <c r="E198" s="308">
        <v>0</v>
      </c>
      <c r="F198" s="308">
        <v>0</v>
      </c>
      <c r="G198" s="308">
        <v>0</v>
      </c>
      <c r="H198" s="308">
        <v>0</v>
      </c>
      <c r="I198" s="308">
        <v>0</v>
      </c>
      <c r="J198" s="308">
        <v>0</v>
      </c>
      <c r="K198" s="308">
        <v>0</v>
      </c>
      <c r="L198" s="308">
        <v>0</v>
      </c>
      <c r="M198" s="308">
        <v>0</v>
      </c>
      <c r="N198" s="308">
        <v>0</v>
      </c>
      <c r="O198" s="308">
        <v>1264</v>
      </c>
      <c r="P198" s="308">
        <v>0</v>
      </c>
      <c r="Q198" s="308">
        <v>2</v>
      </c>
      <c r="R198" s="308">
        <v>25909</v>
      </c>
      <c r="S198" s="308">
        <v>5766</v>
      </c>
      <c r="T198" s="308">
        <v>134</v>
      </c>
      <c r="U198" s="308">
        <v>537</v>
      </c>
      <c r="V198" s="308">
        <v>8433</v>
      </c>
      <c r="W198" s="308">
        <v>2275</v>
      </c>
      <c r="X198" s="308">
        <v>221</v>
      </c>
      <c r="Y198" s="308">
        <v>329</v>
      </c>
      <c r="Z198" s="308">
        <v>12670</v>
      </c>
      <c r="AA198" s="308">
        <v>396</v>
      </c>
      <c r="AB198" s="308">
        <v>5496</v>
      </c>
      <c r="AC198" s="308">
        <v>284</v>
      </c>
      <c r="AD198" s="308">
        <v>401</v>
      </c>
      <c r="AE198" s="308">
        <v>522</v>
      </c>
      <c r="AF198" s="308">
        <v>3065</v>
      </c>
      <c r="AG198" s="308">
        <v>2468</v>
      </c>
      <c r="AH198" s="308">
        <v>1168</v>
      </c>
      <c r="AI198" s="309">
        <v>71340</v>
      </c>
      <c r="AJ198" s="307" t="s">
        <v>190</v>
      </c>
      <c r="AK198" s="307"/>
      <c r="AL198" s="307"/>
      <c r="AM198" s="307" t="s">
        <v>190</v>
      </c>
      <c r="AN198" s="308">
        <v>0</v>
      </c>
      <c r="AO198" s="308">
        <v>0</v>
      </c>
      <c r="AP198" s="308">
        <v>0</v>
      </c>
      <c r="AQ198" s="308">
        <v>0</v>
      </c>
      <c r="AR198" s="308">
        <v>0</v>
      </c>
      <c r="AS198" s="308">
        <v>0</v>
      </c>
      <c r="AT198" s="308">
        <v>0</v>
      </c>
      <c r="AU198" s="308">
        <v>0</v>
      </c>
      <c r="AV198" s="308">
        <v>0</v>
      </c>
      <c r="AW198" s="308">
        <v>0</v>
      </c>
      <c r="AX198" s="308">
        <v>0</v>
      </c>
      <c r="AY198" s="308">
        <v>0</v>
      </c>
      <c r="AZ198" s="308">
        <v>3779112.6494406899</v>
      </c>
      <c r="BA198" s="308">
        <v>0</v>
      </c>
      <c r="BB198" s="308">
        <v>44609.820503466399</v>
      </c>
      <c r="BC198" s="308">
        <v>101614628.647028</v>
      </c>
      <c r="BD198" s="308">
        <v>13589078.8085414</v>
      </c>
      <c r="BE198" s="308">
        <v>151415.19807051399</v>
      </c>
      <c r="BF198" s="308">
        <v>560017.55883020395</v>
      </c>
      <c r="BG198" s="308">
        <v>14279456.2830825</v>
      </c>
      <c r="BH198" s="308">
        <v>3933162.4282420701</v>
      </c>
      <c r="BI198" s="308">
        <v>199542.67705999999</v>
      </c>
      <c r="BJ198" s="308">
        <v>635395.62833186099</v>
      </c>
      <c r="BK198" s="308">
        <v>31086987.614746001</v>
      </c>
      <c r="BL198" s="308">
        <v>370384.857834458</v>
      </c>
      <c r="BM198" s="308">
        <v>11733023.274448</v>
      </c>
      <c r="BN198" s="308">
        <v>255865.616462137</v>
      </c>
      <c r="BO198" s="308">
        <v>471342.576688211</v>
      </c>
      <c r="BP198" s="308">
        <v>645076.20498417097</v>
      </c>
      <c r="BQ198" s="308">
        <v>2777901.8459430002</v>
      </c>
      <c r="BR198" s="308">
        <v>2669208.4658400002</v>
      </c>
      <c r="BS198" s="308">
        <v>1388465.35</v>
      </c>
      <c r="BT198" s="309">
        <v>190184675.50607669</v>
      </c>
      <c r="BU198" s="307" t="s">
        <v>190</v>
      </c>
    </row>
    <row r="199" spans="2:73" ht="13.75" customHeight="1" x14ac:dyDescent="0.35">
      <c r="B199" s="312" t="s">
        <v>170</v>
      </c>
      <c r="C199" s="313">
        <v>0</v>
      </c>
      <c r="D199" s="313">
        <v>0</v>
      </c>
      <c r="E199" s="313">
        <v>0</v>
      </c>
      <c r="F199" s="313">
        <v>1</v>
      </c>
      <c r="G199" s="313">
        <v>0</v>
      </c>
      <c r="H199" s="313">
        <v>0</v>
      </c>
      <c r="I199" s="313">
        <v>0</v>
      </c>
      <c r="J199" s="313">
        <v>2</v>
      </c>
      <c r="K199" s="313">
        <v>0</v>
      </c>
      <c r="L199" s="313">
        <v>785</v>
      </c>
      <c r="M199" s="313">
        <v>2</v>
      </c>
      <c r="N199" s="313">
        <v>56</v>
      </c>
      <c r="O199" s="313">
        <v>0</v>
      </c>
      <c r="P199" s="313">
        <v>9</v>
      </c>
      <c r="Q199" s="313">
        <v>3</v>
      </c>
      <c r="R199" s="313">
        <v>37803</v>
      </c>
      <c r="S199" s="313">
        <v>5</v>
      </c>
      <c r="T199" s="313">
        <v>0</v>
      </c>
      <c r="U199" s="313">
        <v>0</v>
      </c>
      <c r="V199" s="313">
        <v>0</v>
      </c>
      <c r="W199" s="313">
        <v>0</v>
      </c>
      <c r="X199" s="313">
        <v>246</v>
      </c>
      <c r="Y199" s="313">
        <v>0</v>
      </c>
      <c r="Z199" s="313">
        <v>796</v>
      </c>
      <c r="AA199" s="313">
        <v>9</v>
      </c>
      <c r="AB199" s="313">
        <v>475</v>
      </c>
      <c r="AC199" s="313">
        <v>1829</v>
      </c>
      <c r="AD199" s="313">
        <v>1315</v>
      </c>
      <c r="AE199" s="313">
        <v>83</v>
      </c>
      <c r="AF199" s="313">
        <v>249</v>
      </c>
      <c r="AG199" s="313">
        <v>3</v>
      </c>
      <c r="AH199" s="313">
        <v>11</v>
      </c>
      <c r="AI199" s="314">
        <v>43682</v>
      </c>
      <c r="AJ199" s="312" t="s">
        <v>170</v>
      </c>
      <c r="AK199" s="307"/>
      <c r="AL199" s="307"/>
      <c r="AM199" s="312" t="s">
        <v>170</v>
      </c>
      <c r="AN199" s="834">
        <v>0</v>
      </c>
      <c r="AO199" s="313">
        <v>0</v>
      </c>
      <c r="AP199" s="313">
        <v>0</v>
      </c>
      <c r="AQ199" s="313">
        <v>11113.0201582998</v>
      </c>
      <c r="AR199" s="313">
        <v>0</v>
      </c>
      <c r="AS199" s="313">
        <v>0</v>
      </c>
      <c r="AT199" s="313">
        <v>0</v>
      </c>
      <c r="AU199" s="313">
        <v>32642.140719630101</v>
      </c>
      <c r="AV199" s="313">
        <v>0</v>
      </c>
      <c r="AW199" s="313">
        <v>2114076.4987127599</v>
      </c>
      <c r="AX199" s="313">
        <v>3925.1099539389102</v>
      </c>
      <c r="AY199" s="313">
        <v>85596.710558743696</v>
      </c>
      <c r="AZ199" s="313">
        <v>0</v>
      </c>
      <c r="BA199" s="313">
        <v>55230.821739983803</v>
      </c>
      <c r="BB199" s="313">
        <v>277730.79994351201</v>
      </c>
      <c r="BC199" s="313">
        <v>73075992.190418407</v>
      </c>
      <c r="BD199" s="313">
        <v>20965.1941725699</v>
      </c>
      <c r="BE199" s="313">
        <v>0</v>
      </c>
      <c r="BF199" s="313">
        <v>0</v>
      </c>
      <c r="BG199" s="313">
        <v>0</v>
      </c>
      <c r="BH199" s="313">
        <v>0</v>
      </c>
      <c r="BI199" s="313">
        <v>276378.71428677102</v>
      </c>
      <c r="BJ199" s="313">
        <v>0</v>
      </c>
      <c r="BK199" s="313">
        <v>588343.658662281</v>
      </c>
      <c r="BL199" s="313">
        <v>11849.0023780709</v>
      </c>
      <c r="BM199" s="313">
        <v>4324962.8907790901</v>
      </c>
      <c r="BN199" s="313">
        <v>2889636.5414600698</v>
      </c>
      <c r="BO199" s="313">
        <v>2256754.06938616</v>
      </c>
      <c r="BP199" s="313">
        <v>175597.67605580101</v>
      </c>
      <c r="BQ199" s="313">
        <v>513333.64278251998</v>
      </c>
      <c r="BR199" s="313">
        <v>1296654.2601600001</v>
      </c>
      <c r="BS199" s="313">
        <v>55392.76</v>
      </c>
      <c r="BT199" s="314">
        <v>88066175.702328622</v>
      </c>
      <c r="BU199" s="312" t="s">
        <v>170</v>
      </c>
    </row>
    <row r="200" spans="2:73" ht="13.75" customHeight="1" x14ac:dyDescent="0.35">
      <c r="B200" s="307" t="s">
        <v>168</v>
      </c>
      <c r="C200" s="308">
        <v>0</v>
      </c>
      <c r="D200" s="308">
        <v>0</v>
      </c>
      <c r="E200" s="308">
        <v>0</v>
      </c>
      <c r="F200" s="308">
        <v>0</v>
      </c>
      <c r="G200" s="308">
        <v>0</v>
      </c>
      <c r="H200" s="308">
        <v>0</v>
      </c>
      <c r="I200" s="308">
        <v>0</v>
      </c>
      <c r="J200" s="308">
        <v>0</v>
      </c>
      <c r="K200" s="308">
        <v>0</v>
      </c>
      <c r="L200" s="308">
        <v>0</v>
      </c>
      <c r="M200" s="308">
        <v>2</v>
      </c>
      <c r="N200" s="308">
        <v>0</v>
      </c>
      <c r="O200" s="308">
        <v>1</v>
      </c>
      <c r="P200" s="308">
        <v>1</v>
      </c>
      <c r="Q200" s="308">
        <v>0</v>
      </c>
      <c r="R200" s="308">
        <v>206</v>
      </c>
      <c r="S200" s="308">
        <v>49</v>
      </c>
      <c r="T200" s="308">
        <v>229</v>
      </c>
      <c r="U200" s="308">
        <v>1757</v>
      </c>
      <c r="V200" s="308">
        <v>15</v>
      </c>
      <c r="W200" s="308">
        <v>0</v>
      </c>
      <c r="X200" s="308">
        <v>0</v>
      </c>
      <c r="Y200" s="308">
        <v>0</v>
      </c>
      <c r="Z200" s="308">
        <v>3</v>
      </c>
      <c r="AA200" s="308">
        <v>0</v>
      </c>
      <c r="AB200" s="308">
        <v>0</v>
      </c>
      <c r="AC200" s="308">
        <v>0</v>
      </c>
      <c r="AD200" s="308">
        <v>43</v>
      </c>
      <c r="AE200" s="308">
        <v>0</v>
      </c>
      <c r="AF200" s="308">
        <v>49</v>
      </c>
      <c r="AG200" s="308">
        <v>0</v>
      </c>
      <c r="AH200" s="308">
        <v>0</v>
      </c>
      <c r="AI200" s="309">
        <v>2355</v>
      </c>
      <c r="AJ200" s="307" t="s">
        <v>168</v>
      </c>
      <c r="AK200" s="307"/>
      <c r="AL200" s="307"/>
      <c r="AM200" s="307" t="s">
        <v>168</v>
      </c>
      <c r="AN200" s="308">
        <v>0</v>
      </c>
      <c r="AO200" s="308">
        <v>0</v>
      </c>
      <c r="AP200" s="308">
        <v>0</v>
      </c>
      <c r="AQ200" s="308">
        <v>0</v>
      </c>
      <c r="AR200" s="308">
        <v>0</v>
      </c>
      <c r="AS200" s="308">
        <v>0</v>
      </c>
      <c r="AT200" s="308">
        <v>0</v>
      </c>
      <c r="AU200" s="308">
        <v>0</v>
      </c>
      <c r="AV200" s="308">
        <v>0</v>
      </c>
      <c r="AW200" s="308">
        <v>0</v>
      </c>
      <c r="AX200" s="308">
        <v>4916.8194490158703</v>
      </c>
      <c r="AY200" s="308">
        <v>0</v>
      </c>
      <c r="AZ200" s="308">
        <v>1766.8745588480101</v>
      </c>
      <c r="BA200" s="308">
        <v>10799.8240276624</v>
      </c>
      <c r="BB200" s="308">
        <v>0</v>
      </c>
      <c r="BC200" s="308">
        <v>3414659.84789229</v>
      </c>
      <c r="BD200" s="308">
        <v>48992.956916650699</v>
      </c>
      <c r="BE200" s="308">
        <v>354567.87125872303</v>
      </c>
      <c r="BF200" s="308">
        <v>2868344.1751373298</v>
      </c>
      <c r="BG200" s="308">
        <v>2719819.5416043899</v>
      </c>
      <c r="BH200" s="308">
        <v>0</v>
      </c>
      <c r="BI200" s="308">
        <v>0</v>
      </c>
      <c r="BJ200" s="308">
        <v>0</v>
      </c>
      <c r="BK200" s="308">
        <v>1907.75480356819</v>
      </c>
      <c r="BL200" s="308">
        <v>0</v>
      </c>
      <c r="BM200" s="308">
        <v>0</v>
      </c>
      <c r="BN200" s="308">
        <v>0</v>
      </c>
      <c r="BO200" s="308">
        <v>36556.240795835402</v>
      </c>
      <c r="BP200" s="308">
        <v>0</v>
      </c>
      <c r="BQ200" s="308">
        <v>28069.496279160001</v>
      </c>
      <c r="BR200" s="308">
        <v>0</v>
      </c>
      <c r="BS200" s="308">
        <v>0</v>
      </c>
      <c r="BT200" s="309">
        <v>9490401.4027234744</v>
      </c>
      <c r="BU200" s="307" t="s">
        <v>168</v>
      </c>
    </row>
    <row r="201" spans="2:73" ht="13.75" customHeight="1" x14ac:dyDescent="0.35">
      <c r="B201" s="312" t="s">
        <v>173</v>
      </c>
      <c r="C201" s="313">
        <v>0</v>
      </c>
      <c r="D201" s="313">
        <v>0</v>
      </c>
      <c r="E201" s="313">
        <v>0</v>
      </c>
      <c r="F201" s="313">
        <v>0</v>
      </c>
      <c r="G201" s="313">
        <v>0</v>
      </c>
      <c r="H201" s="313">
        <v>0</v>
      </c>
      <c r="I201" s="313">
        <v>0</v>
      </c>
      <c r="J201" s="313">
        <v>1</v>
      </c>
      <c r="K201" s="313">
        <v>0</v>
      </c>
      <c r="L201" s="313">
        <v>0</v>
      </c>
      <c r="M201" s="313">
        <v>1</v>
      </c>
      <c r="N201" s="313">
        <v>0</v>
      </c>
      <c r="O201" s="313">
        <v>1</v>
      </c>
      <c r="P201" s="313">
        <v>0</v>
      </c>
      <c r="Q201" s="313">
        <v>0</v>
      </c>
      <c r="R201" s="313">
        <v>0</v>
      </c>
      <c r="S201" s="313">
        <v>525</v>
      </c>
      <c r="T201" s="313">
        <v>0</v>
      </c>
      <c r="U201" s="313">
        <v>2</v>
      </c>
      <c r="V201" s="313">
        <v>728</v>
      </c>
      <c r="W201" s="313">
        <v>335</v>
      </c>
      <c r="X201" s="313">
        <v>1716</v>
      </c>
      <c r="Y201" s="313">
        <v>0</v>
      </c>
      <c r="Z201" s="313">
        <v>529</v>
      </c>
      <c r="AA201" s="313">
        <v>249</v>
      </c>
      <c r="AB201" s="313">
        <v>1030</v>
      </c>
      <c r="AC201" s="313">
        <v>1</v>
      </c>
      <c r="AD201" s="313">
        <v>187</v>
      </c>
      <c r="AE201" s="313">
        <v>16</v>
      </c>
      <c r="AF201" s="313">
        <v>2405</v>
      </c>
      <c r="AG201" s="313">
        <v>337</v>
      </c>
      <c r="AH201" s="313">
        <v>14</v>
      </c>
      <c r="AI201" s="314">
        <v>8077</v>
      </c>
      <c r="AJ201" s="312" t="s">
        <v>173</v>
      </c>
      <c r="AK201" s="307"/>
      <c r="AL201" s="307"/>
      <c r="AM201" s="312" t="s">
        <v>173</v>
      </c>
      <c r="AN201" s="834">
        <v>0</v>
      </c>
      <c r="AO201" s="313">
        <v>0</v>
      </c>
      <c r="AP201" s="313">
        <v>0</v>
      </c>
      <c r="AQ201" s="313">
        <v>0</v>
      </c>
      <c r="AR201" s="313">
        <v>0</v>
      </c>
      <c r="AS201" s="313">
        <v>0</v>
      </c>
      <c r="AT201" s="313">
        <v>0</v>
      </c>
      <c r="AU201" s="313">
        <v>125746.96999925299</v>
      </c>
      <c r="AV201" s="313">
        <v>0</v>
      </c>
      <c r="AW201" s="313">
        <v>0</v>
      </c>
      <c r="AX201" s="313">
        <v>59375.821020098003</v>
      </c>
      <c r="AY201" s="313">
        <v>0</v>
      </c>
      <c r="AZ201" s="313">
        <v>13309.030948387801</v>
      </c>
      <c r="BA201" s="313">
        <v>0</v>
      </c>
      <c r="BB201" s="313">
        <v>0</v>
      </c>
      <c r="BC201" s="313">
        <v>0</v>
      </c>
      <c r="BD201" s="313">
        <v>1095343.1241234001</v>
      </c>
      <c r="BE201" s="313">
        <v>0</v>
      </c>
      <c r="BF201" s="313">
        <v>800613.30197517795</v>
      </c>
      <c r="BG201" s="313">
        <v>1460821.2626338899</v>
      </c>
      <c r="BH201" s="313">
        <v>468892.945538514</v>
      </c>
      <c r="BI201" s="313">
        <v>2592050.6715783901</v>
      </c>
      <c r="BJ201" s="313">
        <v>0</v>
      </c>
      <c r="BK201" s="313">
        <v>1050054.24020046</v>
      </c>
      <c r="BL201" s="313">
        <v>3561132.0741874999</v>
      </c>
      <c r="BM201" s="313">
        <v>1441776.0864659999</v>
      </c>
      <c r="BN201" s="313">
        <v>1194.84535572301</v>
      </c>
      <c r="BO201" s="313">
        <v>229283.17498213201</v>
      </c>
      <c r="BP201" s="313">
        <v>8991.8787135559196</v>
      </c>
      <c r="BQ201" s="313">
        <v>3069501.2531584799</v>
      </c>
      <c r="BR201" s="313">
        <v>530055.54735000001</v>
      </c>
      <c r="BS201" s="313">
        <v>44400.17</v>
      </c>
      <c r="BT201" s="314">
        <v>16552542.398230962</v>
      </c>
      <c r="BU201" s="312" t="s">
        <v>173</v>
      </c>
    </row>
    <row r="202" spans="2:73" ht="13.75" customHeight="1" x14ac:dyDescent="0.35">
      <c r="B202" s="307" t="s">
        <v>165</v>
      </c>
      <c r="C202" s="308">
        <v>0</v>
      </c>
      <c r="D202" s="308">
        <v>0</v>
      </c>
      <c r="E202" s="308">
        <v>0</v>
      </c>
      <c r="F202" s="308">
        <v>0</v>
      </c>
      <c r="G202" s="308">
        <v>0</v>
      </c>
      <c r="H202" s="308">
        <v>0</v>
      </c>
      <c r="I202" s="308">
        <v>0</v>
      </c>
      <c r="J202" s="308">
        <v>0</v>
      </c>
      <c r="K202" s="308">
        <v>0</v>
      </c>
      <c r="L202" s="308">
        <v>1</v>
      </c>
      <c r="M202" s="308">
        <v>2</v>
      </c>
      <c r="N202" s="308">
        <v>0</v>
      </c>
      <c r="O202" s="308">
        <v>6</v>
      </c>
      <c r="P202" s="308">
        <v>6</v>
      </c>
      <c r="Q202" s="308">
        <v>0</v>
      </c>
      <c r="R202" s="308">
        <v>2745</v>
      </c>
      <c r="S202" s="308">
        <v>7123</v>
      </c>
      <c r="T202" s="308">
        <v>304</v>
      </c>
      <c r="U202" s="308">
        <v>31</v>
      </c>
      <c r="V202" s="308">
        <v>482</v>
      </c>
      <c r="W202" s="308">
        <v>82</v>
      </c>
      <c r="X202" s="308">
        <v>37</v>
      </c>
      <c r="Y202" s="308">
        <v>19</v>
      </c>
      <c r="Z202" s="308">
        <v>5553</v>
      </c>
      <c r="AA202" s="308">
        <v>7</v>
      </c>
      <c r="AB202" s="308">
        <v>471</v>
      </c>
      <c r="AC202" s="308">
        <v>431</v>
      </c>
      <c r="AD202" s="308">
        <v>78</v>
      </c>
      <c r="AE202" s="308">
        <v>767</v>
      </c>
      <c r="AF202" s="308">
        <v>737</v>
      </c>
      <c r="AG202" s="308">
        <v>853</v>
      </c>
      <c r="AH202" s="308">
        <v>665</v>
      </c>
      <c r="AI202" s="309">
        <v>20400</v>
      </c>
      <c r="AJ202" s="307" t="s">
        <v>165</v>
      </c>
      <c r="AK202" s="307"/>
      <c r="AL202" s="307"/>
      <c r="AM202" s="307" t="s">
        <v>165</v>
      </c>
      <c r="AN202" s="308">
        <v>0</v>
      </c>
      <c r="AO202" s="308">
        <v>0</v>
      </c>
      <c r="AP202" s="308">
        <v>0</v>
      </c>
      <c r="AQ202" s="308">
        <v>0</v>
      </c>
      <c r="AR202" s="308">
        <v>0</v>
      </c>
      <c r="AS202" s="308">
        <v>0</v>
      </c>
      <c r="AT202" s="308">
        <v>0</v>
      </c>
      <c r="AU202" s="308">
        <v>0</v>
      </c>
      <c r="AV202" s="308">
        <v>0</v>
      </c>
      <c r="AW202" s="308">
        <v>11859.884643060001</v>
      </c>
      <c r="AX202" s="308">
        <v>5012.99574376278</v>
      </c>
      <c r="AY202" s="308">
        <v>0</v>
      </c>
      <c r="AZ202" s="308">
        <v>56414.8907882766</v>
      </c>
      <c r="BA202" s="308">
        <v>270469.777821714</v>
      </c>
      <c r="BB202" s="308">
        <v>0</v>
      </c>
      <c r="BC202" s="308">
        <v>4331417.0427671503</v>
      </c>
      <c r="BD202" s="308">
        <v>12549321.4514134</v>
      </c>
      <c r="BE202" s="308">
        <v>472131.30698776501</v>
      </c>
      <c r="BF202" s="308">
        <v>27829.094287569402</v>
      </c>
      <c r="BG202" s="308">
        <v>517469.31911298999</v>
      </c>
      <c r="BH202" s="308">
        <v>112537.294385744</v>
      </c>
      <c r="BI202" s="308">
        <v>38021.489441733298</v>
      </c>
      <c r="BJ202" s="308">
        <v>47155.041799801496</v>
      </c>
      <c r="BK202" s="308">
        <v>8230053.1883230601</v>
      </c>
      <c r="BL202" s="308">
        <v>2946.0862763730001</v>
      </c>
      <c r="BM202" s="308">
        <v>522938.82588682201</v>
      </c>
      <c r="BN202" s="308">
        <v>514295.20772463799</v>
      </c>
      <c r="BO202" s="308">
        <v>55514.120023739299</v>
      </c>
      <c r="BP202" s="308">
        <v>981562.94943342695</v>
      </c>
      <c r="BQ202" s="308">
        <v>822055.14410796005</v>
      </c>
      <c r="BR202" s="308">
        <v>968365.94862000004</v>
      </c>
      <c r="BS202" s="308">
        <v>755576.95</v>
      </c>
      <c r="BT202" s="309">
        <v>31292948.00958899</v>
      </c>
      <c r="BU202" s="307" t="s">
        <v>165</v>
      </c>
    </row>
    <row r="203" spans="2:73" ht="13.75" customHeight="1" x14ac:dyDescent="0.35">
      <c r="B203" s="312" t="s">
        <v>208</v>
      </c>
      <c r="C203" s="313">
        <v>0</v>
      </c>
      <c r="D203" s="313">
        <v>0</v>
      </c>
      <c r="E203" s="313">
        <v>0</v>
      </c>
      <c r="F203" s="313">
        <v>0</v>
      </c>
      <c r="G203" s="313">
        <v>0</v>
      </c>
      <c r="H203" s="313">
        <v>0</v>
      </c>
      <c r="I203" s="313">
        <v>0</v>
      </c>
      <c r="J203" s="313">
        <v>0</v>
      </c>
      <c r="K203" s="313">
        <v>0</v>
      </c>
      <c r="L203" s="313">
        <v>0</v>
      </c>
      <c r="M203" s="313">
        <v>2</v>
      </c>
      <c r="N203" s="313">
        <v>0</v>
      </c>
      <c r="O203" s="313">
        <v>0</v>
      </c>
      <c r="P203" s="313">
        <v>90</v>
      </c>
      <c r="Q203" s="313">
        <v>0</v>
      </c>
      <c r="R203" s="313">
        <v>18682</v>
      </c>
      <c r="S203" s="313">
        <v>2074</v>
      </c>
      <c r="T203" s="313">
        <v>786</v>
      </c>
      <c r="U203" s="313">
        <v>129</v>
      </c>
      <c r="V203" s="313">
        <v>2437</v>
      </c>
      <c r="W203" s="313">
        <v>986</v>
      </c>
      <c r="X203" s="313">
        <v>216</v>
      </c>
      <c r="Y203" s="313">
        <v>463</v>
      </c>
      <c r="Z203" s="313">
        <v>5122</v>
      </c>
      <c r="AA203" s="313">
        <v>151</v>
      </c>
      <c r="AB203" s="313">
        <v>2468</v>
      </c>
      <c r="AC203" s="313">
        <v>745</v>
      </c>
      <c r="AD203" s="313">
        <v>636</v>
      </c>
      <c r="AE203" s="313">
        <v>123</v>
      </c>
      <c r="AF203" s="313">
        <v>5655</v>
      </c>
      <c r="AG203" s="313">
        <v>2250</v>
      </c>
      <c r="AH203" s="313">
        <v>545</v>
      </c>
      <c r="AI203" s="314">
        <v>43560</v>
      </c>
      <c r="AJ203" s="312" t="s">
        <v>208</v>
      </c>
      <c r="AK203" s="307"/>
      <c r="AL203" s="307"/>
      <c r="AM203" s="312" t="s">
        <v>208</v>
      </c>
      <c r="AN203" s="834">
        <v>0</v>
      </c>
      <c r="AO203" s="313">
        <v>0</v>
      </c>
      <c r="AP203" s="313">
        <v>0</v>
      </c>
      <c r="AQ203" s="313">
        <v>0</v>
      </c>
      <c r="AR203" s="313">
        <v>0</v>
      </c>
      <c r="AS203" s="313">
        <v>0</v>
      </c>
      <c r="AT203" s="313">
        <v>0</v>
      </c>
      <c r="AU203" s="313">
        <v>0</v>
      </c>
      <c r="AV203" s="313">
        <v>0</v>
      </c>
      <c r="AW203" s="313">
        <v>0</v>
      </c>
      <c r="AX203" s="313">
        <v>1545.8927324180299</v>
      </c>
      <c r="AY203" s="313">
        <v>0</v>
      </c>
      <c r="AZ203" s="313">
        <v>0</v>
      </c>
      <c r="BA203" s="313">
        <v>566968.16077614506</v>
      </c>
      <c r="BB203" s="313">
        <v>0</v>
      </c>
      <c r="BC203" s="313">
        <v>42799066.764971599</v>
      </c>
      <c r="BD203" s="313">
        <v>2430827.58792812</v>
      </c>
      <c r="BE203" s="313">
        <v>884044.50983319595</v>
      </c>
      <c r="BF203" s="313">
        <v>89371.780803779198</v>
      </c>
      <c r="BG203" s="313">
        <v>2809702.5728093502</v>
      </c>
      <c r="BH203" s="313">
        <v>1239565.0638693699</v>
      </c>
      <c r="BI203" s="313">
        <v>120942.32533426701</v>
      </c>
      <c r="BJ203" s="313">
        <v>258691.55970031201</v>
      </c>
      <c r="BK203" s="313">
        <v>4654071.87467671</v>
      </c>
      <c r="BL203" s="313">
        <v>109442.179837028</v>
      </c>
      <c r="BM203" s="313">
        <v>2089160.4045545801</v>
      </c>
      <c r="BN203" s="313">
        <v>545567.98052047298</v>
      </c>
      <c r="BO203" s="313">
        <v>368355.90060280601</v>
      </c>
      <c r="BP203" s="313">
        <v>110195.561646384</v>
      </c>
      <c r="BQ203" s="313">
        <v>4955220.4882815601</v>
      </c>
      <c r="BR203" s="313">
        <v>1784067.9446099999</v>
      </c>
      <c r="BS203" s="313">
        <v>423480.64</v>
      </c>
      <c r="BT203" s="314">
        <v>66240289.193488099</v>
      </c>
      <c r="BU203" s="312" t="s">
        <v>208</v>
      </c>
    </row>
    <row r="204" spans="2:73" ht="13.75" customHeight="1" x14ac:dyDescent="0.35">
      <c r="B204" s="307" t="s">
        <v>174</v>
      </c>
      <c r="C204" s="308">
        <v>0</v>
      </c>
      <c r="D204" s="308">
        <v>0</v>
      </c>
      <c r="E204" s="308">
        <v>0</v>
      </c>
      <c r="F204" s="308">
        <v>0</v>
      </c>
      <c r="G204" s="308">
        <v>0</v>
      </c>
      <c r="H204" s="308">
        <v>0</v>
      </c>
      <c r="I204" s="308">
        <v>0</v>
      </c>
      <c r="J204" s="308">
        <v>0</v>
      </c>
      <c r="K204" s="308">
        <v>0</v>
      </c>
      <c r="L204" s="308">
        <v>0</v>
      </c>
      <c r="M204" s="308">
        <v>0</v>
      </c>
      <c r="N204" s="308">
        <v>0</v>
      </c>
      <c r="O204" s="308">
        <v>0</v>
      </c>
      <c r="P204" s="308">
        <v>1</v>
      </c>
      <c r="Q204" s="308">
        <v>0</v>
      </c>
      <c r="R204" s="308">
        <v>15</v>
      </c>
      <c r="S204" s="308">
        <v>100</v>
      </c>
      <c r="T204" s="308">
        <v>0</v>
      </c>
      <c r="U204" s="308">
        <v>0</v>
      </c>
      <c r="V204" s="308">
        <v>59</v>
      </c>
      <c r="W204" s="308">
        <v>15</v>
      </c>
      <c r="X204" s="308">
        <v>191</v>
      </c>
      <c r="Y204" s="308">
        <v>0</v>
      </c>
      <c r="Z204" s="308">
        <v>44</v>
      </c>
      <c r="AA204" s="308">
        <v>0</v>
      </c>
      <c r="AB204" s="308">
        <v>1035</v>
      </c>
      <c r="AC204" s="308">
        <v>133</v>
      </c>
      <c r="AD204" s="308">
        <v>14</v>
      </c>
      <c r="AE204" s="308">
        <v>5</v>
      </c>
      <c r="AF204" s="308">
        <v>30</v>
      </c>
      <c r="AG204" s="308">
        <v>26</v>
      </c>
      <c r="AH204" s="308">
        <v>1</v>
      </c>
      <c r="AI204" s="309">
        <v>1669</v>
      </c>
      <c r="AJ204" s="307" t="s">
        <v>174</v>
      </c>
      <c r="AK204" s="307"/>
      <c r="AL204" s="307"/>
      <c r="AM204" s="307" t="s">
        <v>174</v>
      </c>
      <c r="AN204" s="308">
        <v>0</v>
      </c>
      <c r="AO204" s="308">
        <v>0</v>
      </c>
      <c r="AP204" s="308">
        <v>0</v>
      </c>
      <c r="AQ204" s="308">
        <v>0</v>
      </c>
      <c r="AR204" s="308">
        <v>0</v>
      </c>
      <c r="AS204" s="308">
        <v>0</v>
      </c>
      <c r="AT204" s="308">
        <v>0</v>
      </c>
      <c r="AU204" s="308">
        <v>0</v>
      </c>
      <c r="AV204" s="308">
        <v>0</v>
      </c>
      <c r="AW204" s="308">
        <v>0</v>
      </c>
      <c r="AX204" s="308">
        <v>0</v>
      </c>
      <c r="AY204" s="308">
        <v>0</v>
      </c>
      <c r="AZ204" s="308">
        <v>0</v>
      </c>
      <c r="BA204" s="308">
        <v>258.01146175746999</v>
      </c>
      <c r="BB204" s="308">
        <v>0</v>
      </c>
      <c r="BC204" s="308">
        <v>7683.9059711161399</v>
      </c>
      <c r="BD204" s="308">
        <v>102900.62663523501</v>
      </c>
      <c r="BE204" s="308">
        <v>0</v>
      </c>
      <c r="BF204" s="308">
        <v>0</v>
      </c>
      <c r="BG204" s="308">
        <v>33757.731237204498</v>
      </c>
      <c r="BH204" s="308">
        <v>13138.421538873299</v>
      </c>
      <c r="BI204" s="308">
        <v>127853.832828083</v>
      </c>
      <c r="BJ204" s="308">
        <v>0</v>
      </c>
      <c r="BK204" s="308">
        <v>25845.911224419</v>
      </c>
      <c r="BL204" s="308">
        <v>0</v>
      </c>
      <c r="BM204" s="308">
        <v>930599.43046028796</v>
      </c>
      <c r="BN204" s="308">
        <v>169874.158825491</v>
      </c>
      <c r="BO204" s="308">
        <v>12977.396374043399</v>
      </c>
      <c r="BP204" s="308">
        <v>1276.0505054068799</v>
      </c>
      <c r="BQ204" s="308">
        <v>19182.394542360002</v>
      </c>
      <c r="BR204" s="308">
        <v>14198.18316</v>
      </c>
      <c r="BS204" s="308">
        <v>2179.58</v>
      </c>
      <c r="BT204" s="309">
        <v>1461725.6347642778</v>
      </c>
      <c r="BU204" s="307" t="s">
        <v>174</v>
      </c>
    </row>
    <row r="205" spans="2:73" ht="13.75" customHeight="1" x14ac:dyDescent="0.35">
      <c r="B205" s="312" t="s">
        <v>176</v>
      </c>
      <c r="C205" s="313">
        <v>0</v>
      </c>
      <c r="D205" s="313">
        <v>0</v>
      </c>
      <c r="E205" s="313">
        <v>0</v>
      </c>
      <c r="F205" s="313">
        <v>921</v>
      </c>
      <c r="G205" s="313">
        <v>0</v>
      </c>
      <c r="H205" s="313">
        <v>0</v>
      </c>
      <c r="I205" s="313">
        <v>0</v>
      </c>
      <c r="J205" s="313">
        <v>0</v>
      </c>
      <c r="K205" s="313">
        <v>0</v>
      </c>
      <c r="L205" s="313">
        <v>0</v>
      </c>
      <c r="M205" s="313">
        <v>0</v>
      </c>
      <c r="N205" s="313">
        <v>0</v>
      </c>
      <c r="O205" s="313">
        <v>0</v>
      </c>
      <c r="P205" s="313">
        <v>1</v>
      </c>
      <c r="Q205" s="313">
        <v>0</v>
      </c>
      <c r="R205" s="313">
        <v>0</v>
      </c>
      <c r="S205" s="313">
        <v>26</v>
      </c>
      <c r="T205" s="313">
        <v>2</v>
      </c>
      <c r="U205" s="313">
        <v>38</v>
      </c>
      <c r="V205" s="313">
        <v>2761</v>
      </c>
      <c r="W205" s="313">
        <v>0</v>
      </c>
      <c r="X205" s="313">
        <v>0</v>
      </c>
      <c r="Y205" s="313">
        <v>0</v>
      </c>
      <c r="Z205" s="313">
        <v>3</v>
      </c>
      <c r="AA205" s="313">
        <v>9</v>
      </c>
      <c r="AB205" s="313">
        <v>229</v>
      </c>
      <c r="AC205" s="313">
        <v>12</v>
      </c>
      <c r="AD205" s="313">
        <v>0</v>
      </c>
      <c r="AE205" s="313">
        <v>0</v>
      </c>
      <c r="AF205" s="313">
        <v>0</v>
      </c>
      <c r="AG205" s="313">
        <v>71</v>
      </c>
      <c r="AH205" s="313">
        <v>97</v>
      </c>
      <c r="AI205" s="314">
        <v>4170</v>
      </c>
      <c r="AJ205" s="312" t="s">
        <v>176</v>
      </c>
      <c r="AK205" s="307"/>
      <c r="AL205" s="307"/>
      <c r="AM205" s="312" t="s">
        <v>176</v>
      </c>
      <c r="AN205" s="834">
        <v>0</v>
      </c>
      <c r="AO205" s="313">
        <v>0</v>
      </c>
      <c r="AP205" s="313">
        <v>0</v>
      </c>
      <c r="AQ205" s="313">
        <v>3509919.2939714501</v>
      </c>
      <c r="AR205" s="313">
        <v>0</v>
      </c>
      <c r="AS205" s="313">
        <v>0</v>
      </c>
      <c r="AT205" s="313">
        <v>0</v>
      </c>
      <c r="AU205" s="313">
        <v>0</v>
      </c>
      <c r="AV205" s="313">
        <v>0</v>
      </c>
      <c r="AW205" s="313">
        <v>0</v>
      </c>
      <c r="AX205" s="313">
        <v>0</v>
      </c>
      <c r="AY205" s="313">
        <v>0</v>
      </c>
      <c r="AZ205" s="313">
        <v>0</v>
      </c>
      <c r="BA205" s="313">
        <v>5468.8560601696699</v>
      </c>
      <c r="BB205" s="313">
        <v>0</v>
      </c>
      <c r="BC205" s="313">
        <v>0</v>
      </c>
      <c r="BD205" s="313">
        <v>1345343.67367999</v>
      </c>
      <c r="BE205" s="313">
        <v>1169.1240961562701</v>
      </c>
      <c r="BF205" s="313">
        <v>86022.711933187806</v>
      </c>
      <c r="BG205" s="313">
        <v>3914695.5814644801</v>
      </c>
      <c r="BH205" s="313">
        <v>0</v>
      </c>
      <c r="BI205" s="313">
        <v>0</v>
      </c>
      <c r="BJ205" s="313">
        <v>0</v>
      </c>
      <c r="BK205" s="313">
        <v>1468964.70652197</v>
      </c>
      <c r="BL205" s="313">
        <v>2567433.84540971</v>
      </c>
      <c r="BM205" s="313">
        <v>164081.830690631</v>
      </c>
      <c r="BN205" s="313">
        <v>7420.6030172452001</v>
      </c>
      <c r="BO205" s="313">
        <v>0</v>
      </c>
      <c r="BP205" s="313">
        <v>0</v>
      </c>
      <c r="BQ205" s="313">
        <v>0</v>
      </c>
      <c r="BR205" s="313">
        <v>652457.15535000002</v>
      </c>
      <c r="BS205" s="313">
        <v>1635888.98</v>
      </c>
      <c r="BT205" s="314">
        <v>15358866.362194989</v>
      </c>
      <c r="BU205" s="312" t="s">
        <v>176</v>
      </c>
    </row>
    <row r="206" spans="2:73" ht="13.75" customHeight="1" x14ac:dyDescent="0.35">
      <c r="B206" s="307" t="s">
        <v>179</v>
      </c>
      <c r="C206" s="308">
        <v>0</v>
      </c>
      <c r="D206" s="308">
        <v>0</v>
      </c>
      <c r="E206" s="308">
        <v>0</v>
      </c>
      <c r="F206" s="308">
        <v>0</v>
      </c>
      <c r="G206" s="308">
        <v>0</v>
      </c>
      <c r="H206" s="308">
        <v>0</v>
      </c>
      <c r="I206" s="308">
        <v>0</v>
      </c>
      <c r="J206" s="308">
        <v>4</v>
      </c>
      <c r="K206" s="308">
        <v>0</v>
      </c>
      <c r="L206" s="308">
        <v>3227</v>
      </c>
      <c r="M206" s="308">
        <v>15</v>
      </c>
      <c r="N206" s="308">
        <v>420</v>
      </c>
      <c r="O206" s="308">
        <v>93</v>
      </c>
      <c r="P206" s="308">
        <v>2</v>
      </c>
      <c r="Q206" s="308">
        <v>3</v>
      </c>
      <c r="R206" s="308">
        <v>53314</v>
      </c>
      <c r="S206" s="308">
        <v>63</v>
      </c>
      <c r="T206" s="308">
        <v>4</v>
      </c>
      <c r="U206" s="308">
        <v>442</v>
      </c>
      <c r="V206" s="308">
        <v>467</v>
      </c>
      <c r="W206" s="308">
        <v>16364</v>
      </c>
      <c r="X206" s="308">
        <v>524</v>
      </c>
      <c r="Y206" s="308">
        <v>309</v>
      </c>
      <c r="Z206" s="308">
        <v>611</v>
      </c>
      <c r="AA206" s="308">
        <v>68</v>
      </c>
      <c r="AB206" s="308">
        <v>1676</v>
      </c>
      <c r="AC206" s="308">
        <v>28822</v>
      </c>
      <c r="AD206" s="308">
        <v>2973</v>
      </c>
      <c r="AE206" s="308">
        <v>674</v>
      </c>
      <c r="AF206" s="308">
        <v>880</v>
      </c>
      <c r="AG206" s="308">
        <v>20</v>
      </c>
      <c r="AH206" s="308">
        <v>44</v>
      </c>
      <c r="AI206" s="309">
        <v>111019</v>
      </c>
      <c r="AJ206" s="307" t="s">
        <v>179</v>
      </c>
      <c r="AK206" s="307"/>
      <c r="AL206" s="307"/>
      <c r="AM206" s="307" t="s">
        <v>179</v>
      </c>
      <c r="AN206" s="308">
        <v>0</v>
      </c>
      <c r="AO206" s="308">
        <v>0</v>
      </c>
      <c r="AP206" s="308">
        <v>0</v>
      </c>
      <c r="AQ206" s="308">
        <v>0</v>
      </c>
      <c r="AR206" s="308">
        <v>0</v>
      </c>
      <c r="AS206" s="308">
        <v>0</v>
      </c>
      <c r="AT206" s="308">
        <v>0</v>
      </c>
      <c r="AU206" s="308">
        <v>76909.566571065094</v>
      </c>
      <c r="AV206" s="308">
        <v>0</v>
      </c>
      <c r="AW206" s="308">
        <v>18778800.063181698</v>
      </c>
      <c r="AX206" s="308">
        <v>40828.5503629905</v>
      </c>
      <c r="AY206" s="308">
        <v>7123245.02837581</v>
      </c>
      <c r="AZ206" s="308">
        <v>5975380.49201022</v>
      </c>
      <c r="BA206" s="308">
        <v>2351.2175639335801</v>
      </c>
      <c r="BB206" s="308">
        <v>266476.36005949799</v>
      </c>
      <c r="BC206" s="308">
        <v>195080954.352305</v>
      </c>
      <c r="BD206" s="308">
        <v>128063.34067523701</v>
      </c>
      <c r="BE206" s="308">
        <v>45875.467491329102</v>
      </c>
      <c r="BF206" s="308">
        <v>456315.61583845603</v>
      </c>
      <c r="BG206" s="308">
        <v>640191.77390606701</v>
      </c>
      <c r="BH206" s="308">
        <v>32140785.8170688</v>
      </c>
      <c r="BI206" s="308">
        <v>518588.24764982599</v>
      </c>
      <c r="BJ206" s="308">
        <v>364950.76884519402</v>
      </c>
      <c r="BK206" s="308">
        <v>565035.59702867304</v>
      </c>
      <c r="BL206" s="308">
        <v>299782.120629707</v>
      </c>
      <c r="BM206" s="308">
        <v>4217112.0356902499</v>
      </c>
      <c r="BN206" s="308">
        <v>44131156.841240197</v>
      </c>
      <c r="BO206" s="308">
        <v>3133583.4887357499</v>
      </c>
      <c r="BP206" s="308">
        <v>1309415.45699525</v>
      </c>
      <c r="BQ206" s="308">
        <v>831941.97338783997</v>
      </c>
      <c r="BR206" s="308">
        <v>45335.527650000004</v>
      </c>
      <c r="BS206" s="308">
        <v>52195.42</v>
      </c>
      <c r="BT206" s="309">
        <v>316225275.12326276</v>
      </c>
      <c r="BU206" s="307" t="s">
        <v>179</v>
      </c>
    </row>
    <row r="207" spans="2:73" ht="13.75" customHeight="1" x14ac:dyDescent="0.35">
      <c r="B207" s="312" t="s">
        <v>223</v>
      </c>
      <c r="C207" s="313">
        <v>0</v>
      </c>
      <c r="D207" s="313">
        <v>0</v>
      </c>
      <c r="E207" s="313">
        <v>0</v>
      </c>
      <c r="F207" s="313">
        <v>0</v>
      </c>
      <c r="G207" s="313">
        <v>0</v>
      </c>
      <c r="H207" s="313">
        <v>0</v>
      </c>
      <c r="I207" s="313">
        <v>0</v>
      </c>
      <c r="J207" s="313">
        <v>0</v>
      </c>
      <c r="K207" s="313">
        <v>0</v>
      </c>
      <c r="L207" s="313">
        <v>0</v>
      </c>
      <c r="M207" s="313">
        <v>0</v>
      </c>
      <c r="N207" s="313">
        <v>1</v>
      </c>
      <c r="O207" s="313">
        <v>473</v>
      </c>
      <c r="P207" s="313">
        <v>5</v>
      </c>
      <c r="Q207" s="313">
        <v>16</v>
      </c>
      <c r="R207" s="313">
        <v>22390</v>
      </c>
      <c r="S207" s="313">
        <v>5380</v>
      </c>
      <c r="T207" s="313">
        <v>528</v>
      </c>
      <c r="U207" s="313">
        <v>431</v>
      </c>
      <c r="V207" s="313">
        <v>994</v>
      </c>
      <c r="W207" s="313">
        <v>1193</v>
      </c>
      <c r="X207" s="313">
        <v>559</v>
      </c>
      <c r="Y207" s="313">
        <v>101</v>
      </c>
      <c r="Z207" s="313">
        <v>2898</v>
      </c>
      <c r="AA207" s="313">
        <v>38</v>
      </c>
      <c r="AB207" s="313">
        <v>2882</v>
      </c>
      <c r="AC207" s="313">
        <v>584</v>
      </c>
      <c r="AD207" s="313">
        <v>461</v>
      </c>
      <c r="AE207" s="313">
        <v>199</v>
      </c>
      <c r="AF207" s="313">
        <v>2834</v>
      </c>
      <c r="AG207" s="313">
        <v>2417</v>
      </c>
      <c r="AH207" s="313">
        <v>229</v>
      </c>
      <c r="AI207" s="314">
        <v>44613</v>
      </c>
      <c r="AJ207" s="312" t="s">
        <v>223</v>
      </c>
      <c r="AK207" s="307"/>
      <c r="AL207" s="307"/>
      <c r="AM207" s="312" t="s">
        <v>223</v>
      </c>
      <c r="AN207" s="834">
        <v>0</v>
      </c>
      <c r="AO207" s="313">
        <v>0</v>
      </c>
      <c r="AP207" s="313">
        <v>0</v>
      </c>
      <c r="AQ207" s="313">
        <v>0</v>
      </c>
      <c r="AR207" s="313">
        <v>0</v>
      </c>
      <c r="AS207" s="313">
        <v>0</v>
      </c>
      <c r="AT207" s="313">
        <v>0</v>
      </c>
      <c r="AU207" s="313">
        <v>0</v>
      </c>
      <c r="AV207" s="313">
        <v>0</v>
      </c>
      <c r="AW207" s="313">
        <v>0</v>
      </c>
      <c r="AX207" s="313">
        <v>0</v>
      </c>
      <c r="AY207" s="313">
        <v>1251.7295939435401</v>
      </c>
      <c r="AZ207" s="313">
        <v>5937897.3444974599</v>
      </c>
      <c r="BA207" s="313">
        <v>28162.881583968599</v>
      </c>
      <c r="BB207" s="313">
        <v>462299.01170929102</v>
      </c>
      <c r="BC207" s="313">
        <v>39683856.656584501</v>
      </c>
      <c r="BD207" s="313">
        <v>7748430.0461708698</v>
      </c>
      <c r="BE207" s="313">
        <v>997313.02248935006</v>
      </c>
      <c r="BF207" s="313">
        <v>443499.83257832</v>
      </c>
      <c r="BG207" s="313">
        <v>1411579.8296594501</v>
      </c>
      <c r="BH207" s="313">
        <v>2925241.3751091398</v>
      </c>
      <c r="BI207" s="313">
        <v>764371.81064579799</v>
      </c>
      <c r="BJ207" s="313">
        <v>132651.24030025501</v>
      </c>
      <c r="BK207" s="313">
        <v>2645079.6238850602</v>
      </c>
      <c r="BL207" s="313">
        <v>15868.8229576539</v>
      </c>
      <c r="BM207" s="313">
        <v>3591154.5898499698</v>
      </c>
      <c r="BN207" s="313">
        <v>558364.81062014401</v>
      </c>
      <c r="BO207" s="313">
        <v>386653.02439125598</v>
      </c>
      <c r="BP207" s="313">
        <v>282394.729699524</v>
      </c>
      <c r="BQ207" s="313">
        <v>3721981.2423889199</v>
      </c>
      <c r="BR207" s="313">
        <v>3096621.3558</v>
      </c>
      <c r="BS207" s="313">
        <v>525322.52</v>
      </c>
      <c r="BT207" s="314">
        <v>75359995.50051485</v>
      </c>
      <c r="BU207" s="312" t="s">
        <v>223</v>
      </c>
    </row>
    <row r="208" spans="2:73" ht="13.75" customHeight="1" x14ac:dyDescent="0.35">
      <c r="B208" s="307" t="s">
        <v>180</v>
      </c>
      <c r="C208" s="308">
        <v>0</v>
      </c>
      <c r="D208" s="308">
        <v>0</v>
      </c>
      <c r="E208" s="308">
        <v>0</v>
      </c>
      <c r="F208" s="308">
        <v>0</v>
      </c>
      <c r="G208" s="308">
        <v>0</v>
      </c>
      <c r="H208" s="308">
        <v>0</v>
      </c>
      <c r="I208" s="308">
        <v>0</v>
      </c>
      <c r="J208" s="308">
        <v>0</v>
      </c>
      <c r="K208" s="308">
        <v>0</v>
      </c>
      <c r="L208" s="308">
        <v>0</v>
      </c>
      <c r="M208" s="308">
        <v>0</v>
      </c>
      <c r="N208" s="308">
        <v>0</v>
      </c>
      <c r="O208" s="308">
        <v>12</v>
      </c>
      <c r="P208" s="308">
        <v>0</v>
      </c>
      <c r="Q208" s="308">
        <v>0</v>
      </c>
      <c r="R208" s="308">
        <v>1795</v>
      </c>
      <c r="S208" s="308">
        <v>2004</v>
      </c>
      <c r="T208" s="308">
        <v>162</v>
      </c>
      <c r="U208" s="308">
        <v>32</v>
      </c>
      <c r="V208" s="308">
        <v>467</v>
      </c>
      <c r="W208" s="308">
        <v>275</v>
      </c>
      <c r="X208" s="308">
        <v>66</v>
      </c>
      <c r="Y208" s="308">
        <v>87</v>
      </c>
      <c r="Z208" s="308">
        <v>4700</v>
      </c>
      <c r="AA208" s="308">
        <v>39</v>
      </c>
      <c r="AB208" s="308">
        <v>1874</v>
      </c>
      <c r="AC208" s="308">
        <v>989</v>
      </c>
      <c r="AD208" s="308">
        <v>320</v>
      </c>
      <c r="AE208" s="308">
        <v>78</v>
      </c>
      <c r="AF208" s="308">
        <v>834</v>
      </c>
      <c r="AG208" s="308">
        <v>1694</v>
      </c>
      <c r="AH208" s="308">
        <v>256</v>
      </c>
      <c r="AI208" s="309">
        <v>15684</v>
      </c>
      <c r="AJ208" s="307" t="s">
        <v>180</v>
      </c>
      <c r="AK208" s="307"/>
      <c r="AL208" s="307"/>
      <c r="AM208" s="307" t="s">
        <v>180</v>
      </c>
      <c r="AN208" s="308">
        <v>0</v>
      </c>
      <c r="AO208" s="308">
        <v>0</v>
      </c>
      <c r="AP208" s="308">
        <v>0</v>
      </c>
      <c r="AQ208" s="308">
        <v>0</v>
      </c>
      <c r="AR208" s="308">
        <v>0</v>
      </c>
      <c r="AS208" s="308">
        <v>0</v>
      </c>
      <c r="AT208" s="308">
        <v>0</v>
      </c>
      <c r="AU208" s="308">
        <v>0</v>
      </c>
      <c r="AV208" s="308">
        <v>0</v>
      </c>
      <c r="AW208" s="308">
        <v>0</v>
      </c>
      <c r="AX208" s="308">
        <v>0</v>
      </c>
      <c r="AY208" s="308">
        <v>0</v>
      </c>
      <c r="AZ208" s="308">
        <v>44252.092310956999</v>
      </c>
      <c r="BA208" s="308">
        <v>0</v>
      </c>
      <c r="BB208" s="308">
        <v>0</v>
      </c>
      <c r="BC208" s="308">
        <v>2592631.1597881899</v>
      </c>
      <c r="BD208" s="308">
        <v>4413337.9568706499</v>
      </c>
      <c r="BE208" s="308">
        <v>287077.78489657602</v>
      </c>
      <c r="BF208" s="308">
        <v>55283.149394582098</v>
      </c>
      <c r="BG208" s="308">
        <v>1868656.6941923399</v>
      </c>
      <c r="BH208" s="308">
        <v>453121.88875709998</v>
      </c>
      <c r="BI208" s="308">
        <v>100395.754057859</v>
      </c>
      <c r="BJ208" s="308">
        <v>61826.125237072803</v>
      </c>
      <c r="BK208" s="308">
        <v>9404146.2447228506</v>
      </c>
      <c r="BL208" s="308">
        <v>36977.717059082599</v>
      </c>
      <c r="BM208" s="308">
        <v>2224300.5575021198</v>
      </c>
      <c r="BN208" s="308">
        <v>885003.21048227698</v>
      </c>
      <c r="BO208" s="308">
        <v>261079.265302132</v>
      </c>
      <c r="BP208" s="308">
        <v>63758.650264504402</v>
      </c>
      <c r="BQ208" s="308">
        <v>789243.83628887997</v>
      </c>
      <c r="BR208" s="308">
        <v>2383591.2819599998</v>
      </c>
      <c r="BS208" s="308">
        <v>419033.73</v>
      </c>
      <c r="BT208" s="309">
        <v>26343717.099087175</v>
      </c>
      <c r="BU208" s="307" t="s">
        <v>180</v>
      </c>
    </row>
    <row r="209" spans="2:73" ht="13.75" customHeight="1" x14ac:dyDescent="0.35">
      <c r="B209" s="312" t="s">
        <v>182</v>
      </c>
      <c r="C209" s="313">
        <v>0</v>
      </c>
      <c r="D209" s="313">
        <v>0</v>
      </c>
      <c r="E209" s="313">
        <v>0</v>
      </c>
      <c r="F209" s="313">
        <v>52</v>
      </c>
      <c r="G209" s="313">
        <v>0</v>
      </c>
      <c r="H209" s="313">
        <v>0</v>
      </c>
      <c r="I209" s="313">
        <v>0</v>
      </c>
      <c r="J209" s="313">
        <v>0</v>
      </c>
      <c r="K209" s="313">
        <v>0</v>
      </c>
      <c r="L209" s="313">
        <v>0</v>
      </c>
      <c r="M209" s="313">
        <v>32</v>
      </c>
      <c r="N209" s="313">
        <v>0</v>
      </c>
      <c r="O209" s="313">
        <v>2</v>
      </c>
      <c r="P209" s="313">
        <v>0</v>
      </c>
      <c r="Q209" s="313">
        <v>5</v>
      </c>
      <c r="R209" s="313">
        <v>0</v>
      </c>
      <c r="S209" s="313">
        <v>5</v>
      </c>
      <c r="T209" s="313">
        <v>0</v>
      </c>
      <c r="U209" s="313">
        <v>0</v>
      </c>
      <c r="V209" s="313">
        <v>725</v>
      </c>
      <c r="W209" s="313">
        <v>38</v>
      </c>
      <c r="X209" s="313">
        <v>15</v>
      </c>
      <c r="Y209" s="313">
        <v>0</v>
      </c>
      <c r="Z209" s="313">
        <v>113</v>
      </c>
      <c r="AA209" s="313">
        <v>0</v>
      </c>
      <c r="AB209" s="313">
        <v>257</v>
      </c>
      <c r="AC209" s="313">
        <v>540</v>
      </c>
      <c r="AD209" s="313">
        <v>12</v>
      </c>
      <c r="AE209" s="313">
        <v>1</v>
      </c>
      <c r="AF209" s="313">
        <v>20</v>
      </c>
      <c r="AG209" s="313">
        <v>22</v>
      </c>
      <c r="AH209" s="313">
        <v>19</v>
      </c>
      <c r="AI209" s="314">
        <v>1858</v>
      </c>
      <c r="AJ209" s="312" t="s">
        <v>182</v>
      </c>
      <c r="AK209" s="307"/>
      <c r="AL209" s="307"/>
      <c r="AM209" s="312" t="s">
        <v>182</v>
      </c>
      <c r="AN209" s="834">
        <v>0</v>
      </c>
      <c r="AO209" s="313">
        <v>0</v>
      </c>
      <c r="AP209" s="313">
        <v>0</v>
      </c>
      <c r="AQ209" s="313">
        <v>147600.81907003099</v>
      </c>
      <c r="AR209" s="313">
        <v>0</v>
      </c>
      <c r="AS209" s="313">
        <v>0</v>
      </c>
      <c r="AT209" s="313">
        <v>0</v>
      </c>
      <c r="AU209" s="313">
        <v>0</v>
      </c>
      <c r="AV209" s="313">
        <v>0</v>
      </c>
      <c r="AW209" s="313">
        <v>0</v>
      </c>
      <c r="AX209" s="313">
        <v>66251.761137201407</v>
      </c>
      <c r="AY209" s="313">
        <v>0</v>
      </c>
      <c r="AZ209" s="313">
        <v>18240.6424590262</v>
      </c>
      <c r="BA209" s="313">
        <v>0</v>
      </c>
      <c r="BB209" s="313">
        <v>14112.960829326101</v>
      </c>
      <c r="BC209" s="313">
        <v>0</v>
      </c>
      <c r="BD209" s="313">
        <v>2622.23457423629</v>
      </c>
      <c r="BE209" s="313">
        <v>0</v>
      </c>
      <c r="BF209" s="313">
        <v>0</v>
      </c>
      <c r="BG209" s="313">
        <v>544228.79564421705</v>
      </c>
      <c r="BH209" s="313">
        <v>172702.505155978</v>
      </c>
      <c r="BI209" s="313">
        <v>8342.2994818993993</v>
      </c>
      <c r="BJ209" s="313">
        <v>0</v>
      </c>
      <c r="BK209" s="313">
        <v>52499.811692377603</v>
      </c>
      <c r="BL209" s="313">
        <v>0</v>
      </c>
      <c r="BM209" s="313">
        <v>186024.78764009499</v>
      </c>
      <c r="BN209" s="313">
        <v>466457.82247348799</v>
      </c>
      <c r="BO209" s="313">
        <v>7423.8298471377602</v>
      </c>
      <c r="BP209" s="313">
        <v>598.53447563531995</v>
      </c>
      <c r="BQ209" s="313">
        <v>9560.0923093199999</v>
      </c>
      <c r="BR209" s="313">
        <v>15032.87709</v>
      </c>
      <c r="BS209" s="313">
        <v>6565.09</v>
      </c>
      <c r="BT209" s="314">
        <v>1718264.8638799693</v>
      </c>
      <c r="BU209" s="312" t="s">
        <v>182</v>
      </c>
    </row>
    <row r="210" spans="2:73" ht="13.75" customHeight="1" x14ac:dyDescent="0.35">
      <c r="B210" s="307" t="s">
        <v>184</v>
      </c>
      <c r="C210" s="308">
        <v>0</v>
      </c>
      <c r="D210" s="308">
        <v>0</v>
      </c>
      <c r="E210" s="308">
        <v>0</v>
      </c>
      <c r="F210" s="308">
        <v>0</v>
      </c>
      <c r="G210" s="308">
        <v>0</v>
      </c>
      <c r="H210" s="308">
        <v>0</v>
      </c>
      <c r="I210" s="308">
        <v>0</v>
      </c>
      <c r="J210" s="308">
        <v>0</v>
      </c>
      <c r="K210" s="308">
        <v>0</v>
      </c>
      <c r="L210" s="308">
        <v>0</v>
      </c>
      <c r="M210" s="308">
        <v>0</v>
      </c>
      <c r="N210" s="308">
        <v>0</v>
      </c>
      <c r="O210" s="308">
        <v>1</v>
      </c>
      <c r="P210" s="308">
        <v>35</v>
      </c>
      <c r="Q210" s="308">
        <v>660</v>
      </c>
      <c r="R210" s="308">
        <v>203</v>
      </c>
      <c r="S210" s="308">
        <v>518</v>
      </c>
      <c r="T210" s="308">
        <v>0</v>
      </c>
      <c r="U210" s="308">
        <v>2</v>
      </c>
      <c r="V210" s="308">
        <v>1084</v>
      </c>
      <c r="W210" s="308">
        <v>10</v>
      </c>
      <c r="X210" s="308">
        <v>3</v>
      </c>
      <c r="Y210" s="308">
        <v>12</v>
      </c>
      <c r="Z210" s="308">
        <v>22</v>
      </c>
      <c r="AA210" s="308">
        <v>122</v>
      </c>
      <c r="AB210" s="308">
        <v>33</v>
      </c>
      <c r="AC210" s="308">
        <v>32</v>
      </c>
      <c r="AD210" s="308">
        <v>0</v>
      </c>
      <c r="AE210" s="308">
        <v>330</v>
      </c>
      <c r="AF210" s="308">
        <v>6391</v>
      </c>
      <c r="AG210" s="308">
        <v>68</v>
      </c>
      <c r="AH210" s="308">
        <v>53</v>
      </c>
      <c r="AI210" s="309">
        <v>9579</v>
      </c>
      <c r="AJ210" s="307" t="s">
        <v>184</v>
      </c>
      <c r="AK210" s="307"/>
      <c r="AL210" s="307"/>
      <c r="AM210" s="307" t="s">
        <v>184</v>
      </c>
      <c r="AN210" s="308">
        <v>0</v>
      </c>
      <c r="AO210" s="308">
        <v>0</v>
      </c>
      <c r="AP210" s="308">
        <v>0</v>
      </c>
      <c r="AQ210" s="308">
        <v>0</v>
      </c>
      <c r="AR210" s="308">
        <v>0</v>
      </c>
      <c r="AS210" s="308">
        <v>0</v>
      </c>
      <c r="AT210" s="308">
        <v>0</v>
      </c>
      <c r="AU210" s="308">
        <v>0</v>
      </c>
      <c r="AV210" s="308">
        <v>0</v>
      </c>
      <c r="AW210" s="308">
        <v>0</v>
      </c>
      <c r="AX210" s="308">
        <v>0</v>
      </c>
      <c r="AY210" s="308">
        <v>0</v>
      </c>
      <c r="AZ210" s="308">
        <v>3086.8738862875098</v>
      </c>
      <c r="BA210" s="308">
        <v>434304.80019979097</v>
      </c>
      <c r="BB210" s="308">
        <v>1512272.12391134</v>
      </c>
      <c r="BC210" s="308">
        <v>2179292.5999834598</v>
      </c>
      <c r="BD210" s="308">
        <v>613449.25495694403</v>
      </c>
      <c r="BE210" s="308">
        <v>0</v>
      </c>
      <c r="BF210" s="308">
        <v>49502.680723297301</v>
      </c>
      <c r="BG210" s="308">
        <v>836698.26961302105</v>
      </c>
      <c r="BH210" s="308">
        <v>45875.543301441103</v>
      </c>
      <c r="BI210" s="308">
        <v>5005.7048022292602</v>
      </c>
      <c r="BJ210" s="308">
        <v>12815.3622512656</v>
      </c>
      <c r="BK210" s="308">
        <v>24484.687168871402</v>
      </c>
      <c r="BL210" s="308">
        <v>830427.70590953599</v>
      </c>
      <c r="BM210" s="308">
        <v>21351.758519194402</v>
      </c>
      <c r="BN210" s="308">
        <v>73730.873995121103</v>
      </c>
      <c r="BO210" s="308">
        <v>0</v>
      </c>
      <c r="BP210" s="308">
        <v>742430.20787442406</v>
      </c>
      <c r="BQ210" s="308">
        <v>8437603.8113127593</v>
      </c>
      <c r="BR210" s="308">
        <v>90264.445949999994</v>
      </c>
      <c r="BS210" s="308">
        <v>368831.29</v>
      </c>
      <c r="BT210" s="309">
        <v>16281427.994358981</v>
      </c>
      <c r="BU210" s="307" t="s">
        <v>184</v>
      </c>
    </row>
    <row r="211" spans="2:73" ht="13.75" customHeight="1" x14ac:dyDescent="0.35">
      <c r="B211" s="312" t="s">
        <v>214</v>
      </c>
      <c r="C211" s="313">
        <v>0</v>
      </c>
      <c r="D211" s="313">
        <v>0</v>
      </c>
      <c r="E211" s="313">
        <v>0</v>
      </c>
      <c r="F211" s="313">
        <v>0</v>
      </c>
      <c r="G211" s="313">
        <v>0</v>
      </c>
      <c r="H211" s="313">
        <v>0</v>
      </c>
      <c r="I211" s="313">
        <v>0</v>
      </c>
      <c r="J211" s="313">
        <v>0</v>
      </c>
      <c r="K211" s="313">
        <v>0</v>
      </c>
      <c r="L211" s="313">
        <v>0</v>
      </c>
      <c r="M211" s="313">
        <v>0</v>
      </c>
      <c r="N211" s="313">
        <v>0</v>
      </c>
      <c r="O211" s="313">
        <v>1427</v>
      </c>
      <c r="P211" s="313">
        <v>107</v>
      </c>
      <c r="Q211" s="313">
        <v>0</v>
      </c>
      <c r="R211" s="313">
        <v>19939</v>
      </c>
      <c r="S211" s="313">
        <v>1973</v>
      </c>
      <c r="T211" s="313">
        <v>85</v>
      </c>
      <c r="U211" s="313">
        <v>166</v>
      </c>
      <c r="V211" s="313">
        <v>1191</v>
      </c>
      <c r="W211" s="313">
        <v>1568</v>
      </c>
      <c r="X211" s="313">
        <v>217</v>
      </c>
      <c r="Y211" s="313">
        <v>36</v>
      </c>
      <c r="Z211" s="313">
        <v>4437</v>
      </c>
      <c r="AA211" s="313">
        <v>270</v>
      </c>
      <c r="AB211" s="313">
        <v>3157</v>
      </c>
      <c r="AC211" s="313">
        <v>83</v>
      </c>
      <c r="AD211" s="313">
        <v>442</v>
      </c>
      <c r="AE211" s="313">
        <v>100</v>
      </c>
      <c r="AF211" s="313">
        <v>4285</v>
      </c>
      <c r="AG211" s="313">
        <v>4614</v>
      </c>
      <c r="AH211" s="313">
        <v>647</v>
      </c>
      <c r="AI211" s="314">
        <v>44744</v>
      </c>
      <c r="AJ211" s="312" t="s">
        <v>214</v>
      </c>
      <c r="AK211" s="307"/>
      <c r="AL211" s="307"/>
      <c r="AM211" s="312" t="s">
        <v>214</v>
      </c>
      <c r="AN211" s="834">
        <v>0</v>
      </c>
      <c r="AO211" s="313">
        <v>0</v>
      </c>
      <c r="AP211" s="313">
        <v>0</v>
      </c>
      <c r="AQ211" s="313">
        <v>0</v>
      </c>
      <c r="AR211" s="313">
        <v>0</v>
      </c>
      <c r="AS211" s="313">
        <v>0</v>
      </c>
      <c r="AT211" s="313">
        <v>0</v>
      </c>
      <c r="AU211" s="313">
        <v>0</v>
      </c>
      <c r="AV211" s="313">
        <v>0</v>
      </c>
      <c r="AW211" s="313">
        <v>0</v>
      </c>
      <c r="AX211" s="313">
        <v>0</v>
      </c>
      <c r="AY211" s="313">
        <v>0</v>
      </c>
      <c r="AZ211" s="313">
        <v>2732204.5230906401</v>
      </c>
      <c r="BA211" s="313">
        <v>192834.07258294401</v>
      </c>
      <c r="BB211" s="313">
        <v>0</v>
      </c>
      <c r="BC211" s="313">
        <v>32600999.955422401</v>
      </c>
      <c r="BD211" s="313">
        <v>4767268.27070639</v>
      </c>
      <c r="BE211" s="313">
        <v>146561.79113653701</v>
      </c>
      <c r="BF211" s="313">
        <v>156925.401812781</v>
      </c>
      <c r="BG211" s="313">
        <v>1381109.70291122</v>
      </c>
      <c r="BH211" s="313">
        <v>1782826.3742857701</v>
      </c>
      <c r="BI211" s="313">
        <v>197197.31891129701</v>
      </c>
      <c r="BJ211" s="313">
        <v>41921.313674198202</v>
      </c>
      <c r="BK211" s="313">
        <v>3465834.8632040601</v>
      </c>
      <c r="BL211" s="313">
        <v>498670.55076081702</v>
      </c>
      <c r="BM211" s="313">
        <v>4390390.7478855401</v>
      </c>
      <c r="BN211" s="313">
        <v>80434.292339055799</v>
      </c>
      <c r="BO211" s="313">
        <v>387304.02740827098</v>
      </c>
      <c r="BP211" s="313">
        <v>74583.278383064593</v>
      </c>
      <c r="BQ211" s="313">
        <v>2934657.1656301199</v>
      </c>
      <c r="BR211" s="313">
        <v>4796622.8816099996</v>
      </c>
      <c r="BS211" s="313">
        <v>613974.38</v>
      </c>
      <c r="BT211" s="314">
        <v>61242320.911755122</v>
      </c>
      <c r="BU211" s="312" t="s">
        <v>214</v>
      </c>
    </row>
    <row r="212" spans="2:73" ht="13.75" customHeight="1" x14ac:dyDescent="0.35">
      <c r="B212" s="307" t="s">
        <v>185</v>
      </c>
      <c r="C212" s="308">
        <v>0</v>
      </c>
      <c r="D212" s="308">
        <v>0</v>
      </c>
      <c r="E212" s="308">
        <v>0</v>
      </c>
      <c r="F212" s="308">
        <v>0</v>
      </c>
      <c r="G212" s="308">
        <v>0</v>
      </c>
      <c r="H212" s="308">
        <v>0</v>
      </c>
      <c r="I212" s="308">
        <v>0</v>
      </c>
      <c r="J212" s="308">
        <v>1</v>
      </c>
      <c r="K212" s="308">
        <v>0</v>
      </c>
      <c r="L212" s="308">
        <v>1</v>
      </c>
      <c r="M212" s="308">
        <v>0</v>
      </c>
      <c r="N212" s="308">
        <v>0</v>
      </c>
      <c r="O212" s="308">
        <v>1</v>
      </c>
      <c r="P212" s="308">
        <v>278</v>
      </c>
      <c r="Q212" s="308">
        <v>0</v>
      </c>
      <c r="R212" s="308">
        <v>208</v>
      </c>
      <c r="S212" s="308">
        <v>1047</v>
      </c>
      <c r="T212" s="308">
        <v>1</v>
      </c>
      <c r="U212" s="308">
        <v>7</v>
      </c>
      <c r="V212" s="308">
        <v>69</v>
      </c>
      <c r="W212" s="308">
        <v>4</v>
      </c>
      <c r="X212" s="308">
        <v>21</v>
      </c>
      <c r="Y212" s="308">
        <v>7</v>
      </c>
      <c r="Z212" s="308">
        <v>317</v>
      </c>
      <c r="AA212" s="308">
        <v>0</v>
      </c>
      <c r="AB212" s="308">
        <v>500</v>
      </c>
      <c r="AC212" s="308">
        <v>11</v>
      </c>
      <c r="AD212" s="308">
        <v>54</v>
      </c>
      <c r="AE212" s="308">
        <v>32</v>
      </c>
      <c r="AF212" s="308">
        <v>1600</v>
      </c>
      <c r="AG212" s="308">
        <v>113</v>
      </c>
      <c r="AH212" s="308">
        <v>21</v>
      </c>
      <c r="AI212" s="309">
        <v>4293</v>
      </c>
      <c r="AJ212" s="307" t="s">
        <v>185</v>
      </c>
      <c r="AK212" s="307"/>
      <c r="AL212" s="307"/>
      <c r="AM212" s="307" t="s">
        <v>185</v>
      </c>
      <c r="AN212" s="308">
        <v>0</v>
      </c>
      <c r="AO212" s="308">
        <v>0</v>
      </c>
      <c r="AP212" s="308">
        <v>0</v>
      </c>
      <c r="AQ212" s="308">
        <v>0</v>
      </c>
      <c r="AR212" s="308">
        <v>0</v>
      </c>
      <c r="AS212" s="308">
        <v>0</v>
      </c>
      <c r="AT212" s="308">
        <v>0</v>
      </c>
      <c r="AU212" s="308">
        <v>1328.14768727568</v>
      </c>
      <c r="AV212" s="308">
        <v>0</v>
      </c>
      <c r="AW212" s="308">
        <v>5376.5858842734497</v>
      </c>
      <c r="AX212" s="308">
        <v>0</v>
      </c>
      <c r="AY212" s="308">
        <v>0</v>
      </c>
      <c r="AZ212" s="308">
        <v>719.46941639059105</v>
      </c>
      <c r="BA212" s="308">
        <v>1696258.92251405</v>
      </c>
      <c r="BB212" s="308">
        <v>0</v>
      </c>
      <c r="BC212" s="308">
        <v>437074.30712524801</v>
      </c>
      <c r="BD212" s="308">
        <v>1186052.26101241</v>
      </c>
      <c r="BE212" s="308">
        <v>156.93994176203401</v>
      </c>
      <c r="BF212" s="308">
        <v>5058.75846290964</v>
      </c>
      <c r="BG212" s="308">
        <v>147006.73683131099</v>
      </c>
      <c r="BH212" s="308">
        <v>1103.4389460712</v>
      </c>
      <c r="BI212" s="308">
        <v>45217.458089241503</v>
      </c>
      <c r="BJ212" s="308">
        <v>6943.9783878894696</v>
      </c>
      <c r="BK212" s="308">
        <v>302582.05891203898</v>
      </c>
      <c r="BL212" s="308">
        <v>0</v>
      </c>
      <c r="BM212" s="308">
        <v>551127.96154473198</v>
      </c>
      <c r="BN212" s="308">
        <v>31635.250798462501</v>
      </c>
      <c r="BO212" s="308">
        <v>50957.6983443141</v>
      </c>
      <c r="BP212" s="308">
        <v>26529.0446382755</v>
      </c>
      <c r="BQ212" s="308">
        <v>2879768.7607306801</v>
      </c>
      <c r="BR212" s="308">
        <v>341293.00904999999</v>
      </c>
      <c r="BS212" s="308">
        <v>14601.3</v>
      </c>
      <c r="BT212" s="309">
        <v>7730792.0883173356</v>
      </c>
      <c r="BU212" s="307" t="s">
        <v>185</v>
      </c>
    </row>
    <row r="213" spans="2:73" ht="13.75" customHeight="1" x14ac:dyDescent="0.35">
      <c r="B213" s="312" t="s">
        <v>187</v>
      </c>
      <c r="C213" s="313">
        <v>0</v>
      </c>
      <c r="D213" s="313">
        <v>0</v>
      </c>
      <c r="E213" s="313">
        <v>0</v>
      </c>
      <c r="F213" s="313">
        <v>0</v>
      </c>
      <c r="G213" s="313">
        <v>0</v>
      </c>
      <c r="H213" s="313">
        <v>0</v>
      </c>
      <c r="I213" s="313">
        <v>0</v>
      </c>
      <c r="J213" s="313">
        <v>0</v>
      </c>
      <c r="K213" s="313">
        <v>0</v>
      </c>
      <c r="L213" s="313">
        <v>0</v>
      </c>
      <c r="M213" s="313">
        <v>0</v>
      </c>
      <c r="N213" s="313">
        <v>0</v>
      </c>
      <c r="O213" s="313">
        <v>0</v>
      </c>
      <c r="P213" s="313">
        <v>0</v>
      </c>
      <c r="Q213" s="313">
        <v>0</v>
      </c>
      <c r="R213" s="313">
        <v>2</v>
      </c>
      <c r="S213" s="313">
        <v>123</v>
      </c>
      <c r="T213" s="313">
        <v>0</v>
      </c>
      <c r="U213" s="313">
        <v>1</v>
      </c>
      <c r="V213" s="313">
        <v>71</v>
      </c>
      <c r="W213" s="313">
        <v>0</v>
      </c>
      <c r="X213" s="313">
        <v>0</v>
      </c>
      <c r="Y213" s="313">
        <v>0</v>
      </c>
      <c r="Z213" s="313">
        <v>0</v>
      </c>
      <c r="AA213" s="313">
        <v>74</v>
      </c>
      <c r="AB213" s="313">
        <v>0</v>
      </c>
      <c r="AC213" s="313">
        <v>0</v>
      </c>
      <c r="AD213" s="313">
        <v>0</v>
      </c>
      <c r="AE213" s="313">
        <v>0</v>
      </c>
      <c r="AF213" s="313">
        <v>38</v>
      </c>
      <c r="AG213" s="313">
        <v>5</v>
      </c>
      <c r="AH213" s="313">
        <v>50</v>
      </c>
      <c r="AI213" s="314">
        <v>364</v>
      </c>
      <c r="AJ213" s="312" t="s">
        <v>187</v>
      </c>
      <c r="AK213" s="307"/>
      <c r="AL213" s="307"/>
      <c r="AM213" s="312" t="s">
        <v>187</v>
      </c>
      <c r="AN213" s="834">
        <v>0</v>
      </c>
      <c r="AO213" s="313">
        <v>0</v>
      </c>
      <c r="AP213" s="313">
        <v>0</v>
      </c>
      <c r="AQ213" s="313">
        <v>0</v>
      </c>
      <c r="AR213" s="313">
        <v>0</v>
      </c>
      <c r="AS213" s="313">
        <v>0</v>
      </c>
      <c r="AT213" s="313">
        <v>0</v>
      </c>
      <c r="AU213" s="313">
        <v>0</v>
      </c>
      <c r="AV213" s="313">
        <v>0</v>
      </c>
      <c r="AW213" s="313">
        <v>0</v>
      </c>
      <c r="AX213" s="313">
        <v>0</v>
      </c>
      <c r="AY213" s="313">
        <v>0</v>
      </c>
      <c r="AZ213" s="313">
        <v>0</v>
      </c>
      <c r="BA213" s="313">
        <v>0</v>
      </c>
      <c r="BB213" s="313">
        <v>0</v>
      </c>
      <c r="BC213" s="313">
        <v>21003.2023312827</v>
      </c>
      <c r="BD213" s="313">
        <v>130202.451332753</v>
      </c>
      <c r="BE213" s="313">
        <v>0</v>
      </c>
      <c r="BF213" s="313">
        <v>759.445443805217</v>
      </c>
      <c r="BG213" s="313">
        <v>55200.757827183799</v>
      </c>
      <c r="BH213" s="313">
        <v>0</v>
      </c>
      <c r="BI213" s="313">
        <v>0</v>
      </c>
      <c r="BJ213" s="313">
        <v>0</v>
      </c>
      <c r="BK213" s="313">
        <v>0</v>
      </c>
      <c r="BL213" s="313">
        <v>243927.42286238901</v>
      </c>
      <c r="BM213" s="313">
        <v>0</v>
      </c>
      <c r="BN213" s="313">
        <v>0</v>
      </c>
      <c r="BO213" s="313">
        <v>0</v>
      </c>
      <c r="BP213" s="313">
        <v>0</v>
      </c>
      <c r="BQ213" s="313">
        <v>536045.85018767999</v>
      </c>
      <c r="BR213" s="313">
        <v>4074.6444900000001</v>
      </c>
      <c r="BS213" s="313">
        <v>216226.14</v>
      </c>
      <c r="BT213" s="314">
        <v>1207439.9144750936</v>
      </c>
      <c r="BU213" s="312" t="s">
        <v>187</v>
      </c>
    </row>
    <row r="214" spans="2:73" ht="13.75" customHeight="1" x14ac:dyDescent="0.35">
      <c r="B214" s="307" t="s">
        <v>189</v>
      </c>
      <c r="C214" s="308">
        <v>0</v>
      </c>
      <c r="D214" s="308">
        <v>0</v>
      </c>
      <c r="E214" s="308">
        <v>0</v>
      </c>
      <c r="F214" s="308">
        <v>0</v>
      </c>
      <c r="G214" s="308">
        <v>0</v>
      </c>
      <c r="H214" s="308">
        <v>0</v>
      </c>
      <c r="I214" s="308">
        <v>0</v>
      </c>
      <c r="J214" s="308">
        <v>0</v>
      </c>
      <c r="K214" s="308">
        <v>0</v>
      </c>
      <c r="L214" s="308">
        <v>0</v>
      </c>
      <c r="M214" s="308">
        <v>0</v>
      </c>
      <c r="N214" s="308">
        <v>0</v>
      </c>
      <c r="O214" s="308">
        <v>57</v>
      </c>
      <c r="P214" s="308">
        <v>2</v>
      </c>
      <c r="Q214" s="308">
        <v>0</v>
      </c>
      <c r="R214" s="308">
        <v>1</v>
      </c>
      <c r="S214" s="308">
        <v>35</v>
      </c>
      <c r="T214" s="308">
        <v>0</v>
      </c>
      <c r="U214" s="308">
        <v>0</v>
      </c>
      <c r="V214" s="308">
        <v>163</v>
      </c>
      <c r="W214" s="308">
        <v>0</v>
      </c>
      <c r="X214" s="308">
        <v>0</v>
      </c>
      <c r="Y214" s="308">
        <v>0</v>
      </c>
      <c r="Z214" s="308">
        <v>0</v>
      </c>
      <c r="AA214" s="308">
        <v>0</v>
      </c>
      <c r="AB214" s="308">
        <v>0</v>
      </c>
      <c r="AC214" s="308">
        <v>15</v>
      </c>
      <c r="AD214" s="308">
        <v>0</v>
      </c>
      <c r="AE214" s="308">
        <v>0</v>
      </c>
      <c r="AF214" s="308">
        <v>10315</v>
      </c>
      <c r="AG214" s="308">
        <v>490</v>
      </c>
      <c r="AH214" s="308">
        <v>12</v>
      </c>
      <c r="AI214" s="309">
        <v>11090</v>
      </c>
      <c r="AJ214" s="307" t="s">
        <v>189</v>
      </c>
      <c r="AK214" s="307"/>
      <c r="AL214" s="307"/>
      <c r="AM214" s="307" t="s">
        <v>189</v>
      </c>
      <c r="AN214" s="308">
        <v>0</v>
      </c>
      <c r="AO214" s="308">
        <v>0</v>
      </c>
      <c r="AP214" s="308">
        <v>0</v>
      </c>
      <c r="AQ214" s="308">
        <v>0</v>
      </c>
      <c r="AR214" s="308">
        <v>0</v>
      </c>
      <c r="AS214" s="308">
        <v>0</v>
      </c>
      <c r="AT214" s="308">
        <v>0</v>
      </c>
      <c r="AU214" s="308">
        <v>0</v>
      </c>
      <c r="AV214" s="308">
        <v>0</v>
      </c>
      <c r="AW214" s="308">
        <v>0</v>
      </c>
      <c r="AX214" s="308">
        <v>0</v>
      </c>
      <c r="AY214" s="308">
        <v>0</v>
      </c>
      <c r="AZ214" s="308">
        <v>151455.13618680899</v>
      </c>
      <c r="BA214" s="308">
        <v>1498.5249302925899</v>
      </c>
      <c r="BB214" s="308">
        <v>0</v>
      </c>
      <c r="BC214" s="308">
        <v>924.05835943234695</v>
      </c>
      <c r="BD214" s="308">
        <v>347696.14709698001</v>
      </c>
      <c r="BE214" s="308">
        <v>0</v>
      </c>
      <c r="BF214" s="308">
        <v>0</v>
      </c>
      <c r="BG214" s="308">
        <v>225479.989690569</v>
      </c>
      <c r="BH214" s="308">
        <v>0</v>
      </c>
      <c r="BI214" s="308">
        <v>0</v>
      </c>
      <c r="BJ214" s="308">
        <v>0</v>
      </c>
      <c r="BK214" s="308">
        <v>0</v>
      </c>
      <c r="BL214" s="308">
        <v>0</v>
      </c>
      <c r="BM214" s="308">
        <v>0</v>
      </c>
      <c r="BN214" s="308">
        <v>29938.767807265798</v>
      </c>
      <c r="BO214" s="308">
        <v>0</v>
      </c>
      <c r="BP214" s="308">
        <v>0</v>
      </c>
      <c r="BQ214" s="308">
        <v>12852144.6404719</v>
      </c>
      <c r="BR214" s="308">
        <v>2862514.7388599999</v>
      </c>
      <c r="BS214" s="308">
        <v>45326.12</v>
      </c>
      <c r="BT214" s="309">
        <v>16516978.123403247</v>
      </c>
      <c r="BU214" s="307" t="s">
        <v>189</v>
      </c>
    </row>
    <row r="215" spans="2:73" ht="13.75" customHeight="1" x14ac:dyDescent="0.35">
      <c r="B215" s="312" t="s">
        <v>191</v>
      </c>
      <c r="C215" s="313">
        <v>0</v>
      </c>
      <c r="D215" s="313">
        <v>0</v>
      </c>
      <c r="E215" s="313">
        <v>0</v>
      </c>
      <c r="F215" s="313">
        <v>0</v>
      </c>
      <c r="G215" s="313">
        <v>0</v>
      </c>
      <c r="H215" s="313">
        <v>0</v>
      </c>
      <c r="I215" s="313">
        <v>0</v>
      </c>
      <c r="J215" s="313">
        <v>0</v>
      </c>
      <c r="K215" s="313">
        <v>0</v>
      </c>
      <c r="L215" s="313">
        <v>0</v>
      </c>
      <c r="M215" s="313">
        <v>1</v>
      </c>
      <c r="N215" s="313">
        <v>26</v>
      </c>
      <c r="O215" s="313">
        <v>0</v>
      </c>
      <c r="P215" s="313">
        <v>0</v>
      </c>
      <c r="Q215" s="313">
        <v>0</v>
      </c>
      <c r="R215" s="313">
        <v>0</v>
      </c>
      <c r="S215" s="313">
        <v>0</v>
      </c>
      <c r="T215" s="313">
        <v>0</v>
      </c>
      <c r="U215" s="313">
        <v>0</v>
      </c>
      <c r="V215" s="313">
        <v>0</v>
      </c>
      <c r="W215" s="313">
        <v>0</v>
      </c>
      <c r="X215" s="313">
        <v>0</v>
      </c>
      <c r="Y215" s="313">
        <v>0</v>
      </c>
      <c r="Z215" s="313">
        <v>0</v>
      </c>
      <c r="AA215" s="313">
        <v>0</v>
      </c>
      <c r="AB215" s="313">
        <v>0</v>
      </c>
      <c r="AC215" s="313">
        <v>12</v>
      </c>
      <c r="AD215" s="313">
        <v>26</v>
      </c>
      <c r="AE215" s="313">
        <v>0</v>
      </c>
      <c r="AF215" s="313">
        <v>0</v>
      </c>
      <c r="AG215" s="313">
        <v>0</v>
      </c>
      <c r="AH215" s="313">
        <v>0</v>
      </c>
      <c r="AI215" s="314">
        <v>65</v>
      </c>
      <c r="AJ215" s="312" t="s">
        <v>191</v>
      </c>
      <c r="AK215" s="307"/>
      <c r="AL215" s="307"/>
      <c r="AM215" s="312" t="s">
        <v>191</v>
      </c>
      <c r="AN215" s="834">
        <v>0</v>
      </c>
      <c r="AO215" s="313">
        <v>0</v>
      </c>
      <c r="AP215" s="313">
        <v>0</v>
      </c>
      <c r="AQ215" s="313">
        <v>0</v>
      </c>
      <c r="AR215" s="313">
        <v>0</v>
      </c>
      <c r="AS215" s="313">
        <v>0</v>
      </c>
      <c r="AT215" s="313">
        <v>0</v>
      </c>
      <c r="AU215" s="313">
        <v>0</v>
      </c>
      <c r="AV215" s="313">
        <v>0</v>
      </c>
      <c r="AW215" s="313">
        <v>0</v>
      </c>
      <c r="AX215" s="313">
        <v>3818.70113978993</v>
      </c>
      <c r="AY215" s="313">
        <v>1351884.57313269</v>
      </c>
      <c r="AZ215" s="313">
        <v>0</v>
      </c>
      <c r="BA215" s="313">
        <v>0</v>
      </c>
      <c r="BB215" s="313">
        <v>0</v>
      </c>
      <c r="BC215" s="313">
        <v>0</v>
      </c>
      <c r="BD215" s="313">
        <v>0</v>
      </c>
      <c r="BE215" s="313">
        <v>0</v>
      </c>
      <c r="BF215" s="313">
        <v>0</v>
      </c>
      <c r="BG215" s="313">
        <v>0</v>
      </c>
      <c r="BH215" s="313">
        <v>0</v>
      </c>
      <c r="BI215" s="313">
        <v>0</v>
      </c>
      <c r="BJ215" s="313">
        <v>0</v>
      </c>
      <c r="BK215" s="313">
        <v>0</v>
      </c>
      <c r="BL215" s="313">
        <v>0</v>
      </c>
      <c r="BM215" s="313">
        <v>0</v>
      </c>
      <c r="BN215" s="313">
        <v>30250.603243903901</v>
      </c>
      <c r="BO215" s="313">
        <v>16119.1634708893</v>
      </c>
      <c r="BP215" s="313">
        <v>0</v>
      </c>
      <c r="BQ215" s="313">
        <v>0</v>
      </c>
      <c r="BR215" s="313">
        <v>0</v>
      </c>
      <c r="BS215" s="313">
        <v>0</v>
      </c>
      <c r="BT215" s="314">
        <v>1402073.0409872732</v>
      </c>
      <c r="BU215" s="312" t="s">
        <v>191</v>
      </c>
    </row>
    <row r="216" spans="2:73" ht="13.75" customHeight="1" x14ac:dyDescent="0.35">
      <c r="B216" s="307" t="s">
        <v>195</v>
      </c>
      <c r="C216" s="308">
        <v>0</v>
      </c>
      <c r="D216" s="308">
        <v>0</v>
      </c>
      <c r="E216" s="308">
        <v>0</v>
      </c>
      <c r="F216" s="308">
        <v>0</v>
      </c>
      <c r="G216" s="308">
        <v>0</v>
      </c>
      <c r="H216" s="308">
        <v>0</v>
      </c>
      <c r="I216" s="308">
        <v>0</v>
      </c>
      <c r="J216" s="308">
        <v>0</v>
      </c>
      <c r="K216" s="308">
        <v>0</v>
      </c>
      <c r="L216" s="308">
        <v>0</v>
      </c>
      <c r="M216" s="308">
        <v>0</v>
      </c>
      <c r="N216" s="308">
        <v>0</v>
      </c>
      <c r="O216" s="308">
        <v>3</v>
      </c>
      <c r="P216" s="308">
        <v>2</v>
      </c>
      <c r="Q216" s="308">
        <v>0</v>
      </c>
      <c r="R216" s="308">
        <v>10855</v>
      </c>
      <c r="S216" s="308">
        <v>5997</v>
      </c>
      <c r="T216" s="308">
        <v>3</v>
      </c>
      <c r="U216" s="308">
        <v>9</v>
      </c>
      <c r="V216" s="308">
        <v>890</v>
      </c>
      <c r="W216" s="308">
        <v>266</v>
      </c>
      <c r="X216" s="308">
        <v>131</v>
      </c>
      <c r="Y216" s="308">
        <v>3</v>
      </c>
      <c r="Z216" s="308">
        <v>2987</v>
      </c>
      <c r="AA216" s="308">
        <v>45</v>
      </c>
      <c r="AB216" s="308">
        <v>3162</v>
      </c>
      <c r="AC216" s="308">
        <v>1805</v>
      </c>
      <c r="AD216" s="308">
        <v>251</v>
      </c>
      <c r="AE216" s="308">
        <v>6</v>
      </c>
      <c r="AF216" s="308">
        <v>1670</v>
      </c>
      <c r="AG216" s="308">
        <v>1479</v>
      </c>
      <c r="AH216" s="308">
        <v>318</v>
      </c>
      <c r="AI216" s="309">
        <v>29882</v>
      </c>
      <c r="AJ216" s="307" t="s">
        <v>195</v>
      </c>
      <c r="AK216" s="307"/>
      <c r="AL216" s="307"/>
      <c r="AM216" s="307" t="s">
        <v>195</v>
      </c>
      <c r="AN216" s="308">
        <v>0</v>
      </c>
      <c r="AO216" s="308">
        <v>0</v>
      </c>
      <c r="AP216" s="308">
        <v>0</v>
      </c>
      <c r="AQ216" s="308">
        <v>0</v>
      </c>
      <c r="AR216" s="308">
        <v>0</v>
      </c>
      <c r="AS216" s="308">
        <v>0</v>
      </c>
      <c r="AT216" s="308">
        <v>0</v>
      </c>
      <c r="AU216" s="308">
        <v>0</v>
      </c>
      <c r="AV216" s="308">
        <v>0</v>
      </c>
      <c r="AW216" s="308">
        <v>0</v>
      </c>
      <c r="AX216" s="308">
        <v>0</v>
      </c>
      <c r="AY216" s="308">
        <v>0</v>
      </c>
      <c r="AZ216" s="308">
        <v>21070.4800822877</v>
      </c>
      <c r="BA216" s="308">
        <v>5328.6416346408196</v>
      </c>
      <c r="BB216" s="308">
        <v>0</v>
      </c>
      <c r="BC216" s="308">
        <v>14110449.0017247</v>
      </c>
      <c r="BD216" s="308">
        <v>9795419.8673298694</v>
      </c>
      <c r="BE216" s="308">
        <v>8082.9562905409202</v>
      </c>
      <c r="BF216" s="308">
        <v>23720.961265548201</v>
      </c>
      <c r="BG216" s="308">
        <v>1062004.0103352999</v>
      </c>
      <c r="BH216" s="308">
        <v>272869.45127721899</v>
      </c>
      <c r="BI216" s="308">
        <v>129707.23343349301</v>
      </c>
      <c r="BJ216" s="308">
        <v>2909.48146517741</v>
      </c>
      <c r="BK216" s="308">
        <v>3696865.9425059999</v>
      </c>
      <c r="BL216" s="308">
        <v>33296.4390527781</v>
      </c>
      <c r="BM216" s="308">
        <v>3971005.3776005101</v>
      </c>
      <c r="BN216" s="308">
        <v>2248113.17537528</v>
      </c>
      <c r="BO216" s="308">
        <v>297488.56268327503</v>
      </c>
      <c r="BP216" s="308">
        <v>2091.3970904357998</v>
      </c>
      <c r="BQ216" s="308">
        <v>2107376.1023204401</v>
      </c>
      <c r="BR216" s="308">
        <v>2080175.1763800001</v>
      </c>
      <c r="BS216" s="308">
        <v>341031.21</v>
      </c>
      <c r="BT216" s="309">
        <v>40209005.467847496</v>
      </c>
      <c r="BU216" s="307" t="s">
        <v>195</v>
      </c>
    </row>
    <row r="217" spans="2:73" ht="13.75" customHeight="1" x14ac:dyDescent="0.35">
      <c r="B217" s="312" t="s">
        <v>192</v>
      </c>
      <c r="C217" s="313">
        <v>0</v>
      </c>
      <c r="D217" s="313">
        <v>0</v>
      </c>
      <c r="E217" s="313">
        <v>0</v>
      </c>
      <c r="F217" s="313">
        <v>0</v>
      </c>
      <c r="G217" s="313">
        <v>0</v>
      </c>
      <c r="H217" s="313">
        <v>0</v>
      </c>
      <c r="I217" s="313">
        <v>0</v>
      </c>
      <c r="J217" s="313">
        <v>2</v>
      </c>
      <c r="K217" s="313">
        <v>0</v>
      </c>
      <c r="L217" s="313">
        <v>0</v>
      </c>
      <c r="M217" s="313">
        <v>5</v>
      </c>
      <c r="N217" s="313">
        <v>20</v>
      </c>
      <c r="O217" s="313">
        <v>1</v>
      </c>
      <c r="P217" s="313">
        <v>1</v>
      </c>
      <c r="Q217" s="313">
        <v>1</v>
      </c>
      <c r="R217" s="313">
        <v>958</v>
      </c>
      <c r="S217" s="313">
        <v>15</v>
      </c>
      <c r="T217" s="313">
        <v>43</v>
      </c>
      <c r="U217" s="313">
        <v>438</v>
      </c>
      <c r="V217" s="313">
        <v>154</v>
      </c>
      <c r="W217" s="313">
        <v>117</v>
      </c>
      <c r="X217" s="313">
        <v>309</v>
      </c>
      <c r="Y217" s="313">
        <v>163</v>
      </c>
      <c r="Z217" s="313">
        <v>548</v>
      </c>
      <c r="AA217" s="313">
        <v>181</v>
      </c>
      <c r="AB217" s="313">
        <v>1335</v>
      </c>
      <c r="AC217" s="313">
        <v>1229</v>
      </c>
      <c r="AD217" s="313">
        <v>12</v>
      </c>
      <c r="AE217" s="313">
        <v>198</v>
      </c>
      <c r="AF217" s="313">
        <v>220</v>
      </c>
      <c r="AG217" s="313">
        <v>261</v>
      </c>
      <c r="AH217" s="313">
        <v>128</v>
      </c>
      <c r="AI217" s="314">
        <v>6339</v>
      </c>
      <c r="AJ217" s="312" t="s">
        <v>192</v>
      </c>
      <c r="AK217" s="307"/>
      <c r="AL217" s="307"/>
      <c r="AM217" s="312" t="s">
        <v>192</v>
      </c>
      <c r="AN217" s="834">
        <v>0</v>
      </c>
      <c r="AO217" s="313">
        <v>0</v>
      </c>
      <c r="AP217" s="313">
        <v>0</v>
      </c>
      <c r="AQ217" s="313">
        <v>0</v>
      </c>
      <c r="AR217" s="313">
        <v>0</v>
      </c>
      <c r="AS217" s="313">
        <v>0</v>
      </c>
      <c r="AT217" s="313">
        <v>0</v>
      </c>
      <c r="AU217" s="313">
        <v>10648.854425188099</v>
      </c>
      <c r="AV217" s="313">
        <v>0</v>
      </c>
      <c r="AW217" s="313">
        <v>0</v>
      </c>
      <c r="AX217" s="313">
        <v>8839.7858935387503</v>
      </c>
      <c r="AY217" s="313">
        <v>183751.725711821</v>
      </c>
      <c r="AZ217" s="313">
        <v>5611.8849536776997</v>
      </c>
      <c r="BA217" s="313">
        <v>14929.8120861155</v>
      </c>
      <c r="BB217" s="313">
        <v>362.48578954835801</v>
      </c>
      <c r="BC217" s="313">
        <v>2380985.1586816101</v>
      </c>
      <c r="BD217" s="313">
        <v>59288.083174156498</v>
      </c>
      <c r="BE217" s="313">
        <v>60735.862088535003</v>
      </c>
      <c r="BF217" s="313">
        <v>723560.556724714</v>
      </c>
      <c r="BG217" s="313">
        <v>123391.332095887</v>
      </c>
      <c r="BH217" s="313">
        <v>131749.084433332</v>
      </c>
      <c r="BI217" s="313">
        <v>450833.29740180197</v>
      </c>
      <c r="BJ217" s="313">
        <v>221797.313977413</v>
      </c>
      <c r="BK217" s="313">
        <v>595080.90652057796</v>
      </c>
      <c r="BL217" s="313">
        <v>792320.06884265796</v>
      </c>
      <c r="BM217" s="313">
        <v>2837706.4246929898</v>
      </c>
      <c r="BN217" s="313">
        <v>3646469.5681928801</v>
      </c>
      <c r="BO217" s="313">
        <v>6141.8358761747304</v>
      </c>
      <c r="BP217" s="313">
        <v>254413.21842497899</v>
      </c>
      <c r="BQ217" s="313">
        <v>162535.64873615999</v>
      </c>
      <c r="BR217" s="313">
        <v>550117.30179000006</v>
      </c>
      <c r="BS217" s="313">
        <v>256652.46</v>
      </c>
      <c r="BT217" s="314">
        <v>13477922.670513762</v>
      </c>
      <c r="BU217" s="312" t="s">
        <v>192</v>
      </c>
    </row>
    <row r="218" spans="2:73" ht="13.75" customHeight="1" x14ac:dyDescent="0.35">
      <c r="B218" s="307" t="s">
        <v>193</v>
      </c>
      <c r="C218" s="308">
        <v>0</v>
      </c>
      <c r="D218" s="308">
        <v>0</v>
      </c>
      <c r="E218" s="308">
        <v>0</v>
      </c>
      <c r="F218" s="308">
        <v>0</v>
      </c>
      <c r="G218" s="308">
        <v>0</v>
      </c>
      <c r="H218" s="308">
        <v>0</v>
      </c>
      <c r="I218" s="308">
        <v>0</v>
      </c>
      <c r="J218" s="308">
        <v>0</v>
      </c>
      <c r="K218" s="308">
        <v>0</v>
      </c>
      <c r="L218" s="308">
        <v>0</v>
      </c>
      <c r="M218" s="308">
        <v>0</v>
      </c>
      <c r="N218" s="308">
        <v>0</v>
      </c>
      <c r="O218" s="308">
        <v>3</v>
      </c>
      <c r="P218" s="308">
        <v>2</v>
      </c>
      <c r="Q218" s="308">
        <v>0</v>
      </c>
      <c r="R218" s="308">
        <v>1</v>
      </c>
      <c r="S218" s="308">
        <v>850</v>
      </c>
      <c r="T218" s="308">
        <v>6</v>
      </c>
      <c r="U218" s="308">
        <v>1</v>
      </c>
      <c r="V218" s="308">
        <v>276</v>
      </c>
      <c r="W218" s="308">
        <v>114</v>
      </c>
      <c r="X218" s="308">
        <v>77</v>
      </c>
      <c r="Y218" s="308">
        <v>0</v>
      </c>
      <c r="Z218" s="308">
        <v>70</v>
      </c>
      <c r="AA218" s="308">
        <v>4</v>
      </c>
      <c r="AB218" s="308">
        <v>67</v>
      </c>
      <c r="AC218" s="308">
        <v>0</v>
      </c>
      <c r="AD218" s="308">
        <v>23</v>
      </c>
      <c r="AE218" s="308">
        <v>15</v>
      </c>
      <c r="AF218" s="308">
        <v>2616</v>
      </c>
      <c r="AG218" s="308">
        <v>59</v>
      </c>
      <c r="AH218" s="308">
        <v>18</v>
      </c>
      <c r="AI218" s="309">
        <v>4202</v>
      </c>
      <c r="AJ218" s="307" t="s">
        <v>193</v>
      </c>
      <c r="AK218" s="307"/>
      <c r="AL218" s="307"/>
      <c r="AM218" s="307" t="s">
        <v>193</v>
      </c>
      <c r="AN218" s="308">
        <v>0</v>
      </c>
      <c r="AO218" s="308">
        <v>0</v>
      </c>
      <c r="AP218" s="308">
        <v>0</v>
      </c>
      <c r="AQ218" s="308">
        <v>0</v>
      </c>
      <c r="AR218" s="308">
        <v>0</v>
      </c>
      <c r="AS218" s="308">
        <v>0</v>
      </c>
      <c r="AT218" s="308">
        <v>0</v>
      </c>
      <c r="AU218" s="308">
        <v>0</v>
      </c>
      <c r="AV218" s="308">
        <v>0</v>
      </c>
      <c r="AW218" s="308">
        <v>0</v>
      </c>
      <c r="AX218" s="308">
        <v>0</v>
      </c>
      <c r="AY218" s="308">
        <v>0</v>
      </c>
      <c r="AZ218" s="308">
        <v>23705.9685558253</v>
      </c>
      <c r="BA218" s="308">
        <v>3125.4211370497601</v>
      </c>
      <c r="BB218" s="308">
        <v>0</v>
      </c>
      <c r="BC218" s="308">
        <v>71568.657890413306</v>
      </c>
      <c r="BD218" s="308">
        <v>1467911.8966350199</v>
      </c>
      <c r="BE218" s="308">
        <v>8892.3478835216501</v>
      </c>
      <c r="BF218" s="308">
        <v>11242.304014097301</v>
      </c>
      <c r="BG218" s="308">
        <v>694976.26538111805</v>
      </c>
      <c r="BH218" s="308">
        <v>975917.40698011604</v>
      </c>
      <c r="BI218" s="308">
        <v>702771.16158624005</v>
      </c>
      <c r="BJ218" s="308">
        <v>0</v>
      </c>
      <c r="BK218" s="308">
        <v>123066.68953786499</v>
      </c>
      <c r="BL218" s="308">
        <v>2149.4264251857699</v>
      </c>
      <c r="BM218" s="308">
        <v>79839.798458901496</v>
      </c>
      <c r="BN218" s="308">
        <v>0</v>
      </c>
      <c r="BO218" s="308">
        <v>24366.611906673701</v>
      </c>
      <c r="BP218" s="308">
        <v>14702.8710844008</v>
      </c>
      <c r="BQ218" s="308">
        <v>2596134.1383910798</v>
      </c>
      <c r="BR218" s="308">
        <v>58140.784379999997</v>
      </c>
      <c r="BS218" s="308">
        <v>13886.43</v>
      </c>
      <c r="BT218" s="309">
        <v>6872398.180247508</v>
      </c>
      <c r="BU218" s="307" t="s">
        <v>193</v>
      </c>
    </row>
    <row r="219" spans="2:73" ht="13.75" customHeight="1" x14ac:dyDescent="0.35">
      <c r="B219" s="312" t="s">
        <v>194</v>
      </c>
      <c r="C219" s="313">
        <v>0</v>
      </c>
      <c r="D219" s="313">
        <v>0</v>
      </c>
      <c r="E219" s="313">
        <v>0</v>
      </c>
      <c r="F219" s="313">
        <v>0</v>
      </c>
      <c r="G219" s="313">
        <v>0</v>
      </c>
      <c r="H219" s="313">
        <v>0</v>
      </c>
      <c r="I219" s="313">
        <v>0</v>
      </c>
      <c r="J219" s="313">
        <v>0</v>
      </c>
      <c r="K219" s="313">
        <v>0</v>
      </c>
      <c r="L219" s="313">
        <v>0</v>
      </c>
      <c r="M219" s="313">
        <v>2</v>
      </c>
      <c r="N219" s="313">
        <v>0</v>
      </c>
      <c r="O219" s="313">
        <v>0</v>
      </c>
      <c r="P219" s="313">
        <v>0</v>
      </c>
      <c r="Q219" s="313">
        <v>0</v>
      </c>
      <c r="R219" s="313">
        <v>31</v>
      </c>
      <c r="S219" s="313">
        <v>7</v>
      </c>
      <c r="T219" s="313">
        <v>0</v>
      </c>
      <c r="U219" s="313">
        <v>0</v>
      </c>
      <c r="V219" s="313">
        <v>9</v>
      </c>
      <c r="W219" s="313">
        <v>0</v>
      </c>
      <c r="X219" s="313">
        <v>0</v>
      </c>
      <c r="Y219" s="313">
        <v>0</v>
      </c>
      <c r="Z219" s="313">
        <v>6</v>
      </c>
      <c r="AA219" s="313">
        <v>1</v>
      </c>
      <c r="AB219" s="313">
        <v>68</v>
      </c>
      <c r="AC219" s="313">
        <v>7</v>
      </c>
      <c r="AD219" s="313">
        <v>1</v>
      </c>
      <c r="AE219" s="313">
        <v>1</v>
      </c>
      <c r="AF219" s="313">
        <v>6</v>
      </c>
      <c r="AG219" s="313">
        <v>0</v>
      </c>
      <c r="AH219" s="313">
        <v>1</v>
      </c>
      <c r="AI219" s="314">
        <v>140</v>
      </c>
      <c r="AJ219" s="312" t="s">
        <v>194</v>
      </c>
      <c r="AK219" s="307"/>
      <c r="AL219" s="307"/>
      <c r="AM219" s="312" t="s">
        <v>194</v>
      </c>
      <c r="AN219" s="834">
        <v>0</v>
      </c>
      <c r="AO219" s="313">
        <v>0</v>
      </c>
      <c r="AP219" s="313">
        <v>0</v>
      </c>
      <c r="AQ219" s="313">
        <v>0</v>
      </c>
      <c r="AR219" s="313">
        <v>0</v>
      </c>
      <c r="AS219" s="313">
        <v>0</v>
      </c>
      <c r="AT219" s="313">
        <v>0</v>
      </c>
      <c r="AU219" s="313">
        <v>0</v>
      </c>
      <c r="AV219" s="313">
        <v>0</v>
      </c>
      <c r="AW219" s="313">
        <v>0</v>
      </c>
      <c r="AX219" s="313">
        <v>1157.80800573797</v>
      </c>
      <c r="AY219" s="313">
        <v>0</v>
      </c>
      <c r="AZ219" s="313">
        <v>0</v>
      </c>
      <c r="BA219" s="313">
        <v>0</v>
      </c>
      <c r="BB219" s="313">
        <v>0</v>
      </c>
      <c r="BC219" s="313">
        <v>2473196.0029996899</v>
      </c>
      <c r="BD219" s="313">
        <v>2956.5040949940799</v>
      </c>
      <c r="BE219" s="313">
        <v>0</v>
      </c>
      <c r="BF219" s="313">
        <v>0</v>
      </c>
      <c r="BG219" s="313">
        <v>24835.6163674567</v>
      </c>
      <c r="BH219" s="313">
        <v>0</v>
      </c>
      <c r="BI219" s="313">
        <v>0</v>
      </c>
      <c r="BJ219" s="313">
        <v>0</v>
      </c>
      <c r="BK219" s="313">
        <v>2496.4414037639299</v>
      </c>
      <c r="BL219" s="313">
        <v>467.167572204262</v>
      </c>
      <c r="BM219" s="313">
        <v>62902.1717076813</v>
      </c>
      <c r="BN219" s="313">
        <v>13898.1616553598</v>
      </c>
      <c r="BO219" s="313">
        <v>74.872321206769797</v>
      </c>
      <c r="BP219" s="313">
        <v>2260.2226162614002</v>
      </c>
      <c r="BQ219" s="313">
        <v>2705.5869086399998</v>
      </c>
      <c r="BR219" s="313">
        <v>0</v>
      </c>
      <c r="BS219" s="313">
        <v>550.84</v>
      </c>
      <c r="BT219" s="314">
        <v>2587501.3956529959</v>
      </c>
      <c r="BU219" s="312" t="s">
        <v>194</v>
      </c>
    </row>
    <row r="220" spans="2:73" ht="13.75" customHeight="1" x14ac:dyDescent="0.35">
      <c r="B220" s="307" t="s">
        <v>196</v>
      </c>
      <c r="C220" s="308">
        <v>0</v>
      </c>
      <c r="D220" s="308">
        <v>0</v>
      </c>
      <c r="E220" s="308">
        <v>0</v>
      </c>
      <c r="F220" s="308">
        <v>0</v>
      </c>
      <c r="G220" s="308">
        <v>0</v>
      </c>
      <c r="H220" s="308">
        <v>0</v>
      </c>
      <c r="I220" s="308">
        <v>0</v>
      </c>
      <c r="J220" s="308">
        <v>0</v>
      </c>
      <c r="K220" s="308">
        <v>0</v>
      </c>
      <c r="L220" s="308">
        <v>0</v>
      </c>
      <c r="M220" s="308">
        <v>0</v>
      </c>
      <c r="N220" s="308">
        <v>0</v>
      </c>
      <c r="O220" s="308">
        <v>0</v>
      </c>
      <c r="P220" s="308">
        <v>1</v>
      </c>
      <c r="Q220" s="308">
        <v>0</v>
      </c>
      <c r="R220" s="308">
        <v>2</v>
      </c>
      <c r="S220" s="308">
        <v>5</v>
      </c>
      <c r="T220" s="308">
        <v>0</v>
      </c>
      <c r="U220" s="308">
        <v>5</v>
      </c>
      <c r="V220" s="308">
        <v>2</v>
      </c>
      <c r="W220" s="308">
        <v>330</v>
      </c>
      <c r="X220" s="308">
        <v>0</v>
      </c>
      <c r="Y220" s="308">
        <v>68</v>
      </c>
      <c r="Z220" s="308">
        <v>81</v>
      </c>
      <c r="AA220" s="308">
        <v>115</v>
      </c>
      <c r="AB220" s="308">
        <v>0</v>
      </c>
      <c r="AC220" s="308">
        <v>629</v>
      </c>
      <c r="AD220" s="308">
        <v>0</v>
      </c>
      <c r="AE220" s="308">
        <v>0</v>
      </c>
      <c r="AF220" s="308">
        <v>1064</v>
      </c>
      <c r="AG220" s="308">
        <v>27</v>
      </c>
      <c r="AH220" s="308">
        <v>197</v>
      </c>
      <c r="AI220" s="309">
        <v>2526</v>
      </c>
      <c r="AJ220" s="307" t="s">
        <v>196</v>
      </c>
      <c r="AK220" s="307"/>
      <c r="AL220" s="307"/>
      <c r="AM220" s="307" t="s">
        <v>196</v>
      </c>
      <c r="AN220" s="308">
        <v>0</v>
      </c>
      <c r="AO220" s="308">
        <v>0</v>
      </c>
      <c r="AP220" s="308">
        <v>0</v>
      </c>
      <c r="AQ220" s="308">
        <v>0</v>
      </c>
      <c r="AR220" s="308">
        <v>0</v>
      </c>
      <c r="AS220" s="308">
        <v>0</v>
      </c>
      <c r="AT220" s="308">
        <v>0</v>
      </c>
      <c r="AU220" s="308">
        <v>0</v>
      </c>
      <c r="AV220" s="308">
        <v>0</v>
      </c>
      <c r="AW220" s="308">
        <v>0</v>
      </c>
      <c r="AX220" s="308">
        <v>0</v>
      </c>
      <c r="AY220" s="308">
        <v>0</v>
      </c>
      <c r="AZ220" s="308">
        <v>0</v>
      </c>
      <c r="BA220" s="308">
        <v>168683.74859486101</v>
      </c>
      <c r="BB220" s="308">
        <v>0</v>
      </c>
      <c r="BC220" s="308">
        <v>2387.3507744988101</v>
      </c>
      <c r="BD220" s="308">
        <v>118678.857802046</v>
      </c>
      <c r="BE220" s="308">
        <v>0</v>
      </c>
      <c r="BF220" s="308">
        <v>11559.9841116306</v>
      </c>
      <c r="BG220" s="308">
        <v>286.31775422946902</v>
      </c>
      <c r="BH220" s="308">
        <v>1004990.61942019</v>
      </c>
      <c r="BI220" s="308">
        <v>0</v>
      </c>
      <c r="BJ220" s="308">
        <v>143104.09528701301</v>
      </c>
      <c r="BK220" s="308">
        <v>173477.78654334901</v>
      </c>
      <c r="BL220" s="308">
        <v>531010.61381641298</v>
      </c>
      <c r="BM220" s="308">
        <v>0</v>
      </c>
      <c r="BN220" s="308">
        <v>1587541.9432157599</v>
      </c>
      <c r="BO220" s="308">
        <v>0</v>
      </c>
      <c r="BP220" s="308">
        <v>0</v>
      </c>
      <c r="BQ220" s="308">
        <v>6372094.5962654399</v>
      </c>
      <c r="BR220" s="308">
        <v>39709.007100000003</v>
      </c>
      <c r="BS220" s="308">
        <v>611706.54</v>
      </c>
      <c r="BT220" s="309">
        <v>10765231.460685432</v>
      </c>
      <c r="BU220" s="307" t="s">
        <v>196</v>
      </c>
    </row>
    <row r="221" spans="2:73" ht="13.75" customHeight="1" x14ac:dyDescent="0.35">
      <c r="B221" s="312" t="s">
        <v>197</v>
      </c>
      <c r="C221" s="313">
        <v>0</v>
      </c>
      <c r="D221" s="313">
        <v>0</v>
      </c>
      <c r="E221" s="313">
        <v>0</v>
      </c>
      <c r="F221" s="313">
        <v>0</v>
      </c>
      <c r="G221" s="313">
        <v>0</v>
      </c>
      <c r="H221" s="313">
        <v>0</v>
      </c>
      <c r="I221" s="313">
        <v>0</v>
      </c>
      <c r="J221" s="313">
        <v>0</v>
      </c>
      <c r="K221" s="313">
        <v>0</v>
      </c>
      <c r="L221" s="313">
        <v>0</v>
      </c>
      <c r="M221" s="313">
        <v>0</v>
      </c>
      <c r="N221" s="313">
        <v>0</v>
      </c>
      <c r="O221" s="313">
        <v>0</v>
      </c>
      <c r="P221" s="313">
        <v>0</v>
      </c>
      <c r="Q221" s="313">
        <v>0</v>
      </c>
      <c r="R221" s="313">
        <v>1532</v>
      </c>
      <c r="S221" s="313">
        <v>9</v>
      </c>
      <c r="T221" s="313">
        <v>3</v>
      </c>
      <c r="U221" s="313">
        <v>119</v>
      </c>
      <c r="V221" s="313">
        <v>18</v>
      </c>
      <c r="W221" s="313">
        <v>158</v>
      </c>
      <c r="X221" s="313">
        <v>74</v>
      </c>
      <c r="Y221" s="313">
        <v>6</v>
      </c>
      <c r="Z221" s="313">
        <v>49</v>
      </c>
      <c r="AA221" s="313">
        <v>18</v>
      </c>
      <c r="AB221" s="313">
        <v>52</v>
      </c>
      <c r="AC221" s="313">
        <v>24</v>
      </c>
      <c r="AD221" s="313">
        <v>28</v>
      </c>
      <c r="AE221" s="313">
        <v>219</v>
      </c>
      <c r="AF221" s="313">
        <v>244</v>
      </c>
      <c r="AG221" s="313">
        <v>160</v>
      </c>
      <c r="AH221" s="313">
        <v>69</v>
      </c>
      <c r="AI221" s="314">
        <v>2782</v>
      </c>
      <c r="AJ221" s="312" t="s">
        <v>197</v>
      </c>
      <c r="AK221" s="307"/>
      <c r="AL221" s="307"/>
      <c r="AM221" s="312" t="s">
        <v>197</v>
      </c>
      <c r="AN221" s="834">
        <v>0</v>
      </c>
      <c r="AO221" s="313">
        <v>0</v>
      </c>
      <c r="AP221" s="313">
        <v>0</v>
      </c>
      <c r="AQ221" s="313">
        <v>0</v>
      </c>
      <c r="AR221" s="313">
        <v>0</v>
      </c>
      <c r="AS221" s="313">
        <v>0</v>
      </c>
      <c r="AT221" s="313">
        <v>0</v>
      </c>
      <c r="AU221" s="313">
        <v>0</v>
      </c>
      <c r="AV221" s="313">
        <v>0</v>
      </c>
      <c r="AW221" s="313">
        <v>0</v>
      </c>
      <c r="AX221" s="313">
        <v>0</v>
      </c>
      <c r="AY221" s="313">
        <v>0</v>
      </c>
      <c r="AZ221" s="313">
        <v>0</v>
      </c>
      <c r="BA221" s="313">
        <v>0</v>
      </c>
      <c r="BB221" s="313">
        <v>0</v>
      </c>
      <c r="BC221" s="313">
        <v>4264442.44053418</v>
      </c>
      <c r="BD221" s="313">
        <v>3353.1009534764999</v>
      </c>
      <c r="BE221" s="313">
        <v>3391.5244547914699</v>
      </c>
      <c r="BF221" s="313">
        <v>413281.02645644703</v>
      </c>
      <c r="BG221" s="313">
        <v>19750.3874955356</v>
      </c>
      <c r="BH221" s="313">
        <v>403244.63851315097</v>
      </c>
      <c r="BI221" s="313">
        <v>156933.18913756299</v>
      </c>
      <c r="BJ221" s="313">
        <v>15603.195908403201</v>
      </c>
      <c r="BK221" s="313">
        <v>56511.8450786022</v>
      </c>
      <c r="BL221" s="313">
        <v>19502.8424204127</v>
      </c>
      <c r="BM221" s="313">
        <v>47447.714339058599</v>
      </c>
      <c r="BN221" s="313">
        <v>28413.0699640641</v>
      </c>
      <c r="BO221" s="313">
        <v>43914.236027667299</v>
      </c>
      <c r="BP221" s="313">
        <v>340611.36580359301</v>
      </c>
      <c r="BQ221" s="313">
        <v>331340.51549339999</v>
      </c>
      <c r="BR221" s="313">
        <v>1795010.4746699999</v>
      </c>
      <c r="BS221" s="313">
        <v>1306229.71</v>
      </c>
      <c r="BT221" s="314">
        <v>9248981.2772503458</v>
      </c>
      <c r="BU221" s="312" t="s">
        <v>197</v>
      </c>
    </row>
    <row r="222" spans="2:73" ht="13.75" customHeight="1" x14ac:dyDescent="0.35">
      <c r="B222" s="307" t="s">
        <v>178</v>
      </c>
      <c r="C222" s="308">
        <v>0</v>
      </c>
      <c r="D222" s="308">
        <v>0</v>
      </c>
      <c r="E222" s="308">
        <v>0</v>
      </c>
      <c r="F222" s="308">
        <v>0</v>
      </c>
      <c r="G222" s="308">
        <v>0</v>
      </c>
      <c r="H222" s="308">
        <v>0</v>
      </c>
      <c r="I222" s="308">
        <v>0</v>
      </c>
      <c r="J222" s="308">
        <v>7220</v>
      </c>
      <c r="K222" s="308">
        <v>0</v>
      </c>
      <c r="L222" s="308">
        <v>1</v>
      </c>
      <c r="M222" s="308">
        <v>59</v>
      </c>
      <c r="N222" s="308">
        <v>2</v>
      </c>
      <c r="O222" s="308">
        <v>6</v>
      </c>
      <c r="P222" s="308">
        <v>9514</v>
      </c>
      <c r="Q222" s="308">
        <v>1646</v>
      </c>
      <c r="R222" s="308">
        <v>8964</v>
      </c>
      <c r="S222" s="308">
        <v>715</v>
      </c>
      <c r="T222" s="308">
        <v>14</v>
      </c>
      <c r="U222" s="308">
        <v>153</v>
      </c>
      <c r="V222" s="308">
        <v>339</v>
      </c>
      <c r="W222" s="308">
        <v>157</v>
      </c>
      <c r="X222" s="308">
        <v>281</v>
      </c>
      <c r="Y222" s="308">
        <v>3</v>
      </c>
      <c r="Z222" s="308">
        <v>1752</v>
      </c>
      <c r="AA222" s="308">
        <v>136</v>
      </c>
      <c r="AB222" s="308">
        <v>952</v>
      </c>
      <c r="AC222" s="308">
        <v>2115</v>
      </c>
      <c r="AD222" s="308">
        <v>7316</v>
      </c>
      <c r="AE222" s="308">
        <v>32</v>
      </c>
      <c r="AF222" s="308">
        <v>2240</v>
      </c>
      <c r="AG222" s="308">
        <v>840</v>
      </c>
      <c r="AH222" s="308">
        <v>66</v>
      </c>
      <c r="AI222" s="309">
        <v>44523</v>
      </c>
      <c r="AJ222" s="307" t="s">
        <v>178</v>
      </c>
      <c r="AK222" s="307"/>
      <c r="AL222" s="307"/>
      <c r="AM222" s="307" t="s">
        <v>178</v>
      </c>
      <c r="AN222" s="308">
        <v>0</v>
      </c>
      <c r="AO222" s="308">
        <v>0</v>
      </c>
      <c r="AP222" s="308">
        <v>0</v>
      </c>
      <c r="AQ222" s="308">
        <v>0</v>
      </c>
      <c r="AR222" s="308">
        <v>0</v>
      </c>
      <c r="AS222" s="308">
        <v>0</v>
      </c>
      <c r="AT222" s="308">
        <v>0</v>
      </c>
      <c r="AU222" s="308">
        <v>42073127.856808297</v>
      </c>
      <c r="AV222" s="308">
        <v>0</v>
      </c>
      <c r="AW222" s="308">
        <v>5364.4919851034601</v>
      </c>
      <c r="AX222" s="308">
        <v>1768308.7924822499</v>
      </c>
      <c r="AY222" s="308">
        <v>5078.7966803864101</v>
      </c>
      <c r="AZ222" s="308">
        <v>47090.347959979597</v>
      </c>
      <c r="BA222" s="308">
        <v>56736619.731403597</v>
      </c>
      <c r="BB222" s="308">
        <v>8794543.8801552393</v>
      </c>
      <c r="BC222" s="308">
        <v>18347048.373469099</v>
      </c>
      <c r="BD222" s="308">
        <v>681580.06599935505</v>
      </c>
      <c r="BE222" s="308">
        <v>15426.2154005719</v>
      </c>
      <c r="BF222" s="308">
        <v>761625.67360841203</v>
      </c>
      <c r="BG222" s="308">
        <v>343778.13506768201</v>
      </c>
      <c r="BH222" s="308">
        <v>166087.75935440199</v>
      </c>
      <c r="BI222" s="308">
        <v>718902.44111101096</v>
      </c>
      <c r="BJ222" s="308">
        <v>1478.7087270787299</v>
      </c>
      <c r="BK222" s="308">
        <v>1958619.3968575101</v>
      </c>
      <c r="BL222" s="308">
        <v>1170125.6015864301</v>
      </c>
      <c r="BM222" s="308">
        <v>4293393.9060544604</v>
      </c>
      <c r="BN222" s="308">
        <v>7032344.6951278197</v>
      </c>
      <c r="BO222" s="308">
        <v>13889995.903635399</v>
      </c>
      <c r="BP222" s="308">
        <v>31756.615803839599</v>
      </c>
      <c r="BQ222" s="308">
        <v>3247695.9256492802</v>
      </c>
      <c r="BR222" s="308">
        <v>1784984.61897</v>
      </c>
      <c r="BS222" s="308">
        <v>752651.46</v>
      </c>
      <c r="BT222" s="309">
        <v>164627629.39389724</v>
      </c>
      <c r="BU222" s="307" t="s">
        <v>178</v>
      </c>
    </row>
    <row r="223" spans="2:73" ht="13.75" customHeight="1" x14ac:dyDescent="0.35">
      <c r="B223" s="312" t="s">
        <v>198</v>
      </c>
      <c r="C223" s="313">
        <v>0</v>
      </c>
      <c r="D223" s="313">
        <v>0</v>
      </c>
      <c r="E223" s="313">
        <v>0</v>
      </c>
      <c r="F223" s="313">
        <v>1</v>
      </c>
      <c r="G223" s="313">
        <v>0</v>
      </c>
      <c r="H223" s="313">
        <v>0</v>
      </c>
      <c r="I223" s="313">
        <v>0</v>
      </c>
      <c r="J223" s="313">
        <v>0</v>
      </c>
      <c r="K223" s="313">
        <v>0</v>
      </c>
      <c r="L223" s="313">
        <v>0</v>
      </c>
      <c r="M223" s="313">
        <v>776</v>
      </c>
      <c r="N223" s="313">
        <v>0</v>
      </c>
      <c r="O223" s="313">
        <v>0</v>
      </c>
      <c r="P223" s="313">
        <v>0</v>
      </c>
      <c r="Q223" s="313">
        <v>0</v>
      </c>
      <c r="R223" s="313">
        <v>0</v>
      </c>
      <c r="S223" s="313">
        <v>420</v>
      </c>
      <c r="T223" s="313">
        <v>0</v>
      </c>
      <c r="U223" s="313">
        <v>0</v>
      </c>
      <c r="V223" s="313">
        <v>1413</v>
      </c>
      <c r="W223" s="313">
        <v>0</v>
      </c>
      <c r="X223" s="313">
        <v>0</v>
      </c>
      <c r="Y223" s="313">
        <v>0</v>
      </c>
      <c r="Z223" s="313">
        <v>1</v>
      </c>
      <c r="AA223" s="313">
        <v>163</v>
      </c>
      <c r="AB223" s="313">
        <v>1</v>
      </c>
      <c r="AC223" s="313">
        <v>0</v>
      </c>
      <c r="AD223" s="313">
        <v>0</v>
      </c>
      <c r="AE223" s="313">
        <v>0</v>
      </c>
      <c r="AF223" s="313">
        <v>25</v>
      </c>
      <c r="AG223" s="313">
        <v>0</v>
      </c>
      <c r="AH223" s="313">
        <v>0</v>
      </c>
      <c r="AI223" s="314">
        <v>2800</v>
      </c>
      <c r="AJ223" s="312" t="s">
        <v>198</v>
      </c>
      <c r="AK223" s="307"/>
      <c r="AL223" s="307"/>
      <c r="AM223" s="312" t="s">
        <v>198</v>
      </c>
      <c r="AN223" s="834">
        <v>0</v>
      </c>
      <c r="AO223" s="313">
        <v>0</v>
      </c>
      <c r="AP223" s="313">
        <v>0</v>
      </c>
      <c r="AQ223" s="313">
        <v>22327.114029377899</v>
      </c>
      <c r="AR223" s="313">
        <v>0</v>
      </c>
      <c r="AS223" s="313">
        <v>0</v>
      </c>
      <c r="AT223" s="313">
        <v>0</v>
      </c>
      <c r="AU223" s="313">
        <v>0</v>
      </c>
      <c r="AV223" s="313">
        <v>0</v>
      </c>
      <c r="AW223" s="313">
        <v>0</v>
      </c>
      <c r="AX223" s="313">
        <v>1609485.0867963301</v>
      </c>
      <c r="AY223" s="313">
        <v>0</v>
      </c>
      <c r="AZ223" s="313">
        <v>0</v>
      </c>
      <c r="BA223" s="313">
        <v>0</v>
      </c>
      <c r="BB223" s="313">
        <v>0</v>
      </c>
      <c r="BC223" s="313">
        <v>0</v>
      </c>
      <c r="BD223" s="313">
        <v>324471.07133186999</v>
      </c>
      <c r="BE223" s="313">
        <v>0</v>
      </c>
      <c r="BF223" s="313">
        <v>0</v>
      </c>
      <c r="BG223" s="313">
        <v>1128376.82484104</v>
      </c>
      <c r="BH223" s="313">
        <v>0</v>
      </c>
      <c r="BI223" s="313">
        <v>0</v>
      </c>
      <c r="BJ223" s="313">
        <v>0</v>
      </c>
      <c r="BK223" s="313">
        <v>832.03913851382697</v>
      </c>
      <c r="BL223" s="313">
        <v>211711.576635164</v>
      </c>
      <c r="BM223" s="313">
        <v>147.759906864817</v>
      </c>
      <c r="BN223" s="313">
        <v>0</v>
      </c>
      <c r="BO223" s="313">
        <v>0</v>
      </c>
      <c r="BP223" s="313">
        <v>0</v>
      </c>
      <c r="BQ223" s="313">
        <v>12879.14670924</v>
      </c>
      <c r="BR223" s="313">
        <v>0</v>
      </c>
      <c r="BS223" s="313">
        <v>0</v>
      </c>
      <c r="BT223" s="314">
        <v>3310230.6193884006</v>
      </c>
      <c r="BU223" s="312" t="s">
        <v>198</v>
      </c>
    </row>
    <row r="224" spans="2:73" ht="13.75" customHeight="1" x14ac:dyDescent="0.35">
      <c r="B224" s="307" t="s">
        <v>201</v>
      </c>
      <c r="C224" s="308">
        <v>0</v>
      </c>
      <c r="D224" s="308">
        <v>0</v>
      </c>
      <c r="E224" s="308">
        <v>0</v>
      </c>
      <c r="F224" s="308">
        <v>0</v>
      </c>
      <c r="G224" s="308">
        <v>0</v>
      </c>
      <c r="H224" s="308">
        <v>0</v>
      </c>
      <c r="I224" s="308">
        <v>0</v>
      </c>
      <c r="J224" s="308">
        <v>0</v>
      </c>
      <c r="K224" s="308">
        <v>0</v>
      </c>
      <c r="L224" s="308">
        <v>0</v>
      </c>
      <c r="M224" s="308">
        <v>0</v>
      </c>
      <c r="N224" s="308">
        <v>0</v>
      </c>
      <c r="O224" s="308">
        <v>14</v>
      </c>
      <c r="P224" s="308">
        <v>2</v>
      </c>
      <c r="Q224" s="308">
        <v>0</v>
      </c>
      <c r="R224" s="308">
        <v>3978</v>
      </c>
      <c r="S224" s="308">
        <v>353</v>
      </c>
      <c r="T224" s="308">
        <v>28</v>
      </c>
      <c r="U224" s="308">
        <v>5</v>
      </c>
      <c r="V224" s="308">
        <v>39</v>
      </c>
      <c r="W224" s="308">
        <v>18</v>
      </c>
      <c r="X224" s="308">
        <v>6</v>
      </c>
      <c r="Y224" s="308">
        <v>76</v>
      </c>
      <c r="Z224" s="308">
        <v>1885</v>
      </c>
      <c r="AA224" s="308">
        <v>14</v>
      </c>
      <c r="AB224" s="308">
        <v>848</v>
      </c>
      <c r="AC224" s="308">
        <v>332</v>
      </c>
      <c r="AD224" s="308">
        <v>82</v>
      </c>
      <c r="AE224" s="308">
        <v>275</v>
      </c>
      <c r="AF224" s="308">
        <v>466</v>
      </c>
      <c r="AG224" s="308">
        <v>423</v>
      </c>
      <c r="AH224" s="308">
        <v>37</v>
      </c>
      <c r="AI224" s="309">
        <v>8881</v>
      </c>
      <c r="AJ224" s="307" t="s">
        <v>201</v>
      </c>
      <c r="AK224" s="307"/>
      <c r="AL224" s="307"/>
      <c r="AM224" s="307" t="s">
        <v>201</v>
      </c>
      <c r="AN224" s="308">
        <v>0</v>
      </c>
      <c r="AO224" s="308">
        <v>0</v>
      </c>
      <c r="AP224" s="308">
        <v>0</v>
      </c>
      <c r="AQ224" s="308">
        <v>0</v>
      </c>
      <c r="AR224" s="308">
        <v>0</v>
      </c>
      <c r="AS224" s="308">
        <v>0</v>
      </c>
      <c r="AT224" s="308">
        <v>0</v>
      </c>
      <c r="AU224" s="308">
        <v>0</v>
      </c>
      <c r="AV224" s="308">
        <v>0</v>
      </c>
      <c r="AW224" s="308">
        <v>0</v>
      </c>
      <c r="AX224" s="308">
        <v>0</v>
      </c>
      <c r="AY224" s="308">
        <v>0</v>
      </c>
      <c r="AZ224" s="308">
        <v>82578.996322026302</v>
      </c>
      <c r="BA224" s="308">
        <v>5441.3912335301302</v>
      </c>
      <c r="BB224" s="308">
        <v>0</v>
      </c>
      <c r="BC224" s="308">
        <v>8882382.7650493905</v>
      </c>
      <c r="BD224" s="308">
        <v>352353.52861520502</v>
      </c>
      <c r="BE224" s="308">
        <v>41938.105919089299</v>
      </c>
      <c r="BF224" s="308">
        <v>5488.5512285903196</v>
      </c>
      <c r="BG224" s="308">
        <v>61615.3526190298</v>
      </c>
      <c r="BH224" s="308">
        <v>15583.963158146</v>
      </c>
      <c r="BI224" s="308">
        <v>29907.831499988701</v>
      </c>
      <c r="BJ224" s="308">
        <v>66902.905517547595</v>
      </c>
      <c r="BK224" s="308">
        <v>2392125.4578339802</v>
      </c>
      <c r="BL224" s="308">
        <v>6855.54251885347</v>
      </c>
      <c r="BM224" s="308">
        <v>1275891.4407675299</v>
      </c>
      <c r="BN224" s="308">
        <v>454207.293683247</v>
      </c>
      <c r="BO224" s="308">
        <v>78047.391788752997</v>
      </c>
      <c r="BP224" s="308">
        <v>252085.67281317999</v>
      </c>
      <c r="BQ224" s="308">
        <v>460631.74586520001</v>
      </c>
      <c r="BR224" s="308">
        <v>668795.49387000001</v>
      </c>
      <c r="BS224" s="308">
        <v>40725.919999999998</v>
      </c>
      <c r="BT224" s="309">
        <v>15173559.350303289</v>
      </c>
      <c r="BU224" s="307" t="s">
        <v>201</v>
      </c>
    </row>
    <row r="225" spans="2:73" ht="13.75" customHeight="1" x14ac:dyDescent="0.35">
      <c r="B225" s="312" t="s">
        <v>210</v>
      </c>
      <c r="C225" s="313">
        <v>0</v>
      </c>
      <c r="D225" s="313">
        <v>0</v>
      </c>
      <c r="E225" s="313">
        <v>0</v>
      </c>
      <c r="F225" s="313">
        <v>0</v>
      </c>
      <c r="G225" s="313">
        <v>0</v>
      </c>
      <c r="H225" s="313">
        <v>4</v>
      </c>
      <c r="I225" s="313">
        <v>0</v>
      </c>
      <c r="J225" s="313">
        <v>0</v>
      </c>
      <c r="K225" s="313">
        <v>0</v>
      </c>
      <c r="L225" s="313">
        <v>0</v>
      </c>
      <c r="M225" s="313">
        <v>0</v>
      </c>
      <c r="N225" s="313">
        <v>2181</v>
      </c>
      <c r="O225" s="313">
        <v>4</v>
      </c>
      <c r="P225" s="313">
        <v>0</v>
      </c>
      <c r="Q225" s="313">
        <v>0</v>
      </c>
      <c r="R225" s="313">
        <v>2</v>
      </c>
      <c r="S225" s="313">
        <v>3548</v>
      </c>
      <c r="T225" s="313">
        <v>1</v>
      </c>
      <c r="U225" s="313">
        <v>26</v>
      </c>
      <c r="V225" s="313">
        <v>398</v>
      </c>
      <c r="W225" s="313">
        <v>0</v>
      </c>
      <c r="X225" s="313">
        <v>10</v>
      </c>
      <c r="Y225" s="313">
        <v>0</v>
      </c>
      <c r="Z225" s="313">
        <v>94</v>
      </c>
      <c r="AA225" s="313">
        <v>70</v>
      </c>
      <c r="AB225" s="313">
        <v>0</v>
      </c>
      <c r="AC225" s="313">
        <v>645</v>
      </c>
      <c r="AD225" s="313">
        <v>0</v>
      </c>
      <c r="AE225" s="313">
        <v>0</v>
      </c>
      <c r="AF225" s="313">
        <v>0</v>
      </c>
      <c r="AG225" s="313">
        <v>0</v>
      </c>
      <c r="AH225" s="313">
        <v>0</v>
      </c>
      <c r="AI225" s="314">
        <v>6983</v>
      </c>
      <c r="AJ225" s="312" t="s">
        <v>210</v>
      </c>
      <c r="AK225" s="307"/>
      <c r="AL225" s="307"/>
      <c r="AM225" s="312" t="s">
        <v>210</v>
      </c>
      <c r="AN225" s="834">
        <v>0</v>
      </c>
      <c r="AO225" s="313">
        <v>0</v>
      </c>
      <c r="AP225" s="313">
        <v>0</v>
      </c>
      <c r="AQ225" s="313">
        <v>0</v>
      </c>
      <c r="AR225" s="313">
        <v>0</v>
      </c>
      <c r="AS225" s="313">
        <v>540584.31722937501</v>
      </c>
      <c r="AT225" s="313">
        <v>0</v>
      </c>
      <c r="AU225" s="313">
        <v>0</v>
      </c>
      <c r="AV225" s="313">
        <v>0</v>
      </c>
      <c r="AW225" s="313">
        <v>0</v>
      </c>
      <c r="AX225" s="313">
        <v>0</v>
      </c>
      <c r="AY225" s="313">
        <v>19259005.9177779</v>
      </c>
      <c r="AZ225" s="313">
        <v>13131.8410553634</v>
      </c>
      <c r="BA225" s="313">
        <v>0</v>
      </c>
      <c r="BB225" s="313">
        <v>0</v>
      </c>
      <c r="BC225" s="313">
        <v>6092.9779089407402</v>
      </c>
      <c r="BD225" s="313">
        <v>11297233.9787311</v>
      </c>
      <c r="BE225" s="313">
        <v>758.54305184983104</v>
      </c>
      <c r="BF225" s="313">
        <v>32913.755212522403</v>
      </c>
      <c r="BG225" s="313">
        <v>553763.53800438205</v>
      </c>
      <c r="BH225" s="313">
        <v>0</v>
      </c>
      <c r="BI225" s="313">
        <v>68464.848758916094</v>
      </c>
      <c r="BJ225" s="313">
        <v>0</v>
      </c>
      <c r="BK225" s="313">
        <v>158415.935453023</v>
      </c>
      <c r="BL225" s="313">
        <v>73594.321219113102</v>
      </c>
      <c r="BM225" s="313">
        <v>0</v>
      </c>
      <c r="BN225" s="313">
        <v>1441625.46258391</v>
      </c>
      <c r="BO225" s="313">
        <v>0</v>
      </c>
      <c r="BP225" s="313">
        <v>0</v>
      </c>
      <c r="BQ225" s="313">
        <v>0</v>
      </c>
      <c r="BR225" s="313">
        <v>0</v>
      </c>
      <c r="BS225" s="313">
        <v>0</v>
      </c>
      <c r="BT225" s="314">
        <v>33445585.436986398</v>
      </c>
      <c r="BU225" s="312" t="s">
        <v>210</v>
      </c>
    </row>
    <row r="226" spans="2:73" ht="13.75" customHeight="1" x14ac:dyDescent="0.35">
      <c r="B226" s="307" t="s">
        <v>199</v>
      </c>
      <c r="C226" s="308">
        <v>0</v>
      </c>
      <c r="D226" s="308">
        <v>0</v>
      </c>
      <c r="E226" s="308">
        <v>0</v>
      </c>
      <c r="F226" s="308">
        <v>0</v>
      </c>
      <c r="G226" s="308">
        <v>0</v>
      </c>
      <c r="H226" s="308">
        <v>0</v>
      </c>
      <c r="I226" s="308">
        <v>0</v>
      </c>
      <c r="J226" s="308">
        <v>0</v>
      </c>
      <c r="K226" s="308">
        <v>0</v>
      </c>
      <c r="L226" s="308">
        <v>0</v>
      </c>
      <c r="M226" s="308">
        <v>0</v>
      </c>
      <c r="N226" s="308">
        <v>0</v>
      </c>
      <c r="O226" s="308">
        <v>1</v>
      </c>
      <c r="P226" s="308">
        <v>2</v>
      </c>
      <c r="Q226" s="308">
        <v>0</v>
      </c>
      <c r="R226" s="308">
        <v>2105</v>
      </c>
      <c r="S226" s="308">
        <v>1099</v>
      </c>
      <c r="T226" s="308">
        <v>21</v>
      </c>
      <c r="U226" s="308">
        <v>56</v>
      </c>
      <c r="V226" s="308">
        <v>311</v>
      </c>
      <c r="W226" s="308">
        <v>169</v>
      </c>
      <c r="X226" s="308">
        <v>38</v>
      </c>
      <c r="Y226" s="308">
        <v>43</v>
      </c>
      <c r="Z226" s="308">
        <v>1459</v>
      </c>
      <c r="AA226" s="308">
        <v>20</v>
      </c>
      <c r="AB226" s="308">
        <v>1016</v>
      </c>
      <c r="AC226" s="308">
        <v>333</v>
      </c>
      <c r="AD226" s="308">
        <v>186</v>
      </c>
      <c r="AE226" s="308">
        <v>42</v>
      </c>
      <c r="AF226" s="308">
        <v>556</v>
      </c>
      <c r="AG226" s="308">
        <v>427</v>
      </c>
      <c r="AH226" s="308">
        <v>293</v>
      </c>
      <c r="AI226" s="309">
        <v>8177</v>
      </c>
      <c r="AJ226" s="307" t="s">
        <v>199</v>
      </c>
      <c r="AK226" s="307"/>
      <c r="AL226" s="307"/>
      <c r="AM226" s="307" t="s">
        <v>199</v>
      </c>
      <c r="AN226" s="308">
        <v>0</v>
      </c>
      <c r="AO226" s="308">
        <v>0</v>
      </c>
      <c r="AP226" s="308">
        <v>0</v>
      </c>
      <c r="AQ226" s="308">
        <v>0</v>
      </c>
      <c r="AR226" s="308">
        <v>0</v>
      </c>
      <c r="AS226" s="308">
        <v>0</v>
      </c>
      <c r="AT226" s="308">
        <v>0</v>
      </c>
      <c r="AU226" s="308">
        <v>0</v>
      </c>
      <c r="AV226" s="308">
        <v>0</v>
      </c>
      <c r="AW226" s="308">
        <v>0</v>
      </c>
      <c r="AX226" s="308">
        <v>0</v>
      </c>
      <c r="AY226" s="308">
        <v>0</v>
      </c>
      <c r="AZ226" s="308">
        <v>7200.9085180017</v>
      </c>
      <c r="BA226" s="308">
        <v>28134.669511019099</v>
      </c>
      <c r="BB226" s="308">
        <v>0</v>
      </c>
      <c r="BC226" s="308">
        <v>3938245.5359344902</v>
      </c>
      <c r="BD226" s="308">
        <v>1539059.3695723901</v>
      </c>
      <c r="BE226" s="308">
        <v>206494.578464747</v>
      </c>
      <c r="BF226" s="308">
        <v>43809.451747530497</v>
      </c>
      <c r="BG226" s="308">
        <v>284113.30393372697</v>
      </c>
      <c r="BH226" s="308">
        <v>183772.24746525401</v>
      </c>
      <c r="BI226" s="308">
        <v>30405.497721942502</v>
      </c>
      <c r="BJ226" s="308">
        <v>46488.208729445701</v>
      </c>
      <c r="BK226" s="308">
        <v>1437685.9240228501</v>
      </c>
      <c r="BL226" s="308">
        <v>15292.1529811372</v>
      </c>
      <c r="BM226" s="308">
        <v>960392.731026383</v>
      </c>
      <c r="BN226" s="308">
        <v>262874.73174986301</v>
      </c>
      <c r="BO226" s="308">
        <v>199893.86954874001</v>
      </c>
      <c r="BP226" s="308">
        <v>35114.673297761401</v>
      </c>
      <c r="BQ226" s="308">
        <v>304606.67611415999</v>
      </c>
      <c r="BR226" s="308">
        <v>266586.31251000002</v>
      </c>
      <c r="BS226" s="308">
        <v>222884.1</v>
      </c>
      <c r="BT226" s="309">
        <v>10013054.942849441</v>
      </c>
      <c r="BU226" s="307" t="s">
        <v>199</v>
      </c>
    </row>
    <row r="227" spans="2:73" ht="13.75" customHeight="1" x14ac:dyDescent="0.35">
      <c r="B227" s="312" t="s">
        <v>200</v>
      </c>
      <c r="C227" s="313">
        <v>0</v>
      </c>
      <c r="D227" s="313">
        <v>0</v>
      </c>
      <c r="E227" s="313">
        <v>0</v>
      </c>
      <c r="F227" s="313">
        <v>0</v>
      </c>
      <c r="G227" s="313">
        <v>0</v>
      </c>
      <c r="H227" s="313">
        <v>0</v>
      </c>
      <c r="I227" s="313">
        <v>0</v>
      </c>
      <c r="J227" s="313">
        <v>0</v>
      </c>
      <c r="K227" s="313">
        <v>0</v>
      </c>
      <c r="L227" s="313">
        <v>0</v>
      </c>
      <c r="M227" s="313">
        <v>0</v>
      </c>
      <c r="N227" s="313">
        <v>1</v>
      </c>
      <c r="O227" s="313">
        <v>1</v>
      </c>
      <c r="P227" s="313">
        <v>0</v>
      </c>
      <c r="Q227" s="313">
        <v>1</v>
      </c>
      <c r="R227" s="313">
        <v>4958</v>
      </c>
      <c r="S227" s="313">
        <v>371</v>
      </c>
      <c r="T227" s="313">
        <v>0</v>
      </c>
      <c r="U227" s="313">
        <v>243</v>
      </c>
      <c r="V227" s="313">
        <v>150</v>
      </c>
      <c r="W227" s="313">
        <v>908</v>
      </c>
      <c r="X227" s="313">
        <v>258</v>
      </c>
      <c r="Y227" s="313">
        <v>3</v>
      </c>
      <c r="Z227" s="313">
        <v>38</v>
      </c>
      <c r="AA227" s="313">
        <v>5</v>
      </c>
      <c r="AB227" s="313">
        <v>80</v>
      </c>
      <c r="AC227" s="313">
        <v>238</v>
      </c>
      <c r="AD227" s="313">
        <v>635</v>
      </c>
      <c r="AE227" s="313">
        <v>351</v>
      </c>
      <c r="AF227" s="313">
        <v>125</v>
      </c>
      <c r="AG227" s="313">
        <v>374</v>
      </c>
      <c r="AH227" s="313">
        <v>111</v>
      </c>
      <c r="AI227" s="314">
        <v>8851</v>
      </c>
      <c r="AJ227" s="312" t="s">
        <v>200</v>
      </c>
      <c r="AK227" s="307"/>
      <c r="AL227" s="307"/>
      <c r="AM227" s="312" t="s">
        <v>200</v>
      </c>
      <c r="AN227" s="834">
        <v>0</v>
      </c>
      <c r="AO227" s="313">
        <v>0</v>
      </c>
      <c r="AP227" s="313">
        <v>0</v>
      </c>
      <c r="AQ227" s="313">
        <v>0</v>
      </c>
      <c r="AR227" s="313">
        <v>0</v>
      </c>
      <c r="AS227" s="313">
        <v>0</v>
      </c>
      <c r="AT227" s="313">
        <v>0</v>
      </c>
      <c r="AU227" s="313">
        <v>0</v>
      </c>
      <c r="AV227" s="313">
        <v>0</v>
      </c>
      <c r="AW227" s="313">
        <v>0</v>
      </c>
      <c r="AX227" s="313">
        <v>0</v>
      </c>
      <c r="AY227" s="313">
        <v>25329.845141456299</v>
      </c>
      <c r="AZ227" s="313">
        <v>1153.1813823857899</v>
      </c>
      <c r="BA227" s="313">
        <v>0</v>
      </c>
      <c r="BB227" s="313">
        <v>1985.77418511422</v>
      </c>
      <c r="BC227" s="313">
        <v>11565993.4638057</v>
      </c>
      <c r="BD227" s="313">
        <v>1247182.8576054601</v>
      </c>
      <c r="BE227" s="313">
        <v>0</v>
      </c>
      <c r="BF227" s="313">
        <v>721461.24987334805</v>
      </c>
      <c r="BG227" s="313">
        <v>394010.68745557597</v>
      </c>
      <c r="BH227" s="313">
        <v>2453749.7904054802</v>
      </c>
      <c r="BI227" s="313">
        <v>1040659.17327428</v>
      </c>
      <c r="BJ227" s="313">
        <v>130875.580404648</v>
      </c>
      <c r="BK227" s="313">
        <v>27654.911925566699</v>
      </c>
      <c r="BL227" s="313">
        <v>1830.83143933408</v>
      </c>
      <c r="BM227" s="313">
        <v>153523.63042101299</v>
      </c>
      <c r="BN227" s="313">
        <v>307638.07027600298</v>
      </c>
      <c r="BO227" s="313">
        <v>2165874.7606219202</v>
      </c>
      <c r="BP227" s="313">
        <v>1131268.6790901099</v>
      </c>
      <c r="BQ227" s="313">
        <v>353045.82339012</v>
      </c>
      <c r="BR227" s="313">
        <v>945105.33158999996</v>
      </c>
      <c r="BS227" s="313">
        <v>275462.52</v>
      </c>
      <c r="BT227" s="314">
        <v>22943806.162287511</v>
      </c>
      <c r="BU227" s="312" t="s">
        <v>200</v>
      </c>
    </row>
    <row r="228" spans="2:73" ht="13.75" customHeight="1" x14ac:dyDescent="0.35">
      <c r="B228" s="307" t="s">
        <v>202</v>
      </c>
      <c r="C228" s="308">
        <v>0</v>
      </c>
      <c r="D228" s="308">
        <v>0</v>
      </c>
      <c r="E228" s="308">
        <v>0</v>
      </c>
      <c r="F228" s="308">
        <v>0</v>
      </c>
      <c r="G228" s="308">
        <v>0</v>
      </c>
      <c r="H228" s="308">
        <v>0</v>
      </c>
      <c r="I228" s="308">
        <v>0</v>
      </c>
      <c r="J228" s="308">
        <v>0</v>
      </c>
      <c r="K228" s="308">
        <v>0</v>
      </c>
      <c r="L228" s="308">
        <v>0</v>
      </c>
      <c r="M228" s="308">
        <v>0</v>
      </c>
      <c r="N228" s="308">
        <v>0</v>
      </c>
      <c r="O228" s="308">
        <v>1</v>
      </c>
      <c r="P228" s="308">
        <v>1</v>
      </c>
      <c r="Q228" s="308">
        <v>24</v>
      </c>
      <c r="R228" s="308">
        <v>10751</v>
      </c>
      <c r="S228" s="308">
        <v>2799</v>
      </c>
      <c r="T228" s="308">
        <v>115</v>
      </c>
      <c r="U228" s="308">
        <v>155</v>
      </c>
      <c r="V228" s="308">
        <v>1351</v>
      </c>
      <c r="W228" s="308">
        <v>1704</v>
      </c>
      <c r="X228" s="308">
        <v>69</v>
      </c>
      <c r="Y228" s="308">
        <v>278</v>
      </c>
      <c r="Z228" s="308">
        <v>5430</v>
      </c>
      <c r="AA228" s="308">
        <v>253</v>
      </c>
      <c r="AB228" s="308">
        <v>2280</v>
      </c>
      <c r="AC228" s="308">
        <v>406</v>
      </c>
      <c r="AD228" s="308">
        <v>333</v>
      </c>
      <c r="AE228" s="308">
        <v>306</v>
      </c>
      <c r="AF228" s="308">
        <v>1939</v>
      </c>
      <c r="AG228" s="308">
        <v>2136</v>
      </c>
      <c r="AH228" s="308">
        <v>636</v>
      </c>
      <c r="AI228" s="309">
        <v>30967</v>
      </c>
      <c r="AJ228" s="307" t="s">
        <v>202</v>
      </c>
      <c r="AK228" s="307"/>
      <c r="AL228" s="307"/>
      <c r="AM228" s="307" t="s">
        <v>202</v>
      </c>
      <c r="AN228" s="308">
        <v>0</v>
      </c>
      <c r="AO228" s="308">
        <v>0</v>
      </c>
      <c r="AP228" s="308">
        <v>0</v>
      </c>
      <c r="AQ228" s="308">
        <v>0</v>
      </c>
      <c r="AR228" s="308">
        <v>0</v>
      </c>
      <c r="AS228" s="308">
        <v>0</v>
      </c>
      <c r="AT228" s="308">
        <v>0</v>
      </c>
      <c r="AU228" s="308">
        <v>0</v>
      </c>
      <c r="AV228" s="308">
        <v>0</v>
      </c>
      <c r="AW228" s="308">
        <v>0</v>
      </c>
      <c r="AX228" s="308">
        <v>0</v>
      </c>
      <c r="AY228" s="308">
        <v>0</v>
      </c>
      <c r="AZ228" s="308">
        <v>176.29373321395599</v>
      </c>
      <c r="BA228" s="308">
        <v>338.19240072002299</v>
      </c>
      <c r="BB228" s="308">
        <v>33376.390056660697</v>
      </c>
      <c r="BC228" s="308">
        <v>24408726.7332552</v>
      </c>
      <c r="BD228" s="308">
        <v>3805476.4803235899</v>
      </c>
      <c r="BE228" s="308">
        <v>505152.67394071701</v>
      </c>
      <c r="BF228" s="308">
        <v>146778.85582743899</v>
      </c>
      <c r="BG228" s="308">
        <v>1214464.5713399299</v>
      </c>
      <c r="BH228" s="308">
        <v>2559405.73345643</v>
      </c>
      <c r="BI228" s="308">
        <v>49544.610914298501</v>
      </c>
      <c r="BJ228" s="308">
        <v>251844.448544819</v>
      </c>
      <c r="BK228" s="308">
        <v>9794651.7290005591</v>
      </c>
      <c r="BL228" s="308">
        <v>134421.57081882699</v>
      </c>
      <c r="BM228" s="308">
        <v>2574744.9005472199</v>
      </c>
      <c r="BN228" s="308">
        <v>296194.96200392599</v>
      </c>
      <c r="BO228" s="308">
        <v>240729.48714400601</v>
      </c>
      <c r="BP228" s="308">
        <v>226804.38840808999</v>
      </c>
      <c r="BQ228" s="308">
        <v>1713137.9054789999</v>
      </c>
      <c r="BR228" s="308">
        <v>2711069.3897699998</v>
      </c>
      <c r="BS228" s="308">
        <v>2245868.66</v>
      </c>
      <c r="BT228" s="309">
        <v>52912907.976964653</v>
      </c>
      <c r="BU228" s="307" t="s">
        <v>202</v>
      </c>
    </row>
    <row r="229" spans="2:73" ht="13.75" customHeight="1" x14ac:dyDescent="0.35">
      <c r="B229" s="312" t="s">
        <v>203</v>
      </c>
      <c r="C229" s="313">
        <v>0</v>
      </c>
      <c r="D229" s="313">
        <v>0</v>
      </c>
      <c r="E229" s="313">
        <v>0</v>
      </c>
      <c r="F229" s="313">
        <v>0</v>
      </c>
      <c r="G229" s="313">
        <v>0</v>
      </c>
      <c r="H229" s="313">
        <v>0</v>
      </c>
      <c r="I229" s="313">
        <v>0</v>
      </c>
      <c r="J229" s="313">
        <v>0</v>
      </c>
      <c r="K229" s="313">
        <v>0</v>
      </c>
      <c r="L229" s="313">
        <v>0</v>
      </c>
      <c r="M229" s="313">
        <v>12</v>
      </c>
      <c r="N229" s="313">
        <v>0</v>
      </c>
      <c r="O229" s="313">
        <v>0</v>
      </c>
      <c r="P229" s="313">
        <v>2</v>
      </c>
      <c r="Q229" s="313">
        <v>0</v>
      </c>
      <c r="R229" s="313">
        <v>1798</v>
      </c>
      <c r="S229" s="313">
        <v>2361</v>
      </c>
      <c r="T229" s="313">
        <v>20</v>
      </c>
      <c r="U229" s="313">
        <v>1</v>
      </c>
      <c r="V229" s="313">
        <v>550</v>
      </c>
      <c r="W229" s="313">
        <v>290</v>
      </c>
      <c r="X229" s="313">
        <v>3189</v>
      </c>
      <c r="Y229" s="313">
        <v>9</v>
      </c>
      <c r="Z229" s="313">
        <v>745</v>
      </c>
      <c r="AA229" s="313">
        <v>454</v>
      </c>
      <c r="AB229" s="313">
        <v>2380</v>
      </c>
      <c r="AC229" s="313">
        <v>324</v>
      </c>
      <c r="AD229" s="313">
        <v>674</v>
      </c>
      <c r="AE229" s="313">
        <v>31</v>
      </c>
      <c r="AF229" s="313">
        <v>910</v>
      </c>
      <c r="AG229" s="313">
        <v>5</v>
      </c>
      <c r="AH229" s="313">
        <v>5</v>
      </c>
      <c r="AI229" s="314">
        <v>13760</v>
      </c>
      <c r="AJ229" s="312" t="s">
        <v>203</v>
      </c>
      <c r="AK229" s="307"/>
      <c r="AL229" s="307"/>
      <c r="AM229" s="312" t="s">
        <v>203</v>
      </c>
      <c r="AN229" s="834">
        <v>0</v>
      </c>
      <c r="AO229" s="313">
        <v>0</v>
      </c>
      <c r="AP229" s="313">
        <v>0</v>
      </c>
      <c r="AQ229" s="313">
        <v>0</v>
      </c>
      <c r="AR229" s="313">
        <v>0</v>
      </c>
      <c r="AS229" s="313">
        <v>0</v>
      </c>
      <c r="AT229" s="313">
        <v>0</v>
      </c>
      <c r="AU229" s="313">
        <v>0</v>
      </c>
      <c r="AV229" s="313">
        <v>0</v>
      </c>
      <c r="AW229" s="313">
        <v>0</v>
      </c>
      <c r="AX229" s="313">
        <v>205664.01765816699</v>
      </c>
      <c r="AY229" s="313">
        <v>0</v>
      </c>
      <c r="AZ229" s="313">
        <v>0</v>
      </c>
      <c r="BA229" s="313">
        <v>16216.9368056108</v>
      </c>
      <c r="BB229" s="313">
        <v>0</v>
      </c>
      <c r="BC229" s="313">
        <v>2293661.7678610198</v>
      </c>
      <c r="BD229" s="313">
        <v>1704621.6971984699</v>
      </c>
      <c r="BE229" s="313">
        <v>32392.168569771198</v>
      </c>
      <c r="BF229" s="313">
        <v>2431.0947667928699</v>
      </c>
      <c r="BG229" s="313">
        <v>639315.789837374</v>
      </c>
      <c r="BH229" s="313">
        <v>399909.51580219402</v>
      </c>
      <c r="BI229" s="313">
        <v>5219212.4176602699</v>
      </c>
      <c r="BJ229" s="313">
        <v>6914.6120829453102</v>
      </c>
      <c r="BK229" s="313">
        <v>2002021.1457421801</v>
      </c>
      <c r="BL229" s="313">
        <v>461358.871685569</v>
      </c>
      <c r="BM229" s="313">
        <v>2192321.80044979</v>
      </c>
      <c r="BN229" s="313">
        <v>241031.48197140699</v>
      </c>
      <c r="BO229" s="313">
        <v>614844.34305692697</v>
      </c>
      <c r="BP229" s="313">
        <v>102836.06653935301</v>
      </c>
      <c r="BQ229" s="313">
        <v>714415.75981439999</v>
      </c>
      <c r="BR229" s="313">
        <v>1834.5423599999999</v>
      </c>
      <c r="BS229" s="313">
        <v>825.72</v>
      </c>
      <c r="BT229" s="314">
        <v>16851829.749862239</v>
      </c>
      <c r="BU229" s="312" t="s">
        <v>203</v>
      </c>
    </row>
    <row r="230" spans="2:73" ht="13.75" customHeight="1" x14ac:dyDescent="0.35">
      <c r="B230" s="307" t="s">
        <v>204</v>
      </c>
      <c r="C230" s="308">
        <v>1</v>
      </c>
      <c r="D230" s="308">
        <v>0</v>
      </c>
      <c r="E230" s="308">
        <v>0</v>
      </c>
      <c r="F230" s="308">
        <v>0</v>
      </c>
      <c r="G230" s="308">
        <v>0</v>
      </c>
      <c r="H230" s="308">
        <v>0</v>
      </c>
      <c r="I230" s="308">
        <v>0</v>
      </c>
      <c r="J230" s="308">
        <v>0</v>
      </c>
      <c r="K230" s="308">
        <v>0</v>
      </c>
      <c r="L230" s="308">
        <v>0</v>
      </c>
      <c r="M230" s="308">
        <v>18</v>
      </c>
      <c r="N230" s="308">
        <v>0</v>
      </c>
      <c r="O230" s="308">
        <v>0</v>
      </c>
      <c r="P230" s="308">
        <v>0</v>
      </c>
      <c r="Q230" s="308">
        <v>0</v>
      </c>
      <c r="R230" s="308">
        <v>4681</v>
      </c>
      <c r="S230" s="308">
        <v>96</v>
      </c>
      <c r="T230" s="308">
        <v>2</v>
      </c>
      <c r="U230" s="308">
        <v>28</v>
      </c>
      <c r="V230" s="308">
        <v>19</v>
      </c>
      <c r="W230" s="308">
        <v>143</v>
      </c>
      <c r="X230" s="308">
        <v>0</v>
      </c>
      <c r="Y230" s="308">
        <v>34</v>
      </c>
      <c r="Z230" s="308">
        <v>27</v>
      </c>
      <c r="AA230" s="308">
        <v>0</v>
      </c>
      <c r="AB230" s="308">
        <v>34</v>
      </c>
      <c r="AC230" s="308">
        <v>2</v>
      </c>
      <c r="AD230" s="308">
        <v>0</v>
      </c>
      <c r="AE230" s="308">
        <v>129</v>
      </c>
      <c r="AF230" s="308">
        <v>5</v>
      </c>
      <c r="AG230" s="308">
        <v>4</v>
      </c>
      <c r="AH230" s="308">
        <v>6</v>
      </c>
      <c r="AI230" s="309">
        <v>5229</v>
      </c>
      <c r="AJ230" s="307" t="s">
        <v>204</v>
      </c>
      <c r="AK230" s="307"/>
      <c r="AL230" s="307"/>
      <c r="AM230" s="307" t="s">
        <v>204</v>
      </c>
      <c r="AN230" s="308">
        <v>24995.155426055</v>
      </c>
      <c r="AO230" s="308">
        <v>0</v>
      </c>
      <c r="AP230" s="308">
        <v>0</v>
      </c>
      <c r="AQ230" s="308">
        <v>0</v>
      </c>
      <c r="AR230" s="308">
        <v>0</v>
      </c>
      <c r="AS230" s="308">
        <v>0</v>
      </c>
      <c r="AT230" s="308">
        <v>0</v>
      </c>
      <c r="AU230" s="308">
        <v>0</v>
      </c>
      <c r="AV230" s="308">
        <v>0</v>
      </c>
      <c r="AW230" s="308">
        <v>0</v>
      </c>
      <c r="AX230" s="308">
        <v>60476.505282201499</v>
      </c>
      <c r="AY230" s="308">
        <v>0</v>
      </c>
      <c r="AZ230" s="308">
        <v>0</v>
      </c>
      <c r="BA230" s="308">
        <v>0</v>
      </c>
      <c r="BB230" s="308">
        <v>0</v>
      </c>
      <c r="BC230" s="308">
        <v>26128898.282014601</v>
      </c>
      <c r="BD230" s="308">
        <v>319081.14940835902</v>
      </c>
      <c r="BE230" s="308">
        <v>47185.510576859197</v>
      </c>
      <c r="BF230" s="308">
        <v>80305.855539884898</v>
      </c>
      <c r="BG230" s="308">
        <v>46265.553059665697</v>
      </c>
      <c r="BH230" s="308">
        <v>613273.26229117904</v>
      </c>
      <c r="BI230" s="308">
        <v>0</v>
      </c>
      <c r="BJ230" s="308">
        <v>85099.079382285607</v>
      </c>
      <c r="BK230" s="308">
        <v>33049.889039328802</v>
      </c>
      <c r="BL230" s="308">
        <v>0</v>
      </c>
      <c r="BM230" s="308">
        <v>22479.295116693</v>
      </c>
      <c r="BN230" s="308">
        <v>6586.8729187376302</v>
      </c>
      <c r="BO230" s="308">
        <v>0</v>
      </c>
      <c r="BP230" s="308">
        <v>275794.75314995699</v>
      </c>
      <c r="BQ230" s="308">
        <v>3409.09535736</v>
      </c>
      <c r="BR230" s="308">
        <v>12560.663430000001</v>
      </c>
      <c r="BS230" s="308">
        <v>27375.38</v>
      </c>
      <c r="BT230" s="309">
        <v>27786836.301993165</v>
      </c>
      <c r="BU230" s="307" t="s">
        <v>204</v>
      </c>
    </row>
    <row r="231" spans="2:73" ht="13.75" customHeight="1" x14ac:dyDescent="0.35">
      <c r="B231" s="312" t="s">
        <v>205</v>
      </c>
      <c r="C231" s="313">
        <v>0</v>
      </c>
      <c r="D231" s="313">
        <v>0</v>
      </c>
      <c r="E231" s="313">
        <v>0</v>
      </c>
      <c r="F231" s="313">
        <v>0</v>
      </c>
      <c r="G231" s="313">
        <v>0</v>
      </c>
      <c r="H231" s="313">
        <v>0</v>
      </c>
      <c r="I231" s="313">
        <v>0</v>
      </c>
      <c r="J231" s="313">
        <v>0</v>
      </c>
      <c r="K231" s="313">
        <v>0</v>
      </c>
      <c r="L231" s="313">
        <v>0</v>
      </c>
      <c r="M231" s="313">
        <v>0</v>
      </c>
      <c r="N231" s="313">
        <v>0</v>
      </c>
      <c r="O231" s="313">
        <v>0</v>
      </c>
      <c r="P231" s="313">
        <v>0</v>
      </c>
      <c r="Q231" s="313">
        <v>0</v>
      </c>
      <c r="R231" s="313">
        <v>271</v>
      </c>
      <c r="S231" s="313">
        <v>276</v>
      </c>
      <c r="T231" s="313">
        <v>0</v>
      </c>
      <c r="U231" s="313">
        <v>1</v>
      </c>
      <c r="V231" s="313">
        <v>1420</v>
      </c>
      <c r="W231" s="313">
        <v>3</v>
      </c>
      <c r="X231" s="313">
        <v>724</v>
      </c>
      <c r="Y231" s="313">
        <v>0</v>
      </c>
      <c r="Z231" s="313">
        <v>0</v>
      </c>
      <c r="AA231" s="313">
        <v>76</v>
      </c>
      <c r="AB231" s="313">
        <v>211</v>
      </c>
      <c r="AC231" s="313">
        <v>596</v>
      </c>
      <c r="AD231" s="313">
        <v>995</v>
      </c>
      <c r="AE231" s="313">
        <v>1</v>
      </c>
      <c r="AF231" s="313">
        <v>1252</v>
      </c>
      <c r="AG231" s="313">
        <v>5</v>
      </c>
      <c r="AH231" s="313">
        <v>72</v>
      </c>
      <c r="AI231" s="314">
        <v>5903</v>
      </c>
      <c r="AJ231" s="312" t="s">
        <v>205</v>
      </c>
      <c r="AK231" s="307"/>
      <c r="AL231" s="307"/>
      <c r="AM231" s="312" t="s">
        <v>205</v>
      </c>
      <c r="AN231" s="834">
        <v>0</v>
      </c>
      <c r="AO231" s="313">
        <v>0</v>
      </c>
      <c r="AP231" s="313">
        <v>0</v>
      </c>
      <c r="AQ231" s="313">
        <v>0</v>
      </c>
      <c r="AR231" s="313">
        <v>0</v>
      </c>
      <c r="AS231" s="313">
        <v>0</v>
      </c>
      <c r="AT231" s="313">
        <v>0</v>
      </c>
      <c r="AU231" s="313">
        <v>0</v>
      </c>
      <c r="AV231" s="313">
        <v>0</v>
      </c>
      <c r="AW231" s="313">
        <v>0</v>
      </c>
      <c r="AX231" s="313">
        <v>0</v>
      </c>
      <c r="AY231" s="313">
        <v>0</v>
      </c>
      <c r="AZ231" s="313">
        <v>0</v>
      </c>
      <c r="BA231" s="313">
        <v>0</v>
      </c>
      <c r="BB231" s="313">
        <v>0</v>
      </c>
      <c r="BC231" s="313">
        <v>369928.48028538801</v>
      </c>
      <c r="BD231" s="313">
        <v>431435.14843660803</v>
      </c>
      <c r="BE231" s="313">
        <v>0</v>
      </c>
      <c r="BF231" s="313">
        <v>2587.4119310082301</v>
      </c>
      <c r="BG231" s="313">
        <v>1246042.3847519499</v>
      </c>
      <c r="BH231" s="313">
        <v>4734.7089623278698</v>
      </c>
      <c r="BI231" s="313">
        <v>718833.28418096295</v>
      </c>
      <c r="BJ231" s="313">
        <v>0</v>
      </c>
      <c r="BK231" s="313">
        <v>0</v>
      </c>
      <c r="BL231" s="313">
        <v>54776.875440018397</v>
      </c>
      <c r="BM231" s="313">
        <v>197607.27824953801</v>
      </c>
      <c r="BN231" s="313">
        <v>936888.14603907499</v>
      </c>
      <c r="BO231" s="313">
        <v>1244348.19091564</v>
      </c>
      <c r="BP231" s="313">
        <v>266.77268651292002</v>
      </c>
      <c r="BQ231" s="313">
        <v>1154233.77462708</v>
      </c>
      <c r="BR231" s="313">
        <v>2281.8486600000001</v>
      </c>
      <c r="BS231" s="313">
        <v>95795.54</v>
      </c>
      <c r="BT231" s="314">
        <v>6459759.8451661086</v>
      </c>
      <c r="BU231" s="312" t="s">
        <v>205</v>
      </c>
    </row>
    <row r="232" spans="2:73" ht="13.75" customHeight="1" x14ac:dyDescent="0.35">
      <c r="B232" s="307" t="s">
        <v>206</v>
      </c>
      <c r="C232" s="308">
        <v>0</v>
      </c>
      <c r="D232" s="308">
        <v>0</v>
      </c>
      <c r="E232" s="308">
        <v>0</v>
      </c>
      <c r="F232" s="308">
        <v>0</v>
      </c>
      <c r="G232" s="308">
        <v>0</v>
      </c>
      <c r="H232" s="308">
        <v>0</v>
      </c>
      <c r="I232" s="308">
        <v>0</v>
      </c>
      <c r="J232" s="308">
        <v>0</v>
      </c>
      <c r="K232" s="308">
        <v>0</v>
      </c>
      <c r="L232" s="308">
        <v>0</v>
      </c>
      <c r="M232" s="308">
        <v>0</v>
      </c>
      <c r="N232" s="308">
        <v>0</v>
      </c>
      <c r="O232" s="308">
        <v>0</v>
      </c>
      <c r="P232" s="308">
        <v>0</v>
      </c>
      <c r="Q232" s="308">
        <v>0</v>
      </c>
      <c r="R232" s="308">
        <v>2674</v>
      </c>
      <c r="S232" s="308">
        <v>2135</v>
      </c>
      <c r="T232" s="308">
        <v>3</v>
      </c>
      <c r="U232" s="308">
        <v>6</v>
      </c>
      <c r="V232" s="308">
        <v>130</v>
      </c>
      <c r="W232" s="308">
        <v>62</v>
      </c>
      <c r="X232" s="308">
        <v>25</v>
      </c>
      <c r="Y232" s="308">
        <v>20</v>
      </c>
      <c r="Z232" s="308">
        <v>852</v>
      </c>
      <c r="AA232" s="308">
        <v>114</v>
      </c>
      <c r="AB232" s="308">
        <v>1295</v>
      </c>
      <c r="AC232" s="308">
        <v>698</v>
      </c>
      <c r="AD232" s="308">
        <v>57</v>
      </c>
      <c r="AE232" s="308">
        <v>15</v>
      </c>
      <c r="AF232" s="308">
        <v>127</v>
      </c>
      <c r="AG232" s="308">
        <v>456</v>
      </c>
      <c r="AH232" s="308">
        <v>105</v>
      </c>
      <c r="AI232" s="309">
        <v>8774</v>
      </c>
      <c r="AJ232" s="307" t="s">
        <v>206</v>
      </c>
      <c r="AK232" s="307"/>
      <c r="AL232" s="307"/>
      <c r="AM232" s="307" t="s">
        <v>206</v>
      </c>
      <c r="AN232" s="308">
        <v>0</v>
      </c>
      <c r="AO232" s="308">
        <v>0</v>
      </c>
      <c r="AP232" s="308">
        <v>0</v>
      </c>
      <c r="AQ232" s="308">
        <v>0</v>
      </c>
      <c r="AR232" s="308">
        <v>0</v>
      </c>
      <c r="AS232" s="308">
        <v>0</v>
      </c>
      <c r="AT232" s="308">
        <v>0</v>
      </c>
      <c r="AU232" s="308">
        <v>0</v>
      </c>
      <c r="AV232" s="308">
        <v>0</v>
      </c>
      <c r="AW232" s="308">
        <v>0</v>
      </c>
      <c r="AX232" s="308">
        <v>0</v>
      </c>
      <c r="AY232" s="308">
        <v>0</v>
      </c>
      <c r="AZ232" s="308">
        <v>0</v>
      </c>
      <c r="BA232" s="308">
        <v>0</v>
      </c>
      <c r="BB232" s="308">
        <v>0</v>
      </c>
      <c r="BC232" s="308">
        <v>6814331.0388225801</v>
      </c>
      <c r="BD232" s="308">
        <v>3585079.7421601498</v>
      </c>
      <c r="BE232" s="308">
        <v>56552.379452626898</v>
      </c>
      <c r="BF232" s="308">
        <v>5526.51523944577</v>
      </c>
      <c r="BG232" s="308">
        <v>191793.42289274299</v>
      </c>
      <c r="BH232" s="308">
        <v>156555.328369108</v>
      </c>
      <c r="BI232" s="308">
        <v>247049.31529202501</v>
      </c>
      <c r="BJ232" s="308">
        <v>23457.504553246701</v>
      </c>
      <c r="BK232" s="308">
        <v>1110427.4392196699</v>
      </c>
      <c r="BL232" s="308">
        <v>291202.34313099697</v>
      </c>
      <c r="BM232" s="308">
        <v>1862072.1420037299</v>
      </c>
      <c r="BN232" s="308">
        <v>1252441.34859308</v>
      </c>
      <c r="BO232" s="308">
        <v>65164.960492785198</v>
      </c>
      <c r="BP232" s="308">
        <v>13172.895209627201</v>
      </c>
      <c r="BQ232" s="308">
        <v>164225.51398428</v>
      </c>
      <c r="BR232" s="308">
        <v>550111.33359000005</v>
      </c>
      <c r="BS232" s="308">
        <v>218212.29</v>
      </c>
      <c r="BT232" s="309">
        <v>16607375.513006095</v>
      </c>
      <c r="BU232" s="307" t="s">
        <v>206</v>
      </c>
    </row>
    <row r="233" spans="2:73" ht="13.75" customHeight="1" x14ac:dyDescent="0.35">
      <c r="B233" s="312" t="s">
        <v>207</v>
      </c>
      <c r="C233" s="313">
        <v>0</v>
      </c>
      <c r="D233" s="313">
        <v>0</v>
      </c>
      <c r="E233" s="313">
        <v>0</v>
      </c>
      <c r="F233" s="313">
        <v>0</v>
      </c>
      <c r="G233" s="313">
        <v>0</v>
      </c>
      <c r="H233" s="313">
        <v>1</v>
      </c>
      <c r="I233" s="313">
        <v>0</v>
      </c>
      <c r="J233" s="313">
        <v>0</v>
      </c>
      <c r="K233" s="313">
        <v>0</v>
      </c>
      <c r="L233" s="313">
        <v>0</v>
      </c>
      <c r="M233" s="313">
        <v>1</v>
      </c>
      <c r="N233" s="313">
        <v>0</v>
      </c>
      <c r="O233" s="313">
        <v>0</v>
      </c>
      <c r="P233" s="313">
        <v>0</v>
      </c>
      <c r="Q233" s="313">
        <v>0</v>
      </c>
      <c r="R233" s="313">
        <v>3154</v>
      </c>
      <c r="S233" s="313">
        <v>1861</v>
      </c>
      <c r="T233" s="313">
        <v>47</v>
      </c>
      <c r="U233" s="313">
        <v>104</v>
      </c>
      <c r="V233" s="313">
        <v>742</v>
      </c>
      <c r="W233" s="313">
        <v>241</v>
      </c>
      <c r="X233" s="313">
        <v>127</v>
      </c>
      <c r="Y233" s="313">
        <v>83</v>
      </c>
      <c r="Z233" s="313">
        <v>4090</v>
      </c>
      <c r="AA233" s="313">
        <v>55</v>
      </c>
      <c r="AB233" s="313">
        <v>2745</v>
      </c>
      <c r="AC233" s="313">
        <v>164</v>
      </c>
      <c r="AD233" s="313">
        <v>159</v>
      </c>
      <c r="AE233" s="313">
        <v>90</v>
      </c>
      <c r="AF233" s="313">
        <v>446</v>
      </c>
      <c r="AG233" s="313">
        <v>570</v>
      </c>
      <c r="AH233" s="313">
        <v>285</v>
      </c>
      <c r="AI233" s="314">
        <v>14965</v>
      </c>
      <c r="AJ233" s="312" t="s">
        <v>207</v>
      </c>
      <c r="AK233" s="307"/>
      <c r="AL233" s="307"/>
      <c r="AM233" s="312" t="s">
        <v>207</v>
      </c>
      <c r="AN233" s="834">
        <v>0</v>
      </c>
      <c r="AO233" s="313">
        <v>0</v>
      </c>
      <c r="AP233" s="313">
        <v>0</v>
      </c>
      <c r="AQ233" s="313">
        <v>0</v>
      </c>
      <c r="AR233" s="313">
        <v>0</v>
      </c>
      <c r="AS233" s="313">
        <v>11448.449228704299</v>
      </c>
      <c r="AT233" s="313">
        <v>0</v>
      </c>
      <c r="AU233" s="313">
        <v>0</v>
      </c>
      <c r="AV233" s="313">
        <v>0</v>
      </c>
      <c r="AW233" s="313">
        <v>0</v>
      </c>
      <c r="AX233" s="313">
        <v>20941.758427460802</v>
      </c>
      <c r="AY233" s="313">
        <v>0</v>
      </c>
      <c r="AZ233" s="313">
        <v>0</v>
      </c>
      <c r="BA233" s="313">
        <v>0</v>
      </c>
      <c r="BB233" s="313">
        <v>0</v>
      </c>
      <c r="BC233" s="313">
        <v>7383969.2077492503</v>
      </c>
      <c r="BD233" s="313">
        <v>2833409.1296996898</v>
      </c>
      <c r="BE233" s="313">
        <v>54952.128258121797</v>
      </c>
      <c r="BF233" s="313">
        <v>103368.185065714</v>
      </c>
      <c r="BG233" s="313">
        <v>872279.88105909899</v>
      </c>
      <c r="BH233" s="313">
        <v>251327.201964248</v>
      </c>
      <c r="BI233" s="313">
        <v>101897.635734909</v>
      </c>
      <c r="BJ233" s="313">
        <v>76685.3873517147</v>
      </c>
      <c r="BK233" s="313">
        <v>10114570.7466064</v>
      </c>
      <c r="BL233" s="313">
        <v>45913.041833686199</v>
      </c>
      <c r="BM233" s="313">
        <v>3254241.2723236899</v>
      </c>
      <c r="BN233" s="313">
        <v>131585.70255458399</v>
      </c>
      <c r="BO233" s="313">
        <v>136239.94662199999</v>
      </c>
      <c r="BP233" s="313">
        <v>91884.950148924196</v>
      </c>
      <c r="BQ233" s="313">
        <v>312268.92675803998</v>
      </c>
      <c r="BR233" s="313">
        <v>725614.42484999995</v>
      </c>
      <c r="BS233" s="313">
        <v>294713.33</v>
      </c>
      <c r="BT233" s="314">
        <v>26817311.306236234</v>
      </c>
      <c r="BU233" s="312" t="s">
        <v>207</v>
      </c>
    </row>
    <row r="234" spans="2:73" ht="13.75" customHeight="1" x14ac:dyDescent="0.35">
      <c r="B234" s="307" t="s">
        <v>209</v>
      </c>
      <c r="C234" s="308">
        <v>0</v>
      </c>
      <c r="D234" s="308">
        <v>0</v>
      </c>
      <c r="E234" s="308">
        <v>0</v>
      </c>
      <c r="F234" s="308">
        <v>0</v>
      </c>
      <c r="G234" s="308">
        <v>0</v>
      </c>
      <c r="H234" s="308">
        <v>0</v>
      </c>
      <c r="I234" s="308">
        <v>0</v>
      </c>
      <c r="J234" s="308">
        <v>0</v>
      </c>
      <c r="K234" s="308">
        <v>0</v>
      </c>
      <c r="L234" s="308">
        <v>0</v>
      </c>
      <c r="M234" s="308">
        <v>0</v>
      </c>
      <c r="N234" s="308">
        <v>0</v>
      </c>
      <c r="O234" s="308">
        <v>0</v>
      </c>
      <c r="P234" s="308">
        <v>0</v>
      </c>
      <c r="Q234" s="308">
        <v>0</v>
      </c>
      <c r="R234" s="308">
        <v>149</v>
      </c>
      <c r="S234" s="308">
        <v>177</v>
      </c>
      <c r="T234" s="308">
        <v>0</v>
      </c>
      <c r="U234" s="308">
        <v>1</v>
      </c>
      <c r="V234" s="308">
        <v>53</v>
      </c>
      <c r="W234" s="308">
        <v>33</v>
      </c>
      <c r="X234" s="308">
        <v>38</v>
      </c>
      <c r="Y234" s="308">
        <v>13</v>
      </c>
      <c r="Z234" s="308">
        <v>432</v>
      </c>
      <c r="AA234" s="308">
        <v>16</v>
      </c>
      <c r="AB234" s="308">
        <v>157</v>
      </c>
      <c r="AC234" s="308">
        <v>120</v>
      </c>
      <c r="AD234" s="308">
        <v>21</v>
      </c>
      <c r="AE234" s="308">
        <v>5</v>
      </c>
      <c r="AF234" s="308">
        <v>62</v>
      </c>
      <c r="AG234" s="308">
        <v>266</v>
      </c>
      <c r="AH234" s="308">
        <v>17</v>
      </c>
      <c r="AI234" s="309">
        <v>1560</v>
      </c>
      <c r="AJ234" s="307" t="s">
        <v>209</v>
      </c>
      <c r="AK234" s="307"/>
      <c r="AL234" s="307"/>
      <c r="AM234" s="307" t="s">
        <v>209</v>
      </c>
      <c r="AN234" s="308">
        <v>0</v>
      </c>
      <c r="AO234" s="308">
        <v>0</v>
      </c>
      <c r="AP234" s="308">
        <v>0</v>
      </c>
      <c r="AQ234" s="308">
        <v>0</v>
      </c>
      <c r="AR234" s="308">
        <v>0</v>
      </c>
      <c r="AS234" s="308">
        <v>0</v>
      </c>
      <c r="AT234" s="308">
        <v>0</v>
      </c>
      <c r="AU234" s="308">
        <v>0</v>
      </c>
      <c r="AV234" s="308">
        <v>0</v>
      </c>
      <c r="AW234" s="308">
        <v>0</v>
      </c>
      <c r="AX234" s="308">
        <v>0</v>
      </c>
      <c r="AY234" s="308">
        <v>0</v>
      </c>
      <c r="AZ234" s="308">
        <v>0</v>
      </c>
      <c r="BA234" s="308">
        <v>0</v>
      </c>
      <c r="BB234" s="308">
        <v>0</v>
      </c>
      <c r="BC234" s="308">
        <v>164091.632266075</v>
      </c>
      <c r="BD234" s="308">
        <v>159294.82768070599</v>
      </c>
      <c r="BE234" s="308">
        <v>0</v>
      </c>
      <c r="BF234" s="308">
        <v>455.98755187856301</v>
      </c>
      <c r="BG234" s="308">
        <v>30615.420811963701</v>
      </c>
      <c r="BH234" s="308">
        <v>21417.131972377199</v>
      </c>
      <c r="BI234" s="308">
        <v>35681.494379036601</v>
      </c>
      <c r="BJ234" s="308">
        <v>12383.232853629601</v>
      </c>
      <c r="BK234" s="308">
        <v>462138.23353072599</v>
      </c>
      <c r="BL234" s="308">
        <v>15231.8669391363</v>
      </c>
      <c r="BM234" s="308">
        <v>191439.181661187</v>
      </c>
      <c r="BN234" s="308">
        <v>87302.062690481602</v>
      </c>
      <c r="BO234" s="308">
        <v>12268.754926538601</v>
      </c>
      <c r="BP234" s="308">
        <v>697109.32264779299</v>
      </c>
      <c r="BQ234" s="308">
        <v>37865.522976959997</v>
      </c>
      <c r="BR234" s="308">
        <v>225580.17887999999</v>
      </c>
      <c r="BS234" s="308">
        <v>19825.41</v>
      </c>
      <c r="BT234" s="309">
        <v>2172700.2617684891</v>
      </c>
      <c r="BU234" s="307" t="s">
        <v>209</v>
      </c>
    </row>
    <row r="235" spans="2:73" ht="13.75" customHeight="1" x14ac:dyDescent="0.35">
      <c r="B235" s="312" t="s">
        <v>211</v>
      </c>
      <c r="C235" s="313">
        <v>0</v>
      </c>
      <c r="D235" s="313">
        <v>0</v>
      </c>
      <c r="E235" s="313">
        <v>0</v>
      </c>
      <c r="F235" s="313">
        <v>0</v>
      </c>
      <c r="G235" s="313">
        <v>0</v>
      </c>
      <c r="H235" s="313">
        <v>0</v>
      </c>
      <c r="I235" s="313">
        <v>0</v>
      </c>
      <c r="J235" s="313">
        <v>0</v>
      </c>
      <c r="K235" s="313">
        <v>0</v>
      </c>
      <c r="L235" s="313">
        <v>0</v>
      </c>
      <c r="M235" s="313">
        <v>0</v>
      </c>
      <c r="N235" s="313">
        <v>0</v>
      </c>
      <c r="O235" s="313">
        <v>206</v>
      </c>
      <c r="P235" s="313">
        <v>3</v>
      </c>
      <c r="Q235" s="313">
        <v>28</v>
      </c>
      <c r="R235" s="313">
        <v>7335</v>
      </c>
      <c r="S235" s="313">
        <v>9919</v>
      </c>
      <c r="T235" s="313">
        <v>50</v>
      </c>
      <c r="U235" s="313">
        <v>229</v>
      </c>
      <c r="V235" s="313">
        <v>8880</v>
      </c>
      <c r="W235" s="313">
        <v>1290</v>
      </c>
      <c r="X235" s="313">
        <v>178</v>
      </c>
      <c r="Y235" s="313">
        <v>102</v>
      </c>
      <c r="Z235" s="313">
        <v>18802</v>
      </c>
      <c r="AA235" s="313">
        <v>598</v>
      </c>
      <c r="AB235" s="313">
        <v>4630</v>
      </c>
      <c r="AC235" s="313">
        <v>176</v>
      </c>
      <c r="AD235" s="313">
        <v>2362</v>
      </c>
      <c r="AE235" s="313">
        <v>190</v>
      </c>
      <c r="AF235" s="313">
        <v>3037</v>
      </c>
      <c r="AG235" s="313">
        <v>5746</v>
      </c>
      <c r="AH235" s="313">
        <v>1592</v>
      </c>
      <c r="AI235" s="314">
        <v>65353</v>
      </c>
      <c r="AJ235" s="312" t="s">
        <v>211</v>
      </c>
      <c r="AK235" s="307"/>
      <c r="AL235" s="307"/>
      <c r="AM235" s="312" t="s">
        <v>211</v>
      </c>
      <c r="AN235" s="834">
        <v>0</v>
      </c>
      <c r="AO235" s="313">
        <v>0</v>
      </c>
      <c r="AP235" s="313">
        <v>0</v>
      </c>
      <c r="AQ235" s="313">
        <v>0</v>
      </c>
      <c r="AR235" s="313">
        <v>0</v>
      </c>
      <c r="AS235" s="313">
        <v>0</v>
      </c>
      <c r="AT235" s="313">
        <v>0</v>
      </c>
      <c r="AU235" s="313">
        <v>0</v>
      </c>
      <c r="AV235" s="313">
        <v>0</v>
      </c>
      <c r="AW235" s="313">
        <v>0</v>
      </c>
      <c r="AX235" s="313">
        <v>0</v>
      </c>
      <c r="AY235" s="313">
        <v>0</v>
      </c>
      <c r="AZ235" s="313">
        <v>651386.34857581498</v>
      </c>
      <c r="BA235" s="313">
        <v>1655.8978229776701</v>
      </c>
      <c r="BB235" s="313">
        <v>32400.2785339191</v>
      </c>
      <c r="BC235" s="313">
        <v>13924868.191607701</v>
      </c>
      <c r="BD235" s="313">
        <v>16045388.233442601</v>
      </c>
      <c r="BE235" s="313">
        <v>88326.714706666302</v>
      </c>
      <c r="BF235" s="313">
        <v>409262.03959182202</v>
      </c>
      <c r="BG235" s="313">
        <v>11433849.8060295</v>
      </c>
      <c r="BH235" s="313">
        <v>1833153.1637746301</v>
      </c>
      <c r="BI235" s="313">
        <v>173412.59566278901</v>
      </c>
      <c r="BJ235" s="313">
        <v>156579.71437046101</v>
      </c>
      <c r="BK235" s="313">
        <v>24545022.4612686</v>
      </c>
      <c r="BL235" s="313">
        <v>1026230.20732575</v>
      </c>
      <c r="BM235" s="313">
        <v>5360514.2676792601</v>
      </c>
      <c r="BN235" s="313">
        <v>161972.62944763899</v>
      </c>
      <c r="BO235" s="313">
        <v>2106020.1209516898</v>
      </c>
      <c r="BP235" s="313">
        <v>176218.33889008599</v>
      </c>
      <c r="BQ235" s="313">
        <v>2842395.2261149199</v>
      </c>
      <c r="BR235" s="313">
        <v>6952944.5107500004</v>
      </c>
      <c r="BS235" s="313">
        <v>1866395.93</v>
      </c>
      <c r="BT235" s="314">
        <v>89787996.676546842</v>
      </c>
      <c r="BU235" s="312" t="s">
        <v>211</v>
      </c>
    </row>
    <row r="236" spans="2:73" ht="13.75" customHeight="1" x14ac:dyDescent="0.35">
      <c r="B236" s="307" t="s">
        <v>212</v>
      </c>
      <c r="C236" s="308">
        <v>0</v>
      </c>
      <c r="D236" s="308">
        <v>0</v>
      </c>
      <c r="E236" s="308">
        <v>0</v>
      </c>
      <c r="F236" s="308">
        <v>0</v>
      </c>
      <c r="G236" s="308">
        <v>0</v>
      </c>
      <c r="H236" s="308">
        <v>0</v>
      </c>
      <c r="I236" s="308">
        <v>0</v>
      </c>
      <c r="J236" s="308">
        <v>0</v>
      </c>
      <c r="K236" s="308">
        <v>0</v>
      </c>
      <c r="L236" s="308">
        <v>0</v>
      </c>
      <c r="M236" s="308">
        <v>0</v>
      </c>
      <c r="N236" s="308">
        <v>0</v>
      </c>
      <c r="O236" s="308">
        <v>2</v>
      </c>
      <c r="P236" s="308">
        <v>0</v>
      </c>
      <c r="Q236" s="308">
        <v>0</v>
      </c>
      <c r="R236" s="308">
        <v>0</v>
      </c>
      <c r="S236" s="308">
        <v>473</v>
      </c>
      <c r="T236" s="308">
        <v>0</v>
      </c>
      <c r="U236" s="308">
        <v>23</v>
      </c>
      <c r="V236" s="308">
        <v>255</v>
      </c>
      <c r="W236" s="308">
        <v>56</v>
      </c>
      <c r="X236" s="308">
        <v>19</v>
      </c>
      <c r="Y236" s="308">
        <v>1</v>
      </c>
      <c r="Z236" s="308">
        <v>216</v>
      </c>
      <c r="AA236" s="308">
        <v>7</v>
      </c>
      <c r="AB236" s="308">
        <v>572</v>
      </c>
      <c r="AC236" s="308">
        <v>118</v>
      </c>
      <c r="AD236" s="308">
        <v>26</v>
      </c>
      <c r="AE236" s="308">
        <v>4</v>
      </c>
      <c r="AF236" s="308">
        <v>63</v>
      </c>
      <c r="AG236" s="308">
        <v>100</v>
      </c>
      <c r="AH236" s="308">
        <v>20</v>
      </c>
      <c r="AI236" s="309">
        <v>1955</v>
      </c>
      <c r="AJ236" s="307" t="s">
        <v>212</v>
      </c>
      <c r="AK236" s="307"/>
      <c r="AL236" s="307"/>
      <c r="AM236" s="307" t="s">
        <v>212</v>
      </c>
      <c r="AN236" s="308">
        <v>0</v>
      </c>
      <c r="AO236" s="308">
        <v>0</v>
      </c>
      <c r="AP236" s="308">
        <v>0</v>
      </c>
      <c r="AQ236" s="308">
        <v>0</v>
      </c>
      <c r="AR236" s="308">
        <v>0</v>
      </c>
      <c r="AS236" s="308">
        <v>0</v>
      </c>
      <c r="AT236" s="308">
        <v>0</v>
      </c>
      <c r="AU236" s="308">
        <v>0</v>
      </c>
      <c r="AV236" s="308">
        <v>0</v>
      </c>
      <c r="AW236" s="308">
        <v>0</v>
      </c>
      <c r="AX236" s="308">
        <v>0</v>
      </c>
      <c r="AY236" s="308">
        <v>0</v>
      </c>
      <c r="AZ236" s="308">
        <v>853.26166875554895</v>
      </c>
      <c r="BA236" s="308">
        <v>0</v>
      </c>
      <c r="BB236" s="308">
        <v>0</v>
      </c>
      <c r="BC236" s="308">
        <v>0</v>
      </c>
      <c r="BD236" s="308">
        <v>741162.87150297198</v>
      </c>
      <c r="BE236" s="308">
        <v>0</v>
      </c>
      <c r="BF236" s="308">
        <v>13555.579436856</v>
      </c>
      <c r="BG236" s="308">
        <v>265245.41377644398</v>
      </c>
      <c r="BH236" s="308">
        <v>45282.800700364598</v>
      </c>
      <c r="BI236" s="308">
        <v>6182.4093910170504</v>
      </c>
      <c r="BJ236" s="308">
        <v>1932.6203388925501</v>
      </c>
      <c r="BK236" s="308">
        <v>206616.83464928</v>
      </c>
      <c r="BL236" s="308">
        <v>4377.6581340327803</v>
      </c>
      <c r="BM236" s="308">
        <v>609760.37766989204</v>
      </c>
      <c r="BN236" s="308">
        <v>144856.73122670199</v>
      </c>
      <c r="BO236" s="308">
        <v>20292.923610290101</v>
      </c>
      <c r="BP236" s="308">
        <v>1620.45239688276</v>
      </c>
      <c r="BQ236" s="308">
        <v>45180.345847559998</v>
      </c>
      <c r="BR236" s="308">
        <v>64031.07879</v>
      </c>
      <c r="BS236" s="308">
        <v>16359.05</v>
      </c>
      <c r="BT236" s="309">
        <v>2187310.4091399414</v>
      </c>
      <c r="BU236" s="307" t="s">
        <v>212</v>
      </c>
    </row>
    <row r="237" spans="2:73" ht="13.75" customHeight="1" x14ac:dyDescent="0.35">
      <c r="B237" s="312" t="s">
        <v>213</v>
      </c>
      <c r="C237" s="313">
        <v>0</v>
      </c>
      <c r="D237" s="313">
        <v>0</v>
      </c>
      <c r="E237" s="313">
        <v>0</v>
      </c>
      <c r="F237" s="313">
        <v>0</v>
      </c>
      <c r="G237" s="313">
        <v>0</v>
      </c>
      <c r="H237" s="313">
        <v>13</v>
      </c>
      <c r="I237" s="313">
        <v>0</v>
      </c>
      <c r="J237" s="313">
        <v>0</v>
      </c>
      <c r="K237" s="313">
        <v>0</v>
      </c>
      <c r="L237" s="313">
        <v>0</v>
      </c>
      <c r="M237" s="313">
        <v>0</v>
      </c>
      <c r="N237" s="313">
        <v>13847</v>
      </c>
      <c r="O237" s="313">
        <v>17</v>
      </c>
      <c r="P237" s="313">
        <v>0</v>
      </c>
      <c r="Q237" s="313">
        <v>188</v>
      </c>
      <c r="R237" s="313">
        <v>2</v>
      </c>
      <c r="S237" s="313">
        <v>10387</v>
      </c>
      <c r="T237" s="313">
        <v>8</v>
      </c>
      <c r="U237" s="313">
        <v>1100</v>
      </c>
      <c r="V237" s="313">
        <v>1238</v>
      </c>
      <c r="W237" s="313">
        <v>1372</v>
      </c>
      <c r="X237" s="313">
        <v>17</v>
      </c>
      <c r="Y237" s="313">
        <v>8</v>
      </c>
      <c r="Z237" s="313">
        <v>35</v>
      </c>
      <c r="AA237" s="313">
        <v>942</v>
      </c>
      <c r="AB237" s="313">
        <v>37</v>
      </c>
      <c r="AC237" s="313">
        <v>6043</v>
      </c>
      <c r="AD237" s="313">
        <v>72</v>
      </c>
      <c r="AE237" s="313">
        <v>417</v>
      </c>
      <c r="AF237" s="313">
        <v>0</v>
      </c>
      <c r="AG237" s="313">
        <v>475</v>
      </c>
      <c r="AH237" s="313">
        <v>0</v>
      </c>
      <c r="AI237" s="314">
        <v>36218</v>
      </c>
      <c r="AJ237" s="312" t="s">
        <v>213</v>
      </c>
      <c r="AK237" s="307"/>
      <c r="AL237" s="307"/>
      <c r="AM237" s="312" t="s">
        <v>213</v>
      </c>
      <c r="AN237" s="834">
        <v>0</v>
      </c>
      <c r="AO237" s="313">
        <v>0</v>
      </c>
      <c r="AP237" s="313">
        <v>0</v>
      </c>
      <c r="AQ237" s="313">
        <v>0</v>
      </c>
      <c r="AR237" s="313">
        <v>0</v>
      </c>
      <c r="AS237" s="313">
        <v>1968109.26025532</v>
      </c>
      <c r="AT237" s="313">
        <v>0</v>
      </c>
      <c r="AU237" s="313">
        <v>0</v>
      </c>
      <c r="AV237" s="313">
        <v>0</v>
      </c>
      <c r="AW237" s="313">
        <v>0</v>
      </c>
      <c r="AX237" s="313">
        <v>0</v>
      </c>
      <c r="AY237" s="313">
        <v>86334465.614805803</v>
      </c>
      <c r="AZ237" s="313">
        <v>15065.4160301096</v>
      </c>
      <c r="BA237" s="313">
        <v>0</v>
      </c>
      <c r="BB237" s="313">
        <v>445016.99070857698</v>
      </c>
      <c r="BC237" s="313">
        <v>3068.9386481556398</v>
      </c>
      <c r="BD237" s="313">
        <v>30732348.9940079</v>
      </c>
      <c r="BE237" s="313">
        <v>33589.633403744003</v>
      </c>
      <c r="BF237" s="313">
        <v>2315601.8019294199</v>
      </c>
      <c r="BG237" s="313">
        <v>3137921.2925491198</v>
      </c>
      <c r="BH237" s="313">
        <v>2713743.6753567602</v>
      </c>
      <c r="BI237" s="313">
        <v>60599.4671399832</v>
      </c>
      <c r="BJ237" s="313">
        <v>4201.1075545809999</v>
      </c>
      <c r="BK237" s="313">
        <v>38573.9879208235</v>
      </c>
      <c r="BL237" s="313">
        <v>1749637.4443918201</v>
      </c>
      <c r="BM237" s="313">
        <v>21291.059198988401</v>
      </c>
      <c r="BN237" s="313">
        <v>13321999.180949099</v>
      </c>
      <c r="BO237" s="313">
        <v>77913.048134966404</v>
      </c>
      <c r="BP237" s="313">
        <v>773723.67680453998</v>
      </c>
      <c r="BQ237" s="313">
        <v>0</v>
      </c>
      <c r="BR237" s="313">
        <v>820536.23799000005</v>
      </c>
      <c r="BS237" s="313">
        <v>0</v>
      </c>
      <c r="BT237" s="314">
        <v>144567406.82777968</v>
      </c>
      <c r="BU237" s="312" t="s">
        <v>213</v>
      </c>
    </row>
    <row r="238" spans="2:73" ht="13.75" customHeight="1" x14ac:dyDescent="0.35">
      <c r="B238" s="307" t="s">
        <v>215</v>
      </c>
      <c r="C238" s="308">
        <v>0</v>
      </c>
      <c r="D238" s="308">
        <v>0</v>
      </c>
      <c r="E238" s="308">
        <v>0</v>
      </c>
      <c r="F238" s="308">
        <v>0</v>
      </c>
      <c r="G238" s="308">
        <v>0</v>
      </c>
      <c r="H238" s="308">
        <v>0</v>
      </c>
      <c r="I238" s="308">
        <v>0</v>
      </c>
      <c r="J238" s="308">
        <v>0</v>
      </c>
      <c r="K238" s="308">
        <v>0</v>
      </c>
      <c r="L238" s="308">
        <v>0</v>
      </c>
      <c r="M238" s="308">
        <v>0</v>
      </c>
      <c r="N238" s="308">
        <v>0</v>
      </c>
      <c r="O238" s="308">
        <v>0</v>
      </c>
      <c r="P238" s="308">
        <v>0</v>
      </c>
      <c r="Q238" s="308">
        <v>0</v>
      </c>
      <c r="R238" s="308">
        <v>553</v>
      </c>
      <c r="S238" s="308">
        <v>3589</v>
      </c>
      <c r="T238" s="308">
        <v>6</v>
      </c>
      <c r="U238" s="308">
        <v>0</v>
      </c>
      <c r="V238" s="308">
        <v>36</v>
      </c>
      <c r="W238" s="308">
        <v>88</v>
      </c>
      <c r="X238" s="308">
        <v>0</v>
      </c>
      <c r="Y238" s="308">
        <v>4</v>
      </c>
      <c r="Z238" s="308">
        <v>207</v>
      </c>
      <c r="AA238" s="308">
        <v>10</v>
      </c>
      <c r="AB238" s="308">
        <v>2477</v>
      </c>
      <c r="AC238" s="308">
        <v>453</v>
      </c>
      <c r="AD238" s="308">
        <v>177</v>
      </c>
      <c r="AE238" s="308">
        <v>61</v>
      </c>
      <c r="AF238" s="308">
        <v>279</v>
      </c>
      <c r="AG238" s="308">
        <v>15</v>
      </c>
      <c r="AH238" s="308">
        <v>60</v>
      </c>
      <c r="AI238" s="309">
        <v>8015</v>
      </c>
      <c r="AJ238" s="307" t="s">
        <v>215</v>
      </c>
      <c r="AK238" s="307"/>
      <c r="AL238" s="307"/>
      <c r="AM238" s="307" t="s">
        <v>215</v>
      </c>
      <c r="AN238" s="308">
        <v>0</v>
      </c>
      <c r="AO238" s="308">
        <v>0</v>
      </c>
      <c r="AP238" s="308">
        <v>0</v>
      </c>
      <c r="AQ238" s="308">
        <v>0</v>
      </c>
      <c r="AR238" s="308">
        <v>0</v>
      </c>
      <c r="AS238" s="308">
        <v>0</v>
      </c>
      <c r="AT238" s="308">
        <v>0</v>
      </c>
      <c r="AU238" s="308">
        <v>0</v>
      </c>
      <c r="AV238" s="308">
        <v>0</v>
      </c>
      <c r="AW238" s="308">
        <v>0</v>
      </c>
      <c r="AX238" s="308">
        <v>0</v>
      </c>
      <c r="AY238" s="308">
        <v>0</v>
      </c>
      <c r="AZ238" s="308">
        <v>0</v>
      </c>
      <c r="BA238" s="308">
        <v>0</v>
      </c>
      <c r="BB238" s="308">
        <v>0</v>
      </c>
      <c r="BC238" s="308">
        <v>664907.97884925804</v>
      </c>
      <c r="BD238" s="308">
        <v>5441072.6598232798</v>
      </c>
      <c r="BE238" s="308">
        <v>10292.827610492101</v>
      </c>
      <c r="BF238" s="308">
        <v>0</v>
      </c>
      <c r="BG238" s="308">
        <v>21629.985304115198</v>
      </c>
      <c r="BH238" s="308">
        <v>104333.462360677</v>
      </c>
      <c r="BI238" s="308">
        <v>0</v>
      </c>
      <c r="BJ238" s="308">
        <v>2823.5116389487798</v>
      </c>
      <c r="BK238" s="308">
        <v>115753.14139833899</v>
      </c>
      <c r="BL238" s="308">
        <v>4754.4705231892103</v>
      </c>
      <c r="BM238" s="308">
        <v>2676511.885615</v>
      </c>
      <c r="BN238" s="308">
        <v>1198686.82454679</v>
      </c>
      <c r="BO238" s="308">
        <v>142719.094121089</v>
      </c>
      <c r="BP238" s="308">
        <v>50723.520173884302</v>
      </c>
      <c r="BQ238" s="308">
        <v>490185.87070824002</v>
      </c>
      <c r="BR238" s="308">
        <v>11194.37781</v>
      </c>
      <c r="BS238" s="308">
        <v>77496.62</v>
      </c>
      <c r="BT238" s="309">
        <v>11013086.230483301</v>
      </c>
      <c r="BU238" s="307" t="s">
        <v>215</v>
      </c>
    </row>
    <row r="239" spans="2:73" ht="13.75" customHeight="1" x14ac:dyDescent="0.35">
      <c r="B239" s="312" t="s">
        <v>216</v>
      </c>
      <c r="C239" s="313">
        <v>0</v>
      </c>
      <c r="D239" s="313">
        <v>0</v>
      </c>
      <c r="E239" s="313">
        <v>0</v>
      </c>
      <c r="F239" s="313">
        <v>0</v>
      </c>
      <c r="G239" s="313">
        <v>0</v>
      </c>
      <c r="H239" s="313">
        <v>1</v>
      </c>
      <c r="I239" s="313">
        <v>0</v>
      </c>
      <c r="J239" s="313">
        <v>0</v>
      </c>
      <c r="K239" s="313">
        <v>0</v>
      </c>
      <c r="L239" s="313">
        <v>1</v>
      </c>
      <c r="M239" s="313">
        <v>1</v>
      </c>
      <c r="N239" s="313">
        <v>0</v>
      </c>
      <c r="O239" s="313">
        <v>0</v>
      </c>
      <c r="P239" s="313">
        <v>36</v>
      </c>
      <c r="Q239" s="313">
        <v>3</v>
      </c>
      <c r="R239" s="313">
        <v>2</v>
      </c>
      <c r="S239" s="313">
        <v>0</v>
      </c>
      <c r="T239" s="313">
        <v>27</v>
      </c>
      <c r="U239" s="313">
        <v>299</v>
      </c>
      <c r="V239" s="313">
        <v>3359</v>
      </c>
      <c r="W239" s="313">
        <v>12</v>
      </c>
      <c r="X239" s="313">
        <v>35</v>
      </c>
      <c r="Y239" s="313">
        <v>0</v>
      </c>
      <c r="Z239" s="313">
        <v>0</v>
      </c>
      <c r="AA239" s="313">
        <v>180</v>
      </c>
      <c r="AB239" s="313">
        <v>1</v>
      </c>
      <c r="AC239" s="313">
        <v>0</v>
      </c>
      <c r="AD239" s="313">
        <v>0</v>
      </c>
      <c r="AE239" s="313">
        <v>0</v>
      </c>
      <c r="AF239" s="313">
        <v>16014</v>
      </c>
      <c r="AG239" s="313">
        <v>104</v>
      </c>
      <c r="AH239" s="313">
        <v>45</v>
      </c>
      <c r="AI239" s="314">
        <v>20120</v>
      </c>
      <c r="AJ239" s="312" t="s">
        <v>216</v>
      </c>
      <c r="AK239" s="307"/>
      <c r="AL239" s="307"/>
      <c r="AM239" s="312" t="s">
        <v>216</v>
      </c>
      <c r="AN239" s="834">
        <v>0</v>
      </c>
      <c r="AO239" s="313">
        <v>0</v>
      </c>
      <c r="AP239" s="313">
        <v>0</v>
      </c>
      <c r="AQ239" s="313">
        <v>0</v>
      </c>
      <c r="AR239" s="313">
        <v>0</v>
      </c>
      <c r="AS239" s="313">
        <v>4605.6763906142396</v>
      </c>
      <c r="AT239" s="313">
        <v>0</v>
      </c>
      <c r="AU239" s="313">
        <v>0</v>
      </c>
      <c r="AV239" s="313">
        <v>0</v>
      </c>
      <c r="AW239" s="313">
        <v>19408.3668922939</v>
      </c>
      <c r="AX239" s="313">
        <v>2272.11998099011</v>
      </c>
      <c r="AY239" s="313">
        <v>0</v>
      </c>
      <c r="AZ239" s="313">
        <v>0</v>
      </c>
      <c r="BA239" s="313">
        <v>2888469.3885421799</v>
      </c>
      <c r="BB239" s="313">
        <v>34955.476598564303</v>
      </c>
      <c r="BC239" s="313">
        <v>4871495.7448488399</v>
      </c>
      <c r="BD239" s="313">
        <v>0</v>
      </c>
      <c r="BE239" s="313">
        <v>196511.18410609601</v>
      </c>
      <c r="BF239" s="313">
        <v>474437.56547422701</v>
      </c>
      <c r="BG239" s="313">
        <v>3898678.6406294098</v>
      </c>
      <c r="BH239" s="313">
        <v>716673.82928082999</v>
      </c>
      <c r="BI239" s="313">
        <v>14475.8139121936</v>
      </c>
      <c r="BJ239" s="313">
        <v>0</v>
      </c>
      <c r="BK239" s="313">
        <v>0</v>
      </c>
      <c r="BL239" s="313">
        <v>253378.66366513699</v>
      </c>
      <c r="BM239" s="313">
        <v>5611339.2382116402</v>
      </c>
      <c r="BN239" s="313">
        <v>0</v>
      </c>
      <c r="BO239" s="313">
        <v>0</v>
      </c>
      <c r="BP239" s="313">
        <v>0</v>
      </c>
      <c r="BQ239" s="313">
        <v>36331145.239688903</v>
      </c>
      <c r="BR239" s="313">
        <v>823796.98464000004</v>
      </c>
      <c r="BS239" s="313">
        <v>756473.92</v>
      </c>
      <c r="BT239" s="314">
        <v>56898117.852861926</v>
      </c>
      <c r="BU239" s="312" t="s">
        <v>216</v>
      </c>
    </row>
    <row r="240" spans="2:73" ht="13.75" customHeight="1" x14ac:dyDescent="0.35">
      <c r="B240" s="307" t="s">
        <v>217</v>
      </c>
      <c r="C240" s="308">
        <v>0</v>
      </c>
      <c r="D240" s="308">
        <v>0</v>
      </c>
      <c r="E240" s="308">
        <v>0</v>
      </c>
      <c r="F240" s="308">
        <v>0</v>
      </c>
      <c r="G240" s="308">
        <v>0</v>
      </c>
      <c r="H240" s="308">
        <v>0</v>
      </c>
      <c r="I240" s="308">
        <v>0</v>
      </c>
      <c r="J240" s="308">
        <v>0</v>
      </c>
      <c r="K240" s="308">
        <v>0</v>
      </c>
      <c r="L240" s="308">
        <v>0</v>
      </c>
      <c r="M240" s="308">
        <v>0</v>
      </c>
      <c r="N240" s="308">
        <v>0</v>
      </c>
      <c r="O240" s="308">
        <v>0</v>
      </c>
      <c r="P240" s="308">
        <v>0</v>
      </c>
      <c r="Q240" s="308">
        <v>0</v>
      </c>
      <c r="R240" s="308">
        <v>139</v>
      </c>
      <c r="S240" s="308">
        <v>73</v>
      </c>
      <c r="T240" s="308">
        <v>36</v>
      </c>
      <c r="U240" s="308">
        <v>3</v>
      </c>
      <c r="V240" s="308">
        <v>74</v>
      </c>
      <c r="W240" s="308">
        <v>3</v>
      </c>
      <c r="X240" s="308">
        <v>1</v>
      </c>
      <c r="Y240" s="308">
        <v>12</v>
      </c>
      <c r="Z240" s="308">
        <v>187</v>
      </c>
      <c r="AA240" s="308">
        <v>10</v>
      </c>
      <c r="AB240" s="308">
        <v>1058</v>
      </c>
      <c r="AC240" s="308">
        <v>300</v>
      </c>
      <c r="AD240" s="308">
        <v>116</v>
      </c>
      <c r="AE240" s="308">
        <v>13</v>
      </c>
      <c r="AF240" s="308">
        <v>206</v>
      </c>
      <c r="AG240" s="308">
        <v>72</v>
      </c>
      <c r="AH240" s="308">
        <v>3</v>
      </c>
      <c r="AI240" s="309">
        <v>2306</v>
      </c>
      <c r="AJ240" s="307" t="s">
        <v>217</v>
      </c>
      <c r="AK240" s="307"/>
      <c r="AL240" s="307"/>
      <c r="AM240" s="307" t="s">
        <v>217</v>
      </c>
      <c r="AN240" s="308">
        <v>0</v>
      </c>
      <c r="AO240" s="308">
        <v>0</v>
      </c>
      <c r="AP240" s="308">
        <v>0</v>
      </c>
      <c r="AQ240" s="308">
        <v>0</v>
      </c>
      <c r="AR240" s="308">
        <v>0</v>
      </c>
      <c r="AS240" s="308">
        <v>0</v>
      </c>
      <c r="AT240" s="308">
        <v>0</v>
      </c>
      <c r="AU240" s="308">
        <v>0</v>
      </c>
      <c r="AV240" s="308">
        <v>0</v>
      </c>
      <c r="AW240" s="308">
        <v>0</v>
      </c>
      <c r="AX240" s="308">
        <v>0</v>
      </c>
      <c r="AY240" s="308">
        <v>0</v>
      </c>
      <c r="AZ240" s="308">
        <v>0</v>
      </c>
      <c r="BA240" s="308">
        <v>0</v>
      </c>
      <c r="BB240" s="308">
        <v>0</v>
      </c>
      <c r="BC240" s="308">
        <v>291152.96724193002</v>
      </c>
      <c r="BD240" s="308">
        <v>70795.123935326395</v>
      </c>
      <c r="BE240" s="308">
        <v>75323.6520069002</v>
      </c>
      <c r="BF240" s="308">
        <v>75255.460089744898</v>
      </c>
      <c r="BG240" s="308">
        <v>167746.609087049</v>
      </c>
      <c r="BH240" s="308">
        <v>5266.1408665818799</v>
      </c>
      <c r="BI240" s="308">
        <v>13269.0299627518</v>
      </c>
      <c r="BJ240" s="308">
        <v>12117.2605541954</v>
      </c>
      <c r="BK240" s="308">
        <v>294550.73978784098</v>
      </c>
      <c r="BL240" s="308">
        <v>2384554.26537466</v>
      </c>
      <c r="BM240" s="308">
        <v>1389430.8690366601</v>
      </c>
      <c r="BN240" s="308">
        <v>460037.06944818201</v>
      </c>
      <c r="BO240" s="308">
        <v>134200.43381447601</v>
      </c>
      <c r="BP240" s="308">
        <v>170226.36326036701</v>
      </c>
      <c r="BQ240" s="308">
        <v>159653.74572336001</v>
      </c>
      <c r="BR240" s="308">
        <v>63727.482629999999</v>
      </c>
      <c r="BS240" s="308">
        <v>1145.92</v>
      </c>
      <c r="BT240" s="309">
        <v>5768453.1328200269</v>
      </c>
      <c r="BU240" s="307" t="s">
        <v>217</v>
      </c>
    </row>
    <row r="241" spans="2:74" ht="13.75" customHeight="1" x14ac:dyDescent="0.35">
      <c r="B241" s="312" t="s">
        <v>218</v>
      </c>
      <c r="C241" s="313">
        <v>0</v>
      </c>
      <c r="D241" s="313">
        <v>0</v>
      </c>
      <c r="E241" s="313">
        <v>0</v>
      </c>
      <c r="F241" s="313">
        <v>0</v>
      </c>
      <c r="G241" s="313">
        <v>0</v>
      </c>
      <c r="H241" s="313">
        <v>0</v>
      </c>
      <c r="I241" s="313">
        <v>0</v>
      </c>
      <c r="J241" s="313">
        <v>3</v>
      </c>
      <c r="K241" s="313">
        <v>0</v>
      </c>
      <c r="L241" s="313">
        <v>2</v>
      </c>
      <c r="M241" s="313">
        <v>1</v>
      </c>
      <c r="N241" s="313">
        <v>3</v>
      </c>
      <c r="O241" s="313">
        <v>4</v>
      </c>
      <c r="P241" s="313">
        <v>63</v>
      </c>
      <c r="Q241" s="313">
        <v>829</v>
      </c>
      <c r="R241" s="313">
        <v>24245</v>
      </c>
      <c r="S241" s="313">
        <v>1221</v>
      </c>
      <c r="T241" s="313">
        <v>52</v>
      </c>
      <c r="U241" s="313">
        <v>3</v>
      </c>
      <c r="V241" s="313">
        <v>1872</v>
      </c>
      <c r="W241" s="313">
        <v>62</v>
      </c>
      <c r="X241" s="313">
        <v>113</v>
      </c>
      <c r="Y241" s="313">
        <v>66</v>
      </c>
      <c r="Z241" s="313">
        <v>2006</v>
      </c>
      <c r="AA241" s="313">
        <v>496</v>
      </c>
      <c r="AB241" s="313">
        <v>797</v>
      </c>
      <c r="AC241" s="313">
        <v>430</v>
      </c>
      <c r="AD241" s="313">
        <v>368</v>
      </c>
      <c r="AE241" s="313">
        <v>7</v>
      </c>
      <c r="AF241" s="313">
        <v>338</v>
      </c>
      <c r="AG241" s="313">
        <v>370</v>
      </c>
      <c r="AH241" s="313">
        <v>0</v>
      </c>
      <c r="AI241" s="314">
        <v>33351</v>
      </c>
      <c r="AJ241" s="312" t="s">
        <v>218</v>
      </c>
      <c r="AK241" s="307"/>
      <c r="AL241" s="307"/>
      <c r="AM241" s="312" t="s">
        <v>218</v>
      </c>
      <c r="AN241" s="834">
        <v>0</v>
      </c>
      <c r="AO241" s="313">
        <v>0</v>
      </c>
      <c r="AP241" s="313">
        <v>0</v>
      </c>
      <c r="AQ241" s="313">
        <v>0</v>
      </c>
      <c r="AR241" s="313">
        <v>0</v>
      </c>
      <c r="AS241" s="313">
        <v>0</v>
      </c>
      <c r="AT241" s="313">
        <v>0</v>
      </c>
      <c r="AU241" s="313">
        <v>10585.985057968401</v>
      </c>
      <c r="AV241" s="313">
        <v>0</v>
      </c>
      <c r="AW241" s="313">
        <v>6001.8033338878504</v>
      </c>
      <c r="AX241" s="313">
        <v>2091.8774373941401</v>
      </c>
      <c r="AY241" s="313">
        <v>80245.216884746507</v>
      </c>
      <c r="AZ241" s="313">
        <v>26114.3907009834</v>
      </c>
      <c r="BA241" s="313">
        <v>114166.19460626099</v>
      </c>
      <c r="BB241" s="313">
        <v>7668482.7343217898</v>
      </c>
      <c r="BC241" s="313">
        <v>56601595.381877899</v>
      </c>
      <c r="BD241" s="313">
        <v>1707497.7676900299</v>
      </c>
      <c r="BE241" s="313">
        <v>185787.71329540899</v>
      </c>
      <c r="BF241" s="313">
        <v>2795.2925341390801</v>
      </c>
      <c r="BG241" s="313">
        <v>2336356.7140468601</v>
      </c>
      <c r="BH241" s="313">
        <v>91815.520433321697</v>
      </c>
      <c r="BI241" s="313">
        <v>292273.45483925001</v>
      </c>
      <c r="BJ241" s="313">
        <v>46453.979535737803</v>
      </c>
      <c r="BK241" s="313">
        <v>3427615.7919198498</v>
      </c>
      <c r="BL241" s="313">
        <v>965691.18805102794</v>
      </c>
      <c r="BM241" s="313">
        <v>808270.55983444396</v>
      </c>
      <c r="BN241" s="313">
        <v>965362.588654625</v>
      </c>
      <c r="BO241" s="313">
        <v>610696.58937736298</v>
      </c>
      <c r="BP241" s="313">
        <v>15839.3460678751</v>
      </c>
      <c r="BQ241" s="313">
        <v>250040.40670307999</v>
      </c>
      <c r="BR241" s="313">
        <v>820253.83923000004</v>
      </c>
      <c r="BS241" s="313">
        <v>0</v>
      </c>
      <c r="BT241" s="314">
        <v>77036034.336433962</v>
      </c>
      <c r="BU241" s="312" t="s">
        <v>218</v>
      </c>
    </row>
    <row r="242" spans="2:74" ht="13.75" customHeight="1" x14ac:dyDescent="0.35">
      <c r="B242" s="307" t="s">
        <v>219</v>
      </c>
      <c r="C242" s="308">
        <v>0</v>
      </c>
      <c r="D242" s="308">
        <v>0</v>
      </c>
      <c r="E242" s="308">
        <v>0</v>
      </c>
      <c r="F242" s="308">
        <v>0</v>
      </c>
      <c r="G242" s="308">
        <v>0</v>
      </c>
      <c r="H242" s="308">
        <v>0</v>
      </c>
      <c r="I242" s="308">
        <v>0</v>
      </c>
      <c r="J242" s="308">
        <v>0</v>
      </c>
      <c r="K242" s="308">
        <v>0</v>
      </c>
      <c r="L242" s="308">
        <v>0</v>
      </c>
      <c r="M242" s="308">
        <v>0</v>
      </c>
      <c r="N242" s="308">
        <v>0</v>
      </c>
      <c r="O242" s="308">
        <v>0</v>
      </c>
      <c r="P242" s="308">
        <v>0</v>
      </c>
      <c r="Q242" s="308">
        <v>0</v>
      </c>
      <c r="R242" s="308">
        <v>344</v>
      </c>
      <c r="S242" s="308">
        <v>20</v>
      </c>
      <c r="T242" s="308">
        <v>17</v>
      </c>
      <c r="U242" s="308">
        <v>5</v>
      </c>
      <c r="V242" s="308">
        <v>2</v>
      </c>
      <c r="W242" s="308">
        <v>28</v>
      </c>
      <c r="X242" s="308">
        <v>1</v>
      </c>
      <c r="Y242" s="308">
        <v>4</v>
      </c>
      <c r="Z242" s="308">
        <v>5</v>
      </c>
      <c r="AA242" s="308">
        <v>4</v>
      </c>
      <c r="AB242" s="308">
        <v>56</v>
      </c>
      <c r="AC242" s="308">
        <v>78</v>
      </c>
      <c r="AD242" s="308">
        <v>30</v>
      </c>
      <c r="AE242" s="308">
        <v>488</v>
      </c>
      <c r="AF242" s="308">
        <v>180</v>
      </c>
      <c r="AG242" s="308">
        <v>8</v>
      </c>
      <c r="AH242" s="308">
        <v>0</v>
      </c>
      <c r="AI242" s="309">
        <v>1270</v>
      </c>
      <c r="AJ242" s="307" t="s">
        <v>219</v>
      </c>
      <c r="AK242" s="307"/>
      <c r="AL242" s="307"/>
      <c r="AM242" s="307" t="s">
        <v>219</v>
      </c>
      <c r="AN242" s="308">
        <v>0</v>
      </c>
      <c r="AO242" s="308">
        <v>0</v>
      </c>
      <c r="AP242" s="308">
        <v>0</v>
      </c>
      <c r="AQ242" s="308">
        <v>0</v>
      </c>
      <c r="AR242" s="308">
        <v>0</v>
      </c>
      <c r="AS242" s="308">
        <v>0</v>
      </c>
      <c r="AT242" s="308">
        <v>0</v>
      </c>
      <c r="AU242" s="308">
        <v>0</v>
      </c>
      <c r="AV242" s="308">
        <v>0</v>
      </c>
      <c r="AW242" s="308">
        <v>0</v>
      </c>
      <c r="AX242" s="308">
        <v>0</v>
      </c>
      <c r="AY242" s="308">
        <v>0</v>
      </c>
      <c r="AZ242" s="308">
        <v>0</v>
      </c>
      <c r="BA242" s="308">
        <v>0</v>
      </c>
      <c r="BB242" s="308">
        <v>0</v>
      </c>
      <c r="BC242" s="308">
        <v>509173.89509857801</v>
      </c>
      <c r="BD242" s="308">
        <v>35103.683347330298</v>
      </c>
      <c r="BE242" s="308">
        <v>59513.430725493497</v>
      </c>
      <c r="BF242" s="308">
        <v>5788.2597454910701</v>
      </c>
      <c r="BG242" s="308">
        <v>1177.52057144383</v>
      </c>
      <c r="BH242" s="308">
        <v>21789.5784559145</v>
      </c>
      <c r="BI242" s="308">
        <v>1234.4441615157</v>
      </c>
      <c r="BJ242" s="308">
        <v>1855.4062320702701</v>
      </c>
      <c r="BK242" s="308">
        <v>19183.018663175499</v>
      </c>
      <c r="BL242" s="308">
        <v>2537.4685672639298</v>
      </c>
      <c r="BM242" s="308">
        <v>78305.824392718598</v>
      </c>
      <c r="BN242" s="308">
        <v>202951.70990333299</v>
      </c>
      <c r="BO242" s="308">
        <v>263257.767420939</v>
      </c>
      <c r="BP242" s="308">
        <v>1265061.5232396</v>
      </c>
      <c r="BQ242" s="308">
        <v>1695500.36073768</v>
      </c>
      <c r="BR242" s="308">
        <v>29917.44441</v>
      </c>
      <c r="BS242" s="308">
        <v>0</v>
      </c>
      <c r="BT242" s="309">
        <v>4192351.3356725471</v>
      </c>
      <c r="BU242" s="307" t="s">
        <v>219</v>
      </c>
    </row>
    <row r="243" spans="2:74" ht="13.75" customHeight="1" x14ac:dyDescent="0.35">
      <c r="B243" s="312" t="s">
        <v>220</v>
      </c>
      <c r="C243" s="313">
        <v>0</v>
      </c>
      <c r="D243" s="313">
        <v>0</v>
      </c>
      <c r="E243" s="313">
        <v>0</v>
      </c>
      <c r="F243" s="313">
        <v>0</v>
      </c>
      <c r="G243" s="313">
        <v>0</v>
      </c>
      <c r="H243" s="313">
        <v>0</v>
      </c>
      <c r="I243" s="313">
        <v>0</v>
      </c>
      <c r="J243" s="313">
        <v>4</v>
      </c>
      <c r="K243" s="313">
        <v>0</v>
      </c>
      <c r="L243" s="313">
        <v>0</v>
      </c>
      <c r="M243" s="313">
        <v>0</v>
      </c>
      <c r="N243" s="313">
        <v>0</v>
      </c>
      <c r="O243" s="313">
        <v>0</v>
      </c>
      <c r="P243" s="313">
        <v>1</v>
      </c>
      <c r="Q243" s="313">
        <v>1</v>
      </c>
      <c r="R243" s="313">
        <v>0</v>
      </c>
      <c r="S243" s="313">
        <v>308</v>
      </c>
      <c r="T243" s="313">
        <v>0</v>
      </c>
      <c r="U243" s="313">
        <v>0</v>
      </c>
      <c r="V243" s="313">
        <v>26</v>
      </c>
      <c r="W243" s="313">
        <v>0</v>
      </c>
      <c r="X243" s="313">
        <v>1924</v>
      </c>
      <c r="Y243" s="313">
        <v>0</v>
      </c>
      <c r="Z243" s="313">
        <v>7</v>
      </c>
      <c r="AA243" s="313">
        <v>19</v>
      </c>
      <c r="AB243" s="313">
        <v>50</v>
      </c>
      <c r="AC243" s="313">
        <v>4</v>
      </c>
      <c r="AD243" s="313">
        <v>90</v>
      </c>
      <c r="AE243" s="313">
        <v>0</v>
      </c>
      <c r="AF243" s="313">
        <v>61</v>
      </c>
      <c r="AG243" s="313">
        <v>0</v>
      </c>
      <c r="AH243" s="313">
        <v>4</v>
      </c>
      <c r="AI243" s="314">
        <v>2499</v>
      </c>
      <c r="AJ243" s="312" t="s">
        <v>220</v>
      </c>
      <c r="AK243" s="307"/>
      <c r="AL243" s="307"/>
      <c r="AM243" s="312" t="s">
        <v>220</v>
      </c>
      <c r="AN243" s="834">
        <v>0</v>
      </c>
      <c r="AO243" s="313">
        <v>0</v>
      </c>
      <c r="AP243" s="313">
        <v>0</v>
      </c>
      <c r="AQ243" s="313">
        <v>0</v>
      </c>
      <c r="AR243" s="313">
        <v>0</v>
      </c>
      <c r="AS243" s="313">
        <v>0</v>
      </c>
      <c r="AT243" s="313">
        <v>0</v>
      </c>
      <c r="AU243" s="313">
        <v>191147.96206979401</v>
      </c>
      <c r="AV243" s="313">
        <v>0</v>
      </c>
      <c r="AW243" s="313">
        <v>0</v>
      </c>
      <c r="AX243" s="313">
        <v>0</v>
      </c>
      <c r="AY243" s="313">
        <v>0</v>
      </c>
      <c r="AZ243" s="313">
        <v>0</v>
      </c>
      <c r="BA243" s="313">
        <v>6484485.2300453801</v>
      </c>
      <c r="BB243" s="313">
        <v>913.514245236943</v>
      </c>
      <c r="BC243" s="313">
        <v>0</v>
      </c>
      <c r="BD243" s="313">
        <v>291612.176558254</v>
      </c>
      <c r="BE243" s="313">
        <v>0</v>
      </c>
      <c r="BF243" s="313">
        <v>0</v>
      </c>
      <c r="BG243" s="313">
        <v>32294.0703157604</v>
      </c>
      <c r="BH243" s="313">
        <v>0</v>
      </c>
      <c r="BI243" s="313">
        <v>2543022.2224929198</v>
      </c>
      <c r="BJ243" s="313">
        <v>0</v>
      </c>
      <c r="BK243" s="313">
        <v>7372.8753674911704</v>
      </c>
      <c r="BL243" s="313">
        <v>35751.740798499603</v>
      </c>
      <c r="BM243" s="313">
        <v>31764.1900248729</v>
      </c>
      <c r="BN243" s="313">
        <v>1228.1282639405599</v>
      </c>
      <c r="BO243" s="313">
        <v>242192.92689415201</v>
      </c>
      <c r="BP243" s="313">
        <v>0</v>
      </c>
      <c r="BQ243" s="313">
        <v>63350.128696680003</v>
      </c>
      <c r="BR243" s="313">
        <v>0</v>
      </c>
      <c r="BS243" s="313">
        <v>1781.04</v>
      </c>
      <c r="BT243" s="314">
        <v>9926916.205772981</v>
      </c>
      <c r="BU243" s="312" t="s">
        <v>220</v>
      </c>
    </row>
    <row r="244" spans="2:74" ht="13.75" customHeight="1" x14ac:dyDescent="0.35">
      <c r="B244" s="307" t="s">
        <v>221</v>
      </c>
      <c r="C244" s="308">
        <v>0</v>
      </c>
      <c r="D244" s="308">
        <v>0</v>
      </c>
      <c r="E244" s="308">
        <v>0</v>
      </c>
      <c r="F244" s="308">
        <v>0</v>
      </c>
      <c r="G244" s="308">
        <v>0</v>
      </c>
      <c r="H244" s="308">
        <v>1</v>
      </c>
      <c r="I244" s="308">
        <v>0</v>
      </c>
      <c r="J244" s="308">
        <v>0</v>
      </c>
      <c r="K244" s="308">
        <v>0</v>
      </c>
      <c r="L244" s="308">
        <v>10</v>
      </c>
      <c r="M244" s="308">
        <v>5442</v>
      </c>
      <c r="N244" s="308">
        <v>0</v>
      </c>
      <c r="O244" s="308">
        <v>0</v>
      </c>
      <c r="P244" s="308">
        <v>39</v>
      </c>
      <c r="Q244" s="308">
        <v>2</v>
      </c>
      <c r="R244" s="308">
        <v>3049</v>
      </c>
      <c r="S244" s="308">
        <v>15360</v>
      </c>
      <c r="T244" s="308">
        <v>28</v>
      </c>
      <c r="U244" s="308">
        <v>1229</v>
      </c>
      <c r="V244" s="308">
        <v>26</v>
      </c>
      <c r="W244" s="308">
        <v>0</v>
      </c>
      <c r="X244" s="308">
        <v>1152</v>
      </c>
      <c r="Y244" s="308">
        <v>0</v>
      </c>
      <c r="Z244" s="308">
        <v>1</v>
      </c>
      <c r="AA244" s="308">
        <v>71</v>
      </c>
      <c r="AB244" s="308">
        <v>0</v>
      </c>
      <c r="AC244" s="308">
        <v>5306</v>
      </c>
      <c r="AD244" s="308">
        <v>2627</v>
      </c>
      <c r="AE244" s="308">
        <v>144</v>
      </c>
      <c r="AF244" s="308">
        <v>3168</v>
      </c>
      <c r="AG244" s="308">
        <v>1165</v>
      </c>
      <c r="AH244" s="308">
        <v>18</v>
      </c>
      <c r="AI244" s="309">
        <v>38838</v>
      </c>
      <c r="AJ244" s="307" t="s">
        <v>221</v>
      </c>
      <c r="AK244" s="307"/>
      <c r="AL244" s="307"/>
      <c r="AM244" s="307" t="s">
        <v>221</v>
      </c>
      <c r="AN244" s="308">
        <v>0</v>
      </c>
      <c r="AO244" s="308">
        <v>0</v>
      </c>
      <c r="AP244" s="308">
        <v>0</v>
      </c>
      <c r="AQ244" s="308">
        <v>0</v>
      </c>
      <c r="AR244" s="308">
        <v>0</v>
      </c>
      <c r="AS244" s="308">
        <v>7128.8897576928703</v>
      </c>
      <c r="AT244" s="308">
        <v>0</v>
      </c>
      <c r="AU244" s="308">
        <v>0</v>
      </c>
      <c r="AV244" s="308">
        <v>0</v>
      </c>
      <c r="AW244" s="308">
        <v>100083.65193682</v>
      </c>
      <c r="AX244" s="308">
        <v>20961917.836243499</v>
      </c>
      <c r="AY244" s="308">
        <v>0</v>
      </c>
      <c r="AZ244" s="308">
        <v>0</v>
      </c>
      <c r="BA244" s="308">
        <v>1177959.88673883</v>
      </c>
      <c r="BB244" s="308">
        <v>1590.39075927621</v>
      </c>
      <c r="BC244" s="308">
        <v>4713253.3509602696</v>
      </c>
      <c r="BD244" s="308">
        <v>21947418.669528499</v>
      </c>
      <c r="BE244" s="308">
        <v>127077.59274015301</v>
      </c>
      <c r="BF244" s="308">
        <v>10984974.3272414</v>
      </c>
      <c r="BG244" s="308">
        <v>17496.479435033601</v>
      </c>
      <c r="BH244" s="308">
        <v>0</v>
      </c>
      <c r="BI244" s="308">
        <v>1271337.7773307201</v>
      </c>
      <c r="BJ244" s="308">
        <v>0</v>
      </c>
      <c r="BK244" s="308">
        <v>4265.9280028578796</v>
      </c>
      <c r="BL244" s="308">
        <v>205321.20692977199</v>
      </c>
      <c r="BM244" s="308">
        <v>0</v>
      </c>
      <c r="BN244" s="308">
        <v>7449780.8943100804</v>
      </c>
      <c r="BO244" s="308">
        <v>2978895.9128556</v>
      </c>
      <c r="BP244" s="308">
        <v>89371.380183507194</v>
      </c>
      <c r="BQ244" s="308">
        <v>3582406.9792526402</v>
      </c>
      <c r="BR244" s="308">
        <v>24039159.973499998</v>
      </c>
      <c r="BS244" s="308">
        <v>22461.33</v>
      </c>
      <c r="BT244" s="309">
        <v>99681902.45770663</v>
      </c>
      <c r="BU244" s="307" t="s">
        <v>221</v>
      </c>
    </row>
    <row r="245" spans="2:74" ht="13.75" customHeight="1" x14ac:dyDescent="0.35">
      <c r="B245" s="312" t="s">
        <v>222</v>
      </c>
      <c r="C245" s="313">
        <v>0</v>
      </c>
      <c r="D245" s="313">
        <v>0</v>
      </c>
      <c r="E245" s="313">
        <v>0</v>
      </c>
      <c r="F245" s="313">
        <v>0</v>
      </c>
      <c r="G245" s="313">
        <v>0</v>
      </c>
      <c r="H245" s="313">
        <v>0</v>
      </c>
      <c r="I245" s="313">
        <v>0</v>
      </c>
      <c r="J245" s="313">
        <v>0</v>
      </c>
      <c r="K245" s="313">
        <v>0</v>
      </c>
      <c r="L245" s="313">
        <v>0</v>
      </c>
      <c r="M245" s="313">
        <v>0</v>
      </c>
      <c r="N245" s="313">
        <v>0</v>
      </c>
      <c r="O245" s="313">
        <v>0</v>
      </c>
      <c r="P245" s="313">
        <v>205</v>
      </c>
      <c r="Q245" s="313">
        <v>0</v>
      </c>
      <c r="R245" s="313">
        <v>4</v>
      </c>
      <c r="S245" s="313">
        <v>0</v>
      </c>
      <c r="T245" s="313">
        <v>0</v>
      </c>
      <c r="U245" s="313">
        <v>1</v>
      </c>
      <c r="V245" s="313">
        <v>17</v>
      </c>
      <c r="W245" s="313">
        <v>2</v>
      </c>
      <c r="X245" s="313">
        <v>0</v>
      </c>
      <c r="Y245" s="313">
        <v>0</v>
      </c>
      <c r="Z245" s="313">
        <v>0</v>
      </c>
      <c r="AA245" s="313">
        <v>0</v>
      </c>
      <c r="AB245" s="313">
        <v>0</v>
      </c>
      <c r="AC245" s="313">
        <v>0</v>
      </c>
      <c r="AD245" s="313">
        <v>73</v>
      </c>
      <c r="AE245" s="313">
        <v>0</v>
      </c>
      <c r="AF245" s="313">
        <v>0</v>
      </c>
      <c r="AG245" s="313">
        <v>65</v>
      </c>
      <c r="AH245" s="313">
        <v>0</v>
      </c>
      <c r="AI245" s="314">
        <v>367</v>
      </c>
      <c r="AJ245" s="312" t="s">
        <v>222</v>
      </c>
      <c r="AK245" s="307"/>
      <c r="AL245" s="307"/>
      <c r="AM245" s="312" t="s">
        <v>222</v>
      </c>
      <c r="AN245" s="834">
        <v>0</v>
      </c>
      <c r="AO245" s="313">
        <v>0</v>
      </c>
      <c r="AP245" s="313">
        <v>0</v>
      </c>
      <c r="AQ245" s="313">
        <v>0</v>
      </c>
      <c r="AR245" s="313">
        <v>0</v>
      </c>
      <c r="AS245" s="313">
        <v>0</v>
      </c>
      <c r="AT245" s="313">
        <v>0</v>
      </c>
      <c r="AU245" s="313">
        <v>0</v>
      </c>
      <c r="AV245" s="313">
        <v>0</v>
      </c>
      <c r="AW245" s="313">
        <v>0</v>
      </c>
      <c r="AX245" s="313">
        <v>0</v>
      </c>
      <c r="AY245" s="313">
        <v>0</v>
      </c>
      <c r="AZ245" s="313">
        <v>0</v>
      </c>
      <c r="BA245" s="313">
        <v>1832866.7143812</v>
      </c>
      <c r="BB245" s="313">
        <v>0</v>
      </c>
      <c r="BC245" s="313">
        <v>6890.7662247509998</v>
      </c>
      <c r="BD245" s="313">
        <v>0</v>
      </c>
      <c r="BE245" s="313">
        <v>0</v>
      </c>
      <c r="BF245" s="313">
        <v>10267.263151429899</v>
      </c>
      <c r="BG245" s="313">
        <v>446418.50714350498</v>
      </c>
      <c r="BH245" s="313">
        <v>228050.384720045</v>
      </c>
      <c r="BI245" s="313">
        <v>0</v>
      </c>
      <c r="BJ245" s="313">
        <v>0</v>
      </c>
      <c r="BK245" s="313">
        <v>0</v>
      </c>
      <c r="BL245" s="313">
        <v>0</v>
      </c>
      <c r="BM245" s="313">
        <v>0</v>
      </c>
      <c r="BN245" s="313">
        <v>0</v>
      </c>
      <c r="BO245" s="313">
        <v>1207264.54695313</v>
      </c>
      <c r="BP245" s="313">
        <v>0</v>
      </c>
      <c r="BQ245" s="313">
        <v>0</v>
      </c>
      <c r="BR245" s="313">
        <v>85439.876550000001</v>
      </c>
      <c r="BS245" s="313">
        <v>0</v>
      </c>
      <c r="BT245" s="314">
        <v>3817198.0591240614</v>
      </c>
      <c r="BU245" s="312" t="s">
        <v>222</v>
      </c>
    </row>
    <row r="246" spans="2:74" ht="13.75" customHeight="1" x14ac:dyDescent="0.35">
      <c r="B246" s="307" t="s">
        <v>224</v>
      </c>
      <c r="C246" s="308">
        <v>0</v>
      </c>
      <c r="D246" s="308">
        <v>0</v>
      </c>
      <c r="E246" s="308">
        <v>0</v>
      </c>
      <c r="F246" s="308">
        <v>0</v>
      </c>
      <c r="G246" s="308">
        <v>0</v>
      </c>
      <c r="H246" s="308">
        <v>0</v>
      </c>
      <c r="I246" s="308">
        <v>0</v>
      </c>
      <c r="J246" s="308">
        <v>0</v>
      </c>
      <c r="K246" s="308">
        <v>0</v>
      </c>
      <c r="L246" s="308">
        <v>0</v>
      </c>
      <c r="M246" s="308">
        <v>0</v>
      </c>
      <c r="N246" s="308">
        <v>0</v>
      </c>
      <c r="O246" s="308">
        <v>0</v>
      </c>
      <c r="P246" s="308">
        <v>0</v>
      </c>
      <c r="Q246" s="308">
        <v>0</v>
      </c>
      <c r="R246" s="308">
        <v>256</v>
      </c>
      <c r="S246" s="308">
        <v>39</v>
      </c>
      <c r="T246" s="308">
        <v>2</v>
      </c>
      <c r="U246" s="308">
        <v>0</v>
      </c>
      <c r="V246" s="308">
        <v>8</v>
      </c>
      <c r="W246" s="308">
        <v>4</v>
      </c>
      <c r="X246" s="308">
        <v>0</v>
      </c>
      <c r="Y246" s="308">
        <v>1</v>
      </c>
      <c r="Z246" s="308">
        <v>93</v>
      </c>
      <c r="AA246" s="308">
        <v>0</v>
      </c>
      <c r="AB246" s="308">
        <v>90</v>
      </c>
      <c r="AC246" s="308">
        <v>29</v>
      </c>
      <c r="AD246" s="308">
        <v>18</v>
      </c>
      <c r="AE246" s="308">
        <v>1</v>
      </c>
      <c r="AF246" s="308">
        <v>36</v>
      </c>
      <c r="AG246" s="308">
        <v>43</v>
      </c>
      <c r="AH246" s="308">
        <v>5</v>
      </c>
      <c r="AI246" s="309">
        <v>625</v>
      </c>
      <c r="AJ246" s="307" t="s">
        <v>224</v>
      </c>
      <c r="AK246" s="307"/>
      <c r="AL246" s="307"/>
      <c r="AM246" s="307" t="s">
        <v>224</v>
      </c>
      <c r="AN246" s="308">
        <v>0</v>
      </c>
      <c r="AO246" s="308">
        <v>0</v>
      </c>
      <c r="AP246" s="308">
        <v>0</v>
      </c>
      <c r="AQ246" s="308">
        <v>0</v>
      </c>
      <c r="AR246" s="308">
        <v>0</v>
      </c>
      <c r="AS246" s="308">
        <v>0</v>
      </c>
      <c r="AT246" s="308">
        <v>0</v>
      </c>
      <c r="AU246" s="308">
        <v>0</v>
      </c>
      <c r="AV246" s="308">
        <v>0</v>
      </c>
      <c r="AW246" s="308">
        <v>0</v>
      </c>
      <c r="AX246" s="308">
        <v>0</v>
      </c>
      <c r="AY246" s="308">
        <v>0</v>
      </c>
      <c r="AZ246" s="308">
        <v>0</v>
      </c>
      <c r="BA246" s="308">
        <v>0</v>
      </c>
      <c r="BB246" s="308">
        <v>0</v>
      </c>
      <c r="BC246" s="308">
        <v>1317730.7116892999</v>
      </c>
      <c r="BD246" s="308">
        <v>443432.37080830598</v>
      </c>
      <c r="BE246" s="308">
        <v>4564.8859293753203</v>
      </c>
      <c r="BF246" s="308">
        <v>0</v>
      </c>
      <c r="BG246" s="308">
        <v>175808.88367296199</v>
      </c>
      <c r="BH246" s="308">
        <v>13378.838828731101</v>
      </c>
      <c r="BI246" s="308">
        <v>0</v>
      </c>
      <c r="BJ246" s="308">
        <v>63175.476083771202</v>
      </c>
      <c r="BK246" s="308">
        <v>60781.062808026501</v>
      </c>
      <c r="BL246" s="308">
        <v>0</v>
      </c>
      <c r="BM246" s="308">
        <v>250537.68403357099</v>
      </c>
      <c r="BN246" s="308">
        <v>23302.4800211082</v>
      </c>
      <c r="BO246" s="308">
        <v>12498.893651799901</v>
      </c>
      <c r="BP246" s="308">
        <v>369.94384118412</v>
      </c>
      <c r="BQ246" s="308">
        <v>18142.745174399999</v>
      </c>
      <c r="BR246" s="308">
        <v>25191.967710000001</v>
      </c>
      <c r="BS246" s="308">
        <v>4864.4399999999996</v>
      </c>
      <c r="BT246" s="309">
        <v>2413780.3842525352</v>
      </c>
      <c r="BU246" s="307" t="s">
        <v>224</v>
      </c>
    </row>
    <row r="247" spans="2:74" ht="13.75" customHeight="1" x14ac:dyDescent="0.35">
      <c r="B247" s="312" t="s">
        <v>225</v>
      </c>
      <c r="C247" s="313">
        <v>0</v>
      </c>
      <c r="D247" s="313">
        <v>0</v>
      </c>
      <c r="E247" s="313">
        <v>0</v>
      </c>
      <c r="F247" s="313">
        <v>0</v>
      </c>
      <c r="G247" s="313">
        <v>0</v>
      </c>
      <c r="H247" s="313">
        <v>0</v>
      </c>
      <c r="I247" s="313">
        <v>0</v>
      </c>
      <c r="J247" s="313">
        <v>0</v>
      </c>
      <c r="K247" s="313">
        <v>0</v>
      </c>
      <c r="L247" s="313">
        <v>0</v>
      </c>
      <c r="M247" s="313">
        <v>20</v>
      </c>
      <c r="N247" s="313">
        <v>0</v>
      </c>
      <c r="O247" s="313">
        <v>0</v>
      </c>
      <c r="P247" s="313">
        <v>0</v>
      </c>
      <c r="Q247" s="313">
        <v>0</v>
      </c>
      <c r="R247" s="313">
        <v>321</v>
      </c>
      <c r="S247" s="313">
        <v>156</v>
      </c>
      <c r="T247" s="313">
        <v>54</v>
      </c>
      <c r="U247" s="313">
        <v>19</v>
      </c>
      <c r="V247" s="313">
        <v>146</v>
      </c>
      <c r="W247" s="313">
        <v>46</v>
      </c>
      <c r="X247" s="313">
        <v>505</v>
      </c>
      <c r="Y247" s="313">
        <v>59</v>
      </c>
      <c r="Z247" s="313">
        <v>1536</v>
      </c>
      <c r="AA247" s="313">
        <v>1375</v>
      </c>
      <c r="AB247" s="313">
        <v>785</v>
      </c>
      <c r="AC247" s="313">
        <v>86</v>
      </c>
      <c r="AD247" s="313">
        <v>899</v>
      </c>
      <c r="AE247" s="313">
        <v>162</v>
      </c>
      <c r="AF247" s="313">
        <v>443</v>
      </c>
      <c r="AG247" s="313">
        <v>26</v>
      </c>
      <c r="AH247" s="313">
        <v>8</v>
      </c>
      <c r="AI247" s="314">
        <v>6646</v>
      </c>
      <c r="AJ247" s="312" t="s">
        <v>225</v>
      </c>
      <c r="AK247" s="307"/>
      <c r="AL247" s="307"/>
      <c r="AM247" s="312" t="s">
        <v>225</v>
      </c>
      <c r="AN247" s="834">
        <v>0</v>
      </c>
      <c r="AO247" s="313">
        <v>0</v>
      </c>
      <c r="AP247" s="313">
        <v>0</v>
      </c>
      <c r="AQ247" s="313">
        <v>0</v>
      </c>
      <c r="AR247" s="313">
        <v>0</v>
      </c>
      <c r="AS247" s="313">
        <v>0</v>
      </c>
      <c r="AT247" s="313">
        <v>0</v>
      </c>
      <c r="AU247" s="313">
        <v>0</v>
      </c>
      <c r="AV247" s="313">
        <v>0</v>
      </c>
      <c r="AW247" s="313">
        <v>0</v>
      </c>
      <c r="AX247" s="313">
        <v>16297.8687467164</v>
      </c>
      <c r="AY247" s="313">
        <v>0</v>
      </c>
      <c r="AZ247" s="313">
        <v>0</v>
      </c>
      <c r="BA247" s="313">
        <v>0</v>
      </c>
      <c r="BB247" s="313">
        <v>0</v>
      </c>
      <c r="BC247" s="313">
        <v>859721.57896492898</v>
      </c>
      <c r="BD247" s="313">
        <v>209819.88001858001</v>
      </c>
      <c r="BE247" s="313">
        <v>121409.131296964</v>
      </c>
      <c r="BF247" s="313">
        <v>13747.1153068231</v>
      </c>
      <c r="BG247" s="313">
        <v>7562417.7305860799</v>
      </c>
      <c r="BH247" s="313">
        <v>204503.67241254199</v>
      </c>
      <c r="BI247" s="313">
        <v>1497428.34450728</v>
      </c>
      <c r="BJ247" s="313">
        <v>79380.032438422495</v>
      </c>
      <c r="BK247" s="313">
        <v>2603848.2970247599</v>
      </c>
      <c r="BL247" s="313">
        <v>2908664.5284804702</v>
      </c>
      <c r="BM247" s="313">
        <v>3786033.5747464402</v>
      </c>
      <c r="BN247" s="313">
        <v>114473.794353998</v>
      </c>
      <c r="BO247" s="313">
        <v>1609005.07607562</v>
      </c>
      <c r="BP247" s="313">
        <v>1210713.57640882</v>
      </c>
      <c r="BQ247" s="313">
        <v>1021803.4448328</v>
      </c>
      <c r="BR247" s="313">
        <v>39558.011639999997</v>
      </c>
      <c r="BS247" s="313">
        <v>9234.1200000000008</v>
      </c>
      <c r="BT247" s="314">
        <v>23868059.777841248</v>
      </c>
      <c r="BU247" s="312" t="s">
        <v>225</v>
      </c>
    </row>
    <row r="248" spans="2:74" ht="13.75" customHeight="1" x14ac:dyDescent="0.35">
      <c r="B248" s="307" t="s">
        <v>226</v>
      </c>
      <c r="C248" s="308">
        <v>0</v>
      </c>
      <c r="D248" s="308">
        <v>0</v>
      </c>
      <c r="E248" s="308">
        <v>0</v>
      </c>
      <c r="F248" s="308">
        <v>0</v>
      </c>
      <c r="G248" s="308">
        <v>0</v>
      </c>
      <c r="H248" s="308">
        <v>0</v>
      </c>
      <c r="I248" s="308">
        <v>0</v>
      </c>
      <c r="J248" s="308">
        <v>0</v>
      </c>
      <c r="K248" s="308">
        <v>0</v>
      </c>
      <c r="L248" s="308">
        <v>0</v>
      </c>
      <c r="M248" s="308">
        <v>0</v>
      </c>
      <c r="N248" s="308">
        <v>0</v>
      </c>
      <c r="O248" s="308">
        <v>0</v>
      </c>
      <c r="P248" s="308">
        <v>0</v>
      </c>
      <c r="Q248" s="308">
        <v>0</v>
      </c>
      <c r="R248" s="308">
        <v>0</v>
      </c>
      <c r="S248" s="308">
        <v>0</v>
      </c>
      <c r="T248" s="308">
        <v>0</v>
      </c>
      <c r="U248" s="308">
        <v>0</v>
      </c>
      <c r="V248" s="308">
        <v>0</v>
      </c>
      <c r="W248" s="308">
        <v>0</v>
      </c>
      <c r="X248" s="308">
        <v>0</v>
      </c>
      <c r="Y248" s="308">
        <v>0</v>
      </c>
      <c r="Z248" s="308">
        <v>0</v>
      </c>
      <c r="AA248" s="308">
        <v>0</v>
      </c>
      <c r="AB248" s="308">
        <v>0</v>
      </c>
      <c r="AC248" s="308">
        <v>0</v>
      </c>
      <c r="AD248" s="308">
        <v>0</v>
      </c>
      <c r="AE248" s="308">
        <v>0</v>
      </c>
      <c r="AF248" s="308">
        <v>0</v>
      </c>
      <c r="AG248" s="308">
        <v>0</v>
      </c>
      <c r="AH248" s="308">
        <v>0</v>
      </c>
      <c r="AI248" s="309">
        <v>0</v>
      </c>
      <c r="AJ248" s="307" t="s">
        <v>226</v>
      </c>
      <c r="AK248" s="307"/>
      <c r="AL248" s="307"/>
      <c r="AM248" s="307" t="s">
        <v>226</v>
      </c>
      <c r="AN248" s="308">
        <v>0</v>
      </c>
      <c r="AO248" s="308">
        <v>0</v>
      </c>
      <c r="AP248" s="308">
        <v>0</v>
      </c>
      <c r="AQ248" s="308">
        <v>0</v>
      </c>
      <c r="AR248" s="308">
        <v>0</v>
      </c>
      <c r="AS248" s="308">
        <v>0</v>
      </c>
      <c r="AT248" s="308">
        <v>0</v>
      </c>
      <c r="AU248" s="308">
        <v>0</v>
      </c>
      <c r="AV248" s="308">
        <v>0</v>
      </c>
      <c r="AW248" s="308">
        <v>0</v>
      </c>
      <c r="AX248" s="308">
        <v>0</v>
      </c>
      <c r="AY248" s="308">
        <v>0</v>
      </c>
      <c r="AZ248" s="308">
        <v>0</v>
      </c>
      <c r="BA248" s="308">
        <v>0</v>
      </c>
      <c r="BB248" s="308">
        <v>0</v>
      </c>
      <c r="BC248" s="308">
        <v>0</v>
      </c>
      <c r="BD248" s="308">
        <v>0</v>
      </c>
      <c r="BE248" s="308">
        <v>0</v>
      </c>
      <c r="BF248" s="308">
        <v>0</v>
      </c>
      <c r="BG248" s="308">
        <v>0</v>
      </c>
      <c r="BH248" s="308">
        <v>0</v>
      </c>
      <c r="BI248" s="308">
        <v>0</v>
      </c>
      <c r="BJ248" s="308">
        <v>0</v>
      </c>
      <c r="BK248" s="308">
        <v>0</v>
      </c>
      <c r="BL248" s="308">
        <v>0</v>
      </c>
      <c r="BM248" s="308">
        <v>0</v>
      </c>
      <c r="BN248" s="308">
        <v>0</v>
      </c>
      <c r="BO248" s="308">
        <v>0</v>
      </c>
      <c r="BP248" s="308">
        <v>0</v>
      </c>
      <c r="BQ248" s="308">
        <v>0</v>
      </c>
      <c r="BR248" s="308">
        <v>0</v>
      </c>
      <c r="BS248" s="308">
        <v>0</v>
      </c>
      <c r="BT248" s="309">
        <v>0</v>
      </c>
      <c r="BU248" s="307" t="s">
        <v>226</v>
      </c>
    </row>
    <row r="249" spans="2:74" ht="13.75" customHeight="1" x14ac:dyDescent="0.35">
      <c r="B249" s="312" t="s">
        <v>227</v>
      </c>
      <c r="C249" s="313">
        <v>0</v>
      </c>
      <c r="D249" s="313">
        <v>0</v>
      </c>
      <c r="E249" s="313">
        <v>0</v>
      </c>
      <c r="F249" s="313">
        <v>0</v>
      </c>
      <c r="G249" s="313">
        <v>0</v>
      </c>
      <c r="H249" s="313">
        <v>0</v>
      </c>
      <c r="I249" s="313">
        <v>0</v>
      </c>
      <c r="J249" s="313">
        <v>1</v>
      </c>
      <c r="K249" s="313">
        <v>0</v>
      </c>
      <c r="L249" s="313">
        <v>0</v>
      </c>
      <c r="M249" s="313">
        <v>0</v>
      </c>
      <c r="N249" s="313">
        <v>0</v>
      </c>
      <c r="O249" s="313">
        <v>0</v>
      </c>
      <c r="P249" s="313">
        <v>0</v>
      </c>
      <c r="Q249" s="313">
        <v>0</v>
      </c>
      <c r="R249" s="313">
        <v>0</v>
      </c>
      <c r="S249" s="313">
        <v>0</v>
      </c>
      <c r="T249" s="313">
        <v>0</v>
      </c>
      <c r="U249" s="313">
        <v>0</v>
      </c>
      <c r="V249" s="313">
        <v>0</v>
      </c>
      <c r="W249" s="313">
        <v>0</v>
      </c>
      <c r="X249" s="313">
        <v>0</v>
      </c>
      <c r="Y249" s="313">
        <v>0</v>
      </c>
      <c r="Z249" s="313">
        <v>0</v>
      </c>
      <c r="AA249" s="313">
        <v>0</v>
      </c>
      <c r="AB249" s="313">
        <v>0</v>
      </c>
      <c r="AC249" s="313">
        <v>0</v>
      </c>
      <c r="AD249" s="313">
        <v>0</v>
      </c>
      <c r="AE249" s="313">
        <v>0</v>
      </c>
      <c r="AF249" s="313">
        <v>0</v>
      </c>
      <c r="AG249" s="313">
        <v>0</v>
      </c>
      <c r="AH249" s="313">
        <v>0</v>
      </c>
      <c r="AI249" s="314">
        <v>1</v>
      </c>
      <c r="AJ249" s="312" t="s">
        <v>227</v>
      </c>
      <c r="AK249" s="307"/>
      <c r="AL249" s="307"/>
      <c r="AM249" s="312" t="s">
        <v>227</v>
      </c>
      <c r="AN249" s="834">
        <v>0</v>
      </c>
      <c r="AO249" s="313">
        <v>0</v>
      </c>
      <c r="AP249" s="313">
        <v>0</v>
      </c>
      <c r="AQ249" s="313">
        <v>0</v>
      </c>
      <c r="AR249" s="313">
        <v>0</v>
      </c>
      <c r="AS249" s="313">
        <v>0</v>
      </c>
      <c r="AT249" s="313">
        <v>0</v>
      </c>
      <c r="AU249" s="313">
        <v>6638.3435769528996</v>
      </c>
      <c r="AV249" s="313">
        <v>0</v>
      </c>
      <c r="AW249" s="313">
        <v>0</v>
      </c>
      <c r="AX249" s="313">
        <v>0</v>
      </c>
      <c r="AY249" s="313">
        <v>0</v>
      </c>
      <c r="AZ249" s="313">
        <v>0</v>
      </c>
      <c r="BA249" s="313">
        <v>0</v>
      </c>
      <c r="BB249" s="313">
        <v>0</v>
      </c>
      <c r="BC249" s="313">
        <v>0</v>
      </c>
      <c r="BD249" s="313">
        <v>0</v>
      </c>
      <c r="BE249" s="313">
        <v>0</v>
      </c>
      <c r="BF249" s="313">
        <v>0</v>
      </c>
      <c r="BG249" s="313">
        <v>0</v>
      </c>
      <c r="BH249" s="313">
        <v>0</v>
      </c>
      <c r="BI249" s="313">
        <v>0</v>
      </c>
      <c r="BJ249" s="313">
        <v>0</v>
      </c>
      <c r="BK249" s="313">
        <v>0</v>
      </c>
      <c r="BL249" s="313">
        <v>0</v>
      </c>
      <c r="BM249" s="313">
        <v>0</v>
      </c>
      <c r="BN249" s="313">
        <v>0</v>
      </c>
      <c r="BO249" s="313">
        <v>0</v>
      </c>
      <c r="BP249" s="313">
        <v>0</v>
      </c>
      <c r="BQ249" s="313">
        <v>0</v>
      </c>
      <c r="BR249" s="313">
        <v>0</v>
      </c>
      <c r="BS249" s="313">
        <v>0</v>
      </c>
      <c r="BT249" s="314">
        <v>6638.3435769528996</v>
      </c>
      <c r="BU249" s="312" t="s">
        <v>227</v>
      </c>
    </row>
    <row r="250" spans="2:74" ht="13.75" customHeight="1" x14ac:dyDescent="0.35">
      <c r="B250" s="307" t="s">
        <v>228</v>
      </c>
      <c r="C250" s="308">
        <v>0</v>
      </c>
      <c r="D250" s="308">
        <v>0</v>
      </c>
      <c r="E250" s="308">
        <v>0</v>
      </c>
      <c r="F250" s="308">
        <v>0</v>
      </c>
      <c r="G250" s="308">
        <v>0</v>
      </c>
      <c r="H250" s="308">
        <v>0</v>
      </c>
      <c r="I250" s="308">
        <v>0</v>
      </c>
      <c r="J250" s="308">
        <v>0</v>
      </c>
      <c r="K250" s="308">
        <v>0</v>
      </c>
      <c r="L250" s="308">
        <v>0</v>
      </c>
      <c r="M250" s="308">
        <v>0</v>
      </c>
      <c r="N250" s="308">
        <v>0</v>
      </c>
      <c r="O250" s="308">
        <v>0</v>
      </c>
      <c r="P250" s="308">
        <v>0</v>
      </c>
      <c r="Q250" s="308">
        <v>0</v>
      </c>
      <c r="R250" s="308">
        <v>0</v>
      </c>
      <c r="S250" s="308">
        <v>0</v>
      </c>
      <c r="T250" s="308">
        <v>0</v>
      </c>
      <c r="U250" s="308">
        <v>0</v>
      </c>
      <c r="V250" s="308">
        <v>0</v>
      </c>
      <c r="W250" s="308">
        <v>0</v>
      </c>
      <c r="X250" s="308">
        <v>0</v>
      </c>
      <c r="Y250" s="308">
        <v>0</v>
      </c>
      <c r="Z250" s="308">
        <v>0</v>
      </c>
      <c r="AA250" s="308">
        <v>0</v>
      </c>
      <c r="AB250" s="308">
        <v>0</v>
      </c>
      <c r="AC250" s="308">
        <v>0</v>
      </c>
      <c r="AD250" s="308">
        <v>0</v>
      </c>
      <c r="AE250" s="308">
        <v>0</v>
      </c>
      <c r="AF250" s="308">
        <v>0</v>
      </c>
      <c r="AG250" s="308">
        <v>0</v>
      </c>
      <c r="AH250" s="308">
        <v>0</v>
      </c>
      <c r="AI250" s="309">
        <v>0</v>
      </c>
      <c r="AJ250" s="307" t="s">
        <v>228</v>
      </c>
      <c r="AK250" s="307"/>
      <c r="AL250" s="307"/>
      <c r="AM250" s="307" t="s">
        <v>228</v>
      </c>
      <c r="AN250" s="308">
        <v>0</v>
      </c>
      <c r="AO250" s="308">
        <v>0</v>
      </c>
      <c r="AP250" s="308">
        <v>0</v>
      </c>
      <c r="AQ250" s="308">
        <v>0</v>
      </c>
      <c r="AR250" s="308">
        <v>0</v>
      </c>
      <c r="AS250" s="308">
        <v>0</v>
      </c>
      <c r="AT250" s="308">
        <v>0</v>
      </c>
      <c r="AU250" s="308">
        <v>0</v>
      </c>
      <c r="AV250" s="308">
        <v>0</v>
      </c>
      <c r="AW250" s="308">
        <v>0</v>
      </c>
      <c r="AX250" s="308">
        <v>0</v>
      </c>
      <c r="AY250" s="308">
        <v>0</v>
      </c>
      <c r="AZ250" s="308">
        <v>0</v>
      </c>
      <c r="BA250" s="308">
        <v>0</v>
      </c>
      <c r="BB250" s="308">
        <v>0</v>
      </c>
      <c r="BC250" s="308">
        <v>0</v>
      </c>
      <c r="BD250" s="308">
        <v>0</v>
      </c>
      <c r="BE250" s="308">
        <v>0</v>
      </c>
      <c r="BF250" s="308">
        <v>0</v>
      </c>
      <c r="BG250" s="308">
        <v>0</v>
      </c>
      <c r="BH250" s="308">
        <v>0</v>
      </c>
      <c r="BI250" s="308">
        <v>0</v>
      </c>
      <c r="BJ250" s="308">
        <v>0</v>
      </c>
      <c r="BK250" s="308">
        <v>0</v>
      </c>
      <c r="BL250" s="308">
        <v>0</v>
      </c>
      <c r="BM250" s="308">
        <v>0</v>
      </c>
      <c r="BN250" s="308">
        <v>0</v>
      </c>
      <c r="BO250" s="308">
        <v>0</v>
      </c>
      <c r="BP250" s="308">
        <v>0</v>
      </c>
      <c r="BQ250" s="308">
        <v>0</v>
      </c>
      <c r="BR250" s="308">
        <v>0</v>
      </c>
      <c r="BS250" s="308">
        <v>0</v>
      </c>
      <c r="BT250" s="309">
        <v>0</v>
      </c>
      <c r="BU250" s="307" t="s">
        <v>228</v>
      </c>
    </row>
    <row r="251" spans="2:74" s="326" customFormat="1" ht="13.75" customHeight="1" x14ac:dyDescent="0.35">
      <c r="B251" s="324" t="s">
        <v>4</v>
      </c>
      <c r="C251" s="1085">
        <v>1</v>
      </c>
      <c r="D251" s="1085">
        <v>0</v>
      </c>
      <c r="E251" s="1085">
        <v>0</v>
      </c>
      <c r="F251" s="1085">
        <v>975</v>
      </c>
      <c r="G251" s="1085">
        <v>0</v>
      </c>
      <c r="H251" s="1085">
        <v>20</v>
      </c>
      <c r="I251" s="1085">
        <v>0</v>
      </c>
      <c r="J251" s="1085">
        <v>7238</v>
      </c>
      <c r="K251" s="1085">
        <v>0</v>
      </c>
      <c r="L251" s="1085">
        <v>4028</v>
      </c>
      <c r="M251" s="1085">
        <v>6394</v>
      </c>
      <c r="N251" s="1085">
        <v>16557</v>
      </c>
      <c r="O251" s="1085">
        <v>3601</v>
      </c>
      <c r="P251" s="1085">
        <v>10411</v>
      </c>
      <c r="Q251" s="1085">
        <v>3412</v>
      </c>
      <c r="R251" s="1085">
        <v>276326</v>
      </c>
      <c r="S251" s="1085">
        <v>91455</v>
      </c>
      <c r="T251" s="1085">
        <v>2821</v>
      </c>
      <c r="U251" s="1085">
        <v>7837</v>
      </c>
      <c r="V251" s="1085">
        <v>44349</v>
      </c>
      <c r="W251" s="1085">
        <v>30821</v>
      </c>
      <c r="X251" s="1085">
        <v>13333</v>
      </c>
      <c r="Y251" s="1085">
        <v>2422</v>
      </c>
      <c r="Z251" s="1085">
        <v>81459</v>
      </c>
      <c r="AA251" s="1085">
        <v>6884</v>
      </c>
      <c r="AB251" s="1085">
        <v>48819</v>
      </c>
      <c r="AC251" s="1085">
        <v>57213</v>
      </c>
      <c r="AD251" s="1085">
        <v>24593</v>
      </c>
      <c r="AE251" s="1085">
        <v>6133</v>
      </c>
      <c r="AF251" s="1085">
        <v>77185</v>
      </c>
      <c r="AG251" s="1085">
        <v>31132</v>
      </c>
      <c r="AH251" s="1085">
        <v>7951</v>
      </c>
      <c r="AI251" s="1085">
        <v>863370</v>
      </c>
      <c r="AJ251" s="325" t="s">
        <v>4</v>
      </c>
      <c r="AK251" s="642"/>
      <c r="AL251" s="642"/>
      <c r="AM251" s="324" t="s">
        <v>4</v>
      </c>
      <c r="AN251" s="1085">
        <v>24995.155426055</v>
      </c>
      <c r="AO251" s="1085">
        <v>0</v>
      </c>
      <c r="AP251" s="1085">
        <v>0</v>
      </c>
      <c r="AQ251" s="1085">
        <v>3690960.2472291584</v>
      </c>
      <c r="AR251" s="1085">
        <v>0</v>
      </c>
      <c r="AS251" s="1085">
        <v>2531876.5928617064</v>
      </c>
      <c r="AT251" s="1085">
        <v>0</v>
      </c>
      <c r="AU251" s="1085">
        <v>42528775.826915421</v>
      </c>
      <c r="AV251" s="1085">
        <v>0</v>
      </c>
      <c r="AW251" s="1085">
        <v>21040971.346569899</v>
      </c>
      <c r="AX251" s="1085">
        <v>24843129.108493499</v>
      </c>
      <c r="AY251" s="1085">
        <v>114449855.1586633</v>
      </c>
      <c r="AZ251" s="1085">
        <v>19608979.339132417</v>
      </c>
      <c r="BA251" s="1085">
        <v>72743027.728206411</v>
      </c>
      <c r="BB251" s="1085">
        <v>19591128.992310356</v>
      </c>
      <c r="BC251" s="1085">
        <v>715210443.06798637</v>
      </c>
      <c r="BD251" s="1085">
        <v>167913435.17422283</v>
      </c>
      <c r="BE251" s="1085">
        <v>5284664.7763749445</v>
      </c>
      <c r="BF251" s="1085">
        <v>22995345.63188776</v>
      </c>
      <c r="BG251" s="1085">
        <v>71274595.290471151</v>
      </c>
      <c r="BH251" s="1085">
        <v>58881532.007214457</v>
      </c>
      <c r="BI251" s="1085">
        <v>20567947.295654554</v>
      </c>
      <c r="BJ251" s="1085">
        <v>3016413.8820602978</v>
      </c>
      <c r="BK251" s="1085">
        <v>129029168.43454394</v>
      </c>
      <c r="BL251" s="1085">
        <v>21950802.382701859</v>
      </c>
      <c r="BM251" s="1085">
        <v>80988921.537688062</v>
      </c>
      <c r="BN251" s="1085">
        <v>94690636.206086665</v>
      </c>
      <c r="BO251" s="1085">
        <v>36098255.037781499</v>
      </c>
      <c r="BP251" s="1085">
        <v>11648452.209750989</v>
      </c>
      <c r="BQ251" s="1085">
        <v>111728618.53612368</v>
      </c>
      <c r="BR251" s="1085">
        <v>67743786.936000019</v>
      </c>
      <c r="BS251" s="1085">
        <v>16048070.309999997</v>
      </c>
      <c r="BT251" s="1085">
        <v>1956124788.2123575</v>
      </c>
      <c r="BU251" s="325" t="s">
        <v>4</v>
      </c>
    </row>
    <row r="252" spans="2:74" x14ac:dyDescent="0.35">
      <c r="B252" s="683" t="s">
        <v>229</v>
      </c>
      <c r="C252" s="683"/>
      <c r="D252" s="683"/>
      <c r="E252" s="683"/>
      <c r="F252" s="683"/>
      <c r="G252" s="683"/>
      <c r="H252" s="683"/>
      <c r="I252" s="683"/>
      <c r="J252" s="683"/>
      <c r="K252" s="683"/>
      <c r="L252" s="683"/>
      <c r="M252" s="683"/>
      <c r="N252" s="683"/>
      <c r="O252" s="683"/>
      <c r="P252" s="683"/>
      <c r="Q252" s="683"/>
      <c r="R252" s="683"/>
      <c r="S252" s="683"/>
      <c r="T252" s="683"/>
      <c r="U252" s="683"/>
      <c r="V252" s="683"/>
      <c r="W252" s="327"/>
      <c r="X252" s="327"/>
      <c r="Y252" s="327"/>
      <c r="Z252" s="327"/>
      <c r="AA252" s="327"/>
      <c r="AB252" s="327"/>
      <c r="AC252" s="327"/>
      <c r="AD252" s="327"/>
      <c r="AE252" s="327"/>
      <c r="AF252" s="327"/>
      <c r="AG252" s="327"/>
      <c r="AH252" s="327"/>
      <c r="AI252" s="327"/>
      <c r="AJ252" s="327"/>
      <c r="AK252" s="327"/>
      <c r="AL252" s="327"/>
      <c r="AM252" s="683" t="s">
        <v>229</v>
      </c>
      <c r="AN252" s="353"/>
      <c r="AO252" s="353"/>
      <c r="AP252" s="353"/>
      <c r="AQ252" s="353"/>
      <c r="AR252" s="353"/>
      <c r="AS252" s="353"/>
      <c r="AT252" s="353"/>
      <c r="AU252" s="353"/>
      <c r="AV252" s="353"/>
      <c r="AW252" s="353"/>
      <c r="AX252" s="353"/>
      <c r="AY252" s="353"/>
      <c r="AZ252" s="353"/>
      <c r="BA252" s="353"/>
      <c r="BB252" s="353"/>
      <c r="BC252" s="353"/>
      <c r="BD252" s="353"/>
      <c r="BE252" s="353"/>
      <c r="BF252" s="353"/>
      <c r="BG252" s="353"/>
      <c r="BH252" s="354"/>
      <c r="BI252" s="354"/>
      <c r="BJ252" s="354"/>
      <c r="BK252" s="354"/>
      <c r="BL252" s="354"/>
      <c r="BM252" s="354"/>
      <c r="BN252" s="354"/>
      <c r="BO252" s="354"/>
      <c r="BP252" s="354"/>
      <c r="BQ252" s="354"/>
      <c r="BR252" s="354"/>
      <c r="BS252" s="354"/>
    </row>
    <row r="253" spans="2:74" x14ac:dyDescent="0.35">
      <c r="B253" s="311"/>
      <c r="C253" s="311"/>
      <c r="D253" s="311"/>
      <c r="E253" s="311"/>
      <c r="F253" s="311"/>
      <c r="G253" s="311"/>
      <c r="H253" s="311"/>
      <c r="I253" s="311"/>
      <c r="J253" s="311"/>
      <c r="K253" s="311"/>
      <c r="L253" s="311"/>
      <c r="M253" s="311"/>
      <c r="N253" s="311"/>
      <c r="O253" s="311"/>
      <c r="P253" s="311"/>
      <c r="Q253" s="311"/>
      <c r="R253" s="311"/>
      <c r="S253" s="311"/>
      <c r="T253" s="311"/>
      <c r="U253" s="311"/>
      <c r="V253" s="311"/>
      <c r="W253" s="311"/>
      <c r="X253" s="311"/>
      <c r="Y253" s="311"/>
      <c r="Z253" s="311"/>
      <c r="AA253" s="311"/>
      <c r="AB253" s="311"/>
      <c r="AC253" s="311"/>
      <c r="AD253" s="311"/>
      <c r="AE253" s="311"/>
      <c r="AF253" s="311"/>
      <c r="AG253" s="311"/>
      <c r="AH253" s="311"/>
      <c r="AI253" s="311"/>
      <c r="AJ253" s="311"/>
      <c r="AK253" s="311"/>
      <c r="AL253" s="311"/>
    </row>
    <row r="254" spans="2:74" s="1309" customFormat="1" ht="12" x14ac:dyDescent="0.3">
      <c r="B254" s="1311"/>
      <c r="C254" s="1312"/>
      <c r="D254" s="1312"/>
      <c r="E254" s="1312"/>
      <c r="F254" s="1312"/>
      <c r="G254" s="1312"/>
      <c r="H254" s="1312"/>
      <c r="I254" s="1312"/>
      <c r="J254" s="1312"/>
      <c r="K254" s="1312"/>
      <c r="L254" s="1312"/>
      <c r="M254" s="1312"/>
      <c r="N254" s="1312"/>
      <c r="O254" s="1312"/>
      <c r="P254" s="1312"/>
      <c r="Q254" s="1312"/>
      <c r="R254" s="1312"/>
      <c r="S254" s="1312"/>
      <c r="T254" s="1312"/>
      <c r="U254" s="1312"/>
      <c r="V254" s="1312"/>
      <c r="W254" s="1312"/>
      <c r="X254" s="1312"/>
      <c r="Y254" s="1312"/>
      <c r="Z254" s="1312"/>
      <c r="AA254" s="1312"/>
      <c r="AB254" s="1313"/>
      <c r="AC254" s="1313"/>
      <c r="AD254" s="1313"/>
      <c r="AE254" s="1313"/>
      <c r="AF254" s="1313"/>
      <c r="AG254" s="1313"/>
      <c r="AH254" s="1313"/>
      <c r="AI254" s="1313"/>
      <c r="AM254" s="1314"/>
      <c r="AN254" s="1315"/>
      <c r="AO254" s="1315"/>
      <c r="AP254" s="1315"/>
      <c r="AQ254" s="1315"/>
      <c r="AR254" s="1315"/>
      <c r="AS254" s="1315"/>
      <c r="AT254" s="1315"/>
      <c r="AU254" s="1315"/>
      <c r="AV254" s="1315"/>
      <c r="AW254" s="1315"/>
      <c r="AX254" s="1315"/>
      <c r="AY254" s="1315"/>
      <c r="AZ254" s="1315"/>
      <c r="BA254" s="1315"/>
      <c r="BB254" s="1315"/>
      <c r="BC254" s="1315"/>
      <c r="BD254" s="1315"/>
      <c r="BE254" s="1315"/>
      <c r="BF254" s="1315"/>
      <c r="BG254" s="1315"/>
      <c r="BH254" s="1315"/>
      <c r="BI254" s="1315"/>
      <c r="BJ254" s="1315"/>
      <c r="BK254" s="1315"/>
      <c r="BL254" s="1315"/>
      <c r="BM254" s="1315"/>
      <c r="BN254" s="1315"/>
      <c r="BO254" s="1315"/>
      <c r="BP254" s="1315"/>
      <c r="BQ254" s="1315"/>
      <c r="BR254" s="1315"/>
      <c r="BS254" s="1315"/>
      <c r="BT254" s="1315"/>
      <c r="BU254" s="1315"/>
      <c r="BV254" s="1316"/>
    </row>
    <row r="255" spans="2:74" x14ac:dyDescent="0.35">
      <c r="C255" s="1310"/>
      <c r="D255" s="1310"/>
      <c r="E255" s="1310"/>
      <c r="F255" s="1310"/>
      <c r="G255" s="1310"/>
      <c r="H255" s="1310"/>
      <c r="I255" s="1310"/>
      <c r="J255" s="1310"/>
      <c r="K255" s="1310"/>
      <c r="L255" s="1310"/>
      <c r="M255" s="1310"/>
      <c r="N255" s="1310"/>
      <c r="O255" s="1310"/>
      <c r="P255" s="1310"/>
      <c r="Q255" s="1310"/>
      <c r="R255" s="1310"/>
      <c r="S255" s="1310"/>
      <c r="T255" s="1310"/>
      <c r="U255" s="1310"/>
      <c r="V255" s="1310"/>
      <c r="W255" s="1310"/>
      <c r="X255" s="1310"/>
      <c r="Y255" s="1310"/>
      <c r="Z255" s="1310"/>
      <c r="AA255" s="1310"/>
      <c r="AB255" s="1310"/>
      <c r="AC255" s="1310"/>
      <c r="AD255" s="1310"/>
      <c r="AE255" s="1310"/>
      <c r="AF255" s="1310"/>
      <c r="AG255" s="1310"/>
      <c r="AH255" s="1310"/>
      <c r="AI255" s="1310"/>
      <c r="AM255" s="1317"/>
      <c r="AN255" s="1318"/>
      <c r="AO255" s="1318"/>
      <c r="AP255" s="1318"/>
      <c r="AQ255" s="1318"/>
      <c r="AR255" s="1318"/>
      <c r="AS255" s="1318"/>
      <c r="AT255" s="1318"/>
      <c r="AU255" s="1318"/>
      <c r="AV255" s="1318"/>
      <c r="AW255" s="1318"/>
      <c r="AX255" s="1318"/>
      <c r="AY255" s="1318"/>
      <c r="AZ255" s="1318"/>
      <c r="BA255" s="1318"/>
      <c r="BB255" s="1318"/>
      <c r="BC255" s="1318"/>
      <c r="BD255" s="1318"/>
      <c r="BE255" s="1318"/>
      <c r="BF255" s="1318"/>
      <c r="BG255" s="1318"/>
      <c r="BH255" s="1318"/>
      <c r="BI255" s="1318"/>
      <c r="BJ255" s="1318"/>
      <c r="BK255" s="1318"/>
      <c r="BL255" s="1318"/>
      <c r="BM255" s="1318"/>
      <c r="BN255" s="1318"/>
      <c r="BO255" s="1318"/>
      <c r="BP255" s="1318"/>
      <c r="BQ255" s="1318"/>
      <c r="BR255" s="1318"/>
      <c r="BS255" s="1318"/>
      <c r="BT255" s="1318"/>
    </row>
    <row r="256" spans="2:74" x14ac:dyDescent="0.35">
      <c r="B256" s="311"/>
      <c r="C256" s="311"/>
      <c r="D256" s="311"/>
      <c r="E256" s="311"/>
      <c r="F256" s="311"/>
      <c r="G256" s="311"/>
      <c r="H256" s="311"/>
      <c r="I256" s="311"/>
      <c r="J256" s="311"/>
      <c r="K256" s="311"/>
      <c r="L256" s="311"/>
      <c r="M256" s="311"/>
      <c r="N256" s="311"/>
      <c r="O256" s="311"/>
      <c r="P256" s="311"/>
      <c r="Q256" s="311"/>
      <c r="R256" s="311"/>
      <c r="S256" s="311"/>
      <c r="T256" s="311"/>
      <c r="U256" s="311"/>
      <c r="V256" s="311"/>
      <c r="W256" s="311"/>
      <c r="X256" s="311"/>
      <c r="Y256" s="311"/>
      <c r="Z256" s="311"/>
      <c r="AA256" s="311"/>
      <c r="AB256" s="311"/>
      <c r="AC256" s="311"/>
      <c r="AD256" s="311"/>
      <c r="AE256" s="311"/>
      <c r="AF256" s="311"/>
      <c r="AG256" s="311"/>
      <c r="AH256" s="311"/>
      <c r="AI256" s="311"/>
      <c r="AJ256" s="311"/>
      <c r="AK256" s="311"/>
      <c r="AL256" s="311"/>
    </row>
    <row r="257" spans="2:73" x14ac:dyDescent="0.35">
      <c r="B257" s="247" t="s">
        <v>646</v>
      </c>
      <c r="C257" s="247"/>
      <c r="D257" s="247"/>
      <c r="E257" s="247"/>
      <c r="AL257" s="311"/>
      <c r="AM257" s="247" t="s">
        <v>646</v>
      </c>
      <c r="AN257" s="688"/>
      <c r="AO257" s="688"/>
      <c r="AP257" s="688"/>
      <c r="AQ257" s="688"/>
      <c r="AR257" s="688"/>
      <c r="AS257" s="688"/>
      <c r="AT257" s="688"/>
      <c r="AU257" s="688"/>
      <c r="AV257" s="688"/>
      <c r="AW257" s="688"/>
      <c r="AX257" s="688"/>
      <c r="AY257" s="688"/>
      <c r="AZ257" s="688"/>
      <c r="BA257" s="688"/>
      <c r="BB257" s="688"/>
    </row>
    <row r="258" spans="2:73" s="302" customFormat="1" ht="14.65" customHeight="1" x14ac:dyDescent="0.3">
      <c r="B258" s="684"/>
      <c r="C258" s="300"/>
      <c r="D258" s="300"/>
      <c r="E258" s="300"/>
      <c r="F258" s="300"/>
      <c r="G258" s="300"/>
      <c r="H258" s="300"/>
      <c r="I258" s="300"/>
      <c r="J258" s="300"/>
      <c r="K258" s="300"/>
      <c r="L258" s="300"/>
      <c r="M258" s="300"/>
      <c r="N258" s="300"/>
      <c r="O258" s="300"/>
      <c r="P258" s="300"/>
      <c r="Q258" s="300"/>
      <c r="R258" s="300"/>
      <c r="S258" s="300"/>
      <c r="T258" s="300"/>
      <c r="U258" s="300"/>
      <c r="V258" s="300"/>
      <c r="W258" s="300"/>
      <c r="X258" s="300"/>
      <c r="Y258" s="300"/>
      <c r="Z258" s="300"/>
      <c r="AA258" s="300"/>
      <c r="AB258" s="300"/>
      <c r="AC258" s="300"/>
      <c r="AD258" s="300"/>
      <c r="AE258" s="300"/>
      <c r="AF258" s="300"/>
      <c r="AG258" s="300"/>
      <c r="AH258" s="300"/>
      <c r="AI258" s="300"/>
      <c r="AJ258" s="301"/>
      <c r="AK258" s="301"/>
      <c r="AL258" s="684"/>
      <c r="AM258" s="335" t="s">
        <v>12546</v>
      </c>
      <c r="AN258" s="336"/>
      <c r="AO258" s="336"/>
      <c r="AP258" s="336"/>
      <c r="AQ258" s="336"/>
      <c r="AR258" s="336"/>
      <c r="AS258" s="336"/>
      <c r="AT258" s="336"/>
      <c r="AU258" s="336"/>
      <c r="AV258" s="336"/>
      <c r="AW258" s="336"/>
      <c r="AX258" s="336"/>
      <c r="AY258" s="336"/>
      <c r="AZ258" s="336"/>
      <c r="BA258" s="336"/>
      <c r="BB258" s="336"/>
      <c r="BC258" s="336"/>
      <c r="BD258" s="336"/>
      <c r="BE258" s="336"/>
      <c r="BF258" s="336"/>
      <c r="BG258" s="336"/>
      <c r="BH258" s="336"/>
      <c r="BI258" s="336"/>
      <c r="BJ258" s="336"/>
      <c r="BK258" s="336"/>
      <c r="BL258" s="336"/>
      <c r="BM258" s="336"/>
      <c r="BN258" s="336"/>
      <c r="BO258" s="336"/>
      <c r="BP258" s="336"/>
      <c r="BQ258" s="336"/>
      <c r="BR258" s="336"/>
      <c r="BS258" s="336"/>
      <c r="BT258" s="337"/>
      <c r="BU258" s="338"/>
    </row>
    <row r="259" spans="2:73" s="306" customFormat="1" ht="13.75" customHeight="1" x14ac:dyDescent="0.3">
      <c r="B259" s="303" t="s">
        <v>164</v>
      </c>
      <c r="C259" s="304">
        <v>1994</v>
      </c>
      <c r="D259" s="304">
        <v>1995</v>
      </c>
      <c r="E259" s="304">
        <v>1996</v>
      </c>
      <c r="F259" s="304">
        <v>1997</v>
      </c>
      <c r="G259" s="304">
        <v>1998</v>
      </c>
      <c r="H259" s="304">
        <v>1999</v>
      </c>
      <c r="I259" s="304">
        <v>2000</v>
      </c>
      <c r="J259" s="304">
        <v>2001</v>
      </c>
      <c r="K259" s="304">
        <v>2002</v>
      </c>
      <c r="L259" s="304">
        <v>2003</v>
      </c>
      <c r="M259" s="304">
        <v>2004</v>
      </c>
      <c r="N259" s="304">
        <v>2005</v>
      </c>
      <c r="O259" s="304">
        <v>2006</v>
      </c>
      <c r="P259" s="304">
        <v>2007</v>
      </c>
      <c r="Q259" s="304">
        <v>2008</v>
      </c>
      <c r="R259" s="304">
        <v>2009</v>
      </c>
      <c r="S259" s="304">
        <v>2010</v>
      </c>
      <c r="T259" s="304">
        <v>2011</v>
      </c>
      <c r="U259" s="304">
        <v>2012</v>
      </c>
      <c r="V259" s="304">
        <v>2013</v>
      </c>
      <c r="W259" s="304">
        <v>2014</v>
      </c>
      <c r="X259" s="304">
        <v>2015</v>
      </c>
      <c r="Y259" s="304">
        <v>2016</v>
      </c>
      <c r="Z259" s="304">
        <v>2017</v>
      </c>
      <c r="AA259" s="304">
        <v>2018</v>
      </c>
      <c r="AB259" s="304">
        <v>2019</v>
      </c>
      <c r="AC259" s="304">
        <v>2020</v>
      </c>
      <c r="AD259" s="304">
        <v>2021</v>
      </c>
      <c r="AE259" s="304">
        <v>2022</v>
      </c>
      <c r="AF259" s="304">
        <v>2023</v>
      </c>
      <c r="AG259" s="304">
        <v>2024</v>
      </c>
      <c r="AH259" s="304">
        <v>2025</v>
      </c>
      <c r="AI259" s="265" t="s">
        <v>4</v>
      </c>
      <c r="AJ259" s="305" t="s">
        <v>164</v>
      </c>
      <c r="AK259" s="643"/>
      <c r="AL259" s="643"/>
      <c r="AM259" s="303" t="s">
        <v>164</v>
      </c>
      <c r="AN259" s="1086">
        <v>1994</v>
      </c>
      <c r="AO259" s="1086">
        <v>1995</v>
      </c>
      <c r="AP259" s="1086">
        <v>1996</v>
      </c>
      <c r="AQ259" s="1086">
        <v>1997</v>
      </c>
      <c r="AR259" s="1086">
        <v>1998</v>
      </c>
      <c r="AS259" s="1086">
        <v>1999</v>
      </c>
      <c r="AT259" s="1086">
        <v>2000</v>
      </c>
      <c r="AU259" s="1086">
        <v>2001</v>
      </c>
      <c r="AV259" s="1086">
        <v>2002</v>
      </c>
      <c r="AW259" s="1086">
        <v>2003</v>
      </c>
      <c r="AX259" s="1086">
        <v>2004</v>
      </c>
      <c r="AY259" s="1086">
        <v>2005</v>
      </c>
      <c r="AZ259" s="1086">
        <v>2006</v>
      </c>
      <c r="BA259" s="1086">
        <v>2007</v>
      </c>
      <c r="BB259" s="1086">
        <v>2008</v>
      </c>
      <c r="BC259" s="1086">
        <v>2009</v>
      </c>
      <c r="BD259" s="1086">
        <v>2010</v>
      </c>
      <c r="BE259" s="1086">
        <v>2011</v>
      </c>
      <c r="BF259" s="1086">
        <v>2012</v>
      </c>
      <c r="BG259" s="1086">
        <v>2013</v>
      </c>
      <c r="BH259" s="1086">
        <v>2014</v>
      </c>
      <c r="BI259" s="1086">
        <v>2015</v>
      </c>
      <c r="BJ259" s="1086">
        <v>2016</v>
      </c>
      <c r="BK259" s="1086">
        <v>2017</v>
      </c>
      <c r="BL259" s="1086">
        <v>2018</v>
      </c>
      <c r="BM259" s="1086">
        <v>2019</v>
      </c>
      <c r="BN259" s="1086">
        <v>2020</v>
      </c>
      <c r="BO259" s="1086">
        <v>2021</v>
      </c>
      <c r="BP259" s="1086">
        <v>2022</v>
      </c>
      <c r="BQ259" s="1086">
        <v>2023</v>
      </c>
      <c r="BR259" s="1086">
        <v>2024</v>
      </c>
      <c r="BS259" s="1086">
        <v>2025</v>
      </c>
      <c r="BT259" s="265" t="s">
        <v>4</v>
      </c>
      <c r="BU259" s="305" t="s">
        <v>164</v>
      </c>
    </row>
    <row r="260" spans="2:73" s="329" customFormat="1" ht="13.75" customHeight="1" x14ac:dyDescent="0.35">
      <c r="B260" s="307" t="s">
        <v>190</v>
      </c>
      <c r="C260" s="308">
        <v>0</v>
      </c>
      <c r="D260" s="308">
        <v>0</v>
      </c>
      <c r="E260" s="308">
        <v>0</v>
      </c>
      <c r="F260" s="308">
        <v>0</v>
      </c>
      <c r="G260" s="308">
        <v>0</v>
      </c>
      <c r="H260" s="308">
        <v>0</v>
      </c>
      <c r="I260" s="308">
        <v>0</v>
      </c>
      <c r="J260" s="308">
        <v>0</v>
      </c>
      <c r="K260" s="308">
        <v>0</v>
      </c>
      <c r="L260" s="308">
        <v>3</v>
      </c>
      <c r="M260" s="308">
        <v>0</v>
      </c>
      <c r="N260" s="308">
        <v>10</v>
      </c>
      <c r="O260" s="308">
        <v>1</v>
      </c>
      <c r="P260" s="308">
        <v>1</v>
      </c>
      <c r="Q260" s="308">
        <v>1</v>
      </c>
      <c r="R260" s="308">
        <v>0</v>
      </c>
      <c r="S260" s="308">
        <v>3</v>
      </c>
      <c r="T260" s="308">
        <v>18</v>
      </c>
      <c r="U260" s="308">
        <v>0</v>
      </c>
      <c r="V260" s="308">
        <v>1</v>
      </c>
      <c r="W260" s="308">
        <v>0</v>
      </c>
      <c r="X260" s="308">
        <v>0</v>
      </c>
      <c r="Y260" s="308">
        <v>0</v>
      </c>
      <c r="Z260" s="308">
        <v>0</v>
      </c>
      <c r="AA260" s="308">
        <v>0</v>
      </c>
      <c r="AB260" s="308">
        <v>0</v>
      </c>
      <c r="AC260" s="308">
        <v>0</v>
      </c>
      <c r="AD260" s="308">
        <v>0</v>
      </c>
      <c r="AE260" s="308">
        <v>0</v>
      </c>
      <c r="AF260" s="308">
        <v>0</v>
      </c>
      <c r="AG260" s="308">
        <v>0</v>
      </c>
      <c r="AH260" s="308">
        <v>0</v>
      </c>
      <c r="AI260" s="309">
        <v>38</v>
      </c>
      <c r="AJ260" s="307" t="s">
        <v>190</v>
      </c>
      <c r="AK260" s="307"/>
      <c r="AL260" s="307"/>
      <c r="AM260" s="307" t="s">
        <v>190</v>
      </c>
      <c r="AN260" s="308">
        <v>0</v>
      </c>
      <c r="AO260" s="308">
        <v>0</v>
      </c>
      <c r="AP260" s="308">
        <v>0</v>
      </c>
      <c r="AQ260" s="308">
        <v>0</v>
      </c>
      <c r="AR260" s="308">
        <v>0</v>
      </c>
      <c r="AS260" s="308">
        <v>0</v>
      </c>
      <c r="AT260" s="308">
        <v>0</v>
      </c>
      <c r="AU260" s="308">
        <v>0</v>
      </c>
      <c r="AV260" s="308">
        <v>0</v>
      </c>
      <c r="AW260" s="308">
        <v>117302.861612067</v>
      </c>
      <c r="AX260" s="308">
        <v>0</v>
      </c>
      <c r="AY260" s="308">
        <v>454750.34542740101</v>
      </c>
      <c r="AZ260" s="308">
        <v>129099.298495658</v>
      </c>
      <c r="BA260" s="308">
        <v>1433.6836891656701</v>
      </c>
      <c r="BB260" s="308">
        <v>24190.455099909999</v>
      </c>
      <c r="BC260" s="308">
        <v>0</v>
      </c>
      <c r="BD260" s="308">
        <v>14778.9581475457</v>
      </c>
      <c r="BE260" s="308">
        <v>58484.715563900398</v>
      </c>
      <c r="BF260" s="308">
        <v>0</v>
      </c>
      <c r="BG260" s="308">
        <v>1696.09847691348</v>
      </c>
      <c r="BH260" s="308">
        <v>0</v>
      </c>
      <c r="BI260" s="308">
        <v>0</v>
      </c>
      <c r="BJ260" s="308">
        <v>0</v>
      </c>
      <c r="BK260" s="308">
        <v>0</v>
      </c>
      <c r="BL260" s="308">
        <v>0</v>
      </c>
      <c r="BM260" s="308">
        <v>0</v>
      </c>
      <c r="BN260" s="308">
        <v>0</v>
      </c>
      <c r="BO260" s="308">
        <v>0</v>
      </c>
      <c r="BP260" s="308">
        <v>0</v>
      </c>
      <c r="BQ260" s="308">
        <v>0</v>
      </c>
      <c r="BR260" s="308">
        <v>0</v>
      </c>
      <c r="BS260" s="308">
        <v>0</v>
      </c>
      <c r="BT260" s="309">
        <v>801736.41651256126</v>
      </c>
      <c r="BU260" s="307" t="s">
        <v>190</v>
      </c>
    </row>
    <row r="261" spans="2:73" s="329" customFormat="1" ht="13.75" customHeight="1" x14ac:dyDescent="0.35">
      <c r="B261" s="312" t="s">
        <v>170</v>
      </c>
      <c r="C261" s="313">
        <v>0</v>
      </c>
      <c r="D261" s="313">
        <v>0</v>
      </c>
      <c r="E261" s="313">
        <v>0</v>
      </c>
      <c r="F261" s="313">
        <v>0</v>
      </c>
      <c r="G261" s="313">
        <v>0</v>
      </c>
      <c r="H261" s="313">
        <v>0</v>
      </c>
      <c r="I261" s="313">
        <v>0</v>
      </c>
      <c r="J261" s="313">
        <v>16</v>
      </c>
      <c r="K261" s="313">
        <v>175</v>
      </c>
      <c r="L261" s="313">
        <v>26</v>
      </c>
      <c r="M261" s="313">
        <v>0</v>
      </c>
      <c r="N261" s="313">
        <v>58</v>
      </c>
      <c r="O261" s="313">
        <v>0</v>
      </c>
      <c r="P261" s="313">
        <v>0</v>
      </c>
      <c r="Q261" s="313">
        <v>2</v>
      </c>
      <c r="R261" s="313">
        <v>0</v>
      </c>
      <c r="S261" s="313">
        <v>0</v>
      </c>
      <c r="T261" s="313">
        <v>0</v>
      </c>
      <c r="U261" s="313">
        <v>0</v>
      </c>
      <c r="V261" s="313">
        <v>0</v>
      </c>
      <c r="W261" s="313">
        <v>0</v>
      </c>
      <c r="X261" s="313">
        <v>0</v>
      </c>
      <c r="Y261" s="313">
        <v>0</v>
      </c>
      <c r="Z261" s="313">
        <v>0</v>
      </c>
      <c r="AA261" s="313">
        <v>0</v>
      </c>
      <c r="AB261" s="313">
        <v>0</v>
      </c>
      <c r="AC261" s="313">
        <v>0</v>
      </c>
      <c r="AD261" s="313">
        <v>0</v>
      </c>
      <c r="AE261" s="313">
        <v>0</v>
      </c>
      <c r="AF261" s="313">
        <v>0</v>
      </c>
      <c r="AG261" s="313">
        <v>0</v>
      </c>
      <c r="AH261" s="313">
        <v>0</v>
      </c>
      <c r="AI261" s="314">
        <v>277</v>
      </c>
      <c r="AJ261" s="312" t="s">
        <v>170</v>
      </c>
      <c r="AK261" s="307"/>
      <c r="AL261" s="307"/>
      <c r="AM261" s="312" t="s">
        <v>170</v>
      </c>
      <c r="AN261" s="834">
        <v>0</v>
      </c>
      <c r="AO261" s="313">
        <v>0</v>
      </c>
      <c r="AP261" s="313">
        <v>0</v>
      </c>
      <c r="AQ261" s="313">
        <v>0</v>
      </c>
      <c r="AR261" s="313">
        <v>0</v>
      </c>
      <c r="AS261" s="313">
        <v>0</v>
      </c>
      <c r="AT261" s="313">
        <v>0</v>
      </c>
      <c r="AU261" s="313">
        <v>48787.214755479697</v>
      </c>
      <c r="AV261" s="313">
        <v>1547127.0495966801</v>
      </c>
      <c r="AW261" s="313">
        <v>1451709.2227647901</v>
      </c>
      <c r="AX261" s="313">
        <v>0</v>
      </c>
      <c r="AY261" s="313">
        <v>501297.73366402701</v>
      </c>
      <c r="AZ261" s="313">
        <v>0</v>
      </c>
      <c r="BA261" s="313">
        <v>0</v>
      </c>
      <c r="BB261" s="313">
        <v>2713.9298549591799</v>
      </c>
      <c r="BC261" s="313">
        <v>0</v>
      </c>
      <c r="BD261" s="313">
        <v>0</v>
      </c>
      <c r="BE261" s="313">
        <v>0</v>
      </c>
      <c r="BF261" s="313">
        <v>0</v>
      </c>
      <c r="BG261" s="313">
        <v>0</v>
      </c>
      <c r="BH261" s="313">
        <v>0</v>
      </c>
      <c r="BI261" s="313">
        <v>0</v>
      </c>
      <c r="BJ261" s="313">
        <v>0</v>
      </c>
      <c r="BK261" s="313">
        <v>0</v>
      </c>
      <c r="BL261" s="313">
        <v>0</v>
      </c>
      <c r="BM261" s="313">
        <v>0</v>
      </c>
      <c r="BN261" s="313">
        <v>0</v>
      </c>
      <c r="BO261" s="313">
        <v>0</v>
      </c>
      <c r="BP261" s="313">
        <v>0</v>
      </c>
      <c r="BQ261" s="313">
        <v>0</v>
      </c>
      <c r="BR261" s="313">
        <v>0</v>
      </c>
      <c r="BS261" s="313">
        <v>0</v>
      </c>
      <c r="BT261" s="314">
        <v>3551635.1506359358</v>
      </c>
      <c r="BU261" s="312" t="s">
        <v>170</v>
      </c>
    </row>
    <row r="262" spans="2:73" s="329" customFormat="1" ht="13.75" customHeight="1" x14ac:dyDescent="0.35">
      <c r="B262" s="307" t="s">
        <v>168</v>
      </c>
      <c r="C262" s="308">
        <v>0</v>
      </c>
      <c r="D262" s="308">
        <v>0</v>
      </c>
      <c r="E262" s="308">
        <v>0</v>
      </c>
      <c r="F262" s="308">
        <v>0</v>
      </c>
      <c r="G262" s="308">
        <v>0</v>
      </c>
      <c r="H262" s="308">
        <v>0</v>
      </c>
      <c r="I262" s="308">
        <v>0</v>
      </c>
      <c r="J262" s="308">
        <v>0</v>
      </c>
      <c r="K262" s="308">
        <v>0</v>
      </c>
      <c r="L262" s="308">
        <v>0</v>
      </c>
      <c r="M262" s="308">
        <v>0</v>
      </c>
      <c r="N262" s="308">
        <v>0</v>
      </c>
      <c r="O262" s="308">
        <v>0</v>
      </c>
      <c r="P262" s="308">
        <v>0</v>
      </c>
      <c r="Q262" s="308">
        <v>0</v>
      </c>
      <c r="R262" s="308">
        <v>0</v>
      </c>
      <c r="S262" s="308">
        <v>0</v>
      </c>
      <c r="T262" s="308">
        <v>0</v>
      </c>
      <c r="U262" s="308">
        <v>0</v>
      </c>
      <c r="V262" s="308">
        <v>0</v>
      </c>
      <c r="W262" s="308">
        <v>0</v>
      </c>
      <c r="X262" s="308">
        <v>0</v>
      </c>
      <c r="Y262" s="308">
        <v>0</v>
      </c>
      <c r="Z262" s="308">
        <v>0</v>
      </c>
      <c r="AA262" s="308">
        <v>0</v>
      </c>
      <c r="AB262" s="308">
        <v>0</v>
      </c>
      <c r="AC262" s="308">
        <v>0</v>
      </c>
      <c r="AD262" s="308">
        <v>0</v>
      </c>
      <c r="AE262" s="308">
        <v>0</v>
      </c>
      <c r="AF262" s="308">
        <v>0</v>
      </c>
      <c r="AG262" s="308">
        <v>0</v>
      </c>
      <c r="AH262" s="308">
        <v>0</v>
      </c>
      <c r="AI262" s="309">
        <v>0</v>
      </c>
      <c r="AJ262" s="307" t="s">
        <v>168</v>
      </c>
      <c r="AK262" s="307"/>
      <c r="AL262" s="307"/>
      <c r="AM262" s="307" t="s">
        <v>168</v>
      </c>
      <c r="AN262" s="308">
        <v>0</v>
      </c>
      <c r="AO262" s="308">
        <v>0</v>
      </c>
      <c r="AP262" s="308">
        <v>0</v>
      </c>
      <c r="AQ262" s="308">
        <v>0</v>
      </c>
      <c r="AR262" s="308">
        <v>0</v>
      </c>
      <c r="AS262" s="308">
        <v>0</v>
      </c>
      <c r="AT262" s="308">
        <v>0</v>
      </c>
      <c r="AU262" s="308">
        <v>0</v>
      </c>
      <c r="AV262" s="308">
        <v>0</v>
      </c>
      <c r="AW262" s="308">
        <v>0</v>
      </c>
      <c r="AX262" s="308">
        <v>0</v>
      </c>
      <c r="AY262" s="308">
        <v>0</v>
      </c>
      <c r="AZ262" s="308">
        <v>0</v>
      </c>
      <c r="BA262" s="308">
        <v>0</v>
      </c>
      <c r="BB262" s="308">
        <v>0</v>
      </c>
      <c r="BC262" s="308">
        <v>0</v>
      </c>
      <c r="BD262" s="308">
        <v>0</v>
      </c>
      <c r="BE262" s="308">
        <v>0</v>
      </c>
      <c r="BF262" s="308">
        <v>0</v>
      </c>
      <c r="BG262" s="308">
        <v>0</v>
      </c>
      <c r="BH262" s="308">
        <v>0</v>
      </c>
      <c r="BI262" s="308">
        <v>0</v>
      </c>
      <c r="BJ262" s="308">
        <v>0</v>
      </c>
      <c r="BK262" s="308">
        <v>0</v>
      </c>
      <c r="BL262" s="308">
        <v>0</v>
      </c>
      <c r="BM262" s="308">
        <v>0</v>
      </c>
      <c r="BN262" s="308">
        <v>0</v>
      </c>
      <c r="BO262" s="308">
        <v>0</v>
      </c>
      <c r="BP262" s="308">
        <v>0</v>
      </c>
      <c r="BQ262" s="308">
        <v>0</v>
      </c>
      <c r="BR262" s="308">
        <v>0</v>
      </c>
      <c r="BS262" s="308">
        <v>0</v>
      </c>
      <c r="BT262" s="309">
        <v>0</v>
      </c>
      <c r="BU262" s="307" t="s">
        <v>168</v>
      </c>
    </row>
    <row r="263" spans="2:73" s="329" customFormat="1" ht="13.75" customHeight="1" x14ac:dyDescent="0.35">
      <c r="B263" s="312" t="s">
        <v>173</v>
      </c>
      <c r="C263" s="313">
        <v>0</v>
      </c>
      <c r="D263" s="313">
        <v>0</v>
      </c>
      <c r="E263" s="313">
        <v>0</v>
      </c>
      <c r="F263" s="313">
        <v>0</v>
      </c>
      <c r="G263" s="313">
        <v>0</v>
      </c>
      <c r="H263" s="313">
        <v>0</v>
      </c>
      <c r="I263" s="313">
        <v>0</v>
      </c>
      <c r="J263" s="313">
        <v>0</v>
      </c>
      <c r="K263" s="313">
        <v>0</v>
      </c>
      <c r="L263" s="313">
        <v>0</v>
      </c>
      <c r="M263" s="313">
        <v>0</v>
      </c>
      <c r="N263" s="313">
        <v>0</v>
      </c>
      <c r="O263" s="313">
        <v>0</v>
      </c>
      <c r="P263" s="313">
        <v>0</v>
      </c>
      <c r="Q263" s="313">
        <v>0</v>
      </c>
      <c r="R263" s="313">
        <v>0</v>
      </c>
      <c r="S263" s="313">
        <v>0</v>
      </c>
      <c r="T263" s="313">
        <v>0</v>
      </c>
      <c r="U263" s="313">
        <v>0</v>
      </c>
      <c r="V263" s="313">
        <v>0</v>
      </c>
      <c r="W263" s="313">
        <v>0</v>
      </c>
      <c r="X263" s="313">
        <v>0</v>
      </c>
      <c r="Y263" s="313">
        <v>0</v>
      </c>
      <c r="Z263" s="313">
        <v>0</v>
      </c>
      <c r="AA263" s="313">
        <v>0</v>
      </c>
      <c r="AB263" s="313">
        <v>0</v>
      </c>
      <c r="AC263" s="313">
        <v>0</v>
      </c>
      <c r="AD263" s="313">
        <v>0</v>
      </c>
      <c r="AE263" s="313">
        <v>0</v>
      </c>
      <c r="AF263" s="313">
        <v>0</v>
      </c>
      <c r="AG263" s="313">
        <v>0</v>
      </c>
      <c r="AH263" s="313">
        <v>0</v>
      </c>
      <c r="AI263" s="314">
        <v>0</v>
      </c>
      <c r="AJ263" s="312" t="s">
        <v>173</v>
      </c>
      <c r="AK263" s="307"/>
      <c r="AL263" s="307"/>
      <c r="AM263" s="312" t="s">
        <v>173</v>
      </c>
      <c r="AN263" s="834">
        <v>0</v>
      </c>
      <c r="AO263" s="834">
        <v>0</v>
      </c>
      <c r="AP263" s="834">
        <v>0</v>
      </c>
      <c r="AQ263" s="834">
        <v>0</v>
      </c>
      <c r="AR263" s="834">
        <v>0</v>
      </c>
      <c r="AS263" s="834">
        <v>0</v>
      </c>
      <c r="AT263" s="834">
        <v>0</v>
      </c>
      <c r="AU263" s="834">
        <v>0</v>
      </c>
      <c r="AV263" s="834">
        <v>0</v>
      </c>
      <c r="AW263" s="834">
        <v>0</v>
      </c>
      <c r="AX263" s="834">
        <v>0</v>
      </c>
      <c r="AY263" s="834">
        <v>0</v>
      </c>
      <c r="AZ263" s="834">
        <v>0</v>
      </c>
      <c r="BA263" s="834">
        <v>0</v>
      </c>
      <c r="BB263" s="834">
        <v>0</v>
      </c>
      <c r="BC263" s="834">
        <v>0</v>
      </c>
      <c r="BD263" s="834">
        <v>0</v>
      </c>
      <c r="BE263" s="834">
        <v>0</v>
      </c>
      <c r="BF263" s="834">
        <v>0</v>
      </c>
      <c r="BG263" s="834">
        <v>0</v>
      </c>
      <c r="BH263" s="834">
        <v>0</v>
      </c>
      <c r="BI263" s="834">
        <v>0</v>
      </c>
      <c r="BJ263" s="834">
        <v>0</v>
      </c>
      <c r="BK263" s="834">
        <v>0</v>
      </c>
      <c r="BL263" s="834">
        <v>0</v>
      </c>
      <c r="BM263" s="834">
        <v>0</v>
      </c>
      <c r="BN263" s="834">
        <v>0</v>
      </c>
      <c r="BO263" s="834">
        <v>0</v>
      </c>
      <c r="BP263" s="834">
        <v>0</v>
      </c>
      <c r="BQ263" s="834">
        <v>0</v>
      </c>
      <c r="BR263" s="313">
        <v>0</v>
      </c>
      <c r="BS263" s="313">
        <v>0</v>
      </c>
      <c r="BT263" s="314">
        <v>0</v>
      </c>
      <c r="BU263" s="312" t="s">
        <v>173</v>
      </c>
    </row>
    <row r="264" spans="2:73" s="329" customFormat="1" ht="13.75" customHeight="1" x14ac:dyDescent="0.35">
      <c r="B264" s="307" t="s">
        <v>165</v>
      </c>
      <c r="C264" s="308">
        <v>119</v>
      </c>
      <c r="D264" s="308">
        <v>21</v>
      </c>
      <c r="E264" s="308">
        <v>39</v>
      </c>
      <c r="F264" s="308">
        <v>35</v>
      </c>
      <c r="G264" s="308">
        <v>112</v>
      </c>
      <c r="H264" s="308">
        <v>60</v>
      </c>
      <c r="I264" s="308">
        <v>164</v>
      </c>
      <c r="J264" s="308">
        <v>209</v>
      </c>
      <c r="K264" s="308">
        <v>12</v>
      </c>
      <c r="L264" s="308">
        <v>5</v>
      </c>
      <c r="M264" s="308">
        <v>2</v>
      </c>
      <c r="N264" s="308">
        <v>19</v>
      </c>
      <c r="O264" s="308">
        <v>46</v>
      </c>
      <c r="P264" s="308">
        <v>20</v>
      </c>
      <c r="Q264" s="308">
        <v>88</v>
      </c>
      <c r="R264" s="308">
        <v>11</v>
      </c>
      <c r="S264" s="308">
        <v>2</v>
      </c>
      <c r="T264" s="308">
        <v>1</v>
      </c>
      <c r="U264" s="308">
        <v>1</v>
      </c>
      <c r="V264" s="308">
        <v>1</v>
      </c>
      <c r="W264" s="308">
        <v>1</v>
      </c>
      <c r="X264" s="308">
        <v>1</v>
      </c>
      <c r="Y264" s="308">
        <v>0</v>
      </c>
      <c r="Z264" s="308">
        <v>0</v>
      </c>
      <c r="AA264" s="308">
        <v>0</v>
      </c>
      <c r="AB264" s="308">
        <v>0</v>
      </c>
      <c r="AC264" s="308">
        <v>0</v>
      </c>
      <c r="AD264" s="308">
        <v>0</v>
      </c>
      <c r="AE264" s="308">
        <v>0</v>
      </c>
      <c r="AF264" s="308">
        <v>0</v>
      </c>
      <c r="AG264" s="308">
        <v>0</v>
      </c>
      <c r="AH264" s="308">
        <v>0</v>
      </c>
      <c r="AI264" s="309">
        <v>969</v>
      </c>
      <c r="AJ264" s="307" t="s">
        <v>165</v>
      </c>
      <c r="AK264" s="307"/>
      <c r="AL264" s="307"/>
      <c r="AM264" s="307" t="s">
        <v>165</v>
      </c>
      <c r="AN264" s="308">
        <v>1239452.9628155599</v>
      </c>
      <c r="AO264" s="308">
        <v>192308.62718871</v>
      </c>
      <c r="AP264" s="308">
        <v>1222645.1887886401</v>
      </c>
      <c r="AQ264" s="308">
        <v>1213932.3098673599</v>
      </c>
      <c r="AR264" s="308">
        <v>837918.74909317796</v>
      </c>
      <c r="AS264" s="308">
        <v>1812751.0853013699</v>
      </c>
      <c r="AT264" s="308">
        <v>1472657.9541577899</v>
      </c>
      <c r="AU264" s="308">
        <v>3775748.0853512301</v>
      </c>
      <c r="AV264" s="308">
        <v>190944.64685411</v>
      </c>
      <c r="AW264" s="308">
        <v>32841.201176934301</v>
      </c>
      <c r="AX264" s="308">
        <v>59873.537648078098</v>
      </c>
      <c r="AY264" s="308">
        <v>77155.128737659295</v>
      </c>
      <c r="AZ264" s="308">
        <v>499926.07048845402</v>
      </c>
      <c r="BA264" s="308">
        <v>159267.40176372399</v>
      </c>
      <c r="BB264" s="308">
        <v>3416230.0822337498</v>
      </c>
      <c r="BC264" s="308">
        <v>260078.23228554</v>
      </c>
      <c r="BD264" s="308">
        <v>50167.292883646303</v>
      </c>
      <c r="BE264" s="308">
        <v>1792.7249547477099</v>
      </c>
      <c r="BF264" s="308">
        <v>7871.8446412394396</v>
      </c>
      <c r="BG264" s="308">
        <v>40168.524509852999</v>
      </c>
      <c r="BH264" s="308">
        <v>1338.3907520994501</v>
      </c>
      <c r="BI264" s="308">
        <v>806.38286008822604</v>
      </c>
      <c r="BJ264" s="308">
        <v>0</v>
      </c>
      <c r="BK264" s="308">
        <v>0</v>
      </c>
      <c r="BL264" s="308">
        <v>0</v>
      </c>
      <c r="BM264" s="308">
        <v>0</v>
      </c>
      <c r="BN264" s="308">
        <v>0</v>
      </c>
      <c r="BO264" s="308">
        <v>0</v>
      </c>
      <c r="BP264" s="308">
        <v>0</v>
      </c>
      <c r="BQ264" s="308">
        <v>0</v>
      </c>
      <c r="BR264" s="308">
        <v>0</v>
      </c>
      <c r="BS264" s="308">
        <v>0</v>
      </c>
      <c r="BT264" s="309">
        <v>16565876.424353765</v>
      </c>
      <c r="BU264" s="307" t="s">
        <v>165</v>
      </c>
    </row>
    <row r="265" spans="2:73" s="329" customFormat="1" ht="13.75" customHeight="1" x14ac:dyDescent="0.35">
      <c r="B265" s="312" t="s">
        <v>208</v>
      </c>
      <c r="C265" s="313">
        <v>0</v>
      </c>
      <c r="D265" s="313">
        <v>0</v>
      </c>
      <c r="E265" s="313">
        <v>6</v>
      </c>
      <c r="F265" s="313">
        <v>3</v>
      </c>
      <c r="G265" s="313">
        <v>0</v>
      </c>
      <c r="H265" s="313">
        <v>0</v>
      </c>
      <c r="I265" s="313">
        <v>0</v>
      </c>
      <c r="J265" s="313">
        <v>0</v>
      </c>
      <c r="K265" s="313">
        <v>0</v>
      </c>
      <c r="L265" s="313">
        <v>8</v>
      </c>
      <c r="M265" s="313">
        <v>4</v>
      </c>
      <c r="N265" s="313">
        <v>1</v>
      </c>
      <c r="O265" s="313">
        <v>0</v>
      </c>
      <c r="P265" s="313">
        <v>0</v>
      </c>
      <c r="Q265" s="313">
        <v>0</v>
      </c>
      <c r="R265" s="313">
        <v>0</v>
      </c>
      <c r="S265" s="313">
        <v>0</v>
      </c>
      <c r="T265" s="313">
        <v>0</v>
      </c>
      <c r="U265" s="313">
        <v>0</v>
      </c>
      <c r="V265" s="313">
        <v>0</v>
      </c>
      <c r="W265" s="313">
        <v>0</v>
      </c>
      <c r="X265" s="313">
        <v>0</v>
      </c>
      <c r="Y265" s="313">
        <v>0</v>
      </c>
      <c r="Z265" s="313">
        <v>0</v>
      </c>
      <c r="AA265" s="313">
        <v>0</v>
      </c>
      <c r="AB265" s="313">
        <v>0</v>
      </c>
      <c r="AC265" s="313">
        <v>0</v>
      </c>
      <c r="AD265" s="313">
        <v>0</v>
      </c>
      <c r="AE265" s="313">
        <v>0</v>
      </c>
      <c r="AF265" s="313">
        <v>0</v>
      </c>
      <c r="AG265" s="313">
        <v>0</v>
      </c>
      <c r="AH265" s="313">
        <v>0</v>
      </c>
      <c r="AI265" s="314">
        <v>22</v>
      </c>
      <c r="AJ265" s="312" t="s">
        <v>208</v>
      </c>
      <c r="AK265" s="307"/>
      <c r="AL265" s="307"/>
      <c r="AM265" s="312" t="s">
        <v>208</v>
      </c>
      <c r="AN265" s="834">
        <v>0</v>
      </c>
      <c r="AO265" s="313">
        <v>0</v>
      </c>
      <c r="AP265" s="313">
        <v>58574.2238206193</v>
      </c>
      <c r="AQ265" s="313">
        <v>2123.7960290084702</v>
      </c>
      <c r="AR265" s="313">
        <v>0</v>
      </c>
      <c r="AS265" s="313">
        <v>0</v>
      </c>
      <c r="AT265" s="313">
        <v>0</v>
      </c>
      <c r="AU265" s="313">
        <v>0</v>
      </c>
      <c r="AV265" s="313">
        <v>0</v>
      </c>
      <c r="AW265" s="313">
        <v>50568.774432245402</v>
      </c>
      <c r="AX265" s="313">
        <v>12363.9657103556</v>
      </c>
      <c r="AY265" s="313">
        <v>767.27525246681898</v>
      </c>
      <c r="AZ265" s="313">
        <v>0</v>
      </c>
      <c r="BA265" s="313">
        <v>0</v>
      </c>
      <c r="BB265" s="313">
        <v>0</v>
      </c>
      <c r="BC265" s="313">
        <v>0</v>
      </c>
      <c r="BD265" s="313">
        <v>0</v>
      </c>
      <c r="BE265" s="313">
        <v>0</v>
      </c>
      <c r="BF265" s="313">
        <v>0</v>
      </c>
      <c r="BG265" s="313">
        <v>0</v>
      </c>
      <c r="BH265" s="313">
        <v>0</v>
      </c>
      <c r="BI265" s="313">
        <v>0</v>
      </c>
      <c r="BJ265" s="313">
        <v>0</v>
      </c>
      <c r="BK265" s="313">
        <v>0</v>
      </c>
      <c r="BL265" s="313">
        <v>0</v>
      </c>
      <c r="BM265" s="313">
        <v>0</v>
      </c>
      <c r="BN265" s="313">
        <v>0</v>
      </c>
      <c r="BO265" s="313">
        <v>0</v>
      </c>
      <c r="BP265" s="313">
        <v>0</v>
      </c>
      <c r="BQ265" s="313">
        <v>0</v>
      </c>
      <c r="BR265" s="313">
        <v>0</v>
      </c>
      <c r="BS265" s="313">
        <v>0</v>
      </c>
      <c r="BT265" s="314">
        <v>124398.03524469559</v>
      </c>
      <c r="BU265" s="312" t="s">
        <v>208</v>
      </c>
    </row>
    <row r="266" spans="2:73" s="329" customFormat="1" ht="13.75" customHeight="1" x14ac:dyDescent="0.35">
      <c r="B266" s="307" t="s">
        <v>174</v>
      </c>
      <c r="C266" s="308">
        <v>0</v>
      </c>
      <c r="D266" s="308">
        <v>0</v>
      </c>
      <c r="E266" s="308">
        <v>0</v>
      </c>
      <c r="F266" s="308">
        <v>0</v>
      </c>
      <c r="G266" s="308">
        <v>0</v>
      </c>
      <c r="H266" s="308">
        <v>0</v>
      </c>
      <c r="I266" s="308">
        <v>0</v>
      </c>
      <c r="J266" s="308">
        <v>0</v>
      </c>
      <c r="K266" s="308">
        <v>0</v>
      </c>
      <c r="L266" s="308">
        <v>0</v>
      </c>
      <c r="M266" s="308">
        <v>5</v>
      </c>
      <c r="N266" s="308">
        <v>15</v>
      </c>
      <c r="O266" s="308">
        <v>0</v>
      </c>
      <c r="P266" s="308">
        <v>0</v>
      </c>
      <c r="Q266" s="308">
        <v>0</v>
      </c>
      <c r="R266" s="308">
        <v>0</v>
      </c>
      <c r="S266" s="308">
        <v>0</v>
      </c>
      <c r="T266" s="308">
        <v>0</v>
      </c>
      <c r="U266" s="308">
        <v>0</v>
      </c>
      <c r="V266" s="308">
        <v>0</v>
      </c>
      <c r="W266" s="308">
        <v>0</v>
      </c>
      <c r="X266" s="308">
        <v>0</v>
      </c>
      <c r="Y266" s="308">
        <v>0</v>
      </c>
      <c r="Z266" s="308">
        <v>0</v>
      </c>
      <c r="AA266" s="308">
        <v>0</v>
      </c>
      <c r="AB266" s="308">
        <v>0</v>
      </c>
      <c r="AC266" s="308">
        <v>0</v>
      </c>
      <c r="AD266" s="308">
        <v>0</v>
      </c>
      <c r="AE266" s="308">
        <v>0</v>
      </c>
      <c r="AF266" s="308">
        <v>0</v>
      </c>
      <c r="AG266" s="308">
        <v>0</v>
      </c>
      <c r="AH266" s="308">
        <v>0</v>
      </c>
      <c r="AI266" s="309">
        <v>20</v>
      </c>
      <c r="AJ266" s="307" t="s">
        <v>174</v>
      </c>
      <c r="AK266" s="307"/>
      <c r="AL266" s="307"/>
      <c r="AM266" s="307" t="s">
        <v>174</v>
      </c>
      <c r="AN266" s="308">
        <v>0</v>
      </c>
      <c r="AO266" s="308">
        <v>0</v>
      </c>
      <c r="AP266" s="308">
        <v>0</v>
      </c>
      <c r="AQ266" s="308">
        <v>0</v>
      </c>
      <c r="AR266" s="308">
        <v>0</v>
      </c>
      <c r="AS266" s="308">
        <v>0</v>
      </c>
      <c r="AT266" s="308">
        <v>0</v>
      </c>
      <c r="AU266" s="308">
        <v>0</v>
      </c>
      <c r="AV266" s="308">
        <v>0</v>
      </c>
      <c r="AW266" s="308">
        <v>0</v>
      </c>
      <c r="AX266" s="308">
        <v>23624.039717510601</v>
      </c>
      <c r="AY266" s="308">
        <v>951067.60963840503</v>
      </c>
      <c r="AZ266" s="308">
        <v>0</v>
      </c>
      <c r="BA266" s="308">
        <v>0</v>
      </c>
      <c r="BB266" s="308">
        <v>0</v>
      </c>
      <c r="BC266" s="308">
        <v>0</v>
      </c>
      <c r="BD266" s="308">
        <v>0</v>
      </c>
      <c r="BE266" s="308">
        <v>0</v>
      </c>
      <c r="BF266" s="308">
        <v>0</v>
      </c>
      <c r="BG266" s="308">
        <v>0</v>
      </c>
      <c r="BH266" s="308">
        <v>0</v>
      </c>
      <c r="BI266" s="308">
        <v>0</v>
      </c>
      <c r="BJ266" s="308">
        <v>0</v>
      </c>
      <c r="BK266" s="308">
        <v>0</v>
      </c>
      <c r="BL266" s="308">
        <v>0</v>
      </c>
      <c r="BM266" s="308">
        <v>0</v>
      </c>
      <c r="BN266" s="308">
        <v>0</v>
      </c>
      <c r="BO266" s="308">
        <v>0</v>
      </c>
      <c r="BP266" s="308">
        <v>0</v>
      </c>
      <c r="BQ266" s="308">
        <v>0</v>
      </c>
      <c r="BR266" s="308">
        <v>0</v>
      </c>
      <c r="BS266" s="308">
        <v>0</v>
      </c>
      <c r="BT266" s="309">
        <v>974691.64935591561</v>
      </c>
      <c r="BU266" s="307" t="s">
        <v>174</v>
      </c>
    </row>
    <row r="267" spans="2:73" s="329" customFormat="1" ht="13.75" customHeight="1" x14ac:dyDescent="0.35">
      <c r="B267" s="312" t="s">
        <v>176</v>
      </c>
      <c r="C267" s="313">
        <v>1</v>
      </c>
      <c r="D267" s="313">
        <v>0</v>
      </c>
      <c r="E267" s="313">
        <v>0</v>
      </c>
      <c r="F267" s="313">
        <v>0</v>
      </c>
      <c r="G267" s="313">
        <v>0</v>
      </c>
      <c r="H267" s="313">
        <v>0</v>
      </c>
      <c r="I267" s="313">
        <v>0</v>
      </c>
      <c r="J267" s="313">
        <v>0</v>
      </c>
      <c r="K267" s="313">
        <v>0</v>
      </c>
      <c r="L267" s="313">
        <v>0</v>
      </c>
      <c r="M267" s="313">
        <v>0</v>
      </c>
      <c r="N267" s="313">
        <v>0</v>
      </c>
      <c r="O267" s="313">
        <v>0</v>
      </c>
      <c r="P267" s="313">
        <v>0</v>
      </c>
      <c r="Q267" s="313">
        <v>0</v>
      </c>
      <c r="R267" s="313">
        <v>0</v>
      </c>
      <c r="S267" s="313">
        <v>0</v>
      </c>
      <c r="T267" s="313">
        <v>0</v>
      </c>
      <c r="U267" s="313">
        <v>0</v>
      </c>
      <c r="V267" s="313">
        <v>0</v>
      </c>
      <c r="W267" s="313">
        <v>0</v>
      </c>
      <c r="X267" s="313">
        <v>0</v>
      </c>
      <c r="Y267" s="313">
        <v>0</v>
      </c>
      <c r="Z267" s="313">
        <v>0</v>
      </c>
      <c r="AA267" s="313">
        <v>0</v>
      </c>
      <c r="AB267" s="313">
        <v>0</v>
      </c>
      <c r="AC267" s="313">
        <v>0</v>
      </c>
      <c r="AD267" s="313">
        <v>0</v>
      </c>
      <c r="AE267" s="313">
        <v>0</v>
      </c>
      <c r="AF267" s="313">
        <v>0</v>
      </c>
      <c r="AG267" s="313">
        <v>0</v>
      </c>
      <c r="AH267" s="313">
        <v>0</v>
      </c>
      <c r="AI267" s="314">
        <v>1</v>
      </c>
      <c r="AJ267" s="312" t="s">
        <v>176</v>
      </c>
      <c r="AK267" s="307"/>
      <c r="AL267" s="307"/>
      <c r="AM267" s="312" t="s">
        <v>176</v>
      </c>
      <c r="AN267" s="834">
        <v>1076.9323303368501</v>
      </c>
      <c r="AO267" s="313">
        <v>0</v>
      </c>
      <c r="AP267" s="313">
        <v>0</v>
      </c>
      <c r="AQ267" s="313">
        <v>0</v>
      </c>
      <c r="AR267" s="313">
        <v>0</v>
      </c>
      <c r="AS267" s="313">
        <v>0</v>
      </c>
      <c r="AT267" s="313">
        <v>0</v>
      </c>
      <c r="AU267" s="313">
        <v>0</v>
      </c>
      <c r="AV267" s="313">
        <v>0</v>
      </c>
      <c r="AW267" s="313">
        <v>0</v>
      </c>
      <c r="AX267" s="313">
        <v>0</v>
      </c>
      <c r="AY267" s="313">
        <v>0</v>
      </c>
      <c r="AZ267" s="313">
        <v>0</v>
      </c>
      <c r="BA267" s="313">
        <v>0</v>
      </c>
      <c r="BB267" s="313">
        <v>0</v>
      </c>
      <c r="BC267" s="313">
        <v>0</v>
      </c>
      <c r="BD267" s="313">
        <v>0</v>
      </c>
      <c r="BE267" s="313">
        <v>0</v>
      </c>
      <c r="BF267" s="313">
        <v>0</v>
      </c>
      <c r="BG267" s="313">
        <v>0</v>
      </c>
      <c r="BH267" s="313">
        <v>0</v>
      </c>
      <c r="BI267" s="313">
        <v>0</v>
      </c>
      <c r="BJ267" s="313">
        <v>0</v>
      </c>
      <c r="BK267" s="313">
        <v>0</v>
      </c>
      <c r="BL267" s="313">
        <v>0</v>
      </c>
      <c r="BM267" s="313">
        <v>0</v>
      </c>
      <c r="BN267" s="313">
        <v>0</v>
      </c>
      <c r="BO267" s="313">
        <v>0</v>
      </c>
      <c r="BP267" s="313">
        <v>0</v>
      </c>
      <c r="BQ267" s="313">
        <v>0</v>
      </c>
      <c r="BR267" s="313">
        <v>0</v>
      </c>
      <c r="BS267" s="313">
        <v>0</v>
      </c>
      <c r="BT267" s="314">
        <v>1076.9323303368501</v>
      </c>
      <c r="BU267" s="312" t="s">
        <v>176</v>
      </c>
    </row>
    <row r="268" spans="2:73" s="329" customFormat="1" ht="13.75" customHeight="1" x14ac:dyDescent="0.35">
      <c r="B268" s="307" t="s">
        <v>179</v>
      </c>
      <c r="C268" s="308">
        <v>25</v>
      </c>
      <c r="D268" s="308">
        <v>4</v>
      </c>
      <c r="E268" s="308">
        <v>0</v>
      </c>
      <c r="F268" s="308">
        <v>1</v>
      </c>
      <c r="G268" s="308">
        <v>2</v>
      </c>
      <c r="H268" s="308">
        <v>0</v>
      </c>
      <c r="I268" s="308">
        <v>38</v>
      </c>
      <c r="J268" s="308">
        <v>17</v>
      </c>
      <c r="K268" s="308">
        <v>2</v>
      </c>
      <c r="L268" s="308">
        <v>0</v>
      </c>
      <c r="M268" s="308">
        <v>0</v>
      </c>
      <c r="N268" s="308">
        <v>1</v>
      </c>
      <c r="O268" s="308">
        <v>0</v>
      </c>
      <c r="P268" s="308">
        <v>0</v>
      </c>
      <c r="Q268" s="308">
        <v>0</v>
      </c>
      <c r="R268" s="308">
        <v>0</v>
      </c>
      <c r="S268" s="308">
        <v>0</v>
      </c>
      <c r="T268" s="308">
        <v>0</v>
      </c>
      <c r="U268" s="308">
        <v>0</v>
      </c>
      <c r="V268" s="308">
        <v>0</v>
      </c>
      <c r="W268" s="308">
        <v>0</v>
      </c>
      <c r="X268" s="308">
        <v>0</v>
      </c>
      <c r="Y268" s="308">
        <v>0</v>
      </c>
      <c r="Z268" s="308">
        <v>8</v>
      </c>
      <c r="AA268" s="308">
        <v>0</v>
      </c>
      <c r="AB268" s="308">
        <v>0</v>
      </c>
      <c r="AC268" s="308">
        <v>0</v>
      </c>
      <c r="AD268" s="308">
        <v>0</v>
      </c>
      <c r="AE268" s="308">
        <v>0</v>
      </c>
      <c r="AF268" s="308">
        <v>0</v>
      </c>
      <c r="AG268" s="308">
        <v>0</v>
      </c>
      <c r="AH268" s="308">
        <v>0</v>
      </c>
      <c r="AI268" s="309">
        <v>98</v>
      </c>
      <c r="AJ268" s="307" t="s">
        <v>179</v>
      </c>
      <c r="AK268" s="307"/>
      <c r="AL268" s="307"/>
      <c r="AM268" s="307" t="s">
        <v>179</v>
      </c>
      <c r="AN268" s="308">
        <v>142893.716782765</v>
      </c>
      <c r="AO268" s="308">
        <v>274073.26224893698</v>
      </c>
      <c r="AP268" s="308">
        <v>0</v>
      </c>
      <c r="AQ268" s="308">
        <v>32923.225862885498</v>
      </c>
      <c r="AR268" s="308">
        <v>175231.239164842</v>
      </c>
      <c r="AS268" s="308">
        <v>0</v>
      </c>
      <c r="AT268" s="308">
        <v>1707262.76215869</v>
      </c>
      <c r="AU268" s="308">
        <v>158607.16353103201</v>
      </c>
      <c r="AV268" s="308">
        <v>18164.236741307101</v>
      </c>
      <c r="AW268" s="308">
        <v>0</v>
      </c>
      <c r="AX268" s="308">
        <v>0</v>
      </c>
      <c r="AY268" s="308">
        <v>41262.446871958098</v>
      </c>
      <c r="AZ268" s="308">
        <v>0</v>
      </c>
      <c r="BA268" s="308">
        <v>0</v>
      </c>
      <c r="BB268" s="308">
        <v>0</v>
      </c>
      <c r="BC268" s="308">
        <v>0</v>
      </c>
      <c r="BD268" s="308">
        <v>0</v>
      </c>
      <c r="BE268" s="308">
        <v>0</v>
      </c>
      <c r="BF268" s="308">
        <v>0</v>
      </c>
      <c r="BG268" s="308">
        <v>0</v>
      </c>
      <c r="BH268" s="308">
        <v>0</v>
      </c>
      <c r="BI268" s="308">
        <v>0</v>
      </c>
      <c r="BJ268" s="308">
        <v>0</v>
      </c>
      <c r="BK268" s="308">
        <v>46549.929981153102</v>
      </c>
      <c r="BL268" s="308">
        <v>0</v>
      </c>
      <c r="BM268" s="308">
        <v>0</v>
      </c>
      <c r="BN268" s="308">
        <v>0</v>
      </c>
      <c r="BO268" s="308">
        <v>0</v>
      </c>
      <c r="BP268" s="308">
        <v>0</v>
      </c>
      <c r="BQ268" s="308">
        <v>0</v>
      </c>
      <c r="BR268" s="308">
        <v>0</v>
      </c>
      <c r="BS268" s="308">
        <v>0</v>
      </c>
      <c r="BT268" s="309">
        <v>2596967.98334357</v>
      </c>
      <c r="BU268" s="307" t="s">
        <v>179</v>
      </c>
    </row>
    <row r="269" spans="2:73" s="329" customFormat="1" ht="13.75" customHeight="1" x14ac:dyDescent="0.35">
      <c r="B269" s="312" t="s">
        <v>223</v>
      </c>
      <c r="C269" s="313">
        <v>80</v>
      </c>
      <c r="D269" s="313">
        <v>179</v>
      </c>
      <c r="E269" s="313">
        <v>181</v>
      </c>
      <c r="F269" s="313">
        <v>244</v>
      </c>
      <c r="G269" s="313">
        <v>96</v>
      </c>
      <c r="H269" s="313">
        <v>421</v>
      </c>
      <c r="I269" s="313">
        <v>786</v>
      </c>
      <c r="J269" s="313">
        <v>208</v>
      </c>
      <c r="K269" s="313">
        <v>612</v>
      </c>
      <c r="L269" s="313">
        <v>54</v>
      </c>
      <c r="M269" s="313">
        <v>28</v>
      </c>
      <c r="N269" s="313">
        <v>146</v>
      </c>
      <c r="O269" s="313">
        <v>256</v>
      </c>
      <c r="P269" s="313">
        <v>358</v>
      </c>
      <c r="Q269" s="313">
        <v>986</v>
      </c>
      <c r="R269" s="313">
        <v>154</v>
      </c>
      <c r="S269" s="313">
        <v>29</v>
      </c>
      <c r="T269" s="313">
        <v>1</v>
      </c>
      <c r="U269" s="313">
        <v>4</v>
      </c>
      <c r="V269" s="313">
        <v>7</v>
      </c>
      <c r="W269" s="313">
        <v>9</v>
      </c>
      <c r="X269" s="313">
        <v>10</v>
      </c>
      <c r="Y269" s="313">
        <v>8</v>
      </c>
      <c r="Z269" s="313">
        <v>0</v>
      </c>
      <c r="AA269" s="313">
        <v>0</v>
      </c>
      <c r="AB269" s="313">
        <v>0</v>
      </c>
      <c r="AC269" s="313">
        <v>0</v>
      </c>
      <c r="AD269" s="313">
        <v>0</v>
      </c>
      <c r="AE269" s="313">
        <v>0</v>
      </c>
      <c r="AF269" s="313">
        <v>0</v>
      </c>
      <c r="AG269" s="313">
        <v>0</v>
      </c>
      <c r="AH269" s="313">
        <v>0</v>
      </c>
      <c r="AI269" s="314">
        <v>4857</v>
      </c>
      <c r="AJ269" s="312" t="s">
        <v>223</v>
      </c>
      <c r="AK269" s="307"/>
      <c r="AL269" s="307"/>
      <c r="AM269" s="312" t="s">
        <v>223</v>
      </c>
      <c r="AN269" s="834">
        <v>340354.33790805697</v>
      </c>
      <c r="AO269" s="313">
        <v>1890499.92542778</v>
      </c>
      <c r="AP269" s="313">
        <v>8516623.9330474101</v>
      </c>
      <c r="AQ269" s="313">
        <v>6007747.5255501904</v>
      </c>
      <c r="AR269" s="313">
        <v>1973858.9707692501</v>
      </c>
      <c r="AS269" s="313">
        <v>4379016.7678042799</v>
      </c>
      <c r="AT269" s="313">
        <v>13932214.344399</v>
      </c>
      <c r="AU269" s="313">
        <v>3360474.9296936998</v>
      </c>
      <c r="AV269" s="313">
        <v>6246068.0383424703</v>
      </c>
      <c r="AW269" s="313">
        <v>883591.99588390603</v>
      </c>
      <c r="AX269" s="313">
        <v>337876.89883102197</v>
      </c>
      <c r="AY269" s="313">
        <v>1495055.5039297501</v>
      </c>
      <c r="AZ269" s="313">
        <v>3401853.44800412</v>
      </c>
      <c r="BA269" s="313">
        <v>3204667.2849774798</v>
      </c>
      <c r="BB269" s="313">
        <v>18950001.586012602</v>
      </c>
      <c r="BC269" s="313">
        <v>2482376.3069249499</v>
      </c>
      <c r="BD269" s="313">
        <v>387543.47117660602</v>
      </c>
      <c r="BE269" s="313">
        <v>5614.46102489436</v>
      </c>
      <c r="BF269" s="313">
        <v>55263.411159276198</v>
      </c>
      <c r="BG269" s="313">
        <v>160534.37953717099</v>
      </c>
      <c r="BH269" s="313">
        <v>870981.16703165905</v>
      </c>
      <c r="BI269" s="313">
        <v>1186574.57419826</v>
      </c>
      <c r="BJ269" s="313">
        <v>81489.253748017407</v>
      </c>
      <c r="BK269" s="313">
        <v>0</v>
      </c>
      <c r="BL269" s="313">
        <v>0</v>
      </c>
      <c r="BM269" s="313">
        <v>0</v>
      </c>
      <c r="BN269" s="313">
        <v>0</v>
      </c>
      <c r="BO269" s="313">
        <v>0</v>
      </c>
      <c r="BP269" s="313">
        <v>0</v>
      </c>
      <c r="BQ269" s="313">
        <v>0</v>
      </c>
      <c r="BR269" s="313">
        <v>0</v>
      </c>
      <c r="BS269" s="313">
        <v>0</v>
      </c>
      <c r="BT269" s="314">
        <v>80150282.515381843</v>
      </c>
      <c r="BU269" s="312" t="s">
        <v>223</v>
      </c>
    </row>
    <row r="270" spans="2:73" s="329" customFormat="1" ht="13.75" customHeight="1" x14ac:dyDescent="0.35">
      <c r="B270" s="307" t="s">
        <v>180</v>
      </c>
      <c r="C270" s="308">
        <v>0</v>
      </c>
      <c r="D270" s="308">
        <v>0</v>
      </c>
      <c r="E270" s="308">
        <v>0</v>
      </c>
      <c r="F270" s="308">
        <v>0</v>
      </c>
      <c r="G270" s="308">
        <v>0</v>
      </c>
      <c r="H270" s="308">
        <v>0</v>
      </c>
      <c r="I270" s="308">
        <v>2</v>
      </c>
      <c r="J270" s="308">
        <v>0</v>
      </c>
      <c r="K270" s="308">
        <v>3</v>
      </c>
      <c r="L270" s="308">
        <v>0</v>
      </c>
      <c r="M270" s="308">
        <v>2</v>
      </c>
      <c r="N270" s="308">
        <v>0</v>
      </c>
      <c r="O270" s="308">
        <v>0</v>
      </c>
      <c r="P270" s="308">
        <v>0</v>
      </c>
      <c r="Q270" s="308">
        <v>0</v>
      </c>
      <c r="R270" s="308">
        <v>847</v>
      </c>
      <c r="S270" s="308">
        <v>0</v>
      </c>
      <c r="T270" s="308">
        <v>0</v>
      </c>
      <c r="U270" s="308">
        <v>0</v>
      </c>
      <c r="V270" s="308">
        <v>0</v>
      </c>
      <c r="W270" s="308">
        <v>0</v>
      </c>
      <c r="X270" s="308">
        <v>0</v>
      </c>
      <c r="Y270" s="308">
        <v>0</v>
      </c>
      <c r="Z270" s="308">
        <v>0</v>
      </c>
      <c r="AA270" s="308">
        <v>0</v>
      </c>
      <c r="AB270" s="308">
        <v>0</v>
      </c>
      <c r="AC270" s="308">
        <v>0</v>
      </c>
      <c r="AD270" s="308">
        <v>0</v>
      </c>
      <c r="AE270" s="308">
        <v>0</v>
      </c>
      <c r="AF270" s="308">
        <v>0</v>
      </c>
      <c r="AG270" s="308">
        <v>0</v>
      </c>
      <c r="AH270" s="308">
        <v>0</v>
      </c>
      <c r="AI270" s="309">
        <v>854</v>
      </c>
      <c r="AJ270" s="307" t="s">
        <v>180</v>
      </c>
      <c r="AK270" s="307"/>
      <c r="AL270" s="307"/>
      <c r="AM270" s="307" t="s">
        <v>180</v>
      </c>
      <c r="AN270" s="308">
        <v>0</v>
      </c>
      <c r="AO270" s="308">
        <v>0</v>
      </c>
      <c r="AP270" s="308">
        <v>0</v>
      </c>
      <c r="AQ270" s="308">
        <v>0</v>
      </c>
      <c r="AR270" s="308">
        <v>0</v>
      </c>
      <c r="AS270" s="308">
        <v>0</v>
      </c>
      <c r="AT270" s="308">
        <v>1971721.5854539</v>
      </c>
      <c r="AU270" s="308">
        <v>0</v>
      </c>
      <c r="AV270" s="308">
        <v>45675.9133192933</v>
      </c>
      <c r="AW270" s="308">
        <v>0</v>
      </c>
      <c r="AX270" s="308">
        <v>2032.70406066846</v>
      </c>
      <c r="AY270" s="308">
        <v>0</v>
      </c>
      <c r="AZ270" s="308">
        <v>0</v>
      </c>
      <c r="BA270" s="308">
        <v>0</v>
      </c>
      <c r="BB270" s="308">
        <v>0</v>
      </c>
      <c r="BC270" s="308">
        <v>5895991.2060642904</v>
      </c>
      <c r="BD270" s="308">
        <v>0</v>
      </c>
      <c r="BE270" s="308">
        <v>0</v>
      </c>
      <c r="BF270" s="308">
        <v>0</v>
      </c>
      <c r="BG270" s="308">
        <v>0</v>
      </c>
      <c r="BH270" s="308">
        <v>0</v>
      </c>
      <c r="BI270" s="308">
        <v>0</v>
      </c>
      <c r="BJ270" s="308">
        <v>0</v>
      </c>
      <c r="BK270" s="308">
        <v>0</v>
      </c>
      <c r="BL270" s="308">
        <v>0</v>
      </c>
      <c r="BM270" s="308">
        <v>0</v>
      </c>
      <c r="BN270" s="308">
        <v>0</v>
      </c>
      <c r="BO270" s="308">
        <v>0</v>
      </c>
      <c r="BP270" s="308">
        <v>0</v>
      </c>
      <c r="BQ270" s="308">
        <v>0</v>
      </c>
      <c r="BR270" s="308">
        <v>0</v>
      </c>
      <c r="BS270" s="308">
        <v>0</v>
      </c>
      <c r="BT270" s="309">
        <v>7915421.4088981524</v>
      </c>
      <c r="BU270" s="307" t="s">
        <v>180</v>
      </c>
    </row>
    <row r="271" spans="2:73" s="329" customFormat="1" ht="13.75" customHeight="1" x14ac:dyDescent="0.35">
      <c r="B271" s="312" t="s">
        <v>182</v>
      </c>
      <c r="C271" s="313">
        <v>0</v>
      </c>
      <c r="D271" s="313">
        <v>0</v>
      </c>
      <c r="E271" s="313">
        <v>0</v>
      </c>
      <c r="F271" s="313">
        <v>0</v>
      </c>
      <c r="G271" s="313">
        <v>0</v>
      </c>
      <c r="H271" s="313">
        <v>0</v>
      </c>
      <c r="I271" s="313">
        <v>0</v>
      </c>
      <c r="J271" s="313">
        <v>0</v>
      </c>
      <c r="K271" s="313">
        <v>0</v>
      </c>
      <c r="L271" s="313">
        <v>0</v>
      </c>
      <c r="M271" s="313">
        <v>0</v>
      </c>
      <c r="N271" s="313">
        <v>0</v>
      </c>
      <c r="O271" s="313">
        <v>0</v>
      </c>
      <c r="P271" s="313">
        <v>0</v>
      </c>
      <c r="Q271" s="313">
        <v>0</v>
      </c>
      <c r="R271" s="313">
        <v>0</v>
      </c>
      <c r="S271" s="313">
        <v>0</v>
      </c>
      <c r="T271" s="313">
        <v>0</v>
      </c>
      <c r="U271" s="313">
        <v>0</v>
      </c>
      <c r="V271" s="313">
        <v>0</v>
      </c>
      <c r="W271" s="313">
        <v>0</v>
      </c>
      <c r="X271" s="313">
        <v>0</v>
      </c>
      <c r="Y271" s="313">
        <v>0</v>
      </c>
      <c r="Z271" s="313">
        <v>0</v>
      </c>
      <c r="AA271" s="313">
        <v>0</v>
      </c>
      <c r="AB271" s="313">
        <v>0</v>
      </c>
      <c r="AC271" s="313">
        <v>0</v>
      </c>
      <c r="AD271" s="313">
        <v>0</v>
      </c>
      <c r="AE271" s="313">
        <v>0</v>
      </c>
      <c r="AF271" s="313">
        <v>0</v>
      </c>
      <c r="AG271" s="313">
        <v>0</v>
      </c>
      <c r="AH271" s="313">
        <v>0</v>
      </c>
      <c r="AI271" s="314">
        <v>0</v>
      </c>
      <c r="AJ271" s="312" t="s">
        <v>182</v>
      </c>
      <c r="AK271" s="307"/>
      <c r="AL271" s="307"/>
      <c r="AM271" s="312" t="s">
        <v>182</v>
      </c>
      <c r="AN271" s="834">
        <v>0</v>
      </c>
      <c r="AO271" s="834">
        <v>0</v>
      </c>
      <c r="AP271" s="834">
        <v>0</v>
      </c>
      <c r="AQ271" s="834">
        <v>0</v>
      </c>
      <c r="AR271" s="834">
        <v>0</v>
      </c>
      <c r="AS271" s="834">
        <v>0</v>
      </c>
      <c r="AT271" s="834">
        <v>0</v>
      </c>
      <c r="AU271" s="834">
        <v>0</v>
      </c>
      <c r="AV271" s="834">
        <v>0</v>
      </c>
      <c r="AW271" s="834">
        <v>0</v>
      </c>
      <c r="AX271" s="834">
        <v>0</v>
      </c>
      <c r="AY271" s="834">
        <v>0</v>
      </c>
      <c r="AZ271" s="834">
        <v>0</v>
      </c>
      <c r="BA271" s="834">
        <v>0</v>
      </c>
      <c r="BB271" s="834">
        <v>0</v>
      </c>
      <c r="BC271" s="834">
        <v>0</v>
      </c>
      <c r="BD271" s="834">
        <v>0</v>
      </c>
      <c r="BE271" s="834">
        <v>0</v>
      </c>
      <c r="BF271" s="834">
        <v>0</v>
      </c>
      <c r="BG271" s="834">
        <v>0</v>
      </c>
      <c r="BH271" s="834">
        <v>0</v>
      </c>
      <c r="BI271" s="834">
        <v>0</v>
      </c>
      <c r="BJ271" s="834">
        <v>0</v>
      </c>
      <c r="BK271" s="834">
        <v>0</v>
      </c>
      <c r="BL271" s="834">
        <v>0</v>
      </c>
      <c r="BM271" s="834">
        <v>0</v>
      </c>
      <c r="BN271" s="834">
        <v>0</v>
      </c>
      <c r="BO271" s="313">
        <v>0</v>
      </c>
      <c r="BP271" s="313">
        <v>0</v>
      </c>
      <c r="BQ271" s="313">
        <v>0</v>
      </c>
      <c r="BR271" s="313">
        <v>0</v>
      </c>
      <c r="BS271" s="313">
        <v>0</v>
      </c>
      <c r="BT271" s="314">
        <v>0</v>
      </c>
      <c r="BU271" s="312" t="s">
        <v>182</v>
      </c>
    </row>
    <row r="272" spans="2:73" s="329" customFormat="1" ht="13.75" customHeight="1" x14ac:dyDescent="0.35">
      <c r="B272" s="307" t="s">
        <v>184</v>
      </c>
      <c r="C272" s="308">
        <v>0</v>
      </c>
      <c r="D272" s="308">
        <v>0</v>
      </c>
      <c r="E272" s="308">
        <v>0</v>
      </c>
      <c r="F272" s="308">
        <v>0</v>
      </c>
      <c r="G272" s="308">
        <v>0</v>
      </c>
      <c r="H272" s="308">
        <v>0</v>
      </c>
      <c r="I272" s="308">
        <v>4</v>
      </c>
      <c r="J272" s="308">
        <v>0</v>
      </c>
      <c r="K272" s="308">
        <v>0</v>
      </c>
      <c r="L272" s="308">
        <v>0</v>
      </c>
      <c r="M272" s="308">
        <v>0</v>
      </c>
      <c r="N272" s="308">
        <v>0</v>
      </c>
      <c r="O272" s="308">
        <v>0</v>
      </c>
      <c r="P272" s="308">
        <v>0</v>
      </c>
      <c r="Q272" s="308">
        <v>0</v>
      </c>
      <c r="R272" s="308">
        <v>0</v>
      </c>
      <c r="S272" s="308">
        <v>0</v>
      </c>
      <c r="T272" s="308">
        <v>0</v>
      </c>
      <c r="U272" s="308">
        <v>0</v>
      </c>
      <c r="V272" s="308">
        <v>0</v>
      </c>
      <c r="W272" s="308">
        <v>0</v>
      </c>
      <c r="X272" s="308">
        <v>0</v>
      </c>
      <c r="Y272" s="308">
        <v>0</v>
      </c>
      <c r="Z272" s="308">
        <v>0</v>
      </c>
      <c r="AA272" s="308">
        <v>0</v>
      </c>
      <c r="AB272" s="308">
        <v>0</v>
      </c>
      <c r="AC272" s="308">
        <v>0</v>
      </c>
      <c r="AD272" s="308">
        <v>0</v>
      </c>
      <c r="AE272" s="308">
        <v>0</v>
      </c>
      <c r="AF272" s="308">
        <v>0</v>
      </c>
      <c r="AG272" s="308">
        <v>0</v>
      </c>
      <c r="AH272" s="308">
        <v>0</v>
      </c>
      <c r="AI272" s="309">
        <v>4</v>
      </c>
      <c r="AJ272" s="307" t="s">
        <v>184</v>
      </c>
      <c r="AK272" s="307"/>
      <c r="AL272" s="307"/>
      <c r="AM272" s="307" t="s">
        <v>184</v>
      </c>
      <c r="AN272" s="308">
        <v>0</v>
      </c>
      <c r="AO272" s="308">
        <v>0</v>
      </c>
      <c r="AP272" s="308">
        <v>0</v>
      </c>
      <c r="AQ272" s="308">
        <v>0</v>
      </c>
      <c r="AR272" s="308">
        <v>0</v>
      </c>
      <c r="AS272" s="308">
        <v>0</v>
      </c>
      <c r="AT272" s="308">
        <v>9424.0514175316293</v>
      </c>
      <c r="AU272" s="308">
        <v>0</v>
      </c>
      <c r="AV272" s="308">
        <v>0</v>
      </c>
      <c r="AW272" s="308">
        <v>0</v>
      </c>
      <c r="AX272" s="308">
        <v>0</v>
      </c>
      <c r="AY272" s="308">
        <v>0</v>
      </c>
      <c r="AZ272" s="308">
        <v>0</v>
      </c>
      <c r="BA272" s="308">
        <v>0</v>
      </c>
      <c r="BB272" s="308">
        <v>0</v>
      </c>
      <c r="BC272" s="308">
        <v>0</v>
      </c>
      <c r="BD272" s="308">
        <v>0</v>
      </c>
      <c r="BE272" s="308">
        <v>0</v>
      </c>
      <c r="BF272" s="308">
        <v>0</v>
      </c>
      <c r="BG272" s="308">
        <v>0</v>
      </c>
      <c r="BH272" s="308">
        <v>0</v>
      </c>
      <c r="BI272" s="308">
        <v>0</v>
      </c>
      <c r="BJ272" s="308">
        <v>0</v>
      </c>
      <c r="BK272" s="308">
        <v>0</v>
      </c>
      <c r="BL272" s="308">
        <v>0</v>
      </c>
      <c r="BM272" s="308">
        <v>0</v>
      </c>
      <c r="BN272" s="308">
        <v>0</v>
      </c>
      <c r="BO272" s="308">
        <v>0</v>
      </c>
      <c r="BP272" s="308">
        <v>0</v>
      </c>
      <c r="BQ272" s="308">
        <v>0</v>
      </c>
      <c r="BR272" s="308">
        <v>0</v>
      </c>
      <c r="BS272" s="308">
        <v>0</v>
      </c>
      <c r="BT272" s="309">
        <v>9424.0514175316293</v>
      </c>
      <c r="BU272" s="307" t="s">
        <v>184</v>
      </c>
    </row>
    <row r="273" spans="2:73" s="329" customFormat="1" ht="13.75" customHeight="1" x14ac:dyDescent="0.35">
      <c r="B273" s="312" t="s">
        <v>214</v>
      </c>
      <c r="C273" s="313">
        <v>0</v>
      </c>
      <c r="D273" s="313">
        <v>0</v>
      </c>
      <c r="E273" s="313">
        <v>0</v>
      </c>
      <c r="F273" s="313">
        <v>1</v>
      </c>
      <c r="G273" s="313">
        <v>0</v>
      </c>
      <c r="H273" s="313">
        <v>4</v>
      </c>
      <c r="I273" s="313">
        <v>2</v>
      </c>
      <c r="J273" s="313">
        <v>0</v>
      </c>
      <c r="K273" s="313">
        <v>293</v>
      </c>
      <c r="L273" s="313">
        <v>34</v>
      </c>
      <c r="M273" s="313">
        <v>8</v>
      </c>
      <c r="N273" s="313">
        <v>0</v>
      </c>
      <c r="O273" s="313">
        <v>34</v>
      </c>
      <c r="P273" s="313">
        <v>0</v>
      </c>
      <c r="Q273" s="313">
        <v>192</v>
      </c>
      <c r="R273" s="313">
        <v>1</v>
      </c>
      <c r="S273" s="313">
        <v>0</v>
      </c>
      <c r="T273" s="313">
        <v>0</v>
      </c>
      <c r="U273" s="313">
        <v>0</v>
      </c>
      <c r="V273" s="313">
        <v>0</v>
      </c>
      <c r="W273" s="313">
        <v>0</v>
      </c>
      <c r="X273" s="313">
        <v>0</v>
      </c>
      <c r="Y273" s="313">
        <v>0</v>
      </c>
      <c r="Z273" s="313">
        <v>0</v>
      </c>
      <c r="AA273" s="313">
        <v>0</v>
      </c>
      <c r="AB273" s="313">
        <v>0</v>
      </c>
      <c r="AC273" s="313">
        <v>0</v>
      </c>
      <c r="AD273" s="313">
        <v>0</v>
      </c>
      <c r="AE273" s="313">
        <v>0</v>
      </c>
      <c r="AF273" s="313">
        <v>0</v>
      </c>
      <c r="AG273" s="313">
        <v>0</v>
      </c>
      <c r="AH273" s="313">
        <v>0</v>
      </c>
      <c r="AI273" s="314">
        <v>569</v>
      </c>
      <c r="AJ273" s="312" t="s">
        <v>214</v>
      </c>
      <c r="AK273" s="307"/>
      <c r="AL273" s="307"/>
      <c r="AM273" s="312" t="s">
        <v>214</v>
      </c>
      <c r="AN273" s="834">
        <v>0</v>
      </c>
      <c r="AO273" s="313">
        <v>0</v>
      </c>
      <c r="AP273" s="313">
        <v>0</v>
      </c>
      <c r="AQ273" s="313">
        <v>64756.664355679699</v>
      </c>
      <c r="AR273" s="313">
        <v>0</v>
      </c>
      <c r="AS273" s="313">
        <v>233095.744523186</v>
      </c>
      <c r="AT273" s="313">
        <v>119779.645565022</v>
      </c>
      <c r="AU273" s="313">
        <v>0</v>
      </c>
      <c r="AV273" s="313">
        <v>1794875.58849256</v>
      </c>
      <c r="AW273" s="313">
        <v>620257.67536320398</v>
      </c>
      <c r="AX273" s="313">
        <v>12519.9099318852</v>
      </c>
      <c r="AY273" s="313">
        <v>0</v>
      </c>
      <c r="AZ273" s="313">
        <v>166754.49400089399</v>
      </c>
      <c r="BA273" s="313">
        <v>0</v>
      </c>
      <c r="BB273" s="313">
        <v>343656.856617057</v>
      </c>
      <c r="BC273" s="313">
        <v>131200.68605410401</v>
      </c>
      <c r="BD273" s="313">
        <v>0</v>
      </c>
      <c r="BE273" s="313">
        <v>0</v>
      </c>
      <c r="BF273" s="313">
        <v>0</v>
      </c>
      <c r="BG273" s="313">
        <v>0</v>
      </c>
      <c r="BH273" s="313">
        <v>0</v>
      </c>
      <c r="BI273" s="313">
        <v>0</v>
      </c>
      <c r="BJ273" s="313">
        <v>0</v>
      </c>
      <c r="BK273" s="313">
        <v>0</v>
      </c>
      <c r="BL273" s="313">
        <v>0</v>
      </c>
      <c r="BM273" s="313">
        <v>0</v>
      </c>
      <c r="BN273" s="313">
        <v>0</v>
      </c>
      <c r="BO273" s="313">
        <v>0</v>
      </c>
      <c r="BP273" s="313">
        <v>0</v>
      </c>
      <c r="BQ273" s="313">
        <v>0</v>
      </c>
      <c r="BR273" s="313">
        <v>0</v>
      </c>
      <c r="BS273" s="313">
        <v>0</v>
      </c>
      <c r="BT273" s="314">
        <v>3486897.2649035919</v>
      </c>
      <c r="BU273" s="312" t="s">
        <v>214</v>
      </c>
    </row>
    <row r="274" spans="2:73" s="329" customFormat="1" ht="13.75" customHeight="1" x14ac:dyDescent="0.35">
      <c r="B274" s="307" t="s">
        <v>185</v>
      </c>
      <c r="C274" s="308">
        <v>0</v>
      </c>
      <c r="D274" s="308">
        <v>0</v>
      </c>
      <c r="E274" s="308">
        <v>0</v>
      </c>
      <c r="F274" s="308">
        <v>0</v>
      </c>
      <c r="G274" s="308">
        <v>0</v>
      </c>
      <c r="H274" s="308">
        <v>0</v>
      </c>
      <c r="I274" s="308">
        <v>0</v>
      </c>
      <c r="J274" s="308">
        <v>0</v>
      </c>
      <c r="K274" s="308">
        <v>0</v>
      </c>
      <c r="L274" s="308">
        <v>0</v>
      </c>
      <c r="M274" s="308">
        <v>0</v>
      </c>
      <c r="N274" s="308">
        <v>0</v>
      </c>
      <c r="O274" s="308">
        <v>0</v>
      </c>
      <c r="P274" s="308">
        <v>2</v>
      </c>
      <c r="Q274" s="308">
        <v>0</v>
      </c>
      <c r="R274" s="308">
        <v>0</v>
      </c>
      <c r="S274" s="308">
        <v>0</v>
      </c>
      <c r="T274" s="308">
        <v>0</v>
      </c>
      <c r="U274" s="308">
        <v>0</v>
      </c>
      <c r="V274" s="308">
        <v>0</v>
      </c>
      <c r="W274" s="308">
        <v>0</v>
      </c>
      <c r="X274" s="308">
        <v>0</v>
      </c>
      <c r="Y274" s="308">
        <v>0</v>
      </c>
      <c r="Z274" s="308">
        <v>0</v>
      </c>
      <c r="AA274" s="308">
        <v>0</v>
      </c>
      <c r="AB274" s="308">
        <v>0</v>
      </c>
      <c r="AC274" s="308">
        <v>0</v>
      </c>
      <c r="AD274" s="308">
        <v>0</v>
      </c>
      <c r="AE274" s="308">
        <v>0</v>
      </c>
      <c r="AF274" s="308">
        <v>0</v>
      </c>
      <c r="AG274" s="308">
        <v>0</v>
      </c>
      <c r="AH274" s="308">
        <v>0</v>
      </c>
      <c r="AI274" s="309">
        <v>2</v>
      </c>
      <c r="AJ274" s="307" t="s">
        <v>185</v>
      </c>
      <c r="AK274" s="307"/>
      <c r="AL274" s="307"/>
      <c r="AM274" s="307" t="s">
        <v>185</v>
      </c>
      <c r="AN274" s="308">
        <v>0</v>
      </c>
      <c r="AO274" s="308">
        <v>0</v>
      </c>
      <c r="AP274" s="308">
        <v>0</v>
      </c>
      <c r="AQ274" s="308">
        <v>0</v>
      </c>
      <c r="AR274" s="308">
        <v>0</v>
      </c>
      <c r="AS274" s="308">
        <v>0</v>
      </c>
      <c r="AT274" s="308">
        <v>0</v>
      </c>
      <c r="AU274" s="308">
        <v>0</v>
      </c>
      <c r="AV274" s="308">
        <v>0</v>
      </c>
      <c r="AW274" s="308">
        <v>0</v>
      </c>
      <c r="AX274" s="308">
        <v>0</v>
      </c>
      <c r="AY274" s="308">
        <v>0</v>
      </c>
      <c r="AZ274" s="308">
        <v>0</v>
      </c>
      <c r="BA274" s="308">
        <v>78542.580279380694</v>
      </c>
      <c r="BB274" s="308">
        <v>0</v>
      </c>
      <c r="BC274" s="308">
        <v>0</v>
      </c>
      <c r="BD274" s="308">
        <v>0</v>
      </c>
      <c r="BE274" s="308">
        <v>0</v>
      </c>
      <c r="BF274" s="308">
        <v>0</v>
      </c>
      <c r="BG274" s="308">
        <v>0</v>
      </c>
      <c r="BH274" s="308">
        <v>0</v>
      </c>
      <c r="BI274" s="308">
        <v>0</v>
      </c>
      <c r="BJ274" s="308">
        <v>0</v>
      </c>
      <c r="BK274" s="308">
        <v>0</v>
      </c>
      <c r="BL274" s="308">
        <v>0</v>
      </c>
      <c r="BM274" s="308">
        <v>0</v>
      </c>
      <c r="BN274" s="308">
        <v>0</v>
      </c>
      <c r="BO274" s="308">
        <v>0</v>
      </c>
      <c r="BP274" s="308">
        <v>0</v>
      </c>
      <c r="BQ274" s="308">
        <v>0</v>
      </c>
      <c r="BR274" s="308">
        <v>0</v>
      </c>
      <c r="BS274" s="308">
        <v>0</v>
      </c>
      <c r="BT274" s="309">
        <v>78542.580279380694</v>
      </c>
      <c r="BU274" s="307" t="s">
        <v>185</v>
      </c>
    </row>
    <row r="275" spans="2:73" s="329" customFormat="1" ht="13.75" customHeight="1" x14ac:dyDescent="0.35">
      <c r="B275" s="312" t="s">
        <v>187</v>
      </c>
      <c r="C275" s="313">
        <v>0</v>
      </c>
      <c r="D275" s="313">
        <v>0</v>
      </c>
      <c r="E275" s="313">
        <v>0</v>
      </c>
      <c r="F275" s="313">
        <v>0</v>
      </c>
      <c r="G275" s="313">
        <v>0</v>
      </c>
      <c r="H275" s="313">
        <v>0</v>
      </c>
      <c r="I275" s="313">
        <v>0</v>
      </c>
      <c r="J275" s="313">
        <v>1</v>
      </c>
      <c r="K275" s="313">
        <v>0</v>
      </c>
      <c r="L275" s="313">
        <v>0</v>
      </c>
      <c r="M275" s="313">
        <v>4</v>
      </c>
      <c r="N275" s="313">
        <v>0</v>
      </c>
      <c r="O275" s="313">
        <v>0</v>
      </c>
      <c r="P275" s="313">
        <v>0</v>
      </c>
      <c r="Q275" s="313">
        <v>0</v>
      </c>
      <c r="R275" s="313">
        <v>0</v>
      </c>
      <c r="S275" s="313">
        <v>0</v>
      </c>
      <c r="T275" s="313">
        <v>0</v>
      </c>
      <c r="U275" s="313">
        <v>0</v>
      </c>
      <c r="V275" s="313">
        <v>0</v>
      </c>
      <c r="W275" s="313">
        <v>0</v>
      </c>
      <c r="X275" s="313">
        <v>0</v>
      </c>
      <c r="Y275" s="313">
        <v>0</v>
      </c>
      <c r="Z275" s="313">
        <v>0</v>
      </c>
      <c r="AA275" s="313">
        <v>0</v>
      </c>
      <c r="AB275" s="313">
        <v>0</v>
      </c>
      <c r="AC275" s="313">
        <v>0</v>
      </c>
      <c r="AD275" s="313">
        <v>0</v>
      </c>
      <c r="AE275" s="313">
        <v>0</v>
      </c>
      <c r="AF275" s="313">
        <v>0</v>
      </c>
      <c r="AG275" s="313">
        <v>0</v>
      </c>
      <c r="AH275" s="313">
        <v>0</v>
      </c>
      <c r="AI275" s="314">
        <v>5</v>
      </c>
      <c r="AJ275" s="312" t="s">
        <v>187</v>
      </c>
      <c r="AK275" s="307"/>
      <c r="AL275" s="307"/>
      <c r="AM275" s="312" t="s">
        <v>187</v>
      </c>
      <c r="AN275" s="834">
        <v>0</v>
      </c>
      <c r="AO275" s="313">
        <v>0</v>
      </c>
      <c r="AP275" s="313">
        <v>0</v>
      </c>
      <c r="AQ275" s="313">
        <v>0</v>
      </c>
      <c r="AR275" s="313">
        <v>0</v>
      </c>
      <c r="AS275" s="313">
        <v>0</v>
      </c>
      <c r="AT275" s="313">
        <v>0</v>
      </c>
      <c r="AU275" s="313">
        <v>77783.173385227201</v>
      </c>
      <c r="AV275" s="313">
        <v>0</v>
      </c>
      <c r="AW275" s="313">
        <v>0</v>
      </c>
      <c r="AX275" s="313">
        <v>49225.568570659299</v>
      </c>
      <c r="AY275" s="313">
        <v>0</v>
      </c>
      <c r="AZ275" s="313">
        <v>0</v>
      </c>
      <c r="BA275" s="313">
        <v>0</v>
      </c>
      <c r="BB275" s="313">
        <v>0</v>
      </c>
      <c r="BC275" s="313">
        <v>0</v>
      </c>
      <c r="BD275" s="313">
        <v>0</v>
      </c>
      <c r="BE275" s="313">
        <v>0</v>
      </c>
      <c r="BF275" s="313">
        <v>0</v>
      </c>
      <c r="BG275" s="313">
        <v>0</v>
      </c>
      <c r="BH275" s="313">
        <v>0</v>
      </c>
      <c r="BI275" s="313">
        <v>0</v>
      </c>
      <c r="BJ275" s="313">
        <v>0</v>
      </c>
      <c r="BK275" s="313">
        <v>0</v>
      </c>
      <c r="BL275" s="313">
        <v>0</v>
      </c>
      <c r="BM275" s="313">
        <v>0</v>
      </c>
      <c r="BN275" s="313">
        <v>0</v>
      </c>
      <c r="BO275" s="313">
        <v>0</v>
      </c>
      <c r="BP275" s="313">
        <v>0</v>
      </c>
      <c r="BQ275" s="313">
        <v>0</v>
      </c>
      <c r="BR275" s="313">
        <v>0</v>
      </c>
      <c r="BS275" s="313">
        <v>0</v>
      </c>
      <c r="BT275" s="314">
        <v>127008.74195588651</v>
      </c>
      <c r="BU275" s="312" t="s">
        <v>187</v>
      </c>
    </row>
    <row r="276" spans="2:73" s="329" customFormat="1" ht="13.75" customHeight="1" x14ac:dyDescent="0.35">
      <c r="B276" s="307" t="s">
        <v>189</v>
      </c>
      <c r="C276" s="308">
        <v>0</v>
      </c>
      <c r="D276" s="308">
        <v>0</v>
      </c>
      <c r="E276" s="308">
        <v>59</v>
      </c>
      <c r="F276" s="308">
        <v>0</v>
      </c>
      <c r="G276" s="308">
        <v>0</v>
      </c>
      <c r="H276" s="308">
        <v>0</v>
      </c>
      <c r="I276" s="308">
        <v>0</v>
      </c>
      <c r="J276" s="308">
        <v>0</v>
      </c>
      <c r="K276" s="308">
        <v>0</v>
      </c>
      <c r="L276" s="308">
        <v>1</v>
      </c>
      <c r="M276" s="308">
        <v>0</v>
      </c>
      <c r="N276" s="308">
        <v>0</v>
      </c>
      <c r="O276" s="308">
        <v>0</v>
      </c>
      <c r="P276" s="308">
        <v>0</v>
      </c>
      <c r="Q276" s="308">
        <v>0</v>
      </c>
      <c r="R276" s="308">
        <v>0</v>
      </c>
      <c r="S276" s="308">
        <v>0</v>
      </c>
      <c r="T276" s="308">
        <v>0</v>
      </c>
      <c r="U276" s="308">
        <v>0</v>
      </c>
      <c r="V276" s="308">
        <v>0</v>
      </c>
      <c r="W276" s="308">
        <v>0</v>
      </c>
      <c r="X276" s="308">
        <v>0</v>
      </c>
      <c r="Y276" s="308">
        <v>0</v>
      </c>
      <c r="Z276" s="308">
        <v>0</v>
      </c>
      <c r="AA276" s="308">
        <v>0</v>
      </c>
      <c r="AB276" s="308">
        <v>0</v>
      </c>
      <c r="AC276" s="308">
        <v>0</v>
      </c>
      <c r="AD276" s="308">
        <v>0</v>
      </c>
      <c r="AE276" s="308">
        <v>0</v>
      </c>
      <c r="AF276" s="308">
        <v>0</v>
      </c>
      <c r="AG276" s="308">
        <v>0</v>
      </c>
      <c r="AH276" s="308">
        <v>0</v>
      </c>
      <c r="AI276" s="309">
        <v>60</v>
      </c>
      <c r="AJ276" s="307" t="s">
        <v>189</v>
      </c>
      <c r="AK276" s="307"/>
      <c r="AL276" s="307"/>
      <c r="AM276" s="307" t="s">
        <v>189</v>
      </c>
      <c r="AN276" s="308">
        <v>0</v>
      </c>
      <c r="AO276" s="308">
        <v>0</v>
      </c>
      <c r="AP276" s="308">
        <v>119210.801835812</v>
      </c>
      <c r="AQ276" s="308">
        <v>0</v>
      </c>
      <c r="AR276" s="308">
        <v>0</v>
      </c>
      <c r="AS276" s="308">
        <v>0</v>
      </c>
      <c r="AT276" s="308">
        <v>0</v>
      </c>
      <c r="AU276" s="308">
        <v>0</v>
      </c>
      <c r="AV276" s="308">
        <v>0</v>
      </c>
      <c r="AW276" s="308">
        <v>19551.749835724499</v>
      </c>
      <c r="AX276" s="308">
        <v>0</v>
      </c>
      <c r="AY276" s="308">
        <v>0</v>
      </c>
      <c r="AZ276" s="308">
        <v>0</v>
      </c>
      <c r="BA276" s="308">
        <v>0</v>
      </c>
      <c r="BB276" s="308">
        <v>0</v>
      </c>
      <c r="BC276" s="308">
        <v>0</v>
      </c>
      <c r="BD276" s="308">
        <v>0</v>
      </c>
      <c r="BE276" s="308">
        <v>0</v>
      </c>
      <c r="BF276" s="308">
        <v>0</v>
      </c>
      <c r="BG276" s="308">
        <v>0</v>
      </c>
      <c r="BH276" s="308">
        <v>0</v>
      </c>
      <c r="BI276" s="308">
        <v>0</v>
      </c>
      <c r="BJ276" s="308">
        <v>0</v>
      </c>
      <c r="BK276" s="308">
        <v>0</v>
      </c>
      <c r="BL276" s="308">
        <v>0</v>
      </c>
      <c r="BM276" s="308">
        <v>0</v>
      </c>
      <c r="BN276" s="308">
        <v>0</v>
      </c>
      <c r="BO276" s="308">
        <v>0</v>
      </c>
      <c r="BP276" s="308">
        <v>0</v>
      </c>
      <c r="BQ276" s="308">
        <v>0</v>
      </c>
      <c r="BR276" s="308">
        <v>0</v>
      </c>
      <c r="BS276" s="308">
        <v>0</v>
      </c>
      <c r="BT276" s="309">
        <v>138762.55167153649</v>
      </c>
      <c r="BU276" s="307" t="s">
        <v>189</v>
      </c>
    </row>
    <row r="277" spans="2:73" s="329" customFormat="1" ht="13.75" customHeight="1" x14ac:dyDescent="0.35">
      <c r="B277" s="312" t="s">
        <v>191</v>
      </c>
      <c r="C277" s="313">
        <v>0</v>
      </c>
      <c r="D277" s="313">
        <v>0</v>
      </c>
      <c r="E277" s="313">
        <v>0</v>
      </c>
      <c r="F277" s="313">
        <v>0</v>
      </c>
      <c r="G277" s="313">
        <v>0</v>
      </c>
      <c r="H277" s="313">
        <v>0</v>
      </c>
      <c r="I277" s="313">
        <v>0</v>
      </c>
      <c r="J277" s="313">
        <v>0</v>
      </c>
      <c r="K277" s="313">
        <v>0</v>
      </c>
      <c r="L277" s="313">
        <v>0</v>
      </c>
      <c r="M277" s="313">
        <v>0</v>
      </c>
      <c r="N277" s="313">
        <v>0</v>
      </c>
      <c r="O277" s="313">
        <v>0</v>
      </c>
      <c r="P277" s="313">
        <v>0</v>
      </c>
      <c r="Q277" s="313">
        <v>0</v>
      </c>
      <c r="R277" s="313">
        <v>0</v>
      </c>
      <c r="S277" s="313">
        <v>0</v>
      </c>
      <c r="T277" s="313">
        <v>0</v>
      </c>
      <c r="U277" s="313">
        <v>0</v>
      </c>
      <c r="V277" s="313">
        <v>0</v>
      </c>
      <c r="W277" s="313">
        <v>0</v>
      </c>
      <c r="X277" s="313">
        <v>0</v>
      </c>
      <c r="Y277" s="313">
        <v>0</v>
      </c>
      <c r="Z277" s="313">
        <v>0</v>
      </c>
      <c r="AA277" s="313">
        <v>0</v>
      </c>
      <c r="AB277" s="313">
        <v>0</v>
      </c>
      <c r="AC277" s="313">
        <v>0</v>
      </c>
      <c r="AD277" s="313">
        <v>0</v>
      </c>
      <c r="AE277" s="313">
        <v>0</v>
      </c>
      <c r="AF277" s="313">
        <v>0</v>
      </c>
      <c r="AG277" s="313">
        <v>0</v>
      </c>
      <c r="AH277" s="313">
        <v>0</v>
      </c>
      <c r="AI277" s="314">
        <v>0</v>
      </c>
      <c r="AJ277" s="312" t="s">
        <v>191</v>
      </c>
      <c r="AK277" s="307"/>
      <c r="AL277" s="307"/>
      <c r="AM277" s="312" t="s">
        <v>191</v>
      </c>
      <c r="AN277" s="834">
        <v>0</v>
      </c>
      <c r="AO277" s="834">
        <v>0</v>
      </c>
      <c r="AP277" s="834">
        <v>0</v>
      </c>
      <c r="AQ277" s="834">
        <v>0</v>
      </c>
      <c r="AR277" s="834">
        <v>0</v>
      </c>
      <c r="AS277" s="834">
        <v>0</v>
      </c>
      <c r="AT277" s="834">
        <v>0</v>
      </c>
      <c r="AU277" s="834">
        <v>0</v>
      </c>
      <c r="AV277" s="834">
        <v>0</v>
      </c>
      <c r="AW277" s="834">
        <v>0</v>
      </c>
      <c r="AX277" s="834">
        <v>0</v>
      </c>
      <c r="AY277" s="834">
        <v>0</v>
      </c>
      <c r="AZ277" s="834">
        <v>0</v>
      </c>
      <c r="BA277" s="834">
        <v>0</v>
      </c>
      <c r="BB277" s="834">
        <v>0</v>
      </c>
      <c r="BC277" s="834">
        <v>0</v>
      </c>
      <c r="BD277" s="834">
        <v>0</v>
      </c>
      <c r="BE277" s="834">
        <v>0</v>
      </c>
      <c r="BF277" s="834">
        <v>0</v>
      </c>
      <c r="BG277" s="834">
        <v>0</v>
      </c>
      <c r="BH277" s="834">
        <v>0</v>
      </c>
      <c r="BI277" s="834">
        <v>0</v>
      </c>
      <c r="BJ277" s="834">
        <v>0</v>
      </c>
      <c r="BK277" s="834">
        <v>0</v>
      </c>
      <c r="BL277" s="834">
        <v>0</v>
      </c>
      <c r="BM277" s="834">
        <v>0</v>
      </c>
      <c r="BN277" s="834">
        <v>0</v>
      </c>
      <c r="BO277" s="313">
        <v>0</v>
      </c>
      <c r="BP277" s="313">
        <v>0</v>
      </c>
      <c r="BQ277" s="313">
        <v>0</v>
      </c>
      <c r="BR277" s="313">
        <v>0</v>
      </c>
      <c r="BS277" s="313">
        <v>0</v>
      </c>
      <c r="BT277" s="314">
        <v>0</v>
      </c>
      <c r="BU277" s="312" t="s">
        <v>191</v>
      </c>
    </row>
    <row r="278" spans="2:73" s="329" customFormat="1" ht="13.75" customHeight="1" x14ac:dyDescent="0.35">
      <c r="B278" s="307" t="s">
        <v>195</v>
      </c>
      <c r="C278" s="308">
        <v>33</v>
      </c>
      <c r="D278" s="308">
        <v>146</v>
      </c>
      <c r="E278" s="308">
        <v>187</v>
      </c>
      <c r="F278" s="308">
        <v>555</v>
      </c>
      <c r="G278" s="308">
        <v>300</v>
      </c>
      <c r="H278" s="308">
        <v>120</v>
      </c>
      <c r="I278" s="308">
        <v>567</v>
      </c>
      <c r="J278" s="308">
        <v>761</v>
      </c>
      <c r="K278" s="308">
        <v>123</v>
      </c>
      <c r="L278" s="308">
        <v>40</v>
      </c>
      <c r="M278" s="308">
        <v>25</v>
      </c>
      <c r="N278" s="308">
        <v>55</v>
      </c>
      <c r="O278" s="308">
        <v>18</v>
      </c>
      <c r="P278" s="308">
        <v>157</v>
      </c>
      <c r="Q278" s="308">
        <v>248</v>
      </c>
      <c r="R278" s="308">
        <v>152</v>
      </c>
      <c r="S278" s="308">
        <v>7</v>
      </c>
      <c r="T278" s="308">
        <v>0</v>
      </c>
      <c r="U278" s="308">
        <v>0</v>
      </c>
      <c r="V278" s="308">
        <v>0</v>
      </c>
      <c r="W278" s="308">
        <v>0</v>
      </c>
      <c r="X278" s="308">
        <v>0</v>
      </c>
      <c r="Y278" s="308">
        <v>0</v>
      </c>
      <c r="Z278" s="308">
        <v>0</v>
      </c>
      <c r="AA278" s="308">
        <v>0</v>
      </c>
      <c r="AB278" s="308">
        <v>0</v>
      </c>
      <c r="AC278" s="308">
        <v>0</v>
      </c>
      <c r="AD278" s="308">
        <v>0</v>
      </c>
      <c r="AE278" s="308">
        <v>0</v>
      </c>
      <c r="AF278" s="308">
        <v>0</v>
      </c>
      <c r="AG278" s="308">
        <v>0</v>
      </c>
      <c r="AH278" s="308">
        <v>0</v>
      </c>
      <c r="AI278" s="309">
        <v>3494</v>
      </c>
      <c r="AJ278" s="307" t="s">
        <v>195</v>
      </c>
      <c r="AK278" s="307"/>
      <c r="AL278" s="307"/>
      <c r="AM278" s="307" t="s">
        <v>195</v>
      </c>
      <c r="AN278" s="308">
        <v>372180.71757648099</v>
      </c>
      <c r="AO278" s="308">
        <v>1648181.9461743899</v>
      </c>
      <c r="AP278" s="308">
        <v>3386680.16475118</v>
      </c>
      <c r="AQ278" s="308">
        <v>12467566.950859999</v>
      </c>
      <c r="AR278" s="308">
        <v>4811461.6997255199</v>
      </c>
      <c r="AS278" s="308">
        <v>2841159.39542242</v>
      </c>
      <c r="AT278" s="308">
        <v>3524000.7693288899</v>
      </c>
      <c r="AU278" s="308">
        <v>13203377.147197301</v>
      </c>
      <c r="AV278" s="308">
        <v>4429223.8887892496</v>
      </c>
      <c r="AW278" s="308">
        <v>787798.94935542403</v>
      </c>
      <c r="AX278" s="308">
        <v>437010.45426934399</v>
      </c>
      <c r="AY278" s="308">
        <v>2035247.5628917001</v>
      </c>
      <c r="AZ278" s="308">
        <v>859755.49249191897</v>
      </c>
      <c r="BA278" s="308">
        <v>728047.81812846905</v>
      </c>
      <c r="BB278" s="308">
        <v>1989910.1799529199</v>
      </c>
      <c r="BC278" s="308">
        <v>1891407.6322373501</v>
      </c>
      <c r="BD278" s="308">
        <v>200433.22760763401</v>
      </c>
      <c r="BE278" s="308">
        <v>0</v>
      </c>
      <c r="BF278" s="308">
        <v>0</v>
      </c>
      <c r="BG278" s="308">
        <v>0</v>
      </c>
      <c r="BH278" s="308">
        <v>0</v>
      </c>
      <c r="BI278" s="308">
        <v>0</v>
      </c>
      <c r="BJ278" s="308">
        <v>0</v>
      </c>
      <c r="BK278" s="308">
        <v>0</v>
      </c>
      <c r="BL278" s="308">
        <v>0</v>
      </c>
      <c r="BM278" s="308">
        <v>0</v>
      </c>
      <c r="BN278" s="308">
        <v>0</v>
      </c>
      <c r="BO278" s="308">
        <v>0</v>
      </c>
      <c r="BP278" s="308">
        <v>0</v>
      </c>
      <c r="BQ278" s="308">
        <v>0</v>
      </c>
      <c r="BR278" s="308">
        <v>0</v>
      </c>
      <c r="BS278" s="308">
        <v>0</v>
      </c>
      <c r="BT278" s="309">
        <v>55613443.99676019</v>
      </c>
      <c r="BU278" s="307" t="s">
        <v>195</v>
      </c>
    </row>
    <row r="279" spans="2:73" s="329" customFormat="1" ht="13.75" customHeight="1" x14ac:dyDescent="0.35">
      <c r="B279" s="312" t="s">
        <v>192</v>
      </c>
      <c r="C279" s="313">
        <v>2</v>
      </c>
      <c r="D279" s="313">
        <v>0</v>
      </c>
      <c r="E279" s="313">
        <v>0</v>
      </c>
      <c r="F279" s="313">
        <v>1</v>
      </c>
      <c r="G279" s="313">
        <v>0</v>
      </c>
      <c r="H279" s="313">
        <v>0</v>
      </c>
      <c r="I279" s="313">
        <v>2</v>
      </c>
      <c r="J279" s="313">
        <v>164</v>
      </c>
      <c r="K279" s="313">
        <v>0</v>
      </c>
      <c r="L279" s="313">
        <v>0</v>
      </c>
      <c r="M279" s="313">
        <v>0</v>
      </c>
      <c r="N279" s="313">
        <v>0</v>
      </c>
      <c r="O279" s="313">
        <v>0</v>
      </c>
      <c r="P279" s="313">
        <v>0</v>
      </c>
      <c r="Q279" s="313">
        <v>0</v>
      </c>
      <c r="R279" s="313">
        <v>0</v>
      </c>
      <c r="S279" s="313">
        <v>0</v>
      </c>
      <c r="T279" s="313">
        <v>0</v>
      </c>
      <c r="U279" s="313">
        <v>0</v>
      </c>
      <c r="V279" s="313">
        <v>0</v>
      </c>
      <c r="W279" s="313">
        <v>0</v>
      </c>
      <c r="X279" s="313">
        <v>0</v>
      </c>
      <c r="Y279" s="313">
        <v>0</v>
      </c>
      <c r="Z279" s="313">
        <v>0</v>
      </c>
      <c r="AA279" s="313">
        <v>0</v>
      </c>
      <c r="AB279" s="313">
        <v>0</v>
      </c>
      <c r="AC279" s="313">
        <v>0</v>
      </c>
      <c r="AD279" s="313">
        <v>0</v>
      </c>
      <c r="AE279" s="313">
        <v>0</v>
      </c>
      <c r="AF279" s="313">
        <v>0</v>
      </c>
      <c r="AG279" s="313">
        <v>0</v>
      </c>
      <c r="AH279" s="313">
        <v>0</v>
      </c>
      <c r="AI279" s="314">
        <v>169</v>
      </c>
      <c r="AJ279" s="312" t="s">
        <v>192</v>
      </c>
      <c r="AK279" s="307"/>
      <c r="AL279" s="307"/>
      <c r="AM279" s="312" t="s">
        <v>192</v>
      </c>
      <c r="AN279" s="834">
        <v>6581.0376374979196</v>
      </c>
      <c r="AO279" s="313">
        <v>0</v>
      </c>
      <c r="AP279" s="313">
        <v>0</v>
      </c>
      <c r="AQ279" s="313">
        <v>61147.445726375103</v>
      </c>
      <c r="AR279" s="313">
        <v>0</v>
      </c>
      <c r="AS279" s="313">
        <v>0</v>
      </c>
      <c r="AT279" s="313">
        <v>2494.2724178530102</v>
      </c>
      <c r="AU279" s="313">
        <v>1699898.5629471899</v>
      </c>
      <c r="AV279" s="313">
        <v>0</v>
      </c>
      <c r="AW279" s="313">
        <v>0</v>
      </c>
      <c r="AX279" s="313">
        <v>0</v>
      </c>
      <c r="AY279" s="313">
        <v>0</v>
      </c>
      <c r="AZ279" s="313">
        <v>0</v>
      </c>
      <c r="BA279" s="313">
        <v>0</v>
      </c>
      <c r="BB279" s="313">
        <v>0</v>
      </c>
      <c r="BC279" s="313">
        <v>0</v>
      </c>
      <c r="BD279" s="313">
        <v>0</v>
      </c>
      <c r="BE279" s="313">
        <v>0</v>
      </c>
      <c r="BF279" s="313">
        <v>0</v>
      </c>
      <c r="BG279" s="313">
        <v>0</v>
      </c>
      <c r="BH279" s="313">
        <v>0</v>
      </c>
      <c r="BI279" s="313">
        <v>0</v>
      </c>
      <c r="BJ279" s="313">
        <v>0</v>
      </c>
      <c r="BK279" s="313">
        <v>0</v>
      </c>
      <c r="BL279" s="313">
        <v>0</v>
      </c>
      <c r="BM279" s="313">
        <v>0</v>
      </c>
      <c r="BN279" s="313">
        <v>0</v>
      </c>
      <c r="BO279" s="313">
        <v>0</v>
      </c>
      <c r="BP279" s="313">
        <v>0</v>
      </c>
      <c r="BQ279" s="313">
        <v>0</v>
      </c>
      <c r="BR279" s="313">
        <v>0</v>
      </c>
      <c r="BS279" s="313">
        <v>0</v>
      </c>
      <c r="BT279" s="314">
        <v>1770121.3187289159</v>
      </c>
      <c r="BU279" s="312" t="s">
        <v>192</v>
      </c>
    </row>
    <row r="280" spans="2:73" s="329" customFormat="1" ht="13.75" customHeight="1" x14ac:dyDescent="0.35">
      <c r="B280" s="307" t="s">
        <v>193</v>
      </c>
      <c r="C280" s="308">
        <v>0</v>
      </c>
      <c r="D280" s="308">
        <v>0</v>
      </c>
      <c r="E280" s="308">
        <v>0</v>
      </c>
      <c r="F280" s="308">
        <v>176</v>
      </c>
      <c r="G280" s="308">
        <v>0</v>
      </c>
      <c r="H280" s="308">
        <v>0</v>
      </c>
      <c r="I280" s="308">
        <v>8</v>
      </c>
      <c r="J280" s="308">
        <v>0</v>
      </c>
      <c r="K280" s="308">
        <v>1</v>
      </c>
      <c r="L280" s="308">
        <v>0</v>
      </c>
      <c r="M280" s="308">
        <v>0</v>
      </c>
      <c r="N280" s="308">
        <v>0</v>
      </c>
      <c r="O280" s="308">
        <v>0</v>
      </c>
      <c r="P280" s="308">
        <v>0</v>
      </c>
      <c r="Q280" s="308">
        <v>0</v>
      </c>
      <c r="R280" s="308">
        <v>0</v>
      </c>
      <c r="S280" s="308">
        <v>0</v>
      </c>
      <c r="T280" s="308">
        <v>0</v>
      </c>
      <c r="U280" s="308">
        <v>0</v>
      </c>
      <c r="V280" s="308">
        <v>0</v>
      </c>
      <c r="W280" s="308">
        <v>0</v>
      </c>
      <c r="X280" s="308">
        <v>0</v>
      </c>
      <c r="Y280" s="308">
        <v>0</v>
      </c>
      <c r="Z280" s="308">
        <v>0</v>
      </c>
      <c r="AA280" s="308">
        <v>0</v>
      </c>
      <c r="AB280" s="308">
        <v>0</v>
      </c>
      <c r="AC280" s="308">
        <v>0</v>
      </c>
      <c r="AD280" s="308">
        <v>0</v>
      </c>
      <c r="AE280" s="308">
        <v>0</v>
      </c>
      <c r="AF280" s="308">
        <v>0</v>
      </c>
      <c r="AG280" s="308">
        <v>0</v>
      </c>
      <c r="AH280" s="308">
        <v>0</v>
      </c>
      <c r="AI280" s="309">
        <v>185</v>
      </c>
      <c r="AJ280" s="307" t="s">
        <v>193</v>
      </c>
      <c r="AK280" s="307"/>
      <c r="AL280" s="307"/>
      <c r="AM280" s="307" t="s">
        <v>193</v>
      </c>
      <c r="AN280" s="308">
        <v>0</v>
      </c>
      <c r="AO280" s="308">
        <v>0</v>
      </c>
      <c r="AP280" s="308">
        <v>0</v>
      </c>
      <c r="AQ280" s="308">
        <v>921153.42628744897</v>
      </c>
      <c r="AR280" s="308">
        <v>0</v>
      </c>
      <c r="AS280" s="308">
        <v>0</v>
      </c>
      <c r="AT280" s="308">
        <v>32236.2998987264</v>
      </c>
      <c r="AU280" s="308">
        <v>0</v>
      </c>
      <c r="AV280" s="308">
        <v>2176.26389338032</v>
      </c>
      <c r="AW280" s="308">
        <v>0</v>
      </c>
      <c r="AX280" s="308">
        <v>0</v>
      </c>
      <c r="AY280" s="308">
        <v>0</v>
      </c>
      <c r="AZ280" s="308">
        <v>0</v>
      </c>
      <c r="BA280" s="308">
        <v>0</v>
      </c>
      <c r="BB280" s="308">
        <v>0</v>
      </c>
      <c r="BC280" s="308">
        <v>0</v>
      </c>
      <c r="BD280" s="308">
        <v>0</v>
      </c>
      <c r="BE280" s="308">
        <v>0</v>
      </c>
      <c r="BF280" s="308">
        <v>0</v>
      </c>
      <c r="BG280" s="308">
        <v>0</v>
      </c>
      <c r="BH280" s="308">
        <v>0</v>
      </c>
      <c r="BI280" s="308">
        <v>0</v>
      </c>
      <c r="BJ280" s="308">
        <v>0</v>
      </c>
      <c r="BK280" s="308">
        <v>0</v>
      </c>
      <c r="BL280" s="308">
        <v>0</v>
      </c>
      <c r="BM280" s="308">
        <v>0</v>
      </c>
      <c r="BN280" s="308">
        <v>0</v>
      </c>
      <c r="BO280" s="308">
        <v>0</v>
      </c>
      <c r="BP280" s="308">
        <v>0</v>
      </c>
      <c r="BQ280" s="308">
        <v>0</v>
      </c>
      <c r="BR280" s="308">
        <v>0</v>
      </c>
      <c r="BS280" s="308">
        <v>0</v>
      </c>
      <c r="BT280" s="309">
        <v>955565.99007955566</v>
      </c>
      <c r="BU280" s="307" t="s">
        <v>193</v>
      </c>
    </row>
    <row r="281" spans="2:73" s="329" customFormat="1" ht="13.75" customHeight="1" x14ac:dyDescent="0.35">
      <c r="B281" s="312" t="s">
        <v>194</v>
      </c>
      <c r="C281" s="313">
        <v>0</v>
      </c>
      <c r="D281" s="313">
        <v>0</v>
      </c>
      <c r="E281" s="313">
        <v>0</v>
      </c>
      <c r="F281" s="313">
        <v>0</v>
      </c>
      <c r="G281" s="313">
        <v>0</v>
      </c>
      <c r="H281" s="313">
        <v>0</v>
      </c>
      <c r="I281" s="313">
        <v>0</v>
      </c>
      <c r="J281" s="313">
        <v>0</v>
      </c>
      <c r="K281" s="313">
        <v>0</v>
      </c>
      <c r="L281" s="313">
        <v>0</v>
      </c>
      <c r="M281" s="313">
        <v>0</v>
      </c>
      <c r="N281" s="313">
        <v>0</v>
      </c>
      <c r="O281" s="313">
        <v>0</v>
      </c>
      <c r="P281" s="313">
        <v>0</v>
      </c>
      <c r="Q281" s="313">
        <v>0</v>
      </c>
      <c r="R281" s="313">
        <v>0</v>
      </c>
      <c r="S281" s="313">
        <v>0</v>
      </c>
      <c r="T281" s="313">
        <v>0</v>
      </c>
      <c r="U281" s="313">
        <v>0</v>
      </c>
      <c r="V281" s="313">
        <v>0</v>
      </c>
      <c r="W281" s="313">
        <v>0</v>
      </c>
      <c r="X281" s="313">
        <v>0</v>
      </c>
      <c r="Y281" s="313">
        <v>0</v>
      </c>
      <c r="Z281" s="313">
        <v>0</v>
      </c>
      <c r="AA281" s="313">
        <v>0</v>
      </c>
      <c r="AB281" s="313">
        <v>0</v>
      </c>
      <c r="AC281" s="313">
        <v>0</v>
      </c>
      <c r="AD281" s="313">
        <v>0</v>
      </c>
      <c r="AE281" s="313">
        <v>0</v>
      </c>
      <c r="AF281" s="313">
        <v>0</v>
      </c>
      <c r="AG281" s="313">
        <v>0</v>
      </c>
      <c r="AH281" s="313">
        <v>0</v>
      </c>
      <c r="AI281" s="314">
        <v>0</v>
      </c>
      <c r="AJ281" s="312" t="s">
        <v>194</v>
      </c>
      <c r="AK281" s="307"/>
      <c r="AL281" s="307"/>
      <c r="AM281" s="312" t="s">
        <v>194</v>
      </c>
      <c r="AN281" s="834">
        <v>0</v>
      </c>
      <c r="AO281" s="834">
        <v>0</v>
      </c>
      <c r="AP281" s="834">
        <v>0</v>
      </c>
      <c r="AQ281" s="834">
        <v>0</v>
      </c>
      <c r="AR281" s="834">
        <v>0</v>
      </c>
      <c r="AS281" s="834">
        <v>0</v>
      </c>
      <c r="AT281" s="834">
        <v>0</v>
      </c>
      <c r="AU281" s="834">
        <v>0</v>
      </c>
      <c r="AV281" s="834">
        <v>0</v>
      </c>
      <c r="AW281" s="834">
        <v>0</v>
      </c>
      <c r="AX281" s="834">
        <v>0</v>
      </c>
      <c r="AY281" s="834">
        <v>0</v>
      </c>
      <c r="AZ281" s="834">
        <v>0</v>
      </c>
      <c r="BA281" s="834">
        <v>0</v>
      </c>
      <c r="BB281" s="834">
        <v>0</v>
      </c>
      <c r="BC281" s="834">
        <v>0</v>
      </c>
      <c r="BD281" s="834">
        <v>0</v>
      </c>
      <c r="BE281" s="834">
        <v>0</v>
      </c>
      <c r="BF281" s="834">
        <v>0</v>
      </c>
      <c r="BG281" s="834">
        <v>0</v>
      </c>
      <c r="BH281" s="834">
        <v>0</v>
      </c>
      <c r="BI281" s="834">
        <v>0</v>
      </c>
      <c r="BJ281" s="834">
        <v>0</v>
      </c>
      <c r="BK281" s="834">
        <v>0</v>
      </c>
      <c r="BL281" s="834">
        <v>0</v>
      </c>
      <c r="BM281" s="313">
        <v>0</v>
      </c>
      <c r="BN281" s="313">
        <v>0</v>
      </c>
      <c r="BO281" s="313">
        <v>0</v>
      </c>
      <c r="BP281" s="313">
        <v>0</v>
      </c>
      <c r="BQ281" s="313">
        <v>0</v>
      </c>
      <c r="BR281" s="313">
        <v>0</v>
      </c>
      <c r="BS281" s="313">
        <v>0</v>
      </c>
      <c r="BT281" s="314">
        <v>0</v>
      </c>
      <c r="BU281" s="312" t="s">
        <v>194</v>
      </c>
    </row>
    <row r="282" spans="2:73" s="329" customFormat="1" ht="13.75" customHeight="1" x14ac:dyDescent="0.35">
      <c r="B282" s="307" t="s">
        <v>196</v>
      </c>
      <c r="C282" s="308">
        <v>0</v>
      </c>
      <c r="D282" s="308">
        <v>0</v>
      </c>
      <c r="E282" s="308">
        <v>0</v>
      </c>
      <c r="F282" s="308">
        <v>0</v>
      </c>
      <c r="G282" s="308">
        <v>0</v>
      </c>
      <c r="H282" s="308">
        <v>0</v>
      </c>
      <c r="I282" s="308">
        <v>0</v>
      </c>
      <c r="J282" s="308">
        <v>0</v>
      </c>
      <c r="K282" s="308">
        <v>0</v>
      </c>
      <c r="L282" s="308">
        <v>0</v>
      </c>
      <c r="M282" s="308">
        <v>0</v>
      </c>
      <c r="N282" s="308">
        <v>0</v>
      </c>
      <c r="O282" s="308">
        <v>0</v>
      </c>
      <c r="P282" s="308">
        <v>0</v>
      </c>
      <c r="Q282" s="308">
        <v>0</v>
      </c>
      <c r="R282" s="308">
        <v>0</v>
      </c>
      <c r="S282" s="308">
        <v>0</v>
      </c>
      <c r="T282" s="308">
        <v>0</v>
      </c>
      <c r="U282" s="308">
        <v>0</v>
      </c>
      <c r="V282" s="308">
        <v>0</v>
      </c>
      <c r="W282" s="308">
        <v>0</v>
      </c>
      <c r="X282" s="308">
        <v>0</v>
      </c>
      <c r="Y282" s="308">
        <v>0</v>
      </c>
      <c r="Z282" s="308">
        <v>0</v>
      </c>
      <c r="AA282" s="308">
        <v>0</v>
      </c>
      <c r="AB282" s="308">
        <v>0</v>
      </c>
      <c r="AC282" s="308">
        <v>0</v>
      </c>
      <c r="AD282" s="308">
        <v>0</v>
      </c>
      <c r="AE282" s="308">
        <v>0</v>
      </c>
      <c r="AF282" s="308">
        <v>0</v>
      </c>
      <c r="AG282" s="308">
        <v>0</v>
      </c>
      <c r="AH282" s="308">
        <v>0</v>
      </c>
      <c r="AI282" s="309">
        <v>0</v>
      </c>
      <c r="AJ282" s="307" t="s">
        <v>196</v>
      </c>
      <c r="AK282" s="307"/>
      <c r="AL282" s="307"/>
      <c r="AM282" s="307" t="s">
        <v>196</v>
      </c>
      <c r="AN282" s="308">
        <v>0</v>
      </c>
      <c r="AO282" s="308">
        <v>0</v>
      </c>
      <c r="AP282" s="308">
        <v>0</v>
      </c>
      <c r="AQ282" s="308">
        <v>0</v>
      </c>
      <c r="AR282" s="308">
        <v>0</v>
      </c>
      <c r="AS282" s="308">
        <v>0</v>
      </c>
      <c r="AT282" s="308">
        <v>0</v>
      </c>
      <c r="AU282" s="308">
        <v>0</v>
      </c>
      <c r="AV282" s="308">
        <v>0</v>
      </c>
      <c r="AW282" s="308">
        <v>0</v>
      </c>
      <c r="AX282" s="308">
        <v>0</v>
      </c>
      <c r="AY282" s="308">
        <v>0</v>
      </c>
      <c r="AZ282" s="308">
        <v>0</v>
      </c>
      <c r="BA282" s="308">
        <v>0</v>
      </c>
      <c r="BB282" s="308">
        <v>0</v>
      </c>
      <c r="BC282" s="308">
        <v>0</v>
      </c>
      <c r="BD282" s="308">
        <v>0</v>
      </c>
      <c r="BE282" s="308">
        <v>0</v>
      </c>
      <c r="BF282" s="308">
        <v>0</v>
      </c>
      <c r="BG282" s="308">
        <v>0</v>
      </c>
      <c r="BH282" s="308">
        <v>0</v>
      </c>
      <c r="BI282" s="308">
        <v>0</v>
      </c>
      <c r="BJ282" s="308">
        <v>0</v>
      </c>
      <c r="BK282" s="308">
        <v>0</v>
      </c>
      <c r="BL282" s="308">
        <v>0</v>
      </c>
      <c r="BM282" s="308">
        <v>0</v>
      </c>
      <c r="BN282" s="308">
        <v>0</v>
      </c>
      <c r="BO282" s="308">
        <v>0</v>
      </c>
      <c r="BP282" s="308">
        <v>0</v>
      </c>
      <c r="BQ282" s="308">
        <v>0</v>
      </c>
      <c r="BR282" s="308">
        <v>0</v>
      </c>
      <c r="BS282" s="308">
        <v>0</v>
      </c>
      <c r="BT282" s="309">
        <v>0</v>
      </c>
      <c r="BU282" s="307" t="s">
        <v>196</v>
      </c>
    </row>
    <row r="283" spans="2:73" s="329" customFormat="1" ht="13.75" customHeight="1" x14ac:dyDescent="0.35">
      <c r="B283" s="312" t="s">
        <v>197</v>
      </c>
      <c r="C283" s="313">
        <v>0</v>
      </c>
      <c r="D283" s="313">
        <v>0</v>
      </c>
      <c r="E283" s="313">
        <v>0</v>
      </c>
      <c r="F283" s="313">
        <v>0</v>
      </c>
      <c r="G283" s="313">
        <v>0</v>
      </c>
      <c r="H283" s="313">
        <v>0</v>
      </c>
      <c r="I283" s="313">
        <v>5</v>
      </c>
      <c r="J283" s="313">
        <v>0</v>
      </c>
      <c r="K283" s="313">
        <v>0</v>
      </c>
      <c r="L283" s="313">
        <v>0</v>
      </c>
      <c r="M283" s="313">
        <v>1</v>
      </c>
      <c r="N283" s="313">
        <v>0</v>
      </c>
      <c r="O283" s="313">
        <v>0</v>
      </c>
      <c r="P283" s="313">
        <v>0</v>
      </c>
      <c r="Q283" s="313">
        <v>0</v>
      </c>
      <c r="R283" s="313">
        <v>0</v>
      </c>
      <c r="S283" s="313">
        <v>0</v>
      </c>
      <c r="T283" s="313">
        <v>0</v>
      </c>
      <c r="U283" s="313">
        <v>0</v>
      </c>
      <c r="V283" s="313">
        <v>0</v>
      </c>
      <c r="W283" s="313">
        <v>0</v>
      </c>
      <c r="X283" s="313">
        <v>0</v>
      </c>
      <c r="Y283" s="313">
        <v>0</v>
      </c>
      <c r="Z283" s="313">
        <v>0</v>
      </c>
      <c r="AA283" s="313">
        <v>0</v>
      </c>
      <c r="AB283" s="313">
        <v>0</v>
      </c>
      <c r="AC283" s="313">
        <v>0</v>
      </c>
      <c r="AD283" s="313">
        <v>0</v>
      </c>
      <c r="AE283" s="313">
        <v>0</v>
      </c>
      <c r="AF283" s="313">
        <v>0</v>
      </c>
      <c r="AG283" s="313">
        <v>0</v>
      </c>
      <c r="AH283" s="313">
        <v>0</v>
      </c>
      <c r="AI283" s="314">
        <v>6</v>
      </c>
      <c r="AJ283" s="312" t="s">
        <v>197</v>
      </c>
      <c r="AK283" s="307"/>
      <c r="AL283" s="307"/>
      <c r="AM283" s="312" t="s">
        <v>197</v>
      </c>
      <c r="AN283" s="834">
        <v>0</v>
      </c>
      <c r="AO283" s="313">
        <v>0</v>
      </c>
      <c r="AP283" s="313">
        <v>0</v>
      </c>
      <c r="AQ283" s="313">
        <v>0</v>
      </c>
      <c r="AR283" s="313">
        <v>0</v>
      </c>
      <c r="AS283" s="313">
        <v>0</v>
      </c>
      <c r="AT283" s="313">
        <v>9958.8821409931206</v>
      </c>
      <c r="AU283" s="313">
        <v>0</v>
      </c>
      <c r="AV283" s="313">
        <v>0</v>
      </c>
      <c r="AW283" s="313">
        <v>0</v>
      </c>
      <c r="AX283" s="313">
        <v>26311.828418614801</v>
      </c>
      <c r="AY283" s="313">
        <v>0</v>
      </c>
      <c r="AZ283" s="313">
        <v>0</v>
      </c>
      <c r="BA283" s="313">
        <v>0</v>
      </c>
      <c r="BB283" s="313">
        <v>0</v>
      </c>
      <c r="BC283" s="313">
        <v>0</v>
      </c>
      <c r="BD283" s="313">
        <v>0</v>
      </c>
      <c r="BE283" s="313">
        <v>0</v>
      </c>
      <c r="BF283" s="313">
        <v>0</v>
      </c>
      <c r="BG283" s="313">
        <v>0</v>
      </c>
      <c r="BH283" s="313">
        <v>0</v>
      </c>
      <c r="BI283" s="313">
        <v>0</v>
      </c>
      <c r="BJ283" s="313">
        <v>0</v>
      </c>
      <c r="BK283" s="313">
        <v>0</v>
      </c>
      <c r="BL283" s="313">
        <v>0</v>
      </c>
      <c r="BM283" s="313">
        <v>0</v>
      </c>
      <c r="BN283" s="313">
        <v>0</v>
      </c>
      <c r="BO283" s="313">
        <v>0</v>
      </c>
      <c r="BP283" s="313">
        <v>0</v>
      </c>
      <c r="BQ283" s="313">
        <v>0</v>
      </c>
      <c r="BR283" s="313">
        <v>0</v>
      </c>
      <c r="BS283" s="313">
        <v>0</v>
      </c>
      <c r="BT283" s="314">
        <v>36270.71055960792</v>
      </c>
      <c r="BU283" s="312" t="s">
        <v>197</v>
      </c>
    </row>
    <row r="284" spans="2:73" s="329" customFormat="1" ht="13.75" customHeight="1" x14ac:dyDescent="0.35">
      <c r="B284" s="307" t="s">
        <v>178</v>
      </c>
      <c r="C284" s="308">
        <v>0</v>
      </c>
      <c r="D284" s="308">
        <v>0</v>
      </c>
      <c r="E284" s="308">
        <v>0</v>
      </c>
      <c r="F284" s="308">
        <v>0</v>
      </c>
      <c r="G284" s="308">
        <v>0</v>
      </c>
      <c r="H284" s="308">
        <v>0</v>
      </c>
      <c r="I284" s="308">
        <v>1</v>
      </c>
      <c r="J284" s="308">
        <v>0</v>
      </c>
      <c r="K284" s="308">
        <v>0</v>
      </c>
      <c r="L284" s="308">
        <v>0</v>
      </c>
      <c r="M284" s="308">
        <v>0</v>
      </c>
      <c r="N284" s="308">
        <v>0</v>
      </c>
      <c r="O284" s="308">
        <v>0</v>
      </c>
      <c r="P284" s="308">
        <v>0</v>
      </c>
      <c r="Q284" s="308">
        <v>0</v>
      </c>
      <c r="R284" s="308">
        <v>16</v>
      </c>
      <c r="S284" s="308">
        <v>0</v>
      </c>
      <c r="T284" s="308">
        <v>0</v>
      </c>
      <c r="U284" s="308">
        <v>0</v>
      </c>
      <c r="V284" s="308">
        <v>0</v>
      </c>
      <c r="W284" s="308">
        <v>0</v>
      </c>
      <c r="X284" s="308">
        <v>0</v>
      </c>
      <c r="Y284" s="308">
        <v>0</v>
      </c>
      <c r="Z284" s="308">
        <v>0</v>
      </c>
      <c r="AA284" s="308">
        <v>0</v>
      </c>
      <c r="AB284" s="308">
        <v>0</v>
      </c>
      <c r="AC284" s="308">
        <v>0</v>
      </c>
      <c r="AD284" s="308">
        <v>0</v>
      </c>
      <c r="AE284" s="308">
        <v>0</v>
      </c>
      <c r="AF284" s="308">
        <v>0</v>
      </c>
      <c r="AG284" s="308">
        <v>0</v>
      </c>
      <c r="AH284" s="308">
        <v>0</v>
      </c>
      <c r="AI284" s="309">
        <v>17</v>
      </c>
      <c r="AJ284" s="307" t="s">
        <v>178</v>
      </c>
      <c r="AK284" s="307"/>
      <c r="AL284" s="307"/>
      <c r="AM284" s="307" t="s">
        <v>178</v>
      </c>
      <c r="AN284" s="308">
        <v>0</v>
      </c>
      <c r="AO284" s="308">
        <v>0</v>
      </c>
      <c r="AP284" s="308">
        <v>0</v>
      </c>
      <c r="AQ284" s="308">
        <v>0</v>
      </c>
      <c r="AR284" s="308">
        <v>0</v>
      </c>
      <c r="AS284" s="308">
        <v>0</v>
      </c>
      <c r="AT284" s="308">
        <v>4594.24298161961</v>
      </c>
      <c r="AU284" s="308">
        <v>0</v>
      </c>
      <c r="AV284" s="308">
        <v>0</v>
      </c>
      <c r="AW284" s="308">
        <v>0</v>
      </c>
      <c r="AX284" s="308">
        <v>0</v>
      </c>
      <c r="AY284" s="308">
        <v>0</v>
      </c>
      <c r="AZ284" s="308">
        <v>0</v>
      </c>
      <c r="BA284" s="308">
        <v>0</v>
      </c>
      <c r="BB284" s="308">
        <v>0</v>
      </c>
      <c r="BC284" s="308">
        <v>318075.63307547697</v>
      </c>
      <c r="BD284" s="308">
        <v>0</v>
      </c>
      <c r="BE284" s="308">
        <v>0</v>
      </c>
      <c r="BF284" s="308">
        <v>0</v>
      </c>
      <c r="BG284" s="308">
        <v>0</v>
      </c>
      <c r="BH284" s="308">
        <v>0</v>
      </c>
      <c r="BI284" s="308">
        <v>0</v>
      </c>
      <c r="BJ284" s="308">
        <v>0</v>
      </c>
      <c r="BK284" s="308">
        <v>0</v>
      </c>
      <c r="BL284" s="308">
        <v>0</v>
      </c>
      <c r="BM284" s="308">
        <v>0</v>
      </c>
      <c r="BN284" s="308">
        <v>0</v>
      </c>
      <c r="BO284" s="308">
        <v>0</v>
      </c>
      <c r="BP284" s="308">
        <v>0</v>
      </c>
      <c r="BQ284" s="308">
        <v>0</v>
      </c>
      <c r="BR284" s="308">
        <v>0</v>
      </c>
      <c r="BS284" s="308">
        <v>0</v>
      </c>
      <c r="BT284" s="309">
        <v>322669.87605709658</v>
      </c>
      <c r="BU284" s="307" t="s">
        <v>178</v>
      </c>
    </row>
    <row r="285" spans="2:73" s="329" customFormat="1" ht="13.75" customHeight="1" x14ac:dyDescent="0.35">
      <c r="B285" s="312" t="s">
        <v>198</v>
      </c>
      <c r="C285" s="313">
        <v>0</v>
      </c>
      <c r="D285" s="313">
        <v>0</v>
      </c>
      <c r="E285" s="313">
        <v>0</v>
      </c>
      <c r="F285" s="313">
        <v>0</v>
      </c>
      <c r="G285" s="313">
        <v>0</v>
      </c>
      <c r="H285" s="313">
        <v>0</v>
      </c>
      <c r="I285" s="313">
        <v>0</v>
      </c>
      <c r="J285" s="313">
        <v>0</v>
      </c>
      <c r="K285" s="313">
        <v>0</v>
      </c>
      <c r="L285" s="313">
        <v>0</v>
      </c>
      <c r="M285" s="313">
        <v>0</v>
      </c>
      <c r="N285" s="313">
        <v>0</v>
      </c>
      <c r="O285" s="313">
        <v>0</v>
      </c>
      <c r="P285" s="313">
        <v>0</v>
      </c>
      <c r="Q285" s="313">
        <v>0</v>
      </c>
      <c r="R285" s="313">
        <v>0</v>
      </c>
      <c r="S285" s="313">
        <v>0</v>
      </c>
      <c r="T285" s="313">
        <v>0</v>
      </c>
      <c r="U285" s="313">
        <v>0</v>
      </c>
      <c r="V285" s="313">
        <v>0</v>
      </c>
      <c r="W285" s="313">
        <v>0</v>
      </c>
      <c r="X285" s="313">
        <v>0</v>
      </c>
      <c r="Y285" s="313">
        <v>0</v>
      </c>
      <c r="Z285" s="313">
        <v>0</v>
      </c>
      <c r="AA285" s="313">
        <v>0</v>
      </c>
      <c r="AB285" s="313">
        <v>0</v>
      </c>
      <c r="AC285" s="313">
        <v>0</v>
      </c>
      <c r="AD285" s="313">
        <v>0</v>
      </c>
      <c r="AE285" s="313">
        <v>0</v>
      </c>
      <c r="AF285" s="313">
        <v>0</v>
      </c>
      <c r="AG285" s="313">
        <v>0</v>
      </c>
      <c r="AH285" s="313">
        <v>0</v>
      </c>
      <c r="AI285" s="314">
        <v>0</v>
      </c>
      <c r="AJ285" s="312" t="s">
        <v>198</v>
      </c>
      <c r="AK285" s="307"/>
      <c r="AL285" s="307"/>
      <c r="AM285" s="312" t="s">
        <v>198</v>
      </c>
      <c r="AN285" s="834">
        <v>0</v>
      </c>
      <c r="AO285" s="834">
        <v>0</v>
      </c>
      <c r="AP285" s="834">
        <v>0</v>
      </c>
      <c r="AQ285" s="834">
        <v>0</v>
      </c>
      <c r="AR285" s="834">
        <v>0</v>
      </c>
      <c r="AS285" s="834">
        <v>0</v>
      </c>
      <c r="AT285" s="834">
        <v>0</v>
      </c>
      <c r="AU285" s="834">
        <v>0</v>
      </c>
      <c r="AV285" s="834">
        <v>0</v>
      </c>
      <c r="AW285" s="834">
        <v>0</v>
      </c>
      <c r="AX285" s="834">
        <v>0</v>
      </c>
      <c r="AY285" s="834">
        <v>0</v>
      </c>
      <c r="AZ285" s="834">
        <v>0</v>
      </c>
      <c r="BA285" s="834">
        <v>0</v>
      </c>
      <c r="BB285" s="834">
        <v>0</v>
      </c>
      <c r="BC285" s="834">
        <v>0</v>
      </c>
      <c r="BD285" s="834">
        <v>0</v>
      </c>
      <c r="BE285" s="834">
        <v>0</v>
      </c>
      <c r="BF285" s="834">
        <v>0</v>
      </c>
      <c r="BG285" s="834">
        <v>0</v>
      </c>
      <c r="BH285" s="834">
        <v>0</v>
      </c>
      <c r="BI285" s="834">
        <v>0</v>
      </c>
      <c r="BJ285" s="834">
        <v>0</v>
      </c>
      <c r="BK285" s="834">
        <v>0</v>
      </c>
      <c r="BL285" s="834">
        <v>0</v>
      </c>
      <c r="BM285" s="313">
        <v>0</v>
      </c>
      <c r="BN285" s="313">
        <v>0</v>
      </c>
      <c r="BO285" s="313">
        <v>0</v>
      </c>
      <c r="BP285" s="313">
        <v>0</v>
      </c>
      <c r="BQ285" s="313">
        <v>0</v>
      </c>
      <c r="BR285" s="313">
        <v>0</v>
      </c>
      <c r="BS285" s="313">
        <v>0</v>
      </c>
      <c r="BT285" s="314">
        <v>0</v>
      </c>
      <c r="BU285" s="312" t="s">
        <v>198</v>
      </c>
    </row>
    <row r="286" spans="2:73" s="329" customFormat="1" ht="13.75" customHeight="1" x14ac:dyDescent="0.35">
      <c r="B286" s="307" t="s">
        <v>201</v>
      </c>
      <c r="C286" s="308">
        <v>0</v>
      </c>
      <c r="D286" s="308">
        <v>100</v>
      </c>
      <c r="E286" s="308">
        <v>2</v>
      </c>
      <c r="F286" s="308">
        <v>0</v>
      </c>
      <c r="G286" s="308">
        <v>0</v>
      </c>
      <c r="H286" s="308">
        <v>1</v>
      </c>
      <c r="I286" s="308">
        <v>0</v>
      </c>
      <c r="J286" s="308">
        <v>390</v>
      </c>
      <c r="K286" s="308">
        <v>0</v>
      </c>
      <c r="L286" s="308">
        <v>0</v>
      </c>
      <c r="M286" s="308">
        <v>0</v>
      </c>
      <c r="N286" s="308">
        <v>1</v>
      </c>
      <c r="O286" s="308">
        <v>0</v>
      </c>
      <c r="P286" s="308">
        <v>0</v>
      </c>
      <c r="Q286" s="308">
        <v>557</v>
      </c>
      <c r="R286" s="308">
        <v>0</v>
      </c>
      <c r="S286" s="308">
        <v>0</v>
      </c>
      <c r="T286" s="308">
        <v>0</v>
      </c>
      <c r="U286" s="308">
        <v>0</v>
      </c>
      <c r="V286" s="308">
        <v>0</v>
      </c>
      <c r="W286" s="308">
        <v>0</v>
      </c>
      <c r="X286" s="308">
        <v>0</v>
      </c>
      <c r="Y286" s="308">
        <v>0</v>
      </c>
      <c r="Z286" s="308">
        <v>0</v>
      </c>
      <c r="AA286" s="308">
        <v>0</v>
      </c>
      <c r="AB286" s="308">
        <v>0</v>
      </c>
      <c r="AC286" s="308">
        <v>0</v>
      </c>
      <c r="AD286" s="308">
        <v>0</v>
      </c>
      <c r="AE286" s="308">
        <v>0</v>
      </c>
      <c r="AF286" s="308">
        <v>0</v>
      </c>
      <c r="AG286" s="308">
        <v>0</v>
      </c>
      <c r="AH286" s="308">
        <v>0</v>
      </c>
      <c r="AI286" s="309">
        <v>1051</v>
      </c>
      <c r="AJ286" s="307" t="s">
        <v>201</v>
      </c>
      <c r="AK286" s="307"/>
      <c r="AL286" s="307"/>
      <c r="AM286" s="307" t="s">
        <v>201</v>
      </c>
      <c r="AN286" s="308">
        <v>0</v>
      </c>
      <c r="AO286" s="308">
        <v>479058.81080987002</v>
      </c>
      <c r="AP286" s="308">
        <v>46492.071116763997</v>
      </c>
      <c r="AQ286" s="308">
        <v>0</v>
      </c>
      <c r="AR286" s="308">
        <v>0</v>
      </c>
      <c r="AS286" s="308">
        <v>20070.288534278301</v>
      </c>
      <c r="AT286" s="308">
        <v>0</v>
      </c>
      <c r="AU286" s="308">
        <v>6348055.8087681197</v>
      </c>
      <c r="AV286" s="308">
        <v>0</v>
      </c>
      <c r="AW286" s="308">
        <v>0</v>
      </c>
      <c r="AX286" s="308">
        <v>0</v>
      </c>
      <c r="AY286" s="308">
        <v>46654.240074003101</v>
      </c>
      <c r="AZ286" s="308">
        <v>0</v>
      </c>
      <c r="BA286" s="308">
        <v>0</v>
      </c>
      <c r="BB286" s="308">
        <v>6362375.7866965597</v>
      </c>
      <c r="BC286" s="308">
        <v>0</v>
      </c>
      <c r="BD286" s="308">
        <v>0</v>
      </c>
      <c r="BE286" s="308">
        <v>0</v>
      </c>
      <c r="BF286" s="308">
        <v>0</v>
      </c>
      <c r="BG286" s="308">
        <v>0</v>
      </c>
      <c r="BH286" s="308">
        <v>0</v>
      </c>
      <c r="BI286" s="308">
        <v>0</v>
      </c>
      <c r="BJ286" s="308">
        <v>0</v>
      </c>
      <c r="BK286" s="308">
        <v>0</v>
      </c>
      <c r="BL286" s="308">
        <v>0</v>
      </c>
      <c r="BM286" s="308">
        <v>0</v>
      </c>
      <c r="BN286" s="308">
        <v>0</v>
      </c>
      <c r="BO286" s="308">
        <v>0</v>
      </c>
      <c r="BP286" s="308">
        <v>0</v>
      </c>
      <c r="BQ286" s="308">
        <v>0</v>
      </c>
      <c r="BR286" s="308">
        <v>0</v>
      </c>
      <c r="BS286" s="308">
        <v>0</v>
      </c>
      <c r="BT286" s="309">
        <v>13302707.005999595</v>
      </c>
      <c r="BU286" s="307" t="s">
        <v>201</v>
      </c>
    </row>
    <row r="287" spans="2:73" s="329" customFormat="1" ht="13.75" customHeight="1" x14ac:dyDescent="0.35">
      <c r="B287" s="312" t="s">
        <v>210</v>
      </c>
      <c r="C287" s="313">
        <v>0</v>
      </c>
      <c r="D287" s="313">
        <v>0</v>
      </c>
      <c r="E287" s="313">
        <v>0</v>
      </c>
      <c r="F287" s="313">
        <v>0</v>
      </c>
      <c r="G287" s="313">
        <v>0</v>
      </c>
      <c r="H287" s="313">
        <v>0</v>
      </c>
      <c r="I287" s="313">
        <v>0</v>
      </c>
      <c r="J287" s="313">
        <v>0</v>
      </c>
      <c r="K287" s="313">
        <v>0</v>
      </c>
      <c r="L287" s="313">
        <v>0</v>
      </c>
      <c r="M287" s="313">
        <v>0</v>
      </c>
      <c r="N287" s="313">
        <v>0</v>
      </c>
      <c r="O287" s="313">
        <v>0</v>
      </c>
      <c r="P287" s="313">
        <v>0</v>
      </c>
      <c r="Q287" s="313">
        <v>0</v>
      </c>
      <c r="R287" s="313">
        <v>0</v>
      </c>
      <c r="S287" s="313">
        <v>0</v>
      </c>
      <c r="T287" s="313">
        <v>0</v>
      </c>
      <c r="U287" s="313">
        <v>0</v>
      </c>
      <c r="V287" s="313">
        <v>0</v>
      </c>
      <c r="W287" s="313">
        <v>0</v>
      </c>
      <c r="X287" s="313">
        <v>0</v>
      </c>
      <c r="Y287" s="313">
        <v>0</v>
      </c>
      <c r="Z287" s="313">
        <v>0</v>
      </c>
      <c r="AA287" s="313">
        <v>0</v>
      </c>
      <c r="AB287" s="313">
        <v>0</v>
      </c>
      <c r="AC287" s="313">
        <v>0</v>
      </c>
      <c r="AD287" s="313">
        <v>0</v>
      </c>
      <c r="AE287" s="313">
        <v>0</v>
      </c>
      <c r="AF287" s="313">
        <v>0</v>
      </c>
      <c r="AG287" s="313">
        <v>0</v>
      </c>
      <c r="AH287" s="313">
        <v>0</v>
      </c>
      <c r="AI287" s="314">
        <v>0</v>
      </c>
      <c r="AJ287" s="312" t="s">
        <v>210</v>
      </c>
      <c r="AK287" s="307"/>
      <c r="AL287" s="307"/>
      <c r="AM287" s="312" t="s">
        <v>210</v>
      </c>
      <c r="AN287" s="834">
        <v>0</v>
      </c>
      <c r="AO287" s="834">
        <v>0</v>
      </c>
      <c r="AP287" s="834">
        <v>0</v>
      </c>
      <c r="AQ287" s="834">
        <v>0</v>
      </c>
      <c r="AR287" s="834">
        <v>0</v>
      </c>
      <c r="AS287" s="834">
        <v>0</v>
      </c>
      <c r="AT287" s="834">
        <v>0</v>
      </c>
      <c r="AU287" s="834">
        <v>0</v>
      </c>
      <c r="AV287" s="834">
        <v>0</v>
      </c>
      <c r="AW287" s="834">
        <v>0</v>
      </c>
      <c r="AX287" s="834">
        <v>0</v>
      </c>
      <c r="AY287" s="834">
        <v>0</v>
      </c>
      <c r="AZ287" s="834">
        <v>0</v>
      </c>
      <c r="BA287" s="834">
        <v>0</v>
      </c>
      <c r="BB287" s="834">
        <v>0</v>
      </c>
      <c r="BC287" s="834">
        <v>0</v>
      </c>
      <c r="BD287" s="834">
        <v>0</v>
      </c>
      <c r="BE287" s="834">
        <v>0</v>
      </c>
      <c r="BF287" s="834">
        <v>0</v>
      </c>
      <c r="BG287" s="834">
        <v>0</v>
      </c>
      <c r="BH287" s="834">
        <v>0</v>
      </c>
      <c r="BI287" s="834">
        <v>0</v>
      </c>
      <c r="BJ287" s="834">
        <v>0</v>
      </c>
      <c r="BK287" s="834">
        <v>0</v>
      </c>
      <c r="BL287" s="834">
        <v>0</v>
      </c>
      <c r="BM287" s="313">
        <v>0</v>
      </c>
      <c r="BN287" s="313">
        <v>0</v>
      </c>
      <c r="BO287" s="313">
        <v>0</v>
      </c>
      <c r="BP287" s="313">
        <v>0</v>
      </c>
      <c r="BQ287" s="313">
        <v>0</v>
      </c>
      <c r="BR287" s="313">
        <v>0</v>
      </c>
      <c r="BS287" s="313">
        <v>0</v>
      </c>
      <c r="BT287" s="314">
        <v>0</v>
      </c>
      <c r="BU287" s="312" t="s">
        <v>210</v>
      </c>
    </row>
    <row r="288" spans="2:73" s="329" customFormat="1" ht="13.75" customHeight="1" x14ac:dyDescent="0.35">
      <c r="B288" s="307" t="s">
        <v>199</v>
      </c>
      <c r="C288" s="308">
        <v>0</v>
      </c>
      <c r="D288" s="308">
        <v>3</v>
      </c>
      <c r="E288" s="308">
        <v>0</v>
      </c>
      <c r="F288" s="308">
        <v>0</v>
      </c>
      <c r="G288" s="308">
        <v>0</v>
      </c>
      <c r="H288" s="308">
        <v>0</v>
      </c>
      <c r="I288" s="308">
        <v>0</v>
      </c>
      <c r="J288" s="308">
        <v>0</v>
      </c>
      <c r="K288" s="308">
        <v>0</v>
      </c>
      <c r="L288" s="308">
        <v>0</v>
      </c>
      <c r="M288" s="308">
        <v>2</v>
      </c>
      <c r="N288" s="308">
        <v>0</v>
      </c>
      <c r="O288" s="308">
        <v>0</v>
      </c>
      <c r="P288" s="308">
        <v>0</v>
      </c>
      <c r="Q288" s="308">
        <v>0</v>
      </c>
      <c r="R288" s="308">
        <v>0</v>
      </c>
      <c r="S288" s="308">
        <v>0</v>
      </c>
      <c r="T288" s="308">
        <v>0</v>
      </c>
      <c r="U288" s="308">
        <v>0</v>
      </c>
      <c r="V288" s="308">
        <v>0</v>
      </c>
      <c r="W288" s="308">
        <v>0</v>
      </c>
      <c r="X288" s="308">
        <v>0</v>
      </c>
      <c r="Y288" s="308">
        <v>0</v>
      </c>
      <c r="Z288" s="308">
        <v>0</v>
      </c>
      <c r="AA288" s="308">
        <v>0</v>
      </c>
      <c r="AB288" s="308">
        <v>0</v>
      </c>
      <c r="AC288" s="308">
        <v>0</v>
      </c>
      <c r="AD288" s="308">
        <v>0</v>
      </c>
      <c r="AE288" s="308">
        <v>0</v>
      </c>
      <c r="AF288" s="308">
        <v>0</v>
      </c>
      <c r="AG288" s="308">
        <v>0</v>
      </c>
      <c r="AH288" s="308">
        <v>0</v>
      </c>
      <c r="AI288" s="309">
        <v>5</v>
      </c>
      <c r="AJ288" s="307" t="s">
        <v>199</v>
      </c>
      <c r="AK288" s="307"/>
      <c r="AL288" s="307"/>
      <c r="AM288" s="307" t="s">
        <v>199</v>
      </c>
      <c r="AN288" s="308">
        <v>0</v>
      </c>
      <c r="AO288" s="308">
        <v>4705.6608923349804</v>
      </c>
      <c r="AP288" s="308">
        <v>0</v>
      </c>
      <c r="AQ288" s="308">
        <v>0</v>
      </c>
      <c r="AR288" s="308">
        <v>0</v>
      </c>
      <c r="AS288" s="308">
        <v>0</v>
      </c>
      <c r="AT288" s="308">
        <v>0</v>
      </c>
      <c r="AU288" s="308">
        <v>0</v>
      </c>
      <c r="AV288" s="308">
        <v>0</v>
      </c>
      <c r="AW288" s="308">
        <v>0</v>
      </c>
      <c r="AX288" s="308">
        <v>71271.218701320497</v>
      </c>
      <c r="AY288" s="308">
        <v>0</v>
      </c>
      <c r="AZ288" s="308">
        <v>0</v>
      </c>
      <c r="BA288" s="308">
        <v>0</v>
      </c>
      <c r="BB288" s="308">
        <v>0</v>
      </c>
      <c r="BC288" s="308">
        <v>0</v>
      </c>
      <c r="BD288" s="308">
        <v>0</v>
      </c>
      <c r="BE288" s="308">
        <v>0</v>
      </c>
      <c r="BF288" s="308">
        <v>0</v>
      </c>
      <c r="BG288" s="308">
        <v>0</v>
      </c>
      <c r="BH288" s="308">
        <v>0</v>
      </c>
      <c r="BI288" s="308">
        <v>0</v>
      </c>
      <c r="BJ288" s="308">
        <v>0</v>
      </c>
      <c r="BK288" s="308">
        <v>0</v>
      </c>
      <c r="BL288" s="308">
        <v>0</v>
      </c>
      <c r="BM288" s="308">
        <v>0</v>
      </c>
      <c r="BN288" s="308">
        <v>0</v>
      </c>
      <c r="BO288" s="308">
        <v>0</v>
      </c>
      <c r="BP288" s="308">
        <v>0</v>
      </c>
      <c r="BQ288" s="308">
        <v>0</v>
      </c>
      <c r="BR288" s="308">
        <v>0</v>
      </c>
      <c r="BS288" s="308">
        <v>0</v>
      </c>
      <c r="BT288" s="309">
        <v>75976.879593655482</v>
      </c>
      <c r="BU288" s="307" t="s">
        <v>199</v>
      </c>
    </row>
    <row r="289" spans="2:73" s="329" customFormat="1" ht="13.75" customHeight="1" x14ac:dyDescent="0.35">
      <c r="B289" s="312" t="s">
        <v>200</v>
      </c>
      <c r="C289" s="313">
        <v>0</v>
      </c>
      <c r="D289" s="313">
        <v>0</v>
      </c>
      <c r="E289" s="313">
        <v>0</v>
      </c>
      <c r="F289" s="313">
        <v>0</v>
      </c>
      <c r="G289" s="313">
        <v>0</v>
      </c>
      <c r="H289" s="313">
        <v>0</v>
      </c>
      <c r="I289" s="313">
        <v>0</v>
      </c>
      <c r="J289" s="313">
        <v>0</v>
      </c>
      <c r="K289" s="313">
        <v>0</v>
      </c>
      <c r="L289" s="313">
        <v>0</v>
      </c>
      <c r="M289" s="313">
        <v>0</v>
      </c>
      <c r="N289" s="313">
        <v>0</v>
      </c>
      <c r="O289" s="313">
        <v>0</v>
      </c>
      <c r="P289" s="313">
        <v>0</v>
      </c>
      <c r="Q289" s="313">
        <v>0</v>
      </c>
      <c r="R289" s="313">
        <v>0</v>
      </c>
      <c r="S289" s="313">
        <v>0</v>
      </c>
      <c r="T289" s="313">
        <v>0</v>
      </c>
      <c r="U289" s="313">
        <v>0</v>
      </c>
      <c r="V289" s="313">
        <v>0</v>
      </c>
      <c r="W289" s="313">
        <v>0</v>
      </c>
      <c r="X289" s="313">
        <v>0</v>
      </c>
      <c r="Y289" s="313">
        <v>0</v>
      </c>
      <c r="Z289" s="313">
        <v>0</v>
      </c>
      <c r="AA289" s="313">
        <v>0</v>
      </c>
      <c r="AB289" s="313">
        <v>0</v>
      </c>
      <c r="AC289" s="313">
        <v>0</v>
      </c>
      <c r="AD289" s="313">
        <v>0</v>
      </c>
      <c r="AE289" s="313">
        <v>0</v>
      </c>
      <c r="AF289" s="313">
        <v>0</v>
      </c>
      <c r="AG289" s="313">
        <v>0</v>
      </c>
      <c r="AH289" s="313">
        <v>0</v>
      </c>
      <c r="AI289" s="314">
        <v>0</v>
      </c>
      <c r="AJ289" s="312" t="s">
        <v>200</v>
      </c>
      <c r="AK289" s="307"/>
      <c r="AL289" s="307"/>
      <c r="AM289" s="312" t="s">
        <v>200</v>
      </c>
      <c r="AN289" s="834">
        <v>0</v>
      </c>
      <c r="AO289" s="834">
        <v>0</v>
      </c>
      <c r="AP289" s="834">
        <v>0</v>
      </c>
      <c r="AQ289" s="834">
        <v>0</v>
      </c>
      <c r="AR289" s="834">
        <v>0</v>
      </c>
      <c r="AS289" s="834">
        <v>0</v>
      </c>
      <c r="AT289" s="834">
        <v>0</v>
      </c>
      <c r="AU289" s="834">
        <v>0</v>
      </c>
      <c r="AV289" s="834">
        <v>0</v>
      </c>
      <c r="AW289" s="834">
        <v>0</v>
      </c>
      <c r="AX289" s="834">
        <v>0</v>
      </c>
      <c r="AY289" s="834">
        <v>0</v>
      </c>
      <c r="AZ289" s="834">
        <v>0</v>
      </c>
      <c r="BA289" s="834">
        <v>0</v>
      </c>
      <c r="BB289" s="834">
        <v>0</v>
      </c>
      <c r="BC289" s="834">
        <v>0</v>
      </c>
      <c r="BD289" s="834">
        <v>0</v>
      </c>
      <c r="BE289" s="834">
        <v>0</v>
      </c>
      <c r="BF289" s="834">
        <v>0</v>
      </c>
      <c r="BG289" s="834">
        <v>0</v>
      </c>
      <c r="BH289" s="834">
        <v>0</v>
      </c>
      <c r="BI289" s="834">
        <v>0</v>
      </c>
      <c r="BJ289" s="834">
        <v>0</v>
      </c>
      <c r="BK289" s="834">
        <v>0</v>
      </c>
      <c r="BL289" s="834">
        <v>0</v>
      </c>
      <c r="BM289" s="313">
        <v>0</v>
      </c>
      <c r="BN289" s="313">
        <v>0</v>
      </c>
      <c r="BO289" s="313">
        <v>0</v>
      </c>
      <c r="BP289" s="313">
        <v>0</v>
      </c>
      <c r="BQ289" s="313">
        <v>0</v>
      </c>
      <c r="BR289" s="313">
        <v>0</v>
      </c>
      <c r="BS289" s="313">
        <v>0</v>
      </c>
      <c r="BT289" s="314">
        <v>0</v>
      </c>
      <c r="BU289" s="312" t="s">
        <v>200</v>
      </c>
    </row>
    <row r="290" spans="2:73" s="329" customFormat="1" ht="13.75" customHeight="1" x14ac:dyDescent="0.35">
      <c r="B290" s="307" t="s">
        <v>202</v>
      </c>
      <c r="C290" s="308">
        <v>0</v>
      </c>
      <c r="D290" s="308">
        <v>0</v>
      </c>
      <c r="E290" s="308">
        <v>0</v>
      </c>
      <c r="F290" s="308">
        <v>0</v>
      </c>
      <c r="G290" s="308">
        <v>0</v>
      </c>
      <c r="H290" s="308">
        <v>0</v>
      </c>
      <c r="I290" s="308">
        <v>0</v>
      </c>
      <c r="J290" s="308">
        <v>0</v>
      </c>
      <c r="K290" s="308">
        <v>0</v>
      </c>
      <c r="L290" s="308">
        <v>0</v>
      </c>
      <c r="M290" s="308">
        <v>0</v>
      </c>
      <c r="N290" s="308">
        <v>0</v>
      </c>
      <c r="O290" s="308">
        <v>0</v>
      </c>
      <c r="P290" s="308">
        <v>0</v>
      </c>
      <c r="Q290" s="308">
        <v>0</v>
      </c>
      <c r="R290" s="308">
        <v>0</v>
      </c>
      <c r="S290" s="308">
        <v>0</v>
      </c>
      <c r="T290" s="308">
        <v>2</v>
      </c>
      <c r="U290" s="308">
        <v>0</v>
      </c>
      <c r="V290" s="308">
        <v>0</v>
      </c>
      <c r="W290" s="308">
        <v>20</v>
      </c>
      <c r="X290" s="308">
        <v>0</v>
      </c>
      <c r="Y290" s="308">
        <v>0</v>
      </c>
      <c r="Z290" s="308">
        <v>0</v>
      </c>
      <c r="AA290" s="308">
        <v>0</v>
      </c>
      <c r="AB290" s="308">
        <v>0</v>
      </c>
      <c r="AC290" s="308">
        <v>0</v>
      </c>
      <c r="AD290" s="308">
        <v>0</v>
      </c>
      <c r="AE290" s="308">
        <v>0</v>
      </c>
      <c r="AF290" s="308">
        <v>0</v>
      </c>
      <c r="AG290" s="308">
        <v>0</v>
      </c>
      <c r="AH290" s="308">
        <v>0</v>
      </c>
      <c r="AI290" s="309">
        <v>22</v>
      </c>
      <c r="AJ290" s="307" t="s">
        <v>202</v>
      </c>
      <c r="AK290" s="307"/>
      <c r="AL290" s="307"/>
      <c r="AM290" s="307" t="s">
        <v>202</v>
      </c>
      <c r="AN290" s="308">
        <v>0</v>
      </c>
      <c r="AO290" s="308">
        <v>0</v>
      </c>
      <c r="AP290" s="308">
        <v>0</v>
      </c>
      <c r="AQ290" s="308">
        <v>0</v>
      </c>
      <c r="AR290" s="308">
        <v>0</v>
      </c>
      <c r="AS290" s="308">
        <v>0</v>
      </c>
      <c r="AT290" s="308">
        <v>0</v>
      </c>
      <c r="AU290" s="308">
        <v>0</v>
      </c>
      <c r="AV290" s="308">
        <v>0</v>
      </c>
      <c r="AW290" s="308">
        <v>0</v>
      </c>
      <c r="AX290" s="308">
        <v>0</v>
      </c>
      <c r="AY290" s="308">
        <v>0</v>
      </c>
      <c r="AZ290" s="308">
        <v>0</v>
      </c>
      <c r="BA290" s="308">
        <v>0</v>
      </c>
      <c r="BB290" s="308">
        <v>0</v>
      </c>
      <c r="BC290" s="308">
        <v>0</v>
      </c>
      <c r="BD290" s="308">
        <v>0</v>
      </c>
      <c r="BE290" s="308">
        <v>504.41805115165698</v>
      </c>
      <c r="BF290" s="308">
        <v>0</v>
      </c>
      <c r="BG290" s="308">
        <v>0</v>
      </c>
      <c r="BH290" s="308">
        <v>219826.13712891701</v>
      </c>
      <c r="BI290" s="308">
        <v>0</v>
      </c>
      <c r="BJ290" s="308">
        <v>0</v>
      </c>
      <c r="BK290" s="308">
        <v>0</v>
      </c>
      <c r="BL290" s="308">
        <v>0</v>
      </c>
      <c r="BM290" s="308">
        <v>0</v>
      </c>
      <c r="BN290" s="308">
        <v>0</v>
      </c>
      <c r="BO290" s="308">
        <v>0</v>
      </c>
      <c r="BP290" s="308">
        <v>0</v>
      </c>
      <c r="BQ290" s="308">
        <v>0</v>
      </c>
      <c r="BR290" s="308">
        <v>0</v>
      </c>
      <c r="BS290" s="308">
        <v>0</v>
      </c>
      <c r="BT290" s="309">
        <v>220330.55518006865</v>
      </c>
      <c r="BU290" s="307" t="s">
        <v>202</v>
      </c>
    </row>
    <row r="291" spans="2:73" s="329" customFormat="1" ht="13.75" customHeight="1" x14ac:dyDescent="0.35">
      <c r="B291" s="312" t="s">
        <v>203</v>
      </c>
      <c r="C291" s="313">
        <v>205</v>
      </c>
      <c r="D291" s="313">
        <v>251</v>
      </c>
      <c r="E291" s="313">
        <v>4</v>
      </c>
      <c r="F291" s="313">
        <v>10</v>
      </c>
      <c r="G291" s="313">
        <v>11</v>
      </c>
      <c r="H291" s="313">
        <v>2</v>
      </c>
      <c r="I291" s="313">
        <v>419</v>
      </c>
      <c r="J291" s="313">
        <v>536</v>
      </c>
      <c r="K291" s="313">
        <v>64</v>
      </c>
      <c r="L291" s="313">
        <v>0</v>
      </c>
      <c r="M291" s="313">
        <v>94</v>
      </c>
      <c r="N291" s="313">
        <v>82</v>
      </c>
      <c r="O291" s="313">
        <v>854</v>
      </c>
      <c r="P291" s="313">
        <v>0</v>
      </c>
      <c r="Q291" s="313">
        <v>0</v>
      </c>
      <c r="R291" s="313">
        <v>91</v>
      </c>
      <c r="S291" s="313">
        <v>0</v>
      </c>
      <c r="T291" s="313">
        <v>0</v>
      </c>
      <c r="U291" s="313">
        <v>0</v>
      </c>
      <c r="V291" s="313">
        <v>0</v>
      </c>
      <c r="W291" s="313">
        <v>0</v>
      </c>
      <c r="X291" s="313">
        <v>0</v>
      </c>
      <c r="Y291" s="313">
        <v>1</v>
      </c>
      <c r="Z291" s="313">
        <v>0</v>
      </c>
      <c r="AA291" s="313">
        <v>0</v>
      </c>
      <c r="AB291" s="313">
        <v>0</v>
      </c>
      <c r="AC291" s="313">
        <v>0</v>
      </c>
      <c r="AD291" s="313">
        <v>0</v>
      </c>
      <c r="AE291" s="313">
        <v>0</v>
      </c>
      <c r="AF291" s="313">
        <v>0</v>
      </c>
      <c r="AG291" s="313">
        <v>0</v>
      </c>
      <c r="AH291" s="313">
        <v>0</v>
      </c>
      <c r="AI291" s="314">
        <v>2624</v>
      </c>
      <c r="AJ291" s="312" t="s">
        <v>203</v>
      </c>
      <c r="AK291" s="307"/>
      <c r="AL291" s="307"/>
      <c r="AM291" s="312" t="s">
        <v>203</v>
      </c>
      <c r="AN291" s="834">
        <v>1475984.66611824</v>
      </c>
      <c r="AO291" s="313">
        <v>6388832.87808342</v>
      </c>
      <c r="AP291" s="313">
        <v>8979.0541629709805</v>
      </c>
      <c r="AQ291" s="313">
        <v>25999.465327302401</v>
      </c>
      <c r="AR291" s="313">
        <v>255940.12777314501</v>
      </c>
      <c r="AS291" s="313">
        <v>12521.5532967335</v>
      </c>
      <c r="AT291" s="313">
        <v>5702879.3726075701</v>
      </c>
      <c r="AU291" s="313">
        <v>7776520.6081606699</v>
      </c>
      <c r="AV291" s="313">
        <v>1917272.9837840099</v>
      </c>
      <c r="AW291" s="313">
        <v>0</v>
      </c>
      <c r="AX291" s="313">
        <v>4011204.7762903399</v>
      </c>
      <c r="AY291" s="313">
        <v>2300479.30656463</v>
      </c>
      <c r="AZ291" s="313">
        <v>56768819.218295</v>
      </c>
      <c r="BA291" s="313">
        <v>0</v>
      </c>
      <c r="BB291" s="313">
        <v>0</v>
      </c>
      <c r="BC291" s="313">
        <v>5393516.5064710099</v>
      </c>
      <c r="BD291" s="313">
        <v>0</v>
      </c>
      <c r="BE291" s="313">
        <v>0</v>
      </c>
      <c r="BF291" s="313">
        <v>0</v>
      </c>
      <c r="BG291" s="313">
        <v>0</v>
      </c>
      <c r="BH291" s="313">
        <v>0</v>
      </c>
      <c r="BI291" s="313">
        <v>0</v>
      </c>
      <c r="BJ291" s="313">
        <v>3441.3882695735001</v>
      </c>
      <c r="BK291" s="313">
        <v>0</v>
      </c>
      <c r="BL291" s="313">
        <v>0</v>
      </c>
      <c r="BM291" s="313">
        <v>0</v>
      </c>
      <c r="BN291" s="313">
        <v>0</v>
      </c>
      <c r="BO291" s="313">
        <v>0</v>
      </c>
      <c r="BP291" s="313">
        <v>0</v>
      </c>
      <c r="BQ291" s="313">
        <v>0</v>
      </c>
      <c r="BR291" s="313">
        <v>0</v>
      </c>
      <c r="BS291" s="313">
        <v>0</v>
      </c>
      <c r="BT291" s="314">
        <v>92042391.905204609</v>
      </c>
      <c r="BU291" s="312" t="s">
        <v>203</v>
      </c>
    </row>
    <row r="292" spans="2:73" s="329" customFormat="1" ht="13.75" customHeight="1" x14ac:dyDescent="0.35">
      <c r="B292" s="307" t="s">
        <v>204</v>
      </c>
      <c r="C292" s="308">
        <v>0</v>
      </c>
      <c r="D292" s="308">
        <v>0</v>
      </c>
      <c r="E292" s="308">
        <v>3</v>
      </c>
      <c r="F292" s="308">
        <v>8</v>
      </c>
      <c r="G292" s="308">
        <v>0</v>
      </c>
      <c r="H292" s="308">
        <v>0</v>
      </c>
      <c r="I292" s="308">
        <v>0</v>
      </c>
      <c r="J292" s="308">
        <v>0</v>
      </c>
      <c r="K292" s="308">
        <v>119</v>
      </c>
      <c r="L292" s="308">
        <v>0</v>
      </c>
      <c r="M292" s="308">
        <v>0</v>
      </c>
      <c r="N292" s="308">
        <v>0</v>
      </c>
      <c r="O292" s="308">
        <v>0</v>
      </c>
      <c r="P292" s="308">
        <v>0</v>
      </c>
      <c r="Q292" s="308">
        <v>3</v>
      </c>
      <c r="R292" s="308">
        <v>0</v>
      </c>
      <c r="S292" s="308">
        <v>0</v>
      </c>
      <c r="T292" s="308">
        <v>0</v>
      </c>
      <c r="U292" s="308">
        <v>0</v>
      </c>
      <c r="V292" s="308">
        <v>0</v>
      </c>
      <c r="W292" s="308">
        <v>0</v>
      </c>
      <c r="X292" s="308">
        <v>0</v>
      </c>
      <c r="Y292" s="308">
        <v>0</v>
      </c>
      <c r="Z292" s="308">
        <v>0</v>
      </c>
      <c r="AA292" s="308">
        <v>0</v>
      </c>
      <c r="AB292" s="308">
        <v>0</v>
      </c>
      <c r="AC292" s="308">
        <v>0</v>
      </c>
      <c r="AD292" s="308">
        <v>0</v>
      </c>
      <c r="AE292" s="308">
        <v>0</v>
      </c>
      <c r="AF292" s="308">
        <v>0</v>
      </c>
      <c r="AG292" s="308">
        <v>0</v>
      </c>
      <c r="AH292" s="308">
        <v>0</v>
      </c>
      <c r="AI292" s="309">
        <v>133</v>
      </c>
      <c r="AJ292" s="307" t="s">
        <v>204</v>
      </c>
      <c r="AK292" s="307"/>
      <c r="AL292" s="307"/>
      <c r="AM292" s="307" t="s">
        <v>204</v>
      </c>
      <c r="AN292" s="308">
        <v>0</v>
      </c>
      <c r="AO292" s="308">
        <v>0</v>
      </c>
      <c r="AP292" s="308">
        <v>3846.6216564913998</v>
      </c>
      <c r="AQ292" s="308">
        <v>58107.861184645597</v>
      </c>
      <c r="AR292" s="308">
        <v>0</v>
      </c>
      <c r="AS292" s="308">
        <v>0</v>
      </c>
      <c r="AT292" s="308">
        <v>0</v>
      </c>
      <c r="AU292" s="308">
        <v>0</v>
      </c>
      <c r="AV292" s="308">
        <v>4919142.15016397</v>
      </c>
      <c r="AW292" s="308">
        <v>0</v>
      </c>
      <c r="AX292" s="308">
        <v>0</v>
      </c>
      <c r="AY292" s="308">
        <v>0</v>
      </c>
      <c r="AZ292" s="308">
        <v>0</v>
      </c>
      <c r="BA292" s="308">
        <v>0</v>
      </c>
      <c r="BB292" s="308">
        <v>13826.267523046899</v>
      </c>
      <c r="BC292" s="308">
        <v>0</v>
      </c>
      <c r="BD292" s="308">
        <v>0</v>
      </c>
      <c r="BE292" s="308">
        <v>0</v>
      </c>
      <c r="BF292" s="308">
        <v>0</v>
      </c>
      <c r="BG292" s="308">
        <v>0</v>
      </c>
      <c r="BH292" s="308">
        <v>0</v>
      </c>
      <c r="BI292" s="308">
        <v>0</v>
      </c>
      <c r="BJ292" s="308">
        <v>0</v>
      </c>
      <c r="BK292" s="308">
        <v>0</v>
      </c>
      <c r="BL292" s="308">
        <v>0</v>
      </c>
      <c r="BM292" s="308">
        <v>0</v>
      </c>
      <c r="BN292" s="308">
        <v>0</v>
      </c>
      <c r="BO292" s="308">
        <v>0</v>
      </c>
      <c r="BP292" s="308">
        <v>0</v>
      </c>
      <c r="BQ292" s="308">
        <v>0</v>
      </c>
      <c r="BR292" s="308">
        <v>0</v>
      </c>
      <c r="BS292" s="308">
        <v>0</v>
      </c>
      <c r="BT292" s="309">
        <v>4994922.9005281534</v>
      </c>
      <c r="BU292" s="307" t="s">
        <v>204</v>
      </c>
    </row>
    <row r="293" spans="2:73" s="329" customFormat="1" ht="13.75" customHeight="1" x14ac:dyDescent="0.35">
      <c r="B293" s="312" t="s">
        <v>205</v>
      </c>
      <c r="C293" s="313">
        <v>0</v>
      </c>
      <c r="D293" s="313">
        <v>0</v>
      </c>
      <c r="E293" s="313">
        <v>0</v>
      </c>
      <c r="F293" s="313">
        <v>0</v>
      </c>
      <c r="G293" s="313">
        <v>0</v>
      </c>
      <c r="H293" s="313">
        <v>0</v>
      </c>
      <c r="I293" s="313">
        <v>0</v>
      </c>
      <c r="J293" s="313">
        <v>0</v>
      </c>
      <c r="K293" s="313">
        <v>0</v>
      </c>
      <c r="L293" s="313">
        <v>0</v>
      </c>
      <c r="M293" s="313">
        <v>0</v>
      </c>
      <c r="N293" s="313">
        <v>0</v>
      </c>
      <c r="O293" s="313">
        <v>0</v>
      </c>
      <c r="P293" s="313">
        <v>0</v>
      </c>
      <c r="Q293" s="313">
        <v>0</v>
      </c>
      <c r="R293" s="313">
        <v>0</v>
      </c>
      <c r="S293" s="313">
        <v>0</v>
      </c>
      <c r="T293" s="313">
        <v>0</v>
      </c>
      <c r="U293" s="313">
        <v>0</v>
      </c>
      <c r="V293" s="313">
        <v>0</v>
      </c>
      <c r="W293" s="313">
        <v>0</v>
      </c>
      <c r="X293" s="313">
        <v>0</v>
      </c>
      <c r="Y293" s="313">
        <v>0</v>
      </c>
      <c r="Z293" s="313">
        <v>0</v>
      </c>
      <c r="AA293" s="313">
        <v>0</v>
      </c>
      <c r="AB293" s="313">
        <v>0</v>
      </c>
      <c r="AC293" s="313">
        <v>0</v>
      </c>
      <c r="AD293" s="313">
        <v>0</v>
      </c>
      <c r="AE293" s="313">
        <v>0</v>
      </c>
      <c r="AF293" s="313">
        <v>0</v>
      </c>
      <c r="AG293" s="313">
        <v>0</v>
      </c>
      <c r="AH293" s="313">
        <v>0</v>
      </c>
      <c r="AI293" s="314">
        <v>0</v>
      </c>
      <c r="AJ293" s="312" t="s">
        <v>205</v>
      </c>
      <c r="AK293" s="307"/>
      <c r="AL293" s="307"/>
      <c r="AM293" s="312" t="s">
        <v>205</v>
      </c>
      <c r="AN293" s="834">
        <v>0</v>
      </c>
      <c r="AO293" s="313">
        <v>0</v>
      </c>
      <c r="AP293" s="313">
        <v>0</v>
      </c>
      <c r="AQ293" s="313">
        <v>0</v>
      </c>
      <c r="AR293" s="313">
        <v>0</v>
      </c>
      <c r="AS293" s="313">
        <v>0</v>
      </c>
      <c r="AT293" s="313">
        <v>0</v>
      </c>
      <c r="AU293" s="313">
        <v>0</v>
      </c>
      <c r="AV293" s="313">
        <v>0</v>
      </c>
      <c r="AW293" s="313">
        <v>0</v>
      </c>
      <c r="AX293" s="313">
        <v>0</v>
      </c>
      <c r="AY293" s="313">
        <v>0</v>
      </c>
      <c r="AZ293" s="313">
        <v>0</v>
      </c>
      <c r="BA293" s="313">
        <v>0</v>
      </c>
      <c r="BB293" s="313">
        <v>0</v>
      </c>
      <c r="BC293" s="313">
        <v>0</v>
      </c>
      <c r="BD293" s="313">
        <v>0</v>
      </c>
      <c r="BE293" s="313">
        <v>0</v>
      </c>
      <c r="BF293" s="313">
        <v>0</v>
      </c>
      <c r="BG293" s="313">
        <v>0</v>
      </c>
      <c r="BH293" s="313">
        <v>0</v>
      </c>
      <c r="BI293" s="313">
        <v>0</v>
      </c>
      <c r="BJ293" s="313">
        <v>0</v>
      </c>
      <c r="BK293" s="313">
        <v>0</v>
      </c>
      <c r="BL293" s="313">
        <v>0</v>
      </c>
      <c r="BM293" s="313">
        <v>0</v>
      </c>
      <c r="BN293" s="313">
        <v>0</v>
      </c>
      <c r="BO293" s="313">
        <v>0</v>
      </c>
      <c r="BP293" s="313">
        <v>0</v>
      </c>
      <c r="BQ293" s="313">
        <v>0</v>
      </c>
      <c r="BR293" s="313">
        <v>0</v>
      </c>
      <c r="BS293" s="313">
        <v>0</v>
      </c>
      <c r="BT293" s="314">
        <v>0</v>
      </c>
      <c r="BU293" s="312" t="s">
        <v>205</v>
      </c>
    </row>
    <row r="294" spans="2:73" s="329" customFormat="1" ht="13.75" customHeight="1" x14ac:dyDescent="0.35">
      <c r="B294" s="307" t="s">
        <v>206</v>
      </c>
      <c r="C294" s="308">
        <v>36</v>
      </c>
      <c r="D294" s="308">
        <v>51</v>
      </c>
      <c r="E294" s="308">
        <v>152</v>
      </c>
      <c r="F294" s="308">
        <v>87</v>
      </c>
      <c r="G294" s="308">
        <v>31</v>
      </c>
      <c r="H294" s="308">
        <v>34</v>
      </c>
      <c r="I294" s="308">
        <v>60</v>
      </c>
      <c r="J294" s="308">
        <v>63</v>
      </c>
      <c r="K294" s="308">
        <v>32</v>
      </c>
      <c r="L294" s="308">
        <v>32</v>
      </c>
      <c r="M294" s="308">
        <v>5</v>
      </c>
      <c r="N294" s="308">
        <v>71</v>
      </c>
      <c r="O294" s="308">
        <v>26</v>
      </c>
      <c r="P294" s="308">
        <v>60</v>
      </c>
      <c r="Q294" s="308">
        <v>136</v>
      </c>
      <c r="R294" s="308">
        <v>9</v>
      </c>
      <c r="S294" s="308">
        <v>4</v>
      </c>
      <c r="T294" s="308">
        <v>0</v>
      </c>
      <c r="U294" s="308">
        <v>0</v>
      </c>
      <c r="V294" s="308">
        <v>0</v>
      </c>
      <c r="W294" s="308">
        <v>1</v>
      </c>
      <c r="X294" s="308">
        <v>3</v>
      </c>
      <c r="Y294" s="308">
        <v>0</v>
      </c>
      <c r="Z294" s="308">
        <v>0</v>
      </c>
      <c r="AA294" s="308">
        <v>0</v>
      </c>
      <c r="AB294" s="308">
        <v>0</v>
      </c>
      <c r="AC294" s="308">
        <v>0</v>
      </c>
      <c r="AD294" s="308">
        <v>0</v>
      </c>
      <c r="AE294" s="308">
        <v>0</v>
      </c>
      <c r="AF294" s="308">
        <v>0</v>
      </c>
      <c r="AG294" s="308">
        <v>0</v>
      </c>
      <c r="AH294" s="308">
        <v>0</v>
      </c>
      <c r="AI294" s="309">
        <v>893</v>
      </c>
      <c r="AJ294" s="307" t="s">
        <v>206</v>
      </c>
      <c r="AK294" s="307"/>
      <c r="AL294" s="307"/>
      <c r="AM294" s="307" t="s">
        <v>206</v>
      </c>
      <c r="AN294" s="308">
        <v>845586.87645759003</v>
      </c>
      <c r="AO294" s="308">
        <v>1526904.1220315399</v>
      </c>
      <c r="AP294" s="308">
        <v>6299518.79023387</v>
      </c>
      <c r="AQ294" s="308">
        <v>4296181.2869399497</v>
      </c>
      <c r="AR294" s="308">
        <v>593777.10248808702</v>
      </c>
      <c r="AS294" s="308">
        <v>374423.02030017099</v>
      </c>
      <c r="AT294" s="308">
        <v>842788.85864526301</v>
      </c>
      <c r="AU294" s="308">
        <v>1403445.5306826001</v>
      </c>
      <c r="AV294" s="308">
        <v>700868.84753191203</v>
      </c>
      <c r="AW294" s="308">
        <v>437164.17988039798</v>
      </c>
      <c r="AX294" s="308">
        <v>14068.4468474514</v>
      </c>
      <c r="AY294" s="308">
        <v>2038005.7042336301</v>
      </c>
      <c r="AZ294" s="308">
        <v>2065100.75080357</v>
      </c>
      <c r="BA294" s="308">
        <v>908135.85661984095</v>
      </c>
      <c r="BB294" s="308">
        <v>3830812.3238942702</v>
      </c>
      <c r="BC294" s="308">
        <v>101771.61365116001</v>
      </c>
      <c r="BD294" s="308">
        <v>112725.485496049</v>
      </c>
      <c r="BE294" s="308">
        <v>0</v>
      </c>
      <c r="BF294" s="308">
        <v>0</v>
      </c>
      <c r="BG294" s="308">
        <v>0</v>
      </c>
      <c r="BH294" s="308">
        <v>9761.16212354448</v>
      </c>
      <c r="BI294" s="308">
        <v>37551.022641647498</v>
      </c>
      <c r="BJ294" s="308">
        <v>0</v>
      </c>
      <c r="BK294" s="308">
        <v>0</v>
      </c>
      <c r="BL294" s="308">
        <v>0</v>
      </c>
      <c r="BM294" s="308">
        <v>0</v>
      </c>
      <c r="BN294" s="308">
        <v>0</v>
      </c>
      <c r="BO294" s="308">
        <v>0</v>
      </c>
      <c r="BP294" s="308">
        <v>0</v>
      </c>
      <c r="BQ294" s="308">
        <v>0</v>
      </c>
      <c r="BR294" s="308">
        <v>0</v>
      </c>
      <c r="BS294" s="308">
        <v>0</v>
      </c>
      <c r="BT294" s="309">
        <v>26438590.981502544</v>
      </c>
      <c r="BU294" s="307" t="s">
        <v>206</v>
      </c>
    </row>
    <row r="295" spans="2:73" s="329" customFormat="1" ht="13.75" customHeight="1" x14ac:dyDescent="0.35">
      <c r="B295" s="312" t="s">
        <v>207</v>
      </c>
      <c r="C295" s="313">
        <v>0</v>
      </c>
      <c r="D295" s="313">
        <v>0</v>
      </c>
      <c r="E295" s="313">
        <v>0</v>
      </c>
      <c r="F295" s="313">
        <v>0</v>
      </c>
      <c r="G295" s="313">
        <v>0</v>
      </c>
      <c r="H295" s="313">
        <v>0</v>
      </c>
      <c r="I295" s="313">
        <v>0</v>
      </c>
      <c r="J295" s="313">
        <v>0</v>
      </c>
      <c r="K295" s="313">
        <v>0</v>
      </c>
      <c r="L295" s="313">
        <v>0</v>
      </c>
      <c r="M295" s="313">
        <v>0</v>
      </c>
      <c r="N295" s="313">
        <v>0</v>
      </c>
      <c r="O295" s="313">
        <v>0</v>
      </c>
      <c r="P295" s="313">
        <v>0</v>
      </c>
      <c r="Q295" s="313">
        <v>0</v>
      </c>
      <c r="R295" s="313">
        <v>0</v>
      </c>
      <c r="S295" s="313">
        <v>0</v>
      </c>
      <c r="T295" s="313">
        <v>0</v>
      </c>
      <c r="U295" s="313">
        <v>0</v>
      </c>
      <c r="V295" s="313">
        <v>1</v>
      </c>
      <c r="W295" s="313">
        <v>0</v>
      </c>
      <c r="X295" s="313">
        <v>0</v>
      </c>
      <c r="Y295" s="313">
        <v>0</v>
      </c>
      <c r="Z295" s="313">
        <v>0</v>
      </c>
      <c r="AA295" s="313">
        <v>0</v>
      </c>
      <c r="AB295" s="313">
        <v>0</v>
      </c>
      <c r="AC295" s="313">
        <v>0</v>
      </c>
      <c r="AD295" s="313">
        <v>0</v>
      </c>
      <c r="AE295" s="313">
        <v>0</v>
      </c>
      <c r="AF295" s="313">
        <v>0</v>
      </c>
      <c r="AG295" s="313">
        <v>0</v>
      </c>
      <c r="AH295" s="313">
        <v>0</v>
      </c>
      <c r="AI295" s="314">
        <v>1</v>
      </c>
      <c r="AJ295" s="312" t="s">
        <v>207</v>
      </c>
      <c r="AK295" s="307"/>
      <c r="AL295" s="307"/>
      <c r="AM295" s="312" t="s">
        <v>207</v>
      </c>
      <c r="AN295" s="834">
        <v>0</v>
      </c>
      <c r="AO295" s="313">
        <v>0</v>
      </c>
      <c r="AP295" s="313">
        <v>0</v>
      </c>
      <c r="AQ295" s="313">
        <v>0</v>
      </c>
      <c r="AR295" s="313">
        <v>0</v>
      </c>
      <c r="AS295" s="313">
        <v>0</v>
      </c>
      <c r="AT295" s="313">
        <v>0</v>
      </c>
      <c r="AU295" s="313">
        <v>0</v>
      </c>
      <c r="AV295" s="313">
        <v>0</v>
      </c>
      <c r="AW295" s="313">
        <v>0</v>
      </c>
      <c r="AX295" s="313">
        <v>0</v>
      </c>
      <c r="AY295" s="313">
        <v>0</v>
      </c>
      <c r="AZ295" s="313">
        <v>0</v>
      </c>
      <c r="BA295" s="313">
        <v>0</v>
      </c>
      <c r="BB295" s="313">
        <v>0</v>
      </c>
      <c r="BC295" s="313">
        <v>0</v>
      </c>
      <c r="BD295" s="313">
        <v>0</v>
      </c>
      <c r="BE295" s="313">
        <v>0</v>
      </c>
      <c r="BF295" s="313">
        <v>0</v>
      </c>
      <c r="BG295" s="313">
        <v>130982.953261681</v>
      </c>
      <c r="BH295" s="313">
        <v>0</v>
      </c>
      <c r="BI295" s="313">
        <v>0</v>
      </c>
      <c r="BJ295" s="313">
        <v>0</v>
      </c>
      <c r="BK295" s="313">
        <v>0</v>
      </c>
      <c r="BL295" s="313">
        <v>0</v>
      </c>
      <c r="BM295" s="313">
        <v>0</v>
      </c>
      <c r="BN295" s="313">
        <v>0</v>
      </c>
      <c r="BO295" s="313">
        <v>0</v>
      </c>
      <c r="BP295" s="313">
        <v>0</v>
      </c>
      <c r="BQ295" s="313">
        <v>0</v>
      </c>
      <c r="BR295" s="313">
        <v>0</v>
      </c>
      <c r="BS295" s="313">
        <v>0</v>
      </c>
      <c r="BT295" s="314">
        <v>130982.953261681</v>
      </c>
      <c r="BU295" s="312" t="s">
        <v>207</v>
      </c>
    </row>
    <row r="296" spans="2:73" s="329" customFormat="1" ht="13.75" customHeight="1" x14ac:dyDescent="0.35">
      <c r="B296" s="307" t="s">
        <v>209</v>
      </c>
      <c r="C296" s="308">
        <v>0</v>
      </c>
      <c r="D296" s="308">
        <v>0</v>
      </c>
      <c r="E296" s="308">
        <v>0</v>
      </c>
      <c r="F296" s="308">
        <v>0</v>
      </c>
      <c r="G296" s="308">
        <v>0</v>
      </c>
      <c r="H296" s="308">
        <v>0</v>
      </c>
      <c r="I296" s="308">
        <v>0</v>
      </c>
      <c r="J296" s="308">
        <v>0</v>
      </c>
      <c r="K296" s="308">
        <v>0</v>
      </c>
      <c r="L296" s="308">
        <v>0</v>
      </c>
      <c r="M296" s="308">
        <v>0</v>
      </c>
      <c r="N296" s="308">
        <v>0</v>
      </c>
      <c r="O296" s="308">
        <v>0</v>
      </c>
      <c r="P296" s="308">
        <v>0</v>
      </c>
      <c r="Q296" s="308">
        <v>0</v>
      </c>
      <c r="R296" s="308">
        <v>0</v>
      </c>
      <c r="S296" s="308">
        <v>0</v>
      </c>
      <c r="T296" s="308">
        <v>0</v>
      </c>
      <c r="U296" s="308">
        <v>0</v>
      </c>
      <c r="V296" s="308">
        <v>0</v>
      </c>
      <c r="W296" s="308">
        <v>0</v>
      </c>
      <c r="X296" s="308">
        <v>0</v>
      </c>
      <c r="Y296" s="308">
        <v>0</v>
      </c>
      <c r="Z296" s="308">
        <v>0</v>
      </c>
      <c r="AA296" s="308">
        <v>0</v>
      </c>
      <c r="AB296" s="308">
        <v>0</v>
      </c>
      <c r="AC296" s="308">
        <v>0</v>
      </c>
      <c r="AD296" s="308">
        <v>0</v>
      </c>
      <c r="AE296" s="308">
        <v>0</v>
      </c>
      <c r="AF296" s="308">
        <v>0</v>
      </c>
      <c r="AG296" s="308">
        <v>0</v>
      </c>
      <c r="AH296" s="308">
        <v>0</v>
      </c>
      <c r="AI296" s="309">
        <v>0</v>
      </c>
      <c r="AJ296" s="307" t="s">
        <v>209</v>
      </c>
      <c r="AK296" s="307"/>
      <c r="AL296" s="307"/>
      <c r="AM296" s="307" t="s">
        <v>209</v>
      </c>
      <c r="AN296" s="308">
        <v>0</v>
      </c>
      <c r="AO296" s="308">
        <v>0</v>
      </c>
      <c r="AP296" s="308">
        <v>0</v>
      </c>
      <c r="AQ296" s="308">
        <v>0</v>
      </c>
      <c r="AR296" s="308">
        <v>0</v>
      </c>
      <c r="AS296" s="308">
        <v>0</v>
      </c>
      <c r="AT296" s="308">
        <v>0</v>
      </c>
      <c r="AU296" s="308">
        <v>0</v>
      </c>
      <c r="AV296" s="308">
        <v>0</v>
      </c>
      <c r="AW296" s="308">
        <v>0</v>
      </c>
      <c r="AX296" s="308">
        <v>0</v>
      </c>
      <c r="AY296" s="308">
        <v>0</v>
      </c>
      <c r="AZ296" s="308">
        <v>0</v>
      </c>
      <c r="BA296" s="308">
        <v>0</v>
      </c>
      <c r="BB296" s="308">
        <v>0</v>
      </c>
      <c r="BC296" s="308">
        <v>0</v>
      </c>
      <c r="BD296" s="308">
        <v>0</v>
      </c>
      <c r="BE296" s="308">
        <v>0</v>
      </c>
      <c r="BF296" s="308">
        <v>0</v>
      </c>
      <c r="BG296" s="308">
        <v>0</v>
      </c>
      <c r="BH296" s="308">
        <v>0</v>
      </c>
      <c r="BI296" s="308">
        <v>0</v>
      </c>
      <c r="BJ296" s="308">
        <v>0</v>
      </c>
      <c r="BK296" s="308">
        <v>0</v>
      </c>
      <c r="BL296" s="308">
        <v>0</v>
      </c>
      <c r="BM296" s="308">
        <v>0</v>
      </c>
      <c r="BN296" s="308">
        <v>0</v>
      </c>
      <c r="BO296" s="308">
        <v>0</v>
      </c>
      <c r="BP296" s="308">
        <v>0</v>
      </c>
      <c r="BQ296" s="308">
        <v>0</v>
      </c>
      <c r="BR296" s="308">
        <v>0</v>
      </c>
      <c r="BS296" s="308">
        <v>0</v>
      </c>
      <c r="BT296" s="309">
        <v>0</v>
      </c>
      <c r="BU296" s="307" t="s">
        <v>209</v>
      </c>
    </row>
    <row r="297" spans="2:73" s="329" customFormat="1" ht="13.75" customHeight="1" x14ac:dyDescent="0.35">
      <c r="B297" s="312" t="s">
        <v>211</v>
      </c>
      <c r="C297" s="313">
        <v>0</v>
      </c>
      <c r="D297" s="313">
        <v>0</v>
      </c>
      <c r="E297" s="313">
        <v>0</v>
      </c>
      <c r="F297" s="313">
        <v>0</v>
      </c>
      <c r="G297" s="313">
        <v>0</v>
      </c>
      <c r="H297" s="313">
        <v>0</v>
      </c>
      <c r="I297" s="313">
        <v>12</v>
      </c>
      <c r="J297" s="313">
        <v>0</v>
      </c>
      <c r="K297" s="313">
        <v>1</v>
      </c>
      <c r="L297" s="313">
        <v>4</v>
      </c>
      <c r="M297" s="313">
        <v>1</v>
      </c>
      <c r="N297" s="313">
        <v>0</v>
      </c>
      <c r="O297" s="313">
        <v>0</v>
      </c>
      <c r="P297" s="313">
        <v>6</v>
      </c>
      <c r="Q297" s="313">
        <v>0</v>
      </c>
      <c r="R297" s="313">
        <v>3</v>
      </c>
      <c r="S297" s="313">
        <v>16</v>
      </c>
      <c r="T297" s="313">
        <v>3</v>
      </c>
      <c r="U297" s="313">
        <v>1</v>
      </c>
      <c r="V297" s="313">
        <v>7</v>
      </c>
      <c r="W297" s="313">
        <v>0</v>
      </c>
      <c r="X297" s="313">
        <v>0</v>
      </c>
      <c r="Y297" s="313">
        <v>0</v>
      </c>
      <c r="Z297" s="313">
        <v>0</v>
      </c>
      <c r="AA297" s="313">
        <v>0</v>
      </c>
      <c r="AB297" s="313">
        <v>0</v>
      </c>
      <c r="AC297" s="313">
        <v>0</v>
      </c>
      <c r="AD297" s="313">
        <v>0</v>
      </c>
      <c r="AE297" s="313">
        <v>0</v>
      </c>
      <c r="AF297" s="313">
        <v>0</v>
      </c>
      <c r="AG297" s="313">
        <v>0</v>
      </c>
      <c r="AH297" s="313">
        <v>0</v>
      </c>
      <c r="AI297" s="314">
        <v>54</v>
      </c>
      <c r="AJ297" s="312" t="s">
        <v>211</v>
      </c>
      <c r="AK297" s="307"/>
      <c r="AL297" s="307"/>
      <c r="AM297" s="312" t="s">
        <v>211</v>
      </c>
      <c r="AN297" s="834">
        <v>0</v>
      </c>
      <c r="AO297" s="313">
        <v>0</v>
      </c>
      <c r="AP297" s="313">
        <v>0</v>
      </c>
      <c r="AQ297" s="313">
        <v>0</v>
      </c>
      <c r="AR297" s="313">
        <v>0</v>
      </c>
      <c r="AS297" s="313">
        <v>0</v>
      </c>
      <c r="AT297" s="313">
        <v>72443.3753273599</v>
      </c>
      <c r="AU297" s="313">
        <v>0</v>
      </c>
      <c r="AV297" s="313">
        <v>426188.72612032102</v>
      </c>
      <c r="AW297" s="313">
        <v>71596.464368544504</v>
      </c>
      <c r="AX297" s="313">
        <v>2199.5848740360402</v>
      </c>
      <c r="AY297" s="313">
        <v>0</v>
      </c>
      <c r="AZ297" s="313">
        <v>0</v>
      </c>
      <c r="BA297" s="313">
        <v>41101.254055938902</v>
      </c>
      <c r="BB297" s="313">
        <v>0</v>
      </c>
      <c r="BC297" s="313">
        <v>8107.5603134544799</v>
      </c>
      <c r="BD297" s="313">
        <v>90840.581414102897</v>
      </c>
      <c r="BE297" s="313">
        <v>13846.379476824401</v>
      </c>
      <c r="BF297" s="313">
        <v>3415.1087100306499</v>
      </c>
      <c r="BG297" s="313">
        <v>181499.39043151899</v>
      </c>
      <c r="BH297" s="313">
        <v>0</v>
      </c>
      <c r="BI297" s="313">
        <v>0</v>
      </c>
      <c r="BJ297" s="313">
        <v>0</v>
      </c>
      <c r="BK297" s="313">
        <v>0</v>
      </c>
      <c r="BL297" s="313">
        <v>0</v>
      </c>
      <c r="BM297" s="313">
        <v>0</v>
      </c>
      <c r="BN297" s="313">
        <v>0</v>
      </c>
      <c r="BO297" s="313">
        <v>0</v>
      </c>
      <c r="BP297" s="313">
        <v>0</v>
      </c>
      <c r="BQ297" s="313">
        <v>0</v>
      </c>
      <c r="BR297" s="313">
        <v>0</v>
      </c>
      <c r="BS297" s="313">
        <v>0</v>
      </c>
      <c r="BT297" s="314">
        <v>911238.42509213183</v>
      </c>
      <c r="BU297" s="312" t="s">
        <v>211</v>
      </c>
    </row>
    <row r="298" spans="2:73" s="329" customFormat="1" ht="13.75" customHeight="1" x14ac:dyDescent="0.35">
      <c r="B298" s="307" t="s">
        <v>212</v>
      </c>
      <c r="C298" s="308">
        <v>0</v>
      </c>
      <c r="D298" s="308">
        <v>1</v>
      </c>
      <c r="E298" s="308">
        <v>0</v>
      </c>
      <c r="F298" s="308">
        <v>0</v>
      </c>
      <c r="G298" s="308">
        <v>0</v>
      </c>
      <c r="H298" s="308">
        <v>0</v>
      </c>
      <c r="I298" s="308">
        <v>0</v>
      </c>
      <c r="J298" s="308">
        <v>0</v>
      </c>
      <c r="K298" s="308">
        <v>0</v>
      </c>
      <c r="L298" s="308">
        <v>0</v>
      </c>
      <c r="M298" s="308">
        <v>0</v>
      </c>
      <c r="N298" s="308">
        <v>0</v>
      </c>
      <c r="O298" s="308">
        <v>0</v>
      </c>
      <c r="P298" s="308">
        <v>0</v>
      </c>
      <c r="Q298" s="308">
        <v>0</v>
      </c>
      <c r="R298" s="308">
        <v>1</v>
      </c>
      <c r="S298" s="308">
        <v>0</v>
      </c>
      <c r="T298" s="308">
        <v>0</v>
      </c>
      <c r="U298" s="308">
        <v>0</v>
      </c>
      <c r="V298" s="308">
        <v>0</v>
      </c>
      <c r="W298" s="308">
        <v>0</v>
      </c>
      <c r="X298" s="308">
        <v>0</v>
      </c>
      <c r="Y298" s="308">
        <v>0</v>
      </c>
      <c r="Z298" s="308">
        <v>0</v>
      </c>
      <c r="AA298" s="308">
        <v>0</v>
      </c>
      <c r="AB298" s="308">
        <v>0</v>
      </c>
      <c r="AC298" s="308">
        <v>0</v>
      </c>
      <c r="AD298" s="308">
        <v>0</v>
      </c>
      <c r="AE298" s="308">
        <v>0</v>
      </c>
      <c r="AF298" s="308">
        <v>0</v>
      </c>
      <c r="AG298" s="308">
        <v>0</v>
      </c>
      <c r="AH298" s="308">
        <v>0</v>
      </c>
      <c r="AI298" s="309">
        <v>2</v>
      </c>
      <c r="AJ298" s="307" t="s">
        <v>212</v>
      </c>
      <c r="AK298" s="307"/>
      <c r="AL298" s="307"/>
      <c r="AM298" s="307" t="s">
        <v>212</v>
      </c>
      <c r="AN298" s="308">
        <v>0</v>
      </c>
      <c r="AO298" s="308">
        <v>2705.8373756495198</v>
      </c>
      <c r="AP298" s="308">
        <v>0</v>
      </c>
      <c r="AQ298" s="308">
        <v>0</v>
      </c>
      <c r="AR298" s="308">
        <v>0</v>
      </c>
      <c r="AS298" s="308">
        <v>0</v>
      </c>
      <c r="AT298" s="308">
        <v>0</v>
      </c>
      <c r="AU298" s="308">
        <v>0</v>
      </c>
      <c r="AV298" s="308">
        <v>0</v>
      </c>
      <c r="AW298" s="308">
        <v>0</v>
      </c>
      <c r="AX298" s="308">
        <v>0</v>
      </c>
      <c r="AY298" s="308">
        <v>0</v>
      </c>
      <c r="AZ298" s="308">
        <v>0</v>
      </c>
      <c r="BA298" s="308">
        <v>0</v>
      </c>
      <c r="BB298" s="308">
        <v>0</v>
      </c>
      <c r="BC298" s="308">
        <v>15647.139928178</v>
      </c>
      <c r="BD298" s="308">
        <v>0</v>
      </c>
      <c r="BE298" s="308">
        <v>0</v>
      </c>
      <c r="BF298" s="308">
        <v>0</v>
      </c>
      <c r="BG298" s="308">
        <v>0</v>
      </c>
      <c r="BH298" s="308">
        <v>0</v>
      </c>
      <c r="BI298" s="308">
        <v>0</v>
      </c>
      <c r="BJ298" s="308">
        <v>0</v>
      </c>
      <c r="BK298" s="308">
        <v>0</v>
      </c>
      <c r="BL298" s="308">
        <v>0</v>
      </c>
      <c r="BM298" s="308">
        <v>0</v>
      </c>
      <c r="BN298" s="308">
        <v>0</v>
      </c>
      <c r="BO298" s="308">
        <v>0</v>
      </c>
      <c r="BP298" s="308">
        <v>0</v>
      </c>
      <c r="BQ298" s="308">
        <v>0</v>
      </c>
      <c r="BR298" s="308">
        <v>0</v>
      </c>
      <c r="BS298" s="308">
        <v>0</v>
      </c>
      <c r="BT298" s="309">
        <v>18352.97730382752</v>
      </c>
      <c r="BU298" s="307" t="s">
        <v>212</v>
      </c>
    </row>
    <row r="299" spans="2:73" s="329" customFormat="1" ht="13.75" customHeight="1" x14ac:dyDescent="0.35">
      <c r="B299" s="312" t="s">
        <v>213</v>
      </c>
      <c r="C299" s="313">
        <v>0</v>
      </c>
      <c r="D299" s="313">
        <v>0</v>
      </c>
      <c r="E299" s="313">
        <v>0</v>
      </c>
      <c r="F299" s="313">
        <v>0</v>
      </c>
      <c r="G299" s="313">
        <v>0</v>
      </c>
      <c r="H299" s="313">
        <v>0</v>
      </c>
      <c r="I299" s="313">
        <v>0</v>
      </c>
      <c r="J299" s="313">
        <v>0</v>
      </c>
      <c r="K299" s="313">
        <v>0</v>
      </c>
      <c r="L299" s="313">
        <v>0</v>
      </c>
      <c r="M299" s="313">
        <v>0</v>
      </c>
      <c r="N299" s="313">
        <v>0</v>
      </c>
      <c r="O299" s="313">
        <v>0</v>
      </c>
      <c r="P299" s="313">
        <v>0</v>
      </c>
      <c r="Q299" s="313">
        <v>0</v>
      </c>
      <c r="R299" s="313">
        <v>0</v>
      </c>
      <c r="S299" s="313">
        <v>0</v>
      </c>
      <c r="T299" s="313">
        <v>0</v>
      </c>
      <c r="U299" s="313">
        <v>0</v>
      </c>
      <c r="V299" s="313">
        <v>0</v>
      </c>
      <c r="W299" s="313">
        <v>0</v>
      </c>
      <c r="X299" s="313">
        <v>0</v>
      </c>
      <c r="Y299" s="313">
        <v>0</v>
      </c>
      <c r="Z299" s="313">
        <v>0</v>
      </c>
      <c r="AA299" s="313">
        <v>0</v>
      </c>
      <c r="AB299" s="313">
        <v>0</v>
      </c>
      <c r="AC299" s="313">
        <v>0</v>
      </c>
      <c r="AD299" s="313">
        <v>0</v>
      </c>
      <c r="AE299" s="313">
        <v>0</v>
      </c>
      <c r="AF299" s="313">
        <v>0</v>
      </c>
      <c r="AG299" s="313">
        <v>0</v>
      </c>
      <c r="AH299" s="313">
        <v>0</v>
      </c>
      <c r="AI299" s="314">
        <v>0</v>
      </c>
      <c r="AJ299" s="312" t="s">
        <v>213</v>
      </c>
      <c r="AK299" s="307"/>
      <c r="AL299" s="307"/>
      <c r="AM299" s="312" t="s">
        <v>213</v>
      </c>
      <c r="AN299" s="834">
        <v>0</v>
      </c>
      <c r="AO299" s="834">
        <v>0</v>
      </c>
      <c r="AP299" s="834">
        <v>0</v>
      </c>
      <c r="AQ299" s="834">
        <v>0</v>
      </c>
      <c r="AR299" s="834">
        <v>0</v>
      </c>
      <c r="AS299" s="834">
        <v>0</v>
      </c>
      <c r="AT299" s="834">
        <v>0</v>
      </c>
      <c r="AU299" s="834">
        <v>0</v>
      </c>
      <c r="AV299" s="834">
        <v>0</v>
      </c>
      <c r="AW299" s="834">
        <v>0</v>
      </c>
      <c r="AX299" s="834">
        <v>0</v>
      </c>
      <c r="AY299" s="834">
        <v>0</v>
      </c>
      <c r="AZ299" s="834">
        <v>0</v>
      </c>
      <c r="BA299" s="834">
        <v>0</v>
      </c>
      <c r="BB299" s="834">
        <v>0</v>
      </c>
      <c r="BC299" s="834">
        <v>0</v>
      </c>
      <c r="BD299" s="834">
        <v>0</v>
      </c>
      <c r="BE299" s="834">
        <v>0</v>
      </c>
      <c r="BF299" s="834">
        <v>0</v>
      </c>
      <c r="BG299" s="834">
        <v>0</v>
      </c>
      <c r="BH299" s="834">
        <v>0</v>
      </c>
      <c r="BI299" s="834">
        <v>0</v>
      </c>
      <c r="BJ299" s="834">
        <v>0</v>
      </c>
      <c r="BK299" s="834">
        <v>0</v>
      </c>
      <c r="BL299" s="834">
        <v>0</v>
      </c>
      <c r="BM299" s="834">
        <v>0</v>
      </c>
      <c r="BN299" s="313">
        <v>0</v>
      </c>
      <c r="BO299" s="313">
        <v>0</v>
      </c>
      <c r="BP299" s="313">
        <v>0</v>
      </c>
      <c r="BQ299" s="313">
        <v>0</v>
      </c>
      <c r="BR299" s="313">
        <v>0</v>
      </c>
      <c r="BS299" s="313">
        <v>0</v>
      </c>
      <c r="BT299" s="314">
        <v>0</v>
      </c>
      <c r="BU299" s="312" t="s">
        <v>213</v>
      </c>
    </row>
    <row r="300" spans="2:73" s="329" customFormat="1" ht="13.75" customHeight="1" x14ac:dyDescent="0.35">
      <c r="B300" s="307" t="s">
        <v>215</v>
      </c>
      <c r="C300" s="308">
        <v>0</v>
      </c>
      <c r="D300" s="308">
        <v>0</v>
      </c>
      <c r="E300" s="308">
        <v>0</v>
      </c>
      <c r="F300" s="308">
        <v>0</v>
      </c>
      <c r="G300" s="308">
        <v>0</v>
      </c>
      <c r="H300" s="308">
        <v>3</v>
      </c>
      <c r="I300" s="308">
        <v>0</v>
      </c>
      <c r="J300" s="308">
        <v>0</v>
      </c>
      <c r="K300" s="308">
        <v>0</v>
      </c>
      <c r="L300" s="308">
        <v>0</v>
      </c>
      <c r="M300" s="308">
        <v>0</v>
      </c>
      <c r="N300" s="308">
        <v>0</v>
      </c>
      <c r="O300" s="308">
        <v>0</v>
      </c>
      <c r="P300" s="308">
        <v>0</v>
      </c>
      <c r="Q300" s="308">
        <v>0</v>
      </c>
      <c r="R300" s="308">
        <v>0</v>
      </c>
      <c r="S300" s="308">
        <v>0</v>
      </c>
      <c r="T300" s="308">
        <v>0</v>
      </c>
      <c r="U300" s="308">
        <v>0</v>
      </c>
      <c r="V300" s="308">
        <v>0</v>
      </c>
      <c r="W300" s="308">
        <v>0</v>
      </c>
      <c r="X300" s="308">
        <v>0</v>
      </c>
      <c r="Y300" s="308">
        <v>0</v>
      </c>
      <c r="Z300" s="308">
        <v>0</v>
      </c>
      <c r="AA300" s="308">
        <v>0</v>
      </c>
      <c r="AB300" s="308">
        <v>0</v>
      </c>
      <c r="AC300" s="308">
        <v>0</v>
      </c>
      <c r="AD300" s="308">
        <v>0</v>
      </c>
      <c r="AE300" s="308">
        <v>0</v>
      </c>
      <c r="AF300" s="308">
        <v>0</v>
      </c>
      <c r="AG300" s="308">
        <v>0</v>
      </c>
      <c r="AH300" s="308">
        <v>0</v>
      </c>
      <c r="AI300" s="309">
        <v>3</v>
      </c>
      <c r="AJ300" s="307" t="s">
        <v>215</v>
      </c>
      <c r="AK300" s="307"/>
      <c r="AL300" s="307"/>
      <c r="AM300" s="307" t="s">
        <v>215</v>
      </c>
      <c r="AN300" s="308">
        <v>0</v>
      </c>
      <c r="AO300" s="308">
        <v>0</v>
      </c>
      <c r="AP300" s="308">
        <v>0</v>
      </c>
      <c r="AQ300" s="308">
        <v>0</v>
      </c>
      <c r="AR300" s="308">
        <v>0</v>
      </c>
      <c r="AS300" s="308">
        <v>384973.99575932103</v>
      </c>
      <c r="AT300" s="308">
        <v>0</v>
      </c>
      <c r="AU300" s="308">
        <v>0</v>
      </c>
      <c r="AV300" s="308">
        <v>0</v>
      </c>
      <c r="AW300" s="308">
        <v>0</v>
      </c>
      <c r="AX300" s="308">
        <v>0</v>
      </c>
      <c r="AY300" s="308">
        <v>0</v>
      </c>
      <c r="AZ300" s="308">
        <v>0</v>
      </c>
      <c r="BA300" s="308">
        <v>0</v>
      </c>
      <c r="BB300" s="308">
        <v>0</v>
      </c>
      <c r="BC300" s="308">
        <v>0</v>
      </c>
      <c r="BD300" s="308">
        <v>0</v>
      </c>
      <c r="BE300" s="308">
        <v>0</v>
      </c>
      <c r="BF300" s="308">
        <v>0</v>
      </c>
      <c r="BG300" s="308">
        <v>0</v>
      </c>
      <c r="BH300" s="308">
        <v>0</v>
      </c>
      <c r="BI300" s="308">
        <v>0</v>
      </c>
      <c r="BJ300" s="308">
        <v>0</v>
      </c>
      <c r="BK300" s="308">
        <v>0</v>
      </c>
      <c r="BL300" s="308">
        <v>0</v>
      </c>
      <c r="BM300" s="308">
        <v>0</v>
      </c>
      <c r="BN300" s="308">
        <v>0</v>
      </c>
      <c r="BO300" s="308">
        <v>0</v>
      </c>
      <c r="BP300" s="308">
        <v>0</v>
      </c>
      <c r="BQ300" s="308">
        <v>0</v>
      </c>
      <c r="BR300" s="308">
        <v>0</v>
      </c>
      <c r="BS300" s="308">
        <v>0</v>
      </c>
      <c r="BT300" s="309">
        <v>384973.99575932103</v>
      </c>
      <c r="BU300" s="307" t="s">
        <v>215</v>
      </c>
    </row>
    <row r="301" spans="2:73" s="329" customFormat="1" ht="13.75" customHeight="1" x14ac:dyDescent="0.35">
      <c r="B301" s="312" t="s">
        <v>216</v>
      </c>
      <c r="C301" s="313">
        <v>2</v>
      </c>
      <c r="D301" s="313">
        <v>0</v>
      </c>
      <c r="E301" s="313">
        <v>0</v>
      </c>
      <c r="F301" s="313">
        <v>1</v>
      </c>
      <c r="G301" s="313">
        <v>0</v>
      </c>
      <c r="H301" s="313">
        <v>0</v>
      </c>
      <c r="I301" s="313">
        <v>6</v>
      </c>
      <c r="J301" s="313">
        <v>0</v>
      </c>
      <c r="K301" s="313">
        <v>0</v>
      </c>
      <c r="L301" s="313">
        <v>0</v>
      </c>
      <c r="M301" s="313">
        <v>0</v>
      </c>
      <c r="N301" s="313">
        <v>0</v>
      </c>
      <c r="O301" s="313">
        <v>0</v>
      </c>
      <c r="P301" s="313">
        <v>0</v>
      </c>
      <c r="Q301" s="313">
        <v>0</v>
      </c>
      <c r="R301" s="313">
        <v>0</v>
      </c>
      <c r="S301" s="313">
        <v>0</v>
      </c>
      <c r="T301" s="313">
        <v>0</v>
      </c>
      <c r="U301" s="313">
        <v>0</v>
      </c>
      <c r="V301" s="313">
        <v>0</v>
      </c>
      <c r="W301" s="313">
        <v>0</v>
      </c>
      <c r="X301" s="313">
        <v>0</v>
      </c>
      <c r="Y301" s="313">
        <v>0</v>
      </c>
      <c r="Z301" s="313">
        <v>0</v>
      </c>
      <c r="AA301" s="313">
        <v>0</v>
      </c>
      <c r="AB301" s="313">
        <v>0</v>
      </c>
      <c r="AC301" s="313">
        <v>0</v>
      </c>
      <c r="AD301" s="313">
        <v>0</v>
      </c>
      <c r="AE301" s="313">
        <v>0</v>
      </c>
      <c r="AF301" s="313">
        <v>0</v>
      </c>
      <c r="AG301" s="313">
        <v>0</v>
      </c>
      <c r="AH301" s="313">
        <v>0</v>
      </c>
      <c r="AI301" s="314">
        <v>9</v>
      </c>
      <c r="AJ301" s="312" t="s">
        <v>216</v>
      </c>
      <c r="AK301" s="307"/>
      <c r="AL301" s="307"/>
      <c r="AM301" s="312" t="s">
        <v>216</v>
      </c>
      <c r="AN301" s="834">
        <v>6591.3672158924901</v>
      </c>
      <c r="AO301" s="313">
        <v>0</v>
      </c>
      <c r="AP301" s="313">
        <v>0</v>
      </c>
      <c r="AQ301" s="313">
        <v>15357.2904548595</v>
      </c>
      <c r="AR301" s="313">
        <v>0</v>
      </c>
      <c r="AS301" s="313">
        <v>0</v>
      </c>
      <c r="AT301" s="313">
        <v>17757.615087554201</v>
      </c>
      <c r="AU301" s="313">
        <v>0</v>
      </c>
      <c r="AV301" s="313">
        <v>0</v>
      </c>
      <c r="AW301" s="313">
        <v>0</v>
      </c>
      <c r="AX301" s="313">
        <v>0</v>
      </c>
      <c r="AY301" s="313">
        <v>0</v>
      </c>
      <c r="AZ301" s="313">
        <v>0</v>
      </c>
      <c r="BA301" s="313">
        <v>0</v>
      </c>
      <c r="BB301" s="313">
        <v>0</v>
      </c>
      <c r="BC301" s="313">
        <v>0</v>
      </c>
      <c r="BD301" s="313">
        <v>0</v>
      </c>
      <c r="BE301" s="313">
        <v>0</v>
      </c>
      <c r="BF301" s="313">
        <v>0</v>
      </c>
      <c r="BG301" s="313">
        <v>0</v>
      </c>
      <c r="BH301" s="313">
        <v>0</v>
      </c>
      <c r="BI301" s="313">
        <v>0</v>
      </c>
      <c r="BJ301" s="313">
        <v>0</v>
      </c>
      <c r="BK301" s="313">
        <v>0</v>
      </c>
      <c r="BL301" s="313">
        <v>0</v>
      </c>
      <c r="BM301" s="313">
        <v>0</v>
      </c>
      <c r="BN301" s="313">
        <v>0</v>
      </c>
      <c r="BO301" s="313">
        <v>0</v>
      </c>
      <c r="BP301" s="313">
        <v>0</v>
      </c>
      <c r="BQ301" s="313">
        <v>0</v>
      </c>
      <c r="BR301" s="313">
        <v>0</v>
      </c>
      <c r="BS301" s="313">
        <v>0</v>
      </c>
      <c r="BT301" s="314">
        <v>39706.272758306193</v>
      </c>
      <c r="BU301" s="312" t="s">
        <v>216</v>
      </c>
    </row>
    <row r="302" spans="2:73" s="329" customFormat="1" ht="13.75" customHeight="1" x14ac:dyDescent="0.35">
      <c r="B302" s="307" t="s">
        <v>217</v>
      </c>
      <c r="C302" s="308">
        <v>0</v>
      </c>
      <c r="D302" s="308">
        <v>0</v>
      </c>
      <c r="E302" s="308">
        <v>0</v>
      </c>
      <c r="F302" s="308">
        <v>0</v>
      </c>
      <c r="G302" s="308">
        <v>0</v>
      </c>
      <c r="H302" s="308">
        <v>0</v>
      </c>
      <c r="I302" s="308">
        <v>23</v>
      </c>
      <c r="J302" s="308">
        <v>0</v>
      </c>
      <c r="K302" s="308">
        <v>0</v>
      </c>
      <c r="L302" s="308">
        <v>0</v>
      </c>
      <c r="M302" s="308">
        <v>0</v>
      </c>
      <c r="N302" s="308">
        <v>0</v>
      </c>
      <c r="O302" s="308">
        <v>0</v>
      </c>
      <c r="P302" s="308">
        <v>0</v>
      </c>
      <c r="Q302" s="308">
        <v>0</v>
      </c>
      <c r="R302" s="308">
        <v>0</v>
      </c>
      <c r="S302" s="308">
        <v>0</v>
      </c>
      <c r="T302" s="308">
        <v>0</v>
      </c>
      <c r="U302" s="308">
        <v>0</v>
      </c>
      <c r="V302" s="308">
        <v>0</v>
      </c>
      <c r="W302" s="308">
        <v>0</v>
      </c>
      <c r="X302" s="308">
        <v>0</v>
      </c>
      <c r="Y302" s="308">
        <v>0</v>
      </c>
      <c r="Z302" s="308">
        <v>0</v>
      </c>
      <c r="AA302" s="308">
        <v>0</v>
      </c>
      <c r="AB302" s="308">
        <v>0</v>
      </c>
      <c r="AC302" s="308">
        <v>0</v>
      </c>
      <c r="AD302" s="308">
        <v>0</v>
      </c>
      <c r="AE302" s="308">
        <v>0</v>
      </c>
      <c r="AF302" s="308">
        <v>0</v>
      </c>
      <c r="AG302" s="308">
        <v>0</v>
      </c>
      <c r="AH302" s="308">
        <v>0</v>
      </c>
      <c r="AI302" s="309">
        <v>23</v>
      </c>
      <c r="AJ302" s="307" t="s">
        <v>217</v>
      </c>
      <c r="AK302" s="307"/>
      <c r="AL302" s="307"/>
      <c r="AM302" s="307" t="s">
        <v>217</v>
      </c>
      <c r="AN302" s="308">
        <v>0</v>
      </c>
      <c r="AO302" s="308">
        <v>0</v>
      </c>
      <c r="AP302" s="308">
        <v>0</v>
      </c>
      <c r="AQ302" s="308">
        <v>0</v>
      </c>
      <c r="AR302" s="308">
        <v>0</v>
      </c>
      <c r="AS302" s="308">
        <v>0</v>
      </c>
      <c r="AT302" s="308">
        <v>52333.290687625296</v>
      </c>
      <c r="AU302" s="308">
        <v>0</v>
      </c>
      <c r="AV302" s="308">
        <v>0</v>
      </c>
      <c r="AW302" s="308">
        <v>0</v>
      </c>
      <c r="AX302" s="308">
        <v>0</v>
      </c>
      <c r="AY302" s="308">
        <v>0</v>
      </c>
      <c r="AZ302" s="308">
        <v>0</v>
      </c>
      <c r="BA302" s="308">
        <v>0</v>
      </c>
      <c r="BB302" s="308">
        <v>0</v>
      </c>
      <c r="BC302" s="308">
        <v>0</v>
      </c>
      <c r="BD302" s="308">
        <v>0</v>
      </c>
      <c r="BE302" s="308">
        <v>0</v>
      </c>
      <c r="BF302" s="308">
        <v>0</v>
      </c>
      <c r="BG302" s="308">
        <v>0</v>
      </c>
      <c r="BH302" s="308">
        <v>0</v>
      </c>
      <c r="BI302" s="308">
        <v>0</v>
      </c>
      <c r="BJ302" s="308">
        <v>0</v>
      </c>
      <c r="BK302" s="308">
        <v>0</v>
      </c>
      <c r="BL302" s="308">
        <v>0</v>
      </c>
      <c r="BM302" s="308">
        <v>0</v>
      </c>
      <c r="BN302" s="308">
        <v>0</v>
      </c>
      <c r="BO302" s="308">
        <v>0</v>
      </c>
      <c r="BP302" s="308">
        <v>0</v>
      </c>
      <c r="BQ302" s="308">
        <v>0</v>
      </c>
      <c r="BR302" s="308">
        <v>0</v>
      </c>
      <c r="BS302" s="308">
        <v>0</v>
      </c>
      <c r="BT302" s="309">
        <v>52333.290687625296</v>
      </c>
      <c r="BU302" s="307" t="s">
        <v>217</v>
      </c>
    </row>
    <row r="303" spans="2:73" s="329" customFormat="1" ht="13.75" customHeight="1" x14ac:dyDescent="0.35">
      <c r="B303" s="312" t="s">
        <v>218</v>
      </c>
      <c r="C303" s="313">
        <v>0</v>
      </c>
      <c r="D303" s="313">
        <v>2</v>
      </c>
      <c r="E303" s="313">
        <v>3</v>
      </c>
      <c r="F303" s="313">
        <v>0</v>
      </c>
      <c r="G303" s="313">
        <v>0</v>
      </c>
      <c r="H303" s="313">
        <v>0</v>
      </c>
      <c r="I303" s="313">
        <v>0</v>
      </c>
      <c r="J303" s="313">
        <v>25</v>
      </c>
      <c r="K303" s="313">
        <v>0</v>
      </c>
      <c r="L303" s="313">
        <v>0</v>
      </c>
      <c r="M303" s="313">
        <v>0</v>
      </c>
      <c r="N303" s="313">
        <v>0</v>
      </c>
      <c r="O303" s="313">
        <v>0</v>
      </c>
      <c r="P303" s="313">
        <v>0</v>
      </c>
      <c r="Q303" s="313">
        <v>0</v>
      </c>
      <c r="R303" s="313">
        <v>0</v>
      </c>
      <c r="S303" s="313">
        <v>0</v>
      </c>
      <c r="T303" s="313">
        <v>0</v>
      </c>
      <c r="U303" s="313">
        <v>0</v>
      </c>
      <c r="V303" s="313">
        <v>0</v>
      </c>
      <c r="W303" s="313">
        <v>0</v>
      </c>
      <c r="X303" s="313">
        <v>0</v>
      </c>
      <c r="Y303" s="313">
        <v>0</v>
      </c>
      <c r="Z303" s="313">
        <v>16</v>
      </c>
      <c r="AA303" s="313">
        <v>0</v>
      </c>
      <c r="AB303" s="313">
        <v>0</v>
      </c>
      <c r="AC303" s="313">
        <v>0</v>
      </c>
      <c r="AD303" s="313">
        <v>0</v>
      </c>
      <c r="AE303" s="313">
        <v>0</v>
      </c>
      <c r="AF303" s="313">
        <v>0</v>
      </c>
      <c r="AG303" s="313">
        <v>0</v>
      </c>
      <c r="AH303" s="313">
        <v>0</v>
      </c>
      <c r="AI303" s="314">
        <v>46</v>
      </c>
      <c r="AJ303" s="312" t="s">
        <v>218</v>
      </c>
      <c r="AK303" s="307"/>
      <c r="AL303" s="307"/>
      <c r="AM303" s="312" t="s">
        <v>218</v>
      </c>
      <c r="AN303" s="834">
        <v>0</v>
      </c>
      <c r="AO303" s="313">
        <v>5280.8850320995698</v>
      </c>
      <c r="AP303" s="313">
        <v>126432.889959874</v>
      </c>
      <c r="AQ303" s="313">
        <v>0</v>
      </c>
      <c r="AR303" s="313">
        <v>0</v>
      </c>
      <c r="AS303" s="313">
        <v>0</v>
      </c>
      <c r="AT303" s="313">
        <v>0</v>
      </c>
      <c r="AU303" s="313">
        <v>842310.23985548597</v>
      </c>
      <c r="AV303" s="313">
        <v>0</v>
      </c>
      <c r="AW303" s="313">
        <v>0</v>
      </c>
      <c r="AX303" s="313">
        <v>0</v>
      </c>
      <c r="AY303" s="313">
        <v>0</v>
      </c>
      <c r="AZ303" s="313">
        <v>0</v>
      </c>
      <c r="BA303" s="313">
        <v>0</v>
      </c>
      <c r="BB303" s="313">
        <v>0</v>
      </c>
      <c r="BC303" s="313">
        <v>0</v>
      </c>
      <c r="BD303" s="313">
        <v>0</v>
      </c>
      <c r="BE303" s="313">
        <v>0</v>
      </c>
      <c r="BF303" s="313">
        <v>0</v>
      </c>
      <c r="BG303" s="313">
        <v>0</v>
      </c>
      <c r="BH303" s="313">
        <v>0</v>
      </c>
      <c r="BI303" s="313">
        <v>0</v>
      </c>
      <c r="BJ303" s="313">
        <v>0</v>
      </c>
      <c r="BK303" s="313">
        <v>316899.48475585401</v>
      </c>
      <c r="BL303" s="313">
        <v>0</v>
      </c>
      <c r="BM303" s="313">
        <v>0</v>
      </c>
      <c r="BN303" s="313">
        <v>0</v>
      </c>
      <c r="BO303" s="313">
        <v>0</v>
      </c>
      <c r="BP303" s="313">
        <v>0</v>
      </c>
      <c r="BQ303" s="313">
        <v>0</v>
      </c>
      <c r="BR303" s="313">
        <v>0</v>
      </c>
      <c r="BS303" s="313">
        <v>0</v>
      </c>
      <c r="BT303" s="314">
        <v>1290923.4996033134</v>
      </c>
      <c r="BU303" s="312" t="s">
        <v>218</v>
      </c>
    </row>
    <row r="304" spans="2:73" s="329" customFormat="1" ht="13.75" customHeight="1" x14ac:dyDescent="0.35">
      <c r="B304" s="307" t="s">
        <v>219</v>
      </c>
      <c r="C304" s="308">
        <v>0</v>
      </c>
      <c r="D304" s="308">
        <v>0</v>
      </c>
      <c r="E304" s="308">
        <v>0</v>
      </c>
      <c r="F304" s="308">
        <v>0</v>
      </c>
      <c r="G304" s="308">
        <v>0</v>
      </c>
      <c r="H304" s="308">
        <v>0</v>
      </c>
      <c r="I304" s="308">
        <v>0</v>
      </c>
      <c r="J304" s="308">
        <v>0</v>
      </c>
      <c r="K304" s="308">
        <v>0</v>
      </c>
      <c r="L304" s="308">
        <v>0</v>
      </c>
      <c r="M304" s="308">
        <v>0</v>
      </c>
      <c r="N304" s="308">
        <v>0</v>
      </c>
      <c r="O304" s="308">
        <v>0</v>
      </c>
      <c r="P304" s="308">
        <v>0</v>
      </c>
      <c r="Q304" s="308">
        <v>0</v>
      </c>
      <c r="R304" s="308">
        <v>0</v>
      </c>
      <c r="S304" s="308">
        <v>0</v>
      </c>
      <c r="T304" s="308">
        <v>0</v>
      </c>
      <c r="U304" s="308">
        <v>0</v>
      </c>
      <c r="V304" s="308">
        <v>0</v>
      </c>
      <c r="W304" s="308">
        <v>0</v>
      </c>
      <c r="X304" s="308">
        <v>0</v>
      </c>
      <c r="Y304" s="308">
        <v>0</v>
      </c>
      <c r="Z304" s="308">
        <v>0</v>
      </c>
      <c r="AA304" s="308">
        <v>0</v>
      </c>
      <c r="AB304" s="308">
        <v>0</v>
      </c>
      <c r="AC304" s="308">
        <v>0</v>
      </c>
      <c r="AD304" s="308">
        <v>0</v>
      </c>
      <c r="AE304" s="308">
        <v>0</v>
      </c>
      <c r="AF304" s="308">
        <v>0</v>
      </c>
      <c r="AG304" s="308">
        <v>0</v>
      </c>
      <c r="AH304" s="308">
        <v>0</v>
      </c>
      <c r="AI304" s="309">
        <v>0</v>
      </c>
      <c r="AJ304" s="307" t="s">
        <v>219</v>
      </c>
      <c r="AK304" s="307"/>
      <c r="AL304" s="307"/>
      <c r="AM304" s="307" t="s">
        <v>219</v>
      </c>
      <c r="AN304" s="308">
        <v>0</v>
      </c>
      <c r="AO304" s="308">
        <v>0</v>
      </c>
      <c r="AP304" s="308">
        <v>0</v>
      </c>
      <c r="AQ304" s="308">
        <v>0</v>
      </c>
      <c r="AR304" s="308">
        <v>0</v>
      </c>
      <c r="AS304" s="308">
        <v>0</v>
      </c>
      <c r="AT304" s="308">
        <v>0</v>
      </c>
      <c r="AU304" s="308">
        <v>0</v>
      </c>
      <c r="AV304" s="308">
        <v>0</v>
      </c>
      <c r="AW304" s="308">
        <v>0</v>
      </c>
      <c r="AX304" s="308">
        <v>0</v>
      </c>
      <c r="AY304" s="308">
        <v>0</v>
      </c>
      <c r="AZ304" s="308">
        <v>0</v>
      </c>
      <c r="BA304" s="308">
        <v>0</v>
      </c>
      <c r="BB304" s="308">
        <v>0</v>
      </c>
      <c r="BC304" s="308">
        <v>0</v>
      </c>
      <c r="BD304" s="308">
        <v>0</v>
      </c>
      <c r="BE304" s="308">
        <v>0</v>
      </c>
      <c r="BF304" s="308">
        <v>0</v>
      </c>
      <c r="BG304" s="308">
        <v>0</v>
      </c>
      <c r="BH304" s="308">
        <v>0</v>
      </c>
      <c r="BI304" s="308">
        <v>0</v>
      </c>
      <c r="BJ304" s="308">
        <v>0</v>
      </c>
      <c r="BK304" s="308">
        <v>0</v>
      </c>
      <c r="BL304" s="308">
        <v>0</v>
      </c>
      <c r="BM304" s="308">
        <v>0</v>
      </c>
      <c r="BN304" s="308">
        <v>0</v>
      </c>
      <c r="BO304" s="308">
        <v>0</v>
      </c>
      <c r="BP304" s="308">
        <v>0</v>
      </c>
      <c r="BQ304" s="308">
        <v>0</v>
      </c>
      <c r="BR304" s="308">
        <v>0</v>
      </c>
      <c r="BS304" s="308">
        <v>0</v>
      </c>
      <c r="BT304" s="309">
        <v>0</v>
      </c>
      <c r="BU304" s="307" t="s">
        <v>219</v>
      </c>
    </row>
    <row r="305" spans="2:74" s="329" customFormat="1" ht="13.75" customHeight="1" x14ac:dyDescent="0.35">
      <c r="B305" s="312" t="s">
        <v>220</v>
      </c>
      <c r="C305" s="313">
        <v>0</v>
      </c>
      <c r="D305" s="313">
        <v>0</v>
      </c>
      <c r="E305" s="313">
        <v>0</v>
      </c>
      <c r="F305" s="313">
        <v>0</v>
      </c>
      <c r="G305" s="313">
        <v>0</v>
      </c>
      <c r="H305" s="313">
        <v>0</v>
      </c>
      <c r="I305" s="313">
        <v>0</v>
      </c>
      <c r="J305" s="313">
        <v>0</v>
      </c>
      <c r="K305" s="313">
        <v>0</v>
      </c>
      <c r="L305" s="313">
        <v>0</v>
      </c>
      <c r="M305" s="313">
        <v>0</v>
      </c>
      <c r="N305" s="313">
        <v>0</v>
      </c>
      <c r="O305" s="313">
        <v>0</v>
      </c>
      <c r="P305" s="313">
        <v>0</v>
      </c>
      <c r="Q305" s="313">
        <v>0</v>
      </c>
      <c r="R305" s="313">
        <v>0</v>
      </c>
      <c r="S305" s="313">
        <v>0</v>
      </c>
      <c r="T305" s="313">
        <v>0</v>
      </c>
      <c r="U305" s="313">
        <v>0</v>
      </c>
      <c r="V305" s="313">
        <v>0</v>
      </c>
      <c r="W305" s="313">
        <v>0</v>
      </c>
      <c r="X305" s="313">
        <v>0</v>
      </c>
      <c r="Y305" s="313">
        <v>0</v>
      </c>
      <c r="Z305" s="313">
        <v>0</v>
      </c>
      <c r="AA305" s="313">
        <v>0</v>
      </c>
      <c r="AB305" s="313">
        <v>0</v>
      </c>
      <c r="AC305" s="313">
        <v>0</v>
      </c>
      <c r="AD305" s="313">
        <v>0</v>
      </c>
      <c r="AE305" s="313">
        <v>0</v>
      </c>
      <c r="AF305" s="313">
        <v>0</v>
      </c>
      <c r="AG305" s="313">
        <v>0</v>
      </c>
      <c r="AH305" s="313">
        <v>0</v>
      </c>
      <c r="AI305" s="314">
        <v>0</v>
      </c>
      <c r="AJ305" s="312" t="s">
        <v>220</v>
      </c>
      <c r="AK305" s="307"/>
      <c r="AL305" s="307"/>
      <c r="AM305" s="312" t="s">
        <v>220</v>
      </c>
      <c r="AN305" s="834">
        <v>0</v>
      </c>
      <c r="AO305" s="834">
        <v>0</v>
      </c>
      <c r="AP305" s="834">
        <v>0</v>
      </c>
      <c r="AQ305" s="834">
        <v>0</v>
      </c>
      <c r="AR305" s="834">
        <v>0</v>
      </c>
      <c r="AS305" s="834">
        <v>0</v>
      </c>
      <c r="AT305" s="834">
        <v>0</v>
      </c>
      <c r="AU305" s="834">
        <v>0</v>
      </c>
      <c r="AV305" s="834">
        <v>0</v>
      </c>
      <c r="AW305" s="834">
        <v>0</v>
      </c>
      <c r="AX305" s="834">
        <v>0</v>
      </c>
      <c r="AY305" s="834">
        <v>0</v>
      </c>
      <c r="AZ305" s="834">
        <v>0</v>
      </c>
      <c r="BA305" s="834">
        <v>0</v>
      </c>
      <c r="BB305" s="834">
        <v>0</v>
      </c>
      <c r="BC305" s="834">
        <v>0</v>
      </c>
      <c r="BD305" s="834">
        <v>0</v>
      </c>
      <c r="BE305" s="834">
        <v>0</v>
      </c>
      <c r="BF305" s="834">
        <v>0</v>
      </c>
      <c r="BG305" s="834">
        <v>0</v>
      </c>
      <c r="BH305" s="834">
        <v>0</v>
      </c>
      <c r="BI305" s="834">
        <v>0</v>
      </c>
      <c r="BJ305" s="834">
        <v>0</v>
      </c>
      <c r="BK305" s="834">
        <v>0</v>
      </c>
      <c r="BL305" s="834">
        <v>0</v>
      </c>
      <c r="BM305" s="313">
        <v>0</v>
      </c>
      <c r="BN305" s="313">
        <v>0</v>
      </c>
      <c r="BO305" s="313">
        <v>0</v>
      </c>
      <c r="BP305" s="313">
        <v>0</v>
      </c>
      <c r="BQ305" s="313">
        <v>0</v>
      </c>
      <c r="BR305" s="313">
        <v>0</v>
      </c>
      <c r="BS305" s="313">
        <v>0</v>
      </c>
      <c r="BT305" s="314">
        <v>0</v>
      </c>
      <c r="BU305" s="312" t="s">
        <v>220</v>
      </c>
    </row>
    <row r="306" spans="2:74" s="329" customFormat="1" ht="13.75" customHeight="1" x14ac:dyDescent="0.35">
      <c r="B306" s="307" t="s">
        <v>221</v>
      </c>
      <c r="C306" s="308">
        <v>0</v>
      </c>
      <c r="D306" s="308">
        <v>1</v>
      </c>
      <c r="E306" s="308">
        <v>0</v>
      </c>
      <c r="F306" s="308">
        <v>0</v>
      </c>
      <c r="G306" s="308">
        <v>0</v>
      </c>
      <c r="H306" s="308">
        <v>1</v>
      </c>
      <c r="I306" s="308">
        <v>3</v>
      </c>
      <c r="J306" s="308">
        <v>97</v>
      </c>
      <c r="K306" s="308">
        <v>0</v>
      </c>
      <c r="L306" s="308">
        <v>0</v>
      </c>
      <c r="M306" s="308">
        <v>0</v>
      </c>
      <c r="N306" s="308">
        <v>0</v>
      </c>
      <c r="O306" s="308">
        <v>0</v>
      </c>
      <c r="P306" s="308">
        <v>0</v>
      </c>
      <c r="Q306" s="308">
        <v>0</v>
      </c>
      <c r="R306" s="308">
        <v>3</v>
      </c>
      <c r="S306" s="308">
        <v>0</v>
      </c>
      <c r="T306" s="308">
        <v>0</v>
      </c>
      <c r="U306" s="308">
        <v>0</v>
      </c>
      <c r="V306" s="308">
        <v>0</v>
      </c>
      <c r="W306" s="308">
        <v>0</v>
      </c>
      <c r="X306" s="308">
        <v>0</v>
      </c>
      <c r="Y306" s="308">
        <v>0</v>
      </c>
      <c r="Z306" s="308">
        <v>0</v>
      </c>
      <c r="AA306" s="308">
        <v>0</v>
      </c>
      <c r="AB306" s="308">
        <v>0</v>
      </c>
      <c r="AC306" s="308">
        <v>0</v>
      </c>
      <c r="AD306" s="308">
        <v>0</v>
      </c>
      <c r="AE306" s="308">
        <v>0</v>
      </c>
      <c r="AF306" s="308">
        <v>0</v>
      </c>
      <c r="AG306" s="308">
        <v>0</v>
      </c>
      <c r="AH306" s="308">
        <v>0</v>
      </c>
      <c r="AI306" s="309">
        <v>105</v>
      </c>
      <c r="AJ306" s="307" t="s">
        <v>221</v>
      </c>
      <c r="AK306" s="307"/>
      <c r="AL306" s="307"/>
      <c r="AM306" s="307" t="s">
        <v>221</v>
      </c>
      <c r="AN306" s="308">
        <v>0</v>
      </c>
      <c r="AO306" s="308">
        <v>71362.112747159903</v>
      </c>
      <c r="AP306" s="308">
        <v>0</v>
      </c>
      <c r="AQ306" s="308">
        <v>0</v>
      </c>
      <c r="AR306" s="308">
        <v>0</v>
      </c>
      <c r="AS306" s="308">
        <v>7909.3993427220303</v>
      </c>
      <c r="AT306" s="308">
        <v>9706.6131796886002</v>
      </c>
      <c r="AU306" s="308">
        <v>1022677.75083612</v>
      </c>
      <c r="AV306" s="308">
        <v>0</v>
      </c>
      <c r="AW306" s="308">
        <v>0</v>
      </c>
      <c r="AX306" s="308">
        <v>0</v>
      </c>
      <c r="AY306" s="308">
        <v>0</v>
      </c>
      <c r="AZ306" s="308">
        <v>0</v>
      </c>
      <c r="BA306" s="308">
        <v>0</v>
      </c>
      <c r="BB306" s="308">
        <v>0</v>
      </c>
      <c r="BC306" s="308">
        <v>165115.821087235</v>
      </c>
      <c r="BD306" s="308">
        <v>0</v>
      </c>
      <c r="BE306" s="308">
        <v>0</v>
      </c>
      <c r="BF306" s="308">
        <v>0</v>
      </c>
      <c r="BG306" s="308">
        <v>0</v>
      </c>
      <c r="BH306" s="308">
        <v>0</v>
      </c>
      <c r="BI306" s="308">
        <v>0</v>
      </c>
      <c r="BJ306" s="308">
        <v>0</v>
      </c>
      <c r="BK306" s="308">
        <v>0</v>
      </c>
      <c r="BL306" s="308">
        <v>0</v>
      </c>
      <c r="BM306" s="308">
        <v>0</v>
      </c>
      <c r="BN306" s="308">
        <v>0</v>
      </c>
      <c r="BO306" s="308">
        <v>0</v>
      </c>
      <c r="BP306" s="308">
        <v>0</v>
      </c>
      <c r="BQ306" s="308">
        <v>0</v>
      </c>
      <c r="BR306" s="308">
        <v>0</v>
      </c>
      <c r="BS306" s="308">
        <v>0</v>
      </c>
      <c r="BT306" s="309">
        <v>1276771.6971929255</v>
      </c>
      <c r="BU306" s="307" t="s">
        <v>221</v>
      </c>
    </row>
    <row r="307" spans="2:74" s="329" customFormat="1" ht="13.75" customHeight="1" x14ac:dyDescent="0.35">
      <c r="B307" s="312" t="s">
        <v>222</v>
      </c>
      <c r="C307" s="313">
        <v>0</v>
      </c>
      <c r="D307" s="313">
        <v>0</v>
      </c>
      <c r="E307" s="313">
        <v>0</v>
      </c>
      <c r="F307" s="313">
        <v>0</v>
      </c>
      <c r="G307" s="313">
        <v>0</v>
      </c>
      <c r="H307" s="313">
        <v>0</v>
      </c>
      <c r="I307" s="313">
        <v>0</v>
      </c>
      <c r="J307" s="313">
        <v>0</v>
      </c>
      <c r="K307" s="313">
        <v>0</v>
      </c>
      <c r="L307" s="313">
        <v>0</v>
      </c>
      <c r="M307" s="313">
        <v>2</v>
      </c>
      <c r="N307" s="313">
        <v>0</v>
      </c>
      <c r="O307" s="313">
        <v>0</v>
      </c>
      <c r="P307" s="313">
        <v>0</v>
      </c>
      <c r="Q307" s="313">
        <v>0</v>
      </c>
      <c r="R307" s="313">
        <v>0</v>
      </c>
      <c r="S307" s="313">
        <v>0</v>
      </c>
      <c r="T307" s="313">
        <v>0</v>
      </c>
      <c r="U307" s="313">
        <v>0</v>
      </c>
      <c r="V307" s="313">
        <v>0</v>
      </c>
      <c r="W307" s="313">
        <v>0</v>
      </c>
      <c r="X307" s="313">
        <v>0</v>
      </c>
      <c r="Y307" s="313">
        <v>0</v>
      </c>
      <c r="Z307" s="313">
        <v>0</v>
      </c>
      <c r="AA307" s="313">
        <v>0</v>
      </c>
      <c r="AB307" s="313">
        <v>0</v>
      </c>
      <c r="AC307" s="313">
        <v>0</v>
      </c>
      <c r="AD307" s="313">
        <v>0</v>
      </c>
      <c r="AE307" s="313">
        <v>0</v>
      </c>
      <c r="AF307" s="313">
        <v>0</v>
      </c>
      <c r="AG307" s="313">
        <v>0</v>
      </c>
      <c r="AH307" s="313">
        <v>0</v>
      </c>
      <c r="AI307" s="314">
        <v>2</v>
      </c>
      <c r="AJ307" s="312" t="s">
        <v>222</v>
      </c>
      <c r="AK307" s="307"/>
      <c r="AL307" s="307"/>
      <c r="AM307" s="312" t="s">
        <v>222</v>
      </c>
      <c r="AN307" s="834">
        <v>0</v>
      </c>
      <c r="AO307" s="313">
        <v>0</v>
      </c>
      <c r="AP307" s="313">
        <v>0</v>
      </c>
      <c r="AQ307" s="313">
        <v>0</v>
      </c>
      <c r="AR307" s="313">
        <v>0</v>
      </c>
      <c r="AS307" s="313">
        <v>0</v>
      </c>
      <c r="AT307" s="313">
        <v>0</v>
      </c>
      <c r="AU307" s="313">
        <v>0</v>
      </c>
      <c r="AV307" s="313">
        <v>0</v>
      </c>
      <c r="AW307" s="313">
        <v>0</v>
      </c>
      <c r="AX307" s="313">
        <v>81704.977651623703</v>
      </c>
      <c r="AY307" s="313">
        <v>0</v>
      </c>
      <c r="AZ307" s="313">
        <v>0</v>
      </c>
      <c r="BA307" s="313">
        <v>0</v>
      </c>
      <c r="BB307" s="313">
        <v>0</v>
      </c>
      <c r="BC307" s="313">
        <v>0</v>
      </c>
      <c r="BD307" s="313">
        <v>0</v>
      </c>
      <c r="BE307" s="313">
        <v>0</v>
      </c>
      <c r="BF307" s="313">
        <v>0</v>
      </c>
      <c r="BG307" s="313">
        <v>0</v>
      </c>
      <c r="BH307" s="313">
        <v>0</v>
      </c>
      <c r="BI307" s="313">
        <v>0</v>
      </c>
      <c r="BJ307" s="313">
        <v>0</v>
      </c>
      <c r="BK307" s="313">
        <v>0</v>
      </c>
      <c r="BL307" s="313">
        <v>0</v>
      </c>
      <c r="BM307" s="313">
        <v>0</v>
      </c>
      <c r="BN307" s="313">
        <v>0</v>
      </c>
      <c r="BO307" s="313">
        <v>0</v>
      </c>
      <c r="BP307" s="313">
        <v>0</v>
      </c>
      <c r="BQ307" s="313">
        <v>0</v>
      </c>
      <c r="BR307" s="313">
        <v>0</v>
      </c>
      <c r="BS307" s="313">
        <v>0</v>
      </c>
      <c r="BT307" s="314">
        <v>81704.977651623703</v>
      </c>
      <c r="BU307" s="312" t="s">
        <v>222</v>
      </c>
    </row>
    <row r="308" spans="2:74" s="329" customFormat="1" ht="13.75" customHeight="1" x14ac:dyDescent="0.35">
      <c r="B308" s="307" t="s">
        <v>224</v>
      </c>
      <c r="C308" s="308">
        <v>0</v>
      </c>
      <c r="D308" s="308">
        <v>0</v>
      </c>
      <c r="E308" s="308">
        <v>1</v>
      </c>
      <c r="F308" s="308">
        <v>0</v>
      </c>
      <c r="G308" s="308">
        <v>0</v>
      </c>
      <c r="H308" s="308">
        <v>0</v>
      </c>
      <c r="I308" s="308">
        <v>0</v>
      </c>
      <c r="J308" s="308">
        <v>0</v>
      </c>
      <c r="K308" s="308">
        <v>0</v>
      </c>
      <c r="L308" s="308">
        <v>0</v>
      </c>
      <c r="M308" s="308">
        <v>0</v>
      </c>
      <c r="N308" s="308">
        <v>0</v>
      </c>
      <c r="O308" s="308">
        <v>0</v>
      </c>
      <c r="P308" s="308">
        <v>0</v>
      </c>
      <c r="Q308" s="308">
        <v>0</v>
      </c>
      <c r="R308" s="308">
        <v>0</v>
      </c>
      <c r="S308" s="308">
        <v>0</v>
      </c>
      <c r="T308" s="308">
        <v>0</v>
      </c>
      <c r="U308" s="308">
        <v>0</v>
      </c>
      <c r="V308" s="308">
        <v>0</v>
      </c>
      <c r="W308" s="308">
        <v>0</v>
      </c>
      <c r="X308" s="308">
        <v>0</v>
      </c>
      <c r="Y308" s="308">
        <v>0</v>
      </c>
      <c r="Z308" s="308">
        <v>0</v>
      </c>
      <c r="AA308" s="308">
        <v>0</v>
      </c>
      <c r="AB308" s="308">
        <v>0</v>
      </c>
      <c r="AC308" s="308">
        <v>0</v>
      </c>
      <c r="AD308" s="308">
        <v>0</v>
      </c>
      <c r="AE308" s="308">
        <v>0</v>
      </c>
      <c r="AF308" s="308">
        <v>0</v>
      </c>
      <c r="AG308" s="308">
        <v>0</v>
      </c>
      <c r="AH308" s="308">
        <v>0</v>
      </c>
      <c r="AI308" s="309">
        <v>1</v>
      </c>
      <c r="AJ308" s="307" t="s">
        <v>224</v>
      </c>
      <c r="AK308" s="307"/>
      <c r="AL308" s="307"/>
      <c r="AM308" s="307" t="s">
        <v>224</v>
      </c>
      <c r="AN308" s="308">
        <v>0</v>
      </c>
      <c r="AO308" s="308">
        <v>0</v>
      </c>
      <c r="AP308" s="308">
        <v>1493.97930420238</v>
      </c>
      <c r="AQ308" s="308">
        <v>0</v>
      </c>
      <c r="AR308" s="308">
        <v>0</v>
      </c>
      <c r="AS308" s="308">
        <v>0</v>
      </c>
      <c r="AT308" s="308">
        <v>0</v>
      </c>
      <c r="AU308" s="308">
        <v>0</v>
      </c>
      <c r="AV308" s="308">
        <v>0</v>
      </c>
      <c r="AW308" s="308">
        <v>0</v>
      </c>
      <c r="AX308" s="308">
        <v>0</v>
      </c>
      <c r="AY308" s="308">
        <v>0</v>
      </c>
      <c r="AZ308" s="308">
        <v>0</v>
      </c>
      <c r="BA308" s="308">
        <v>0</v>
      </c>
      <c r="BB308" s="308">
        <v>0</v>
      </c>
      <c r="BC308" s="308">
        <v>0</v>
      </c>
      <c r="BD308" s="308">
        <v>0</v>
      </c>
      <c r="BE308" s="308">
        <v>0</v>
      </c>
      <c r="BF308" s="308">
        <v>0</v>
      </c>
      <c r="BG308" s="308">
        <v>0</v>
      </c>
      <c r="BH308" s="308">
        <v>0</v>
      </c>
      <c r="BI308" s="308">
        <v>0</v>
      </c>
      <c r="BJ308" s="308">
        <v>0</v>
      </c>
      <c r="BK308" s="308">
        <v>0</v>
      </c>
      <c r="BL308" s="308">
        <v>0</v>
      </c>
      <c r="BM308" s="308">
        <v>0</v>
      </c>
      <c r="BN308" s="308">
        <v>0</v>
      </c>
      <c r="BO308" s="308">
        <v>0</v>
      </c>
      <c r="BP308" s="308">
        <v>0</v>
      </c>
      <c r="BQ308" s="308">
        <v>0</v>
      </c>
      <c r="BR308" s="308">
        <v>0</v>
      </c>
      <c r="BS308" s="308">
        <v>0</v>
      </c>
      <c r="BT308" s="309">
        <v>1493.97930420238</v>
      </c>
      <c r="BU308" s="307" t="s">
        <v>224</v>
      </c>
    </row>
    <row r="309" spans="2:74" s="329" customFormat="1" ht="13.75" customHeight="1" x14ac:dyDescent="0.35">
      <c r="B309" s="312" t="s">
        <v>225</v>
      </c>
      <c r="C309" s="313">
        <v>0</v>
      </c>
      <c r="D309" s="313">
        <v>0</v>
      </c>
      <c r="E309" s="313">
        <v>1</v>
      </c>
      <c r="F309" s="313">
        <v>0</v>
      </c>
      <c r="G309" s="313">
        <v>0</v>
      </c>
      <c r="H309" s="313">
        <v>0</v>
      </c>
      <c r="I309" s="313">
        <v>0</v>
      </c>
      <c r="J309" s="313">
        <v>0</v>
      </c>
      <c r="K309" s="313">
        <v>10</v>
      </c>
      <c r="L309" s="313">
        <v>1</v>
      </c>
      <c r="M309" s="313">
        <v>3</v>
      </c>
      <c r="N309" s="313">
        <v>1</v>
      </c>
      <c r="O309" s="313">
        <v>3</v>
      </c>
      <c r="P309" s="313">
        <v>0</v>
      </c>
      <c r="Q309" s="313">
        <v>0</v>
      </c>
      <c r="R309" s="313">
        <v>0</v>
      </c>
      <c r="S309" s="313">
        <v>0</v>
      </c>
      <c r="T309" s="313">
        <v>0</v>
      </c>
      <c r="U309" s="313">
        <v>0</v>
      </c>
      <c r="V309" s="313">
        <v>1</v>
      </c>
      <c r="W309" s="313">
        <v>0</v>
      </c>
      <c r="X309" s="313">
        <v>0</v>
      </c>
      <c r="Y309" s="313">
        <v>0</v>
      </c>
      <c r="Z309" s="313">
        <v>2</v>
      </c>
      <c r="AA309" s="313">
        <v>0</v>
      </c>
      <c r="AB309" s="313">
        <v>0</v>
      </c>
      <c r="AC309" s="313">
        <v>0</v>
      </c>
      <c r="AD309" s="313">
        <v>0</v>
      </c>
      <c r="AE309" s="313">
        <v>0</v>
      </c>
      <c r="AF309" s="313">
        <v>0</v>
      </c>
      <c r="AG309" s="313">
        <v>0</v>
      </c>
      <c r="AH309" s="313">
        <v>0</v>
      </c>
      <c r="AI309" s="314">
        <v>22</v>
      </c>
      <c r="AJ309" s="312" t="s">
        <v>225</v>
      </c>
      <c r="AK309" s="307"/>
      <c r="AL309" s="307"/>
      <c r="AM309" s="312" t="s">
        <v>225</v>
      </c>
      <c r="AN309" s="834">
        <v>0</v>
      </c>
      <c r="AO309" s="313">
        <v>0</v>
      </c>
      <c r="AP309" s="313">
        <v>4573.7521673212404</v>
      </c>
      <c r="AQ309" s="313">
        <v>0</v>
      </c>
      <c r="AR309" s="313">
        <v>0</v>
      </c>
      <c r="AS309" s="313">
        <v>0</v>
      </c>
      <c r="AT309" s="313">
        <v>0</v>
      </c>
      <c r="AU309" s="313">
        <v>0</v>
      </c>
      <c r="AV309" s="313">
        <v>7645275.1774288397</v>
      </c>
      <c r="AW309" s="313">
        <v>81198.665081503699</v>
      </c>
      <c r="AX309" s="313">
        <v>1998.9085837442101</v>
      </c>
      <c r="AY309" s="313">
        <v>49110.806362911397</v>
      </c>
      <c r="AZ309" s="313">
        <v>1466128.7915485001</v>
      </c>
      <c r="BA309" s="313">
        <v>0</v>
      </c>
      <c r="BB309" s="313">
        <v>0</v>
      </c>
      <c r="BC309" s="313">
        <v>0</v>
      </c>
      <c r="BD309" s="313">
        <v>0</v>
      </c>
      <c r="BE309" s="313">
        <v>0</v>
      </c>
      <c r="BF309" s="313">
        <v>0</v>
      </c>
      <c r="BG309" s="313">
        <v>239235.22935078701</v>
      </c>
      <c r="BH309" s="313">
        <v>0</v>
      </c>
      <c r="BI309" s="313">
        <v>0</v>
      </c>
      <c r="BJ309" s="313">
        <v>0</v>
      </c>
      <c r="BK309" s="313">
        <v>12078.903987293999</v>
      </c>
      <c r="BL309" s="313">
        <v>0</v>
      </c>
      <c r="BM309" s="313">
        <v>0</v>
      </c>
      <c r="BN309" s="313">
        <v>0</v>
      </c>
      <c r="BO309" s="313">
        <v>0</v>
      </c>
      <c r="BP309" s="313">
        <v>0</v>
      </c>
      <c r="BQ309" s="313">
        <v>0</v>
      </c>
      <c r="BR309" s="313">
        <v>0</v>
      </c>
      <c r="BS309" s="313">
        <v>0</v>
      </c>
      <c r="BT309" s="314">
        <v>9499600.2345109005</v>
      </c>
      <c r="BU309" s="312" t="s">
        <v>225</v>
      </c>
    </row>
    <row r="310" spans="2:74" s="329" customFormat="1" ht="13.75" customHeight="1" x14ac:dyDescent="0.35">
      <c r="B310" s="307" t="s">
        <v>226</v>
      </c>
      <c r="C310" s="308">
        <v>0</v>
      </c>
      <c r="D310" s="308">
        <v>0</v>
      </c>
      <c r="E310" s="308">
        <v>0</v>
      </c>
      <c r="F310" s="308">
        <v>0</v>
      </c>
      <c r="G310" s="308">
        <v>0</v>
      </c>
      <c r="H310" s="308">
        <v>0</v>
      </c>
      <c r="I310" s="308">
        <v>0</v>
      </c>
      <c r="J310" s="308">
        <v>0</v>
      </c>
      <c r="K310" s="308">
        <v>0</v>
      </c>
      <c r="L310" s="308">
        <v>0</v>
      </c>
      <c r="M310" s="308">
        <v>0</v>
      </c>
      <c r="N310" s="308">
        <v>0</v>
      </c>
      <c r="O310" s="308">
        <v>0</v>
      </c>
      <c r="P310" s="308">
        <v>0</v>
      </c>
      <c r="Q310" s="308">
        <v>0</v>
      </c>
      <c r="R310" s="308">
        <v>0</v>
      </c>
      <c r="S310" s="308">
        <v>0</v>
      </c>
      <c r="T310" s="308">
        <v>0</v>
      </c>
      <c r="U310" s="308">
        <v>0</v>
      </c>
      <c r="V310" s="308">
        <v>0</v>
      </c>
      <c r="W310" s="308">
        <v>0</v>
      </c>
      <c r="X310" s="308">
        <v>0</v>
      </c>
      <c r="Y310" s="308">
        <v>0</v>
      </c>
      <c r="Z310" s="308">
        <v>0</v>
      </c>
      <c r="AA310" s="308">
        <v>0</v>
      </c>
      <c r="AB310" s="308">
        <v>0</v>
      </c>
      <c r="AC310" s="308">
        <v>0</v>
      </c>
      <c r="AD310" s="308">
        <v>0</v>
      </c>
      <c r="AE310" s="308">
        <v>0</v>
      </c>
      <c r="AF310" s="308">
        <v>0</v>
      </c>
      <c r="AG310" s="308">
        <v>0</v>
      </c>
      <c r="AH310" s="308">
        <v>0</v>
      </c>
      <c r="AI310" s="309">
        <v>0</v>
      </c>
      <c r="AJ310" s="307" t="s">
        <v>226</v>
      </c>
      <c r="AK310" s="307"/>
      <c r="AL310" s="307"/>
      <c r="AM310" s="307" t="s">
        <v>226</v>
      </c>
      <c r="AN310" s="308">
        <v>0</v>
      </c>
      <c r="AO310" s="308">
        <v>0</v>
      </c>
      <c r="AP310" s="308">
        <v>0</v>
      </c>
      <c r="AQ310" s="308">
        <v>0</v>
      </c>
      <c r="AR310" s="308">
        <v>0</v>
      </c>
      <c r="AS310" s="308">
        <v>0</v>
      </c>
      <c r="AT310" s="308">
        <v>0</v>
      </c>
      <c r="AU310" s="308">
        <v>0</v>
      </c>
      <c r="AV310" s="308">
        <v>0</v>
      </c>
      <c r="AW310" s="308">
        <v>0</v>
      </c>
      <c r="AX310" s="308">
        <v>0</v>
      </c>
      <c r="AY310" s="308">
        <v>0</v>
      </c>
      <c r="AZ310" s="308">
        <v>0</v>
      </c>
      <c r="BA310" s="308">
        <v>0</v>
      </c>
      <c r="BB310" s="308">
        <v>0</v>
      </c>
      <c r="BC310" s="308">
        <v>0</v>
      </c>
      <c r="BD310" s="308">
        <v>0</v>
      </c>
      <c r="BE310" s="308">
        <v>0</v>
      </c>
      <c r="BF310" s="308">
        <v>0</v>
      </c>
      <c r="BG310" s="308">
        <v>0</v>
      </c>
      <c r="BH310" s="308">
        <v>0</v>
      </c>
      <c r="BI310" s="308">
        <v>0</v>
      </c>
      <c r="BJ310" s="308">
        <v>0</v>
      </c>
      <c r="BK310" s="308">
        <v>0</v>
      </c>
      <c r="BL310" s="308">
        <v>0</v>
      </c>
      <c r="BM310" s="308">
        <v>0</v>
      </c>
      <c r="BN310" s="308">
        <v>0</v>
      </c>
      <c r="BO310" s="308">
        <v>0</v>
      </c>
      <c r="BP310" s="308">
        <v>0</v>
      </c>
      <c r="BQ310" s="308">
        <v>0</v>
      </c>
      <c r="BR310" s="308">
        <v>0</v>
      </c>
      <c r="BS310" s="308">
        <v>0</v>
      </c>
      <c r="BT310" s="309">
        <v>0</v>
      </c>
      <c r="BU310" s="307" t="s">
        <v>226</v>
      </c>
    </row>
    <row r="311" spans="2:74" s="329" customFormat="1" ht="13.75" customHeight="1" x14ac:dyDescent="0.35">
      <c r="B311" s="312" t="s">
        <v>227</v>
      </c>
      <c r="C311" s="313">
        <v>0</v>
      </c>
      <c r="D311" s="313">
        <v>0</v>
      </c>
      <c r="E311" s="313">
        <v>0</v>
      </c>
      <c r="F311" s="313">
        <v>0</v>
      </c>
      <c r="G311" s="313">
        <v>0</v>
      </c>
      <c r="H311" s="313">
        <v>0</v>
      </c>
      <c r="I311" s="313">
        <v>0</v>
      </c>
      <c r="J311" s="313">
        <v>0</v>
      </c>
      <c r="K311" s="313">
        <v>0</v>
      </c>
      <c r="L311" s="313">
        <v>0</v>
      </c>
      <c r="M311" s="313">
        <v>0</v>
      </c>
      <c r="N311" s="313">
        <v>0</v>
      </c>
      <c r="O311" s="313">
        <v>0</v>
      </c>
      <c r="P311" s="313">
        <v>0</v>
      </c>
      <c r="Q311" s="313">
        <v>0</v>
      </c>
      <c r="R311" s="313">
        <v>0</v>
      </c>
      <c r="S311" s="313">
        <v>0</v>
      </c>
      <c r="T311" s="313">
        <v>0</v>
      </c>
      <c r="U311" s="313">
        <v>0</v>
      </c>
      <c r="V311" s="313">
        <v>0</v>
      </c>
      <c r="W311" s="313">
        <v>0</v>
      </c>
      <c r="X311" s="313">
        <v>0</v>
      </c>
      <c r="Y311" s="313">
        <v>0</v>
      </c>
      <c r="Z311" s="313">
        <v>0</v>
      </c>
      <c r="AA311" s="313">
        <v>0</v>
      </c>
      <c r="AB311" s="313">
        <v>0</v>
      </c>
      <c r="AC311" s="313">
        <v>0</v>
      </c>
      <c r="AD311" s="313">
        <v>0</v>
      </c>
      <c r="AE311" s="313">
        <v>0</v>
      </c>
      <c r="AF311" s="313">
        <v>0</v>
      </c>
      <c r="AG311" s="313">
        <v>0</v>
      </c>
      <c r="AH311" s="313">
        <v>0</v>
      </c>
      <c r="AI311" s="314">
        <v>0</v>
      </c>
      <c r="AJ311" s="312" t="s">
        <v>227</v>
      </c>
      <c r="AK311" s="307"/>
      <c r="AL311" s="307"/>
      <c r="AM311" s="312" t="s">
        <v>227</v>
      </c>
      <c r="AN311" s="834">
        <v>0</v>
      </c>
      <c r="AO311" s="834">
        <v>0</v>
      </c>
      <c r="AP311" s="834">
        <v>0</v>
      </c>
      <c r="AQ311" s="834">
        <v>0</v>
      </c>
      <c r="AR311" s="834">
        <v>0</v>
      </c>
      <c r="AS311" s="834">
        <v>0</v>
      </c>
      <c r="AT311" s="834">
        <v>0</v>
      </c>
      <c r="AU311" s="834">
        <v>0</v>
      </c>
      <c r="AV311" s="834">
        <v>0</v>
      </c>
      <c r="AW311" s="834">
        <v>0</v>
      </c>
      <c r="AX311" s="834">
        <v>0</v>
      </c>
      <c r="AY311" s="834">
        <v>0</v>
      </c>
      <c r="AZ311" s="834">
        <v>0</v>
      </c>
      <c r="BA311" s="834">
        <v>0</v>
      </c>
      <c r="BB311" s="834">
        <v>0</v>
      </c>
      <c r="BC311" s="834">
        <v>0</v>
      </c>
      <c r="BD311" s="834">
        <v>0</v>
      </c>
      <c r="BE311" s="834">
        <v>0</v>
      </c>
      <c r="BF311" s="834">
        <v>0</v>
      </c>
      <c r="BG311" s="834">
        <v>0</v>
      </c>
      <c r="BH311" s="834">
        <v>0</v>
      </c>
      <c r="BI311" s="834">
        <v>0</v>
      </c>
      <c r="BJ311" s="834">
        <v>0</v>
      </c>
      <c r="BK311" s="834">
        <v>0</v>
      </c>
      <c r="BL311" s="834">
        <v>0</v>
      </c>
      <c r="BM311" s="313">
        <v>0</v>
      </c>
      <c r="BN311" s="313">
        <v>0</v>
      </c>
      <c r="BO311" s="313">
        <v>0</v>
      </c>
      <c r="BP311" s="313">
        <v>0</v>
      </c>
      <c r="BQ311" s="313">
        <v>0</v>
      </c>
      <c r="BR311" s="313">
        <v>0</v>
      </c>
      <c r="BS311" s="313">
        <v>0</v>
      </c>
      <c r="BT311" s="314">
        <v>0</v>
      </c>
      <c r="BU311" s="312" t="s">
        <v>227</v>
      </c>
    </row>
    <row r="312" spans="2:74" s="329" customFormat="1" ht="13.75" customHeight="1" x14ac:dyDescent="0.35">
      <c r="B312" s="307" t="s">
        <v>228</v>
      </c>
      <c r="C312" s="308">
        <v>19</v>
      </c>
      <c r="D312" s="308">
        <v>4</v>
      </c>
      <c r="E312" s="308">
        <v>0</v>
      </c>
      <c r="F312" s="308">
        <v>0</v>
      </c>
      <c r="G312" s="308">
        <v>0</v>
      </c>
      <c r="H312" s="308">
        <v>0</v>
      </c>
      <c r="I312" s="308">
        <v>0</v>
      </c>
      <c r="J312" s="308">
        <v>0</v>
      </c>
      <c r="K312" s="308">
        <v>0</v>
      </c>
      <c r="L312" s="308">
        <v>0</v>
      </c>
      <c r="M312" s="308">
        <v>0</v>
      </c>
      <c r="N312" s="308">
        <v>0</v>
      </c>
      <c r="O312" s="308">
        <v>0</v>
      </c>
      <c r="P312" s="308">
        <v>0</v>
      </c>
      <c r="Q312" s="308">
        <v>0</v>
      </c>
      <c r="R312" s="308">
        <v>0</v>
      </c>
      <c r="S312" s="308">
        <v>0</v>
      </c>
      <c r="T312" s="308">
        <v>0</v>
      </c>
      <c r="U312" s="308">
        <v>0</v>
      </c>
      <c r="V312" s="308">
        <v>0</v>
      </c>
      <c r="W312" s="308">
        <v>0</v>
      </c>
      <c r="X312" s="308">
        <v>0</v>
      </c>
      <c r="Y312" s="308">
        <v>0</v>
      </c>
      <c r="Z312" s="308">
        <v>0</v>
      </c>
      <c r="AA312" s="308">
        <v>0</v>
      </c>
      <c r="AB312" s="308">
        <v>0</v>
      </c>
      <c r="AC312" s="308">
        <v>0</v>
      </c>
      <c r="AD312" s="308">
        <v>0</v>
      </c>
      <c r="AE312" s="308">
        <v>0</v>
      </c>
      <c r="AF312" s="308">
        <v>0</v>
      </c>
      <c r="AG312" s="308">
        <v>0</v>
      </c>
      <c r="AH312" s="308">
        <v>0</v>
      </c>
      <c r="AI312" s="309">
        <v>23</v>
      </c>
      <c r="AJ312" s="307" t="s">
        <v>228</v>
      </c>
      <c r="AK312" s="307"/>
      <c r="AL312" s="307"/>
      <c r="AM312" s="307" t="s">
        <v>228</v>
      </c>
      <c r="AN312" s="308">
        <v>407245.63087932603</v>
      </c>
      <c r="AO312" s="308">
        <v>83236.792497614399</v>
      </c>
      <c r="AP312" s="308">
        <v>0</v>
      </c>
      <c r="AQ312" s="308">
        <v>0</v>
      </c>
      <c r="AR312" s="308">
        <v>0</v>
      </c>
      <c r="AS312" s="308">
        <v>0</v>
      </c>
      <c r="AT312" s="308">
        <v>0</v>
      </c>
      <c r="AU312" s="308">
        <v>0</v>
      </c>
      <c r="AV312" s="308">
        <v>0</v>
      </c>
      <c r="AW312" s="308">
        <v>0</v>
      </c>
      <c r="AX312" s="308">
        <v>0</v>
      </c>
      <c r="AY312" s="308">
        <v>0</v>
      </c>
      <c r="AZ312" s="308">
        <v>0</v>
      </c>
      <c r="BA312" s="308">
        <v>0</v>
      </c>
      <c r="BB312" s="308">
        <v>0</v>
      </c>
      <c r="BC312" s="308">
        <v>0</v>
      </c>
      <c r="BD312" s="308">
        <v>0</v>
      </c>
      <c r="BE312" s="308">
        <v>0</v>
      </c>
      <c r="BF312" s="308">
        <v>0</v>
      </c>
      <c r="BG312" s="308">
        <v>0</v>
      </c>
      <c r="BH312" s="308">
        <v>0</v>
      </c>
      <c r="BI312" s="308">
        <v>0</v>
      </c>
      <c r="BJ312" s="308">
        <v>0</v>
      </c>
      <c r="BK312" s="308">
        <v>0</v>
      </c>
      <c r="BL312" s="308">
        <v>0</v>
      </c>
      <c r="BM312" s="308">
        <v>0</v>
      </c>
      <c r="BN312" s="308">
        <v>0</v>
      </c>
      <c r="BO312" s="308">
        <v>0</v>
      </c>
      <c r="BP312" s="308">
        <v>0</v>
      </c>
      <c r="BQ312" s="308">
        <v>0</v>
      </c>
      <c r="BR312" s="308">
        <v>0</v>
      </c>
      <c r="BS312" s="308">
        <v>0</v>
      </c>
      <c r="BT312" s="309">
        <v>490482.42337694042</v>
      </c>
      <c r="BU312" s="307" t="s">
        <v>228</v>
      </c>
    </row>
    <row r="313" spans="2:74" s="326" customFormat="1" ht="13.75" customHeight="1" x14ac:dyDescent="0.35">
      <c r="B313" s="324" t="s">
        <v>4</v>
      </c>
      <c r="C313" s="1085">
        <v>522</v>
      </c>
      <c r="D313" s="1085">
        <v>763</v>
      </c>
      <c r="E313" s="1085">
        <v>638</v>
      </c>
      <c r="F313" s="1085">
        <v>1122</v>
      </c>
      <c r="G313" s="1085">
        <v>552</v>
      </c>
      <c r="H313" s="1085">
        <v>646</v>
      </c>
      <c r="I313" s="1085">
        <v>2102</v>
      </c>
      <c r="J313" s="1085">
        <v>2487</v>
      </c>
      <c r="K313" s="1085">
        <v>1447</v>
      </c>
      <c r="L313" s="1085">
        <v>208</v>
      </c>
      <c r="M313" s="1085">
        <v>186</v>
      </c>
      <c r="N313" s="1085">
        <v>460</v>
      </c>
      <c r="O313" s="1085">
        <v>1238</v>
      </c>
      <c r="P313" s="1085">
        <v>604</v>
      </c>
      <c r="Q313" s="1085">
        <v>2213</v>
      </c>
      <c r="R313" s="1085">
        <v>1288</v>
      </c>
      <c r="S313" s="1085">
        <v>61</v>
      </c>
      <c r="T313" s="1085">
        <v>25</v>
      </c>
      <c r="U313" s="1085">
        <v>6</v>
      </c>
      <c r="V313" s="1085">
        <v>18</v>
      </c>
      <c r="W313" s="1085">
        <v>31</v>
      </c>
      <c r="X313" s="1085">
        <v>14</v>
      </c>
      <c r="Y313" s="1085">
        <v>9</v>
      </c>
      <c r="Z313" s="1085">
        <v>26</v>
      </c>
      <c r="AA313" s="1085">
        <v>0</v>
      </c>
      <c r="AB313" s="1085">
        <v>0</v>
      </c>
      <c r="AC313" s="1085">
        <v>0</v>
      </c>
      <c r="AD313" s="1085">
        <v>0</v>
      </c>
      <c r="AE313" s="1085">
        <v>0</v>
      </c>
      <c r="AF313" s="1085">
        <v>0</v>
      </c>
      <c r="AG313" s="1085">
        <v>0</v>
      </c>
      <c r="AH313" s="1085">
        <v>0</v>
      </c>
      <c r="AI313" s="1085">
        <v>16666</v>
      </c>
      <c r="AJ313" s="325" t="s">
        <v>4</v>
      </c>
      <c r="AK313" s="642"/>
      <c r="AL313" s="642"/>
      <c r="AM313" s="324" t="s">
        <v>4</v>
      </c>
      <c r="AN313" s="1085">
        <v>4837948.2457217453</v>
      </c>
      <c r="AO313" s="1085">
        <v>12567150.860509505</v>
      </c>
      <c r="AP313" s="1085">
        <v>19795071.470845155</v>
      </c>
      <c r="AQ313" s="1085">
        <v>25166997.248445708</v>
      </c>
      <c r="AR313" s="1085">
        <v>8648187.8890140224</v>
      </c>
      <c r="AS313" s="1085">
        <v>10065921.25028448</v>
      </c>
      <c r="AT313" s="1085">
        <v>29484253.93545508</v>
      </c>
      <c r="AU313" s="1085">
        <v>39717686.215164155</v>
      </c>
      <c r="AV313" s="1085">
        <v>29883003.5110581</v>
      </c>
      <c r="AW313" s="1085">
        <v>4553581.739754742</v>
      </c>
      <c r="AX313" s="1085">
        <v>5143286.8201066544</v>
      </c>
      <c r="AY313" s="1085">
        <v>9990853.663648542</v>
      </c>
      <c r="AZ313" s="1085">
        <v>65357437.564128108</v>
      </c>
      <c r="BA313" s="1085">
        <v>5121195.8795139985</v>
      </c>
      <c r="BB313" s="1085">
        <v>34933717.467885077</v>
      </c>
      <c r="BC313" s="1085">
        <v>16663288.338092752</v>
      </c>
      <c r="BD313" s="1085">
        <v>856489.01672558405</v>
      </c>
      <c r="BE313" s="1085">
        <v>80242.699071518524</v>
      </c>
      <c r="BF313" s="1085">
        <v>66550.364510546293</v>
      </c>
      <c r="BG313" s="1085">
        <v>754116.57556792442</v>
      </c>
      <c r="BH313" s="1085">
        <v>1101906.8570362199</v>
      </c>
      <c r="BI313" s="1085">
        <v>1224931.9796999958</v>
      </c>
      <c r="BJ313" s="1085">
        <v>84930.642017590901</v>
      </c>
      <c r="BK313" s="1085">
        <v>375528.31872430112</v>
      </c>
      <c r="BL313" s="1085">
        <v>0</v>
      </c>
      <c r="BM313" s="1085">
        <v>0</v>
      </c>
      <c r="BN313" s="1085">
        <v>0</v>
      </c>
      <c r="BO313" s="1085">
        <v>0</v>
      </c>
      <c r="BP313" s="1085">
        <v>0</v>
      </c>
      <c r="BQ313" s="1085">
        <v>0</v>
      </c>
      <c r="BR313" s="1085">
        <v>0</v>
      </c>
      <c r="BS313" s="1085">
        <v>0</v>
      </c>
      <c r="BT313" s="1085">
        <v>326474278.55298138</v>
      </c>
      <c r="BU313" s="325" t="s">
        <v>4</v>
      </c>
    </row>
    <row r="314" spans="2:74" x14ac:dyDescent="0.35">
      <c r="B314" s="683" t="s">
        <v>229</v>
      </c>
      <c r="C314" s="683"/>
      <c r="D314" s="683"/>
      <c r="E314" s="683"/>
      <c r="F314" s="683"/>
      <c r="G314" s="683"/>
      <c r="H314" s="683"/>
      <c r="I314" s="683"/>
      <c r="J314" s="683"/>
      <c r="K314" s="683"/>
      <c r="L314" s="683"/>
      <c r="M314" s="683"/>
      <c r="N314" s="683"/>
      <c r="O314" s="683"/>
      <c r="P314" s="683"/>
      <c r="Q314" s="683"/>
      <c r="R314" s="683"/>
      <c r="S314" s="683"/>
      <c r="T314" s="683"/>
      <c r="U314" s="683"/>
      <c r="V314" s="683"/>
      <c r="W314" s="327"/>
      <c r="X314" s="327"/>
      <c r="Y314" s="327"/>
      <c r="Z314" s="327"/>
      <c r="AA314" s="327"/>
      <c r="AB314" s="327"/>
      <c r="AC314" s="327"/>
      <c r="AD314" s="327"/>
      <c r="AE314" s="327"/>
      <c r="AF314" s="327"/>
      <c r="AG314" s="327"/>
      <c r="AH314" s="327"/>
      <c r="AI314" s="327"/>
      <c r="AJ314" s="327"/>
      <c r="AK314" s="327"/>
      <c r="AL314" s="327"/>
      <c r="AM314" s="683" t="s">
        <v>229</v>
      </c>
      <c r="AN314" s="353"/>
      <c r="AO314" s="353"/>
      <c r="AP314" s="353"/>
      <c r="AQ314" s="353"/>
      <c r="AR314" s="353"/>
      <c r="AS314" s="353"/>
      <c r="AT314" s="353"/>
      <c r="AU314" s="353"/>
      <c r="AV314" s="353"/>
      <c r="AW314" s="353"/>
      <c r="AX314" s="353"/>
      <c r="AY314" s="353"/>
      <c r="AZ314" s="353"/>
      <c r="BA314" s="353"/>
      <c r="BB314" s="353"/>
      <c r="BC314" s="353"/>
      <c r="BD314" s="353"/>
      <c r="BE314" s="353"/>
      <c r="BF314" s="353"/>
      <c r="BG314" s="353"/>
      <c r="BH314" s="354"/>
      <c r="BI314" s="354"/>
      <c r="BJ314" s="354"/>
      <c r="BK314" s="354"/>
      <c r="BL314" s="354"/>
      <c r="BM314" s="354"/>
      <c r="BN314" s="354"/>
      <c r="BO314" s="354"/>
      <c r="BP314" s="354"/>
      <c r="BQ314" s="354"/>
      <c r="BR314" s="354"/>
      <c r="BS314" s="354"/>
      <c r="BT314" s="354"/>
    </row>
    <row r="315" spans="2:74" x14ac:dyDescent="0.35">
      <c r="B315" s="311"/>
      <c r="C315" s="311"/>
      <c r="D315" s="311"/>
      <c r="E315" s="311"/>
      <c r="F315" s="311"/>
      <c r="G315" s="311"/>
      <c r="H315" s="311"/>
      <c r="I315" s="311"/>
      <c r="J315" s="311"/>
      <c r="K315" s="311"/>
      <c r="L315" s="311"/>
      <c r="M315" s="311"/>
      <c r="N315" s="311"/>
      <c r="O315" s="311"/>
      <c r="P315" s="311"/>
      <c r="Q315" s="311"/>
      <c r="R315" s="311"/>
      <c r="S315" s="311"/>
      <c r="T315" s="311"/>
      <c r="U315" s="311"/>
      <c r="V315" s="311"/>
      <c r="W315" s="311"/>
      <c r="X315" s="311"/>
      <c r="Y315" s="311"/>
      <c r="Z315" s="311"/>
      <c r="AA315" s="311"/>
      <c r="AB315" s="311"/>
      <c r="AC315" s="311"/>
      <c r="AD315" s="311"/>
      <c r="AE315" s="311"/>
      <c r="AF315" s="311"/>
      <c r="AG315" s="311"/>
      <c r="AH315" s="311"/>
      <c r="AI315" s="311"/>
      <c r="AJ315" s="311"/>
      <c r="AK315" s="311"/>
      <c r="AL315" s="311"/>
    </row>
    <row r="316" spans="2:74" s="1309" customFormat="1" x14ac:dyDescent="0.35">
      <c r="B316" s="1311"/>
      <c r="C316" s="1312"/>
      <c r="D316" s="1312"/>
      <c r="E316" s="1312"/>
      <c r="F316" s="1312"/>
      <c r="G316" s="1312"/>
      <c r="H316" s="1312"/>
      <c r="I316" s="1312"/>
      <c r="J316" s="1312"/>
      <c r="K316" s="1312"/>
      <c r="L316" s="1312"/>
      <c r="M316" s="1312"/>
      <c r="N316" s="1312"/>
      <c r="O316" s="1312"/>
      <c r="P316" s="1312"/>
      <c r="Q316" s="1312"/>
      <c r="R316" s="1312"/>
      <c r="S316" s="1312"/>
      <c r="T316" s="1312"/>
      <c r="U316" s="1312"/>
      <c r="V316" s="1312"/>
      <c r="W316" s="1312"/>
      <c r="X316" s="1312"/>
      <c r="Y316" s="1312"/>
      <c r="Z316" s="1312"/>
      <c r="AA316" s="1312"/>
      <c r="AB316" s="1312"/>
      <c r="AC316" s="1312"/>
      <c r="AD316" s="1312"/>
      <c r="AE316" s="1312"/>
      <c r="AF316" s="1312"/>
      <c r="AG316" s="1312"/>
      <c r="AH316" s="1312"/>
      <c r="AI316" s="1312"/>
      <c r="AM316" s="1314"/>
      <c r="AN316" s="1315"/>
      <c r="AO316" s="1315"/>
      <c r="AP316" s="1315"/>
      <c r="AQ316" s="1315"/>
      <c r="AR316" s="1315"/>
      <c r="AS316" s="1315"/>
      <c r="AT316" s="1315"/>
      <c r="AU316" s="1315"/>
      <c r="AV316" s="1315"/>
      <c r="AW316" s="1315"/>
      <c r="AX316" s="1315"/>
      <c r="AY316" s="1315"/>
      <c r="AZ316" s="1315"/>
      <c r="BA316" s="1315"/>
      <c r="BB316" s="1315"/>
      <c r="BC316" s="1315"/>
      <c r="BD316" s="1315"/>
      <c r="BE316" s="1315"/>
      <c r="BF316" s="1315"/>
      <c r="BG316" s="1315"/>
      <c r="BH316" s="1315"/>
      <c r="BI316" s="1315"/>
      <c r="BJ316" s="1315"/>
      <c r="BK316" s="1315"/>
      <c r="BL316" s="1315"/>
      <c r="BM316" s="1315"/>
      <c r="BN316" s="1315"/>
      <c r="BO316" s="1315"/>
      <c r="BP316" s="1315"/>
      <c r="BQ316" s="1315"/>
      <c r="BR316" s="1315"/>
      <c r="BS316" s="1315"/>
      <c r="BT316" s="1315"/>
      <c r="BU316" s="1315"/>
      <c r="BV316" s="311"/>
    </row>
    <row r="317" spans="2:74" x14ac:dyDescent="0.35">
      <c r="C317" s="1310"/>
      <c r="D317" s="1310"/>
      <c r="E317" s="1310"/>
      <c r="F317" s="1310"/>
      <c r="G317" s="1310"/>
      <c r="H317" s="1310"/>
      <c r="I317" s="1310"/>
      <c r="J317" s="1310"/>
      <c r="K317" s="1310"/>
      <c r="L317" s="1310"/>
      <c r="M317" s="1310"/>
      <c r="N317" s="1310"/>
      <c r="O317" s="1310"/>
      <c r="P317" s="1310"/>
      <c r="Q317" s="1310"/>
      <c r="R317" s="1310"/>
      <c r="S317" s="1310"/>
      <c r="T317" s="1310"/>
      <c r="U317" s="1310"/>
      <c r="V317" s="1310"/>
      <c r="W317" s="1310"/>
      <c r="X317" s="1310"/>
      <c r="Y317" s="1310"/>
      <c r="Z317" s="1310"/>
      <c r="AA317" s="1310"/>
      <c r="AB317" s="1310"/>
      <c r="AC317" s="1310"/>
      <c r="AD317" s="1310"/>
      <c r="AE317" s="1310"/>
      <c r="AF317" s="1310"/>
      <c r="AG317" s="1310"/>
      <c r="AH317" s="1310"/>
      <c r="AI317" s="1310"/>
      <c r="AM317" s="1317"/>
      <c r="AN317" s="1318"/>
      <c r="AO317" s="1318"/>
      <c r="AP317" s="1318"/>
      <c r="AQ317" s="1318"/>
      <c r="AR317" s="1318"/>
      <c r="AS317" s="1318"/>
      <c r="AT317" s="1318"/>
      <c r="AU317" s="1318"/>
      <c r="AV317" s="1318"/>
      <c r="AW317" s="1318"/>
      <c r="AX317" s="1318"/>
      <c r="AY317" s="1318"/>
      <c r="AZ317" s="1318"/>
      <c r="BA317" s="1318"/>
      <c r="BB317" s="1318"/>
      <c r="BC317" s="1318"/>
      <c r="BD317" s="1318"/>
      <c r="BE317" s="1318"/>
      <c r="BF317" s="1318"/>
      <c r="BG317" s="1318"/>
      <c r="BH317" s="1318"/>
      <c r="BI317" s="1318"/>
      <c r="BJ317" s="1318"/>
      <c r="BK317" s="1318"/>
      <c r="BL317" s="1318"/>
      <c r="BM317" s="1318"/>
      <c r="BN317" s="1318"/>
      <c r="BO317" s="1318"/>
      <c r="BP317" s="1318"/>
      <c r="BQ317" s="1318"/>
      <c r="BR317" s="1318"/>
      <c r="BS317" s="1318"/>
      <c r="BT317" s="1318"/>
    </row>
    <row r="318" spans="2:74" x14ac:dyDescent="0.35">
      <c r="B318" s="311"/>
      <c r="C318" s="311"/>
      <c r="D318" s="311"/>
      <c r="E318" s="311"/>
      <c r="F318" s="311"/>
      <c r="G318" s="311"/>
      <c r="H318" s="311"/>
      <c r="I318" s="311"/>
      <c r="J318" s="311"/>
      <c r="K318" s="311"/>
      <c r="L318" s="311"/>
      <c r="M318" s="311"/>
      <c r="N318" s="311"/>
      <c r="O318" s="311"/>
      <c r="P318" s="311"/>
      <c r="Q318" s="311"/>
      <c r="R318" s="311"/>
      <c r="S318" s="311"/>
      <c r="T318" s="311"/>
      <c r="U318" s="311"/>
      <c r="V318" s="311"/>
      <c r="W318" s="311"/>
      <c r="X318" s="311"/>
      <c r="Y318" s="311"/>
      <c r="Z318" s="311"/>
      <c r="AA318" s="311"/>
      <c r="AB318" s="311"/>
      <c r="AC318" s="311"/>
      <c r="AD318" s="311"/>
      <c r="AE318" s="311"/>
      <c r="AF318" s="311"/>
      <c r="AG318" s="311"/>
      <c r="AH318" s="311"/>
      <c r="AI318" s="311"/>
      <c r="AJ318" s="311"/>
      <c r="AK318" s="311"/>
      <c r="AL318" s="311"/>
    </row>
    <row r="319" spans="2:74" x14ac:dyDescent="0.35">
      <c r="B319" s="247" t="s">
        <v>735</v>
      </c>
      <c r="C319" s="247"/>
      <c r="D319" s="247"/>
      <c r="E319" s="247"/>
      <c r="AL319" s="311"/>
      <c r="AM319" s="247" t="s">
        <v>735</v>
      </c>
      <c r="AN319" s="688"/>
      <c r="AO319" s="688"/>
      <c r="AP319" s="688"/>
      <c r="AQ319" s="688"/>
      <c r="AR319" s="688"/>
      <c r="AS319" s="688"/>
      <c r="AT319" s="688"/>
      <c r="AU319" s="688"/>
      <c r="AV319" s="688"/>
      <c r="AW319" s="688"/>
      <c r="AX319" s="688"/>
      <c r="AY319" s="688"/>
      <c r="AZ319" s="688"/>
      <c r="BA319" s="688"/>
      <c r="BB319" s="688"/>
    </row>
    <row r="320" spans="2:74" s="302" customFormat="1" ht="14.65" customHeight="1" x14ac:dyDescent="0.3">
      <c r="B320" s="684"/>
      <c r="C320" s="300"/>
      <c r="D320" s="300"/>
      <c r="E320" s="300"/>
      <c r="F320" s="300"/>
      <c r="G320" s="300"/>
      <c r="H320" s="300"/>
      <c r="I320" s="300"/>
      <c r="J320" s="300"/>
      <c r="K320" s="300"/>
      <c r="L320" s="300"/>
      <c r="M320" s="300"/>
      <c r="N320" s="300"/>
      <c r="O320" s="300"/>
      <c r="P320" s="300"/>
      <c r="Q320" s="300"/>
      <c r="R320" s="300"/>
      <c r="S320" s="300"/>
      <c r="T320" s="300"/>
      <c r="U320" s="300"/>
      <c r="V320" s="300"/>
      <c r="W320" s="300"/>
      <c r="X320" s="300"/>
      <c r="Y320" s="300"/>
      <c r="Z320" s="300"/>
      <c r="AA320" s="300"/>
      <c r="AB320" s="300"/>
      <c r="AC320" s="300"/>
      <c r="AD320" s="300"/>
      <c r="AE320" s="300"/>
      <c r="AF320" s="300"/>
      <c r="AG320" s="300"/>
      <c r="AH320" s="300"/>
      <c r="AI320" s="300"/>
      <c r="AJ320" s="301"/>
      <c r="AK320" s="301"/>
      <c r="AL320" s="684"/>
      <c r="AM320" s="335" t="s">
        <v>12546</v>
      </c>
      <c r="AN320" s="336"/>
      <c r="AO320" s="336"/>
      <c r="AP320" s="336"/>
      <c r="AQ320" s="336"/>
      <c r="AR320" s="336"/>
      <c r="AS320" s="336"/>
      <c r="AT320" s="336"/>
      <c r="AU320" s="336"/>
      <c r="AV320" s="336"/>
      <c r="AW320" s="336"/>
      <c r="AX320" s="336"/>
      <c r="AY320" s="336"/>
      <c r="AZ320" s="336"/>
      <c r="BA320" s="336"/>
      <c r="BB320" s="336"/>
      <c r="BC320" s="336"/>
      <c r="BD320" s="336"/>
      <c r="BE320" s="336"/>
      <c r="BF320" s="336"/>
      <c r="BG320" s="336"/>
      <c r="BH320" s="336"/>
      <c r="BI320" s="336"/>
      <c r="BJ320" s="336"/>
      <c r="BK320" s="336"/>
      <c r="BL320" s="336"/>
      <c r="BM320" s="336"/>
      <c r="BN320" s="336"/>
      <c r="BO320" s="336"/>
      <c r="BP320" s="336"/>
      <c r="BQ320" s="336"/>
      <c r="BR320" s="336"/>
      <c r="BS320" s="336"/>
      <c r="BT320" s="337"/>
      <c r="BU320" s="338"/>
    </row>
    <row r="321" spans="2:73" s="306" customFormat="1" ht="13.75" customHeight="1" x14ac:dyDescent="0.3">
      <c r="B321" s="303" t="s">
        <v>164</v>
      </c>
      <c r="C321" s="304">
        <v>1994</v>
      </c>
      <c r="D321" s="304">
        <v>1995</v>
      </c>
      <c r="E321" s="304">
        <v>1996</v>
      </c>
      <c r="F321" s="304">
        <v>1997</v>
      </c>
      <c r="G321" s="304">
        <v>1998</v>
      </c>
      <c r="H321" s="304">
        <v>1999</v>
      </c>
      <c r="I321" s="304">
        <v>2000</v>
      </c>
      <c r="J321" s="304">
        <v>2001</v>
      </c>
      <c r="K321" s="304">
        <v>2002</v>
      </c>
      <c r="L321" s="304">
        <v>2003</v>
      </c>
      <c r="M321" s="304">
        <v>2004</v>
      </c>
      <c r="N321" s="304">
        <v>2005</v>
      </c>
      <c r="O321" s="304">
        <v>2006</v>
      </c>
      <c r="P321" s="304">
        <v>2007</v>
      </c>
      <c r="Q321" s="304">
        <v>2008</v>
      </c>
      <c r="R321" s="304">
        <v>2009</v>
      </c>
      <c r="S321" s="304">
        <v>2010</v>
      </c>
      <c r="T321" s="304">
        <v>2011</v>
      </c>
      <c r="U321" s="304">
        <v>2012</v>
      </c>
      <c r="V321" s="304">
        <v>2013</v>
      </c>
      <c r="W321" s="304">
        <v>2014</v>
      </c>
      <c r="X321" s="304">
        <v>2015</v>
      </c>
      <c r="Y321" s="304">
        <v>2016</v>
      </c>
      <c r="Z321" s="304">
        <v>2017</v>
      </c>
      <c r="AA321" s="304">
        <v>2018</v>
      </c>
      <c r="AB321" s="304">
        <v>2019</v>
      </c>
      <c r="AC321" s="304">
        <v>2020</v>
      </c>
      <c r="AD321" s="304">
        <v>2021</v>
      </c>
      <c r="AE321" s="304">
        <v>2022</v>
      </c>
      <c r="AF321" s="304">
        <v>2023</v>
      </c>
      <c r="AG321" s="304">
        <v>2024</v>
      </c>
      <c r="AH321" s="304">
        <v>2025</v>
      </c>
      <c r="AI321" s="265" t="s">
        <v>4</v>
      </c>
      <c r="AJ321" s="305" t="s">
        <v>164</v>
      </c>
      <c r="AK321" s="643"/>
      <c r="AL321" s="643"/>
      <c r="AM321" s="303" t="s">
        <v>164</v>
      </c>
      <c r="AN321" s="1086">
        <v>1994</v>
      </c>
      <c r="AO321" s="1086">
        <v>1995</v>
      </c>
      <c r="AP321" s="1086">
        <v>1996</v>
      </c>
      <c r="AQ321" s="1086">
        <v>1997</v>
      </c>
      <c r="AR321" s="1086">
        <v>1998</v>
      </c>
      <c r="AS321" s="1086">
        <v>1999</v>
      </c>
      <c r="AT321" s="1086">
        <v>2000</v>
      </c>
      <c r="AU321" s="1086">
        <v>2001</v>
      </c>
      <c r="AV321" s="1086">
        <v>2002</v>
      </c>
      <c r="AW321" s="1086">
        <v>2003</v>
      </c>
      <c r="AX321" s="1086">
        <v>2004</v>
      </c>
      <c r="AY321" s="1086">
        <v>2005</v>
      </c>
      <c r="AZ321" s="1086">
        <v>2006</v>
      </c>
      <c r="BA321" s="1086">
        <v>2007</v>
      </c>
      <c r="BB321" s="1086">
        <v>2008</v>
      </c>
      <c r="BC321" s="1086">
        <v>2009</v>
      </c>
      <c r="BD321" s="1086">
        <v>2010</v>
      </c>
      <c r="BE321" s="1086">
        <v>2011</v>
      </c>
      <c r="BF321" s="1086">
        <v>2012</v>
      </c>
      <c r="BG321" s="1086">
        <v>2013</v>
      </c>
      <c r="BH321" s="1086">
        <v>2014</v>
      </c>
      <c r="BI321" s="1086">
        <v>2015</v>
      </c>
      <c r="BJ321" s="1086">
        <v>2016</v>
      </c>
      <c r="BK321" s="1086">
        <v>2017</v>
      </c>
      <c r="BL321" s="1086">
        <v>2018</v>
      </c>
      <c r="BM321" s="1086">
        <v>2019</v>
      </c>
      <c r="BN321" s="1086">
        <v>2020</v>
      </c>
      <c r="BO321" s="1086">
        <v>2021</v>
      </c>
      <c r="BP321" s="1086">
        <v>2022</v>
      </c>
      <c r="BQ321" s="1086">
        <v>2023</v>
      </c>
      <c r="BR321" s="1086">
        <v>2024</v>
      </c>
      <c r="BS321" s="1086">
        <v>2025</v>
      </c>
      <c r="BT321" s="265" t="s">
        <v>4</v>
      </c>
      <c r="BU321" s="305" t="s">
        <v>164</v>
      </c>
    </row>
    <row r="322" spans="2:73" s="329" customFormat="1" ht="13.75" customHeight="1" x14ac:dyDescent="0.35">
      <c r="B322" s="307" t="s">
        <v>190</v>
      </c>
      <c r="C322" s="308">
        <v>0</v>
      </c>
      <c r="D322" s="308">
        <v>5</v>
      </c>
      <c r="E322" s="308">
        <v>0</v>
      </c>
      <c r="F322" s="308">
        <v>0</v>
      </c>
      <c r="G322" s="308">
        <v>0</v>
      </c>
      <c r="H322" s="308">
        <v>0</v>
      </c>
      <c r="I322" s="308">
        <v>0</v>
      </c>
      <c r="J322" s="308">
        <v>0</v>
      </c>
      <c r="K322" s="308">
        <v>0</v>
      </c>
      <c r="L322" s="308">
        <v>0</v>
      </c>
      <c r="M322" s="308">
        <v>0</v>
      </c>
      <c r="N322" s="308">
        <v>0</v>
      </c>
      <c r="O322" s="308">
        <v>0</v>
      </c>
      <c r="P322" s="308">
        <v>0</v>
      </c>
      <c r="Q322" s="308">
        <v>0</v>
      </c>
      <c r="R322" s="308">
        <v>0</v>
      </c>
      <c r="S322" s="308">
        <v>0</v>
      </c>
      <c r="T322" s="308">
        <v>0</v>
      </c>
      <c r="U322" s="308">
        <v>0</v>
      </c>
      <c r="V322" s="308">
        <v>0</v>
      </c>
      <c r="W322" s="308">
        <v>0</v>
      </c>
      <c r="X322" s="308">
        <v>0</v>
      </c>
      <c r="Y322" s="308">
        <v>0</v>
      </c>
      <c r="Z322" s="308">
        <v>0</v>
      </c>
      <c r="AA322" s="308">
        <v>0</v>
      </c>
      <c r="AB322" s="308">
        <v>0</v>
      </c>
      <c r="AC322" s="308">
        <v>0</v>
      </c>
      <c r="AD322" s="308">
        <v>0</v>
      </c>
      <c r="AE322" s="308">
        <v>0</v>
      </c>
      <c r="AF322" s="308">
        <v>0</v>
      </c>
      <c r="AG322" s="308">
        <v>0</v>
      </c>
      <c r="AH322" s="308">
        <v>0</v>
      </c>
      <c r="AI322" s="309">
        <v>5</v>
      </c>
      <c r="AJ322" s="307" t="s">
        <v>190</v>
      </c>
      <c r="AK322" s="307"/>
      <c r="AL322" s="307"/>
      <c r="AM322" s="307" t="s">
        <v>190</v>
      </c>
      <c r="AN322" s="308">
        <v>0</v>
      </c>
      <c r="AO322" s="308">
        <v>18429.546791606899</v>
      </c>
      <c r="AP322" s="308">
        <v>0</v>
      </c>
      <c r="AQ322" s="308">
        <v>0</v>
      </c>
      <c r="AR322" s="308">
        <v>0</v>
      </c>
      <c r="AS322" s="308">
        <v>0</v>
      </c>
      <c r="AT322" s="308">
        <v>0</v>
      </c>
      <c r="AU322" s="308">
        <v>0</v>
      </c>
      <c r="AV322" s="308">
        <v>0</v>
      </c>
      <c r="AW322" s="308">
        <v>0</v>
      </c>
      <c r="AX322" s="308">
        <v>0</v>
      </c>
      <c r="AY322" s="308">
        <v>0</v>
      </c>
      <c r="AZ322" s="308">
        <v>0</v>
      </c>
      <c r="BA322" s="308">
        <v>0</v>
      </c>
      <c r="BB322" s="308">
        <v>0</v>
      </c>
      <c r="BC322" s="308">
        <v>0</v>
      </c>
      <c r="BD322" s="308">
        <v>0</v>
      </c>
      <c r="BE322" s="308">
        <v>0</v>
      </c>
      <c r="BF322" s="308">
        <v>0</v>
      </c>
      <c r="BG322" s="308">
        <v>0</v>
      </c>
      <c r="BH322" s="308">
        <v>0</v>
      </c>
      <c r="BI322" s="308">
        <v>0</v>
      </c>
      <c r="BJ322" s="308">
        <v>0</v>
      </c>
      <c r="BK322" s="308">
        <v>0</v>
      </c>
      <c r="BL322" s="308">
        <v>0</v>
      </c>
      <c r="BM322" s="308">
        <v>0</v>
      </c>
      <c r="BN322" s="308">
        <v>0</v>
      </c>
      <c r="BO322" s="308">
        <v>0</v>
      </c>
      <c r="BP322" s="308">
        <v>0</v>
      </c>
      <c r="BQ322" s="308">
        <v>0</v>
      </c>
      <c r="BR322" s="308">
        <v>0</v>
      </c>
      <c r="BS322" s="308">
        <v>0</v>
      </c>
      <c r="BT322" s="309">
        <v>18429.546791606899</v>
      </c>
      <c r="BU322" s="307" t="s">
        <v>190</v>
      </c>
    </row>
    <row r="323" spans="2:73" s="329" customFormat="1" ht="13.75" customHeight="1" x14ac:dyDescent="0.35">
      <c r="B323" s="312" t="s">
        <v>170</v>
      </c>
      <c r="C323" s="313">
        <v>0</v>
      </c>
      <c r="D323" s="313">
        <v>0</v>
      </c>
      <c r="E323" s="313">
        <v>0</v>
      </c>
      <c r="F323" s="313">
        <v>0</v>
      </c>
      <c r="G323" s="313">
        <v>0</v>
      </c>
      <c r="H323" s="313">
        <v>0</v>
      </c>
      <c r="I323" s="313">
        <v>0</v>
      </c>
      <c r="J323" s="313">
        <v>0</v>
      </c>
      <c r="K323" s="313">
        <v>0</v>
      </c>
      <c r="L323" s="313">
        <v>0</v>
      </c>
      <c r="M323" s="313">
        <v>0</v>
      </c>
      <c r="N323" s="313">
        <v>0</v>
      </c>
      <c r="O323" s="313">
        <v>0</v>
      </c>
      <c r="P323" s="313">
        <v>0</v>
      </c>
      <c r="Q323" s="313">
        <v>0</v>
      </c>
      <c r="R323" s="313">
        <v>0</v>
      </c>
      <c r="S323" s="313">
        <v>0</v>
      </c>
      <c r="T323" s="313">
        <v>0</v>
      </c>
      <c r="U323" s="313">
        <v>0</v>
      </c>
      <c r="V323" s="313">
        <v>0</v>
      </c>
      <c r="W323" s="313">
        <v>0</v>
      </c>
      <c r="X323" s="313">
        <v>0</v>
      </c>
      <c r="Y323" s="313">
        <v>0</v>
      </c>
      <c r="Z323" s="313">
        <v>0</v>
      </c>
      <c r="AA323" s="313">
        <v>0</v>
      </c>
      <c r="AB323" s="313">
        <v>0</v>
      </c>
      <c r="AC323" s="313">
        <v>0</v>
      </c>
      <c r="AD323" s="313">
        <v>0</v>
      </c>
      <c r="AE323" s="313">
        <v>0</v>
      </c>
      <c r="AF323" s="313">
        <v>0</v>
      </c>
      <c r="AG323" s="313">
        <v>0</v>
      </c>
      <c r="AH323" s="313">
        <v>0</v>
      </c>
      <c r="AI323" s="314">
        <v>0</v>
      </c>
      <c r="AJ323" s="312" t="s">
        <v>170</v>
      </c>
      <c r="AK323" s="307"/>
      <c r="AL323" s="307"/>
      <c r="AM323" s="312" t="s">
        <v>170</v>
      </c>
      <c r="AN323" s="834">
        <v>0</v>
      </c>
      <c r="AO323" s="313">
        <v>0</v>
      </c>
      <c r="AP323" s="313">
        <v>0</v>
      </c>
      <c r="AQ323" s="313">
        <v>0</v>
      </c>
      <c r="AR323" s="313">
        <v>0</v>
      </c>
      <c r="AS323" s="313">
        <v>0</v>
      </c>
      <c r="AT323" s="313">
        <v>0</v>
      </c>
      <c r="AU323" s="313">
        <v>0</v>
      </c>
      <c r="AV323" s="313">
        <v>0</v>
      </c>
      <c r="AW323" s="313">
        <v>0</v>
      </c>
      <c r="AX323" s="313">
        <v>0</v>
      </c>
      <c r="AY323" s="313">
        <v>0</v>
      </c>
      <c r="AZ323" s="313">
        <v>0</v>
      </c>
      <c r="BA323" s="313">
        <v>0</v>
      </c>
      <c r="BB323" s="313">
        <v>0</v>
      </c>
      <c r="BC323" s="313">
        <v>0</v>
      </c>
      <c r="BD323" s="313">
        <v>0</v>
      </c>
      <c r="BE323" s="313">
        <v>0</v>
      </c>
      <c r="BF323" s="313">
        <v>0</v>
      </c>
      <c r="BG323" s="313">
        <v>0</v>
      </c>
      <c r="BH323" s="313">
        <v>0</v>
      </c>
      <c r="BI323" s="313">
        <v>0</v>
      </c>
      <c r="BJ323" s="313">
        <v>0</v>
      </c>
      <c r="BK323" s="313">
        <v>0</v>
      </c>
      <c r="BL323" s="313">
        <v>0</v>
      </c>
      <c r="BM323" s="313">
        <v>0</v>
      </c>
      <c r="BN323" s="313">
        <v>0</v>
      </c>
      <c r="BO323" s="313">
        <v>0</v>
      </c>
      <c r="BP323" s="834">
        <v>0</v>
      </c>
      <c r="BQ323" s="313">
        <v>0</v>
      </c>
      <c r="BR323" s="834">
        <v>0</v>
      </c>
      <c r="BS323" s="834">
        <v>0</v>
      </c>
      <c r="BT323" s="314">
        <v>0</v>
      </c>
      <c r="BU323" s="312" t="s">
        <v>170</v>
      </c>
    </row>
    <row r="324" spans="2:73" s="329" customFormat="1" ht="13.75" customHeight="1" x14ac:dyDescent="0.35">
      <c r="B324" s="307" t="s">
        <v>168</v>
      </c>
      <c r="C324" s="308">
        <v>0</v>
      </c>
      <c r="D324" s="308">
        <v>0</v>
      </c>
      <c r="E324" s="308">
        <v>0</v>
      </c>
      <c r="F324" s="308">
        <v>0</v>
      </c>
      <c r="G324" s="308">
        <v>0</v>
      </c>
      <c r="H324" s="308">
        <v>0</v>
      </c>
      <c r="I324" s="308">
        <v>0</v>
      </c>
      <c r="J324" s="308">
        <v>0</v>
      </c>
      <c r="K324" s="308">
        <v>0</v>
      </c>
      <c r="L324" s="308">
        <v>0</v>
      </c>
      <c r="M324" s="308">
        <v>0</v>
      </c>
      <c r="N324" s="308">
        <v>0</v>
      </c>
      <c r="O324" s="308">
        <v>0</v>
      </c>
      <c r="P324" s="308">
        <v>0</v>
      </c>
      <c r="Q324" s="308">
        <v>0</v>
      </c>
      <c r="R324" s="308">
        <v>0</v>
      </c>
      <c r="S324" s="308">
        <v>0</v>
      </c>
      <c r="T324" s="308">
        <v>0</v>
      </c>
      <c r="U324" s="308">
        <v>0</v>
      </c>
      <c r="V324" s="308">
        <v>0</v>
      </c>
      <c r="W324" s="308">
        <v>0</v>
      </c>
      <c r="X324" s="308">
        <v>0</v>
      </c>
      <c r="Y324" s="308">
        <v>0</v>
      </c>
      <c r="Z324" s="308">
        <v>0</v>
      </c>
      <c r="AA324" s="308">
        <v>0</v>
      </c>
      <c r="AB324" s="308">
        <v>0</v>
      </c>
      <c r="AC324" s="308">
        <v>0</v>
      </c>
      <c r="AD324" s="308">
        <v>0</v>
      </c>
      <c r="AE324" s="308">
        <v>0</v>
      </c>
      <c r="AF324" s="308">
        <v>0</v>
      </c>
      <c r="AG324" s="308">
        <v>0</v>
      </c>
      <c r="AH324" s="308">
        <v>0</v>
      </c>
      <c r="AI324" s="309">
        <v>0</v>
      </c>
      <c r="AJ324" s="307" t="s">
        <v>168</v>
      </c>
      <c r="AK324" s="307"/>
      <c r="AL324" s="307"/>
      <c r="AM324" s="307" t="s">
        <v>168</v>
      </c>
      <c r="AN324" s="308">
        <v>0</v>
      </c>
      <c r="AO324" s="308">
        <v>0</v>
      </c>
      <c r="AP324" s="308">
        <v>0</v>
      </c>
      <c r="AQ324" s="308">
        <v>0</v>
      </c>
      <c r="AR324" s="308">
        <v>0</v>
      </c>
      <c r="AS324" s="308">
        <v>0</v>
      </c>
      <c r="AT324" s="308">
        <v>0</v>
      </c>
      <c r="AU324" s="308">
        <v>0</v>
      </c>
      <c r="AV324" s="308">
        <v>0</v>
      </c>
      <c r="AW324" s="308">
        <v>0</v>
      </c>
      <c r="AX324" s="308">
        <v>0</v>
      </c>
      <c r="AY324" s="308">
        <v>0</v>
      </c>
      <c r="AZ324" s="308">
        <v>0</v>
      </c>
      <c r="BA324" s="308">
        <v>0</v>
      </c>
      <c r="BB324" s="308">
        <v>0</v>
      </c>
      <c r="BC324" s="308">
        <v>0</v>
      </c>
      <c r="BD324" s="308">
        <v>0</v>
      </c>
      <c r="BE324" s="308">
        <v>0</v>
      </c>
      <c r="BF324" s="308">
        <v>0</v>
      </c>
      <c r="BG324" s="308">
        <v>0</v>
      </c>
      <c r="BH324" s="308">
        <v>0</v>
      </c>
      <c r="BI324" s="308">
        <v>0</v>
      </c>
      <c r="BJ324" s="308">
        <v>0</v>
      </c>
      <c r="BK324" s="308">
        <v>0</v>
      </c>
      <c r="BL324" s="308">
        <v>0</v>
      </c>
      <c r="BM324" s="308">
        <v>0</v>
      </c>
      <c r="BN324" s="308">
        <v>0</v>
      </c>
      <c r="BO324" s="308">
        <v>0</v>
      </c>
      <c r="BP324" s="308">
        <v>0</v>
      </c>
      <c r="BQ324" s="308">
        <v>0</v>
      </c>
      <c r="BR324" s="308">
        <v>0</v>
      </c>
      <c r="BS324" s="308">
        <v>0</v>
      </c>
      <c r="BT324" s="309">
        <v>0</v>
      </c>
      <c r="BU324" s="307" t="s">
        <v>168</v>
      </c>
    </row>
    <row r="325" spans="2:73" s="329" customFormat="1" ht="13.75" customHeight="1" x14ac:dyDescent="0.35">
      <c r="B325" s="312" t="s">
        <v>173</v>
      </c>
      <c r="C325" s="313">
        <v>0</v>
      </c>
      <c r="D325" s="313">
        <v>0</v>
      </c>
      <c r="E325" s="313">
        <v>0</v>
      </c>
      <c r="F325" s="313">
        <v>0</v>
      </c>
      <c r="G325" s="313">
        <v>0</v>
      </c>
      <c r="H325" s="313">
        <v>0</v>
      </c>
      <c r="I325" s="313">
        <v>0</v>
      </c>
      <c r="J325" s="313">
        <v>0</v>
      </c>
      <c r="K325" s="313">
        <v>0</v>
      </c>
      <c r="L325" s="313">
        <v>0</v>
      </c>
      <c r="M325" s="313">
        <v>0</v>
      </c>
      <c r="N325" s="313">
        <v>0</v>
      </c>
      <c r="O325" s="313">
        <v>0</v>
      </c>
      <c r="P325" s="313">
        <v>0</v>
      </c>
      <c r="Q325" s="313">
        <v>0</v>
      </c>
      <c r="R325" s="313">
        <v>0</v>
      </c>
      <c r="S325" s="313">
        <v>0</v>
      </c>
      <c r="T325" s="313">
        <v>0</v>
      </c>
      <c r="U325" s="313">
        <v>0</v>
      </c>
      <c r="V325" s="313">
        <v>0</v>
      </c>
      <c r="W325" s="313">
        <v>0</v>
      </c>
      <c r="X325" s="313">
        <v>0</v>
      </c>
      <c r="Y325" s="313">
        <v>0</v>
      </c>
      <c r="Z325" s="313">
        <v>0</v>
      </c>
      <c r="AA325" s="313">
        <v>0</v>
      </c>
      <c r="AB325" s="313">
        <v>0</v>
      </c>
      <c r="AC325" s="313">
        <v>0</v>
      </c>
      <c r="AD325" s="313">
        <v>0</v>
      </c>
      <c r="AE325" s="313">
        <v>0</v>
      </c>
      <c r="AF325" s="313">
        <v>0</v>
      </c>
      <c r="AG325" s="313">
        <v>0</v>
      </c>
      <c r="AH325" s="313">
        <v>0</v>
      </c>
      <c r="AI325" s="314">
        <v>0</v>
      </c>
      <c r="AJ325" s="312" t="s">
        <v>173</v>
      </c>
      <c r="AK325" s="307"/>
      <c r="AL325" s="307"/>
      <c r="AM325" s="312" t="s">
        <v>173</v>
      </c>
      <c r="AN325" s="834">
        <v>0</v>
      </c>
      <c r="AO325" s="313">
        <v>0</v>
      </c>
      <c r="AP325" s="313">
        <v>0</v>
      </c>
      <c r="AQ325" s="313">
        <v>0</v>
      </c>
      <c r="AR325" s="313">
        <v>0</v>
      </c>
      <c r="AS325" s="313">
        <v>0</v>
      </c>
      <c r="AT325" s="313">
        <v>0</v>
      </c>
      <c r="AU325" s="313">
        <v>0</v>
      </c>
      <c r="AV325" s="313">
        <v>0</v>
      </c>
      <c r="AW325" s="313">
        <v>0</v>
      </c>
      <c r="AX325" s="313">
        <v>0</v>
      </c>
      <c r="AY325" s="313">
        <v>0</v>
      </c>
      <c r="AZ325" s="313">
        <v>0</v>
      </c>
      <c r="BA325" s="313">
        <v>0</v>
      </c>
      <c r="BB325" s="313">
        <v>0</v>
      </c>
      <c r="BC325" s="313">
        <v>0</v>
      </c>
      <c r="BD325" s="313">
        <v>0</v>
      </c>
      <c r="BE325" s="313">
        <v>0</v>
      </c>
      <c r="BF325" s="313">
        <v>0</v>
      </c>
      <c r="BG325" s="313">
        <v>0</v>
      </c>
      <c r="BH325" s="313">
        <v>0</v>
      </c>
      <c r="BI325" s="313">
        <v>0</v>
      </c>
      <c r="BJ325" s="313">
        <v>0</v>
      </c>
      <c r="BK325" s="313">
        <v>0</v>
      </c>
      <c r="BL325" s="313">
        <v>0</v>
      </c>
      <c r="BM325" s="313">
        <v>0</v>
      </c>
      <c r="BN325" s="313">
        <v>0</v>
      </c>
      <c r="BO325" s="313">
        <v>0</v>
      </c>
      <c r="BP325" s="834">
        <v>0</v>
      </c>
      <c r="BQ325" s="313">
        <v>0</v>
      </c>
      <c r="BR325" s="834">
        <v>0</v>
      </c>
      <c r="BS325" s="834">
        <v>0</v>
      </c>
      <c r="BT325" s="314">
        <v>0</v>
      </c>
      <c r="BU325" s="312" t="s">
        <v>173</v>
      </c>
    </row>
    <row r="326" spans="2:73" s="329" customFormat="1" ht="13.75" customHeight="1" x14ac:dyDescent="0.35">
      <c r="B326" s="307" t="s">
        <v>165</v>
      </c>
      <c r="C326" s="308">
        <v>12</v>
      </c>
      <c r="D326" s="308">
        <v>9</v>
      </c>
      <c r="E326" s="308">
        <v>1</v>
      </c>
      <c r="F326" s="308">
        <v>0</v>
      </c>
      <c r="G326" s="308">
        <v>0</v>
      </c>
      <c r="H326" s="308">
        <v>0</v>
      </c>
      <c r="I326" s="308">
        <v>0</v>
      </c>
      <c r="J326" s="308">
        <v>0</v>
      </c>
      <c r="K326" s="308">
        <v>0</v>
      </c>
      <c r="L326" s="308">
        <v>0</v>
      </c>
      <c r="M326" s="308">
        <v>0</v>
      </c>
      <c r="N326" s="308">
        <v>1</v>
      </c>
      <c r="O326" s="308">
        <v>0</v>
      </c>
      <c r="P326" s="308">
        <v>0</v>
      </c>
      <c r="Q326" s="308">
        <v>0</v>
      </c>
      <c r="R326" s="308">
        <v>0</v>
      </c>
      <c r="S326" s="308">
        <v>0</v>
      </c>
      <c r="T326" s="308">
        <v>0</v>
      </c>
      <c r="U326" s="308">
        <v>0</v>
      </c>
      <c r="V326" s="308">
        <v>0</v>
      </c>
      <c r="W326" s="308">
        <v>0</v>
      </c>
      <c r="X326" s="308">
        <v>0</v>
      </c>
      <c r="Y326" s="308">
        <v>0</v>
      </c>
      <c r="Z326" s="308">
        <v>0</v>
      </c>
      <c r="AA326" s="308">
        <v>0</v>
      </c>
      <c r="AB326" s="308">
        <v>0</v>
      </c>
      <c r="AC326" s="308">
        <v>0</v>
      </c>
      <c r="AD326" s="308">
        <v>0</v>
      </c>
      <c r="AE326" s="308">
        <v>0</v>
      </c>
      <c r="AF326" s="308">
        <v>0</v>
      </c>
      <c r="AG326" s="308">
        <v>0</v>
      </c>
      <c r="AH326" s="308">
        <v>0</v>
      </c>
      <c r="AI326" s="309">
        <v>23</v>
      </c>
      <c r="AJ326" s="307" t="s">
        <v>165</v>
      </c>
      <c r="AK326" s="307"/>
      <c r="AL326" s="307"/>
      <c r="AM326" s="307" t="s">
        <v>165</v>
      </c>
      <c r="AN326" s="308">
        <v>41207.913574095699</v>
      </c>
      <c r="AO326" s="308">
        <v>24772.332775185499</v>
      </c>
      <c r="AP326" s="308">
        <v>793.52349792045095</v>
      </c>
      <c r="AQ326" s="308">
        <v>0</v>
      </c>
      <c r="AR326" s="308">
        <v>0</v>
      </c>
      <c r="AS326" s="308">
        <v>0</v>
      </c>
      <c r="AT326" s="308">
        <v>0</v>
      </c>
      <c r="AU326" s="308">
        <v>0</v>
      </c>
      <c r="AV326" s="308">
        <v>0</v>
      </c>
      <c r="AW326" s="308">
        <v>0</v>
      </c>
      <c r="AX326" s="308">
        <v>0</v>
      </c>
      <c r="AY326" s="308">
        <v>3291.6461385471398</v>
      </c>
      <c r="AZ326" s="308">
        <v>0</v>
      </c>
      <c r="BA326" s="308">
        <v>0</v>
      </c>
      <c r="BB326" s="308">
        <v>0</v>
      </c>
      <c r="BC326" s="308">
        <v>0</v>
      </c>
      <c r="BD326" s="308">
        <v>0</v>
      </c>
      <c r="BE326" s="308">
        <v>0</v>
      </c>
      <c r="BF326" s="308">
        <v>0</v>
      </c>
      <c r="BG326" s="308">
        <v>0</v>
      </c>
      <c r="BH326" s="308">
        <v>0</v>
      </c>
      <c r="BI326" s="308">
        <v>0</v>
      </c>
      <c r="BJ326" s="308">
        <v>0</v>
      </c>
      <c r="BK326" s="308">
        <v>0</v>
      </c>
      <c r="BL326" s="308">
        <v>0</v>
      </c>
      <c r="BM326" s="308">
        <v>0</v>
      </c>
      <c r="BN326" s="308">
        <v>0</v>
      </c>
      <c r="BO326" s="308">
        <v>0</v>
      </c>
      <c r="BP326" s="308">
        <v>0</v>
      </c>
      <c r="BQ326" s="308">
        <v>0</v>
      </c>
      <c r="BR326" s="308">
        <v>0</v>
      </c>
      <c r="BS326" s="308">
        <v>0</v>
      </c>
      <c r="BT326" s="309">
        <v>70065.415985748783</v>
      </c>
      <c r="BU326" s="307" t="s">
        <v>165</v>
      </c>
    </row>
    <row r="327" spans="2:73" s="329" customFormat="1" ht="13.75" customHeight="1" x14ac:dyDescent="0.35">
      <c r="B327" s="312" t="s">
        <v>208</v>
      </c>
      <c r="C327" s="313">
        <v>0</v>
      </c>
      <c r="D327" s="313">
        <v>0</v>
      </c>
      <c r="E327" s="313">
        <v>1</v>
      </c>
      <c r="F327" s="313">
        <v>0</v>
      </c>
      <c r="G327" s="313">
        <v>0</v>
      </c>
      <c r="H327" s="313">
        <v>0</v>
      </c>
      <c r="I327" s="313">
        <v>0</v>
      </c>
      <c r="J327" s="313">
        <v>0</v>
      </c>
      <c r="K327" s="313">
        <v>0</v>
      </c>
      <c r="L327" s="313">
        <v>0</v>
      </c>
      <c r="M327" s="313">
        <v>0</v>
      </c>
      <c r="N327" s="313">
        <v>0</v>
      </c>
      <c r="O327" s="313">
        <v>0</v>
      </c>
      <c r="P327" s="313">
        <v>0</v>
      </c>
      <c r="Q327" s="313">
        <v>0</v>
      </c>
      <c r="R327" s="313">
        <v>0</v>
      </c>
      <c r="S327" s="313">
        <v>0</v>
      </c>
      <c r="T327" s="313">
        <v>0</v>
      </c>
      <c r="U327" s="313">
        <v>0</v>
      </c>
      <c r="V327" s="313">
        <v>0</v>
      </c>
      <c r="W327" s="313">
        <v>0</v>
      </c>
      <c r="X327" s="313">
        <v>0</v>
      </c>
      <c r="Y327" s="313">
        <v>0</v>
      </c>
      <c r="Z327" s="313">
        <v>0</v>
      </c>
      <c r="AA327" s="313">
        <v>0</v>
      </c>
      <c r="AB327" s="313">
        <v>0</v>
      </c>
      <c r="AC327" s="313">
        <v>0</v>
      </c>
      <c r="AD327" s="313">
        <v>0</v>
      </c>
      <c r="AE327" s="313">
        <v>0</v>
      </c>
      <c r="AF327" s="313">
        <v>0</v>
      </c>
      <c r="AG327" s="313">
        <v>0</v>
      </c>
      <c r="AH327" s="313">
        <v>0</v>
      </c>
      <c r="AI327" s="314">
        <v>1</v>
      </c>
      <c r="AJ327" s="312" t="s">
        <v>208</v>
      </c>
      <c r="AK327" s="307"/>
      <c r="AL327" s="307"/>
      <c r="AM327" s="312" t="s">
        <v>208</v>
      </c>
      <c r="AN327" s="834">
        <v>0</v>
      </c>
      <c r="AO327" s="313">
        <v>0</v>
      </c>
      <c r="AP327" s="313">
        <v>305470.80416207499</v>
      </c>
      <c r="AQ327" s="313">
        <v>0</v>
      </c>
      <c r="AR327" s="313">
        <v>0</v>
      </c>
      <c r="AS327" s="313">
        <v>0</v>
      </c>
      <c r="AT327" s="313">
        <v>0</v>
      </c>
      <c r="AU327" s="313">
        <v>0</v>
      </c>
      <c r="AV327" s="313">
        <v>0</v>
      </c>
      <c r="AW327" s="313">
        <v>0</v>
      </c>
      <c r="AX327" s="313">
        <v>0</v>
      </c>
      <c r="AY327" s="313">
        <v>0</v>
      </c>
      <c r="AZ327" s="313">
        <v>0</v>
      </c>
      <c r="BA327" s="313">
        <v>0</v>
      </c>
      <c r="BB327" s="313">
        <v>0</v>
      </c>
      <c r="BC327" s="313">
        <v>0</v>
      </c>
      <c r="BD327" s="313">
        <v>0</v>
      </c>
      <c r="BE327" s="313">
        <v>0</v>
      </c>
      <c r="BF327" s="313">
        <v>0</v>
      </c>
      <c r="BG327" s="313">
        <v>0</v>
      </c>
      <c r="BH327" s="313">
        <v>0</v>
      </c>
      <c r="BI327" s="313">
        <v>0</v>
      </c>
      <c r="BJ327" s="313">
        <v>0</v>
      </c>
      <c r="BK327" s="313">
        <v>0</v>
      </c>
      <c r="BL327" s="313">
        <v>0</v>
      </c>
      <c r="BM327" s="313">
        <v>0</v>
      </c>
      <c r="BN327" s="313">
        <v>0</v>
      </c>
      <c r="BO327" s="313">
        <v>0</v>
      </c>
      <c r="BP327" s="834">
        <v>0</v>
      </c>
      <c r="BQ327" s="313">
        <v>0</v>
      </c>
      <c r="BR327" s="834">
        <v>0</v>
      </c>
      <c r="BS327" s="834">
        <v>0</v>
      </c>
      <c r="BT327" s="314">
        <v>305470.80416207499</v>
      </c>
      <c r="BU327" s="312" t="s">
        <v>208</v>
      </c>
    </row>
    <row r="328" spans="2:73" s="329" customFormat="1" ht="13.75" customHeight="1" x14ac:dyDescent="0.35">
      <c r="B328" s="307" t="s">
        <v>174</v>
      </c>
      <c r="C328" s="308">
        <v>0</v>
      </c>
      <c r="D328" s="308">
        <v>0</v>
      </c>
      <c r="E328" s="308">
        <v>0</v>
      </c>
      <c r="F328" s="308">
        <v>0</v>
      </c>
      <c r="G328" s="308">
        <v>0</v>
      </c>
      <c r="H328" s="308">
        <v>0</v>
      </c>
      <c r="I328" s="308">
        <v>0</v>
      </c>
      <c r="J328" s="308">
        <v>0</v>
      </c>
      <c r="K328" s="308">
        <v>0</v>
      </c>
      <c r="L328" s="308">
        <v>0</v>
      </c>
      <c r="M328" s="308">
        <v>0</v>
      </c>
      <c r="N328" s="308">
        <v>0</v>
      </c>
      <c r="O328" s="308">
        <v>0</v>
      </c>
      <c r="P328" s="308">
        <v>0</v>
      </c>
      <c r="Q328" s="308">
        <v>0</v>
      </c>
      <c r="R328" s="308">
        <v>0</v>
      </c>
      <c r="S328" s="308">
        <v>0</v>
      </c>
      <c r="T328" s="308">
        <v>0</v>
      </c>
      <c r="U328" s="308">
        <v>0</v>
      </c>
      <c r="V328" s="308">
        <v>0</v>
      </c>
      <c r="W328" s="308">
        <v>0</v>
      </c>
      <c r="X328" s="308">
        <v>0</v>
      </c>
      <c r="Y328" s="308">
        <v>0</v>
      </c>
      <c r="Z328" s="308">
        <v>0</v>
      </c>
      <c r="AA328" s="308">
        <v>0</v>
      </c>
      <c r="AB328" s="308">
        <v>0</v>
      </c>
      <c r="AC328" s="308">
        <v>0</v>
      </c>
      <c r="AD328" s="308">
        <v>0</v>
      </c>
      <c r="AE328" s="308">
        <v>0</v>
      </c>
      <c r="AF328" s="308">
        <v>0</v>
      </c>
      <c r="AG328" s="308">
        <v>0</v>
      </c>
      <c r="AH328" s="308">
        <v>0</v>
      </c>
      <c r="AI328" s="309">
        <v>0</v>
      </c>
      <c r="AJ328" s="307" t="s">
        <v>174</v>
      </c>
      <c r="AK328" s="307"/>
      <c r="AL328" s="307"/>
      <c r="AM328" s="307" t="s">
        <v>174</v>
      </c>
      <c r="AN328" s="308">
        <v>0</v>
      </c>
      <c r="AO328" s="308">
        <v>0</v>
      </c>
      <c r="AP328" s="308">
        <v>0</v>
      </c>
      <c r="AQ328" s="308">
        <v>0</v>
      </c>
      <c r="AR328" s="308">
        <v>0</v>
      </c>
      <c r="AS328" s="308">
        <v>0</v>
      </c>
      <c r="AT328" s="308">
        <v>0</v>
      </c>
      <c r="AU328" s="308">
        <v>0</v>
      </c>
      <c r="AV328" s="308">
        <v>0</v>
      </c>
      <c r="AW328" s="308">
        <v>0</v>
      </c>
      <c r="AX328" s="308">
        <v>0</v>
      </c>
      <c r="AY328" s="308">
        <v>0</v>
      </c>
      <c r="AZ328" s="308">
        <v>0</v>
      </c>
      <c r="BA328" s="308">
        <v>0</v>
      </c>
      <c r="BB328" s="308">
        <v>0</v>
      </c>
      <c r="BC328" s="308">
        <v>0</v>
      </c>
      <c r="BD328" s="308">
        <v>0</v>
      </c>
      <c r="BE328" s="308">
        <v>0</v>
      </c>
      <c r="BF328" s="308">
        <v>0</v>
      </c>
      <c r="BG328" s="308">
        <v>0</v>
      </c>
      <c r="BH328" s="308">
        <v>0</v>
      </c>
      <c r="BI328" s="308">
        <v>0</v>
      </c>
      <c r="BJ328" s="308">
        <v>0</v>
      </c>
      <c r="BK328" s="308">
        <v>0</v>
      </c>
      <c r="BL328" s="308">
        <v>0</v>
      </c>
      <c r="BM328" s="308">
        <v>0</v>
      </c>
      <c r="BN328" s="308">
        <v>0</v>
      </c>
      <c r="BO328" s="308">
        <v>0</v>
      </c>
      <c r="BP328" s="308">
        <v>0</v>
      </c>
      <c r="BQ328" s="308">
        <v>0</v>
      </c>
      <c r="BR328" s="308">
        <v>0</v>
      </c>
      <c r="BS328" s="308">
        <v>0</v>
      </c>
      <c r="BT328" s="309">
        <v>0</v>
      </c>
      <c r="BU328" s="307" t="s">
        <v>174</v>
      </c>
    </row>
    <row r="329" spans="2:73" s="329" customFormat="1" ht="13.75" customHeight="1" x14ac:dyDescent="0.35">
      <c r="B329" s="312" t="s">
        <v>176</v>
      </c>
      <c r="C329" s="313">
        <v>0</v>
      </c>
      <c r="D329" s="313">
        <v>0</v>
      </c>
      <c r="E329" s="313">
        <v>0</v>
      </c>
      <c r="F329" s="313">
        <v>0</v>
      </c>
      <c r="G329" s="313">
        <v>0</v>
      </c>
      <c r="H329" s="313">
        <v>0</v>
      </c>
      <c r="I329" s="313">
        <v>0</v>
      </c>
      <c r="J329" s="313">
        <v>0</v>
      </c>
      <c r="K329" s="313">
        <v>0</v>
      </c>
      <c r="L329" s="313">
        <v>0</v>
      </c>
      <c r="M329" s="313">
        <v>0</v>
      </c>
      <c r="N329" s="313">
        <v>0</v>
      </c>
      <c r="O329" s="313">
        <v>0</v>
      </c>
      <c r="P329" s="313">
        <v>0</v>
      </c>
      <c r="Q329" s="313">
        <v>0</v>
      </c>
      <c r="R329" s="313">
        <v>0</v>
      </c>
      <c r="S329" s="313">
        <v>0</v>
      </c>
      <c r="T329" s="313">
        <v>0</v>
      </c>
      <c r="U329" s="313">
        <v>0</v>
      </c>
      <c r="V329" s="313">
        <v>0</v>
      </c>
      <c r="W329" s="313">
        <v>0</v>
      </c>
      <c r="X329" s="313">
        <v>0</v>
      </c>
      <c r="Y329" s="313">
        <v>0</v>
      </c>
      <c r="Z329" s="313">
        <v>0</v>
      </c>
      <c r="AA329" s="313">
        <v>0</v>
      </c>
      <c r="AB329" s="313">
        <v>0</v>
      </c>
      <c r="AC329" s="313">
        <v>0</v>
      </c>
      <c r="AD329" s="313">
        <v>0</v>
      </c>
      <c r="AE329" s="313">
        <v>0</v>
      </c>
      <c r="AF329" s="313">
        <v>0</v>
      </c>
      <c r="AG329" s="313">
        <v>0</v>
      </c>
      <c r="AH329" s="313">
        <v>0</v>
      </c>
      <c r="AI329" s="314">
        <v>0</v>
      </c>
      <c r="AJ329" s="312" t="s">
        <v>176</v>
      </c>
      <c r="AK329" s="307"/>
      <c r="AL329" s="307"/>
      <c r="AM329" s="312" t="s">
        <v>176</v>
      </c>
      <c r="AN329" s="834">
        <v>0</v>
      </c>
      <c r="AO329" s="313">
        <v>0</v>
      </c>
      <c r="AP329" s="313">
        <v>0</v>
      </c>
      <c r="AQ329" s="313">
        <v>0</v>
      </c>
      <c r="AR329" s="313">
        <v>0</v>
      </c>
      <c r="AS329" s="313">
        <v>0</v>
      </c>
      <c r="AT329" s="313">
        <v>0</v>
      </c>
      <c r="AU329" s="313">
        <v>0</v>
      </c>
      <c r="AV329" s="313">
        <v>0</v>
      </c>
      <c r="AW329" s="313">
        <v>0</v>
      </c>
      <c r="AX329" s="313">
        <v>0</v>
      </c>
      <c r="AY329" s="313">
        <v>0</v>
      </c>
      <c r="AZ329" s="313">
        <v>0</v>
      </c>
      <c r="BA329" s="313">
        <v>0</v>
      </c>
      <c r="BB329" s="313">
        <v>0</v>
      </c>
      <c r="BC329" s="313">
        <v>0</v>
      </c>
      <c r="BD329" s="313">
        <v>0</v>
      </c>
      <c r="BE329" s="313">
        <v>0</v>
      </c>
      <c r="BF329" s="313">
        <v>0</v>
      </c>
      <c r="BG329" s="313">
        <v>0</v>
      </c>
      <c r="BH329" s="313">
        <v>0</v>
      </c>
      <c r="BI329" s="313">
        <v>0</v>
      </c>
      <c r="BJ329" s="313">
        <v>0</v>
      </c>
      <c r="BK329" s="313">
        <v>0</v>
      </c>
      <c r="BL329" s="313">
        <v>0</v>
      </c>
      <c r="BM329" s="313">
        <v>0</v>
      </c>
      <c r="BN329" s="313">
        <v>0</v>
      </c>
      <c r="BO329" s="313">
        <v>0</v>
      </c>
      <c r="BP329" s="834">
        <v>0</v>
      </c>
      <c r="BQ329" s="313">
        <v>0</v>
      </c>
      <c r="BR329" s="834">
        <v>0</v>
      </c>
      <c r="BS329" s="834">
        <v>0</v>
      </c>
      <c r="BT329" s="314">
        <v>0</v>
      </c>
      <c r="BU329" s="312" t="s">
        <v>176</v>
      </c>
    </row>
    <row r="330" spans="2:73" s="329" customFormat="1" ht="13.75" customHeight="1" x14ac:dyDescent="0.35">
      <c r="B330" s="307" t="s">
        <v>179</v>
      </c>
      <c r="C330" s="308">
        <v>0</v>
      </c>
      <c r="D330" s="308">
        <v>0</v>
      </c>
      <c r="E330" s="308">
        <v>0</v>
      </c>
      <c r="F330" s="308">
        <v>0</v>
      </c>
      <c r="G330" s="308">
        <v>0</v>
      </c>
      <c r="H330" s="308">
        <v>0</v>
      </c>
      <c r="I330" s="308">
        <v>0</v>
      </c>
      <c r="J330" s="308">
        <v>0</v>
      </c>
      <c r="K330" s="308">
        <v>1</v>
      </c>
      <c r="L330" s="308">
        <v>1</v>
      </c>
      <c r="M330" s="308">
        <v>0</v>
      </c>
      <c r="N330" s="308">
        <v>0</v>
      </c>
      <c r="O330" s="308">
        <v>0</v>
      </c>
      <c r="P330" s="308">
        <v>0</v>
      </c>
      <c r="Q330" s="308">
        <v>0</v>
      </c>
      <c r="R330" s="308">
        <v>0</v>
      </c>
      <c r="S330" s="308">
        <v>1</v>
      </c>
      <c r="T330" s="308">
        <v>0</v>
      </c>
      <c r="U330" s="308">
        <v>0</v>
      </c>
      <c r="V330" s="308">
        <v>0</v>
      </c>
      <c r="W330" s="308">
        <v>0</v>
      </c>
      <c r="X330" s="308">
        <v>0</v>
      </c>
      <c r="Y330" s="308">
        <v>0</v>
      </c>
      <c r="Z330" s="308">
        <v>0</v>
      </c>
      <c r="AA330" s="308">
        <v>0</v>
      </c>
      <c r="AB330" s="308">
        <v>0</v>
      </c>
      <c r="AC330" s="308">
        <v>0</v>
      </c>
      <c r="AD330" s="308">
        <v>0</v>
      </c>
      <c r="AE330" s="308">
        <v>0</v>
      </c>
      <c r="AF330" s="308">
        <v>0</v>
      </c>
      <c r="AG330" s="308">
        <v>0</v>
      </c>
      <c r="AH330" s="308">
        <v>0</v>
      </c>
      <c r="AI330" s="309">
        <v>3</v>
      </c>
      <c r="AJ330" s="307" t="s">
        <v>179</v>
      </c>
      <c r="AK330" s="307"/>
      <c r="AL330" s="307"/>
      <c r="AM330" s="307" t="s">
        <v>179</v>
      </c>
      <c r="AN330" s="308">
        <v>0</v>
      </c>
      <c r="AO330" s="308">
        <v>0</v>
      </c>
      <c r="AP330" s="308">
        <v>0</v>
      </c>
      <c r="AQ330" s="308">
        <v>0</v>
      </c>
      <c r="AR330" s="308">
        <v>0</v>
      </c>
      <c r="AS330" s="308">
        <v>0</v>
      </c>
      <c r="AT330" s="308">
        <v>0</v>
      </c>
      <c r="AU330" s="308">
        <v>0</v>
      </c>
      <c r="AV330" s="308">
        <v>6961.6920097410903</v>
      </c>
      <c r="AW330" s="308">
        <v>20670.766516869699</v>
      </c>
      <c r="AX330" s="308">
        <v>0</v>
      </c>
      <c r="AY330" s="308">
        <v>0</v>
      </c>
      <c r="AZ330" s="308">
        <v>0</v>
      </c>
      <c r="BA330" s="308">
        <v>0</v>
      </c>
      <c r="BB330" s="308">
        <v>0</v>
      </c>
      <c r="BC330" s="308">
        <v>0</v>
      </c>
      <c r="BD330" s="308">
        <v>347.90278887203101</v>
      </c>
      <c r="BE330" s="308">
        <v>0</v>
      </c>
      <c r="BF330" s="308">
        <v>0</v>
      </c>
      <c r="BG330" s="308">
        <v>0</v>
      </c>
      <c r="BH330" s="308">
        <v>0</v>
      </c>
      <c r="BI330" s="308">
        <v>0</v>
      </c>
      <c r="BJ330" s="308">
        <v>0</v>
      </c>
      <c r="BK330" s="308">
        <v>0</v>
      </c>
      <c r="BL330" s="308">
        <v>0</v>
      </c>
      <c r="BM330" s="308">
        <v>0</v>
      </c>
      <c r="BN330" s="308">
        <v>0</v>
      </c>
      <c r="BO330" s="308">
        <v>0</v>
      </c>
      <c r="BP330" s="308">
        <v>0</v>
      </c>
      <c r="BQ330" s="308">
        <v>0</v>
      </c>
      <c r="BR330" s="308">
        <v>0</v>
      </c>
      <c r="BS330" s="308">
        <v>0</v>
      </c>
      <c r="BT330" s="309">
        <v>27980.36131548282</v>
      </c>
      <c r="BU330" s="307" t="s">
        <v>179</v>
      </c>
    </row>
    <row r="331" spans="2:73" s="329" customFormat="1" ht="13.75" customHeight="1" x14ac:dyDescent="0.35">
      <c r="B331" s="312" t="s">
        <v>223</v>
      </c>
      <c r="C331" s="313">
        <v>49</v>
      </c>
      <c r="D331" s="313">
        <v>42</v>
      </c>
      <c r="E331" s="313">
        <v>3</v>
      </c>
      <c r="F331" s="313">
        <v>0</v>
      </c>
      <c r="G331" s="313">
        <v>0</v>
      </c>
      <c r="H331" s="313">
        <v>0</v>
      </c>
      <c r="I331" s="313">
        <v>0</v>
      </c>
      <c r="J331" s="313">
        <v>0</v>
      </c>
      <c r="K331" s="313">
        <v>0</v>
      </c>
      <c r="L331" s="313">
        <v>0</v>
      </c>
      <c r="M331" s="313">
        <v>0</v>
      </c>
      <c r="N331" s="313">
        <v>0</v>
      </c>
      <c r="O331" s="313">
        <v>0</v>
      </c>
      <c r="P331" s="313">
        <v>0</v>
      </c>
      <c r="Q331" s="313">
        <v>0</v>
      </c>
      <c r="R331" s="313">
        <v>0</v>
      </c>
      <c r="S331" s="313">
        <v>0</v>
      </c>
      <c r="T331" s="313">
        <v>0</v>
      </c>
      <c r="U331" s="313">
        <v>0</v>
      </c>
      <c r="V331" s="313">
        <v>0</v>
      </c>
      <c r="W331" s="313">
        <v>0</v>
      </c>
      <c r="X331" s="313">
        <v>0</v>
      </c>
      <c r="Y331" s="313">
        <v>0</v>
      </c>
      <c r="Z331" s="313">
        <v>0</v>
      </c>
      <c r="AA331" s="313">
        <v>0</v>
      </c>
      <c r="AB331" s="313">
        <v>0</v>
      </c>
      <c r="AC331" s="313">
        <v>0</v>
      </c>
      <c r="AD331" s="313">
        <v>0</v>
      </c>
      <c r="AE331" s="313">
        <v>0</v>
      </c>
      <c r="AF331" s="313">
        <v>0</v>
      </c>
      <c r="AG331" s="313">
        <v>0</v>
      </c>
      <c r="AH331" s="313">
        <v>0</v>
      </c>
      <c r="AI331" s="314">
        <v>94</v>
      </c>
      <c r="AJ331" s="312" t="s">
        <v>223</v>
      </c>
      <c r="AK331" s="307"/>
      <c r="AL331" s="307"/>
      <c r="AM331" s="312" t="s">
        <v>223</v>
      </c>
      <c r="AN331" s="834">
        <v>192034.409271535</v>
      </c>
      <c r="AO331" s="313">
        <v>141341.18131175399</v>
      </c>
      <c r="AP331" s="313">
        <v>51982.026920983699</v>
      </c>
      <c r="AQ331" s="313">
        <v>0</v>
      </c>
      <c r="AR331" s="313">
        <v>0</v>
      </c>
      <c r="AS331" s="313">
        <v>0</v>
      </c>
      <c r="AT331" s="313">
        <v>0</v>
      </c>
      <c r="AU331" s="313">
        <v>0</v>
      </c>
      <c r="AV331" s="313">
        <v>0</v>
      </c>
      <c r="AW331" s="313">
        <v>0</v>
      </c>
      <c r="AX331" s="313">
        <v>0</v>
      </c>
      <c r="AY331" s="313">
        <v>0</v>
      </c>
      <c r="AZ331" s="313">
        <v>0</v>
      </c>
      <c r="BA331" s="313">
        <v>0</v>
      </c>
      <c r="BB331" s="313">
        <v>0</v>
      </c>
      <c r="BC331" s="313">
        <v>0</v>
      </c>
      <c r="BD331" s="313">
        <v>0</v>
      </c>
      <c r="BE331" s="313">
        <v>0</v>
      </c>
      <c r="BF331" s="313">
        <v>0</v>
      </c>
      <c r="BG331" s="313">
        <v>0</v>
      </c>
      <c r="BH331" s="313">
        <v>0</v>
      </c>
      <c r="BI331" s="313">
        <v>0</v>
      </c>
      <c r="BJ331" s="313">
        <v>0</v>
      </c>
      <c r="BK331" s="313">
        <v>0</v>
      </c>
      <c r="BL331" s="313">
        <v>0</v>
      </c>
      <c r="BM331" s="313">
        <v>0</v>
      </c>
      <c r="BN331" s="313">
        <v>0</v>
      </c>
      <c r="BO331" s="313">
        <v>0</v>
      </c>
      <c r="BP331" s="834">
        <v>0</v>
      </c>
      <c r="BQ331" s="313">
        <v>0</v>
      </c>
      <c r="BR331" s="834">
        <v>0</v>
      </c>
      <c r="BS331" s="834">
        <v>0</v>
      </c>
      <c r="BT331" s="314">
        <v>385357.61750427267</v>
      </c>
      <c r="BU331" s="312" t="s">
        <v>223</v>
      </c>
    </row>
    <row r="332" spans="2:73" s="329" customFormat="1" ht="13.75" customHeight="1" x14ac:dyDescent="0.35">
      <c r="B332" s="307" t="s">
        <v>180</v>
      </c>
      <c r="C332" s="308">
        <v>0</v>
      </c>
      <c r="D332" s="308">
        <v>0</v>
      </c>
      <c r="E332" s="308">
        <v>0</v>
      </c>
      <c r="F332" s="308">
        <v>0</v>
      </c>
      <c r="G332" s="308">
        <v>0</v>
      </c>
      <c r="H332" s="308">
        <v>0</v>
      </c>
      <c r="I332" s="308">
        <v>0</v>
      </c>
      <c r="J332" s="308">
        <v>0</v>
      </c>
      <c r="K332" s="308">
        <v>0</v>
      </c>
      <c r="L332" s="308">
        <v>0</v>
      </c>
      <c r="M332" s="308">
        <v>0</v>
      </c>
      <c r="N332" s="308">
        <v>0</v>
      </c>
      <c r="O332" s="308">
        <v>0</v>
      </c>
      <c r="P332" s="308">
        <v>0</v>
      </c>
      <c r="Q332" s="308">
        <v>0</v>
      </c>
      <c r="R332" s="308">
        <v>0</v>
      </c>
      <c r="S332" s="308">
        <v>0</v>
      </c>
      <c r="T332" s="308">
        <v>0</v>
      </c>
      <c r="U332" s="308">
        <v>0</v>
      </c>
      <c r="V332" s="308">
        <v>0</v>
      </c>
      <c r="W332" s="308">
        <v>0</v>
      </c>
      <c r="X332" s="308">
        <v>0</v>
      </c>
      <c r="Y332" s="308">
        <v>0</v>
      </c>
      <c r="Z332" s="308">
        <v>0</v>
      </c>
      <c r="AA332" s="308">
        <v>0</v>
      </c>
      <c r="AB332" s="308">
        <v>0</v>
      </c>
      <c r="AC332" s="308">
        <v>0</v>
      </c>
      <c r="AD332" s="308">
        <v>0</v>
      </c>
      <c r="AE332" s="308">
        <v>0</v>
      </c>
      <c r="AF332" s="308">
        <v>0</v>
      </c>
      <c r="AG332" s="308">
        <v>0</v>
      </c>
      <c r="AH332" s="308">
        <v>0</v>
      </c>
      <c r="AI332" s="309">
        <v>0</v>
      </c>
      <c r="AJ332" s="307" t="s">
        <v>180</v>
      </c>
      <c r="AK332" s="307"/>
      <c r="AL332" s="307"/>
      <c r="AM332" s="307" t="s">
        <v>180</v>
      </c>
      <c r="AN332" s="308">
        <v>0</v>
      </c>
      <c r="AO332" s="308">
        <v>0</v>
      </c>
      <c r="AP332" s="308">
        <v>0</v>
      </c>
      <c r="AQ332" s="308">
        <v>0</v>
      </c>
      <c r="AR332" s="308">
        <v>0</v>
      </c>
      <c r="AS332" s="308">
        <v>0</v>
      </c>
      <c r="AT332" s="308">
        <v>0</v>
      </c>
      <c r="AU332" s="308">
        <v>0</v>
      </c>
      <c r="AV332" s="308">
        <v>0</v>
      </c>
      <c r="AW332" s="308">
        <v>0</v>
      </c>
      <c r="AX332" s="308">
        <v>0</v>
      </c>
      <c r="AY332" s="308">
        <v>0</v>
      </c>
      <c r="AZ332" s="308">
        <v>0</v>
      </c>
      <c r="BA332" s="308">
        <v>0</v>
      </c>
      <c r="BB332" s="308">
        <v>0</v>
      </c>
      <c r="BC332" s="308">
        <v>0</v>
      </c>
      <c r="BD332" s="308">
        <v>0</v>
      </c>
      <c r="BE332" s="308">
        <v>0</v>
      </c>
      <c r="BF332" s="308">
        <v>0</v>
      </c>
      <c r="BG332" s="308">
        <v>0</v>
      </c>
      <c r="BH332" s="308">
        <v>0</v>
      </c>
      <c r="BI332" s="308">
        <v>0</v>
      </c>
      <c r="BJ332" s="308">
        <v>0</v>
      </c>
      <c r="BK332" s="308">
        <v>0</v>
      </c>
      <c r="BL332" s="308">
        <v>0</v>
      </c>
      <c r="BM332" s="308">
        <v>0</v>
      </c>
      <c r="BN332" s="308">
        <v>0</v>
      </c>
      <c r="BO332" s="308">
        <v>0</v>
      </c>
      <c r="BP332" s="308">
        <v>0</v>
      </c>
      <c r="BQ332" s="308">
        <v>0</v>
      </c>
      <c r="BR332" s="308">
        <v>0</v>
      </c>
      <c r="BS332" s="308">
        <v>0</v>
      </c>
      <c r="BT332" s="309">
        <v>0</v>
      </c>
      <c r="BU332" s="307" t="s">
        <v>180</v>
      </c>
    </row>
    <row r="333" spans="2:73" s="329" customFormat="1" ht="13.75" customHeight="1" x14ac:dyDescent="0.35">
      <c r="B333" s="312" t="s">
        <v>182</v>
      </c>
      <c r="C333" s="313">
        <v>0</v>
      </c>
      <c r="D333" s="313">
        <v>0</v>
      </c>
      <c r="E333" s="313">
        <v>0</v>
      </c>
      <c r="F333" s="313">
        <v>0</v>
      </c>
      <c r="G333" s="313">
        <v>0</v>
      </c>
      <c r="H333" s="313">
        <v>0</v>
      </c>
      <c r="I333" s="313">
        <v>0</v>
      </c>
      <c r="J333" s="313">
        <v>0</v>
      </c>
      <c r="K333" s="313">
        <v>0</v>
      </c>
      <c r="L333" s="313">
        <v>0</v>
      </c>
      <c r="M333" s="313">
        <v>0</v>
      </c>
      <c r="N333" s="313">
        <v>0</v>
      </c>
      <c r="O333" s="313">
        <v>0</v>
      </c>
      <c r="P333" s="313">
        <v>0</v>
      </c>
      <c r="Q333" s="313">
        <v>0</v>
      </c>
      <c r="R333" s="313">
        <v>0</v>
      </c>
      <c r="S333" s="313">
        <v>0</v>
      </c>
      <c r="T333" s="313">
        <v>0</v>
      </c>
      <c r="U333" s="313">
        <v>0</v>
      </c>
      <c r="V333" s="313">
        <v>0</v>
      </c>
      <c r="W333" s="313">
        <v>0</v>
      </c>
      <c r="X333" s="313">
        <v>0</v>
      </c>
      <c r="Y333" s="313">
        <v>0</v>
      </c>
      <c r="Z333" s="313">
        <v>0</v>
      </c>
      <c r="AA333" s="313">
        <v>0</v>
      </c>
      <c r="AB333" s="313">
        <v>0</v>
      </c>
      <c r="AC333" s="313">
        <v>0</v>
      </c>
      <c r="AD333" s="313">
        <v>0</v>
      </c>
      <c r="AE333" s="313">
        <v>0</v>
      </c>
      <c r="AF333" s="313">
        <v>0</v>
      </c>
      <c r="AG333" s="313">
        <v>0</v>
      </c>
      <c r="AH333" s="313">
        <v>0</v>
      </c>
      <c r="AI333" s="314">
        <v>0</v>
      </c>
      <c r="AJ333" s="312" t="s">
        <v>182</v>
      </c>
      <c r="AK333" s="307"/>
      <c r="AL333" s="307"/>
      <c r="AM333" s="312" t="s">
        <v>182</v>
      </c>
      <c r="AN333" s="834">
        <v>0</v>
      </c>
      <c r="AO333" s="313">
        <v>0</v>
      </c>
      <c r="AP333" s="313">
        <v>0</v>
      </c>
      <c r="AQ333" s="313">
        <v>0</v>
      </c>
      <c r="AR333" s="313">
        <v>0</v>
      </c>
      <c r="AS333" s="313">
        <v>0</v>
      </c>
      <c r="AT333" s="313">
        <v>0</v>
      </c>
      <c r="AU333" s="313">
        <v>0</v>
      </c>
      <c r="AV333" s="313">
        <v>0</v>
      </c>
      <c r="AW333" s="313">
        <v>0</v>
      </c>
      <c r="AX333" s="313">
        <v>0</v>
      </c>
      <c r="AY333" s="313">
        <v>0</v>
      </c>
      <c r="AZ333" s="313">
        <v>0</v>
      </c>
      <c r="BA333" s="313">
        <v>0</v>
      </c>
      <c r="BB333" s="313">
        <v>0</v>
      </c>
      <c r="BC333" s="313">
        <v>0</v>
      </c>
      <c r="BD333" s="313">
        <v>0</v>
      </c>
      <c r="BE333" s="313">
        <v>0</v>
      </c>
      <c r="BF333" s="313">
        <v>0</v>
      </c>
      <c r="BG333" s="313">
        <v>0</v>
      </c>
      <c r="BH333" s="313">
        <v>0</v>
      </c>
      <c r="BI333" s="313">
        <v>0</v>
      </c>
      <c r="BJ333" s="313">
        <v>0</v>
      </c>
      <c r="BK333" s="313">
        <v>0</v>
      </c>
      <c r="BL333" s="313">
        <v>0</v>
      </c>
      <c r="BM333" s="313">
        <v>0</v>
      </c>
      <c r="BN333" s="313">
        <v>0</v>
      </c>
      <c r="BO333" s="313">
        <v>0</v>
      </c>
      <c r="BP333" s="834">
        <v>0</v>
      </c>
      <c r="BQ333" s="313">
        <v>0</v>
      </c>
      <c r="BR333" s="834">
        <v>0</v>
      </c>
      <c r="BS333" s="834">
        <v>0</v>
      </c>
      <c r="BT333" s="314">
        <v>0</v>
      </c>
      <c r="BU333" s="312" t="s">
        <v>182</v>
      </c>
    </row>
    <row r="334" spans="2:73" s="329" customFormat="1" ht="13.75" customHeight="1" x14ac:dyDescent="0.35">
      <c r="B334" s="307" t="s">
        <v>184</v>
      </c>
      <c r="C334" s="308">
        <v>0</v>
      </c>
      <c r="D334" s="308">
        <v>0</v>
      </c>
      <c r="E334" s="308">
        <v>0</v>
      </c>
      <c r="F334" s="308">
        <v>0</v>
      </c>
      <c r="G334" s="308">
        <v>0</v>
      </c>
      <c r="H334" s="308">
        <v>0</v>
      </c>
      <c r="I334" s="308">
        <v>0</v>
      </c>
      <c r="J334" s="308">
        <v>0</v>
      </c>
      <c r="K334" s="308">
        <v>0</v>
      </c>
      <c r="L334" s="308">
        <v>0</v>
      </c>
      <c r="M334" s="308">
        <v>0</v>
      </c>
      <c r="N334" s="308">
        <v>0</v>
      </c>
      <c r="O334" s="308">
        <v>0</v>
      </c>
      <c r="P334" s="308">
        <v>0</v>
      </c>
      <c r="Q334" s="308">
        <v>0</v>
      </c>
      <c r="R334" s="308">
        <v>0</v>
      </c>
      <c r="S334" s="308">
        <v>0</v>
      </c>
      <c r="T334" s="308">
        <v>0</v>
      </c>
      <c r="U334" s="308">
        <v>0</v>
      </c>
      <c r="V334" s="308">
        <v>0</v>
      </c>
      <c r="W334" s="308">
        <v>0</v>
      </c>
      <c r="X334" s="308">
        <v>0</v>
      </c>
      <c r="Y334" s="308">
        <v>0</v>
      </c>
      <c r="Z334" s="308">
        <v>0</v>
      </c>
      <c r="AA334" s="308">
        <v>0</v>
      </c>
      <c r="AB334" s="308">
        <v>0</v>
      </c>
      <c r="AC334" s="308">
        <v>0</v>
      </c>
      <c r="AD334" s="308">
        <v>0</v>
      </c>
      <c r="AE334" s="308">
        <v>0</v>
      </c>
      <c r="AF334" s="308">
        <v>0</v>
      </c>
      <c r="AG334" s="308">
        <v>0</v>
      </c>
      <c r="AH334" s="308">
        <v>0</v>
      </c>
      <c r="AI334" s="309">
        <v>0</v>
      </c>
      <c r="AJ334" s="307" t="s">
        <v>184</v>
      </c>
      <c r="AK334" s="307"/>
      <c r="AL334" s="307"/>
      <c r="AM334" s="307" t="s">
        <v>184</v>
      </c>
      <c r="AN334" s="308">
        <v>0</v>
      </c>
      <c r="AO334" s="308">
        <v>0</v>
      </c>
      <c r="AP334" s="308">
        <v>0</v>
      </c>
      <c r="AQ334" s="308">
        <v>0</v>
      </c>
      <c r="AR334" s="308">
        <v>0</v>
      </c>
      <c r="AS334" s="308">
        <v>0</v>
      </c>
      <c r="AT334" s="308">
        <v>0</v>
      </c>
      <c r="AU334" s="308">
        <v>0</v>
      </c>
      <c r="AV334" s="308">
        <v>0</v>
      </c>
      <c r="AW334" s="308">
        <v>0</v>
      </c>
      <c r="AX334" s="308">
        <v>0</v>
      </c>
      <c r="AY334" s="308">
        <v>0</v>
      </c>
      <c r="AZ334" s="308">
        <v>0</v>
      </c>
      <c r="BA334" s="308">
        <v>0</v>
      </c>
      <c r="BB334" s="308">
        <v>0</v>
      </c>
      <c r="BC334" s="308">
        <v>0</v>
      </c>
      <c r="BD334" s="308">
        <v>0</v>
      </c>
      <c r="BE334" s="308">
        <v>0</v>
      </c>
      <c r="BF334" s="308">
        <v>0</v>
      </c>
      <c r="BG334" s="308">
        <v>0</v>
      </c>
      <c r="BH334" s="308">
        <v>0</v>
      </c>
      <c r="BI334" s="308">
        <v>0</v>
      </c>
      <c r="BJ334" s="308">
        <v>0</v>
      </c>
      <c r="BK334" s="308">
        <v>0</v>
      </c>
      <c r="BL334" s="308">
        <v>0</v>
      </c>
      <c r="BM334" s="308">
        <v>0</v>
      </c>
      <c r="BN334" s="308">
        <v>0</v>
      </c>
      <c r="BO334" s="308">
        <v>0</v>
      </c>
      <c r="BP334" s="308">
        <v>0</v>
      </c>
      <c r="BQ334" s="308">
        <v>0</v>
      </c>
      <c r="BR334" s="308">
        <v>0</v>
      </c>
      <c r="BS334" s="308">
        <v>0</v>
      </c>
      <c r="BT334" s="309">
        <v>0</v>
      </c>
      <c r="BU334" s="307" t="s">
        <v>184</v>
      </c>
    </row>
    <row r="335" spans="2:73" s="329" customFormat="1" ht="13.75" customHeight="1" x14ac:dyDescent="0.35">
      <c r="B335" s="312" t="s">
        <v>214</v>
      </c>
      <c r="C335" s="313">
        <v>0</v>
      </c>
      <c r="D335" s="313">
        <v>0</v>
      </c>
      <c r="E335" s="313">
        <v>0</v>
      </c>
      <c r="F335" s="313">
        <v>0</v>
      </c>
      <c r="G335" s="313">
        <v>0</v>
      </c>
      <c r="H335" s="313">
        <v>0</v>
      </c>
      <c r="I335" s="313">
        <v>0</v>
      </c>
      <c r="J335" s="313">
        <v>0</v>
      </c>
      <c r="K335" s="313">
        <v>0</v>
      </c>
      <c r="L335" s="313">
        <v>0</v>
      </c>
      <c r="M335" s="313">
        <v>0</v>
      </c>
      <c r="N335" s="313">
        <v>0</v>
      </c>
      <c r="O335" s="313">
        <v>0</v>
      </c>
      <c r="P335" s="313">
        <v>0</v>
      </c>
      <c r="Q335" s="313">
        <v>0</v>
      </c>
      <c r="R335" s="313">
        <v>0</v>
      </c>
      <c r="S335" s="313">
        <v>0</v>
      </c>
      <c r="T335" s="313">
        <v>0</v>
      </c>
      <c r="U335" s="313">
        <v>0</v>
      </c>
      <c r="V335" s="313">
        <v>0</v>
      </c>
      <c r="W335" s="313">
        <v>0</v>
      </c>
      <c r="X335" s="313">
        <v>0</v>
      </c>
      <c r="Y335" s="313">
        <v>0</v>
      </c>
      <c r="Z335" s="313">
        <v>0</v>
      </c>
      <c r="AA335" s="313">
        <v>0</v>
      </c>
      <c r="AB335" s="313">
        <v>0</v>
      </c>
      <c r="AC335" s="313">
        <v>0</v>
      </c>
      <c r="AD335" s="313">
        <v>0</v>
      </c>
      <c r="AE335" s="313">
        <v>0</v>
      </c>
      <c r="AF335" s="313">
        <v>0</v>
      </c>
      <c r="AG335" s="313">
        <v>0</v>
      </c>
      <c r="AH335" s="313">
        <v>0</v>
      </c>
      <c r="AI335" s="314">
        <v>0</v>
      </c>
      <c r="AJ335" s="312" t="s">
        <v>214</v>
      </c>
      <c r="AK335" s="307"/>
      <c r="AL335" s="307"/>
      <c r="AM335" s="312" t="s">
        <v>214</v>
      </c>
      <c r="AN335" s="834">
        <v>0</v>
      </c>
      <c r="AO335" s="313">
        <v>0</v>
      </c>
      <c r="AP335" s="313">
        <v>0</v>
      </c>
      <c r="AQ335" s="313">
        <v>0</v>
      </c>
      <c r="AR335" s="313">
        <v>0</v>
      </c>
      <c r="AS335" s="313">
        <v>0</v>
      </c>
      <c r="AT335" s="313">
        <v>0</v>
      </c>
      <c r="AU335" s="313">
        <v>0</v>
      </c>
      <c r="AV335" s="313">
        <v>0</v>
      </c>
      <c r="AW335" s="313">
        <v>0</v>
      </c>
      <c r="AX335" s="313">
        <v>0</v>
      </c>
      <c r="AY335" s="313">
        <v>0</v>
      </c>
      <c r="AZ335" s="313">
        <v>0</v>
      </c>
      <c r="BA335" s="313">
        <v>0</v>
      </c>
      <c r="BB335" s="313">
        <v>0</v>
      </c>
      <c r="BC335" s="313">
        <v>0</v>
      </c>
      <c r="BD335" s="313">
        <v>0</v>
      </c>
      <c r="BE335" s="313">
        <v>0</v>
      </c>
      <c r="BF335" s="313">
        <v>0</v>
      </c>
      <c r="BG335" s="313">
        <v>0</v>
      </c>
      <c r="BH335" s="313">
        <v>0</v>
      </c>
      <c r="BI335" s="313">
        <v>0</v>
      </c>
      <c r="BJ335" s="313">
        <v>0</v>
      </c>
      <c r="BK335" s="313">
        <v>0</v>
      </c>
      <c r="BL335" s="313">
        <v>0</v>
      </c>
      <c r="BM335" s="313">
        <v>0</v>
      </c>
      <c r="BN335" s="313">
        <v>0</v>
      </c>
      <c r="BO335" s="313">
        <v>0</v>
      </c>
      <c r="BP335" s="834">
        <v>0</v>
      </c>
      <c r="BQ335" s="313">
        <v>0</v>
      </c>
      <c r="BR335" s="834">
        <v>0</v>
      </c>
      <c r="BS335" s="834">
        <v>0</v>
      </c>
      <c r="BT335" s="314">
        <v>0</v>
      </c>
      <c r="BU335" s="312" t="s">
        <v>214</v>
      </c>
    </row>
    <row r="336" spans="2:73" s="329" customFormat="1" ht="13.75" customHeight="1" x14ac:dyDescent="0.35">
      <c r="B336" s="307" t="s">
        <v>185</v>
      </c>
      <c r="C336" s="308">
        <v>0</v>
      </c>
      <c r="D336" s="308">
        <v>0</v>
      </c>
      <c r="E336" s="308">
        <v>0</v>
      </c>
      <c r="F336" s="308">
        <v>0</v>
      </c>
      <c r="G336" s="308">
        <v>0</v>
      </c>
      <c r="H336" s="308">
        <v>0</v>
      </c>
      <c r="I336" s="308">
        <v>0</v>
      </c>
      <c r="J336" s="308">
        <v>0</v>
      </c>
      <c r="K336" s="308">
        <v>0</v>
      </c>
      <c r="L336" s="308">
        <v>0</v>
      </c>
      <c r="M336" s="308">
        <v>0</v>
      </c>
      <c r="N336" s="308">
        <v>0</v>
      </c>
      <c r="O336" s="308">
        <v>0</v>
      </c>
      <c r="P336" s="308">
        <v>0</v>
      </c>
      <c r="Q336" s="308">
        <v>0</v>
      </c>
      <c r="R336" s="308">
        <v>0</v>
      </c>
      <c r="S336" s="308">
        <v>0</v>
      </c>
      <c r="T336" s="308">
        <v>0</v>
      </c>
      <c r="U336" s="308">
        <v>0</v>
      </c>
      <c r="V336" s="308">
        <v>0</v>
      </c>
      <c r="W336" s="308">
        <v>0</v>
      </c>
      <c r="X336" s="308">
        <v>0</v>
      </c>
      <c r="Y336" s="308">
        <v>0</v>
      </c>
      <c r="Z336" s="308">
        <v>0</v>
      </c>
      <c r="AA336" s="308">
        <v>0</v>
      </c>
      <c r="AB336" s="308">
        <v>0</v>
      </c>
      <c r="AC336" s="308">
        <v>0</v>
      </c>
      <c r="AD336" s="308">
        <v>0</v>
      </c>
      <c r="AE336" s="308">
        <v>0</v>
      </c>
      <c r="AF336" s="308">
        <v>0</v>
      </c>
      <c r="AG336" s="308">
        <v>0</v>
      </c>
      <c r="AH336" s="308">
        <v>0</v>
      </c>
      <c r="AI336" s="309">
        <v>0</v>
      </c>
      <c r="AJ336" s="307" t="s">
        <v>185</v>
      </c>
      <c r="AK336" s="307"/>
      <c r="AL336" s="307"/>
      <c r="AM336" s="307" t="s">
        <v>185</v>
      </c>
      <c r="AN336" s="308">
        <v>0</v>
      </c>
      <c r="AO336" s="308">
        <v>0</v>
      </c>
      <c r="AP336" s="308">
        <v>0</v>
      </c>
      <c r="AQ336" s="308">
        <v>0</v>
      </c>
      <c r="AR336" s="308">
        <v>0</v>
      </c>
      <c r="AS336" s="308">
        <v>0</v>
      </c>
      <c r="AT336" s="308">
        <v>0</v>
      </c>
      <c r="AU336" s="308">
        <v>0</v>
      </c>
      <c r="AV336" s="308">
        <v>0</v>
      </c>
      <c r="AW336" s="308">
        <v>0</v>
      </c>
      <c r="AX336" s="308">
        <v>0</v>
      </c>
      <c r="AY336" s="308">
        <v>0</v>
      </c>
      <c r="AZ336" s="308">
        <v>0</v>
      </c>
      <c r="BA336" s="308">
        <v>0</v>
      </c>
      <c r="BB336" s="308">
        <v>0</v>
      </c>
      <c r="BC336" s="308">
        <v>0</v>
      </c>
      <c r="BD336" s="308">
        <v>0</v>
      </c>
      <c r="BE336" s="308">
        <v>0</v>
      </c>
      <c r="BF336" s="308">
        <v>0</v>
      </c>
      <c r="BG336" s="308">
        <v>0</v>
      </c>
      <c r="BH336" s="308">
        <v>0</v>
      </c>
      <c r="BI336" s="308">
        <v>0</v>
      </c>
      <c r="BJ336" s="308">
        <v>0</v>
      </c>
      <c r="BK336" s="308">
        <v>0</v>
      </c>
      <c r="BL336" s="308">
        <v>0</v>
      </c>
      <c r="BM336" s="308">
        <v>0</v>
      </c>
      <c r="BN336" s="308">
        <v>0</v>
      </c>
      <c r="BO336" s="308">
        <v>0</v>
      </c>
      <c r="BP336" s="308">
        <v>0</v>
      </c>
      <c r="BQ336" s="308">
        <v>0</v>
      </c>
      <c r="BR336" s="308">
        <v>0</v>
      </c>
      <c r="BS336" s="308">
        <v>0</v>
      </c>
      <c r="BT336" s="309">
        <v>0</v>
      </c>
      <c r="BU336" s="307" t="s">
        <v>185</v>
      </c>
    </row>
    <row r="337" spans="2:73" s="329" customFormat="1" ht="13.75" customHeight="1" x14ac:dyDescent="0.35">
      <c r="B337" s="312" t="s">
        <v>187</v>
      </c>
      <c r="C337" s="313">
        <v>0</v>
      </c>
      <c r="D337" s="313">
        <v>0</v>
      </c>
      <c r="E337" s="313">
        <v>0</v>
      </c>
      <c r="F337" s="313">
        <v>0</v>
      </c>
      <c r="G337" s="313">
        <v>0</v>
      </c>
      <c r="H337" s="313">
        <v>0</v>
      </c>
      <c r="I337" s="313">
        <v>0</v>
      </c>
      <c r="J337" s="313">
        <v>0</v>
      </c>
      <c r="K337" s="313">
        <v>0</v>
      </c>
      <c r="L337" s="313">
        <v>0</v>
      </c>
      <c r="M337" s="313">
        <v>0</v>
      </c>
      <c r="N337" s="313">
        <v>0</v>
      </c>
      <c r="O337" s="313">
        <v>0</v>
      </c>
      <c r="P337" s="313">
        <v>0</v>
      </c>
      <c r="Q337" s="313">
        <v>0</v>
      </c>
      <c r="R337" s="313">
        <v>0</v>
      </c>
      <c r="S337" s="313">
        <v>0</v>
      </c>
      <c r="T337" s="313">
        <v>0</v>
      </c>
      <c r="U337" s="313">
        <v>0</v>
      </c>
      <c r="V337" s="313">
        <v>0</v>
      </c>
      <c r="W337" s="313">
        <v>0</v>
      </c>
      <c r="X337" s="313">
        <v>0</v>
      </c>
      <c r="Y337" s="313">
        <v>0</v>
      </c>
      <c r="Z337" s="313">
        <v>0</v>
      </c>
      <c r="AA337" s="313">
        <v>0</v>
      </c>
      <c r="AB337" s="313">
        <v>0</v>
      </c>
      <c r="AC337" s="313">
        <v>0</v>
      </c>
      <c r="AD337" s="313">
        <v>0</v>
      </c>
      <c r="AE337" s="313">
        <v>0</v>
      </c>
      <c r="AF337" s="313">
        <v>0</v>
      </c>
      <c r="AG337" s="313">
        <v>0</v>
      </c>
      <c r="AH337" s="313">
        <v>0</v>
      </c>
      <c r="AI337" s="314">
        <v>0</v>
      </c>
      <c r="AJ337" s="312" t="s">
        <v>187</v>
      </c>
      <c r="AK337" s="307"/>
      <c r="AL337" s="307"/>
      <c r="AM337" s="312" t="s">
        <v>187</v>
      </c>
      <c r="AN337" s="834">
        <v>0</v>
      </c>
      <c r="AO337" s="313">
        <v>0</v>
      </c>
      <c r="AP337" s="313">
        <v>0</v>
      </c>
      <c r="AQ337" s="313">
        <v>0</v>
      </c>
      <c r="AR337" s="313">
        <v>0</v>
      </c>
      <c r="AS337" s="313">
        <v>0</v>
      </c>
      <c r="AT337" s="313">
        <v>0</v>
      </c>
      <c r="AU337" s="313">
        <v>0</v>
      </c>
      <c r="AV337" s="313">
        <v>0</v>
      </c>
      <c r="AW337" s="313">
        <v>0</v>
      </c>
      <c r="AX337" s="313">
        <v>0</v>
      </c>
      <c r="AY337" s="313">
        <v>0</v>
      </c>
      <c r="AZ337" s="313">
        <v>0</v>
      </c>
      <c r="BA337" s="313">
        <v>0</v>
      </c>
      <c r="BB337" s="313">
        <v>0</v>
      </c>
      <c r="BC337" s="313">
        <v>0</v>
      </c>
      <c r="BD337" s="313">
        <v>0</v>
      </c>
      <c r="BE337" s="313">
        <v>0</v>
      </c>
      <c r="BF337" s="313">
        <v>0</v>
      </c>
      <c r="BG337" s="313">
        <v>0</v>
      </c>
      <c r="BH337" s="313">
        <v>0</v>
      </c>
      <c r="BI337" s="313">
        <v>0</v>
      </c>
      <c r="BJ337" s="313">
        <v>0</v>
      </c>
      <c r="BK337" s="313">
        <v>0</v>
      </c>
      <c r="BL337" s="313">
        <v>0</v>
      </c>
      <c r="BM337" s="313">
        <v>0</v>
      </c>
      <c r="BN337" s="313">
        <v>0</v>
      </c>
      <c r="BO337" s="313">
        <v>0</v>
      </c>
      <c r="BP337" s="834">
        <v>0</v>
      </c>
      <c r="BQ337" s="313">
        <v>0</v>
      </c>
      <c r="BR337" s="834">
        <v>0</v>
      </c>
      <c r="BS337" s="834">
        <v>0</v>
      </c>
      <c r="BT337" s="314">
        <v>0</v>
      </c>
      <c r="BU337" s="312" t="s">
        <v>187</v>
      </c>
    </row>
    <row r="338" spans="2:73" s="329" customFormat="1" ht="13.75" customHeight="1" x14ac:dyDescent="0.35">
      <c r="B338" s="307" t="s">
        <v>189</v>
      </c>
      <c r="C338" s="308">
        <v>0</v>
      </c>
      <c r="D338" s="308">
        <v>0</v>
      </c>
      <c r="E338" s="308">
        <v>0</v>
      </c>
      <c r="F338" s="308">
        <v>0</v>
      </c>
      <c r="G338" s="308">
        <v>0</v>
      </c>
      <c r="H338" s="308">
        <v>0</v>
      </c>
      <c r="I338" s="308">
        <v>0</v>
      </c>
      <c r="J338" s="308">
        <v>0</v>
      </c>
      <c r="K338" s="308">
        <v>0</v>
      </c>
      <c r="L338" s="308">
        <v>0</v>
      </c>
      <c r="M338" s="308">
        <v>0</v>
      </c>
      <c r="N338" s="308">
        <v>0</v>
      </c>
      <c r="O338" s="308">
        <v>0</v>
      </c>
      <c r="P338" s="308">
        <v>0</v>
      </c>
      <c r="Q338" s="308">
        <v>0</v>
      </c>
      <c r="R338" s="308">
        <v>0</v>
      </c>
      <c r="S338" s="308">
        <v>0</v>
      </c>
      <c r="T338" s="308">
        <v>0</v>
      </c>
      <c r="U338" s="308">
        <v>0</v>
      </c>
      <c r="V338" s="308">
        <v>0</v>
      </c>
      <c r="W338" s="308">
        <v>0</v>
      </c>
      <c r="X338" s="308">
        <v>0</v>
      </c>
      <c r="Y338" s="308">
        <v>0</v>
      </c>
      <c r="Z338" s="308">
        <v>0</v>
      </c>
      <c r="AA338" s="308">
        <v>0</v>
      </c>
      <c r="AB338" s="308">
        <v>0</v>
      </c>
      <c r="AC338" s="308">
        <v>0</v>
      </c>
      <c r="AD338" s="308">
        <v>0</v>
      </c>
      <c r="AE338" s="308">
        <v>0</v>
      </c>
      <c r="AF338" s="308">
        <v>0</v>
      </c>
      <c r="AG338" s="308">
        <v>0</v>
      </c>
      <c r="AH338" s="308">
        <v>0</v>
      </c>
      <c r="AI338" s="309">
        <v>0</v>
      </c>
      <c r="AJ338" s="307" t="s">
        <v>189</v>
      </c>
      <c r="AK338" s="307"/>
      <c r="AL338" s="307"/>
      <c r="AM338" s="307" t="s">
        <v>189</v>
      </c>
      <c r="AN338" s="308">
        <v>0</v>
      </c>
      <c r="AO338" s="308">
        <v>0</v>
      </c>
      <c r="AP338" s="308">
        <v>0</v>
      </c>
      <c r="AQ338" s="308">
        <v>0</v>
      </c>
      <c r="AR338" s="308">
        <v>0</v>
      </c>
      <c r="AS338" s="308">
        <v>0</v>
      </c>
      <c r="AT338" s="308">
        <v>0</v>
      </c>
      <c r="AU338" s="308">
        <v>0</v>
      </c>
      <c r="AV338" s="308">
        <v>0</v>
      </c>
      <c r="AW338" s="308">
        <v>0</v>
      </c>
      <c r="AX338" s="308">
        <v>0</v>
      </c>
      <c r="AY338" s="308">
        <v>0</v>
      </c>
      <c r="AZ338" s="308">
        <v>0</v>
      </c>
      <c r="BA338" s="308">
        <v>0</v>
      </c>
      <c r="BB338" s="308">
        <v>0</v>
      </c>
      <c r="BC338" s="308">
        <v>0</v>
      </c>
      <c r="BD338" s="308">
        <v>0</v>
      </c>
      <c r="BE338" s="308">
        <v>0</v>
      </c>
      <c r="BF338" s="308">
        <v>0</v>
      </c>
      <c r="BG338" s="308">
        <v>0</v>
      </c>
      <c r="BH338" s="308">
        <v>0</v>
      </c>
      <c r="BI338" s="308">
        <v>0</v>
      </c>
      <c r="BJ338" s="308">
        <v>0</v>
      </c>
      <c r="BK338" s="308">
        <v>0</v>
      </c>
      <c r="BL338" s="308">
        <v>0</v>
      </c>
      <c r="BM338" s="308">
        <v>0</v>
      </c>
      <c r="BN338" s="308">
        <v>0</v>
      </c>
      <c r="BO338" s="308">
        <v>0</v>
      </c>
      <c r="BP338" s="308">
        <v>0</v>
      </c>
      <c r="BQ338" s="308">
        <v>0</v>
      </c>
      <c r="BR338" s="308">
        <v>0</v>
      </c>
      <c r="BS338" s="308">
        <v>0</v>
      </c>
      <c r="BT338" s="309">
        <v>0</v>
      </c>
      <c r="BU338" s="307" t="s">
        <v>189</v>
      </c>
    </row>
    <row r="339" spans="2:73" s="329" customFormat="1" ht="13.75" customHeight="1" x14ac:dyDescent="0.35">
      <c r="B339" s="312" t="s">
        <v>191</v>
      </c>
      <c r="C339" s="313">
        <v>0</v>
      </c>
      <c r="D339" s="313">
        <v>0</v>
      </c>
      <c r="E339" s="313">
        <v>0</v>
      </c>
      <c r="F339" s="313">
        <v>0</v>
      </c>
      <c r="G339" s="313">
        <v>0</v>
      </c>
      <c r="H339" s="313">
        <v>0</v>
      </c>
      <c r="I339" s="313">
        <v>0</v>
      </c>
      <c r="J339" s="313">
        <v>0</v>
      </c>
      <c r="K339" s="313">
        <v>0</v>
      </c>
      <c r="L339" s="313">
        <v>0</v>
      </c>
      <c r="M339" s="313">
        <v>0</v>
      </c>
      <c r="N339" s="313">
        <v>0</v>
      </c>
      <c r="O339" s="313">
        <v>0</v>
      </c>
      <c r="P339" s="313">
        <v>0</v>
      </c>
      <c r="Q339" s="313">
        <v>0</v>
      </c>
      <c r="R339" s="313">
        <v>0</v>
      </c>
      <c r="S339" s="313">
        <v>0</v>
      </c>
      <c r="T339" s="313">
        <v>0</v>
      </c>
      <c r="U339" s="313">
        <v>0</v>
      </c>
      <c r="V339" s="313">
        <v>0</v>
      </c>
      <c r="W339" s="313">
        <v>0</v>
      </c>
      <c r="X339" s="313">
        <v>0</v>
      </c>
      <c r="Y339" s="313">
        <v>0</v>
      </c>
      <c r="Z339" s="313">
        <v>0</v>
      </c>
      <c r="AA339" s="313">
        <v>0</v>
      </c>
      <c r="AB339" s="313">
        <v>0</v>
      </c>
      <c r="AC339" s="313">
        <v>0</v>
      </c>
      <c r="AD339" s="313">
        <v>0</v>
      </c>
      <c r="AE339" s="313">
        <v>0</v>
      </c>
      <c r="AF339" s="313">
        <v>0</v>
      </c>
      <c r="AG339" s="313">
        <v>0</v>
      </c>
      <c r="AH339" s="313">
        <v>0</v>
      </c>
      <c r="AI339" s="314">
        <v>0</v>
      </c>
      <c r="AJ339" s="312" t="s">
        <v>191</v>
      </c>
      <c r="AK339" s="307"/>
      <c r="AL339" s="307"/>
      <c r="AM339" s="312" t="s">
        <v>191</v>
      </c>
      <c r="AN339" s="834">
        <v>0</v>
      </c>
      <c r="AO339" s="313">
        <v>0</v>
      </c>
      <c r="AP339" s="313">
        <v>0</v>
      </c>
      <c r="AQ339" s="313">
        <v>0</v>
      </c>
      <c r="AR339" s="313">
        <v>0</v>
      </c>
      <c r="AS339" s="313">
        <v>0</v>
      </c>
      <c r="AT339" s="313">
        <v>0</v>
      </c>
      <c r="AU339" s="313">
        <v>0</v>
      </c>
      <c r="AV339" s="313">
        <v>0</v>
      </c>
      <c r="AW339" s="313">
        <v>0</v>
      </c>
      <c r="AX339" s="313">
        <v>0</v>
      </c>
      <c r="AY339" s="313">
        <v>0</v>
      </c>
      <c r="AZ339" s="313">
        <v>0</v>
      </c>
      <c r="BA339" s="313">
        <v>0</v>
      </c>
      <c r="BB339" s="313">
        <v>0</v>
      </c>
      <c r="BC339" s="313">
        <v>0</v>
      </c>
      <c r="BD339" s="313">
        <v>0</v>
      </c>
      <c r="BE339" s="313">
        <v>0</v>
      </c>
      <c r="BF339" s="313">
        <v>0</v>
      </c>
      <c r="BG339" s="313">
        <v>0</v>
      </c>
      <c r="BH339" s="313">
        <v>0</v>
      </c>
      <c r="BI339" s="313">
        <v>0</v>
      </c>
      <c r="BJ339" s="313">
        <v>0</v>
      </c>
      <c r="BK339" s="313">
        <v>0</v>
      </c>
      <c r="BL339" s="313">
        <v>0</v>
      </c>
      <c r="BM339" s="313">
        <v>0</v>
      </c>
      <c r="BN339" s="313">
        <v>0</v>
      </c>
      <c r="BO339" s="313">
        <v>0</v>
      </c>
      <c r="BP339" s="834">
        <v>0</v>
      </c>
      <c r="BQ339" s="313">
        <v>0</v>
      </c>
      <c r="BR339" s="834">
        <v>0</v>
      </c>
      <c r="BS339" s="834">
        <v>0</v>
      </c>
      <c r="BT339" s="314">
        <v>0</v>
      </c>
      <c r="BU339" s="312" t="s">
        <v>191</v>
      </c>
    </row>
    <row r="340" spans="2:73" s="329" customFormat="1" ht="13.75" customHeight="1" x14ac:dyDescent="0.35">
      <c r="B340" s="307" t="s">
        <v>195</v>
      </c>
      <c r="C340" s="308">
        <v>0</v>
      </c>
      <c r="D340" s="308">
        <v>0</v>
      </c>
      <c r="E340" s="308">
        <v>0</v>
      </c>
      <c r="F340" s="308">
        <v>0</v>
      </c>
      <c r="G340" s="308">
        <v>0</v>
      </c>
      <c r="H340" s="308">
        <v>0</v>
      </c>
      <c r="I340" s="308">
        <v>0</v>
      </c>
      <c r="J340" s="308">
        <v>1</v>
      </c>
      <c r="K340" s="308">
        <v>0</v>
      </c>
      <c r="L340" s="308">
        <v>0</v>
      </c>
      <c r="M340" s="308">
        <v>0</v>
      </c>
      <c r="N340" s="308">
        <v>0</v>
      </c>
      <c r="O340" s="308">
        <v>0</v>
      </c>
      <c r="P340" s="308">
        <v>0</v>
      </c>
      <c r="Q340" s="308">
        <v>0</v>
      </c>
      <c r="R340" s="308">
        <v>0</v>
      </c>
      <c r="S340" s="308">
        <v>0</v>
      </c>
      <c r="T340" s="308">
        <v>0</v>
      </c>
      <c r="U340" s="308">
        <v>0</v>
      </c>
      <c r="V340" s="308">
        <v>0</v>
      </c>
      <c r="W340" s="308">
        <v>0</v>
      </c>
      <c r="X340" s="308">
        <v>0</v>
      </c>
      <c r="Y340" s="308">
        <v>0</v>
      </c>
      <c r="Z340" s="308">
        <v>0</v>
      </c>
      <c r="AA340" s="308">
        <v>0</v>
      </c>
      <c r="AB340" s="308">
        <v>0</v>
      </c>
      <c r="AC340" s="308">
        <v>0</v>
      </c>
      <c r="AD340" s="308">
        <v>0</v>
      </c>
      <c r="AE340" s="308">
        <v>0</v>
      </c>
      <c r="AF340" s="308">
        <v>0</v>
      </c>
      <c r="AG340" s="308">
        <v>0</v>
      </c>
      <c r="AH340" s="308">
        <v>0</v>
      </c>
      <c r="AI340" s="309">
        <v>1</v>
      </c>
      <c r="AJ340" s="307" t="s">
        <v>195</v>
      </c>
      <c r="AK340" s="307"/>
      <c r="AL340" s="307"/>
      <c r="AM340" s="307" t="s">
        <v>195</v>
      </c>
      <c r="AN340" s="308">
        <v>0</v>
      </c>
      <c r="AO340" s="308">
        <v>0</v>
      </c>
      <c r="AP340" s="308">
        <v>0</v>
      </c>
      <c r="AQ340" s="308">
        <v>0</v>
      </c>
      <c r="AR340" s="308">
        <v>0</v>
      </c>
      <c r="AS340" s="308">
        <v>0</v>
      </c>
      <c r="AT340" s="308">
        <v>0</v>
      </c>
      <c r="AU340" s="308">
        <v>536.79309539560404</v>
      </c>
      <c r="AV340" s="308">
        <v>0</v>
      </c>
      <c r="AW340" s="308">
        <v>0</v>
      </c>
      <c r="AX340" s="308">
        <v>0</v>
      </c>
      <c r="AY340" s="308">
        <v>0</v>
      </c>
      <c r="AZ340" s="308">
        <v>0</v>
      </c>
      <c r="BA340" s="308">
        <v>0</v>
      </c>
      <c r="BB340" s="308">
        <v>0</v>
      </c>
      <c r="BC340" s="308">
        <v>0</v>
      </c>
      <c r="BD340" s="308">
        <v>0</v>
      </c>
      <c r="BE340" s="308">
        <v>0</v>
      </c>
      <c r="BF340" s="308">
        <v>0</v>
      </c>
      <c r="BG340" s="308">
        <v>0</v>
      </c>
      <c r="BH340" s="308">
        <v>0</v>
      </c>
      <c r="BI340" s="308">
        <v>0</v>
      </c>
      <c r="BJ340" s="308">
        <v>0</v>
      </c>
      <c r="BK340" s="308">
        <v>0</v>
      </c>
      <c r="BL340" s="308">
        <v>0</v>
      </c>
      <c r="BM340" s="308">
        <v>0</v>
      </c>
      <c r="BN340" s="308">
        <v>0</v>
      </c>
      <c r="BO340" s="308">
        <v>0</v>
      </c>
      <c r="BP340" s="308">
        <v>0</v>
      </c>
      <c r="BQ340" s="308">
        <v>0</v>
      </c>
      <c r="BR340" s="308">
        <v>0</v>
      </c>
      <c r="BS340" s="308">
        <v>0</v>
      </c>
      <c r="BT340" s="309">
        <v>536.79309539560404</v>
      </c>
      <c r="BU340" s="307" t="s">
        <v>195</v>
      </c>
    </row>
    <row r="341" spans="2:73" s="329" customFormat="1" ht="13.75" customHeight="1" x14ac:dyDescent="0.35">
      <c r="B341" s="312" t="s">
        <v>192</v>
      </c>
      <c r="C341" s="313">
        <v>0</v>
      </c>
      <c r="D341" s="313">
        <v>0</v>
      </c>
      <c r="E341" s="313">
        <v>0</v>
      </c>
      <c r="F341" s="313">
        <v>0</v>
      </c>
      <c r="G341" s="313">
        <v>0</v>
      </c>
      <c r="H341" s="313">
        <v>0</v>
      </c>
      <c r="I341" s="313">
        <v>0</v>
      </c>
      <c r="J341" s="313">
        <v>0</v>
      </c>
      <c r="K341" s="313">
        <v>0</v>
      </c>
      <c r="L341" s="313">
        <v>0</v>
      </c>
      <c r="M341" s="313">
        <v>0</v>
      </c>
      <c r="N341" s="313">
        <v>0</v>
      </c>
      <c r="O341" s="313">
        <v>0</v>
      </c>
      <c r="P341" s="313">
        <v>0</v>
      </c>
      <c r="Q341" s="313">
        <v>0</v>
      </c>
      <c r="R341" s="313">
        <v>0</v>
      </c>
      <c r="S341" s="313">
        <v>0</v>
      </c>
      <c r="T341" s="313">
        <v>0</v>
      </c>
      <c r="U341" s="313">
        <v>0</v>
      </c>
      <c r="V341" s="313">
        <v>0</v>
      </c>
      <c r="W341" s="313">
        <v>0</v>
      </c>
      <c r="X341" s="313">
        <v>0</v>
      </c>
      <c r="Y341" s="313">
        <v>0</v>
      </c>
      <c r="Z341" s="313">
        <v>0</v>
      </c>
      <c r="AA341" s="313">
        <v>0</v>
      </c>
      <c r="AB341" s="313">
        <v>0</v>
      </c>
      <c r="AC341" s="313">
        <v>0</v>
      </c>
      <c r="AD341" s="313">
        <v>0</v>
      </c>
      <c r="AE341" s="313">
        <v>0</v>
      </c>
      <c r="AF341" s="313">
        <v>0</v>
      </c>
      <c r="AG341" s="313">
        <v>0</v>
      </c>
      <c r="AH341" s="313">
        <v>0</v>
      </c>
      <c r="AI341" s="314">
        <v>0</v>
      </c>
      <c r="AJ341" s="312" t="s">
        <v>192</v>
      </c>
      <c r="AK341" s="307"/>
      <c r="AL341" s="307"/>
      <c r="AM341" s="312" t="s">
        <v>192</v>
      </c>
      <c r="AN341" s="834">
        <v>0</v>
      </c>
      <c r="AO341" s="313">
        <v>0</v>
      </c>
      <c r="AP341" s="313">
        <v>0</v>
      </c>
      <c r="AQ341" s="313">
        <v>0</v>
      </c>
      <c r="AR341" s="313">
        <v>0</v>
      </c>
      <c r="AS341" s="313">
        <v>0</v>
      </c>
      <c r="AT341" s="313">
        <v>0</v>
      </c>
      <c r="AU341" s="313">
        <v>0</v>
      </c>
      <c r="AV341" s="313">
        <v>0</v>
      </c>
      <c r="AW341" s="313">
        <v>0</v>
      </c>
      <c r="AX341" s="313">
        <v>0</v>
      </c>
      <c r="AY341" s="313">
        <v>0</v>
      </c>
      <c r="AZ341" s="313">
        <v>0</v>
      </c>
      <c r="BA341" s="313">
        <v>0</v>
      </c>
      <c r="BB341" s="313">
        <v>0</v>
      </c>
      <c r="BC341" s="313">
        <v>0</v>
      </c>
      <c r="BD341" s="313">
        <v>0</v>
      </c>
      <c r="BE341" s="313">
        <v>0</v>
      </c>
      <c r="BF341" s="313">
        <v>0</v>
      </c>
      <c r="BG341" s="313">
        <v>0</v>
      </c>
      <c r="BH341" s="313">
        <v>0</v>
      </c>
      <c r="BI341" s="313">
        <v>0</v>
      </c>
      <c r="BJ341" s="313">
        <v>0</v>
      </c>
      <c r="BK341" s="313">
        <v>0</v>
      </c>
      <c r="BL341" s="313">
        <v>0</v>
      </c>
      <c r="BM341" s="313">
        <v>0</v>
      </c>
      <c r="BN341" s="313">
        <v>0</v>
      </c>
      <c r="BO341" s="313">
        <v>0</v>
      </c>
      <c r="BP341" s="834">
        <v>0</v>
      </c>
      <c r="BQ341" s="313">
        <v>0</v>
      </c>
      <c r="BR341" s="834">
        <v>0</v>
      </c>
      <c r="BS341" s="834">
        <v>0</v>
      </c>
      <c r="BT341" s="314">
        <v>0</v>
      </c>
      <c r="BU341" s="312" t="s">
        <v>192</v>
      </c>
    </row>
    <row r="342" spans="2:73" s="329" customFormat="1" ht="13.75" customHeight="1" x14ac:dyDescent="0.35">
      <c r="B342" s="307" t="s">
        <v>193</v>
      </c>
      <c r="C342" s="308">
        <v>0</v>
      </c>
      <c r="D342" s="308">
        <v>0</v>
      </c>
      <c r="E342" s="308">
        <v>0</v>
      </c>
      <c r="F342" s="308">
        <v>0</v>
      </c>
      <c r="G342" s="308">
        <v>0</v>
      </c>
      <c r="H342" s="308">
        <v>0</v>
      </c>
      <c r="I342" s="308">
        <v>0</v>
      </c>
      <c r="J342" s="308">
        <v>0</v>
      </c>
      <c r="K342" s="308">
        <v>0</v>
      </c>
      <c r="L342" s="308">
        <v>0</v>
      </c>
      <c r="M342" s="308">
        <v>0</v>
      </c>
      <c r="N342" s="308">
        <v>0</v>
      </c>
      <c r="O342" s="308">
        <v>0</v>
      </c>
      <c r="P342" s="308">
        <v>0</v>
      </c>
      <c r="Q342" s="308">
        <v>0</v>
      </c>
      <c r="R342" s="308">
        <v>0</v>
      </c>
      <c r="S342" s="308">
        <v>0</v>
      </c>
      <c r="T342" s="308">
        <v>0</v>
      </c>
      <c r="U342" s="308">
        <v>0</v>
      </c>
      <c r="V342" s="308">
        <v>0</v>
      </c>
      <c r="W342" s="308">
        <v>0</v>
      </c>
      <c r="X342" s="308">
        <v>0</v>
      </c>
      <c r="Y342" s="308">
        <v>0</v>
      </c>
      <c r="Z342" s="308">
        <v>0</v>
      </c>
      <c r="AA342" s="308">
        <v>0</v>
      </c>
      <c r="AB342" s="308">
        <v>0</v>
      </c>
      <c r="AC342" s="308">
        <v>0</v>
      </c>
      <c r="AD342" s="308">
        <v>0</v>
      </c>
      <c r="AE342" s="308">
        <v>0</v>
      </c>
      <c r="AF342" s="308">
        <v>0</v>
      </c>
      <c r="AG342" s="308">
        <v>0</v>
      </c>
      <c r="AH342" s="308">
        <v>0</v>
      </c>
      <c r="AI342" s="309">
        <v>0</v>
      </c>
      <c r="AJ342" s="307" t="s">
        <v>193</v>
      </c>
      <c r="AK342" s="307"/>
      <c r="AL342" s="307"/>
      <c r="AM342" s="307" t="s">
        <v>193</v>
      </c>
      <c r="AN342" s="308">
        <v>0</v>
      </c>
      <c r="AO342" s="308">
        <v>0</v>
      </c>
      <c r="AP342" s="308">
        <v>0</v>
      </c>
      <c r="AQ342" s="308">
        <v>0</v>
      </c>
      <c r="AR342" s="308">
        <v>0</v>
      </c>
      <c r="AS342" s="308">
        <v>0</v>
      </c>
      <c r="AT342" s="308">
        <v>0</v>
      </c>
      <c r="AU342" s="308">
        <v>0</v>
      </c>
      <c r="AV342" s="308">
        <v>0</v>
      </c>
      <c r="AW342" s="308">
        <v>0</v>
      </c>
      <c r="AX342" s="308">
        <v>0</v>
      </c>
      <c r="AY342" s="308">
        <v>0</v>
      </c>
      <c r="AZ342" s="308">
        <v>0</v>
      </c>
      <c r="BA342" s="308">
        <v>0</v>
      </c>
      <c r="BB342" s="308">
        <v>0</v>
      </c>
      <c r="BC342" s="308">
        <v>0</v>
      </c>
      <c r="BD342" s="308">
        <v>0</v>
      </c>
      <c r="BE342" s="308">
        <v>0</v>
      </c>
      <c r="BF342" s="308">
        <v>0</v>
      </c>
      <c r="BG342" s="308">
        <v>0</v>
      </c>
      <c r="BH342" s="308">
        <v>0</v>
      </c>
      <c r="BI342" s="308">
        <v>0</v>
      </c>
      <c r="BJ342" s="308">
        <v>0</v>
      </c>
      <c r="BK342" s="308">
        <v>0</v>
      </c>
      <c r="BL342" s="308">
        <v>0</v>
      </c>
      <c r="BM342" s="308">
        <v>0</v>
      </c>
      <c r="BN342" s="308">
        <v>0</v>
      </c>
      <c r="BO342" s="308">
        <v>0</v>
      </c>
      <c r="BP342" s="308">
        <v>0</v>
      </c>
      <c r="BQ342" s="308">
        <v>0</v>
      </c>
      <c r="BR342" s="308">
        <v>0</v>
      </c>
      <c r="BS342" s="308">
        <v>0</v>
      </c>
      <c r="BT342" s="309">
        <v>0</v>
      </c>
      <c r="BU342" s="307" t="s">
        <v>193</v>
      </c>
    </row>
    <row r="343" spans="2:73" s="329" customFormat="1" ht="13.75" customHeight="1" x14ac:dyDescent="0.35">
      <c r="B343" s="312" t="s">
        <v>194</v>
      </c>
      <c r="C343" s="313">
        <v>0</v>
      </c>
      <c r="D343" s="313">
        <v>0</v>
      </c>
      <c r="E343" s="313">
        <v>0</v>
      </c>
      <c r="F343" s="313">
        <v>0</v>
      </c>
      <c r="G343" s="313">
        <v>0</v>
      </c>
      <c r="H343" s="313">
        <v>0</v>
      </c>
      <c r="I343" s="313">
        <v>0</v>
      </c>
      <c r="J343" s="313">
        <v>0</v>
      </c>
      <c r="K343" s="313">
        <v>0</v>
      </c>
      <c r="L343" s="313">
        <v>0</v>
      </c>
      <c r="M343" s="313">
        <v>0</v>
      </c>
      <c r="N343" s="313">
        <v>0</v>
      </c>
      <c r="O343" s="313">
        <v>0</v>
      </c>
      <c r="P343" s="313">
        <v>0</v>
      </c>
      <c r="Q343" s="313">
        <v>0</v>
      </c>
      <c r="R343" s="313">
        <v>0</v>
      </c>
      <c r="S343" s="313">
        <v>0</v>
      </c>
      <c r="T343" s="313">
        <v>0</v>
      </c>
      <c r="U343" s="313">
        <v>0</v>
      </c>
      <c r="V343" s="313">
        <v>0</v>
      </c>
      <c r="W343" s="313">
        <v>0</v>
      </c>
      <c r="X343" s="313">
        <v>0</v>
      </c>
      <c r="Y343" s="313">
        <v>0</v>
      </c>
      <c r="Z343" s="313">
        <v>0</v>
      </c>
      <c r="AA343" s="313">
        <v>0</v>
      </c>
      <c r="AB343" s="313">
        <v>0</v>
      </c>
      <c r="AC343" s="313">
        <v>0</v>
      </c>
      <c r="AD343" s="313">
        <v>0</v>
      </c>
      <c r="AE343" s="313">
        <v>0</v>
      </c>
      <c r="AF343" s="313">
        <v>0</v>
      </c>
      <c r="AG343" s="313">
        <v>0</v>
      </c>
      <c r="AH343" s="313">
        <v>0</v>
      </c>
      <c r="AI343" s="314">
        <v>0</v>
      </c>
      <c r="AJ343" s="312" t="s">
        <v>194</v>
      </c>
      <c r="AK343" s="307"/>
      <c r="AL343" s="307"/>
      <c r="AM343" s="312" t="s">
        <v>194</v>
      </c>
      <c r="AN343" s="834">
        <v>0</v>
      </c>
      <c r="AO343" s="313">
        <v>0</v>
      </c>
      <c r="AP343" s="313">
        <v>0</v>
      </c>
      <c r="AQ343" s="313">
        <v>0</v>
      </c>
      <c r="AR343" s="313">
        <v>0</v>
      </c>
      <c r="AS343" s="313">
        <v>0</v>
      </c>
      <c r="AT343" s="313">
        <v>0</v>
      </c>
      <c r="AU343" s="313">
        <v>0</v>
      </c>
      <c r="AV343" s="313">
        <v>0</v>
      </c>
      <c r="AW343" s="313">
        <v>0</v>
      </c>
      <c r="AX343" s="313">
        <v>0</v>
      </c>
      <c r="AY343" s="313">
        <v>0</v>
      </c>
      <c r="AZ343" s="313">
        <v>0</v>
      </c>
      <c r="BA343" s="313">
        <v>0</v>
      </c>
      <c r="BB343" s="313">
        <v>0</v>
      </c>
      <c r="BC343" s="313">
        <v>0</v>
      </c>
      <c r="BD343" s="313">
        <v>0</v>
      </c>
      <c r="BE343" s="313">
        <v>0</v>
      </c>
      <c r="BF343" s="313">
        <v>0</v>
      </c>
      <c r="BG343" s="313">
        <v>0</v>
      </c>
      <c r="BH343" s="313">
        <v>0</v>
      </c>
      <c r="BI343" s="313">
        <v>0</v>
      </c>
      <c r="BJ343" s="313">
        <v>0</v>
      </c>
      <c r="BK343" s="313">
        <v>0</v>
      </c>
      <c r="BL343" s="313">
        <v>0</v>
      </c>
      <c r="BM343" s="313">
        <v>0</v>
      </c>
      <c r="BN343" s="313">
        <v>0</v>
      </c>
      <c r="BO343" s="313">
        <v>0</v>
      </c>
      <c r="BP343" s="834">
        <v>0</v>
      </c>
      <c r="BQ343" s="313">
        <v>0</v>
      </c>
      <c r="BR343" s="834">
        <v>0</v>
      </c>
      <c r="BS343" s="834">
        <v>0</v>
      </c>
      <c r="BT343" s="314">
        <v>0</v>
      </c>
      <c r="BU343" s="312" t="s">
        <v>194</v>
      </c>
    </row>
    <row r="344" spans="2:73" s="329" customFormat="1" ht="13.75" customHeight="1" x14ac:dyDescent="0.35">
      <c r="B344" s="307" t="s">
        <v>196</v>
      </c>
      <c r="C344" s="308">
        <v>0</v>
      </c>
      <c r="D344" s="308">
        <v>0</v>
      </c>
      <c r="E344" s="308">
        <v>0</v>
      </c>
      <c r="F344" s="308">
        <v>0</v>
      </c>
      <c r="G344" s="308">
        <v>0</v>
      </c>
      <c r="H344" s="308">
        <v>0</v>
      </c>
      <c r="I344" s="308">
        <v>0</v>
      </c>
      <c r="J344" s="308">
        <v>0</v>
      </c>
      <c r="K344" s="308">
        <v>0</v>
      </c>
      <c r="L344" s="308">
        <v>0</v>
      </c>
      <c r="M344" s="308">
        <v>0</v>
      </c>
      <c r="N344" s="308">
        <v>0</v>
      </c>
      <c r="O344" s="308">
        <v>0</v>
      </c>
      <c r="P344" s="308">
        <v>0</v>
      </c>
      <c r="Q344" s="308">
        <v>0</v>
      </c>
      <c r="R344" s="308">
        <v>0</v>
      </c>
      <c r="S344" s="308">
        <v>0</v>
      </c>
      <c r="T344" s="308">
        <v>0</v>
      </c>
      <c r="U344" s="308">
        <v>0</v>
      </c>
      <c r="V344" s="308">
        <v>0</v>
      </c>
      <c r="W344" s="308">
        <v>0</v>
      </c>
      <c r="X344" s="308">
        <v>0</v>
      </c>
      <c r="Y344" s="308">
        <v>0</v>
      </c>
      <c r="Z344" s="308">
        <v>0</v>
      </c>
      <c r="AA344" s="308">
        <v>0</v>
      </c>
      <c r="AB344" s="308">
        <v>0</v>
      </c>
      <c r="AC344" s="308">
        <v>0</v>
      </c>
      <c r="AD344" s="308">
        <v>0</v>
      </c>
      <c r="AE344" s="308">
        <v>0</v>
      </c>
      <c r="AF344" s="308">
        <v>0</v>
      </c>
      <c r="AG344" s="308">
        <v>0</v>
      </c>
      <c r="AH344" s="308">
        <v>0</v>
      </c>
      <c r="AI344" s="309">
        <v>0</v>
      </c>
      <c r="AJ344" s="307" t="s">
        <v>196</v>
      </c>
      <c r="AK344" s="307"/>
      <c r="AL344" s="307"/>
      <c r="AM344" s="307" t="s">
        <v>196</v>
      </c>
      <c r="AN344" s="308">
        <v>0</v>
      </c>
      <c r="AO344" s="308">
        <v>0</v>
      </c>
      <c r="AP344" s="308">
        <v>0</v>
      </c>
      <c r="AQ344" s="308">
        <v>0</v>
      </c>
      <c r="AR344" s="308">
        <v>0</v>
      </c>
      <c r="AS344" s="308">
        <v>0</v>
      </c>
      <c r="AT344" s="308">
        <v>0</v>
      </c>
      <c r="AU344" s="308">
        <v>0</v>
      </c>
      <c r="AV344" s="308">
        <v>0</v>
      </c>
      <c r="AW344" s="308">
        <v>0</v>
      </c>
      <c r="AX344" s="308">
        <v>0</v>
      </c>
      <c r="AY344" s="308">
        <v>0</v>
      </c>
      <c r="AZ344" s="308">
        <v>0</v>
      </c>
      <c r="BA344" s="308">
        <v>0</v>
      </c>
      <c r="BB344" s="308">
        <v>0</v>
      </c>
      <c r="BC344" s="308">
        <v>0</v>
      </c>
      <c r="BD344" s="308">
        <v>0</v>
      </c>
      <c r="BE344" s="308">
        <v>0</v>
      </c>
      <c r="BF344" s="308">
        <v>0</v>
      </c>
      <c r="BG344" s="308">
        <v>0</v>
      </c>
      <c r="BH344" s="308">
        <v>0</v>
      </c>
      <c r="BI344" s="308">
        <v>0</v>
      </c>
      <c r="BJ344" s="308">
        <v>0</v>
      </c>
      <c r="BK344" s="308">
        <v>0</v>
      </c>
      <c r="BL344" s="308">
        <v>0</v>
      </c>
      <c r="BM344" s="308">
        <v>0</v>
      </c>
      <c r="BN344" s="308">
        <v>0</v>
      </c>
      <c r="BO344" s="308">
        <v>0</v>
      </c>
      <c r="BP344" s="308">
        <v>0</v>
      </c>
      <c r="BQ344" s="308">
        <v>0</v>
      </c>
      <c r="BR344" s="308">
        <v>0</v>
      </c>
      <c r="BS344" s="308">
        <v>0</v>
      </c>
      <c r="BT344" s="309">
        <v>0</v>
      </c>
      <c r="BU344" s="307" t="s">
        <v>196</v>
      </c>
    </row>
    <row r="345" spans="2:73" s="329" customFormat="1" ht="13.75" customHeight="1" x14ac:dyDescent="0.35">
      <c r="B345" s="312" t="s">
        <v>197</v>
      </c>
      <c r="C345" s="313">
        <v>0</v>
      </c>
      <c r="D345" s="313">
        <v>0</v>
      </c>
      <c r="E345" s="313">
        <v>0</v>
      </c>
      <c r="F345" s="313">
        <v>0</v>
      </c>
      <c r="G345" s="313">
        <v>0</v>
      </c>
      <c r="H345" s="313">
        <v>0</v>
      </c>
      <c r="I345" s="313">
        <v>0</v>
      </c>
      <c r="J345" s="313">
        <v>0</v>
      </c>
      <c r="K345" s="313">
        <v>0</v>
      </c>
      <c r="L345" s="313">
        <v>0</v>
      </c>
      <c r="M345" s="313">
        <v>0</v>
      </c>
      <c r="N345" s="313">
        <v>0</v>
      </c>
      <c r="O345" s="313">
        <v>0</v>
      </c>
      <c r="P345" s="313">
        <v>0</v>
      </c>
      <c r="Q345" s="313">
        <v>0</v>
      </c>
      <c r="R345" s="313">
        <v>0</v>
      </c>
      <c r="S345" s="313">
        <v>0</v>
      </c>
      <c r="T345" s="313">
        <v>0</v>
      </c>
      <c r="U345" s="313">
        <v>0</v>
      </c>
      <c r="V345" s="313">
        <v>0</v>
      </c>
      <c r="W345" s="313">
        <v>0</v>
      </c>
      <c r="X345" s="313">
        <v>0</v>
      </c>
      <c r="Y345" s="313">
        <v>0</v>
      </c>
      <c r="Z345" s="313">
        <v>0</v>
      </c>
      <c r="AA345" s="313">
        <v>0</v>
      </c>
      <c r="AB345" s="313">
        <v>0</v>
      </c>
      <c r="AC345" s="313">
        <v>0</v>
      </c>
      <c r="AD345" s="313">
        <v>0</v>
      </c>
      <c r="AE345" s="313">
        <v>0</v>
      </c>
      <c r="AF345" s="313">
        <v>0</v>
      </c>
      <c r="AG345" s="313">
        <v>0</v>
      </c>
      <c r="AH345" s="313">
        <v>0</v>
      </c>
      <c r="AI345" s="314">
        <v>0</v>
      </c>
      <c r="AJ345" s="312" t="s">
        <v>197</v>
      </c>
      <c r="AK345" s="307"/>
      <c r="AL345" s="307"/>
      <c r="AM345" s="312" t="s">
        <v>197</v>
      </c>
      <c r="AN345" s="834">
        <v>0</v>
      </c>
      <c r="AO345" s="313">
        <v>0</v>
      </c>
      <c r="AP345" s="313">
        <v>0</v>
      </c>
      <c r="AQ345" s="313">
        <v>0</v>
      </c>
      <c r="AR345" s="313">
        <v>0</v>
      </c>
      <c r="AS345" s="313">
        <v>0</v>
      </c>
      <c r="AT345" s="313">
        <v>0</v>
      </c>
      <c r="AU345" s="313">
        <v>0</v>
      </c>
      <c r="AV345" s="313">
        <v>0</v>
      </c>
      <c r="AW345" s="313">
        <v>0</v>
      </c>
      <c r="AX345" s="313">
        <v>0</v>
      </c>
      <c r="AY345" s="313">
        <v>0</v>
      </c>
      <c r="AZ345" s="313">
        <v>0</v>
      </c>
      <c r="BA345" s="313">
        <v>0</v>
      </c>
      <c r="BB345" s="313">
        <v>0</v>
      </c>
      <c r="BC345" s="313">
        <v>0</v>
      </c>
      <c r="BD345" s="313">
        <v>0</v>
      </c>
      <c r="BE345" s="313">
        <v>0</v>
      </c>
      <c r="BF345" s="313">
        <v>0</v>
      </c>
      <c r="BG345" s="313">
        <v>0</v>
      </c>
      <c r="BH345" s="313">
        <v>0</v>
      </c>
      <c r="BI345" s="313">
        <v>0</v>
      </c>
      <c r="BJ345" s="313">
        <v>0</v>
      </c>
      <c r="BK345" s="313">
        <v>0</v>
      </c>
      <c r="BL345" s="313">
        <v>0</v>
      </c>
      <c r="BM345" s="313">
        <v>0</v>
      </c>
      <c r="BN345" s="313">
        <v>0</v>
      </c>
      <c r="BO345" s="313">
        <v>0</v>
      </c>
      <c r="BP345" s="834">
        <v>0</v>
      </c>
      <c r="BQ345" s="313">
        <v>0</v>
      </c>
      <c r="BR345" s="834">
        <v>0</v>
      </c>
      <c r="BS345" s="834">
        <v>0</v>
      </c>
      <c r="BT345" s="314">
        <v>0</v>
      </c>
      <c r="BU345" s="312" t="s">
        <v>197</v>
      </c>
    </row>
    <row r="346" spans="2:73" s="329" customFormat="1" ht="13.75" customHeight="1" x14ac:dyDescent="0.35">
      <c r="B346" s="307" t="s">
        <v>178</v>
      </c>
      <c r="C346" s="308">
        <v>0</v>
      </c>
      <c r="D346" s="308">
        <v>0</v>
      </c>
      <c r="E346" s="308">
        <v>0</v>
      </c>
      <c r="F346" s="308">
        <v>0</v>
      </c>
      <c r="G346" s="308">
        <v>0</v>
      </c>
      <c r="H346" s="308">
        <v>0</v>
      </c>
      <c r="I346" s="308">
        <v>0</v>
      </c>
      <c r="J346" s="308">
        <v>0</v>
      </c>
      <c r="K346" s="308">
        <v>0</v>
      </c>
      <c r="L346" s="308">
        <v>0</v>
      </c>
      <c r="M346" s="308">
        <v>0</v>
      </c>
      <c r="N346" s="308">
        <v>0</v>
      </c>
      <c r="O346" s="308">
        <v>0</v>
      </c>
      <c r="P346" s="308">
        <v>0</v>
      </c>
      <c r="Q346" s="308">
        <v>0</v>
      </c>
      <c r="R346" s="308">
        <v>0</v>
      </c>
      <c r="S346" s="308">
        <v>0</v>
      </c>
      <c r="T346" s="308">
        <v>0</v>
      </c>
      <c r="U346" s="308">
        <v>0</v>
      </c>
      <c r="V346" s="308">
        <v>0</v>
      </c>
      <c r="W346" s="308">
        <v>0</v>
      </c>
      <c r="X346" s="308">
        <v>0</v>
      </c>
      <c r="Y346" s="308">
        <v>0</v>
      </c>
      <c r="Z346" s="308">
        <v>0</v>
      </c>
      <c r="AA346" s="308">
        <v>0</v>
      </c>
      <c r="AB346" s="308">
        <v>0</v>
      </c>
      <c r="AC346" s="308">
        <v>0</v>
      </c>
      <c r="AD346" s="308">
        <v>0</v>
      </c>
      <c r="AE346" s="308">
        <v>0</v>
      </c>
      <c r="AF346" s="308">
        <v>0</v>
      </c>
      <c r="AG346" s="308">
        <v>0</v>
      </c>
      <c r="AH346" s="308">
        <v>0</v>
      </c>
      <c r="AI346" s="309">
        <v>0</v>
      </c>
      <c r="AJ346" s="307" t="s">
        <v>178</v>
      </c>
      <c r="AK346" s="307"/>
      <c r="AL346" s="307"/>
      <c r="AM346" s="307" t="s">
        <v>178</v>
      </c>
      <c r="AN346" s="308">
        <v>0</v>
      </c>
      <c r="AO346" s="308">
        <v>0</v>
      </c>
      <c r="AP346" s="308">
        <v>0</v>
      </c>
      <c r="AQ346" s="308">
        <v>0</v>
      </c>
      <c r="AR346" s="308">
        <v>0</v>
      </c>
      <c r="AS346" s="308">
        <v>0</v>
      </c>
      <c r="AT346" s="308">
        <v>0</v>
      </c>
      <c r="AU346" s="308">
        <v>0</v>
      </c>
      <c r="AV346" s="308">
        <v>0</v>
      </c>
      <c r="AW346" s="308">
        <v>0</v>
      </c>
      <c r="AX346" s="308">
        <v>0</v>
      </c>
      <c r="AY346" s="308">
        <v>0</v>
      </c>
      <c r="AZ346" s="308">
        <v>0</v>
      </c>
      <c r="BA346" s="308">
        <v>0</v>
      </c>
      <c r="BB346" s="308">
        <v>0</v>
      </c>
      <c r="BC346" s="308">
        <v>0</v>
      </c>
      <c r="BD346" s="308">
        <v>0</v>
      </c>
      <c r="BE346" s="308">
        <v>0</v>
      </c>
      <c r="BF346" s="308">
        <v>0</v>
      </c>
      <c r="BG346" s="308">
        <v>0</v>
      </c>
      <c r="BH346" s="308">
        <v>0</v>
      </c>
      <c r="BI346" s="308">
        <v>0</v>
      </c>
      <c r="BJ346" s="308">
        <v>0</v>
      </c>
      <c r="BK346" s="308">
        <v>0</v>
      </c>
      <c r="BL346" s="308">
        <v>0</v>
      </c>
      <c r="BM346" s="308">
        <v>0</v>
      </c>
      <c r="BN346" s="308">
        <v>0</v>
      </c>
      <c r="BO346" s="308">
        <v>0</v>
      </c>
      <c r="BP346" s="308">
        <v>0</v>
      </c>
      <c r="BQ346" s="308">
        <v>0</v>
      </c>
      <c r="BR346" s="308">
        <v>0</v>
      </c>
      <c r="BS346" s="308">
        <v>0</v>
      </c>
      <c r="BT346" s="309">
        <v>0</v>
      </c>
      <c r="BU346" s="307" t="s">
        <v>178</v>
      </c>
    </row>
    <row r="347" spans="2:73" s="329" customFormat="1" ht="13.75" customHeight="1" x14ac:dyDescent="0.35">
      <c r="B347" s="312" t="s">
        <v>198</v>
      </c>
      <c r="C347" s="313">
        <v>0</v>
      </c>
      <c r="D347" s="313">
        <v>0</v>
      </c>
      <c r="E347" s="313">
        <v>0</v>
      </c>
      <c r="F347" s="313">
        <v>0</v>
      </c>
      <c r="G347" s="313">
        <v>0</v>
      </c>
      <c r="H347" s="313">
        <v>0</v>
      </c>
      <c r="I347" s="313">
        <v>0</v>
      </c>
      <c r="J347" s="313">
        <v>0</v>
      </c>
      <c r="K347" s="313">
        <v>0</v>
      </c>
      <c r="L347" s="313">
        <v>0</v>
      </c>
      <c r="M347" s="313">
        <v>0</v>
      </c>
      <c r="N347" s="313">
        <v>0</v>
      </c>
      <c r="O347" s="313">
        <v>0</v>
      </c>
      <c r="P347" s="313">
        <v>0</v>
      </c>
      <c r="Q347" s="313">
        <v>0</v>
      </c>
      <c r="R347" s="313">
        <v>0</v>
      </c>
      <c r="S347" s="313">
        <v>0</v>
      </c>
      <c r="T347" s="313">
        <v>0</v>
      </c>
      <c r="U347" s="313">
        <v>0</v>
      </c>
      <c r="V347" s="313">
        <v>0</v>
      </c>
      <c r="W347" s="313">
        <v>0</v>
      </c>
      <c r="X347" s="313">
        <v>0</v>
      </c>
      <c r="Y347" s="313">
        <v>0</v>
      </c>
      <c r="Z347" s="313">
        <v>0</v>
      </c>
      <c r="AA347" s="313">
        <v>0</v>
      </c>
      <c r="AB347" s="313">
        <v>0</v>
      </c>
      <c r="AC347" s="313">
        <v>0</v>
      </c>
      <c r="AD347" s="313">
        <v>0</v>
      </c>
      <c r="AE347" s="313">
        <v>0</v>
      </c>
      <c r="AF347" s="313">
        <v>0</v>
      </c>
      <c r="AG347" s="313">
        <v>0</v>
      </c>
      <c r="AH347" s="313">
        <v>0</v>
      </c>
      <c r="AI347" s="314">
        <v>0</v>
      </c>
      <c r="AJ347" s="312" t="s">
        <v>198</v>
      </c>
      <c r="AK347" s="307"/>
      <c r="AL347" s="307"/>
      <c r="AM347" s="312" t="s">
        <v>198</v>
      </c>
      <c r="AN347" s="834">
        <v>0</v>
      </c>
      <c r="AO347" s="313">
        <v>0</v>
      </c>
      <c r="AP347" s="313">
        <v>0</v>
      </c>
      <c r="AQ347" s="313">
        <v>0</v>
      </c>
      <c r="AR347" s="313">
        <v>0</v>
      </c>
      <c r="AS347" s="313">
        <v>0</v>
      </c>
      <c r="AT347" s="313">
        <v>0</v>
      </c>
      <c r="AU347" s="313">
        <v>0</v>
      </c>
      <c r="AV347" s="313">
        <v>0</v>
      </c>
      <c r="AW347" s="313">
        <v>0</v>
      </c>
      <c r="AX347" s="313">
        <v>0</v>
      </c>
      <c r="AY347" s="313">
        <v>0</v>
      </c>
      <c r="AZ347" s="313">
        <v>0</v>
      </c>
      <c r="BA347" s="313">
        <v>0</v>
      </c>
      <c r="BB347" s="313">
        <v>0</v>
      </c>
      <c r="BC347" s="313">
        <v>0</v>
      </c>
      <c r="BD347" s="313">
        <v>0</v>
      </c>
      <c r="BE347" s="313">
        <v>0</v>
      </c>
      <c r="BF347" s="313">
        <v>0</v>
      </c>
      <c r="BG347" s="313">
        <v>0</v>
      </c>
      <c r="BH347" s="313">
        <v>0</v>
      </c>
      <c r="BI347" s="313">
        <v>0</v>
      </c>
      <c r="BJ347" s="313">
        <v>0</v>
      </c>
      <c r="BK347" s="313">
        <v>0</v>
      </c>
      <c r="BL347" s="313">
        <v>0</v>
      </c>
      <c r="BM347" s="313">
        <v>0</v>
      </c>
      <c r="BN347" s="313">
        <v>0</v>
      </c>
      <c r="BO347" s="313">
        <v>0</v>
      </c>
      <c r="BP347" s="834">
        <v>0</v>
      </c>
      <c r="BQ347" s="313">
        <v>0</v>
      </c>
      <c r="BR347" s="834">
        <v>0</v>
      </c>
      <c r="BS347" s="834">
        <v>0</v>
      </c>
      <c r="BT347" s="314">
        <v>0</v>
      </c>
      <c r="BU347" s="312" t="s">
        <v>198</v>
      </c>
    </row>
    <row r="348" spans="2:73" s="329" customFormat="1" ht="13.75" customHeight="1" x14ac:dyDescent="0.35">
      <c r="B348" s="307" t="s">
        <v>201</v>
      </c>
      <c r="C348" s="308">
        <v>0</v>
      </c>
      <c r="D348" s="308">
        <v>0</v>
      </c>
      <c r="E348" s="308">
        <v>0</v>
      </c>
      <c r="F348" s="308">
        <v>0</v>
      </c>
      <c r="G348" s="308">
        <v>0</v>
      </c>
      <c r="H348" s="308">
        <v>0</v>
      </c>
      <c r="I348" s="308">
        <v>0</v>
      </c>
      <c r="J348" s="308">
        <v>0</v>
      </c>
      <c r="K348" s="308">
        <v>0</v>
      </c>
      <c r="L348" s="308">
        <v>0</v>
      </c>
      <c r="M348" s="308">
        <v>0</v>
      </c>
      <c r="N348" s="308">
        <v>0</v>
      </c>
      <c r="O348" s="308">
        <v>0</v>
      </c>
      <c r="P348" s="308">
        <v>0</v>
      </c>
      <c r="Q348" s="308">
        <v>0</v>
      </c>
      <c r="R348" s="308">
        <v>0</v>
      </c>
      <c r="S348" s="308">
        <v>0</v>
      </c>
      <c r="T348" s="308">
        <v>0</v>
      </c>
      <c r="U348" s="308">
        <v>0</v>
      </c>
      <c r="V348" s="308">
        <v>0</v>
      </c>
      <c r="W348" s="308">
        <v>0</v>
      </c>
      <c r="X348" s="308">
        <v>0</v>
      </c>
      <c r="Y348" s="308">
        <v>0</v>
      </c>
      <c r="Z348" s="308">
        <v>0</v>
      </c>
      <c r="AA348" s="308">
        <v>0</v>
      </c>
      <c r="AB348" s="308">
        <v>0</v>
      </c>
      <c r="AC348" s="308">
        <v>0</v>
      </c>
      <c r="AD348" s="308">
        <v>0</v>
      </c>
      <c r="AE348" s="308">
        <v>0</v>
      </c>
      <c r="AF348" s="308">
        <v>0</v>
      </c>
      <c r="AG348" s="308">
        <v>0</v>
      </c>
      <c r="AH348" s="308">
        <v>0</v>
      </c>
      <c r="AI348" s="309">
        <v>0</v>
      </c>
      <c r="AJ348" s="307" t="s">
        <v>201</v>
      </c>
      <c r="AK348" s="307"/>
      <c r="AL348" s="307"/>
      <c r="AM348" s="307" t="s">
        <v>201</v>
      </c>
      <c r="AN348" s="308">
        <v>0</v>
      </c>
      <c r="AO348" s="308">
        <v>0</v>
      </c>
      <c r="AP348" s="308">
        <v>0</v>
      </c>
      <c r="AQ348" s="308">
        <v>0</v>
      </c>
      <c r="AR348" s="308">
        <v>0</v>
      </c>
      <c r="AS348" s="308">
        <v>0</v>
      </c>
      <c r="AT348" s="308">
        <v>0</v>
      </c>
      <c r="AU348" s="308">
        <v>0</v>
      </c>
      <c r="AV348" s="308">
        <v>0</v>
      </c>
      <c r="AW348" s="308">
        <v>0</v>
      </c>
      <c r="AX348" s="308">
        <v>0</v>
      </c>
      <c r="AY348" s="308">
        <v>0</v>
      </c>
      <c r="AZ348" s="308">
        <v>0</v>
      </c>
      <c r="BA348" s="308">
        <v>0</v>
      </c>
      <c r="BB348" s="308">
        <v>0</v>
      </c>
      <c r="BC348" s="308">
        <v>0</v>
      </c>
      <c r="BD348" s="308">
        <v>0</v>
      </c>
      <c r="BE348" s="308">
        <v>0</v>
      </c>
      <c r="BF348" s="308">
        <v>0</v>
      </c>
      <c r="BG348" s="308">
        <v>0</v>
      </c>
      <c r="BH348" s="308">
        <v>0</v>
      </c>
      <c r="BI348" s="308">
        <v>0</v>
      </c>
      <c r="BJ348" s="308">
        <v>0</v>
      </c>
      <c r="BK348" s="308">
        <v>0</v>
      </c>
      <c r="BL348" s="308">
        <v>0</v>
      </c>
      <c r="BM348" s="308">
        <v>0</v>
      </c>
      <c r="BN348" s="308">
        <v>0</v>
      </c>
      <c r="BO348" s="308">
        <v>0</v>
      </c>
      <c r="BP348" s="308">
        <v>0</v>
      </c>
      <c r="BQ348" s="308">
        <v>0</v>
      </c>
      <c r="BR348" s="308">
        <v>0</v>
      </c>
      <c r="BS348" s="308">
        <v>0</v>
      </c>
      <c r="BT348" s="309">
        <v>0</v>
      </c>
      <c r="BU348" s="307" t="s">
        <v>201</v>
      </c>
    </row>
    <row r="349" spans="2:73" s="329" customFormat="1" ht="13.75" customHeight="1" x14ac:dyDescent="0.35">
      <c r="B349" s="312" t="s">
        <v>210</v>
      </c>
      <c r="C349" s="313">
        <v>0</v>
      </c>
      <c r="D349" s="313">
        <v>0</v>
      </c>
      <c r="E349" s="313">
        <v>0</v>
      </c>
      <c r="F349" s="313">
        <v>0</v>
      </c>
      <c r="G349" s="313">
        <v>0</v>
      </c>
      <c r="H349" s="313">
        <v>0</v>
      </c>
      <c r="I349" s="313">
        <v>0</v>
      </c>
      <c r="J349" s="313">
        <v>0</v>
      </c>
      <c r="K349" s="313">
        <v>0</v>
      </c>
      <c r="L349" s="313">
        <v>0</v>
      </c>
      <c r="M349" s="313">
        <v>0</v>
      </c>
      <c r="N349" s="313">
        <v>0</v>
      </c>
      <c r="O349" s="313">
        <v>0</v>
      </c>
      <c r="P349" s="313">
        <v>0</v>
      </c>
      <c r="Q349" s="313">
        <v>0</v>
      </c>
      <c r="R349" s="313">
        <v>0</v>
      </c>
      <c r="S349" s="313">
        <v>0</v>
      </c>
      <c r="T349" s="313">
        <v>0</v>
      </c>
      <c r="U349" s="313">
        <v>0</v>
      </c>
      <c r="V349" s="313">
        <v>0</v>
      </c>
      <c r="W349" s="313">
        <v>0</v>
      </c>
      <c r="X349" s="313">
        <v>0</v>
      </c>
      <c r="Y349" s="313">
        <v>0</v>
      </c>
      <c r="Z349" s="313">
        <v>0</v>
      </c>
      <c r="AA349" s="313">
        <v>0</v>
      </c>
      <c r="AB349" s="313">
        <v>0</v>
      </c>
      <c r="AC349" s="313">
        <v>0</v>
      </c>
      <c r="AD349" s="313">
        <v>0</v>
      </c>
      <c r="AE349" s="313">
        <v>0</v>
      </c>
      <c r="AF349" s="313">
        <v>0</v>
      </c>
      <c r="AG349" s="313">
        <v>0</v>
      </c>
      <c r="AH349" s="313">
        <v>0</v>
      </c>
      <c r="AI349" s="314">
        <v>0</v>
      </c>
      <c r="AJ349" s="312" t="s">
        <v>210</v>
      </c>
      <c r="AK349" s="307"/>
      <c r="AL349" s="307"/>
      <c r="AM349" s="312" t="s">
        <v>210</v>
      </c>
      <c r="AN349" s="834">
        <v>0</v>
      </c>
      <c r="AO349" s="313">
        <v>0</v>
      </c>
      <c r="AP349" s="313">
        <v>0</v>
      </c>
      <c r="AQ349" s="313">
        <v>0</v>
      </c>
      <c r="AR349" s="313">
        <v>0</v>
      </c>
      <c r="AS349" s="313">
        <v>0</v>
      </c>
      <c r="AT349" s="313">
        <v>0</v>
      </c>
      <c r="AU349" s="313">
        <v>0</v>
      </c>
      <c r="AV349" s="313">
        <v>0</v>
      </c>
      <c r="AW349" s="313">
        <v>0</v>
      </c>
      <c r="AX349" s="313">
        <v>0</v>
      </c>
      <c r="AY349" s="313">
        <v>0</v>
      </c>
      <c r="AZ349" s="313">
        <v>0</v>
      </c>
      <c r="BA349" s="313">
        <v>0</v>
      </c>
      <c r="BB349" s="313">
        <v>0</v>
      </c>
      <c r="BC349" s="313">
        <v>0</v>
      </c>
      <c r="BD349" s="313">
        <v>0</v>
      </c>
      <c r="BE349" s="313">
        <v>0</v>
      </c>
      <c r="BF349" s="313">
        <v>0</v>
      </c>
      <c r="BG349" s="313">
        <v>0</v>
      </c>
      <c r="BH349" s="313">
        <v>0</v>
      </c>
      <c r="BI349" s="313">
        <v>0</v>
      </c>
      <c r="BJ349" s="313">
        <v>0</v>
      </c>
      <c r="BK349" s="313">
        <v>0</v>
      </c>
      <c r="BL349" s="313">
        <v>0</v>
      </c>
      <c r="BM349" s="313">
        <v>0</v>
      </c>
      <c r="BN349" s="313">
        <v>0</v>
      </c>
      <c r="BO349" s="313">
        <v>0</v>
      </c>
      <c r="BP349" s="834">
        <v>0</v>
      </c>
      <c r="BQ349" s="313">
        <v>0</v>
      </c>
      <c r="BR349" s="834">
        <v>0</v>
      </c>
      <c r="BS349" s="834">
        <v>0</v>
      </c>
      <c r="BT349" s="314">
        <v>0</v>
      </c>
      <c r="BU349" s="312" t="s">
        <v>210</v>
      </c>
    </row>
    <row r="350" spans="2:73" s="329" customFormat="1" ht="13.75" customHeight="1" x14ac:dyDescent="0.35">
      <c r="B350" s="307" t="s">
        <v>199</v>
      </c>
      <c r="C350" s="308">
        <v>0</v>
      </c>
      <c r="D350" s="308">
        <v>0</v>
      </c>
      <c r="E350" s="308">
        <v>0</v>
      </c>
      <c r="F350" s="308">
        <v>0</v>
      </c>
      <c r="G350" s="308">
        <v>0</v>
      </c>
      <c r="H350" s="308">
        <v>0</v>
      </c>
      <c r="I350" s="308">
        <v>0</v>
      </c>
      <c r="J350" s="308">
        <v>0</v>
      </c>
      <c r="K350" s="308">
        <v>0</v>
      </c>
      <c r="L350" s="308">
        <v>0</v>
      </c>
      <c r="M350" s="308">
        <v>0</v>
      </c>
      <c r="N350" s="308">
        <v>0</v>
      </c>
      <c r="O350" s="308">
        <v>0</v>
      </c>
      <c r="P350" s="308">
        <v>0</v>
      </c>
      <c r="Q350" s="308">
        <v>0</v>
      </c>
      <c r="R350" s="308">
        <v>0</v>
      </c>
      <c r="S350" s="308">
        <v>0</v>
      </c>
      <c r="T350" s="308">
        <v>0</v>
      </c>
      <c r="U350" s="308">
        <v>0</v>
      </c>
      <c r="V350" s="308">
        <v>0</v>
      </c>
      <c r="W350" s="308">
        <v>0</v>
      </c>
      <c r="X350" s="308">
        <v>0</v>
      </c>
      <c r="Y350" s="308">
        <v>0</v>
      </c>
      <c r="Z350" s="308">
        <v>0</v>
      </c>
      <c r="AA350" s="308">
        <v>0</v>
      </c>
      <c r="AB350" s="308">
        <v>0</v>
      </c>
      <c r="AC350" s="308">
        <v>0</v>
      </c>
      <c r="AD350" s="308">
        <v>0</v>
      </c>
      <c r="AE350" s="308">
        <v>0</v>
      </c>
      <c r="AF350" s="308">
        <v>0</v>
      </c>
      <c r="AG350" s="308">
        <v>0</v>
      </c>
      <c r="AH350" s="308">
        <v>0</v>
      </c>
      <c r="AI350" s="309">
        <v>0</v>
      </c>
      <c r="AJ350" s="307" t="s">
        <v>199</v>
      </c>
      <c r="AK350" s="307"/>
      <c r="AL350" s="307"/>
      <c r="AM350" s="307" t="s">
        <v>199</v>
      </c>
      <c r="AN350" s="308">
        <v>0</v>
      </c>
      <c r="AO350" s="308">
        <v>0</v>
      </c>
      <c r="AP350" s="308">
        <v>0</v>
      </c>
      <c r="AQ350" s="308">
        <v>0</v>
      </c>
      <c r="AR350" s="308">
        <v>0</v>
      </c>
      <c r="AS350" s="308">
        <v>0</v>
      </c>
      <c r="AT350" s="308">
        <v>0</v>
      </c>
      <c r="AU350" s="308">
        <v>0</v>
      </c>
      <c r="AV350" s="308">
        <v>0</v>
      </c>
      <c r="AW350" s="308">
        <v>0</v>
      </c>
      <c r="AX350" s="308">
        <v>0</v>
      </c>
      <c r="AY350" s="308">
        <v>0</v>
      </c>
      <c r="AZ350" s="308">
        <v>0</v>
      </c>
      <c r="BA350" s="308">
        <v>0</v>
      </c>
      <c r="BB350" s="308">
        <v>0</v>
      </c>
      <c r="BC350" s="308">
        <v>0</v>
      </c>
      <c r="BD350" s="308">
        <v>0</v>
      </c>
      <c r="BE350" s="308">
        <v>0</v>
      </c>
      <c r="BF350" s="308">
        <v>0</v>
      </c>
      <c r="BG350" s="308">
        <v>0</v>
      </c>
      <c r="BH350" s="308">
        <v>0</v>
      </c>
      <c r="BI350" s="308">
        <v>0</v>
      </c>
      <c r="BJ350" s="308">
        <v>0</v>
      </c>
      <c r="BK350" s="308">
        <v>0</v>
      </c>
      <c r="BL350" s="308">
        <v>0</v>
      </c>
      <c r="BM350" s="308">
        <v>0</v>
      </c>
      <c r="BN350" s="308">
        <v>0</v>
      </c>
      <c r="BO350" s="308">
        <v>0</v>
      </c>
      <c r="BP350" s="308">
        <v>0</v>
      </c>
      <c r="BQ350" s="308">
        <v>0</v>
      </c>
      <c r="BR350" s="308">
        <v>0</v>
      </c>
      <c r="BS350" s="308">
        <v>0</v>
      </c>
      <c r="BT350" s="309">
        <v>0</v>
      </c>
      <c r="BU350" s="307" t="s">
        <v>199</v>
      </c>
    </row>
    <row r="351" spans="2:73" s="329" customFormat="1" ht="13.75" customHeight="1" x14ac:dyDescent="0.35">
      <c r="B351" s="312" t="s">
        <v>200</v>
      </c>
      <c r="C351" s="313">
        <v>0</v>
      </c>
      <c r="D351" s="313">
        <v>0</v>
      </c>
      <c r="E351" s="313">
        <v>0</v>
      </c>
      <c r="F351" s="313">
        <v>0</v>
      </c>
      <c r="G351" s="313">
        <v>0</v>
      </c>
      <c r="H351" s="313">
        <v>0</v>
      </c>
      <c r="I351" s="313">
        <v>0</v>
      </c>
      <c r="J351" s="313">
        <v>0</v>
      </c>
      <c r="K351" s="313">
        <v>0</v>
      </c>
      <c r="L351" s="313">
        <v>0</v>
      </c>
      <c r="M351" s="313">
        <v>0</v>
      </c>
      <c r="N351" s="313">
        <v>0</v>
      </c>
      <c r="O351" s="313">
        <v>0</v>
      </c>
      <c r="P351" s="313">
        <v>0</v>
      </c>
      <c r="Q351" s="313">
        <v>0</v>
      </c>
      <c r="R351" s="313">
        <v>0</v>
      </c>
      <c r="S351" s="313">
        <v>0</v>
      </c>
      <c r="T351" s="313">
        <v>0</v>
      </c>
      <c r="U351" s="313">
        <v>0</v>
      </c>
      <c r="V351" s="313">
        <v>0</v>
      </c>
      <c r="W351" s="313">
        <v>0</v>
      </c>
      <c r="X351" s="313">
        <v>0</v>
      </c>
      <c r="Y351" s="313">
        <v>0</v>
      </c>
      <c r="Z351" s="313">
        <v>0</v>
      </c>
      <c r="AA351" s="313">
        <v>0</v>
      </c>
      <c r="AB351" s="313">
        <v>0</v>
      </c>
      <c r="AC351" s="313">
        <v>0</v>
      </c>
      <c r="AD351" s="313">
        <v>0</v>
      </c>
      <c r="AE351" s="313">
        <v>0</v>
      </c>
      <c r="AF351" s="313">
        <v>0</v>
      </c>
      <c r="AG351" s="313">
        <v>0</v>
      </c>
      <c r="AH351" s="313">
        <v>0</v>
      </c>
      <c r="AI351" s="314">
        <v>0</v>
      </c>
      <c r="AJ351" s="312" t="s">
        <v>200</v>
      </c>
      <c r="AK351" s="307"/>
      <c r="AL351" s="307"/>
      <c r="AM351" s="312" t="s">
        <v>200</v>
      </c>
      <c r="AN351" s="834">
        <v>0</v>
      </c>
      <c r="AO351" s="313">
        <v>0</v>
      </c>
      <c r="AP351" s="313">
        <v>0</v>
      </c>
      <c r="AQ351" s="313">
        <v>0</v>
      </c>
      <c r="AR351" s="313">
        <v>0</v>
      </c>
      <c r="AS351" s="313">
        <v>0</v>
      </c>
      <c r="AT351" s="313">
        <v>0</v>
      </c>
      <c r="AU351" s="313">
        <v>0</v>
      </c>
      <c r="AV351" s="313">
        <v>0</v>
      </c>
      <c r="AW351" s="313">
        <v>0</v>
      </c>
      <c r="AX351" s="313">
        <v>0</v>
      </c>
      <c r="AY351" s="313">
        <v>0</v>
      </c>
      <c r="AZ351" s="313">
        <v>0</v>
      </c>
      <c r="BA351" s="313">
        <v>0</v>
      </c>
      <c r="BB351" s="313">
        <v>0</v>
      </c>
      <c r="BC351" s="313">
        <v>0</v>
      </c>
      <c r="BD351" s="313">
        <v>0</v>
      </c>
      <c r="BE351" s="313">
        <v>0</v>
      </c>
      <c r="BF351" s="313">
        <v>0</v>
      </c>
      <c r="BG351" s="313">
        <v>0</v>
      </c>
      <c r="BH351" s="313">
        <v>0</v>
      </c>
      <c r="BI351" s="313">
        <v>0</v>
      </c>
      <c r="BJ351" s="313">
        <v>0</v>
      </c>
      <c r="BK351" s="313">
        <v>0</v>
      </c>
      <c r="BL351" s="313">
        <v>0</v>
      </c>
      <c r="BM351" s="313">
        <v>0</v>
      </c>
      <c r="BN351" s="313">
        <v>0</v>
      </c>
      <c r="BO351" s="313">
        <v>0</v>
      </c>
      <c r="BP351" s="834">
        <v>0</v>
      </c>
      <c r="BQ351" s="313">
        <v>0</v>
      </c>
      <c r="BR351" s="834">
        <v>0</v>
      </c>
      <c r="BS351" s="834">
        <v>0</v>
      </c>
      <c r="BT351" s="314">
        <v>0</v>
      </c>
      <c r="BU351" s="312" t="s">
        <v>200</v>
      </c>
    </row>
    <row r="352" spans="2:73" s="329" customFormat="1" ht="13.75" customHeight="1" x14ac:dyDescent="0.35">
      <c r="B352" s="307" t="s">
        <v>202</v>
      </c>
      <c r="C352" s="308">
        <v>0</v>
      </c>
      <c r="D352" s="308">
        <v>0</v>
      </c>
      <c r="E352" s="308">
        <v>0</v>
      </c>
      <c r="F352" s="308">
        <v>0</v>
      </c>
      <c r="G352" s="308">
        <v>0</v>
      </c>
      <c r="H352" s="308">
        <v>0</v>
      </c>
      <c r="I352" s="308">
        <v>0</v>
      </c>
      <c r="J352" s="308">
        <v>0</v>
      </c>
      <c r="K352" s="308">
        <v>0</v>
      </c>
      <c r="L352" s="308">
        <v>0</v>
      </c>
      <c r="M352" s="308">
        <v>0</v>
      </c>
      <c r="N352" s="308">
        <v>0</v>
      </c>
      <c r="O352" s="308">
        <v>0</v>
      </c>
      <c r="P352" s="308">
        <v>0</v>
      </c>
      <c r="Q352" s="308">
        <v>0</v>
      </c>
      <c r="R352" s="308">
        <v>0</v>
      </c>
      <c r="S352" s="308">
        <v>0</v>
      </c>
      <c r="T352" s="308">
        <v>0</v>
      </c>
      <c r="U352" s="308">
        <v>0</v>
      </c>
      <c r="V352" s="308">
        <v>0</v>
      </c>
      <c r="W352" s="308">
        <v>0</v>
      </c>
      <c r="X352" s="308">
        <v>0</v>
      </c>
      <c r="Y352" s="308">
        <v>0</v>
      </c>
      <c r="Z352" s="308">
        <v>0</v>
      </c>
      <c r="AA352" s="308">
        <v>0</v>
      </c>
      <c r="AB352" s="308">
        <v>0</v>
      </c>
      <c r="AC352" s="308">
        <v>0</v>
      </c>
      <c r="AD352" s="308">
        <v>0</v>
      </c>
      <c r="AE352" s="308">
        <v>0</v>
      </c>
      <c r="AF352" s="308">
        <v>0</v>
      </c>
      <c r="AG352" s="308">
        <v>0</v>
      </c>
      <c r="AH352" s="308">
        <v>0</v>
      </c>
      <c r="AI352" s="309">
        <v>0</v>
      </c>
      <c r="AJ352" s="307" t="s">
        <v>202</v>
      </c>
      <c r="AK352" s="307"/>
      <c r="AL352" s="307"/>
      <c r="AM352" s="307" t="s">
        <v>202</v>
      </c>
      <c r="AN352" s="308">
        <v>0</v>
      </c>
      <c r="AO352" s="308">
        <v>0</v>
      </c>
      <c r="AP352" s="308">
        <v>0</v>
      </c>
      <c r="AQ352" s="308">
        <v>0</v>
      </c>
      <c r="AR352" s="308">
        <v>0</v>
      </c>
      <c r="AS352" s="308">
        <v>0</v>
      </c>
      <c r="AT352" s="308">
        <v>0</v>
      </c>
      <c r="AU352" s="308">
        <v>0</v>
      </c>
      <c r="AV352" s="308">
        <v>0</v>
      </c>
      <c r="AW352" s="308">
        <v>0</v>
      </c>
      <c r="AX352" s="308">
        <v>0</v>
      </c>
      <c r="AY352" s="308">
        <v>0</v>
      </c>
      <c r="AZ352" s="308">
        <v>0</v>
      </c>
      <c r="BA352" s="308">
        <v>0</v>
      </c>
      <c r="BB352" s="308">
        <v>0</v>
      </c>
      <c r="BC352" s="308">
        <v>0</v>
      </c>
      <c r="BD352" s="308">
        <v>0</v>
      </c>
      <c r="BE352" s="308">
        <v>0</v>
      </c>
      <c r="BF352" s="308">
        <v>0</v>
      </c>
      <c r="BG352" s="308">
        <v>0</v>
      </c>
      <c r="BH352" s="308">
        <v>0</v>
      </c>
      <c r="BI352" s="308">
        <v>0</v>
      </c>
      <c r="BJ352" s="308">
        <v>0</v>
      </c>
      <c r="BK352" s="308">
        <v>0</v>
      </c>
      <c r="BL352" s="308">
        <v>0</v>
      </c>
      <c r="BM352" s="308">
        <v>0</v>
      </c>
      <c r="BN352" s="308">
        <v>0</v>
      </c>
      <c r="BO352" s="308">
        <v>0</v>
      </c>
      <c r="BP352" s="308">
        <v>0</v>
      </c>
      <c r="BQ352" s="308">
        <v>0</v>
      </c>
      <c r="BR352" s="308">
        <v>0</v>
      </c>
      <c r="BS352" s="308">
        <v>0</v>
      </c>
      <c r="BT352" s="309">
        <v>0</v>
      </c>
      <c r="BU352" s="307" t="s">
        <v>202</v>
      </c>
    </row>
    <row r="353" spans="2:73" s="329" customFormat="1" ht="13.75" customHeight="1" x14ac:dyDescent="0.35">
      <c r="B353" s="312" t="s">
        <v>203</v>
      </c>
      <c r="C353" s="313">
        <v>0</v>
      </c>
      <c r="D353" s="313">
        <v>1</v>
      </c>
      <c r="E353" s="313">
        <v>1</v>
      </c>
      <c r="F353" s="313">
        <v>0</v>
      </c>
      <c r="G353" s="313">
        <v>0</v>
      </c>
      <c r="H353" s="313">
        <v>0</v>
      </c>
      <c r="I353" s="313">
        <v>0</v>
      </c>
      <c r="J353" s="313">
        <v>0</v>
      </c>
      <c r="K353" s="313">
        <v>0</v>
      </c>
      <c r="L353" s="313">
        <v>0</v>
      </c>
      <c r="M353" s="313">
        <v>0</v>
      </c>
      <c r="N353" s="313">
        <v>0</v>
      </c>
      <c r="O353" s="313">
        <v>0</v>
      </c>
      <c r="P353" s="313">
        <v>0</v>
      </c>
      <c r="Q353" s="313">
        <v>0</v>
      </c>
      <c r="R353" s="313">
        <v>0</v>
      </c>
      <c r="S353" s="313">
        <v>0</v>
      </c>
      <c r="T353" s="313">
        <v>0</v>
      </c>
      <c r="U353" s="313">
        <v>0</v>
      </c>
      <c r="V353" s="313">
        <v>0</v>
      </c>
      <c r="W353" s="313">
        <v>0</v>
      </c>
      <c r="X353" s="313">
        <v>0</v>
      </c>
      <c r="Y353" s="313">
        <v>0</v>
      </c>
      <c r="Z353" s="313">
        <v>0</v>
      </c>
      <c r="AA353" s="313">
        <v>0</v>
      </c>
      <c r="AB353" s="313">
        <v>0</v>
      </c>
      <c r="AC353" s="313">
        <v>0</v>
      </c>
      <c r="AD353" s="313">
        <v>0</v>
      </c>
      <c r="AE353" s="313">
        <v>0</v>
      </c>
      <c r="AF353" s="313">
        <v>0</v>
      </c>
      <c r="AG353" s="313">
        <v>0</v>
      </c>
      <c r="AH353" s="313">
        <v>0</v>
      </c>
      <c r="AI353" s="314">
        <v>2</v>
      </c>
      <c r="AJ353" s="312" t="s">
        <v>203</v>
      </c>
      <c r="AK353" s="307"/>
      <c r="AL353" s="307"/>
      <c r="AM353" s="312" t="s">
        <v>203</v>
      </c>
      <c r="AN353" s="834">
        <v>0</v>
      </c>
      <c r="AO353" s="313">
        <v>4099.7756485639502</v>
      </c>
      <c r="AP353" s="313">
        <v>139076.71950053499</v>
      </c>
      <c r="AQ353" s="313">
        <v>0</v>
      </c>
      <c r="AR353" s="313">
        <v>0</v>
      </c>
      <c r="AS353" s="313">
        <v>0</v>
      </c>
      <c r="AT353" s="313">
        <v>0</v>
      </c>
      <c r="AU353" s="313">
        <v>0</v>
      </c>
      <c r="AV353" s="313">
        <v>0</v>
      </c>
      <c r="AW353" s="313">
        <v>0</v>
      </c>
      <c r="AX353" s="313">
        <v>0</v>
      </c>
      <c r="AY353" s="313">
        <v>0</v>
      </c>
      <c r="AZ353" s="313">
        <v>0</v>
      </c>
      <c r="BA353" s="313">
        <v>0</v>
      </c>
      <c r="BB353" s="313">
        <v>0</v>
      </c>
      <c r="BC353" s="313">
        <v>0</v>
      </c>
      <c r="BD353" s="313">
        <v>0</v>
      </c>
      <c r="BE353" s="313">
        <v>0</v>
      </c>
      <c r="BF353" s="313">
        <v>0</v>
      </c>
      <c r="BG353" s="313">
        <v>0</v>
      </c>
      <c r="BH353" s="313">
        <v>0</v>
      </c>
      <c r="BI353" s="313">
        <v>0</v>
      </c>
      <c r="BJ353" s="313">
        <v>0</v>
      </c>
      <c r="BK353" s="313">
        <v>0</v>
      </c>
      <c r="BL353" s="313">
        <v>0</v>
      </c>
      <c r="BM353" s="313">
        <v>0</v>
      </c>
      <c r="BN353" s="313">
        <v>0</v>
      </c>
      <c r="BO353" s="313">
        <v>0</v>
      </c>
      <c r="BP353" s="834">
        <v>0</v>
      </c>
      <c r="BQ353" s="313">
        <v>0</v>
      </c>
      <c r="BR353" s="834">
        <v>0</v>
      </c>
      <c r="BS353" s="834">
        <v>0</v>
      </c>
      <c r="BT353" s="314">
        <v>143176.49514909895</v>
      </c>
      <c r="BU353" s="312" t="s">
        <v>203</v>
      </c>
    </row>
    <row r="354" spans="2:73" s="329" customFormat="1" ht="13.75" customHeight="1" x14ac:dyDescent="0.35">
      <c r="B354" s="307" t="s">
        <v>204</v>
      </c>
      <c r="C354" s="308">
        <v>0</v>
      </c>
      <c r="D354" s="308">
        <v>0</v>
      </c>
      <c r="E354" s="308">
        <v>0</v>
      </c>
      <c r="F354" s="308">
        <v>0</v>
      </c>
      <c r="G354" s="308">
        <v>0</v>
      </c>
      <c r="H354" s="308">
        <v>0</v>
      </c>
      <c r="I354" s="308">
        <v>0</v>
      </c>
      <c r="J354" s="308">
        <v>0</v>
      </c>
      <c r="K354" s="308">
        <v>0</v>
      </c>
      <c r="L354" s="308">
        <v>0</v>
      </c>
      <c r="M354" s="308">
        <v>0</v>
      </c>
      <c r="N354" s="308">
        <v>0</v>
      </c>
      <c r="O354" s="308">
        <v>0</v>
      </c>
      <c r="P354" s="308">
        <v>0</v>
      </c>
      <c r="Q354" s="308">
        <v>0</v>
      </c>
      <c r="R354" s="308">
        <v>0</v>
      </c>
      <c r="S354" s="308">
        <v>0</v>
      </c>
      <c r="T354" s="308">
        <v>0</v>
      </c>
      <c r="U354" s="308">
        <v>0</v>
      </c>
      <c r="V354" s="308">
        <v>0</v>
      </c>
      <c r="W354" s="308">
        <v>0</v>
      </c>
      <c r="X354" s="308">
        <v>0</v>
      </c>
      <c r="Y354" s="308">
        <v>0</v>
      </c>
      <c r="Z354" s="308">
        <v>0</v>
      </c>
      <c r="AA354" s="308">
        <v>0</v>
      </c>
      <c r="AB354" s="308">
        <v>0</v>
      </c>
      <c r="AC354" s="308">
        <v>0</v>
      </c>
      <c r="AD354" s="308">
        <v>0</v>
      </c>
      <c r="AE354" s="308">
        <v>0</v>
      </c>
      <c r="AF354" s="308">
        <v>0</v>
      </c>
      <c r="AG354" s="308">
        <v>0</v>
      </c>
      <c r="AH354" s="308">
        <v>0</v>
      </c>
      <c r="AI354" s="309">
        <v>0</v>
      </c>
      <c r="AJ354" s="307" t="s">
        <v>204</v>
      </c>
      <c r="AK354" s="307"/>
      <c r="AL354" s="307"/>
      <c r="AM354" s="307" t="s">
        <v>204</v>
      </c>
      <c r="AN354" s="308">
        <v>0</v>
      </c>
      <c r="AO354" s="308">
        <v>0</v>
      </c>
      <c r="AP354" s="308">
        <v>0</v>
      </c>
      <c r="AQ354" s="308">
        <v>0</v>
      </c>
      <c r="AR354" s="308">
        <v>0</v>
      </c>
      <c r="AS354" s="308">
        <v>0</v>
      </c>
      <c r="AT354" s="308">
        <v>0</v>
      </c>
      <c r="AU354" s="308">
        <v>0</v>
      </c>
      <c r="AV354" s="308">
        <v>0</v>
      </c>
      <c r="AW354" s="308">
        <v>0</v>
      </c>
      <c r="AX354" s="308">
        <v>0</v>
      </c>
      <c r="AY354" s="308">
        <v>0</v>
      </c>
      <c r="AZ354" s="308">
        <v>0</v>
      </c>
      <c r="BA354" s="308">
        <v>0</v>
      </c>
      <c r="BB354" s="308">
        <v>0</v>
      </c>
      <c r="BC354" s="308">
        <v>0</v>
      </c>
      <c r="BD354" s="308">
        <v>0</v>
      </c>
      <c r="BE354" s="308">
        <v>0</v>
      </c>
      <c r="BF354" s="308">
        <v>0</v>
      </c>
      <c r="BG354" s="308">
        <v>0</v>
      </c>
      <c r="BH354" s="308">
        <v>0</v>
      </c>
      <c r="BI354" s="308">
        <v>0</v>
      </c>
      <c r="BJ354" s="308">
        <v>0</v>
      </c>
      <c r="BK354" s="308">
        <v>0</v>
      </c>
      <c r="BL354" s="308">
        <v>0</v>
      </c>
      <c r="BM354" s="308">
        <v>0</v>
      </c>
      <c r="BN354" s="308">
        <v>0</v>
      </c>
      <c r="BO354" s="308">
        <v>0</v>
      </c>
      <c r="BP354" s="308">
        <v>0</v>
      </c>
      <c r="BQ354" s="308">
        <v>0</v>
      </c>
      <c r="BR354" s="308">
        <v>0</v>
      </c>
      <c r="BS354" s="308">
        <v>0</v>
      </c>
      <c r="BT354" s="309">
        <v>0</v>
      </c>
      <c r="BU354" s="307" t="s">
        <v>204</v>
      </c>
    </row>
    <row r="355" spans="2:73" s="329" customFormat="1" ht="13.75" customHeight="1" x14ac:dyDescent="0.35">
      <c r="B355" s="312" t="s">
        <v>205</v>
      </c>
      <c r="C355" s="313">
        <v>2</v>
      </c>
      <c r="D355" s="313">
        <v>0</v>
      </c>
      <c r="E355" s="313">
        <v>0</v>
      </c>
      <c r="F355" s="313">
        <v>0</v>
      </c>
      <c r="G355" s="313">
        <v>0</v>
      </c>
      <c r="H355" s="313">
        <v>0</v>
      </c>
      <c r="I355" s="313">
        <v>0</v>
      </c>
      <c r="J355" s="313">
        <v>0</v>
      </c>
      <c r="K355" s="313">
        <v>0</v>
      </c>
      <c r="L355" s="313">
        <v>0</v>
      </c>
      <c r="M355" s="313">
        <v>0</v>
      </c>
      <c r="N355" s="313">
        <v>0</v>
      </c>
      <c r="O355" s="313">
        <v>0</v>
      </c>
      <c r="P355" s="313">
        <v>0</v>
      </c>
      <c r="Q355" s="313">
        <v>0</v>
      </c>
      <c r="R355" s="313">
        <v>0</v>
      </c>
      <c r="S355" s="313">
        <v>0</v>
      </c>
      <c r="T355" s="313">
        <v>0</v>
      </c>
      <c r="U355" s="313">
        <v>0</v>
      </c>
      <c r="V355" s="313">
        <v>0</v>
      </c>
      <c r="W355" s="313">
        <v>0</v>
      </c>
      <c r="X355" s="313">
        <v>1</v>
      </c>
      <c r="Y355" s="313">
        <v>1</v>
      </c>
      <c r="Z355" s="313">
        <v>0</v>
      </c>
      <c r="AA355" s="313">
        <v>0</v>
      </c>
      <c r="AB355" s="313">
        <v>0</v>
      </c>
      <c r="AC355" s="313">
        <v>0</v>
      </c>
      <c r="AD355" s="313">
        <v>0</v>
      </c>
      <c r="AE355" s="313">
        <v>0</v>
      </c>
      <c r="AF355" s="313">
        <v>0</v>
      </c>
      <c r="AG355" s="313">
        <v>0</v>
      </c>
      <c r="AH355" s="313">
        <v>0</v>
      </c>
      <c r="AI355" s="314">
        <v>4</v>
      </c>
      <c r="AJ355" s="312" t="s">
        <v>205</v>
      </c>
      <c r="AK355" s="307"/>
      <c r="AL355" s="307"/>
      <c r="AM355" s="312" t="s">
        <v>205</v>
      </c>
      <c r="AN355" s="834">
        <v>6208.4560690374101</v>
      </c>
      <c r="AO355" s="313">
        <v>0</v>
      </c>
      <c r="AP355" s="313">
        <v>0</v>
      </c>
      <c r="AQ355" s="313">
        <v>0</v>
      </c>
      <c r="AR355" s="313">
        <v>0</v>
      </c>
      <c r="AS355" s="313">
        <v>0</v>
      </c>
      <c r="AT355" s="313">
        <v>0</v>
      </c>
      <c r="AU355" s="313">
        <v>0</v>
      </c>
      <c r="AV355" s="313">
        <v>0</v>
      </c>
      <c r="AW355" s="313">
        <v>0</v>
      </c>
      <c r="AX355" s="313">
        <v>0</v>
      </c>
      <c r="AY355" s="313">
        <v>0</v>
      </c>
      <c r="AZ355" s="313">
        <v>0</v>
      </c>
      <c r="BA355" s="313">
        <v>0</v>
      </c>
      <c r="BB355" s="313">
        <v>0</v>
      </c>
      <c r="BC355" s="313">
        <v>0</v>
      </c>
      <c r="BD355" s="313">
        <v>0</v>
      </c>
      <c r="BE355" s="313">
        <v>0</v>
      </c>
      <c r="BF355" s="313">
        <v>0</v>
      </c>
      <c r="BG355" s="313">
        <v>0</v>
      </c>
      <c r="BH355" s="313">
        <v>0</v>
      </c>
      <c r="BI355" s="313">
        <v>8543.2040116128101</v>
      </c>
      <c r="BJ355" s="313">
        <v>3398.0506080514501</v>
      </c>
      <c r="BK355" s="313">
        <v>0</v>
      </c>
      <c r="BL355" s="313">
        <v>0</v>
      </c>
      <c r="BM355" s="313">
        <v>0</v>
      </c>
      <c r="BN355" s="313">
        <v>0</v>
      </c>
      <c r="BO355" s="313">
        <v>0</v>
      </c>
      <c r="BP355" s="834">
        <v>0</v>
      </c>
      <c r="BQ355" s="313">
        <v>0</v>
      </c>
      <c r="BR355" s="834">
        <v>0</v>
      </c>
      <c r="BS355" s="834">
        <v>0</v>
      </c>
      <c r="BT355" s="314">
        <v>18149.710688701671</v>
      </c>
      <c r="BU355" s="312" t="s">
        <v>205</v>
      </c>
    </row>
    <row r="356" spans="2:73" s="329" customFormat="1" ht="13.75" customHeight="1" x14ac:dyDescent="0.35">
      <c r="B356" s="307" t="s">
        <v>206</v>
      </c>
      <c r="C356" s="308">
        <v>0</v>
      </c>
      <c r="D356" s="308">
        <v>1</v>
      </c>
      <c r="E356" s="308">
        <v>0</v>
      </c>
      <c r="F356" s="308">
        <v>0</v>
      </c>
      <c r="G356" s="308">
        <v>0</v>
      </c>
      <c r="H356" s="308">
        <v>0</v>
      </c>
      <c r="I356" s="308">
        <v>0</v>
      </c>
      <c r="J356" s="308">
        <v>1</v>
      </c>
      <c r="K356" s="308">
        <v>0</v>
      </c>
      <c r="L356" s="308">
        <v>0</v>
      </c>
      <c r="M356" s="308">
        <v>0</v>
      </c>
      <c r="N356" s="308">
        <v>0</v>
      </c>
      <c r="O356" s="308">
        <v>0</v>
      </c>
      <c r="P356" s="308">
        <v>0</v>
      </c>
      <c r="Q356" s="308">
        <v>0</v>
      </c>
      <c r="R356" s="308">
        <v>0</v>
      </c>
      <c r="S356" s="308">
        <v>0</v>
      </c>
      <c r="T356" s="308">
        <v>0</v>
      </c>
      <c r="U356" s="308">
        <v>0</v>
      </c>
      <c r="V356" s="308">
        <v>0</v>
      </c>
      <c r="W356" s="308">
        <v>0</v>
      </c>
      <c r="X356" s="308">
        <v>0</v>
      </c>
      <c r="Y356" s="308">
        <v>0</v>
      </c>
      <c r="Z356" s="308">
        <v>0</v>
      </c>
      <c r="AA356" s="308">
        <v>0</v>
      </c>
      <c r="AB356" s="308">
        <v>0</v>
      </c>
      <c r="AC356" s="308">
        <v>0</v>
      </c>
      <c r="AD356" s="308">
        <v>0</v>
      </c>
      <c r="AE356" s="308">
        <v>0</v>
      </c>
      <c r="AF356" s="308">
        <v>0</v>
      </c>
      <c r="AG356" s="308">
        <v>0</v>
      </c>
      <c r="AH356" s="308">
        <v>0</v>
      </c>
      <c r="AI356" s="309">
        <v>2</v>
      </c>
      <c r="AJ356" s="307" t="s">
        <v>206</v>
      </c>
      <c r="AK356" s="307"/>
      <c r="AL356" s="307"/>
      <c r="AM356" s="307" t="s">
        <v>206</v>
      </c>
      <c r="AN356" s="308">
        <v>0</v>
      </c>
      <c r="AO356" s="308">
        <v>126151.363169581</v>
      </c>
      <c r="AP356" s="308">
        <v>0</v>
      </c>
      <c r="AQ356" s="308">
        <v>0</v>
      </c>
      <c r="AR356" s="308">
        <v>0</v>
      </c>
      <c r="AS356" s="308">
        <v>0</v>
      </c>
      <c r="AT356" s="308">
        <v>0</v>
      </c>
      <c r="AU356" s="308">
        <v>5812.5822636867397</v>
      </c>
      <c r="AV356" s="308">
        <v>0</v>
      </c>
      <c r="AW356" s="308">
        <v>0</v>
      </c>
      <c r="AX356" s="308">
        <v>0</v>
      </c>
      <c r="AY356" s="308">
        <v>0</v>
      </c>
      <c r="AZ356" s="308">
        <v>0</v>
      </c>
      <c r="BA356" s="308">
        <v>0</v>
      </c>
      <c r="BB356" s="308">
        <v>0</v>
      </c>
      <c r="BC356" s="308">
        <v>0</v>
      </c>
      <c r="BD356" s="308">
        <v>0</v>
      </c>
      <c r="BE356" s="308">
        <v>0</v>
      </c>
      <c r="BF356" s="308">
        <v>0</v>
      </c>
      <c r="BG356" s="308">
        <v>0</v>
      </c>
      <c r="BH356" s="308">
        <v>0</v>
      </c>
      <c r="BI356" s="308">
        <v>0</v>
      </c>
      <c r="BJ356" s="308">
        <v>0</v>
      </c>
      <c r="BK356" s="308">
        <v>0</v>
      </c>
      <c r="BL356" s="308">
        <v>0</v>
      </c>
      <c r="BM356" s="308">
        <v>0</v>
      </c>
      <c r="BN356" s="308">
        <v>0</v>
      </c>
      <c r="BO356" s="308">
        <v>0</v>
      </c>
      <c r="BP356" s="308">
        <v>0</v>
      </c>
      <c r="BQ356" s="308">
        <v>0</v>
      </c>
      <c r="BR356" s="308">
        <v>0</v>
      </c>
      <c r="BS356" s="308">
        <v>0</v>
      </c>
      <c r="BT356" s="309">
        <v>131963.94543326774</v>
      </c>
      <c r="BU356" s="307" t="s">
        <v>206</v>
      </c>
    </row>
    <row r="357" spans="2:73" s="329" customFormat="1" ht="13.75" customHeight="1" x14ac:dyDescent="0.35">
      <c r="B357" s="312" t="s">
        <v>207</v>
      </c>
      <c r="C357" s="313">
        <v>0</v>
      </c>
      <c r="D357" s="313">
        <v>0</v>
      </c>
      <c r="E357" s="313">
        <v>0</v>
      </c>
      <c r="F357" s="313">
        <v>0</v>
      </c>
      <c r="G357" s="313">
        <v>0</v>
      </c>
      <c r="H357" s="313">
        <v>0</v>
      </c>
      <c r="I357" s="313">
        <v>0</v>
      </c>
      <c r="J357" s="313">
        <v>0</v>
      </c>
      <c r="K357" s="313">
        <v>0</v>
      </c>
      <c r="L357" s="313">
        <v>0</v>
      </c>
      <c r="M357" s="313">
        <v>0</v>
      </c>
      <c r="N357" s="313">
        <v>0</v>
      </c>
      <c r="O357" s="313">
        <v>0</v>
      </c>
      <c r="P357" s="313">
        <v>0</v>
      </c>
      <c r="Q357" s="313">
        <v>0</v>
      </c>
      <c r="R357" s="313">
        <v>0</v>
      </c>
      <c r="S357" s="313">
        <v>0</v>
      </c>
      <c r="T357" s="313">
        <v>0</v>
      </c>
      <c r="U357" s="313">
        <v>0</v>
      </c>
      <c r="V357" s="313">
        <v>0</v>
      </c>
      <c r="W357" s="313">
        <v>0</v>
      </c>
      <c r="X357" s="313">
        <v>0</v>
      </c>
      <c r="Y357" s="313">
        <v>0</v>
      </c>
      <c r="Z357" s="313">
        <v>0</v>
      </c>
      <c r="AA357" s="313">
        <v>0</v>
      </c>
      <c r="AB357" s="313">
        <v>0</v>
      </c>
      <c r="AC357" s="313">
        <v>0</v>
      </c>
      <c r="AD357" s="313">
        <v>0</v>
      </c>
      <c r="AE357" s="313">
        <v>0</v>
      </c>
      <c r="AF357" s="313">
        <v>0</v>
      </c>
      <c r="AG357" s="313">
        <v>0</v>
      </c>
      <c r="AH357" s="313">
        <v>0</v>
      </c>
      <c r="AI357" s="314">
        <v>0</v>
      </c>
      <c r="AJ357" s="312" t="s">
        <v>207</v>
      </c>
      <c r="AK357" s="307"/>
      <c r="AL357" s="307"/>
      <c r="AM357" s="312" t="s">
        <v>207</v>
      </c>
      <c r="AN357" s="834">
        <v>0</v>
      </c>
      <c r="AO357" s="313">
        <v>0</v>
      </c>
      <c r="AP357" s="313">
        <v>0</v>
      </c>
      <c r="AQ357" s="313">
        <v>0</v>
      </c>
      <c r="AR357" s="313">
        <v>0</v>
      </c>
      <c r="AS357" s="313">
        <v>0</v>
      </c>
      <c r="AT357" s="313">
        <v>0</v>
      </c>
      <c r="AU357" s="313">
        <v>0</v>
      </c>
      <c r="AV357" s="313">
        <v>0</v>
      </c>
      <c r="AW357" s="313">
        <v>0</v>
      </c>
      <c r="AX357" s="313">
        <v>0</v>
      </c>
      <c r="AY357" s="313">
        <v>0</v>
      </c>
      <c r="AZ357" s="313">
        <v>0</v>
      </c>
      <c r="BA357" s="313">
        <v>0</v>
      </c>
      <c r="BB357" s="313">
        <v>0</v>
      </c>
      <c r="BC357" s="313">
        <v>0</v>
      </c>
      <c r="BD357" s="313">
        <v>0</v>
      </c>
      <c r="BE357" s="313">
        <v>0</v>
      </c>
      <c r="BF357" s="313">
        <v>0</v>
      </c>
      <c r="BG357" s="313">
        <v>0</v>
      </c>
      <c r="BH357" s="313">
        <v>0</v>
      </c>
      <c r="BI357" s="313">
        <v>0</v>
      </c>
      <c r="BJ357" s="313">
        <v>0</v>
      </c>
      <c r="BK357" s="313">
        <v>0</v>
      </c>
      <c r="BL357" s="313">
        <v>0</v>
      </c>
      <c r="BM357" s="313">
        <v>0</v>
      </c>
      <c r="BN357" s="313">
        <v>0</v>
      </c>
      <c r="BO357" s="313">
        <v>0</v>
      </c>
      <c r="BP357" s="834">
        <v>0</v>
      </c>
      <c r="BQ357" s="313">
        <v>0</v>
      </c>
      <c r="BR357" s="834">
        <v>0</v>
      </c>
      <c r="BS357" s="834">
        <v>0</v>
      </c>
      <c r="BT357" s="314">
        <v>0</v>
      </c>
      <c r="BU357" s="312" t="s">
        <v>207</v>
      </c>
    </row>
    <row r="358" spans="2:73" s="329" customFormat="1" ht="13.75" customHeight="1" x14ac:dyDescent="0.35">
      <c r="B358" s="307" t="s">
        <v>209</v>
      </c>
      <c r="C358" s="308">
        <v>0</v>
      </c>
      <c r="D358" s="308">
        <v>0</v>
      </c>
      <c r="E358" s="308">
        <v>0</v>
      </c>
      <c r="F358" s="308">
        <v>0</v>
      </c>
      <c r="G358" s="308">
        <v>0</v>
      </c>
      <c r="H358" s="308">
        <v>0</v>
      </c>
      <c r="I358" s="308">
        <v>0</v>
      </c>
      <c r="J358" s="308">
        <v>0</v>
      </c>
      <c r="K358" s="308">
        <v>0</v>
      </c>
      <c r="L358" s="308">
        <v>0</v>
      </c>
      <c r="M358" s="308">
        <v>0</v>
      </c>
      <c r="N358" s="308">
        <v>0</v>
      </c>
      <c r="O358" s="308">
        <v>0</v>
      </c>
      <c r="P358" s="308">
        <v>0</v>
      </c>
      <c r="Q358" s="308">
        <v>0</v>
      </c>
      <c r="R358" s="308">
        <v>0</v>
      </c>
      <c r="S358" s="308">
        <v>0</v>
      </c>
      <c r="T358" s="308">
        <v>0</v>
      </c>
      <c r="U358" s="308">
        <v>0</v>
      </c>
      <c r="V358" s="308">
        <v>0</v>
      </c>
      <c r="W358" s="308">
        <v>0</v>
      </c>
      <c r="X358" s="308">
        <v>0</v>
      </c>
      <c r="Y358" s="308">
        <v>0</v>
      </c>
      <c r="Z358" s="308">
        <v>0</v>
      </c>
      <c r="AA358" s="308">
        <v>0</v>
      </c>
      <c r="AB358" s="308">
        <v>0</v>
      </c>
      <c r="AC358" s="308">
        <v>0</v>
      </c>
      <c r="AD358" s="308">
        <v>0</v>
      </c>
      <c r="AE358" s="308">
        <v>0</v>
      </c>
      <c r="AF358" s="308">
        <v>0</v>
      </c>
      <c r="AG358" s="308">
        <v>0</v>
      </c>
      <c r="AH358" s="308">
        <v>0</v>
      </c>
      <c r="AI358" s="309">
        <v>0</v>
      </c>
      <c r="AJ358" s="307" t="s">
        <v>209</v>
      </c>
      <c r="AK358" s="307"/>
      <c r="AL358" s="307"/>
      <c r="AM358" s="307" t="s">
        <v>209</v>
      </c>
      <c r="AN358" s="308">
        <v>0</v>
      </c>
      <c r="AO358" s="308">
        <v>0</v>
      </c>
      <c r="AP358" s="308">
        <v>0</v>
      </c>
      <c r="AQ358" s="308">
        <v>0</v>
      </c>
      <c r="AR358" s="308">
        <v>0</v>
      </c>
      <c r="AS358" s="308">
        <v>0</v>
      </c>
      <c r="AT358" s="308">
        <v>0</v>
      </c>
      <c r="AU358" s="308">
        <v>0</v>
      </c>
      <c r="AV358" s="308">
        <v>0</v>
      </c>
      <c r="AW358" s="308">
        <v>0</v>
      </c>
      <c r="AX358" s="308">
        <v>0</v>
      </c>
      <c r="AY358" s="308">
        <v>0</v>
      </c>
      <c r="AZ358" s="308">
        <v>0</v>
      </c>
      <c r="BA358" s="308">
        <v>0</v>
      </c>
      <c r="BB358" s="308">
        <v>0</v>
      </c>
      <c r="BC358" s="308">
        <v>0</v>
      </c>
      <c r="BD358" s="308">
        <v>0</v>
      </c>
      <c r="BE358" s="308">
        <v>0</v>
      </c>
      <c r="BF358" s="308">
        <v>0</v>
      </c>
      <c r="BG358" s="308">
        <v>0</v>
      </c>
      <c r="BH358" s="308">
        <v>0</v>
      </c>
      <c r="BI358" s="308">
        <v>0</v>
      </c>
      <c r="BJ358" s="308">
        <v>0</v>
      </c>
      <c r="BK358" s="308">
        <v>0</v>
      </c>
      <c r="BL358" s="308">
        <v>0</v>
      </c>
      <c r="BM358" s="308">
        <v>0</v>
      </c>
      <c r="BN358" s="308">
        <v>0</v>
      </c>
      <c r="BO358" s="308">
        <v>0</v>
      </c>
      <c r="BP358" s="308">
        <v>0</v>
      </c>
      <c r="BQ358" s="308">
        <v>0</v>
      </c>
      <c r="BR358" s="308">
        <v>0</v>
      </c>
      <c r="BS358" s="308">
        <v>0</v>
      </c>
      <c r="BT358" s="309">
        <v>0</v>
      </c>
      <c r="BU358" s="307" t="s">
        <v>209</v>
      </c>
    </row>
    <row r="359" spans="2:73" s="329" customFormat="1" ht="13.75" customHeight="1" x14ac:dyDescent="0.35">
      <c r="B359" s="312" t="s">
        <v>211</v>
      </c>
      <c r="C359" s="313">
        <v>0</v>
      </c>
      <c r="D359" s="313">
        <v>0</v>
      </c>
      <c r="E359" s="313">
        <v>0</v>
      </c>
      <c r="F359" s="313">
        <v>0</v>
      </c>
      <c r="G359" s="313">
        <v>0</v>
      </c>
      <c r="H359" s="313">
        <v>0</v>
      </c>
      <c r="I359" s="313">
        <v>0</v>
      </c>
      <c r="J359" s="313">
        <v>0</v>
      </c>
      <c r="K359" s="313">
        <v>0</v>
      </c>
      <c r="L359" s="313">
        <v>0</v>
      </c>
      <c r="M359" s="313">
        <v>0</v>
      </c>
      <c r="N359" s="313">
        <v>0</v>
      </c>
      <c r="O359" s="313">
        <v>1</v>
      </c>
      <c r="P359" s="313">
        <v>0</v>
      </c>
      <c r="Q359" s="313">
        <v>0</v>
      </c>
      <c r="R359" s="313">
        <v>0</v>
      </c>
      <c r="S359" s="313">
        <v>0</v>
      </c>
      <c r="T359" s="313">
        <v>0</v>
      </c>
      <c r="U359" s="313">
        <v>0</v>
      </c>
      <c r="V359" s="313">
        <v>0</v>
      </c>
      <c r="W359" s="313">
        <v>0</v>
      </c>
      <c r="X359" s="313">
        <v>0</v>
      </c>
      <c r="Y359" s="313">
        <v>0</v>
      </c>
      <c r="Z359" s="313">
        <v>0</v>
      </c>
      <c r="AA359" s="313">
        <v>0</v>
      </c>
      <c r="AB359" s="313">
        <v>0</v>
      </c>
      <c r="AC359" s="313">
        <v>0</v>
      </c>
      <c r="AD359" s="313">
        <v>0</v>
      </c>
      <c r="AE359" s="313">
        <v>0</v>
      </c>
      <c r="AF359" s="313">
        <v>0</v>
      </c>
      <c r="AG359" s="313">
        <v>0</v>
      </c>
      <c r="AH359" s="313">
        <v>0</v>
      </c>
      <c r="AI359" s="314">
        <v>1</v>
      </c>
      <c r="AJ359" s="312" t="s">
        <v>211</v>
      </c>
      <c r="AK359" s="307"/>
      <c r="AL359" s="307"/>
      <c r="AM359" s="312" t="s">
        <v>211</v>
      </c>
      <c r="AN359" s="834">
        <v>0</v>
      </c>
      <c r="AO359" s="313">
        <v>0</v>
      </c>
      <c r="AP359" s="313">
        <v>0</v>
      </c>
      <c r="AQ359" s="313">
        <v>0</v>
      </c>
      <c r="AR359" s="313">
        <v>0</v>
      </c>
      <c r="AS359" s="313">
        <v>0</v>
      </c>
      <c r="AT359" s="313">
        <v>0</v>
      </c>
      <c r="AU359" s="313">
        <v>0</v>
      </c>
      <c r="AV359" s="313">
        <v>0</v>
      </c>
      <c r="AW359" s="313">
        <v>0</v>
      </c>
      <c r="AX359" s="313">
        <v>0</v>
      </c>
      <c r="AY359" s="313">
        <v>0</v>
      </c>
      <c r="AZ359" s="313">
        <v>8566.5826134880499</v>
      </c>
      <c r="BA359" s="313">
        <v>0</v>
      </c>
      <c r="BB359" s="313">
        <v>0</v>
      </c>
      <c r="BC359" s="313">
        <v>0</v>
      </c>
      <c r="BD359" s="313">
        <v>0</v>
      </c>
      <c r="BE359" s="313">
        <v>0</v>
      </c>
      <c r="BF359" s="313">
        <v>0</v>
      </c>
      <c r="BG359" s="313">
        <v>0</v>
      </c>
      <c r="BH359" s="313">
        <v>0</v>
      </c>
      <c r="BI359" s="313">
        <v>0</v>
      </c>
      <c r="BJ359" s="313">
        <v>0</v>
      </c>
      <c r="BK359" s="313">
        <v>0</v>
      </c>
      <c r="BL359" s="313">
        <v>0</v>
      </c>
      <c r="BM359" s="313">
        <v>0</v>
      </c>
      <c r="BN359" s="313">
        <v>0</v>
      </c>
      <c r="BO359" s="313">
        <v>0</v>
      </c>
      <c r="BP359" s="834">
        <v>0</v>
      </c>
      <c r="BQ359" s="313">
        <v>0</v>
      </c>
      <c r="BR359" s="834">
        <v>0</v>
      </c>
      <c r="BS359" s="834">
        <v>0</v>
      </c>
      <c r="BT359" s="314">
        <v>8566.5826134880499</v>
      </c>
      <c r="BU359" s="312" t="s">
        <v>211</v>
      </c>
    </row>
    <row r="360" spans="2:73" s="329" customFormat="1" ht="13.75" customHeight="1" x14ac:dyDescent="0.35">
      <c r="B360" s="307" t="s">
        <v>212</v>
      </c>
      <c r="C360" s="308">
        <v>0</v>
      </c>
      <c r="D360" s="308">
        <v>0</v>
      </c>
      <c r="E360" s="308">
        <v>0</v>
      </c>
      <c r="F360" s="308">
        <v>0</v>
      </c>
      <c r="G360" s="308">
        <v>0</v>
      </c>
      <c r="H360" s="308">
        <v>0</v>
      </c>
      <c r="I360" s="308">
        <v>0</v>
      </c>
      <c r="J360" s="308">
        <v>0</v>
      </c>
      <c r="K360" s="308">
        <v>0</v>
      </c>
      <c r="L360" s="308">
        <v>0</v>
      </c>
      <c r="M360" s="308">
        <v>0</v>
      </c>
      <c r="N360" s="308">
        <v>0</v>
      </c>
      <c r="O360" s="308">
        <v>0</v>
      </c>
      <c r="P360" s="308">
        <v>0</v>
      </c>
      <c r="Q360" s="308">
        <v>0</v>
      </c>
      <c r="R360" s="308">
        <v>0</v>
      </c>
      <c r="S360" s="308">
        <v>0</v>
      </c>
      <c r="T360" s="308">
        <v>0</v>
      </c>
      <c r="U360" s="308">
        <v>0</v>
      </c>
      <c r="V360" s="308">
        <v>0</v>
      </c>
      <c r="W360" s="308">
        <v>0</v>
      </c>
      <c r="X360" s="308">
        <v>0</v>
      </c>
      <c r="Y360" s="308">
        <v>0</v>
      </c>
      <c r="Z360" s="308">
        <v>0</v>
      </c>
      <c r="AA360" s="308">
        <v>0</v>
      </c>
      <c r="AB360" s="308">
        <v>0</v>
      </c>
      <c r="AC360" s="308">
        <v>0</v>
      </c>
      <c r="AD360" s="308">
        <v>0</v>
      </c>
      <c r="AE360" s="308">
        <v>0</v>
      </c>
      <c r="AF360" s="308">
        <v>0</v>
      </c>
      <c r="AG360" s="308">
        <v>0</v>
      </c>
      <c r="AH360" s="308">
        <v>0</v>
      </c>
      <c r="AI360" s="309">
        <v>0</v>
      </c>
      <c r="AJ360" s="307" t="s">
        <v>212</v>
      </c>
      <c r="AK360" s="307"/>
      <c r="AL360" s="307"/>
      <c r="AM360" s="307" t="s">
        <v>212</v>
      </c>
      <c r="AN360" s="308">
        <v>0</v>
      </c>
      <c r="AO360" s="308">
        <v>0</v>
      </c>
      <c r="AP360" s="308">
        <v>0</v>
      </c>
      <c r="AQ360" s="308">
        <v>0</v>
      </c>
      <c r="AR360" s="308">
        <v>0</v>
      </c>
      <c r="AS360" s="308">
        <v>0</v>
      </c>
      <c r="AT360" s="308">
        <v>0</v>
      </c>
      <c r="AU360" s="308">
        <v>0</v>
      </c>
      <c r="AV360" s="308">
        <v>0</v>
      </c>
      <c r="AW360" s="308">
        <v>0</v>
      </c>
      <c r="AX360" s="308">
        <v>0</v>
      </c>
      <c r="AY360" s="308">
        <v>0</v>
      </c>
      <c r="AZ360" s="308">
        <v>0</v>
      </c>
      <c r="BA360" s="308">
        <v>0</v>
      </c>
      <c r="BB360" s="308">
        <v>0</v>
      </c>
      <c r="BC360" s="308">
        <v>0</v>
      </c>
      <c r="BD360" s="308">
        <v>0</v>
      </c>
      <c r="BE360" s="308">
        <v>0</v>
      </c>
      <c r="BF360" s="308">
        <v>0</v>
      </c>
      <c r="BG360" s="308">
        <v>0</v>
      </c>
      <c r="BH360" s="308">
        <v>0</v>
      </c>
      <c r="BI360" s="308">
        <v>0</v>
      </c>
      <c r="BJ360" s="308">
        <v>0</v>
      </c>
      <c r="BK360" s="308">
        <v>0</v>
      </c>
      <c r="BL360" s="308">
        <v>0</v>
      </c>
      <c r="BM360" s="308">
        <v>0</v>
      </c>
      <c r="BN360" s="308">
        <v>0</v>
      </c>
      <c r="BO360" s="308">
        <v>0</v>
      </c>
      <c r="BP360" s="308">
        <v>0</v>
      </c>
      <c r="BQ360" s="308">
        <v>0</v>
      </c>
      <c r="BR360" s="308">
        <v>0</v>
      </c>
      <c r="BS360" s="308">
        <v>0</v>
      </c>
      <c r="BT360" s="309">
        <v>0</v>
      </c>
      <c r="BU360" s="307" t="s">
        <v>212</v>
      </c>
    </row>
    <row r="361" spans="2:73" s="329" customFormat="1" ht="13.75" customHeight="1" x14ac:dyDescent="0.35">
      <c r="B361" s="312" t="s">
        <v>213</v>
      </c>
      <c r="C361" s="313">
        <v>0</v>
      </c>
      <c r="D361" s="313">
        <v>0</v>
      </c>
      <c r="E361" s="313">
        <v>0</v>
      </c>
      <c r="F361" s="313">
        <v>0</v>
      </c>
      <c r="G361" s="313">
        <v>0</v>
      </c>
      <c r="H361" s="313">
        <v>0</v>
      </c>
      <c r="I361" s="313">
        <v>0</v>
      </c>
      <c r="J361" s="313">
        <v>0</v>
      </c>
      <c r="K361" s="313">
        <v>0</v>
      </c>
      <c r="L361" s="313">
        <v>0</v>
      </c>
      <c r="M361" s="313">
        <v>0</v>
      </c>
      <c r="N361" s="313">
        <v>0</v>
      </c>
      <c r="O361" s="313">
        <v>0</v>
      </c>
      <c r="P361" s="313">
        <v>0</v>
      </c>
      <c r="Q361" s="313">
        <v>0</v>
      </c>
      <c r="R361" s="313">
        <v>0</v>
      </c>
      <c r="S361" s="313">
        <v>0</v>
      </c>
      <c r="T361" s="313">
        <v>0</v>
      </c>
      <c r="U361" s="313">
        <v>0</v>
      </c>
      <c r="V361" s="313">
        <v>0</v>
      </c>
      <c r="W361" s="313">
        <v>0</v>
      </c>
      <c r="X361" s="313">
        <v>0</v>
      </c>
      <c r="Y361" s="313">
        <v>0</v>
      </c>
      <c r="Z361" s="313">
        <v>0</v>
      </c>
      <c r="AA361" s="313">
        <v>0</v>
      </c>
      <c r="AB361" s="313">
        <v>0</v>
      </c>
      <c r="AC361" s="313">
        <v>0</v>
      </c>
      <c r="AD361" s="313">
        <v>0</v>
      </c>
      <c r="AE361" s="313">
        <v>0</v>
      </c>
      <c r="AF361" s="313">
        <v>0</v>
      </c>
      <c r="AG361" s="313">
        <v>0</v>
      </c>
      <c r="AH361" s="313">
        <v>0</v>
      </c>
      <c r="AI361" s="314">
        <v>0</v>
      </c>
      <c r="AJ361" s="312" t="s">
        <v>213</v>
      </c>
      <c r="AK361" s="307"/>
      <c r="AL361" s="307"/>
      <c r="AM361" s="312" t="s">
        <v>213</v>
      </c>
      <c r="AN361" s="834">
        <v>0</v>
      </c>
      <c r="AO361" s="313">
        <v>0</v>
      </c>
      <c r="AP361" s="313">
        <v>0</v>
      </c>
      <c r="AQ361" s="313">
        <v>0</v>
      </c>
      <c r="AR361" s="313">
        <v>0</v>
      </c>
      <c r="AS361" s="313">
        <v>0</v>
      </c>
      <c r="AT361" s="313">
        <v>0</v>
      </c>
      <c r="AU361" s="313">
        <v>0</v>
      </c>
      <c r="AV361" s="313">
        <v>0</v>
      </c>
      <c r="AW361" s="313">
        <v>0</v>
      </c>
      <c r="AX361" s="313">
        <v>0</v>
      </c>
      <c r="AY361" s="313">
        <v>0</v>
      </c>
      <c r="AZ361" s="313">
        <v>0</v>
      </c>
      <c r="BA361" s="313">
        <v>0</v>
      </c>
      <c r="BB361" s="313">
        <v>0</v>
      </c>
      <c r="BC361" s="313">
        <v>0</v>
      </c>
      <c r="BD361" s="313">
        <v>0</v>
      </c>
      <c r="BE361" s="313">
        <v>0</v>
      </c>
      <c r="BF361" s="313">
        <v>0</v>
      </c>
      <c r="BG361" s="313">
        <v>0</v>
      </c>
      <c r="BH361" s="313">
        <v>0</v>
      </c>
      <c r="BI361" s="313">
        <v>0</v>
      </c>
      <c r="BJ361" s="313">
        <v>0</v>
      </c>
      <c r="BK361" s="313">
        <v>0</v>
      </c>
      <c r="BL361" s="313">
        <v>0</v>
      </c>
      <c r="BM361" s="313">
        <v>0</v>
      </c>
      <c r="BN361" s="313">
        <v>0</v>
      </c>
      <c r="BO361" s="313">
        <v>0</v>
      </c>
      <c r="BP361" s="834">
        <v>0</v>
      </c>
      <c r="BQ361" s="313">
        <v>0</v>
      </c>
      <c r="BR361" s="834">
        <v>0</v>
      </c>
      <c r="BS361" s="834">
        <v>0</v>
      </c>
      <c r="BT361" s="314">
        <v>0</v>
      </c>
      <c r="BU361" s="312" t="s">
        <v>213</v>
      </c>
    </row>
    <row r="362" spans="2:73" s="329" customFormat="1" ht="13.75" customHeight="1" x14ac:dyDescent="0.35">
      <c r="B362" s="307" t="s">
        <v>215</v>
      </c>
      <c r="C362" s="308">
        <v>0</v>
      </c>
      <c r="D362" s="308">
        <v>0</v>
      </c>
      <c r="E362" s="308">
        <v>0</v>
      </c>
      <c r="F362" s="308">
        <v>0</v>
      </c>
      <c r="G362" s="308">
        <v>0</v>
      </c>
      <c r="H362" s="308">
        <v>0</v>
      </c>
      <c r="I362" s="308">
        <v>0</v>
      </c>
      <c r="J362" s="308">
        <v>0</v>
      </c>
      <c r="K362" s="308">
        <v>0</v>
      </c>
      <c r="L362" s="308">
        <v>0</v>
      </c>
      <c r="M362" s="308">
        <v>0</v>
      </c>
      <c r="N362" s="308">
        <v>0</v>
      </c>
      <c r="O362" s="308">
        <v>0</v>
      </c>
      <c r="P362" s="308">
        <v>0</v>
      </c>
      <c r="Q362" s="308">
        <v>0</v>
      </c>
      <c r="R362" s="308">
        <v>0</v>
      </c>
      <c r="S362" s="308">
        <v>0</v>
      </c>
      <c r="T362" s="308">
        <v>0</v>
      </c>
      <c r="U362" s="308">
        <v>0</v>
      </c>
      <c r="V362" s="308">
        <v>0</v>
      </c>
      <c r="W362" s="308">
        <v>0</v>
      </c>
      <c r="X362" s="308">
        <v>0</v>
      </c>
      <c r="Y362" s="308">
        <v>0</v>
      </c>
      <c r="Z362" s="308">
        <v>0</v>
      </c>
      <c r="AA362" s="308">
        <v>0</v>
      </c>
      <c r="AB362" s="308">
        <v>0</v>
      </c>
      <c r="AC362" s="308">
        <v>0</v>
      </c>
      <c r="AD362" s="308">
        <v>0</v>
      </c>
      <c r="AE362" s="308">
        <v>0</v>
      </c>
      <c r="AF362" s="308">
        <v>0</v>
      </c>
      <c r="AG362" s="308">
        <v>0</v>
      </c>
      <c r="AH362" s="308">
        <v>0</v>
      </c>
      <c r="AI362" s="309">
        <v>0</v>
      </c>
      <c r="AJ362" s="307" t="s">
        <v>215</v>
      </c>
      <c r="AK362" s="307"/>
      <c r="AL362" s="307"/>
      <c r="AM362" s="307" t="s">
        <v>215</v>
      </c>
      <c r="AN362" s="308">
        <v>0</v>
      </c>
      <c r="AO362" s="308">
        <v>0</v>
      </c>
      <c r="AP362" s="308">
        <v>0</v>
      </c>
      <c r="AQ362" s="308">
        <v>0</v>
      </c>
      <c r="AR362" s="308">
        <v>0</v>
      </c>
      <c r="AS362" s="308">
        <v>0</v>
      </c>
      <c r="AT362" s="308">
        <v>0</v>
      </c>
      <c r="AU362" s="308">
        <v>0</v>
      </c>
      <c r="AV362" s="308">
        <v>0</v>
      </c>
      <c r="AW362" s="308">
        <v>0</v>
      </c>
      <c r="AX362" s="308">
        <v>0</v>
      </c>
      <c r="AY362" s="308">
        <v>0</v>
      </c>
      <c r="AZ362" s="308">
        <v>0</v>
      </c>
      <c r="BA362" s="308">
        <v>0</v>
      </c>
      <c r="BB362" s="308">
        <v>0</v>
      </c>
      <c r="BC362" s="308">
        <v>0</v>
      </c>
      <c r="BD362" s="308">
        <v>0</v>
      </c>
      <c r="BE362" s="308">
        <v>0</v>
      </c>
      <c r="BF362" s="308">
        <v>0</v>
      </c>
      <c r="BG362" s="308">
        <v>0</v>
      </c>
      <c r="BH362" s="308">
        <v>0</v>
      </c>
      <c r="BI362" s="308">
        <v>0</v>
      </c>
      <c r="BJ362" s="308">
        <v>0</v>
      </c>
      <c r="BK362" s="308">
        <v>0</v>
      </c>
      <c r="BL362" s="308">
        <v>0</v>
      </c>
      <c r="BM362" s="308">
        <v>0</v>
      </c>
      <c r="BN362" s="308">
        <v>0</v>
      </c>
      <c r="BO362" s="308">
        <v>0</v>
      </c>
      <c r="BP362" s="308">
        <v>0</v>
      </c>
      <c r="BQ362" s="308">
        <v>0</v>
      </c>
      <c r="BR362" s="308">
        <v>0</v>
      </c>
      <c r="BS362" s="308">
        <v>0</v>
      </c>
      <c r="BT362" s="309">
        <v>0</v>
      </c>
      <c r="BU362" s="307" t="s">
        <v>215</v>
      </c>
    </row>
    <row r="363" spans="2:73" s="329" customFormat="1" ht="13.75" customHeight="1" x14ac:dyDescent="0.35">
      <c r="B363" s="312" t="s">
        <v>216</v>
      </c>
      <c r="C363" s="313">
        <v>0</v>
      </c>
      <c r="D363" s="313">
        <v>0</v>
      </c>
      <c r="E363" s="313">
        <v>0</v>
      </c>
      <c r="F363" s="313">
        <v>0</v>
      </c>
      <c r="G363" s="313">
        <v>0</v>
      </c>
      <c r="H363" s="313">
        <v>0</v>
      </c>
      <c r="I363" s="313">
        <v>0</v>
      </c>
      <c r="J363" s="313">
        <v>0</v>
      </c>
      <c r="K363" s="313">
        <v>0</v>
      </c>
      <c r="L363" s="313">
        <v>0</v>
      </c>
      <c r="M363" s="313">
        <v>0</v>
      </c>
      <c r="N363" s="313">
        <v>0</v>
      </c>
      <c r="O363" s="313">
        <v>0</v>
      </c>
      <c r="P363" s="313">
        <v>0</v>
      </c>
      <c r="Q363" s="313">
        <v>0</v>
      </c>
      <c r="R363" s="313">
        <v>0</v>
      </c>
      <c r="S363" s="313">
        <v>0</v>
      </c>
      <c r="T363" s="313">
        <v>0</v>
      </c>
      <c r="U363" s="313">
        <v>0</v>
      </c>
      <c r="V363" s="313">
        <v>0</v>
      </c>
      <c r="W363" s="313">
        <v>0</v>
      </c>
      <c r="X363" s="313">
        <v>0</v>
      </c>
      <c r="Y363" s="313">
        <v>0</v>
      </c>
      <c r="Z363" s="313">
        <v>0</v>
      </c>
      <c r="AA363" s="313">
        <v>0</v>
      </c>
      <c r="AB363" s="313">
        <v>0</v>
      </c>
      <c r="AC363" s="313">
        <v>0</v>
      </c>
      <c r="AD363" s="313">
        <v>0</v>
      </c>
      <c r="AE363" s="313">
        <v>0</v>
      </c>
      <c r="AF363" s="313">
        <v>0</v>
      </c>
      <c r="AG363" s="313">
        <v>0</v>
      </c>
      <c r="AH363" s="313">
        <v>0</v>
      </c>
      <c r="AI363" s="314">
        <v>0</v>
      </c>
      <c r="AJ363" s="312" t="s">
        <v>216</v>
      </c>
      <c r="AK363" s="307"/>
      <c r="AL363" s="307"/>
      <c r="AM363" s="312" t="s">
        <v>216</v>
      </c>
      <c r="AN363" s="834">
        <v>0</v>
      </c>
      <c r="AO363" s="313">
        <v>0</v>
      </c>
      <c r="AP363" s="313">
        <v>0</v>
      </c>
      <c r="AQ363" s="313">
        <v>0</v>
      </c>
      <c r="AR363" s="313">
        <v>0</v>
      </c>
      <c r="AS363" s="313">
        <v>0</v>
      </c>
      <c r="AT363" s="313">
        <v>0</v>
      </c>
      <c r="AU363" s="313">
        <v>0</v>
      </c>
      <c r="AV363" s="313">
        <v>0</v>
      </c>
      <c r="AW363" s="313">
        <v>0</v>
      </c>
      <c r="AX363" s="313">
        <v>0</v>
      </c>
      <c r="AY363" s="313">
        <v>0</v>
      </c>
      <c r="AZ363" s="313">
        <v>0</v>
      </c>
      <c r="BA363" s="313">
        <v>0</v>
      </c>
      <c r="BB363" s="313">
        <v>0</v>
      </c>
      <c r="BC363" s="313">
        <v>0</v>
      </c>
      <c r="BD363" s="313">
        <v>0</v>
      </c>
      <c r="BE363" s="313">
        <v>0</v>
      </c>
      <c r="BF363" s="313">
        <v>0</v>
      </c>
      <c r="BG363" s="313">
        <v>0</v>
      </c>
      <c r="BH363" s="313">
        <v>0</v>
      </c>
      <c r="BI363" s="313">
        <v>0</v>
      </c>
      <c r="BJ363" s="313">
        <v>0</v>
      </c>
      <c r="BK363" s="313">
        <v>0</v>
      </c>
      <c r="BL363" s="313">
        <v>0</v>
      </c>
      <c r="BM363" s="313">
        <v>0</v>
      </c>
      <c r="BN363" s="313">
        <v>0</v>
      </c>
      <c r="BO363" s="313">
        <v>0</v>
      </c>
      <c r="BP363" s="834">
        <v>0</v>
      </c>
      <c r="BQ363" s="313">
        <v>0</v>
      </c>
      <c r="BR363" s="834">
        <v>0</v>
      </c>
      <c r="BS363" s="834">
        <v>0</v>
      </c>
      <c r="BT363" s="314">
        <v>0</v>
      </c>
      <c r="BU363" s="312" t="s">
        <v>216</v>
      </c>
    </row>
    <row r="364" spans="2:73" s="329" customFormat="1" ht="13.75" customHeight="1" x14ac:dyDescent="0.35">
      <c r="B364" s="307" t="s">
        <v>217</v>
      </c>
      <c r="C364" s="308">
        <v>0</v>
      </c>
      <c r="D364" s="308">
        <v>0</v>
      </c>
      <c r="E364" s="308">
        <v>0</v>
      </c>
      <c r="F364" s="308">
        <v>0</v>
      </c>
      <c r="G364" s="308">
        <v>0</v>
      </c>
      <c r="H364" s="308">
        <v>0</v>
      </c>
      <c r="I364" s="308">
        <v>0</v>
      </c>
      <c r="J364" s="308">
        <v>0</v>
      </c>
      <c r="K364" s="308">
        <v>0</v>
      </c>
      <c r="L364" s="308">
        <v>0</v>
      </c>
      <c r="M364" s="308">
        <v>0</v>
      </c>
      <c r="N364" s="308">
        <v>0</v>
      </c>
      <c r="O364" s="308">
        <v>0</v>
      </c>
      <c r="P364" s="308">
        <v>0</v>
      </c>
      <c r="Q364" s="308">
        <v>0</v>
      </c>
      <c r="R364" s="308">
        <v>0</v>
      </c>
      <c r="S364" s="308">
        <v>0</v>
      </c>
      <c r="T364" s="308">
        <v>0</v>
      </c>
      <c r="U364" s="308">
        <v>0</v>
      </c>
      <c r="V364" s="308">
        <v>0</v>
      </c>
      <c r="W364" s="308">
        <v>0</v>
      </c>
      <c r="X364" s="308">
        <v>0</v>
      </c>
      <c r="Y364" s="308">
        <v>0</v>
      </c>
      <c r="Z364" s="308">
        <v>0</v>
      </c>
      <c r="AA364" s="308">
        <v>0</v>
      </c>
      <c r="AB364" s="308">
        <v>0</v>
      </c>
      <c r="AC364" s="308">
        <v>0</v>
      </c>
      <c r="AD364" s="308">
        <v>0</v>
      </c>
      <c r="AE364" s="308">
        <v>0</v>
      </c>
      <c r="AF364" s="308">
        <v>0</v>
      </c>
      <c r="AG364" s="308">
        <v>0</v>
      </c>
      <c r="AH364" s="308">
        <v>0</v>
      </c>
      <c r="AI364" s="309">
        <v>0</v>
      </c>
      <c r="AJ364" s="307" t="s">
        <v>217</v>
      </c>
      <c r="AK364" s="307"/>
      <c r="AL364" s="307"/>
      <c r="AM364" s="307" t="s">
        <v>217</v>
      </c>
      <c r="AN364" s="308">
        <v>0</v>
      </c>
      <c r="AO364" s="308">
        <v>0</v>
      </c>
      <c r="AP364" s="308">
        <v>0</v>
      </c>
      <c r="AQ364" s="308">
        <v>0</v>
      </c>
      <c r="AR364" s="308">
        <v>0</v>
      </c>
      <c r="AS364" s="308">
        <v>0</v>
      </c>
      <c r="AT364" s="308">
        <v>0</v>
      </c>
      <c r="AU364" s="308">
        <v>0</v>
      </c>
      <c r="AV364" s="308">
        <v>0</v>
      </c>
      <c r="AW364" s="308">
        <v>0</v>
      </c>
      <c r="AX364" s="308">
        <v>0</v>
      </c>
      <c r="AY364" s="308">
        <v>0</v>
      </c>
      <c r="AZ364" s="308">
        <v>0</v>
      </c>
      <c r="BA364" s="308">
        <v>0</v>
      </c>
      <c r="BB364" s="308">
        <v>0</v>
      </c>
      <c r="BC364" s="308">
        <v>0</v>
      </c>
      <c r="BD364" s="308">
        <v>0</v>
      </c>
      <c r="BE364" s="308">
        <v>0</v>
      </c>
      <c r="BF364" s="308">
        <v>0</v>
      </c>
      <c r="BG364" s="308">
        <v>0</v>
      </c>
      <c r="BH364" s="308">
        <v>0</v>
      </c>
      <c r="BI364" s="308">
        <v>0</v>
      </c>
      <c r="BJ364" s="308">
        <v>0</v>
      </c>
      <c r="BK364" s="308">
        <v>0</v>
      </c>
      <c r="BL364" s="308">
        <v>0</v>
      </c>
      <c r="BM364" s="308">
        <v>0</v>
      </c>
      <c r="BN364" s="308">
        <v>0</v>
      </c>
      <c r="BO364" s="308">
        <v>0</v>
      </c>
      <c r="BP364" s="308">
        <v>0</v>
      </c>
      <c r="BQ364" s="308">
        <v>0</v>
      </c>
      <c r="BR364" s="308">
        <v>0</v>
      </c>
      <c r="BS364" s="308">
        <v>0</v>
      </c>
      <c r="BT364" s="309">
        <v>0</v>
      </c>
      <c r="BU364" s="307" t="s">
        <v>217</v>
      </c>
    </row>
    <row r="365" spans="2:73" s="329" customFormat="1" ht="13.75" customHeight="1" x14ac:dyDescent="0.35">
      <c r="B365" s="312" t="s">
        <v>218</v>
      </c>
      <c r="C365" s="313">
        <v>0</v>
      </c>
      <c r="D365" s="313">
        <v>0</v>
      </c>
      <c r="E365" s="313">
        <v>0</v>
      </c>
      <c r="F365" s="313">
        <v>0</v>
      </c>
      <c r="G365" s="313">
        <v>0</v>
      </c>
      <c r="H365" s="313">
        <v>0</v>
      </c>
      <c r="I365" s="313">
        <v>0</v>
      </c>
      <c r="J365" s="313">
        <v>0</v>
      </c>
      <c r="K365" s="313">
        <v>0</v>
      </c>
      <c r="L365" s="313">
        <v>0</v>
      </c>
      <c r="M365" s="313">
        <v>0</v>
      </c>
      <c r="N365" s="313">
        <v>0</v>
      </c>
      <c r="O365" s="313">
        <v>0</v>
      </c>
      <c r="P365" s="313">
        <v>0</v>
      </c>
      <c r="Q365" s="313">
        <v>0</v>
      </c>
      <c r="R365" s="313">
        <v>0</v>
      </c>
      <c r="S365" s="313">
        <v>0</v>
      </c>
      <c r="T365" s="313">
        <v>0</v>
      </c>
      <c r="U365" s="313">
        <v>0</v>
      </c>
      <c r="V365" s="313">
        <v>0</v>
      </c>
      <c r="W365" s="313">
        <v>0</v>
      </c>
      <c r="X365" s="313">
        <v>0</v>
      </c>
      <c r="Y365" s="313">
        <v>0</v>
      </c>
      <c r="Z365" s="313">
        <v>0</v>
      </c>
      <c r="AA365" s="313">
        <v>0</v>
      </c>
      <c r="AB365" s="313">
        <v>0</v>
      </c>
      <c r="AC365" s="313">
        <v>0</v>
      </c>
      <c r="AD365" s="313">
        <v>0</v>
      </c>
      <c r="AE365" s="313">
        <v>0</v>
      </c>
      <c r="AF365" s="313">
        <v>0</v>
      </c>
      <c r="AG365" s="313">
        <v>0</v>
      </c>
      <c r="AH365" s="313">
        <v>0</v>
      </c>
      <c r="AI365" s="314">
        <v>0</v>
      </c>
      <c r="AJ365" s="312" t="s">
        <v>218</v>
      </c>
      <c r="AK365" s="307"/>
      <c r="AL365" s="307"/>
      <c r="AM365" s="312" t="s">
        <v>218</v>
      </c>
      <c r="AN365" s="834">
        <v>0</v>
      </c>
      <c r="AO365" s="313">
        <v>0</v>
      </c>
      <c r="AP365" s="313">
        <v>0</v>
      </c>
      <c r="AQ365" s="313">
        <v>0</v>
      </c>
      <c r="AR365" s="313">
        <v>0</v>
      </c>
      <c r="AS365" s="313">
        <v>0</v>
      </c>
      <c r="AT365" s="313">
        <v>0</v>
      </c>
      <c r="AU365" s="313">
        <v>0</v>
      </c>
      <c r="AV365" s="313">
        <v>0</v>
      </c>
      <c r="AW365" s="313">
        <v>0</v>
      </c>
      <c r="AX365" s="313">
        <v>0</v>
      </c>
      <c r="AY365" s="313">
        <v>0</v>
      </c>
      <c r="AZ365" s="313">
        <v>0</v>
      </c>
      <c r="BA365" s="313">
        <v>0</v>
      </c>
      <c r="BB365" s="313">
        <v>0</v>
      </c>
      <c r="BC365" s="313">
        <v>0</v>
      </c>
      <c r="BD365" s="313">
        <v>0</v>
      </c>
      <c r="BE365" s="313">
        <v>0</v>
      </c>
      <c r="BF365" s="313">
        <v>0</v>
      </c>
      <c r="BG365" s="313">
        <v>0</v>
      </c>
      <c r="BH365" s="313">
        <v>0</v>
      </c>
      <c r="BI365" s="313">
        <v>0</v>
      </c>
      <c r="BJ365" s="313">
        <v>0</v>
      </c>
      <c r="BK365" s="313">
        <v>0</v>
      </c>
      <c r="BL365" s="313">
        <v>0</v>
      </c>
      <c r="BM365" s="313">
        <v>0</v>
      </c>
      <c r="BN365" s="313">
        <v>0</v>
      </c>
      <c r="BO365" s="313">
        <v>0</v>
      </c>
      <c r="BP365" s="834">
        <v>0</v>
      </c>
      <c r="BQ365" s="313">
        <v>0</v>
      </c>
      <c r="BR365" s="834">
        <v>0</v>
      </c>
      <c r="BS365" s="834">
        <v>0</v>
      </c>
      <c r="BT365" s="314">
        <v>0</v>
      </c>
      <c r="BU365" s="312" t="s">
        <v>218</v>
      </c>
    </row>
    <row r="366" spans="2:73" s="329" customFormat="1" ht="13.75" customHeight="1" x14ac:dyDescent="0.35">
      <c r="B366" s="307" t="s">
        <v>219</v>
      </c>
      <c r="C366" s="308">
        <v>0</v>
      </c>
      <c r="D366" s="308">
        <v>0</v>
      </c>
      <c r="E366" s="308">
        <v>0</v>
      </c>
      <c r="F366" s="308">
        <v>0</v>
      </c>
      <c r="G366" s="308">
        <v>0</v>
      </c>
      <c r="H366" s="308">
        <v>0</v>
      </c>
      <c r="I366" s="308">
        <v>0</v>
      </c>
      <c r="J366" s="308">
        <v>0</v>
      </c>
      <c r="K366" s="308">
        <v>0</v>
      </c>
      <c r="L366" s="308">
        <v>0</v>
      </c>
      <c r="M366" s="308">
        <v>0</v>
      </c>
      <c r="N366" s="308">
        <v>0</v>
      </c>
      <c r="O366" s="308">
        <v>0</v>
      </c>
      <c r="P366" s="308">
        <v>0</v>
      </c>
      <c r="Q366" s="308">
        <v>0</v>
      </c>
      <c r="R366" s="308">
        <v>0</v>
      </c>
      <c r="S366" s="308">
        <v>0</v>
      </c>
      <c r="T366" s="308">
        <v>0</v>
      </c>
      <c r="U366" s="308">
        <v>0</v>
      </c>
      <c r="V366" s="308">
        <v>0</v>
      </c>
      <c r="W366" s="308">
        <v>0</v>
      </c>
      <c r="X366" s="308">
        <v>0</v>
      </c>
      <c r="Y366" s="308">
        <v>0</v>
      </c>
      <c r="Z366" s="308">
        <v>0</v>
      </c>
      <c r="AA366" s="308">
        <v>0</v>
      </c>
      <c r="AB366" s="308">
        <v>0</v>
      </c>
      <c r="AC366" s="308">
        <v>0</v>
      </c>
      <c r="AD366" s="308">
        <v>0</v>
      </c>
      <c r="AE366" s="308">
        <v>0</v>
      </c>
      <c r="AF366" s="308">
        <v>0</v>
      </c>
      <c r="AG366" s="308">
        <v>0</v>
      </c>
      <c r="AH366" s="308">
        <v>0</v>
      </c>
      <c r="AI366" s="309">
        <v>0</v>
      </c>
      <c r="AJ366" s="307" t="s">
        <v>219</v>
      </c>
      <c r="AK366" s="307"/>
      <c r="AL366" s="307"/>
      <c r="AM366" s="307" t="s">
        <v>219</v>
      </c>
      <c r="AN366" s="308">
        <v>0</v>
      </c>
      <c r="AO366" s="308">
        <v>0</v>
      </c>
      <c r="AP366" s="308">
        <v>0</v>
      </c>
      <c r="AQ366" s="308">
        <v>0</v>
      </c>
      <c r="AR366" s="308">
        <v>0</v>
      </c>
      <c r="AS366" s="308">
        <v>0</v>
      </c>
      <c r="AT366" s="308">
        <v>0</v>
      </c>
      <c r="AU366" s="308">
        <v>0</v>
      </c>
      <c r="AV366" s="308">
        <v>0</v>
      </c>
      <c r="AW366" s="308">
        <v>0</v>
      </c>
      <c r="AX366" s="308">
        <v>0</v>
      </c>
      <c r="AY366" s="308">
        <v>0</v>
      </c>
      <c r="AZ366" s="308">
        <v>0</v>
      </c>
      <c r="BA366" s="308">
        <v>0</v>
      </c>
      <c r="BB366" s="308">
        <v>0</v>
      </c>
      <c r="BC366" s="308">
        <v>0</v>
      </c>
      <c r="BD366" s="308">
        <v>0</v>
      </c>
      <c r="BE366" s="308">
        <v>0</v>
      </c>
      <c r="BF366" s="308">
        <v>0</v>
      </c>
      <c r="BG366" s="308">
        <v>0</v>
      </c>
      <c r="BH366" s="308">
        <v>0</v>
      </c>
      <c r="BI366" s="308">
        <v>0</v>
      </c>
      <c r="BJ366" s="308">
        <v>0</v>
      </c>
      <c r="BK366" s="308">
        <v>0</v>
      </c>
      <c r="BL366" s="308">
        <v>0</v>
      </c>
      <c r="BM366" s="308">
        <v>0</v>
      </c>
      <c r="BN366" s="308">
        <v>0</v>
      </c>
      <c r="BO366" s="308">
        <v>0</v>
      </c>
      <c r="BP366" s="308">
        <v>0</v>
      </c>
      <c r="BQ366" s="308">
        <v>0</v>
      </c>
      <c r="BR366" s="308">
        <v>0</v>
      </c>
      <c r="BS366" s="308">
        <v>0</v>
      </c>
      <c r="BT366" s="309">
        <v>0</v>
      </c>
      <c r="BU366" s="307" t="s">
        <v>219</v>
      </c>
    </row>
    <row r="367" spans="2:73" s="329" customFormat="1" ht="13.75" customHeight="1" x14ac:dyDescent="0.35">
      <c r="B367" s="312" t="s">
        <v>220</v>
      </c>
      <c r="C367" s="313">
        <v>0</v>
      </c>
      <c r="D367" s="313">
        <v>0</v>
      </c>
      <c r="E367" s="313">
        <v>0</v>
      </c>
      <c r="F367" s="313">
        <v>0</v>
      </c>
      <c r="G367" s="313">
        <v>0</v>
      </c>
      <c r="H367" s="313">
        <v>0</v>
      </c>
      <c r="I367" s="313">
        <v>0</v>
      </c>
      <c r="J367" s="313">
        <v>0</v>
      </c>
      <c r="K367" s="313">
        <v>0</v>
      </c>
      <c r="L367" s="313">
        <v>0</v>
      </c>
      <c r="M367" s="313">
        <v>0</v>
      </c>
      <c r="N367" s="313">
        <v>0</v>
      </c>
      <c r="O367" s="313">
        <v>0</v>
      </c>
      <c r="P367" s="313">
        <v>0</v>
      </c>
      <c r="Q367" s="313">
        <v>0</v>
      </c>
      <c r="R367" s="313">
        <v>0</v>
      </c>
      <c r="S367" s="313">
        <v>0</v>
      </c>
      <c r="T367" s="313">
        <v>0</v>
      </c>
      <c r="U367" s="313">
        <v>0</v>
      </c>
      <c r="V367" s="313">
        <v>0</v>
      </c>
      <c r="W367" s="313">
        <v>0</v>
      </c>
      <c r="X367" s="313">
        <v>0</v>
      </c>
      <c r="Y367" s="313">
        <v>0</v>
      </c>
      <c r="Z367" s="313">
        <v>0</v>
      </c>
      <c r="AA367" s="313">
        <v>0</v>
      </c>
      <c r="AB367" s="313">
        <v>0</v>
      </c>
      <c r="AC367" s="313">
        <v>0</v>
      </c>
      <c r="AD367" s="313">
        <v>0</v>
      </c>
      <c r="AE367" s="313">
        <v>0</v>
      </c>
      <c r="AF367" s="313">
        <v>0</v>
      </c>
      <c r="AG367" s="313">
        <v>0</v>
      </c>
      <c r="AH367" s="313">
        <v>0</v>
      </c>
      <c r="AI367" s="314">
        <v>0</v>
      </c>
      <c r="AJ367" s="312" t="s">
        <v>220</v>
      </c>
      <c r="AK367" s="307"/>
      <c r="AL367" s="307"/>
      <c r="AM367" s="312" t="s">
        <v>220</v>
      </c>
      <c r="AN367" s="834">
        <v>0</v>
      </c>
      <c r="AO367" s="313">
        <v>0</v>
      </c>
      <c r="AP367" s="313">
        <v>0</v>
      </c>
      <c r="AQ367" s="313">
        <v>0</v>
      </c>
      <c r="AR367" s="313">
        <v>0</v>
      </c>
      <c r="AS367" s="313">
        <v>0</v>
      </c>
      <c r="AT367" s="313">
        <v>0</v>
      </c>
      <c r="AU367" s="313">
        <v>0</v>
      </c>
      <c r="AV367" s="313">
        <v>0</v>
      </c>
      <c r="AW367" s="313">
        <v>0</v>
      </c>
      <c r="AX367" s="313">
        <v>0</v>
      </c>
      <c r="AY367" s="313">
        <v>0</v>
      </c>
      <c r="AZ367" s="313">
        <v>0</v>
      </c>
      <c r="BA367" s="313">
        <v>0</v>
      </c>
      <c r="BB367" s="313">
        <v>0</v>
      </c>
      <c r="BC367" s="313">
        <v>0</v>
      </c>
      <c r="BD367" s="313">
        <v>0</v>
      </c>
      <c r="BE367" s="313">
        <v>0</v>
      </c>
      <c r="BF367" s="313">
        <v>0</v>
      </c>
      <c r="BG367" s="313">
        <v>0</v>
      </c>
      <c r="BH367" s="313">
        <v>0</v>
      </c>
      <c r="BI367" s="313">
        <v>0</v>
      </c>
      <c r="BJ367" s="313">
        <v>0</v>
      </c>
      <c r="BK367" s="313">
        <v>0</v>
      </c>
      <c r="BL367" s="313">
        <v>0</v>
      </c>
      <c r="BM367" s="313">
        <v>0</v>
      </c>
      <c r="BN367" s="313">
        <v>0</v>
      </c>
      <c r="BO367" s="313">
        <v>0</v>
      </c>
      <c r="BP367" s="834">
        <v>0</v>
      </c>
      <c r="BQ367" s="313">
        <v>0</v>
      </c>
      <c r="BR367" s="834">
        <v>0</v>
      </c>
      <c r="BS367" s="834">
        <v>0</v>
      </c>
      <c r="BT367" s="314">
        <v>0</v>
      </c>
      <c r="BU367" s="312" t="s">
        <v>220</v>
      </c>
    </row>
    <row r="368" spans="2:73" s="329" customFormat="1" ht="13.75" customHeight="1" x14ac:dyDescent="0.35">
      <c r="B368" s="307" t="s">
        <v>221</v>
      </c>
      <c r="C368" s="308">
        <v>0</v>
      </c>
      <c r="D368" s="308">
        <v>0</v>
      </c>
      <c r="E368" s="308">
        <v>0</v>
      </c>
      <c r="F368" s="308">
        <v>0</v>
      </c>
      <c r="G368" s="308">
        <v>0</v>
      </c>
      <c r="H368" s="308">
        <v>0</v>
      </c>
      <c r="I368" s="308">
        <v>0</v>
      </c>
      <c r="J368" s="308">
        <v>0</v>
      </c>
      <c r="K368" s="308">
        <v>0</v>
      </c>
      <c r="L368" s="308">
        <v>0</v>
      </c>
      <c r="M368" s="308">
        <v>0</v>
      </c>
      <c r="N368" s="308">
        <v>0</v>
      </c>
      <c r="O368" s="308">
        <v>0</v>
      </c>
      <c r="P368" s="308">
        <v>0</v>
      </c>
      <c r="Q368" s="308">
        <v>1</v>
      </c>
      <c r="R368" s="308">
        <v>0</v>
      </c>
      <c r="S368" s="308">
        <v>0</v>
      </c>
      <c r="T368" s="308">
        <v>0</v>
      </c>
      <c r="U368" s="308">
        <v>0</v>
      </c>
      <c r="V368" s="308">
        <v>0</v>
      </c>
      <c r="W368" s="308">
        <v>0</v>
      </c>
      <c r="X368" s="308">
        <v>0</v>
      </c>
      <c r="Y368" s="308">
        <v>0</v>
      </c>
      <c r="Z368" s="308">
        <v>0</v>
      </c>
      <c r="AA368" s="308">
        <v>0</v>
      </c>
      <c r="AB368" s="308">
        <v>0</v>
      </c>
      <c r="AC368" s="308">
        <v>0</v>
      </c>
      <c r="AD368" s="308">
        <v>0</v>
      </c>
      <c r="AE368" s="308">
        <v>0</v>
      </c>
      <c r="AF368" s="308">
        <v>0</v>
      </c>
      <c r="AG368" s="308">
        <v>0</v>
      </c>
      <c r="AH368" s="308">
        <v>0</v>
      </c>
      <c r="AI368" s="309">
        <v>1</v>
      </c>
      <c r="AJ368" s="307" t="s">
        <v>221</v>
      </c>
      <c r="AK368" s="307"/>
      <c r="AL368" s="307"/>
      <c r="AM368" s="307" t="s">
        <v>221</v>
      </c>
      <c r="AN368" s="308">
        <v>0</v>
      </c>
      <c r="AO368" s="308">
        <v>0</v>
      </c>
      <c r="AP368" s="308">
        <v>0</v>
      </c>
      <c r="AQ368" s="308">
        <v>0</v>
      </c>
      <c r="AR368" s="308">
        <v>0</v>
      </c>
      <c r="AS368" s="308">
        <v>0</v>
      </c>
      <c r="AT368" s="308">
        <v>0</v>
      </c>
      <c r="AU368" s="308">
        <v>0</v>
      </c>
      <c r="AV368" s="308">
        <v>0</v>
      </c>
      <c r="AW368" s="308">
        <v>0</v>
      </c>
      <c r="AX368" s="308">
        <v>0</v>
      </c>
      <c r="AY368" s="308">
        <v>0</v>
      </c>
      <c r="AZ368" s="308">
        <v>0</v>
      </c>
      <c r="BA368" s="308">
        <v>0</v>
      </c>
      <c r="BB368" s="308">
        <v>1372.4543471020199</v>
      </c>
      <c r="BC368" s="308">
        <v>0</v>
      </c>
      <c r="BD368" s="308">
        <v>0</v>
      </c>
      <c r="BE368" s="308">
        <v>0</v>
      </c>
      <c r="BF368" s="308">
        <v>0</v>
      </c>
      <c r="BG368" s="308">
        <v>0</v>
      </c>
      <c r="BH368" s="308">
        <v>0</v>
      </c>
      <c r="BI368" s="308">
        <v>0</v>
      </c>
      <c r="BJ368" s="308">
        <v>0</v>
      </c>
      <c r="BK368" s="308">
        <v>0</v>
      </c>
      <c r="BL368" s="308">
        <v>0</v>
      </c>
      <c r="BM368" s="308">
        <v>0</v>
      </c>
      <c r="BN368" s="308">
        <v>0</v>
      </c>
      <c r="BO368" s="308">
        <v>0</v>
      </c>
      <c r="BP368" s="308">
        <v>0</v>
      </c>
      <c r="BQ368" s="308">
        <v>0</v>
      </c>
      <c r="BR368" s="308">
        <v>0</v>
      </c>
      <c r="BS368" s="308">
        <v>0</v>
      </c>
      <c r="BT368" s="309">
        <v>1372.4543471020199</v>
      </c>
      <c r="BU368" s="307" t="s">
        <v>221</v>
      </c>
    </row>
    <row r="369" spans="2:74" s="329" customFormat="1" ht="13.75" customHeight="1" x14ac:dyDescent="0.35">
      <c r="B369" s="312" t="s">
        <v>222</v>
      </c>
      <c r="C369" s="313">
        <v>0</v>
      </c>
      <c r="D369" s="313">
        <v>0</v>
      </c>
      <c r="E369" s="313">
        <v>0</v>
      </c>
      <c r="F369" s="313">
        <v>0</v>
      </c>
      <c r="G369" s="313">
        <v>0</v>
      </c>
      <c r="H369" s="313">
        <v>0</v>
      </c>
      <c r="I369" s="313">
        <v>0</v>
      </c>
      <c r="J369" s="313">
        <v>0</v>
      </c>
      <c r="K369" s="313">
        <v>0</v>
      </c>
      <c r="L369" s="313">
        <v>0</v>
      </c>
      <c r="M369" s="313">
        <v>0</v>
      </c>
      <c r="N369" s="313">
        <v>0</v>
      </c>
      <c r="O369" s="313">
        <v>0</v>
      </c>
      <c r="P369" s="313">
        <v>0</v>
      </c>
      <c r="Q369" s="313">
        <v>0</v>
      </c>
      <c r="R369" s="313">
        <v>0</v>
      </c>
      <c r="S369" s="313">
        <v>0</v>
      </c>
      <c r="T369" s="313">
        <v>0</v>
      </c>
      <c r="U369" s="313">
        <v>0</v>
      </c>
      <c r="V369" s="313">
        <v>0</v>
      </c>
      <c r="W369" s="313">
        <v>0</v>
      </c>
      <c r="X369" s="313">
        <v>0</v>
      </c>
      <c r="Y369" s="313">
        <v>0</v>
      </c>
      <c r="Z369" s="313">
        <v>0</v>
      </c>
      <c r="AA369" s="313">
        <v>0</v>
      </c>
      <c r="AB369" s="313">
        <v>0</v>
      </c>
      <c r="AC369" s="313">
        <v>0</v>
      </c>
      <c r="AD369" s="313">
        <v>0</v>
      </c>
      <c r="AE369" s="313">
        <v>0</v>
      </c>
      <c r="AF369" s="313">
        <v>0</v>
      </c>
      <c r="AG369" s="313">
        <v>0</v>
      </c>
      <c r="AH369" s="313">
        <v>0</v>
      </c>
      <c r="AI369" s="314">
        <v>0</v>
      </c>
      <c r="AJ369" s="312" t="s">
        <v>222</v>
      </c>
      <c r="AK369" s="307"/>
      <c r="AL369" s="307"/>
      <c r="AM369" s="312" t="s">
        <v>222</v>
      </c>
      <c r="AN369" s="834">
        <v>0</v>
      </c>
      <c r="AO369" s="313">
        <v>0</v>
      </c>
      <c r="AP369" s="313">
        <v>0</v>
      </c>
      <c r="AQ369" s="313">
        <v>0</v>
      </c>
      <c r="AR369" s="313">
        <v>0</v>
      </c>
      <c r="AS369" s="313">
        <v>0</v>
      </c>
      <c r="AT369" s="313">
        <v>0</v>
      </c>
      <c r="AU369" s="313">
        <v>0</v>
      </c>
      <c r="AV369" s="313">
        <v>0</v>
      </c>
      <c r="AW369" s="313">
        <v>0</v>
      </c>
      <c r="AX369" s="313">
        <v>0</v>
      </c>
      <c r="AY369" s="313">
        <v>0</v>
      </c>
      <c r="AZ369" s="313">
        <v>0</v>
      </c>
      <c r="BA369" s="313">
        <v>0</v>
      </c>
      <c r="BB369" s="313">
        <v>0</v>
      </c>
      <c r="BC369" s="313">
        <v>0</v>
      </c>
      <c r="BD369" s="313">
        <v>0</v>
      </c>
      <c r="BE369" s="313">
        <v>0</v>
      </c>
      <c r="BF369" s="313">
        <v>0</v>
      </c>
      <c r="BG369" s="313">
        <v>0</v>
      </c>
      <c r="BH369" s="313">
        <v>0</v>
      </c>
      <c r="BI369" s="313">
        <v>0</v>
      </c>
      <c r="BJ369" s="313">
        <v>0</v>
      </c>
      <c r="BK369" s="313">
        <v>0</v>
      </c>
      <c r="BL369" s="313">
        <v>0</v>
      </c>
      <c r="BM369" s="313">
        <v>0</v>
      </c>
      <c r="BN369" s="313">
        <v>0</v>
      </c>
      <c r="BO369" s="313">
        <v>0</v>
      </c>
      <c r="BP369" s="834">
        <v>0</v>
      </c>
      <c r="BQ369" s="313">
        <v>0</v>
      </c>
      <c r="BR369" s="834">
        <v>0</v>
      </c>
      <c r="BS369" s="834">
        <v>0</v>
      </c>
      <c r="BT369" s="314">
        <v>0</v>
      </c>
      <c r="BU369" s="312" t="s">
        <v>222</v>
      </c>
    </row>
    <row r="370" spans="2:74" s="329" customFormat="1" ht="13.75" customHeight="1" x14ac:dyDescent="0.35">
      <c r="B370" s="307" t="s">
        <v>224</v>
      </c>
      <c r="C370" s="308">
        <v>0</v>
      </c>
      <c r="D370" s="308">
        <v>0</v>
      </c>
      <c r="E370" s="308">
        <v>0</v>
      </c>
      <c r="F370" s="308">
        <v>0</v>
      </c>
      <c r="G370" s="308">
        <v>0</v>
      </c>
      <c r="H370" s="308">
        <v>0</v>
      </c>
      <c r="I370" s="308">
        <v>0</v>
      </c>
      <c r="J370" s="308">
        <v>0</v>
      </c>
      <c r="K370" s="308">
        <v>0</v>
      </c>
      <c r="L370" s="308">
        <v>0</v>
      </c>
      <c r="M370" s="308">
        <v>0</v>
      </c>
      <c r="N370" s="308">
        <v>0</v>
      </c>
      <c r="O370" s="308">
        <v>0</v>
      </c>
      <c r="P370" s="308">
        <v>0</v>
      </c>
      <c r="Q370" s="308">
        <v>0</v>
      </c>
      <c r="R370" s="308">
        <v>0</v>
      </c>
      <c r="S370" s="308">
        <v>0</v>
      </c>
      <c r="T370" s="308">
        <v>0</v>
      </c>
      <c r="U370" s="308">
        <v>0</v>
      </c>
      <c r="V370" s="308">
        <v>0</v>
      </c>
      <c r="W370" s="308">
        <v>0</v>
      </c>
      <c r="X370" s="308">
        <v>0</v>
      </c>
      <c r="Y370" s="308">
        <v>0</v>
      </c>
      <c r="Z370" s="308">
        <v>0</v>
      </c>
      <c r="AA370" s="308">
        <v>0</v>
      </c>
      <c r="AB370" s="308">
        <v>0</v>
      </c>
      <c r="AC370" s="308">
        <v>0</v>
      </c>
      <c r="AD370" s="308">
        <v>0</v>
      </c>
      <c r="AE370" s="308">
        <v>0</v>
      </c>
      <c r="AF370" s="308">
        <v>0</v>
      </c>
      <c r="AG370" s="308">
        <v>0</v>
      </c>
      <c r="AH370" s="308">
        <v>0</v>
      </c>
      <c r="AI370" s="309">
        <v>0</v>
      </c>
      <c r="AJ370" s="307" t="s">
        <v>224</v>
      </c>
      <c r="AK370" s="307"/>
      <c r="AL370" s="307"/>
      <c r="AM370" s="307" t="s">
        <v>224</v>
      </c>
      <c r="AN370" s="308">
        <v>0</v>
      </c>
      <c r="AO370" s="308">
        <v>0</v>
      </c>
      <c r="AP370" s="308">
        <v>0</v>
      </c>
      <c r="AQ370" s="308">
        <v>0</v>
      </c>
      <c r="AR370" s="308">
        <v>0</v>
      </c>
      <c r="AS370" s="308">
        <v>0</v>
      </c>
      <c r="AT370" s="308">
        <v>0</v>
      </c>
      <c r="AU370" s="308">
        <v>0</v>
      </c>
      <c r="AV370" s="308">
        <v>0</v>
      </c>
      <c r="AW370" s="308">
        <v>0</v>
      </c>
      <c r="AX370" s="308">
        <v>0</v>
      </c>
      <c r="AY370" s="308">
        <v>0</v>
      </c>
      <c r="AZ370" s="308">
        <v>0</v>
      </c>
      <c r="BA370" s="308">
        <v>0</v>
      </c>
      <c r="BB370" s="308">
        <v>0</v>
      </c>
      <c r="BC370" s="308">
        <v>0</v>
      </c>
      <c r="BD370" s="308">
        <v>0</v>
      </c>
      <c r="BE370" s="308">
        <v>0</v>
      </c>
      <c r="BF370" s="308">
        <v>0</v>
      </c>
      <c r="BG370" s="308">
        <v>0</v>
      </c>
      <c r="BH370" s="308">
        <v>0</v>
      </c>
      <c r="BI370" s="308">
        <v>0</v>
      </c>
      <c r="BJ370" s="308">
        <v>0</v>
      </c>
      <c r="BK370" s="308">
        <v>0</v>
      </c>
      <c r="BL370" s="308">
        <v>0</v>
      </c>
      <c r="BM370" s="308">
        <v>0</v>
      </c>
      <c r="BN370" s="308">
        <v>0</v>
      </c>
      <c r="BO370" s="308">
        <v>0</v>
      </c>
      <c r="BP370" s="308">
        <v>0</v>
      </c>
      <c r="BQ370" s="308">
        <v>0</v>
      </c>
      <c r="BR370" s="308">
        <v>0</v>
      </c>
      <c r="BS370" s="308">
        <v>0</v>
      </c>
      <c r="BT370" s="309">
        <v>0</v>
      </c>
      <c r="BU370" s="307" t="s">
        <v>224</v>
      </c>
    </row>
    <row r="371" spans="2:74" s="329" customFormat="1" ht="13.75" customHeight="1" x14ac:dyDescent="0.35">
      <c r="B371" s="312" t="s">
        <v>225</v>
      </c>
      <c r="C371" s="313">
        <v>0</v>
      </c>
      <c r="D371" s="313">
        <v>0</v>
      </c>
      <c r="E371" s="313">
        <v>0</v>
      </c>
      <c r="F371" s="313">
        <v>0</v>
      </c>
      <c r="G371" s="313">
        <v>0</v>
      </c>
      <c r="H371" s="313">
        <v>0</v>
      </c>
      <c r="I371" s="313">
        <v>0</v>
      </c>
      <c r="J371" s="313">
        <v>0</v>
      </c>
      <c r="K371" s="313">
        <v>0</v>
      </c>
      <c r="L371" s="313">
        <v>0</v>
      </c>
      <c r="M371" s="313">
        <v>0</v>
      </c>
      <c r="N371" s="313">
        <v>0</v>
      </c>
      <c r="O371" s="313">
        <v>0</v>
      </c>
      <c r="P371" s="313">
        <v>0</v>
      </c>
      <c r="Q371" s="313">
        <v>0</v>
      </c>
      <c r="R371" s="313">
        <v>0</v>
      </c>
      <c r="S371" s="313">
        <v>0</v>
      </c>
      <c r="T371" s="313">
        <v>0</v>
      </c>
      <c r="U371" s="313">
        <v>0</v>
      </c>
      <c r="V371" s="313">
        <v>0</v>
      </c>
      <c r="W371" s="313">
        <v>0</v>
      </c>
      <c r="X371" s="313">
        <v>0</v>
      </c>
      <c r="Y371" s="313">
        <v>0</v>
      </c>
      <c r="Z371" s="313">
        <v>0</v>
      </c>
      <c r="AA371" s="313">
        <v>0</v>
      </c>
      <c r="AB371" s="313">
        <v>0</v>
      </c>
      <c r="AC371" s="313">
        <v>0</v>
      </c>
      <c r="AD371" s="313">
        <v>0</v>
      </c>
      <c r="AE371" s="313">
        <v>0</v>
      </c>
      <c r="AF371" s="313">
        <v>0</v>
      </c>
      <c r="AG371" s="313">
        <v>0</v>
      </c>
      <c r="AH371" s="313">
        <v>0</v>
      </c>
      <c r="AI371" s="314">
        <v>0</v>
      </c>
      <c r="AJ371" s="312" t="s">
        <v>225</v>
      </c>
      <c r="AK371" s="307"/>
      <c r="AL371" s="307"/>
      <c r="AM371" s="312" t="s">
        <v>225</v>
      </c>
      <c r="AN371" s="834">
        <v>0</v>
      </c>
      <c r="AO371" s="313">
        <v>0</v>
      </c>
      <c r="AP371" s="313">
        <v>0</v>
      </c>
      <c r="AQ371" s="313">
        <v>0</v>
      </c>
      <c r="AR371" s="313">
        <v>0</v>
      </c>
      <c r="AS371" s="313">
        <v>0</v>
      </c>
      <c r="AT371" s="313">
        <v>0</v>
      </c>
      <c r="AU371" s="313">
        <v>0</v>
      </c>
      <c r="AV371" s="313">
        <v>0</v>
      </c>
      <c r="AW371" s="313">
        <v>0</v>
      </c>
      <c r="AX371" s="313">
        <v>0</v>
      </c>
      <c r="AY371" s="313">
        <v>0</v>
      </c>
      <c r="AZ371" s="313">
        <v>0</v>
      </c>
      <c r="BA371" s="313">
        <v>0</v>
      </c>
      <c r="BB371" s="313">
        <v>0</v>
      </c>
      <c r="BC371" s="313">
        <v>0</v>
      </c>
      <c r="BD371" s="313">
        <v>0</v>
      </c>
      <c r="BE371" s="313">
        <v>0</v>
      </c>
      <c r="BF371" s="313">
        <v>0</v>
      </c>
      <c r="BG371" s="313">
        <v>0</v>
      </c>
      <c r="BH371" s="313">
        <v>0</v>
      </c>
      <c r="BI371" s="313">
        <v>0</v>
      </c>
      <c r="BJ371" s="313">
        <v>0</v>
      </c>
      <c r="BK371" s="313">
        <v>0</v>
      </c>
      <c r="BL371" s="313">
        <v>0</v>
      </c>
      <c r="BM371" s="313">
        <v>0</v>
      </c>
      <c r="BN371" s="313">
        <v>0</v>
      </c>
      <c r="BO371" s="313">
        <v>0</v>
      </c>
      <c r="BP371" s="834">
        <v>0</v>
      </c>
      <c r="BQ371" s="313">
        <v>0</v>
      </c>
      <c r="BR371" s="834">
        <v>0</v>
      </c>
      <c r="BS371" s="834">
        <v>0</v>
      </c>
      <c r="BT371" s="314">
        <v>0</v>
      </c>
      <c r="BU371" s="312" t="s">
        <v>225</v>
      </c>
    </row>
    <row r="372" spans="2:74" s="329" customFormat="1" ht="13.75" customHeight="1" x14ac:dyDescent="0.35">
      <c r="B372" s="307" t="s">
        <v>226</v>
      </c>
      <c r="C372" s="308">
        <v>0</v>
      </c>
      <c r="D372" s="308">
        <v>0</v>
      </c>
      <c r="E372" s="308">
        <v>0</v>
      </c>
      <c r="F372" s="308">
        <v>0</v>
      </c>
      <c r="G372" s="308">
        <v>0</v>
      </c>
      <c r="H372" s="308">
        <v>0</v>
      </c>
      <c r="I372" s="308">
        <v>0</v>
      </c>
      <c r="J372" s="308">
        <v>0</v>
      </c>
      <c r="K372" s="308">
        <v>0</v>
      </c>
      <c r="L372" s="308">
        <v>0</v>
      </c>
      <c r="M372" s="308">
        <v>0</v>
      </c>
      <c r="N372" s="308">
        <v>0</v>
      </c>
      <c r="O372" s="308">
        <v>0</v>
      </c>
      <c r="P372" s="308">
        <v>0</v>
      </c>
      <c r="Q372" s="308">
        <v>0</v>
      </c>
      <c r="R372" s="308">
        <v>0</v>
      </c>
      <c r="S372" s="308">
        <v>0</v>
      </c>
      <c r="T372" s="308">
        <v>0</v>
      </c>
      <c r="U372" s="308">
        <v>0</v>
      </c>
      <c r="V372" s="308">
        <v>0</v>
      </c>
      <c r="W372" s="308">
        <v>0</v>
      </c>
      <c r="X372" s="308">
        <v>0</v>
      </c>
      <c r="Y372" s="308">
        <v>0</v>
      </c>
      <c r="Z372" s="308">
        <v>0</v>
      </c>
      <c r="AA372" s="308">
        <v>0</v>
      </c>
      <c r="AB372" s="308">
        <v>0</v>
      </c>
      <c r="AC372" s="308">
        <v>0</v>
      </c>
      <c r="AD372" s="308">
        <v>0</v>
      </c>
      <c r="AE372" s="308">
        <v>0</v>
      </c>
      <c r="AF372" s="308">
        <v>0</v>
      </c>
      <c r="AG372" s="308">
        <v>0</v>
      </c>
      <c r="AH372" s="308">
        <v>0</v>
      </c>
      <c r="AI372" s="309">
        <v>0</v>
      </c>
      <c r="AJ372" s="307" t="s">
        <v>226</v>
      </c>
      <c r="AK372" s="307"/>
      <c r="AL372" s="307"/>
      <c r="AM372" s="307" t="s">
        <v>226</v>
      </c>
      <c r="AN372" s="308">
        <v>0</v>
      </c>
      <c r="AO372" s="308">
        <v>0</v>
      </c>
      <c r="AP372" s="308">
        <v>0</v>
      </c>
      <c r="AQ372" s="308">
        <v>0</v>
      </c>
      <c r="AR372" s="308">
        <v>0</v>
      </c>
      <c r="AS372" s="308">
        <v>0</v>
      </c>
      <c r="AT372" s="308">
        <v>0</v>
      </c>
      <c r="AU372" s="308">
        <v>0</v>
      </c>
      <c r="AV372" s="308">
        <v>0</v>
      </c>
      <c r="AW372" s="308">
        <v>0</v>
      </c>
      <c r="AX372" s="308">
        <v>0</v>
      </c>
      <c r="AY372" s="308">
        <v>0</v>
      </c>
      <c r="AZ372" s="308">
        <v>0</v>
      </c>
      <c r="BA372" s="308">
        <v>0</v>
      </c>
      <c r="BB372" s="308">
        <v>0</v>
      </c>
      <c r="BC372" s="308">
        <v>0</v>
      </c>
      <c r="BD372" s="308">
        <v>0</v>
      </c>
      <c r="BE372" s="308">
        <v>0</v>
      </c>
      <c r="BF372" s="308">
        <v>0</v>
      </c>
      <c r="BG372" s="308">
        <v>0</v>
      </c>
      <c r="BH372" s="308">
        <v>0</v>
      </c>
      <c r="BI372" s="308">
        <v>0</v>
      </c>
      <c r="BJ372" s="308">
        <v>0</v>
      </c>
      <c r="BK372" s="308">
        <v>0</v>
      </c>
      <c r="BL372" s="308">
        <v>0</v>
      </c>
      <c r="BM372" s="308">
        <v>0</v>
      </c>
      <c r="BN372" s="308">
        <v>0</v>
      </c>
      <c r="BO372" s="308">
        <v>0</v>
      </c>
      <c r="BP372" s="308">
        <v>0</v>
      </c>
      <c r="BQ372" s="308">
        <v>0</v>
      </c>
      <c r="BR372" s="308">
        <v>0</v>
      </c>
      <c r="BS372" s="308">
        <v>0</v>
      </c>
      <c r="BT372" s="309">
        <v>0</v>
      </c>
      <c r="BU372" s="307" t="s">
        <v>226</v>
      </c>
    </row>
    <row r="373" spans="2:74" s="329" customFormat="1" ht="13.75" customHeight="1" x14ac:dyDescent="0.35">
      <c r="B373" s="312" t="s">
        <v>227</v>
      </c>
      <c r="C373" s="313">
        <v>0</v>
      </c>
      <c r="D373" s="313">
        <v>0</v>
      </c>
      <c r="E373" s="313">
        <v>0</v>
      </c>
      <c r="F373" s="313">
        <v>0</v>
      </c>
      <c r="G373" s="313">
        <v>0</v>
      </c>
      <c r="H373" s="313">
        <v>0</v>
      </c>
      <c r="I373" s="313">
        <v>0</v>
      </c>
      <c r="J373" s="313">
        <v>0</v>
      </c>
      <c r="K373" s="313">
        <v>0</v>
      </c>
      <c r="L373" s="313">
        <v>0</v>
      </c>
      <c r="M373" s="313">
        <v>0</v>
      </c>
      <c r="N373" s="313">
        <v>0</v>
      </c>
      <c r="O373" s="313">
        <v>0</v>
      </c>
      <c r="P373" s="313">
        <v>0</v>
      </c>
      <c r="Q373" s="313">
        <v>0</v>
      </c>
      <c r="R373" s="313">
        <v>0</v>
      </c>
      <c r="S373" s="313">
        <v>0</v>
      </c>
      <c r="T373" s="313">
        <v>0</v>
      </c>
      <c r="U373" s="313">
        <v>0</v>
      </c>
      <c r="V373" s="313">
        <v>0</v>
      </c>
      <c r="W373" s="313">
        <v>0</v>
      </c>
      <c r="X373" s="313">
        <v>0</v>
      </c>
      <c r="Y373" s="313">
        <v>0</v>
      </c>
      <c r="Z373" s="313">
        <v>0</v>
      </c>
      <c r="AA373" s="313">
        <v>0</v>
      </c>
      <c r="AB373" s="313">
        <v>0</v>
      </c>
      <c r="AC373" s="313">
        <v>0</v>
      </c>
      <c r="AD373" s="313">
        <v>0</v>
      </c>
      <c r="AE373" s="313">
        <v>0</v>
      </c>
      <c r="AF373" s="313">
        <v>0</v>
      </c>
      <c r="AG373" s="313">
        <v>0</v>
      </c>
      <c r="AH373" s="313">
        <v>0</v>
      </c>
      <c r="AI373" s="314">
        <v>0</v>
      </c>
      <c r="AJ373" s="312" t="s">
        <v>227</v>
      </c>
      <c r="AK373" s="307"/>
      <c r="AL373" s="307"/>
      <c r="AM373" s="312" t="s">
        <v>227</v>
      </c>
      <c r="AN373" s="834">
        <v>0</v>
      </c>
      <c r="AO373" s="313">
        <v>0</v>
      </c>
      <c r="AP373" s="313">
        <v>0</v>
      </c>
      <c r="AQ373" s="313">
        <v>0</v>
      </c>
      <c r="AR373" s="313">
        <v>0</v>
      </c>
      <c r="AS373" s="313">
        <v>0</v>
      </c>
      <c r="AT373" s="313">
        <v>0</v>
      </c>
      <c r="AU373" s="313">
        <v>0</v>
      </c>
      <c r="AV373" s="313">
        <v>0</v>
      </c>
      <c r="AW373" s="313">
        <v>0</v>
      </c>
      <c r="AX373" s="313">
        <v>0</v>
      </c>
      <c r="AY373" s="313">
        <v>0</v>
      </c>
      <c r="AZ373" s="313">
        <v>0</v>
      </c>
      <c r="BA373" s="313">
        <v>0</v>
      </c>
      <c r="BB373" s="313">
        <v>0</v>
      </c>
      <c r="BC373" s="313">
        <v>0</v>
      </c>
      <c r="BD373" s="313">
        <v>0</v>
      </c>
      <c r="BE373" s="313">
        <v>0</v>
      </c>
      <c r="BF373" s="313">
        <v>0</v>
      </c>
      <c r="BG373" s="313">
        <v>0</v>
      </c>
      <c r="BH373" s="313">
        <v>0</v>
      </c>
      <c r="BI373" s="313">
        <v>0</v>
      </c>
      <c r="BJ373" s="313">
        <v>0</v>
      </c>
      <c r="BK373" s="313">
        <v>0</v>
      </c>
      <c r="BL373" s="313">
        <v>0</v>
      </c>
      <c r="BM373" s="313">
        <v>0</v>
      </c>
      <c r="BN373" s="313">
        <v>0</v>
      </c>
      <c r="BO373" s="313">
        <v>0</v>
      </c>
      <c r="BP373" s="834">
        <v>0</v>
      </c>
      <c r="BQ373" s="313">
        <v>0</v>
      </c>
      <c r="BR373" s="834">
        <v>0</v>
      </c>
      <c r="BS373" s="834">
        <v>0</v>
      </c>
      <c r="BT373" s="314">
        <v>0</v>
      </c>
      <c r="BU373" s="312" t="s">
        <v>227</v>
      </c>
    </row>
    <row r="374" spans="2:74" s="329" customFormat="1" ht="13.75" customHeight="1" x14ac:dyDescent="0.35">
      <c r="B374" s="307" t="s">
        <v>228</v>
      </c>
      <c r="C374" s="308">
        <v>0</v>
      </c>
      <c r="D374" s="308">
        <v>0</v>
      </c>
      <c r="E374" s="308">
        <v>0</v>
      </c>
      <c r="F374" s="308">
        <v>0</v>
      </c>
      <c r="G374" s="308">
        <v>0</v>
      </c>
      <c r="H374" s="308">
        <v>0</v>
      </c>
      <c r="I374" s="308">
        <v>0</v>
      </c>
      <c r="J374" s="308">
        <v>0</v>
      </c>
      <c r="K374" s="308">
        <v>0</v>
      </c>
      <c r="L374" s="308">
        <v>0</v>
      </c>
      <c r="M374" s="308">
        <v>0</v>
      </c>
      <c r="N374" s="308">
        <v>0</v>
      </c>
      <c r="O374" s="308">
        <v>0</v>
      </c>
      <c r="P374" s="308">
        <v>0</v>
      </c>
      <c r="Q374" s="308">
        <v>0</v>
      </c>
      <c r="R374" s="308">
        <v>0</v>
      </c>
      <c r="S374" s="308">
        <v>0</v>
      </c>
      <c r="T374" s="308">
        <v>0</v>
      </c>
      <c r="U374" s="308">
        <v>0</v>
      </c>
      <c r="V374" s="308">
        <v>0</v>
      </c>
      <c r="W374" s="308">
        <v>0</v>
      </c>
      <c r="X374" s="308">
        <v>0</v>
      </c>
      <c r="Y374" s="308">
        <v>0</v>
      </c>
      <c r="Z374" s="308">
        <v>0</v>
      </c>
      <c r="AA374" s="308">
        <v>0</v>
      </c>
      <c r="AB374" s="308">
        <v>0</v>
      </c>
      <c r="AC374" s="308">
        <v>0</v>
      </c>
      <c r="AD374" s="308">
        <v>0</v>
      </c>
      <c r="AE374" s="308">
        <v>0</v>
      </c>
      <c r="AF374" s="308">
        <v>0</v>
      </c>
      <c r="AG374" s="308">
        <v>0</v>
      </c>
      <c r="AH374" s="308">
        <v>0</v>
      </c>
      <c r="AI374" s="309">
        <v>0</v>
      </c>
      <c r="AJ374" s="307" t="s">
        <v>228</v>
      </c>
      <c r="AK374" s="307"/>
      <c r="AL374" s="307"/>
      <c r="AM374" s="307" t="s">
        <v>228</v>
      </c>
      <c r="AN374" s="308">
        <v>0</v>
      </c>
      <c r="AO374" s="308">
        <v>0</v>
      </c>
      <c r="AP374" s="308">
        <v>0</v>
      </c>
      <c r="AQ374" s="308">
        <v>0</v>
      </c>
      <c r="AR374" s="308">
        <v>0</v>
      </c>
      <c r="AS374" s="308">
        <v>0</v>
      </c>
      <c r="AT374" s="308">
        <v>0</v>
      </c>
      <c r="AU374" s="308">
        <v>0</v>
      </c>
      <c r="AV374" s="308">
        <v>0</v>
      </c>
      <c r="AW374" s="308">
        <v>0</v>
      </c>
      <c r="AX374" s="308">
        <v>0</v>
      </c>
      <c r="AY374" s="308">
        <v>0</v>
      </c>
      <c r="AZ374" s="308">
        <v>0</v>
      </c>
      <c r="BA374" s="308">
        <v>0</v>
      </c>
      <c r="BB374" s="308">
        <v>0</v>
      </c>
      <c r="BC374" s="308">
        <v>0</v>
      </c>
      <c r="BD374" s="308">
        <v>0</v>
      </c>
      <c r="BE374" s="308">
        <v>0</v>
      </c>
      <c r="BF374" s="308">
        <v>0</v>
      </c>
      <c r="BG374" s="308">
        <v>0</v>
      </c>
      <c r="BH374" s="308">
        <v>0</v>
      </c>
      <c r="BI374" s="308">
        <v>0</v>
      </c>
      <c r="BJ374" s="308">
        <v>0</v>
      </c>
      <c r="BK374" s="308">
        <v>0</v>
      </c>
      <c r="BL374" s="308">
        <v>0</v>
      </c>
      <c r="BM374" s="308">
        <v>0</v>
      </c>
      <c r="BN374" s="308">
        <v>0</v>
      </c>
      <c r="BO374" s="308">
        <v>0</v>
      </c>
      <c r="BP374" s="308">
        <v>0</v>
      </c>
      <c r="BQ374" s="308">
        <v>0</v>
      </c>
      <c r="BR374" s="308">
        <v>0</v>
      </c>
      <c r="BS374" s="308">
        <v>0</v>
      </c>
      <c r="BT374" s="309">
        <v>0</v>
      </c>
      <c r="BU374" s="307" t="s">
        <v>228</v>
      </c>
    </row>
    <row r="375" spans="2:74" s="326" customFormat="1" ht="13.75" customHeight="1" x14ac:dyDescent="0.35">
      <c r="B375" s="324" t="s">
        <v>4</v>
      </c>
      <c r="C375" s="1085">
        <v>63</v>
      </c>
      <c r="D375" s="1085">
        <v>58</v>
      </c>
      <c r="E375" s="1085">
        <v>6</v>
      </c>
      <c r="F375" s="1085">
        <v>0</v>
      </c>
      <c r="G375" s="1085">
        <v>0</v>
      </c>
      <c r="H375" s="1085">
        <v>0</v>
      </c>
      <c r="I375" s="1085">
        <v>0</v>
      </c>
      <c r="J375" s="1085">
        <v>2</v>
      </c>
      <c r="K375" s="1085">
        <v>1</v>
      </c>
      <c r="L375" s="1085">
        <v>1</v>
      </c>
      <c r="M375" s="1085">
        <v>0</v>
      </c>
      <c r="N375" s="1085">
        <v>1</v>
      </c>
      <c r="O375" s="1085">
        <v>1</v>
      </c>
      <c r="P375" s="1085">
        <v>0</v>
      </c>
      <c r="Q375" s="1085">
        <v>1</v>
      </c>
      <c r="R375" s="1085">
        <v>0</v>
      </c>
      <c r="S375" s="1085">
        <v>1</v>
      </c>
      <c r="T375" s="1085">
        <v>0</v>
      </c>
      <c r="U375" s="1085">
        <v>0</v>
      </c>
      <c r="V375" s="1085">
        <v>0</v>
      </c>
      <c r="W375" s="1085">
        <v>0</v>
      </c>
      <c r="X375" s="1085">
        <v>1</v>
      </c>
      <c r="Y375" s="1085">
        <v>1</v>
      </c>
      <c r="Z375" s="1085">
        <v>0</v>
      </c>
      <c r="AA375" s="1085">
        <v>0</v>
      </c>
      <c r="AB375" s="1085">
        <v>0</v>
      </c>
      <c r="AC375" s="1085">
        <v>0</v>
      </c>
      <c r="AD375" s="1085">
        <v>0</v>
      </c>
      <c r="AE375" s="1085">
        <v>0</v>
      </c>
      <c r="AF375" s="1085">
        <v>0</v>
      </c>
      <c r="AG375" s="1085">
        <v>0</v>
      </c>
      <c r="AH375" s="1085">
        <v>0</v>
      </c>
      <c r="AI375" s="1085">
        <v>137</v>
      </c>
      <c r="AJ375" s="325" t="s">
        <v>4</v>
      </c>
      <c r="AK375" s="642"/>
      <c r="AL375" s="642"/>
      <c r="AM375" s="351" t="s">
        <v>4</v>
      </c>
      <c r="AN375" s="1085">
        <v>239450.7789146681</v>
      </c>
      <c r="AO375" s="1085">
        <v>314794.19969669136</v>
      </c>
      <c r="AP375" s="1085">
        <v>497323.07408151409</v>
      </c>
      <c r="AQ375" s="1085">
        <v>0</v>
      </c>
      <c r="AR375" s="1085">
        <v>0</v>
      </c>
      <c r="AS375" s="1085">
        <v>0</v>
      </c>
      <c r="AT375" s="1085">
        <v>0</v>
      </c>
      <c r="AU375" s="1085">
        <v>6349.3753590823435</v>
      </c>
      <c r="AV375" s="1085">
        <v>6961.6920097410903</v>
      </c>
      <c r="AW375" s="1085">
        <v>20670.766516869699</v>
      </c>
      <c r="AX375" s="1085">
        <v>0</v>
      </c>
      <c r="AY375" s="1085">
        <v>3291.6461385471398</v>
      </c>
      <c r="AZ375" s="1085">
        <v>8566.5826134880499</v>
      </c>
      <c r="BA375" s="1085">
        <v>0</v>
      </c>
      <c r="BB375" s="1085">
        <v>1372.4543471020199</v>
      </c>
      <c r="BC375" s="1085">
        <v>0</v>
      </c>
      <c r="BD375" s="1085">
        <v>347.90278887203101</v>
      </c>
      <c r="BE375" s="1085">
        <v>0</v>
      </c>
      <c r="BF375" s="1085">
        <v>0</v>
      </c>
      <c r="BG375" s="1085">
        <v>0</v>
      </c>
      <c r="BH375" s="1085">
        <v>0</v>
      </c>
      <c r="BI375" s="1085">
        <v>8543.2040116128101</v>
      </c>
      <c r="BJ375" s="1085">
        <v>3398.0506080514501</v>
      </c>
      <c r="BK375" s="1085">
        <v>0</v>
      </c>
      <c r="BL375" s="1085">
        <v>0</v>
      </c>
      <c r="BM375" s="1085">
        <v>0</v>
      </c>
      <c r="BN375" s="1085">
        <v>0</v>
      </c>
      <c r="BO375" s="1085">
        <v>0</v>
      </c>
      <c r="BP375" s="1085">
        <v>0</v>
      </c>
      <c r="BQ375" s="1085">
        <v>0</v>
      </c>
      <c r="BR375" s="1085">
        <v>0</v>
      </c>
      <c r="BS375" s="1085">
        <v>0</v>
      </c>
      <c r="BT375" s="1085">
        <v>1111069.7270862402</v>
      </c>
      <c r="BU375" s="325" t="s">
        <v>4</v>
      </c>
    </row>
    <row r="376" spans="2:74" x14ac:dyDescent="0.35">
      <c r="B376" s="683" t="s">
        <v>229</v>
      </c>
      <c r="C376" s="683"/>
      <c r="D376" s="683"/>
      <c r="E376" s="683"/>
      <c r="F376" s="683"/>
      <c r="G376" s="683"/>
      <c r="H376" s="683"/>
      <c r="I376" s="683"/>
      <c r="J376" s="683"/>
      <c r="K376" s="683"/>
      <c r="L376" s="683"/>
      <c r="M376" s="683"/>
      <c r="N376" s="683"/>
      <c r="O376" s="683"/>
      <c r="P376" s="683"/>
      <c r="Q376" s="683"/>
      <c r="R376" s="683"/>
      <c r="S376" s="683"/>
      <c r="T376" s="683"/>
      <c r="U376" s="683"/>
      <c r="V376" s="683"/>
      <c r="W376" s="327"/>
      <c r="X376" s="327"/>
      <c r="Y376" s="327"/>
      <c r="Z376" s="327"/>
      <c r="AA376" s="327"/>
      <c r="AB376" s="327"/>
      <c r="AC376" s="327"/>
      <c r="AD376" s="327"/>
      <c r="AE376" s="327"/>
      <c r="AF376" s="327"/>
      <c r="AG376" s="327"/>
      <c r="AH376" s="327"/>
      <c r="AI376" s="327"/>
      <c r="AJ376" s="327"/>
      <c r="AK376" s="327"/>
      <c r="AL376" s="327"/>
      <c r="AM376" s="683" t="s">
        <v>229</v>
      </c>
      <c r="AN376" s="353"/>
      <c r="AO376" s="353"/>
      <c r="AP376" s="353"/>
      <c r="AQ376" s="353"/>
      <c r="AR376" s="353"/>
      <c r="AS376" s="353"/>
      <c r="AT376" s="353"/>
      <c r="AU376" s="353"/>
      <c r="AV376" s="353"/>
      <c r="AW376" s="353"/>
      <c r="AX376" s="353"/>
      <c r="AY376" s="353"/>
      <c r="AZ376" s="353"/>
      <c r="BA376" s="353"/>
      <c r="BB376" s="353"/>
      <c r="BC376" s="353"/>
      <c r="BD376" s="353"/>
      <c r="BE376" s="353"/>
      <c r="BF376" s="353"/>
      <c r="BG376" s="353"/>
      <c r="BH376" s="354"/>
      <c r="BI376" s="354"/>
      <c r="BJ376" s="354"/>
      <c r="BK376" s="354"/>
      <c r="BL376" s="354"/>
      <c r="BM376" s="354"/>
      <c r="BN376" s="354"/>
      <c r="BO376" s="354"/>
      <c r="BP376" s="354"/>
      <c r="BQ376" s="354"/>
      <c r="BR376" s="354"/>
      <c r="BS376" s="354"/>
      <c r="BT376" s="354"/>
    </row>
    <row r="377" spans="2:74" x14ac:dyDescent="0.35">
      <c r="B377" s="311"/>
      <c r="C377" s="311"/>
      <c r="D377" s="311"/>
      <c r="E377" s="311"/>
      <c r="F377" s="311"/>
      <c r="G377" s="311"/>
      <c r="H377" s="311"/>
      <c r="I377" s="311"/>
      <c r="J377" s="311"/>
      <c r="K377" s="311"/>
      <c r="L377" s="311"/>
      <c r="M377" s="311"/>
      <c r="N377" s="311"/>
      <c r="O377" s="311"/>
      <c r="P377" s="311"/>
      <c r="Q377" s="311"/>
      <c r="R377" s="311"/>
      <c r="S377" s="311"/>
      <c r="T377" s="311"/>
      <c r="U377" s="311"/>
      <c r="V377" s="311"/>
      <c r="W377" s="311"/>
      <c r="X377" s="311"/>
      <c r="Y377" s="311"/>
      <c r="Z377" s="311"/>
      <c r="AA377" s="311"/>
      <c r="AB377" s="311"/>
      <c r="AC377" s="311"/>
      <c r="AD377" s="311"/>
      <c r="AE377" s="311"/>
      <c r="AF377" s="311"/>
      <c r="AG377" s="311"/>
      <c r="AH377" s="311"/>
      <c r="AI377" s="311"/>
      <c r="AJ377" s="311"/>
      <c r="AK377" s="311"/>
      <c r="AL377" s="311"/>
    </row>
    <row r="378" spans="2:74" s="1309" customFormat="1" ht="12" x14ac:dyDescent="0.3">
      <c r="B378" s="1311"/>
      <c r="C378" s="1312"/>
      <c r="D378" s="1312"/>
      <c r="E378" s="1312"/>
      <c r="F378" s="1312"/>
      <c r="G378" s="1312"/>
      <c r="H378" s="1312"/>
      <c r="I378" s="1312"/>
      <c r="J378" s="1312"/>
      <c r="K378" s="1312"/>
      <c r="L378" s="1312"/>
      <c r="M378" s="1312"/>
      <c r="N378" s="1312"/>
      <c r="O378" s="1312"/>
      <c r="P378" s="1312"/>
      <c r="Q378" s="1312"/>
      <c r="R378" s="1312"/>
      <c r="S378" s="1312"/>
      <c r="T378" s="1312"/>
      <c r="U378" s="1312"/>
      <c r="V378" s="1312"/>
      <c r="W378" s="1312"/>
      <c r="X378" s="1312"/>
      <c r="Y378" s="1312"/>
      <c r="Z378" s="1312"/>
      <c r="AA378" s="1312"/>
      <c r="AB378" s="1312"/>
      <c r="AC378" s="1312"/>
      <c r="AD378" s="1312"/>
      <c r="AE378" s="1312"/>
      <c r="AF378" s="1312"/>
      <c r="AG378" s="1312"/>
      <c r="AH378" s="1312"/>
      <c r="AI378" s="1312"/>
      <c r="AM378" s="1314"/>
      <c r="AN378" s="1315"/>
      <c r="AO378" s="1315"/>
      <c r="AP378" s="1315"/>
      <c r="AQ378" s="1315"/>
      <c r="AR378" s="1315"/>
      <c r="AS378" s="1315"/>
      <c r="AT378" s="1315"/>
      <c r="AU378" s="1315"/>
      <c r="AV378" s="1315"/>
      <c r="AW378" s="1315"/>
      <c r="AX378" s="1315"/>
      <c r="AY378" s="1315"/>
      <c r="AZ378" s="1315"/>
      <c r="BA378" s="1315"/>
      <c r="BB378" s="1315"/>
      <c r="BC378" s="1315"/>
      <c r="BD378" s="1315"/>
      <c r="BE378" s="1315"/>
      <c r="BF378" s="1315"/>
      <c r="BG378" s="1315"/>
      <c r="BH378" s="1315"/>
      <c r="BI378" s="1315"/>
      <c r="BJ378" s="1315"/>
      <c r="BK378" s="1315"/>
      <c r="BL378" s="1315"/>
      <c r="BM378" s="1315"/>
      <c r="BN378" s="1315"/>
      <c r="BO378" s="1315"/>
      <c r="BP378" s="1315"/>
      <c r="BQ378" s="1315"/>
      <c r="BR378" s="1315"/>
      <c r="BS378" s="1315"/>
      <c r="BT378" s="1315"/>
      <c r="BU378" s="1315"/>
      <c r="BV378" s="1316"/>
    </row>
    <row r="379" spans="2:74" x14ac:dyDescent="0.35">
      <c r="C379" s="1310"/>
      <c r="D379" s="1310"/>
      <c r="E379" s="1310"/>
      <c r="F379" s="1310"/>
      <c r="G379" s="1310"/>
      <c r="H379" s="1310"/>
      <c r="I379" s="1310"/>
      <c r="J379" s="1310"/>
      <c r="K379" s="1310"/>
      <c r="L379" s="1310"/>
      <c r="M379" s="1310"/>
      <c r="N379" s="1310"/>
      <c r="O379" s="1310"/>
      <c r="P379" s="1310"/>
      <c r="Q379" s="1310"/>
      <c r="R379" s="1310"/>
      <c r="S379" s="1310"/>
      <c r="T379" s="1310"/>
      <c r="U379" s="1310"/>
      <c r="V379" s="1310"/>
      <c r="W379" s="1310"/>
      <c r="X379" s="1310"/>
      <c r="Y379" s="1310"/>
      <c r="Z379" s="1310"/>
      <c r="AA379" s="1310"/>
      <c r="AB379" s="1310"/>
      <c r="AC379" s="1310"/>
      <c r="AD379" s="1310"/>
      <c r="AE379" s="1310"/>
      <c r="AF379" s="1310"/>
      <c r="AG379" s="1310"/>
      <c r="AH379" s="1310"/>
      <c r="AI379" s="1310"/>
      <c r="AM379" s="1317"/>
      <c r="AN379" s="1318"/>
      <c r="AO379" s="1318"/>
      <c r="AP379" s="1318"/>
      <c r="AQ379" s="1318"/>
      <c r="AR379" s="1318"/>
      <c r="AS379" s="1318"/>
      <c r="AT379" s="1318"/>
      <c r="AU379" s="1318"/>
      <c r="AV379" s="1318"/>
      <c r="AW379" s="1318"/>
      <c r="AX379" s="1318"/>
      <c r="AY379" s="1318"/>
      <c r="AZ379" s="1318"/>
      <c r="BA379" s="1318"/>
      <c r="BB379" s="1318"/>
      <c r="BC379" s="1318"/>
      <c r="BD379" s="1318"/>
      <c r="BE379" s="1318"/>
      <c r="BF379" s="1318"/>
      <c r="BG379" s="1318"/>
      <c r="BH379" s="1318"/>
      <c r="BI379" s="1318"/>
      <c r="BJ379" s="1318"/>
      <c r="BK379" s="1318"/>
      <c r="BL379" s="1318"/>
      <c r="BM379" s="1318"/>
      <c r="BN379" s="1318"/>
      <c r="BO379" s="1318"/>
      <c r="BP379" s="1318"/>
      <c r="BQ379" s="1318"/>
      <c r="BR379" s="1318"/>
      <c r="BS379" s="1318"/>
      <c r="BT379" s="1318"/>
    </row>
    <row r="380" spans="2:74" x14ac:dyDescent="0.35">
      <c r="B380" s="311"/>
      <c r="C380" s="311"/>
      <c r="D380" s="311"/>
      <c r="E380" s="311"/>
      <c r="F380" s="311"/>
      <c r="G380" s="311"/>
      <c r="H380" s="311"/>
      <c r="I380" s="311"/>
      <c r="J380" s="311"/>
      <c r="K380" s="311"/>
      <c r="L380" s="311"/>
      <c r="M380" s="311"/>
      <c r="N380" s="311"/>
      <c r="O380" s="311"/>
      <c r="P380" s="311"/>
      <c r="Q380" s="311"/>
      <c r="R380" s="311"/>
      <c r="S380" s="311"/>
      <c r="T380" s="311"/>
      <c r="U380" s="311"/>
      <c r="V380" s="311"/>
      <c r="W380" s="311"/>
      <c r="X380" s="311"/>
      <c r="Y380" s="311"/>
      <c r="Z380" s="311"/>
      <c r="AA380" s="311"/>
      <c r="AB380" s="311"/>
      <c r="AC380" s="311"/>
      <c r="AD380" s="311"/>
      <c r="AE380" s="311"/>
      <c r="AF380" s="311"/>
      <c r="AG380" s="311"/>
      <c r="AH380" s="311"/>
      <c r="AI380" s="311"/>
      <c r="AJ380" s="311"/>
      <c r="AK380" s="311"/>
      <c r="AL380" s="311"/>
    </row>
    <row r="381" spans="2:74" x14ac:dyDescent="0.35">
      <c r="B381" s="247" t="s">
        <v>736</v>
      </c>
      <c r="C381" s="247"/>
      <c r="D381" s="247"/>
      <c r="E381" s="247"/>
      <c r="AL381" s="311"/>
      <c r="AM381" s="247" t="s">
        <v>736</v>
      </c>
      <c r="AN381" s="688"/>
      <c r="AO381" s="688"/>
      <c r="AP381" s="688"/>
      <c r="AQ381" s="688"/>
      <c r="AR381" s="688"/>
      <c r="AS381" s="688"/>
      <c r="AT381" s="688"/>
      <c r="AU381" s="688"/>
      <c r="AV381" s="688"/>
      <c r="AW381" s="688"/>
      <c r="AX381" s="688"/>
      <c r="AY381" s="688"/>
      <c r="AZ381" s="688"/>
      <c r="BA381" s="688"/>
      <c r="BB381" s="688"/>
    </row>
    <row r="382" spans="2:74" s="302" customFormat="1" ht="14.65" customHeight="1" x14ac:dyDescent="0.3">
      <c r="B382" s="684"/>
      <c r="C382" s="300"/>
      <c r="D382" s="300"/>
      <c r="E382" s="300"/>
      <c r="F382" s="300"/>
      <c r="G382" s="300"/>
      <c r="H382" s="300"/>
      <c r="I382" s="300"/>
      <c r="J382" s="300"/>
      <c r="K382" s="300"/>
      <c r="L382" s="300"/>
      <c r="M382" s="300"/>
      <c r="N382" s="300"/>
      <c r="O382" s="300"/>
      <c r="P382" s="300"/>
      <c r="Q382" s="300"/>
      <c r="R382" s="300"/>
      <c r="S382" s="300"/>
      <c r="T382" s="300"/>
      <c r="U382" s="300"/>
      <c r="V382" s="300"/>
      <c r="W382" s="300"/>
      <c r="X382" s="300"/>
      <c r="Y382" s="300"/>
      <c r="Z382" s="300"/>
      <c r="AA382" s="300"/>
      <c r="AB382" s="300"/>
      <c r="AC382" s="300"/>
      <c r="AD382" s="300"/>
      <c r="AE382" s="300"/>
      <c r="AF382" s="300"/>
      <c r="AG382" s="300"/>
      <c r="AH382" s="300"/>
      <c r="AI382" s="300"/>
      <c r="AJ382" s="301"/>
      <c r="AK382" s="301"/>
      <c r="AL382" s="684"/>
      <c r="AM382" s="335" t="s">
        <v>12546</v>
      </c>
      <c r="AN382" s="336"/>
      <c r="AO382" s="336"/>
      <c r="AP382" s="336"/>
      <c r="AQ382" s="336"/>
      <c r="AR382" s="336"/>
      <c r="AS382" s="336"/>
      <c r="AT382" s="336"/>
      <c r="AU382" s="336"/>
      <c r="AV382" s="336"/>
      <c r="AW382" s="336"/>
      <c r="AX382" s="336"/>
      <c r="AY382" s="336"/>
      <c r="AZ382" s="336"/>
      <c r="BA382" s="336"/>
      <c r="BB382" s="336"/>
      <c r="BC382" s="336"/>
      <c r="BD382" s="336"/>
      <c r="BE382" s="336"/>
      <c r="BF382" s="336"/>
      <c r="BG382" s="336"/>
      <c r="BH382" s="336"/>
      <c r="BI382" s="336"/>
      <c r="BJ382" s="336"/>
      <c r="BK382" s="336"/>
      <c r="BL382" s="336"/>
      <c r="BM382" s="336"/>
      <c r="BN382" s="336"/>
      <c r="BO382" s="336"/>
      <c r="BP382" s="336"/>
      <c r="BQ382" s="336"/>
      <c r="BR382" s="336"/>
      <c r="BS382" s="336"/>
      <c r="BT382" s="337"/>
      <c r="BU382" s="338"/>
    </row>
    <row r="383" spans="2:74" s="306" customFormat="1" ht="13.75" customHeight="1" x14ac:dyDescent="0.3">
      <c r="B383" s="303" t="s">
        <v>164</v>
      </c>
      <c r="C383" s="304">
        <v>1994</v>
      </c>
      <c r="D383" s="304">
        <v>1995</v>
      </c>
      <c r="E383" s="304">
        <v>1996</v>
      </c>
      <c r="F383" s="304">
        <v>1997</v>
      </c>
      <c r="G383" s="304">
        <v>1998</v>
      </c>
      <c r="H383" s="304">
        <v>1999</v>
      </c>
      <c r="I383" s="304">
        <v>2000</v>
      </c>
      <c r="J383" s="304">
        <v>2001</v>
      </c>
      <c r="K383" s="304">
        <v>2002</v>
      </c>
      <c r="L383" s="304">
        <v>2003</v>
      </c>
      <c r="M383" s="304">
        <v>2004</v>
      </c>
      <c r="N383" s="304">
        <v>2005</v>
      </c>
      <c r="O383" s="304">
        <v>2006</v>
      </c>
      <c r="P383" s="304">
        <v>2007</v>
      </c>
      <c r="Q383" s="304">
        <v>2008</v>
      </c>
      <c r="R383" s="304">
        <v>2009</v>
      </c>
      <c r="S383" s="304">
        <v>2010</v>
      </c>
      <c r="T383" s="304">
        <v>2011</v>
      </c>
      <c r="U383" s="304">
        <v>2012</v>
      </c>
      <c r="V383" s="304">
        <v>2013</v>
      </c>
      <c r="W383" s="304">
        <v>2014</v>
      </c>
      <c r="X383" s="304">
        <v>2015</v>
      </c>
      <c r="Y383" s="304">
        <v>2016</v>
      </c>
      <c r="Z383" s="304">
        <v>2017</v>
      </c>
      <c r="AA383" s="304">
        <v>2018</v>
      </c>
      <c r="AB383" s="304">
        <v>2019</v>
      </c>
      <c r="AC383" s="304">
        <v>2020</v>
      </c>
      <c r="AD383" s="304">
        <v>2021</v>
      </c>
      <c r="AE383" s="304">
        <v>2022</v>
      </c>
      <c r="AF383" s="304">
        <v>2023</v>
      </c>
      <c r="AG383" s="304">
        <v>2024</v>
      </c>
      <c r="AH383" s="304">
        <v>2025</v>
      </c>
      <c r="AI383" s="265" t="s">
        <v>4</v>
      </c>
      <c r="AJ383" s="305" t="s">
        <v>164</v>
      </c>
      <c r="AK383" s="643"/>
      <c r="AL383" s="643"/>
      <c r="AM383" s="303" t="s">
        <v>164</v>
      </c>
      <c r="AN383" s="1086">
        <v>1994</v>
      </c>
      <c r="AO383" s="1086">
        <v>1995</v>
      </c>
      <c r="AP383" s="1086">
        <v>1996</v>
      </c>
      <c r="AQ383" s="1086">
        <v>1997</v>
      </c>
      <c r="AR383" s="1086">
        <v>1998</v>
      </c>
      <c r="AS383" s="1086">
        <v>1999</v>
      </c>
      <c r="AT383" s="1086">
        <v>2000</v>
      </c>
      <c r="AU383" s="1086">
        <v>2001</v>
      </c>
      <c r="AV383" s="1086">
        <v>2002</v>
      </c>
      <c r="AW383" s="1086">
        <v>2003</v>
      </c>
      <c r="AX383" s="1086">
        <v>2004</v>
      </c>
      <c r="AY383" s="1086">
        <v>2005</v>
      </c>
      <c r="AZ383" s="1086">
        <v>2006</v>
      </c>
      <c r="BA383" s="1086">
        <v>2007</v>
      </c>
      <c r="BB383" s="1086">
        <v>2008</v>
      </c>
      <c r="BC383" s="1086">
        <v>2009</v>
      </c>
      <c r="BD383" s="1086">
        <v>2010</v>
      </c>
      <c r="BE383" s="1086">
        <v>2011</v>
      </c>
      <c r="BF383" s="1086">
        <v>2012</v>
      </c>
      <c r="BG383" s="1086">
        <v>2013</v>
      </c>
      <c r="BH383" s="1086">
        <v>2014</v>
      </c>
      <c r="BI383" s="1086">
        <v>2015</v>
      </c>
      <c r="BJ383" s="1086">
        <v>2016</v>
      </c>
      <c r="BK383" s="1086">
        <v>2017</v>
      </c>
      <c r="BL383" s="1086">
        <v>2018</v>
      </c>
      <c r="BM383" s="1086">
        <v>2019</v>
      </c>
      <c r="BN383" s="1086">
        <v>2020</v>
      </c>
      <c r="BO383" s="1086">
        <v>2021</v>
      </c>
      <c r="BP383" s="1086">
        <v>2022</v>
      </c>
      <c r="BQ383" s="1086">
        <v>2023</v>
      </c>
      <c r="BR383" s="1086">
        <v>2024</v>
      </c>
      <c r="BS383" s="1086">
        <v>2025</v>
      </c>
      <c r="BT383" s="265" t="s">
        <v>4</v>
      </c>
      <c r="BU383" s="305" t="s">
        <v>164</v>
      </c>
    </row>
    <row r="384" spans="2:74" s="329" customFormat="1" ht="13.75" customHeight="1" x14ac:dyDescent="0.35">
      <c r="B384" s="307" t="s">
        <v>190</v>
      </c>
      <c r="C384" s="308">
        <v>0</v>
      </c>
      <c r="D384" s="308">
        <v>0</v>
      </c>
      <c r="E384" s="308">
        <v>0</v>
      </c>
      <c r="F384" s="308">
        <v>0</v>
      </c>
      <c r="G384" s="308">
        <v>0</v>
      </c>
      <c r="H384" s="308">
        <v>0</v>
      </c>
      <c r="I384" s="308">
        <v>0</v>
      </c>
      <c r="J384" s="308">
        <v>3</v>
      </c>
      <c r="K384" s="308">
        <v>0</v>
      </c>
      <c r="L384" s="308">
        <v>1</v>
      </c>
      <c r="M384" s="308">
        <v>1</v>
      </c>
      <c r="N384" s="308">
        <v>0</v>
      </c>
      <c r="O384" s="308">
        <v>0</v>
      </c>
      <c r="P384" s="308">
        <v>0</v>
      </c>
      <c r="Q384" s="308">
        <v>1</v>
      </c>
      <c r="R384" s="308">
        <v>2</v>
      </c>
      <c r="S384" s="308">
        <v>1</v>
      </c>
      <c r="T384" s="308">
        <v>0</v>
      </c>
      <c r="U384" s="308">
        <v>1</v>
      </c>
      <c r="V384" s="308">
        <v>0</v>
      </c>
      <c r="W384" s="308">
        <v>0</v>
      </c>
      <c r="X384" s="308">
        <v>0</v>
      </c>
      <c r="Y384" s="308">
        <v>0</v>
      </c>
      <c r="Z384" s="308">
        <v>0</v>
      </c>
      <c r="AA384" s="308">
        <v>0</v>
      </c>
      <c r="AB384" s="308">
        <v>0</v>
      </c>
      <c r="AC384" s="308">
        <v>0</v>
      </c>
      <c r="AD384" s="308">
        <v>0</v>
      </c>
      <c r="AE384" s="308">
        <v>1</v>
      </c>
      <c r="AF384" s="308">
        <v>2</v>
      </c>
      <c r="AG384" s="308">
        <v>0</v>
      </c>
      <c r="AH384" s="308">
        <v>0</v>
      </c>
      <c r="AI384" s="309">
        <v>13</v>
      </c>
      <c r="AJ384" s="307" t="s">
        <v>190</v>
      </c>
      <c r="AK384" s="307"/>
      <c r="AL384" s="307"/>
      <c r="AM384" s="307" t="s">
        <v>190</v>
      </c>
      <c r="AN384" s="308">
        <v>0</v>
      </c>
      <c r="AO384" s="308">
        <v>0</v>
      </c>
      <c r="AP384" s="308">
        <v>0</v>
      </c>
      <c r="AQ384" s="308">
        <v>0</v>
      </c>
      <c r="AR384" s="308">
        <v>0</v>
      </c>
      <c r="AS384" s="308">
        <v>0</v>
      </c>
      <c r="AT384" s="308">
        <v>0</v>
      </c>
      <c r="AU384" s="308">
        <v>20500.100057262702</v>
      </c>
      <c r="AV384" s="308">
        <v>0</v>
      </c>
      <c r="AW384" s="308">
        <v>78191.530777604305</v>
      </c>
      <c r="AX384" s="308">
        <v>4096.9036283038104</v>
      </c>
      <c r="AY384" s="308">
        <v>0</v>
      </c>
      <c r="AZ384" s="308">
        <v>0</v>
      </c>
      <c r="BA384" s="308">
        <v>0</v>
      </c>
      <c r="BB384" s="308">
        <v>29579.813729994799</v>
      </c>
      <c r="BC384" s="308">
        <v>16918.682302126901</v>
      </c>
      <c r="BD384" s="308">
        <v>10581.8266541557</v>
      </c>
      <c r="BE384" s="308">
        <v>0</v>
      </c>
      <c r="BF384" s="308">
        <v>3916.73695925838</v>
      </c>
      <c r="BG384" s="308">
        <v>0</v>
      </c>
      <c r="BH384" s="308">
        <v>0</v>
      </c>
      <c r="BI384" s="308">
        <v>0</v>
      </c>
      <c r="BJ384" s="308">
        <v>0</v>
      </c>
      <c r="BK384" s="308">
        <v>0</v>
      </c>
      <c r="BL384" s="308">
        <v>0</v>
      </c>
      <c r="BM384" s="308">
        <v>0</v>
      </c>
      <c r="BN384" s="308">
        <v>0</v>
      </c>
      <c r="BO384" s="308">
        <v>0</v>
      </c>
      <c r="BP384" s="308">
        <v>8675.5925976342005</v>
      </c>
      <c r="BQ384" s="308">
        <v>2610.97620336</v>
      </c>
      <c r="BR384" s="308">
        <v>0</v>
      </c>
      <c r="BS384" s="308">
        <v>0</v>
      </c>
      <c r="BT384" s="309">
        <v>175072.16290970083</v>
      </c>
      <c r="BU384" s="307" t="s">
        <v>190</v>
      </c>
    </row>
    <row r="385" spans="2:73" s="329" customFormat="1" ht="13.75" customHeight="1" x14ac:dyDescent="0.35">
      <c r="B385" s="312" t="s">
        <v>170</v>
      </c>
      <c r="C385" s="313">
        <v>0</v>
      </c>
      <c r="D385" s="313">
        <v>0</v>
      </c>
      <c r="E385" s="313">
        <v>0</v>
      </c>
      <c r="F385" s="313">
        <v>0</v>
      </c>
      <c r="G385" s="313">
        <v>0</v>
      </c>
      <c r="H385" s="313">
        <v>0</v>
      </c>
      <c r="I385" s="313">
        <v>0</v>
      </c>
      <c r="J385" s="313">
        <v>0</v>
      </c>
      <c r="K385" s="313">
        <v>0</v>
      </c>
      <c r="L385" s="313">
        <v>0</v>
      </c>
      <c r="M385" s="313">
        <v>1</v>
      </c>
      <c r="N385" s="313">
        <v>0</v>
      </c>
      <c r="O385" s="313">
        <v>0</v>
      </c>
      <c r="P385" s="313">
        <v>0</v>
      </c>
      <c r="Q385" s="313">
        <v>1</v>
      </c>
      <c r="R385" s="313">
        <v>0</v>
      </c>
      <c r="S385" s="313">
        <v>0</v>
      </c>
      <c r="T385" s="313">
        <v>0</v>
      </c>
      <c r="U385" s="313">
        <v>0</v>
      </c>
      <c r="V385" s="313">
        <v>0</v>
      </c>
      <c r="W385" s="313">
        <v>0</v>
      </c>
      <c r="X385" s="313">
        <v>0</v>
      </c>
      <c r="Y385" s="313">
        <v>0</v>
      </c>
      <c r="Z385" s="313">
        <v>0</v>
      </c>
      <c r="AA385" s="313">
        <v>0</v>
      </c>
      <c r="AB385" s="313">
        <v>0</v>
      </c>
      <c r="AC385" s="313">
        <v>0</v>
      </c>
      <c r="AD385" s="313">
        <v>0</v>
      </c>
      <c r="AE385" s="313">
        <v>0</v>
      </c>
      <c r="AF385" s="313">
        <v>0</v>
      </c>
      <c r="AG385" s="313">
        <v>0</v>
      </c>
      <c r="AH385" s="313">
        <v>0</v>
      </c>
      <c r="AI385" s="314">
        <v>2</v>
      </c>
      <c r="AJ385" s="312" t="s">
        <v>170</v>
      </c>
      <c r="AK385" s="307"/>
      <c r="AL385" s="307"/>
      <c r="AM385" s="312" t="s">
        <v>170</v>
      </c>
      <c r="AN385" s="834">
        <v>0</v>
      </c>
      <c r="AO385" s="313">
        <v>0</v>
      </c>
      <c r="AP385" s="313">
        <v>0</v>
      </c>
      <c r="AQ385" s="313">
        <v>0</v>
      </c>
      <c r="AR385" s="313">
        <v>0</v>
      </c>
      <c r="AS385" s="313">
        <v>0</v>
      </c>
      <c r="AT385" s="313">
        <v>0</v>
      </c>
      <c r="AU385" s="313">
        <v>0</v>
      </c>
      <c r="AV385" s="313">
        <v>0</v>
      </c>
      <c r="AW385" s="313">
        <v>0</v>
      </c>
      <c r="AX385" s="313">
        <v>368136.00766228</v>
      </c>
      <c r="AY385" s="313">
        <v>0</v>
      </c>
      <c r="AZ385" s="313">
        <v>0</v>
      </c>
      <c r="BA385" s="313">
        <v>0</v>
      </c>
      <c r="BB385" s="313">
        <v>1691.60035122567</v>
      </c>
      <c r="BC385" s="313">
        <v>0</v>
      </c>
      <c r="BD385" s="313">
        <v>0</v>
      </c>
      <c r="BE385" s="313">
        <v>0</v>
      </c>
      <c r="BF385" s="313">
        <v>0</v>
      </c>
      <c r="BG385" s="313">
        <v>0</v>
      </c>
      <c r="BH385" s="313">
        <v>0</v>
      </c>
      <c r="BI385" s="313">
        <v>0</v>
      </c>
      <c r="BJ385" s="313">
        <v>0</v>
      </c>
      <c r="BK385" s="313">
        <v>0</v>
      </c>
      <c r="BL385" s="313">
        <v>0</v>
      </c>
      <c r="BM385" s="313">
        <v>0</v>
      </c>
      <c r="BN385" s="313">
        <v>0</v>
      </c>
      <c r="BO385" s="313">
        <v>0</v>
      </c>
      <c r="BP385" s="313">
        <v>0</v>
      </c>
      <c r="BQ385" s="313">
        <v>0</v>
      </c>
      <c r="BR385" s="313">
        <v>0</v>
      </c>
      <c r="BS385" s="313">
        <v>0</v>
      </c>
      <c r="BT385" s="314">
        <v>369827.60801350564</v>
      </c>
      <c r="BU385" s="312" t="s">
        <v>170</v>
      </c>
    </row>
    <row r="386" spans="2:73" s="329" customFormat="1" ht="13.75" customHeight="1" x14ac:dyDescent="0.35">
      <c r="B386" s="307" t="s">
        <v>168</v>
      </c>
      <c r="C386" s="308">
        <v>0</v>
      </c>
      <c r="D386" s="308">
        <v>0</v>
      </c>
      <c r="E386" s="308">
        <v>0</v>
      </c>
      <c r="F386" s="308">
        <v>0</v>
      </c>
      <c r="G386" s="308">
        <v>0</v>
      </c>
      <c r="H386" s="308">
        <v>0</v>
      </c>
      <c r="I386" s="308">
        <v>0</v>
      </c>
      <c r="J386" s="308">
        <v>0</v>
      </c>
      <c r="K386" s="308">
        <v>0</v>
      </c>
      <c r="L386" s="308">
        <v>0</v>
      </c>
      <c r="M386" s="308">
        <v>0</v>
      </c>
      <c r="N386" s="308">
        <v>0</v>
      </c>
      <c r="O386" s="308">
        <v>0</v>
      </c>
      <c r="P386" s="308">
        <v>0</v>
      </c>
      <c r="Q386" s="308">
        <v>0</v>
      </c>
      <c r="R386" s="308">
        <v>0</v>
      </c>
      <c r="S386" s="308">
        <v>0</v>
      </c>
      <c r="T386" s="308">
        <v>0</v>
      </c>
      <c r="U386" s="308">
        <v>0</v>
      </c>
      <c r="V386" s="308">
        <v>0</v>
      </c>
      <c r="W386" s="308">
        <v>0</v>
      </c>
      <c r="X386" s="308">
        <v>0</v>
      </c>
      <c r="Y386" s="308">
        <v>0</v>
      </c>
      <c r="Z386" s="308">
        <v>0</v>
      </c>
      <c r="AA386" s="308">
        <v>0</v>
      </c>
      <c r="AB386" s="308">
        <v>0</v>
      </c>
      <c r="AC386" s="308">
        <v>1</v>
      </c>
      <c r="AD386" s="308">
        <v>0</v>
      </c>
      <c r="AE386" s="308">
        <v>0</v>
      </c>
      <c r="AF386" s="308">
        <v>0</v>
      </c>
      <c r="AG386" s="308">
        <v>0</v>
      </c>
      <c r="AH386" s="308">
        <v>0</v>
      </c>
      <c r="AI386" s="309">
        <v>1</v>
      </c>
      <c r="AJ386" s="307" t="s">
        <v>168</v>
      </c>
      <c r="AK386" s="307"/>
      <c r="AL386" s="307"/>
      <c r="AM386" s="307" t="s">
        <v>168</v>
      </c>
      <c r="AN386" s="308">
        <v>0</v>
      </c>
      <c r="AO386" s="308">
        <v>0</v>
      </c>
      <c r="AP386" s="308">
        <v>0</v>
      </c>
      <c r="AQ386" s="308">
        <v>0</v>
      </c>
      <c r="AR386" s="308">
        <v>0</v>
      </c>
      <c r="AS386" s="308">
        <v>0</v>
      </c>
      <c r="AT386" s="308">
        <v>0</v>
      </c>
      <c r="AU386" s="308">
        <v>0</v>
      </c>
      <c r="AV386" s="308">
        <v>0</v>
      </c>
      <c r="AW386" s="308">
        <v>0</v>
      </c>
      <c r="AX386" s="308">
        <v>0</v>
      </c>
      <c r="AY386" s="308">
        <v>0</v>
      </c>
      <c r="AZ386" s="308">
        <v>0</v>
      </c>
      <c r="BA386" s="308">
        <v>0</v>
      </c>
      <c r="BB386" s="308">
        <v>0</v>
      </c>
      <c r="BC386" s="308">
        <v>0</v>
      </c>
      <c r="BD386" s="308">
        <v>0</v>
      </c>
      <c r="BE386" s="308">
        <v>0</v>
      </c>
      <c r="BF386" s="308">
        <v>0</v>
      </c>
      <c r="BG386" s="308">
        <v>0</v>
      </c>
      <c r="BH386" s="308">
        <v>0</v>
      </c>
      <c r="BI386" s="308">
        <v>0</v>
      </c>
      <c r="BJ386" s="308">
        <v>0</v>
      </c>
      <c r="BK386" s="308">
        <v>0</v>
      </c>
      <c r="BL386" s="308">
        <v>0</v>
      </c>
      <c r="BM386" s="308">
        <v>0</v>
      </c>
      <c r="BN386" s="308">
        <v>558.860665795356</v>
      </c>
      <c r="BO386" s="308">
        <v>0</v>
      </c>
      <c r="BP386" s="308">
        <v>0</v>
      </c>
      <c r="BQ386" s="308">
        <v>0</v>
      </c>
      <c r="BR386" s="308">
        <v>0</v>
      </c>
      <c r="BS386" s="308">
        <v>0</v>
      </c>
      <c r="BT386" s="309">
        <v>558.860665795356</v>
      </c>
      <c r="BU386" s="307" t="s">
        <v>168</v>
      </c>
    </row>
    <row r="387" spans="2:73" s="329" customFormat="1" ht="13.75" customHeight="1" x14ac:dyDescent="0.35">
      <c r="B387" s="312" t="s">
        <v>173</v>
      </c>
      <c r="C387" s="313">
        <v>0</v>
      </c>
      <c r="D387" s="313">
        <v>0</v>
      </c>
      <c r="E387" s="313">
        <v>0</v>
      </c>
      <c r="F387" s="313">
        <v>0</v>
      </c>
      <c r="G387" s="313">
        <v>0</v>
      </c>
      <c r="H387" s="313">
        <v>0</v>
      </c>
      <c r="I387" s="313">
        <v>10</v>
      </c>
      <c r="J387" s="313">
        <v>0</v>
      </c>
      <c r="K387" s="313">
        <v>0</v>
      </c>
      <c r="L387" s="313">
        <v>0</v>
      </c>
      <c r="M387" s="313">
        <v>0</v>
      </c>
      <c r="N387" s="313">
        <v>0</v>
      </c>
      <c r="O387" s="313">
        <v>0</v>
      </c>
      <c r="P387" s="313">
        <v>0</v>
      </c>
      <c r="Q387" s="313">
        <v>0</v>
      </c>
      <c r="R387" s="313">
        <v>0</v>
      </c>
      <c r="S387" s="313">
        <v>0</v>
      </c>
      <c r="T387" s="313">
        <v>0</v>
      </c>
      <c r="U387" s="313">
        <v>0</v>
      </c>
      <c r="V387" s="313">
        <v>0</v>
      </c>
      <c r="W387" s="313">
        <v>0</v>
      </c>
      <c r="X387" s="313">
        <v>7</v>
      </c>
      <c r="Y387" s="313">
        <v>0</v>
      </c>
      <c r="Z387" s="313">
        <v>0</v>
      </c>
      <c r="AA387" s="313">
        <v>0</v>
      </c>
      <c r="AB387" s="313">
        <v>0</v>
      </c>
      <c r="AC387" s="313">
        <v>0</v>
      </c>
      <c r="AD387" s="313">
        <v>0</v>
      </c>
      <c r="AE387" s="313">
        <v>0</v>
      </c>
      <c r="AF387" s="313">
        <v>0</v>
      </c>
      <c r="AG387" s="313">
        <v>0</v>
      </c>
      <c r="AH387" s="313">
        <v>0</v>
      </c>
      <c r="AI387" s="314">
        <v>17</v>
      </c>
      <c r="AJ387" s="312" t="s">
        <v>173</v>
      </c>
      <c r="AK387" s="307"/>
      <c r="AL387" s="307"/>
      <c r="AM387" s="312" t="s">
        <v>173</v>
      </c>
      <c r="AN387" s="834">
        <v>0</v>
      </c>
      <c r="AO387" s="313">
        <v>0</v>
      </c>
      <c r="AP387" s="313">
        <v>0</v>
      </c>
      <c r="AQ387" s="313">
        <v>0</v>
      </c>
      <c r="AR387" s="313">
        <v>0</v>
      </c>
      <c r="AS387" s="313">
        <v>0</v>
      </c>
      <c r="AT387" s="313">
        <v>937252.58758854296</v>
      </c>
      <c r="AU387" s="313">
        <v>0</v>
      </c>
      <c r="AV387" s="313">
        <v>0</v>
      </c>
      <c r="AW387" s="313">
        <v>0</v>
      </c>
      <c r="AX387" s="313">
        <v>0</v>
      </c>
      <c r="AY387" s="313">
        <v>0</v>
      </c>
      <c r="AZ387" s="313">
        <v>0</v>
      </c>
      <c r="BA387" s="313">
        <v>0</v>
      </c>
      <c r="BB387" s="313">
        <v>0</v>
      </c>
      <c r="BC387" s="313">
        <v>0</v>
      </c>
      <c r="BD387" s="313">
        <v>0</v>
      </c>
      <c r="BE387" s="313">
        <v>0</v>
      </c>
      <c r="BF387" s="313">
        <v>0</v>
      </c>
      <c r="BG387" s="313">
        <v>0</v>
      </c>
      <c r="BH387" s="313">
        <v>0</v>
      </c>
      <c r="BI387" s="313">
        <v>10631.1212323003</v>
      </c>
      <c r="BJ387" s="313">
        <v>0</v>
      </c>
      <c r="BK387" s="313">
        <v>0</v>
      </c>
      <c r="BL387" s="313">
        <v>0</v>
      </c>
      <c r="BM387" s="313">
        <v>0</v>
      </c>
      <c r="BN387" s="313">
        <v>0</v>
      </c>
      <c r="BO387" s="313">
        <v>0</v>
      </c>
      <c r="BP387" s="313">
        <v>0</v>
      </c>
      <c r="BQ387" s="313">
        <v>0</v>
      </c>
      <c r="BR387" s="313">
        <v>0</v>
      </c>
      <c r="BS387" s="313">
        <v>0</v>
      </c>
      <c r="BT387" s="314">
        <v>947883.70882084325</v>
      </c>
      <c r="BU387" s="312" t="s">
        <v>173</v>
      </c>
    </row>
    <row r="388" spans="2:73" s="329" customFormat="1" ht="13.75" customHeight="1" x14ac:dyDescent="0.35">
      <c r="B388" s="307" t="s">
        <v>165</v>
      </c>
      <c r="C388" s="308">
        <v>0</v>
      </c>
      <c r="D388" s="308">
        <v>56</v>
      </c>
      <c r="E388" s="308">
        <v>60</v>
      </c>
      <c r="F388" s="308">
        <v>55</v>
      </c>
      <c r="G388" s="308">
        <v>28</v>
      </c>
      <c r="H388" s="308">
        <v>12</v>
      </c>
      <c r="I388" s="308">
        <v>30</v>
      </c>
      <c r="J388" s="308">
        <v>11</v>
      </c>
      <c r="K388" s="308">
        <v>11</v>
      </c>
      <c r="L388" s="308">
        <v>0</v>
      </c>
      <c r="M388" s="308">
        <v>10</v>
      </c>
      <c r="N388" s="308">
        <v>11</v>
      </c>
      <c r="O388" s="308">
        <v>12</v>
      </c>
      <c r="P388" s="308">
        <v>23</v>
      </c>
      <c r="Q388" s="308">
        <v>5</v>
      </c>
      <c r="R388" s="308">
        <v>0</v>
      </c>
      <c r="S388" s="308">
        <v>1</v>
      </c>
      <c r="T388" s="308">
        <v>1</v>
      </c>
      <c r="U388" s="308">
        <v>0</v>
      </c>
      <c r="V388" s="308">
        <v>1</v>
      </c>
      <c r="W388" s="308">
        <v>3</v>
      </c>
      <c r="X388" s="308">
        <v>2</v>
      </c>
      <c r="Y388" s="308">
        <v>2</v>
      </c>
      <c r="Z388" s="308">
        <v>1</v>
      </c>
      <c r="AA388" s="308">
        <v>0</v>
      </c>
      <c r="AB388" s="308">
        <v>0</v>
      </c>
      <c r="AC388" s="308">
        <v>0</v>
      </c>
      <c r="AD388" s="308">
        <v>0</v>
      </c>
      <c r="AE388" s="308">
        <v>1</v>
      </c>
      <c r="AF388" s="308">
        <v>0</v>
      </c>
      <c r="AG388" s="308">
        <v>0</v>
      </c>
      <c r="AH388" s="308">
        <v>2</v>
      </c>
      <c r="AI388" s="309">
        <v>338</v>
      </c>
      <c r="AJ388" s="307" t="s">
        <v>165</v>
      </c>
      <c r="AK388" s="307"/>
      <c r="AL388" s="307"/>
      <c r="AM388" s="307" t="s">
        <v>165</v>
      </c>
      <c r="AN388" s="308">
        <v>0</v>
      </c>
      <c r="AO388" s="308">
        <v>891203.410332222</v>
      </c>
      <c r="AP388" s="308">
        <v>767536.10767606797</v>
      </c>
      <c r="AQ388" s="308">
        <v>691401.39498415706</v>
      </c>
      <c r="AR388" s="308">
        <v>221422.75771775999</v>
      </c>
      <c r="AS388" s="308">
        <v>79980.389091191697</v>
      </c>
      <c r="AT388" s="308">
        <v>904317.87230287294</v>
      </c>
      <c r="AU388" s="308">
        <v>174589.456042768</v>
      </c>
      <c r="AV388" s="308">
        <v>129335.943840917</v>
      </c>
      <c r="AW388" s="308">
        <v>0</v>
      </c>
      <c r="AX388" s="308">
        <v>39299.398908493298</v>
      </c>
      <c r="AY388" s="308">
        <v>75025.032380573</v>
      </c>
      <c r="AZ388" s="308">
        <v>138785.50791764399</v>
      </c>
      <c r="BA388" s="308">
        <v>187510.59117753801</v>
      </c>
      <c r="BB388" s="308">
        <v>19560.1892659357</v>
      </c>
      <c r="BC388" s="308">
        <v>0</v>
      </c>
      <c r="BD388" s="308">
        <v>1423.18998280972</v>
      </c>
      <c r="BE388" s="308">
        <v>276.80282228278702</v>
      </c>
      <c r="BF388" s="308">
        <v>0</v>
      </c>
      <c r="BG388" s="308">
        <v>406.62316510154602</v>
      </c>
      <c r="BH388" s="308">
        <v>6719.8955665857002</v>
      </c>
      <c r="BI388" s="308">
        <v>2633.21123029826</v>
      </c>
      <c r="BJ388" s="308">
        <v>9958.5032896281791</v>
      </c>
      <c r="BK388" s="308">
        <v>6503.9638770451802</v>
      </c>
      <c r="BL388" s="308">
        <v>0</v>
      </c>
      <c r="BM388" s="308">
        <v>0</v>
      </c>
      <c r="BN388" s="308">
        <v>0</v>
      </c>
      <c r="BO388" s="308">
        <v>0</v>
      </c>
      <c r="BP388" s="308">
        <v>23195.5257382237</v>
      </c>
      <c r="BQ388" s="308">
        <v>0</v>
      </c>
      <c r="BR388" s="308">
        <v>0</v>
      </c>
      <c r="BS388" s="308">
        <v>1529.68</v>
      </c>
      <c r="BT388" s="309">
        <v>4372615.4473101152</v>
      </c>
      <c r="BU388" s="307" t="s">
        <v>165</v>
      </c>
    </row>
    <row r="389" spans="2:73" s="329" customFormat="1" ht="13.75" customHeight="1" x14ac:dyDescent="0.35">
      <c r="B389" s="312" t="s">
        <v>208</v>
      </c>
      <c r="C389" s="313">
        <v>20</v>
      </c>
      <c r="D389" s="313">
        <v>4</v>
      </c>
      <c r="E389" s="313">
        <v>11</v>
      </c>
      <c r="F389" s="313">
        <v>18</v>
      </c>
      <c r="G389" s="313">
        <v>3</v>
      </c>
      <c r="H389" s="313">
        <v>1</v>
      </c>
      <c r="I389" s="313">
        <v>3</v>
      </c>
      <c r="J389" s="313">
        <v>0</v>
      </c>
      <c r="K389" s="313">
        <v>0</v>
      </c>
      <c r="L389" s="313">
        <v>0</v>
      </c>
      <c r="M389" s="313">
        <v>1</v>
      </c>
      <c r="N389" s="313">
        <v>3</v>
      </c>
      <c r="O389" s="313">
        <v>0</v>
      </c>
      <c r="P389" s="313">
        <v>0</v>
      </c>
      <c r="Q389" s="313">
        <v>1</v>
      </c>
      <c r="R389" s="313">
        <v>2</v>
      </c>
      <c r="S389" s="313">
        <v>0</v>
      </c>
      <c r="T389" s="313">
        <v>1</v>
      </c>
      <c r="U389" s="313">
        <v>11</v>
      </c>
      <c r="V389" s="313">
        <v>0</v>
      </c>
      <c r="W389" s="313">
        <v>0</v>
      </c>
      <c r="X389" s="313">
        <v>0</v>
      </c>
      <c r="Y389" s="313">
        <v>2</v>
      </c>
      <c r="Z389" s="313">
        <v>0</v>
      </c>
      <c r="AA389" s="313">
        <v>0</v>
      </c>
      <c r="AB389" s="313">
        <v>0</v>
      </c>
      <c r="AC389" s="313">
        <v>0</v>
      </c>
      <c r="AD389" s="313">
        <v>0</v>
      </c>
      <c r="AE389" s="313">
        <v>2</v>
      </c>
      <c r="AF389" s="313">
        <v>0</v>
      </c>
      <c r="AG389" s="313">
        <v>0</v>
      </c>
      <c r="AH389" s="313">
        <v>0</v>
      </c>
      <c r="AI389" s="314">
        <v>83</v>
      </c>
      <c r="AJ389" s="312" t="s">
        <v>208</v>
      </c>
      <c r="AK389" s="307"/>
      <c r="AL389" s="307"/>
      <c r="AM389" s="312" t="s">
        <v>208</v>
      </c>
      <c r="AN389" s="834">
        <v>598356.63908470306</v>
      </c>
      <c r="AO389" s="313">
        <v>63866.129696876902</v>
      </c>
      <c r="AP389" s="313">
        <v>513474.80353479402</v>
      </c>
      <c r="AQ389" s="313">
        <v>994824.29672610003</v>
      </c>
      <c r="AR389" s="313">
        <v>10769.9436010996</v>
      </c>
      <c r="AS389" s="313">
        <v>540.12205475057306</v>
      </c>
      <c r="AT389" s="313">
        <v>7055.3384125576904</v>
      </c>
      <c r="AU389" s="313">
        <v>0</v>
      </c>
      <c r="AV389" s="313">
        <v>0</v>
      </c>
      <c r="AW389" s="313">
        <v>0</v>
      </c>
      <c r="AX389" s="313">
        <v>255.90686137635501</v>
      </c>
      <c r="AY389" s="313">
        <v>7274.10253212722</v>
      </c>
      <c r="AZ389" s="313">
        <v>0</v>
      </c>
      <c r="BA389" s="313">
        <v>0</v>
      </c>
      <c r="BB389" s="313">
        <v>12486.9471857836</v>
      </c>
      <c r="BC389" s="313">
        <v>1551.00829964073</v>
      </c>
      <c r="BD389" s="313">
        <v>0</v>
      </c>
      <c r="BE389" s="313">
        <v>17313.012772077502</v>
      </c>
      <c r="BF389" s="313">
        <v>12661.105653135</v>
      </c>
      <c r="BG389" s="313">
        <v>0</v>
      </c>
      <c r="BH389" s="313">
        <v>0</v>
      </c>
      <c r="BI389" s="313">
        <v>0</v>
      </c>
      <c r="BJ389" s="313">
        <v>9016.0729275699996</v>
      </c>
      <c r="BK389" s="313">
        <v>0</v>
      </c>
      <c r="BL389" s="313">
        <v>0</v>
      </c>
      <c r="BM389" s="313">
        <v>0</v>
      </c>
      <c r="BN389" s="313">
        <v>0</v>
      </c>
      <c r="BO389" s="313">
        <v>0</v>
      </c>
      <c r="BP389" s="313">
        <v>3945.7186459622399</v>
      </c>
      <c r="BQ389" s="313">
        <v>0</v>
      </c>
      <c r="BR389" s="313">
        <v>0</v>
      </c>
      <c r="BS389" s="313">
        <v>0</v>
      </c>
      <c r="BT389" s="314">
        <v>2253391.1479885555</v>
      </c>
      <c r="BU389" s="312" t="s">
        <v>208</v>
      </c>
    </row>
    <row r="390" spans="2:73" s="329" customFormat="1" ht="13.75" customHeight="1" x14ac:dyDescent="0.35">
      <c r="B390" s="307" t="s">
        <v>174</v>
      </c>
      <c r="C390" s="308">
        <v>0</v>
      </c>
      <c r="D390" s="308">
        <v>0</v>
      </c>
      <c r="E390" s="308">
        <v>0</v>
      </c>
      <c r="F390" s="308">
        <v>0</v>
      </c>
      <c r="G390" s="308">
        <v>0</v>
      </c>
      <c r="H390" s="308">
        <v>0</v>
      </c>
      <c r="I390" s="308">
        <v>0</v>
      </c>
      <c r="J390" s="308">
        <v>0</v>
      </c>
      <c r="K390" s="308">
        <v>0</v>
      </c>
      <c r="L390" s="308">
        <v>0</v>
      </c>
      <c r="M390" s="308">
        <v>0</v>
      </c>
      <c r="N390" s="308">
        <v>0</v>
      </c>
      <c r="O390" s="308">
        <v>0</v>
      </c>
      <c r="P390" s="308">
        <v>0</v>
      </c>
      <c r="Q390" s="308">
        <v>0</v>
      </c>
      <c r="R390" s="308">
        <v>0</v>
      </c>
      <c r="S390" s="308">
        <v>0</v>
      </c>
      <c r="T390" s="308">
        <v>0</v>
      </c>
      <c r="U390" s="308">
        <v>0</v>
      </c>
      <c r="V390" s="308">
        <v>0</v>
      </c>
      <c r="W390" s="308">
        <v>0</v>
      </c>
      <c r="X390" s="308">
        <v>0</v>
      </c>
      <c r="Y390" s="308">
        <v>0</v>
      </c>
      <c r="Z390" s="308">
        <v>0</v>
      </c>
      <c r="AA390" s="308">
        <v>0</v>
      </c>
      <c r="AB390" s="308">
        <v>0</v>
      </c>
      <c r="AC390" s="308">
        <v>0</v>
      </c>
      <c r="AD390" s="308">
        <v>0</v>
      </c>
      <c r="AE390" s="308">
        <v>0</v>
      </c>
      <c r="AF390" s="308">
        <v>0</v>
      </c>
      <c r="AG390" s="308">
        <v>0</v>
      </c>
      <c r="AH390" s="308">
        <v>0</v>
      </c>
      <c r="AI390" s="309">
        <v>0</v>
      </c>
      <c r="AJ390" s="307" t="s">
        <v>174</v>
      </c>
      <c r="AK390" s="307"/>
      <c r="AL390" s="307"/>
      <c r="AM390" s="307" t="s">
        <v>174</v>
      </c>
      <c r="AN390" s="308">
        <v>0</v>
      </c>
      <c r="AO390" s="308">
        <v>0</v>
      </c>
      <c r="AP390" s="308">
        <v>0</v>
      </c>
      <c r="AQ390" s="308">
        <v>0</v>
      </c>
      <c r="AR390" s="308">
        <v>0</v>
      </c>
      <c r="AS390" s="308">
        <v>0</v>
      </c>
      <c r="AT390" s="308">
        <v>0</v>
      </c>
      <c r="AU390" s="308">
        <v>0</v>
      </c>
      <c r="AV390" s="308">
        <v>0</v>
      </c>
      <c r="AW390" s="308">
        <v>0</v>
      </c>
      <c r="AX390" s="308">
        <v>0</v>
      </c>
      <c r="AY390" s="308">
        <v>0</v>
      </c>
      <c r="AZ390" s="308">
        <v>0</v>
      </c>
      <c r="BA390" s="308">
        <v>0</v>
      </c>
      <c r="BB390" s="308">
        <v>0</v>
      </c>
      <c r="BC390" s="308">
        <v>0</v>
      </c>
      <c r="BD390" s="308">
        <v>0</v>
      </c>
      <c r="BE390" s="308">
        <v>0</v>
      </c>
      <c r="BF390" s="308">
        <v>0</v>
      </c>
      <c r="BG390" s="308">
        <v>0</v>
      </c>
      <c r="BH390" s="308">
        <v>0</v>
      </c>
      <c r="BI390" s="308">
        <v>0</v>
      </c>
      <c r="BJ390" s="308">
        <v>0</v>
      </c>
      <c r="BK390" s="308">
        <v>0</v>
      </c>
      <c r="BL390" s="308">
        <v>0</v>
      </c>
      <c r="BM390" s="308">
        <v>0</v>
      </c>
      <c r="BN390" s="308">
        <v>0</v>
      </c>
      <c r="BO390" s="308">
        <v>0</v>
      </c>
      <c r="BP390" s="308">
        <v>0</v>
      </c>
      <c r="BQ390" s="308">
        <v>0</v>
      </c>
      <c r="BR390" s="308">
        <v>0</v>
      </c>
      <c r="BS390" s="308">
        <v>0</v>
      </c>
      <c r="BT390" s="309">
        <v>0</v>
      </c>
      <c r="BU390" s="307" t="s">
        <v>174</v>
      </c>
    </row>
    <row r="391" spans="2:73" s="329" customFormat="1" ht="13.75" customHeight="1" x14ac:dyDescent="0.35">
      <c r="B391" s="312" t="s">
        <v>176</v>
      </c>
      <c r="C391" s="313">
        <v>0</v>
      </c>
      <c r="D391" s="313">
        <v>0</v>
      </c>
      <c r="E391" s="313">
        <v>0</v>
      </c>
      <c r="F391" s="313">
        <v>0</v>
      </c>
      <c r="G391" s="313">
        <v>0</v>
      </c>
      <c r="H391" s="313">
        <v>0</v>
      </c>
      <c r="I391" s="313">
        <v>0</v>
      </c>
      <c r="J391" s="313">
        <v>0</v>
      </c>
      <c r="K391" s="313">
        <v>0</v>
      </c>
      <c r="L391" s="313">
        <v>0</v>
      </c>
      <c r="M391" s="313">
        <v>0</v>
      </c>
      <c r="N391" s="313">
        <v>0</v>
      </c>
      <c r="O391" s="313">
        <v>0</v>
      </c>
      <c r="P391" s="313">
        <v>0</v>
      </c>
      <c r="Q391" s="313">
        <v>0</v>
      </c>
      <c r="R391" s="313">
        <v>0</v>
      </c>
      <c r="S391" s="313">
        <v>0</v>
      </c>
      <c r="T391" s="313">
        <v>2</v>
      </c>
      <c r="U391" s="313">
        <v>0</v>
      </c>
      <c r="V391" s="313">
        <v>0</v>
      </c>
      <c r="W391" s="313">
        <v>0</v>
      </c>
      <c r="X391" s="313">
        <v>0</v>
      </c>
      <c r="Y391" s="313">
        <v>0</v>
      </c>
      <c r="Z391" s="313">
        <v>0</v>
      </c>
      <c r="AA391" s="313">
        <v>0</v>
      </c>
      <c r="AB391" s="313">
        <v>0</v>
      </c>
      <c r="AC391" s="313">
        <v>0</v>
      </c>
      <c r="AD391" s="313">
        <v>0</v>
      </c>
      <c r="AE391" s="313">
        <v>0</v>
      </c>
      <c r="AF391" s="313">
        <v>0</v>
      </c>
      <c r="AG391" s="313">
        <v>0</v>
      </c>
      <c r="AH391" s="313">
        <v>0</v>
      </c>
      <c r="AI391" s="314">
        <v>2</v>
      </c>
      <c r="AJ391" s="312" t="s">
        <v>176</v>
      </c>
      <c r="AK391" s="307"/>
      <c r="AL391" s="307"/>
      <c r="AM391" s="312" t="s">
        <v>176</v>
      </c>
      <c r="AN391" s="834">
        <v>0</v>
      </c>
      <c r="AO391" s="313">
        <v>0</v>
      </c>
      <c r="AP391" s="313">
        <v>0</v>
      </c>
      <c r="AQ391" s="313">
        <v>0</v>
      </c>
      <c r="AR391" s="313">
        <v>0</v>
      </c>
      <c r="AS391" s="313">
        <v>0</v>
      </c>
      <c r="AT391" s="313">
        <v>0</v>
      </c>
      <c r="AU391" s="313">
        <v>0</v>
      </c>
      <c r="AV391" s="313">
        <v>0</v>
      </c>
      <c r="AW391" s="313">
        <v>0</v>
      </c>
      <c r="AX391" s="313">
        <v>0</v>
      </c>
      <c r="AY391" s="313">
        <v>0</v>
      </c>
      <c r="AZ391" s="313">
        <v>0</v>
      </c>
      <c r="BA391" s="313">
        <v>0</v>
      </c>
      <c r="BB391" s="313">
        <v>0</v>
      </c>
      <c r="BC391" s="313">
        <v>0</v>
      </c>
      <c r="BD391" s="313">
        <v>0</v>
      </c>
      <c r="BE391" s="313">
        <v>4652.5892001633401</v>
      </c>
      <c r="BF391" s="313">
        <v>0</v>
      </c>
      <c r="BG391" s="313">
        <v>0</v>
      </c>
      <c r="BH391" s="313">
        <v>0</v>
      </c>
      <c r="BI391" s="313">
        <v>0</v>
      </c>
      <c r="BJ391" s="313">
        <v>0</v>
      </c>
      <c r="BK391" s="313">
        <v>0</v>
      </c>
      <c r="BL391" s="313">
        <v>0</v>
      </c>
      <c r="BM391" s="313">
        <v>0</v>
      </c>
      <c r="BN391" s="313">
        <v>0</v>
      </c>
      <c r="BO391" s="313">
        <v>0</v>
      </c>
      <c r="BP391" s="313">
        <v>0</v>
      </c>
      <c r="BQ391" s="313">
        <v>0</v>
      </c>
      <c r="BR391" s="313">
        <v>0</v>
      </c>
      <c r="BS391" s="313">
        <v>0</v>
      </c>
      <c r="BT391" s="314">
        <v>4652.5892001633401</v>
      </c>
      <c r="BU391" s="312" t="s">
        <v>176</v>
      </c>
    </row>
    <row r="392" spans="2:73" s="329" customFormat="1" ht="13.75" customHeight="1" x14ac:dyDescent="0.35">
      <c r="B392" s="307" t="s">
        <v>179</v>
      </c>
      <c r="C392" s="308">
        <v>0</v>
      </c>
      <c r="D392" s="308">
        <v>0</v>
      </c>
      <c r="E392" s="308">
        <v>1</v>
      </c>
      <c r="F392" s="308">
        <v>0</v>
      </c>
      <c r="G392" s="308">
        <v>3</v>
      </c>
      <c r="H392" s="308">
        <v>26</v>
      </c>
      <c r="I392" s="308">
        <v>4</v>
      </c>
      <c r="J392" s="308">
        <v>33</v>
      </c>
      <c r="K392" s="308">
        <v>11</v>
      </c>
      <c r="L392" s="308">
        <v>3</v>
      </c>
      <c r="M392" s="308">
        <v>14</v>
      </c>
      <c r="N392" s="308">
        <v>0</v>
      </c>
      <c r="O392" s="308">
        <v>16</v>
      </c>
      <c r="P392" s="308">
        <v>0</v>
      </c>
      <c r="Q392" s="308">
        <v>1</v>
      </c>
      <c r="R392" s="308">
        <v>3</v>
      </c>
      <c r="S392" s="308">
        <v>13</v>
      </c>
      <c r="T392" s="308">
        <v>1</v>
      </c>
      <c r="U392" s="308">
        <v>27</v>
      </c>
      <c r="V392" s="308">
        <v>5</v>
      </c>
      <c r="W392" s="308">
        <v>31</v>
      </c>
      <c r="X392" s="308">
        <v>12</v>
      </c>
      <c r="Y392" s="308">
        <v>17</v>
      </c>
      <c r="Z392" s="308">
        <v>10</v>
      </c>
      <c r="AA392" s="308">
        <v>3</v>
      </c>
      <c r="AB392" s="308">
        <v>356</v>
      </c>
      <c r="AC392" s="308">
        <v>15</v>
      </c>
      <c r="AD392" s="308">
        <v>291</v>
      </c>
      <c r="AE392" s="308">
        <v>15</v>
      </c>
      <c r="AF392" s="308">
        <v>4</v>
      </c>
      <c r="AG392" s="308">
        <v>3</v>
      </c>
      <c r="AH392" s="308">
        <v>3</v>
      </c>
      <c r="AI392" s="309">
        <v>921</v>
      </c>
      <c r="AJ392" s="307" t="s">
        <v>179</v>
      </c>
      <c r="AK392" s="307"/>
      <c r="AL392" s="307"/>
      <c r="AM392" s="307" t="s">
        <v>179</v>
      </c>
      <c r="AN392" s="308">
        <v>0</v>
      </c>
      <c r="AO392" s="308">
        <v>0</v>
      </c>
      <c r="AP392" s="308">
        <v>3524.46878196235</v>
      </c>
      <c r="AQ392" s="308">
        <v>0</v>
      </c>
      <c r="AR392" s="308">
        <v>18039.617660178501</v>
      </c>
      <c r="AS392" s="308">
        <v>169581.3583921</v>
      </c>
      <c r="AT392" s="308">
        <v>99292.298771680405</v>
      </c>
      <c r="AU392" s="308">
        <v>316994.44795423798</v>
      </c>
      <c r="AV392" s="308">
        <v>249788.609240997</v>
      </c>
      <c r="AW392" s="308">
        <v>85934.807151787099</v>
      </c>
      <c r="AX392" s="308">
        <v>86846.130224778404</v>
      </c>
      <c r="AY392" s="308">
        <v>0</v>
      </c>
      <c r="AZ392" s="308">
        <v>145322.112266607</v>
      </c>
      <c r="BA392" s="308">
        <v>0</v>
      </c>
      <c r="BB392" s="308">
        <v>2058.8831333859998</v>
      </c>
      <c r="BC392" s="308">
        <v>14486.7769896229</v>
      </c>
      <c r="BD392" s="308">
        <v>93234.853817572395</v>
      </c>
      <c r="BE392" s="308">
        <v>2739.7005633398298</v>
      </c>
      <c r="BF392" s="308">
        <v>247879.38074825201</v>
      </c>
      <c r="BG392" s="308">
        <v>13442.298599874401</v>
      </c>
      <c r="BH392" s="308">
        <v>779750.26137217297</v>
      </c>
      <c r="BI392" s="308">
        <v>88789.114360498905</v>
      </c>
      <c r="BJ392" s="308">
        <v>73047.392237457199</v>
      </c>
      <c r="BK392" s="308">
        <v>32420.7537556684</v>
      </c>
      <c r="BL392" s="308">
        <v>27865.0065162877</v>
      </c>
      <c r="BM392" s="308">
        <v>3536283.9557650802</v>
      </c>
      <c r="BN392" s="308">
        <v>161651.905473358</v>
      </c>
      <c r="BO392" s="308">
        <v>2871642.6902853898</v>
      </c>
      <c r="BP392" s="308">
        <v>40438.130382127798</v>
      </c>
      <c r="BQ392" s="308">
        <v>216395.90268408001</v>
      </c>
      <c r="BR392" s="308">
        <v>6880.99503</v>
      </c>
      <c r="BS392" s="308">
        <v>31932.45</v>
      </c>
      <c r="BT392" s="309">
        <v>9416264.3021584954</v>
      </c>
      <c r="BU392" s="307" t="s">
        <v>179</v>
      </c>
    </row>
    <row r="393" spans="2:73" s="329" customFormat="1" ht="13.75" customHeight="1" x14ac:dyDescent="0.35">
      <c r="B393" s="312" t="s">
        <v>223</v>
      </c>
      <c r="C393" s="313">
        <v>9</v>
      </c>
      <c r="D393" s="313">
        <v>222</v>
      </c>
      <c r="E393" s="313">
        <v>243</v>
      </c>
      <c r="F393" s="313">
        <v>290</v>
      </c>
      <c r="G393" s="313">
        <v>185</v>
      </c>
      <c r="H393" s="313">
        <v>145</v>
      </c>
      <c r="I393" s="313">
        <v>242</v>
      </c>
      <c r="J393" s="313">
        <v>127</v>
      </c>
      <c r="K393" s="313">
        <v>54</v>
      </c>
      <c r="L393" s="313">
        <v>14</v>
      </c>
      <c r="M393" s="313">
        <v>22</v>
      </c>
      <c r="N393" s="313">
        <v>71</v>
      </c>
      <c r="O393" s="313">
        <v>24</v>
      </c>
      <c r="P393" s="313">
        <v>104</v>
      </c>
      <c r="Q393" s="313">
        <v>23</v>
      </c>
      <c r="R393" s="313">
        <v>12</v>
      </c>
      <c r="S393" s="313">
        <v>0</v>
      </c>
      <c r="T393" s="313">
        <v>68</v>
      </c>
      <c r="U393" s="313">
        <v>3</v>
      </c>
      <c r="V393" s="313">
        <v>0</v>
      </c>
      <c r="W393" s="313">
        <v>46</v>
      </c>
      <c r="X393" s="313">
        <v>0</v>
      </c>
      <c r="Y393" s="313">
        <v>1</v>
      </c>
      <c r="Z393" s="313">
        <v>0</v>
      </c>
      <c r="AA393" s="313">
        <v>0</v>
      </c>
      <c r="AB393" s="313">
        <v>4</v>
      </c>
      <c r="AC393" s="313">
        <v>7</v>
      </c>
      <c r="AD393" s="313">
        <v>6</v>
      </c>
      <c r="AE393" s="313">
        <v>3</v>
      </c>
      <c r="AF393" s="313">
        <v>0</v>
      </c>
      <c r="AG393" s="313">
        <v>0</v>
      </c>
      <c r="AH393" s="313">
        <v>2</v>
      </c>
      <c r="AI393" s="314">
        <v>1927</v>
      </c>
      <c r="AJ393" s="312" t="s">
        <v>223</v>
      </c>
      <c r="AK393" s="307"/>
      <c r="AL393" s="307"/>
      <c r="AM393" s="312" t="s">
        <v>223</v>
      </c>
      <c r="AN393" s="834">
        <v>339902.11318209802</v>
      </c>
      <c r="AO393" s="313">
        <v>2718557.2266096799</v>
      </c>
      <c r="AP393" s="313">
        <v>3829242.9885536698</v>
      </c>
      <c r="AQ393" s="313">
        <v>3787707.8937351801</v>
      </c>
      <c r="AR393" s="313">
        <v>3776608.9382415698</v>
      </c>
      <c r="AS393" s="313">
        <v>972856.02714396501</v>
      </c>
      <c r="AT393" s="313">
        <v>4506165.5483943596</v>
      </c>
      <c r="AU393" s="313">
        <v>2681259.1652228101</v>
      </c>
      <c r="AV393" s="313">
        <v>1311384.4830579699</v>
      </c>
      <c r="AW393" s="313">
        <v>88612.209125979702</v>
      </c>
      <c r="AX393" s="313">
        <v>92821.436527904894</v>
      </c>
      <c r="AY393" s="313">
        <v>457823.14294957498</v>
      </c>
      <c r="AZ393" s="313">
        <v>347712.09261817002</v>
      </c>
      <c r="BA393" s="313">
        <v>1035150.0068945599</v>
      </c>
      <c r="BB393" s="313">
        <v>102412.39961001799</v>
      </c>
      <c r="BC393" s="313">
        <v>75631.011002363506</v>
      </c>
      <c r="BD393" s="313">
        <v>0</v>
      </c>
      <c r="BE393" s="313">
        <v>132669.23208184901</v>
      </c>
      <c r="BF393" s="313">
        <v>74339.938966895395</v>
      </c>
      <c r="BG393" s="313">
        <v>0</v>
      </c>
      <c r="BH393" s="313">
        <v>340933.59175331099</v>
      </c>
      <c r="BI393" s="313">
        <v>0</v>
      </c>
      <c r="BJ393" s="313">
        <v>1594.6747661224799</v>
      </c>
      <c r="BK393" s="313">
        <v>0</v>
      </c>
      <c r="BL393" s="313">
        <v>0</v>
      </c>
      <c r="BM393" s="313">
        <v>13732.900537078</v>
      </c>
      <c r="BN393" s="313">
        <v>34940.902858597299</v>
      </c>
      <c r="BO393" s="313">
        <v>9727.2113894454196</v>
      </c>
      <c r="BP393" s="313">
        <v>21799.323371187598</v>
      </c>
      <c r="BQ393" s="313">
        <v>0</v>
      </c>
      <c r="BR393" s="313">
        <v>0</v>
      </c>
      <c r="BS393" s="313">
        <v>10012.52</v>
      </c>
      <c r="BT393" s="314">
        <v>26763596.978594348</v>
      </c>
      <c r="BU393" s="312" t="s">
        <v>223</v>
      </c>
    </row>
    <row r="394" spans="2:73" s="329" customFormat="1" ht="13.75" customHeight="1" x14ac:dyDescent="0.35">
      <c r="B394" s="307" t="s">
        <v>180</v>
      </c>
      <c r="C394" s="308">
        <v>0</v>
      </c>
      <c r="D394" s="308">
        <v>0</v>
      </c>
      <c r="E394" s="308">
        <v>1</v>
      </c>
      <c r="F394" s="308">
        <v>0</v>
      </c>
      <c r="G394" s="308">
        <v>2</v>
      </c>
      <c r="H394" s="308">
        <v>0</v>
      </c>
      <c r="I394" s="308">
        <v>1</v>
      </c>
      <c r="J394" s="308">
        <v>0</v>
      </c>
      <c r="K394" s="308">
        <v>0</v>
      </c>
      <c r="L394" s="308">
        <v>0</v>
      </c>
      <c r="M394" s="308">
        <v>0</v>
      </c>
      <c r="N394" s="308">
        <v>0</v>
      </c>
      <c r="O394" s="308">
        <v>0</v>
      </c>
      <c r="P394" s="308">
        <v>0</v>
      </c>
      <c r="Q394" s="308">
        <v>0</v>
      </c>
      <c r="R394" s="308">
        <v>0</v>
      </c>
      <c r="S394" s="308">
        <v>0</v>
      </c>
      <c r="T394" s="308">
        <v>0</v>
      </c>
      <c r="U394" s="308">
        <v>0</v>
      </c>
      <c r="V394" s="308">
        <v>0</v>
      </c>
      <c r="W394" s="308">
        <v>20</v>
      </c>
      <c r="X394" s="308">
        <v>0</v>
      </c>
      <c r="Y394" s="308">
        <v>0</v>
      </c>
      <c r="Z394" s="308">
        <v>0</v>
      </c>
      <c r="AA394" s="308">
        <v>0</v>
      </c>
      <c r="AB394" s="308">
        <v>0</v>
      </c>
      <c r="AC394" s="308">
        <v>1</v>
      </c>
      <c r="AD394" s="308">
        <v>0</v>
      </c>
      <c r="AE394" s="308">
        <v>0</v>
      </c>
      <c r="AF394" s="308">
        <v>0</v>
      </c>
      <c r="AG394" s="308">
        <v>0</v>
      </c>
      <c r="AH394" s="308">
        <v>0</v>
      </c>
      <c r="AI394" s="309">
        <v>25</v>
      </c>
      <c r="AJ394" s="307" t="s">
        <v>180</v>
      </c>
      <c r="AK394" s="307"/>
      <c r="AL394" s="307"/>
      <c r="AM394" s="307" t="s">
        <v>180</v>
      </c>
      <c r="AN394" s="308">
        <v>0</v>
      </c>
      <c r="AO394" s="308">
        <v>0</v>
      </c>
      <c r="AP394" s="308">
        <v>536324.19485392701</v>
      </c>
      <c r="AQ394" s="308">
        <v>0</v>
      </c>
      <c r="AR394" s="308">
        <v>44422.362739030097</v>
      </c>
      <c r="AS394" s="308">
        <v>0</v>
      </c>
      <c r="AT394" s="308">
        <v>70906.829626177205</v>
      </c>
      <c r="AU394" s="308">
        <v>0</v>
      </c>
      <c r="AV394" s="308">
        <v>0</v>
      </c>
      <c r="AW394" s="308">
        <v>0</v>
      </c>
      <c r="AX394" s="308">
        <v>0</v>
      </c>
      <c r="AY394" s="308">
        <v>0</v>
      </c>
      <c r="AZ394" s="308">
        <v>0</v>
      </c>
      <c r="BA394" s="308">
        <v>0</v>
      </c>
      <c r="BB394" s="308">
        <v>0</v>
      </c>
      <c r="BC394" s="308">
        <v>0</v>
      </c>
      <c r="BD394" s="308">
        <v>0</v>
      </c>
      <c r="BE394" s="308">
        <v>0</v>
      </c>
      <c r="BF394" s="308">
        <v>0</v>
      </c>
      <c r="BG394" s="308">
        <v>0</v>
      </c>
      <c r="BH394" s="308">
        <v>98420.551241392604</v>
      </c>
      <c r="BI394" s="308">
        <v>0</v>
      </c>
      <c r="BJ394" s="308">
        <v>0</v>
      </c>
      <c r="BK394" s="308">
        <v>0</v>
      </c>
      <c r="BL394" s="308">
        <v>0</v>
      </c>
      <c r="BM394" s="308">
        <v>0</v>
      </c>
      <c r="BN394" s="308">
        <v>2386.2040475088102</v>
      </c>
      <c r="BO394" s="308">
        <v>0</v>
      </c>
      <c r="BP394" s="308">
        <v>0</v>
      </c>
      <c r="BQ394" s="308">
        <v>0</v>
      </c>
      <c r="BR394" s="308">
        <v>0</v>
      </c>
      <c r="BS394" s="308">
        <v>0</v>
      </c>
      <c r="BT394" s="309">
        <v>752460.14250803564</v>
      </c>
      <c r="BU394" s="307" t="s">
        <v>180</v>
      </c>
    </row>
    <row r="395" spans="2:73" s="329" customFormat="1" ht="13.75" customHeight="1" x14ac:dyDescent="0.35">
      <c r="B395" s="312" t="s">
        <v>182</v>
      </c>
      <c r="C395" s="313">
        <v>0</v>
      </c>
      <c r="D395" s="313">
        <v>0</v>
      </c>
      <c r="E395" s="313">
        <v>0</v>
      </c>
      <c r="F395" s="313">
        <v>0</v>
      </c>
      <c r="G395" s="313">
        <v>0</v>
      </c>
      <c r="H395" s="313">
        <v>0</v>
      </c>
      <c r="I395" s="313">
        <v>0</v>
      </c>
      <c r="J395" s="313">
        <v>0</v>
      </c>
      <c r="K395" s="313">
        <v>0</v>
      </c>
      <c r="L395" s="313">
        <v>0</v>
      </c>
      <c r="M395" s="313">
        <v>0</v>
      </c>
      <c r="N395" s="313">
        <v>0</v>
      </c>
      <c r="O395" s="313">
        <v>0</v>
      </c>
      <c r="P395" s="313">
        <v>0</v>
      </c>
      <c r="Q395" s="313">
        <v>0</v>
      </c>
      <c r="R395" s="313">
        <v>0</v>
      </c>
      <c r="S395" s="313">
        <v>0</v>
      </c>
      <c r="T395" s="313">
        <v>0</v>
      </c>
      <c r="U395" s="313">
        <v>0</v>
      </c>
      <c r="V395" s="313">
        <v>0</v>
      </c>
      <c r="W395" s="313">
        <v>0</v>
      </c>
      <c r="X395" s="313">
        <v>0</v>
      </c>
      <c r="Y395" s="313">
        <v>0</v>
      </c>
      <c r="Z395" s="313">
        <v>0</v>
      </c>
      <c r="AA395" s="313">
        <v>0</v>
      </c>
      <c r="AB395" s="313">
        <v>0</v>
      </c>
      <c r="AC395" s="313">
        <v>0</v>
      </c>
      <c r="AD395" s="313">
        <v>0</v>
      </c>
      <c r="AE395" s="313">
        <v>0</v>
      </c>
      <c r="AF395" s="313">
        <v>0</v>
      </c>
      <c r="AG395" s="313">
        <v>0</v>
      </c>
      <c r="AH395" s="313">
        <v>0</v>
      </c>
      <c r="AI395" s="314">
        <v>0</v>
      </c>
      <c r="AJ395" s="312" t="s">
        <v>182</v>
      </c>
      <c r="AK395" s="307"/>
      <c r="AL395" s="307"/>
      <c r="AM395" s="312" t="s">
        <v>182</v>
      </c>
      <c r="AN395" s="834">
        <v>0</v>
      </c>
      <c r="AO395" s="313">
        <v>0</v>
      </c>
      <c r="AP395" s="313">
        <v>0</v>
      </c>
      <c r="AQ395" s="313">
        <v>0</v>
      </c>
      <c r="AR395" s="313">
        <v>0</v>
      </c>
      <c r="AS395" s="313">
        <v>0</v>
      </c>
      <c r="AT395" s="313">
        <v>0</v>
      </c>
      <c r="AU395" s="313">
        <v>0</v>
      </c>
      <c r="AV395" s="313">
        <v>0</v>
      </c>
      <c r="AW395" s="313">
        <v>0</v>
      </c>
      <c r="AX395" s="313">
        <v>0</v>
      </c>
      <c r="AY395" s="313">
        <v>0</v>
      </c>
      <c r="AZ395" s="313">
        <v>0</v>
      </c>
      <c r="BA395" s="313">
        <v>0</v>
      </c>
      <c r="BB395" s="313">
        <v>0</v>
      </c>
      <c r="BC395" s="313">
        <v>0</v>
      </c>
      <c r="BD395" s="313">
        <v>0</v>
      </c>
      <c r="BE395" s="313">
        <v>0</v>
      </c>
      <c r="BF395" s="313">
        <v>0</v>
      </c>
      <c r="BG395" s="313">
        <v>0</v>
      </c>
      <c r="BH395" s="313">
        <v>0</v>
      </c>
      <c r="BI395" s="313">
        <v>0</v>
      </c>
      <c r="BJ395" s="313">
        <v>0</v>
      </c>
      <c r="BK395" s="313">
        <v>0</v>
      </c>
      <c r="BL395" s="313">
        <v>0</v>
      </c>
      <c r="BM395" s="313">
        <v>0</v>
      </c>
      <c r="BN395" s="313">
        <v>0</v>
      </c>
      <c r="BO395" s="313">
        <v>0</v>
      </c>
      <c r="BP395" s="313">
        <v>0</v>
      </c>
      <c r="BQ395" s="313">
        <v>0</v>
      </c>
      <c r="BR395" s="313">
        <v>0</v>
      </c>
      <c r="BS395" s="313">
        <v>0</v>
      </c>
      <c r="BT395" s="314">
        <v>0</v>
      </c>
      <c r="BU395" s="312" t="s">
        <v>182</v>
      </c>
    </row>
    <row r="396" spans="2:73" s="329" customFormat="1" ht="13.75" customHeight="1" x14ac:dyDescent="0.35">
      <c r="B396" s="307" t="s">
        <v>184</v>
      </c>
      <c r="C396" s="308">
        <v>0</v>
      </c>
      <c r="D396" s="308">
        <v>3</v>
      </c>
      <c r="E396" s="308">
        <v>0</v>
      </c>
      <c r="F396" s="308">
        <v>0</v>
      </c>
      <c r="G396" s="308">
        <v>0</v>
      </c>
      <c r="H396" s="308">
        <v>2</v>
      </c>
      <c r="I396" s="308">
        <v>0</v>
      </c>
      <c r="J396" s="308">
        <v>0</v>
      </c>
      <c r="K396" s="308">
        <v>0</v>
      </c>
      <c r="L396" s="308">
        <v>0</v>
      </c>
      <c r="M396" s="308">
        <v>4</v>
      </c>
      <c r="N396" s="308">
        <v>0</v>
      </c>
      <c r="O396" s="308">
        <v>0</v>
      </c>
      <c r="P396" s="308">
        <v>0</v>
      </c>
      <c r="Q396" s="308">
        <v>0</v>
      </c>
      <c r="R396" s="308">
        <v>0</v>
      </c>
      <c r="S396" s="308">
        <v>0</v>
      </c>
      <c r="T396" s="308">
        <v>0</v>
      </c>
      <c r="U396" s="308">
        <v>3</v>
      </c>
      <c r="V396" s="308">
        <v>0</v>
      </c>
      <c r="W396" s="308">
        <v>0</v>
      </c>
      <c r="X396" s="308">
        <v>0</v>
      </c>
      <c r="Y396" s="308">
        <v>0</v>
      </c>
      <c r="Z396" s="308">
        <v>0</v>
      </c>
      <c r="AA396" s="308">
        <v>2</v>
      </c>
      <c r="AB396" s="308">
        <v>0</v>
      </c>
      <c r="AC396" s="308">
        <v>0</v>
      </c>
      <c r="AD396" s="308">
        <v>14</v>
      </c>
      <c r="AE396" s="308">
        <v>2</v>
      </c>
      <c r="AF396" s="308">
        <v>2</v>
      </c>
      <c r="AG396" s="308">
        <v>1</v>
      </c>
      <c r="AH396" s="308">
        <v>7</v>
      </c>
      <c r="AI396" s="309">
        <v>40</v>
      </c>
      <c r="AJ396" s="307" t="s">
        <v>184</v>
      </c>
      <c r="AK396" s="307"/>
      <c r="AL396" s="307"/>
      <c r="AM396" s="307" t="s">
        <v>184</v>
      </c>
      <c r="AN396" s="308">
        <v>0</v>
      </c>
      <c r="AO396" s="308">
        <v>17423.490685460602</v>
      </c>
      <c r="AP396" s="308">
        <v>0</v>
      </c>
      <c r="AQ396" s="308">
        <v>0</v>
      </c>
      <c r="AR396" s="308">
        <v>0</v>
      </c>
      <c r="AS396" s="308">
        <v>68076.412577444396</v>
      </c>
      <c r="AT396" s="308">
        <v>0</v>
      </c>
      <c r="AU396" s="308">
        <v>0</v>
      </c>
      <c r="AV396" s="308">
        <v>0</v>
      </c>
      <c r="AW396" s="308">
        <v>0</v>
      </c>
      <c r="AX396" s="308">
        <v>232161.25181824199</v>
      </c>
      <c r="AY396" s="308">
        <v>0</v>
      </c>
      <c r="AZ396" s="308">
        <v>0</v>
      </c>
      <c r="BA396" s="308">
        <v>0</v>
      </c>
      <c r="BB396" s="308">
        <v>0</v>
      </c>
      <c r="BC396" s="308">
        <v>0</v>
      </c>
      <c r="BD396" s="308">
        <v>0</v>
      </c>
      <c r="BE396" s="308">
        <v>0</v>
      </c>
      <c r="BF396" s="308">
        <v>4744.58625523101</v>
      </c>
      <c r="BG396" s="308">
        <v>0</v>
      </c>
      <c r="BH396" s="308">
        <v>0</v>
      </c>
      <c r="BI396" s="308">
        <v>0</v>
      </c>
      <c r="BJ396" s="308">
        <v>0</v>
      </c>
      <c r="BK396" s="308">
        <v>0</v>
      </c>
      <c r="BL396" s="308">
        <v>5008.92539613599</v>
      </c>
      <c r="BM396" s="308">
        <v>0</v>
      </c>
      <c r="BN396" s="308">
        <v>0</v>
      </c>
      <c r="BO396" s="308">
        <v>22775.295534641999</v>
      </c>
      <c r="BP396" s="308">
        <v>4539.5526176162402</v>
      </c>
      <c r="BQ396" s="308">
        <v>3371.6805469199999</v>
      </c>
      <c r="BR396" s="308">
        <v>1323.6953100000001</v>
      </c>
      <c r="BS396" s="308">
        <v>10987.61</v>
      </c>
      <c r="BT396" s="309">
        <v>370412.5007416922</v>
      </c>
      <c r="BU396" s="307" t="s">
        <v>184</v>
      </c>
    </row>
    <row r="397" spans="2:73" s="329" customFormat="1" ht="13.75" customHeight="1" x14ac:dyDescent="0.35">
      <c r="B397" s="312" t="s">
        <v>214</v>
      </c>
      <c r="C397" s="313">
        <v>0</v>
      </c>
      <c r="D397" s="313">
        <v>1</v>
      </c>
      <c r="E397" s="313">
        <v>0</v>
      </c>
      <c r="F397" s="313">
        <v>1</v>
      </c>
      <c r="G397" s="313">
        <v>0</v>
      </c>
      <c r="H397" s="313">
        <v>0</v>
      </c>
      <c r="I397" s="313">
        <v>0</v>
      </c>
      <c r="J397" s="313">
        <v>0</v>
      </c>
      <c r="K397" s="313">
        <v>0</v>
      </c>
      <c r="L397" s="313">
        <v>0</v>
      </c>
      <c r="M397" s="313">
        <v>0</v>
      </c>
      <c r="N397" s="313">
        <v>0</v>
      </c>
      <c r="O397" s="313">
        <v>0</v>
      </c>
      <c r="P397" s="313">
        <v>0</v>
      </c>
      <c r="Q397" s="313">
        <v>0</v>
      </c>
      <c r="R397" s="313">
        <v>0</v>
      </c>
      <c r="S397" s="313">
        <v>0</v>
      </c>
      <c r="T397" s="313">
        <v>0</v>
      </c>
      <c r="U397" s="313">
        <v>0</v>
      </c>
      <c r="V397" s="313">
        <v>0</v>
      </c>
      <c r="W397" s="313">
        <v>0</v>
      </c>
      <c r="X397" s="313">
        <v>0</v>
      </c>
      <c r="Y397" s="313">
        <v>0</v>
      </c>
      <c r="Z397" s="313">
        <v>0</v>
      </c>
      <c r="AA397" s="313">
        <v>0</v>
      </c>
      <c r="AB397" s="313">
        <v>0</v>
      </c>
      <c r="AC397" s="313">
        <v>1</v>
      </c>
      <c r="AD397" s="313">
        <v>0</v>
      </c>
      <c r="AE397" s="313">
        <v>0</v>
      </c>
      <c r="AF397" s="313">
        <v>0</v>
      </c>
      <c r="AG397" s="313">
        <v>0</v>
      </c>
      <c r="AH397" s="313">
        <v>0</v>
      </c>
      <c r="AI397" s="314">
        <v>3</v>
      </c>
      <c r="AJ397" s="312" t="s">
        <v>214</v>
      </c>
      <c r="AK397" s="307"/>
      <c r="AL397" s="307"/>
      <c r="AM397" s="312" t="s">
        <v>214</v>
      </c>
      <c r="AN397" s="834">
        <v>0</v>
      </c>
      <c r="AO397" s="313">
        <v>15337.5250295033</v>
      </c>
      <c r="AP397" s="313">
        <v>0</v>
      </c>
      <c r="AQ397" s="313">
        <v>5903.49974489342</v>
      </c>
      <c r="AR397" s="313">
        <v>0</v>
      </c>
      <c r="AS397" s="313">
        <v>0</v>
      </c>
      <c r="AT397" s="313">
        <v>0</v>
      </c>
      <c r="AU397" s="313">
        <v>0</v>
      </c>
      <c r="AV397" s="313">
        <v>0</v>
      </c>
      <c r="AW397" s="313">
        <v>0</v>
      </c>
      <c r="AX397" s="313">
        <v>0</v>
      </c>
      <c r="AY397" s="313">
        <v>0</v>
      </c>
      <c r="AZ397" s="313">
        <v>0</v>
      </c>
      <c r="BA397" s="313">
        <v>0</v>
      </c>
      <c r="BB397" s="313">
        <v>0</v>
      </c>
      <c r="BC397" s="313">
        <v>0</v>
      </c>
      <c r="BD397" s="313">
        <v>0</v>
      </c>
      <c r="BE397" s="313">
        <v>0</v>
      </c>
      <c r="BF397" s="313">
        <v>0</v>
      </c>
      <c r="BG397" s="313">
        <v>0</v>
      </c>
      <c r="BH397" s="313">
        <v>0</v>
      </c>
      <c r="BI397" s="313">
        <v>0</v>
      </c>
      <c r="BJ397" s="313">
        <v>0</v>
      </c>
      <c r="BK397" s="313">
        <v>0</v>
      </c>
      <c r="BL397" s="313">
        <v>0</v>
      </c>
      <c r="BM397" s="313">
        <v>0</v>
      </c>
      <c r="BN397" s="313">
        <v>756.556966432482</v>
      </c>
      <c r="BO397" s="313">
        <v>0</v>
      </c>
      <c r="BP397" s="313">
        <v>0</v>
      </c>
      <c r="BQ397" s="313">
        <v>0</v>
      </c>
      <c r="BR397" s="313">
        <v>0</v>
      </c>
      <c r="BS397" s="313">
        <v>0</v>
      </c>
      <c r="BT397" s="314">
        <v>21997.581740829202</v>
      </c>
      <c r="BU397" s="312" t="s">
        <v>214</v>
      </c>
    </row>
    <row r="398" spans="2:73" s="329" customFormat="1" ht="13.75" customHeight="1" x14ac:dyDescent="0.35">
      <c r="B398" s="307" t="s">
        <v>185</v>
      </c>
      <c r="C398" s="308">
        <v>0</v>
      </c>
      <c r="D398" s="308">
        <v>0</v>
      </c>
      <c r="E398" s="308">
        <v>0</v>
      </c>
      <c r="F398" s="308">
        <v>0</v>
      </c>
      <c r="G398" s="308">
        <v>0</v>
      </c>
      <c r="H398" s="308">
        <v>0</v>
      </c>
      <c r="I398" s="308">
        <v>0</v>
      </c>
      <c r="J398" s="308">
        <v>0</v>
      </c>
      <c r="K398" s="308">
        <v>0</v>
      </c>
      <c r="L398" s="308">
        <v>0</v>
      </c>
      <c r="M398" s="308">
        <v>0</v>
      </c>
      <c r="N398" s="308">
        <v>0</v>
      </c>
      <c r="O398" s="308">
        <v>0</v>
      </c>
      <c r="P398" s="308">
        <v>0</v>
      </c>
      <c r="Q398" s="308">
        <v>0</v>
      </c>
      <c r="R398" s="308">
        <v>0</v>
      </c>
      <c r="S398" s="308">
        <v>0</v>
      </c>
      <c r="T398" s="308">
        <v>0</v>
      </c>
      <c r="U398" s="308">
        <v>0</v>
      </c>
      <c r="V398" s="308">
        <v>0</v>
      </c>
      <c r="W398" s="308">
        <v>0</v>
      </c>
      <c r="X398" s="308">
        <v>0</v>
      </c>
      <c r="Y398" s="308">
        <v>0</v>
      </c>
      <c r="Z398" s="308">
        <v>0</v>
      </c>
      <c r="AA398" s="308">
        <v>0</v>
      </c>
      <c r="AB398" s="308">
        <v>0</v>
      </c>
      <c r="AC398" s="308">
        <v>0</v>
      </c>
      <c r="AD398" s="308">
        <v>0</v>
      </c>
      <c r="AE398" s="308">
        <v>0</v>
      </c>
      <c r="AF398" s="308">
        <v>0</v>
      </c>
      <c r="AG398" s="308">
        <v>0</v>
      </c>
      <c r="AH398" s="308">
        <v>0</v>
      </c>
      <c r="AI398" s="309">
        <v>0</v>
      </c>
      <c r="AJ398" s="307" t="s">
        <v>185</v>
      </c>
      <c r="AK398" s="307"/>
      <c r="AL398" s="307"/>
      <c r="AM398" s="307" t="s">
        <v>185</v>
      </c>
      <c r="AN398" s="308">
        <v>0</v>
      </c>
      <c r="AO398" s="308">
        <v>0</v>
      </c>
      <c r="AP398" s="308">
        <v>0</v>
      </c>
      <c r="AQ398" s="308">
        <v>0</v>
      </c>
      <c r="AR398" s="308">
        <v>0</v>
      </c>
      <c r="AS398" s="308">
        <v>0</v>
      </c>
      <c r="AT398" s="308">
        <v>0</v>
      </c>
      <c r="AU398" s="308">
        <v>0</v>
      </c>
      <c r="AV398" s="308">
        <v>0</v>
      </c>
      <c r="AW398" s="308">
        <v>0</v>
      </c>
      <c r="AX398" s="308">
        <v>0</v>
      </c>
      <c r="AY398" s="308">
        <v>0</v>
      </c>
      <c r="AZ398" s="308">
        <v>0</v>
      </c>
      <c r="BA398" s="308">
        <v>0</v>
      </c>
      <c r="BB398" s="308">
        <v>0</v>
      </c>
      <c r="BC398" s="308">
        <v>0</v>
      </c>
      <c r="BD398" s="308">
        <v>0</v>
      </c>
      <c r="BE398" s="308">
        <v>0</v>
      </c>
      <c r="BF398" s="308">
        <v>0</v>
      </c>
      <c r="BG398" s="308">
        <v>0</v>
      </c>
      <c r="BH398" s="308">
        <v>0</v>
      </c>
      <c r="BI398" s="308">
        <v>0</v>
      </c>
      <c r="BJ398" s="308">
        <v>0</v>
      </c>
      <c r="BK398" s="308">
        <v>0</v>
      </c>
      <c r="BL398" s="308">
        <v>0</v>
      </c>
      <c r="BM398" s="308">
        <v>0</v>
      </c>
      <c r="BN398" s="308">
        <v>0</v>
      </c>
      <c r="BO398" s="308">
        <v>0</v>
      </c>
      <c r="BP398" s="308">
        <v>0</v>
      </c>
      <c r="BQ398" s="308">
        <v>0</v>
      </c>
      <c r="BR398" s="308">
        <v>0</v>
      </c>
      <c r="BS398" s="308">
        <v>0</v>
      </c>
      <c r="BT398" s="309">
        <v>0</v>
      </c>
      <c r="BU398" s="307" t="s">
        <v>185</v>
      </c>
    </row>
    <row r="399" spans="2:73" s="329" customFormat="1" ht="13.75" customHeight="1" x14ac:dyDescent="0.35">
      <c r="B399" s="312" t="s">
        <v>187</v>
      </c>
      <c r="C399" s="313">
        <v>0</v>
      </c>
      <c r="D399" s="313">
        <v>0</v>
      </c>
      <c r="E399" s="313">
        <v>0</v>
      </c>
      <c r="F399" s="313">
        <v>0</v>
      </c>
      <c r="G399" s="313">
        <v>0</v>
      </c>
      <c r="H399" s="313">
        <v>0</v>
      </c>
      <c r="I399" s="313">
        <v>0</v>
      </c>
      <c r="J399" s="313">
        <v>0</v>
      </c>
      <c r="K399" s="313">
        <v>0</v>
      </c>
      <c r="L399" s="313">
        <v>0</v>
      </c>
      <c r="M399" s="313">
        <v>0</v>
      </c>
      <c r="N399" s="313">
        <v>0</v>
      </c>
      <c r="O399" s="313">
        <v>0</v>
      </c>
      <c r="P399" s="313">
        <v>0</v>
      </c>
      <c r="Q399" s="313">
        <v>0</v>
      </c>
      <c r="R399" s="313">
        <v>0</v>
      </c>
      <c r="S399" s="313">
        <v>0</v>
      </c>
      <c r="T399" s="313">
        <v>0</v>
      </c>
      <c r="U399" s="313">
        <v>0</v>
      </c>
      <c r="V399" s="313">
        <v>0</v>
      </c>
      <c r="W399" s="313">
        <v>0</v>
      </c>
      <c r="X399" s="313">
        <v>0</v>
      </c>
      <c r="Y399" s="313">
        <v>0</v>
      </c>
      <c r="Z399" s="313">
        <v>0</v>
      </c>
      <c r="AA399" s="313">
        <v>0</v>
      </c>
      <c r="AB399" s="313">
        <v>0</v>
      </c>
      <c r="AC399" s="313">
        <v>0</v>
      </c>
      <c r="AD399" s="313">
        <v>0</v>
      </c>
      <c r="AE399" s="313">
        <v>0</v>
      </c>
      <c r="AF399" s="313">
        <v>0</v>
      </c>
      <c r="AG399" s="313">
        <v>0</v>
      </c>
      <c r="AH399" s="313">
        <v>0</v>
      </c>
      <c r="AI399" s="314">
        <v>0</v>
      </c>
      <c r="AJ399" s="312" t="s">
        <v>187</v>
      </c>
      <c r="AK399" s="307"/>
      <c r="AL399" s="307"/>
      <c r="AM399" s="312" t="s">
        <v>187</v>
      </c>
      <c r="AN399" s="834">
        <v>0</v>
      </c>
      <c r="AO399" s="313">
        <v>0</v>
      </c>
      <c r="AP399" s="313">
        <v>0</v>
      </c>
      <c r="AQ399" s="313">
        <v>0</v>
      </c>
      <c r="AR399" s="313">
        <v>0</v>
      </c>
      <c r="AS399" s="313">
        <v>0</v>
      </c>
      <c r="AT399" s="313">
        <v>0</v>
      </c>
      <c r="AU399" s="313">
        <v>0</v>
      </c>
      <c r="AV399" s="313">
        <v>0</v>
      </c>
      <c r="AW399" s="313">
        <v>0</v>
      </c>
      <c r="AX399" s="313">
        <v>0</v>
      </c>
      <c r="AY399" s="313">
        <v>0</v>
      </c>
      <c r="AZ399" s="313">
        <v>0</v>
      </c>
      <c r="BA399" s="313">
        <v>0</v>
      </c>
      <c r="BB399" s="313">
        <v>0</v>
      </c>
      <c r="BC399" s="313">
        <v>0</v>
      </c>
      <c r="BD399" s="313">
        <v>0</v>
      </c>
      <c r="BE399" s="313">
        <v>0</v>
      </c>
      <c r="BF399" s="313">
        <v>0</v>
      </c>
      <c r="BG399" s="313">
        <v>0</v>
      </c>
      <c r="BH399" s="313">
        <v>0</v>
      </c>
      <c r="BI399" s="313">
        <v>0</v>
      </c>
      <c r="BJ399" s="313">
        <v>0</v>
      </c>
      <c r="BK399" s="313">
        <v>0</v>
      </c>
      <c r="BL399" s="313">
        <v>0</v>
      </c>
      <c r="BM399" s="313">
        <v>0</v>
      </c>
      <c r="BN399" s="313">
        <v>0</v>
      </c>
      <c r="BO399" s="313">
        <v>0</v>
      </c>
      <c r="BP399" s="313">
        <v>0</v>
      </c>
      <c r="BQ399" s="313">
        <v>0</v>
      </c>
      <c r="BR399" s="313">
        <v>0</v>
      </c>
      <c r="BS399" s="313">
        <v>0</v>
      </c>
      <c r="BT399" s="314">
        <v>0</v>
      </c>
      <c r="BU399" s="312" t="s">
        <v>187</v>
      </c>
    </row>
    <row r="400" spans="2:73" s="329" customFormat="1" ht="13.75" customHeight="1" x14ac:dyDescent="0.35">
      <c r="B400" s="307" t="s">
        <v>189</v>
      </c>
      <c r="C400" s="308">
        <v>0</v>
      </c>
      <c r="D400" s="308">
        <v>0</v>
      </c>
      <c r="E400" s="308">
        <v>0</v>
      </c>
      <c r="F400" s="308">
        <v>0</v>
      </c>
      <c r="G400" s="308">
        <v>0</v>
      </c>
      <c r="H400" s="308">
        <v>1</v>
      </c>
      <c r="I400" s="308">
        <v>1</v>
      </c>
      <c r="J400" s="308">
        <v>0</v>
      </c>
      <c r="K400" s="308">
        <v>0</v>
      </c>
      <c r="L400" s="308">
        <v>0</v>
      </c>
      <c r="M400" s="308">
        <v>0</v>
      </c>
      <c r="N400" s="308">
        <v>0</v>
      </c>
      <c r="O400" s="308">
        <v>0</v>
      </c>
      <c r="P400" s="308">
        <v>0</v>
      </c>
      <c r="Q400" s="308">
        <v>0</v>
      </c>
      <c r="R400" s="308">
        <v>0</v>
      </c>
      <c r="S400" s="308">
        <v>0</v>
      </c>
      <c r="T400" s="308">
        <v>0</v>
      </c>
      <c r="U400" s="308">
        <v>0</v>
      </c>
      <c r="V400" s="308">
        <v>0</v>
      </c>
      <c r="W400" s="308">
        <v>0</v>
      </c>
      <c r="X400" s="308">
        <v>0</v>
      </c>
      <c r="Y400" s="308">
        <v>0</v>
      </c>
      <c r="Z400" s="308">
        <v>0</v>
      </c>
      <c r="AA400" s="308">
        <v>0</v>
      </c>
      <c r="AB400" s="308">
        <v>0</v>
      </c>
      <c r="AC400" s="308">
        <v>1</v>
      </c>
      <c r="AD400" s="308">
        <v>0</v>
      </c>
      <c r="AE400" s="308">
        <v>1</v>
      </c>
      <c r="AF400" s="308">
        <v>0</v>
      </c>
      <c r="AG400" s="308">
        <v>0</v>
      </c>
      <c r="AH400" s="308">
        <v>0</v>
      </c>
      <c r="AI400" s="309">
        <v>4</v>
      </c>
      <c r="AJ400" s="307" t="s">
        <v>189</v>
      </c>
      <c r="AK400" s="307"/>
      <c r="AL400" s="307"/>
      <c r="AM400" s="307" t="s">
        <v>189</v>
      </c>
      <c r="AN400" s="308">
        <v>0</v>
      </c>
      <c r="AO400" s="308">
        <v>0</v>
      </c>
      <c r="AP400" s="308">
        <v>0</v>
      </c>
      <c r="AQ400" s="308">
        <v>0</v>
      </c>
      <c r="AR400" s="308">
        <v>0</v>
      </c>
      <c r="AS400" s="308">
        <v>1739.33618516966</v>
      </c>
      <c r="AT400" s="308">
        <v>2261.43190008586</v>
      </c>
      <c r="AU400" s="308">
        <v>0</v>
      </c>
      <c r="AV400" s="308">
        <v>0</v>
      </c>
      <c r="AW400" s="308">
        <v>0</v>
      </c>
      <c r="AX400" s="308">
        <v>0</v>
      </c>
      <c r="AY400" s="308">
        <v>0</v>
      </c>
      <c r="AZ400" s="308">
        <v>0</v>
      </c>
      <c r="BA400" s="308">
        <v>0</v>
      </c>
      <c r="BB400" s="308">
        <v>0</v>
      </c>
      <c r="BC400" s="308">
        <v>0</v>
      </c>
      <c r="BD400" s="308">
        <v>0</v>
      </c>
      <c r="BE400" s="308">
        <v>0</v>
      </c>
      <c r="BF400" s="308">
        <v>0</v>
      </c>
      <c r="BG400" s="308">
        <v>0</v>
      </c>
      <c r="BH400" s="308">
        <v>0</v>
      </c>
      <c r="BI400" s="308">
        <v>0</v>
      </c>
      <c r="BJ400" s="308">
        <v>0</v>
      </c>
      <c r="BK400" s="308">
        <v>0</v>
      </c>
      <c r="BL400" s="308">
        <v>0</v>
      </c>
      <c r="BM400" s="308">
        <v>0</v>
      </c>
      <c r="BN400" s="308">
        <v>9040.7968193368306</v>
      </c>
      <c r="BO400" s="308">
        <v>0</v>
      </c>
      <c r="BP400" s="308">
        <v>1488.9146276978399</v>
      </c>
      <c r="BQ400" s="308">
        <v>0</v>
      </c>
      <c r="BR400" s="308">
        <v>0</v>
      </c>
      <c r="BS400" s="308">
        <v>0</v>
      </c>
      <c r="BT400" s="309">
        <v>14530.479532290192</v>
      </c>
      <c r="BU400" s="307" t="s">
        <v>189</v>
      </c>
    </row>
    <row r="401" spans="2:74" s="329" customFormat="1" ht="13.75" customHeight="1" x14ac:dyDescent="0.35">
      <c r="B401" s="312" t="s">
        <v>191</v>
      </c>
      <c r="C401" s="313">
        <v>0</v>
      </c>
      <c r="D401" s="313">
        <v>0</v>
      </c>
      <c r="E401" s="313">
        <v>0</v>
      </c>
      <c r="F401" s="313">
        <v>0</v>
      </c>
      <c r="G401" s="313">
        <v>0</v>
      </c>
      <c r="H401" s="313">
        <v>0</v>
      </c>
      <c r="I401" s="313">
        <v>0</v>
      </c>
      <c r="J401" s="313">
        <v>0</v>
      </c>
      <c r="K401" s="313">
        <v>0</v>
      </c>
      <c r="L401" s="313">
        <v>0</v>
      </c>
      <c r="M401" s="313">
        <v>0</v>
      </c>
      <c r="N401" s="313">
        <v>0</v>
      </c>
      <c r="O401" s="313">
        <v>0</v>
      </c>
      <c r="P401" s="313">
        <v>0</v>
      </c>
      <c r="Q401" s="313">
        <v>0</v>
      </c>
      <c r="R401" s="313">
        <v>0</v>
      </c>
      <c r="S401" s="313">
        <v>0</v>
      </c>
      <c r="T401" s="313">
        <v>0</v>
      </c>
      <c r="U401" s="313">
        <v>0</v>
      </c>
      <c r="V401" s="313">
        <v>0</v>
      </c>
      <c r="W401" s="313">
        <v>0</v>
      </c>
      <c r="X401" s="313">
        <v>0</v>
      </c>
      <c r="Y401" s="313">
        <v>0</v>
      </c>
      <c r="Z401" s="313">
        <v>0</v>
      </c>
      <c r="AA401" s="313">
        <v>0</v>
      </c>
      <c r="AB401" s="313">
        <v>0</v>
      </c>
      <c r="AC401" s="313">
        <v>0</v>
      </c>
      <c r="AD401" s="313">
        <v>0</v>
      </c>
      <c r="AE401" s="313">
        <v>0</v>
      </c>
      <c r="AF401" s="313">
        <v>0</v>
      </c>
      <c r="AG401" s="313">
        <v>0</v>
      </c>
      <c r="AH401" s="313">
        <v>0</v>
      </c>
      <c r="AI401" s="314">
        <v>0</v>
      </c>
      <c r="AJ401" s="312" t="s">
        <v>191</v>
      </c>
      <c r="AK401" s="307"/>
      <c r="AL401" s="307"/>
      <c r="AM401" s="312" t="s">
        <v>191</v>
      </c>
      <c r="AN401" s="834">
        <v>0</v>
      </c>
      <c r="AO401" s="313">
        <v>0</v>
      </c>
      <c r="AP401" s="313">
        <v>0</v>
      </c>
      <c r="AQ401" s="313">
        <v>0</v>
      </c>
      <c r="AR401" s="313">
        <v>0</v>
      </c>
      <c r="AS401" s="313">
        <v>0</v>
      </c>
      <c r="AT401" s="313">
        <v>0</v>
      </c>
      <c r="AU401" s="313">
        <v>0</v>
      </c>
      <c r="AV401" s="313">
        <v>0</v>
      </c>
      <c r="AW401" s="313">
        <v>0</v>
      </c>
      <c r="AX401" s="313">
        <v>0</v>
      </c>
      <c r="AY401" s="313">
        <v>0</v>
      </c>
      <c r="AZ401" s="313">
        <v>0</v>
      </c>
      <c r="BA401" s="313">
        <v>0</v>
      </c>
      <c r="BB401" s="313">
        <v>0</v>
      </c>
      <c r="BC401" s="313">
        <v>0</v>
      </c>
      <c r="BD401" s="313">
        <v>0</v>
      </c>
      <c r="BE401" s="313">
        <v>0</v>
      </c>
      <c r="BF401" s="313">
        <v>0</v>
      </c>
      <c r="BG401" s="313">
        <v>0</v>
      </c>
      <c r="BH401" s="313">
        <v>0</v>
      </c>
      <c r="BI401" s="313">
        <v>0</v>
      </c>
      <c r="BJ401" s="313">
        <v>0</v>
      </c>
      <c r="BK401" s="313">
        <v>0</v>
      </c>
      <c r="BL401" s="313">
        <v>0</v>
      </c>
      <c r="BM401" s="313">
        <v>0</v>
      </c>
      <c r="BN401" s="313">
        <v>0</v>
      </c>
      <c r="BO401" s="313">
        <v>0</v>
      </c>
      <c r="BP401" s="313">
        <v>0</v>
      </c>
      <c r="BQ401" s="313">
        <v>0</v>
      </c>
      <c r="BR401" s="313">
        <v>0</v>
      </c>
      <c r="BS401" s="313">
        <v>0</v>
      </c>
      <c r="BT401" s="314">
        <v>0</v>
      </c>
      <c r="BU401" s="312" t="s">
        <v>191</v>
      </c>
    </row>
    <row r="402" spans="2:74" s="329" customFormat="1" ht="13.75" customHeight="1" x14ac:dyDescent="0.35">
      <c r="B402" s="307" t="s">
        <v>195</v>
      </c>
      <c r="C402" s="308">
        <v>165</v>
      </c>
      <c r="D402" s="308">
        <v>354</v>
      </c>
      <c r="E402" s="308">
        <v>360</v>
      </c>
      <c r="F402" s="308">
        <v>270</v>
      </c>
      <c r="G402" s="308">
        <v>49</v>
      </c>
      <c r="H402" s="308">
        <v>68</v>
      </c>
      <c r="I402" s="308">
        <v>163</v>
      </c>
      <c r="J402" s="308">
        <v>97</v>
      </c>
      <c r="K402" s="308">
        <v>94</v>
      </c>
      <c r="L402" s="308">
        <v>11</v>
      </c>
      <c r="M402" s="308">
        <v>29</v>
      </c>
      <c r="N402" s="308">
        <v>72</v>
      </c>
      <c r="O402" s="308">
        <v>64</v>
      </c>
      <c r="P402" s="308">
        <v>204</v>
      </c>
      <c r="Q402" s="308">
        <v>89</v>
      </c>
      <c r="R402" s="308">
        <v>37</v>
      </c>
      <c r="S402" s="308">
        <v>1</v>
      </c>
      <c r="T402" s="308">
        <v>0</v>
      </c>
      <c r="U402" s="308">
        <v>0</v>
      </c>
      <c r="V402" s="308">
        <v>1</v>
      </c>
      <c r="W402" s="308">
        <v>0</v>
      </c>
      <c r="X402" s="308">
        <v>0</v>
      </c>
      <c r="Y402" s="308">
        <v>1</v>
      </c>
      <c r="Z402" s="308">
        <v>1</v>
      </c>
      <c r="AA402" s="308">
        <v>0</v>
      </c>
      <c r="AB402" s="308">
        <v>0</v>
      </c>
      <c r="AC402" s="308">
        <v>2</v>
      </c>
      <c r="AD402" s="308">
        <v>5</v>
      </c>
      <c r="AE402" s="308">
        <v>3</v>
      </c>
      <c r="AF402" s="308">
        <v>0</v>
      </c>
      <c r="AG402" s="308">
        <v>1</v>
      </c>
      <c r="AH402" s="308">
        <v>0</v>
      </c>
      <c r="AI402" s="309">
        <v>2141</v>
      </c>
      <c r="AJ402" s="307" t="s">
        <v>195</v>
      </c>
      <c r="AK402" s="307"/>
      <c r="AL402" s="307"/>
      <c r="AM402" s="307" t="s">
        <v>195</v>
      </c>
      <c r="AN402" s="308">
        <v>1250055.7480182799</v>
      </c>
      <c r="AO402" s="308">
        <v>3173683.0751046701</v>
      </c>
      <c r="AP402" s="308">
        <v>5336531.0510001704</v>
      </c>
      <c r="AQ402" s="308">
        <v>4399218.6983656297</v>
      </c>
      <c r="AR402" s="308">
        <v>1700410.6594507799</v>
      </c>
      <c r="AS402" s="308">
        <v>587605.63081013702</v>
      </c>
      <c r="AT402" s="308">
        <v>3478837.7244421002</v>
      </c>
      <c r="AU402" s="308">
        <v>1451913.22984063</v>
      </c>
      <c r="AV402" s="308">
        <v>1096790.4337118999</v>
      </c>
      <c r="AW402" s="308">
        <v>38307.030026111002</v>
      </c>
      <c r="AX402" s="308">
        <v>138523.20078704599</v>
      </c>
      <c r="AY402" s="308">
        <v>487755.64381068101</v>
      </c>
      <c r="AZ402" s="308">
        <v>722776.45176737395</v>
      </c>
      <c r="BA402" s="308">
        <v>2058000.0716456401</v>
      </c>
      <c r="BB402" s="308">
        <v>878991.58251091698</v>
      </c>
      <c r="BC402" s="308">
        <v>385425.61073963298</v>
      </c>
      <c r="BD402" s="308">
        <v>3111.8403198045598</v>
      </c>
      <c r="BE402" s="308">
        <v>0</v>
      </c>
      <c r="BF402" s="308">
        <v>0</v>
      </c>
      <c r="BG402" s="308">
        <v>706.24623652246999</v>
      </c>
      <c r="BH402" s="308">
        <v>0</v>
      </c>
      <c r="BI402" s="308">
        <v>0</v>
      </c>
      <c r="BJ402" s="308">
        <v>764.317612465514</v>
      </c>
      <c r="BK402" s="308">
        <v>288.449206666338</v>
      </c>
      <c r="BL402" s="308">
        <v>0</v>
      </c>
      <c r="BM402" s="308">
        <v>0</v>
      </c>
      <c r="BN402" s="308">
        <v>2285.4222719433801</v>
      </c>
      <c r="BO402" s="308">
        <v>64554.027712647403</v>
      </c>
      <c r="BP402" s="308">
        <v>7348.7090317703996</v>
      </c>
      <c r="BQ402" s="308">
        <v>0</v>
      </c>
      <c r="BR402" s="308">
        <v>7294.5810000000001</v>
      </c>
      <c r="BS402" s="308">
        <v>0</v>
      </c>
      <c r="BT402" s="309">
        <v>27271179.435423523</v>
      </c>
      <c r="BU402" s="307" t="s">
        <v>195</v>
      </c>
    </row>
    <row r="403" spans="2:74" s="329" customFormat="1" ht="13.75" customHeight="1" x14ac:dyDescent="0.35">
      <c r="B403" s="312" t="s">
        <v>192</v>
      </c>
      <c r="C403" s="313">
        <v>0</v>
      </c>
      <c r="D403" s="313">
        <v>0</v>
      </c>
      <c r="E403" s="313">
        <v>0</v>
      </c>
      <c r="F403" s="313">
        <v>0</v>
      </c>
      <c r="G403" s="313">
        <v>0</v>
      </c>
      <c r="H403" s="313">
        <v>0</v>
      </c>
      <c r="I403" s="313">
        <v>0</v>
      </c>
      <c r="J403" s="313">
        <v>0</v>
      </c>
      <c r="K403" s="313">
        <v>0</v>
      </c>
      <c r="L403" s="313">
        <v>0</v>
      </c>
      <c r="M403" s="313">
        <v>0</v>
      </c>
      <c r="N403" s="313">
        <v>0</v>
      </c>
      <c r="O403" s="313">
        <v>1</v>
      </c>
      <c r="P403" s="313">
        <v>0</v>
      </c>
      <c r="Q403" s="313">
        <v>0</v>
      </c>
      <c r="R403" s="313">
        <v>1</v>
      </c>
      <c r="S403" s="313">
        <v>0</v>
      </c>
      <c r="T403" s="313">
        <v>2</v>
      </c>
      <c r="U403" s="313">
        <v>0</v>
      </c>
      <c r="V403" s="313">
        <v>0</v>
      </c>
      <c r="W403" s="313">
        <v>0</v>
      </c>
      <c r="X403" s="313">
        <v>0</v>
      </c>
      <c r="Y403" s="313">
        <v>0</v>
      </c>
      <c r="Z403" s="313">
        <v>0</v>
      </c>
      <c r="AA403" s="313">
        <v>0</v>
      </c>
      <c r="AB403" s="313">
        <v>29</v>
      </c>
      <c r="AC403" s="313">
        <v>1</v>
      </c>
      <c r="AD403" s="313">
        <v>9</v>
      </c>
      <c r="AE403" s="313">
        <v>0</v>
      </c>
      <c r="AF403" s="313">
        <v>0</v>
      </c>
      <c r="AG403" s="313">
        <v>1</v>
      </c>
      <c r="AH403" s="313">
        <v>1</v>
      </c>
      <c r="AI403" s="314">
        <v>45</v>
      </c>
      <c r="AJ403" s="312" t="s">
        <v>192</v>
      </c>
      <c r="AK403" s="307"/>
      <c r="AL403" s="307"/>
      <c r="AM403" s="312" t="s">
        <v>192</v>
      </c>
      <c r="AN403" s="834">
        <v>0</v>
      </c>
      <c r="AO403" s="313">
        <v>0</v>
      </c>
      <c r="AP403" s="313">
        <v>0</v>
      </c>
      <c r="AQ403" s="313">
        <v>0</v>
      </c>
      <c r="AR403" s="313">
        <v>0</v>
      </c>
      <c r="AS403" s="313">
        <v>0</v>
      </c>
      <c r="AT403" s="313">
        <v>0</v>
      </c>
      <c r="AU403" s="313">
        <v>0</v>
      </c>
      <c r="AV403" s="313">
        <v>0</v>
      </c>
      <c r="AW403" s="313">
        <v>0</v>
      </c>
      <c r="AX403" s="313">
        <v>0</v>
      </c>
      <c r="AY403" s="313">
        <v>0</v>
      </c>
      <c r="AZ403" s="313">
        <v>1339.0684329154799</v>
      </c>
      <c r="BA403" s="313">
        <v>0</v>
      </c>
      <c r="BB403" s="313">
        <v>0</v>
      </c>
      <c r="BC403" s="313">
        <v>11735.8998081308</v>
      </c>
      <c r="BD403" s="313">
        <v>0</v>
      </c>
      <c r="BE403" s="313">
        <v>44172.708358196498</v>
      </c>
      <c r="BF403" s="313">
        <v>0</v>
      </c>
      <c r="BG403" s="313">
        <v>0</v>
      </c>
      <c r="BH403" s="313">
        <v>0</v>
      </c>
      <c r="BI403" s="313">
        <v>0</v>
      </c>
      <c r="BJ403" s="313">
        <v>0</v>
      </c>
      <c r="BK403" s="313">
        <v>0</v>
      </c>
      <c r="BL403" s="313">
        <v>0</v>
      </c>
      <c r="BM403" s="313">
        <v>787032.78508599696</v>
      </c>
      <c r="BN403" s="313">
        <v>1861.7312186434999</v>
      </c>
      <c r="BO403" s="313">
        <v>288398.64789207402</v>
      </c>
      <c r="BP403" s="313">
        <v>0</v>
      </c>
      <c r="BQ403" s="313">
        <v>0</v>
      </c>
      <c r="BR403" s="313">
        <v>910.97370000000001</v>
      </c>
      <c r="BS403" s="313">
        <v>4922.78</v>
      </c>
      <c r="BT403" s="314">
        <v>1140374.5944959573</v>
      </c>
      <c r="BU403" s="312" t="s">
        <v>192</v>
      </c>
    </row>
    <row r="404" spans="2:74" s="329" customFormat="1" ht="13.75" customHeight="1" x14ac:dyDescent="0.35">
      <c r="B404" s="307" t="s">
        <v>193</v>
      </c>
      <c r="C404" s="308">
        <v>0</v>
      </c>
      <c r="D404" s="308">
        <v>0</v>
      </c>
      <c r="E404" s="308">
        <v>0</v>
      </c>
      <c r="F404" s="308">
        <v>0</v>
      </c>
      <c r="G404" s="308">
        <v>0</v>
      </c>
      <c r="H404" s="308">
        <v>0</v>
      </c>
      <c r="I404" s="308">
        <v>0</v>
      </c>
      <c r="J404" s="308">
        <v>0</v>
      </c>
      <c r="K404" s="308">
        <v>0</v>
      </c>
      <c r="L404" s="308">
        <v>0</v>
      </c>
      <c r="M404" s="308">
        <v>0</v>
      </c>
      <c r="N404" s="308">
        <v>0</v>
      </c>
      <c r="O404" s="308">
        <v>0</v>
      </c>
      <c r="P404" s="308">
        <v>0</v>
      </c>
      <c r="Q404" s="308">
        <v>0</v>
      </c>
      <c r="R404" s="308">
        <v>0</v>
      </c>
      <c r="S404" s="308">
        <v>0</v>
      </c>
      <c r="T404" s="308">
        <v>1</v>
      </c>
      <c r="U404" s="308">
        <v>0</v>
      </c>
      <c r="V404" s="308">
        <v>0</v>
      </c>
      <c r="W404" s="308">
        <v>0</v>
      </c>
      <c r="X404" s="308">
        <v>0</v>
      </c>
      <c r="Y404" s="308">
        <v>0</v>
      </c>
      <c r="Z404" s="308">
        <v>0</v>
      </c>
      <c r="AA404" s="308">
        <v>0</v>
      </c>
      <c r="AB404" s="308">
        <v>0</v>
      </c>
      <c r="AC404" s="308">
        <v>0</v>
      </c>
      <c r="AD404" s="308">
        <v>1</v>
      </c>
      <c r="AE404" s="308">
        <v>1</v>
      </c>
      <c r="AF404" s="308">
        <v>0</v>
      </c>
      <c r="AG404" s="308">
        <v>0</v>
      </c>
      <c r="AH404" s="308">
        <v>0</v>
      </c>
      <c r="AI404" s="309">
        <v>3</v>
      </c>
      <c r="AJ404" s="307" t="s">
        <v>193</v>
      </c>
      <c r="AK404" s="307"/>
      <c r="AL404" s="307"/>
      <c r="AM404" s="307" t="s">
        <v>193</v>
      </c>
      <c r="AN404" s="308">
        <v>0</v>
      </c>
      <c r="AO404" s="308">
        <v>0</v>
      </c>
      <c r="AP404" s="308">
        <v>0</v>
      </c>
      <c r="AQ404" s="308">
        <v>0</v>
      </c>
      <c r="AR404" s="308">
        <v>0</v>
      </c>
      <c r="AS404" s="308">
        <v>0</v>
      </c>
      <c r="AT404" s="308">
        <v>0</v>
      </c>
      <c r="AU404" s="308">
        <v>0</v>
      </c>
      <c r="AV404" s="308">
        <v>0</v>
      </c>
      <c r="AW404" s="308">
        <v>0</v>
      </c>
      <c r="AX404" s="308">
        <v>0</v>
      </c>
      <c r="AY404" s="308">
        <v>0</v>
      </c>
      <c r="AZ404" s="308">
        <v>0</v>
      </c>
      <c r="BA404" s="308">
        <v>0</v>
      </c>
      <c r="BB404" s="308">
        <v>0</v>
      </c>
      <c r="BC404" s="308">
        <v>0</v>
      </c>
      <c r="BD404" s="308">
        <v>0</v>
      </c>
      <c r="BE404" s="308">
        <v>3043.3008806784801</v>
      </c>
      <c r="BF404" s="308">
        <v>0</v>
      </c>
      <c r="BG404" s="308">
        <v>0</v>
      </c>
      <c r="BH404" s="308">
        <v>0</v>
      </c>
      <c r="BI404" s="308">
        <v>0</v>
      </c>
      <c r="BJ404" s="308">
        <v>0</v>
      </c>
      <c r="BK404" s="308">
        <v>0</v>
      </c>
      <c r="BL404" s="308">
        <v>0</v>
      </c>
      <c r="BM404" s="308">
        <v>0</v>
      </c>
      <c r="BN404" s="308">
        <v>0</v>
      </c>
      <c r="BO404" s="308">
        <v>268.01870177942999</v>
      </c>
      <c r="BP404" s="308">
        <v>2844.00121744956</v>
      </c>
      <c r="BQ404" s="308">
        <v>0</v>
      </c>
      <c r="BR404" s="308">
        <v>0</v>
      </c>
      <c r="BS404" s="308">
        <v>0</v>
      </c>
      <c r="BT404" s="309">
        <v>6155.3207999074702</v>
      </c>
      <c r="BU404" s="307" t="s">
        <v>193</v>
      </c>
    </row>
    <row r="405" spans="2:74" s="329" customFormat="1" ht="13.75" customHeight="1" x14ac:dyDescent="0.35">
      <c r="B405" s="312" t="s">
        <v>194</v>
      </c>
      <c r="C405" s="313">
        <v>0</v>
      </c>
      <c r="D405" s="313">
        <v>0</v>
      </c>
      <c r="E405" s="313">
        <v>0</v>
      </c>
      <c r="F405" s="313">
        <v>1</v>
      </c>
      <c r="G405" s="313">
        <v>0</v>
      </c>
      <c r="H405" s="313">
        <v>0</v>
      </c>
      <c r="I405" s="313">
        <v>0</v>
      </c>
      <c r="J405" s="313">
        <v>0</v>
      </c>
      <c r="K405" s="313">
        <v>0</v>
      </c>
      <c r="L405" s="313">
        <v>0</v>
      </c>
      <c r="M405" s="313">
        <v>0</v>
      </c>
      <c r="N405" s="313">
        <v>0</v>
      </c>
      <c r="O405" s="313">
        <v>0</v>
      </c>
      <c r="P405" s="313">
        <v>0</v>
      </c>
      <c r="Q405" s="313">
        <v>1</v>
      </c>
      <c r="R405" s="313">
        <v>0</v>
      </c>
      <c r="S405" s="313">
        <v>0</v>
      </c>
      <c r="T405" s="313">
        <v>0</v>
      </c>
      <c r="U405" s="313">
        <v>0</v>
      </c>
      <c r="V405" s="313">
        <v>0</v>
      </c>
      <c r="W405" s="313">
        <v>0</v>
      </c>
      <c r="X405" s="313">
        <v>0</v>
      </c>
      <c r="Y405" s="313">
        <v>0</v>
      </c>
      <c r="Z405" s="313">
        <v>0</v>
      </c>
      <c r="AA405" s="313">
        <v>0</v>
      </c>
      <c r="AB405" s="313">
        <v>0</v>
      </c>
      <c r="AC405" s="313">
        <v>0</v>
      </c>
      <c r="AD405" s="313">
        <v>0</v>
      </c>
      <c r="AE405" s="313">
        <v>0</v>
      </c>
      <c r="AF405" s="313">
        <v>0</v>
      </c>
      <c r="AG405" s="313">
        <v>0</v>
      </c>
      <c r="AH405" s="313">
        <v>0</v>
      </c>
      <c r="AI405" s="314">
        <v>2</v>
      </c>
      <c r="AJ405" s="312" t="s">
        <v>194</v>
      </c>
      <c r="AK405" s="307"/>
      <c r="AL405" s="307"/>
      <c r="AM405" s="312" t="s">
        <v>194</v>
      </c>
      <c r="AN405" s="834">
        <v>0</v>
      </c>
      <c r="AO405" s="313">
        <v>0</v>
      </c>
      <c r="AP405" s="313">
        <v>0</v>
      </c>
      <c r="AQ405" s="313">
        <v>1043.10990129116</v>
      </c>
      <c r="AR405" s="313">
        <v>0</v>
      </c>
      <c r="AS405" s="313">
        <v>0</v>
      </c>
      <c r="AT405" s="313">
        <v>0</v>
      </c>
      <c r="AU405" s="313">
        <v>0</v>
      </c>
      <c r="AV405" s="313">
        <v>0</v>
      </c>
      <c r="AW405" s="313">
        <v>0</v>
      </c>
      <c r="AX405" s="313">
        <v>0</v>
      </c>
      <c r="AY405" s="313">
        <v>0</v>
      </c>
      <c r="AZ405" s="313">
        <v>0</v>
      </c>
      <c r="BA405" s="313">
        <v>0</v>
      </c>
      <c r="BB405" s="313">
        <v>1616.3640410129301</v>
      </c>
      <c r="BC405" s="313">
        <v>0</v>
      </c>
      <c r="BD405" s="313">
        <v>0</v>
      </c>
      <c r="BE405" s="313">
        <v>0</v>
      </c>
      <c r="BF405" s="313">
        <v>0</v>
      </c>
      <c r="BG405" s="313">
        <v>0</v>
      </c>
      <c r="BH405" s="313">
        <v>0</v>
      </c>
      <c r="BI405" s="313">
        <v>0</v>
      </c>
      <c r="BJ405" s="313">
        <v>0</v>
      </c>
      <c r="BK405" s="313">
        <v>0</v>
      </c>
      <c r="BL405" s="313">
        <v>0</v>
      </c>
      <c r="BM405" s="313">
        <v>0</v>
      </c>
      <c r="BN405" s="313">
        <v>0</v>
      </c>
      <c r="BO405" s="313">
        <v>0</v>
      </c>
      <c r="BP405" s="313">
        <v>0</v>
      </c>
      <c r="BQ405" s="313">
        <v>0</v>
      </c>
      <c r="BR405" s="313">
        <v>0</v>
      </c>
      <c r="BS405" s="313">
        <v>0</v>
      </c>
      <c r="BT405" s="314">
        <v>2659.4739423040901</v>
      </c>
      <c r="BU405" s="312" t="s">
        <v>194</v>
      </c>
    </row>
    <row r="406" spans="2:74" s="329" customFormat="1" ht="13.75" customHeight="1" x14ac:dyDescent="0.35">
      <c r="B406" s="307" t="s">
        <v>196</v>
      </c>
      <c r="C406" s="308">
        <v>0</v>
      </c>
      <c r="D406" s="308">
        <v>0</v>
      </c>
      <c r="E406" s="308">
        <v>0</v>
      </c>
      <c r="F406" s="308">
        <v>0</v>
      </c>
      <c r="G406" s="308">
        <v>0</v>
      </c>
      <c r="H406" s="308">
        <v>0</v>
      </c>
      <c r="I406" s="308">
        <v>0</v>
      </c>
      <c r="J406" s="308">
        <v>0</v>
      </c>
      <c r="K406" s="308">
        <v>0</v>
      </c>
      <c r="L406" s="308">
        <v>0</v>
      </c>
      <c r="M406" s="308">
        <v>0</v>
      </c>
      <c r="N406" s="308">
        <v>0</v>
      </c>
      <c r="O406" s="308">
        <v>0</v>
      </c>
      <c r="P406" s="308">
        <v>0</v>
      </c>
      <c r="Q406" s="308">
        <v>0</v>
      </c>
      <c r="R406" s="308">
        <v>0</v>
      </c>
      <c r="S406" s="308">
        <v>0</v>
      </c>
      <c r="T406" s="308">
        <v>0</v>
      </c>
      <c r="U406" s="308">
        <v>0</v>
      </c>
      <c r="V406" s="308">
        <v>0</v>
      </c>
      <c r="W406" s="308">
        <v>0</v>
      </c>
      <c r="X406" s="308">
        <v>0</v>
      </c>
      <c r="Y406" s="308">
        <v>0</v>
      </c>
      <c r="Z406" s="308">
        <v>0</v>
      </c>
      <c r="AA406" s="308">
        <v>0</v>
      </c>
      <c r="AB406" s="308">
        <v>0</v>
      </c>
      <c r="AC406" s="308">
        <v>0</v>
      </c>
      <c r="AD406" s="308">
        <v>0</v>
      </c>
      <c r="AE406" s="308">
        <v>1</v>
      </c>
      <c r="AF406" s="308">
        <v>0</v>
      </c>
      <c r="AG406" s="308">
        <v>0</v>
      </c>
      <c r="AH406" s="308">
        <v>0</v>
      </c>
      <c r="AI406" s="309">
        <v>1</v>
      </c>
      <c r="AJ406" s="307" t="s">
        <v>196</v>
      </c>
      <c r="AK406" s="307"/>
      <c r="AL406" s="307"/>
      <c r="AM406" s="307" t="s">
        <v>196</v>
      </c>
      <c r="AN406" s="308">
        <v>0</v>
      </c>
      <c r="AO406" s="308">
        <v>0</v>
      </c>
      <c r="AP406" s="308">
        <v>0</v>
      </c>
      <c r="AQ406" s="308">
        <v>0</v>
      </c>
      <c r="AR406" s="308">
        <v>0</v>
      </c>
      <c r="AS406" s="308">
        <v>0</v>
      </c>
      <c r="AT406" s="308">
        <v>0</v>
      </c>
      <c r="AU406" s="308">
        <v>0</v>
      </c>
      <c r="AV406" s="308">
        <v>0</v>
      </c>
      <c r="AW406" s="308">
        <v>0</v>
      </c>
      <c r="AX406" s="308">
        <v>0</v>
      </c>
      <c r="AY406" s="308">
        <v>0</v>
      </c>
      <c r="AZ406" s="308">
        <v>0</v>
      </c>
      <c r="BA406" s="308">
        <v>0</v>
      </c>
      <c r="BB406" s="308">
        <v>0</v>
      </c>
      <c r="BC406" s="308">
        <v>0</v>
      </c>
      <c r="BD406" s="308">
        <v>0</v>
      </c>
      <c r="BE406" s="308">
        <v>0</v>
      </c>
      <c r="BF406" s="308">
        <v>0</v>
      </c>
      <c r="BG406" s="308">
        <v>0</v>
      </c>
      <c r="BH406" s="308">
        <v>0</v>
      </c>
      <c r="BI406" s="308">
        <v>0</v>
      </c>
      <c r="BJ406" s="308">
        <v>0</v>
      </c>
      <c r="BK406" s="308">
        <v>0</v>
      </c>
      <c r="BL406" s="308">
        <v>0</v>
      </c>
      <c r="BM406" s="308">
        <v>0</v>
      </c>
      <c r="BN406" s="308">
        <v>0</v>
      </c>
      <c r="BO406" s="308">
        <v>0</v>
      </c>
      <c r="BP406" s="308">
        <v>384.90693042395998</v>
      </c>
      <c r="BQ406" s="308">
        <v>0</v>
      </c>
      <c r="BR406" s="308">
        <v>0</v>
      </c>
      <c r="BS406" s="308">
        <v>0</v>
      </c>
      <c r="BT406" s="309">
        <v>384.90693042395998</v>
      </c>
      <c r="BU406" s="307" t="s">
        <v>196</v>
      </c>
    </row>
    <row r="407" spans="2:74" s="329" customFormat="1" ht="13.75" customHeight="1" x14ac:dyDescent="0.35">
      <c r="B407" s="312" t="s">
        <v>197</v>
      </c>
      <c r="C407" s="313">
        <v>0</v>
      </c>
      <c r="D407" s="313">
        <v>0</v>
      </c>
      <c r="E407" s="313">
        <v>0</v>
      </c>
      <c r="F407" s="313">
        <v>0</v>
      </c>
      <c r="G407" s="313">
        <v>0</v>
      </c>
      <c r="H407" s="313">
        <v>0</v>
      </c>
      <c r="I407" s="313">
        <v>0</v>
      </c>
      <c r="J407" s="313">
        <v>0</v>
      </c>
      <c r="K407" s="313">
        <v>0</v>
      </c>
      <c r="L407" s="313">
        <v>0</v>
      </c>
      <c r="M407" s="313">
        <v>0</v>
      </c>
      <c r="N407" s="313">
        <v>0</v>
      </c>
      <c r="O407" s="313">
        <v>0</v>
      </c>
      <c r="P407" s="313">
        <v>0</v>
      </c>
      <c r="Q407" s="313">
        <v>0</v>
      </c>
      <c r="R407" s="313">
        <v>0</v>
      </c>
      <c r="S407" s="313">
        <v>0</v>
      </c>
      <c r="T407" s="313">
        <v>0</v>
      </c>
      <c r="U407" s="313">
        <v>0</v>
      </c>
      <c r="V407" s="313">
        <v>0</v>
      </c>
      <c r="W407" s="313">
        <v>0</v>
      </c>
      <c r="X407" s="313">
        <v>0</v>
      </c>
      <c r="Y407" s="313">
        <v>0</v>
      </c>
      <c r="Z407" s="313">
        <v>0</v>
      </c>
      <c r="AA407" s="313">
        <v>0</v>
      </c>
      <c r="AB407" s="313">
        <v>0</v>
      </c>
      <c r="AC407" s="313">
        <v>0</v>
      </c>
      <c r="AD407" s="313">
        <v>0</v>
      </c>
      <c r="AE407" s="313">
        <v>0</v>
      </c>
      <c r="AF407" s="313">
        <v>0</v>
      </c>
      <c r="AG407" s="313">
        <v>0</v>
      </c>
      <c r="AH407" s="313">
        <v>0</v>
      </c>
      <c r="AI407" s="314">
        <v>0</v>
      </c>
      <c r="AJ407" s="312" t="s">
        <v>197</v>
      </c>
      <c r="AK407" s="307"/>
      <c r="AL407" s="307"/>
      <c r="AM407" s="312" t="s">
        <v>197</v>
      </c>
      <c r="AN407" s="834">
        <v>0</v>
      </c>
      <c r="AO407" s="313">
        <v>0</v>
      </c>
      <c r="AP407" s="313">
        <v>0</v>
      </c>
      <c r="AQ407" s="313">
        <v>0</v>
      </c>
      <c r="AR407" s="313">
        <v>0</v>
      </c>
      <c r="AS407" s="313">
        <v>0</v>
      </c>
      <c r="AT407" s="313">
        <v>0</v>
      </c>
      <c r="AU407" s="313">
        <v>0</v>
      </c>
      <c r="AV407" s="313">
        <v>0</v>
      </c>
      <c r="AW407" s="313">
        <v>0</v>
      </c>
      <c r="AX407" s="313">
        <v>0</v>
      </c>
      <c r="AY407" s="313">
        <v>0</v>
      </c>
      <c r="AZ407" s="313">
        <v>0</v>
      </c>
      <c r="BA407" s="313">
        <v>0</v>
      </c>
      <c r="BB407" s="313">
        <v>0</v>
      </c>
      <c r="BC407" s="313">
        <v>0</v>
      </c>
      <c r="BD407" s="313">
        <v>0</v>
      </c>
      <c r="BE407" s="313">
        <v>0</v>
      </c>
      <c r="BF407" s="313">
        <v>0</v>
      </c>
      <c r="BG407" s="313">
        <v>0</v>
      </c>
      <c r="BH407" s="313">
        <v>0</v>
      </c>
      <c r="BI407" s="313">
        <v>0</v>
      </c>
      <c r="BJ407" s="313">
        <v>0</v>
      </c>
      <c r="BK407" s="313">
        <v>0</v>
      </c>
      <c r="BL407" s="313">
        <v>0</v>
      </c>
      <c r="BM407" s="313">
        <v>0</v>
      </c>
      <c r="BN407" s="313">
        <v>0</v>
      </c>
      <c r="BO407" s="313">
        <v>0</v>
      </c>
      <c r="BP407" s="313">
        <v>0</v>
      </c>
      <c r="BQ407" s="313">
        <v>0</v>
      </c>
      <c r="BR407" s="313">
        <v>0</v>
      </c>
      <c r="BS407" s="313">
        <v>0</v>
      </c>
      <c r="BT407" s="314">
        <v>0</v>
      </c>
      <c r="BU407" s="312" t="s">
        <v>197</v>
      </c>
    </row>
    <row r="408" spans="2:74" s="329" customFormat="1" ht="13.75" customHeight="1" x14ac:dyDescent="0.35">
      <c r="B408" s="307" t="s">
        <v>178</v>
      </c>
      <c r="C408" s="308">
        <v>0</v>
      </c>
      <c r="D408" s="308">
        <v>0</v>
      </c>
      <c r="E408" s="308">
        <v>0</v>
      </c>
      <c r="F408" s="308">
        <v>0</v>
      </c>
      <c r="G408" s="308">
        <v>0</v>
      </c>
      <c r="H408" s="308">
        <v>0</v>
      </c>
      <c r="I408" s="308">
        <v>0</v>
      </c>
      <c r="J408" s="308">
        <v>0</v>
      </c>
      <c r="K408" s="308">
        <v>1</v>
      </c>
      <c r="L408" s="308">
        <v>0</v>
      </c>
      <c r="M408" s="308">
        <v>0</v>
      </c>
      <c r="N408" s="308">
        <v>0</v>
      </c>
      <c r="O408" s="308">
        <v>0</v>
      </c>
      <c r="P408" s="308">
        <v>0</v>
      </c>
      <c r="Q408" s="308">
        <v>0</v>
      </c>
      <c r="R408" s="308">
        <v>0</v>
      </c>
      <c r="S408" s="308">
        <v>0</v>
      </c>
      <c r="T408" s="308">
        <v>0</v>
      </c>
      <c r="U408" s="308">
        <v>0</v>
      </c>
      <c r="V408" s="308">
        <v>0</v>
      </c>
      <c r="W408" s="308">
        <v>0</v>
      </c>
      <c r="X408" s="308">
        <v>0</v>
      </c>
      <c r="Y408" s="308">
        <v>0</v>
      </c>
      <c r="Z408" s="308">
        <v>0</v>
      </c>
      <c r="AA408" s="308">
        <v>0</v>
      </c>
      <c r="AB408" s="308">
        <v>0</v>
      </c>
      <c r="AC408" s="308">
        <v>0</v>
      </c>
      <c r="AD408" s="308">
        <v>0</v>
      </c>
      <c r="AE408" s="308">
        <v>0</v>
      </c>
      <c r="AF408" s="308">
        <v>0</v>
      </c>
      <c r="AG408" s="308">
        <v>0</v>
      </c>
      <c r="AH408" s="308">
        <v>0</v>
      </c>
      <c r="AI408" s="309">
        <v>1</v>
      </c>
      <c r="AJ408" s="307" t="s">
        <v>178</v>
      </c>
      <c r="AK408" s="307"/>
      <c r="AL408" s="307"/>
      <c r="AM408" s="307" t="s">
        <v>178</v>
      </c>
      <c r="AN408" s="308">
        <v>0</v>
      </c>
      <c r="AO408" s="308">
        <v>0</v>
      </c>
      <c r="AP408" s="308">
        <v>0</v>
      </c>
      <c r="AQ408" s="308">
        <v>0</v>
      </c>
      <c r="AR408" s="308">
        <v>0</v>
      </c>
      <c r="AS408" s="308">
        <v>0</v>
      </c>
      <c r="AT408" s="308">
        <v>0</v>
      </c>
      <c r="AU408" s="308">
        <v>0</v>
      </c>
      <c r="AV408" s="308">
        <v>634.86305273185906</v>
      </c>
      <c r="AW408" s="308">
        <v>0</v>
      </c>
      <c r="AX408" s="308">
        <v>0</v>
      </c>
      <c r="AY408" s="308">
        <v>0</v>
      </c>
      <c r="AZ408" s="308">
        <v>0</v>
      </c>
      <c r="BA408" s="308">
        <v>0</v>
      </c>
      <c r="BB408" s="308">
        <v>0</v>
      </c>
      <c r="BC408" s="308">
        <v>0</v>
      </c>
      <c r="BD408" s="308">
        <v>0</v>
      </c>
      <c r="BE408" s="308">
        <v>0</v>
      </c>
      <c r="BF408" s="308">
        <v>0</v>
      </c>
      <c r="BG408" s="308">
        <v>0</v>
      </c>
      <c r="BH408" s="308">
        <v>0</v>
      </c>
      <c r="BI408" s="308">
        <v>0</v>
      </c>
      <c r="BJ408" s="308">
        <v>0</v>
      </c>
      <c r="BK408" s="308">
        <v>0</v>
      </c>
      <c r="BL408" s="308">
        <v>0</v>
      </c>
      <c r="BM408" s="308">
        <v>0</v>
      </c>
      <c r="BN408" s="308">
        <v>0</v>
      </c>
      <c r="BO408" s="308">
        <v>0</v>
      </c>
      <c r="BP408" s="308">
        <v>0</v>
      </c>
      <c r="BQ408" s="308">
        <v>0</v>
      </c>
      <c r="BR408" s="308">
        <v>0</v>
      </c>
      <c r="BS408" s="308">
        <v>0</v>
      </c>
      <c r="BT408" s="309">
        <v>634.86305273185906</v>
      </c>
      <c r="BU408" s="307" t="s">
        <v>178</v>
      </c>
    </row>
    <row r="409" spans="2:74" s="329" customFormat="1" ht="13.75" customHeight="1" x14ac:dyDescent="0.35">
      <c r="B409" s="312" t="s">
        <v>198</v>
      </c>
      <c r="C409" s="313">
        <v>0</v>
      </c>
      <c r="D409" s="313">
        <v>0</v>
      </c>
      <c r="E409" s="313">
        <v>0</v>
      </c>
      <c r="F409" s="313">
        <v>0</v>
      </c>
      <c r="G409" s="313">
        <v>1</v>
      </c>
      <c r="H409" s="313">
        <v>0</v>
      </c>
      <c r="I409" s="313">
        <v>0</v>
      </c>
      <c r="J409" s="313">
        <v>0</v>
      </c>
      <c r="K409" s="313">
        <v>0</v>
      </c>
      <c r="L409" s="313">
        <v>0</v>
      </c>
      <c r="M409" s="313">
        <v>0</v>
      </c>
      <c r="N409" s="313">
        <v>0</v>
      </c>
      <c r="O409" s="313">
        <v>0</v>
      </c>
      <c r="P409" s="313">
        <v>0</v>
      </c>
      <c r="Q409" s="313">
        <v>0</v>
      </c>
      <c r="R409" s="313">
        <v>0</v>
      </c>
      <c r="S409" s="313">
        <v>0</v>
      </c>
      <c r="T409" s="313">
        <v>0</v>
      </c>
      <c r="U409" s="313">
        <v>0</v>
      </c>
      <c r="V409" s="313">
        <v>0</v>
      </c>
      <c r="W409" s="313">
        <v>2</v>
      </c>
      <c r="X409" s="313">
        <v>0</v>
      </c>
      <c r="Y409" s="313">
        <v>0</v>
      </c>
      <c r="Z409" s="313">
        <v>0</v>
      </c>
      <c r="AA409" s="313">
        <v>0</v>
      </c>
      <c r="AB409" s="313">
        <v>0</v>
      </c>
      <c r="AC409" s="313">
        <v>0</v>
      </c>
      <c r="AD409" s="313">
        <v>5</v>
      </c>
      <c r="AE409" s="313">
        <v>0</v>
      </c>
      <c r="AF409" s="313">
        <v>0</v>
      </c>
      <c r="AG409" s="313">
        <v>0</v>
      </c>
      <c r="AH409" s="313">
        <v>0</v>
      </c>
      <c r="AI409" s="314">
        <v>8</v>
      </c>
      <c r="AJ409" s="312" t="s">
        <v>198</v>
      </c>
      <c r="AK409" s="307"/>
      <c r="AL409" s="307"/>
      <c r="AM409" s="312" t="s">
        <v>198</v>
      </c>
      <c r="AN409" s="834">
        <v>0</v>
      </c>
      <c r="AO409" s="313">
        <v>0</v>
      </c>
      <c r="AP409" s="313">
        <v>0</v>
      </c>
      <c r="AQ409" s="313">
        <v>0</v>
      </c>
      <c r="AR409" s="313">
        <v>14719.5225561712</v>
      </c>
      <c r="AS409" s="313">
        <v>0</v>
      </c>
      <c r="AT409" s="313">
        <v>0</v>
      </c>
      <c r="AU409" s="313">
        <v>0</v>
      </c>
      <c r="AV409" s="313">
        <v>0</v>
      </c>
      <c r="AW409" s="313">
        <v>0</v>
      </c>
      <c r="AX409" s="313">
        <v>0</v>
      </c>
      <c r="AY409" s="313">
        <v>0</v>
      </c>
      <c r="AZ409" s="313">
        <v>0</v>
      </c>
      <c r="BA409" s="313">
        <v>0</v>
      </c>
      <c r="BB409" s="313">
        <v>0</v>
      </c>
      <c r="BC409" s="313">
        <v>0</v>
      </c>
      <c r="BD409" s="313">
        <v>0</v>
      </c>
      <c r="BE409" s="313">
        <v>0</v>
      </c>
      <c r="BF409" s="313">
        <v>0</v>
      </c>
      <c r="BG409" s="313">
        <v>0</v>
      </c>
      <c r="BH409" s="313">
        <v>1937.57161632882</v>
      </c>
      <c r="BI409" s="313">
        <v>0</v>
      </c>
      <c r="BJ409" s="313">
        <v>0</v>
      </c>
      <c r="BK409" s="313">
        <v>0</v>
      </c>
      <c r="BL409" s="313">
        <v>0</v>
      </c>
      <c r="BM409" s="313">
        <v>0</v>
      </c>
      <c r="BN409" s="313">
        <v>0</v>
      </c>
      <c r="BO409" s="313">
        <v>2560.7256067603098</v>
      </c>
      <c r="BP409" s="313">
        <v>0</v>
      </c>
      <c r="BQ409" s="313">
        <v>0</v>
      </c>
      <c r="BR409" s="313">
        <v>0</v>
      </c>
      <c r="BS409" s="313">
        <v>0</v>
      </c>
      <c r="BT409" s="314">
        <v>19217.819779260328</v>
      </c>
      <c r="BU409" s="312" t="s">
        <v>198</v>
      </c>
    </row>
    <row r="410" spans="2:74" s="329" customFormat="1" ht="13.75" customHeight="1" x14ac:dyDescent="0.35">
      <c r="B410" s="307" t="s">
        <v>201</v>
      </c>
      <c r="C410" s="308">
        <v>0</v>
      </c>
      <c r="D410" s="308">
        <v>0</v>
      </c>
      <c r="E410" s="308">
        <v>0</v>
      </c>
      <c r="F410" s="308">
        <v>0</v>
      </c>
      <c r="G410" s="308">
        <v>0</v>
      </c>
      <c r="H410" s="308">
        <v>0</v>
      </c>
      <c r="I410" s="308">
        <v>0</v>
      </c>
      <c r="J410" s="308">
        <v>0</v>
      </c>
      <c r="K410" s="308">
        <v>0</v>
      </c>
      <c r="L410" s="308">
        <v>0</v>
      </c>
      <c r="M410" s="308">
        <v>0</v>
      </c>
      <c r="N410" s="308">
        <v>0</v>
      </c>
      <c r="O410" s="308">
        <v>0</v>
      </c>
      <c r="P410" s="308">
        <v>0</v>
      </c>
      <c r="Q410" s="308">
        <v>0</v>
      </c>
      <c r="R410" s="308">
        <v>0</v>
      </c>
      <c r="S410" s="308">
        <v>0</v>
      </c>
      <c r="T410" s="308">
        <v>0</v>
      </c>
      <c r="U410" s="308">
        <v>0</v>
      </c>
      <c r="V410" s="308">
        <v>0</v>
      </c>
      <c r="W410" s="308">
        <v>0</v>
      </c>
      <c r="X410" s="308">
        <v>0</v>
      </c>
      <c r="Y410" s="308">
        <v>0</v>
      </c>
      <c r="Z410" s="308">
        <v>0</v>
      </c>
      <c r="AA410" s="308">
        <v>0</v>
      </c>
      <c r="AB410" s="308">
        <v>0</v>
      </c>
      <c r="AC410" s="308">
        <v>2</v>
      </c>
      <c r="AD410" s="308">
        <v>0</v>
      </c>
      <c r="AE410" s="308">
        <v>0</v>
      </c>
      <c r="AF410" s="308">
        <v>0</v>
      </c>
      <c r="AG410" s="308">
        <v>0</v>
      </c>
      <c r="AH410" s="308">
        <v>0</v>
      </c>
      <c r="AI410" s="309">
        <v>2</v>
      </c>
      <c r="AJ410" s="307" t="s">
        <v>201</v>
      </c>
      <c r="AK410" s="307"/>
      <c r="AL410" s="307"/>
      <c r="AM410" s="307" t="s">
        <v>201</v>
      </c>
      <c r="AN410" s="308">
        <v>0</v>
      </c>
      <c r="AO410" s="308">
        <v>0</v>
      </c>
      <c r="AP410" s="308">
        <v>0</v>
      </c>
      <c r="AQ410" s="308">
        <v>0</v>
      </c>
      <c r="AR410" s="308">
        <v>0</v>
      </c>
      <c r="AS410" s="308">
        <v>0</v>
      </c>
      <c r="AT410" s="308">
        <v>0</v>
      </c>
      <c r="AU410" s="308">
        <v>0</v>
      </c>
      <c r="AV410" s="308">
        <v>0</v>
      </c>
      <c r="AW410" s="308">
        <v>0</v>
      </c>
      <c r="AX410" s="308">
        <v>0</v>
      </c>
      <c r="AY410" s="308">
        <v>0</v>
      </c>
      <c r="AZ410" s="308">
        <v>0</v>
      </c>
      <c r="BA410" s="308">
        <v>0</v>
      </c>
      <c r="BB410" s="308">
        <v>0</v>
      </c>
      <c r="BC410" s="308">
        <v>0</v>
      </c>
      <c r="BD410" s="308">
        <v>0</v>
      </c>
      <c r="BE410" s="308">
        <v>0</v>
      </c>
      <c r="BF410" s="308">
        <v>0</v>
      </c>
      <c r="BG410" s="308">
        <v>0</v>
      </c>
      <c r="BH410" s="308">
        <v>0</v>
      </c>
      <c r="BI410" s="308">
        <v>0</v>
      </c>
      <c r="BJ410" s="308">
        <v>0</v>
      </c>
      <c r="BK410" s="308">
        <v>0</v>
      </c>
      <c r="BL410" s="308">
        <v>0</v>
      </c>
      <c r="BM410" s="308">
        <v>0</v>
      </c>
      <c r="BN410" s="308">
        <v>2333.0815304090902</v>
      </c>
      <c r="BO410" s="308">
        <v>0</v>
      </c>
      <c r="BP410" s="308">
        <v>0</v>
      </c>
      <c r="BQ410" s="308">
        <v>0</v>
      </c>
      <c r="BR410" s="308">
        <v>0</v>
      </c>
      <c r="BS410" s="308">
        <v>0</v>
      </c>
      <c r="BT410" s="309">
        <v>2333.0815304090902</v>
      </c>
      <c r="BU410" s="307" t="s">
        <v>201</v>
      </c>
    </row>
    <row r="411" spans="2:74" s="329" customFormat="1" ht="13.75" customHeight="1" x14ac:dyDescent="0.35">
      <c r="B411" s="312" t="s">
        <v>210</v>
      </c>
      <c r="C411" s="313">
        <v>0</v>
      </c>
      <c r="D411" s="313">
        <v>0</v>
      </c>
      <c r="E411" s="313">
        <v>0</v>
      </c>
      <c r="F411" s="313">
        <v>0</v>
      </c>
      <c r="G411" s="313">
        <v>0</v>
      </c>
      <c r="H411" s="313">
        <v>0</v>
      </c>
      <c r="I411" s="313">
        <v>0</v>
      </c>
      <c r="J411" s="313">
        <v>0</v>
      </c>
      <c r="K411" s="313">
        <v>0</v>
      </c>
      <c r="L411" s="313">
        <v>0</v>
      </c>
      <c r="M411" s="313">
        <v>0</v>
      </c>
      <c r="N411" s="313">
        <v>0</v>
      </c>
      <c r="O411" s="313">
        <v>0</v>
      </c>
      <c r="P411" s="313">
        <v>0</v>
      </c>
      <c r="Q411" s="313">
        <v>0</v>
      </c>
      <c r="R411" s="313">
        <v>0</v>
      </c>
      <c r="S411" s="313">
        <v>0</v>
      </c>
      <c r="T411" s="313">
        <v>0</v>
      </c>
      <c r="U411" s="313">
        <v>0</v>
      </c>
      <c r="V411" s="313">
        <v>0</v>
      </c>
      <c r="W411" s="313">
        <v>0</v>
      </c>
      <c r="X411" s="313">
        <v>0</v>
      </c>
      <c r="Y411" s="313">
        <v>0</v>
      </c>
      <c r="Z411" s="313">
        <v>0</v>
      </c>
      <c r="AA411" s="313">
        <v>0</v>
      </c>
      <c r="AB411" s="313">
        <v>0</v>
      </c>
      <c r="AC411" s="313">
        <v>0</v>
      </c>
      <c r="AD411" s="313">
        <v>0</v>
      </c>
      <c r="AE411" s="313">
        <v>0</v>
      </c>
      <c r="AF411" s="313">
        <v>0</v>
      </c>
      <c r="AG411" s="313">
        <v>0</v>
      </c>
      <c r="AH411" s="313">
        <v>0</v>
      </c>
      <c r="AI411" s="314">
        <v>0</v>
      </c>
      <c r="AJ411" s="312" t="s">
        <v>210</v>
      </c>
      <c r="AK411" s="307"/>
      <c r="AL411" s="307"/>
      <c r="AM411" s="312" t="s">
        <v>210</v>
      </c>
      <c r="AN411" s="834">
        <v>0</v>
      </c>
      <c r="AO411" s="313">
        <v>0</v>
      </c>
      <c r="AP411" s="313">
        <v>0</v>
      </c>
      <c r="AQ411" s="313">
        <v>0</v>
      </c>
      <c r="AR411" s="313">
        <v>0</v>
      </c>
      <c r="AS411" s="313">
        <v>0</v>
      </c>
      <c r="AT411" s="313">
        <v>0</v>
      </c>
      <c r="AU411" s="313">
        <v>0</v>
      </c>
      <c r="AV411" s="313">
        <v>0</v>
      </c>
      <c r="AW411" s="313">
        <v>0</v>
      </c>
      <c r="AX411" s="313">
        <v>0</v>
      </c>
      <c r="AY411" s="313">
        <v>0</v>
      </c>
      <c r="AZ411" s="313">
        <v>0</v>
      </c>
      <c r="BA411" s="313">
        <v>0</v>
      </c>
      <c r="BB411" s="313">
        <v>0</v>
      </c>
      <c r="BC411" s="313">
        <v>0</v>
      </c>
      <c r="BD411" s="313">
        <v>0</v>
      </c>
      <c r="BE411" s="313">
        <v>0</v>
      </c>
      <c r="BF411" s="313">
        <v>0</v>
      </c>
      <c r="BG411" s="313">
        <v>0</v>
      </c>
      <c r="BH411" s="313">
        <v>0</v>
      </c>
      <c r="BI411" s="313">
        <v>0</v>
      </c>
      <c r="BJ411" s="313">
        <v>0</v>
      </c>
      <c r="BK411" s="313">
        <v>0</v>
      </c>
      <c r="BL411" s="313">
        <v>0</v>
      </c>
      <c r="BM411" s="313">
        <v>0</v>
      </c>
      <c r="BN411" s="313">
        <v>0</v>
      </c>
      <c r="BO411" s="313">
        <v>0</v>
      </c>
      <c r="BP411" s="313">
        <v>0</v>
      </c>
      <c r="BQ411" s="313">
        <v>0</v>
      </c>
      <c r="BR411" s="313">
        <v>0</v>
      </c>
      <c r="BS411" s="313">
        <v>0</v>
      </c>
      <c r="BT411" s="314">
        <v>0</v>
      </c>
      <c r="BU411" s="312" t="s">
        <v>210</v>
      </c>
    </row>
    <row r="412" spans="2:74" s="329" customFormat="1" ht="13.75" customHeight="1" x14ac:dyDescent="0.35">
      <c r="B412" s="307" t="s">
        <v>199</v>
      </c>
      <c r="C412" s="308">
        <v>3</v>
      </c>
      <c r="D412" s="308">
        <v>0</v>
      </c>
      <c r="E412" s="308">
        <v>0</v>
      </c>
      <c r="F412" s="308">
        <v>0</v>
      </c>
      <c r="G412" s="308">
        <v>0</v>
      </c>
      <c r="H412" s="308">
        <v>0</v>
      </c>
      <c r="I412" s="308">
        <v>0</v>
      </c>
      <c r="J412" s="308">
        <v>0</v>
      </c>
      <c r="K412" s="308">
        <v>0</v>
      </c>
      <c r="L412" s="308">
        <v>0</v>
      </c>
      <c r="M412" s="308">
        <v>0</v>
      </c>
      <c r="N412" s="308">
        <v>0</v>
      </c>
      <c r="O412" s="308">
        <v>0</v>
      </c>
      <c r="P412" s="308">
        <v>0</v>
      </c>
      <c r="Q412" s="308">
        <v>0</v>
      </c>
      <c r="R412" s="308">
        <v>0</v>
      </c>
      <c r="S412" s="308">
        <v>0</v>
      </c>
      <c r="T412" s="308">
        <v>0</v>
      </c>
      <c r="U412" s="308">
        <v>3</v>
      </c>
      <c r="V412" s="308">
        <v>0</v>
      </c>
      <c r="W412" s="308">
        <v>0</v>
      </c>
      <c r="X412" s="308">
        <v>0</v>
      </c>
      <c r="Y412" s="308">
        <v>0</v>
      </c>
      <c r="Z412" s="308">
        <v>0</v>
      </c>
      <c r="AA412" s="308">
        <v>0</v>
      </c>
      <c r="AB412" s="308">
        <v>0</v>
      </c>
      <c r="AC412" s="308">
        <v>0</v>
      </c>
      <c r="AD412" s="308">
        <v>0</v>
      </c>
      <c r="AE412" s="308">
        <v>0</v>
      </c>
      <c r="AF412" s="308">
        <v>0</v>
      </c>
      <c r="AG412" s="308">
        <v>0</v>
      </c>
      <c r="AH412" s="308">
        <v>0</v>
      </c>
      <c r="AI412" s="309">
        <v>6</v>
      </c>
      <c r="AJ412" s="307" t="s">
        <v>199</v>
      </c>
      <c r="AK412" s="307"/>
      <c r="AL412" s="307"/>
      <c r="AM412" s="307" t="s">
        <v>199</v>
      </c>
      <c r="AN412" s="308">
        <v>3266.6975461247398</v>
      </c>
      <c r="AO412" s="308">
        <v>0</v>
      </c>
      <c r="AP412" s="308">
        <v>0</v>
      </c>
      <c r="AQ412" s="308">
        <v>0</v>
      </c>
      <c r="AR412" s="308">
        <v>0</v>
      </c>
      <c r="AS412" s="308">
        <v>0</v>
      </c>
      <c r="AT412" s="308">
        <v>0</v>
      </c>
      <c r="AU412" s="308">
        <v>0</v>
      </c>
      <c r="AV412" s="308">
        <v>0</v>
      </c>
      <c r="AW412" s="308">
        <v>0</v>
      </c>
      <c r="AX412" s="308">
        <v>0</v>
      </c>
      <c r="AY412" s="308">
        <v>0</v>
      </c>
      <c r="AZ412" s="308">
        <v>0</v>
      </c>
      <c r="BA412" s="308">
        <v>0</v>
      </c>
      <c r="BB412" s="308">
        <v>0</v>
      </c>
      <c r="BC412" s="308">
        <v>0</v>
      </c>
      <c r="BD412" s="308">
        <v>0</v>
      </c>
      <c r="BE412" s="308">
        <v>0</v>
      </c>
      <c r="BF412" s="308">
        <v>4088.3693672236</v>
      </c>
      <c r="BG412" s="308">
        <v>0</v>
      </c>
      <c r="BH412" s="308">
        <v>0</v>
      </c>
      <c r="BI412" s="308">
        <v>0</v>
      </c>
      <c r="BJ412" s="308">
        <v>0</v>
      </c>
      <c r="BK412" s="308">
        <v>0</v>
      </c>
      <c r="BL412" s="308">
        <v>0</v>
      </c>
      <c r="BM412" s="308">
        <v>0</v>
      </c>
      <c r="BN412" s="308">
        <v>0</v>
      </c>
      <c r="BO412" s="308">
        <v>0</v>
      </c>
      <c r="BP412" s="308">
        <v>0</v>
      </c>
      <c r="BQ412" s="308">
        <v>0</v>
      </c>
      <c r="BR412" s="308">
        <v>0</v>
      </c>
      <c r="BS412" s="308">
        <v>0</v>
      </c>
      <c r="BT412" s="309">
        <v>7355.0669133483398</v>
      </c>
      <c r="BU412" s="307" t="s">
        <v>199</v>
      </c>
    </row>
    <row r="413" spans="2:74" s="329" customFormat="1" ht="13.75" customHeight="1" x14ac:dyDescent="0.35">
      <c r="B413" s="312" t="s">
        <v>200</v>
      </c>
      <c r="C413" s="313">
        <v>0</v>
      </c>
      <c r="D413" s="313">
        <v>0</v>
      </c>
      <c r="E413" s="313">
        <v>0</v>
      </c>
      <c r="F413" s="313">
        <v>0</v>
      </c>
      <c r="G413" s="313">
        <v>0</v>
      </c>
      <c r="H413" s="313">
        <v>0</v>
      </c>
      <c r="I413" s="313">
        <v>0</v>
      </c>
      <c r="J413" s="313">
        <v>0</v>
      </c>
      <c r="K413" s="313">
        <v>0</v>
      </c>
      <c r="L413" s="313">
        <v>0</v>
      </c>
      <c r="M413" s="313">
        <v>0</v>
      </c>
      <c r="N413" s="313">
        <v>0</v>
      </c>
      <c r="O413" s="313">
        <v>0</v>
      </c>
      <c r="P413" s="313">
        <v>0</v>
      </c>
      <c r="Q413" s="313">
        <v>0</v>
      </c>
      <c r="R413" s="313">
        <v>0</v>
      </c>
      <c r="S413" s="313">
        <v>0</v>
      </c>
      <c r="T413" s="313">
        <v>0</v>
      </c>
      <c r="U413" s="313">
        <v>1</v>
      </c>
      <c r="V413" s="313">
        <v>0</v>
      </c>
      <c r="W413" s="313">
        <v>0</v>
      </c>
      <c r="X413" s="313">
        <v>1</v>
      </c>
      <c r="Y413" s="313">
        <v>0</v>
      </c>
      <c r="Z413" s="313">
        <v>1</v>
      </c>
      <c r="AA413" s="313">
        <v>0</v>
      </c>
      <c r="AB413" s="313">
        <v>25</v>
      </c>
      <c r="AC413" s="313">
        <v>0</v>
      </c>
      <c r="AD413" s="313">
        <v>20</v>
      </c>
      <c r="AE413" s="313">
        <v>0</v>
      </c>
      <c r="AF413" s="313">
        <v>0</v>
      </c>
      <c r="AG413" s="313">
        <v>0</v>
      </c>
      <c r="AH413" s="313">
        <v>0</v>
      </c>
      <c r="AI413" s="314">
        <v>48</v>
      </c>
      <c r="AJ413" s="312" t="s">
        <v>200</v>
      </c>
      <c r="AK413" s="307"/>
      <c r="AL413" s="307"/>
      <c r="AM413" s="312" t="s">
        <v>200</v>
      </c>
      <c r="AN413" s="834">
        <v>0</v>
      </c>
      <c r="AO413" s="313">
        <v>0</v>
      </c>
      <c r="AP413" s="313">
        <v>0</v>
      </c>
      <c r="AQ413" s="313">
        <v>0</v>
      </c>
      <c r="AR413" s="313">
        <v>0</v>
      </c>
      <c r="AS413" s="313">
        <v>0</v>
      </c>
      <c r="AT413" s="313">
        <v>0</v>
      </c>
      <c r="AU413" s="313">
        <v>0</v>
      </c>
      <c r="AV413" s="313">
        <v>0</v>
      </c>
      <c r="AW413" s="313">
        <v>0</v>
      </c>
      <c r="AX413" s="313">
        <v>0</v>
      </c>
      <c r="AY413" s="313">
        <v>0</v>
      </c>
      <c r="AZ413" s="313">
        <v>0</v>
      </c>
      <c r="BA413" s="313">
        <v>0</v>
      </c>
      <c r="BB413" s="313">
        <v>0</v>
      </c>
      <c r="BC413" s="313">
        <v>0</v>
      </c>
      <c r="BD413" s="313">
        <v>0</v>
      </c>
      <c r="BE413" s="313">
        <v>0</v>
      </c>
      <c r="BF413" s="313">
        <v>453.89044381322901</v>
      </c>
      <c r="BG413" s="313">
        <v>0</v>
      </c>
      <c r="BH413" s="313">
        <v>0</v>
      </c>
      <c r="BI413" s="313">
        <v>15238.869693212</v>
      </c>
      <c r="BJ413" s="313">
        <v>0</v>
      </c>
      <c r="BK413" s="313">
        <v>826.10766182585496</v>
      </c>
      <c r="BL413" s="313">
        <v>0</v>
      </c>
      <c r="BM413" s="313">
        <v>164816.63572350499</v>
      </c>
      <c r="BN413" s="313">
        <v>0</v>
      </c>
      <c r="BO413" s="313">
        <v>166164.43641018</v>
      </c>
      <c r="BP413" s="313">
        <v>0</v>
      </c>
      <c r="BQ413" s="313">
        <v>0</v>
      </c>
      <c r="BR413" s="313">
        <v>0</v>
      </c>
      <c r="BS413" s="313">
        <v>0</v>
      </c>
      <c r="BT413" s="314">
        <v>347499.9399325361</v>
      </c>
      <c r="BU413" s="312" t="s">
        <v>200</v>
      </c>
    </row>
    <row r="414" spans="2:74" s="329" customFormat="1" ht="13.75" customHeight="1" x14ac:dyDescent="0.35">
      <c r="B414" s="307" t="s">
        <v>202</v>
      </c>
      <c r="C414" s="308">
        <v>0</v>
      </c>
      <c r="D414" s="308">
        <v>0</v>
      </c>
      <c r="E414" s="308">
        <v>0</v>
      </c>
      <c r="F414" s="308">
        <v>0</v>
      </c>
      <c r="G414" s="308">
        <v>0</v>
      </c>
      <c r="H414" s="308">
        <v>0</v>
      </c>
      <c r="I414" s="308">
        <v>0</v>
      </c>
      <c r="J414" s="308">
        <v>0</v>
      </c>
      <c r="K414" s="308">
        <v>0</v>
      </c>
      <c r="L414" s="308">
        <v>0</v>
      </c>
      <c r="M414" s="308">
        <v>0</v>
      </c>
      <c r="N414" s="308">
        <v>0</v>
      </c>
      <c r="O414" s="308">
        <v>0</v>
      </c>
      <c r="P414" s="308">
        <v>0</v>
      </c>
      <c r="Q414" s="308">
        <v>0</v>
      </c>
      <c r="R414" s="308">
        <v>0</v>
      </c>
      <c r="S414" s="308">
        <v>0</v>
      </c>
      <c r="T414" s="308">
        <v>0</v>
      </c>
      <c r="U414" s="308">
        <v>0</v>
      </c>
      <c r="V414" s="308">
        <v>0</v>
      </c>
      <c r="W414" s="308">
        <v>0</v>
      </c>
      <c r="X414" s="308">
        <v>0</v>
      </c>
      <c r="Y414" s="308">
        <v>0</v>
      </c>
      <c r="Z414" s="308">
        <v>0</v>
      </c>
      <c r="AA414" s="308">
        <v>0</v>
      </c>
      <c r="AB414" s="308">
        <v>0</v>
      </c>
      <c r="AC414" s="308">
        <v>0</v>
      </c>
      <c r="AD414" s="308">
        <v>0</v>
      </c>
      <c r="AE414" s="308">
        <v>0</v>
      </c>
      <c r="AF414" s="308">
        <v>0</v>
      </c>
      <c r="AG414" s="308">
        <v>0</v>
      </c>
      <c r="AH414" s="308">
        <v>0</v>
      </c>
      <c r="AI414" s="309">
        <v>0</v>
      </c>
      <c r="AJ414" s="307" t="s">
        <v>202</v>
      </c>
      <c r="AK414" s="307"/>
      <c r="AL414" s="307"/>
      <c r="AM414" s="307" t="s">
        <v>202</v>
      </c>
      <c r="AN414" s="308">
        <v>0</v>
      </c>
      <c r="AO414" s="308">
        <v>0</v>
      </c>
      <c r="AP414" s="308">
        <v>0</v>
      </c>
      <c r="AQ414" s="308">
        <v>0</v>
      </c>
      <c r="AR414" s="308">
        <v>0</v>
      </c>
      <c r="AS414" s="308">
        <v>0</v>
      </c>
      <c r="AT414" s="308">
        <v>0</v>
      </c>
      <c r="AU414" s="308">
        <v>0</v>
      </c>
      <c r="AV414" s="308">
        <v>0</v>
      </c>
      <c r="AW414" s="308">
        <v>0</v>
      </c>
      <c r="AX414" s="308">
        <v>0</v>
      </c>
      <c r="AY414" s="308">
        <v>0</v>
      </c>
      <c r="AZ414" s="308">
        <v>0</v>
      </c>
      <c r="BA414" s="308">
        <v>0</v>
      </c>
      <c r="BB414" s="308">
        <v>0</v>
      </c>
      <c r="BC414" s="308">
        <v>0</v>
      </c>
      <c r="BD414" s="308">
        <v>0</v>
      </c>
      <c r="BE414" s="308">
        <v>0</v>
      </c>
      <c r="BF414" s="308">
        <v>0</v>
      </c>
      <c r="BG414" s="308">
        <v>0</v>
      </c>
      <c r="BH414" s="308">
        <v>0</v>
      </c>
      <c r="BI414" s="308">
        <v>0</v>
      </c>
      <c r="BJ414" s="308">
        <v>0</v>
      </c>
      <c r="BK414" s="308">
        <v>0</v>
      </c>
      <c r="BL414" s="308">
        <v>0</v>
      </c>
      <c r="BM414" s="308">
        <v>0</v>
      </c>
      <c r="BN414" s="308">
        <v>0</v>
      </c>
      <c r="BO414" s="308">
        <v>0</v>
      </c>
      <c r="BP414" s="308">
        <v>0</v>
      </c>
      <c r="BQ414" s="308">
        <v>0</v>
      </c>
      <c r="BR414" s="308">
        <v>0</v>
      </c>
      <c r="BS414" s="308">
        <v>0</v>
      </c>
      <c r="BT414" s="309">
        <v>0</v>
      </c>
      <c r="BU414" s="307" t="s">
        <v>202</v>
      </c>
    </row>
    <row r="415" spans="2:74" s="329" customFormat="1" ht="13.75" customHeight="1" x14ac:dyDescent="0.35">
      <c r="B415" s="312" t="s">
        <v>203</v>
      </c>
      <c r="C415" s="313">
        <v>0</v>
      </c>
      <c r="D415" s="313">
        <v>1</v>
      </c>
      <c r="E415" s="313">
        <v>0</v>
      </c>
      <c r="F415" s="313">
        <v>3</v>
      </c>
      <c r="G415" s="313">
        <v>1</v>
      </c>
      <c r="H415" s="313">
        <v>0</v>
      </c>
      <c r="I415" s="313">
        <v>3</v>
      </c>
      <c r="J415" s="313">
        <v>0</v>
      </c>
      <c r="K415" s="313">
        <v>0</v>
      </c>
      <c r="L415" s="313">
        <v>12</v>
      </c>
      <c r="M415" s="313">
        <v>1</v>
      </c>
      <c r="N415" s="313">
        <v>0</v>
      </c>
      <c r="O415" s="313">
        <v>1</v>
      </c>
      <c r="P415" s="313">
        <v>1</v>
      </c>
      <c r="Q415" s="313">
        <v>5</v>
      </c>
      <c r="R415" s="313">
        <v>2</v>
      </c>
      <c r="S415" s="313">
        <v>0</v>
      </c>
      <c r="T415" s="313">
        <v>1</v>
      </c>
      <c r="U415" s="313">
        <v>11</v>
      </c>
      <c r="V415" s="313">
        <v>1</v>
      </c>
      <c r="W415" s="313">
        <v>4</v>
      </c>
      <c r="X415" s="313">
        <v>0</v>
      </c>
      <c r="Y415" s="313">
        <v>1</v>
      </c>
      <c r="Z415" s="313">
        <v>3</v>
      </c>
      <c r="AA415" s="313">
        <v>36</v>
      </c>
      <c r="AB415" s="313">
        <v>27</v>
      </c>
      <c r="AC415" s="313">
        <v>10</v>
      </c>
      <c r="AD415" s="313">
        <v>16</v>
      </c>
      <c r="AE415" s="313">
        <v>3</v>
      </c>
      <c r="AF415" s="313">
        <v>18</v>
      </c>
      <c r="AG415" s="313">
        <v>4</v>
      </c>
      <c r="AH415" s="313">
        <v>0</v>
      </c>
      <c r="AI415" s="314">
        <v>165</v>
      </c>
      <c r="AJ415" s="312" t="s">
        <v>203</v>
      </c>
      <c r="AK415" s="307"/>
      <c r="AL415" s="307"/>
      <c r="AM415" s="312" t="s">
        <v>203</v>
      </c>
      <c r="AN415" s="834">
        <v>0</v>
      </c>
      <c r="AO415" s="313">
        <v>58920.657335170603</v>
      </c>
      <c r="AP415" s="313">
        <v>0</v>
      </c>
      <c r="AQ415" s="313">
        <v>5160.5964354125799</v>
      </c>
      <c r="AR415" s="313">
        <v>4113.69580785793</v>
      </c>
      <c r="AS415" s="313">
        <v>0</v>
      </c>
      <c r="AT415" s="313">
        <v>27165.7946345458</v>
      </c>
      <c r="AU415" s="313">
        <v>0</v>
      </c>
      <c r="AV415" s="313">
        <v>0</v>
      </c>
      <c r="AW415" s="313">
        <v>51534.494079051699</v>
      </c>
      <c r="AX415" s="313">
        <v>91340.443628024703</v>
      </c>
      <c r="AY415" s="313">
        <v>0</v>
      </c>
      <c r="AZ415" s="313">
        <v>2574.3145481123602</v>
      </c>
      <c r="BA415" s="313">
        <v>640.00941502833803</v>
      </c>
      <c r="BB415" s="313">
        <v>100886.844724799</v>
      </c>
      <c r="BC415" s="313">
        <v>46062.4263401676</v>
      </c>
      <c r="BD415" s="313">
        <v>0</v>
      </c>
      <c r="BE415" s="313">
        <v>1009.51617538428</v>
      </c>
      <c r="BF415" s="313">
        <v>36976.9338634702</v>
      </c>
      <c r="BG415" s="313">
        <v>866.442255507597</v>
      </c>
      <c r="BH415" s="313">
        <v>53775.356188527097</v>
      </c>
      <c r="BI415" s="313">
        <v>0</v>
      </c>
      <c r="BJ415" s="313">
        <v>2494.4351690018302</v>
      </c>
      <c r="BK415" s="313">
        <v>8115.7928226596696</v>
      </c>
      <c r="BL415" s="313">
        <v>248458.02481335201</v>
      </c>
      <c r="BM415" s="313">
        <v>20973.087111051002</v>
      </c>
      <c r="BN415" s="313">
        <v>22763.9377666371</v>
      </c>
      <c r="BO415" s="313">
        <v>63617.080441970902</v>
      </c>
      <c r="BP415" s="313">
        <v>8291.7762713822394</v>
      </c>
      <c r="BQ415" s="313">
        <v>15058.55677284</v>
      </c>
      <c r="BR415" s="313">
        <v>4622.8956900000003</v>
      </c>
      <c r="BS415" s="313">
        <v>0</v>
      </c>
      <c r="BT415" s="314">
        <v>875423.11228995444</v>
      </c>
      <c r="BU415" s="312" t="s">
        <v>203</v>
      </c>
      <c r="BV415" s="1066"/>
    </row>
    <row r="416" spans="2:74" s="329" customFormat="1" ht="13.75" customHeight="1" x14ac:dyDescent="0.35">
      <c r="B416" s="307" t="s">
        <v>204</v>
      </c>
      <c r="C416" s="308">
        <v>0</v>
      </c>
      <c r="D416" s="308">
        <v>0</v>
      </c>
      <c r="E416" s="308">
        <v>0</v>
      </c>
      <c r="F416" s="308">
        <v>0</v>
      </c>
      <c r="G416" s="308">
        <v>0</v>
      </c>
      <c r="H416" s="308">
        <v>0</v>
      </c>
      <c r="I416" s="308">
        <v>0</v>
      </c>
      <c r="J416" s="308">
        <v>0</v>
      </c>
      <c r="K416" s="308">
        <v>0</v>
      </c>
      <c r="L416" s="308">
        <v>0</v>
      </c>
      <c r="M416" s="308">
        <v>0</v>
      </c>
      <c r="N416" s="308">
        <v>0</v>
      </c>
      <c r="O416" s="308">
        <v>0</v>
      </c>
      <c r="P416" s="308">
        <v>0</v>
      </c>
      <c r="Q416" s="308">
        <v>0</v>
      </c>
      <c r="R416" s="308">
        <v>0</v>
      </c>
      <c r="S416" s="308">
        <v>0</v>
      </c>
      <c r="T416" s="308">
        <v>0</v>
      </c>
      <c r="U416" s="308">
        <v>0</v>
      </c>
      <c r="V416" s="308">
        <v>0</v>
      </c>
      <c r="W416" s="308">
        <v>0</v>
      </c>
      <c r="X416" s="308">
        <v>0</v>
      </c>
      <c r="Y416" s="308">
        <v>0</v>
      </c>
      <c r="Z416" s="308">
        <v>0</v>
      </c>
      <c r="AA416" s="308">
        <v>0</v>
      </c>
      <c r="AB416" s="308">
        <v>0</v>
      </c>
      <c r="AC416" s="308">
        <v>0</v>
      </c>
      <c r="AD416" s="308">
        <v>0</v>
      </c>
      <c r="AE416" s="308">
        <v>0</v>
      </c>
      <c r="AF416" s="308">
        <v>0</v>
      </c>
      <c r="AG416" s="308">
        <v>0</v>
      </c>
      <c r="AH416" s="308">
        <v>0</v>
      </c>
      <c r="AI416" s="309">
        <v>0</v>
      </c>
      <c r="AJ416" s="307" t="s">
        <v>204</v>
      </c>
      <c r="AK416" s="307"/>
      <c r="AL416" s="307"/>
      <c r="AM416" s="307" t="s">
        <v>204</v>
      </c>
      <c r="AN416" s="308">
        <v>0</v>
      </c>
      <c r="AO416" s="308">
        <v>0</v>
      </c>
      <c r="AP416" s="308">
        <v>0</v>
      </c>
      <c r="AQ416" s="308">
        <v>0</v>
      </c>
      <c r="AR416" s="308">
        <v>0</v>
      </c>
      <c r="AS416" s="308">
        <v>0</v>
      </c>
      <c r="AT416" s="308">
        <v>0</v>
      </c>
      <c r="AU416" s="308">
        <v>0</v>
      </c>
      <c r="AV416" s="308">
        <v>0</v>
      </c>
      <c r="AW416" s="308">
        <v>0</v>
      </c>
      <c r="AX416" s="308">
        <v>0</v>
      </c>
      <c r="AY416" s="308">
        <v>0</v>
      </c>
      <c r="AZ416" s="308">
        <v>0</v>
      </c>
      <c r="BA416" s="308">
        <v>0</v>
      </c>
      <c r="BB416" s="308">
        <v>0</v>
      </c>
      <c r="BC416" s="308">
        <v>0</v>
      </c>
      <c r="BD416" s="308">
        <v>0</v>
      </c>
      <c r="BE416" s="308">
        <v>0</v>
      </c>
      <c r="BF416" s="308">
        <v>0</v>
      </c>
      <c r="BG416" s="308">
        <v>0</v>
      </c>
      <c r="BH416" s="308">
        <v>0</v>
      </c>
      <c r="BI416" s="308">
        <v>0</v>
      </c>
      <c r="BJ416" s="308">
        <v>0</v>
      </c>
      <c r="BK416" s="308">
        <v>0</v>
      </c>
      <c r="BL416" s="308">
        <v>0</v>
      </c>
      <c r="BM416" s="308">
        <v>0</v>
      </c>
      <c r="BN416" s="308">
        <v>0</v>
      </c>
      <c r="BO416" s="308">
        <v>0</v>
      </c>
      <c r="BP416" s="308">
        <v>0</v>
      </c>
      <c r="BQ416" s="308">
        <v>0</v>
      </c>
      <c r="BR416" s="308">
        <v>0</v>
      </c>
      <c r="BS416" s="308">
        <v>0</v>
      </c>
      <c r="BT416" s="309">
        <v>0</v>
      </c>
      <c r="BU416" s="307" t="s">
        <v>204</v>
      </c>
    </row>
    <row r="417" spans="2:73" s="329" customFormat="1" ht="13.75" customHeight="1" x14ac:dyDescent="0.35">
      <c r="B417" s="312" t="s">
        <v>205</v>
      </c>
      <c r="C417" s="313">
        <v>1</v>
      </c>
      <c r="D417" s="313">
        <v>0</v>
      </c>
      <c r="E417" s="313">
        <v>0</v>
      </c>
      <c r="F417" s="313">
        <v>0</v>
      </c>
      <c r="G417" s="313">
        <v>1</v>
      </c>
      <c r="H417" s="313">
        <v>0</v>
      </c>
      <c r="I417" s="313">
        <v>0</v>
      </c>
      <c r="J417" s="313">
        <v>0</v>
      </c>
      <c r="K417" s="313">
        <v>0</v>
      </c>
      <c r="L417" s="313">
        <v>0</v>
      </c>
      <c r="M417" s="313">
        <v>0</v>
      </c>
      <c r="N417" s="313">
        <v>0</v>
      </c>
      <c r="O417" s="313">
        <v>0</v>
      </c>
      <c r="P417" s="313">
        <v>0</v>
      </c>
      <c r="Q417" s="313">
        <v>0</v>
      </c>
      <c r="R417" s="313">
        <v>0</v>
      </c>
      <c r="S417" s="313">
        <v>0</v>
      </c>
      <c r="T417" s="313">
        <v>0</v>
      </c>
      <c r="U417" s="313">
        <v>0</v>
      </c>
      <c r="V417" s="313">
        <v>0</v>
      </c>
      <c r="W417" s="313">
        <v>0</v>
      </c>
      <c r="X417" s="313">
        <v>0</v>
      </c>
      <c r="Y417" s="313">
        <v>0</v>
      </c>
      <c r="Z417" s="313">
        <v>1</v>
      </c>
      <c r="AA417" s="313">
        <v>0</v>
      </c>
      <c r="AB417" s="313">
        <v>0</v>
      </c>
      <c r="AC417" s="313">
        <v>0</v>
      </c>
      <c r="AD417" s="313">
        <v>0</v>
      </c>
      <c r="AE417" s="313">
        <v>2</v>
      </c>
      <c r="AF417" s="313">
        <v>0</v>
      </c>
      <c r="AG417" s="313">
        <v>0</v>
      </c>
      <c r="AH417" s="313">
        <v>0</v>
      </c>
      <c r="AI417" s="314">
        <v>5</v>
      </c>
      <c r="AJ417" s="312" t="s">
        <v>205</v>
      </c>
      <c r="AK417" s="307"/>
      <c r="AL417" s="307"/>
      <c r="AM417" s="312" t="s">
        <v>205</v>
      </c>
      <c r="AN417" s="834">
        <v>8639.0269460522104</v>
      </c>
      <c r="AO417" s="313">
        <v>0</v>
      </c>
      <c r="AP417" s="313">
        <v>0</v>
      </c>
      <c r="AQ417" s="313">
        <v>0</v>
      </c>
      <c r="AR417" s="313">
        <v>35407.751794724798</v>
      </c>
      <c r="AS417" s="313">
        <v>0</v>
      </c>
      <c r="AT417" s="313">
        <v>0</v>
      </c>
      <c r="AU417" s="313">
        <v>0</v>
      </c>
      <c r="AV417" s="313">
        <v>0</v>
      </c>
      <c r="AW417" s="313">
        <v>0</v>
      </c>
      <c r="AX417" s="313">
        <v>0</v>
      </c>
      <c r="AY417" s="313">
        <v>0</v>
      </c>
      <c r="AZ417" s="313">
        <v>0</v>
      </c>
      <c r="BA417" s="313">
        <v>0</v>
      </c>
      <c r="BB417" s="313">
        <v>0</v>
      </c>
      <c r="BC417" s="313">
        <v>0</v>
      </c>
      <c r="BD417" s="313">
        <v>0</v>
      </c>
      <c r="BE417" s="313">
        <v>0</v>
      </c>
      <c r="BF417" s="313">
        <v>0</v>
      </c>
      <c r="BG417" s="313">
        <v>0</v>
      </c>
      <c r="BH417" s="313">
        <v>0</v>
      </c>
      <c r="BI417" s="313">
        <v>0</v>
      </c>
      <c r="BJ417" s="313">
        <v>0</v>
      </c>
      <c r="BK417" s="313">
        <v>25808.278746272699</v>
      </c>
      <c r="BL417" s="313">
        <v>0</v>
      </c>
      <c r="BM417" s="313">
        <v>0</v>
      </c>
      <c r="BN417" s="313">
        <v>0</v>
      </c>
      <c r="BO417" s="313">
        <v>0</v>
      </c>
      <c r="BP417" s="313">
        <v>2969.3007307706398</v>
      </c>
      <c r="BQ417" s="313">
        <v>0</v>
      </c>
      <c r="BR417" s="313">
        <v>0</v>
      </c>
      <c r="BS417" s="313">
        <v>0</v>
      </c>
      <c r="BT417" s="314">
        <v>72824.358217820351</v>
      </c>
      <c r="BU417" s="312" t="s">
        <v>205</v>
      </c>
    </row>
    <row r="418" spans="2:73" s="329" customFormat="1" ht="13.75" customHeight="1" x14ac:dyDescent="0.35">
      <c r="B418" s="307" t="s">
        <v>206</v>
      </c>
      <c r="C418" s="308">
        <v>27</v>
      </c>
      <c r="D418" s="308">
        <v>69</v>
      </c>
      <c r="E418" s="308">
        <v>105</v>
      </c>
      <c r="F418" s="308">
        <v>12</v>
      </c>
      <c r="G418" s="308">
        <v>1</v>
      </c>
      <c r="H418" s="308">
        <v>8</v>
      </c>
      <c r="I418" s="308">
        <v>2</v>
      </c>
      <c r="J418" s="308">
        <v>8</v>
      </c>
      <c r="K418" s="308">
        <v>1</v>
      </c>
      <c r="L418" s="308">
        <v>1</v>
      </c>
      <c r="M418" s="308">
        <v>12</v>
      </c>
      <c r="N418" s="308">
        <v>3</v>
      </c>
      <c r="O418" s="308">
        <v>5</v>
      </c>
      <c r="P418" s="308">
        <v>8</v>
      </c>
      <c r="Q418" s="308">
        <v>5</v>
      </c>
      <c r="R418" s="308">
        <v>9</v>
      </c>
      <c r="S418" s="308">
        <v>0</v>
      </c>
      <c r="T418" s="308">
        <v>4</v>
      </c>
      <c r="U418" s="308">
        <v>1</v>
      </c>
      <c r="V418" s="308">
        <v>0</v>
      </c>
      <c r="W418" s="308">
        <v>1</v>
      </c>
      <c r="X418" s="308">
        <v>0</v>
      </c>
      <c r="Y418" s="308">
        <v>5</v>
      </c>
      <c r="Z418" s="308">
        <v>0</v>
      </c>
      <c r="AA418" s="308">
        <v>0</v>
      </c>
      <c r="AB418" s="308">
        <v>0</v>
      </c>
      <c r="AC418" s="308">
        <v>1</v>
      </c>
      <c r="AD418" s="308">
        <v>8</v>
      </c>
      <c r="AE418" s="308">
        <v>0</v>
      </c>
      <c r="AF418" s="308">
        <v>0</v>
      </c>
      <c r="AG418" s="308">
        <v>0</v>
      </c>
      <c r="AH418" s="308">
        <v>1</v>
      </c>
      <c r="AI418" s="309">
        <v>297</v>
      </c>
      <c r="AJ418" s="307" t="s">
        <v>206</v>
      </c>
      <c r="AK418" s="307"/>
      <c r="AL418" s="307"/>
      <c r="AM418" s="307" t="s">
        <v>206</v>
      </c>
      <c r="AN418" s="308">
        <v>207069.279271012</v>
      </c>
      <c r="AO418" s="308">
        <v>495348.58847889799</v>
      </c>
      <c r="AP418" s="308">
        <v>1118756.8699558401</v>
      </c>
      <c r="AQ418" s="308">
        <v>133138.34970875201</v>
      </c>
      <c r="AR418" s="308">
        <v>3985.8978801488402</v>
      </c>
      <c r="AS418" s="308">
        <v>20949.507352440301</v>
      </c>
      <c r="AT418" s="308">
        <v>1495.3708486221699</v>
      </c>
      <c r="AU418" s="308">
        <v>11855.3983871042</v>
      </c>
      <c r="AV418" s="308">
        <v>65518.771575164101</v>
      </c>
      <c r="AW418" s="308">
        <v>1898.3062080361201</v>
      </c>
      <c r="AX418" s="308">
        <v>24958.225691473999</v>
      </c>
      <c r="AY418" s="308">
        <v>13019.9461741452</v>
      </c>
      <c r="AZ418" s="308">
        <v>5864.77831397312</v>
      </c>
      <c r="BA418" s="308">
        <v>76792.191045654399</v>
      </c>
      <c r="BB418" s="308">
        <v>39722.463674143102</v>
      </c>
      <c r="BC418" s="308">
        <v>27033.541801498599</v>
      </c>
      <c r="BD418" s="308">
        <v>0</v>
      </c>
      <c r="BE418" s="308">
        <v>7607.0228388190699</v>
      </c>
      <c r="BF418" s="308">
        <v>1063.2592086156801</v>
      </c>
      <c r="BG418" s="308">
        <v>0</v>
      </c>
      <c r="BH418" s="308">
        <v>3245.4094178404798</v>
      </c>
      <c r="BI418" s="308">
        <v>0</v>
      </c>
      <c r="BJ418" s="308">
        <v>13557.444115886199</v>
      </c>
      <c r="BK418" s="308">
        <v>0</v>
      </c>
      <c r="BL418" s="308">
        <v>0</v>
      </c>
      <c r="BM418" s="308">
        <v>0</v>
      </c>
      <c r="BN418" s="308">
        <v>12205.3249289143</v>
      </c>
      <c r="BO418" s="308">
        <v>14845.354157055899</v>
      </c>
      <c r="BP418" s="308">
        <v>0</v>
      </c>
      <c r="BQ418" s="308">
        <v>0</v>
      </c>
      <c r="BR418" s="308">
        <v>0</v>
      </c>
      <c r="BS418" s="308">
        <v>265.05</v>
      </c>
      <c r="BT418" s="309">
        <v>2300196.3510340373</v>
      </c>
      <c r="BU418" s="307" t="s">
        <v>206</v>
      </c>
    </row>
    <row r="419" spans="2:73" s="329" customFormat="1" ht="13.75" customHeight="1" x14ac:dyDescent="0.35">
      <c r="B419" s="312" t="s">
        <v>207</v>
      </c>
      <c r="C419" s="313">
        <v>0</v>
      </c>
      <c r="D419" s="313">
        <v>0</v>
      </c>
      <c r="E419" s="313">
        <v>0</v>
      </c>
      <c r="F419" s="313">
        <v>0</v>
      </c>
      <c r="G419" s="313">
        <v>0</v>
      </c>
      <c r="H419" s="313">
        <v>0</v>
      </c>
      <c r="I419" s="313">
        <v>0</v>
      </c>
      <c r="J419" s="313">
        <v>0</v>
      </c>
      <c r="K419" s="313">
        <v>0</v>
      </c>
      <c r="L419" s="313">
        <v>0</v>
      </c>
      <c r="M419" s="313">
        <v>0</v>
      </c>
      <c r="N419" s="313">
        <v>1</v>
      </c>
      <c r="O419" s="313">
        <v>0</v>
      </c>
      <c r="P419" s="313">
        <v>0</v>
      </c>
      <c r="Q419" s="313">
        <v>0</v>
      </c>
      <c r="R419" s="313">
        <v>0</v>
      </c>
      <c r="S419" s="313">
        <v>0</v>
      </c>
      <c r="T419" s="313">
        <v>0</v>
      </c>
      <c r="U419" s="313">
        <v>0</v>
      </c>
      <c r="V419" s="313">
        <v>0</v>
      </c>
      <c r="W419" s="313">
        <v>0</v>
      </c>
      <c r="X419" s="313">
        <v>0</v>
      </c>
      <c r="Y419" s="313">
        <v>0</v>
      </c>
      <c r="Z419" s="313">
        <v>0</v>
      </c>
      <c r="AA419" s="313">
        <v>0</v>
      </c>
      <c r="AB419" s="313">
        <v>0</v>
      </c>
      <c r="AC419" s="313">
        <v>0</v>
      </c>
      <c r="AD419" s="313">
        <v>0</v>
      </c>
      <c r="AE419" s="313">
        <v>3</v>
      </c>
      <c r="AF419" s="313">
        <v>0</v>
      </c>
      <c r="AG419" s="313">
        <v>0</v>
      </c>
      <c r="AH419" s="313">
        <v>0</v>
      </c>
      <c r="AI419" s="314">
        <v>4</v>
      </c>
      <c r="AJ419" s="312" t="s">
        <v>207</v>
      </c>
      <c r="AK419" s="307"/>
      <c r="AL419" s="307"/>
      <c r="AM419" s="312" t="s">
        <v>207</v>
      </c>
      <c r="AN419" s="834">
        <v>0</v>
      </c>
      <c r="AO419" s="313">
        <v>0</v>
      </c>
      <c r="AP419" s="313">
        <v>0</v>
      </c>
      <c r="AQ419" s="313">
        <v>0</v>
      </c>
      <c r="AR419" s="313">
        <v>0</v>
      </c>
      <c r="AS419" s="313">
        <v>0</v>
      </c>
      <c r="AT419" s="313">
        <v>0</v>
      </c>
      <c r="AU419" s="313">
        <v>0</v>
      </c>
      <c r="AV419" s="313">
        <v>0</v>
      </c>
      <c r="AW419" s="313">
        <v>0</v>
      </c>
      <c r="AX419" s="313">
        <v>0</v>
      </c>
      <c r="AY419" s="313">
        <v>2597.8635858633402</v>
      </c>
      <c r="AZ419" s="313">
        <v>0</v>
      </c>
      <c r="BA419" s="313">
        <v>0</v>
      </c>
      <c r="BB419" s="313">
        <v>0</v>
      </c>
      <c r="BC419" s="313">
        <v>0</v>
      </c>
      <c r="BD419" s="313">
        <v>0</v>
      </c>
      <c r="BE419" s="313">
        <v>0</v>
      </c>
      <c r="BF419" s="313">
        <v>0</v>
      </c>
      <c r="BG419" s="313">
        <v>0</v>
      </c>
      <c r="BH419" s="313">
        <v>0</v>
      </c>
      <c r="BI419" s="313">
        <v>0</v>
      </c>
      <c r="BJ419" s="313">
        <v>0</v>
      </c>
      <c r="BK419" s="313">
        <v>0</v>
      </c>
      <c r="BL419" s="313">
        <v>0</v>
      </c>
      <c r="BM419" s="313">
        <v>0</v>
      </c>
      <c r="BN419" s="313">
        <v>0</v>
      </c>
      <c r="BO419" s="313">
        <v>0</v>
      </c>
      <c r="BP419" s="313">
        <v>25514.870006649198</v>
      </c>
      <c r="BQ419" s="313">
        <v>0</v>
      </c>
      <c r="BR419" s="313">
        <v>0</v>
      </c>
      <c r="BS419" s="313">
        <v>0</v>
      </c>
      <c r="BT419" s="314">
        <v>28112.733592512537</v>
      </c>
      <c r="BU419" s="312" t="s">
        <v>207</v>
      </c>
    </row>
    <row r="420" spans="2:73" s="329" customFormat="1" ht="13.75" customHeight="1" x14ac:dyDescent="0.35">
      <c r="B420" s="307" t="s">
        <v>209</v>
      </c>
      <c r="C420" s="308">
        <v>0</v>
      </c>
      <c r="D420" s="308">
        <v>0</v>
      </c>
      <c r="E420" s="308">
        <v>0</v>
      </c>
      <c r="F420" s="308">
        <v>0</v>
      </c>
      <c r="G420" s="308">
        <v>0</v>
      </c>
      <c r="H420" s="308">
        <v>0</v>
      </c>
      <c r="I420" s="308">
        <v>0</v>
      </c>
      <c r="J420" s="308">
        <v>0</v>
      </c>
      <c r="K420" s="308">
        <v>0</v>
      </c>
      <c r="L420" s="308">
        <v>0</v>
      </c>
      <c r="M420" s="308">
        <v>0</v>
      </c>
      <c r="N420" s="308">
        <v>0</v>
      </c>
      <c r="O420" s="308">
        <v>0</v>
      </c>
      <c r="P420" s="308">
        <v>0</v>
      </c>
      <c r="Q420" s="308">
        <v>0</v>
      </c>
      <c r="R420" s="308">
        <v>0</v>
      </c>
      <c r="S420" s="308">
        <v>0</v>
      </c>
      <c r="T420" s="308">
        <v>0</v>
      </c>
      <c r="U420" s="308">
        <v>0</v>
      </c>
      <c r="V420" s="308">
        <v>0</v>
      </c>
      <c r="W420" s="308">
        <v>0</v>
      </c>
      <c r="X420" s="308">
        <v>0</v>
      </c>
      <c r="Y420" s="308">
        <v>0</v>
      </c>
      <c r="Z420" s="308">
        <v>0</v>
      </c>
      <c r="AA420" s="308">
        <v>0</v>
      </c>
      <c r="AB420" s="308">
        <v>0</v>
      </c>
      <c r="AC420" s="308">
        <v>0</v>
      </c>
      <c r="AD420" s="308">
        <v>0</v>
      </c>
      <c r="AE420" s="308">
        <v>0</v>
      </c>
      <c r="AF420" s="308">
        <v>0</v>
      </c>
      <c r="AG420" s="308">
        <v>0</v>
      </c>
      <c r="AH420" s="308">
        <v>0</v>
      </c>
      <c r="AI420" s="309">
        <v>0</v>
      </c>
      <c r="AJ420" s="307" t="s">
        <v>209</v>
      </c>
      <c r="AK420" s="307"/>
      <c r="AL420" s="307"/>
      <c r="AM420" s="307" t="s">
        <v>209</v>
      </c>
      <c r="AN420" s="308">
        <v>0</v>
      </c>
      <c r="AO420" s="308">
        <v>0</v>
      </c>
      <c r="AP420" s="308">
        <v>0</v>
      </c>
      <c r="AQ420" s="308">
        <v>0</v>
      </c>
      <c r="AR420" s="308">
        <v>0</v>
      </c>
      <c r="AS420" s="308">
        <v>0</v>
      </c>
      <c r="AT420" s="308">
        <v>0</v>
      </c>
      <c r="AU420" s="308">
        <v>0</v>
      </c>
      <c r="AV420" s="308">
        <v>0</v>
      </c>
      <c r="AW420" s="308">
        <v>0</v>
      </c>
      <c r="AX420" s="308">
        <v>0</v>
      </c>
      <c r="AY420" s="308">
        <v>0</v>
      </c>
      <c r="AZ420" s="308">
        <v>0</v>
      </c>
      <c r="BA420" s="308">
        <v>0</v>
      </c>
      <c r="BB420" s="308">
        <v>0</v>
      </c>
      <c r="BC420" s="308">
        <v>0</v>
      </c>
      <c r="BD420" s="308">
        <v>0</v>
      </c>
      <c r="BE420" s="308">
        <v>0</v>
      </c>
      <c r="BF420" s="308">
        <v>0</v>
      </c>
      <c r="BG420" s="308">
        <v>0</v>
      </c>
      <c r="BH420" s="308">
        <v>0</v>
      </c>
      <c r="BI420" s="308">
        <v>0</v>
      </c>
      <c r="BJ420" s="308">
        <v>0</v>
      </c>
      <c r="BK420" s="308">
        <v>0</v>
      </c>
      <c r="BL420" s="308">
        <v>0</v>
      </c>
      <c r="BM420" s="308">
        <v>0</v>
      </c>
      <c r="BN420" s="308">
        <v>0</v>
      </c>
      <c r="BO420" s="308">
        <v>0</v>
      </c>
      <c r="BP420" s="308">
        <v>0</v>
      </c>
      <c r="BQ420" s="308">
        <v>0</v>
      </c>
      <c r="BR420" s="308">
        <v>0</v>
      </c>
      <c r="BS420" s="308">
        <v>0</v>
      </c>
      <c r="BT420" s="309">
        <v>0</v>
      </c>
      <c r="BU420" s="307" t="s">
        <v>209</v>
      </c>
    </row>
    <row r="421" spans="2:73" s="329" customFormat="1" ht="13.75" customHeight="1" x14ac:dyDescent="0.35">
      <c r="B421" s="312" t="s">
        <v>211</v>
      </c>
      <c r="C421" s="313">
        <v>3</v>
      </c>
      <c r="D421" s="313">
        <v>0</v>
      </c>
      <c r="E421" s="313">
        <v>0</v>
      </c>
      <c r="F421" s="313">
        <v>0</v>
      </c>
      <c r="G421" s="313">
        <v>0</v>
      </c>
      <c r="H421" s="313">
        <v>0</v>
      </c>
      <c r="I421" s="313">
        <v>0</v>
      </c>
      <c r="J421" s="313">
        <v>0</v>
      </c>
      <c r="K421" s="313">
        <v>0</v>
      </c>
      <c r="L421" s="313">
        <v>0</v>
      </c>
      <c r="M421" s="313">
        <v>0</v>
      </c>
      <c r="N421" s="313">
        <v>0</v>
      </c>
      <c r="O421" s="313">
        <v>8</v>
      </c>
      <c r="P421" s="313">
        <v>2</v>
      </c>
      <c r="Q421" s="313">
        <v>2</v>
      </c>
      <c r="R421" s="313">
        <v>13</v>
      </c>
      <c r="S421" s="313">
        <v>0</v>
      </c>
      <c r="T421" s="313">
        <v>0</v>
      </c>
      <c r="U421" s="313">
        <v>4</v>
      </c>
      <c r="V421" s="313">
        <v>1</v>
      </c>
      <c r="W421" s="313">
        <v>0</v>
      </c>
      <c r="X421" s="313">
        <v>0</v>
      </c>
      <c r="Y421" s="313">
        <v>0</v>
      </c>
      <c r="Z421" s="313">
        <v>0</v>
      </c>
      <c r="AA421" s="313">
        <v>0</v>
      </c>
      <c r="AB421" s="313">
        <v>0</v>
      </c>
      <c r="AC421" s="313">
        <v>1</v>
      </c>
      <c r="AD421" s="313">
        <v>0</v>
      </c>
      <c r="AE421" s="313">
        <v>0</v>
      </c>
      <c r="AF421" s="313">
        <v>1</v>
      </c>
      <c r="AG421" s="313">
        <v>0</v>
      </c>
      <c r="AH421" s="313">
        <v>0</v>
      </c>
      <c r="AI421" s="314">
        <v>35</v>
      </c>
      <c r="AJ421" s="312" t="s">
        <v>211</v>
      </c>
      <c r="AK421" s="307"/>
      <c r="AL421" s="307"/>
      <c r="AM421" s="312" t="s">
        <v>211</v>
      </c>
      <c r="AN421" s="834">
        <v>18488.0269760089</v>
      </c>
      <c r="AO421" s="313">
        <v>0</v>
      </c>
      <c r="AP421" s="313">
        <v>0</v>
      </c>
      <c r="AQ421" s="313">
        <v>0</v>
      </c>
      <c r="AR421" s="313">
        <v>0</v>
      </c>
      <c r="AS421" s="313">
        <v>0</v>
      </c>
      <c r="AT421" s="313">
        <v>0</v>
      </c>
      <c r="AU421" s="313">
        <v>0</v>
      </c>
      <c r="AV421" s="313">
        <v>0</v>
      </c>
      <c r="AW421" s="313">
        <v>0</v>
      </c>
      <c r="AX421" s="313">
        <v>0</v>
      </c>
      <c r="AY421" s="313">
        <v>0</v>
      </c>
      <c r="AZ421" s="313">
        <v>9725.0674990146908</v>
      </c>
      <c r="BA421" s="313">
        <v>1500.37189758714</v>
      </c>
      <c r="BB421" s="313">
        <v>3306.0734038466298</v>
      </c>
      <c r="BC421" s="313">
        <v>62781.164980255802</v>
      </c>
      <c r="BD421" s="313">
        <v>0</v>
      </c>
      <c r="BE421" s="313">
        <v>0</v>
      </c>
      <c r="BF421" s="313">
        <v>11550.286575546699</v>
      </c>
      <c r="BG421" s="313">
        <v>698.71922851130398</v>
      </c>
      <c r="BH421" s="313">
        <v>0</v>
      </c>
      <c r="BI421" s="313">
        <v>0</v>
      </c>
      <c r="BJ421" s="313">
        <v>0</v>
      </c>
      <c r="BK421" s="313">
        <v>0</v>
      </c>
      <c r="BL421" s="313">
        <v>0</v>
      </c>
      <c r="BM421" s="313">
        <v>0</v>
      </c>
      <c r="BN421" s="313">
        <v>1172.7590584587599</v>
      </c>
      <c r="BO421" s="313">
        <v>0</v>
      </c>
      <c r="BP421" s="313">
        <v>0</v>
      </c>
      <c r="BQ421" s="313">
        <v>1679.9535496799999</v>
      </c>
      <c r="BR421" s="313">
        <v>0</v>
      </c>
      <c r="BS421" s="313">
        <v>0</v>
      </c>
      <c r="BT421" s="314">
        <v>110902.42316890993</v>
      </c>
      <c r="BU421" s="312" t="s">
        <v>211</v>
      </c>
    </row>
    <row r="422" spans="2:73" s="329" customFormat="1" ht="13.75" customHeight="1" x14ac:dyDescent="0.35">
      <c r="B422" s="307" t="s">
        <v>212</v>
      </c>
      <c r="C422" s="308">
        <v>0</v>
      </c>
      <c r="D422" s="308">
        <v>0</v>
      </c>
      <c r="E422" s="308">
        <v>0</v>
      </c>
      <c r="F422" s="308">
        <v>0</v>
      </c>
      <c r="G422" s="308">
        <v>0</v>
      </c>
      <c r="H422" s="308">
        <v>0</v>
      </c>
      <c r="I422" s="308">
        <v>0</v>
      </c>
      <c r="J422" s="308">
        <v>0</v>
      </c>
      <c r="K422" s="308">
        <v>0</v>
      </c>
      <c r="L422" s="308">
        <v>0</v>
      </c>
      <c r="M422" s="308">
        <v>0</v>
      </c>
      <c r="N422" s="308">
        <v>0</v>
      </c>
      <c r="O422" s="308">
        <v>0</v>
      </c>
      <c r="P422" s="308">
        <v>0</v>
      </c>
      <c r="Q422" s="308">
        <v>0</v>
      </c>
      <c r="R422" s="308">
        <v>0</v>
      </c>
      <c r="S422" s="308">
        <v>0</v>
      </c>
      <c r="T422" s="308">
        <v>0</v>
      </c>
      <c r="U422" s="308">
        <v>0</v>
      </c>
      <c r="V422" s="308">
        <v>0</v>
      </c>
      <c r="W422" s="308">
        <v>0</v>
      </c>
      <c r="X422" s="308">
        <v>0</v>
      </c>
      <c r="Y422" s="308">
        <v>0</v>
      </c>
      <c r="Z422" s="308">
        <v>0</v>
      </c>
      <c r="AA422" s="308">
        <v>0</v>
      </c>
      <c r="AB422" s="308">
        <v>0</v>
      </c>
      <c r="AC422" s="308">
        <v>0</v>
      </c>
      <c r="AD422" s="308">
        <v>0</v>
      </c>
      <c r="AE422" s="308">
        <v>0</v>
      </c>
      <c r="AF422" s="308">
        <v>0</v>
      </c>
      <c r="AG422" s="308">
        <v>0</v>
      </c>
      <c r="AH422" s="308">
        <v>0</v>
      </c>
      <c r="AI422" s="309">
        <v>0</v>
      </c>
      <c r="AJ422" s="307" t="s">
        <v>212</v>
      </c>
      <c r="AK422" s="307"/>
      <c r="AL422" s="307"/>
      <c r="AM422" s="307" t="s">
        <v>212</v>
      </c>
      <c r="AN422" s="308">
        <v>0</v>
      </c>
      <c r="AO422" s="308">
        <v>0</v>
      </c>
      <c r="AP422" s="308">
        <v>0</v>
      </c>
      <c r="AQ422" s="308">
        <v>0</v>
      </c>
      <c r="AR422" s="308">
        <v>0</v>
      </c>
      <c r="AS422" s="308">
        <v>0</v>
      </c>
      <c r="AT422" s="308">
        <v>0</v>
      </c>
      <c r="AU422" s="308">
        <v>0</v>
      </c>
      <c r="AV422" s="308">
        <v>0</v>
      </c>
      <c r="AW422" s="308">
        <v>0</v>
      </c>
      <c r="AX422" s="308">
        <v>0</v>
      </c>
      <c r="AY422" s="308">
        <v>0</v>
      </c>
      <c r="AZ422" s="308">
        <v>0</v>
      </c>
      <c r="BA422" s="308">
        <v>0</v>
      </c>
      <c r="BB422" s="308">
        <v>0</v>
      </c>
      <c r="BC422" s="308">
        <v>0</v>
      </c>
      <c r="BD422" s="308">
        <v>0</v>
      </c>
      <c r="BE422" s="308">
        <v>0</v>
      </c>
      <c r="BF422" s="308">
        <v>0</v>
      </c>
      <c r="BG422" s="308">
        <v>0</v>
      </c>
      <c r="BH422" s="308">
        <v>0</v>
      </c>
      <c r="BI422" s="308">
        <v>0</v>
      </c>
      <c r="BJ422" s="308">
        <v>0</v>
      </c>
      <c r="BK422" s="308">
        <v>0</v>
      </c>
      <c r="BL422" s="308">
        <v>0</v>
      </c>
      <c r="BM422" s="308">
        <v>0</v>
      </c>
      <c r="BN422" s="308">
        <v>0</v>
      </c>
      <c r="BO422" s="308">
        <v>0</v>
      </c>
      <c r="BP422" s="308">
        <v>0</v>
      </c>
      <c r="BQ422" s="308">
        <v>0</v>
      </c>
      <c r="BR422" s="308">
        <v>0</v>
      </c>
      <c r="BS422" s="308">
        <v>0</v>
      </c>
      <c r="BT422" s="309">
        <v>0</v>
      </c>
      <c r="BU422" s="307" t="s">
        <v>212</v>
      </c>
    </row>
    <row r="423" spans="2:73" s="329" customFormat="1" ht="13.75" customHeight="1" x14ac:dyDescent="0.35">
      <c r="B423" s="312" t="s">
        <v>213</v>
      </c>
      <c r="C423" s="313">
        <v>0</v>
      </c>
      <c r="D423" s="313">
        <v>0</v>
      </c>
      <c r="E423" s="313">
        <v>0</v>
      </c>
      <c r="F423" s="313">
        <v>0</v>
      </c>
      <c r="G423" s="313">
        <v>0</v>
      </c>
      <c r="H423" s="313">
        <v>0</v>
      </c>
      <c r="I423" s="313">
        <v>0</v>
      </c>
      <c r="J423" s="313">
        <v>0</v>
      </c>
      <c r="K423" s="313">
        <v>0</v>
      </c>
      <c r="L423" s="313">
        <v>0</v>
      </c>
      <c r="M423" s="313">
        <v>0</v>
      </c>
      <c r="N423" s="313">
        <v>0</v>
      </c>
      <c r="O423" s="313">
        <v>0</v>
      </c>
      <c r="P423" s="313">
        <v>0</v>
      </c>
      <c r="Q423" s="313">
        <v>0</v>
      </c>
      <c r="R423" s="313">
        <v>0</v>
      </c>
      <c r="S423" s="313">
        <v>0</v>
      </c>
      <c r="T423" s="313">
        <v>0</v>
      </c>
      <c r="U423" s="313">
        <v>0</v>
      </c>
      <c r="V423" s="313">
        <v>0</v>
      </c>
      <c r="W423" s="313">
        <v>0</v>
      </c>
      <c r="X423" s="313">
        <v>0</v>
      </c>
      <c r="Y423" s="313">
        <v>0</v>
      </c>
      <c r="Z423" s="313">
        <v>0</v>
      </c>
      <c r="AA423" s="313">
        <v>0</v>
      </c>
      <c r="AB423" s="313">
        <v>0</v>
      </c>
      <c r="AC423" s="313">
        <v>0</v>
      </c>
      <c r="AD423" s="313">
        <v>0</v>
      </c>
      <c r="AE423" s="313">
        <v>0</v>
      </c>
      <c r="AF423" s="313">
        <v>0</v>
      </c>
      <c r="AG423" s="313">
        <v>0</v>
      </c>
      <c r="AH423" s="313">
        <v>0</v>
      </c>
      <c r="AI423" s="314">
        <v>0</v>
      </c>
      <c r="AJ423" s="312" t="s">
        <v>213</v>
      </c>
      <c r="AK423" s="307"/>
      <c r="AL423" s="307"/>
      <c r="AM423" s="312" t="s">
        <v>213</v>
      </c>
      <c r="AN423" s="834">
        <v>0</v>
      </c>
      <c r="AO423" s="313">
        <v>0</v>
      </c>
      <c r="AP423" s="313">
        <v>0</v>
      </c>
      <c r="AQ423" s="313">
        <v>0</v>
      </c>
      <c r="AR423" s="313">
        <v>0</v>
      </c>
      <c r="AS423" s="313">
        <v>0</v>
      </c>
      <c r="AT423" s="313">
        <v>0</v>
      </c>
      <c r="AU423" s="313">
        <v>0</v>
      </c>
      <c r="AV423" s="313">
        <v>0</v>
      </c>
      <c r="AW423" s="313">
        <v>0</v>
      </c>
      <c r="AX423" s="313">
        <v>0</v>
      </c>
      <c r="AY423" s="313">
        <v>0</v>
      </c>
      <c r="AZ423" s="313">
        <v>0</v>
      </c>
      <c r="BA423" s="313">
        <v>0</v>
      </c>
      <c r="BB423" s="313">
        <v>0</v>
      </c>
      <c r="BC423" s="313">
        <v>0</v>
      </c>
      <c r="BD423" s="313">
        <v>0</v>
      </c>
      <c r="BE423" s="313">
        <v>0</v>
      </c>
      <c r="BF423" s="313">
        <v>0</v>
      </c>
      <c r="BG423" s="313">
        <v>0</v>
      </c>
      <c r="BH423" s="313">
        <v>0</v>
      </c>
      <c r="BI423" s="313">
        <v>0</v>
      </c>
      <c r="BJ423" s="313">
        <v>0</v>
      </c>
      <c r="BK423" s="313">
        <v>0</v>
      </c>
      <c r="BL423" s="313">
        <v>0</v>
      </c>
      <c r="BM423" s="313">
        <v>0</v>
      </c>
      <c r="BN423" s="313">
        <v>0</v>
      </c>
      <c r="BO423" s="313">
        <v>0</v>
      </c>
      <c r="BP423" s="313">
        <v>0</v>
      </c>
      <c r="BQ423" s="313">
        <v>0</v>
      </c>
      <c r="BR423" s="313">
        <v>0</v>
      </c>
      <c r="BS423" s="313">
        <v>0</v>
      </c>
      <c r="BT423" s="314">
        <v>0</v>
      </c>
      <c r="BU423" s="312" t="s">
        <v>213</v>
      </c>
    </row>
    <row r="424" spans="2:73" s="329" customFormat="1" ht="13.75" customHeight="1" x14ac:dyDescent="0.35">
      <c r="B424" s="307" t="s">
        <v>215</v>
      </c>
      <c r="C424" s="308">
        <v>0</v>
      </c>
      <c r="D424" s="308">
        <v>0</v>
      </c>
      <c r="E424" s="308">
        <v>0</v>
      </c>
      <c r="F424" s="308">
        <v>0</v>
      </c>
      <c r="G424" s="308">
        <v>0</v>
      </c>
      <c r="H424" s="308">
        <v>0</v>
      </c>
      <c r="I424" s="308">
        <v>0</v>
      </c>
      <c r="J424" s="308">
        <v>0</v>
      </c>
      <c r="K424" s="308">
        <v>0</v>
      </c>
      <c r="L424" s="308">
        <v>0</v>
      </c>
      <c r="M424" s="308">
        <v>0</v>
      </c>
      <c r="N424" s="308">
        <v>0</v>
      </c>
      <c r="O424" s="308">
        <v>0</v>
      </c>
      <c r="P424" s="308">
        <v>0</v>
      </c>
      <c r="Q424" s="308">
        <v>0</v>
      </c>
      <c r="R424" s="308">
        <v>0</v>
      </c>
      <c r="S424" s="308">
        <v>0</v>
      </c>
      <c r="T424" s="308">
        <v>0</v>
      </c>
      <c r="U424" s="308">
        <v>0</v>
      </c>
      <c r="V424" s="308">
        <v>0</v>
      </c>
      <c r="W424" s="308">
        <v>0</v>
      </c>
      <c r="X424" s="308">
        <v>0</v>
      </c>
      <c r="Y424" s="308">
        <v>0</v>
      </c>
      <c r="Z424" s="308">
        <v>0</v>
      </c>
      <c r="AA424" s="308">
        <v>0</v>
      </c>
      <c r="AB424" s="308">
        <v>0</v>
      </c>
      <c r="AC424" s="308">
        <v>0</v>
      </c>
      <c r="AD424" s="308">
        <v>0</v>
      </c>
      <c r="AE424" s="308">
        <v>0</v>
      </c>
      <c r="AF424" s="308">
        <v>0</v>
      </c>
      <c r="AG424" s="308">
        <v>0</v>
      </c>
      <c r="AH424" s="308">
        <v>0</v>
      </c>
      <c r="AI424" s="309">
        <v>0</v>
      </c>
      <c r="AJ424" s="307" t="s">
        <v>215</v>
      </c>
      <c r="AK424" s="307"/>
      <c r="AL424" s="307"/>
      <c r="AM424" s="307" t="s">
        <v>215</v>
      </c>
      <c r="AN424" s="308">
        <v>0</v>
      </c>
      <c r="AO424" s="308">
        <v>0</v>
      </c>
      <c r="AP424" s="308">
        <v>0</v>
      </c>
      <c r="AQ424" s="308">
        <v>0</v>
      </c>
      <c r="AR424" s="308">
        <v>0</v>
      </c>
      <c r="AS424" s="308">
        <v>0</v>
      </c>
      <c r="AT424" s="308">
        <v>0</v>
      </c>
      <c r="AU424" s="308">
        <v>0</v>
      </c>
      <c r="AV424" s="308">
        <v>0</v>
      </c>
      <c r="AW424" s="308">
        <v>0</v>
      </c>
      <c r="AX424" s="308">
        <v>0</v>
      </c>
      <c r="AY424" s="308">
        <v>0</v>
      </c>
      <c r="AZ424" s="308">
        <v>0</v>
      </c>
      <c r="BA424" s="308">
        <v>0</v>
      </c>
      <c r="BB424" s="308">
        <v>0</v>
      </c>
      <c r="BC424" s="308">
        <v>0</v>
      </c>
      <c r="BD424" s="308">
        <v>0</v>
      </c>
      <c r="BE424" s="308">
        <v>0</v>
      </c>
      <c r="BF424" s="308">
        <v>0</v>
      </c>
      <c r="BG424" s="308">
        <v>0</v>
      </c>
      <c r="BH424" s="308">
        <v>0</v>
      </c>
      <c r="BI424" s="308">
        <v>0</v>
      </c>
      <c r="BJ424" s="308">
        <v>0</v>
      </c>
      <c r="BK424" s="308">
        <v>0</v>
      </c>
      <c r="BL424" s="308">
        <v>0</v>
      </c>
      <c r="BM424" s="308">
        <v>0</v>
      </c>
      <c r="BN424" s="308">
        <v>0</v>
      </c>
      <c r="BO424" s="308">
        <v>0</v>
      </c>
      <c r="BP424" s="308">
        <v>0</v>
      </c>
      <c r="BQ424" s="308">
        <v>0</v>
      </c>
      <c r="BR424" s="308">
        <v>0</v>
      </c>
      <c r="BS424" s="308">
        <v>0</v>
      </c>
      <c r="BT424" s="309">
        <v>0</v>
      </c>
      <c r="BU424" s="307" t="s">
        <v>215</v>
      </c>
    </row>
    <row r="425" spans="2:73" s="329" customFormat="1" ht="13.75" customHeight="1" x14ac:dyDescent="0.35">
      <c r="B425" s="312" t="s">
        <v>216</v>
      </c>
      <c r="C425" s="313">
        <v>0</v>
      </c>
      <c r="D425" s="313">
        <v>3</v>
      </c>
      <c r="E425" s="313">
        <v>0</v>
      </c>
      <c r="F425" s="313">
        <v>0</v>
      </c>
      <c r="G425" s="313">
        <v>0</v>
      </c>
      <c r="H425" s="313">
        <v>1</v>
      </c>
      <c r="I425" s="313">
        <v>1</v>
      </c>
      <c r="J425" s="313">
        <v>0</v>
      </c>
      <c r="K425" s="313">
        <v>0</v>
      </c>
      <c r="L425" s="313">
        <v>0</v>
      </c>
      <c r="M425" s="313">
        <v>11</v>
      </c>
      <c r="N425" s="313">
        <v>0</v>
      </c>
      <c r="O425" s="313">
        <v>2</v>
      </c>
      <c r="P425" s="313">
        <v>0</v>
      </c>
      <c r="Q425" s="313">
        <v>0</v>
      </c>
      <c r="R425" s="313">
        <v>1</v>
      </c>
      <c r="S425" s="313">
        <v>0</v>
      </c>
      <c r="T425" s="313">
        <v>0</v>
      </c>
      <c r="U425" s="313">
        <v>0</v>
      </c>
      <c r="V425" s="313">
        <v>0</v>
      </c>
      <c r="W425" s="313">
        <v>0</v>
      </c>
      <c r="X425" s="313">
        <v>0</v>
      </c>
      <c r="Y425" s="313">
        <v>0</v>
      </c>
      <c r="Z425" s="313">
        <v>1</v>
      </c>
      <c r="AA425" s="313">
        <v>0</v>
      </c>
      <c r="AB425" s="313">
        <v>0</v>
      </c>
      <c r="AC425" s="313">
        <v>0</v>
      </c>
      <c r="AD425" s="313">
        <v>1</v>
      </c>
      <c r="AE425" s="313">
        <v>0</v>
      </c>
      <c r="AF425" s="313">
        <v>0</v>
      </c>
      <c r="AG425" s="313">
        <v>0</v>
      </c>
      <c r="AH425" s="313">
        <v>0</v>
      </c>
      <c r="AI425" s="314">
        <v>21</v>
      </c>
      <c r="AJ425" s="312" t="s">
        <v>216</v>
      </c>
      <c r="AK425" s="307"/>
      <c r="AL425" s="307"/>
      <c r="AM425" s="312" t="s">
        <v>216</v>
      </c>
      <c r="AN425" s="834">
        <v>0</v>
      </c>
      <c r="AO425" s="313">
        <v>300436.29390844301</v>
      </c>
      <c r="AP425" s="313">
        <v>0</v>
      </c>
      <c r="AQ425" s="313">
        <v>0</v>
      </c>
      <c r="AR425" s="313">
        <v>0</v>
      </c>
      <c r="AS425" s="313">
        <v>832.808548594321</v>
      </c>
      <c r="AT425" s="313">
        <v>6375.2367223914198</v>
      </c>
      <c r="AU425" s="313">
        <v>0</v>
      </c>
      <c r="AV425" s="313">
        <v>0</v>
      </c>
      <c r="AW425" s="313">
        <v>0</v>
      </c>
      <c r="AX425" s="313">
        <v>4003.6687917336399</v>
      </c>
      <c r="AY425" s="313">
        <v>0</v>
      </c>
      <c r="AZ425" s="313">
        <v>60000.925689014999</v>
      </c>
      <c r="BA425" s="313">
        <v>0</v>
      </c>
      <c r="BB425" s="313">
        <v>0</v>
      </c>
      <c r="BC425" s="313">
        <v>714.196829645756</v>
      </c>
      <c r="BD425" s="313">
        <v>0</v>
      </c>
      <c r="BE425" s="313">
        <v>0</v>
      </c>
      <c r="BF425" s="313">
        <v>0</v>
      </c>
      <c r="BG425" s="313">
        <v>0</v>
      </c>
      <c r="BH425" s="313">
        <v>0</v>
      </c>
      <c r="BI425" s="313">
        <v>0</v>
      </c>
      <c r="BJ425" s="313">
        <v>0</v>
      </c>
      <c r="BK425" s="313">
        <v>5199.5249880250103</v>
      </c>
      <c r="BL425" s="313">
        <v>0</v>
      </c>
      <c r="BM425" s="313">
        <v>0</v>
      </c>
      <c r="BN425" s="313">
        <v>0</v>
      </c>
      <c r="BO425" s="313">
        <v>28316.608131225501</v>
      </c>
      <c r="BP425" s="313">
        <v>0</v>
      </c>
      <c r="BQ425" s="313">
        <v>0</v>
      </c>
      <c r="BR425" s="313">
        <v>0</v>
      </c>
      <c r="BS425" s="313">
        <v>0</v>
      </c>
      <c r="BT425" s="314">
        <v>405879.26360907371</v>
      </c>
      <c r="BU425" s="312" t="s">
        <v>216</v>
      </c>
    </row>
    <row r="426" spans="2:73" s="329" customFormat="1" ht="13.75" customHeight="1" x14ac:dyDescent="0.35">
      <c r="B426" s="307" t="s">
        <v>217</v>
      </c>
      <c r="C426" s="308">
        <v>0</v>
      </c>
      <c r="D426" s="308">
        <v>0</v>
      </c>
      <c r="E426" s="308">
        <v>0</v>
      </c>
      <c r="F426" s="308">
        <v>0</v>
      </c>
      <c r="G426" s="308">
        <v>0</v>
      </c>
      <c r="H426" s="308">
        <v>0</v>
      </c>
      <c r="I426" s="308">
        <v>0</v>
      </c>
      <c r="J426" s="308">
        <v>0</v>
      </c>
      <c r="K426" s="308">
        <v>0</v>
      </c>
      <c r="L426" s="308">
        <v>0</v>
      </c>
      <c r="M426" s="308">
        <v>0</v>
      </c>
      <c r="N426" s="308">
        <v>0</v>
      </c>
      <c r="O426" s="308">
        <v>0</v>
      </c>
      <c r="P426" s="308">
        <v>0</v>
      </c>
      <c r="Q426" s="308">
        <v>0</v>
      </c>
      <c r="R426" s="308">
        <v>0</v>
      </c>
      <c r="S426" s="308">
        <v>0</v>
      </c>
      <c r="T426" s="308">
        <v>0</v>
      </c>
      <c r="U426" s="308">
        <v>0</v>
      </c>
      <c r="V426" s="308">
        <v>0</v>
      </c>
      <c r="W426" s="308">
        <v>1</v>
      </c>
      <c r="X426" s="308">
        <v>0</v>
      </c>
      <c r="Y426" s="308">
        <v>0</v>
      </c>
      <c r="Z426" s="308">
        <v>0</v>
      </c>
      <c r="AA426" s="308">
        <v>0</v>
      </c>
      <c r="AB426" s="308">
        <v>0</v>
      </c>
      <c r="AC426" s="308">
        <v>0</v>
      </c>
      <c r="AD426" s="308">
        <v>0</v>
      </c>
      <c r="AE426" s="308">
        <v>0</v>
      </c>
      <c r="AF426" s="308">
        <v>0</v>
      </c>
      <c r="AG426" s="308">
        <v>0</v>
      </c>
      <c r="AH426" s="308">
        <v>0</v>
      </c>
      <c r="AI426" s="309">
        <v>1</v>
      </c>
      <c r="AJ426" s="307" t="s">
        <v>217</v>
      </c>
      <c r="AK426" s="307"/>
      <c r="AL426" s="307"/>
      <c r="AM426" s="307" t="s">
        <v>217</v>
      </c>
      <c r="AN426" s="308">
        <v>0</v>
      </c>
      <c r="AO426" s="308">
        <v>0</v>
      </c>
      <c r="AP426" s="308">
        <v>0</v>
      </c>
      <c r="AQ426" s="308">
        <v>0</v>
      </c>
      <c r="AR426" s="308">
        <v>0</v>
      </c>
      <c r="AS426" s="308">
        <v>0</v>
      </c>
      <c r="AT426" s="308">
        <v>0</v>
      </c>
      <c r="AU426" s="308">
        <v>0</v>
      </c>
      <c r="AV426" s="308">
        <v>0</v>
      </c>
      <c r="AW426" s="308">
        <v>0</v>
      </c>
      <c r="AX426" s="308">
        <v>0</v>
      </c>
      <c r="AY426" s="308">
        <v>0</v>
      </c>
      <c r="AZ426" s="308">
        <v>0</v>
      </c>
      <c r="BA426" s="308">
        <v>0</v>
      </c>
      <c r="BB426" s="308">
        <v>0</v>
      </c>
      <c r="BC426" s="308">
        <v>0</v>
      </c>
      <c r="BD426" s="308">
        <v>0</v>
      </c>
      <c r="BE426" s="308">
        <v>0</v>
      </c>
      <c r="BF426" s="308">
        <v>0</v>
      </c>
      <c r="BG426" s="308">
        <v>0</v>
      </c>
      <c r="BH426" s="308">
        <v>1699.4326780440299</v>
      </c>
      <c r="BI426" s="308">
        <v>0</v>
      </c>
      <c r="BJ426" s="308">
        <v>0</v>
      </c>
      <c r="BK426" s="308">
        <v>0</v>
      </c>
      <c r="BL426" s="308">
        <v>0</v>
      </c>
      <c r="BM426" s="308">
        <v>0</v>
      </c>
      <c r="BN426" s="308">
        <v>0</v>
      </c>
      <c r="BO426" s="308">
        <v>0</v>
      </c>
      <c r="BP426" s="308">
        <v>0</v>
      </c>
      <c r="BQ426" s="308">
        <v>0</v>
      </c>
      <c r="BR426" s="308">
        <v>0</v>
      </c>
      <c r="BS426" s="308">
        <v>0</v>
      </c>
      <c r="BT426" s="309">
        <v>1699.4326780440299</v>
      </c>
      <c r="BU426" s="307" t="s">
        <v>217</v>
      </c>
    </row>
    <row r="427" spans="2:73" s="329" customFormat="1" ht="13.75" customHeight="1" x14ac:dyDescent="0.35">
      <c r="B427" s="312" t="s">
        <v>218</v>
      </c>
      <c r="C427" s="313">
        <v>0</v>
      </c>
      <c r="D427" s="313">
        <v>0</v>
      </c>
      <c r="E427" s="313">
        <v>0</v>
      </c>
      <c r="F427" s="313">
        <v>0</v>
      </c>
      <c r="G427" s="313">
        <v>0</v>
      </c>
      <c r="H427" s="313">
        <v>0</v>
      </c>
      <c r="I427" s="313">
        <v>0</v>
      </c>
      <c r="J427" s="313">
        <v>0</v>
      </c>
      <c r="K427" s="313">
        <v>0</v>
      </c>
      <c r="L427" s="313">
        <v>1</v>
      </c>
      <c r="M427" s="313">
        <v>0</v>
      </c>
      <c r="N427" s="313">
        <v>0</v>
      </c>
      <c r="O427" s="313">
        <v>0</v>
      </c>
      <c r="P427" s="313">
        <v>0</v>
      </c>
      <c r="Q427" s="313">
        <v>0</v>
      </c>
      <c r="R427" s="313">
        <v>0</v>
      </c>
      <c r="S427" s="313">
        <v>0</v>
      </c>
      <c r="T427" s="313">
        <v>0</v>
      </c>
      <c r="U427" s="313">
        <v>2</v>
      </c>
      <c r="V427" s="313">
        <v>0</v>
      </c>
      <c r="W427" s="313">
        <v>0</v>
      </c>
      <c r="X427" s="313">
        <v>3</v>
      </c>
      <c r="Y427" s="313">
        <v>0</v>
      </c>
      <c r="Z427" s="313">
        <v>1</v>
      </c>
      <c r="AA427" s="313">
        <v>0</v>
      </c>
      <c r="AB427" s="313">
        <v>13</v>
      </c>
      <c r="AC427" s="313">
        <v>0</v>
      </c>
      <c r="AD427" s="313">
        <v>5</v>
      </c>
      <c r="AE427" s="313">
        <v>0</v>
      </c>
      <c r="AF427" s="313">
        <v>0</v>
      </c>
      <c r="AG427" s="313">
        <v>1</v>
      </c>
      <c r="AH427" s="313">
        <v>0</v>
      </c>
      <c r="AI427" s="314">
        <v>26</v>
      </c>
      <c r="AJ427" s="312" t="s">
        <v>218</v>
      </c>
      <c r="AK427" s="307"/>
      <c r="AL427" s="307"/>
      <c r="AM427" s="312" t="s">
        <v>218</v>
      </c>
      <c r="AN427" s="834">
        <v>0</v>
      </c>
      <c r="AO427" s="313">
        <v>0</v>
      </c>
      <c r="AP427" s="313">
        <v>0</v>
      </c>
      <c r="AQ427" s="313">
        <v>0</v>
      </c>
      <c r="AR427" s="313">
        <v>0</v>
      </c>
      <c r="AS427" s="313">
        <v>0</v>
      </c>
      <c r="AT427" s="313">
        <v>0</v>
      </c>
      <c r="AU427" s="313">
        <v>0</v>
      </c>
      <c r="AV427" s="313">
        <v>0</v>
      </c>
      <c r="AW427" s="313">
        <v>6690.2998100005098</v>
      </c>
      <c r="AX427" s="313">
        <v>0</v>
      </c>
      <c r="AY427" s="313">
        <v>0</v>
      </c>
      <c r="AZ427" s="313">
        <v>0</v>
      </c>
      <c r="BA427" s="313">
        <v>0</v>
      </c>
      <c r="BB427" s="313">
        <v>0</v>
      </c>
      <c r="BC427" s="313">
        <v>0</v>
      </c>
      <c r="BD427" s="313">
        <v>0</v>
      </c>
      <c r="BE427" s="313">
        <v>0</v>
      </c>
      <c r="BF427" s="313">
        <v>1999.37011974292</v>
      </c>
      <c r="BG427" s="313">
        <v>0</v>
      </c>
      <c r="BH427" s="313">
        <v>0</v>
      </c>
      <c r="BI427" s="313">
        <v>9609.8309401345905</v>
      </c>
      <c r="BJ427" s="313">
        <v>0</v>
      </c>
      <c r="BK427" s="313">
        <v>1792.4773018025801</v>
      </c>
      <c r="BL427" s="313">
        <v>0</v>
      </c>
      <c r="BM427" s="313">
        <v>90812.107594485395</v>
      </c>
      <c r="BN427" s="313">
        <v>0</v>
      </c>
      <c r="BO427" s="313">
        <v>23490.576929339299</v>
      </c>
      <c r="BP427" s="313">
        <v>0</v>
      </c>
      <c r="BQ427" s="313">
        <v>0</v>
      </c>
      <c r="BR427" s="313">
        <v>1387.10229</v>
      </c>
      <c r="BS427" s="313">
        <v>0</v>
      </c>
      <c r="BT427" s="314">
        <v>135781.76498550532</v>
      </c>
      <c r="BU427" s="312" t="s">
        <v>218</v>
      </c>
    </row>
    <row r="428" spans="2:73" s="329" customFormat="1" ht="13.75" customHeight="1" x14ac:dyDescent="0.35">
      <c r="B428" s="307" t="s">
        <v>219</v>
      </c>
      <c r="C428" s="308">
        <v>0</v>
      </c>
      <c r="D428" s="308">
        <v>0</v>
      </c>
      <c r="E428" s="308">
        <v>0</v>
      </c>
      <c r="F428" s="308">
        <v>0</v>
      </c>
      <c r="G428" s="308">
        <v>0</v>
      </c>
      <c r="H428" s="308">
        <v>0</v>
      </c>
      <c r="I428" s="308">
        <v>0</v>
      </c>
      <c r="J428" s="308">
        <v>0</v>
      </c>
      <c r="K428" s="308">
        <v>0</v>
      </c>
      <c r="L428" s="308">
        <v>0</v>
      </c>
      <c r="M428" s="308">
        <v>0</v>
      </c>
      <c r="N428" s="308">
        <v>0</v>
      </c>
      <c r="O428" s="308">
        <v>0</v>
      </c>
      <c r="P428" s="308">
        <v>0</v>
      </c>
      <c r="Q428" s="308">
        <v>0</v>
      </c>
      <c r="R428" s="308">
        <v>0</v>
      </c>
      <c r="S428" s="308">
        <v>0</v>
      </c>
      <c r="T428" s="308">
        <v>0</v>
      </c>
      <c r="U428" s="308">
        <v>0</v>
      </c>
      <c r="V428" s="308">
        <v>0</v>
      </c>
      <c r="W428" s="308">
        <v>0</v>
      </c>
      <c r="X428" s="308">
        <v>0</v>
      </c>
      <c r="Y428" s="308">
        <v>0</v>
      </c>
      <c r="Z428" s="308">
        <v>0</v>
      </c>
      <c r="AA428" s="308">
        <v>0</v>
      </c>
      <c r="AB428" s="308">
        <v>0</v>
      </c>
      <c r="AC428" s="308">
        <v>0</v>
      </c>
      <c r="AD428" s="308">
        <v>0</v>
      </c>
      <c r="AE428" s="308">
        <v>0</v>
      </c>
      <c r="AF428" s="308">
        <v>0</v>
      </c>
      <c r="AG428" s="308">
        <v>0</v>
      </c>
      <c r="AH428" s="308">
        <v>0</v>
      </c>
      <c r="AI428" s="309">
        <v>0</v>
      </c>
      <c r="AJ428" s="307" t="s">
        <v>219</v>
      </c>
      <c r="AK428" s="307"/>
      <c r="AL428" s="307"/>
      <c r="AM428" s="307" t="s">
        <v>219</v>
      </c>
      <c r="AN428" s="308">
        <v>0</v>
      </c>
      <c r="AO428" s="308">
        <v>0</v>
      </c>
      <c r="AP428" s="308">
        <v>0</v>
      </c>
      <c r="AQ428" s="308">
        <v>0</v>
      </c>
      <c r="AR428" s="308">
        <v>0</v>
      </c>
      <c r="AS428" s="308">
        <v>0</v>
      </c>
      <c r="AT428" s="308">
        <v>0</v>
      </c>
      <c r="AU428" s="308">
        <v>0</v>
      </c>
      <c r="AV428" s="308">
        <v>0</v>
      </c>
      <c r="AW428" s="308">
        <v>0</v>
      </c>
      <c r="AX428" s="308">
        <v>0</v>
      </c>
      <c r="AY428" s="308">
        <v>0</v>
      </c>
      <c r="AZ428" s="308">
        <v>0</v>
      </c>
      <c r="BA428" s="308">
        <v>0</v>
      </c>
      <c r="BB428" s="308">
        <v>0</v>
      </c>
      <c r="BC428" s="308">
        <v>0</v>
      </c>
      <c r="BD428" s="308">
        <v>0</v>
      </c>
      <c r="BE428" s="308">
        <v>0</v>
      </c>
      <c r="BF428" s="308">
        <v>0</v>
      </c>
      <c r="BG428" s="308">
        <v>0</v>
      </c>
      <c r="BH428" s="308">
        <v>0</v>
      </c>
      <c r="BI428" s="308">
        <v>0</v>
      </c>
      <c r="BJ428" s="308">
        <v>0</v>
      </c>
      <c r="BK428" s="308">
        <v>0</v>
      </c>
      <c r="BL428" s="308">
        <v>0</v>
      </c>
      <c r="BM428" s="308">
        <v>0</v>
      </c>
      <c r="BN428" s="308">
        <v>0</v>
      </c>
      <c r="BO428" s="308">
        <v>0</v>
      </c>
      <c r="BP428" s="308">
        <v>0</v>
      </c>
      <c r="BQ428" s="308">
        <v>0</v>
      </c>
      <c r="BR428" s="308">
        <v>0</v>
      </c>
      <c r="BS428" s="308">
        <v>0</v>
      </c>
      <c r="BT428" s="309">
        <v>0</v>
      </c>
      <c r="BU428" s="307" t="s">
        <v>219</v>
      </c>
    </row>
    <row r="429" spans="2:73" s="329" customFormat="1" ht="13.75" customHeight="1" x14ac:dyDescent="0.35">
      <c r="B429" s="312" t="s">
        <v>220</v>
      </c>
      <c r="C429" s="313">
        <v>0</v>
      </c>
      <c r="D429" s="313">
        <v>0</v>
      </c>
      <c r="E429" s="313">
        <v>0</v>
      </c>
      <c r="F429" s="313">
        <v>0</v>
      </c>
      <c r="G429" s="313">
        <v>0</v>
      </c>
      <c r="H429" s="313">
        <v>0</v>
      </c>
      <c r="I429" s="313">
        <v>0</v>
      </c>
      <c r="J429" s="313">
        <v>0</v>
      </c>
      <c r="K429" s="313">
        <v>0</v>
      </c>
      <c r="L429" s="313">
        <v>0</v>
      </c>
      <c r="M429" s="313">
        <v>0</v>
      </c>
      <c r="N429" s="313">
        <v>0</v>
      </c>
      <c r="O429" s="313">
        <v>0</v>
      </c>
      <c r="P429" s="313">
        <v>0</v>
      </c>
      <c r="Q429" s="313">
        <v>0</v>
      </c>
      <c r="R429" s="313">
        <v>0</v>
      </c>
      <c r="S429" s="313">
        <v>0</v>
      </c>
      <c r="T429" s="313">
        <v>0</v>
      </c>
      <c r="U429" s="313">
        <v>0</v>
      </c>
      <c r="V429" s="313">
        <v>0</v>
      </c>
      <c r="W429" s="313">
        <v>0</v>
      </c>
      <c r="X429" s="313">
        <v>0</v>
      </c>
      <c r="Y429" s="313">
        <v>0</v>
      </c>
      <c r="Z429" s="313">
        <v>0</v>
      </c>
      <c r="AA429" s="313">
        <v>0</v>
      </c>
      <c r="AB429" s="313">
        <v>0</v>
      </c>
      <c r="AC429" s="313">
        <v>0</v>
      </c>
      <c r="AD429" s="313">
        <v>0</v>
      </c>
      <c r="AE429" s="313">
        <v>0</v>
      </c>
      <c r="AF429" s="313">
        <v>0</v>
      </c>
      <c r="AG429" s="313">
        <v>0</v>
      </c>
      <c r="AH429" s="313">
        <v>0</v>
      </c>
      <c r="AI429" s="314">
        <v>0</v>
      </c>
      <c r="AJ429" s="312" t="s">
        <v>220</v>
      </c>
      <c r="AK429" s="307"/>
      <c r="AL429" s="307"/>
      <c r="AM429" s="312" t="s">
        <v>220</v>
      </c>
      <c r="AN429" s="834">
        <v>0</v>
      </c>
      <c r="AO429" s="313">
        <v>0</v>
      </c>
      <c r="AP429" s="313">
        <v>0</v>
      </c>
      <c r="AQ429" s="313">
        <v>0</v>
      </c>
      <c r="AR429" s="313">
        <v>0</v>
      </c>
      <c r="AS429" s="313">
        <v>0</v>
      </c>
      <c r="AT429" s="313">
        <v>0</v>
      </c>
      <c r="AU429" s="313">
        <v>0</v>
      </c>
      <c r="AV429" s="313">
        <v>0</v>
      </c>
      <c r="AW429" s="313">
        <v>0</v>
      </c>
      <c r="AX429" s="313">
        <v>0</v>
      </c>
      <c r="AY429" s="313">
        <v>0</v>
      </c>
      <c r="AZ429" s="313">
        <v>0</v>
      </c>
      <c r="BA429" s="313">
        <v>0</v>
      </c>
      <c r="BB429" s="313">
        <v>0</v>
      </c>
      <c r="BC429" s="313">
        <v>0</v>
      </c>
      <c r="BD429" s="313">
        <v>0</v>
      </c>
      <c r="BE429" s="313">
        <v>0</v>
      </c>
      <c r="BF429" s="313">
        <v>0</v>
      </c>
      <c r="BG429" s="313">
        <v>0</v>
      </c>
      <c r="BH429" s="313">
        <v>0</v>
      </c>
      <c r="BI429" s="313">
        <v>0</v>
      </c>
      <c r="BJ429" s="313">
        <v>0</v>
      </c>
      <c r="BK429" s="313">
        <v>0</v>
      </c>
      <c r="BL429" s="313">
        <v>0</v>
      </c>
      <c r="BM429" s="313">
        <v>0</v>
      </c>
      <c r="BN429" s="313">
        <v>0</v>
      </c>
      <c r="BO429" s="313">
        <v>0</v>
      </c>
      <c r="BP429" s="313">
        <v>0</v>
      </c>
      <c r="BQ429" s="313">
        <v>0</v>
      </c>
      <c r="BR429" s="313">
        <v>0</v>
      </c>
      <c r="BS429" s="313">
        <v>0</v>
      </c>
      <c r="BT429" s="314">
        <v>0</v>
      </c>
      <c r="BU429" s="312" t="s">
        <v>220</v>
      </c>
    </row>
    <row r="430" spans="2:73" s="329" customFormat="1" ht="13.75" customHeight="1" x14ac:dyDescent="0.35">
      <c r="B430" s="307" t="s">
        <v>221</v>
      </c>
      <c r="C430" s="308">
        <v>0</v>
      </c>
      <c r="D430" s="308">
        <v>0</v>
      </c>
      <c r="E430" s="308">
        <v>0</v>
      </c>
      <c r="F430" s="308">
        <v>0</v>
      </c>
      <c r="G430" s="308">
        <v>1</v>
      </c>
      <c r="H430" s="308">
        <v>0</v>
      </c>
      <c r="I430" s="308">
        <v>0</v>
      </c>
      <c r="J430" s="308">
        <v>0</v>
      </c>
      <c r="K430" s="308">
        <v>1</v>
      </c>
      <c r="L430" s="308">
        <v>0</v>
      </c>
      <c r="M430" s="308">
        <v>0</v>
      </c>
      <c r="N430" s="308">
        <v>0</v>
      </c>
      <c r="O430" s="308">
        <v>0</v>
      </c>
      <c r="P430" s="308">
        <v>0</v>
      </c>
      <c r="Q430" s="308">
        <v>0</v>
      </c>
      <c r="R430" s="308">
        <v>1</v>
      </c>
      <c r="S430" s="308">
        <v>1</v>
      </c>
      <c r="T430" s="308">
        <v>0</v>
      </c>
      <c r="U430" s="308">
        <v>0</v>
      </c>
      <c r="V430" s="308">
        <v>0</v>
      </c>
      <c r="W430" s="308">
        <v>1</v>
      </c>
      <c r="X430" s="308">
        <v>0</v>
      </c>
      <c r="Y430" s="308">
        <v>0</v>
      </c>
      <c r="Z430" s="308">
        <v>0</v>
      </c>
      <c r="AA430" s="308">
        <v>0</v>
      </c>
      <c r="AB430" s="308">
        <v>0</v>
      </c>
      <c r="AC430" s="308">
        <v>0</v>
      </c>
      <c r="AD430" s="308">
        <v>3</v>
      </c>
      <c r="AE430" s="308">
        <v>0</v>
      </c>
      <c r="AF430" s="308">
        <v>0</v>
      </c>
      <c r="AG430" s="308">
        <v>0</v>
      </c>
      <c r="AH430" s="308">
        <v>0</v>
      </c>
      <c r="AI430" s="309">
        <v>8</v>
      </c>
      <c r="AJ430" s="307" t="s">
        <v>221</v>
      </c>
      <c r="AK430" s="307"/>
      <c r="AL430" s="307"/>
      <c r="AM430" s="307" t="s">
        <v>221</v>
      </c>
      <c r="AN430" s="308">
        <v>0</v>
      </c>
      <c r="AO430" s="308">
        <v>0</v>
      </c>
      <c r="AP430" s="308">
        <v>0</v>
      </c>
      <c r="AQ430" s="308">
        <v>0</v>
      </c>
      <c r="AR430" s="308">
        <v>67205.974298891204</v>
      </c>
      <c r="AS430" s="308">
        <v>0</v>
      </c>
      <c r="AT430" s="308">
        <v>0</v>
      </c>
      <c r="AU430" s="308">
        <v>0</v>
      </c>
      <c r="AV430" s="308">
        <v>23812.732037308098</v>
      </c>
      <c r="AW430" s="308">
        <v>0</v>
      </c>
      <c r="AX430" s="308">
        <v>0</v>
      </c>
      <c r="AY430" s="308">
        <v>0</v>
      </c>
      <c r="AZ430" s="308">
        <v>0</v>
      </c>
      <c r="BA430" s="308">
        <v>0</v>
      </c>
      <c r="BB430" s="308">
        <v>0</v>
      </c>
      <c r="BC430" s="308">
        <v>10766.9144733787</v>
      </c>
      <c r="BD430" s="308">
        <v>652.46839147915102</v>
      </c>
      <c r="BE430" s="308">
        <v>0</v>
      </c>
      <c r="BF430" s="308">
        <v>0</v>
      </c>
      <c r="BG430" s="308">
        <v>0</v>
      </c>
      <c r="BH430" s="308">
        <v>3195.0552881327499</v>
      </c>
      <c r="BI430" s="308">
        <v>0</v>
      </c>
      <c r="BJ430" s="308">
        <v>0</v>
      </c>
      <c r="BK430" s="308">
        <v>0</v>
      </c>
      <c r="BL430" s="308">
        <v>0</v>
      </c>
      <c r="BM430" s="308">
        <v>0</v>
      </c>
      <c r="BN430" s="308">
        <v>0</v>
      </c>
      <c r="BO430" s="308">
        <v>1964.3177111060199</v>
      </c>
      <c r="BP430" s="308">
        <v>0</v>
      </c>
      <c r="BQ430" s="308">
        <v>0</v>
      </c>
      <c r="BR430" s="308">
        <v>0</v>
      </c>
      <c r="BS430" s="308">
        <v>0</v>
      </c>
      <c r="BT430" s="309">
        <v>107597.46220029592</v>
      </c>
      <c r="BU430" s="307" t="s">
        <v>221</v>
      </c>
    </row>
    <row r="431" spans="2:73" s="329" customFormat="1" ht="13.75" customHeight="1" x14ac:dyDescent="0.35">
      <c r="B431" s="312" t="s">
        <v>222</v>
      </c>
      <c r="C431" s="313">
        <v>0</v>
      </c>
      <c r="D431" s="313">
        <v>0</v>
      </c>
      <c r="E431" s="313">
        <v>0</v>
      </c>
      <c r="F431" s="313">
        <v>0</v>
      </c>
      <c r="G431" s="313">
        <v>0</v>
      </c>
      <c r="H431" s="313">
        <v>0</v>
      </c>
      <c r="I431" s="313">
        <v>0</v>
      </c>
      <c r="J431" s="313">
        <v>0</v>
      </c>
      <c r="K431" s="313">
        <v>0</v>
      </c>
      <c r="L431" s="313">
        <v>0</v>
      </c>
      <c r="M431" s="313">
        <v>0</v>
      </c>
      <c r="N431" s="313">
        <v>0</v>
      </c>
      <c r="O431" s="313">
        <v>0</v>
      </c>
      <c r="P431" s="313">
        <v>0</v>
      </c>
      <c r="Q431" s="313">
        <v>0</v>
      </c>
      <c r="R431" s="313">
        <v>0</v>
      </c>
      <c r="S431" s="313">
        <v>0</v>
      </c>
      <c r="T431" s="313">
        <v>0</v>
      </c>
      <c r="U431" s="313">
        <v>0</v>
      </c>
      <c r="V431" s="313">
        <v>0</v>
      </c>
      <c r="W431" s="313">
        <v>0</v>
      </c>
      <c r="X431" s="313">
        <v>0</v>
      </c>
      <c r="Y431" s="313">
        <v>0</v>
      </c>
      <c r="Z431" s="313">
        <v>0</v>
      </c>
      <c r="AA431" s="313">
        <v>0</v>
      </c>
      <c r="AB431" s="313">
        <v>0</v>
      </c>
      <c r="AC431" s="313">
        <v>0</v>
      </c>
      <c r="AD431" s="313">
        <v>0</v>
      </c>
      <c r="AE431" s="313">
        <v>0</v>
      </c>
      <c r="AF431" s="313">
        <v>0</v>
      </c>
      <c r="AG431" s="313">
        <v>0</v>
      </c>
      <c r="AH431" s="313">
        <v>0</v>
      </c>
      <c r="AI431" s="314">
        <v>0</v>
      </c>
      <c r="AJ431" s="312" t="s">
        <v>222</v>
      </c>
      <c r="AK431" s="307"/>
      <c r="AL431" s="307"/>
      <c r="AM431" s="312" t="s">
        <v>222</v>
      </c>
      <c r="AN431" s="834">
        <v>0</v>
      </c>
      <c r="AO431" s="313">
        <v>0</v>
      </c>
      <c r="AP431" s="313">
        <v>0</v>
      </c>
      <c r="AQ431" s="313">
        <v>0</v>
      </c>
      <c r="AR431" s="313">
        <v>0</v>
      </c>
      <c r="AS431" s="313">
        <v>0</v>
      </c>
      <c r="AT431" s="313">
        <v>0</v>
      </c>
      <c r="AU431" s="313">
        <v>0</v>
      </c>
      <c r="AV431" s="313">
        <v>0</v>
      </c>
      <c r="AW431" s="313">
        <v>0</v>
      </c>
      <c r="AX431" s="313">
        <v>0</v>
      </c>
      <c r="AY431" s="313">
        <v>0</v>
      </c>
      <c r="AZ431" s="313">
        <v>0</v>
      </c>
      <c r="BA431" s="313">
        <v>0</v>
      </c>
      <c r="BB431" s="313">
        <v>0</v>
      </c>
      <c r="BC431" s="313">
        <v>0</v>
      </c>
      <c r="BD431" s="313">
        <v>0</v>
      </c>
      <c r="BE431" s="313">
        <v>0</v>
      </c>
      <c r="BF431" s="313">
        <v>0</v>
      </c>
      <c r="BG431" s="313">
        <v>0</v>
      </c>
      <c r="BH431" s="313">
        <v>0</v>
      </c>
      <c r="BI431" s="313">
        <v>0</v>
      </c>
      <c r="BJ431" s="313">
        <v>0</v>
      </c>
      <c r="BK431" s="313">
        <v>0</v>
      </c>
      <c r="BL431" s="313">
        <v>0</v>
      </c>
      <c r="BM431" s="313">
        <v>0</v>
      </c>
      <c r="BN431" s="313">
        <v>0</v>
      </c>
      <c r="BO431" s="313">
        <v>0</v>
      </c>
      <c r="BP431" s="313">
        <v>0</v>
      </c>
      <c r="BQ431" s="313">
        <v>0</v>
      </c>
      <c r="BR431" s="313">
        <v>0</v>
      </c>
      <c r="BS431" s="313">
        <v>0</v>
      </c>
      <c r="BT431" s="314">
        <v>0</v>
      </c>
      <c r="BU431" s="312" t="s">
        <v>222</v>
      </c>
    </row>
    <row r="432" spans="2:73" s="329" customFormat="1" ht="13.75" customHeight="1" x14ac:dyDescent="0.35">
      <c r="B432" s="307" t="s">
        <v>224</v>
      </c>
      <c r="C432" s="308">
        <v>0</v>
      </c>
      <c r="D432" s="308">
        <v>0</v>
      </c>
      <c r="E432" s="308">
        <v>0</v>
      </c>
      <c r="F432" s="308">
        <v>0</v>
      </c>
      <c r="G432" s="308">
        <v>0</v>
      </c>
      <c r="H432" s="308">
        <v>0</v>
      </c>
      <c r="I432" s="308">
        <v>0</v>
      </c>
      <c r="J432" s="308">
        <v>0</v>
      </c>
      <c r="K432" s="308">
        <v>0</v>
      </c>
      <c r="L432" s="308">
        <v>0</v>
      </c>
      <c r="M432" s="308">
        <v>0</v>
      </c>
      <c r="N432" s="308">
        <v>0</v>
      </c>
      <c r="O432" s="308">
        <v>0</v>
      </c>
      <c r="P432" s="308">
        <v>0</v>
      </c>
      <c r="Q432" s="308">
        <v>0</v>
      </c>
      <c r="R432" s="308">
        <v>0</v>
      </c>
      <c r="S432" s="308">
        <v>0</v>
      </c>
      <c r="T432" s="308">
        <v>0</v>
      </c>
      <c r="U432" s="308">
        <v>0</v>
      </c>
      <c r="V432" s="308">
        <v>0</v>
      </c>
      <c r="W432" s="308">
        <v>0</v>
      </c>
      <c r="X432" s="308">
        <v>0</v>
      </c>
      <c r="Y432" s="308">
        <v>0</v>
      </c>
      <c r="Z432" s="308">
        <v>0</v>
      </c>
      <c r="AA432" s="308">
        <v>0</v>
      </c>
      <c r="AB432" s="308">
        <v>0</v>
      </c>
      <c r="AC432" s="308">
        <v>0</v>
      </c>
      <c r="AD432" s="308">
        <v>0</v>
      </c>
      <c r="AE432" s="308">
        <v>0</v>
      </c>
      <c r="AF432" s="308">
        <v>0</v>
      </c>
      <c r="AG432" s="308">
        <v>0</v>
      </c>
      <c r="AH432" s="308">
        <v>0</v>
      </c>
      <c r="AI432" s="309">
        <v>0</v>
      </c>
      <c r="AJ432" s="307" t="s">
        <v>224</v>
      </c>
      <c r="AK432" s="307"/>
      <c r="AL432" s="307"/>
      <c r="AM432" s="307" t="s">
        <v>224</v>
      </c>
      <c r="AN432" s="308">
        <v>0</v>
      </c>
      <c r="AO432" s="308">
        <v>0</v>
      </c>
      <c r="AP432" s="308">
        <v>0</v>
      </c>
      <c r="AQ432" s="308">
        <v>0</v>
      </c>
      <c r="AR432" s="308">
        <v>0</v>
      </c>
      <c r="AS432" s="308">
        <v>0</v>
      </c>
      <c r="AT432" s="308">
        <v>0</v>
      </c>
      <c r="AU432" s="308">
        <v>0</v>
      </c>
      <c r="AV432" s="308">
        <v>0</v>
      </c>
      <c r="AW432" s="308">
        <v>0</v>
      </c>
      <c r="AX432" s="308">
        <v>0</v>
      </c>
      <c r="AY432" s="308">
        <v>0</v>
      </c>
      <c r="AZ432" s="308">
        <v>0</v>
      </c>
      <c r="BA432" s="308">
        <v>0</v>
      </c>
      <c r="BB432" s="308">
        <v>0</v>
      </c>
      <c r="BC432" s="308">
        <v>0</v>
      </c>
      <c r="BD432" s="308">
        <v>0</v>
      </c>
      <c r="BE432" s="308">
        <v>0</v>
      </c>
      <c r="BF432" s="308">
        <v>0</v>
      </c>
      <c r="BG432" s="308">
        <v>0</v>
      </c>
      <c r="BH432" s="308">
        <v>0</v>
      </c>
      <c r="BI432" s="308">
        <v>0</v>
      </c>
      <c r="BJ432" s="308">
        <v>0</v>
      </c>
      <c r="BK432" s="308">
        <v>0</v>
      </c>
      <c r="BL432" s="308">
        <v>0</v>
      </c>
      <c r="BM432" s="308">
        <v>0</v>
      </c>
      <c r="BN432" s="308">
        <v>0</v>
      </c>
      <c r="BO432" s="308">
        <v>0</v>
      </c>
      <c r="BP432" s="308">
        <v>0</v>
      </c>
      <c r="BQ432" s="308">
        <v>0</v>
      </c>
      <c r="BR432" s="308">
        <v>0</v>
      </c>
      <c r="BS432" s="308">
        <v>0</v>
      </c>
      <c r="BT432" s="309">
        <v>0</v>
      </c>
      <c r="BU432" s="307" t="s">
        <v>224</v>
      </c>
    </row>
    <row r="433" spans="2:75" s="329" customFormat="1" ht="13.75" customHeight="1" x14ac:dyDescent="0.35">
      <c r="B433" s="312" t="s">
        <v>225</v>
      </c>
      <c r="C433" s="313">
        <v>0</v>
      </c>
      <c r="D433" s="313">
        <v>0</v>
      </c>
      <c r="E433" s="313">
        <v>1</v>
      </c>
      <c r="F433" s="313">
        <v>0</v>
      </c>
      <c r="G433" s="313">
        <v>0</v>
      </c>
      <c r="H433" s="313">
        <v>0</v>
      </c>
      <c r="I433" s="313">
        <v>0</v>
      </c>
      <c r="J433" s="313">
        <v>1</v>
      </c>
      <c r="K433" s="313">
        <v>0</v>
      </c>
      <c r="L433" s="313">
        <v>0</v>
      </c>
      <c r="M433" s="313">
        <v>0</v>
      </c>
      <c r="N433" s="313">
        <v>0</v>
      </c>
      <c r="O433" s="313">
        <v>0</v>
      </c>
      <c r="P433" s="313">
        <v>0</v>
      </c>
      <c r="Q433" s="313">
        <v>0</v>
      </c>
      <c r="R433" s="313">
        <v>0</v>
      </c>
      <c r="S433" s="313">
        <v>0</v>
      </c>
      <c r="T433" s="313">
        <v>0</v>
      </c>
      <c r="U433" s="313">
        <v>0</v>
      </c>
      <c r="V433" s="313">
        <v>0</v>
      </c>
      <c r="W433" s="313">
        <v>0</v>
      </c>
      <c r="X433" s="313">
        <v>1</v>
      </c>
      <c r="Y433" s="313">
        <v>0</v>
      </c>
      <c r="Z433" s="313">
        <v>0</v>
      </c>
      <c r="AA433" s="313">
        <v>0</v>
      </c>
      <c r="AB433" s="313">
        <v>5</v>
      </c>
      <c r="AC433" s="313">
        <v>0</v>
      </c>
      <c r="AD433" s="313">
        <v>1</v>
      </c>
      <c r="AE433" s="313">
        <v>0</v>
      </c>
      <c r="AF433" s="313">
        <v>0</v>
      </c>
      <c r="AG433" s="313">
        <v>0</v>
      </c>
      <c r="AH433" s="313">
        <v>0</v>
      </c>
      <c r="AI433" s="314">
        <v>9</v>
      </c>
      <c r="AJ433" s="312" t="s">
        <v>225</v>
      </c>
      <c r="AK433" s="307"/>
      <c r="AL433" s="307"/>
      <c r="AM433" s="312" t="s">
        <v>225</v>
      </c>
      <c r="AN433" s="834">
        <v>0</v>
      </c>
      <c r="AO433" s="313">
        <v>0</v>
      </c>
      <c r="AP433" s="313">
        <v>517.57152502761198</v>
      </c>
      <c r="AQ433" s="313">
        <v>0</v>
      </c>
      <c r="AR433" s="313">
        <v>0</v>
      </c>
      <c r="AS433" s="313">
        <v>0</v>
      </c>
      <c r="AT433" s="313">
        <v>0</v>
      </c>
      <c r="AU433" s="313">
        <v>568.87387417422201</v>
      </c>
      <c r="AV433" s="313">
        <v>0</v>
      </c>
      <c r="AW433" s="313">
        <v>0</v>
      </c>
      <c r="AX433" s="313">
        <v>0</v>
      </c>
      <c r="AY433" s="313">
        <v>0</v>
      </c>
      <c r="AZ433" s="313">
        <v>0</v>
      </c>
      <c r="BA433" s="313">
        <v>0</v>
      </c>
      <c r="BB433" s="313">
        <v>0</v>
      </c>
      <c r="BC433" s="313">
        <v>0</v>
      </c>
      <c r="BD433" s="313">
        <v>0</v>
      </c>
      <c r="BE433" s="313">
        <v>0</v>
      </c>
      <c r="BF433" s="313">
        <v>0</v>
      </c>
      <c r="BG433" s="313">
        <v>0</v>
      </c>
      <c r="BH433" s="313">
        <v>0</v>
      </c>
      <c r="BI433" s="313">
        <v>785.64730082881499</v>
      </c>
      <c r="BJ433" s="313">
        <v>0</v>
      </c>
      <c r="BK433" s="313">
        <v>0</v>
      </c>
      <c r="BL433" s="313">
        <v>0</v>
      </c>
      <c r="BM433" s="313">
        <v>4103.0370632679396</v>
      </c>
      <c r="BN433" s="313">
        <v>0</v>
      </c>
      <c r="BO433" s="313">
        <v>2785.0313228559698</v>
      </c>
      <c r="BP433" s="313">
        <v>0</v>
      </c>
      <c r="BQ433" s="313">
        <v>0</v>
      </c>
      <c r="BR433" s="313">
        <v>0</v>
      </c>
      <c r="BS433" s="313">
        <v>0</v>
      </c>
      <c r="BT433" s="314">
        <v>8760.1610861545578</v>
      </c>
      <c r="BU433" s="312" t="s">
        <v>225</v>
      </c>
    </row>
    <row r="434" spans="2:75" s="329" customFormat="1" ht="13.75" customHeight="1" x14ac:dyDescent="0.35">
      <c r="B434" s="307" t="s">
        <v>226</v>
      </c>
      <c r="C434" s="308">
        <v>0</v>
      </c>
      <c r="D434" s="308">
        <v>0</v>
      </c>
      <c r="E434" s="308">
        <v>0</v>
      </c>
      <c r="F434" s="308">
        <v>0</v>
      </c>
      <c r="G434" s="308">
        <v>0</v>
      </c>
      <c r="H434" s="308">
        <v>0</v>
      </c>
      <c r="I434" s="308">
        <v>0</v>
      </c>
      <c r="J434" s="308">
        <v>0</v>
      </c>
      <c r="K434" s="308">
        <v>0</v>
      </c>
      <c r="L434" s="308">
        <v>0</v>
      </c>
      <c r="M434" s="308">
        <v>0</v>
      </c>
      <c r="N434" s="308">
        <v>0</v>
      </c>
      <c r="O434" s="308">
        <v>0</v>
      </c>
      <c r="P434" s="308">
        <v>0</v>
      </c>
      <c r="Q434" s="308">
        <v>0</v>
      </c>
      <c r="R434" s="308">
        <v>0</v>
      </c>
      <c r="S434" s="308">
        <v>0</v>
      </c>
      <c r="T434" s="308">
        <v>0</v>
      </c>
      <c r="U434" s="308">
        <v>0</v>
      </c>
      <c r="V434" s="308">
        <v>0</v>
      </c>
      <c r="W434" s="308">
        <v>0</v>
      </c>
      <c r="X434" s="308">
        <v>0</v>
      </c>
      <c r="Y434" s="308">
        <v>0</v>
      </c>
      <c r="Z434" s="308">
        <v>1</v>
      </c>
      <c r="AA434" s="308">
        <v>0</v>
      </c>
      <c r="AB434" s="308">
        <v>0</v>
      </c>
      <c r="AC434" s="308">
        <v>0</v>
      </c>
      <c r="AD434" s="308">
        <v>0</v>
      </c>
      <c r="AE434" s="308">
        <v>0</v>
      </c>
      <c r="AF434" s="308">
        <v>0</v>
      </c>
      <c r="AG434" s="308">
        <v>0</v>
      </c>
      <c r="AH434" s="308">
        <v>0</v>
      </c>
      <c r="AI434" s="309">
        <v>1</v>
      </c>
      <c r="AJ434" s="307" t="s">
        <v>226</v>
      </c>
      <c r="AK434" s="307"/>
      <c r="AL434" s="307"/>
      <c r="AM434" s="307" t="s">
        <v>226</v>
      </c>
      <c r="AN434" s="308">
        <v>0</v>
      </c>
      <c r="AO434" s="308">
        <v>0</v>
      </c>
      <c r="AP434" s="308">
        <v>0</v>
      </c>
      <c r="AQ434" s="308">
        <v>0</v>
      </c>
      <c r="AR434" s="308">
        <v>0</v>
      </c>
      <c r="AS434" s="308">
        <v>0</v>
      </c>
      <c r="AT434" s="308">
        <v>0</v>
      </c>
      <c r="AU434" s="308">
        <v>0</v>
      </c>
      <c r="AV434" s="308">
        <v>0</v>
      </c>
      <c r="AW434" s="308">
        <v>0</v>
      </c>
      <c r="AX434" s="308">
        <v>0</v>
      </c>
      <c r="AY434" s="308">
        <v>0</v>
      </c>
      <c r="AZ434" s="308">
        <v>0</v>
      </c>
      <c r="BA434" s="308">
        <v>0</v>
      </c>
      <c r="BB434" s="308">
        <v>0</v>
      </c>
      <c r="BC434" s="308">
        <v>0</v>
      </c>
      <c r="BD434" s="308">
        <v>0</v>
      </c>
      <c r="BE434" s="308">
        <v>0</v>
      </c>
      <c r="BF434" s="308">
        <v>0</v>
      </c>
      <c r="BG434" s="308">
        <v>0</v>
      </c>
      <c r="BH434" s="308">
        <v>0</v>
      </c>
      <c r="BI434" s="308">
        <v>0</v>
      </c>
      <c r="BJ434" s="308">
        <v>0</v>
      </c>
      <c r="BK434" s="308">
        <v>1402.5450149958101</v>
      </c>
      <c r="BL434" s="308">
        <v>0</v>
      </c>
      <c r="BM434" s="308">
        <v>0</v>
      </c>
      <c r="BN434" s="308">
        <v>0</v>
      </c>
      <c r="BO434" s="308">
        <v>0</v>
      </c>
      <c r="BP434" s="308">
        <v>0</v>
      </c>
      <c r="BQ434" s="308">
        <v>0</v>
      </c>
      <c r="BR434" s="308">
        <v>0</v>
      </c>
      <c r="BS434" s="308">
        <v>0</v>
      </c>
      <c r="BT434" s="309">
        <v>1402.5450149958101</v>
      </c>
      <c r="BU434" s="307" t="s">
        <v>226</v>
      </c>
    </row>
    <row r="435" spans="2:75" s="329" customFormat="1" ht="13.75" customHeight="1" x14ac:dyDescent="0.35">
      <c r="B435" s="312" t="s">
        <v>227</v>
      </c>
      <c r="C435" s="313">
        <v>0</v>
      </c>
      <c r="D435" s="313">
        <v>0</v>
      </c>
      <c r="E435" s="313">
        <v>0</v>
      </c>
      <c r="F435" s="313">
        <v>0</v>
      </c>
      <c r="G435" s="313">
        <v>0</v>
      </c>
      <c r="H435" s="313">
        <v>0</v>
      </c>
      <c r="I435" s="313">
        <v>0</v>
      </c>
      <c r="J435" s="313">
        <v>0</v>
      </c>
      <c r="K435" s="313">
        <v>0</v>
      </c>
      <c r="L435" s="313">
        <v>0</v>
      </c>
      <c r="M435" s="313">
        <v>0</v>
      </c>
      <c r="N435" s="313">
        <v>0</v>
      </c>
      <c r="O435" s="313">
        <v>0</v>
      </c>
      <c r="P435" s="313">
        <v>0</v>
      </c>
      <c r="Q435" s="313">
        <v>0</v>
      </c>
      <c r="R435" s="313">
        <v>0</v>
      </c>
      <c r="S435" s="313">
        <v>5</v>
      </c>
      <c r="T435" s="313">
        <v>0</v>
      </c>
      <c r="U435" s="313">
        <v>0</v>
      </c>
      <c r="V435" s="313">
        <v>0</v>
      </c>
      <c r="W435" s="313">
        <v>0</v>
      </c>
      <c r="X435" s="313">
        <v>0</v>
      </c>
      <c r="Y435" s="313">
        <v>0</v>
      </c>
      <c r="Z435" s="313">
        <v>0</v>
      </c>
      <c r="AA435" s="313">
        <v>0</v>
      </c>
      <c r="AB435" s="313">
        <v>0</v>
      </c>
      <c r="AC435" s="313">
        <v>0</v>
      </c>
      <c r="AD435" s="313">
        <v>0</v>
      </c>
      <c r="AE435" s="313">
        <v>0</v>
      </c>
      <c r="AF435" s="313">
        <v>0</v>
      </c>
      <c r="AG435" s="313">
        <v>0</v>
      </c>
      <c r="AH435" s="313">
        <v>0</v>
      </c>
      <c r="AI435" s="314">
        <v>5</v>
      </c>
      <c r="AJ435" s="312" t="s">
        <v>227</v>
      </c>
      <c r="AK435" s="307"/>
      <c r="AL435" s="307"/>
      <c r="AM435" s="312" t="s">
        <v>227</v>
      </c>
      <c r="AN435" s="834">
        <v>0</v>
      </c>
      <c r="AO435" s="313">
        <v>0</v>
      </c>
      <c r="AP435" s="313">
        <v>0</v>
      </c>
      <c r="AQ435" s="313">
        <v>0</v>
      </c>
      <c r="AR435" s="313">
        <v>0</v>
      </c>
      <c r="AS435" s="313">
        <v>0</v>
      </c>
      <c r="AT435" s="313">
        <v>0</v>
      </c>
      <c r="AU435" s="313">
        <v>0</v>
      </c>
      <c r="AV435" s="313">
        <v>0</v>
      </c>
      <c r="AW435" s="313">
        <v>0</v>
      </c>
      <c r="AX435" s="313">
        <v>0</v>
      </c>
      <c r="AY435" s="313">
        <v>0</v>
      </c>
      <c r="AZ435" s="313">
        <v>0</v>
      </c>
      <c r="BA435" s="313">
        <v>0</v>
      </c>
      <c r="BB435" s="313">
        <v>0</v>
      </c>
      <c r="BC435" s="313">
        <v>0</v>
      </c>
      <c r="BD435" s="313">
        <v>12716.008978993999</v>
      </c>
      <c r="BE435" s="313">
        <v>0</v>
      </c>
      <c r="BF435" s="313">
        <v>0</v>
      </c>
      <c r="BG435" s="313">
        <v>0</v>
      </c>
      <c r="BH435" s="313">
        <v>0</v>
      </c>
      <c r="BI435" s="313">
        <v>0</v>
      </c>
      <c r="BJ435" s="313">
        <v>0</v>
      </c>
      <c r="BK435" s="313">
        <v>0</v>
      </c>
      <c r="BL435" s="313">
        <v>0</v>
      </c>
      <c r="BM435" s="313">
        <v>0</v>
      </c>
      <c r="BN435" s="313">
        <v>0</v>
      </c>
      <c r="BO435" s="313">
        <v>0</v>
      </c>
      <c r="BP435" s="313">
        <v>0</v>
      </c>
      <c r="BQ435" s="313">
        <v>0</v>
      </c>
      <c r="BR435" s="313">
        <v>0</v>
      </c>
      <c r="BS435" s="313">
        <v>0</v>
      </c>
      <c r="BT435" s="314">
        <v>12716.008978993999</v>
      </c>
      <c r="BU435" s="312" t="s">
        <v>227</v>
      </c>
    </row>
    <row r="436" spans="2:75" s="329" customFormat="1" ht="13.75" customHeight="1" x14ac:dyDescent="0.35">
      <c r="B436" s="307" t="s">
        <v>228</v>
      </c>
      <c r="C436" s="308">
        <v>11</v>
      </c>
      <c r="D436" s="308">
        <v>14</v>
      </c>
      <c r="E436" s="308">
        <v>0</v>
      </c>
      <c r="F436" s="308">
        <v>0</v>
      </c>
      <c r="G436" s="308">
        <v>0</v>
      </c>
      <c r="H436" s="308">
        <v>0</v>
      </c>
      <c r="I436" s="308">
        <v>0</v>
      </c>
      <c r="J436" s="308">
        <v>0</v>
      </c>
      <c r="K436" s="308">
        <v>0</v>
      </c>
      <c r="L436" s="308">
        <v>0</v>
      </c>
      <c r="M436" s="308">
        <v>0</v>
      </c>
      <c r="N436" s="308">
        <v>0</v>
      </c>
      <c r="O436" s="308">
        <v>0</v>
      </c>
      <c r="P436" s="308">
        <v>0</v>
      </c>
      <c r="Q436" s="308">
        <v>0</v>
      </c>
      <c r="R436" s="308">
        <v>0</v>
      </c>
      <c r="S436" s="308">
        <v>0</v>
      </c>
      <c r="T436" s="308">
        <v>0</v>
      </c>
      <c r="U436" s="308">
        <v>0</v>
      </c>
      <c r="V436" s="308">
        <v>0</v>
      </c>
      <c r="W436" s="308">
        <v>0</v>
      </c>
      <c r="X436" s="308">
        <v>0</v>
      </c>
      <c r="Y436" s="308">
        <v>0</v>
      </c>
      <c r="Z436" s="308">
        <v>0</v>
      </c>
      <c r="AA436" s="308">
        <v>0</v>
      </c>
      <c r="AB436" s="308">
        <v>0</v>
      </c>
      <c r="AC436" s="308">
        <v>0</v>
      </c>
      <c r="AD436" s="308">
        <v>0</v>
      </c>
      <c r="AE436" s="308">
        <v>0</v>
      </c>
      <c r="AF436" s="308">
        <v>0</v>
      </c>
      <c r="AG436" s="308">
        <v>0</v>
      </c>
      <c r="AH436" s="308">
        <v>0</v>
      </c>
      <c r="AI436" s="309">
        <v>25</v>
      </c>
      <c r="AJ436" s="307" t="s">
        <v>228</v>
      </c>
      <c r="AK436" s="307"/>
      <c r="AL436" s="307"/>
      <c r="AM436" s="307" t="s">
        <v>228</v>
      </c>
      <c r="AN436" s="308">
        <v>1673678.88328065</v>
      </c>
      <c r="AO436" s="308">
        <v>222535.139858059</v>
      </c>
      <c r="AP436" s="308">
        <v>0</v>
      </c>
      <c r="AQ436" s="308">
        <v>0</v>
      </c>
      <c r="AR436" s="308">
        <v>0</v>
      </c>
      <c r="AS436" s="308">
        <v>0</v>
      </c>
      <c r="AT436" s="308">
        <v>0</v>
      </c>
      <c r="AU436" s="308">
        <v>0</v>
      </c>
      <c r="AV436" s="308">
        <v>0</v>
      </c>
      <c r="AW436" s="308">
        <v>0</v>
      </c>
      <c r="AX436" s="308">
        <v>0</v>
      </c>
      <c r="AY436" s="308">
        <v>0</v>
      </c>
      <c r="AZ436" s="308">
        <v>0</v>
      </c>
      <c r="BA436" s="308">
        <v>0</v>
      </c>
      <c r="BB436" s="308">
        <v>0</v>
      </c>
      <c r="BC436" s="308">
        <v>0</v>
      </c>
      <c r="BD436" s="308">
        <v>0</v>
      </c>
      <c r="BE436" s="308">
        <v>0</v>
      </c>
      <c r="BF436" s="308">
        <v>0</v>
      </c>
      <c r="BG436" s="308">
        <v>0</v>
      </c>
      <c r="BH436" s="308">
        <v>0</v>
      </c>
      <c r="BI436" s="308">
        <v>0</v>
      </c>
      <c r="BJ436" s="308">
        <v>0</v>
      </c>
      <c r="BK436" s="308">
        <v>0</v>
      </c>
      <c r="BL436" s="308">
        <v>0</v>
      </c>
      <c r="BM436" s="308">
        <v>0</v>
      </c>
      <c r="BN436" s="308">
        <v>0</v>
      </c>
      <c r="BO436" s="308">
        <v>0</v>
      </c>
      <c r="BP436" s="308">
        <v>0</v>
      </c>
      <c r="BQ436" s="308">
        <v>0</v>
      </c>
      <c r="BR436" s="308">
        <v>0</v>
      </c>
      <c r="BS436" s="308">
        <v>0</v>
      </c>
      <c r="BT436" s="309">
        <v>1896214.0231387089</v>
      </c>
      <c r="BU436" s="307" t="s">
        <v>228</v>
      </c>
    </row>
    <row r="437" spans="2:75" s="326" customFormat="1" ht="13.75" customHeight="1" x14ac:dyDescent="0.35">
      <c r="B437" s="324" t="s">
        <v>4</v>
      </c>
      <c r="C437" s="1085">
        <v>239</v>
      </c>
      <c r="D437" s="1085">
        <v>727</v>
      </c>
      <c r="E437" s="1085">
        <v>782</v>
      </c>
      <c r="F437" s="1085">
        <v>650</v>
      </c>
      <c r="G437" s="1085">
        <v>275</v>
      </c>
      <c r="H437" s="1085">
        <v>264</v>
      </c>
      <c r="I437" s="1085">
        <v>460</v>
      </c>
      <c r="J437" s="1085">
        <v>280</v>
      </c>
      <c r="K437" s="1085">
        <v>173</v>
      </c>
      <c r="L437" s="1085">
        <v>43</v>
      </c>
      <c r="M437" s="1085">
        <v>106</v>
      </c>
      <c r="N437" s="1085">
        <v>161</v>
      </c>
      <c r="O437" s="1085">
        <v>133</v>
      </c>
      <c r="P437" s="1085">
        <v>342</v>
      </c>
      <c r="Q437" s="1085">
        <v>134</v>
      </c>
      <c r="R437" s="1085">
        <v>83</v>
      </c>
      <c r="S437" s="1085">
        <v>22</v>
      </c>
      <c r="T437" s="1085">
        <v>81</v>
      </c>
      <c r="U437" s="1085">
        <v>67</v>
      </c>
      <c r="V437" s="1085">
        <v>9</v>
      </c>
      <c r="W437" s="1085">
        <v>109</v>
      </c>
      <c r="X437" s="1085">
        <v>26</v>
      </c>
      <c r="Y437" s="1085">
        <v>29</v>
      </c>
      <c r="Z437" s="1085">
        <v>20</v>
      </c>
      <c r="AA437" s="1085">
        <v>41</v>
      </c>
      <c r="AB437" s="1085">
        <v>459</v>
      </c>
      <c r="AC437" s="1085">
        <v>43</v>
      </c>
      <c r="AD437" s="1085">
        <v>385</v>
      </c>
      <c r="AE437" s="1085">
        <v>38</v>
      </c>
      <c r="AF437" s="1085">
        <v>27</v>
      </c>
      <c r="AG437" s="1085">
        <v>11</v>
      </c>
      <c r="AH437" s="1085">
        <v>16</v>
      </c>
      <c r="AI437" s="1085">
        <v>6235</v>
      </c>
      <c r="AJ437" s="325" t="s">
        <v>4</v>
      </c>
      <c r="AK437" s="642"/>
      <c r="AL437" s="642"/>
      <c r="AM437" s="324" t="s">
        <v>4</v>
      </c>
      <c r="AN437" s="1085">
        <v>4099456.4143049289</v>
      </c>
      <c r="AO437" s="1085">
        <v>7957311.5370389828</v>
      </c>
      <c r="AP437" s="1085">
        <v>12105908.055881459</v>
      </c>
      <c r="AQ437" s="1085">
        <v>10018397.839601416</v>
      </c>
      <c r="AR437" s="1085">
        <v>5897107.1217482127</v>
      </c>
      <c r="AS437" s="1085">
        <v>1902161.592155793</v>
      </c>
      <c r="AT437" s="1085">
        <v>10041126.033643937</v>
      </c>
      <c r="AU437" s="1085">
        <v>4657680.6713789878</v>
      </c>
      <c r="AV437" s="1085">
        <v>2877265.836516988</v>
      </c>
      <c r="AW437" s="1085">
        <v>351168.67717857048</v>
      </c>
      <c r="AX437" s="1085">
        <v>1082442.5745296571</v>
      </c>
      <c r="AY437" s="1085">
        <v>1043495.7314329649</v>
      </c>
      <c r="AZ437" s="1085">
        <v>1434100.3190528261</v>
      </c>
      <c r="BA437" s="1085">
        <v>3359593.2420760076</v>
      </c>
      <c r="BB437" s="1085">
        <v>1192313.1616310626</v>
      </c>
      <c r="BC437" s="1085">
        <v>653107.23356646427</v>
      </c>
      <c r="BD437" s="1085">
        <v>121720.18814481552</v>
      </c>
      <c r="BE437" s="1085">
        <v>213483.88569279082</v>
      </c>
      <c r="BF437" s="1085">
        <v>399673.85816118418</v>
      </c>
      <c r="BG437" s="1085">
        <v>16120.329485517315</v>
      </c>
      <c r="BH437" s="1085">
        <v>1289677.1251223353</v>
      </c>
      <c r="BI437" s="1085">
        <v>127687.79475727286</v>
      </c>
      <c r="BJ437" s="1085">
        <v>110432.8401181314</v>
      </c>
      <c r="BK437" s="1085">
        <v>82357.893374961524</v>
      </c>
      <c r="BL437" s="1085">
        <v>281331.95672577573</v>
      </c>
      <c r="BM437" s="1085">
        <v>4617754.5088804644</v>
      </c>
      <c r="BN437" s="1085">
        <v>251957.48360603492</v>
      </c>
      <c r="BO437" s="1085">
        <v>3561110.0222264719</v>
      </c>
      <c r="BP437" s="1085">
        <v>151436.32216889563</v>
      </c>
      <c r="BQ437" s="1085">
        <v>239117.06975688002</v>
      </c>
      <c r="BR437" s="1085">
        <v>22420.243020000002</v>
      </c>
      <c r="BS437" s="1085">
        <v>59650.09</v>
      </c>
      <c r="BT437" s="1085">
        <v>80218567.652979732</v>
      </c>
      <c r="BU437" s="325" t="s">
        <v>4</v>
      </c>
    </row>
    <row r="438" spans="2:75" x14ac:dyDescent="0.35">
      <c r="B438" s="683" t="s">
        <v>229</v>
      </c>
      <c r="C438" s="683"/>
      <c r="D438" s="683"/>
      <c r="E438" s="683"/>
      <c r="F438" s="683"/>
      <c r="G438" s="683"/>
      <c r="H438" s="683"/>
      <c r="I438" s="683"/>
      <c r="J438" s="683"/>
      <c r="K438" s="683"/>
      <c r="L438" s="683"/>
      <c r="M438" s="683"/>
      <c r="N438" s="683"/>
      <c r="O438" s="683"/>
      <c r="P438" s="683"/>
      <c r="Q438" s="683"/>
      <c r="R438" s="683"/>
      <c r="S438" s="683"/>
      <c r="T438" s="683"/>
      <c r="U438" s="683"/>
      <c r="V438" s="683"/>
      <c r="W438" s="327"/>
      <c r="X438" s="327"/>
      <c r="Y438" s="327"/>
      <c r="Z438" s="327"/>
      <c r="AA438" s="327"/>
      <c r="AB438" s="327"/>
      <c r="AC438" s="327"/>
      <c r="AD438" s="327"/>
      <c r="AE438" s="327"/>
      <c r="AF438" s="327"/>
      <c r="AG438" s="327"/>
      <c r="AH438" s="327"/>
      <c r="AI438" s="327"/>
      <c r="AJ438" s="327"/>
      <c r="AK438" s="327"/>
      <c r="AL438" s="327"/>
      <c r="AM438" s="683" t="s">
        <v>229</v>
      </c>
      <c r="AN438" s="353"/>
      <c r="AO438" s="353"/>
      <c r="AP438" s="353"/>
      <c r="AQ438" s="353"/>
      <c r="AR438" s="353"/>
      <c r="AS438" s="353"/>
      <c r="AT438" s="353"/>
      <c r="AU438" s="353"/>
      <c r="AV438" s="353"/>
      <c r="AW438" s="353"/>
      <c r="AX438" s="353"/>
      <c r="AY438" s="353"/>
      <c r="AZ438" s="353"/>
      <c r="BA438" s="353"/>
      <c r="BB438" s="353"/>
      <c r="BC438" s="353"/>
      <c r="BD438" s="353"/>
      <c r="BE438" s="353"/>
      <c r="BF438" s="353"/>
      <c r="BG438" s="353"/>
      <c r="BH438" s="354"/>
      <c r="BI438" s="354"/>
      <c r="BJ438" s="354"/>
      <c r="BK438" s="354"/>
      <c r="BL438" s="354"/>
      <c r="BM438" s="354"/>
      <c r="BN438" s="354"/>
      <c r="BO438" s="354"/>
      <c r="BP438" s="354"/>
      <c r="BQ438" s="354"/>
      <c r="BR438" s="354"/>
      <c r="BS438" s="354"/>
      <c r="BT438" s="354"/>
    </row>
    <row r="439" spans="2:75" x14ac:dyDescent="0.35">
      <c r="B439" s="311"/>
      <c r="C439" s="311"/>
      <c r="D439" s="311"/>
      <c r="E439" s="311"/>
      <c r="F439" s="311"/>
      <c r="G439" s="311"/>
      <c r="H439" s="311"/>
      <c r="I439" s="311"/>
      <c r="J439" s="311"/>
      <c r="K439" s="311"/>
      <c r="L439" s="311"/>
      <c r="M439" s="311"/>
      <c r="N439" s="311"/>
      <c r="O439" s="311"/>
      <c r="P439" s="311"/>
      <c r="Q439" s="311"/>
      <c r="R439" s="311"/>
      <c r="S439" s="311"/>
      <c r="T439" s="311"/>
      <c r="U439" s="311"/>
      <c r="V439" s="311"/>
      <c r="W439" s="311"/>
      <c r="X439" s="311"/>
      <c r="Y439" s="311"/>
      <c r="Z439" s="311"/>
      <c r="AA439" s="311"/>
      <c r="AB439" s="311"/>
      <c r="AC439" s="311"/>
      <c r="AD439" s="311"/>
      <c r="AE439" s="311"/>
      <c r="AF439" s="311"/>
      <c r="AG439" s="311"/>
      <c r="AH439" s="311"/>
      <c r="AI439" s="311"/>
      <c r="AJ439" s="311"/>
      <c r="AK439" s="311"/>
      <c r="AL439" s="311"/>
      <c r="BU439" s="1315"/>
      <c r="BV439" s="1315"/>
      <c r="BW439" s="1315"/>
    </row>
    <row r="440" spans="2:75" s="1309" customFormat="1" ht="12" x14ac:dyDescent="0.3">
      <c r="B440" s="1311"/>
      <c r="C440" s="1312"/>
      <c r="D440" s="1312"/>
      <c r="E440" s="1312"/>
      <c r="F440" s="1312"/>
      <c r="G440" s="1312"/>
      <c r="H440" s="1312"/>
      <c r="I440" s="1312"/>
      <c r="J440" s="1312"/>
      <c r="K440" s="1312"/>
      <c r="L440" s="1312"/>
      <c r="M440" s="1312"/>
      <c r="N440" s="1312"/>
      <c r="O440" s="1312"/>
      <c r="P440" s="1312"/>
      <c r="Q440" s="1312"/>
      <c r="R440" s="1312"/>
      <c r="S440" s="1312"/>
      <c r="T440" s="1312"/>
      <c r="U440" s="1312"/>
      <c r="V440" s="1312"/>
      <c r="W440" s="1312"/>
      <c r="X440" s="1312"/>
      <c r="Y440" s="1312"/>
      <c r="Z440" s="1312"/>
      <c r="AA440" s="1312"/>
      <c r="AB440" s="1312"/>
      <c r="AC440" s="1312"/>
      <c r="AD440" s="1312"/>
      <c r="AE440" s="1313"/>
      <c r="AF440" s="1313"/>
      <c r="AG440" s="1313"/>
      <c r="AH440" s="1313"/>
      <c r="AI440" s="1313"/>
      <c r="AM440" s="1314"/>
      <c r="AN440" s="1315"/>
      <c r="AO440" s="1315"/>
      <c r="AP440" s="1315"/>
      <c r="AQ440" s="1315"/>
      <c r="AR440" s="1315"/>
      <c r="AS440" s="1315"/>
      <c r="AT440" s="1315"/>
      <c r="AU440" s="1315"/>
      <c r="AV440" s="1315"/>
      <c r="AW440" s="1315"/>
      <c r="AX440" s="1315"/>
      <c r="AY440" s="1315"/>
      <c r="AZ440" s="1315"/>
      <c r="BA440" s="1315"/>
      <c r="BB440" s="1315"/>
      <c r="BC440" s="1315"/>
      <c r="BD440" s="1315"/>
      <c r="BE440" s="1315"/>
      <c r="BF440" s="1315"/>
      <c r="BG440" s="1315"/>
      <c r="BH440" s="1315"/>
      <c r="BI440" s="1315"/>
      <c r="BJ440" s="1315"/>
      <c r="BK440" s="1315"/>
      <c r="BL440" s="1315"/>
      <c r="BM440" s="1315"/>
      <c r="BN440" s="1315"/>
      <c r="BO440" s="1315"/>
      <c r="BP440" s="1315"/>
      <c r="BQ440" s="1315"/>
      <c r="BR440" s="1315"/>
      <c r="BS440" s="1315"/>
      <c r="BT440" s="1315"/>
      <c r="BU440" s="1315"/>
      <c r="BV440" s="1316"/>
    </row>
    <row r="441" spans="2:75" x14ac:dyDescent="0.35">
      <c r="C441" s="1310"/>
      <c r="D441" s="1310"/>
      <c r="E441" s="1310"/>
      <c r="F441" s="1310"/>
      <c r="G441" s="1310"/>
      <c r="H441" s="1310"/>
      <c r="I441" s="1310"/>
      <c r="J441" s="1310"/>
      <c r="K441" s="1310"/>
      <c r="L441" s="1310"/>
      <c r="M441" s="1310"/>
      <c r="N441" s="1310"/>
      <c r="O441" s="1310"/>
      <c r="P441" s="1310"/>
      <c r="Q441" s="1310"/>
      <c r="R441" s="1310"/>
      <c r="S441" s="1310"/>
      <c r="T441" s="1310"/>
      <c r="U441" s="1310"/>
      <c r="V441" s="1310"/>
      <c r="W441" s="1310"/>
      <c r="X441" s="1310"/>
      <c r="Y441" s="1310"/>
      <c r="Z441" s="1310"/>
      <c r="AA441" s="1310"/>
      <c r="AB441" s="1310"/>
      <c r="AC441" s="1310"/>
      <c r="AD441" s="1310"/>
      <c r="AE441" s="1310"/>
      <c r="AF441" s="1310"/>
      <c r="AG441" s="1310"/>
      <c r="AH441" s="1310"/>
      <c r="AI441" s="1310"/>
      <c r="AM441" s="1317"/>
      <c r="AN441" s="1318"/>
      <c r="AO441" s="1318"/>
      <c r="AP441" s="1318"/>
      <c r="AQ441" s="1318"/>
      <c r="AR441" s="1318"/>
      <c r="AS441" s="1318"/>
      <c r="AT441" s="1318"/>
      <c r="AU441" s="1318"/>
      <c r="AV441" s="1318"/>
      <c r="AW441" s="1318"/>
      <c r="AX441" s="1318"/>
      <c r="AY441" s="1318"/>
      <c r="AZ441" s="1318"/>
      <c r="BA441" s="1318"/>
      <c r="BB441" s="1318"/>
      <c r="BC441" s="1318"/>
      <c r="BD441" s="1318"/>
      <c r="BE441" s="1318"/>
      <c r="BF441" s="1318"/>
      <c r="BG441" s="1318"/>
      <c r="BH441" s="1318"/>
      <c r="BI441" s="1318"/>
      <c r="BJ441" s="1318"/>
      <c r="BK441" s="1318"/>
      <c r="BL441" s="1318"/>
      <c r="BM441" s="1318"/>
      <c r="BN441" s="1318"/>
      <c r="BO441" s="1318"/>
      <c r="BP441" s="1318"/>
      <c r="BQ441" s="1318"/>
      <c r="BR441" s="1318"/>
      <c r="BS441" s="1318"/>
      <c r="BT441" s="1318"/>
    </row>
    <row r="442" spans="2:75" ht="14.65" customHeight="1" x14ac:dyDescent="0.35">
      <c r="C442" s="247"/>
      <c r="D442" s="247"/>
      <c r="E442" s="247"/>
      <c r="F442" s="311"/>
      <c r="G442" s="311"/>
      <c r="H442" s="311"/>
      <c r="I442" s="311"/>
      <c r="J442" s="311"/>
      <c r="K442" s="311"/>
      <c r="L442" s="311"/>
      <c r="M442" s="311"/>
      <c r="N442" s="311"/>
      <c r="O442" s="311"/>
      <c r="P442" s="311"/>
      <c r="Q442" s="311"/>
      <c r="R442" s="311"/>
      <c r="S442" s="311"/>
      <c r="T442" s="311"/>
      <c r="U442" s="311"/>
      <c r="V442" s="311"/>
      <c r="W442" s="311"/>
      <c r="X442" s="311"/>
      <c r="Y442" s="311"/>
      <c r="Z442" s="311"/>
      <c r="AA442" s="311"/>
      <c r="AB442" s="311"/>
      <c r="AC442" s="311"/>
      <c r="AD442" s="311"/>
      <c r="AE442" s="311"/>
      <c r="AF442" s="311"/>
      <c r="AG442" s="311"/>
      <c r="AH442" s="311"/>
      <c r="AI442" s="311"/>
      <c r="AJ442" s="311"/>
      <c r="AK442" s="311"/>
      <c r="AL442" s="311"/>
      <c r="AM442" s="300"/>
    </row>
    <row r="443" spans="2:75" x14ac:dyDescent="0.35">
      <c r="B443" s="247" t="s">
        <v>737</v>
      </c>
      <c r="C443" s="247"/>
      <c r="D443" s="247"/>
      <c r="E443" s="247"/>
      <c r="AL443" s="311"/>
      <c r="AM443" s="247" t="s">
        <v>737</v>
      </c>
      <c r="AN443" s="688"/>
      <c r="AO443" s="688"/>
      <c r="AP443" s="688"/>
      <c r="AQ443" s="688"/>
      <c r="AR443" s="688"/>
      <c r="AS443" s="688"/>
      <c r="AT443" s="688"/>
      <c r="AU443" s="688"/>
      <c r="AV443" s="688"/>
      <c r="AW443" s="688"/>
      <c r="AX443" s="688"/>
      <c r="AY443" s="688"/>
      <c r="AZ443" s="688"/>
      <c r="BA443" s="688"/>
      <c r="BB443" s="688"/>
    </row>
    <row r="444" spans="2:75" s="302" customFormat="1" ht="14.65" customHeight="1" x14ac:dyDescent="0.3">
      <c r="B444" s="684"/>
      <c r="C444" s="300"/>
      <c r="D444" s="300"/>
      <c r="E444" s="300"/>
      <c r="F444" s="300"/>
      <c r="G444" s="300"/>
      <c r="H444" s="300"/>
      <c r="I444" s="300"/>
      <c r="J444" s="300"/>
      <c r="K444" s="300"/>
      <c r="L444" s="300"/>
      <c r="M444" s="300"/>
      <c r="N444" s="300"/>
      <c r="O444" s="300"/>
      <c r="P444" s="300"/>
      <c r="Q444" s="300"/>
      <c r="R444" s="300"/>
      <c r="S444" s="300"/>
      <c r="T444" s="300"/>
      <c r="U444" s="300"/>
      <c r="V444" s="300"/>
      <c r="W444" s="300"/>
      <c r="X444" s="300"/>
      <c r="Y444" s="300"/>
      <c r="Z444" s="300"/>
      <c r="AA444" s="300"/>
      <c r="AB444" s="300"/>
      <c r="AC444" s="300"/>
      <c r="AD444" s="300"/>
      <c r="AE444" s="300"/>
      <c r="AF444" s="300"/>
      <c r="AG444" s="300"/>
      <c r="AH444" s="300"/>
      <c r="AI444" s="300"/>
      <c r="AJ444" s="301"/>
      <c r="AK444" s="301"/>
      <c r="AL444" s="684"/>
      <c r="AM444" s="335" t="s">
        <v>12546</v>
      </c>
      <c r="AN444" s="336"/>
      <c r="AO444" s="336"/>
      <c r="AP444" s="336"/>
      <c r="AQ444" s="336"/>
      <c r="AR444" s="336"/>
      <c r="AS444" s="336"/>
      <c r="AT444" s="336"/>
      <c r="AU444" s="336"/>
      <c r="AV444" s="336"/>
      <c r="AW444" s="336"/>
      <c r="AX444" s="336"/>
      <c r="AY444" s="336"/>
      <c r="AZ444" s="336"/>
      <c r="BA444" s="336"/>
      <c r="BB444" s="336"/>
      <c r="BC444" s="336"/>
      <c r="BD444" s="336"/>
      <c r="BE444" s="336"/>
      <c r="BF444" s="336"/>
      <c r="BG444" s="336"/>
      <c r="BH444" s="336"/>
      <c r="BI444" s="336"/>
      <c r="BJ444" s="336"/>
      <c r="BK444" s="336"/>
      <c r="BL444" s="336"/>
      <c r="BM444" s="336"/>
      <c r="BN444" s="336"/>
      <c r="BO444" s="336"/>
      <c r="BP444" s="336"/>
      <c r="BQ444" s="336"/>
      <c r="BR444" s="336"/>
      <c r="BS444" s="336"/>
      <c r="BT444" s="337"/>
      <c r="BU444" s="338"/>
    </row>
    <row r="445" spans="2:75" s="306" customFormat="1" ht="13.75" customHeight="1" x14ac:dyDescent="0.3">
      <c r="B445" s="303" t="s">
        <v>164</v>
      </c>
      <c r="C445" s="304">
        <v>1994</v>
      </c>
      <c r="D445" s="304">
        <v>1995</v>
      </c>
      <c r="E445" s="304">
        <v>1996</v>
      </c>
      <c r="F445" s="304">
        <v>1997</v>
      </c>
      <c r="G445" s="304">
        <v>1998</v>
      </c>
      <c r="H445" s="304">
        <v>1999</v>
      </c>
      <c r="I445" s="304">
        <v>2000</v>
      </c>
      <c r="J445" s="304">
        <v>2001</v>
      </c>
      <c r="K445" s="304">
        <v>2002</v>
      </c>
      <c r="L445" s="304">
        <v>2003</v>
      </c>
      <c r="M445" s="304">
        <v>2004</v>
      </c>
      <c r="N445" s="304">
        <v>2005</v>
      </c>
      <c r="O445" s="304">
        <v>2006</v>
      </c>
      <c r="P445" s="304">
        <v>2007</v>
      </c>
      <c r="Q445" s="304">
        <v>2008</v>
      </c>
      <c r="R445" s="304">
        <v>2009</v>
      </c>
      <c r="S445" s="304">
        <v>2010</v>
      </c>
      <c r="T445" s="304">
        <v>2011</v>
      </c>
      <c r="U445" s="304">
        <v>2012</v>
      </c>
      <c r="V445" s="304">
        <v>2013</v>
      </c>
      <c r="W445" s="304">
        <v>2014</v>
      </c>
      <c r="X445" s="304">
        <v>2015</v>
      </c>
      <c r="Y445" s="304">
        <v>2016</v>
      </c>
      <c r="Z445" s="304">
        <v>2017</v>
      </c>
      <c r="AA445" s="304">
        <v>2018</v>
      </c>
      <c r="AB445" s="304">
        <v>2019</v>
      </c>
      <c r="AC445" s="304">
        <v>2020</v>
      </c>
      <c r="AD445" s="304">
        <v>2021</v>
      </c>
      <c r="AE445" s="304">
        <v>2022</v>
      </c>
      <c r="AF445" s="304">
        <v>2023</v>
      </c>
      <c r="AG445" s="304">
        <v>2024</v>
      </c>
      <c r="AH445" s="304">
        <v>2025</v>
      </c>
      <c r="AI445" s="265" t="s">
        <v>4</v>
      </c>
      <c r="AJ445" s="305" t="s">
        <v>164</v>
      </c>
      <c r="AK445" s="643"/>
      <c r="AL445" s="643"/>
      <c r="AM445" s="303" t="s">
        <v>164</v>
      </c>
      <c r="AN445" s="1086">
        <v>1994</v>
      </c>
      <c r="AO445" s="1086">
        <v>1995</v>
      </c>
      <c r="AP445" s="1086">
        <v>1996</v>
      </c>
      <c r="AQ445" s="1086">
        <v>1997</v>
      </c>
      <c r="AR445" s="1086">
        <v>1998</v>
      </c>
      <c r="AS445" s="1086">
        <v>1999</v>
      </c>
      <c r="AT445" s="1086">
        <v>2000</v>
      </c>
      <c r="AU445" s="1086">
        <v>2001</v>
      </c>
      <c r="AV445" s="1086">
        <v>2002</v>
      </c>
      <c r="AW445" s="1086">
        <v>2003</v>
      </c>
      <c r="AX445" s="1086">
        <v>2004</v>
      </c>
      <c r="AY445" s="1086">
        <v>2005</v>
      </c>
      <c r="AZ445" s="1086">
        <v>2006</v>
      </c>
      <c r="BA445" s="1086">
        <v>2007</v>
      </c>
      <c r="BB445" s="1086">
        <v>2008</v>
      </c>
      <c r="BC445" s="1086">
        <v>2009</v>
      </c>
      <c r="BD445" s="1086">
        <v>2010</v>
      </c>
      <c r="BE445" s="1086">
        <v>2011</v>
      </c>
      <c r="BF445" s="1086">
        <v>2012</v>
      </c>
      <c r="BG445" s="1086">
        <v>2013</v>
      </c>
      <c r="BH445" s="1086">
        <v>2014</v>
      </c>
      <c r="BI445" s="1086">
        <v>2015</v>
      </c>
      <c r="BJ445" s="1086">
        <v>2016</v>
      </c>
      <c r="BK445" s="1086">
        <v>2017</v>
      </c>
      <c r="BL445" s="1086">
        <v>2018</v>
      </c>
      <c r="BM445" s="1086">
        <v>2019</v>
      </c>
      <c r="BN445" s="1086">
        <v>2020</v>
      </c>
      <c r="BO445" s="1086">
        <v>2021</v>
      </c>
      <c r="BP445" s="1086">
        <v>2022</v>
      </c>
      <c r="BQ445" s="1086">
        <v>2023</v>
      </c>
      <c r="BR445" s="1086">
        <v>2024</v>
      </c>
      <c r="BS445" s="1086">
        <v>2025</v>
      </c>
      <c r="BT445" s="265" t="s">
        <v>4</v>
      </c>
      <c r="BU445" s="305" t="s">
        <v>164</v>
      </c>
    </row>
    <row r="446" spans="2:75" s="329" customFormat="1" ht="13.75" customHeight="1" x14ac:dyDescent="0.35">
      <c r="B446" s="307" t="s">
        <v>190</v>
      </c>
      <c r="C446" s="308">
        <v>0</v>
      </c>
      <c r="D446" s="308">
        <v>0</v>
      </c>
      <c r="E446" s="308">
        <v>0</v>
      </c>
      <c r="F446" s="308">
        <v>0</v>
      </c>
      <c r="G446" s="308">
        <v>1</v>
      </c>
      <c r="H446" s="308">
        <v>0</v>
      </c>
      <c r="I446" s="308">
        <v>0</v>
      </c>
      <c r="J446" s="308">
        <v>1</v>
      </c>
      <c r="K446" s="308">
        <v>0</v>
      </c>
      <c r="L446" s="308">
        <v>0</v>
      </c>
      <c r="M446" s="308">
        <v>1</v>
      </c>
      <c r="N446" s="308">
        <v>0</v>
      </c>
      <c r="O446" s="308">
        <v>0</v>
      </c>
      <c r="P446" s="308">
        <v>1</v>
      </c>
      <c r="Q446" s="308">
        <v>3</v>
      </c>
      <c r="R446" s="308">
        <v>0</v>
      </c>
      <c r="S446" s="308">
        <v>4</v>
      </c>
      <c r="T446" s="308">
        <v>0</v>
      </c>
      <c r="U446" s="308">
        <v>2</v>
      </c>
      <c r="V446" s="308">
        <v>0</v>
      </c>
      <c r="W446" s="308">
        <v>0</v>
      </c>
      <c r="X446" s="308">
        <v>0</v>
      </c>
      <c r="Y446" s="308">
        <v>0</v>
      </c>
      <c r="Z446" s="308">
        <v>1</v>
      </c>
      <c r="AA446" s="308">
        <v>2</v>
      </c>
      <c r="AB446" s="308">
        <v>3</v>
      </c>
      <c r="AC446" s="308">
        <v>2</v>
      </c>
      <c r="AD446" s="308">
        <v>6</v>
      </c>
      <c r="AE446" s="308">
        <v>4</v>
      </c>
      <c r="AF446" s="308">
        <v>4</v>
      </c>
      <c r="AG446" s="308">
        <v>3</v>
      </c>
      <c r="AH446" s="308">
        <v>3</v>
      </c>
      <c r="AI446" s="309">
        <v>41</v>
      </c>
      <c r="AJ446" s="307" t="s">
        <v>190</v>
      </c>
      <c r="AK446" s="307"/>
      <c r="AL446" s="307"/>
      <c r="AM446" s="307" t="s">
        <v>190</v>
      </c>
      <c r="AN446" s="308">
        <v>0</v>
      </c>
      <c r="AO446" s="308">
        <v>0</v>
      </c>
      <c r="AP446" s="308">
        <v>0</v>
      </c>
      <c r="AQ446" s="308">
        <v>0</v>
      </c>
      <c r="AR446" s="308">
        <v>1408.5607720504099</v>
      </c>
      <c r="AS446" s="308">
        <v>0</v>
      </c>
      <c r="AT446" s="308">
        <v>0</v>
      </c>
      <c r="AU446" s="308">
        <v>300.52901408991897</v>
      </c>
      <c r="AV446" s="308">
        <v>0</v>
      </c>
      <c r="AW446" s="308">
        <v>0</v>
      </c>
      <c r="AX446" s="308">
        <v>375.78692813262899</v>
      </c>
      <c r="AY446" s="308">
        <v>0</v>
      </c>
      <c r="AZ446" s="308">
        <v>0</v>
      </c>
      <c r="BA446" s="308">
        <v>571.47423931232402</v>
      </c>
      <c r="BB446" s="308">
        <v>2455.3789053369401</v>
      </c>
      <c r="BC446" s="308">
        <v>0</v>
      </c>
      <c r="BD446" s="308">
        <v>2894.859759896</v>
      </c>
      <c r="BE446" s="308">
        <v>0</v>
      </c>
      <c r="BF446" s="308">
        <v>4574.1231438840396</v>
      </c>
      <c r="BG446" s="308">
        <v>0</v>
      </c>
      <c r="BH446" s="308">
        <v>0</v>
      </c>
      <c r="BI446" s="308">
        <v>0</v>
      </c>
      <c r="BJ446" s="308">
        <v>0</v>
      </c>
      <c r="BK446" s="308">
        <v>708.28809862254502</v>
      </c>
      <c r="BL446" s="308">
        <v>8548.4154584781008</v>
      </c>
      <c r="BM446" s="308">
        <v>5157.3044873724302</v>
      </c>
      <c r="BN446" s="308">
        <v>3822.2307871985599</v>
      </c>
      <c r="BO446" s="308">
        <v>4653.2427149626301</v>
      </c>
      <c r="BP446" s="308">
        <v>12361.7038264936</v>
      </c>
      <c r="BQ446" s="308">
        <v>5129.2986536400003</v>
      </c>
      <c r="BR446" s="308">
        <v>5086.2749700000004</v>
      </c>
      <c r="BS446" s="308">
        <v>5398.72</v>
      </c>
      <c r="BT446" s="309">
        <v>63446.191759470123</v>
      </c>
      <c r="BU446" s="307" t="s">
        <v>190</v>
      </c>
    </row>
    <row r="447" spans="2:75" s="329" customFormat="1" ht="13.75" customHeight="1" x14ac:dyDescent="0.35">
      <c r="B447" s="312" t="s">
        <v>170</v>
      </c>
      <c r="C447" s="313">
        <v>0</v>
      </c>
      <c r="D447" s="313">
        <v>0</v>
      </c>
      <c r="E447" s="313">
        <v>0</v>
      </c>
      <c r="F447" s="313">
        <v>0</v>
      </c>
      <c r="G447" s="313">
        <v>0</v>
      </c>
      <c r="H447" s="313">
        <v>1</v>
      </c>
      <c r="I447" s="313">
        <v>0</v>
      </c>
      <c r="J447" s="313">
        <v>0</v>
      </c>
      <c r="K447" s="313">
        <v>1</v>
      </c>
      <c r="L447" s="313">
        <v>0</v>
      </c>
      <c r="M447" s="313">
        <v>2</v>
      </c>
      <c r="N447" s="313">
        <v>2</v>
      </c>
      <c r="O447" s="313">
        <v>2</v>
      </c>
      <c r="P447" s="313">
        <v>3</v>
      </c>
      <c r="Q447" s="313">
        <v>7</v>
      </c>
      <c r="R447" s="313">
        <v>4</v>
      </c>
      <c r="S447" s="313">
        <v>2</v>
      </c>
      <c r="T447" s="313">
        <v>4</v>
      </c>
      <c r="U447" s="313">
        <v>16</v>
      </c>
      <c r="V447" s="313">
        <v>8</v>
      </c>
      <c r="W447" s="313">
        <v>4</v>
      </c>
      <c r="X447" s="313">
        <v>5</v>
      </c>
      <c r="Y447" s="313">
        <v>6</v>
      </c>
      <c r="Z447" s="313">
        <v>3</v>
      </c>
      <c r="AA447" s="313">
        <v>5</v>
      </c>
      <c r="AB447" s="313">
        <v>6</v>
      </c>
      <c r="AC447" s="313">
        <v>14</v>
      </c>
      <c r="AD447" s="313">
        <v>22</v>
      </c>
      <c r="AE447" s="313">
        <v>7</v>
      </c>
      <c r="AF447" s="313">
        <v>22</v>
      </c>
      <c r="AG447" s="313">
        <v>19</v>
      </c>
      <c r="AH447" s="313">
        <v>15</v>
      </c>
      <c r="AI447" s="314">
        <v>180</v>
      </c>
      <c r="AJ447" s="312" t="s">
        <v>170</v>
      </c>
      <c r="AK447" s="307"/>
      <c r="AL447" s="307"/>
      <c r="AM447" s="312" t="s">
        <v>170</v>
      </c>
      <c r="AN447" s="834">
        <v>0</v>
      </c>
      <c r="AO447" s="313">
        <v>0</v>
      </c>
      <c r="AP447" s="313">
        <v>0</v>
      </c>
      <c r="AQ447" s="313">
        <v>0</v>
      </c>
      <c r="AR447" s="313">
        <v>0</v>
      </c>
      <c r="AS447" s="313">
        <v>581.74776044529494</v>
      </c>
      <c r="AT447" s="313">
        <v>0</v>
      </c>
      <c r="AU447" s="313">
        <v>0</v>
      </c>
      <c r="AV447" s="313">
        <v>1150.0494003613001</v>
      </c>
      <c r="AW447" s="313">
        <v>0</v>
      </c>
      <c r="AX447" s="313">
        <v>20192.4532490446</v>
      </c>
      <c r="AY447" s="313">
        <v>3128.3508214147901</v>
      </c>
      <c r="AZ447" s="313">
        <v>5084.5022507681497</v>
      </c>
      <c r="BA447" s="313">
        <v>3561.3477155240398</v>
      </c>
      <c r="BB447" s="313">
        <v>9515.3284494396594</v>
      </c>
      <c r="BC447" s="313">
        <v>6672.6972800687199</v>
      </c>
      <c r="BD447" s="313">
        <v>3280.8499893543799</v>
      </c>
      <c r="BE447" s="313">
        <v>18177.5556762591</v>
      </c>
      <c r="BF447" s="313">
        <v>19791.476431201801</v>
      </c>
      <c r="BG447" s="313">
        <v>9419.4169394418095</v>
      </c>
      <c r="BH447" s="313">
        <v>4372.0798701189797</v>
      </c>
      <c r="BI447" s="313">
        <v>8486.8340097742603</v>
      </c>
      <c r="BJ447" s="313">
        <v>5798.0247927240998</v>
      </c>
      <c r="BK447" s="313">
        <v>6217.2592223458896</v>
      </c>
      <c r="BL447" s="313">
        <v>6050.6696795096695</v>
      </c>
      <c r="BM447" s="313">
        <v>7673.0463871140601</v>
      </c>
      <c r="BN447" s="313">
        <v>22689.981204813899</v>
      </c>
      <c r="BO447" s="313">
        <v>46625.109745854497</v>
      </c>
      <c r="BP447" s="313">
        <v>11156.760713101099</v>
      </c>
      <c r="BQ447" s="313">
        <v>31507.4064354</v>
      </c>
      <c r="BR447" s="313">
        <v>32626.019370000002</v>
      </c>
      <c r="BS447" s="313">
        <v>32260.35</v>
      </c>
      <c r="BT447" s="314">
        <v>316019.31739408011</v>
      </c>
      <c r="BU447" s="312" t="s">
        <v>170</v>
      </c>
    </row>
    <row r="448" spans="2:75" s="329" customFormat="1" ht="13.75" customHeight="1" x14ac:dyDescent="0.35">
      <c r="B448" s="307" t="s">
        <v>168</v>
      </c>
      <c r="C448" s="308">
        <v>0</v>
      </c>
      <c r="D448" s="308">
        <v>0</v>
      </c>
      <c r="E448" s="308">
        <v>0</v>
      </c>
      <c r="F448" s="308">
        <v>0</v>
      </c>
      <c r="G448" s="308">
        <v>0</v>
      </c>
      <c r="H448" s="308">
        <v>0</v>
      </c>
      <c r="I448" s="308">
        <v>0</v>
      </c>
      <c r="J448" s="308">
        <v>0</v>
      </c>
      <c r="K448" s="308">
        <v>0</v>
      </c>
      <c r="L448" s="308">
        <v>0</v>
      </c>
      <c r="M448" s="308">
        <v>0</v>
      </c>
      <c r="N448" s="308">
        <v>0</v>
      </c>
      <c r="O448" s="308">
        <v>0</v>
      </c>
      <c r="P448" s="308">
        <v>0</v>
      </c>
      <c r="Q448" s="308">
        <v>0</v>
      </c>
      <c r="R448" s="308">
        <v>1</v>
      </c>
      <c r="S448" s="308">
        <v>0</v>
      </c>
      <c r="T448" s="308">
        <v>0</v>
      </c>
      <c r="U448" s="308">
        <v>0</v>
      </c>
      <c r="V448" s="308">
        <v>0</v>
      </c>
      <c r="W448" s="308">
        <v>0</v>
      </c>
      <c r="X448" s="308">
        <v>0</v>
      </c>
      <c r="Y448" s="308">
        <v>0</v>
      </c>
      <c r="Z448" s="308">
        <v>0</v>
      </c>
      <c r="AA448" s="308">
        <v>0</v>
      </c>
      <c r="AB448" s="308">
        <v>1</v>
      </c>
      <c r="AC448" s="308">
        <v>0</v>
      </c>
      <c r="AD448" s="308">
        <v>1</v>
      </c>
      <c r="AE448" s="308">
        <v>2</v>
      </c>
      <c r="AF448" s="308">
        <v>2</v>
      </c>
      <c r="AG448" s="308">
        <v>0</v>
      </c>
      <c r="AH448" s="308">
        <v>1</v>
      </c>
      <c r="AI448" s="309">
        <v>8</v>
      </c>
      <c r="AJ448" s="307" t="s">
        <v>168</v>
      </c>
      <c r="AK448" s="307"/>
      <c r="AL448" s="307"/>
      <c r="AM448" s="307" t="s">
        <v>168</v>
      </c>
      <c r="AN448" s="308">
        <v>0</v>
      </c>
      <c r="AO448" s="308">
        <v>0</v>
      </c>
      <c r="AP448" s="308">
        <v>0</v>
      </c>
      <c r="AQ448" s="308">
        <v>0</v>
      </c>
      <c r="AR448" s="308">
        <v>0</v>
      </c>
      <c r="AS448" s="308">
        <v>0</v>
      </c>
      <c r="AT448" s="308">
        <v>0</v>
      </c>
      <c r="AU448" s="308">
        <v>0</v>
      </c>
      <c r="AV448" s="308">
        <v>0</v>
      </c>
      <c r="AW448" s="308">
        <v>0</v>
      </c>
      <c r="AX448" s="308">
        <v>0</v>
      </c>
      <c r="AY448" s="308">
        <v>0</v>
      </c>
      <c r="AZ448" s="308">
        <v>0</v>
      </c>
      <c r="BA448" s="308">
        <v>0</v>
      </c>
      <c r="BB448" s="308">
        <v>0</v>
      </c>
      <c r="BC448" s="308">
        <v>400.02526382352698</v>
      </c>
      <c r="BD448" s="308">
        <v>0</v>
      </c>
      <c r="BE448" s="308">
        <v>0</v>
      </c>
      <c r="BF448" s="308">
        <v>0</v>
      </c>
      <c r="BG448" s="308">
        <v>0</v>
      </c>
      <c r="BH448" s="308">
        <v>0</v>
      </c>
      <c r="BI448" s="308">
        <v>0</v>
      </c>
      <c r="BJ448" s="308">
        <v>0</v>
      </c>
      <c r="BK448" s="308">
        <v>0</v>
      </c>
      <c r="BL448" s="308">
        <v>0</v>
      </c>
      <c r="BM448" s="308">
        <v>684.42789531488199</v>
      </c>
      <c r="BN448" s="308">
        <v>0</v>
      </c>
      <c r="BO448" s="308">
        <v>1115.8800142902701</v>
      </c>
      <c r="BP448" s="308">
        <v>1646.67052117764</v>
      </c>
      <c r="BQ448" s="308">
        <v>495.75417191999998</v>
      </c>
      <c r="BR448" s="308">
        <v>0</v>
      </c>
      <c r="BS448" s="308">
        <v>1254.8800000000001</v>
      </c>
      <c r="BT448" s="309">
        <v>5597.6378665263192</v>
      </c>
      <c r="BU448" s="307" t="s">
        <v>168</v>
      </c>
    </row>
    <row r="449" spans="2:73" s="329" customFormat="1" ht="13.75" customHeight="1" x14ac:dyDescent="0.35">
      <c r="B449" s="312" t="s">
        <v>173</v>
      </c>
      <c r="C449" s="313">
        <v>0</v>
      </c>
      <c r="D449" s="313">
        <v>0</v>
      </c>
      <c r="E449" s="313">
        <v>0</v>
      </c>
      <c r="F449" s="313">
        <v>0</v>
      </c>
      <c r="G449" s="313">
        <v>0</v>
      </c>
      <c r="H449" s="313">
        <v>0</v>
      </c>
      <c r="I449" s="313">
        <v>0</v>
      </c>
      <c r="J449" s="313">
        <v>0</v>
      </c>
      <c r="K449" s="313">
        <v>0</v>
      </c>
      <c r="L449" s="313">
        <v>0</v>
      </c>
      <c r="M449" s="313">
        <v>1</v>
      </c>
      <c r="N449" s="313">
        <v>0</v>
      </c>
      <c r="O449" s="313">
        <v>1</v>
      </c>
      <c r="P449" s="313">
        <v>0</v>
      </c>
      <c r="Q449" s="313">
        <v>0</v>
      </c>
      <c r="R449" s="313">
        <v>0</v>
      </c>
      <c r="S449" s="313">
        <v>2</v>
      </c>
      <c r="T449" s="313">
        <v>0</v>
      </c>
      <c r="U449" s="313">
        <v>0</v>
      </c>
      <c r="V449" s="313">
        <v>0</v>
      </c>
      <c r="W449" s="313">
        <v>1</v>
      </c>
      <c r="X449" s="313">
        <v>1</v>
      </c>
      <c r="Y449" s="313">
        <v>2</v>
      </c>
      <c r="Z449" s="313">
        <v>2</v>
      </c>
      <c r="AA449" s="313">
        <v>1</v>
      </c>
      <c r="AB449" s="313">
        <v>3</v>
      </c>
      <c r="AC449" s="313">
        <v>2</v>
      </c>
      <c r="AD449" s="313">
        <v>4</v>
      </c>
      <c r="AE449" s="313">
        <v>3</v>
      </c>
      <c r="AF449" s="313">
        <v>1</v>
      </c>
      <c r="AG449" s="313">
        <v>2</v>
      </c>
      <c r="AH449" s="313">
        <v>1</v>
      </c>
      <c r="AI449" s="314">
        <v>27</v>
      </c>
      <c r="AJ449" s="312" t="s">
        <v>173</v>
      </c>
      <c r="AK449" s="307"/>
      <c r="AL449" s="307"/>
      <c r="AM449" s="312" t="s">
        <v>173</v>
      </c>
      <c r="AN449" s="834">
        <v>0</v>
      </c>
      <c r="AO449" s="313">
        <v>0</v>
      </c>
      <c r="AP449" s="313">
        <v>0</v>
      </c>
      <c r="AQ449" s="313">
        <v>0</v>
      </c>
      <c r="AR449" s="313">
        <v>0</v>
      </c>
      <c r="AS449" s="313">
        <v>0</v>
      </c>
      <c r="AT449" s="313">
        <v>0</v>
      </c>
      <c r="AU449" s="313">
        <v>0</v>
      </c>
      <c r="AV449" s="313">
        <v>0</v>
      </c>
      <c r="AW449" s="313">
        <v>0</v>
      </c>
      <c r="AX449" s="313">
        <v>1525.2086488560701</v>
      </c>
      <c r="AY449" s="313">
        <v>0</v>
      </c>
      <c r="AZ449" s="313">
        <v>1348.4854564979901</v>
      </c>
      <c r="BA449" s="313">
        <v>0</v>
      </c>
      <c r="BB449" s="313">
        <v>0</v>
      </c>
      <c r="BC449" s="313">
        <v>0</v>
      </c>
      <c r="BD449" s="313">
        <v>2827.36302974299</v>
      </c>
      <c r="BE449" s="313">
        <v>0</v>
      </c>
      <c r="BF449" s="313">
        <v>0</v>
      </c>
      <c r="BG449" s="313">
        <v>0</v>
      </c>
      <c r="BH449" s="313">
        <v>4402.9784133610901</v>
      </c>
      <c r="BI449" s="313">
        <v>1654.3648359746501</v>
      </c>
      <c r="BJ449" s="313">
        <v>1305.35808099053</v>
      </c>
      <c r="BK449" s="313">
        <v>2025.7862052246401</v>
      </c>
      <c r="BL449" s="313">
        <v>990.93950206332102</v>
      </c>
      <c r="BM449" s="313">
        <v>4344.2829627945002</v>
      </c>
      <c r="BN449" s="313">
        <v>9014.1312064085596</v>
      </c>
      <c r="BO449" s="313">
        <v>6322.1404144341705</v>
      </c>
      <c r="BP449" s="313">
        <v>5654.6190411941998</v>
      </c>
      <c r="BQ449" s="313">
        <v>1943.7824406</v>
      </c>
      <c r="BR449" s="313">
        <v>1082.28162</v>
      </c>
      <c r="BS449" s="313">
        <v>623.89</v>
      </c>
      <c r="BT449" s="314">
        <v>45065.611858142714</v>
      </c>
      <c r="BU449" s="312" t="s">
        <v>173</v>
      </c>
    </row>
    <row r="450" spans="2:73" s="329" customFormat="1" ht="13.75" customHeight="1" x14ac:dyDescent="0.35">
      <c r="B450" s="307" t="s">
        <v>165</v>
      </c>
      <c r="C450" s="308">
        <v>0</v>
      </c>
      <c r="D450" s="308">
        <v>0</v>
      </c>
      <c r="E450" s="308">
        <v>0</v>
      </c>
      <c r="F450" s="308">
        <v>0</v>
      </c>
      <c r="G450" s="308">
        <v>1</v>
      </c>
      <c r="H450" s="308">
        <v>0</v>
      </c>
      <c r="I450" s="308">
        <v>0</v>
      </c>
      <c r="J450" s="308">
        <v>1</v>
      </c>
      <c r="K450" s="308">
        <v>0</v>
      </c>
      <c r="L450" s="308">
        <v>0</v>
      </c>
      <c r="M450" s="308">
        <v>0</v>
      </c>
      <c r="N450" s="308">
        <v>0</v>
      </c>
      <c r="O450" s="308">
        <v>0</v>
      </c>
      <c r="P450" s="308">
        <v>0</v>
      </c>
      <c r="Q450" s="308">
        <v>0</v>
      </c>
      <c r="R450" s="308">
        <v>0</v>
      </c>
      <c r="S450" s="308">
        <v>1</v>
      </c>
      <c r="T450" s="308">
        <v>0</v>
      </c>
      <c r="U450" s="308">
        <v>0</v>
      </c>
      <c r="V450" s="308">
        <v>0</v>
      </c>
      <c r="W450" s="308">
        <v>1</v>
      </c>
      <c r="X450" s="308">
        <v>0</v>
      </c>
      <c r="Y450" s="308">
        <v>0</v>
      </c>
      <c r="Z450" s="308">
        <v>1</v>
      </c>
      <c r="AA450" s="308">
        <v>0</v>
      </c>
      <c r="AB450" s="308">
        <v>0</v>
      </c>
      <c r="AC450" s="308">
        <v>0</v>
      </c>
      <c r="AD450" s="308">
        <v>1</v>
      </c>
      <c r="AE450" s="308">
        <v>3</v>
      </c>
      <c r="AF450" s="308">
        <v>1</v>
      </c>
      <c r="AG450" s="308">
        <v>0</v>
      </c>
      <c r="AH450" s="308">
        <v>0</v>
      </c>
      <c r="AI450" s="309">
        <v>10</v>
      </c>
      <c r="AJ450" s="307" t="s">
        <v>165</v>
      </c>
      <c r="AK450" s="307"/>
      <c r="AL450" s="307"/>
      <c r="AM450" s="307" t="s">
        <v>165</v>
      </c>
      <c r="AN450" s="308">
        <v>0</v>
      </c>
      <c r="AO450" s="308">
        <v>0</v>
      </c>
      <c r="AP450" s="308">
        <v>0</v>
      </c>
      <c r="AQ450" s="308">
        <v>0</v>
      </c>
      <c r="AR450" s="308">
        <v>1795.6470423466301</v>
      </c>
      <c r="AS450" s="308">
        <v>0</v>
      </c>
      <c r="AT450" s="308">
        <v>0</v>
      </c>
      <c r="AU450" s="308">
        <v>3040.45494728327</v>
      </c>
      <c r="AV450" s="308">
        <v>0</v>
      </c>
      <c r="AW450" s="308">
        <v>0</v>
      </c>
      <c r="AX450" s="308">
        <v>0</v>
      </c>
      <c r="AY450" s="308">
        <v>0</v>
      </c>
      <c r="AZ450" s="308">
        <v>0</v>
      </c>
      <c r="BA450" s="308">
        <v>0</v>
      </c>
      <c r="BB450" s="308">
        <v>0</v>
      </c>
      <c r="BC450" s="308">
        <v>0</v>
      </c>
      <c r="BD450" s="308">
        <v>2497.7272130790302</v>
      </c>
      <c r="BE450" s="308">
        <v>0</v>
      </c>
      <c r="BF450" s="308">
        <v>0</v>
      </c>
      <c r="BG450" s="308">
        <v>0</v>
      </c>
      <c r="BH450" s="308">
        <v>1378.40270163335</v>
      </c>
      <c r="BI450" s="308">
        <v>0</v>
      </c>
      <c r="BJ450" s="308">
        <v>0</v>
      </c>
      <c r="BK450" s="308">
        <v>1153.4603773574199</v>
      </c>
      <c r="BL450" s="308">
        <v>0</v>
      </c>
      <c r="BM450" s="308">
        <v>0</v>
      </c>
      <c r="BN450" s="308">
        <v>0</v>
      </c>
      <c r="BO450" s="308">
        <v>1046.1375133971301</v>
      </c>
      <c r="BP450" s="308">
        <v>3962.1104266674001</v>
      </c>
      <c r="BQ450" s="308">
        <v>1812.7724244000001</v>
      </c>
      <c r="BR450" s="308">
        <v>0</v>
      </c>
      <c r="BS450" s="308">
        <v>0</v>
      </c>
      <c r="BT450" s="309">
        <v>16686.712646164233</v>
      </c>
      <c r="BU450" s="307" t="s">
        <v>165</v>
      </c>
    </row>
    <row r="451" spans="2:73" s="329" customFormat="1" ht="13.75" customHeight="1" x14ac:dyDescent="0.35">
      <c r="B451" s="312" t="s">
        <v>208</v>
      </c>
      <c r="C451" s="313">
        <v>2</v>
      </c>
      <c r="D451" s="313">
        <v>0</v>
      </c>
      <c r="E451" s="313">
        <v>0</v>
      </c>
      <c r="F451" s="313">
        <v>0</v>
      </c>
      <c r="G451" s="313">
        <v>5</v>
      </c>
      <c r="H451" s="313">
        <v>0</v>
      </c>
      <c r="I451" s="313">
        <v>0</v>
      </c>
      <c r="J451" s="313">
        <v>0</v>
      </c>
      <c r="K451" s="313">
        <v>0</v>
      </c>
      <c r="L451" s="313">
        <v>0</v>
      </c>
      <c r="M451" s="313">
        <v>0</v>
      </c>
      <c r="N451" s="313">
        <v>0</v>
      </c>
      <c r="O451" s="313">
        <v>0</v>
      </c>
      <c r="P451" s="313">
        <v>1</v>
      </c>
      <c r="Q451" s="313">
        <v>0</v>
      </c>
      <c r="R451" s="313">
        <v>1</v>
      </c>
      <c r="S451" s="313">
        <v>0</v>
      </c>
      <c r="T451" s="313">
        <v>0</v>
      </c>
      <c r="U451" s="313">
        <v>2</v>
      </c>
      <c r="V451" s="313">
        <v>0</v>
      </c>
      <c r="W451" s="313">
        <v>1</v>
      </c>
      <c r="X451" s="313">
        <v>0</v>
      </c>
      <c r="Y451" s="313">
        <v>0</v>
      </c>
      <c r="Z451" s="313">
        <v>0</v>
      </c>
      <c r="AA451" s="313">
        <v>1</v>
      </c>
      <c r="AB451" s="313">
        <v>1</v>
      </c>
      <c r="AC451" s="313">
        <v>1</v>
      </c>
      <c r="AD451" s="313">
        <v>6</v>
      </c>
      <c r="AE451" s="313">
        <v>0</v>
      </c>
      <c r="AF451" s="313">
        <v>0</v>
      </c>
      <c r="AG451" s="313">
        <v>2</v>
      </c>
      <c r="AH451" s="313">
        <v>6</v>
      </c>
      <c r="AI451" s="314">
        <v>29</v>
      </c>
      <c r="AJ451" s="312" t="s">
        <v>208</v>
      </c>
      <c r="AK451" s="307"/>
      <c r="AL451" s="307"/>
      <c r="AM451" s="312" t="s">
        <v>208</v>
      </c>
      <c r="AN451" s="834">
        <v>1503.7336449827401</v>
      </c>
      <c r="AO451" s="313">
        <v>0</v>
      </c>
      <c r="AP451" s="313">
        <v>0</v>
      </c>
      <c r="AQ451" s="313">
        <v>0</v>
      </c>
      <c r="AR451" s="313">
        <v>3370.4833519898002</v>
      </c>
      <c r="AS451" s="313">
        <v>0</v>
      </c>
      <c r="AT451" s="313">
        <v>0</v>
      </c>
      <c r="AU451" s="313">
        <v>0</v>
      </c>
      <c r="AV451" s="313">
        <v>0</v>
      </c>
      <c r="AW451" s="313">
        <v>0</v>
      </c>
      <c r="AX451" s="313">
        <v>0</v>
      </c>
      <c r="AY451" s="313">
        <v>0</v>
      </c>
      <c r="AZ451" s="313">
        <v>0</v>
      </c>
      <c r="BA451" s="313">
        <v>1361.3417869647101</v>
      </c>
      <c r="BB451" s="313">
        <v>0</v>
      </c>
      <c r="BC451" s="313">
        <v>7447.9186534094797</v>
      </c>
      <c r="BD451" s="313">
        <v>0</v>
      </c>
      <c r="BE451" s="313">
        <v>0</v>
      </c>
      <c r="BF451" s="313">
        <v>5218.4945487587902</v>
      </c>
      <c r="BG451" s="313">
        <v>0</v>
      </c>
      <c r="BH451" s="313">
        <v>898.28490668240795</v>
      </c>
      <c r="BI451" s="313">
        <v>0</v>
      </c>
      <c r="BJ451" s="313">
        <v>0</v>
      </c>
      <c r="BK451" s="313">
        <v>0</v>
      </c>
      <c r="BL451" s="313">
        <v>1558.9408973772499</v>
      </c>
      <c r="BM451" s="313">
        <v>1621.4621988686499</v>
      </c>
      <c r="BN451" s="313">
        <v>2582.9427432617699</v>
      </c>
      <c r="BO451" s="313">
        <v>9675.1754143988692</v>
      </c>
      <c r="BP451" s="313">
        <v>0</v>
      </c>
      <c r="BQ451" s="313">
        <v>0</v>
      </c>
      <c r="BR451" s="313">
        <v>601.67687999999998</v>
      </c>
      <c r="BS451" s="313">
        <v>15647.01</v>
      </c>
      <c r="BT451" s="314">
        <v>51487.465026694474</v>
      </c>
      <c r="BU451" s="312" t="s">
        <v>208</v>
      </c>
    </row>
    <row r="452" spans="2:73" s="329" customFormat="1" ht="13.75" customHeight="1" x14ac:dyDescent="0.35">
      <c r="B452" s="307" t="s">
        <v>174</v>
      </c>
      <c r="C452" s="308">
        <v>0</v>
      </c>
      <c r="D452" s="308">
        <v>0</v>
      </c>
      <c r="E452" s="308">
        <v>0</v>
      </c>
      <c r="F452" s="308">
        <v>0</v>
      </c>
      <c r="G452" s="308">
        <v>0</v>
      </c>
      <c r="H452" s="308">
        <v>0</v>
      </c>
      <c r="I452" s="308">
        <v>0</v>
      </c>
      <c r="J452" s="308">
        <v>0</v>
      </c>
      <c r="K452" s="308">
        <v>0</v>
      </c>
      <c r="L452" s="308">
        <v>0</v>
      </c>
      <c r="M452" s="308">
        <v>0</v>
      </c>
      <c r="N452" s="308">
        <v>0</v>
      </c>
      <c r="O452" s="308">
        <v>0</v>
      </c>
      <c r="P452" s="308">
        <v>0</v>
      </c>
      <c r="Q452" s="308">
        <v>1</v>
      </c>
      <c r="R452" s="308">
        <v>0</v>
      </c>
      <c r="S452" s="308">
        <v>0</v>
      </c>
      <c r="T452" s="308">
        <v>0</v>
      </c>
      <c r="U452" s="308">
        <v>0</v>
      </c>
      <c r="V452" s="308">
        <v>0</v>
      </c>
      <c r="W452" s="308">
        <v>0</v>
      </c>
      <c r="X452" s="308">
        <v>0</v>
      </c>
      <c r="Y452" s="308">
        <v>1</v>
      </c>
      <c r="Z452" s="308">
        <v>0</v>
      </c>
      <c r="AA452" s="308">
        <v>0</v>
      </c>
      <c r="AB452" s="308">
        <v>0</v>
      </c>
      <c r="AC452" s="308">
        <v>0</v>
      </c>
      <c r="AD452" s="308">
        <v>0</v>
      </c>
      <c r="AE452" s="308">
        <v>1</v>
      </c>
      <c r="AF452" s="308">
        <v>1</v>
      </c>
      <c r="AG452" s="308">
        <v>0</v>
      </c>
      <c r="AH452" s="308">
        <v>0</v>
      </c>
      <c r="AI452" s="309">
        <v>4</v>
      </c>
      <c r="AJ452" s="307" t="s">
        <v>174</v>
      </c>
      <c r="AK452" s="307"/>
      <c r="AL452" s="307"/>
      <c r="AM452" s="307" t="s">
        <v>174</v>
      </c>
      <c r="AN452" s="308">
        <v>0</v>
      </c>
      <c r="AO452" s="308">
        <v>0</v>
      </c>
      <c r="AP452" s="308">
        <v>0</v>
      </c>
      <c r="AQ452" s="308">
        <v>0</v>
      </c>
      <c r="AR452" s="308">
        <v>0</v>
      </c>
      <c r="AS452" s="308">
        <v>0</v>
      </c>
      <c r="AT452" s="308">
        <v>0</v>
      </c>
      <c r="AU452" s="308">
        <v>0</v>
      </c>
      <c r="AV452" s="308">
        <v>0</v>
      </c>
      <c r="AW452" s="308">
        <v>0</v>
      </c>
      <c r="AX452" s="308">
        <v>0</v>
      </c>
      <c r="AY452" s="308">
        <v>0</v>
      </c>
      <c r="AZ452" s="308">
        <v>0</v>
      </c>
      <c r="BA452" s="308">
        <v>0</v>
      </c>
      <c r="BB452" s="308">
        <v>705.00496636977095</v>
      </c>
      <c r="BC452" s="308">
        <v>0</v>
      </c>
      <c r="BD452" s="308">
        <v>0</v>
      </c>
      <c r="BE452" s="308">
        <v>0</v>
      </c>
      <c r="BF452" s="308">
        <v>0</v>
      </c>
      <c r="BG452" s="308">
        <v>0</v>
      </c>
      <c r="BH452" s="308">
        <v>0</v>
      </c>
      <c r="BI452" s="308">
        <v>0</v>
      </c>
      <c r="BJ452" s="308">
        <v>472.55688479423497</v>
      </c>
      <c r="BK452" s="308">
        <v>0</v>
      </c>
      <c r="BL452" s="308">
        <v>0</v>
      </c>
      <c r="BM452" s="308">
        <v>0</v>
      </c>
      <c r="BN452" s="308">
        <v>0</v>
      </c>
      <c r="BO452" s="308">
        <v>0</v>
      </c>
      <c r="BP452" s="308">
        <v>1181.0697880673999</v>
      </c>
      <c r="BQ452" s="308">
        <v>1290.19214016</v>
      </c>
      <c r="BR452" s="308">
        <v>0</v>
      </c>
      <c r="BS452" s="308">
        <v>0</v>
      </c>
      <c r="BT452" s="309">
        <v>3648.8237793914059</v>
      </c>
      <c r="BU452" s="307" t="s">
        <v>174</v>
      </c>
    </row>
    <row r="453" spans="2:73" s="329" customFormat="1" ht="13.75" customHeight="1" x14ac:dyDescent="0.35">
      <c r="B453" s="312" t="s">
        <v>176</v>
      </c>
      <c r="C453" s="313">
        <v>0</v>
      </c>
      <c r="D453" s="313">
        <v>0</v>
      </c>
      <c r="E453" s="313">
        <v>0</v>
      </c>
      <c r="F453" s="313">
        <v>0</v>
      </c>
      <c r="G453" s="313">
        <v>0</v>
      </c>
      <c r="H453" s="313">
        <v>0</v>
      </c>
      <c r="I453" s="313">
        <v>0</v>
      </c>
      <c r="J453" s="313">
        <v>0</v>
      </c>
      <c r="K453" s="313">
        <v>0</v>
      </c>
      <c r="L453" s="313">
        <v>1</v>
      </c>
      <c r="M453" s="313">
        <v>1</v>
      </c>
      <c r="N453" s="313">
        <v>0</v>
      </c>
      <c r="O453" s="313">
        <v>0</v>
      </c>
      <c r="P453" s="313">
        <v>0</v>
      </c>
      <c r="Q453" s="313">
        <v>0</v>
      </c>
      <c r="R453" s="313">
        <v>0</v>
      </c>
      <c r="S453" s="313">
        <v>0</v>
      </c>
      <c r="T453" s="313">
        <v>1</v>
      </c>
      <c r="U453" s="313">
        <v>2</v>
      </c>
      <c r="V453" s="313">
        <v>0</v>
      </c>
      <c r="W453" s="313">
        <v>0</v>
      </c>
      <c r="X453" s="313">
        <v>1</v>
      </c>
      <c r="Y453" s="313">
        <v>0</v>
      </c>
      <c r="Z453" s="313">
        <v>0</v>
      </c>
      <c r="AA453" s="313">
        <v>0</v>
      </c>
      <c r="AB453" s="313">
        <v>0</v>
      </c>
      <c r="AC453" s="313">
        <v>1</v>
      </c>
      <c r="AD453" s="313">
        <v>2</v>
      </c>
      <c r="AE453" s="313">
        <v>3</v>
      </c>
      <c r="AF453" s="313">
        <v>1</v>
      </c>
      <c r="AG453" s="313">
        <v>2</v>
      </c>
      <c r="AH453" s="313">
        <v>3</v>
      </c>
      <c r="AI453" s="314">
        <v>18</v>
      </c>
      <c r="AJ453" s="312" t="s">
        <v>176</v>
      </c>
      <c r="AK453" s="307"/>
      <c r="AL453" s="307"/>
      <c r="AM453" s="312" t="s">
        <v>176</v>
      </c>
      <c r="AN453" s="834">
        <v>0</v>
      </c>
      <c r="AO453" s="313">
        <v>0</v>
      </c>
      <c r="AP453" s="313">
        <v>0</v>
      </c>
      <c r="AQ453" s="313">
        <v>0</v>
      </c>
      <c r="AR453" s="313">
        <v>0</v>
      </c>
      <c r="AS453" s="313">
        <v>0</v>
      </c>
      <c r="AT453" s="313">
        <v>0</v>
      </c>
      <c r="AU453" s="313">
        <v>0</v>
      </c>
      <c r="AV453" s="313">
        <v>0</v>
      </c>
      <c r="AW453" s="313">
        <v>1701.73594302216</v>
      </c>
      <c r="AX453" s="313">
        <v>1564.6054131594201</v>
      </c>
      <c r="AY453" s="313">
        <v>0</v>
      </c>
      <c r="AZ453" s="313">
        <v>0</v>
      </c>
      <c r="BA453" s="313">
        <v>0</v>
      </c>
      <c r="BB453" s="313">
        <v>0</v>
      </c>
      <c r="BC453" s="313">
        <v>0</v>
      </c>
      <c r="BD453" s="313">
        <v>0</v>
      </c>
      <c r="BE453" s="313">
        <v>418.50651136542399</v>
      </c>
      <c r="BF453" s="313">
        <v>5363.9067510344203</v>
      </c>
      <c r="BG453" s="313">
        <v>0</v>
      </c>
      <c r="BH453" s="313">
        <v>0</v>
      </c>
      <c r="BI453" s="313">
        <v>634.99450299963405</v>
      </c>
      <c r="BJ453" s="313">
        <v>0</v>
      </c>
      <c r="BK453" s="313">
        <v>0</v>
      </c>
      <c r="BL453" s="313">
        <v>0</v>
      </c>
      <c r="BM453" s="313">
        <v>0</v>
      </c>
      <c r="BN453" s="313">
        <v>184.15478541618899</v>
      </c>
      <c r="BO453" s="313">
        <v>2554.95023602519</v>
      </c>
      <c r="BP453" s="313">
        <v>5044.9494969627603</v>
      </c>
      <c r="BQ453" s="313">
        <v>989.05421999999999</v>
      </c>
      <c r="BR453" s="313">
        <v>4999.68462</v>
      </c>
      <c r="BS453" s="313">
        <v>2661.59</v>
      </c>
      <c r="BT453" s="314">
        <v>26118.132479985197</v>
      </c>
      <c r="BU453" s="312" t="s">
        <v>176</v>
      </c>
    </row>
    <row r="454" spans="2:73" s="329" customFormat="1" ht="13.75" customHeight="1" x14ac:dyDescent="0.35">
      <c r="B454" s="307" t="s">
        <v>179</v>
      </c>
      <c r="C454" s="308">
        <v>1</v>
      </c>
      <c r="D454" s="308">
        <v>1</v>
      </c>
      <c r="E454" s="308">
        <v>0</v>
      </c>
      <c r="F454" s="308">
        <v>1</v>
      </c>
      <c r="G454" s="308">
        <v>1</v>
      </c>
      <c r="H454" s="308">
        <v>0</v>
      </c>
      <c r="I454" s="308">
        <v>5</v>
      </c>
      <c r="J454" s="308">
        <v>1</v>
      </c>
      <c r="K454" s="308">
        <v>1</v>
      </c>
      <c r="L454" s="308">
        <v>1</v>
      </c>
      <c r="M454" s="308">
        <v>5</v>
      </c>
      <c r="N454" s="308">
        <v>6</v>
      </c>
      <c r="O454" s="308">
        <v>6</v>
      </c>
      <c r="P454" s="308">
        <v>1</v>
      </c>
      <c r="Q454" s="308">
        <v>2</v>
      </c>
      <c r="R454" s="308">
        <v>13</v>
      </c>
      <c r="S454" s="308">
        <v>18</v>
      </c>
      <c r="T454" s="308">
        <v>19</v>
      </c>
      <c r="U454" s="308">
        <v>30</v>
      </c>
      <c r="V454" s="308">
        <v>28</v>
      </c>
      <c r="W454" s="308">
        <v>27</v>
      </c>
      <c r="X454" s="308">
        <v>38</v>
      </c>
      <c r="Y454" s="308">
        <v>53</v>
      </c>
      <c r="Z454" s="308">
        <v>35</v>
      </c>
      <c r="AA454" s="308">
        <v>33</v>
      </c>
      <c r="AB454" s="308">
        <v>35</v>
      </c>
      <c r="AC454" s="308">
        <v>34</v>
      </c>
      <c r="AD454" s="308">
        <v>81</v>
      </c>
      <c r="AE454" s="308">
        <v>48</v>
      </c>
      <c r="AF454" s="308">
        <v>63</v>
      </c>
      <c r="AG454" s="308">
        <v>51</v>
      </c>
      <c r="AH454" s="308">
        <v>28</v>
      </c>
      <c r="AI454" s="309">
        <v>666</v>
      </c>
      <c r="AJ454" s="307" t="s">
        <v>179</v>
      </c>
      <c r="AK454" s="307"/>
      <c r="AL454" s="307"/>
      <c r="AM454" s="307" t="s">
        <v>179</v>
      </c>
      <c r="AN454" s="308">
        <v>68191.175548749903</v>
      </c>
      <c r="AO454" s="308">
        <v>518.26765255951398</v>
      </c>
      <c r="AP454" s="308">
        <v>0</v>
      </c>
      <c r="AQ454" s="308">
        <v>251.43622128277099</v>
      </c>
      <c r="AR454" s="308">
        <v>453.13445104141101</v>
      </c>
      <c r="AS454" s="308">
        <v>0</v>
      </c>
      <c r="AT454" s="308">
        <v>19276.183285427302</v>
      </c>
      <c r="AU454" s="308">
        <v>5148.2930549926596</v>
      </c>
      <c r="AV454" s="308">
        <v>2250.1341076731901</v>
      </c>
      <c r="AW454" s="308">
        <v>460.10101047913003</v>
      </c>
      <c r="AX454" s="308">
        <v>10057.565224763101</v>
      </c>
      <c r="AY454" s="308">
        <v>11531.4738267023</v>
      </c>
      <c r="AZ454" s="308">
        <v>13585.709271522701</v>
      </c>
      <c r="BA454" s="308">
        <v>352.47467453206298</v>
      </c>
      <c r="BB454" s="308">
        <v>3008.0619758685002</v>
      </c>
      <c r="BC454" s="308">
        <v>17657.432406586599</v>
      </c>
      <c r="BD454" s="308">
        <v>19921.2983150367</v>
      </c>
      <c r="BE454" s="308">
        <v>40963.469645761601</v>
      </c>
      <c r="BF454" s="308">
        <v>51229.617440734699</v>
      </c>
      <c r="BG454" s="308">
        <v>31911.054584875699</v>
      </c>
      <c r="BH454" s="308">
        <v>33435.167725389598</v>
      </c>
      <c r="BI454" s="308">
        <v>62890.964033523102</v>
      </c>
      <c r="BJ454" s="308">
        <v>77803.864365548798</v>
      </c>
      <c r="BK454" s="308">
        <v>55164.265911654002</v>
      </c>
      <c r="BL454" s="308">
        <v>54411.280490458099</v>
      </c>
      <c r="BM454" s="308">
        <v>71391.391244370898</v>
      </c>
      <c r="BN454" s="308">
        <v>68984.935081260599</v>
      </c>
      <c r="BO454" s="308">
        <v>139418.17578997399</v>
      </c>
      <c r="BP454" s="308">
        <v>118495.98640885099</v>
      </c>
      <c r="BQ454" s="308">
        <v>114181.3908732</v>
      </c>
      <c r="BR454" s="308">
        <v>128662.94951999999</v>
      </c>
      <c r="BS454" s="308">
        <v>47522.9</v>
      </c>
      <c r="BT454" s="309">
        <v>1269130.1541428198</v>
      </c>
      <c r="BU454" s="307" t="s">
        <v>179</v>
      </c>
    </row>
    <row r="455" spans="2:73" s="329" customFormat="1" ht="13.75" customHeight="1" x14ac:dyDescent="0.35">
      <c r="B455" s="312" t="s">
        <v>223</v>
      </c>
      <c r="C455" s="313">
        <v>0</v>
      </c>
      <c r="D455" s="313">
        <v>1</v>
      </c>
      <c r="E455" s="313">
        <v>1</v>
      </c>
      <c r="F455" s="313">
        <v>1</v>
      </c>
      <c r="G455" s="313">
        <v>3</v>
      </c>
      <c r="H455" s="313">
        <v>1</v>
      </c>
      <c r="I455" s="313">
        <v>0</v>
      </c>
      <c r="J455" s="313">
        <v>1</v>
      </c>
      <c r="K455" s="313">
        <v>1</v>
      </c>
      <c r="L455" s="313">
        <v>0</v>
      </c>
      <c r="M455" s="313">
        <v>0</v>
      </c>
      <c r="N455" s="313">
        <v>0</v>
      </c>
      <c r="O455" s="313">
        <v>2</v>
      </c>
      <c r="P455" s="313">
        <v>0</v>
      </c>
      <c r="Q455" s="313">
        <v>3</v>
      </c>
      <c r="R455" s="313">
        <v>0</v>
      </c>
      <c r="S455" s="313">
        <v>0</v>
      </c>
      <c r="T455" s="313">
        <v>3</v>
      </c>
      <c r="U455" s="313">
        <v>1</v>
      </c>
      <c r="V455" s="313">
        <v>2</v>
      </c>
      <c r="W455" s="313">
        <v>3</v>
      </c>
      <c r="X455" s="313">
        <v>1</v>
      </c>
      <c r="Y455" s="313">
        <v>0</v>
      </c>
      <c r="Z455" s="313">
        <v>3</v>
      </c>
      <c r="AA455" s="313">
        <v>1</v>
      </c>
      <c r="AB455" s="313">
        <v>1</v>
      </c>
      <c r="AC455" s="313">
        <v>0</v>
      </c>
      <c r="AD455" s="313">
        <v>3</v>
      </c>
      <c r="AE455" s="313">
        <v>2</v>
      </c>
      <c r="AF455" s="313">
        <v>4</v>
      </c>
      <c r="AG455" s="313">
        <v>3</v>
      </c>
      <c r="AH455" s="313">
        <v>0</v>
      </c>
      <c r="AI455" s="314">
        <v>41</v>
      </c>
      <c r="AJ455" s="312" t="s">
        <v>223</v>
      </c>
      <c r="AK455" s="307"/>
      <c r="AL455" s="307"/>
      <c r="AM455" s="312" t="s">
        <v>223</v>
      </c>
      <c r="AN455" s="834">
        <v>0</v>
      </c>
      <c r="AO455" s="313">
        <v>3301.3136091612701</v>
      </c>
      <c r="AP455" s="313">
        <v>856.68496794028101</v>
      </c>
      <c r="AQ455" s="313">
        <v>575.37516662539201</v>
      </c>
      <c r="AR455" s="313">
        <v>6741.1371264643303</v>
      </c>
      <c r="AS455" s="313">
        <v>1050.69022650127</v>
      </c>
      <c r="AT455" s="313">
        <v>0</v>
      </c>
      <c r="AU455" s="313">
        <v>490.41207688215701</v>
      </c>
      <c r="AV455" s="313">
        <v>1477.65278399922</v>
      </c>
      <c r="AW455" s="313">
        <v>0</v>
      </c>
      <c r="AX455" s="313">
        <v>0</v>
      </c>
      <c r="AY455" s="313">
        <v>0</v>
      </c>
      <c r="AZ455" s="313">
        <v>1143.14733073703</v>
      </c>
      <c r="BA455" s="313">
        <v>0</v>
      </c>
      <c r="BB455" s="313">
        <v>5310.92432479746</v>
      </c>
      <c r="BC455" s="313">
        <v>0</v>
      </c>
      <c r="BD455" s="313">
        <v>0</v>
      </c>
      <c r="BE455" s="313">
        <v>3524.7141520335199</v>
      </c>
      <c r="BF455" s="313">
        <v>1646.7255113748099</v>
      </c>
      <c r="BG455" s="313">
        <v>3449.8786717845901</v>
      </c>
      <c r="BH455" s="313">
        <v>3741.6292705373098</v>
      </c>
      <c r="BI455" s="313">
        <v>849.81233698154904</v>
      </c>
      <c r="BJ455" s="313">
        <v>0</v>
      </c>
      <c r="BK455" s="313">
        <v>7561.9848007194596</v>
      </c>
      <c r="BL455" s="313">
        <v>830.22597669668903</v>
      </c>
      <c r="BM455" s="313">
        <v>1652.0378475857999</v>
      </c>
      <c r="BN455" s="313">
        <v>0</v>
      </c>
      <c r="BO455" s="313">
        <v>3440.24194529637</v>
      </c>
      <c r="BP455" s="313">
        <v>3810.44010446736</v>
      </c>
      <c r="BQ455" s="313">
        <v>4566.1301229600003</v>
      </c>
      <c r="BR455" s="313">
        <v>3881.92308</v>
      </c>
      <c r="BS455" s="313">
        <v>0</v>
      </c>
      <c r="BT455" s="314">
        <v>59903.081433545878</v>
      </c>
      <c r="BU455" s="312" t="s">
        <v>223</v>
      </c>
    </row>
    <row r="456" spans="2:73" s="329" customFormat="1" ht="13.75" customHeight="1" x14ac:dyDescent="0.35">
      <c r="B456" s="307" t="s">
        <v>180</v>
      </c>
      <c r="C456" s="308">
        <v>1</v>
      </c>
      <c r="D456" s="308">
        <v>1</v>
      </c>
      <c r="E456" s="308">
        <v>0</v>
      </c>
      <c r="F456" s="308">
        <v>0</v>
      </c>
      <c r="G456" s="308">
        <v>0</v>
      </c>
      <c r="H456" s="308">
        <v>0</v>
      </c>
      <c r="I456" s="308">
        <v>84</v>
      </c>
      <c r="J456" s="308">
        <v>0</v>
      </c>
      <c r="K456" s="308">
        <v>0</v>
      </c>
      <c r="L456" s="308">
        <v>0</v>
      </c>
      <c r="M456" s="308">
        <v>0</v>
      </c>
      <c r="N456" s="308">
        <v>0</v>
      </c>
      <c r="O456" s="308">
        <v>0</v>
      </c>
      <c r="P456" s="308">
        <v>0</v>
      </c>
      <c r="Q456" s="308">
        <v>1</v>
      </c>
      <c r="R456" s="308">
        <v>2</v>
      </c>
      <c r="S456" s="308">
        <v>0</v>
      </c>
      <c r="T456" s="308">
        <v>1</v>
      </c>
      <c r="U456" s="308">
        <v>1</v>
      </c>
      <c r="V456" s="308">
        <v>0</v>
      </c>
      <c r="W456" s="308">
        <v>1</v>
      </c>
      <c r="X456" s="308">
        <v>1</v>
      </c>
      <c r="Y456" s="308">
        <v>0</v>
      </c>
      <c r="Z456" s="308">
        <v>0</v>
      </c>
      <c r="AA456" s="308">
        <v>0</v>
      </c>
      <c r="AB456" s="308">
        <v>6</v>
      </c>
      <c r="AC456" s="308">
        <v>1</v>
      </c>
      <c r="AD456" s="308">
        <v>4</v>
      </c>
      <c r="AE456" s="308">
        <v>0</v>
      </c>
      <c r="AF456" s="308">
        <v>4</v>
      </c>
      <c r="AG456" s="308">
        <v>1</v>
      </c>
      <c r="AH456" s="308">
        <v>3</v>
      </c>
      <c r="AI456" s="309">
        <v>112</v>
      </c>
      <c r="AJ456" s="307" t="s">
        <v>180</v>
      </c>
      <c r="AK456" s="307"/>
      <c r="AL456" s="307"/>
      <c r="AM456" s="307" t="s">
        <v>180</v>
      </c>
      <c r="AN456" s="308">
        <v>2142.8604975676499</v>
      </c>
      <c r="AO456" s="308">
        <v>1073.48223862183</v>
      </c>
      <c r="AP456" s="308">
        <v>0</v>
      </c>
      <c r="AQ456" s="308">
        <v>0</v>
      </c>
      <c r="AR456" s="308">
        <v>0</v>
      </c>
      <c r="AS456" s="308">
        <v>0</v>
      </c>
      <c r="AT456" s="308">
        <v>121869.105659334</v>
      </c>
      <c r="AU456" s="308">
        <v>0</v>
      </c>
      <c r="AV456" s="308">
        <v>0</v>
      </c>
      <c r="AW456" s="308">
        <v>0</v>
      </c>
      <c r="AX456" s="308">
        <v>0</v>
      </c>
      <c r="AY456" s="308">
        <v>0</v>
      </c>
      <c r="AZ456" s="308">
        <v>0</v>
      </c>
      <c r="BA456" s="308">
        <v>0</v>
      </c>
      <c r="BB456" s="308">
        <v>1348.71966191756</v>
      </c>
      <c r="BC456" s="308">
        <v>3126.3215825523898</v>
      </c>
      <c r="BD456" s="308">
        <v>0</v>
      </c>
      <c r="BE456" s="308">
        <v>1483.05629299426</v>
      </c>
      <c r="BF456" s="308">
        <v>508.38983402019397</v>
      </c>
      <c r="BG456" s="308">
        <v>0</v>
      </c>
      <c r="BH456" s="308">
        <v>179.19619113071701</v>
      </c>
      <c r="BI456" s="308">
        <v>1548.24229164146</v>
      </c>
      <c r="BJ456" s="308">
        <v>0</v>
      </c>
      <c r="BK456" s="308">
        <v>0</v>
      </c>
      <c r="BL456" s="308">
        <v>0</v>
      </c>
      <c r="BM456" s="308">
        <v>5230.96455999105</v>
      </c>
      <c r="BN456" s="308">
        <v>2153.9971400846898</v>
      </c>
      <c r="BO456" s="308">
        <v>4538.5998767176197</v>
      </c>
      <c r="BP456" s="308">
        <v>0</v>
      </c>
      <c r="BQ456" s="308">
        <v>5982.3922972800001</v>
      </c>
      <c r="BR456" s="308">
        <v>2186.625</v>
      </c>
      <c r="BS456" s="308">
        <v>6541.12</v>
      </c>
      <c r="BT456" s="309">
        <v>159913.07312385342</v>
      </c>
      <c r="BU456" s="307" t="s">
        <v>180</v>
      </c>
    </row>
    <row r="457" spans="2:73" s="329" customFormat="1" ht="13.75" customHeight="1" x14ac:dyDescent="0.35">
      <c r="B457" s="312" t="s">
        <v>182</v>
      </c>
      <c r="C457" s="313">
        <v>0</v>
      </c>
      <c r="D457" s="313">
        <v>0</v>
      </c>
      <c r="E457" s="313">
        <v>0</v>
      </c>
      <c r="F457" s="313">
        <v>0</v>
      </c>
      <c r="G457" s="313">
        <v>0</v>
      </c>
      <c r="H457" s="313">
        <v>0</v>
      </c>
      <c r="I457" s="313">
        <v>0</v>
      </c>
      <c r="J457" s="313">
        <v>0</v>
      </c>
      <c r="K457" s="313">
        <v>0</v>
      </c>
      <c r="L457" s="313">
        <v>0</v>
      </c>
      <c r="M457" s="313">
        <v>0</v>
      </c>
      <c r="N457" s="313">
        <v>0</v>
      </c>
      <c r="O457" s="313">
        <v>0</v>
      </c>
      <c r="P457" s="313">
        <v>0</v>
      </c>
      <c r="Q457" s="313">
        <v>0</v>
      </c>
      <c r="R457" s="313">
        <v>0</v>
      </c>
      <c r="S457" s="313">
        <v>0</v>
      </c>
      <c r="T457" s="313">
        <v>0</v>
      </c>
      <c r="U457" s="313">
        <v>1</v>
      </c>
      <c r="V457" s="313">
        <v>0</v>
      </c>
      <c r="W457" s="313">
        <v>0</v>
      </c>
      <c r="X457" s="313">
        <v>1</v>
      </c>
      <c r="Y457" s="313">
        <v>1</v>
      </c>
      <c r="Z457" s="313">
        <v>1</v>
      </c>
      <c r="AA457" s="313">
        <v>0</v>
      </c>
      <c r="AB457" s="313">
        <v>1</v>
      </c>
      <c r="AC457" s="313">
        <v>0</v>
      </c>
      <c r="AD457" s="313">
        <v>0</v>
      </c>
      <c r="AE457" s="313">
        <v>2</v>
      </c>
      <c r="AF457" s="313">
        <v>1</v>
      </c>
      <c r="AG457" s="313">
        <v>1</v>
      </c>
      <c r="AH457" s="313">
        <v>0</v>
      </c>
      <c r="AI457" s="314">
        <v>9</v>
      </c>
      <c r="AJ457" s="312" t="s">
        <v>182</v>
      </c>
      <c r="AK457" s="307"/>
      <c r="AL457" s="307"/>
      <c r="AM457" s="312" t="s">
        <v>182</v>
      </c>
      <c r="AN457" s="834">
        <v>0</v>
      </c>
      <c r="AO457" s="313">
        <v>0</v>
      </c>
      <c r="AP457" s="313">
        <v>0</v>
      </c>
      <c r="AQ457" s="313">
        <v>0</v>
      </c>
      <c r="AR457" s="313">
        <v>0</v>
      </c>
      <c r="AS457" s="313">
        <v>0</v>
      </c>
      <c r="AT457" s="313">
        <v>0</v>
      </c>
      <c r="AU457" s="313">
        <v>0</v>
      </c>
      <c r="AV457" s="313">
        <v>0</v>
      </c>
      <c r="AW457" s="313">
        <v>0</v>
      </c>
      <c r="AX457" s="313">
        <v>0</v>
      </c>
      <c r="AY457" s="313">
        <v>0</v>
      </c>
      <c r="AZ457" s="313">
        <v>0</v>
      </c>
      <c r="BA457" s="313">
        <v>0</v>
      </c>
      <c r="BB457" s="313">
        <v>0</v>
      </c>
      <c r="BC457" s="313">
        <v>0</v>
      </c>
      <c r="BD457" s="313">
        <v>0</v>
      </c>
      <c r="BE457" s="313">
        <v>0</v>
      </c>
      <c r="BF457" s="313">
        <v>1988.93541839965</v>
      </c>
      <c r="BG457" s="313">
        <v>0</v>
      </c>
      <c r="BH457" s="313">
        <v>0</v>
      </c>
      <c r="BI457" s="313">
        <v>1872.1522068381701</v>
      </c>
      <c r="BJ457" s="313">
        <v>147.259862073042</v>
      </c>
      <c r="BK457" s="313">
        <v>1279.2301130962901</v>
      </c>
      <c r="BL457" s="313">
        <v>0</v>
      </c>
      <c r="BM457" s="313">
        <v>1300.71716955735</v>
      </c>
      <c r="BN457" s="313">
        <v>0</v>
      </c>
      <c r="BO457" s="313">
        <v>0</v>
      </c>
      <c r="BP457" s="313">
        <v>2965.5490524189599</v>
      </c>
      <c r="BQ457" s="313">
        <v>2495.9074139999998</v>
      </c>
      <c r="BR457" s="313">
        <v>1048.3657800000001</v>
      </c>
      <c r="BS457" s="313">
        <v>0</v>
      </c>
      <c r="BT457" s="314">
        <v>13098.117016383461</v>
      </c>
      <c r="BU457" s="312" t="s">
        <v>182</v>
      </c>
    </row>
    <row r="458" spans="2:73" s="329" customFormat="1" ht="13.75" customHeight="1" x14ac:dyDescent="0.35">
      <c r="B458" s="307" t="s">
        <v>184</v>
      </c>
      <c r="C458" s="308">
        <v>0</v>
      </c>
      <c r="D458" s="308">
        <v>0</v>
      </c>
      <c r="E458" s="308">
        <v>0</v>
      </c>
      <c r="F458" s="308">
        <v>0</v>
      </c>
      <c r="G458" s="308">
        <v>0</v>
      </c>
      <c r="H458" s="308">
        <v>0</v>
      </c>
      <c r="I458" s="308">
        <v>1</v>
      </c>
      <c r="J458" s="308">
        <v>0</v>
      </c>
      <c r="K458" s="308">
        <v>1</v>
      </c>
      <c r="L458" s="308">
        <v>1</v>
      </c>
      <c r="M458" s="308">
        <v>0</v>
      </c>
      <c r="N458" s="308">
        <v>1</v>
      </c>
      <c r="O458" s="308">
        <v>0</v>
      </c>
      <c r="P458" s="308">
        <v>1</v>
      </c>
      <c r="Q458" s="308">
        <v>0</v>
      </c>
      <c r="R458" s="308">
        <v>1</v>
      </c>
      <c r="S458" s="308">
        <v>0</v>
      </c>
      <c r="T458" s="308">
        <v>1</v>
      </c>
      <c r="U458" s="308">
        <v>2</v>
      </c>
      <c r="V458" s="308">
        <v>5</v>
      </c>
      <c r="W458" s="308">
        <v>3</v>
      </c>
      <c r="X458" s="308">
        <v>1</v>
      </c>
      <c r="Y458" s="308">
        <v>1</v>
      </c>
      <c r="Z458" s="308">
        <v>1</v>
      </c>
      <c r="AA458" s="308">
        <v>2</v>
      </c>
      <c r="AB458" s="308">
        <v>2</v>
      </c>
      <c r="AC458" s="308">
        <v>4</v>
      </c>
      <c r="AD458" s="308">
        <v>3</v>
      </c>
      <c r="AE458" s="308">
        <v>4</v>
      </c>
      <c r="AF458" s="308">
        <v>4</v>
      </c>
      <c r="AG458" s="308">
        <v>4</v>
      </c>
      <c r="AH458" s="308">
        <v>2</v>
      </c>
      <c r="AI458" s="309">
        <v>45</v>
      </c>
      <c r="AJ458" s="307" t="s">
        <v>184</v>
      </c>
      <c r="AK458" s="307"/>
      <c r="AL458" s="307"/>
      <c r="AM458" s="307" t="s">
        <v>184</v>
      </c>
      <c r="AN458" s="308">
        <v>0</v>
      </c>
      <c r="AO458" s="308">
        <v>0</v>
      </c>
      <c r="AP458" s="308">
        <v>0</v>
      </c>
      <c r="AQ458" s="308">
        <v>0</v>
      </c>
      <c r="AR458" s="308">
        <v>0</v>
      </c>
      <c r="AS458" s="308">
        <v>0</v>
      </c>
      <c r="AT458" s="308">
        <v>3830.9422554672301</v>
      </c>
      <c r="AU458" s="308">
        <v>0</v>
      </c>
      <c r="AV458" s="308">
        <v>1559.22644068863</v>
      </c>
      <c r="AW458" s="308">
        <v>1443.11380282759</v>
      </c>
      <c r="AX458" s="308">
        <v>0</v>
      </c>
      <c r="AY458" s="308">
        <v>1471.90593718592</v>
      </c>
      <c r="AZ458" s="308">
        <v>0</v>
      </c>
      <c r="BA458" s="308">
        <v>1112.1280930835601</v>
      </c>
      <c r="BB458" s="308">
        <v>0</v>
      </c>
      <c r="BC458" s="308">
        <v>1179.44000544713</v>
      </c>
      <c r="BD458" s="308">
        <v>0</v>
      </c>
      <c r="BE458" s="308">
        <v>92.594565639600006</v>
      </c>
      <c r="BF458" s="308">
        <v>1135.8699866596201</v>
      </c>
      <c r="BG458" s="308">
        <v>2341.0388805099901</v>
      </c>
      <c r="BH458" s="308">
        <v>4426.0051239213899</v>
      </c>
      <c r="BI458" s="308">
        <v>797.03905869355299</v>
      </c>
      <c r="BJ458" s="308">
        <v>778.23857641373104</v>
      </c>
      <c r="BK458" s="308">
        <v>1613.3367369574401</v>
      </c>
      <c r="BL458" s="308">
        <v>4552.2364639935604</v>
      </c>
      <c r="BM458" s="308">
        <v>1605.4108994621999</v>
      </c>
      <c r="BN458" s="308">
        <v>5228.8787001215696</v>
      </c>
      <c r="BO458" s="308">
        <v>2020.44601471737</v>
      </c>
      <c r="BP458" s="308">
        <v>10021.038246505401</v>
      </c>
      <c r="BQ458" s="308">
        <v>6008.8587535200004</v>
      </c>
      <c r="BR458" s="308">
        <v>3606.9434099999999</v>
      </c>
      <c r="BS458" s="308">
        <v>4277.7700000000004</v>
      </c>
      <c r="BT458" s="309">
        <v>59102.46195181548</v>
      </c>
      <c r="BU458" s="307" t="s">
        <v>184</v>
      </c>
    </row>
    <row r="459" spans="2:73" s="329" customFormat="1" ht="13.75" customHeight="1" x14ac:dyDescent="0.35">
      <c r="B459" s="312" t="s">
        <v>214</v>
      </c>
      <c r="C459" s="313">
        <v>0</v>
      </c>
      <c r="D459" s="313">
        <v>0</v>
      </c>
      <c r="E459" s="313">
        <v>0</v>
      </c>
      <c r="F459" s="313">
        <v>0</v>
      </c>
      <c r="G459" s="313">
        <v>30</v>
      </c>
      <c r="H459" s="313">
        <v>0</v>
      </c>
      <c r="I459" s="313">
        <v>0</v>
      </c>
      <c r="J459" s="313">
        <v>1</v>
      </c>
      <c r="K459" s="313">
        <v>0</v>
      </c>
      <c r="L459" s="313">
        <v>1</v>
      </c>
      <c r="M459" s="313">
        <v>0</v>
      </c>
      <c r="N459" s="313">
        <v>1</v>
      </c>
      <c r="O459" s="313">
        <v>3</v>
      </c>
      <c r="P459" s="313">
        <v>1</v>
      </c>
      <c r="Q459" s="313">
        <v>0</v>
      </c>
      <c r="R459" s="313">
        <v>1</v>
      </c>
      <c r="S459" s="313">
        <v>0</v>
      </c>
      <c r="T459" s="313">
        <v>2</v>
      </c>
      <c r="U459" s="313">
        <v>0</v>
      </c>
      <c r="V459" s="313">
        <v>1</v>
      </c>
      <c r="W459" s="313">
        <v>1</v>
      </c>
      <c r="X459" s="313">
        <v>0</v>
      </c>
      <c r="Y459" s="313">
        <v>0</v>
      </c>
      <c r="Z459" s="313">
        <v>0</v>
      </c>
      <c r="AA459" s="313">
        <v>0</v>
      </c>
      <c r="AB459" s="313">
        <v>1</v>
      </c>
      <c r="AC459" s="313">
        <v>3</v>
      </c>
      <c r="AD459" s="313">
        <v>3</v>
      </c>
      <c r="AE459" s="313">
        <v>2</v>
      </c>
      <c r="AF459" s="313">
        <v>1</v>
      </c>
      <c r="AG459" s="313">
        <v>0</v>
      </c>
      <c r="AH459" s="313">
        <v>2</v>
      </c>
      <c r="AI459" s="314">
        <v>54</v>
      </c>
      <c r="AJ459" s="312" t="s">
        <v>214</v>
      </c>
      <c r="AK459" s="307"/>
      <c r="AL459" s="307"/>
      <c r="AM459" s="312" t="s">
        <v>214</v>
      </c>
      <c r="AN459" s="834">
        <v>0</v>
      </c>
      <c r="AO459" s="313">
        <v>0</v>
      </c>
      <c r="AP459" s="313">
        <v>0</v>
      </c>
      <c r="AQ459" s="313">
        <v>0</v>
      </c>
      <c r="AR459" s="313">
        <v>113960.36044718001</v>
      </c>
      <c r="AS459" s="313">
        <v>0</v>
      </c>
      <c r="AT459" s="313">
        <v>0</v>
      </c>
      <c r="AU459" s="313">
        <v>1293.44806941309</v>
      </c>
      <c r="AV459" s="313">
        <v>0</v>
      </c>
      <c r="AW459" s="313">
        <v>580.87853490039299</v>
      </c>
      <c r="AX459" s="313">
        <v>0</v>
      </c>
      <c r="AY459" s="313">
        <v>1789.4288004447501</v>
      </c>
      <c r="AZ459" s="313">
        <v>6286.2084832210903</v>
      </c>
      <c r="BA459" s="313">
        <v>1193.9022175749999</v>
      </c>
      <c r="BB459" s="313">
        <v>0</v>
      </c>
      <c r="BC459" s="313">
        <v>2007.0233064249401</v>
      </c>
      <c r="BD459" s="313">
        <v>0</v>
      </c>
      <c r="BE459" s="313">
        <v>2808.7018244012002</v>
      </c>
      <c r="BF459" s="313">
        <v>0</v>
      </c>
      <c r="BG459" s="313">
        <v>1452.0156009688901</v>
      </c>
      <c r="BH459" s="313">
        <v>1742.36296554777</v>
      </c>
      <c r="BI459" s="313">
        <v>0</v>
      </c>
      <c r="BJ459" s="313">
        <v>0</v>
      </c>
      <c r="BK459" s="313">
        <v>0</v>
      </c>
      <c r="BL459" s="313">
        <v>0</v>
      </c>
      <c r="BM459" s="313">
        <v>4576.81913897494</v>
      </c>
      <c r="BN459" s="313">
        <v>3209.0076287483398</v>
      </c>
      <c r="BO459" s="313">
        <v>5996.1835623259904</v>
      </c>
      <c r="BP459" s="313">
        <v>8911.3266894120006</v>
      </c>
      <c r="BQ459" s="313">
        <v>1814.4226111200001</v>
      </c>
      <c r="BR459" s="313">
        <v>0</v>
      </c>
      <c r="BS459" s="313">
        <v>1155.18</v>
      </c>
      <c r="BT459" s="314">
        <v>158777.26988065839</v>
      </c>
      <c r="BU459" s="312" t="s">
        <v>214</v>
      </c>
    </row>
    <row r="460" spans="2:73" s="329" customFormat="1" ht="13.75" customHeight="1" x14ac:dyDescent="0.35">
      <c r="B460" s="307" t="s">
        <v>185</v>
      </c>
      <c r="C460" s="308">
        <v>0</v>
      </c>
      <c r="D460" s="308">
        <v>0</v>
      </c>
      <c r="E460" s="308">
        <v>0</v>
      </c>
      <c r="F460" s="308">
        <v>0</v>
      </c>
      <c r="G460" s="308">
        <v>0</v>
      </c>
      <c r="H460" s="308">
        <v>0</v>
      </c>
      <c r="I460" s="308">
        <v>0</v>
      </c>
      <c r="J460" s="308">
        <v>0</v>
      </c>
      <c r="K460" s="308">
        <v>0</v>
      </c>
      <c r="L460" s="308">
        <v>0</v>
      </c>
      <c r="M460" s="308">
        <v>0</v>
      </c>
      <c r="N460" s="308">
        <v>0</v>
      </c>
      <c r="O460" s="308">
        <v>1</v>
      </c>
      <c r="P460" s="308">
        <v>0</v>
      </c>
      <c r="Q460" s="308">
        <v>2</v>
      </c>
      <c r="R460" s="308">
        <v>1</v>
      </c>
      <c r="S460" s="308">
        <v>0</v>
      </c>
      <c r="T460" s="308">
        <v>0</v>
      </c>
      <c r="U460" s="308">
        <v>0</v>
      </c>
      <c r="V460" s="308">
        <v>0</v>
      </c>
      <c r="W460" s="308">
        <v>1</v>
      </c>
      <c r="X460" s="308">
        <v>0</v>
      </c>
      <c r="Y460" s="308">
        <v>0</v>
      </c>
      <c r="Z460" s="308">
        <v>5</v>
      </c>
      <c r="AA460" s="308">
        <v>0</v>
      </c>
      <c r="AB460" s="308">
        <v>2</v>
      </c>
      <c r="AC460" s="308">
        <v>1</v>
      </c>
      <c r="AD460" s="308">
        <v>0</v>
      </c>
      <c r="AE460" s="308">
        <v>1</v>
      </c>
      <c r="AF460" s="308">
        <v>4</v>
      </c>
      <c r="AG460" s="308">
        <v>3</v>
      </c>
      <c r="AH460" s="308">
        <v>1</v>
      </c>
      <c r="AI460" s="309">
        <v>22</v>
      </c>
      <c r="AJ460" s="307" t="s">
        <v>185</v>
      </c>
      <c r="AK460" s="307"/>
      <c r="AL460" s="307"/>
      <c r="AM460" s="307" t="s">
        <v>185</v>
      </c>
      <c r="AN460" s="308">
        <v>0</v>
      </c>
      <c r="AO460" s="308">
        <v>0</v>
      </c>
      <c r="AP460" s="308">
        <v>0</v>
      </c>
      <c r="AQ460" s="308">
        <v>0</v>
      </c>
      <c r="AR460" s="308">
        <v>0</v>
      </c>
      <c r="AS460" s="308">
        <v>0</v>
      </c>
      <c r="AT460" s="308">
        <v>0</v>
      </c>
      <c r="AU460" s="308">
        <v>0</v>
      </c>
      <c r="AV460" s="308">
        <v>0</v>
      </c>
      <c r="AW460" s="308">
        <v>0</v>
      </c>
      <c r="AX460" s="308">
        <v>0</v>
      </c>
      <c r="AY460" s="308">
        <v>0</v>
      </c>
      <c r="AZ460" s="308">
        <v>1953.45209316611</v>
      </c>
      <c r="BA460" s="308">
        <v>0</v>
      </c>
      <c r="BB460" s="308">
        <v>2280.3095314894799</v>
      </c>
      <c r="BC460" s="308">
        <v>260.430240723731</v>
      </c>
      <c r="BD460" s="308">
        <v>0</v>
      </c>
      <c r="BE460" s="308">
        <v>0</v>
      </c>
      <c r="BF460" s="308">
        <v>0</v>
      </c>
      <c r="BG460" s="308">
        <v>0</v>
      </c>
      <c r="BH460" s="308">
        <v>1703.6437885355999</v>
      </c>
      <c r="BI460" s="308">
        <v>0</v>
      </c>
      <c r="BJ460" s="308">
        <v>0</v>
      </c>
      <c r="BK460" s="308">
        <v>7008.2764674630798</v>
      </c>
      <c r="BL460" s="308">
        <v>0</v>
      </c>
      <c r="BM460" s="308">
        <v>3026.5494613701899</v>
      </c>
      <c r="BN460" s="308">
        <v>1293.6750905630299</v>
      </c>
      <c r="BO460" s="308">
        <v>0</v>
      </c>
      <c r="BP460" s="308">
        <v>507.98161123416003</v>
      </c>
      <c r="BQ460" s="308">
        <v>4614.80005308</v>
      </c>
      <c r="BR460" s="308">
        <v>5374.0245299999997</v>
      </c>
      <c r="BS460" s="308">
        <v>4111</v>
      </c>
      <c r="BT460" s="309">
        <v>32134.142867625382</v>
      </c>
      <c r="BU460" s="307" t="s">
        <v>185</v>
      </c>
    </row>
    <row r="461" spans="2:73" s="329" customFormat="1" ht="13.75" customHeight="1" x14ac:dyDescent="0.35">
      <c r="B461" s="312" t="s">
        <v>187</v>
      </c>
      <c r="C461" s="313">
        <v>0</v>
      </c>
      <c r="D461" s="313">
        <v>0</v>
      </c>
      <c r="E461" s="313">
        <v>0</v>
      </c>
      <c r="F461" s="313">
        <v>1</v>
      </c>
      <c r="G461" s="313">
        <v>0</v>
      </c>
      <c r="H461" s="313">
        <v>0</v>
      </c>
      <c r="I461" s="313">
        <v>0</v>
      </c>
      <c r="J461" s="313">
        <v>0</v>
      </c>
      <c r="K461" s="313">
        <v>0</v>
      </c>
      <c r="L461" s="313">
        <v>0</v>
      </c>
      <c r="M461" s="313">
        <v>0</v>
      </c>
      <c r="N461" s="313">
        <v>0</v>
      </c>
      <c r="O461" s="313">
        <v>0</v>
      </c>
      <c r="P461" s="313">
        <v>0</v>
      </c>
      <c r="Q461" s="313">
        <v>0</v>
      </c>
      <c r="R461" s="313">
        <v>1</v>
      </c>
      <c r="S461" s="313">
        <v>0</v>
      </c>
      <c r="T461" s="313">
        <v>0</v>
      </c>
      <c r="U461" s="313">
        <v>0</v>
      </c>
      <c r="V461" s="313">
        <v>0</v>
      </c>
      <c r="W461" s="313">
        <v>1</v>
      </c>
      <c r="X461" s="313">
        <v>2</v>
      </c>
      <c r="Y461" s="313">
        <v>0</v>
      </c>
      <c r="Z461" s="313">
        <v>0</v>
      </c>
      <c r="AA461" s="313">
        <v>1</v>
      </c>
      <c r="AB461" s="313">
        <v>2</v>
      </c>
      <c r="AC461" s="313">
        <v>0</v>
      </c>
      <c r="AD461" s="313">
        <v>0</v>
      </c>
      <c r="AE461" s="313">
        <v>2</v>
      </c>
      <c r="AF461" s="313">
        <v>5</v>
      </c>
      <c r="AG461" s="313">
        <v>0</v>
      </c>
      <c r="AH461" s="313">
        <v>2</v>
      </c>
      <c r="AI461" s="314">
        <v>17</v>
      </c>
      <c r="AJ461" s="312" t="s">
        <v>187</v>
      </c>
      <c r="AK461" s="307"/>
      <c r="AL461" s="307"/>
      <c r="AM461" s="312" t="s">
        <v>187</v>
      </c>
      <c r="AN461" s="834">
        <v>0</v>
      </c>
      <c r="AO461" s="313">
        <v>0</v>
      </c>
      <c r="AP461" s="313">
        <v>0</v>
      </c>
      <c r="AQ461" s="313">
        <v>2705.9299241479198</v>
      </c>
      <c r="AR461" s="313">
        <v>0</v>
      </c>
      <c r="AS461" s="313">
        <v>0</v>
      </c>
      <c r="AT461" s="313">
        <v>0</v>
      </c>
      <c r="AU461" s="313">
        <v>0</v>
      </c>
      <c r="AV461" s="313">
        <v>0</v>
      </c>
      <c r="AW461" s="313">
        <v>0</v>
      </c>
      <c r="AX461" s="313">
        <v>0</v>
      </c>
      <c r="AY461" s="313">
        <v>0</v>
      </c>
      <c r="AZ461" s="313">
        <v>0</v>
      </c>
      <c r="BA461" s="313">
        <v>0</v>
      </c>
      <c r="BB461" s="313">
        <v>0</v>
      </c>
      <c r="BC461" s="313">
        <v>1630.1857139285601</v>
      </c>
      <c r="BD461" s="313">
        <v>0</v>
      </c>
      <c r="BE461" s="313">
        <v>0</v>
      </c>
      <c r="BF461" s="313">
        <v>0</v>
      </c>
      <c r="BG461" s="313">
        <v>0</v>
      </c>
      <c r="BH461" s="313">
        <v>835.707036793974</v>
      </c>
      <c r="BI461" s="313">
        <v>2605.8198125111298</v>
      </c>
      <c r="BJ461" s="313">
        <v>0</v>
      </c>
      <c r="BK461" s="313">
        <v>0</v>
      </c>
      <c r="BL461" s="313">
        <v>819.451816821129</v>
      </c>
      <c r="BM461" s="313">
        <v>2467.2093178985401</v>
      </c>
      <c r="BN461" s="313">
        <v>0</v>
      </c>
      <c r="BO461" s="313">
        <v>0</v>
      </c>
      <c r="BP461" s="313">
        <v>1451.594152932</v>
      </c>
      <c r="BQ461" s="313">
        <v>7178.1535602000004</v>
      </c>
      <c r="BR461" s="313">
        <v>0</v>
      </c>
      <c r="BS461" s="313">
        <v>1380.73</v>
      </c>
      <c r="BT461" s="314">
        <v>21074.781335233252</v>
      </c>
      <c r="BU461" s="312" t="s">
        <v>187</v>
      </c>
    </row>
    <row r="462" spans="2:73" s="329" customFormat="1" ht="13.75" customHeight="1" x14ac:dyDescent="0.35">
      <c r="B462" s="307" t="s">
        <v>189</v>
      </c>
      <c r="C462" s="308">
        <v>0</v>
      </c>
      <c r="D462" s="308">
        <v>0</v>
      </c>
      <c r="E462" s="308">
        <v>215</v>
      </c>
      <c r="F462" s="308">
        <v>0</v>
      </c>
      <c r="G462" s="308">
        <v>0</v>
      </c>
      <c r="H462" s="308">
        <v>0</v>
      </c>
      <c r="I462" s="308">
        <v>0</v>
      </c>
      <c r="J462" s="308">
        <v>0</v>
      </c>
      <c r="K462" s="308">
        <v>0</v>
      </c>
      <c r="L462" s="308">
        <v>0</v>
      </c>
      <c r="M462" s="308">
        <v>0</v>
      </c>
      <c r="N462" s="308">
        <v>0</v>
      </c>
      <c r="O462" s="308">
        <v>1</v>
      </c>
      <c r="P462" s="308">
        <v>0</v>
      </c>
      <c r="Q462" s="308">
        <v>0</v>
      </c>
      <c r="R462" s="308">
        <v>0</v>
      </c>
      <c r="S462" s="308">
        <v>0</v>
      </c>
      <c r="T462" s="308">
        <v>1</v>
      </c>
      <c r="U462" s="308">
        <v>1</v>
      </c>
      <c r="V462" s="308">
        <v>0</v>
      </c>
      <c r="W462" s="308">
        <v>1</v>
      </c>
      <c r="X462" s="308">
        <v>1</v>
      </c>
      <c r="Y462" s="308">
        <v>3</v>
      </c>
      <c r="Z462" s="308">
        <v>0</v>
      </c>
      <c r="AA462" s="308">
        <v>1</v>
      </c>
      <c r="AB462" s="308">
        <v>3</v>
      </c>
      <c r="AC462" s="308">
        <v>2</v>
      </c>
      <c r="AD462" s="308">
        <v>2</v>
      </c>
      <c r="AE462" s="308">
        <v>2</v>
      </c>
      <c r="AF462" s="308">
        <v>1</v>
      </c>
      <c r="AG462" s="308">
        <v>2</v>
      </c>
      <c r="AH462" s="308">
        <v>1</v>
      </c>
      <c r="AI462" s="309">
        <v>237</v>
      </c>
      <c r="AJ462" s="307" t="s">
        <v>189</v>
      </c>
      <c r="AK462" s="307"/>
      <c r="AL462" s="307"/>
      <c r="AM462" s="307" t="s">
        <v>189</v>
      </c>
      <c r="AN462" s="308">
        <v>0</v>
      </c>
      <c r="AO462" s="308">
        <v>0</v>
      </c>
      <c r="AP462" s="308">
        <v>955008.67313204904</v>
      </c>
      <c r="AQ462" s="308">
        <v>0</v>
      </c>
      <c r="AR462" s="308">
        <v>0</v>
      </c>
      <c r="AS462" s="308">
        <v>0</v>
      </c>
      <c r="AT462" s="308">
        <v>0</v>
      </c>
      <c r="AU462" s="308">
        <v>0</v>
      </c>
      <c r="AV462" s="308">
        <v>0</v>
      </c>
      <c r="AW462" s="308">
        <v>0</v>
      </c>
      <c r="AX462" s="308">
        <v>0</v>
      </c>
      <c r="AY462" s="308">
        <v>0</v>
      </c>
      <c r="AZ462" s="308">
        <v>1689.48160996708</v>
      </c>
      <c r="BA462" s="308">
        <v>0</v>
      </c>
      <c r="BB462" s="308">
        <v>0</v>
      </c>
      <c r="BC462" s="308">
        <v>0</v>
      </c>
      <c r="BD462" s="308">
        <v>0</v>
      </c>
      <c r="BE462" s="308">
        <v>784.69970881017002</v>
      </c>
      <c r="BF462" s="308">
        <v>1922.34905988886</v>
      </c>
      <c r="BG462" s="308">
        <v>0</v>
      </c>
      <c r="BH462" s="308">
        <v>2052.2827781083502</v>
      </c>
      <c r="BI462" s="308">
        <v>9211.9641969126405</v>
      </c>
      <c r="BJ462" s="308">
        <v>3431.3097436381399</v>
      </c>
      <c r="BK462" s="308">
        <v>0</v>
      </c>
      <c r="BL462" s="308">
        <v>432.07459432386798</v>
      </c>
      <c r="BM462" s="308">
        <v>4787.7337017996697</v>
      </c>
      <c r="BN462" s="308">
        <v>2430.3029801231401</v>
      </c>
      <c r="BO462" s="308">
        <v>3285.4251209996901</v>
      </c>
      <c r="BP462" s="308">
        <v>3425.5877042520001</v>
      </c>
      <c r="BQ462" s="308">
        <v>568.55279375999999</v>
      </c>
      <c r="BR462" s="308">
        <v>1804.5572999999999</v>
      </c>
      <c r="BS462" s="308">
        <v>1107.1400000000001</v>
      </c>
      <c r="BT462" s="309">
        <v>991942.13442463253</v>
      </c>
      <c r="BU462" s="307" t="s">
        <v>189</v>
      </c>
    </row>
    <row r="463" spans="2:73" s="329" customFormat="1" ht="13.75" customHeight="1" x14ac:dyDescent="0.35">
      <c r="B463" s="312" t="s">
        <v>191</v>
      </c>
      <c r="C463" s="313">
        <v>0</v>
      </c>
      <c r="D463" s="313">
        <v>0</v>
      </c>
      <c r="E463" s="313">
        <v>0</v>
      </c>
      <c r="F463" s="313">
        <v>0</v>
      </c>
      <c r="G463" s="313">
        <v>0</v>
      </c>
      <c r="H463" s="313">
        <v>0</v>
      </c>
      <c r="I463" s="313">
        <v>0</v>
      </c>
      <c r="J463" s="313">
        <v>0</v>
      </c>
      <c r="K463" s="313">
        <v>0</v>
      </c>
      <c r="L463" s="313">
        <v>0</v>
      </c>
      <c r="M463" s="313">
        <v>0</v>
      </c>
      <c r="N463" s="313">
        <v>0</v>
      </c>
      <c r="O463" s="313">
        <v>0</v>
      </c>
      <c r="P463" s="313">
        <v>0</v>
      </c>
      <c r="Q463" s="313">
        <v>0</v>
      </c>
      <c r="R463" s="313">
        <v>0</v>
      </c>
      <c r="S463" s="313">
        <v>0</v>
      </c>
      <c r="T463" s="313">
        <v>0</v>
      </c>
      <c r="U463" s="313">
        <v>0</v>
      </c>
      <c r="V463" s="313">
        <v>0</v>
      </c>
      <c r="W463" s="313">
        <v>0</v>
      </c>
      <c r="X463" s="313">
        <v>0</v>
      </c>
      <c r="Y463" s="313">
        <v>0</v>
      </c>
      <c r="Z463" s="313">
        <v>0</v>
      </c>
      <c r="AA463" s="313">
        <v>0</v>
      </c>
      <c r="AB463" s="313">
        <v>2</v>
      </c>
      <c r="AC463" s="313">
        <v>0</v>
      </c>
      <c r="AD463" s="313">
        <v>0</v>
      </c>
      <c r="AE463" s="313">
        <v>0</v>
      </c>
      <c r="AF463" s="313">
        <v>2</v>
      </c>
      <c r="AG463" s="313">
        <v>1</v>
      </c>
      <c r="AH463" s="313">
        <v>0</v>
      </c>
      <c r="AI463" s="314">
        <v>5</v>
      </c>
      <c r="AJ463" s="312" t="s">
        <v>191</v>
      </c>
      <c r="AK463" s="307"/>
      <c r="AL463" s="307"/>
      <c r="AM463" s="312" t="s">
        <v>191</v>
      </c>
      <c r="AN463" s="834">
        <v>0</v>
      </c>
      <c r="AO463" s="313">
        <v>0</v>
      </c>
      <c r="AP463" s="313">
        <v>0</v>
      </c>
      <c r="AQ463" s="313">
        <v>0</v>
      </c>
      <c r="AR463" s="313">
        <v>0</v>
      </c>
      <c r="AS463" s="313">
        <v>0</v>
      </c>
      <c r="AT463" s="313">
        <v>0</v>
      </c>
      <c r="AU463" s="313">
        <v>0</v>
      </c>
      <c r="AV463" s="313">
        <v>0</v>
      </c>
      <c r="AW463" s="313">
        <v>0</v>
      </c>
      <c r="AX463" s="313">
        <v>0</v>
      </c>
      <c r="AY463" s="313">
        <v>0</v>
      </c>
      <c r="AZ463" s="313">
        <v>0</v>
      </c>
      <c r="BA463" s="313">
        <v>0</v>
      </c>
      <c r="BB463" s="313">
        <v>0</v>
      </c>
      <c r="BC463" s="313">
        <v>0</v>
      </c>
      <c r="BD463" s="313">
        <v>0</v>
      </c>
      <c r="BE463" s="313">
        <v>0</v>
      </c>
      <c r="BF463" s="313">
        <v>0</v>
      </c>
      <c r="BG463" s="313">
        <v>0</v>
      </c>
      <c r="BH463" s="313">
        <v>0</v>
      </c>
      <c r="BI463" s="313">
        <v>0</v>
      </c>
      <c r="BJ463" s="313">
        <v>0</v>
      </c>
      <c r="BK463" s="313">
        <v>0</v>
      </c>
      <c r="BL463" s="313">
        <v>0</v>
      </c>
      <c r="BM463" s="313">
        <v>4664.7592488889504</v>
      </c>
      <c r="BN463" s="313">
        <v>0</v>
      </c>
      <c r="BO463" s="313">
        <v>0</v>
      </c>
      <c r="BP463" s="313">
        <v>0</v>
      </c>
      <c r="BQ463" s="313">
        <v>3803.1726398400001</v>
      </c>
      <c r="BR463" s="313">
        <v>1600.4037000000001</v>
      </c>
      <c r="BS463" s="313">
        <v>0</v>
      </c>
      <c r="BT463" s="314">
        <v>10068.335588728951</v>
      </c>
      <c r="BU463" s="312" t="s">
        <v>191</v>
      </c>
    </row>
    <row r="464" spans="2:73" s="329" customFormat="1" ht="13.75" customHeight="1" x14ac:dyDescent="0.35">
      <c r="B464" s="307" t="s">
        <v>195</v>
      </c>
      <c r="C464" s="308">
        <v>2</v>
      </c>
      <c r="D464" s="308">
        <v>1</v>
      </c>
      <c r="E464" s="308">
        <v>23</v>
      </c>
      <c r="F464" s="308">
        <v>3</v>
      </c>
      <c r="G464" s="308">
        <v>2</v>
      </c>
      <c r="H464" s="308">
        <v>2</v>
      </c>
      <c r="I464" s="308">
        <v>1</v>
      </c>
      <c r="J464" s="308">
        <v>8</v>
      </c>
      <c r="K464" s="308">
        <v>16</v>
      </c>
      <c r="L464" s="308">
        <v>2</v>
      </c>
      <c r="M464" s="308">
        <v>1</v>
      </c>
      <c r="N464" s="308">
        <v>2</v>
      </c>
      <c r="O464" s="308">
        <v>0</v>
      </c>
      <c r="P464" s="308">
        <v>7</v>
      </c>
      <c r="Q464" s="308">
        <v>4</v>
      </c>
      <c r="R464" s="308">
        <v>5</v>
      </c>
      <c r="S464" s="308">
        <v>9</v>
      </c>
      <c r="T464" s="308">
        <v>1</v>
      </c>
      <c r="U464" s="308">
        <v>0</v>
      </c>
      <c r="V464" s="308">
        <v>2</v>
      </c>
      <c r="W464" s="308">
        <v>0</v>
      </c>
      <c r="X464" s="308">
        <v>0</v>
      </c>
      <c r="Y464" s="308">
        <v>1</v>
      </c>
      <c r="Z464" s="308">
        <v>0</v>
      </c>
      <c r="AA464" s="308">
        <v>0</v>
      </c>
      <c r="AB464" s="308">
        <v>1</v>
      </c>
      <c r="AC464" s="308">
        <v>2</v>
      </c>
      <c r="AD464" s="308">
        <v>0</v>
      </c>
      <c r="AE464" s="308">
        <v>3</v>
      </c>
      <c r="AF464" s="308">
        <v>1</v>
      </c>
      <c r="AG464" s="308">
        <v>0</v>
      </c>
      <c r="AH464" s="308">
        <v>0</v>
      </c>
      <c r="AI464" s="309">
        <v>99</v>
      </c>
      <c r="AJ464" s="307" t="s">
        <v>195</v>
      </c>
      <c r="AK464" s="307"/>
      <c r="AL464" s="307"/>
      <c r="AM464" s="307" t="s">
        <v>195</v>
      </c>
      <c r="AN464" s="308">
        <v>1463.0688353436999</v>
      </c>
      <c r="AO464" s="308">
        <v>1952.8111713203</v>
      </c>
      <c r="AP464" s="308">
        <v>20104.364454643699</v>
      </c>
      <c r="AQ464" s="308">
        <v>1957.5159468161301</v>
      </c>
      <c r="AR464" s="308">
        <v>2250.9969856894199</v>
      </c>
      <c r="AS464" s="308">
        <v>800.47593811438003</v>
      </c>
      <c r="AT464" s="308">
        <v>659.34616715229799</v>
      </c>
      <c r="AU464" s="308">
        <v>10697.010051765001</v>
      </c>
      <c r="AV464" s="308">
        <v>27227.1130725121</v>
      </c>
      <c r="AW464" s="308">
        <v>4759.7970266039601</v>
      </c>
      <c r="AX464" s="308">
        <v>3152.6799075162298</v>
      </c>
      <c r="AY464" s="308">
        <v>5610.2797110899201</v>
      </c>
      <c r="AZ464" s="308">
        <v>0</v>
      </c>
      <c r="BA464" s="308">
        <v>14977.875532734701</v>
      </c>
      <c r="BB464" s="308">
        <v>8057.4320165388399</v>
      </c>
      <c r="BC464" s="308">
        <v>5480.9806372145904</v>
      </c>
      <c r="BD464" s="308">
        <v>11869.701763658701</v>
      </c>
      <c r="BE464" s="308">
        <v>4793.31201460996</v>
      </c>
      <c r="BF464" s="308">
        <v>0</v>
      </c>
      <c r="BG464" s="308">
        <v>55247.351780815203</v>
      </c>
      <c r="BH464" s="308">
        <v>0</v>
      </c>
      <c r="BI464" s="308">
        <v>0</v>
      </c>
      <c r="BJ464" s="308">
        <v>2975.4580155817598</v>
      </c>
      <c r="BK464" s="308">
        <v>0</v>
      </c>
      <c r="BL464" s="308">
        <v>0</v>
      </c>
      <c r="BM464" s="308">
        <v>5601.9523552526698</v>
      </c>
      <c r="BN464" s="308">
        <v>5956.7934589289898</v>
      </c>
      <c r="BO464" s="308">
        <v>0</v>
      </c>
      <c r="BP464" s="308">
        <v>3380.4039734060402</v>
      </c>
      <c r="BQ464" s="308">
        <v>875.55099240000004</v>
      </c>
      <c r="BR464" s="308">
        <v>0</v>
      </c>
      <c r="BS464" s="308">
        <v>0</v>
      </c>
      <c r="BT464" s="309">
        <v>199852.27180970859</v>
      </c>
      <c r="BU464" s="307" t="s">
        <v>195</v>
      </c>
    </row>
    <row r="465" spans="2:73" s="329" customFormat="1" ht="13.75" customHeight="1" x14ac:dyDescent="0.35">
      <c r="B465" s="312" t="s">
        <v>192</v>
      </c>
      <c r="C465" s="313">
        <v>0</v>
      </c>
      <c r="D465" s="313">
        <v>0</v>
      </c>
      <c r="E465" s="313">
        <v>1</v>
      </c>
      <c r="F465" s="313">
        <v>1</v>
      </c>
      <c r="G465" s="313">
        <v>0</v>
      </c>
      <c r="H465" s="313">
        <v>1</v>
      </c>
      <c r="I465" s="313">
        <v>1</v>
      </c>
      <c r="J465" s="313">
        <v>0</v>
      </c>
      <c r="K465" s="313">
        <v>1</v>
      </c>
      <c r="L465" s="313">
        <v>0</v>
      </c>
      <c r="M465" s="313">
        <v>1</v>
      </c>
      <c r="N465" s="313">
        <v>0</v>
      </c>
      <c r="O465" s="313">
        <v>0</v>
      </c>
      <c r="P465" s="313">
        <v>2</v>
      </c>
      <c r="Q465" s="313">
        <v>1</v>
      </c>
      <c r="R465" s="313">
        <v>0</v>
      </c>
      <c r="S465" s="313">
        <v>1</v>
      </c>
      <c r="T465" s="313">
        <v>1</v>
      </c>
      <c r="U465" s="313">
        <v>1</v>
      </c>
      <c r="V465" s="313">
        <v>4</v>
      </c>
      <c r="W465" s="313">
        <v>1</v>
      </c>
      <c r="X465" s="313">
        <v>2</v>
      </c>
      <c r="Y465" s="313">
        <v>4</v>
      </c>
      <c r="Z465" s="313">
        <v>4</v>
      </c>
      <c r="AA465" s="313">
        <v>2</v>
      </c>
      <c r="AB465" s="313">
        <v>0</v>
      </c>
      <c r="AC465" s="313">
        <v>3</v>
      </c>
      <c r="AD465" s="313">
        <v>8</v>
      </c>
      <c r="AE465" s="313">
        <v>7</v>
      </c>
      <c r="AF465" s="313">
        <v>2</v>
      </c>
      <c r="AG465" s="313">
        <v>3</v>
      </c>
      <c r="AH465" s="313">
        <v>6</v>
      </c>
      <c r="AI465" s="314">
        <v>58</v>
      </c>
      <c r="AJ465" s="312" t="s">
        <v>192</v>
      </c>
      <c r="AK465" s="307"/>
      <c r="AL465" s="307"/>
      <c r="AM465" s="312" t="s">
        <v>192</v>
      </c>
      <c r="AN465" s="834">
        <v>0</v>
      </c>
      <c r="AO465" s="313">
        <v>0</v>
      </c>
      <c r="AP465" s="313">
        <v>1926.96342178328</v>
      </c>
      <c r="AQ465" s="313">
        <v>4361.3191858258697</v>
      </c>
      <c r="AR465" s="313">
        <v>0</v>
      </c>
      <c r="AS465" s="313">
        <v>13042.5002916548</v>
      </c>
      <c r="AT465" s="313">
        <v>2136.95184518109</v>
      </c>
      <c r="AU465" s="313">
        <v>0</v>
      </c>
      <c r="AV465" s="313">
        <v>6767.5652613482098</v>
      </c>
      <c r="AW465" s="313">
        <v>0</v>
      </c>
      <c r="AX465" s="313">
        <v>2385.0844918202201</v>
      </c>
      <c r="AY465" s="313">
        <v>0</v>
      </c>
      <c r="AZ465" s="313">
        <v>0</v>
      </c>
      <c r="BA465" s="313">
        <v>9710.3248086837903</v>
      </c>
      <c r="BB465" s="313">
        <v>725.80583868140695</v>
      </c>
      <c r="BC465" s="313">
        <v>0</v>
      </c>
      <c r="BD465" s="313">
        <v>892.18892118926499</v>
      </c>
      <c r="BE465" s="313">
        <v>889.32633665152605</v>
      </c>
      <c r="BF465" s="313">
        <v>983.42929492866404</v>
      </c>
      <c r="BG465" s="313">
        <v>3478.4534244195802</v>
      </c>
      <c r="BH465" s="313">
        <v>238.510130394984</v>
      </c>
      <c r="BI465" s="313">
        <v>2614.1780348545899</v>
      </c>
      <c r="BJ465" s="313">
        <v>5669.6369704650197</v>
      </c>
      <c r="BK465" s="313">
        <v>5283.5874706658897</v>
      </c>
      <c r="BL465" s="313">
        <v>4701.89262299648</v>
      </c>
      <c r="BM465" s="313">
        <v>0</v>
      </c>
      <c r="BN465" s="313">
        <v>5619.7042627175097</v>
      </c>
      <c r="BO465" s="313">
        <v>9783.0515009043302</v>
      </c>
      <c r="BP465" s="313">
        <v>12992.4220312446</v>
      </c>
      <c r="BQ465" s="313">
        <v>4129.4335950000004</v>
      </c>
      <c r="BR465" s="313">
        <v>9251.6155199999994</v>
      </c>
      <c r="BS465" s="313">
        <v>14890.85</v>
      </c>
      <c r="BT465" s="314">
        <v>122474.79526141108</v>
      </c>
      <c r="BU465" s="312" t="s">
        <v>192</v>
      </c>
    </row>
    <row r="466" spans="2:73" s="329" customFormat="1" ht="13.75" customHeight="1" x14ac:dyDescent="0.35">
      <c r="B466" s="307" t="s">
        <v>193</v>
      </c>
      <c r="C466" s="308">
        <v>0</v>
      </c>
      <c r="D466" s="308">
        <v>0</v>
      </c>
      <c r="E466" s="308">
        <v>0</v>
      </c>
      <c r="F466" s="308">
        <v>0</v>
      </c>
      <c r="G466" s="308">
        <v>0</v>
      </c>
      <c r="H466" s="308">
        <v>0</v>
      </c>
      <c r="I466" s="308">
        <v>1</v>
      </c>
      <c r="J466" s="308">
        <v>1</v>
      </c>
      <c r="K466" s="308">
        <v>0</v>
      </c>
      <c r="L466" s="308">
        <v>0</v>
      </c>
      <c r="M466" s="308">
        <v>0</v>
      </c>
      <c r="N466" s="308">
        <v>0</v>
      </c>
      <c r="O466" s="308">
        <v>1</v>
      </c>
      <c r="P466" s="308">
        <v>1</v>
      </c>
      <c r="Q466" s="308">
        <v>0</v>
      </c>
      <c r="R466" s="308">
        <v>1</v>
      </c>
      <c r="S466" s="308">
        <v>1</v>
      </c>
      <c r="T466" s="308">
        <v>1</v>
      </c>
      <c r="U466" s="308">
        <v>0</v>
      </c>
      <c r="V466" s="308">
        <v>0</v>
      </c>
      <c r="W466" s="308">
        <v>2</v>
      </c>
      <c r="X466" s="308">
        <v>1</v>
      </c>
      <c r="Y466" s="308">
        <v>1</v>
      </c>
      <c r="Z466" s="308">
        <v>0</v>
      </c>
      <c r="AA466" s="308">
        <v>2</v>
      </c>
      <c r="AB466" s="308">
        <v>3</v>
      </c>
      <c r="AC466" s="308">
        <v>2</v>
      </c>
      <c r="AD466" s="308">
        <v>5</v>
      </c>
      <c r="AE466" s="308">
        <v>2</v>
      </c>
      <c r="AF466" s="308">
        <v>1</v>
      </c>
      <c r="AG466" s="308">
        <v>7</v>
      </c>
      <c r="AH466" s="308">
        <v>2</v>
      </c>
      <c r="AI466" s="309">
        <v>35</v>
      </c>
      <c r="AJ466" s="307" t="s">
        <v>193</v>
      </c>
      <c r="AK466" s="307"/>
      <c r="AL466" s="307"/>
      <c r="AM466" s="307" t="s">
        <v>193</v>
      </c>
      <c r="AN466" s="308">
        <v>0</v>
      </c>
      <c r="AO466" s="308">
        <v>0</v>
      </c>
      <c r="AP466" s="308">
        <v>0</v>
      </c>
      <c r="AQ466" s="308">
        <v>0</v>
      </c>
      <c r="AR466" s="308">
        <v>0</v>
      </c>
      <c r="AS466" s="308">
        <v>0</v>
      </c>
      <c r="AT466" s="308">
        <v>321.10015015733501</v>
      </c>
      <c r="AU466" s="308">
        <v>2206.0790317672099</v>
      </c>
      <c r="AV466" s="308">
        <v>0</v>
      </c>
      <c r="AW466" s="308">
        <v>0</v>
      </c>
      <c r="AX466" s="308">
        <v>0</v>
      </c>
      <c r="AY466" s="308">
        <v>0</v>
      </c>
      <c r="AZ466" s="308">
        <v>1297.7569347656699</v>
      </c>
      <c r="BA466" s="308">
        <v>788.49994591520499</v>
      </c>
      <c r="BB466" s="308">
        <v>0</v>
      </c>
      <c r="BC466" s="308">
        <v>198.191827262636</v>
      </c>
      <c r="BD466" s="308">
        <v>1682.4363523141001</v>
      </c>
      <c r="BE466" s="308">
        <v>980.05070131846196</v>
      </c>
      <c r="BF466" s="308">
        <v>0</v>
      </c>
      <c r="BG466" s="308">
        <v>0</v>
      </c>
      <c r="BH466" s="308">
        <v>2862.2623617471299</v>
      </c>
      <c r="BI466" s="308">
        <v>929.56744176265602</v>
      </c>
      <c r="BJ466" s="308">
        <v>115.852655626974</v>
      </c>
      <c r="BK466" s="308">
        <v>0</v>
      </c>
      <c r="BL466" s="308">
        <v>6159.42097096217</v>
      </c>
      <c r="BM466" s="308">
        <v>4704.5454605836103</v>
      </c>
      <c r="BN466" s="308">
        <v>3180.3899750946698</v>
      </c>
      <c r="BO466" s="308">
        <v>8872.5833251950298</v>
      </c>
      <c r="BP466" s="308">
        <v>2937.5205251985599</v>
      </c>
      <c r="BQ466" s="308">
        <v>3264.3549413999999</v>
      </c>
      <c r="BR466" s="308">
        <v>16351.86987</v>
      </c>
      <c r="BS466" s="308">
        <v>4452.6000000000004</v>
      </c>
      <c r="BT466" s="309">
        <v>61305.082471071422</v>
      </c>
      <c r="BU466" s="307" t="s">
        <v>193</v>
      </c>
    </row>
    <row r="467" spans="2:73" s="329" customFormat="1" ht="13.75" customHeight="1" x14ac:dyDescent="0.35">
      <c r="B467" s="312" t="s">
        <v>194</v>
      </c>
      <c r="C467" s="313">
        <v>0</v>
      </c>
      <c r="D467" s="313">
        <v>0</v>
      </c>
      <c r="E467" s="313">
        <v>0</v>
      </c>
      <c r="F467" s="313">
        <v>0</v>
      </c>
      <c r="G467" s="313">
        <v>0</v>
      </c>
      <c r="H467" s="313">
        <v>0</v>
      </c>
      <c r="I467" s="313">
        <v>0</v>
      </c>
      <c r="J467" s="313">
        <v>0</v>
      </c>
      <c r="K467" s="313">
        <v>0</v>
      </c>
      <c r="L467" s="313">
        <v>0</v>
      </c>
      <c r="M467" s="313">
        <v>0</v>
      </c>
      <c r="N467" s="313">
        <v>0</v>
      </c>
      <c r="O467" s="313">
        <v>0</v>
      </c>
      <c r="P467" s="313">
        <v>0</v>
      </c>
      <c r="Q467" s="313">
        <v>1</v>
      </c>
      <c r="R467" s="313">
        <v>0</v>
      </c>
      <c r="S467" s="313">
        <v>1</v>
      </c>
      <c r="T467" s="313">
        <v>3</v>
      </c>
      <c r="U467" s="313">
        <v>1</v>
      </c>
      <c r="V467" s="313">
        <v>1</v>
      </c>
      <c r="W467" s="313">
        <v>1</v>
      </c>
      <c r="X467" s="313">
        <v>0</v>
      </c>
      <c r="Y467" s="313">
        <v>1</v>
      </c>
      <c r="Z467" s="313">
        <v>0</v>
      </c>
      <c r="AA467" s="313">
        <v>3</v>
      </c>
      <c r="AB467" s="313">
        <v>1</v>
      </c>
      <c r="AC467" s="313">
        <v>0</v>
      </c>
      <c r="AD467" s="313">
        <v>2</v>
      </c>
      <c r="AE467" s="313">
        <v>2</v>
      </c>
      <c r="AF467" s="313">
        <v>3</v>
      </c>
      <c r="AG467" s="313">
        <v>1</v>
      </c>
      <c r="AH467" s="313">
        <v>0</v>
      </c>
      <c r="AI467" s="314">
        <v>21</v>
      </c>
      <c r="AJ467" s="312" t="s">
        <v>194</v>
      </c>
      <c r="AK467" s="307"/>
      <c r="AL467" s="307"/>
      <c r="AM467" s="312" t="s">
        <v>194</v>
      </c>
      <c r="AN467" s="834">
        <v>0</v>
      </c>
      <c r="AO467" s="313">
        <v>0</v>
      </c>
      <c r="AP467" s="313">
        <v>0</v>
      </c>
      <c r="AQ467" s="313">
        <v>0</v>
      </c>
      <c r="AR467" s="313">
        <v>0</v>
      </c>
      <c r="AS467" s="313">
        <v>0</v>
      </c>
      <c r="AT467" s="313">
        <v>0</v>
      </c>
      <c r="AU467" s="313">
        <v>0</v>
      </c>
      <c r="AV467" s="313">
        <v>0</v>
      </c>
      <c r="AW467" s="313">
        <v>0</v>
      </c>
      <c r="AX467" s="313">
        <v>0</v>
      </c>
      <c r="AY467" s="313">
        <v>0</v>
      </c>
      <c r="AZ467" s="313">
        <v>0</v>
      </c>
      <c r="BA467" s="313">
        <v>0</v>
      </c>
      <c r="BB467" s="313">
        <v>1126.77880373686</v>
      </c>
      <c r="BC467" s="313">
        <v>0</v>
      </c>
      <c r="BD467" s="313">
        <v>1238.77927364165</v>
      </c>
      <c r="BE467" s="313">
        <v>3155.01596255609</v>
      </c>
      <c r="BF467" s="313">
        <v>2486.1788053089599</v>
      </c>
      <c r="BG467" s="313">
        <v>253.43461317058501</v>
      </c>
      <c r="BH467" s="313">
        <v>3723.3768584978502</v>
      </c>
      <c r="BI467" s="313">
        <v>0</v>
      </c>
      <c r="BJ467" s="313">
        <v>907.067334182482</v>
      </c>
      <c r="BK467" s="313">
        <v>0</v>
      </c>
      <c r="BL467" s="313">
        <v>10932.1890959515</v>
      </c>
      <c r="BM467" s="313">
        <v>6758.8919037948999</v>
      </c>
      <c r="BN467" s="313">
        <v>0</v>
      </c>
      <c r="BO467" s="313">
        <v>1477.2729734638301</v>
      </c>
      <c r="BP467" s="313">
        <v>10273.327709614199</v>
      </c>
      <c r="BQ467" s="313">
        <v>7309.6395917999998</v>
      </c>
      <c r="BR467" s="313">
        <v>684.79949999999997</v>
      </c>
      <c r="BS467" s="313">
        <v>0</v>
      </c>
      <c r="BT467" s="314">
        <v>50326.752425718907</v>
      </c>
      <c r="BU467" s="312" t="s">
        <v>194</v>
      </c>
    </row>
    <row r="468" spans="2:73" s="329" customFormat="1" ht="13.75" customHeight="1" x14ac:dyDescent="0.35">
      <c r="B468" s="307" t="s">
        <v>196</v>
      </c>
      <c r="C468" s="308">
        <v>0</v>
      </c>
      <c r="D468" s="308">
        <v>0</v>
      </c>
      <c r="E468" s="308">
        <v>0</v>
      </c>
      <c r="F468" s="308">
        <v>0</v>
      </c>
      <c r="G468" s="308">
        <v>0</v>
      </c>
      <c r="H468" s="308">
        <v>0</v>
      </c>
      <c r="I468" s="308">
        <v>0</v>
      </c>
      <c r="J468" s="308">
        <v>0</v>
      </c>
      <c r="K468" s="308">
        <v>0</v>
      </c>
      <c r="L468" s="308">
        <v>0</v>
      </c>
      <c r="M468" s="308">
        <v>0</v>
      </c>
      <c r="N468" s="308">
        <v>1</v>
      </c>
      <c r="O468" s="308">
        <v>0</v>
      </c>
      <c r="P468" s="308">
        <v>0</v>
      </c>
      <c r="Q468" s="308">
        <v>0</v>
      </c>
      <c r="R468" s="308">
        <v>0</v>
      </c>
      <c r="S468" s="308">
        <v>2</v>
      </c>
      <c r="T468" s="308">
        <v>1</v>
      </c>
      <c r="U468" s="308">
        <v>0</v>
      </c>
      <c r="V468" s="308">
        <v>0</v>
      </c>
      <c r="W468" s="308">
        <v>0</v>
      </c>
      <c r="X468" s="308">
        <v>0</v>
      </c>
      <c r="Y468" s="308">
        <v>0</v>
      </c>
      <c r="Z468" s="308">
        <v>0</v>
      </c>
      <c r="AA468" s="308">
        <v>2</v>
      </c>
      <c r="AB468" s="308">
        <v>1</v>
      </c>
      <c r="AC468" s="308">
        <v>2</v>
      </c>
      <c r="AD468" s="308">
        <v>2</v>
      </c>
      <c r="AE468" s="308">
        <v>1</v>
      </c>
      <c r="AF468" s="308">
        <v>1</v>
      </c>
      <c r="AG468" s="308">
        <v>0</v>
      </c>
      <c r="AH468" s="308">
        <v>0</v>
      </c>
      <c r="AI468" s="309">
        <v>13</v>
      </c>
      <c r="AJ468" s="307" t="s">
        <v>196</v>
      </c>
      <c r="AK468" s="307"/>
      <c r="AL468" s="307"/>
      <c r="AM468" s="307" t="s">
        <v>196</v>
      </c>
      <c r="AN468" s="308">
        <v>0</v>
      </c>
      <c r="AO468" s="308">
        <v>0</v>
      </c>
      <c r="AP468" s="308">
        <v>0</v>
      </c>
      <c r="AQ468" s="308">
        <v>0</v>
      </c>
      <c r="AR468" s="308">
        <v>0</v>
      </c>
      <c r="AS468" s="308">
        <v>0</v>
      </c>
      <c r="AT468" s="308">
        <v>0</v>
      </c>
      <c r="AU468" s="308">
        <v>0</v>
      </c>
      <c r="AV468" s="308">
        <v>0</v>
      </c>
      <c r="AW468" s="308">
        <v>0</v>
      </c>
      <c r="AX468" s="308">
        <v>0</v>
      </c>
      <c r="AY468" s="308">
        <v>2681.0728322816099</v>
      </c>
      <c r="AZ468" s="308">
        <v>0</v>
      </c>
      <c r="BA468" s="308">
        <v>0</v>
      </c>
      <c r="BB468" s="308">
        <v>0</v>
      </c>
      <c r="BC468" s="308">
        <v>0</v>
      </c>
      <c r="BD468" s="308">
        <v>4936.4483561076304</v>
      </c>
      <c r="BE468" s="308">
        <v>1589.0169103405899</v>
      </c>
      <c r="BF468" s="308">
        <v>0</v>
      </c>
      <c r="BG468" s="308">
        <v>0</v>
      </c>
      <c r="BH468" s="308">
        <v>0</v>
      </c>
      <c r="BI468" s="308">
        <v>0</v>
      </c>
      <c r="BJ468" s="308">
        <v>0</v>
      </c>
      <c r="BK468" s="308">
        <v>0</v>
      </c>
      <c r="BL468" s="308">
        <v>2678.9486780869902</v>
      </c>
      <c r="BM468" s="308">
        <v>94.060125897742097</v>
      </c>
      <c r="BN468" s="308">
        <v>11305.9988958415</v>
      </c>
      <c r="BO468" s="308">
        <v>2099.1455277086902</v>
      </c>
      <c r="BP468" s="308">
        <v>777.60077463599998</v>
      </c>
      <c r="BQ468" s="308">
        <v>1798.2804000000001</v>
      </c>
      <c r="BR468" s="308">
        <v>0</v>
      </c>
      <c r="BS468" s="308">
        <v>0</v>
      </c>
      <c r="BT468" s="309">
        <v>27960.572500900755</v>
      </c>
      <c r="BU468" s="307" t="s">
        <v>196</v>
      </c>
    </row>
    <row r="469" spans="2:73" s="329" customFormat="1" ht="13.75" customHeight="1" x14ac:dyDescent="0.35">
      <c r="B469" s="312" t="s">
        <v>197</v>
      </c>
      <c r="C469" s="313">
        <v>0</v>
      </c>
      <c r="D469" s="313">
        <v>0</v>
      </c>
      <c r="E469" s="313">
        <v>0</v>
      </c>
      <c r="F469" s="313">
        <v>0</v>
      </c>
      <c r="G469" s="313">
        <v>0</v>
      </c>
      <c r="H469" s="313">
        <v>0</v>
      </c>
      <c r="I469" s="313">
        <v>0</v>
      </c>
      <c r="J469" s="313">
        <v>0</v>
      </c>
      <c r="K469" s="313">
        <v>0</v>
      </c>
      <c r="L469" s="313">
        <v>0</v>
      </c>
      <c r="M469" s="313">
        <v>0</v>
      </c>
      <c r="N469" s="313">
        <v>1</v>
      </c>
      <c r="O469" s="313">
        <v>0</v>
      </c>
      <c r="P469" s="313">
        <v>0</v>
      </c>
      <c r="Q469" s="313">
        <v>0</v>
      </c>
      <c r="R469" s="313">
        <v>0</v>
      </c>
      <c r="S469" s="313">
        <v>0</v>
      </c>
      <c r="T469" s="313">
        <v>0</v>
      </c>
      <c r="U469" s="313">
        <v>2</v>
      </c>
      <c r="V469" s="313">
        <v>0</v>
      </c>
      <c r="W469" s="313">
        <v>0</v>
      </c>
      <c r="X469" s="313">
        <v>3</v>
      </c>
      <c r="Y469" s="313">
        <v>0</v>
      </c>
      <c r="Z469" s="313">
        <v>0</v>
      </c>
      <c r="AA469" s="313">
        <v>2</v>
      </c>
      <c r="AB469" s="313">
        <v>0</v>
      </c>
      <c r="AC469" s="313">
        <v>1</v>
      </c>
      <c r="AD469" s="313">
        <v>0</v>
      </c>
      <c r="AE469" s="313">
        <v>1</v>
      </c>
      <c r="AF469" s="313">
        <v>0</v>
      </c>
      <c r="AG469" s="313">
        <v>1</v>
      </c>
      <c r="AH469" s="313">
        <v>1</v>
      </c>
      <c r="AI469" s="314">
        <v>12</v>
      </c>
      <c r="AJ469" s="312" t="s">
        <v>197</v>
      </c>
      <c r="AK469" s="307"/>
      <c r="AL469" s="307"/>
      <c r="AM469" s="312" t="s">
        <v>197</v>
      </c>
      <c r="AN469" s="834">
        <v>0</v>
      </c>
      <c r="AO469" s="313">
        <v>0</v>
      </c>
      <c r="AP469" s="313">
        <v>0</v>
      </c>
      <c r="AQ469" s="313">
        <v>0</v>
      </c>
      <c r="AR469" s="313">
        <v>0</v>
      </c>
      <c r="AS469" s="313">
        <v>0</v>
      </c>
      <c r="AT469" s="313">
        <v>0</v>
      </c>
      <c r="AU469" s="313">
        <v>0</v>
      </c>
      <c r="AV469" s="313">
        <v>0</v>
      </c>
      <c r="AW469" s="313">
        <v>0</v>
      </c>
      <c r="AX469" s="313">
        <v>0</v>
      </c>
      <c r="AY469" s="313">
        <v>218.77317734630299</v>
      </c>
      <c r="AZ469" s="313">
        <v>0</v>
      </c>
      <c r="BA469" s="313">
        <v>0</v>
      </c>
      <c r="BB469" s="313">
        <v>0</v>
      </c>
      <c r="BC469" s="313">
        <v>0</v>
      </c>
      <c r="BD469" s="313">
        <v>0</v>
      </c>
      <c r="BE469" s="313">
        <v>0</v>
      </c>
      <c r="BF469" s="313">
        <v>1859.05452555335</v>
      </c>
      <c r="BG469" s="313">
        <v>0</v>
      </c>
      <c r="BH469" s="313">
        <v>0</v>
      </c>
      <c r="BI469" s="313">
        <v>2070.2151969493598</v>
      </c>
      <c r="BJ469" s="313">
        <v>0</v>
      </c>
      <c r="BK469" s="313">
        <v>0</v>
      </c>
      <c r="BL469" s="313">
        <v>2058.0246094643098</v>
      </c>
      <c r="BM469" s="313">
        <v>0</v>
      </c>
      <c r="BN469" s="313">
        <v>637.22466548279101</v>
      </c>
      <c r="BO469" s="313">
        <v>0</v>
      </c>
      <c r="BP469" s="313">
        <v>2743.9382846685598</v>
      </c>
      <c r="BQ469" s="313">
        <v>0</v>
      </c>
      <c r="BR469" s="313">
        <v>1091.1515999999999</v>
      </c>
      <c r="BS469" s="313">
        <v>163.35</v>
      </c>
      <c r="BT469" s="314">
        <v>10841.732059464674</v>
      </c>
      <c r="BU469" s="312" t="s">
        <v>197</v>
      </c>
    </row>
    <row r="470" spans="2:73" s="329" customFormat="1" ht="13.75" customHeight="1" x14ac:dyDescent="0.35">
      <c r="B470" s="307" t="s">
        <v>178</v>
      </c>
      <c r="C470" s="308">
        <v>0</v>
      </c>
      <c r="D470" s="308">
        <v>0</v>
      </c>
      <c r="E470" s="308">
        <v>0</v>
      </c>
      <c r="F470" s="308">
        <v>0</v>
      </c>
      <c r="G470" s="308">
        <v>0</v>
      </c>
      <c r="H470" s="308">
        <v>0</v>
      </c>
      <c r="I470" s="308">
        <v>0</v>
      </c>
      <c r="J470" s="308">
        <v>0</v>
      </c>
      <c r="K470" s="308">
        <v>0</v>
      </c>
      <c r="L470" s="308">
        <v>0</v>
      </c>
      <c r="M470" s="308">
        <v>0</v>
      </c>
      <c r="N470" s="308">
        <v>0</v>
      </c>
      <c r="O470" s="308">
        <v>0</v>
      </c>
      <c r="P470" s="308">
        <v>2</v>
      </c>
      <c r="Q470" s="308">
        <v>0</v>
      </c>
      <c r="R470" s="308">
        <v>1</v>
      </c>
      <c r="S470" s="308">
        <v>0</v>
      </c>
      <c r="T470" s="308">
        <v>1</v>
      </c>
      <c r="U470" s="308">
        <v>1</v>
      </c>
      <c r="V470" s="308">
        <v>3</v>
      </c>
      <c r="W470" s="308">
        <v>1</v>
      </c>
      <c r="X470" s="308">
        <v>1</v>
      </c>
      <c r="Y470" s="308">
        <v>4</v>
      </c>
      <c r="Z470" s="308">
        <v>2</v>
      </c>
      <c r="AA470" s="308">
        <v>2</v>
      </c>
      <c r="AB470" s="308">
        <v>4</v>
      </c>
      <c r="AC470" s="308">
        <v>1</v>
      </c>
      <c r="AD470" s="308">
        <v>3</v>
      </c>
      <c r="AE470" s="308">
        <v>5</v>
      </c>
      <c r="AF470" s="308">
        <v>1</v>
      </c>
      <c r="AG470" s="308">
        <v>1</v>
      </c>
      <c r="AH470" s="308">
        <v>1</v>
      </c>
      <c r="AI470" s="309">
        <v>34</v>
      </c>
      <c r="AJ470" s="307" t="s">
        <v>178</v>
      </c>
      <c r="AK470" s="307"/>
      <c r="AL470" s="307"/>
      <c r="AM470" s="307" t="s">
        <v>178</v>
      </c>
      <c r="AN470" s="308">
        <v>0</v>
      </c>
      <c r="AO470" s="308">
        <v>0</v>
      </c>
      <c r="AP470" s="308">
        <v>0</v>
      </c>
      <c r="AQ470" s="308">
        <v>0</v>
      </c>
      <c r="AR470" s="308">
        <v>0</v>
      </c>
      <c r="AS470" s="308">
        <v>0</v>
      </c>
      <c r="AT470" s="308">
        <v>0</v>
      </c>
      <c r="AU470" s="308">
        <v>0</v>
      </c>
      <c r="AV470" s="308">
        <v>0</v>
      </c>
      <c r="AW470" s="308">
        <v>0</v>
      </c>
      <c r="AX470" s="308">
        <v>0</v>
      </c>
      <c r="AY470" s="308">
        <v>0</v>
      </c>
      <c r="AZ470" s="308">
        <v>0</v>
      </c>
      <c r="BA470" s="308">
        <v>943.98357434478896</v>
      </c>
      <c r="BB470" s="308">
        <v>0</v>
      </c>
      <c r="BC470" s="308">
        <v>2982.5883670682201</v>
      </c>
      <c r="BD470" s="308">
        <v>0</v>
      </c>
      <c r="BE470" s="308">
        <v>782.71180288118398</v>
      </c>
      <c r="BF470" s="308">
        <v>2232.7210535581899</v>
      </c>
      <c r="BG470" s="308">
        <v>4273.1103257466102</v>
      </c>
      <c r="BH470" s="308">
        <v>438.30108377779601</v>
      </c>
      <c r="BI470" s="308">
        <v>1269.9890059992699</v>
      </c>
      <c r="BJ470" s="308">
        <v>5636.2266569893</v>
      </c>
      <c r="BK470" s="308">
        <v>4679.5861964165397</v>
      </c>
      <c r="BL470" s="308">
        <v>3062.2132498431802</v>
      </c>
      <c r="BM470" s="308">
        <v>5042.1602345526799</v>
      </c>
      <c r="BN470" s="308">
        <v>764.20552852010098</v>
      </c>
      <c r="BO470" s="308">
        <v>3835.08824952644</v>
      </c>
      <c r="BP470" s="308">
        <v>5267.7272111771999</v>
      </c>
      <c r="BQ470" s="308">
        <v>2233.5171473999999</v>
      </c>
      <c r="BR470" s="308">
        <v>1158.7466099999999</v>
      </c>
      <c r="BS470" s="308">
        <v>1670</v>
      </c>
      <c r="BT470" s="309">
        <v>46272.876297801507</v>
      </c>
      <c r="BU470" s="307" t="s">
        <v>178</v>
      </c>
    </row>
    <row r="471" spans="2:73" s="329" customFormat="1" ht="13.75" customHeight="1" x14ac:dyDescent="0.35">
      <c r="B471" s="312" t="s">
        <v>198</v>
      </c>
      <c r="C471" s="313">
        <v>0</v>
      </c>
      <c r="D471" s="313">
        <v>0</v>
      </c>
      <c r="E471" s="313">
        <v>0</v>
      </c>
      <c r="F471" s="313">
        <v>0</v>
      </c>
      <c r="G471" s="313">
        <v>1</v>
      </c>
      <c r="H471" s="313">
        <v>0</v>
      </c>
      <c r="I471" s="313">
        <v>0</v>
      </c>
      <c r="J471" s="313">
        <v>0</v>
      </c>
      <c r="K471" s="313">
        <v>0</v>
      </c>
      <c r="L471" s="313">
        <v>0</v>
      </c>
      <c r="M471" s="313">
        <v>0</v>
      </c>
      <c r="N471" s="313">
        <v>0</v>
      </c>
      <c r="O471" s="313">
        <v>0</v>
      </c>
      <c r="P471" s="313">
        <v>0</v>
      </c>
      <c r="Q471" s="313">
        <v>0</v>
      </c>
      <c r="R471" s="313">
        <v>1</v>
      </c>
      <c r="S471" s="313">
        <v>2</v>
      </c>
      <c r="T471" s="313">
        <v>1</v>
      </c>
      <c r="U471" s="313">
        <v>0</v>
      </c>
      <c r="V471" s="313">
        <v>0</v>
      </c>
      <c r="W471" s="313">
        <v>0</v>
      </c>
      <c r="X471" s="313">
        <v>0</v>
      </c>
      <c r="Y471" s="313">
        <v>1</v>
      </c>
      <c r="Z471" s="313">
        <v>0</v>
      </c>
      <c r="AA471" s="313">
        <v>4</v>
      </c>
      <c r="AB471" s="313">
        <v>3</v>
      </c>
      <c r="AC471" s="313">
        <v>1</v>
      </c>
      <c r="AD471" s="313">
        <v>0</v>
      </c>
      <c r="AE471" s="313">
        <v>1</v>
      </c>
      <c r="AF471" s="313">
        <v>1</v>
      </c>
      <c r="AG471" s="313">
        <v>2</v>
      </c>
      <c r="AH471" s="313">
        <v>6</v>
      </c>
      <c r="AI471" s="314">
        <v>24</v>
      </c>
      <c r="AJ471" s="312" t="s">
        <v>198</v>
      </c>
      <c r="AK471" s="307"/>
      <c r="AL471" s="307"/>
      <c r="AM471" s="312" t="s">
        <v>198</v>
      </c>
      <c r="AN471" s="834">
        <v>0</v>
      </c>
      <c r="AO471" s="313">
        <v>0</v>
      </c>
      <c r="AP471" s="313">
        <v>0</v>
      </c>
      <c r="AQ471" s="313">
        <v>0</v>
      </c>
      <c r="AR471" s="313">
        <v>2955.6560883473398</v>
      </c>
      <c r="AS471" s="313">
        <v>0</v>
      </c>
      <c r="AT471" s="313">
        <v>0</v>
      </c>
      <c r="AU471" s="313">
        <v>0</v>
      </c>
      <c r="AV471" s="313">
        <v>0</v>
      </c>
      <c r="AW471" s="313">
        <v>0</v>
      </c>
      <c r="AX471" s="313">
        <v>0</v>
      </c>
      <c r="AY471" s="313">
        <v>0</v>
      </c>
      <c r="AZ471" s="313">
        <v>0</v>
      </c>
      <c r="BA471" s="313">
        <v>0</v>
      </c>
      <c r="BB471" s="313">
        <v>0</v>
      </c>
      <c r="BC471" s="313">
        <v>1527.04816573516</v>
      </c>
      <c r="BD471" s="313">
        <v>1768.0393481748199</v>
      </c>
      <c r="BE471" s="313">
        <v>1226.8779947247001</v>
      </c>
      <c r="BF471" s="313">
        <v>0</v>
      </c>
      <c r="BG471" s="313">
        <v>0</v>
      </c>
      <c r="BH471" s="313">
        <v>0</v>
      </c>
      <c r="BI471" s="313">
        <v>0</v>
      </c>
      <c r="BJ471" s="313">
        <v>562.49513060991205</v>
      </c>
      <c r="BK471" s="313">
        <v>0</v>
      </c>
      <c r="BL471" s="313">
        <v>3938.4418108771101</v>
      </c>
      <c r="BM471" s="313">
        <v>8217.0559516244502</v>
      </c>
      <c r="BN471" s="313">
        <v>7115.6181386245999</v>
      </c>
      <c r="BO471" s="313">
        <v>0</v>
      </c>
      <c r="BP471" s="313">
        <v>173.74415064132</v>
      </c>
      <c r="BQ471" s="313">
        <v>1532.4522443999999</v>
      </c>
      <c r="BR471" s="313">
        <v>941.20572000000004</v>
      </c>
      <c r="BS471" s="313">
        <v>11502.12</v>
      </c>
      <c r="BT471" s="314">
        <v>41460.754743759411</v>
      </c>
      <c r="BU471" s="312" t="s">
        <v>198</v>
      </c>
    </row>
    <row r="472" spans="2:73" s="329" customFormat="1" ht="13.75" customHeight="1" x14ac:dyDescent="0.35">
      <c r="B472" s="307" t="s">
        <v>201</v>
      </c>
      <c r="C472" s="308">
        <v>1</v>
      </c>
      <c r="D472" s="308">
        <v>0</v>
      </c>
      <c r="E472" s="308">
        <v>0</v>
      </c>
      <c r="F472" s="308">
        <v>0</v>
      </c>
      <c r="G472" s="308">
        <v>0</v>
      </c>
      <c r="H472" s="308">
        <v>0</v>
      </c>
      <c r="I472" s="308">
        <v>1</v>
      </c>
      <c r="J472" s="308">
        <v>0</v>
      </c>
      <c r="K472" s="308">
        <v>0</v>
      </c>
      <c r="L472" s="308">
        <v>0</v>
      </c>
      <c r="M472" s="308">
        <v>0</v>
      </c>
      <c r="N472" s="308">
        <v>0</v>
      </c>
      <c r="O472" s="308">
        <v>0</v>
      </c>
      <c r="P472" s="308">
        <v>0</v>
      </c>
      <c r="Q472" s="308">
        <v>1</v>
      </c>
      <c r="R472" s="308">
        <v>0</v>
      </c>
      <c r="S472" s="308">
        <v>0</v>
      </c>
      <c r="T472" s="308">
        <v>0</v>
      </c>
      <c r="U472" s="308">
        <v>0</v>
      </c>
      <c r="V472" s="308">
        <v>3</v>
      </c>
      <c r="W472" s="308">
        <v>2</v>
      </c>
      <c r="X472" s="308">
        <v>0</v>
      </c>
      <c r="Y472" s="308">
        <v>0</v>
      </c>
      <c r="Z472" s="308">
        <v>0</v>
      </c>
      <c r="AA472" s="308">
        <v>1</v>
      </c>
      <c r="AB472" s="308">
        <v>0</v>
      </c>
      <c r="AC472" s="308">
        <v>0</v>
      </c>
      <c r="AD472" s="308">
        <v>1</v>
      </c>
      <c r="AE472" s="308">
        <v>0</v>
      </c>
      <c r="AF472" s="308">
        <v>0</v>
      </c>
      <c r="AG472" s="308">
        <v>2</v>
      </c>
      <c r="AH472" s="308">
        <v>1</v>
      </c>
      <c r="AI472" s="309">
        <v>13</v>
      </c>
      <c r="AJ472" s="307" t="s">
        <v>201</v>
      </c>
      <c r="AK472" s="307"/>
      <c r="AL472" s="307"/>
      <c r="AM472" s="307" t="s">
        <v>201</v>
      </c>
      <c r="AN472" s="308">
        <v>273.12248506135199</v>
      </c>
      <c r="AO472" s="308">
        <v>0</v>
      </c>
      <c r="AP472" s="308">
        <v>0</v>
      </c>
      <c r="AQ472" s="308">
        <v>0</v>
      </c>
      <c r="AR472" s="308">
        <v>0</v>
      </c>
      <c r="AS472" s="308">
        <v>0</v>
      </c>
      <c r="AT472" s="308">
        <v>1498.5027561869399</v>
      </c>
      <c r="AU472" s="308">
        <v>0</v>
      </c>
      <c r="AV472" s="308">
        <v>0</v>
      </c>
      <c r="AW472" s="308">
        <v>0</v>
      </c>
      <c r="AX472" s="308">
        <v>0</v>
      </c>
      <c r="AY472" s="308">
        <v>0</v>
      </c>
      <c r="AZ472" s="308">
        <v>0</v>
      </c>
      <c r="BA472" s="308">
        <v>0</v>
      </c>
      <c r="BB472" s="308">
        <v>1587.0954339166799</v>
      </c>
      <c r="BC472" s="308">
        <v>0</v>
      </c>
      <c r="BD472" s="308">
        <v>0</v>
      </c>
      <c r="BE472" s="308">
        <v>0</v>
      </c>
      <c r="BF472" s="308">
        <v>0</v>
      </c>
      <c r="BG472" s="308">
        <v>3422.1655968343898</v>
      </c>
      <c r="BH472" s="308">
        <v>1682.90822927619</v>
      </c>
      <c r="BI472" s="308">
        <v>0</v>
      </c>
      <c r="BJ472" s="308">
        <v>0</v>
      </c>
      <c r="BK472" s="308">
        <v>0</v>
      </c>
      <c r="BL472" s="308">
        <v>147.759906864817</v>
      </c>
      <c r="BM472" s="308">
        <v>0</v>
      </c>
      <c r="BN472" s="308">
        <v>0</v>
      </c>
      <c r="BO472" s="308">
        <v>1046.1375133971301</v>
      </c>
      <c r="BP472" s="308">
        <v>0</v>
      </c>
      <c r="BQ472" s="308">
        <v>0</v>
      </c>
      <c r="BR472" s="308">
        <v>840.43574999999998</v>
      </c>
      <c r="BS472" s="308">
        <v>1917.57</v>
      </c>
      <c r="BT472" s="309">
        <v>12415.6976715375</v>
      </c>
      <c r="BU472" s="307" t="s">
        <v>201</v>
      </c>
    </row>
    <row r="473" spans="2:73" s="329" customFormat="1" ht="13.75" customHeight="1" x14ac:dyDescent="0.35">
      <c r="B473" s="312" t="s">
        <v>210</v>
      </c>
      <c r="C473" s="313">
        <v>0</v>
      </c>
      <c r="D473" s="313">
        <v>0</v>
      </c>
      <c r="E473" s="313">
        <v>0</v>
      </c>
      <c r="F473" s="313">
        <v>0</v>
      </c>
      <c r="G473" s="313">
        <v>0</v>
      </c>
      <c r="H473" s="313">
        <v>0</v>
      </c>
      <c r="I473" s="313">
        <v>0</v>
      </c>
      <c r="J473" s="313">
        <v>0</v>
      </c>
      <c r="K473" s="313">
        <v>0</v>
      </c>
      <c r="L473" s="313">
        <v>0</v>
      </c>
      <c r="M473" s="313">
        <v>0</v>
      </c>
      <c r="N473" s="313">
        <v>0</v>
      </c>
      <c r="O473" s="313">
        <v>1</v>
      </c>
      <c r="P473" s="313">
        <v>0</v>
      </c>
      <c r="Q473" s="313">
        <v>1</v>
      </c>
      <c r="R473" s="313">
        <v>1</v>
      </c>
      <c r="S473" s="313">
        <v>2</v>
      </c>
      <c r="T473" s="313">
        <v>0</v>
      </c>
      <c r="U473" s="313">
        <v>1</v>
      </c>
      <c r="V473" s="313">
        <v>1</v>
      </c>
      <c r="W473" s="313">
        <v>0</v>
      </c>
      <c r="X473" s="313">
        <v>0</v>
      </c>
      <c r="Y473" s="313">
        <v>0</v>
      </c>
      <c r="Z473" s="313">
        <v>0</v>
      </c>
      <c r="AA473" s="313">
        <v>0</v>
      </c>
      <c r="AB473" s="313">
        <v>0</v>
      </c>
      <c r="AC473" s="313">
        <v>1</v>
      </c>
      <c r="AD473" s="313">
        <v>4</v>
      </c>
      <c r="AE473" s="313">
        <v>2</v>
      </c>
      <c r="AF473" s="313">
        <v>4</v>
      </c>
      <c r="AG473" s="313">
        <v>2</v>
      </c>
      <c r="AH473" s="313">
        <v>1</v>
      </c>
      <c r="AI473" s="314">
        <v>21</v>
      </c>
      <c r="AJ473" s="312" t="s">
        <v>210</v>
      </c>
      <c r="AK473" s="307"/>
      <c r="AL473" s="307"/>
      <c r="AM473" s="312" t="s">
        <v>210</v>
      </c>
      <c r="AN473" s="834">
        <v>0</v>
      </c>
      <c r="AO473" s="313">
        <v>0</v>
      </c>
      <c r="AP473" s="313">
        <v>0</v>
      </c>
      <c r="AQ473" s="313">
        <v>0</v>
      </c>
      <c r="AR473" s="313">
        <v>0</v>
      </c>
      <c r="AS473" s="313">
        <v>0</v>
      </c>
      <c r="AT473" s="313">
        <v>0</v>
      </c>
      <c r="AU473" s="313">
        <v>0</v>
      </c>
      <c r="AV473" s="313">
        <v>0</v>
      </c>
      <c r="AW473" s="313">
        <v>0</v>
      </c>
      <c r="AX473" s="313">
        <v>0</v>
      </c>
      <c r="AY473" s="313">
        <v>0</v>
      </c>
      <c r="AZ473" s="313">
        <v>734.55722172481899</v>
      </c>
      <c r="BA473" s="313">
        <v>0</v>
      </c>
      <c r="BB473" s="313">
        <v>1056.7288072756101</v>
      </c>
      <c r="BC473" s="313">
        <v>576.57434491584797</v>
      </c>
      <c r="BD473" s="313">
        <v>1502.63256282315</v>
      </c>
      <c r="BE473" s="313">
        <v>0</v>
      </c>
      <c r="BF473" s="313">
        <v>890.19059936936003</v>
      </c>
      <c r="BG473" s="313">
        <v>779.62822876601297</v>
      </c>
      <c r="BH473" s="313">
        <v>0</v>
      </c>
      <c r="BI473" s="313">
        <v>0</v>
      </c>
      <c r="BJ473" s="313">
        <v>0</v>
      </c>
      <c r="BK473" s="313">
        <v>0</v>
      </c>
      <c r="BL473" s="313">
        <v>0</v>
      </c>
      <c r="BM473" s="313">
        <v>0</v>
      </c>
      <c r="BN473" s="313">
        <v>839.99136121171</v>
      </c>
      <c r="BO473" s="313">
        <v>4569.0444957025502</v>
      </c>
      <c r="BP473" s="313">
        <v>2799.2755403558399</v>
      </c>
      <c r="BQ473" s="313">
        <v>6024.6730429199997</v>
      </c>
      <c r="BR473" s="313">
        <v>1325.2285199999999</v>
      </c>
      <c r="BS473" s="313">
        <v>830</v>
      </c>
      <c r="BT473" s="314">
        <v>21928.524725064901</v>
      </c>
      <c r="BU473" s="312" t="s">
        <v>210</v>
      </c>
    </row>
    <row r="474" spans="2:73" s="329" customFormat="1" ht="13.75" customHeight="1" x14ac:dyDescent="0.35">
      <c r="B474" s="307" t="s">
        <v>199</v>
      </c>
      <c r="C474" s="308">
        <v>0</v>
      </c>
      <c r="D474" s="308">
        <v>0</v>
      </c>
      <c r="E474" s="308">
        <v>0</v>
      </c>
      <c r="F474" s="308">
        <v>0</v>
      </c>
      <c r="G474" s="308">
        <v>0</v>
      </c>
      <c r="H474" s="308">
        <v>0</v>
      </c>
      <c r="I474" s="308">
        <v>0</v>
      </c>
      <c r="J474" s="308">
        <v>0</v>
      </c>
      <c r="K474" s="308">
        <v>0</v>
      </c>
      <c r="L474" s="308">
        <v>1</v>
      </c>
      <c r="M474" s="308">
        <v>0</v>
      </c>
      <c r="N474" s="308">
        <v>0</v>
      </c>
      <c r="O474" s="308">
        <v>0</v>
      </c>
      <c r="P474" s="308">
        <v>0</v>
      </c>
      <c r="Q474" s="308">
        <v>1</v>
      </c>
      <c r="R474" s="308">
        <v>0</v>
      </c>
      <c r="S474" s="308">
        <v>1</v>
      </c>
      <c r="T474" s="308">
        <v>0</v>
      </c>
      <c r="U474" s="308">
        <v>0</v>
      </c>
      <c r="V474" s="308">
        <v>0</v>
      </c>
      <c r="W474" s="308">
        <v>0</v>
      </c>
      <c r="X474" s="308">
        <v>0</v>
      </c>
      <c r="Y474" s="308">
        <v>0</v>
      </c>
      <c r="Z474" s="308">
        <v>0</v>
      </c>
      <c r="AA474" s="308">
        <v>1</v>
      </c>
      <c r="AB474" s="308">
        <v>1</v>
      </c>
      <c r="AC474" s="308">
        <v>0</v>
      </c>
      <c r="AD474" s="308">
        <v>1</v>
      </c>
      <c r="AE474" s="308">
        <v>1</v>
      </c>
      <c r="AF474" s="308">
        <v>0</v>
      </c>
      <c r="AG474" s="308">
        <v>1</v>
      </c>
      <c r="AH474" s="308">
        <v>1</v>
      </c>
      <c r="AI474" s="309">
        <v>9</v>
      </c>
      <c r="AJ474" s="307" t="s">
        <v>199</v>
      </c>
      <c r="AK474" s="307"/>
      <c r="AL474" s="307"/>
      <c r="AM474" s="307" t="s">
        <v>199</v>
      </c>
      <c r="AN474" s="308">
        <v>0</v>
      </c>
      <c r="AO474" s="308">
        <v>0</v>
      </c>
      <c r="AP474" s="308">
        <v>0</v>
      </c>
      <c r="AQ474" s="308">
        <v>0</v>
      </c>
      <c r="AR474" s="308">
        <v>0</v>
      </c>
      <c r="AS474" s="308">
        <v>0</v>
      </c>
      <c r="AT474" s="308">
        <v>0</v>
      </c>
      <c r="AU474" s="308">
        <v>0</v>
      </c>
      <c r="AV474" s="308">
        <v>0</v>
      </c>
      <c r="AW474" s="308">
        <v>834.55977636863599</v>
      </c>
      <c r="AX474" s="308">
        <v>0</v>
      </c>
      <c r="AY474" s="308">
        <v>0</v>
      </c>
      <c r="AZ474" s="308">
        <v>0</v>
      </c>
      <c r="BA474" s="308">
        <v>0</v>
      </c>
      <c r="BB474" s="308">
        <v>516.12859639566705</v>
      </c>
      <c r="BC474" s="308">
        <v>0</v>
      </c>
      <c r="BD474" s="308">
        <v>195.95479277756399</v>
      </c>
      <c r="BE474" s="308">
        <v>0</v>
      </c>
      <c r="BF474" s="308">
        <v>0</v>
      </c>
      <c r="BG474" s="308">
        <v>0</v>
      </c>
      <c r="BH474" s="308">
        <v>0</v>
      </c>
      <c r="BI474" s="308">
        <v>0</v>
      </c>
      <c r="BJ474" s="308">
        <v>0</v>
      </c>
      <c r="BK474" s="308">
        <v>0</v>
      </c>
      <c r="BL474" s="308">
        <v>3787.35730610784</v>
      </c>
      <c r="BM474" s="308">
        <v>665.13946170546205</v>
      </c>
      <c r="BN474" s="308">
        <v>0</v>
      </c>
      <c r="BO474" s="308">
        <v>1693.90125061819</v>
      </c>
      <c r="BP474" s="308">
        <v>1932.2997538244399</v>
      </c>
      <c r="BQ474" s="308">
        <v>0</v>
      </c>
      <c r="BR474" s="308">
        <v>673.995</v>
      </c>
      <c r="BS474" s="308">
        <v>2286.9</v>
      </c>
      <c r="BT474" s="309">
        <v>12586.235937797799</v>
      </c>
      <c r="BU474" s="307" t="s">
        <v>199</v>
      </c>
    </row>
    <row r="475" spans="2:73" s="329" customFormat="1" ht="13.75" customHeight="1" x14ac:dyDescent="0.35">
      <c r="B475" s="312" t="s">
        <v>200</v>
      </c>
      <c r="C475" s="313">
        <v>0</v>
      </c>
      <c r="D475" s="313">
        <v>0</v>
      </c>
      <c r="E475" s="313">
        <v>0</v>
      </c>
      <c r="F475" s="313">
        <v>0</v>
      </c>
      <c r="G475" s="313">
        <v>0</v>
      </c>
      <c r="H475" s="313">
        <v>0</v>
      </c>
      <c r="I475" s="313">
        <v>0</v>
      </c>
      <c r="J475" s="313">
        <v>0</v>
      </c>
      <c r="K475" s="313">
        <v>0</v>
      </c>
      <c r="L475" s="313">
        <v>0</v>
      </c>
      <c r="M475" s="313">
        <v>0</v>
      </c>
      <c r="N475" s="313">
        <v>0</v>
      </c>
      <c r="O475" s="313">
        <v>0</v>
      </c>
      <c r="P475" s="313">
        <v>0</v>
      </c>
      <c r="Q475" s="313">
        <v>0</v>
      </c>
      <c r="R475" s="313">
        <v>0</v>
      </c>
      <c r="S475" s="313">
        <v>0</v>
      </c>
      <c r="T475" s="313">
        <v>0</v>
      </c>
      <c r="U475" s="313">
        <v>2</v>
      </c>
      <c r="V475" s="313">
        <v>0</v>
      </c>
      <c r="W475" s="313">
        <v>0</v>
      </c>
      <c r="X475" s="313">
        <v>1</v>
      </c>
      <c r="Y475" s="313">
        <v>8</v>
      </c>
      <c r="Z475" s="313">
        <v>0</v>
      </c>
      <c r="AA475" s="313">
        <v>0</v>
      </c>
      <c r="AB475" s="313">
        <v>3</v>
      </c>
      <c r="AC475" s="313">
        <v>2</v>
      </c>
      <c r="AD475" s="313">
        <v>7</v>
      </c>
      <c r="AE475" s="313">
        <v>3</v>
      </c>
      <c r="AF475" s="313">
        <v>4</v>
      </c>
      <c r="AG475" s="313">
        <v>5</v>
      </c>
      <c r="AH475" s="313">
        <v>1</v>
      </c>
      <c r="AI475" s="314">
        <v>36</v>
      </c>
      <c r="AJ475" s="312" t="s">
        <v>200</v>
      </c>
      <c r="AK475" s="307"/>
      <c r="AL475" s="307"/>
      <c r="AM475" s="312" t="s">
        <v>200</v>
      </c>
      <c r="AN475" s="834">
        <v>0</v>
      </c>
      <c r="AO475" s="313">
        <v>0</v>
      </c>
      <c r="AP475" s="313">
        <v>0</v>
      </c>
      <c r="AQ475" s="313">
        <v>0</v>
      </c>
      <c r="AR475" s="313">
        <v>0</v>
      </c>
      <c r="AS475" s="313">
        <v>0</v>
      </c>
      <c r="AT475" s="313">
        <v>0</v>
      </c>
      <c r="AU475" s="313">
        <v>0</v>
      </c>
      <c r="AV475" s="313">
        <v>0</v>
      </c>
      <c r="AW475" s="313">
        <v>0</v>
      </c>
      <c r="AX475" s="313">
        <v>0</v>
      </c>
      <c r="AY475" s="313">
        <v>0</v>
      </c>
      <c r="AZ475" s="313">
        <v>0</v>
      </c>
      <c r="BA475" s="313">
        <v>0</v>
      </c>
      <c r="BB475" s="313">
        <v>0</v>
      </c>
      <c r="BC475" s="313">
        <v>0</v>
      </c>
      <c r="BD475" s="313">
        <v>0</v>
      </c>
      <c r="BE475" s="313">
        <v>0</v>
      </c>
      <c r="BF475" s="313">
        <v>6175.8307354563703</v>
      </c>
      <c r="BG475" s="313">
        <v>0</v>
      </c>
      <c r="BH475" s="313">
        <v>0</v>
      </c>
      <c r="BI475" s="313">
        <v>319.99319844770901</v>
      </c>
      <c r="BJ475" s="313">
        <v>8670.9590032283995</v>
      </c>
      <c r="BK475" s="313">
        <v>0</v>
      </c>
      <c r="BL475" s="313">
        <v>0</v>
      </c>
      <c r="BM475" s="313">
        <v>2899.0308049745399</v>
      </c>
      <c r="BN475" s="313">
        <v>1548.1647270225101</v>
      </c>
      <c r="BO475" s="313">
        <v>8001.8971942100698</v>
      </c>
      <c r="BP475" s="313">
        <v>8068.98765112608</v>
      </c>
      <c r="BQ475" s="313">
        <v>5291.2390927200004</v>
      </c>
      <c r="BR475" s="313">
        <v>16660.209719999999</v>
      </c>
      <c r="BS475" s="313">
        <v>702.15</v>
      </c>
      <c r="BT475" s="314">
        <v>58338.462127185681</v>
      </c>
      <c r="BU475" s="312" t="s">
        <v>200</v>
      </c>
    </row>
    <row r="476" spans="2:73" s="329" customFormat="1" ht="13.75" customHeight="1" x14ac:dyDescent="0.35">
      <c r="B476" s="307" t="s">
        <v>202</v>
      </c>
      <c r="C476" s="308">
        <v>0</v>
      </c>
      <c r="D476" s="308">
        <v>0</v>
      </c>
      <c r="E476" s="308">
        <v>0</v>
      </c>
      <c r="F476" s="308">
        <v>0</v>
      </c>
      <c r="G476" s="308">
        <v>0</v>
      </c>
      <c r="H476" s="308">
        <v>0</v>
      </c>
      <c r="I476" s="308">
        <v>0</v>
      </c>
      <c r="J476" s="308">
        <v>0</v>
      </c>
      <c r="K476" s="308">
        <v>0</v>
      </c>
      <c r="L476" s="308">
        <v>0</v>
      </c>
      <c r="M476" s="308">
        <v>0</v>
      </c>
      <c r="N476" s="308">
        <v>0</v>
      </c>
      <c r="O476" s="308">
        <v>0</v>
      </c>
      <c r="P476" s="308">
        <v>0</v>
      </c>
      <c r="Q476" s="308">
        <v>0</v>
      </c>
      <c r="R476" s="308">
        <v>0</v>
      </c>
      <c r="S476" s="308">
        <v>0</v>
      </c>
      <c r="T476" s="308">
        <v>0</v>
      </c>
      <c r="U476" s="308">
        <v>1</v>
      </c>
      <c r="V476" s="308">
        <v>0</v>
      </c>
      <c r="W476" s="308">
        <v>0</v>
      </c>
      <c r="X476" s="308">
        <v>0</v>
      </c>
      <c r="Y476" s="308">
        <v>0</v>
      </c>
      <c r="Z476" s="308">
        <v>0</v>
      </c>
      <c r="AA476" s="308">
        <v>0</v>
      </c>
      <c r="AB476" s="308">
        <v>0</v>
      </c>
      <c r="AC476" s="308">
        <v>0</v>
      </c>
      <c r="AD476" s="308">
        <v>1</v>
      </c>
      <c r="AE476" s="308">
        <v>0</v>
      </c>
      <c r="AF476" s="308">
        <v>2</v>
      </c>
      <c r="AG476" s="308">
        <v>0</v>
      </c>
      <c r="AH476" s="308">
        <v>1</v>
      </c>
      <c r="AI476" s="309">
        <v>5</v>
      </c>
      <c r="AJ476" s="307" t="s">
        <v>202</v>
      </c>
      <c r="AK476" s="307"/>
      <c r="AL476" s="307"/>
      <c r="AM476" s="307" t="s">
        <v>202</v>
      </c>
      <c r="AN476" s="308">
        <v>0</v>
      </c>
      <c r="AO476" s="308">
        <v>0</v>
      </c>
      <c r="AP476" s="308">
        <v>0</v>
      </c>
      <c r="AQ476" s="308">
        <v>0</v>
      </c>
      <c r="AR476" s="308">
        <v>0</v>
      </c>
      <c r="AS476" s="308">
        <v>0</v>
      </c>
      <c r="AT476" s="308">
        <v>0</v>
      </c>
      <c r="AU476" s="308">
        <v>0</v>
      </c>
      <c r="AV476" s="308">
        <v>0</v>
      </c>
      <c r="AW476" s="308">
        <v>0</v>
      </c>
      <c r="AX476" s="308">
        <v>0</v>
      </c>
      <c r="AY476" s="308">
        <v>0</v>
      </c>
      <c r="AZ476" s="308">
        <v>0</v>
      </c>
      <c r="BA476" s="308">
        <v>0</v>
      </c>
      <c r="BB476" s="308">
        <v>0</v>
      </c>
      <c r="BC476" s="308">
        <v>0</v>
      </c>
      <c r="BD476" s="308">
        <v>0</v>
      </c>
      <c r="BE476" s="308">
        <v>0</v>
      </c>
      <c r="BF476" s="308">
        <v>686.63130982767404</v>
      </c>
      <c r="BG476" s="308">
        <v>0</v>
      </c>
      <c r="BH476" s="308">
        <v>0</v>
      </c>
      <c r="BI476" s="308">
        <v>0</v>
      </c>
      <c r="BJ476" s="308">
        <v>0</v>
      </c>
      <c r="BK476" s="308">
        <v>0</v>
      </c>
      <c r="BL476" s="308">
        <v>0</v>
      </c>
      <c r="BM476" s="308">
        <v>0</v>
      </c>
      <c r="BN476" s="308">
        <v>0</v>
      </c>
      <c r="BO476" s="308">
        <v>1055.9014635221699</v>
      </c>
      <c r="BP476" s="308">
        <v>0</v>
      </c>
      <c r="BQ476" s="308">
        <v>4479.8338199999998</v>
      </c>
      <c r="BR476" s="308">
        <v>0</v>
      </c>
      <c r="BS476" s="308">
        <v>1802.9</v>
      </c>
      <c r="BT476" s="309">
        <v>8025.2665933498429</v>
      </c>
      <c r="BU476" s="307" t="s">
        <v>202</v>
      </c>
    </row>
    <row r="477" spans="2:73" s="329" customFormat="1" ht="13.75" customHeight="1" x14ac:dyDescent="0.35">
      <c r="B477" s="312" t="s">
        <v>203</v>
      </c>
      <c r="C477" s="313">
        <v>1</v>
      </c>
      <c r="D477" s="313">
        <v>1</v>
      </c>
      <c r="E477" s="313">
        <v>2</v>
      </c>
      <c r="F477" s="313">
        <v>4</v>
      </c>
      <c r="G477" s="313">
        <v>4</v>
      </c>
      <c r="H477" s="313">
        <v>1</v>
      </c>
      <c r="I477" s="313">
        <v>2</v>
      </c>
      <c r="J477" s="313">
        <v>2</v>
      </c>
      <c r="K477" s="313">
        <v>90</v>
      </c>
      <c r="L477" s="313">
        <v>1</v>
      </c>
      <c r="M477" s="313">
        <v>0</v>
      </c>
      <c r="N477" s="313">
        <v>13</v>
      </c>
      <c r="O477" s="313">
        <v>6</v>
      </c>
      <c r="P477" s="313">
        <v>5</v>
      </c>
      <c r="Q477" s="313">
        <v>15</v>
      </c>
      <c r="R477" s="313">
        <v>14</v>
      </c>
      <c r="S477" s="313">
        <v>17</v>
      </c>
      <c r="T477" s="313">
        <v>11</v>
      </c>
      <c r="U477" s="313">
        <v>12</v>
      </c>
      <c r="V477" s="313">
        <v>20</v>
      </c>
      <c r="W477" s="313">
        <v>12</v>
      </c>
      <c r="X477" s="313">
        <v>23</v>
      </c>
      <c r="Y477" s="313">
        <v>25</v>
      </c>
      <c r="Z477" s="313">
        <v>22</v>
      </c>
      <c r="AA477" s="313">
        <v>10</v>
      </c>
      <c r="AB477" s="313">
        <v>17</v>
      </c>
      <c r="AC477" s="313">
        <v>23</v>
      </c>
      <c r="AD477" s="313">
        <v>39</v>
      </c>
      <c r="AE477" s="313">
        <v>42</v>
      </c>
      <c r="AF477" s="313">
        <v>61</v>
      </c>
      <c r="AG477" s="313">
        <v>53</v>
      </c>
      <c r="AH477" s="313">
        <v>36</v>
      </c>
      <c r="AI477" s="314">
        <v>584</v>
      </c>
      <c r="AJ477" s="312" t="s">
        <v>203</v>
      </c>
      <c r="AK477" s="307"/>
      <c r="AL477" s="307"/>
      <c r="AM477" s="312" t="s">
        <v>203</v>
      </c>
      <c r="AN477" s="834">
        <v>2955.6718325869801</v>
      </c>
      <c r="AO477" s="313">
        <v>2084.71253239211</v>
      </c>
      <c r="AP477" s="313">
        <v>1148.1873926767601</v>
      </c>
      <c r="AQ477" s="313">
        <v>12754.1239256185</v>
      </c>
      <c r="AR477" s="313">
        <v>9974.9984532028193</v>
      </c>
      <c r="AS477" s="313">
        <v>658.77923879989601</v>
      </c>
      <c r="AT477" s="313">
        <v>951.86987258025101</v>
      </c>
      <c r="AU477" s="313">
        <v>4520.80542711013</v>
      </c>
      <c r="AV477" s="313">
        <v>547196.33757072198</v>
      </c>
      <c r="AW477" s="313">
        <v>1338.5637399094501</v>
      </c>
      <c r="AX477" s="313">
        <v>0</v>
      </c>
      <c r="AY477" s="313">
        <v>20832.849322563001</v>
      </c>
      <c r="AZ477" s="313">
        <v>14723.7000105632</v>
      </c>
      <c r="BA477" s="313">
        <v>8427.6835670485998</v>
      </c>
      <c r="BB477" s="313">
        <v>32370.634510009699</v>
      </c>
      <c r="BC477" s="313">
        <v>21955.938363938902</v>
      </c>
      <c r="BD477" s="313">
        <v>38328.781573266599</v>
      </c>
      <c r="BE477" s="313">
        <v>23806.3243925108</v>
      </c>
      <c r="BF477" s="313">
        <v>21022.339058348101</v>
      </c>
      <c r="BG477" s="313">
        <v>32010.578357467799</v>
      </c>
      <c r="BH477" s="313">
        <v>23509.73389349</v>
      </c>
      <c r="BI477" s="313">
        <v>35084.975858218299</v>
      </c>
      <c r="BJ477" s="313">
        <v>80452.866327926793</v>
      </c>
      <c r="BK477" s="313">
        <v>43345.4621615617</v>
      </c>
      <c r="BL477" s="313">
        <v>45858.974021099202</v>
      </c>
      <c r="BM477" s="313">
        <v>33165.979075167597</v>
      </c>
      <c r="BN477" s="313">
        <v>45434.607272953697</v>
      </c>
      <c r="BO477" s="313">
        <v>69536.201422731494</v>
      </c>
      <c r="BP477" s="313">
        <v>113230.28772143299</v>
      </c>
      <c r="BQ477" s="313">
        <v>126524.00475792</v>
      </c>
      <c r="BR477" s="313">
        <v>99415.116569999998</v>
      </c>
      <c r="BS477" s="313">
        <v>64360.39</v>
      </c>
      <c r="BT477" s="314">
        <v>1576981.4782238174</v>
      </c>
      <c r="BU477" s="312" t="s">
        <v>203</v>
      </c>
    </row>
    <row r="478" spans="2:73" s="329" customFormat="1" ht="13.75" customHeight="1" x14ac:dyDescent="0.35">
      <c r="B478" s="307" t="s">
        <v>204</v>
      </c>
      <c r="C478" s="308">
        <v>0</v>
      </c>
      <c r="D478" s="308">
        <v>1</v>
      </c>
      <c r="E478" s="308">
        <v>0</v>
      </c>
      <c r="F478" s="308">
        <v>0</v>
      </c>
      <c r="G478" s="308">
        <v>2</v>
      </c>
      <c r="H478" s="308">
        <v>0</v>
      </c>
      <c r="I478" s="308">
        <v>0</v>
      </c>
      <c r="J478" s="308">
        <v>0</v>
      </c>
      <c r="K478" s="308">
        <v>3</v>
      </c>
      <c r="L478" s="308">
        <v>1</v>
      </c>
      <c r="M478" s="308">
        <v>1</v>
      </c>
      <c r="N478" s="308">
        <v>15</v>
      </c>
      <c r="O478" s="308">
        <v>5</v>
      </c>
      <c r="P478" s="308">
        <v>0</v>
      </c>
      <c r="Q478" s="308">
        <v>1</v>
      </c>
      <c r="R478" s="308">
        <v>3</v>
      </c>
      <c r="S478" s="308">
        <v>1</v>
      </c>
      <c r="T478" s="308">
        <v>1</v>
      </c>
      <c r="U478" s="308">
        <v>1</v>
      </c>
      <c r="V478" s="308">
        <v>13</v>
      </c>
      <c r="W478" s="308">
        <v>3</v>
      </c>
      <c r="X478" s="308">
        <v>3</v>
      </c>
      <c r="Y478" s="308">
        <v>3</v>
      </c>
      <c r="Z478" s="308">
        <v>3</v>
      </c>
      <c r="AA478" s="308">
        <v>6</v>
      </c>
      <c r="AB478" s="308">
        <v>6</v>
      </c>
      <c r="AC478" s="308">
        <v>15</v>
      </c>
      <c r="AD478" s="308">
        <v>18</v>
      </c>
      <c r="AE478" s="308">
        <v>25</v>
      </c>
      <c r="AF478" s="308">
        <v>24</v>
      </c>
      <c r="AG478" s="308">
        <v>17</v>
      </c>
      <c r="AH478" s="308">
        <v>9</v>
      </c>
      <c r="AI478" s="309">
        <v>180</v>
      </c>
      <c r="AJ478" s="307" t="s">
        <v>204</v>
      </c>
      <c r="AK478" s="307"/>
      <c r="AL478" s="307"/>
      <c r="AM478" s="307" t="s">
        <v>204</v>
      </c>
      <c r="AN478" s="308">
        <v>0</v>
      </c>
      <c r="AO478" s="308">
        <v>18177.446626628502</v>
      </c>
      <c r="AP478" s="308">
        <v>0</v>
      </c>
      <c r="AQ478" s="308">
        <v>0</v>
      </c>
      <c r="AR478" s="308">
        <v>1600.91094980548</v>
      </c>
      <c r="AS478" s="308">
        <v>0</v>
      </c>
      <c r="AT478" s="308">
        <v>0</v>
      </c>
      <c r="AU478" s="308">
        <v>0</v>
      </c>
      <c r="AV478" s="308">
        <v>5593.3949746872004</v>
      </c>
      <c r="AW478" s="308">
        <v>731.05925076164499</v>
      </c>
      <c r="AX478" s="308">
        <v>752.27792870118105</v>
      </c>
      <c r="AY478" s="308">
        <v>17167.553684913699</v>
      </c>
      <c r="AZ478" s="308">
        <v>10171.501996090199</v>
      </c>
      <c r="BA478" s="308">
        <v>0</v>
      </c>
      <c r="BB478" s="308">
        <v>1724.13647502863</v>
      </c>
      <c r="BC478" s="308">
        <v>3254.03999350902</v>
      </c>
      <c r="BD478" s="308">
        <v>611.59537155315797</v>
      </c>
      <c r="BE478" s="308">
        <v>906.32816367574605</v>
      </c>
      <c r="BF478" s="308">
        <v>641.67693875443899</v>
      </c>
      <c r="BG478" s="308">
        <v>20559.806963079802</v>
      </c>
      <c r="BH478" s="308">
        <v>3575.8983931972698</v>
      </c>
      <c r="BI478" s="308">
        <v>2783.3008400981698</v>
      </c>
      <c r="BJ478" s="308">
        <v>2327.19462926193</v>
      </c>
      <c r="BK478" s="308">
        <v>2594.3979967138198</v>
      </c>
      <c r="BL478" s="308">
        <v>18474.051755540899</v>
      </c>
      <c r="BM478" s="308">
        <v>7251.2050458638296</v>
      </c>
      <c r="BN478" s="308">
        <v>33442.4599236371</v>
      </c>
      <c r="BO478" s="308">
        <v>33646.710463120602</v>
      </c>
      <c r="BP478" s="308">
        <v>42075.192680550099</v>
      </c>
      <c r="BQ478" s="308">
        <v>48007.316683199999</v>
      </c>
      <c r="BR478" s="308">
        <v>38418.095730000001</v>
      </c>
      <c r="BS478" s="308">
        <v>26231.71</v>
      </c>
      <c r="BT478" s="309">
        <v>340719.26345837244</v>
      </c>
      <c r="BU478" s="307" t="s">
        <v>204</v>
      </c>
    </row>
    <row r="479" spans="2:73" s="329" customFormat="1" ht="13.75" customHeight="1" x14ac:dyDescent="0.35">
      <c r="B479" s="312" t="s">
        <v>205</v>
      </c>
      <c r="C479" s="313">
        <v>0</v>
      </c>
      <c r="D479" s="313">
        <v>0</v>
      </c>
      <c r="E479" s="313">
        <v>1</v>
      </c>
      <c r="F479" s="313">
        <v>0</v>
      </c>
      <c r="G479" s="313">
        <v>0</v>
      </c>
      <c r="H479" s="313">
        <v>0</v>
      </c>
      <c r="I479" s="313">
        <v>0</v>
      </c>
      <c r="J479" s="313">
        <v>1</v>
      </c>
      <c r="K479" s="313">
        <v>2</v>
      </c>
      <c r="L479" s="313">
        <v>0</v>
      </c>
      <c r="M479" s="313">
        <v>2</v>
      </c>
      <c r="N479" s="313">
        <v>1</v>
      </c>
      <c r="O479" s="313">
        <v>1</v>
      </c>
      <c r="P479" s="313">
        <v>0</v>
      </c>
      <c r="Q479" s="313">
        <v>2</v>
      </c>
      <c r="R479" s="313">
        <v>1</v>
      </c>
      <c r="S479" s="313">
        <v>4</v>
      </c>
      <c r="T479" s="313">
        <v>2</v>
      </c>
      <c r="U479" s="313">
        <v>2</v>
      </c>
      <c r="V479" s="313">
        <v>6</v>
      </c>
      <c r="W479" s="313">
        <v>1</v>
      </c>
      <c r="X479" s="313">
        <v>3</v>
      </c>
      <c r="Y479" s="313">
        <v>4</v>
      </c>
      <c r="Z479" s="313">
        <v>3</v>
      </c>
      <c r="AA479" s="313">
        <v>1</v>
      </c>
      <c r="AB479" s="313">
        <v>4</v>
      </c>
      <c r="AC479" s="313">
        <v>5</v>
      </c>
      <c r="AD479" s="313">
        <v>7</v>
      </c>
      <c r="AE479" s="313">
        <v>4</v>
      </c>
      <c r="AF479" s="313">
        <v>4</v>
      </c>
      <c r="AG479" s="313">
        <v>3</v>
      </c>
      <c r="AH479" s="313">
        <v>2</v>
      </c>
      <c r="AI479" s="314">
        <v>66</v>
      </c>
      <c r="AJ479" s="312" t="s">
        <v>205</v>
      </c>
      <c r="AK479" s="307"/>
      <c r="AL479" s="307"/>
      <c r="AM479" s="312" t="s">
        <v>205</v>
      </c>
      <c r="AN479" s="834">
        <v>0</v>
      </c>
      <c r="AO479" s="313">
        <v>0</v>
      </c>
      <c r="AP479" s="313">
        <v>1325.7837369061599</v>
      </c>
      <c r="AQ479" s="313">
        <v>0</v>
      </c>
      <c r="AR479" s="313">
        <v>0</v>
      </c>
      <c r="AS479" s="313">
        <v>0</v>
      </c>
      <c r="AT479" s="313">
        <v>0</v>
      </c>
      <c r="AU479" s="313">
        <v>1393.3946847164</v>
      </c>
      <c r="AV479" s="313">
        <v>4234.6734013649302</v>
      </c>
      <c r="AW479" s="313">
        <v>0</v>
      </c>
      <c r="AX479" s="313">
        <v>4891.0034596987398</v>
      </c>
      <c r="AY479" s="313">
        <v>75.439026671138905</v>
      </c>
      <c r="AZ479" s="313">
        <v>1777.07021308555</v>
      </c>
      <c r="BA479" s="313">
        <v>0</v>
      </c>
      <c r="BB479" s="313">
        <v>2351.9029081824001</v>
      </c>
      <c r="BC479" s="313">
        <v>231.80774339842699</v>
      </c>
      <c r="BD479" s="313">
        <v>3415.6961353684101</v>
      </c>
      <c r="BE479" s="313">
        <v>2087.6674186324999</v>
      </c>
      <c r="BF479" s="313">
        <v>1359.85383778307</v>
      </c>
      <c r="BG479" s="313">
        <v>6963.8256137787102</v>
      </c>
      <c r="BH479" s="313">
        <v>480.11779495094203</v>
      </c>
      <c r="BI479" s="313">
        <v>4124.9043239100401</v>
      </c>
      <c r="BJ479" s="313">
        <v>6032.1363520451096</v>
      </c>
      <c r="BK479" s="313">
        <v>2281.6496733635699</v>
      </c>
      <c r="BL479" s="313">
        <v>910.250279589559</v>
      </c>
      <c r="BM479" s="313">
        <v>3449.4169130847599</v>
      </c>
      <c r="BN479" s="313">
        <v>7598.4228780430703</v>
      </c>
      <c r="BO479" s="313">
        <v>13144.582405523301</v>
      </c>
      <c r="BP479" s="313">
        <v>2806.5389641413599</v>
      </c>
      <c r="BQ479" s="313">
        <v>7118.0063698800004</v>
      </c>
      <c r="BR479" s="313">
        <v>1636.7274</v>
      </c>
      <c r="BS479" s="313">
        <v>2749.85</v>
      </c>
      <c r="BT479" s="314">
        <v>82440.721534118173</v>
      </c>
      <c r="BU479" s="312" t="s">
        <v>205</v>
      </c>
    </row>
    <row r="480" spans="2:73" s="329" customFormat="1" ht="13.75" customHeight="1" x14ac:dyDescent="0.35">
      <c r="B480" s="307" t="s">
        <v>206</v>
      </c>
      <c r="C480" s="308">
        <v>2</v>
      </c>
      <c r="D480" s="308">
        <v>1</v>
      </c>
      <c r="E480" s="308">
        <v>2</v>
      </c>
      <c r="F480" s="308">
        <v>0</v>
      </c>
      <c r="G480" s="308">
        <v>0</v>
      </c>
      <c r="H480" s="308">
        <v>0</v>
      </c>
      <c r="I480" s="308">
        <v>0</v>
      </c>
      <c r="J480" s="308">
        <v>4</v>
      </c>
      <c r="K480" s="308">
        <v>5</v>
      </c>
      <c r="L480" s="308">
        <v>0</v>
      </c>
      <c r="M480" s="308">
        <v>1</v>
      </c>
      <c r="N480" s="308">
        <v>2</v>
      </c>
      <c r="O480" s="308">
        <v>6</v>
      </c>
      <c r="P480" s="308">
        <v>3</v>
      </c>
      <c r="Q480" s="308">
        <v>2</v>
      </c>
      <c r="R480" s="308">
        <v>1</v>
      </c>
      <c r="S480" s="308">
        <v>2</v>
      </c>
      <c r="T480" s="308">
        <v>2</v>
      </c>
      <c r="U480" s="308">
        <v>2</v>
      </c>
      <c r="V480" s="308">
        <v>2</v>
      </c>
      <c r="W480" s="308">
        <v>2</v>
      </c>
      <c r="X480" s="308">
        <v>0</v>
      </c>
      <c r="Y480" s="308">
        <v>2</v>
      </c>
      <c r="Z480" s="308">
        <v>1</v>
      </c>
      <c r="AA480" s="308">
        <v>0</v>
      </c>
      <c r="AB480" s="308">
        <v>1</v>
      </c>
      <c r="AC480" s="308">
        <v>4</v>
      </c>
      <c r="AD480" s="308">
        <v>1</v>
      </c>
      <c r="AE480" s="308">
        <v>2</v>
      </c>
      <c r="AF480" s="308">
        <v>2</v>
      </c>
      <c r="AG480" s="308">
        <v>0</v>
      </c>
      <c r="AH480" s="308">
        <v>1</v>
      </c>
      <c r="AI480" s="309">
        <v>53</v>
      </c>
      <c r="AJ480" s="307" t="s">
        <v>206</v>
      </c>
      <c r="AK480" s="307"/>
      <c r="AL480" s="307"/>
      <c r="AM480" s="307" t="s">
        <v>206</v>
      </c>
      <c r="AN480" s="308">
        <v>2647.1336501728201</v>
      </c>
      <c r="AO480" s="308">
        <v>769.49871571039</v>
      </c>
      <c r="AP480" s="308">
        <v>1142.35107699741</v>
      </c>
      <c r="AQ480" s="308">
        <v>0</v>
      </c>
      <c r="AR480" s="308">
        <v>0</v>
      </c>
      <c r="AS480" s="308">
        <v>0</v>
      </c>
      <c r="AT480" s="308">
        <v>0</v>
      </c>
      <c r="AU480" s="308">
        <v>5898.12526402822</v>
      </c>
      <c r="AV480" s="308">
        <v>5292.9275881364501</v>
      </c>
      <c r="AW480" s="308">
        <v>0</v>
      </c>
      <c r="AX480" s="308">
        <v>560.20696818172996</v>
      </c>
      <c r="AY480" s="308">
        <v>2420.0688878047999</v>
      </c>
      <c r="AZ480" s="308">
        <v>9215.7108303262703</v>
      </c>
      <c r="BA480" s="308">
        <v>2631.3080393037299</v>
      </c>
      <c r="BB480" s="308">
        <v>2943.04534556822</v>
      </c>
      <c r="BC480" s="308">
        <v>2254.59756280786</v>
      </c>
      <c r="BD480" s="308">
        <v>4682.4785166985503</v>
      </c>
      <c r="BE480" s="308">
        <v>3164.3015757770099</v>
      </c>
      <c r="BF480" s="308">
        <v>3351.1151396733599</v>
      </c>
      <c r="BG480" s="308">
        <v>1076.0453523303299</v>
      </c>
      <c r="BH480" s="308">
        <v>1724.59694316996</v>
      </c>
      <c r="BI480" s="308">
        <v>0</v>
      </c>
      <c r="BJ480" s="308">
        <v>2438.3607703289599</v>
      </c>
      <c r="BK480" s="308">
        <v>1360.0277913416901</v>
      </c>
      <c r="BL480" s="308">
        <v>0</v>
      </c>
      <c r="BM480" s="308">
        <v>1488.2266413145401</v>
      </c>
      <c r="BN480" s="308">
        <v>6241.4108182825603</v>
      </c>
      <c r="BO480" s="308">
        <v>2349.3654821527498</v>
      </c>
      <c r="BP480" s="308">
        <v>4019.5961725735201</v>
      </c>
      <c r="BQ480" s="308">
        <v>1836.7318662</v>
      </c>
      <c r="BR480" s="308">
        <v>0</v>
      </c>
      <c r="BS480" s="308">
        <v>1788.6</v>
      </c>
      <c r="BT480" s="309">
        <v>71295.830998881152</v>
      </c>
      <c r="BU480" s="307" t="s">
        <v>206</v>
      </c>
    </row>
    <row r="481" spans="2:73" s="329" customFormat="1" ht="13.75" customHeight="1" x14ac:dyDescent="0.35">
      <c r="B481" s="312" t="s">
        <v>207</v>
      </c>
      <c r="C481" s="313">
        <v>0</v>
      </c>
      <c r="D481" s="313">
        <v>0</v>
      </c>
      <c r="E481" s="313">
        <v>0</v>
      </c>
      <c r="F481" s="313">
        <v>0</v>
      </c>
      <c r="G481" s="313">
        <v>0</v>
      </c>
      <c r="H481" s="313">
        <v>0</v>
      </c>
      <c r="I481" s="313">
        <v>0</v>
      </c>
      <c r="J481" s="313">
        <v>0</v>
      </c>
      <c r="K481" s="313">
        <v>0</v>
      </c>
      <c r="L481" s="313">
        <v>0</v>
      </c>
      <c r="M481" s="313">
        <v>0</v>
      </c>
      <c r="N481" s="313">
        <v>0</v>
      </c>
      <c r="O481" s="313">
        <v>0</v>
      </c>
      <c r="P481" s="313">
        <v>0</v>
      </c>
      <c r="Q481" s="313">
        <v>0</v>
      </c>
      <c r="R481" s="313">
        <v>0</v>
      </c>
      <c r="S481" s="313">
        <v>1</v>
      </c>
      <c r="T481" s="313">
        <v>0</v>
      </c>
      <c r="U481" s="313">
        <v>0</v>
      </c>
      <c r="V481" s="313">
        <v>2</v>
      </c>
      <c r="W481" s="313">
        <v>0</v>
      </c>
      <c r="X481" s="313">
        <v>0</v>
      </c>
      <c r="Y481" s="313">
        <v>0</v>
      </c>
      <c r="Z481" s="313">
        <v>0</v>
      </c>
      <c r="AA481" s="313">
        <v>0</v>
      </c>
      <c r="AB481" s="313">
        <v>1</v>
      </c>
      <c r="AC481" s="313">
        <v>0</v>
      </c>
      <c r="AD481" s="313">
        <v>0</v>
      </c>
      <c r="AE481" s="313">
        <v>0</v>
      </c>
      <c r="AF481" s="313">
        <v>1</v>
      </c>
      <c r="AG481" s="313">
        <v>1</v>
      </c>
      <c r="AH481" s="313">
        <v>2</v>
      </c>
      <c r="AI481" s="314">
        <v>8</v>
      </c>
      <c r="AJ481" s="312" t="s">
        <v>207</v>
      </c>
      <c r="AK481" s="307"/>
      <c r="AL481" s="307"/>
      <c r="AM481" s="312" t="s">
        <v>207</v>
      </c>
      <c r="AN481" s="834">
        <v>0</v>
      </c>
      <c r="AO481" s="313">
        <v>0</v>
      </c>
      <c r="AP481" s="313">
        <v>0</v>
      </c>
      <c r="AQ481" s="313">
        <v>0</v>
      </c>
      <c r="AR481" s="313">
        <v>0</v>
      </c>
      <c r="AS481" s="313">
        <v>0</v>
      </c>
      <c r="AT481" s="313">
        <v>0</v>
      </c>
      <c r="AU481" s="313">
        <v>0</v>
      </c>
      <c r="AV481" s="313">
        <v>0</v>
      </c>
      <c r="AW481" s="313">
        <v>0</v>
      </c>
      <c r="AX481" s="313">
        <v>0</v>
      </c>
      <c r="AY481" s="313">
        <v>0</v>
      </c>
      <c r="AZ481" s="313">
        <v>0</v>
      </c>
      <c r="BA481" s="313">
        <v>0</v>
      </c>
      <c r="BB481" s="313">
        <v>0</v>
      </c>
      <c r="BC481" s="313">
        <v>0</v>
      </c>
      <c r="BD481" s="313">
        <v>1953.22680542798</v>
      </c>
      <c r="BE481" s="313">
        <v>0</v>
      </c>
      <c r="BF481" s="313">
        <v>0</v>
      </c>
      <c r="BG481" s="313">
        <v>1166.7749438454</v>
      </c>
      <c r="BH481" s="313">
        <v>0</v>
      </c>
      <c r="BI481" s="313">
        <v>0</v>
      </c>
      <c r="BJ481" s="313">
        <v>0</v>
      </c>
      <c r="BK481" s="313">
        <v>0</v>
      </c>
      <c r="BL481" s="313">
        <v>0</v>
      </c>
      <c r="BM481" s="313">
        <v>1574.16339270293</v>
      </c>
      <c r="BN481" s="313">
        <v>0</v>
      </c>
      <c r="BO481" s="313">
        <v>0</v>
      </c>
      <c r="BP481" s="313">
        <v>0</v>
      </c>
      <c r="BQ481" s="313">
        <v>983.64880068000002</v>
      </c>
      <c r="BR481" s="313">
        <v>397.18371000000002</v>
      </c>
      <c r="BS481" s="313">
        <v>980.1</v>
      </c>
      <c r="BT481" s="314">
        <v>7055.0976526563109</v>
      </c>
      <c r="BU481" s="312" t="s">
        <v>207</v>
      </c>
    </row>
    <row r="482" spans="2:73" s="329" customFormat="1" ht="13.75" customHeight="1" x14ac:dyDescent="0.35">
      <c r="B482" s="307" t="s">
        <v>209</v>
      </c>
      <c r="C482" s="308">
        <v>0</v>
      </c>
      <c r="D482" s="308">
        <v>0</v>
      </c>
      <c r="E482" s="308">
        <v>0</v>
      </c>
      <c r="F482" s="308">
        <v>0</v>
      </c>
      <c r="G482" s="308">
        <v>0</v>
      </c>
      <c r="H482" s="308">
        <v>0</v>
      </c>
      <c r="I482" s="308">
        <v>0</v>
      </c>
      <c r="J482" s="308">
        <v>0</v>
      </c>
      <c r="K482" s="308">
        <v>0</v>
      </c>
      <c r="L482" s="308">
        <v>0</v>
      </c>
      <c r="M482" s="308">
        <v>0</v>
      </c>
      <c r="N482" s="308">
        <v>0</v>
      </c>
      <c r="O482" s="308">
        <v>0</v>
      </c>
      <c r="P482" s="308">
        <v>0</v>
      </c>
      <c r="Q482" s="308">
        <v>0</v>
      </c>
      <c r="R482" s="308">
        <v>0</v>
      </c>
      <c r="S482" s="308">
        <v>0</v>
      </c>
      <c r="T482" s="308">
        <v>0</v>
      </c>
      <c r="U482" s="308">
        <v>0</v>
      </c>
      <c r="V482" s="308">
        <v>0</v>
      </c>
      <c r="W482" s="308">
        <v>0</v>
      </c>
      <c r="X482" s="308">
        <v>0</v>
      </c>
      <c r="Y482" s="308">
        <v>0</v>
      </c>
      <c r="Z482" s="308">
        <v>0</v>
      </c>
      <c r="AA482" s="308">
        <v>0</v>
      </c>
      <c r="AB482" s="308">
        <v>0</v>
      </c>
      <c r="AC482" s="308">
        <v>0</v>
      </c>
      <c r="AD482" s="308">
        <v>0</v>
      </c>
      <c r="AE482" s="308">
        <v>2</v>
      </c>
      <c r="AF482" s="308">
        <v>2</v>
      </c>
      <c r="AG482" s="308">
        <v>1</v>
      </c>
      <c r="AH482" s="308">
        <v>2</v>
      </c>
      <c r="AI482" s="309">
        <v>7</v>
      </c>
      <c r="AJ482" s="307" t="s">
        <v>209</v>
      </c>
      <c r="AK482" s="307"/>
      <c r="AL482" s="307"/>
      <c r="AM482" s="307" t="s">
        <v>209</v>
      </c>
      <c r="AN482" s="308">
        <v>0</v>
      </c>
      <c r="AO482" s="308">
        <v>0</v>
      </c>
      <c r="AP482" s="308">
        <v>0</v>
      </c>
      <c r="AQ482" s="308">
        <v>0</v>
      </c>
      <c r="AR482" s="308">
        <v>0</v>
      </c>
      <c r="AS482" s="308">
        <v>0</v>
      </c>
      <c r="AT482" s="308">
        <v>0</v>
      </c>
      <c r="AU482" s="308">
        <v>0</v>
      </c>
      <c r="AV482" s="308">
        <v>0</v>
      </c>
      <c r="AW482" s="308">
        <v>0</v>
      </c>
      <c r="AX482" s="308">
        <v>0</v>
      </c>
      <c r="AY482" s="308">
        <v>0</v>
      </c>
      <c r="AZ482" s="308">
        <v>0</v>
      </c>
      <c r="BA482" s="308">
        <v>0</v>
      </c>
      <c r="BB482" s="308">
        <v>0</v>
      </c>
      <c r="BC482" s="308">
        <v>0</v>
      </c>
      <c r="BD482" s="308">
        <v>0</v>
      </c>
      <c r="BE482" s="308">
        <v>0</v>
      </c>
      <c r="BF482" s="308">
        <v>0</v>
      </c>
      <c r="BG482" s="308">
        <v>0</v>
      </c>
      <c r="BH482" s="308">
        <v>0</v>
      </c>
      <c r="BI482" s="308">
        <v>0</v>
      </c>
      <c r="BJ482" s="308">
        <v>0</v>
      </c>
      <c r="BK482" s="308">
        <v>0</v>
      </c>
      <c r="BL482" s="308">
        <v>0</v>
      </c>
      <c r="BM482" s="308">
        <v>0</v>
      </c>
      <c r="BN482" s="308">
        <v>0</v>
      </c>
      <c r="BO482" s="308">
        <v>0</v>
      </c>
      <c r="BP482" s="308">
        <v>8641.8711166359608</v>
      </c>
      <c r="BQ482" s="308">
        <v>2043.7033621200001</v>
      </c>
      <c r="BR482" s="308">
        <v>1921.1738700000001</v>
      </c>
      <c r="BS482" s="308">
        <v>3984.79</v>
      </c>
      <c r="BT482" s="309">
        <v>16591.538348755963</v>
      </c>
      <c r="BU482" s="307" t="s">
        <v>209</v>
      </c>
    </row>
    <row r="483" spans="2:73" s="329" customFormat="1" ht="13.75" customHeight="1" x14ac:dyDescent="0.35">
      <c r="B483" s="312" t="s">
        <v>211</v>
      </c>
      <c r="C483" s="313">
        <v>0</v>
      </c>
      <c r="D483" s="313">
        <v>0</v>
      </c>
      <c r="E483" s="313">
        <v>1</v>
      </c>
      <c r="F483" s="313">
        <v>1</v>
      </c>
      <c r="G483" s="313">
        <v>1</v>
      </c>
      <c r="H483" s="313">
        <v>0</v>
      </c>
      <c r="I483" s="313">
        <v>0</v>
      </c>
      <c r="J483" s="313">
        <v>0</v>
      </c>
      <c r="K483" s="313">
        <v>1</v>
      </c>
      <c r="L483" s="313">
        <v>0</v>
      </c>
      <c r="M483" s="313">
        <v>0</v>
      </c>
      <c r="N483" s="313">
        <v>0</v>
      </c>
      <c r="O483" s="313">
        <v>1</v>
      </c>
      <c r="P483" s="313">
        <v>1</v>
      </c>
      <c r="Q483" s="313">
        <v>0</v>
      </c>
      <c r="R483" s="313">
        <v>4</v>
      </c>
      <c r="S483" s="313">
        <v>1</v>
      </c>
      <c r="T483" s="313">
        <v>1</v>
      </c>
      <c r="U483" s="313">
        <v>0</v>
      </c>
      <c r="V483" s="313">
        <v>2</v>
      </c>
      <c r="W483" s="313">
        <v>4</v>
      </c>
      <c r="X483" s="313">
        <v>2</v>
      </c>
      <c r="Y483" s="313">
        <v>1</v>
      </c>
      <c r="Z483" s="313">
        <v>1</v>
      </c>
      <c r="AA483" s="313">
        <v>1</v>
      </c>
      <c r="AB483" s="313">
        <v>1</v>
      </c>
      <c r="AC483" s="313">
        <v>4</v>
      </c>
      <c r="AD483" s="313">
        <v>3</v>
      </c>
      <c r="AE483" s="313">
        <v>0</v>
      </c>
      <c r="AF483" s="313">
        <v>6</v>
      </c>
      <c r="AG483" s="313">
        <v>6</v>
      </c>
      <c r="AH483" s="313">
        <v>4</v>
      </c>
      <c r="AI483" s="314">
        <v>47</v>
      </c>
      <c r="AJ483" s="312" t="s">
        <v>211</v>
      </c>
      <c r="AK483" s="307"/>
      <c r="AL483" s="307"/>
      <c r="AM483" s="312" t="s">
        <v>211</v>
      </c>
      <c r="AN483" s="834">
        <v>0</v>
      </c>
      <c r="AO483" s="313">
        <v>0</v>
      </c>
      <c r="AP483" s="313">
        <v>11434.909212005599</v>
      </c>
      <c r="AQ483" s="313">
        <v>199.26728556491699</v>
      </c>
      <c r="AR483" s="313">
        <v>1197.23689099642</v>
      </c>
      <c r="AS483" s="313">
        <v>0</v>
      </c>
      <c r="AT483" s="313">
        <v>0</v>
      </c>
      <c r="AU483" s="313">
        <v>0</v>
      </c>
      <c r="AV483" s="313">
        <v>5764.51079514718</v>
      </c>
      <c r="AW483" s="313">
        <v>0</v>
      </c>
      <c r="AX483" s="313">
        <v>0</v>
      </c>
      <c r="AY483" s="313">
        <v>0</v>
      </c>
      <c r="AZ483" s="313">
        <v>945.18415948219297</v>
      </c>
      <c r="BA483" s="313">
        <v>535.76150528873495</v>
      </c>
      <c r="BB483" s="313">
        <v>0</v>
      </c>
      <c r="BC483" s="313">
        <v>6212.8889302654998</v>
      </c>
      <c r="BD483" s="313">
        <v>1205.2987527324201</v>
      </c>
      <c r="BE483" s="313">
        <v>571.03905642964105</v>
      </c>
      <c r="BF483" s="313">
        <v>0</v>
      </c>
      <c r="BG483" s="313">
        <v>2197.8103088766302</v>
      </c>
      <c r="BH483" s="313">
        <v>3458.6784847419099</v>
      </c>
      <c r="BI483" s="313">
        <v>1939.1587825931199</v>
      </c>
      <c r="BJ483" s="313">
        <v>691.12231785995505</v>
      </c>
      <c r="BK483" s="313">
        <v>799.12941176396498</v>
      </c>
      <c r="BL483" s="313">
        <v>337.01572090750301</v>
      </c>
      <c r="BM483" s="313">
        <v>399.083677023277</v>
      </c>
      <c r="BN483" s="313">
        <v>6507.6004221088097</v>
      </c>
      <c r="BO483" s="313">
        <v>2673.1436015884001</v>
      </c>
      <c r="BP483" s="313">
        <v>0</v>
      </c>
      <c r="BQ483" s="313">
        <v>18885.953307479998</v>
      </c>
      <c r="BR483" s="313">
        <v>15265.76037</v>
      </c>
      <c r="BS483" s="313">
        <v>14006.2</v>
      </c>
      <c r="BT483" s="314">
        <v>95226.752992856171</v>
      </c>
      <c r="BU483" s="312" t="s">
        <v>211</v>
      </c>
    </row>
    <row r="484" spans="2:73" s="329" customFormat="1" ht="13.75" customHeight="1" x14ac:dyDescent="0.35">
      <c r="B484" s="307" t="s">
        <v>212</v>
      </c>
      <c r="C484" s="308">
        <v>0</v>
      </c>
      <c r="D484" s="308">
        <v>0</v>
      </c>
      <c r="E484" s="308">
        <v>0</v>
      </c>
      <c r="F484" s="308">
        <v>0</v>
      </c>
      <c r="G484" s="308">
        <v>0</v>
      </c>
      <c r="H484" s="308">
        <v>0</v>
      </c>
      <c r="I484" s="308">
        <v>0</v>
      </c>
      <c r="J484" s="308">
        <v>0</v>
      </c>
      <c r="K484" s="308">
        <v>0</v>
      </c>
      <c r="L484" s="308">
        <v>0</v>
      </c>
      <c r="M484" s="308">
        <v>0</v>
      </c>
      <c r="N484" s="308">
        <v>0</v>
      </c>
      <c r="O484" s="308">
        <v>0</v>
      </c>
      <c r="P484" s="308">
        <v>0</v>
      </c>
      <c r="Q484" s="308">
        <v>0</v>
      </c>
      <c r="R484" s="308">
        <v>0</v>
      </c>
      <c r="S484" s="308">
        <v>0</v>
      </c>
      <c r="T484" s="308">
        <v>1</v>
      </c>
      <c r="U484" s="308">
        <v>3</v>
      </c>
      <c r="V484" s="308">
        <v>0</v>
      </c>
      <c r="W484" s="308">
        <v>0</v>
      </c>
      <c r="X484" s="308">
        <v>1</v>
      </c>
      <c r="Y484" s="308">
        <v>2</v>
      </c>
      <c r="Z484" s="308">
        <v>1</v>
      </c>
      <c r="AA484" s="308">
        <v>0</v>
      </c>
      <c r="AB484" s="308">
        <v>0</v>
      </c>
      <c r="AC484" s="308">
        <v>0</v>
      </c>
      <c r="AD484" s="308">
        <v>2</v>
      </c>
      <c r="AE484" s="308">
        <v>3</v>
      </c>
      <c r="AF484" s="308">
        <v>0</v>
      </c>
      <c r="AG484" s="308">
        <v>1</v>
      </c>
      <c r="AH484" s="308">
        <v>0</v>
      </c>
      <c r="AI484" s="309">
        <v>14</v>
      </c>
      <c r="AJ484" s="307" t="s">
        <v>212</v>
      </c>
      <c r="AK484" s="307"/>
      <c r="AL484" s="307"/>
      <c r="AM484" s="307" t="s">
        <v>212</v>
      </c>
      <c r="AN484" s="308">
        <v>0</v>
      </c>
      <c r="AO484" s="308">
        <v>0</v>
      </c>
      <c r="AP484" s="308">
        <v>0</v>
      </c>
      <c r="AQ484" s="308">
        <v>0</v>
      </c>
      <c r="AR484" s="308">
        <v>0</v>
      </c>
      <c r="AS484" s="308">
        <v>0</v>
      </c>
      <c r="AT484" s="308">
        <v>0</v>
      </c>
      <c r="AU484" s="308">
        <v>0</v>
      </c>
      <c r="AV484" s="308">
        <v>0</v>
      </c>
      <c r="AW484" s="308">
        <v>0</v>
      </c>
      <c r="AX484" s="308">
        <v>0</v>
      </c>
      <c r="AY484" s="308">
        <v>0</v>
      </c>
      <c r="AZ484" s="308">
        <v>0</v>
      </c>
      <c r="BA484" s="308">
        <v>0</v>
      </c>
      <c r="BB484" s="308">
        <v>0</v>
      </c>
      <c r="BC484" s="308">
        <v>0</v>
      </c>
      <c r="BD484" s="308">
        <v>0</v>
      </c>
      <c r="BE484" s="308">
        <v>1196.66705593551</v>
      </c>
      <c r="BF484" s="308">
        <v>2807.8370532935301</v>
      </c>
      <c r="BG484" s="308">
        <v>0</v>
      </c>
      <c r="BH484" s="308">
        <v>0</v>
      </c>
      <c r="BI484" s="308">
        <v>38.475982181352499</v>
      </c>
      <c r="BJ484" s="308">
        <v>1748.6242497851199</v>
      </c>
      <c r="BK484" s="308">
        <v>1044.0894301088299</v>
      </c>
      <c r="BL484" s="308">
        <v>0</v>
      </c>
      <c r="BM484" s="308">
        <v>0</v>
      </c>
      <c r="BN484" s="308">
        <v>0</v>
      </c>
      <c r="BO484" s="308">
        <v>1202.8333505277899</v>
      </c>
      <c r="BP484" s="308">
        <v>3218.4274417806</v>
      </c>
      <c r="BQ484" s="308">
        <v>0</v>
      </c>
      <c r="BR484" s="308">
        <v>466.72352999999998</v>
      </c>
      <c r="BS484" s="308">
        <v>0</v>
      </c>
      <c r="BT484" s="309">
        <v>11723.678093612732</v>
      </c>
      <c r="BU484" s="307" t="s">
        <v>212</v>
      </c>
    </row>
    <row r="485" spans="2:73" s="329" customFormat="1" ht="13.75" customHeight="1" x14ac:dyDescent="0.35">
      <c r="B485" s="312" t="s">
        <v>213</v>
      </c>
      <c r="C485" s="313">
        <v>0</v>
      </c>
      <c r="D485" s="313">
        <v>0</v>
      </c>
      <c r="E485" s="313">
        <v>0</v>
      </c>
      <c r="F485" s="313">
        <v>0</v>
      </c>
      <c r="G485" s="313">
        <v>0</v>
      </c>
      <c r="H485" s="313">
        <v>0</v>
      </c>
      <c r="I485" s="313">
        <v>0</v>
      </c>
      <c r="J485" s="313">
        <v>0</v>
      </c>
      <c r="K485" s="313">
        <v>0</v>
      </c>
      <c r="L485" s="313">
        <v>0</v>
      </c>
      <c r="M485" s="313">
        <v>1</v>
      </c>
      <c r="N485" s="313">
        <v>1</v>
      </c>
      <c r="O485" s="313">
        <v>0</v>
      </c>
      <c r="P485" s="313">
        <v>0</v>
      </c>
      <c r="Q485" s="313">
        <v>1</v>
      </c>
      <c r="R485" s="313">
        <v>1</v>
      </c>
      <c r="S485" s="313">
        <v>0</v>
      </c>
      <c r="T485" s="313">
        <v>0</v>
      </c>
      <c r="U485" s="313">
        <v>0</v>
      </c>
      <c r="V485" s="313">
        <v>0</v>
      </c>
      <c r="W485" s="313">
        <v>1</v>
      </c>
      <c r="X485" s="313">
        <v>2</v>
      </c>
      <c r="Y485" s="313">
        <v>0</v>
      </c>
      <c r="Z485" s="313">
        <v>0</v>
      </c>
      <c r="AA485" s="313">
        <v>0</v>
      </c>
      <c r="AB485" s="313">
        <v>3</v>
      </c>
      <c r="AC485" s="313">
        <v>0</v>
      </c>
      <c r="AD485" s="313">
        <v>1</v>
      </c>
      <c r="AE485" s="313">
        <v>2</v>
      </c>
      <c r="AF485" s="313">
        <v>3</v>
      </c>
      <c r="AG485" s="313">
        <v>0</v>
      </c>
      <c r="AH485" s="313">
        <v>3</v>
      </c>
      <c r="AI485" s="314">
        <v>19</v>
      </c>
      <c r="AJ485" s="312" t="s">
        <v>213</v>
      </c>
      <c r="AK485" s="307"/>
      <c r="AL485" s="307"/>
      <c r="AM485" s="312" t="s">
        <v>213</v>
      </c>
      <c r="AN485" s="834">
        <v>0</v>
      </c>
      <c r="AO485" s="313">
        <v>0</v>
      </c>
      <c r="AP485" s="313">
        <v>0</v>
      </c>
      <c r="AQ485" s="313">
        <v>0</v>
      </c>
      <c r="AR485" s="313">
        <v>0</v>
      </c>
      <c r="AS485" s="313">
        <v>0</v>
      </c>
      <c r="AT485" s="313">
        <v>0</v>
      </c>
      <c r="AU485" s="313">
        <v>0</v>
      </c>
      <c r="AV485" s="313">
        <v>0</v>
      </c>
      <c r="AW485" s="313">
        <v>0</v>
      </c>
      <c r="AX485" s="313">
        <v>1780.52096017542</v>
      </c>
      <c r="AY485" s="313">
        <v>1231.76842748636</v>
      </c>
      <c r="AZ485" s="313">
        <v>0</v>
      </c>
      <c r="BA485" s="313">
        <v>0</v>
      </c>
      <c r="BB485" s="313">
        <v>1865.64080491868</v>
      </c>
      <c r="BC485" s="313">
        <v>68.969873073021901</v>
      </c>
      <c r="BD485" s="313">
        <v>0</v>
      </c>
      <c r="BE485" s="313">
        <v>0</v>
      </c>
      <c r="BF485" s="313">
        <v>0</v>
      </c>
      <c r="BG485" s="313">
        <v>0</v>
      </c>
      <c r="BH485" s="313">
        <v>1724.0337551406899</v>
      </c>
      <c r="BI485" s="313">
        <v>671.02573714484595</v>
      </c>
      <c r="BJ485" s="313">
        <v>0</v>
      </c>
      <c r="BK485" s="313">
        <v>0</v>
      </c>
      <c r="BL485" s="313">
        <v>0</v>
      </c>
      <c r="BM485" s="313">
        <v>2780.55169314568</v>
      </c>
      <c r="BN485" s="313">
        <v>0</v>
      </c>
      <c r="BO485" s="313">
        <v>808.55190291652502</v>
      </c>
      <c r="BP485" s="313">
        <v>2846.0406472512</v>
      </c>
      <c r="BQ485" s="313">
        <v>4724.5374699599997</v>
      </c>
      <c r="BR485" s="313">
        <v>0</v>
      </c>
      <c r="BS485" s="313">
        <v>5269.62</v>
      </c>
      <c r="BT485" s="314">
        <v>23771.261271212421</v>
      </c>
      <c r="BU485" s="312" t="s">
        <v>213</v>
      </c>
    </row>
    <row r="486" spans="2:73" s="329" customFormat="1" ht="13.75" customHeight="1" x14ac:dyDescent="0.35">
      <c r="B486" s="307" t="s">
        <v>215</v>
      </c>
      <c r="C486" s="308">
        <v>0</v>
      </c>
      <c r="D486" s="308">
        <v>0</v>
      </c>
      <c r="E486" s="308">
        <v>0</v>
      </c>
      <c r="F486" s="308">
        <v>0</v>
      </c>
      <c r="G486" s="308">
        <v>0</v>
      </c>
      <c r="H486" s="308">
        <v>0</v>
      </c>
      <c r="I486" s="308">
        <v>0</v>
      </c>
      <c r="J486" s="308">
        <v>0</v>
      </c>
      <c r="K486" s="308">
        <v>0</v>
      </c>
      <c r="L486" s="308">
        <v>0</v>
      </c>
      <c r="M486" s="308">
        <v>0</v>
      </c>
      <c r="N486" s="308">
        <v>0</v>
      </c>
      <c r="O486" s="308">
        <v>0</v>
      </c>
      <c r="P486" s="308">
        <v>0</v>
      </c>
      <c r="Q486" s="308">
        <v>0</v>
      </c>
      <c r="R486" s="308">
        <v>0</v>
      </c>
      <c r="S486" s="308">
        <v>0</v>
      </c>
      <c r="T486" s="308">
        <v>0</v>
      </c>
      <c r="U486" s="308">
        <v>1</v>
      </c>
      <c r="V486" s="308">
        <v>1</v>
      </c>
      <c r="W486" s="308">
        <v>0</v>
      </c>
      <c r="X486" s="308">
        <v>0</v>
      </c>
      <c r="Y486" s="308">
        <v>1</v>
      </c>
      <c r="Z486" s="308">
        <v>0</v>
      </c>
      <c r="AA486" s="308">
        <v>0</v>
      </c>
      <c r="AB486" s="308">
        <v>0</v>
      </c>
      <c r="AC486" s="308">
        <v>1</v>
      </c>
      <c r="AD486" s="308">
        <v>1</v>
      </c>
      <c r="AE486" s="308">
        <v>0</v>
      </c>
      <c r="AF486" s="308">
        <v>0</v>
      </c>
      <c r="AG486" s="308">
        <v>0</v>
      </c>
      <c r="AH486" s="308">
        <v>0</v>
      </c>
      <c r="AI486" s="309">
        <v>5</v>
      </c>
      <c r="AJ486" s="307" t="s">
        <v>215</v>
      </c>
      <c r="AK486" s="307"/>
      <c r="AL486" s="307"/>
      <c r="AM486" s="307" t="s">
        <v>215</v>
      </c>
      <c r="AN486" s="308">
        <v>0</v>
      </c>
      <c r="AO486" s="308">
        <v>0</v>
      </c>
      <c r="AP486" s="308">
        <v>0</v>
      </c>
      <c r="AQ486" s="308">
        <v>0</v>
      </c>
      <c r="AR486" s="308">
        <v>0</v>
      </c>
      <c r="AS486" s="308">
        <v>0</v>
      </c>
      <c r="AT486" s="308">
        <v>0</v>
      </c>
      <c r="AU486" s="308">
        <v>0</v>
      </c>
      <c r="AV486" s="308">
        <v>0</v>
      </c>
      <c r="AW486" s="308">
        <v>0</v>
      </c>
      <c r="AX486" s="308">
        <v>0</v>
      </c>
      <c r="AY486" s="308">
        <v>0</v>
      </c>
      <c r="AZ486" s="308">
        <v>0</v>
      </c>
      <c r="BA486" s="308">
        <v>0</v>
      </c>
      <c r="BB486" s="308">
        <v>0</v>
      </c>
      <c r="BC486" s="308">
        <v>0</v>
      </c>
      <c r="BD486" s="308">
        <v>0</v>
      </c>
      <c r="BE486" s="308">
        <v>0</v>
      </c>
      <c r="BF486" s="308">
        <v>1448.1230227148201</v>
      </c>
      <c r="BG486" s="308">
        <v>939.13997429558003</v>
      </c>
      <c r="BH486" s="308">
        <v>0</v>
      </c>
      <c r="BI486" s="308">
        <v>0</v>
      </c>
      <c r="BJ486" s="308">
        <v>290.27414509581303</v>
      </c>
      <c r="BK486" s="308">
        <v>0</v>
      </c>
      <c r="BL486" s="308">
        <v>0</v>
      </c>
      <c r="BM486" s="308">
        <v>0</v>
      </c>
      <c r="BN486" s="308">
        <v>4781.87365098801</v>
      </c>
      <c r="BO486" s="308">
        <v>767.16750982456199</v>
      </c>
      <c r="BP486" s="308">
        <v>0</v>
      </c>
      <c r="BQ486" s="308">
        <v>0</v>
      </c>
      <c r="BR486" s="308">
        <v>0</v>
      </c>
      <c r="BS486" s="308">
        <v>0</v>
      </c>
      <c r="BT486" s="309">
        <v>8226.5783029187842</v>
      </c>
      <c r="BU486" s="307" t="s">
        <v>215</v>
      </c>
    </row>
    <row r="487" spans="2:73" s="329" customFormat="1" ht="13.75" customHeight="1" x14ac:dyDescent="0.35">
      <c r="B487" s="312" t="s">
        <v>216</v>
      </c>
      <c r="C487" s="313">
        <v>0</v>
      </c>
      <c r="D487" s="313">
        <v>0</v>
      </c>
      <c r="E487" s="313">
        <v>0</v>
      </c>
      <c r="F487" s="313">
        <v>0</v>
      </c>
      <c r="G487" s="313">
        <v>1</v>
      </c>
      <c r="H487" s="313">
        <v>0</v>
      </c>
      <c r="I487" s="313">
        <v>1</v>
      </c>
      <c r="J487" s="313">
        <v>0</v>
      </c>
      <c r="K487" s="313">
        <v>0</v>
      </c>
      <c r="L487" s="313">
        <v>0</v>
      </c>
      <c r="M487" s="313">
        <v>0</v>
      </c>
      <c r="N487" s="313">
        <v>0</v>
      </c>
      <c r="O487" s="313">
        <v>0</v>
      </c>
      <c r="P487" s="313">
        <v>2</v>
      </c>
      <c r="Q487" s="313">
        <v>2</v>
      </c>
      <c r="R487" s="313">
        <v>1</v>
      </c>
      <c r="S487" s="313">
        <v>0</v>
      </c>
      <c r="T487" s="313">
        <v>4</v>
      </c>
      <c r="U487" s="313">
        <v>4</v>
      </c>
      <c r="V487" s="313">
        <v>5</v>
      </c>
      <c r="W487" s="313">
        <v>4</v>
      </c>
      <c r="X487" s="313">
        <v>1</v>
      </c>
      <c r="Y487" s="313">
        <v>5</v>
      </c>
      <c r="Z487" s="313">
        <v>2</v>
      </c>
      <c r="AA487" s="313">
        <v>0</v>
      </c>
      <c r="AB487" s="313">
        <v>0</v>
      </c>
      <c r="AC487" s="313">
        <v>7</v>
      </c>
      <c r="AD487" s="313">
        <v>5</v>
      </c>
      <c r="AE487" s="313">
        <v>5</v>
      </c>
      <c r="AF487" s="313">
        <v>2</v>
      </c>
      <c r="AG487" s="313">
        <v>5</v>
      </c>
      <c r="AH487" s="313">
        <v>8</v>
      </c>
      <c r="AI487" s="314">
        <v>64</v>
      </c>
      <c r="AJ487" s="312" t="s">
        <v>216</v>
      </c>
      <c r="AK487" s="307"/>
      <c r="AL487" s="307"/>
      <c r="AM487" s="312" t="s">
        <v>216</v>
      </c>
      <c r="AN487" s="834">
        <v>0</v>
      </c>
      <c r="AO487" s="313">
        <v>0</v>
      </c>
      <c r="AP487" s="313">
        <v>0</v>
      </c>
      <c r="AQ487" s="313">
        <v>0</v>
      </c>
      <c r="AR487" s="313">
        <v>4593.60552483217</v>
      </c>
      <c r="AS487" s="313">
        <v>0</v>
      </c>
      <c r="AT487" s="313">
        <v>457.29389324219699</v>
      </c>
      <c r="AU487" s="313">
        <v>0</v>
      </c>
      <c r="AV487" s="313">
        <v>0</v>
      </c>
      <c r="AW487" s="313">
        <v>0</v>
      </c>
      <c r="AX487" s="313">
        <v>0</v>
      </c>
      <c r="AY487" s="313">
        <v>0</v>
      </c>
      <c r="AZ487" s="313">
        <v>0</v>
      </c>
      <c r="BA487" s="313">
        <v>1904.49116143164</v>
      </c>
      <c r="BB487" s="313">
        <v>2710.6623382524699</v>
      </c>
      <c r="BC487" s="313">
        <v>515.70153494159899</v>
      </c>
      <c r="BD487" s="313">
        <v>0</v>
      </c>
      <c r="BE487" s="313">
        <v>7230.5893101743504</v>
      </c>
      <c r="BF487" s="313">
        <v>6513.6557801627896</v>
      </c>
      <c r="BG487" s="313">
        <v>4712.0210605660895</v>
      </c>
      <c r="BH487" s="313">
        <v>7342.7815269560697</v>
      </c>
      <c r="BI487" s="313">
        <v>828.59038806049705</v>
      </c>
      <c r="BJ487" s="313">
        <v>6110.7740506557702</v>
      </c>
      <c r="BK487" s="313">
        <v>9145.9382981175695</v>
      </c>
      <c r="BL487" s="313">
        <v>0</v>
      </c>
      <c r="BM487" s="313">
        <v>0</v>
      </c>
      <c r="BN487" s="313">
        <v>28670.8007247469</v>
      </c>
      <c r="BO487" s="313">
        <v>5718.6775748878799</v>
      </c>
      <c r="BP487" s="313">
        <v>8552.2779839061604</v>
      </c>
      <c r="BQ487" s="313">
        <v>3705.4625454000002</v>
      </c>
      <c r="BR487" s="313">
        <v>15551.668019999999</v>
      </c>
      <c r="BS487" s="313">
        <v>29835.25</v>
      </c>
      <c r="BT487" s="314">
        <v>144100.24171633413</v>
      </c>
      <c r="BU487" s="312" t="s">
        <v>216</v>
      </c>
    </row>
    <row r="488" spans="2:73" s="329" customFormat="1" ht="13.75" customHeight="1" x14ac:dyDescent="0.35">
      <c r="B488" s="307" t="s">
        <v>217</v>
      </c>
      <c r="C488" s="308">
        <v>0</v>
      </c>
      <c r="D488" s="308">
        <v>0</v>
      </c>
      <c r="E488" s="308">
        <v>0</v>
      </c>
      <c r="F488" s="308">
        <v>0</v>
      </c>
      <c r="G488" s="308">
        <v>0</v>
      </c>
      <c r="H488" s="308">
        <v>0</v>
      </c>
      <c r="I488" s="308">
        <v>0</v>
      </c>
      <c r="J488" s="308">
        <v>0</v>
      </c>
      <c r="K488" s="308">
        <v>0</v>
      </c>
      <c r="L488" s="308">
        <v>0</v>
      </c>
      <c r="M488" s="308">
        <v>0</v>
      </c>
      <c r="N488" s="308">
        <v>0</v>
      </c>
      <c r="O488" s="308">
        <v>0</v>
      </c>
      <c r="P488" s="308">
        <v>0</v>
      </c>
      <c r="Q488" s="308">
        <v>0</v>
      </c>
      <c r="R488" s="308">
        <v>0</v>
      </c>
      <c r="S488" s="308">
        <v>0</v>
      </c>
      <c r="T488" s="308">
        <v>0</v>
      </c>
      <c r="U488" s="308">
        <v>0</v>
      </c>
      <c r="V488" s="308">
        <v>0</v>
      </c>
      <c r="W488" s="308">
        <v>0</v>
      </c>
      <c r="X488" s="308">
        <v>0</v>
      </c>
      <c r="Y488" s="308">
        <v>0</v>
      </c>
      <c r="Z488" s="308">
        <v>0</v>
      </c>
      <c r="AA488" s="308">
        <v>0</v>
      </c>
      <c r="AB488" s="308">
        <v>0</v>
      </c>
      <c r="AC488" s="308">
        <v>0</v>
      </c>
      <c r="AD488" s="308">
        <v>0</v>
      </c>
      <c r="AE488" s="308">
        <v>0</v>
      </c>
      <c r="AF488" s="308">
        <v>0</v>
      </c>
      <c r="AG488" s="308">
        <v>1</v>
      </c>
      <c r="AH488" s="308">
        <v>0</v>
      </c>
      <c r="AI488" s="309">
        <v>1</v>
      </c>
      <c r="AJ488" s="307" t="s">
        <v>217</v>
      </c>
      <c r="AK488" s="307"/>
      <c r="AL488" s="307"/>
      <c r="AM488" s="307" t="s">
        <v>217</v>
      </c>
      <c r="AN488" s="308">
        <v>0</v>
      </c>
      <c r="AO488" s="308">
        <v>0</v>
      </c>
      <c r="AP488" s="308">
        <v>0</v>
      </c>
      <c r="AQ488" s="308">
        <v>0</v>
      </c>
      <c r="AR488" s="308">
        <v>0</v>
      </c>
      <c r="AS488" s="308">
        <v>0</v>
      </c>
      <c r="AT488" s="308">
        <v>0</v>
      </c>
      <c r="AU488" s="308">
        <v>0</v>
      </c>
      <c r="AV488" s="308">
        <v>0</v>
      </c>
      <c r="AW488" s="308">
        <v>0</v>
      </c>
      <c r="AX488" s="308">
        <v>0</v>
      </c>
      <c r="AY488" s="308">
        <v>0</v>
      </c>
      <c r="AZ488" s="308">
        <v>0</v>
      </c>
      <c r="BA488" s="308">
        <v>0</v>
      </c>
      <c r="BB488" s="308">
        <v>0</v>
      </c>
      <c r="BC488" s="308">
        <v>0</v>
      </c>
      <c r="BD488" s="308">
        <v>0</v>
      </c>
      <c r="BE488" s="308">
        <v>0</v>
      </c>
      <c r="BF488" s="308">
        <v>0</v>
      </c>
      <c r="BG488" s="308">
        <v>0</v>
      </c>
      <c r="BH488" s="308">
        <v>0</v>
      </c>
      <c r="BI488" s="308">
        <v>0</v>
      </c>
      <c r="BJ488" s="308">
        <v>0</v>
      </c>
      <c r="BK488" s="308">
        <v>0</v>
      </c>
      <c r="BL488" s="308">
        <v>0</v>
      </c>
      <c r="BM488" s="308">
        <v>0</v>
      </c>
      <c r="BN488" s="308">
        <v>0</v>
      </c>
      <c r="BO488" s="308">
        <v>0</v>
      </c>
      <c r="BP488" s="308">
        <v>0</v>
      </c>
      <c r="BQ488" s="308">
        <v>0</v>
      </c>
      <c r="BR488" s="308">
        <v>1659.777</v>
      </c>
      <c r="BS488" s="308">
        <v>0</v>
      </c>
      <c r="BT488" s="309">
        <v>1659.777</v>
      </c>
      <c r="BU488" s="307" t="s">
        <v>217</v>
      </c>
    </row>
    <row r="489" spans="2:73" s="329" customFormat="1" ht="13.75" customHeight="1" x14ac:dyDescent="0.35">
      <c r="B489" s="312" t="s">
        <v>218</v>
      </c>
      <c r="C489" s="313">
        <v>0</v>
      </c>
      <c r="D489" s="313">
        <v>0</v>
      </c>
      <c r="E489" s="313">
        <v>0</v>
      </c>
      <c r="F489" s="313">
        <v>1</v>
      </c>
      <c r="G489" s="313">
        <v>0</v>
      </c>
      <c r="H489" s="313">
        <v>0</v>
      </c>
      <c r="I489" s="313">
        <v>0</v>
      </c>
      <c r="J489" s="313">
        <v>0</v>
      </c>
      <c r="K489" s="313">
        <v>0</v>
      </c>
      <c r="L489" s="313">
        <v>1</v>
      </c>
      <c r="M489" s="313">
        <v>0</v>
      </c>
      <c r="N489" s="313">
        <v>1</v>
      </c>
      <c r="O489" s="313">
        <v>2</v>
      </c>
      <c r="P489" s="313">
        <v>2</v>
      </c>
      <c r="Q489" s="313">
        <v>1</v>
      </c>
      <c r="R489" s="313">
        <v>1</v>
      </c>
      <c r="S489" s="313">
        <v>2</v>
      </c>
      <c r="T489" s="313">
        <v>4</v>
      </c>
      <c r="U489" s="313">
        <v>0</v>
      </c>
      <c r="V489" s="313">
        <v>1</v>
      </c>
      <c r="W489" s="313">
        <v>7</v>
      </c>
      <c r="X489" s="313">
        <v>3</v>
      </c>
      <c r="Y489" s="313">
        <v>6</v>
      </c>
      <c r="Z489" s="313">
        <v>4</v>
      </c>
      <c r="AA489" s="313">
        <v>1</v>
      </c>
      <c r="AB489" s="313">
        <v>7</v>
      </c>
      <c r="AC489" s="313">
        <v>13</v>
      </c>
      <c r="AD489" s="313">
        <v>16</v>
      </c>
      <c r="AE489" s="313">
        <v>13</v>
      </c>
      <c r="AF489" s="313">
        <v>25</v>
      </c>
      <c r="AG489" s="313">
        <v>17</v>
      </c>
      <c r="AH489" s="313">
        <v>10</v>
      </c>
      <c r="AI489" s="314">
        <v>138</v>
      </c>
      <c r="AJ489" s="312" t="s">
        <v>218</v>
      </c>
      <c r="AK489" s="307"/>
      <c r="AL489" s="307"/>
      <c r="AM489" s="312" t="s">
        <v>218</v>
      </c>
      <c r="AN489" s="834">
        <v>0</v>
      </c>
      <c r="AO489" s="313">
        <v>0</v>
      </c>
      <c r="AP489" s="313">
        <v>0</v>
      </c>
      <c r="AQ489" s="313">
        <v>2080.9779477972802</v>
      </c>
      <c r="AR489" s="313">
        <v>0</v>
      </c>
      <c r="AS489" s="313">
        <v>0</v>
      </c>
      <c r="AT489" s="313">
        <v>0</v>
      </c>
      <c r="AU489" s="313">
        <v>0</v>
      </c>
      <c r="AV489" s="313">
        <v>0</v>
      </c>
      <c r="AW489" s="313">
        <v>1252.01727855946</v>
      </c>
      <c r="AX489" s="313">
        <v>0</v>
      </c>
      <c r="AY489" s="313">
        <v>2505.5413050232</v>
      </c>
      <c r="AZ489" s="313">
        <v>4140.9341171737497</v>
      </c>
      <c r="BA489" s="313">
        <v>8493.4976382772293</v>
      </c>
      <c r="BB489" s="313">
        <v>1157.99401653072</v>
      </c>
      <c r="BC489" s="313">
        <v>4558.3568511421599</v>
      </c>
      <c r="BD489" s="313">
        <v>2801.9446182686902</v>
      </c>
      <c r="BE489" s="313">
        <v>9537.3187308496908</v>
      </c>
      <c r="BF489" s="313">
        <v>0</v>
      </c>
      <c r="BG489" s="313">
        <v>773.86259131638303</v>
      </c>
      <c r="BH489" s="313">
        <v>11783.1735450797</v>
      </c>
      <c r="BI489" s="313">
        <v>4221.8366635838202</v>
      </c>
      <c r="BJ489" s="313">
        <v>15184.584333678</v>
      </c>
      <c r="BK489" s="313">
        <v>6386.8296735432104</v>
      </c>
      <c r="BL489" s="313">
        <v>1530.8911417240799</v>
      </c>
      <c r="BM489" s="313">
        <v>11320.465973013899</v>
      </c>
      <c r="BN489" s="313">
        <v>41139.000471350002</v>
      </c>
      <c r="BO489" s="313">
        <v>22417.556851961501</v>
      </c>
      <c r="BP489" s="313">
        <v>24648.1668711608</v>
      </c>
      <c r="BQ489" s="313">
        <v>68803.752509519996</v>
      </c>
      <c r="BR489" s="313">
        <v>32662.939890000001</v>
      </c>
      <c r="BS489" s="313">
        <v>45502.25</v>
      </c>
      <c r="BT489" s="314">
        <v>322903.89301955351</v>
      </c>
      <c r="BU489" s="312" t="s">
        <v>218</v>
      </c>
    </row>
    <row r="490" spans="2:73" s="329" customFormat="1" ht="13.75" customHeight="1" x14ac:dyDescent="0.35">
      <c r="B490" s="307" t="s">
        <v>219</v>
      </c>
      <c r="C490" s="308">
        <v>0</v>
      </c>
      <c r="D490" s="308">
        <v>0</v>
      </c>
      <c r="E490" s="308">
        <v>0</v>
      </c>
      <c r="F490" s="308">
        <v>0</v>
      </c>
      <c r="G490" s="308">
        <v>0</v>
      </c>
      <c r="H490" s="308">
        <v>0</v>
      </c>
      <c r="I490" s="308">
        <v>0</v>
      </c>
      <c r="J490" s="308">
        <v>0</v>
      </c>
      <c r="K490" s="308">
        <v>0</v>
      </c>
      <c r="L490" s="308">
        <v>0</v>
      </c>
      <c r="M490" s="308">
        <v>0</v>
      </c>
      <c r="N490" s="308">
        <v>0</v>
      </c>
      <c r="O490" s="308">
        <v>0</v>
      </c>
      <c r="P490" s="308">
        <v>0</v>
      </c>
      <c r="Q490" s="308">
        <v>0</v>
      </c>
      <c r="R490" s="308">
        <v>0</v>
      </c>
      <c r="S490" s="308">
        <v>0</v>
      </c>
      <c r="T490" s="308">
        <v>0</v>
      </c>
      <c r="U490" s="308">
        <v>0</v>
      </c>
      <c r="V490" s="308">
        <v>0</v>
      </c>
      <c r="W490" s="308">
        <v>0</v>
      </c>
      <c r="X490" s="308">
        <v>0</v>
      </c>
      <c r="Y490" s="308">
        <v>0</v>
      </c>
      <c r="Z490" s="308">
        <v>0</v>
      </c>
      <c r="AA490" s="308">
        <v>0</v>
      </c>
      <c r="AB490" s="308">
        <v>0</v>
      </c>
      <c r="AC490" s="308">
        <v>0</v>
      </c>
      <c r="AD490" s="308">
        <v>0</v>
      </c>
      <c r="AE490" s="308">
        <v>0</v>
      </c>
      <c r="AF490" s="308">
        <v>0</v>
      </c>
      <c r="AG490" s="308">
        <v>1</v>
      </c>
      <c r="AH490" s="308">
        <v>1</v>
      </c>
      <c r="AI490" s="309">
        <v>2</v>
      </c>
      <c r="AJ490" s="307" t="s">
        <v>219</v>
      </c>
      <c r="AK490" s="307"/>
      <c r="AL490" s="307"/>
      <c r="AM490" s="307" t="s">
        <v>219</v>
      </c>
      <c r="AN490" s="308">
        <v>0</v>
      </c>
      <c r="AO490" s="308">
        <v>0</v>
      </c>
      <c r="AP490" s="308">
        <v>0</v>
      </c>
      <c r="AQ490" s="308">
        <v>0</v>
      </c>
      <c r="AR490" s="308">
        <v>0</v>
      </c>
      <c r="AS490" s="308">
        <v>0</v>
      </c>
      <c r="AT490" s="308">
        <v>0</v>
      </c>
      <c r="AU490" s="308">
        <v>0</v>
      </c>
      <c r="AV490" s="308">
        <v>0</v>
      </c>
      <c r="AW490" s="308">
        <v>0</v>
      </c>
      <c r="AX490" s="308">
        <v>0</v>
      </c>
      <c r="AY490" s="308">
        <v>0</v>
      </c>
      <c r="AZ490" s="308">
        <v>0</v>
      </c>
      <c r="BA490" s="308">
        <v>0</v>
      </c>
      <c r="BB490" s="308">
        <v>0</v>
      </c>
      <c r="BC490" s="308">
        <v>0</v>
      </c>
      <c r="BD490" s="308">
        <v>0</v>
      </c>
      <c r="BE490" s="308">
        <v>0</v>
      </c>
      <c r="BF490" s="308">
        <v>0</v>
      </c>
      <c r="BG490" s="308">
        <v>0</v>
      </c>
      <c r="BH490" s="308">
        <v>0</v>
      </c>
      <c r="BI490" s="308">
        <v>0</v>
      </c>
      <c r="BJ490" s="308">
        <v>0</v>
      </c>
      <c r="BK490" s="308">
        <v>0</v>
      </c>
      <c r="BL490" s="308">
        <v>0</v>
      </c>
      <c r="BM490" s="308">
        <v>0</v>
      </c>
      <c r="BN490" s="308">
        <v>0</v>
      </c>
      <c r="BO490" s="308">
        <v>0</v>
      </c>
      <c r="BP490" s="308">
        <v>0</v>
      </c>
      <c r="BQ490" s="308">
        <v>0</v>
      </c>
      <c r="BR490" s="308">
        <v>1058.3264999999999</v>
      </c>
      <c r="BS490" s="308">
        <v>249.24</v>
      </c>
      <c r="BT490" s="309">
        <v>1307.5664999999999</v>
      </c>
      <c r="BU490" s="307" t="s">
        <v>219</v>
      </c>
    </row>
    <row r="491" spans="2:73" s="329" customFormat="1" ht="13.75" customHeight="1" x14ac:dyDescent="0.35">
      <c r="B491" s="312" t="s">
        <v>220</v>
      </c>
      <c r="C491" s="313">
        <v>0</v>
      </c>
      <c r="D491" s="313">
        <v>0</v>
      </c>
      <c r="E491" s="313">
        <v>0</v>
      </c>
      <c r="F491" s="313">
        <v>0</v>
      </c>
      <c r="G491" s="313">
        <v>0</v>
      </c>
      <c r="H491" s="313">
        <v>0</v>
      </c>
      <c r="I491" s="313">
        <v>0</v>
      </c>
      <c r="J491" s="313">
        <v>0</v>
      </c>
      <c r="K491" s="313">
        <v>1</v>
      </c>
      <c r="L491" s="313">
        <v>0</v>
      </c>
      <c r="M491" s="313">
        <v>0</v>
      </c>
      <c r="N491" s="313">
        <v>0</v>
      </c>
      <c r="O491" s="313">
        <v>0</v>
      </c>
      <c r="P491" s="313">
        <v>0</v>
      </c>
      <c r="Q491" s="313">
        <v>0</v>
      </c>
      <c r="R491" s="313">
        <v>1</v>
      </c>
      <c r="S491" s="313">
        <v>0</v>
      </c>
      <c r="T491" s="313">
        <v>0</v>
      </c>
      <c r="U491" s="313">
        <v>0</v>
      </c>
      <c r="V491" s="313">
        <v>0</v>
      </c>
      <c r="W491" s="313">
        <v>1</v>
      </c>
      <c r="X491" s="313">
        <v>0</v>
      </c>
      <c r="Y491" s="313">
        <v>3</v>
      </c>
      <c r="Z491" s="313">
        <v>2</v>
      </c>
      <c r="AA491" s="313">
        <v>5</v>
      </c>
      <c r="AB491" s="313">
        <v>6</v>
      </c>
      <c r="AC491" s="313">
        <v>4</v>
      </c>
      <c r="AD491" s="313">
        <v>1</v>
      </c>
      <c r="AE491" s="313">
        <v>4</v>
      </c>
      <c r="AF491" s="313">
        <v>6</v>
      </c>
      <c r="AG491" s="313">
        <v>4</v>
      </c>
      <c r="AH491" s="313">
        <v>3</v>
      </c>
      <c r="AI491" s="314">
        <v>41</v>
      </c>
      <c r="AJ491" s="312" t="s">
        <v>220</v>
      </c>
      <c r="AK491" s="307"/>
      <c r="AL491" s="307"/>
      <c r="AM491" s="312" t="s">
        <v>220</v>
      </c>
      <c r="AN491" s="834">
        <v>0</v>
      </c>
      <c r="AO491" s="313">
        <v>0</v>
      </c>
      <c r="AP491" s="313">
        <v>0</v>
      </c>
      <c r="AQ491" s="313">
        <v>0</v>
      </c>
      <c r="AR491" s="313">
        <v>0</v>
      </c>
      <c r="AS491" s="313">
        <v>0</v>
      </c>
      <c r="AT491" s="313">
        <v>0</v>
      </c>
      <c r="AU491" s="313">
        <v>0</v>
      </c>
      <c r="AV491" s="313">
        <v>1275.6569277819201</v>
      </c>
      <c r="AW491" s="313">
        <v>0</v>
      </c>
      <c r="AX491" s="313">
        <v>0</v>
      </c>
      <c r="AY491" s="313">
        <v>0</v>
      </c>
      <c r="AZ491" s="313">
        <v>0</v>
      </c>
      <c r="BA491" s="313">
        <v>0</v>
      </c>
      <c r="BB491" s="313">
        <v>0</v>
      </c>
      <c r="BC491" s="313">
        <v>3131.2322375151898</v>
      </c>
      <c r="BD491" s="313">
        <v>0</v>
      </c>
      <c r="BE491" s="313">
        <v>0</v>
      </c>
      <c r="BF491" s="313">
        <v>0</v>
      </c>
      <c r="BG491" s="313">
        <v>0</v>
      </c>
      <c r="BH491" s="313">
        <v>1780.99254446438</v>
      </c>
      <c r="BI491" s="313">
        <v>0</v>
      </c>
      <c r="BJ491" s="313">
        <v>4599.9526203154901</v>
      </c>
      <c r="BK491" s="313">
        <v>6745.6840131655199</v>
      </c>
      <c r="BL491" s="313">
        <v>9819.0890908876609</v>
      </c>
      <c r="BM491" s="313">
        <v>10819.797360021101</v>
      </c>
      <c r="BN491" s="313">
        <v>5577.1767842720601</v>
      </c>
      <c r="BO491" s="313">
        <v>2595.4931080319998</v>
      </c>
      <c r="BP491" s="313">
        <v>11574.483923060499</v>
      </c>
      <c r="BQ491" s="313">
        <v>4477.6229929199999</v>
      </c>
      <c r="BR491" s="313">
        <v>11449.137629999999</v>
      </c>
      <c r="BS491" s="313">
        <v>7026.74</v>
      </c>
      <c r="BT491" s="314">
        <v>80873.059232435829</v>
      </c>
      <c r="BU491" s="312" t="s">
        <v>220</v>
      </c>
    </row>
    <row r="492" spans="2:73" s="329" customFormat="1" ht="13.75" customHeight="1" x14ac:dyDescent="0.35">
      <c r="B492" s="307" t="s">
        <v>221</v>
      </c>
      <c r="C492" s="308">
        <v>0</v>
      </c>
      <c r="D492" s="308">
        <v>0</v>
      </c>
      <c r="E492" s="308">
        <v>0</v>
      </c>
      <c r="F492" s="308">
        <v>0</v>
      </c>
      <c r="G492" s="308">
        <v>0</v>
      </c>
      <c r="H492" s="308">
        <v>0</v>
      </c>
      <c r="I492" s="308">
        <v>0</v>
      </c>
      <c r="J492" s="308">
        <v>0</v>
      </c>
      <c r="K492" s="308">
        <v>1</v>
      </c>
      <c r="L492" s="308">
        <v>1</v>
      </c>
      <c r="M492" s="308">
        <v>2</v>
      </c>
      <c r="N492" s="308">
        <v>2</v>
      </c>
      <c r="O492" s="308">
        <v>3</v>
      </c>
      <c r="P492" s="308">
        <v>1</v>
      </c>
      <c r="Q492" s="308">
        <v>4</v>
      </c>
      <c r="R492" s="308">
        <v>4</v>
      </c>
      <c r="S492" s="308">
        <v>3</v>
      </c>
      <c r="T492" s="308">
        <v>3</v>
      </c>
      <c r="U492" s="308">
        <v>4</v>
      </c>
      <c r="V492" s="308">
        <v>5</v>
      </c>
      <c r="W492" s="308">
        <v>8</v>
      </c>
      <c r="X492" s="308">
        <v>5</v>
      </c>
      <c r="Y492" s="308">
        <v>8</v>
      </c>
      <c r="Z492" s="308">
        <v>5</v>
      </c>
      <c r="AA492" s="308">
        <v>9</v>
      </c>
      <c r="AB492" s="308">
        <v>11</v>
      </c>
      <c r="AC492" s="308">
        <v>22</v>
      </c>
      <c r="AD492" s="308">
        <v>19</v>
      </c>
      <c r="AE492" s="308">
        <v>17</v>
      </c>
      <c r="AF492" s="308">
        <v>22</v>
      </c>
      <c r="AG492" s="308">
        <v>17</v>
      </c>
      <c r="AH492" s="308">
        <v>16</v>
      </c>
      <c r="AI492" s="309">
        <v>192</v>
      </c>
      <c r="AJ492" s="307" t="s">
        <v>221</v>
      </c>
      <c r="AK492" s="307"/>
      <c r="AL492" s="307"/>
      <c r="AM492" s="307" t="s">
        <v>221</v>
      </c>
      <c r="AN492" s="308">
        <v>0</v>
      </c>
      <c r="AO492" s="308">
        <v>0</v>
      </c>
      <c r="AP492" s="308">
        <v>0</v>
      </c>
      <c r="AQ492" s="308">
        <v>0</v>
      </c>
      <c r="AR492" s="308">
        <v>0</v>
      </c>
      <c r="AS492" s="308">
        <v>0</v>
      </c>
      <c r="AT492" s="308">
        <v>0</v>
      </c>
      <c r="AU492" s="308">
        <v>0</v>
      </c>
      <c r="AV492" s="308">
        <v>904.11907266951596</v>
      </c>
      <c r="AW492" s="308">
        <v>932.00527902670103</v>
      </c>
      <c r="AX492" s="308">
        <v>3637.7858158663098</v>
      </c>
      <c r="AY492" s="308">
        <v>2905.5793756549201</v>
      </c>
      <c r="AZ492" s="308">
        <v>4364.0338365560201</v>
      </c>
      <c r="BA492" s="308">
        <v>1037.33296714786</v>
      </c>
      <c r="BB492" s="308">
        <v>3650.0386306148398</v>
      </c>
      <c r="BC492" s="308">
        <v>14723.5229759333</v>
      </c>
      <c r="BD492" s="308">
        <v>3400.2950957501598</v>
      </c>
      <c r="BE492" s="308">
        <v>6749.6337803161196</v>
      </c>
      <c r="BF492" s="308">
        <v>5314.9488100182698</v>
      </c>
      <c r="BG492" s="308">
        <v>5054.8674052632496</v>
      </c>
      <c r="BH492" s="308">
        <v>7232.0638802931599</v>
      </c>
      <c r="BI492" s="308">
        <v>4744.6671506635603</v>
      </c>
      <c r="BJ492" s="308">
        <v>6625.77412779529</v>
      </c>
      <c r="BK492" s="308">
        <v>7433.5608537735698</v>
      </c>
      <c r="BL492" s="308">
        <v>15265.5561979015</v>
      </c>
      <c r="BM492" s="308">
        <v>26837.4916487599</v>
      </c>
      <c r="BN492" s="308">
        <v>30509.905458755598</v>
      </c>
      <c r="BO492" s="308">
        <v>41342.236343903103</v>
      </c>
      <c r="BP492" s="308">
        <v>50423.593120542602</v>
      </c>
      <c r="BQ492" s="308">
        <v>38342.204798519997</v>
      </c>
      <c r="BR492" s="308">
        <v>30412.949069999999</v>
      </c>
      <c r="BS492" s="308">
        <v>35259.99</v>
      </c>
      <c r="BT492" s="309">
        <v>347104.15569572552</v>
      </c>
      <c r="BU492" s="307" t="s">
        <v>221</v>
      </c>
    </row>
    <row r="493" spans="2:73" s="329" customFormat="1" ht="13.75" customHeight="1" x14ac:dyDescent="0.35">
      <c r="B493" s="312" t="s">
        <v>222</v>
      </c>
      <c r="C493" s="313">
        <v>0</v>
      </c>
      <c r="D493" s="313">
        <v>0</v>
      </c>
      <c r="E493" s="313">
        <v>0</v>
      </c>
      <c r="F493" s="313">
        <v>0</v>
      </c>
      <c r="G493" s="313">
        <v>0</v>
      </c>
      <c r="H493" s="313">
        <v>0</v>
      </c>
      <c r="I493" s="313">
        <v>0</v>
      </c>
      <c r="J493" s="313">
        <v>0</v>
      </c>
      <c r="K493" s="313">
        <v>0</v>
      </c>
      <c r="L493" s="313">
        <v>0</v>
      </c>
      <c r="M493" s="313">
        <v>0</v>
      </c>
      <c r="N493" s="313">
        <v>0</v>
      </c>
      <c r="O493" s="313">
        <v>1</v>
      </c>
      <c r="P493" s="313">
        <v>1</v>
      </c>
      <c r="Q493" s="313">
        <v>2</v>
      </c>
      <c r="R493" s="313">
        <v>0</v>
      </c>
      <c r="S493" s="313">
        <v>0</v>
      </c>
      <c r="T493" s="313">
        <v>0</v>
      </c>
      <c r="U493" s="313">
        <v>0</v>
      </c>
      <c r="V493" s="313">
        <v>0</v>
      </c>
      <c r="W493" s="313">
        <v>1</v>
      </c>
      <c r="X493" s="313">
        <v>6</v>
      </c>
      <c r="Y493" s="313">
        <v>3</v>
      </c>
      <c r="Z493" s="313">
        <v>2</v>
      </c>
      <c r="AA493" s="313">
        <v>1</v>
      </c>
      <c r="AB493" s="313">
        <v>0</v>
      </c>
      <c r="AC493" s="313">
        <v>7</v>
      </c>
      <c r="AD493" s="313">
        <v>3</v>
      </c>
      <c r="AE493" s="313">
        <v>1</v>
      </c>
      <c r="AF493" s="313">
        <v>6</v>
      </c>
      <c r="AG493" s="313">
        <v>5</v>
      </c>
      <c r="AH493" s="313">
        <v>3</v>
      </c>
      <c r="AI493" s="314">
        <v>42</v>
      </c>
      <c r="AJ493" s="312" t="s">
        <v>222</v>
      </c>
      <c r="AK493" s="307"/>
      <c r="AL493" s="307"/>
      <c r="AM493" s="312" t="s">
        <v>222</v>
      </c>
      <c r="AN493" s="834">
        <v>0</v>
      </c>
      <c r="AO493" s="313">
        <v>0</v>
      </c>
      <c r="AP493" s="313">
        <v>0</v>
      </c>
      <c r="AQ493" s="313">
        <v>0</v>
      </c>
      <c r="AR493" s="313">
        <v>0</v>
      </c>
      <c r="AS493" s="313">
        <v>0</v>
      </c>
      <c r="AT493" s="313">
        <v>0</v>
      </c>
      <c r="AU493" s="313">
        <v>0</v>
      </c>
      <c r="AV493" s="313">
        <v>0</v>
      </c>
      <c r="AW493" s="313">
        <v>0</v>
      </c>
      <c r="AX493" s="313">
        <v>0</v>
      </c>
      <c r="AY493" s="313">
        <v>0</v>
      </c>
      <c r="AZ493" s="313">
        <v>1928.9178819604999</v>
      </c>
      <c r="BA493" s="313">
        <v>1284.69969373446</v>
      </c>
      <c r="BB493" s="313">
        <v>3946.0478355897199</v>
      </c>
      <c r="BC493" s="313">
        <v>0</v>
      </c>
      <c r="BD493" s="313">
        <v>0</v>
      </c>
      <c r="BE493" s="313">
        <v>0</v>
      </c>
      <c r="BF493" s="313">
        <v>0</v>
      </c>
      <c r="BG493" s="313">
        <v>0</v>
      </c>
      <c r="BH493" s="313">
        <v>572.46783202295103</v>
      </c>
      <c r="BI493" s="313">
        <v>10631.991613800101</v>
      </c>
      <c r="BJ493" s="313">
        <v>3182.30716224763</v>
      </c>
      <c r="BK493" s="313">
        <v>3849.5034483229001</v>
      </c>
      <c r="BL493" s="313">
        <v>2006.9119950146601</v>
      </c>
      <c r="BM493" s="313">
        <v>0</v>
      </c>
      <c r="BN493" s="313">
        <v>11018.189520207399</v>
      </c>
      <c r="BO493" s="313">
        <v>10756.149595184301</v>
      </c>
      <c r="BP493" s="313">
        <v>381.71146019999998</v>
      </c>
      <c r="BQ493" s="313">
        <v>5486.0986412399998</v>
      </c>
      <c r="BR493" s="313">
        <v>5468.3632500000003</v>
      </c>
      <c r="BS493" s="313">
        <v>3159.81</v>
      </c>
      <c r="BT493" s="314">
        <v>63673.169929524622</v>
      </c>
      <c r="BU493" s="312" t="s">
        <v>222</v>
      </c>
    </row>
    <row r="494" spans="2:73" s="329" customFormat="1" ht="13.75" customHeight="1" x14ac:dyDescent="0.35">
      <c r="B494" s="307" t="s">
        <v>224</v>
      </c>
      <c r="C494" s="308">
        <v>1</v>
      </c>
      <c r="D494" s="308">
        <v>0</v>
      </c>
      <c r="E494" s="308">
        <v>1</v>
      </c>
      <c r="F494" s="308">
        <v>0</v>
      </c>
      <c r="G494" s="308">
        <v>0</v>
      </c>
      <c r="H494" s="308">
        <v>0</v>
      </c>
      <c r="I494" s="308">
        <v>0</v>
      </c>
      <c r="J494" s="308">
        <v>0</v>
      </c>
      <c r="K494" s="308">
        <v>0</v>
      </c>
      <c r="L494" s="308">
        <v>0</v>
      </c>
      <c r="M494" s="308">
        <v>0</v>
      </c>
      <c r="N494" s="308">
        <v>0</v>
      </c>
      <c r="O494" s="308">
        <v>0</v>
      </c>
      <c r="P494" s="308">
        <v>1</v>
      </c>
      <c r="Q494" s="308">
        <v>0</v>
      </c>
      <c r="R494" s="308">
        <v>0</v>
      </c>
      <c r="S494" s="308">
        <v>0</v>
      </c>
      <c r="T494" s="308">
        <v>0</v>
      </c>
      <c r="U494" s="308">
        <v>0</v>
      </c>
      <c r="V494" s="308">
        <v>0</v>
      </c>
      <c r="W494" s="308">
        <v>0</v>
      </c>
      <c r="X494" s="308">
        <v>1</v>
      </c>
      <c r="Y494" s="308">
        <v>0</v>
      </c>
      <c r="Z494" s="308">
        <v>1</v>
      </c>
      <c r="AA494" s="308">
        <v>1</v>
      </c>
      <c r="AB494" s="308">
        <v>0</v>
      </c>
      <c r="AC494" s="308">
        <v>0</v>
      </c>
      <c r="AD494" s="308">
        <v>2</v>
      </c>
      <c r="AE494" s="308">
        <v>0</v>
      </c>
      <c r="AF494" s="308">
        <v>1</v>
      </c>
      <c r="AG494" s="308">
        <v>1</v>
      </c>
      <c r="AH494" s="308">
        <v>1</v>
      </c>
      <c r="AI494" s="309">
        <v>11</v>
      </c>
      <c r="AJ494" s="307" t="s">
        <v>224</v>
      </c>
      <c r="AK494" s="307"/>
      <c r="AL494" s="307"/>
      <c r="AM494" s="307" t="s">
        <v>224</v>
      </c>
      <c r="AN494" s="308">
        <v>877.04444801578302</v>
      </c>
      <c r="AO494" s="308">
        <v>0</v>
      </c>
      <c r="AP494" s="308">
        <v>866.88872790317396</v>
      </c>
      <c r="AQ494" s="308">
        <v>0</v>
      </c>
      <c r="AR494" s="308">
        <v>0</v>
      </c>
      <c r="AS494" s="308">
        <v>0</v>
      </c>
      <c r="AT494" s="308">
        <v>0</v>
      </c>
      <c r="AU494" s="308">
        <v>0</v>
      </c>
      <c r="AV494" s="308">
        <v>0</v>
      </c>
      <c r="AW494" s="308">
        <v>0</v>
      </c>
      <c r="AX494" s="308">
        <v>0</v>
      </c>
      <c r="AY494" s="308">
        <v>0</v>
      </c>
      <c r="AZ494" s="308">
        <v>0</v>
      </c>
      <c r="BA494" s="308">
        <v>343.45132286404203</v>
      </c>
      <c r="BB494" s="308">
        <v>0</v>
      </c>
      <c r="BC494" s="308">
        <v>0</v>
      </c>
      <c r="BD494" s="308">
        <v>0</v>
      </c>
      <c r="BE494" s="308">
        <v>0</v>
      </c>
      <c r="BF494" s="308">
        <v>0</v>
      </c>
      <c r="BG494" s="308">
        <v>0</v>
      </c>
      <c r="BH494" s="308">
        <v>0</v>
      </c>
      <c r="BI494" s="308">
        <v>1664.0286305677801</v>
      </c>
      <c r="BJ494" s="308">
        <v>0</v>
      </c>
      <c r="BK494" s="308">
        <v>1376.94994542208</v>
      </c>
      <c r="BL494" s="308">
        <v>1243.6458827788699</v>
      </c>
      <c r="BM494" s="308">
        <v>0</v>
      </c>
      <c r="BN494" s="308">
        <v>0</v>
      </c>
      <c r="BO494" s="308">
        <v>2248.2907304451301</v>
      </c>
      <c r="BP494" s="308">
        <v>0</v>
      </c>
      <c r="BQ494" s="308">
        <v>537.58005839999998</v>
      </c>
      <c r="BR494" s="308">
        <v>2891.89131</v>
      </c>
      <c r="BS494" s="308">
        <v>2991.46</v>
      </c>
      <c r="BT494" s="309">
        <v>15041.23105639686</v>
      </c>
      <c r="BU494" s="307" t="s">
        <v>224</v>
      </c>
    </row>
    <row r="495" spans="2:73" s="329" customFormat="1" ht="13.75" customHeight="1" x14ac:dyDescent="0.35">
      <c r="B495" s="312" t="s">
        <v>225</v>
      </c>
      <c r="C495" s="313">
        <v>0</v>
      </c>
      <c r="D495" s="313">
        <v>0</v>
      </c>
      <c r="E495" s="313">
        <v>1</v>
      </c>
      <c r="F495" s="313">
        <v>1</v>
      </c>
      <c r="G495" s="313">
        <v>0</v>
      </c>
      <c r="H495" s="313">
        <v>0</v>
      </c>
      <c r="I495" s="313">
        <v>3</v>
      </c>
      <c r="J495" s="313">
        <v>1</v>
      </c>
      <c r="K495" s="313">
        <v>0</v>
      </c>
      <c r="L495" s="313">
        <v>0</v>
      </c>
      <c r="M495" s="313">
        <v>0</v>
      </c>
      <c r="N495" s="313">
        <v>0</v>
      </c>
      <c r="O495" s="313">
        <v>1</v>
      </c>
      <c r="P495" s="313">
        <v>0</v>
      </c>
      <c r="Q495" s="313">
        <v>1</v>
      </c>
      <c r="R495" s="313">
        <v>2</v>
      </c>
      <c r="S495" s="313">
        <v>2</v>
      </c>
      <c r="T495" s="313">
        <v>1</v>
      </c>
      <c r="U495" s="313">
        <v>2</v>
      </c>
      <c r="V495" s="313">
        <v>0</v>
      </c>
      <c r="W495" s="313">
        <v>2</v>
      </c>
      <c r="X495" s="313">
        <v>1</v>
      </c>
      <c r="Y495" s="313">
        <v>1</v>
      </c>
      <c r="Z495" s="313">
        <v>0</v>
      </c>
      <c r="AA495" s="313">
        <v>2</v>
      </c>
      <c r="AB495" s="313">
        <v>2</v>
      </c>
      <c r="AC495" s="313">
        <v>5</v>
      </c>
      <c r="AD495" s="313">
        <v>5</v>
      </c>
      <c r="AE495" s="313">
        <v>3</v>
      </c>
      <c r="AF495" s="313">
        <v>6</v>
      </c>
      <c r="AG495" s="313">
        <v>3</v>
      </c>
      <c r="AH495" s="313">
        <v>7</v>
      </c>
      <c r="AI495" s="314">
        <v>52</v>
      </c>
      <c r="AJ495" s="312" t="s">
        <v>225</v>
      </c>
      <c r="AK495" s="307"/>
      <c r="AL495" s="307"/>
      <c r="AM495" s="312" t="s">
        <v>225</v>
      </c>
      <c r="AN495" s="834">
        <v>0</v>
      </c>
      <c r="AO495" s="313">
        <v>0</v>
      </c>
      <c r="AP495" s="313">
        <v>1658.2774660617099</v>
      </c>
      <c r="AQ495" s="313">
        <v>563.14417212694798</v>
      </c>
      <c r="AR495" s="313">
        <v>0</v>
      </c>
      <c r="AS495" s="313">
        <v>0</v>
      </c>
      <c r="AT495" s="313">
        <v>7594.7873725977397</v>
      </c>
      <c r="AU495" s="313">
        <v>533.89858903963898</v>
      </c>
      <c r="AV495" s="313">
        <v>0</v>
      </c>
      <c r="AW495" s="313">
        <v>0</v>
      </c>
      <c r="AX495" s="313">
        <v>0</v>
      </c>
      <c r="AY495" s="313">
        <v>0</v>
      </c>
      <c r="AZ495" s="313">
        <v>902.28601773346395</v>
      </c>
      <c r="BA495" s="313">
        <v>0</v>
      </c>
      <c r="BB495" s="313">
        <v>222.997586987977</v>
      </c>
      <c r="BC495" s="313">
        <v>3110.1964262279198</v>
      </c>
      <c r="BD495" s="313">
        <v>5314.4032605477896</v>
      </c>
      <c r="BE495" s="313">
        <v>611.32030814856296</v>
      </c>
      <c r="BF495" s="313">
        <v>3903.8111477284201</v>
      </c>
      <c r="BG495" s="313">
        <v>0</v>
      </c>
      <c r="BH495" s="313">
        <v>2261.1999375108899</v>
      </c>
      <c r="BI495" s="313">
        <v>3240.0079326506798</v>
      </c>
      <c r="BJ495" s="313">
        <v>726.91368308790595</v>
      </c>
      <c r="BK495" s="313">
        <v>0</v>
      </c>
      <c r="BL495" s="313">
        <v>2346.3411277342798</v>
      </c>
      <c r="BM495" s="313">
        <v>6304.4959865034398</v>
      </c>
      <c r="BN495" s="313">
        <v>10479.156186308501</v>
      </c>
      <c r="BO495" s="313">
        <v>4737.5331557114996</v>
      </c>
      <c r="BP495" s="313">
        <v>4722.9704272631998</v>
      </c>
      <c r="BQ495" s="313">
        <v>9471.7967416800002</v>
      </c>
      <c r="BR495" s="313">
        <v>5822.4112800000003</v>
      </c>
      <c r="BS495" s="313">
        <v>5917.38</v>
      </c>
      <c r="BT495" s="314">
        <v>80445.32880565057</v>
      </c>
      <c r="BU495" s="312" t="s">
        <v>225</v>
      </c>
    </row>
    <row r="496" spans="2:73" s="329" customFormat="1" ht="13.75" customHeight="1" x14ac:dyDescent="0.35">
      <c r="B496" s="307" t="s">
        <v>226</v>
      </c>
      <c r="C496" s="308">
        <v>0</v>
      </c>
      <c r="D496" s="308">
        <v>0</v>
      </c>
      <c r="E496" s="308">
        <v>0</v>
      </c>
      <c r="F496" s="308">
        <v>0</v>
      </c>
      <c r="G496" s="308">
        <v>0</v>
      </c>
      <c r="H496" s="308">
        <v>0</v>
      </c>
      <c r="I496" s="308">
        <v>0</v>
      </c>
      <c r="J496" s="308">
        <v>0</v>
      </c>
      <c r="K496" s="308">
        <v>0</v>
      </c>
      <c r="L496" s="308">
        <v>0</v>
      </c>
      <c r="M496" s="308">
        <v>0</v>
      </c>
      <c r="N496" s="308">
        <v>0</v>
      </c>
      <c r="O496" s="308">
        <v>0</v>
      </c>
      <c r="P496" s="308">
        <v>0</v>
      </c>
      <c r="Q496" s="308">
        <v>0</v>
      </c>
      <c r="R496" s="308">
        <v>0</v>
      </c>
      <c r="S496" s="308">
        <v>0</v>
      </c>
      <c r="T496" s="308">
        <v>0</v>
      </c>
      <c r="U496" s="308">
        <v>0</v>
      </c>
      <c r="V496" s="308">
        <v>0</v>
      </c>
      <c r="W496" s="308">
        <v>0</v>
      </c>
      <c r="X496" s="308">
        <v>1</v>
      </c>
      <c r="Y496" s="308">
        <v>0</v>
      </c>
      <c r="Z496" s="308">
        <v>0</v>
      </c>
      <c r="AA496" s="308">
        <v>0</v>
      </c>
      <c r="AB496" s="308">
        <v>0</v>
      </c>
      <c r="AC496" s="308">
        <v>0</v>
      </c>
      <c r="AD496" s="308">
        <v>0</v>
      </c>
      <c r="AE496" s="308">
        <v>0</v>
      </c>
      <c r="AF496" s="308">
        <v>0</v>
      </c>
      <c r="AG496" s="308">
        <v>0</v>
      </c>
      <c r="AH496" s="308">
        <v>0</v>
      </c>
      <c r="AI496" s="309">
        <v>1</v>
      </c>
      <c r="AJ496" s="307" t="s">
        <v>226</v>
      </c>
      <c r="AK496" s="307"/>
      <c r="AL496" s="307"/>
      <c r="AM496" s="307" t="s">
        <v>226</v>
      </c>
      <c r="AN496" s="308">
        <v>0</v>
      </c>
      <c r="AO496" s="308">
        <v>0</v>
      </c>
      <c r="AP496" s="308">
        <v>0</v>
      </c>
      <c r="AQ496" s="308">
        <v>0</v>
      </c>
      <c r="AR496" s="308">
        <v>0</v>
      </c>
      <c r="AS496" s="308">
        <v>0</v>
      </c>
      <c r="AT496" s="308">
        <v>0</v>
      </c>
      <c r="AU496" s="308">
        <v>0</v>
      </c>
      <c r="AV496" s="308">
        <v>0</v>
      </c>
      <c r="AW496" s="308">
        <v>0</v>
      </c>
      <c r="AX496" s="308">
        <v>0</v>
      </c>
      <c r="AY496" s="308">
        <v>0</v>
      </c>
      <c r="AZ496" s="308">
        <v>0</v>
      </c>
      <c r="BA496" s="308">
        <v>0</v>
      </c>
      <c r="BB496" s="308">
        <v>0</v>
      </c>
      <c r="BC496" s="308">
        <v>0</v>
      </c>
      <c r="BD496" s="308">
        <v>0</v>
      </c>
      <c r="BE496" s="308">
        <v>0</v>
      </c>
      <c r="BF496" s="308">
        <v>0</v>
      </c>
      <c r="BG496" s="308">
        <v>0</v>
      </c>
      <c r="BH496" s="308">
        <v>0</v>
      </c>
      <c r="BI496" s="308">
        <v>523.419274564886</v>
      </c>
      <c r="BJ496" s="308">
        <v>0</v>
      </c>
      <c r="BK496" s="308">
        <v>0</v>
      </c>
      <c r="BL496" s="308">
        <v>0</v>
      </c>
      <c r="BM496" s="308">
        <v>0</v>
      </c>
      <c r="BN496" s="308">
        <v>0</v>
      </c>
      <c r="BO496" s="308">
        <v>0</v>
      </c>
      <c r="BP496" s="308">
        <v>0</v>
      </c>
      <c r="BQ496" s="308">
        <v>0</v>
      </c>
      <c r="BR496" s="308">
        <v>0</v>
      </c>
      <c r="BS496" s="308">
        <v>0</v>
      </c>
      <c r="BT496" s="309">
        <v>523.419274564886</v>
      </c>
      <c r="BU496" s="307" t="s">
        <v>226</v>
      </c>
    </row>
    <row r="497" spans="2:75" s="329" customFormat="1" ht="13.75" customHeight="1" x14ac:dyDescent="0.35">
      <c r="B497" s="312" t="s">
        <v>227</v>
      </c>
      <c r="C497" s="313">
        <v>0</v>
      </c>
      <c r="D497" s="313">
        <v>0</v>
      </c>
      <c r="E497" s="313">
        <v>0</v>
      </c>
      <c r="F497" s="313">
        <v>0</v>
      </c>
      <c r="G497" s="313">
        <v>0</v>
      </c>
      <c r="H497" s="313">
        <v>0</v>
      </c>
      <c r="I497" s="313">
        <v>0</v>
      </c>
      <c r="J497" s="313">
        <v>0</v>
      </c>
      <c r="K497" s="313">
        <v>0</v>
      </c>
      <c r="L497" s="313">
        <v>0</v>
      </c>
      <c r="M497" s="313">
        <v>0</v>
      </c>
      <c r="N497" s="313">
        <v>0</v>
      </c>
      <c r="O497" s="313">
        <v>0</v>
      </c>
      <c r="P497" s="313">
        <v>0</v>
      </c>
      <c r="Q497" s="313">
        <v>0</v>
      </c>
      <c r="R497" s="313">
        <v>0</v>
      </c>
      <c r="S497" s="313">
        <v>0</v>
      </c>
      <c r="T497" s="313">
        <v>0</v>
      </c>
      <c r="U497" s="313">
        <v>0</v>
      </c>
      <c r="V497" s="313">
        <v>0</v>
      </c>
      <c r="W497" s="313">
        <v>0</v>
      </c>
      <c r="X497" s="313">
        <v>0</v>
      </c>
      <c r="Y497" s="313">
        <v>0</v>
      </c>
      <c r="Z497" s="313">
        <v>0</v>
      </c>
      <c r="AA497" s="313">
        <v>0</v>
      </c>
      <c r="AB497" s="313">
        <v>0</v>
      </c>
      <c r="AC497" s="313">
        <v>0</v>
      </c>
      <c r="AD497" s="313">
        <v>0</v>
      </c>
      <c r="AE497" s="313">
        <v>0</v>
      </c>
      <c r="AF497" s="313">
        <v>0</v>
      </c>
      <c r="AG497" s="313">
        <v>0</v>
      </c>
      <c r="AH497" s="313">
        <v>0</v>
      </c>
      <c r="AI497" s="314">
        <v>0</v>
      </c>
      <c r="AJ497" s="312" t="s">
        <v>227</v>
      </c>
      <c r="AK497" s="307"/>
      <c r="AL497" s="307"/>
      <c r="AM497" s="312" t="s">
        <v>227</v>
      </c>
      <c r="AN497" s="834">
        <v>0</v>
      </c>
      <c r="AO497" s="834">
        <v>0</v>
      </c>
      <c r="AP497" s="834">
        <v>0</v>
      </c>
      <c r="AQ497" s="834">
        <v>0</v>
      </c>
      <c r="AR497" s="834">
        <v>0</v>
      </c>
      <c r="AS497" s="834">
        <v>0</v>
      </c>
      <c r="AT497" s="834">
        <v>0</v>
      </c>
      <c r="AU497" s="834">
        <v>0</v>
      </c>
      <c r="AV497" s="834">
        <v>0</v>
      </c>
      <c r="AW497" s="834">
        <v>0</v>
      </c>
      <c r="AX497" s="834">
        <v>0</v>
      </c>
      <c r="AY497" s="834">
        <v>0</v>
      </c>
      <c r="AZ497" s="834">
        <v>0</v>
      </c>
      <c r="BA497" s="834">
        <v>0</v>
      </c>
      <c r="BB497" s="834">
        <v>0</v>
      </c>
      <c r="BC497" s="834">
        <v>0</v>
      </c>
      <c r="BD497" s="834">
        <v>0</v>
      </c>
      <c r="BE497" s="834">
        <v>0</v>
      </c>
      <c r="BF497" s="834">
        <v>0</v>
      </c>
      <c r="BG497" s="834">
        <v>0</v>
      </c>
      <c r="BH497" s="834">
        <v>0</v>
      </c>
      <c r="BI497" s="834">
        <v>0</v>
      </c>
      <c r="BJ497" s="834">
        <v>0</v>
      </c>
      <c r="BK497" s="834">
        <v>0</v>
      </c>
      <c r="BL497" s="834">
        <v>0</v>
      </c>
      <c r="BM497" s="834">
        <v>0</v>
      </c>
      <c r="BN497" s="834">
        <v>0</v>
      </c>
      <c r="BO497" s="834">
        <v>0</v>
      </c>
      <c r="BP497" s="834">
        <v>0</v>
      </c>
      <c r="BQ497" s="834">
        <v>0</v>
      </c>
      <c r="BR497" s="834">
        <v>0</v>
      </c>
      <c r="BS497" s="834">
        <v>0</v>
      </c>
      <c r="BT497" s="314">
        <v>0</v>
      </c>
      <c r="BU497" s="312" t="s">
        <v>227</v>
      </c>
    </row>
    <row r="498" spans="2:75" s="329" customFormat="1" ht="13.75" customHeight="1" x14ac:dyDescent="0.35">
      <c r="B498" s="307" t="s">
        <v>228</v>
      </c>
      <c r="C498" s="308">
        <v>0</v>
      </c>
      <c r="D498" s="308">
        <v>1</v>
      </c>
      <c r="E498" s="308">
        <v>0</v>
      </c>
      <c r="F498" s="308">
        <v>0</v>
      </c>
      <c r="G498" s="308">
        <v>0</v>
      </c>
      <c r="H498" s="308">
        <v>0</v>
      </c>
      <c r="I498" s="308">
        <v>0</v>
      </c>
      <c r="J498" s="308">
        <v>0</v>
      </c>
      <c r="K498" s="308">
        <v>0</v>
      </c>
      <c r="L498" s="308">
        <v>0</v>
      </c>
      <c r="M498" s="308">
        <v>0</v>
      </c>
      <c r="N498" s="308">
        <v>0</v>
      </c>
      <c r="O498" s="308">
        <v>0</v>
      </c>
      <c r="P498" s="308">
        <v>0</v>
      </c>
      <c r="Q498" s="308">
        <v>0</v>
      </c>
      <c r="R498" s="308">
        <v>0</v>
      </c>
      <c r="S498" s="308">
        <v>0</v>
      </c>
      <c r="T498" s="308">
        <v>0</v>
      </c>
      <c r="U498" s="308">
        <v>0</v>
      </c>
      <c r="V498" s="308">
        <v>0</v>
      </c>
      <c r="W498" s="308">
        <v>0</v>
      </c>
      <c r="X498" s="308">
        <v>0</v>
      </c>
      <c r="Y498" s="308">
        <v>0</v>
      </c>
      <c r="Z498" s="308">
        <v>0</v>
      </c>
      <c r="AA498" s="308">
        <v>0</v>
      </c>
      <c r="AB498" s="308">
        <v>0</v>
      </c>
      <c r="AC498" s="308">
        <v>0</v>
      </c>
      <c r="AD498" s="308">
        <v>0</v>
      </c>
      <c r="AE498" s="308">
        <v>0</v>
      </c>
      <c r="AF498" s="308">
        <v>0</v>
      </c>
      <c r="AG498" s="308">
        <v>0</v>
      </c>
      <c r="AH498" s="308">
        <v>0</v>
      </c>
      <c r="AI498" s="309">
        <v>1</v>
      </c>
      <c r="AJ498" s="307" t="s">
        <v>228</v>
      </c>
      <c r="AK498" s="307"/>
      <c r="AL498" s="307"/>
      <c r="AM498" s="307" t="s">
        <v>228</v>
      </c>
      <c r="AN498" s="308">
        <v>0</v>
      </c>
      <c r="AO498" s="308">
        <v>437.11779587803602</v>
      </c>
      <c r="AP498" s="308">
        <v>0</v>
      </c>
      <c r="AQ498" s="308">
        <v>0</v>
      </c>
      <c r="AR498" s="308">
        <v>0</v>
      </c>
      <c r="AS498" s="308">
        <v>0</v>
      </c>
      <c r="AT498" s="308">
        <v>0</v>
      </c>
      <c r="AU498" s="308">
        <v>0</v>
      </c>
      <c r="AV498" s="308">
        <v>0</v>
      </c>
      <c r="AW498" s="308">
        <v>0</v>
      </c>
      <c r="AX498" s="308">
        <v>0</v>
      </c>
      <c r="AY498" s="308">
        <v>0</v>
      </c>
      <c r="AZ498" s="308">
        <v>0</v>
      </c>
      <c r="BA498" s="308">
        <v>0</v>
      </c>
      <c r="BB498" s="308">
        <v>0</v>
      </c>
      <c r="BC498" s="308">
        <v>0</v>
      </c>
      <c r="BD498" s="308">
        <v>0</v>
      </c>
      <c r="BE498" s="308">
        <v>0</v>
      </c>
      <c r="BF498" s="308">
        <v>0</v>
      </c>
      <c r="BG498" s="308">
        <v>0</v>
      </c>
      <c r="BH498" s="308">
        <v>0</v>
      </c>
      <c r="BI498" s="308">
        <v>0</v>
      </c>
      <c r="BJ498" s="308">
        <v>0</v>
      </c>
      <c r="BK498" s="308">
        <v>0</v>
      </c>
      <c r="BL498" s="308">
        <v>0</v>
      </c>
      <c r="BM498" s="308">
        <v>0</v>
      </c>
      <c r="BN498" s="308">
        <v>0</v>
      </c>
      <c r="BO498" s="308">
        <v>0</v>
      </c>
      <c r="BP498" s="308">
        <v>0</v>
      </c>
      <c r="BQ498" s="308">
        <v>0</v>
      </c>
      <c r="BR498" s="308">
        <v>0</v>
      </c>
      <c r="BS498" s="308">
        <v>0</v>
      </c>
      <c r="BT498" s="309">
        <v>437.11779587803602</v>
      </c>
      <c r="BU498" s="307" t="s">
        <v>228</v>
      </c>
    </row>
    <row r="499" spans="2:75" s="326" customFormat="1" ht="13.75" customHeight="1" x14ac:dyDescent="0.35">
      <c r="B499" s="324" t="s">
        <v>4</v>
      </c>
      <c r="C499" s="1085">
        <v>11</v>
      </c>
      <c r="D499" s="1085">
        <v>8</v>
      </c>
      <c r="E499" s="1085">
        <v>248</v>
      </c>
      <c r="F499" s="1085">
        <v>14</v>
      </c>
      <c r="G499" s="1085">
        <v>52</v>
      </c>
      <c r="H499" s="1085">
        <v>6</v>
      </c>
      <c r="I499" s="1085">
        <v>100</v>
      </c>
      <c r="J499" s="1085">
        <v>22</v>
      </c>
      <c r="K499" s="1085">
        <v>124</v>
      </c>
      <c r="L499" s="1085">
        <v>11</v>
      </c>
      <c r="M499" s="1085">
        <v>19</v>
      </c>
      <c r="N499" s="1085">
        <v>49</v>
      </c>
      <c r="O499" s="1085">
        <v>44</v>
      </c>
      <c r="P499" s="1085">
        <v>36</v>
      </c>
      <c r="Q499" s="1085">
        <v>59</v>
      </c>
      <c r="R499" s="1085">
        <v>67</v>
      </c>
      <c r="S499" s="1085">
        <v>79</v>
      </c>
      <c r="T499" s="1085">
        <v>71</v>
      </c>
      <c r="U499" s="1085">
        <v>98</v>
      </c>
      <c r="V499" s="1085">
        <v>115</v>
      </c>
      <c r="W499" s="1085">
        <v>98</v>
      </c>
      <c r="X499" s="1085">
        <v>112</v>
      </c>
      <c r="Y499" s="1085">
        <v>151</v>
      </c>
      <c r="Z499" s="1085">
        <v>105</v>
      </c>
      <c r="AA499" s="1085">
        <v>103</v>
      </c>
      <c r="AB499" s="1085">
        <v>145</v>
      </c>
      <c r="AC499" s="1085">
        <v>190</v>
      </c>
      <c r="AD499" s="1085">
        <v>295</v>
      </c>
      <c r="AE499" s="1085">
        <v>237</v>
      </c>
      <c r="AF499" s="1085">
        <v>312</v>
      </c>
      <c r="AG499" s="1085">
        <v>255</v>
      </c>
      <c r="AH499" s="1085">
        <v>197</v>
      </c>
      <c r="AI499" s="1085">
        <v>3433</v>
      </c>
      <c r="AJ499" s="325" t="s">
        <v>4</v>
      </c>
      <c r="AK499" s="642"/>
      <c r="AL499" s="642"/>
      <c r="AM499" s="324" t="s">
        <v>4</v>
      </c>
      <c r="AN499" s="1085">
        <v>80053.810942480923</v>
      </c>
      <c r="AO499" s="1085">
        <v>28314.650342271951</v>
      </c>
      <c r="AP499" s="1085">
        <v>995473.0835889671</v>
      </c>
      <c r="AQ499" s="1085">
        <v>25449.089775805729</v>
      </c>
      <c r="AR499" s="1085">
        <v>150302.72808394628</v>
      </c>
      <c r="AS499" s="1085">
        <v>16134.19345551564</v>
      </c>
      <c r="AT499" s="1085">
        <v>158596.08325732639</v>
      </c>
      <c r="AU499" s="1085">
        <v>35522.4502110877</v>
      </c>
      <c r="AV499" s="1085">
        <v>610693.36139709176</v>
      </c>
      <c r="AW499" s="1085">
        <v>14033.831642459128</v>
      </c>
      <c r="AX499" s="1085">
        <v>50875.178995915645</v>
      </c>
      <c r="AY499" s="1085">
        <v>73570.085136582711</v>
      </c>
      <c r="AZ499" s="1085">
        <v>81292.639715341764</v>
      </c>
      <c r="BA499" s="1085">
        <v>59231.578483766476</v>
      </c>
      <c r="BB499" s="1085">
        <v>90636.797763447787</v>
      </c>
      <c r="BC499" s="1085">
        <v>111164.11028791445</v>
      </c>
      <c r="BD499" s="1085">
        <v>117221.99980740975</v>
      </c>
      <c r="BE499" s="1085">
        <v>137530.79989279731</v>
      </c>
      <c r="BF499" s="1085">
        <v>155057.28523843625</v>
      </c>
      <c r="BG499" s="1085">
        <v>191482.28121815334</v>
      </c>
      <c r="BH499" s="1085">
        <v>133558.83796647241</v>
      </c>
      <c r="BI499" s="1085">
        <v>168252.51334190089</v>
      </c>
      <c r="BJ499" s="1085">
        <v>244685.19284295023</v>
      </c>
      <c r="BK499" s="1085">
        <v>179058.28429772169</v>
      </c>
      <c r="BL499" s="1085">
        <v>213453.21034405427</v>
      </c>
      <c r="BM499" s="1085">
        <v>259557.83022635113</v>
      </c>
      <c r="BN499" s="1085">
        <v>389962.93247309845</v>
      </c>
      <c r="BO499" s="1085">
        <v>487070.22535615304</v>
      </c>
      <c r="BP499" s="1085">
        <v>519085.79392012872</v>
      </c>
      <c r="BQ499" s="1085">
        <v>572269.43737824005</v>
      </c>
      <c r="BR499" s="1085">
        <v>506039.23271999991</v>
      </c>
      <c r="BS499" s="1085">
        <v>413474.1</v>
      </c>
      <c r="BT499" s="1085">
        <v>7269103.6301037883</v>
      </c>
      <c r="BU499" s="325" t="s">
        <v>4</v>
      </c>
    </row>
    <row r="500" spans="2:75" x14ac:dyDescent="0.35">
      <c r="B500" s="683" t="s">
        <v>229</v>
      </c>
      <c r="C500" s="683"/>
      <c r="D500" s="683"/>
      <c r="E500" s="683"/>
      <c r="F500" s="683"/>
      <c r="G500" s="683"/>
      <c r="H500" s="683"/>
      <c r="I500" s="683"/>
      <c r="J500" s="683"/>
      <c r="K500" s="683"/>
      <c r="L500" s="683"/>
      <c r="M500" s="683"/>
      <c r="N500" s="683"/>
      <c r="O500" s="683"/>
      <c r="P500" s="683"/>
      <c r="Q500" s="683"/>
      <c r="R500" s="683"/>
      <c r="S500" s="683"/>
      <c r="T500" s="683"/>
      <c r="U500" s="683"/>
      <c r="V500" s="683"/>
      <c r="W500" s="327"/>
      <c r="X500" s="327"/>
      <c r="Y500" s="327"/>
      <c r="Z500" s="327"/>
      <c r="AA500" s="327"/>
      <c r="AB500" s="327"/>
      <c r="AC500" s="327"/>
      <c r="AD500" s="327"/>
      <c r="AE500" s="327"/>
      <c r="AF500" s="327"/>
      <c r="AG500" s="327"/>
      <c r="AH500" s="327"/>
      <c r="AI500" s="327"/>
      <c r="AJ500" s="327"/>
      <c r="AK500" s="327"/>
      <c r="AL500" s="327"/>
      <c r="AM500" s="683" t="s">
        <v>229</v>
      </c>
      <c r="AN500" s="353"/>
      <c r="AO500" s="353"/>
      <c r="AP500" s="353"/>
      <c r="AQ500" s="353"/>
      <c r="AR500" s="353"/>
      <c r="AS500" s="353"/>
      <c r="AT500" s="353"/>
      <c r="AU500" s="353"/>
      <c r="AV500" s="353"/>
      <c r="AW500" s="353"/>
      <c r="AX500" s="353"/>
      <c r="AY500" s="353"/>
      <c r="AZ500" s="353"/>
      <c r="BA500" s="353"/>
      <c r="BB500" s="353"/>
      <c r="BC500" s="353"/>
      <c r="BD500" s="353"/>
      <c r="BE500" s="353"/>
      <c r="BF500" s="353"/>
      <c r="BG500" s="353"/>
      <c r="BH500" s="354"/>
      <c r="BI500" s="354"/>
      <c r="BJ500" s="354"/>
      <c r="BK500" s="354"/>
      <c r="BL500" s="354"/>
      <c r="BM500" s="354"/>
      <c r="BN500" s="354"/>
      <c r="BO500" s="354"/>
      <c r="BP500" s="354"/>
      <c r="BQ500" s="354"/>
      <c r="BR500" s="354"/>
      <c r="BS500" s="354"/>
      <c r="BT500" s="354"/>
    </row>
    <row r="501" spans="2:75" x14ac:dyDescent="0.35">
      <c r="B501" s="311"/>
      <c r="C501" s="311"/>
      <c r="D501" s="311"/>
      <c r="E501" s="311"/>
      <c r="F501" s="311"/>
      <c r="G501" s="311"/>
      <c r="H501" s="311"/>
      <c r="I501" s="311"/>
      <c r="J501" s="311"/>
      <c r="K501" s="311"/>
      <c r="L501" s="311"/>
      <c r="M501" s="311"/>
      <c r="N501" s="311"/>
      <c r="O501" s="311"/>
      <c r="P501" s="311"/>
      <c r="Q501" s="311"/>
      <c r="R501" s="311"/>
      <c r="S501" s="311"/>
      <c r="T501" s="311"/>
      <c r="U501" s="311"/>
      <c r="V501" s="311"/>
      <c r="W501" s="311"/>
      <c r="X501" s="311"/>
      <c r="Y501" s="311"/>
      <c r="Z501" s="311"/>
      <c r="AA501" s="311"/>
      <c r="AB501" s="311"/>
      <c r="AC501" s="311"/>
      <c r="AD501" s="311"/>
      <c r="AE501" s="311"/>
      <c r="AF501" s="311"/>
      <c r="AG501" s="311"/>
      <c r="AH501" s="311"/>
      <c r="AI501" s="311"/>
      <c r="AJ501" s="311"/>
      <c r="AK501" s="311"/>
      <c r="AL501" s="311"/>
      <c r="BU501" s="1315"/>
      <c r="BV501" s="1315"/>
      <c r="BW501" s="1315"/>
    </row>
    <row r="502" spans="2:75" s="1309" customFormat="1" ht="12" x14ac:dyDescent="0.3">
      <c r="B502" s="1311"/>
      <c r="C502" s="1312"/>
      <c r="D502" s="1312"/>
      <c r="E502" s="1312"/>
      <c r="F502" s="1312"/>
      <c r="G502" s="1312"/>
      <c r="H502" s="1312"/>
      <c r="I502" s="1312"/>
      <c r="J502" s="1312"/>
      <c r="K502" s="1312"/>
      <c r="L502" s="1312"/>
      <c r="M502" s="1312"/>
      <c r="N502" s="1312"/>
      <c r="O502" s="1312"/>
      <c r="P502" s="1312"/>
      <c r="Q502" s="1312"/>
      <c r="R502" s="1312"/>
      <c r="S502" s="1312"/>
      <c r="T502" s="1312"/>
      <c r="U502" s="1312"/>
      <c r="V502" s="1312"/>
      <c r="W502" s="1312"/>
      <c r="X502" s="1312"/>
      <c r="Y502" s="1312"/>
      <c r="Z502" s="1312"/>
      <c r="AA502" s="1312"/>
      <c r="AB502" s="1313"/>
      <c r="AC502" s="1313"/>
      <c r="AD502" s="1313"/>
      <c r="AE502" s="1313"/>
      <c r="AF502" s="1313"/>
      <c r="AG502" s="1313"/>
      <c r="AH502" s="1313"/>
      <c r="AI502" s="1313"/>
      <c r="AM502" s="1314"/>
      <c r="AN502" s="1315"/>
      <c r="AO502" s="1315"/>
      <c r="AP502" s="1315"/>
      <c r="AQ502" s="1315"/>
      <c r="AR502" s="1315"/>
      <c r="AS502" s="1315"/>
      <c r="AT502" s="1315"/>
      <c r="AU502" s="1315"/>
      <c r="AV502" s="1315"/>
      <c r="AW502" s="1315"/>
      <c r="AX502" s="1315"/>
      <c r="AY502" s="1315"/>
      <c r="AZ502" s="1315"/>
      <c r="BA502" s="1315"/>
      <c r="BB502" s="1315"/>
      <c r="BC502" s="1315"/>
      <c r="BD502" s="1315"/>
      <c r="BE502" s="1315"/>
      <c r="BF502" s="1315"/>
      <c r="BG502" s="1315"/>
      <c r="BH502" s="1315"/>
      <c r="BI502" s="1315"/>
      <c r="BJ502" s="1315"/>
      <c r="BK502" s="1315"/>
      <c r="BL502" s="1315"/>
      <c r="BM502" s="1315"/>
      <c r="BN502" s="1315"/>
      <c r="BO502" s="1315"/>
      <c r="BP502" s="1315"/>
      <c r="BQ502" s="1315"/>
      <c r="BR502" s="1315"/>
      <c r="BS502" s="1315"/>
      <c r="BT502" s="1315"/>
      <c r="BV502" s="1316"/>
    </row>
    <row r="503" spans="2:75" x14ac:dyDescent="0.35">
      <c r="C503" s="1310"/>
      <c r="D503" s="1310"/>
      <c r="E503" s="1310"/>
      <c r="F503" s="1310"/>
      <c r="G503" s="1310"/>
      <c r="H503" s="1310"/>
      <c r="I503" s="1310"/>
      <c r="J503" s="1310"/>
      <c r="K503" s="1310"/>
      <c r="L503" s="1310"/>
      <c r="M503" s="1310"/>
      <c r="N503" s="1310"/>
      <c r="O503" s="1310"/>
      <c r="P503" s="1310"/>
      <c r="Q503" s="1310"/>
      <c r="R503" s="1310"/>
      <c r="S503" s="1310"/>
      <c r="T503" s="1310"/>
      <c r="U503" s="1310"/>
      <c r="V503" s="1310"/>
      <c r="W503" s="1310"/>
      <c r="X503" s="1310"/>
      <c r="Y503" s="1310"/>
      <c r="Z503" s="1310"/>
      <c r="AA503" s="1310"/>
      <c r="AB503" s="1310"/>
      <c r="AC503" s="1310"/>
      <c r="AD503" s="1310"/>
      <c r="AE503" s="1310"/>
      <c r="AF503" s="1310"/>
      <c r="AG503" s="1310"/>
      <c r="AH503" s="1310"/>
      <c r="AI503" s="1310"/>
      <c r="AM503" s="1317"/>
      <c r="AN503" s="1318"/>
      <c r="AO503" s="1318"/>
      <c r="AP503" s="1318"/>
      <c r="AQ503" s="1318"/>
      <c r="AR503" s="1318"/>
      <c r="AS503" s="1318"/>
      <c r="AT503" s="1318"/>
      <c r="AU503" s="1318"/>
      <c r="AV503" s="1318"/>
      <c r="AW503" s="1318"/>
      <c r="AX503" s="1318"/>
      <c r="AY503" s="1318"/>
      <c r="AZ503" s="1318"/>
      <c r="BA503" s="1318"/>
      <c r="BB503" s="1318"/>
      <c r="BC503" s="1318"/>
      <c r="BD503" s="1318"/>
      <c r="BE503" s="1318"/>
      <c r="BF503" s="1318"/>
      <c r="BG503" s="1318"/>
      <c r="BH503" s="1318"/>
      <c r="BI503" s="1318"/>
      <c r="BJ503" s="1318"/>
      <c r="BK503" s="1318"/>
      <c r="BL503" s="1318"/>
      <c r="BM503" s="1318"/>
      <c r="BN503" s="1318"/>
      <c r="BO503" s="1318"/>
      <c r="BP503" s="1318"/>
      <c r="BQ503" s="1318"/>
      <c r="BR503" s="1318"/>
      <c r="BS503" s="1318"/>
      <c r="BT503" s="1318"/>
    </row>
    <row r="504" spans="2:75" x14ac:dyDescent="0.35">
      <c r="B504" s="311"/>
      <c r="C504" s="311"/>
      <c r="D504" s="311"/>
      <c r="E504" s="311"/>
      <c r="F504" s="311"/>
      <c r="G504" s="311"/>
      <c r="H504" s="311"/>
      <c r="I504" s="311"/>
      <c r="J504" s="311"/>
      <c r="K504" s="311"/>
      <c r="L504" s="311"/>
      <c r="M504" s="311"/>
      <c r="N504" s="311"/>
      <c r="O504" s="311"/>
      <c r="P504" s="311"/>
      <c r="Q504" s="311"/>
      <c r="R504" s="311"/>
      <c r="S504" s="311"/>
      <c r="T504" s="311"/>
      <c r="U504" s="311"/>
      <c r="V504" s="311"/>
      <c r="W504" s="311"/>
      <c r="X504" s="311"/>
      <c r="Y504" s="311"/>
      <c r="Z504" s="311"/>
      <c r="AA504" s="311"/>
      <c r="AB504" s="311"/>
      <c r="AC504" s="311"/>
      <c r="AD504" s="311"/>
      <c r="AE504" s="311"/>
      <c r="AF504" s="311"/>
      <c r="AG504" s="311"/>
      <c r="AH504" s="311"/>
      <c r="AI504" s="311"/>
      <c r="AJ504" s="311"/>
      <c r="AK504" s="311"/>
      <c r="AL504" s="311"/>
    </row>
    <row r="505" spans="2:75" x14ac:dyDescent="0.35">
      <c r="B505" s="689" t="s">
        <v>738</v>
      </c>
      <c r="C505" s="689"/>
      <c r="D505" s="689"/>
      <c r="E505" s="689"/>
      <c r="AL505" s="311"/>
      <c r="AM505" s="689" t="s">
        <v>738</v>
      </c>
      <c r="AN505" s="688"/>
      <c r="AO505" s="688"/>
      <c r="AP505" s="688"/>
      <c r="AQ505" s="688"/>
      <c r="AR505" s="688"/>
      <c r="AS505" s="688"/>
      <c r="AT505" s="688"/>
      <c r="AU505" s="688"/>
      <c r="AV505" s="688"/>
      <c r="AW505" s="688"/>
      <c r="AX505" s="688"/>
      <c r="AY505" s="688"/>
      <c r="AZ505" s="688"/>
      <c r="BA505" s="688"/>
      <c r="BB505" s="688"/>
    </row>
    <row r="506" spans="2:75" s="302" customFormat="1" ht="14.65" customHeight="1" x14ac:dyDescent="0.3">
      <c r="B506" s="684"/>
      <c r="C506" s="300"/>
      <c r="D506" s="300"/>
      <c r="E506" s="300"/>
      <c r="F506" s="300"/>
      <c r="G506" s="300"/>
      <c r="H506" s="300"/>
      <c r="I506" s="300"/>
      <c r="J506" s="300"/>
      <c r="K506" s="300"/>
      <c r="L506" s="300"/>
      <c r="M506" s="300"/>
      <c r="N506" s="300"/>
      <c r="O506" s="300"/>
      <c r="P506" s="300"/>
      <c r="Q506" s="300"/>
      <c r="R506" s="300"/>
      <c r="S506" s="300"/>
      <c r="T506" s="300"/>
      <c r="U506" s="300"/>
      <c r="V506" s="300"/>
      <c r="W506" s="300"/>
      <c r="X506" s="300"/>
      <c r="Y506" s="300"/>
      <c r="Z506" s="300"/>
      <c r="AA506" s="300"/>
      <c r="AB506" s="300"/>
      <c r="AC506" s="300"/>
      <c r="AD506" s="300"/>
      <c r="AE506" s="300"/>
      <c r="AF506" s="300"/>
      <c r="AG506" s="300"/>
      <c r="AH506" s="300"/>
      <c r="AI506" s="300"/>
      <c r="AJ506" s="301"/>
      <c r="AK506" s="301"/>
      <c r="AL506" s="684"/>
      <c r="AM506" s="335" t="s">
        <v>12546</v>
      </c>
      <c r="AN506" s="336"/>
      <c r="AO506" s="336"/>
      <c r="AP506" s="336"/>
      <c r="AQ506" s="336"/>
      <c r="AR506" s="336"/>
      <c r="AS506" s="336"/>
      <c r="AT506" s="336"/>
      <c r="AU506" s="336"/>
      <c r="AV506" s="336"/>
      <c r="AW506" s="336"/>
      <c r="AX506" s="336"/>
      <c r="AY506" s="336"/>
      <c r="AZ506" s="336"/>
      <c r="BA506" s="336"/>
      <c r="BB506" s="336"/>
      <c r="BC506" s="336"/>
      <c r="BD506" s="336"/>
      <c r="BE506" s="336"/>
      <c r="BF506" s="336"/>
      <c r="BG506" s="336"/>
      <c r="BH506" s="336"/>
      <c r="BI506" s="336"/>
      <c r="BJ506" s="336"/>
      <c r="BK506" s="336"/>
      <c r="BL506" s="336"/>
      <c r="BM506" s="336"/>
      <c r="BN506" s="336"/>
      <c r="BO506" s="336"/>
      <c r="BP506" s="336"/>
      <c r="BQ506" s="336"/>
      <c r="BR506" s="336"/>
      <c r="BS506" s="336"/>
      <c r="BT506" s="337"/>
      <c r="BU506" s="338"/>
    </row>
    <row r="507" spans="2:75" s="306" customFormat="1" ht="13.75" customHeight="1" x14ac:dyDescent="0.3">
      <c r="B507" s="303" t="s">
        <v>164</v>
      </c>
      <c r="C507" s="304">
        <v>1994</v>
      </c>
      <c r="D507" s="304">
        <v>1995</v>
      </c>
      <c r="E507" s="304">
        <v>1996</v>
      </c>
      <c r="F507" s="304">
        <v>1997</v>
      </c>
      <c r="G507" s="304">
        <v>1998</v>
      </c>
      <c r="H507" s="304">
        <v>1999</v>
      </c>
      <c r="I507" s="304">
        <v>2000</v>
      </c>
      <c r="J507" s="304">
        <v>2001</v>
      </c>
      <c r="K507" s="304">
        <v>2002</v>
      </c>
      <c r="L507" s="304">
        <v>2003</v>
      </c>
      <c r="M507" s="304">
        <v>2004</v>
      </c>
      <c r="N507" s="304">
        <v>2005</v>
      </c>
      <c r="O507" s="304">
        <v>2006</v>
      </c>
      <c r="P507" s="304">
        <v>2007</v>
      </c>
      <c r="Q507" s="304">
        <v>2008</v>
      </c>
      <c r="R507" s="304">
        <v>2009</v>
      </c>
      <c r="S507" s="304">
        <v>2010</v>
      </c>
      <c r="T507" s="304">
        <v>2011</v>
      </c>
      <c r="U507" s="304">
        <v>2012</v>
      </c>
      <c r="V507" s="304">
        <v>2013</v>
      </c>
      <c r="W507" s="304">
        <v>2014</v>
      </c>
      <c r="X507" s="304">
        <v>2015</v>
      </c>
      <c r="Y507" s="304">
        <v>2016</v>
      </c>
      <c r="Z507" s="304">
        <v>2017</v>
      </c>
      <c r="AA507" s="304">
        <v>2018</v>
      </c>
      <c r="AB507" s="304">
        <v>2019</v>
      </c>
      <c r="AC507" s="304">
        <v>2020</v>
      </c>
      <c r="AD507" s="304">
        <v>2021</v>
      </c>
      <c r="AE507" s="304">
        <v>2022</v>
      </c>
      <c r="AF507" s="304">
        <v>2023</v>
      </c>
      <c r="AG507" s="304">
        <v>2024</v>
      </c>
      <c r="AH507" s="304">
        <v>2025</v>
      </c>
      <c r="AI507" s="265" t="s">
        <v>4</v>
      </c>
      <c r="AJ507" s="305" t="s">
        <v>164</v>
      </c>
      <c r="AK507" s="643"/>
      <c r="AL507" s="643"/>
      <c r="AM507" s="303" t="s">
        <v>164</v>
      </c>
      <c r="AN507" s="1086">
        <v>1994</v>
      </c>
      <c r="AO507" s="1086">
        <v>1995</v>
      </c>
      <c r="AP507" s="1086">
        <v>1996</v>
      </c>
      <c r="AQ507" s="1086">
        <v>1997</v>
      </c>
      <c r="AR507" s="1086">
        <v>1998</v>
      </c>
      <c r="AS507" s="1086">
        <v>1999</v>
      </c>
      <c r="AT507" s="1086">
        <v>2000</v>
      </c>
      <c r="AU507" s="1086">
        <v>2001</v>
      </c>
      <c r="AV507" s="1086">
        <v>2002</v>
      </c>
      <c r="AW507" s="1086">
        <v>2003</v>
      </c>
      <c r="AX507" s="1086">
        <v>2004</v>
      </c>
      <c r="AY507" s="1086">
        <v>2005</v>
      </c>
      <c r="AZ507" s="1086">
        <v>2006</v>
      </c>
      <c r="BA507" s="1086">
        <v>2007</v>
      </c>
      <c r="BB507" s="1086">
        <v>2008</v>
      </c>
      <c r="BC507" s="1086">
        <v>2009</v>
      </c>
      <c r="BD507" s="1086">
        <v>2010</v>
      </c>
      <c r="BE507" s="1086">
        <v>2011</v>
      </c>
      <c r="BF507" s="1086">
        <v>2012</v>
      </c>
      <c r="BG507" s="1086">
        <v>2013</v>
      </c>
      <c r="BH507" s="1086">
        <v>2014</v>
      </c>
      <c r="BI507" s="1086">
        <v>2015</v>
      </c>
      <c r="BJ507" s="1086">
        <v>2016</v>
      </c>
      <c r="BK507" s="1086">
        <v>2017</v>
      </c>
      <c r="BL507" s="1086">
        <v>2018</v>
      </c>
      <c r="BM507" s="1086">
        <v>2019</v>
      </c>
      <c r="BN507" s="1086">
        <v>2020</v>
      </c>
      <c r="BO507" s="1086">
        <v>2021</v>
      </c>
      <c r="BP507" s="1086">
        <v>2022</v>
      </c>
      <c r="BQ507" s="1086">
        <v>2023</v>
      </c>
      <c r="BR507" s="1086">
        <v>2024</v>
      </c>
      <c r="BS507" s="1086">
        <v>2025</v>
      </c>
      <c r="BT507" s="265" t="s">
        <v>4</v>
      </c>
      <c r="BU507" s="305" t="s">
        <v>164</v>
      </c>
    </row>
    <row r="508" spans="2:75" ht="13.75" customHeight="1" x14ac:dyDescent="0.35">
      <c r="B508" s="307" t="s">
        <v>190</v>
      </c>
      <c r="C508" s="882">
        <v>172</v>
      </c>
      <c r="D508" s="882">
        <v>106</v>
      </c>
      <c r="E508" s="882">
        <v>38</v>
      </c>
      <c r="F508" s="882">
        <v>59</v>
      </c>
      <c r="G508" s="882">
        <v>16</v>
      </c>
      <c r="H508" s="882">
        <v>632</v>
      </c>
      <c r="I508" s="882">
        <v>260</v>
      </c>
      <c r="J508" s="882">
        <v>344</v>
      </c>
      <c r="K508" s="882">
        <v>69</v>
      </c>
      <c r="L508" s="882">
        <v>34</v>
      </c>
      <c r="M508" s="882">
        <v>68</v>
      </c>
      <c r="N508" s="882">
        <v>89</v>
      </c>
      <c r="O508" s="882">
        <v>2517</v>
      </c>
      <c r="P508" s="882">
        <v>45</v>
      </c>
      <c r="Q508" s="882">
        <v>73</v>
      </c>
      <c r="R508" s="882">
        <v>26060</v>
      </c>
      <c r="S508" s="882">
        <v>5913</v>
      </c>
      <c r="T508" s="882">
        <v>228</v>
      </c>
      <c r="U508" s="882">
        <v>573</v>
      </c>
      <c r="V508" s="882">
        <v>8781</v>
      </c>
      <c r="W508" s="882">
        <v>2487</v>
      </c>
      <c r="X508" s="882">
        <v>304</v>
      </c>
      <c r="Y508" s="882">
        <v>1406</v>
      </c>
      <c r="Z508" s="882">
        <v>12755</v>
      </c>
      <c r="AA508" s="882">
        <v>809</v>
      </c>
      <c r="AB508" s="882">
        <v>5921</v>
      </c>
      <c r="AC508" s="882">
        <v>536</v>
      </c>
      <c r="AD508" s="882">
        <v>901</v>
      </c>
      <c r="AE508" s="882">
        <v>846</v>
      </c>
      <c r="AF508" s="882">
        <v>3503</v>
      </c>
      <c r="AG508" s="882">
        <v>2631</v>
      </c>
      <c r="AH508" s="882">
        <v>1402</v>
      </c>
      <c r="AI508" s="309">
        <v>79578</v>
      </c>
      <c r="AJ508" s="307" t="s">
        <v>190</v>
      </c>
      <c r="AK508" s="307"/>
      <c r="AL508" s="307"/>
      <c r="AM508" s="307" t="s">
        <v>190</v>
      </c>
      <c r="AN508" s="308">
        <v>953762.79593311239</v>
      </c>
      <c r="AO508" s="308">
        <v>583140.28301928658</v>
      </c>
      <c r="AP508" s="308">
        <v>262745.46768282243</v>
      </c>
      <c r="AQ508" s="308">
        <v>83335.295386683603</v>
      </c>
      <c r="AR508" s="308">
        <v>66399.251063717093</v>
      </c>
      <c r="AS508" s="308">
        <v>9067381.8866943363</v>
      </c>
      <c r="AT508" s="308">
        <v>5186402.9368607104</v>
      </c>
      <c r="AU508" s="308">
        <v>3038125.5243764929</v>
      </c>
      <c r="AV508" s="308">
        <v>711451.70416394097</v>
      </c>
      <c r="AW508" s="308">
        <v>400826.03340981528</v>
      </c>
      <c r="AX508" s="308">
        <v>327783.83270943363</v>
      </c>
      <c r="AY508" s="308">
        <v>1383441.834486827</v>
      </c>
      <c r="AZ508" s="308">
        <v>14985387.901269205</v>
      </c>
      <c r="BA508" s="308">
        <v>223557.97875611499</v>
      </c>
      <c r="BB508" s="308">
        <v>764853.34463855519</v>
      </c>
      <c r="BC508" s="308">
        <v>103731557.22561753</v>
      </c>
      <c r="BD508" s="308">
        <v>14702961.851471536</v>
      </c>
      <c r="BE508" s="308">
        <v>536327.62940051116</v>
      </c>
      <c r="BF508" s="308">
        <v>662092.93396749627</v>
      </c>
      <c r="BG508" s="308">
        <v>16341472.651420442</v>
      </c>
      <c r="BH508" s="308">
        <v>6448307.0608815998</v>
      </c>
      <c r="BI508" s="308">
        <v>461309.90031843598</v>
      </c>
      <c r="BJ508" s="308">
        <v>7381736.7808401212</v>
      </c>
      <c r="BK508" s="308">
        <v>31503039.196531508</v>
      </c>
      <c r="BL508" s="308">
        <v>2465366.0423778458</v>
      </c>
      <c r="BM508" s="308">
        <v>14090584.504779402</v>
      </c>
      <c r="BN508" s="308">
        <v>1354648.6909063857</v>
      </c>
      <c r="BO508" s="308">
        <v>3341064.2818345334</v>
      </c>
      <c r="BP508" s="308">
        <v>1947091.0510951087</v>
      </c>
      <c r="BQ508" s="308">
        <v>4777884.6321973195</v>
      </c>
      <c r="BR508" s="308">
        <v>3440257.1920500002</v>
      </c>
      <c r="BS508" s="308">
        <v>2600885.9300000002</v>
      </c>
      <c r="BT508" s="309">
        <v>253825183.62614089</v>
      </c>
      <c r="BU508" s="307" t="s">
        <v>190</v>
      </c>
    </row>
    <row r="509" spans="2:75" ht="13.75" customHeight="1" x14ac:dyDescent="0.35">
      <c r="B509" s="312" t="s">
        <v>170</v>
      </c>
      <c r="C509" s="1007">
        <v>31</v>
      </c>
      <c r="D509" s="1007">
        <v>489</v>
      </c>
      <c r="E509" s="1007">
        <v>845</v>
      </c>
      <c r="F509" s="1007">
        <v>7314</v>
      </c>
      <c r="G509" s="1007">
        <v>110</v>
      </c>
      <c r="H509" s="1007">
        <v>973</v>
      </c>
      <c r="I509" s="1007">
        <v>354</v>
      </c>
      <c r="J509" s="1007">
        <v>1043</v>
      </c>
      <c r="K509" s="1007">
        <v>1463</v>
      </c>
      <c r="L509" s="1007">
        <v>1040</v>
      </c>
      <c r="M509" s="1007">
        <v>655</v>
      </c>
      <c r="N509" s="1007">
        <v>313</v>
      </c>
      <c r="O509" s="1007">
        <v>217</v>
      </c>
      <c r="P509" s="1007">
        <v>11048</v>
      </c>
      <c r="Q509" s="1007">
        <v>2809</v>
      </c>
      <c r="R509" s="1007">
        <v>42774</v>
      </c>
      <c r="S509" s="1007">
        <v>1008</v>
      </c>
      <c r="T509" s="1007">
        <v>560</v>
      </c>
      <c r="U509" s="1007">
        <v>2402</v>
      </c>
      <c r="V509" s="1007">
        <v>1107</v>
      </c>
      <c r="W509" s="1007">
        <v>577</v>
      </c>
      <c r="X509" s="1007">
        <v>2009</v>
      </c>
      <c r="Y509" s="1007">
        <v>1535</v>
      </c>
      <c r="Z509" s="1007">
        <v>4683</v>
      </c>
      <c r="AA509" s="1007">
        <v>767</v>
      </c>
      <c r="AB509" s="1007">
        <v>25164</v>
      </c>
      <c r="AC509" s="1007">
        <v>3629</v>
      </c>
      <c r="AD509" s="1007">
        <v>1833</v>
      </c>
      <c r="AE509" s="1007">
        <v>1070</v>
      </c>
      <c r="AF509" s="1007">
        <v>472</v>
      </c>
      <c r="AG509" s="1007">
        <v>426</v>
      </c>
      <c r="AH509" s="1007">
        <v>503</v>
      </c>
      <c r="AI509" s="314">
        <v>119223</v>
      </c>
      <c r="AJ509" s="312" t="s">
        <v>170</v>
      </c>
      <c r="AK509" s="307"/>
      <c r="AL509" s="307"/>
      <c r="AM509" s="312" t="s">
        <v>170</v>
      </c>
      <c r="AN509" s="313">
        <v>96386.961380748893</v>
      </c>
      <c r="AO509" s="313">
        <v>2279948.1530540609</v>
      </c>
      <c r="AP509" s="313">
        <v>3310322.4128662422</v>
      </c>
      <c r="AQ509" s="313">
        <v>64051538.7480179</v>
      </c>
      <c r="AR509" s="313">
        <v>602324.52859427745</v>
      </c>
      <c r="AS509" s="313">
        <v>4798064.7528694477</v>
      </c>
      <c r="AT509" s="313">
        <v>1852073.5861729579</v>
      </c>
      <c r="AU509" s="313">
        <v>7808094.1936172172</v>
      </c>
      <c r="AV509" s="313">
        <v>8479098.2508455105</v>
      </c>
      <c r="AW509" s="313">
        <v>4885259.5079681855</v>
      </c>
      <c r="AX509" s="313">
        <v>3976559.6091043716</v>
      </c>
      <c r="AY509" s="313">
        <v>1721348.1115229146</v>
      </c>
      <c r="AZ509" s="313">
        <v>1370339.4740775477</v>
      </c>
      <c r="BA509" s="313">
        <v>104641055.08512889</v>
      </c>
      <c r="BB509" s="313">
        <v>15033813.527765134</v>
      </c>
      <c r="BC509" s="313">
        <v>99231374.448491886</v>
      </c>
      <c r="BD509" s="313">
        <v>3978687.6204422945</v>
      </c>
      <c r="BE509" s="313">
        <v>2320493.4459177228</v>
      </c>
      <c r="BF509" s="313">
        <v>9315751.7904166672</v>
      </c>
      <c r="BG509" s="313">
        <v>3903440.0814395417</v>
      </c>
      <c r="BH509" s="313">
        <v>1959604.5688117391</v>
      </c>
      <c r="BI509" s="313">
        <v>5653311.837145715</v>
      </c>
      <c r="BJ509" s="313">
        <v>7222412.4570906339</v>
      </c>
      <c r="BK509" s="313">
        <v>19663616.923189931</v>
      </c>
      <c r="BL509" s="313">
        <v>2550423.7372447625</v>
      </c>
      <c r="BM509" s="313">
        <v>261357317.26478055</v>
      </c>
      <c r="BN509" s="313">
        <v>16436793.835327784</v>
      </c>
      <c r="BO509" s="313">
        <v>4189723.5638324544</v>
      </c>
      <c r="BP509" s="313">
        <v>3754375.9283813122</v>
      </c>
      <c r="BQ509" s="313">
        <v>1705349.8280977202</v>
      </c>
      <c r="BR509" s="313">
        <v>4017155.1449399996</v>
      </c>
      <c r="BS509" s="313">
        <v>2726035.65</v>
      </c>
      <c r="BT509" s="314">
        <v>674892095.02853596</v>
      </c>
      <c r="BU509" s="312" t="s">
        <v>170</v>
      </c>
    </row>
    <row r="510" spans="2:75" ht="13.75" customHeight="1" x14ac:dyDescent="0.35">
      <c r="B510" s="307" t="s">
        <v>168</v>
      </c>
      <c r="C510" s="882">
        <v>6</v>
      </c>
      <c r="D510" s="882">
        <v>56</v>
      </c>
      <c r="E510" s="882">
        <v>76</v>
      </c>
      <c r="F510" s="882">
        <v>53</v>
      </c>
      <c r="G510" s="882">
        <v>2</v>
      </c>
      <c r="H510" s="882">
        <v>44</v>
      </c>
      <c r="I510" s="882">
        <v>1</v>
      </c>
      <c r="J510" s="882">
        <v>47</v>
      </c>
      <c r="K510" s="882">
        <v>80</v>
      </c>
      <c r="L510" s="882">
        <v>13</v>
      </c>
      <c r="M510" s="882">
        <v>173</v>
      </c>
      <c r="N510" s="882">
        <v>28</v>
      </c>
      <c r="O510" s="882">
        <v>11</v>
      </c>
      <c r="P510" s="882">
        <v>17</v>
      </c>
      <c r="Q510" s="882">
        <v>241</v>
      </c>
      <c r="R510" s="882">
        <v>223</v>
      </c>
      <c r="S510" s="882">
        <v>151</v>
      </c>
      <c r="T510" s="882">
        <v>257</v>
      </c>
      <c r="U510" s="882">
        <v>2327</v>
      </c>
      <c r="V510" s="882">
        <v>242</v>
      </c>
      <c r="W510" s="882">
        <v>26</v>
      </c>
      <c r="X510" s="882">
        <v>321</v>
      </c>
      <c r="Y510" s="882">
        <v>31</v>
      </c>
      <c r="Z510" s="882">
        <v>104</v>
      </c>
      <c r="AA510" s="882">
        <v>392</v>
      </c>
      <c r="AB510" s="882">
        <v>249</v>
      </c>
      <c r="AC510" s="882">
        <v>17</v>
      </c>
      <c r="AD510" s="882">
        <v>106</v>
      </c>
      <c r="AE510" s="882">
        <v>23</v>
      </c>
      <c r="AF510" s="882">
        <v>93</v>
      </c>
      <c r="AG510" s="882">
        <v>428</v>
      </c>
      <c r="AH510" s="882">
        <v>163</v>
      </c>
      <c r="AI510" s="309">
        <v>6001</v>
      </c>
      <c r="AJ510" s="307" t="s">
        <v>168</v>
      </c>
      <c r="AK510" s="307"/>
      <c r="AL510" s="307"/>
      <c r="AM510" s="307" t="s">
        <v>168</v>
      </c>
      <c r="AN510" s="308">
        <v>26859.307033919398</v>
      </c>
      <c r="AO510" s="308">
        <v>226906.257181828</v>
      </c>
      <c r="AP510" s="308">
        <v>424937.28754551755</v>
      </c>
      <c r="AQ510" s="308">
        <v>450112.34851390799</v>
      </c>
      <c r="AR510" s="308">
        <v>146498.405893352</v>
      </c>
      <c r="AS510" s="308">
        <v>173637.2699915421</v>
      </c>
      <c r="AT510" s="308">
        <v>4114.8134027077804</v>
      </c>
      <c r="AU510" s="308">
        <v>92504.960066553307</v>
      </c>
      <c r="AV510" s="308">
        <v>530651.04965685506</v>
      </c>
      <c r="AW510" s="308">
        <v>806568.03499813401</v>
      </c>
      <c r="AX510" s="308">
        <v>470225.96325903788</v>
      </c>
      <c r="AY510" s="308">
        <v>124809.50925165771</v>
      </c>
      <c r="AZ510" s="308">
        <v>41198.772998557906</v>
      </c>
      <c r="BA510" s="308">
        <v>62830.5140985826</v>
      </c>
      <c r="BB510" s="308">
        <v>2016216.6093504601</v>
      </c>
      <c r="BC510" s="308">
        <v>3499089.0559291122</v>
      </c>
      <c r="BD510" s="308">
        <v>1015253.5531317117</v>
      </c>
      <c r="BE510" s="308">
        <v>419174.30389594962</v>
      </c>
      <c r="BF510" s="308">
        <v>5163157.9040439203</v>
      </c>
      <c r="BG510" s="308">
        <v>4210675.1755126296</v>
      </c>
      <c r="BH510" s="308">
        <v>1076135.3984163699</v>
      </c>
      <c r="BI510" s="308">
        <v>911303.65076506196</v>
      </c>
      <c r="BJ510" s="308">
        <v>79829.396115408003</v>
      </c>
      <c r="BK510" s="308">
        <v>222917.95315157188</v>
      </c>
      <c r="BL510" s="308">
        <v>1894060.37845998</v>
      </c>
      <c r="BM510" s="308">
        <v>3355000.6902090851</v>
      </c>
      <c r="BN510" s="308">
        <v>57895.637259911156</v>
      </c>
      <c r="BO510" s="308">
        <v>195055.96483017266</v>
      </c>
      <c r="BP510" s="308">
        <v>62527.827114110441</v>
      </c>
      <c r="BQ510" s="308">
        <v>171349.41236700001</v>
      </c>
      <c r="BR510" s="308">
        <v>4127300.2619099999</v>
      </c>
      <c r="BS510" s="308">
        <v>761460.4</v>
      </c>
      <c r="BT510" s="309">
        <v>32820258.066354606</v>
      </c>
      <c r="BU510" s="307" t="s">
        <v>168</v>
      </c>
    </row>
    <row r="511" spans="2:75" ht="13.75" customHeight="1" x14ac:dyDescent="0.35">
      <c r="B511" s="312" t="s">
        <v>173</v>
      </c>
      <c r="C511" s="1007">
        <v>395</v>
      </c>
      <c r="D511" s="1007">
        <v>17</v>
      </c>
      <c r="E511" s="1007">
        <v>10</v>
      </c>
      <c r="F511" s="1007">
        <v>141</v>
      </c>
      <c r="G511" s="1007">
        <v>6</v>
      </c>
      <c r="H511" s="1007">
        <v>31</v>
      </c>
      <c r="I511" s="1007">
        <v>34</v>
      </c>
      <c r="J511" s="1007">
        <v>52</v>
      </c>
      <c r="K511" s="1007">
        <v>48</v>
      </c>
      <c r="L511" s="1007">
        <v>31</v>
      </c>
      <c r="M511" s="1007">
        <v>60</v>
      </c>
      <c r="N511" s="1007">
        <v>24</v>
      </c>
      <c r="O511" s="1007">
        <v>247</v>
      </c>
      <c r="P511" s="1007">
        <v>554</v>
      </c>
      <c r="Q511" s="1007">
        <v>418</v>
      </c>
      <c r="R511" s="1007">
        <v>367</v>
      </c>
      <c r="S511" s="1007">
        <v>776</v>
      </c>
      <c r="T511" s="1007">
        <v>129</v>
      </c>
      <c r="U511" s="1007">
        <v>3787</v>
      </c>
      <c r="V511" s="1007">
        <v>913</v>
      </c>
      <c r="W511" s="1007">
        <v>428</v>
      </c>
      <c r="X511" s="1007">
        <v>3454</v>
      </c>
      <c r="Y511" s="1007">
        <v>438</v>
      </c>
      <c r="Z511" s="1007">
        <v>573</v>
      </c>
      <c r="AA511" s="1007">
        <v>695</v>
      </c>
      <c r="AB511" s="1007">
        <v>2496</v>
      </c>
      <c r="AC511" s="1007">
        <v>26</v>
      </c>
      <c r="AD511" s="1007">
        <v>602</v>
      </c>
      <c r="AE511" s="1007">
        <v>250</v>
      </c>
      <c r="AF511" s="1007">
        <v>2632</v>
      </c>
      <c r="AG511" s="1007">
        <v>715</v>
      </c>
      <c r="AH511" s="1007">
        <v>291</v>
      </c>
      <c r="AI511" s="314">
        <v>20640</v>
      </c>
      <c r="AJ511" s="312" t="s">
        <v>173</v>
      </c>
      <c r="AK511" s="307"/>
      <c r="AL511" s="307"/>
      <c r="AM511" s="312" t="s">
        <v>173</v>
      </c>
      <c r="AN511" s="313">
        <v>1277075.9856674329</v>
      </c>
      <c r="AO511" s="313">
        <v>145147.58456437022</v>
      </c>
      <c r="AP511" s="313">
        <v>19108.822177419519</v>
      </c>
      <c r="AQ511" s="313">
        <v>879908.32393230149</v>
      </c>
      <c r="AR511" s="313">
        <v>39333.926061894803</v>
      </c>
      <c r="AS511" s="313">
        <v>326616.43097267573</v>
      </c>
      <c r="AT511" s="313">
        <v>992705.47054339352</v>
      </c>
      <c r="AU511" s="313">
        <v>586477.96893472783</v>
      </c>
      <c r="AV511" s="313">
        <v>271510.54417916969</v>
      </c>
      <c r="AW511" s="313">
        <v>195472.94953506815</v>
      </c>
      <c r="AX511" s="313">
        <v>320571.28338374337</v>
      </c>
      <c r="AY511" s="313">
        <v>292811.6633994864</v>
      </c>
      <c r="AZ511" s="313">
        <v>1657865.8264097155</v>
      </c>
      <c r="BA511" s="313">
        <v>4400488.5015715193</v>
      </c>
      <c r="BB511" s="313">
        <v>2657481.7240970246</v>
      </c>
      <c r="BC511" s="313">
        <v>3600629.4273898299</v>
      </c>
      <c r="BD511" s="313">
        <v>3205016.2077287086</v>
      </c>
      <c r="BE511" s="313">
        <v>721256.94660612301</v>
      </c>
      <c r="BF511" s="313">
        <v>94193881.257003278</v>
      </c>
      <c r="BG511" s="313">
        <v>2527833.48306217</v>
      </c>
      <c r="BH511" s="313">
        <v>826086.12128944509</v>
      </c>
      <c r="BI511" s="313">
        <v>9444785.0914340541</v>
      </c>
      <c r="BJ511" s="313">
        <v>2248247.2049511275</v>
      </c>
      <c r="BK511" s="313">
        <v>1157975.4523033497</v>
      </c>
      <c r="BL511" s="313">
        <v>5338658.5976471035</v>
      </c>
      <c r="BM511" s="313">
        <v>14596009.127558894</v>
      </c>
      <c r="BN511" s="313">
        <v>173394.79318212037</v>
      </c>
      <c r="BO511" s="313">
        <v>1753375.4997025661</v>
      </c>
      <c r="BP511" s="313">
        <v>1527270.56568874</v>
      </c>
      <c r="BQ511" s="313">
        <v>5175892.4373038402</v>
      </c>
      <c r="BR511" s="313">
        <v>3161421.7149900002</v>
      </c>
      <c r="BS511" s="313">
        <v>1980300.8199999998</v>
      </c>
      <c r="BT511" s="314">
        <v>165694611.75327128</v>
      </c>
      <c r="BU511" s="312" t="s">
        <v>173</v>
      </c>
    </row>
    <row r="512" spans="2:75" ht="13.75" customHeight="1" x14ac:dyDescent="0.35">
      <c r="B512" s="307" t="s">
        <v>165</v>
      </c>
      <c r="C512" s="882">
        <v>133</v>
      </c>
      <c r="D512" s="882">
        <v>339</v>
      </c>
      <c r="E512" s="882">
        <v>114</v>
      </c>
      <c r="F512" s="882">
        <v>199</v>
      </c>
      <c r="G512" s="882">
        <v>207</v>
      </c>
      <c r="H512" s="882">
        <v>83</v>
      </c>
      <c r="I512" s="882">
        <v>219</v>
      </c>
      <c r="J512" s="882">
        <v>222</v>
      </c>
      <c r="K512" s="882">
        <v>28</v>
      </c>
      <c r="L512" s="882">
        <v>213</v>
      </c>
      <c r="M512" s="882">
        <v>251</v>
      </c>
      <c r="N512" s="882">
        <v>79</v>
      </c>
      <c r="O512" s="882">
        <v>88</v>
      </c>
      <c r="P512" s="882">
        <v>68</v>
      </c>
      <c r="Q512" s="882">
        <v>350</v>
      </c>
      <c r="R512" s="882">
        <v>2824</v>
      </c>
      <c r="S512" s="882">
        <v>7151</v>
      </c>
      <c r="T512" s="882">
        <v>333</v>
      </c>
      <c r="U512" s="882">
        <v>33</v>
      </c>
      <c r="V512" s="882">
        <v>599</v>
      </c>
      <c r="W512" s="882">
        <v>231</v>
      </c>
      <c r="X512" s="882">
        <v>153</v>
      </c>
      <c r="Y512" s="882">
        <v>42</v>
      </c>
      <c r="Z512" s="882">
        <v>5573</v>
      </c>
      <c r="AA512" s="882">
        <v>373</v>
      </c>
      <c r="AB512" s="882">
        <v>496</v>
      </c>
      <c r="AC512" s="882">
        <v>441</v>
      </c>
      <c r="AD512" s="882">
        <v>345</v>
      </c>
      <c r="AE512" s="882">
        <v>772</v>
      </c>
      <c r="AF512" s="882">
        <v>906</v>
      </c>
      <c r="AG512" s="882">
        <v>884</v>
      </c>
      <c r="AH512" s="882">
        <v>766</v>
      </c>
      <c r="AI512" s="309">
        <v>24515</v>
      </c>
      <c r="AJ512" s="307" t="s">
        <v>165</v>
      </c>
      <c r="AK512" s="307"/>
      <c r="AL512" s="307"/>
      <c r="AM512" s="307" t="s">
        <v>165</v>
      </c>
      <c r="AN512" s="308">
        <v>1437161.7257108167</v>
      </c>
      <c r="AO512" s="308">
        <v>2931693.6769770775</v>
      </c>
      <c r="AP512" s="308">
        <v>2119384.2624426084</v>
      </c>
      <c r="AQ512" s="308">
        <v>2731283.9117012033</v>
      </c>
      <c r="AR512" s="308">
        <v>1955197.0838098556</v>
      </c>
      <c r="AS512" s="308">
        <v>2013136.9196788948</v>
      </c>
      <c r="AT512" s="308">
        <v>2852842.586254477</v>
      </c>
      <c r="AU512" s="308">
        <v>3954639.9321956644</v>
      </c>
      <c r="AV512" s="308">
        <v>388128.83355127729</v>
      </c>
      <c r="AW512" s="308">
        <v>8246022.0393679542</v>
      </c>
      <c r="AX512" s="308">
        <v>1623051.1388456142</v>
      </c>
      <c r="AY512" s="308">
        <v>561892.44200342253</v>
      </c>
      <c r="AZ512" s="308">
        <v>916541.07023656659</v>
      </c>
      <c r="BA512" s="308">
        <v>755990.54403072409</v>
      </c>
      <c r="BB512" s="308">
        <v>6497476.1453539552</v>
      </c>
      <c r="BC512" s="308">
        <v>5003598.8327222308</v>
      </c>
      <c r="BD512" s="308">
        <v>12803180.229238525</v>
      </c>
      <c r="BE512" s="308">
        <v>585367.98699239851</v>
      </c>
      <c r="BF512" s="308">
        <v>36905.822835436702</v>
      </c>
      <c r="BG512" s="308">
        <v>1238443.7561191015</v>
      </c>
      <c r="BH512" s="308">
        <v>576201.21826869657</v>
      </c>
      <c r="BI512" s="308">
        <v>1034543.9880543898</v>
      </c>
      <c r="BJ512" s="308">
        <v>164724.00740277968</v>
      </c>
      <c r="BK512" s="308">
        <v>8353518.8568957895</v>
      </c>
      <c r="BL512" s="308">
        <v>1531000.1392820429</v>
      </c>
      <c r="BM512" s="308">
        <v>836536.51940557198</v>
      </c>
      <c r="BN512" s="308">
        <v>545577.85121697129</v>
      </c>
      <c r="BO512" s="308">
        <v>2619853.471932807</v>
      </c>
      <c r="BP512" s="308">
        <v>1009244.075600878</v>
      </c>
      <c r="BQ512" s="308">
        <v>1443622.9894497602</v>
      </c>
      <c r="BR512" s="308">
        <v>1133470.31574</v>
      </c>
      <c r="BS512" s="308">
        <v>1403327.5899999999</v>
      </c>
      <c r="BT512" s="309">
        <v>79303559.963317513</v>
      </c>
      <c r="BU512" s="307" t="s">
        <v>165</v>
      </c>
    </row>
    <row r="513" spans="2:73" ht="13.75" customHeight="1" x14ac:dyDescent="0.35">
      <c r="B513" s="312" t="s">
        <v>208</v>
      </c>
      <c r="C513" s="1007">
        <v>67</v>
      </c>
      <c r="D513" s="1007">
        <v>42</v>
      </c>
      <c r="E513" s="1007">
        <v>221</v>
      </c>
      <c r="F513" s="1007">
        <v>126</v>
      </c>
      <c r="G513" s="1007">
        <v>37</v>
      </c>
      <c r="H513" s="1007">
        <v>55</v>
      </c>
      <c r="I513" s="1007">
        <v>52</v>
      </c>
      <c r="J513" s="1007">
        <v>133</v>
      </c>
      <c r="K513" s="1007">
        <v>28</v>
      </c>
      <c r="L513" s="1007">
        <v>432</v>
      </c>
      <c r="M513" s="1007">
        <v>36</v>
      </c>
      <c r="N513" s="1007">
        <v>95</v>
      </c>
      <c r="O513" s="1007">
        <v>85</v>
      </c>
      <c r="P513" s="1007">
        <v>157</v>
      </c>
      <c r="Q513" s="1007">
        <v>229</v>
      </c>
      <c r="R513" s="1007">
        <v>18692</v>
      </c>
      <c r="S513" s="1007">
        <v>5243</v>
      </c>
      <c r="T513" s="1007">
        <v>795</v>
      </c>
      <c r="U513" s="1007">
        <v>306</v>
      </c>
      <c r="V513" s="1007">
        <v>2824</v>
      </c>
      <c r="W513" s="1007">
        <v>1562</v>
      </c>
      <c r="X513" s="1007">
        <v>1222</v>
      </c>
      <c r="Y513" s="1007">
        <v>764</v>
      </c>
      <c r="Z513" s="1007">
        <v>5312</v>
      </c>
      <c r="AA513" s="1007">
        <v>963</v>
      </c>
      <c r="AB513" s="1007">
        <v>3533</v>
      </c>
      <c r="AC513" s="1007">
        <v>856</v>
      </c>
      <c r="AD513" s="1007">
        <v>1268</v>
      </c>
      <c r="AE513" s="1007">
        <v>330</v>
      </c>
      <c r="AF513" s="1007">
        <v>6159</v>
      </c>
      <c r="AG513" s="1007">
        <v>2377</v>
      </c>
      <c r="AH513" s="1007">
        <v>790</v>
      </c>
      <c r="AI513" s="314">
        <v>54791</v>
      </c>
      <c r="AJ513" s="312" t="s">
        <v>208</v>
      </c>
      <c r="AK513" s="307"/>
      <c r="AL513" s="307"/>
      <c r="AM513" s="312" t="s">
        <v>208</v>
      </c>
      <c r="AN513" s="313">
        <v>968523.78453972668</v>
      </c>
      <c r="AO513" s="313">
        <v>448365.4085541339</v>
      </c>
      <c r="AP513" s="313">
        <v>2614038.7888969802</v>
      </c>
      <c r="AQ513" s="313">
        <v>2520594.0101297959</v>
      </c>
      <c r="AR513" s="313">
        <v>245381.11040063438</v>
      </c>
      <c r="AS513" s="313">
        <v>352897.17542489554</v>
      </c>
      <c r="AT513" s="313">
        <v>172419.12002948771</v>
      </c>
      <c r="AU513" s="313">
        <v>655021.757427281</v>
      </c>
      <c r="AV513" s="313">
        <v>213828.22777259501</v>
      </c>
      <c r="AW513" s="313">
        <v>3373898.3304786393</v>
      </c>
      <c r="AX513" s="313">
        <v>169978.74773169329</v>
      </c>
      <c r="AY513" s="313">
        <v>653189.17453938397</v>
      </c>
      <c r="AZ513" s="313">
        <v>464094.58957988402</v>
      </c>
      <c r="BA513" s="313">
        <v>999549.65589620068</v>
      </c>
      <c r="BB513" s="313">
        <v>6414295.5426286841</v>
      </c>
      <c r="BC513" s="313">
        <v>42843795.534670122</v>
      </c>
      <c r="BD513" s="313">
        <v>60044740.295047924</v>
      </c>
      <c r="BE513" s="313">
        <v>930940.70162741677</v>
      </c>
      <c r="BF513" s="313">
        <v>942893.36532238894</v>
      </c>
      <c r="BG513" s="313">
        <v>4725926.8657299904</v>
      </c>
      <c r="BH513" s="313">
        <v>4921832.9721504021</v>
      </c>
      <c r="BI513" s="313">
        <v>4198608.1781123066</v>
      </c>
      <c r="BJ513" s="313">
        <v>1607904.758930722</v>
      </c>
      <c r="BK513" s="313">
        <v>5378707.0109015359</v>
      </c>
      <c r="BL513" s="313">
        <v>10903055.903094504</v>
      </c>
      <c r="BM513" s="313">
        <v>11530844.014437428</v>
      </c>
      <c r="BN513" s="313">
        <v>972624.48707779881</v>
      </c>
      <c r="BO513" s="313">
        <v>3359086.0092021045</v>
      </c>
      <c r="BP513" s="313">
        <v>932272.78851071815</v>
      </c>
      <c r="BQ513" s="313">
        <v>6536096.5205272799</v>
      </c>
      <c r="BR513" s="313">
        <v>2117565.2085000002</v>
      </c>
      <c r="BS513" s="313">
        <v>1565514.8099999998</v>
      </c>
      <c r="BT513" s="314">
        <v>183778484.84787264</v>
      </c>
      <c r="BU513" s="312" t="s">
        <v>208</v>
      </c>
    </row>
    <row r="514" spans="2:73" ht="13.75" customHeight="1" x14ac:dyDescent="0.35">
      <c r="B514" s="307" t="s">
        <v>174</v>
      </c>
      <c r="C514" s="882">
        <v>0</v>
      </c>
      <c r="D514" s="882">
        <v>14</v>
      </c>
      <c r="E514" s="882">
        <v>19</v>
      </c>
      <c r="F514" s="882">
        <v>119</v>
      </c>
      <c r="G514" s="882">
        <v>6</v>
      </c>
      <c r="H514" s="882">
        <v>105</v>
      </c>
      <c r="I514" s="882">
        <v>10</v>
      </c>
      <c r="J514" s="882">
        <v>27</v>
      </c>
      <c r="K514" s="882">
        <v>6</v>
      </c>
      <c r="L514" s="882">
        <v>16</v>
      </c>
      <c r="M514" s="882">
        <v>30</v>
      </c>
      <c r="N514" s="882">
        <v>19</v>
      </c>
      <c r="O514" s="882">
        <v>51</v>
      </c>
      <c r="P514" s="882">
        <v>110</v>
      </c>
      <c r="Q514" s="882">
        <v>67</v>
      </c>
      <c r="R514" s="882">
        <v>18</v>
      </c>
      <c r="S514" s="882">
        <v>124</v>
      </c>
      <c r="T514" s="882">
        <v>5</v>
      </c>
      <c r="U514" s="882">
        <v>3</v>
      </c>
      <c r="V514" s="882">
        <v>67</v>
      </c>
      <c r="W514" s="882">
        <v>34</v>
      </c>
      <c r="X514" s="882">
        <v>219</v>
      </c>
      <c r="Y514" s="882">
        <v>64</v>
      </c>
      <c r="Z514" s="882">
        <v>131</v>
      </c>
      <c r="AA514" s="882">
        <v>17</v>
      </c>
      <c r="AB514" s="882">
        <v>1213</v>
      </c>
      <c r="AC514" s="882">
        <v>165</v>
      </c>
      <c r="AD514" s="882">
        <v>66</v>
      </c>
      <c r="AE514" s="882">
        <v>42</v>
      </c>
      <c r="AF514" s="882">
        <v>149</v>
      </c>
      <c r="AG514" s="882">
        <v>73</v>
      </c>
      <c r="AH514" s="882">
        <v>224</v>
      </c>
      <c r="AI514" s="309">
        <v>3213</v>
      </c>
      <c r="AJ514" s="307" t="s">
        <v>174</v>
      </c>
      <c r="AK514" s="307"/>
      <c r="AL514" s="307"/>
      <c r="AM514" s="307" t="s">
        <v>174</v>
      </c>
      <c r="AN514" s="308">
        <v>0</v>
      </c>
      <c r="AO514" s="308">
        <v>53699.336095758503</v>
      </c>
      <c r="AP514" s="308">
        <v>117467.741112784</v>
      </c>
      <c r="AQ514" s="308">
        <v>415066.22906587803</v>
      </c>
      <c r="AR514" s="308">
        <v>19303.395063542699</v>
      </c>
      <c r="AS514" s="308">
        <v>8717468.9173656795</v>
      </c>
      <c r="AT514" s="308">
        <v>35152.105841525597</v>
      </c>
      <c r="AU514" s="308">
        <v>73106.064614895004</v>
      </c>
      <c r="AV514" s="308">
        <v>1402.92110948136</v>
      </c>
      <c r="AW514" s="308">
        <v>82921.779292217499</v>
      </c>
      <c r="AX514" s="308">
        <v>80785.678095067706</v>
      </c>
      <c r="AY514" s="308">
        <v>971572.57077544462</v>
      </c>
      <c r="AZ514" s="308">
        <v>207119.99997827099</v>
      </c>
      <c r="BA514" s="308">
        <v>382813.60786570946</v>
      </c>
      <c r="BB514" s="308">
        <v>248863.49951614876</v>
      </c>
      <c r="BC514" s="308">
        <v>51011.428552395337</v>
      </c>
      <c r="BD514" s="308">
        <v>172581.90720874461</v>
      </c>
      <c r="BE514" s="308">
        <v>10239.376481993701</v>
      </c>
      <c r="BF514" s="308">
        <v>5730.2778849210699</v>
      </c>
      <c r="BG514" s="308">
        <v>49712.681965897398</v>
      </c>
      <c r="BH514" s="308">
        <v>50313.938562006399</v>
      </c>
      <c r="BI514" s="308">
        <v>233031.501244905</v>
      </c>
      <c r="BJ514" s="308">
        <v>170420.65482275223</v>
      </c>
      <c r="BK514" s="308">
        <v>372046.37991434999</v>
      </c>
      <c r="BL514" s="308">
        <v>76707.610143429207</v>
      </c>
      <c r="BM514" s="308">
        <v>2185378.7705800477</v>
      </c>
      <c r="BN514" s="308">
        <v>237541.5278020273</v>
      </c>
      <c r="BO514" s="308">
        <v>192543.24050832441</v>
      </c>
      <c r="BP514" s="308">
        <v>111460.85879465527</v>
      </c>
      <c r="BQ514" s="308">
        <v>510850.58778432</v>
      </c>
      <c r="BR514" s="308">
        <v>149997.99884999997</v>
      </c>
      <c r="BS514" s="308">
        <v>2359859.46</v>
      </c>
      <c r="BT514" s="309">
        <v>18346172.046893168</v>
      </c>
      <c r="BU514" s="307" t="s">
        <v>174</v>
      </c>
    </row>
    <row r="515" spans="2:73" ht="13.75" customHeight="1" x14ac:dyDescent="0.35">
      <c r="B515" s="312" t="s">
        <v>176</v>
      </c>
      <c r="C515" s="1007">
        <v>1</v>
      </c>
      <c r="D515" s="1007">
        <v>76</v>
      </c>
      <c r="E515" s="1007">
        <v>131</v>
      </c>
      <c r="F515" s="1007">
        <v>2958</v>
      </c>
      <c r="G515" s="1007">
        <v>212</v>
      </c>
      <c r="H515" s="1007">
        <v>50</v>
      </c>
      <c r="I515" s="1007">
        <v>43</v>
      </c>
      <c r="J515" s="1007">
        <v>154</v>
      </c>
      <c r="K515" s="1007">
        <v>15</v>
      </c>
      <c r="L515" s="1007">
        <v>25</v>
      </c>
      <c r="M515" s="1007">
        <v>137</v>
      </c>
      <c r="N515" s="1007">
        <v>9</v>
      </c>
      <c r="O515" s="1007">
        <v>138</v>
      </c>
      <c r="P515" s="1007">
        <v>282</v>
      </c>
      <c r="Q515" s="1007">
        <v>104</v>
      </c>
      <c r="R515" s="1007">
        <v>222</v>
      </c>
      <c r="S515" s="1007">
        <v>276</v>
      </c>
      <c r="T515" s="1007">
        <v>190</v>
      </c>
      <c r="U515" s="1007">
        <v>184</v>
      </c>
      <c r="V515" s="1007">
        <v>3089</v>
      </c>
      <c r="W515" s="1007">
        <v>218</v>
      </c>
      <c r="X515" s="1007">
        <v>78</v>
      </c>
      <c r="Y515" s="1007">
        <v>67</v>
      </c>
      <c r="Z515" s="1007">
        <v>61</v>
      </c>
      <c r="AA515" s="1007">
        <v>143</v>
      </c>
      <c r="AB515" s="1007">
        <v>252</v>
      </c>
      <c r="AC515" s="1007">
        <v>72</v>
      </c>
      <c r="AD515" s="1007">
        <v>1047</v>
      </c>
      <c r="AE515" s="1007">
        <v>761</v>
      </c>
      <c r="AF515" s="1007">
        <v>364</v>
      </c>
      <c r="AG515" s="1007">
        <v>478</v>
      </c>
      <c r="AH515" s="1007">
        <v>466</v>
      </c>
      <c r="AI515" s="314">
        <v>12303</v>
      </c>
      <c r="AJ515" s="312" t="s">
        <v>176</v>
      </c>
      <c r="AK515" s="307"/>
      <c r="AL515" s="307"/>
      <c r="AM515" s="312" t="s">
        <v>176</v>
      </c>
      <c r="AN515" s="313">
        <v>1076.9323303368501</v>
      </c>
      <c r="AO515" s="313">
        <v>766632.96359848499</v>
      </c>
      <c r="AP515" s="313">
        <v>707238.34932950896</v>
      </c>
      <c r="AQ515" s="313">
        <v>34349682.665896252</v>
      </c>
      <c r="AR515" s="313">
        <v>895509.99807156599</v>
      </c>
      <c r="AS515" s="313">
        <v>248786.427309847</v>
      </c>
      <c r="AT515" s="313">
        <v>359012.88211486302</v>
      </c>
      <c r="AU515" s="313">
        <v>847977.47655001201</v>
      </c>
      <c r="AV515" s="313">
        <v>42115.017779669797</v>
      </c>
      <c r="AW515" s="313">
        <v>37864.173720990366</v>
      </c>
      <c r="AX515" s="313">
        <v>382478.1665807094</v>
      </c>
      <c r="AY515" s="313">
        <v>26758.34346269567</v>
      </c>
      <c r="AZ515" s="313">
        <v>1021108.5521831563</v>
      </c>
      <c r="BA515" s="313">
        <v>1120430.7891310258</v>
      </c>
      <c r="BB515" s="313">
        <v>543848.40057294001</v>
      </c>
      <c r="BC515" s="313">
        <v>982788.27545021696</v>
      </c>
      <c r="BD515" s="313">
        <v>8190620.236084613</v>
      </c>
      <c r="BE515" s="313">
        <v>861799.20164975</v>
      </c>
      <c r="BF515" s="313">
        <v>564815.33537181921</v>
      </c>
      <c r="BG515" s="313">
        <v>7517363.1641385294</v>
      </c>
      <c r="BH515" s="313">
        <v>798704.12410208397</v>
      </c>
      <c r="BI515" s="313">
        <v>189044.96739199664</v>
      </c>
      <c r="BJ515" s="313">
        <v>199184.024550984</v>
      </c>
      <c r="BK515" s="313">
        <v>1653052.4593741861</v>
      </c>
      <c r="BL515" s="313">
        <v>3038455.8825444481</v>
      </c>
      <c r="BM515" s="313">
        <v>247815.42518728069</v>
      </c>
      <c r="BN515" s="313">
        <v>349075.02091317042</v>
      </c>
      <c r="BO515" s="313">
        <v>9302890.8207354248</v>
      </c>
      <c r="BP515" s="313">
        <v>9912006.6212555822</v>
      </c>
      <c r="BQ515" s="313">
        <v>1367979.6361106401</v>
      </c>
      <c r="BR515" s="313">
        <v>4190831.7612000001</v>
      </c>
      <c r="BS515" s="313">
        <v>5270287.4399999995</v>
      </c>
      <c r="BT515" s="314">
        <v>95987235.534692779</v>
      </c>
      <c r="BU515" s="312" t="s">
        <v>176</v>
      </c>
    </row>
    <row r="516" spans="2:73" ht="13.75" customHeight="1" x14ac:dyDescent="0.35">
      <c r="B516" s="307" t="s">
        <v>179</v>
      </c>
      <c r="C516" s="882">
        <v>1556</v>
      </c>
      <c r="D516" s="882">
        <v>4165</v>
      </c>
      <c r="E516" s="882">
        <v>1943</v>
      </c>
      <c r="F516" s="882">
        <v>360</v>
      </c>
      <c r="G516" s="882">
        <v>297</v>
      </c>
      <c r="H516" s="882">
        <v>6996</v>
      </c>
      <c r="I516" s="882">
        <v>2150</v>
      </c>
      <c r="J516" s="882">
        <v>615</v>
      </c>
      <c r="K516" s="882">
        <v>4190</v>
      </c>
      <c r="L516" s="882">
        <v>4299</v>
      </c>
      <c r="M516" s="882">
        <v>388</v>
      </c>
      <c r="N516" s="882">
        <v>3581</v>
      </c>
      <c r="O516" s="882">
        <v>2010</v>
      </c>
      <c r="P516" s="882">
        <v>576</v>
      </c>
      <c r="Q516" s="882">
        <v>536</v>
      </c>
      <c r="R516" s="882">
        <v>53792</v>
      </c>
      <c r="S516" s="882">
        <v>1162</v>
      </c>
      <c r="T516" s="882">
        <v>1473</v>
      </c>
      <c r="U516" s="882">
        <v>641</v>
      </c>
      <c r="V516" s="882">
        <v>960</v>
      </c>
      <c r="W516" s="882">
        <v>17538</v>
      </c>
      <c r="X516" s="882">
        <v>895</v>
      </c>
      <c r="Y516" s="882">
        <v>1573</v>
      </c>
      <c r="Z516" s="882">
        <v>838</v>
      </c>
      <c r="AA516" s="882">
        <v>3765</v>
      </c>
      <c r="AB516" s="882">
        <v>4792</v>
      </c>
      <c r="AC516" s="882">
        <v>33288</v>
      </c>
      <c r="AD516" s="882">
        <v>3588</v>
      </c>
      <c r="AE516" s="882">
        <v>1405</v>
      </c>
      <c r="AF516" s="882">
        <v>1436</v>
      </c>
      <c r="AG516" s="882">
        <v>1273</v>
      </c>
      <c r="AH516" s="882">
        <v>1994</v>
      </c>
      <c r="AI516" s="309">
        <v>164075</v>
      </c>
      <c r="AJ516" s="307" t="s">
        <v>179</v>
      </c>
      <c r="AK516" s="307"/>
      <c r="AL516" s="307"/>
      <c r="AM516" s="307" t="s">
        <v>179</v>
      </c>
      <c r="AN516" s="308">
        <v>42895490.631056242</v>
      </c>
      <c r="AO516" s="308">
        <v>45225217.421675183</v>
      </c>
      <c r="AP516" s="308">
        <v>14262611.718442986</v>
      </c>
      <c r="AQ516" s="308">
        <v>4144665.7815930881</v>
      </c>
      <c r="AR516" s="308">
        <v>3039956.9337944416</v>
      </c>
      <c r="AS516" s="308">
        <v>63593797.561924599</v>
      </c>
      <c r="AT516" s="308">
        <v>35882128.7050284</v>
      </c>
      <c r="AU516" s="308">
        <v>7406893.0768809179</v>
      </c>
      <c r="AV516" s="308">
        <v>41996822.88555371</v>
      </c>
      <c r="AW516" s="308">
        <v>27154647.785010684</v>
      </c>
      <c r="AX516" s="308">
        <v>3746508.0555791822</v>
      </c>
      <c r="AY516" s="308">
        <v>35974046.522302665</v>
      </c>
      <c r="AZ516" s="308">
        <v>26667688.112558778</v>
      </c>
      <c r="BA516" s="308">
        <v>3035239.3072558292</v>
      </c>
      <c r="BB516" s="308">
        <v>10971646.713484151</v>
      </c>
      <c r="BC516" s="308">
        <v>197624534.78668043</v>
      </c>
      <c r="BD516" s="308">
        <v>8419671.9299628288</v>
      </c>
      <c r="BE516" s="308">
        <v>9891212.6627634987</v>
      </c>
      <c r="BF516" s="308">
        <v>1348494.0702978186</v>
      </c>
      <c r="BG516" s="308">
        <v>3124505.8960334272</v>
      </c>
      <c r="BH516" s="308">
        <v>37988509.445133053</v>
      </c>
      <c r="BI516" s="308">
        <v>2119578.4613182377</v>
      </c>
      <c r="BJ516" s="308">
        <v>6519922.6706134407</v>
      </c>
      <c r="BK516" s="308">
        <v>9497136.4845161978</v>
      </c>
      <c r="BL516" s="308">
        <v>35098525.599977151</v>
      </c>
      <c r="BM516" s="308">
        <v>22204142.8993912</v>
      </c>
      <c r="BN516" s="308">
        <v>115776218.0613977</v>
      </c>
      <c r="BO516" s="308">
        <v>6967619.9060718557</v>
      </c>
      <c r="BP516" s="308">
        <v>4735401.9951929487</v>
      </c>
      <c r="BQ516" s="308">
        <v>3470975.7620638795</v>
      </c>
      <c r="BR516" s="308">
        <v>12119688.7728</v>
      </c>
      <c r="BS516" s="308">
        <v>23659798.75</v>
      </c>
      <c r="BT516" s="309">
        <v>866563299.36635458</v>
      </c>
      <c r="BU516" s="307" t="s">
        <v>179</v>
      </c>
    </row>
    <row r="517" spans="2:73" ht="13.75" customHeight="1" x14ac:dyDescent="0.35">
      <c r="B517" s="312" t="s">
        <v>223</v>
      </c>
      <c r="C517" s="1007">
        <v>203</v>
      </c>
      <c r="D517" s="1007">
        <v>595</v>
      </c>
      <c r="E517" s="1007">
        <v>796</v>
      </c>
      <c r="F517" s="1007">
        <v>600</v>
      </c>
      <c r="G517" s="1007">
        <v>496</v>
      </c>
      <c r="H517" s="1007">
        <v>649</v>
      </c>
      <c r="I517" s="1007">
        <v>1052</v>
      </c>
      <c r="J517" s="1007">
        <v>369</v>
      </c>
      <c r="K517" s="1007">
        <v>4359</v>
      </c>
      <c r="L517" s="1007">
        <v>95</v>
      </c>
      <c r="M517" s="1007">
        <v>76</v>
      </c>
      <c r="N517" s="1007">
        <v>402</v>
      </c>
      <c r="O517" s="1007">
        <v>844</v>
      </c>
      <c r="P517" s="1007">
        <v>535</v>
      </c>
      <c r="Q517" s="1007">
        <v>6362</v>
      </c>
      <c r="R517" s="1007">
        <v>24306</v>
      </c>
      <c r="S517" s="1007">
        <v>6676</v>
      </c>
      <c r="T517" s="1007">
        <v>1287</v>
      </c>
      <c r="U517" s="1007">
        <v>442</v>
      </c>
      <c r="V517" s="1007">
        <v>1382</v>
      </c>
      <c r="W517" s="1007">
        <v>1481</v>
      </c>
      <c r="X517" s="1007">
        <v>1610</v>
      </c>
      <c r="Y517" s="1007">
        <v>357</v>
      </c>
      <c r="Z517" s="1007">
        <v>2910</v>
      </c>
      <c r="AA517" s="1007">
        <v>588</v>
      </c>
      <c r="AB517" s="1007">
        <v>2972</v>
      </c>
      <c r="AC517" s="1007">
        <v>651</v>
      </c>
      <c r="AD517" s="1007">
        <v>1351</v>
      </c>
      <c r="AE517" s="1007">
        <v>224</v>
      </c>
      <c r="AF517" s="1007">
        <v>3115</v>
      </c>
      <c r="AG517" s="1007">
        <v>2587</v>
      </c>
      <c r="AH517" s="1007">
        <v>250</v>
      </c>
      <c r="AI517" s="314">
        <v>69622</v>
      </c>
      <c r="AJ517" s="312" t="s">
        <v>223</v>
      </c>
      <c r="AK517" s="307"/>
      <c r="AL517" s="307"/>
      <c r="AM517" s="312" t="s">
        <v>223</v>
      </c>
      <c r="AN517" s="313">
        <v>1424040.9476686218</v>
      </c>
      <c r="AO517" s="313">
        <v>5981619.6229651561</v>
      </c>
      <c r="AP517" s="313">
        <v>27194155.131566506</v>
      </c>
      <c r="AQ517" s="313">
        <v>10179477.003398471</v>
      </c>
      <c r="AR517" s="313">
        <v>7919533.3573148847</v>
      </c>
      <c r="AS517" s="313">
        <v>6173172.7560264114</v>
      </c>
      <c r="AT517" s="313">
        <v>18625852.659240853</v>
      </c>
      <c r="AU517" s="313">
        <v>6535201.3232573876</v>
      </c>
      <c r="AV517" s="313">
        <v>34133617.604357839</v>
      </c>
      <c r="AW517" s="313">
        <v>1167212.7907983188</v>
      </c>
      <c r="AX517" s="313">
        <v>721551.51917117496</v>
      </c>
      <c r="AY517" s="313">
        <v>3230921.071569649</v>
      </c>
      <c r="AZ517" s="313">
        <v>10458655.031751115</v>
      </c>
      <c r="BA517" s="313">
        <v>8758916.1156372074</v>
      </c>
      <c r="BB517" s="313">
        <v>96067358.333154291</v>
      </c>
      <c r="BC517" s="313">
        <v>64944464.901246913</v>
      </c>
      <c r="BD517" s="313">
        <v>34694331.481758177</v>
      </c>
      <c r="BE517" s="313">
        <v>14467786.668144926</v>
      </c>
      <c r="BF517" s="313">
        <v>598703.95351056708</v>
      </c>
      <c r="BG517" s="313">
        <v>4742085.4131551655</v>
      </c>
      <c r="BH517" s="313">
        <v>11903705.907927817</v>
      </c>
      <c r="BI517" s="313">
        <v>9231604.2018583901</v>
      </c>
      <c r="BJ517" s="313">
        <v>1931883.6364411446</v>
      </c>
      <c r="BK517" s="313">
        <v>2674620.2594150687</v>
      </c>
      <c r="BL517" s="313">
        <v>4329600.8619972998</v>
      </c>
      <c r="BM517" s="313">
        <v>4038165.4557579695</v>
      </c>
      <c r="BN517" s="313">
        <v>770150.92893630534</v>
      </c>
      <c r="BO517" s="313">
        <v>10262301.528454548</v>
      </c>
      <c r="BP517" s="313">
        <v>357775.19610815379</v>
      </c>
      <c r="BQ517" s="313">
        <v>5298280.6615947597</v>
      </c>
      <c r="BR517" s="313">
        <v>3811542.0525000002</v>
      </c>
      <c r="BS517" s="313">
        <v>648542.13</v>
      </c>
      <c r="BT517" s="314">
        <v>413276830.50668514</v>
      </c>
      <c r="BU517" s="312" t="s">
        <v>223</v>
      </c>
    </row>
    <row r="518" spans="2:73" ht="13.75" customHeight="1" x14ac:dyDescent="0.35">
      <c r="B518" s="307" t="s">
        <v>180</v>
      </c>
      <c r="C518" s="882">
        <v>3</v>
      </c>
      <c r="D518" s="882">
        <v>161</v>
      </c>
      <c r="E518" s="882">
        <v>40</v>
      </c>
      <c r="F518" s="882">
        <v>212</v>
      </c>
      <c r="G518" s="882">
        <v>304</v>
      </c>
      <c r="H518" s="882">
        <v>227</v>
      </c>
      <c r="I518" s="882">
        <v>99</v>
      </c>
      <c r="J518" s="882">
        <v>154</v>
      </c>
      <c r="K518" s="882">
        <v>27</v>
      </c>
      <c r="L518" s="882">
        <v>282</v>
      </c>
      <c r="M518" s="882">
        <v>54</v>
      </c>
      <c r="N518" s="882">
        <v>10</v>
      </c>
      <c r="O518" s="882">
        <v>48</v>
      </c>
      <c r="P518" s="882">
        <v>116</v>
      </c>
      <c r="Q518" s="882">
        <v>105</v>
      </c>
      <c r="R518" s="882">
        <v>2681</v>
      </c>
      <c r="S518" s="882">
        <v>2138</v>
      </c>
      <c r="T518" s="882">
        <v>215</v>
      </c>
      <c r="U518" s="882">
        <v>56</v>
      </c>
      <c r="V518" s="882">
        <v>586</v>
      </c>
      <c r="W518" s="882">
        <v>314</v>
      </c>
      <c r="X518" s="882">
        <v>1495</v>
      </c>
      <c r="Y518" s="882">
        <v>208</v>
      </c>
      <c r="Z518" s="882">
        <v>4738</v>
      </c>
      <c r="AA518" s="882">
        <v>153</v>
      </c>
      <c r="AB518" s="882">
        <v>2731</v>
      </c>
      <c r="AC518" s="882">
        <v>1166</v>
      </c>
      <c r="AD518" s="882">
        <v>1490</v>
      </c>
      <c r="AE518" s="882">
        <v>97</v>
      </c>
      <c r="AF518" s="882">
        <v>987</v>
      </c>
      <c r="AG518" s="882">
        <v>2057</v>
      </c>
      <c r="AH518" s="882">
        <v>298</v>
      </c>
      <c r="AI518" s="309">
        <v>23252</v>
      </c>
      <c r="AJ518" s="307" t="s">
        <v>180</v>
      </c>
      <c r="AK518" s="307"/>
      <c r="AL518" s="307"/>
      <c r="AM518" s="307" t="s">
        <v>180</v>
      </c>
      <c r="AN518" s="308">
        <v>6575.4301520837198</v>
      </c>
      <c r="AO518" s="308">
        <v>1096653.6454074718</v>
      </c>
      <c r="AP518" s="308">
        <v>674369.00282147806</v>
      </c>
      <c r="AQ518" s="308">
        <v>827731.45822900522</v>
      </c>
      <c r="AR518" s="308">
        <v>1663814.93038673</v>
      </c>
      <c r="AS518" s="308">
        <v>1762644.05926159</v>
      </c>
      <c r="AT518" s="308">
        <v>2232173.9911980499</v>
      </c>
      <c r="AU518" s="308">
        <v>708596.03773621097</v>
      </c>
      <c r="AV518" s="308">
        <v>167910.67486019229</v>
      </c>
      <c r="AW518" s="308">
        <v>2705970.4766823901</v>
      </c>
      <c r="AX518" s="308">
        <v>131377.19412957746</v>
      </c>
      <c r="AY518" s="308">
        <v>19322.137550057501</v>
      </c>
      <c r="AZ518" s="308">
        <v>274497.892860191</v>
      </c>
      <c r="BA518" s="308">
        <v>590766.98291979695</v>
      </c>
      <c r="BB518" s="308">
        <v>329764.30717000656</v>
      </c>
      <c r="BC518" s="308">
        <v>8598294.6439918503</v>
      </c>
      <c r="BD518" s="308">
        <v>5343682.3376725391</v>
      </c>
      <c r="BE518" s="308">
        <v>462847.57704614627</v>
      </c>
      <c r="BF518" s="308">
        <v>111539.3315119871</v>
      </c>
      <c r="BG518" s="308">
        <v>2211462.6794273597</v>
      </c>
      <c r="BH518" s="308">
        <v>615260.84244456177</v>
      </c>
      <c r="BI518" s="308">
        <v>12521259.0024499</v>
      </c>
      <c r="BJ518" s="308">
        <v>804712.60897574585</v>
      </c>
      <c r="BK518" s="308">
        <v>9462532.0252190307</v>
      </c>
      <c r="BL518" s="308">
        <v>310055.01733455283</v>
      </c>
      <c r="BM518" s="308">
        <v>8193133.0778872408</v>
      </c>
      <c r="BN518" s="308">
        <v>1441792.9574997425</v>
      </c>
      <c r="BO518" s="308">
        <v>5589923.3733150493</v>
      </c>
      <c r="BP518" s="308">
        <v>95432.718238565401</v>
      </c>
      <c r="BQ518" s="308">
        <v>1646168.6105398801</v>
      </c>
      <c r="BR518" s="308">
        <v>3607326.5993099995</v>
      </c>
      <c r="BS518" s="308">
        <v>541103.14</v>
      </c>
      <c r="BT518" s="309">
        <v>74748694.76422897</v>
      </c>
      <c r="BU518" s="307" t="s">
        <v>180</v>
      </c>
    </row>
    <row r="519" spans="2:73" ht="13.75" customHeight="1" x14ac:dyDescent="0.35">
      <c r="B519" s="312" t="s">
        <v>182</v>
      </c>
      <c r="C519" s="1007">
        <v>1</v>
      </c>
      <c r="D519" s="1007">
        <v>35</v>
      </c>
      <c r="E519" s="1007">
        <v>29</v>
      </c>
      <c r="F519" s="1007">
        <v>314</v>
      </c>
      <c r="G519" s="1007">
        <v>50</v>
      </c>
      <c r="H519" s="1007">
        <v>9</v>
      </c>
      <c r="I519" s="1007">
        <v>16</v>
      </c>
      <c r="J519" s="1007">
        <v>34</v>
      </c>
      <c r="K519" s="1007">
        <v>1</v>
      </c>
      <c r="L519" s="1007">
        <v>50</v>
      </c>
      <c r="M519" s="1007">
        <v>97</v>
      </c>
      <c r="N519" s="1007">
        <v>7</v>
      </c>
      <c r="O519" s="1007">
        <v>114</v>
      </c>
      <c r="P519" s="1007">
        <v>30</v>
      </c>
      <c r="Q519" s="1007">
        <v>34</v>
      </c>
      <c r="R519" s="1007">
        <v>15</v>
      </c>
      <c r="S519" s="1007">
        <v>659</v>
      </c>
      <c r="T519" s="1007">
        <v>44</v>
      </c>
      <c r="U519" s="1007">
        <v>9</v>
      </c>
      <c r="V519" s="1007">
        <v>764</v>
      </c>
      <c r="W519" s="1007">
        <v>81</v>
      </c>
      <c r="X519" s="1007">
        <v>23</v>
      </c>
      <c r="Y519" s="1007">
        <v>22</v>
      </c>
      <c r="Z519" s="1007">
        <v>205</v>
      </c>
      <c r="AA519" s="1007">
        <v>68</v>
      </c>
      <c r="AB519" s="1007">
        <v>465</v>
      </c>
      <c r="AC519" s="1007">
        <v>598</v>
      </c>
      <c r="AD519" s="1007">
        <v>47</v>
      </c>
      <c r="AE519" s="1007">
        <v>350</v>
      </c>
      <c r="AF519" s="1007">
        <v>139</v>
      </c>
      <c r="AG519" s="1007">
        <v>118</v>
      </c>
      <c r="AH519" s="1007">
        <v>88</v>
      </c>
      <c r="AI519" s="314">
        <v>4516</v>
      </c>
      <c r="AJ519" s="312" t="s">
        <v>182</v>
      </c>
      <c r="AK519" s="307"/>
      <c r="AL519" s="307"/>
      <c r="AM519" s="312" t="s">
        <v>182</v>
      </c>
      <c r="AN519" s="313">
        <v>619.20552282394999</v>
      </c>
      <c r="AO519" s="313">
        <v>160656.44392390799</v>
      </c>
      <c r="AP519" s="313">
        <v>157998.192027657</v>
      </c>
      <c r="AQ519" s="313">
        <v>2758822.178223311</v>
      </c>
      <c r="AR519" s="313">
        <v>204626.14485364201</v>
      </c>
      <c r="AS519" s="313">
        <v>47931.650466266699</v>
      </c>
      <c r="AT519" s="313">
        <v>56893.047297246398</v>
      </c>
      <c r="AU519" s="313">
        <v>392654.74213622801</v>
      </c>
      <c r="AV519" s="313">
        <v>497.84117733012602</v>
      </c>
      <c r="AW519" s="313">
        <v>244945.248118266</v>
      </c>
      <c r="AX519" s="313">
        <v>303154.70612056443</v>
      </c>
      <c r="AY519" s="313">
        <v>11274.649204303099</v>
      </c>
      <c r="AZ519" s="313">
        <v>580325.85590078915</v>
      </c>
      <c r="BA519" s="313">
        <v>116907.587535914</v>
      </c>
      <c r="BB519" s="313">
        <v>233200.98493421709</v>
      </c>
      <c r="BC519" s="313">
        <v>113826.2646246853</v>
      </c>
      <c r="BD519" s="313">
        <v>3351426.4720959566</v>
      </c>
      <c r="BE519" s="313">
        <v>136861.85646936501</v>
      </c>
      <c r="BF519" s="313">
        <v>15811.838939729249</v>
      </c>
      <c r="BG519" s="313">
        <v>745550.18152122304</v>
      </c>
      <c r="BH519" s="313">
        <v>247868.77947406541</v>
      </c>
      <c r="BI519" s="313">
        <v>42738.944370800869</v>
      </c>
      <c r="BJ519" s="313">
        <v>64901.864585711439</v>
      </c>
      <c r="BK519" s="313">
        <v>304434.52387933689</v>
      </c>
      <c r="BL519" s="313">
        <v>263446.063279511</v>
      </c>
      <c r="BM519" s="313">
        <v>3827547.5732290423</v>
      </c>
      <c r="BN519" s="313">
        <v>666197.50460959203</v>
      </c>
      <c r="BO519" s="313">
        <v>144750.56060371577</v>
      </c>
      <c r="BP519" s="313">
        <v>2607656.5291139842</v>
      </c>
      <c r="BQ519" s="313">
        <v>828188.12652156001</v>
      </c>
      <c r="BR519" s="313">
        <v>525969.17226000002</v>
      </c>
      <c r="BS519" s="313">
        <v>372636.80000000005</v>
      </c>
      <c r="BT519" s="314">
        <v>19530321.53302075</v>
      </c>
      <c r="BU519" s="312" t="s">
        <v>182</v>
      </c>
    </row>
    <row r="520" spans="2:73" ht="13.75" customHeight="1" x14ac:dyDescent="0.35">
      <c r="B520" s="307" t="s">
        <v>184</v>
      </c>
      <c r="C520" s="882">
        <v>13</v>
      </c>
      <c r="D520" s="882">
        <v>287</v>
      </c>
      <c r="E520" s="882">
        <v>1104</v>
      </c>
      <c r="F520" s="882">
        <v>353</v>
      </c>
      <c r="G520" s="882">
        <v>36</v>
      </c>
      <c r="H520" s="882">
        <v>162</v>
      </c>
      <c r="I520" s="882">
        <v>302</v>
      </c>
      <c r="J520" s="882">
        <v>86</v>
      </c>
      <c r="K520" s="882">
        <v>115</v>
      </c>
      <c r="L520" s="882">
        <v>409</v>
      </c>
      <c r="M520" s="882">
        <v>118</v>
      </c>
      <c r="N520" s="882">
        <v>49</v>
      </c>
      <c r="O520" s="882">
        <v>127</v>
      </c>
      <c r="P520" s="882">
        <v>807</v>
      </c>
      <c r="Q520" s="882">
        <v>4554</v>
      </c>
      <c r="R520" s="882">
        <v>1385</v>
      </c>
      <c r="S520" s="882">
        <v>3298</v>
      </c>
      <c r="T520" s="882">
        <v>1854</v>
      </c>
      <c r="U520" s="882">
        <v>341</v>
      </c>
      <c r="V520" s="882">
        <v>1372</v>
      </c>
      <c r="W520" s="882">
        <v>247</v>
      </c>
      <c r="X520" s="882">
        <v>1463</v>
      </c>
      <c r="Y520" s="882">
        <v>1747</v>
      </c>
      <c r="Z520" s="882">
        <v>2659</v>
      </c>
      <c r="AA520" s="882">
        <v>538</v>
      </c>
      <c r="AB520" s="882">
        <v>66</v>
      </c>
      <c r="AC520" s="882">
        <v>138</v>
      </c>
      <c r="AD520" s="882">
        <v>480</v>
      </c>
      <c r="AE520" s="882">
        <v>527</v>
      </c>
      <c r="AF520" s="882">
        <v>6657</v>
      </c>
      <c r="AG520" s="882">
        <v>1541</v>
      </c>
      <c r="AH520" s="882">
        <v>365</v>
      </c>
      <c r="AI520" s="309">
        <v>33200</v>
      </c>
      <c r="AJ520" s="307" t="s">
        <v>184</v>
      </c>
      <c r="AK520" s="307"/>
      <c r="AL520" s="307"/>
      <c r="AM520" s="307" t="s">
        <v>184</v>
      </c>
      <c r="AN520" s="308">
        <v>60163.259108983897</v>
      </c>
      <c r="AO520" s="308">
        <v>4317636.4960421501</v>
      </c>
      <c r="AP520" s="308">
        <v>17304574.637151539</v>
      </c>
      <c r="AQ520" s="308">
        <v>2665965.1016219198</v>
      </c>
      <c r="AR520" s="308">
        <v>133330.04985727899</v>
      </c>
      <c r="AS520" s="308">
        <v>2540796.3264748743</v>
      </c>
      <c r="AT520" s="308">
        <v>2135845.3086191188</v>
      </c>
      <c r="AU520" s="308">
        <v>1878843.47574148</v>
      </c>
      <c r="AV520" s="308">
        <v>663977.87365546555</v>
      </c>
      <c r="AW520" s="308">
        <v>7932186.0663627423</v>
      </c>
      <c r="AX520" s="308">
        <v>801959.57974977605</v>
      </c>
      <c r="AY520" s="308">
        <v>902247.982830639</v>
      </c>
      <c r="AZ520" s="308">
        <v>728389.65892405051</v>
      </c>
      <c r="BA520" s="308">
        <v>5767045.3628307376</v>
      </c>
      <c r="BB520" s="308">
        <v>30799457.291237652</v>
      </c>
      <c r="BC520" s="308">
        <v>16849142.613756508</v>
      </c>
      <c r="BD520" s="308">
        <v>27989704.163703483</v>
      </c>
      <c r="BE520" s="308">
        <v>13148283.88376344</v>
      </c>
      <c r="BF520" s="308">
        <v>1395886.767983238</v>
      </c>
      <c r="BG520" s="308">
        <v>3150437.7058049608</v>
      </c>
      <c r="BH520" s="308">
        <v>1341989.3828094625</v>
      </c>
      <c r="BI520" s="308">
        <v>8426406.340582652</v>
      </c>
      <c r="BJ520" s="308">
        <v>14134183.907501079</v>
      </c>
      <c r="BK520" s="308">
        <v>10833019.801244728</v>
      </c>
      <c r="BL520" s="308">
        <v>4879868.3964957958</v>
      </c>
      <c r="BM520" s="308">
        <v>108010.07322922938</v>
      </c>
      <c r="BN520" s="308">
        <v>622248.28983580566</v>
      </c>
      <c r="BO520" s="308">
        <v>4030387.6906146891</v>
      </c>
      <c r="BP520" s="308">
        <v>1839428.7775375657</v>
      </c>
      <c r="BQ520" s="308">
        <v>9779802.760124879</v>
      </c>
      <c r="BR520" s="308">
        <v>9125639.4438300002</v>
      </c>
      <c r="BS520" s="308">
        <v>3818444.76</v>
      </c>
      <c r="BT520" s="309">
        <v>210105303.22902593</v>
      </c>
      <c r="BU520" s="307" t="s">
        <v>184</v>
      </c>
    </row>
    <row r="521" spans="2:73" ht="13.75" customHeight="1" x14ac:dyDescent="0.35">
      <c r="B521" s="312" t="s">
        <v>214</v>
      </c>
      <c r="C521" s="1007">
        <v>286</v>
      </c>
      <c r="D521" s="1007">
        <v>41</v>
      </c>
      <c r="E521" s="1007">
        <v>665</v>
      </c>
      <c r="F521" s="1007">
        <v>203</v>
      </c>
      <c r="G521" s="1007">
        <v>128</v>
      </c>
      <c r="H521" s="1007">
        <v>21</v>
      </c>
      <c r="I521" s="1007">
        <v>170</v>
      </c>
      <c r="J521" s="1007">
        <v>48</v>
      </c>
      <c r="K521" s="1007">
        <v>422</v>
      </c>
      <c r="L521" s="1007">
        <v>323</v>
      </c>
      <c r="M521" s="1007">
        <v>281</v>
      </c>
      <c r="N521" s="1007">
        <v>127</v>
      </c>
      <c r="O521" s="1007">
        <v>2743</v>
      </c>
      <c r="P521" s="1007">
        <v>209</v>
      </c>
      <c r="Q521" s="1007">
        <v>860</v>
      </c>
      <c r="R521" s="1007">
        <v>20340</v>
      </c>
      <c r="S521" s="1007">
        <v>2837</v>
      </c>
      <c r="T521" s="1007">
        <v>268</v>
      </c>
      <c r="U521" s="1007">
        <v>228</v>
      </c>
      <c r="V521" s="1007">
        <v>2474</v>
      </c>
      <c r="W521" s="1007">
        <v>2719</v>
      </c>
      <c r="X521" s="1007">
        <v>1772</v>
      </c>
      <c r="Y521" s="1007">
        <v>342</v>
      </c>
      <c r="Z521" s="1007">
        <v>4543</v>
      </c>
      <c r="AA521" s="1007">
        <v>1634</v>
      </c>
      <c r="AB521" s="1007">
        <v>6816</v>
      </c>
      <c r="AC521" s="1007">
        <v>726</v>
      </c>
      <c r="AD521" s="1007">
        <v>2580</v>
      </c>
      <c r="AE521" s="1007">
        <v>233</v>
      </c>
      <c r="AF521" s="1007">
        <v>5228</v>
      </c>
      <c r="AG521" s="1007">
        <v>4694</v>
      </c>
      <c r="AH521" s="1007">
        <v>1504</v>
      </c>
      <c r="AI521" s="314">
        <v>65465</v>
      </c>
      <c r="AJ521" s="312" t="s">
        <v>214</v>
      </c>
      <c r="AK521" s="307"/>
      <c r="AL521" s="307"/>
      <c r="AM521" s="312" t="s">
        <v>214</v>
      </c>
      <c r="AN521" s="313">
        <v>2562826.6880283002</v>
      </c>
      <c r="AO521" s="313">
        <v>355964.78617597529</v>
      </c>
      <c r="AP521" s="313">
        <v>5095356.1556143397</v>
      </c>
      <c r="AQ521" s="313">
        <v>1162946.6124618647</v>
      </c>
      <c r="AR521" s="313">
        <v>594381.78039970901</v>
      </c>
      <c r="AS521" s="313">
        <v>278030.10495123902</v>
      </c>
      <c r="AT521" s="313">
        <v>1245013.483373312</v>
      </c>
      <c r="AU521" s="313">
        <v>193326.59497879309</v>
      </c>
      <c r="AV521" s="313">
        <v>2528961.9115699641</v>
      </c>
      <c r="AW521" s="313">
        <v>2480807.8766082944</v>
      </c>
      <c r="AX521" s="313">
        <v>1568543.0086645554</v>
      </c>
      <c r="AY521" s="313">
        <v>2124755.5003150445</v>
      </c>
      <c r="AZ521" s="313">
        <v>11504784.351152403</v>
      </c>
      <c r="BA521" s="313">
        <v>767346.41800594202</v>
      </c>
      <c r="BB521" s="313">
        <v>4231764.1126605868</v>
      </c>
      <c r="BC521" s="313">
        <v>36279920.272145554</v>
      </c>
      <c r="BD521" s="313">
        <v>10106346.286790241</v>
      </c>
      <c r="BE521" s="313">
        <v>659261.74611157516</v>
      </c>
      <c r="BF521" s="313">
        <v>456042.36901241599</v>
      </c>
      <c r="BG521" s="313">
        <v>6381585.9218755988</v>
      </c>
      <c r="BH521" s="313">
        <v>10052848.147669738</v>
      </c>
      <c r="BI521" s="313">
        <v>18838827.248624496</v>
      </c>
      <c r="BJ521" s="313">
        <v>1459610.9030874982</v>
      </c>
      <c r="BK521" s="313">
        <v>3745768.3385092923</v>
      </c>
      <c r="BL521" s="313">
        <v>5643578.354865157</v>
      </c>
      <c r="BM521" s="313">
        <v>33348535.047520615</v>
      </c>
      <c r="BN521" s="313">
        <v>2722237.6930442662</v>
      </c>
      <c r="BO521" s="313">
        <v>14175566.176104896</v>
      </c>
      <c r="BP521" s="313">
        <v>360495.82818166661</v>
      </c>
      <c r="BQ521" s="313">
        <v>6218781.9786229199</v>
      </c>
      <c r="BR521" s="313">
        <v>5167270.3588799993</v>
      </c>
      <c r="BS521" s="313">
        <v>3844755.17</v>
      </c>
      <c r="BT521" s="314">
        <v>196156241.22600624</v>
      </c>
      <c r="BU521" s="312" t="s">
        <v>214</v>
      </c>
    </row>
    <row r="522" spans="2:73" ht="13.75" customHeight="1" x14ac:dyDescent="0.35">
      <c r="B522" s="307" t="s">
        <v>185</v>
      </c>
      <c r="C522" s="882">
        <v>197</v>
      </c>
      <c r="D522" s="882">
        <v>16</v>
      </c>
      <c r="E522" s="882">
        <v>189</v>
      </c>
      <c r="F522" s="882">
        <v>84</v>
      </c>
      <c r="G522" s="882">
        <v>12</v>
      </c>
      <c r="H522" s="882">
        <v>140</v>
      </c>
      <c r="I522" s="882">
        <v>1744</v>
      </c>
      <c r="J522" s="882">
        <v>989</v>
      </c>
      <c r="K522" s="882">
        <v>148</v>
      </c>
      <c r="L522" s="882">
        <v>616</v>
      </c>
      <c r="M522" s="882">
        <v>1536</v>
      </c>
      <c r="N522" s="882">
        <v>241</v>
      </c>
      <c r="O522" s="882">
        <v>67</v>
      </c>
      <c r="P522" s="882">
        <v>693</v>
      </c>
      <c r="Q522" s="882">
        <v>686</v>
      </c>
      <c r="R522" s="882">
        <v>5248</v>
      </c>
      <c r="S522" s="882">
        <v>1596</v>
      </c>
      <c r="T522" s="882">
        <v>1144</v>
      </c>
      <c r="U522" s="882">
        <v>159</v>
      </c>
      <c r="V522" s="882">
        <v>160</v>
      </c>
      <c r="W522" s="882">
        <v>100</v>
      </c>
      <c r="X522" s="882">
        <v>1836</v>
      </c>
      <c r="Y522" s="882">
        <v>111</v>
      </c>
      <c r="Z522" s="882">
        <v>908</v>
      </c>
      <c r="AA522" s="882">
        <v>2374</v>
      </c>
      <c r="AB522" s="882">
        <v>689</v>
      </c>
      <c r="AC522" s="882">
        <v>4331</v>
      </c>
      <c r="AD522" s="882">
        <v>1464</v>
      </c>
      <c r="AE522" s="882">
        <v>1602</v>
      </c>
      <c r="AF522" s="882">
        <v>3013</v>
      </c>
      <c r="AG522" s="882">
        <v>1037</v>
      </c>
      <c r="AH522" s="882">
        <v>289</v>
      </c>
      <c r="AI522" s="309">
        <v>33419</v>
      </c>
      <c r="AJ522" s="307" t="s">
        <v>185</v>
      </c>
      <c r="AK522" s="307"/>
      <c r="AL522" s="307"/>
      <c r="AM522" s="307" t="s">
        <v>185</v>
      </c>
      <c r="AN522" s="308">
        <v>835887.57099126605</v>
      </c>
      <c r="AO522" s="308">
        <v>167473.355271879</v>
      </c>
      <c r="AP522" s="308">
        <v>1425906.16325438</v>
      </c>
      <c r="AQ522" s="308">
        <v>368567.96257598198</v>
      </c>
      <c r="AR522" s="308">
        <v>67730.894487663507</v>
      </c>
      <c r="AS522" s="308">
        <v>459722.39064676</v>
      </c>
      <c r="AT522" s="308">
        <v>13162267.0733961</v>
      </c>
      <c r="AU522" s="308">
        <v>7896667.8971762359</v>
      </c>
      <c r="AV522" s="308">
        <v>826419.96587433701</v>
      </c>
      <c r="AW522" s="308">
        <v>7696691.0298080435</v>
      </c>
      <c r="AX522" s="308">
        <v>9683406.5501918606</v>
      </c>
      <c r="AY522" s="308">
        <v>1179037.9208335101</v>
      </c>
      <c r="AZ522" s="308">
        <v>348099.6596994967</v>
      </c>
      <c r="BA522" s="308">
        <v>5565966.1321662115</v>
      </c>
      <c r="BB522" s="308">
        <v>4046008.4714192692</v>
      </c>
      <c r="BC522" s="308">
        <v>34849625.554860666</v>
      </c>
      <c r="BD522" s="308">
        <v>3132263.5045202402</v>
      </c>
      <c r="BE522" s="308">
        <v>6515848.3006969318</v>
      </c>
      <c r="BF522" s="308">
        <v>454106.06465158367</v>
      </c>
      <c r="BG522" s="308">
        <v>576166.89170231798</v>
      </c>
      <c r="BH522" s="308">
        <v>245636.23812740782</v>
      </c>
      <c r="BI522" s="308">
        <v>7627849.1317578414</v>
      </c>
      <c r="BJ522" s="308">
        <v>374160.33687256544</v>
      </c>
      <c r="BK522" s="308">
        <v>2974769.9019805319</v>
      </c>
      <c r="BL522" s="308">
        <v>8989870.5904892795</v>
      </c>
      <c r="BM522" s="308">
        <v>1009812.2632098772</v>
      </c>
      <c r="BN522" s="308">
        <v>26008629.289141227</v>
      </c>
      <c r="BO522" s="308">
        <v>7678906.5655948343</v>
      </c>
      <c r="BP522" s="308">
        <v>5495030.3001550194</v>
      </c>
      <c r="BQ522" s="308">
        <v>8784680.2429150809</v>
      </c>
      <c r="BR522" s="308">
        <v>7653866.8458000002</v>
      </c>
      <c r="BS522" s="308">
        <v>1000244.78</v>
      </c>
      <c r="BT522" s="309">
        <v>177101319.84026843</v>
      </c>
      <c r="BU522" s="307" t="s">
        <v>185</v>
      </c>
    </row>
    <row r="523" spans="2:73" ht="13.75" customHeight="1" x14ac:dyDescent="0.35">
      <c r="B523" s="312" t="s">
        <v>187</v>
      </c>
      <c r="C523" s="1007">
        <v>20</v>
      </c>
      <c r="D523" s="1007">
        <v>19</v>
      </c>
      <c r="E523" s="1007">
        <v>45</v>
      </c>
      <c r="F523" s="1007">
        <v>75</v>
      </c>
      <c r="G523" s="1007">
        <v>15</v>
      </c>
      <c r="H523" s="1007">
        <v>27</v>
      </c>
      <c r="I523" s="1007">
        <v>13</v>
      </c>
      <c r="J523" s="1007">
        <v>98</v>
      </c>
      <c r="K523" s="1007">
        <v>9</v>
      </c>
      <c r="L523" s="1007">
        <v>12</v>
      </c>
      <c r="M523" s="1007">
        <v>161</v>
      </c>
      <c r="N523" s="1007">
        <v>0</v>
      </c>
      <c r="O523" s="1007">
        <v>261</v>
      </c>
      <c r="P523" s="1007">
        <v>1549</v>
      </c>
      <c r="Q523" s="1007">
        <v>162</v>
      </c>
      <c r="R523" s="1007">
        <v>316</v>
      </c>
      <c r="S523" s="1007">
        <v>285</v>
      </c>
      <c r="T523" s="1007">
        <v>77</v>
      </c>
      <c r="U523" s="1007">
        <v>44</v>
      </c>
      <c r="V523" s="1007">
        <v>220</v>
      </c>
      <c r="W523" s="1007">
        <v>36</v>
      </c>
      <c r="X523" s="1007">
        <v>26</v>
      </c>
      <c r="Y523" s="1007">
        <v>8</v>
      </c>
      <c r="Z523" s="1007">
        <v>0</v>
      </c>
      <c r="AA523" s="1007">
        <v>207</v>
      </c>
      <c r="AB523" s="1007">
        <v>216</v>
      </c>
      <c r="AC523" s="1007">
        <v>58</v>
      </c>
      <c r="AD523" s="1007">
        <v>305</v>
      </c>
      <c r="AE523" s="1007">
        <v>31</v>
      </c>
      <c r="AF523" s="1007">
        <v>501</v>
      </c>
      <c r="AG523" s="1007">
        <v>83</v>
      </c>
      <c r="AH523" s="1007">
        <v>57</v>
      </c>
      <c r="AI523" s="314">
        <v>4936</v>
      </c>
      <c r="AJ523" s="312" t="s">
        <v>187</v>
      </c>
      <c r="AK523" s="307"/>
      <c r="AL523" s="307"/>
      <c r="AM523" s="312" t="s">
        <v>187</v>
      </c>
      <c r="AN523" s="313">
        <v>55690.530583362401</v>
      </c>
      <c r="AO523" s="313">
        <v>73466.814621583806</v>
      </c>
      <c r="AP523" s="313">
        <v>241023.46453740139</v>
      </c>
      <c r="AQ523" s="313">
        <v>768487.20900920092</v>
      </c>
      <c r="AR523" s="313">
        <v>38949.604423017401</v>
      </c>
      <c r="AS523" s="313">
        <v>255793.954764686</v>
      </c>
      <c r="AT523" s="313">
        <v>33359.3453293946</v>
      </c>
      <c r="AU523" s="313">
        <v>477256.94176599721</v>
      </c>
      <c r="AV523" s="313">
        <v>22544.099323668401</v>
      </c>
      <c r="AW523" s="313">
        <v>338308.71265181003</v>
      </c>
      <c r="AX523" s="313">
        <v>515029.08075307735</v>
      </c>
      <c r="AY523" s="313">
        <v>0</v>
      </c>
      <c r="AZ523" s="313">
        <v>816942.55938090885</v>
      </c>
      <c r="BA523" s="313">
        <v>16235929.875249939</v>
      </c>
      <c r="BB523" s="313">
        <v>783353.23168532737</v>
      </c>
      <c r="BC523" s="313">
        <v>1749568.2053219781</v>
      </c>
      <c r="BD523" s="313">
        <v>856556.78129990306</v>
      </c>
      <c r="BE523" s="313">
        <v>269896.104699096</v>
      </c>
      <c r="BF523" s="313">
        <v>140790.55739200721</v>
      </c>
      <c r="BG523" s="313">
        <v>700583.30344982678</v>
      </c>
      <c r="BH523" s="313">
        <v>66943.178702473771</v>
      </c>
      <c r="BI523" s="313">
        <v>35485.927335873334</v>
      </c>
      <c r="BJ523" s="313">
        <v>13375.8542748458</v>
      </c>
      <c r="BK523" s="313">
        <v>0</v>
      </c>
      <c r="BL523" s="313">
        <v>625920.97621305415</v>
      </c>
      <c r="BM523" s="313">
        <v>806873.20504722744</v>
      </c>
      <c r="BN523" s="313">
        <v>111051.903793308</v>
      </c>
      <c r="BO523" s="313">
        <v>788266.64521749096</v>
      </c>
      <c r="BP523" s="313">
        <v>106817.109854446</v>
      </c>
      <c r="BQ523" s="313">
        <v>1639623.33532116</v>
      </c>
      <c r="BR523" s="313">
        <v>225954.52908000001</v>
      </c>
      <c r="BS523" s="313">
        <v>225519.50000000003</v>
      </c>
      <c r="BT523" s="314">
        <v>29019362.541082066</v>
      </c>
      <c r="BU523" s="312" t="s">
        <v>187</v>
      </c>
    </row>
    <row r="524" spans="2:73" ht="13.75" customHeight="1" x14ac:dyDescent="0.35">
      <c r="B524" s="307" t="s">
        <v>189</v>
      </c>
      <c r="C524" s="882">
        <v>8</v>
      </c>
      <c r="D524" s="882">
        <v>216</v>
      </c>
      <c r="E524" s="882">
        <v>449</v>
      </c>
      <c r="F524" s="882">
        <v>930</v>
      </c>
      <c r="G524" s="882">
        <v>182</v>
      </c>
      <c r="H524" s="882">
        <v>416</v>
      </c>
      <c r="I524" s="882">
        <v>74</v>
      </c>
      <c r="J524" s="882">
        <v>168</v>
      </c>
      <c r="K524" s="882">
        <v>49</v>
      </c>
      <c r="L524" s="882">
        <v>72</v>
      </c>
      <c r="M524" s="882">
        <v>132</v>
      </c>
      <c r="N524" s="882">
        <v>748</v>
      </c>
      <c r="O524" s="882">
        <v>123</v>
      </c>
      <c r="P524" s="882">
        <v>670</v>
      </c>
      <c r="Q524" s="882">
        <v>435</v>
      </c>
      <c r="R524" s="882">
        <v>577</v>
      </c>
      <c r="S524" s="882">
        <v>2900</v>
      </c>
      <c r="T524" s="882">
        <v>529</v>
      </c>
      <c r="U524" s="882">
        <v>218</v>
      </c>
      <c r="V524" s="882">
        <v>553</v>
      </c>
      <c r="W524" s="882">
        <v>94</v>
      </c>
      <c r="X524" s="882">
        <v>178</v>
      </c>
      <c r="Y524" s="882">
        <v>13</v>
      </c>
      <c r="Z524" s="882">
        <v>84</v>
      </c>
      <c r="AA524" s="882">
        <v>398</v>
      </c>
      <c r="AB524" s="882">
        <v>243</v>
      </c>
      <c r="AC524" s="882">
        <v>279</v>
      </c>
      <c r="AD524" s="882">
        <v>341</v>
      </c>
      <c r="AE524" s="882">
        <v>94</v>
      </c>
      <c r="AF524" s="882">
        <v>10371</v>
      </c>
      <c r="AG524" s="882">
        <v>580</v>
      </c>
      <c r="AH524" s="882">
        <v>494</v>
      </c>
      <c r="AI524" s="309">
        <v>22618</v>
      </c>
      <c r="AJ524" s="307" t="s">
        <v>189</v>
      </c>
      <c r="AK524" s="307"/>
      <c r="AL524" s="307"/>
      <c r="AM524" s="307" t="s">
        <v>189</v>
      </c>
      <c r="AN524" s="308">
        <v>30740.5090906599</v>
      </c>
      <c r="AO524" s="308">
        <v>12207735.7400785</v>
      </c>
      <c r="AP524" s="308">
        <v>36826942.886932425</v>
      </c>
      <c r="AQ524" s="308">
        <v>14849043.133443199</v>
      </c>
      <c r="AR524" s="308">
        <v>1188828.6432527499</v>
      </c>
      <c r="AS524" s="308">
        <v>4961250.9711781098</v>
      </c>
      <c r="AT524" s="308">
        <v>1790985.8352885158</v>
      </c>
      <c r="AU524" s="308">
        <v>3624030.2087606899</v>
      </c>
      <c r="AV524" s="308">
        <v>555890.12789514696</v>
      </c>
      <c r="AW524" s="308">
        <v>1519300.6689007217</v>
      </c>
      <c r="AX524" s="308">
        <v>890862.05522301584</v>
      </c>
      <c r="AY524" s="308">
        <v>4631763.1740508704</v>
      </c>
      <c r="AZ524" s="308">
        <v>914118.94125365117</v>
      </c>
      <c r="BA524" s="308">
        <v>7774128.4374860981</v>
      </c>
      <c r="BB524" s="308">
        <v>12399596.4670026</v>
      </c>
      <c r="BC524" s="308">
        <v>8143157.4995460957</v>
      </c>
      <c r="BD524" s="308">
        <v>54233165.95007398</v>
      </c>
      <c r="BE524" s="308">
        <v>16802681.093136977</v>
      </c>
      <c r="BF524" s="308">
        <v>3181787.2755355085</v>
      </c>
      <c r="BG524" s="308">
        <v>4166078.9962499086</v>
      </c>
      <c r="BH524" s="308">
        <v>289268.97470038437</v>
      </c>
      <c r="BI524" s="308">
        <v>1179199.7549522826</v>
      </c>
      <c r="BJ524" s="308">
        <v>39791.872321945542</v>
      </c>
      <c r="BK524" s="308">
        <v>291948.85267875501</v>
      </c>
      <c r="BL524" s="308">
        <v>3083849.8930786238</v>
      </c>
      <c r="BM524" s="308">
        <v>5020964.5303332703</v>
      </c>
      <c r="BN524" s="308">
        <v>1109937.2193040359</v>
      </c>
      <c r="BO524" s="308">
        <v>1699176.4119981497</v>
      </c>
      <c r="BP524" s="308">
        <v>373279.06142667984</v>
      </c>
      <c r="BQ524" s="308">
        <v>13453576.11409726</v>
      </c>
      <c r="BR524" s="308">
        <v>3358911.9328799997</v>
      </c>
      <c r="BS524" s="308">
        <v>6211750.8899999997</v>
      </c>
      <c r="BT524" s="309">
        <v>226803744.12215078</v>
      </c>
      <c r="BU524" s="307" t="s">
        <v>189</v>
      </c>
    </row>
    <row r="525" spans="2:73" ht="13.75" customHeight="1" x14ac:dyDescent="0.35">
      <c r="B525" s="312" t="s">
        <v>191</v>
      </c>
      <c r="C525" s="1007">
        <v>1</v>
      </c>
      <c r="D525" s="1007">
        <v>24</v>
      </c>
      <c r="E525" s="1007">
        <v>3</v>
      </c>
      <c r="F525" s="1007">
        <v>29</v>
      </c>
      <c r="G525" s="1007">
        <v>10</v>
      </c>
      <c r="H525" s="1007">
        <v>30</v>
      </c>
      <c r="I525" s="1007">
        <v>6</v>
      </c>
      <c r="J525" s="1007">
        <v>9</v>
      </c>
      <c r="K525" s="1007">
        <v>18</v>
      </c>
      <c r="L525" s="1007">
        <v>32</v>
      </c>
      <c r="M525" s="1007">
        <v>176</v>
      </c>
      <c r="N525" s="1007">
        <v>30</v>
      </c>
      <c r="O525" s="1007">
        <v>44</v>
      </c>
      <c r="P525" s="1007">
        <v>14</v>
      </c>
      <c r="Q525" s="1007">
        <v>23</v>
      </c>
      <c r="R525" s="1007">
        <v>198</v>
      </c>
      <c r="S525" s="1007">
        <v>459</v>
      </c>
      <c r="T525" s="1007">
        <v>10</v>
      </c>
      <c r="U525" s="1007">
        <v>2</v>
      </c>
      <c r="V525" s="1007">
        <v>64</v>
      </c>
      <c r="W525" s="1007">
        <v>104</v>
      </c>
      <c r="X525" s="1007">
        <v>32</v>
      </c>
      <c r="Y525" s="1007">
        <v>5</v>
      </c>
      <c r="Z525" s="1007">
        <v>278</v>
      </c>
      <c r="AA525" s="1007">
        <v>116</v>
      </c>
      <c r="AB525" s="1007">
        <v>209</v>
      </c>
      <c r="AC525" s="1007">
        <v>53</v>
      </c>
      <c r="AD525" s="1007">
        <v>677</v>
      </c>
      <c r="AE525" s="1007">
        <v>41</v>
      </c>
      <c r="AF525" s="1007">
        <v>764</v>
      </c>
      <c r="AG525" s="1007">
        <v>509</v>
      </c>
      <c r="AH525" s="1007">
        <v>26</v>
      </c>
      <c r="AI525" s="314">
        <v>3996</v>
      </c>
      <c r="AJ525" s="312" t="s">
        <v>191</v>
      </c>
      <c r="AK525" s="307"/>
      <c r="AL525" s="307"/>
      <c r="AM525" s="312" t="s">
        <v>191</v>
      </c>
      <c r="AN525" s="313">
        <v>6590.81911581441</v>
      </c>
      <c r="AO525" s="313">
        <v>182889.705815967</v>
      </c>
      <c r="AP525" s="313">
        <v>339292.60605305398</v>
      </c>
      <c r="AQ525" s="313">
        <v>106116.20427316699</v>
      </c>
      <c r="AR525" s="313">
        <v>96043.844628464693</v>
      </c>
      <c r="AS525" s="313">
        <v>892775.62226565997</v>
      </c>
      <c r="AT525" s="313">
        <v>11335.045863830899</v>
      </c>
      <c r="AU525" s="313">
        <v>34591.246166282799</v>
      </c>
      <c r="AV525" s="313">
        <v>96829.554011526096</v>
      </c>
      <c r="AW525" s="313">
        <v>303969.321183305</v>
      </c>
      <c r="AX525" s="313">
        <v>1185195.07793467</v>
      </c>
      <c r="AY525" s="313">
        <v>1380982.4015149004</v>
      </c>
      <c r="AZ525" s="313">
        <v>428698.83332409617</v>
      </c>
      <c r="BA525" s="313">
        <v>30747.84625306489</v>
      </c>
      <c r="BB525" s="313">
        <v>120604.50048734527</v>
      </c>
      <c r="BC525" s="313">
        <v>696558.33636631502</v>
      </c>
      <c r="BD525" s="313">
        <v>1622753.94895688</v>
      </c>
      <c r="BE525" s="313">
        <v>81039.548547486804</v>
      </c>
      <c r="BF525" s="313">
        <v>1068.7625285689501</v>
      </c>
      <c r="BG525" s="313">
        <v>199755.76821068299</v>
      </c>
      <c r="BH525" s="313">
        <v>444199.41600695899</v>
      </c>
      <c r="BI525" s="313">
        <v>66883.544770011096</v>
      </c>
      <c r="BJ525" s="313">
        <v>8920.1757532950396</v>
      </c>
      <c r="BK525" s="313">
        <v>1488457.2834706099</v>
      </c>
      <c r="BL525" s="313">
        <v>615900.76126227202</v>
      </c>
      <c r="BM525" s="313">
        <v>866826.50629880896</v>
      </c>
      <c r="BN525" s="313">
        <v>270789.3975024079</v>
      </c>
      <c r="BO525" s="313">
        <v>3483645.3319145995</v>
      </c>
      <c r="BP525" s="313">
        <v>321397.385058382</v>
      </c>
      <c r="BQ525" s="313">
        <v>5646334.5643756799</v>
      </c>
      <c r="BR525" s="313">
        <v>6775010.9626500001</v>
      </c>
      <c r="BS525" s="313">
        <v>78157.98</v>
      </c>
      <c r="BT525" s="314">
        <v>27884362.302564111</v>
      </c>
      <c r="BU525" s="312" t="s">
        <v>191</v>
      </c>
    </row>
    <row r="526" spans="2:73" ht="13.75" customHeight="1" x14ac:dyDescent="0.35">
      <c r="B526" s="307" t="s">
        <v>195</v>
      </c>
      <c r="C526" s="882">
        <v>250</v>
      </c>
      <c r="D526" s="882">
        <v>747</v>
      </c>
      <c r="E526" s="882">
        <v>666</v>
      </c>
      <c r="F526" s="882">
        <v>6877</v>
      </c>
      <c r="G526" s="882">
        <v>447</v>
      </c>
      <c r="H526" s="882">
        <v>249</v>
      </c>
      <c r="I526" s="882">
        <v>769</v>
      </c>
      <c r="J526" s="882">
        <v>879</v>
      </c>
      <c r="K526" s="882">
        <v>1742</v>
      </c>
      <c r="L526" s="882">
        <v>146</v>
      </c>
      <c r="M526" s="882">
        <v>784</v>
      </c>
      <c r="N526" s="882">
        <v>164</v>
      </c>
      <c r="O526" s="882">
        <v>113</v>
      </c>
      <c r="P526" s="882">
        <v>632</v>
      </c>
      <c r="Q526" s="882">
        <v>1063</v>
      </c>
      <c r="R526" s="882">
        <v>11370</v>
      </c>
      <c r="S526" s="882">
        <v>6086</v>
      </c>
      <c r="T526" s="882">
        <v>4087</v>
      </c>
      <c r="U526" s="882">
        <v>11</v>
      </c>
      <c r="V526" s="882">
        <v>1191</v>
      </c>
      <c r="W526" s="882">
        <v>984</v>
      </c>
      <c r="X526" s="882">
        <v>843</v>
      </c>
      <c r="Y526" s="882">
        <v>170</v>
      </c>
      <c r="Z526" s="882">
        <v>3204</v>
      </c>
      <c r="AA526" s="882">
        <v>234</v>
      </c>
      <c r="AB526" s="882">
        <v>3315</v>
      </c>
      <c r="AC526" s="882">
        <v>1818</v>
      </c>
      <c r="AD526" s="882">
        <v>756</v>
      </c>
      <c r="AE526" s="882">
        <v>192</v>
      </c>
      <c r="AF526" s="882">
        <v>1757</v>
      </c>
      <c r="AG526" s="882">
        <v>1709</v>
      </c>
      <c r="AH526" s="882">
        <v>822</v>
      </c>
      <c r="AI526" s="309">
        <v>54077</v>
      </c>
      <c r="AJ526" s="307" t="s">
        <v>195</v>
      </c>
      <c r="AK526" s="307"/>
      <c r="AL526" s="307"/>
      <c r="AM526" s="307" t="s">
        <v>195</v>
      </c>
      <c r="AN526" s="308">
        <v>1916085.3761894526</v>
      </c>
      <c r="AO526" s="308">
        <v>8115593.5139235603</v>
      </c>
      <c r="AP526" s="308">
        <v>15847024.538247364</v>
      </c>
      <c r="AQ526" s="308">
        <v>158219079.06486943</v>
      </c>
      <c r="AR526" s="308">
        <v>7755664.4503080323</v>
      </c>
      <c r="AS526" s="308">
        <v>4363470.3948248979</v>
      </c>
      <c r="AT526" s="308">
        <v>7248429.2372614145</v>
      </c>
      <c r="AU526" s="308">
        <v>14722137.502388163</v>
      </c>
      <c r="AV526" s="308">
        <v>17113527.107220262</v>
      </c>
      <c r="AW526" s="308">
        <v>1153604.603049078</v>
      </c>
      <c r="AX526" s="308">
        <v>5566234.5070461966</v>
      </c>
      <c r="AY526" s="308">
        <v>2670582.6735156584</v>
      </c>
      <c r="AZ526" s="308">
        <v>1754382.4142947574</v>
      </c>
      <c r="BA526" s="308">
        <v>5783352.0396884875</v>
      </c>
      <c r="BB526" s="308">
        <v>23625687.237025376</v>
      </c>
      <c r="BC526" s="308">
        <v>19640690.722464886</v>
      </c>
      <c r="BD526" s="308">
        <v>11712195.331482876</v>
      </c>
      <c r="BE526" s="308">
        <v>63642841.090770356</v>
      </c>
      <c r="BF526" s="308">
        <v>25346.14375770641</v>
      </c>
      <c r="BG526" s="308">
        <v>5684105.9252640475</v>
      </c>
      <c r="BH526" s="308">
        <v>16402662.198050119</v>
      </c>
      <c r="BI526" s="308">
        <v>4714151.9848726438</v>
      </c>
      <c r="BJ526" s="308">
        <v>2949583.8820797345</v>
      </c>
      <c r="BK526" s="308">
        <v>8269508.7481971765</v>
      </c>
      <c r="BL526" s="308">
        <v>1118104.276022878</v>
      </c>
      <c r="BM526" s="308">
        <v>4842808.0310273329</v>
      </c>
      <c r="BN526" s="308">
        <v>2311303.6310254768</v>
      </c>
      <c r="BO526" s="308">
        <v>5845357.0696275225</v>
      </c>
      <c r="BP526" s="308">
        <v>1050733.1775993921</v>
      </c>
      <c r="BQ526" s="308">
        <v>3046006.40238888</v>
      </c>
      <c r="BR526" s="308">
        <v>3295353.8956799996</v>
      </c>
      <c r="BS526" s="308">
        <v>8933586.5800000001</v>
      </c>
      <c r="BT526" s="309">
        <v>439339193.75016308</v>
      </c>
      <c r="BU526" s="307" t="s">
        <v>195</v>
      </c>
    </row>
    <row r="527" spans="2:73" ht="13.75" customHeight="1" x14ac:dyDescent="0.35">
      <c r="B527" s="312" t="s">
        <v>192</v>
      </c>
      <c r="C527" s="1007">
        <v>1697</v>
      </c>
      <c r="D527" s="1007">
        <v>69</v>
      </c>
      <c r="E527" s="1007">
        <v>148</v>
      </c>
      <c r="F527" s="1007">
        <v>117</v>
      </c>
      <c r="G527" s="1007">
        <v>22</v>
      </c>
      <c r="H527" s="1007">
        <v>247</v>
      </c>
      <c r="I527" s="1007">
        <v>58</v>
      </c>
      <c r="J527" s="1007">
        <v>525</v>
      </c>
      <c r="K527" s="1007">
        <v>377</v>
      </c>
      <c r="L527" s="1007">
        <v>307</v>
      </c>
      <c r="M527" s="1007">
        <v>211</v>
      </c>
      <c r="N527" s="1007">
        <v>5041</v>
      </c>
      <c r="O527" s="1007">
        <v>1089</v>
      </c>
      <c r="P527" s="1007">
        <v>91</v>
      </c>
      <c r="Q527" s="1007">
        <v>535</v>
      </c>
      <c r="R527" s="1007">
        <v>1028</v>
      </c>
      <c r="S527" s="1007">
        <v>253</v>
      </c>
      <c r="T527" s="1007">
        <v>1050</v>
      </c>
      <c r="U527" s="1007">
        <v>608</v>
      </c>
      <c r="V527" s="1007">
        <v>321</v>
      </c>
      <c r="W527" s="1007">
        <v>2590</v>
      </c>
      <c r="X527" s="1007">
        <v>972</v>
      </c>
      <c r="Y527" s="1007">
        <v>469</v>
      </c>
      <c r="Z527" s="1007">
        <v>1606</v>
      </c>
      <c r="AA527" s="1007">
        <v>1110</v>
      </c>
      <c r="AB527" s="1007">
        <v>2934</v>
      </c>
      <c r="AC527" s="1007">
        <v>3153</v>
      </c>
      <c r="AD527" s="1007">
        <v>213</v>
      </c>
      <c r="AE527" s="1007">
        <v>350</v>
      </c>
      <c r="AF527" s="1007">
        <v>355</v>
      </c>
      <c r="AG527" s="1007">
        <v>532</v>
      </c>
      <c r="AH527" s="1007">
        <v>362</v>
      </c>
      <c r="AI527" s="314">
        <v>28440</v>
      </c>
      <c r="AJ527" s="312" t="s">
        <v>192</v>
      </c>
      <c r="AK527" s="307"/>
      <c r="AL527" s="307"/>
      <c r="AM527" s="312" t="s">
        <v>192</v>
      </c>
      <c r="AN527" s="313">
        <v>10198881.506664198</v>
      </c>
      <c r="AO527" s="313">
        <v>267677.03660880402</v>
      </c>
      <c r="AP527" s="313">
        <v>1167347.0182195189</v>
      </c>
      <c r="AQ527" s="313">
        <v>962729.49512951903</v>
      </c>
      <c r="AR527" s="313">
        <v>54205.313987784</v>
      </c>
      <c r="AS527" s="313">
        <v>1331215.7943491249</v>
      </c>
      <c r="AT527" s="313">
        <v>184822.48256637191</v>
      </c>
      <c r="AU527" s="313">
        <v>3757775.6301985281</v>
      </c>
      <c r="AV527" s="313">
        <v>3194198.2295152582</v>
      </c>
      <c r="AW527" s="313">
        <v>2487838.9854033198</v>
      </c>
      <c r="AX527" s="313">
        <v>1101941.516429319</v>
      </c>
      <c r="AY527" s="313">
        <v>59555602.133343421</v>
      </c>
      <c r="AZ527" s="313">
        <v>6239792.6057020929</v>
      </c>
      <c r="BA527" s="313">
        <v>377082.96181527071</v>
      </c>
      <c r="BB527" s="313">
        <v>15994789.69065203</v>
      </c>
      <c r="BC527" s="313">
        <v>2708142.592909622</v>
      </c>
      <c r="BD527" s="313">
        <v>1401529.3580412357</v>
      </c>
      <c r="BE527" s="313">
        <v>18255417.936450683</v>
      </c>
      <c r="BF527" s="313">
        <v>1236584.9106010736</v>
      </c>
      <c r="BG527" s="313">
        <v>1424514.1312489565</v>
      </c>
      <c r="BH527" s="313">
        <v>19941147.549672928</v>
      </c>
      <c r="BI527" s="313">
        <v>3248184.5908533367</v>
      </c>
      <c r="BJ527" s="313">
        <v>1321787.2120993296</v>
      </c>
      <c r="BK527" s="313">
        <v>5937677.0001181439</v>
      </c>
      <c r="BL527" s="313">
        <v>10060698.751850976</v>
      </c>
      <c r="BM527" s="313">
        <v>11083169.340568217</v>
      </c>
      <c r="BN527" s="313">
        <v>52365403.261496738</v>
      </c>
      <c r="BO527" s="313">
        <v>1123560.888482023</v>
      </c>
      <c r="BP527" s="313">
        <v>661577.60231465858</v>
      </c>
      <c r="BQ527" s="313">
        <v>836052.87411659991</v>
      </c>
      <c r="BR527" s="313">
        <v>1937621.7352800001</v>
      </c>
      <c r="BS527" s="313">
        <v>1392124.9100000001</v>
      </c>
      <c r="BT527" s="314">
        <v>241811095.04668909</v>
      </c>
      <c r="BU527" s="312" t="s">
        <v>192</v>
      </c>
    </row>
    <row r="528" spans="2:73" ht="13.75" customHeight="1" x14ac:dyDescent="0.35">
      <c r="B528" s="307" t="s">
        <v>193</v>
      </c>
      <c r="C528" s="882">
        <v>17</v>
      </c>
      <c r="D528" s="882">
        <v>591</v>
      </c>
      <c r="E528" s="882">
        <v>60</v>
      </c>
      <c r="F528" s="882">
        <v>241</v>
      </c>
      <c r="G528" s="882">
        <v>30</v>
      </c>
      <c r="H528" s="882">
        <v>34</v>
      </c>
      <c r="I528" s="882">
        <v>17</v>
      </c>
      <c r="J528" s="882">
        <v>145</v>
      </c>
      <c r="K528" s="882">
        <v>27</v>
      </c>
      <c r="L528" s="882">
        <v>144</v>
      </c>
      <c r="M528" s="882">
        <v>137</v>
      </c>
      <c r="N528" s="882">
        <v>40</v>
      </c>
      <c r="O528" s="882">
        <v>99</v>
      </c>
      <c r="P528" s="882">
        <v>2843</v>
      </c>
      <c r="Q528" s="882">
        <v>210</v>
      </c>
      <c r="R528" s="882">
        <v>1100</v>
      </c>
      <c r="S528" s="882">
        <v>1495</v>
      </c>
      <c r="T528" s="882">
        <v>333</v>
      </c>
      <c r="U528" s="882">
        <v>246</v>
      </c>
      <c r="V528" s="882">
        <v>733</v>
      </c>
      <c r="W528" s="882">
        <v>901</v>
      </c>
      <c r="X528" s="882">
        <v>1210</v>
      </c>
      <c r="Y528" s="882">
        <v>43</v>
      </c>
      <c r="Z528" s="882">
        <v>123</v>
      </c>
      <c r="AA528" s="882">
        <v>1013</v>
      </c>
      <c r="AB528" s="882">
        <v>1619</v>
      </c>
      <c r="AC528" s="882">
        <v>168</v>
      </c>
      <c r="AD528" s="882">
        <v>8756</v>
      </c>
      <c r="AE528" s="882">
        <v>87</v>
      </c>
      <c r="AF528" s="882">
        <v>3252</v>
      </c>
      <c r="AG528" s="882">
        <v>471</v>
      </c>
      <c r="AH528" s="882">
        <v>144</v>
      </c>
      <c r="AI528" s="309">
        <v>26329</v>
      </c>
      <c r="AJ528" s="307" t="s">
        <v>193</v>
      </c>
      <c r="AK528" s="307"/>
      <c r="AL528" s="307"/>
      <c r="AM528" s="307" t="s">
        <v>193</v>
      </c>
      <c r="AN528" s="308">
        <v>21654.590854022979</v>
      </c>
      <c r="AO528" s="308">
        <v>16832244.77477663</v>
      </c>
      <c r="AP528" s="308">
        <v>1344188.0296072965</v>
      </c>
      <c r="AQ528" s="308">
        <v>1498092.7969423789</v>
      </c>
      <c r="AR528" s="308">
        <v>44402.461179980986</v>
      </c>
      <c r="AS528" s="308">
        <v>113188.42754253368</v>
      </c>
      <c r="AT528" s="308">
        <v>43273.814543904329</v>
      </c>
      <c r="AU528" s="308">
        <v>288157.58379884122</v>
      </c>
      <c r="AV528" s="308">
        <v>122246.97108293432</v>
      </c>
      <c r="AW528" s="308">
        <v>335936.41924733174</v>
      </c>
      <c r="AX528" s="308">
        <v>757990.287418572</v>
      </c>
      <c r="AY528" s="308">
        <v>107755.12919455599</v>
      </c>
      <c r="AZ528" s="308">
        <v>605943.30395013106</v>
      </c>
      <c r="BA528" s="308">
        <v>18155890.769474123</v>
      </c>
      <c r="BB528" s="308">
        <v>604963.71325568901</v>
      </c>
      <c r="BC528" s="308">
        <v>7808831.3367108703</v>
      </c>
      <c r="BD528" s="308">
        <v>6185466.5087316642</v>
      </c>
      <c r="BE528" s="308">
        <v>1321418.6548771374</v>
      </c>
      <c r="BF528" s="308">
        <v>1078230.1453504546</v>
      </c>
      <c r="BG528" s="308">
        <v>3069462.4450706383</v>
      </c>
      <c r="BH528" s="308">
        <v>3620446.7327088332</v>
      </c>
      <c r="BI528" s="308">
        <v>5646615.3650812525</v>
      </c>
      <c r="BJ528" s="308">
        <v>46452.606336579069</v>
      </c>
      <c r="BK528" s="308">
        <v>296491.117713193</v>
      </c>
      <c r="BL528" s="308">
        <v>5608168.9860841883</v>
      </c>
      <c r="BM528" s="308">
        <v>5667031.5058196513</v>
      </c>
      <c r="BN528" s="308">
        <v>426235.12710642617</v>
      </c>
      <c r="BO528" s="308">
        <v>20686298.105669878</v>
      </c>
      <c r="BP528" s="308">
        <v>196995.6243735677</v>
      </c>
      <c r="BQ528" s="308">
        <v>4567544.07910416</v>
      </c>
      <c r="BR528" s="308">
        <v>1984277.4390600002</v>
      </c>
      <c r="BS528" s="308">
        <v>412309.38999999996</v>
      </c>
      <c r="BT528" s="309">
        <v>109498204.24266744</v>
      </c>
      <c r="BU528" s="307" t="s">
        <v>193</v>
      </c>
    </row>
    <row r="529" spans="2:73" ht="13.75" customHeight="1" x14ac:dyDescent="0.35">
      <c r="B529" s="312" t="s">
        <v>194</v>
      </c>
      <c r="C529" s="1007">
        <v>0</v>
      </c>
      <c r="D529" s="1007">
        <v>254</v>
      </c>
      <c r="E529" s="1007">
        <v>11</v>
      </c>
      <c r="F529" s="1007">
        <v>31</v>
      </c>
      <c r="G529" s="1007">
        <v>24</v>
      </c>
      <c r="H529" s="1007">
        <v>29</v>
      </c>
      <c r="I529" s="1007">
        <v>21</v>
      </c>
      <c r="J529" s="1007">
        <v>29</v>
      </c>
      <c r="K529" s="1007">
        <v>12</v>
      </c>
      <c r="L529" s="1007">
        <v>97</v>
      </c>
      <c r="M529" s="1007">
        <v>107</v>
      </c>
      <c r="N529" s="1007">
        <v>80</v>
      </c>
      <c r="O529" s="1007">
        <v>24</v>
      </c>
      <c r="P529" s="1007">
        <v>171</v>
      </c>
      <c r="Q529" s="1007">
        <v>100</v>
      </c>
      <c r="R529" s="1007">
        <v>55</v>
      </c>
      <c r="S529" s="1007">
        <v>209</v>
      </c>
      <c r="T529" s="1007">
        <v>331</v>
      </c>
      <c r="U529" s="1007">
        <v>8</v>
      </c>
      <c r="V529" s="1007">
        <v>20</v>
      </c>
      <c r="W529" s="1007">
        <v>73</v>
      </c>
      <c r="X529" s="1007">
        <v>83</v>
      </c>
      <c r="Y529" s="1007">
        <v>5</v>
      </c>
      <c r="Z529" s="1007">
        <v>52</v>
      </c>
      <c r="AA529" s="1007">
        <v>157</v>
      </c>
      <c r="AB529" s="1007">
        <v>380</v>
      </c>
      <c r="AC529" s="1007">
        <v>287</v>
      </c>
      <c r="AD529" s="1007">
        <v>224</v>
      </c>
      <c r="AE529" s="1007">
        <v>23</v>
      </c>
      <c r="AF529" s="1007">
        <v>357</v>
      </c>
      <c r="AG529" s="1007">
        <v>694</v>
      </c>
      <c r="AH529" s="1007">
        <v>559</v>
      </c>
      <c r="AI529" s="314">
        <v>4507</v>
      </c>
      <c r="AJ529" s="312" t="s">
        <v>194</v>
      </c>
      <c r="AK529" s="307"/>
      <c r="AL529" s="307"/>
      <c r="AM529" s="312" t="s">
        <v>194</v>
      </c>
      <c r="AN529" s="313">
        <v>0</v>
      </c>
      <c r="AO529" s="313">
        <v>3562955.2590817101</v>
      </c>
      <c r="AP529" s="313">
        <v>142005.53155406899</v>
      </c>
      <c r="AQ529" s="313">
        <v>277320.98023466713</v>
      </c>
      <c r="AR529" s="313">
        <v>111121.065044234</v>
      </c>
      <c r="AS529" s="313">
        <v>153302.873531477</v>
      </c>
      <c r="AT529" s="313">
        <v>44439.255740251501</v>
      </c>
      <c r="AU529" s="313">
        <v>613679.109644118</v>
      </c>
      <c r="AV529" s="313">
        <v>47527.655205994299</v>
      </c>
      <c r="AW529" s="313">
        <v>405930.93445105298</v>
      </c>
      <c r="AX529" s="313">
        <v>456516.54641574394</v>
      </c>
      <c r="AY529" s="313">
        <v>369631.10355626501</v>
      </c>
      <c r="AZ529" s="313">
        <v>41368.044364732203</v>
      </c>
      <c r="BA529" s="313">
        <v>711219.78893012844</v>
      </c>
      <c r="BB529" s="313">
        <v>335516.45748482068</v>
      </c>
      <c r="BC529" s="313">
        <v>2562534.7900692909</v>
      </c>
      <c r="BD529" s="313">
        <v>530529.88355358969</v>
      </c>
      <c r="BE529" s="313">
        <v>1720346.4246095959</v>
      </c>
      <c r="BF529" s="313">
        <v>16637.832612807761</v>
      </c>
      <c r="BG529" s="313">
        <v>48768.118490879977</v>
      </c>
      <c r="BH529" s="313">
        <v>213998.76659144086</v>
      </c>
      <c r="BI529" s="313">
        <v>185152.672523902</v>
      </c>
      <c r="BJ529" s="313">
        <v>7353.607476374802</v>
      </c>
      <c r="BK529" s="313">
        <v>90321.897715402331</v>
      </c>
      <c r="BL529" s="313">
        <v>641773.16386785975</v>
      </c>
      <c r="BM529" s="313">
        <v>1084860.9564611663</v>
      </c>
      <c r="BN529" s="313">
        <v>932933.33608336176</v>
      </c>
      <c r="BO529" s="313">
        <v>1017414.3814156606</v>
      </c>
      <c r="BP529" s="313">
        <v>106917.7399013968</v>
      </c>
      <c r="BQ529" s="313">
        <v>1232251.4504689202</v>
      </c>
      <c r="BR529" s="313">
        <v>3553312.7634900003</v>
      </c>
      <c r="BS529" s="313">
        <v>3119649.21</v>
      </c>
      <c r="BT529" s="314">
        <v>24337291.600570917</v>
      </c>
      <c r="BU529" s="312" t="s">
        <v>194</v>
      </c>
    </row>
    <row r="530" spans="2:73" ht="13.75" customHeight="1" x14ac:dyDescent="0.35">
      <c r="B530" s="307" t="s">
        <v>196</v>
      </c>
      <c r="C530" s="882">
        <v>10</v>
      </c>
      <c r="D530" s="882">
        <v>73</v>
      </c>
      <c r="E530" s="882">
        <v>914</v>
      </c>
      <c r="F530" s="882">
        <v>725</v>
      </c>
      <c r="G530" s="882">
        <v>23</v>
      </c>
      <c r="H530" s="882">
        <v>20</v>
      </c>
      <c r="I530" s="882">
        <v>326</v>
      </c>
      <c r="J530" s="882">
        <v>133</v>
      </c>
      <c r="K530" s="882">
        <v>122</v>
      </c>
      <c r="L530" s="882">
        <v>288</v>
      </c>
      <c r="M530" s="882">
        <v>218</v>
      </c>
      <c r="N530" s="882">
        <v>88</v>
      </c>
      <c r="O530" s="882">
        <v>104</v>
      </c>
      <c r="P530" s="882">
        <v>126</v>
      </c>
      <c r="Q530" s="882">
        <v>64</v>
      </c>
      <c r="R530" s="882">
        <v>590</v>
      </c>
      <c r="S530" s="882">
        <v>305</v>
      </c>
      <c r="T530" s="882">
        <v>125</v>
      </c>
      <c r="U530" s="882">
        <v>48</v>
      </c>
      <c r="V530" s="882">
        <v>51</v>
      </c>
      <c r="W530" s="882">
        <v>398</v>
      </c>
      <c r="X530" s="882">
        <v>199</v>
      </c>
      <c r="Y530" s="882">
        <v>899</v>
      </c>
      <c r="Z530" s="882">
        <v>846</v>
      </c>
      <c r="AA530" s="882">
        <v>674</v>
      </c>
      <c r="AB530" s="882">
        <v>121</v>
      </c>
      <c r="AC530" s="882">
        <v>685</v>
      </c>
      <c r="AD530" s="882">
        <v>6795</v>
      </c>
      <c r="AE530" s="882">
        <v>138</v>
      </c>
      <c r="AF530" s="882">
        <v>1927</v>
      </c>
      <c r="AG530" s="882">
        <v>336</v>
      </c>
      <c r="AH530" s="882">
        <v>1051</v>
      </c>
      <c r="AI530" s="309">
        <v>18422</v>
      </c>
      <c r="AJ530" s="307" t="s">
        <v>196</v>
      </c>
      <c r="AK530" s="307"/>
      <c r="AL530" s="307"/>
      <c r="AM530" s="307" t="s">
        <v>196</v>
      </c>
      <c r="AN530" s="308">
        <v>32451.424565156703</v>
      </c>
      <c r="AO530" s="308">
        <v>330583.45555977599</v>
      </c>
      <c r="AP530" s="308">
        <v>6956337.5609386005</v>
      </c>
      <c r="AQ530" s="308">
        <v>8102857.9746703496</v>
      </c>
      <c r="AR530" s="308">
        <v>76772.905580345498</v>
      </c>
      <c r="AS530" s="308">
        <v>108550.786584815</v>
      </c>
      <c r="AT530" s="308">
        <v>2140339.1005315501</v>
      </c>
      <c r="AU530" s="308">
        <v>975161.43112136598</v>
      </c>
      <c r="AV530" s="308">
        <v>946855.40206991695</v>
      </c>
      <c r="AW530" s="308">
        <v>2002064.984408566</v>
      </c>
      <c r="AX530" s="308">
        <v>1558878.1750445517</v>
      </c>
      <c r="AY530" s="308">
        <v>637156.48030829453</v>
      </c>
      <c r="AZ530" s="308">
        <v>983500.55932499201</v>
      </c>
      <c r="BA530" s="308">
        <v>708442.26029684162</v>
      </c>
      <c r="BB530" s="308">
        <v>468028.63701531873</v>
      </c>
      <c r="BC530" s="308">
        <v>3942255.6926464885</v>
      </c>
      <c r="BD530" s="308">
        <v>2795638.5353710237</v>
      </c>
      <c r="BE530" s="308">
        <v>693008.37177039566</v>
      </c>
      <c r="BF530" s="308">
        <v>174942.91546689859</v>
      </c>
      <c r="BG530" s="308">
        <v>310940.67559782247</v>
      </c>
      <c r="BH530" s="308">
        <v>1259979.0171646141</v>
      </c>
      <c r="BI530" s="308">
        <v>1028369.5528938801</v>
      </c>
      <c r="BJ530" s="308">
        <v>4320182.4283329332</v>
      </c>
      <c r="BK530" s="308">
        <v>2822134.9631472388</v>
      </c>
      <c r="BL530" s="308">
        <v>5032220.1517929807</v>
      </c>
      <c r="BM530" s="308">
        <v>842638.74947459274</v>
      </c>
      <c r="BN530" s="308">
        <v>2044965.7089350573</v>
      </c>
      <c r="BO530" s="308">
        <v>39990044.124977008</v>
      </c>
      <c r="BP530" s="308">
        <v>815819.66730664996</v>
      </c>
      <c r="BQ530" s="308">
        <v>10095173.96386968</v>
      </c>
      <c r="BR530" s="308">
        <v>2688816.4930199999</v>
      </c>
      <c r="BS530" s="308">
        <v>6002871.6100000003</v>
      </c>
      <c r="BT530" s="309">
        <v>110887983.75978769</v>
      </c>
      <c r="BU530" s="307" t="s">
        <v>196</v>
      </c>
    </row>
    <row r="531" spans="2:73" ht="13.75" customHeight="1" x14ac:dyDescent="0.35">
      <c r="B531" s="312" t="s">
        <v>197</v>
      </c>
      <c r="C531" s="1007">
        <v>6</v>
      </c>
      <c r="D531" s="1007">
        <v>1</v>
      </c>
      <c r="E531" s="1007">
        <v>408</v>
      </c>
      <c r="F531" s="1007">
        <v>21</v>
      </c>
      <c r="G531" s="1007">
        <v>11</v>
      </c>
      <c r="H531" s="1007">
        <v>11</v>
      </c>
      <c r="I531" s="1007">
        <v>10</v>
      </c>
      <c r="J531" s="1007">
        <v>43</v>
      </c>
      <c r="K531" s="1007">
        <v>15</v>
      </c>
      <c r="L531" s="1007">
        <v>11</v>
      </c>
      <c r="M531" s="1007">
        <v>24</v>
      </c>
      <c r="N531" s="1007">
        <v>16</v>
      </c>
      <c r="O531" s="1007">
        <v>287</v>
      </c>
      <c r="P531" s="1007">
        <v>6</v>
      </c>
      <c r="Q531" s="1007">
        <v>23</v>
      </c>
      <c r="R531" s="1007">
        <v>1643</v>
      </c>
      <c r="S531" s="1007">
        <v>48</v>
      </c>
      <c r="T531" s="1007">
        <v>56</v>
      </c>
      <c r="U531" s="1007">
        <v>435</v>
      </c>
      <c r="V531" s="1007">
        <v>941</v>
      </c>
      <c r="W531" s="1007">
        <v>337</v>
      </c>
      <c r="X531" s="1007">
        <v>601</v>
      </c>
      <c r="Y531" s="1007">
        <v>70</v>
      </c>
      <c r="Z531" s="1007">
        <v>157</v>
      </c>
      <c r="AA531" s="1007">
        <v>159</v>
      </c>
      <c r="AB531" s="1007">
        <v>94</v>
      </c>
      <c r="AC531" s="1007">
        <v>70</v>
      </c>
      <c r="AD531" s="1007">
        <v>129</v>
      </c>
      <c r="AE531" s="1007">
        <v>260</v>
      </c>
      <c r="AF531" s="1007">
        <v>339</v>
      </c>
      <c r="AG531" s="1007">
        <v>291</v>
      </c>
      <c r="AH531" s="1007">
        <v>133</v>
      </c>
      <c r="AI531" s="314">
        <v>6656</v>
      </c>
      <c r="AJ531" s="312" t="s">
        <v>197</v>
      </c>
      <c r="AK531" s="307"/>
      <c r="AL531" s="307"/>
      <c r="AM531" s="312" t="s">
        <v>197</v>
      </c>
      <c r="AN531" s="313">
        <v>86506.382353986002</v>
      </c>
      <c r="AO531" s="313">
        <v>12299.3067340215</v>
      </c>
      <c r="AP531" s="313">
        <v>4295744.3620228199</v>
      </c>
      <c r="AQ531" s="313">
        <v>431461.80998777598</v>
      </c>
      <c r="AR531" s="313">
        <v>9877.8576369118691</v>
      </c>
      <c r="AS531" s="313">
        <v>93281.495060179703</v>
      </c>
      <c r="AT531" s="313">
        <v>57440.865705185519</v>
      </c>
      <c r="AU531" s="313">
        <v>489109.56625117699</v>
      </c>
      <c r="AV531" s="313">
        <v>26315.555622130672</v>
      </c>
      <c r="AW531" s="313">
        <v>19753.906868579299</v>
      </c>
      <c r="AX531" s="313">
        <v>103014.15236825671</v>
      </c>
      <c r="AY531" s="313">
        <v>168521.76307573431</v>
      </c>
      <c r="AZ531" s="313">
        <v>3367871.0239163698</v>
      </c>
      <c r="BA531" s="313">
        <v>12473.867246885</v>
      </c>
      <c r="BB531" s="313">
        <v>117725.44285192198</v>
      </c>
      <c r="BC531" s="313">
        <v>5038256.7594943829</v>
      </c>
      <c r="BD531" s="313">
        <v>115064.64896210251</v>
      </c>
      <c r="BE531" s="313">
        <v>156681.63169622247</v>
      </c>
      <c r="BF531" s="313">
        <v>11398822.475267401</v>
      </c>
      <c r="BG531" s="313">
        <v>6593008.0456343656</v>
      </c>
      <c r="BH531" s="313">
        <v>799772.65819006797</v>
      </c>
      <c r="BI531" s="313">
        <v>2072443.0791950524</v>
      </c>
      <c r="BJ531" s="313">
        <v>292239.0419140142</v>
      </c>
      <c r="BK531" s="313">
        <v>213202.71770226321</v>
      </c>
      <c r="BL531" s="313">
        <v>598658.68235686701</v>
      </c>
      <c r="BM531" s="313">
        <v>270878.33284616761</v>
      </c>
      <c r="BN531" s="313">
        <v>257341.11371083491</v>
      </c>
      <c r="BO531" s="313">
        <v>355553.44839298632</v>
      </c>
      <c r="BP531" s="313">
        <v>443893.34767075157</v>
      </c>
      <c r="BQ531" s="313">
        <v>1083211.5576349199</v>
      </c>
      <c r="BR531" s="313">
        <v>3495226.3514699996</v>
      </c>
      <c r="BS531" s="313">
        <v>1608117.87</v>
      </c>
      <c r="BT531" s="314">
        <v>44083769.119840331</v>
      </c>
      <c r="BU531" s="312" t="s">
        <v>197</v>
      </c>
    </row>
    <row r="532" spans="2:73" ht="13.75" customHeight="1" x14ac:dyDescent="0.35">
      <c r="B532" s="307" t="s">
        <v>178</v>
      </c>
      <c r="C532" s="882">
        <v>306</v>
      </c>
      <c r="D532" s="882">
        <v>97</v>
      </c>
      <c r="E532" s="882">
        <v>448</v>
      </c>
      <c r="F532" s="882">
        <v>339</v>
      </c>
      <c r="G532" s="882">
        <v>59</v>
      </c>
      <c r="H532" s="882">
        <v>57</v>
      </c>
      <c r="I532" s="882">
        <v>148</v>
      </c>
      <c r="J532" s="882">
        <v>7796</v>
      </c>
      <c r="K532" s="882">
        <v>709</v>
      </c>
      <c r="L532" s="882">
        <v>322</v>
      </c>
      <c r="M532" s="882">
        <v>421</v>
      </c>
      <c r="N532" s="882">
        <v>233</v>
      </c>
      <c r="O532" s="882">
        <v>197</v>
      </c>
      <c r="P532" s="882">
        <v>9928</v>
      </c>
      <c r="Q532" s="882">
        <v>2098</v>
      </c>
      <c r="R532" s="882">
        <v>9504</v>
      </c>
      <c r="S532" s="882">
        <v>1493</v>
      </c>
      <c r="T532" s="882">
        <v>288</v>
      </c>
      <c r="U532" s="882">
        <v>643</v>
      </c>
      <c r="V532" s="882">
        <v>1051</v>
      </c>
      <c r="W532" s="882">
        <v>548</v>
      </c>
      <c r="X532" s="882">
        <v>1232</v>
      </c>
      <c r="Y532" s="882">
        <v>908</v>
      </c>
      <c r="Z532" s="882">
        <v>2466</v>
      </c>
      <c r="AA532" s="882">
        <v>2354</v>
      </c>
      <c r="AB532" s="882">
        <v>1601</v>
      </c>
      <c r="AC532" s="882">
        <v>2654</v>
      </c>
      <c r="AD532" s="882">
        <v>7806</v>
      </c>
      <c r="AE532" s="882">
        <v>1068</v>
      </c>
      <c r="AF532" s="882">
        <v>2846</v>
      </c>
      <c r="AG532" s="882">
        <v>2459</v>
      </c>
      <c r="AH532" s="882">
        <v>3846</v>
      </c>
      <c r="AI532" s="309">
        <v>65925</v>
      </c>
      <c r="AJ532" s="307" t="s">
        <v>178</v>
      </c>
      <c r="AK532" s="307"/>
      <c r="AL532" s="307"/>
      <c r="AM532" s="307" t="s">
        <v>178</v>
      </c>
      <c r="AN532" s="308">
        <v>2703715.3704023655</v>
      </c>
      <c r="AO532" s="308">
        <v>551193.71677501604</v>
      </c>
      <c r="AP532" s="308">
        <v>4143975.869019263</v>
      </c>
      <c r="AQ532" s="308">
        <v>2222996.7099464401</v>
      </c>
      <c r="AR532" s="308">
        <v>362010.74141850398</v>
      </c>
      <c r="AS532" s="308">
        <v>242905.480625403</v>
      </c>
      <c r="AT532" s="308">
        <v>1264466.5221169896</v>
      </c>
      <c r="AU532" s="308">
        <v>50606072.498729333</v>
      </c>
      <c r="AV532" s="308">
        <v>4401768.1077266326</v>
      </c>
      <c r="AW532" s="308">
        <v>4262685.6329330932</v>
      </c>
      <c r="AX532" s="308">
        <v>4426056.3968734294</v>
      </c>
      <c r="AY532" s="308">
        <v>2165727.7181635862</v>
      </c>
      <c r="AZ532" s="308">
        <v>1609501.6680803997</v>
      </c>
      <c r="BA532" s="308">
        <v>60914277.113393836</v>
      </c>
      <c r="BB532" s="308">
        <v>12891731.340612728</v>
      </c>
      <c r="BC532" s="308">
        <v>24134815.572170723</v>
      </c>
      <c r="BD532" s="308">
        <v>8042171.4901134958</v>
      </c>
      <c r="BE532" s="308">
        <v>1517025.9433886532</v>
      </c>
      <c r="BF532" s="308">
        <v>3698701.1293857703</v>
      </c>
      <c r="BG532" s="308">
        <v>4169814.5844328585</v>
      </c>
      <c r="BH532" s="308">
        <v>2219713.1649247995</v>
      </c>
      <c r="BI532" s="308">
        <v>6656695.8219154011</v>
      </c>
      <c r="BJ532" s="308">
        <v>8094660.411684528</v>
      </c>
      <c r="BK532" s="308">
        <v>7146665.5444664676</v>
      </c>
      <c r="BL532" s="308">
        <v>23342069.856759373</v>
      </c>
      <c r="BM532" s="308">
        <v>8073912.0759770731</v>
      </c>
      <c r="BN532" s="308">
        <v>14382191.613396579</v>
      </c>
      <c r="BO532" s="308">
        <v>17609512.898133866</v>
      </c>
      <c r="BP532" s="308">
        <v>7758375.2725366866</v>
      </c>
      <c r="BQ532" s="308">
        <v>7547807.4128024401</v>
      </c>
      <c r="BR532" s="308">
        <v>15437650.786320001</v>
      </c>
      <c r="BS532" s="308">
        <v>46635105.060000002</v>
      </c>
      <c r="BT532" s="309">
        <v>359235973.52522582</v>
      </c>
      <c r="BU532" s="307" t="s">
        <v>178</v>
      </c>
    </row>
    <row r="533" spans="2:73" ht="13.75" customHeight="1" x14ac:dyDescent="0.35">
      <c r="B533" s="312" t="s">
        <v>198</v>
      </c>
      <c r="C533" s="1007">
        <v>14</v>
      </c>
      <c r="D533" s="1007">
        <v>75</v>
      </c>
      <c r="E533" s="1007">
        <v>654</v>
      </c>
      <c r="F533" s="1007">
        <v>90</v>
      </c>
      <c r="G533" s="1007">
        <v>53</v>
      </c>
      <c r="H533" s="1007">
        <v>19</v>
      </c>
      <c r="I533" s="1007">
        <v>49</v>
      </c>
      <c r="J533" s="1007">
        <v>191</v>
      </c>
      <c r="K533" s="1007">
        <v>9</v>
      </c>
      <c r="L533" s="1007">
        <v>141</v>
      </c>
      <c r="M533" s="1007">
        <v>977</v>
      </c>
      <c r="N533" s="1007">
        <v>24</v>
      </c>
      <c r="O533" s="1007">
        <v>220</v>
      </c>
      <c r="P533" s="1007">
        <v>381</v>
      </c>
      <c r="Q533" s="1007">
        <v>730</v>
      </c>
      <c r="R533" s="1007">
        <v>1017</v>
      </c>
      <c r="S533" s="1007">
        <v>1576</v>
      </c>
      <c r="T533" s="1007">
        <v>426</v>
      </c>
      <c r="U533" s="1007">
        <v>450</v>
      </c>
      <c r="V533" s="1007">
        <v>2090</v>
      </c>
      <c r="W533" s="1007">
        <v>104</v>
      </c>
      <c r="X533" s="1007">
        <v>88</v>
      </c>
      <c r="Y533" s="1007">
        <v>147</v>
      </c>
      <c r="Z533" s="1007">
        <v>54</v>
      </c>
      <c r="AA533" s="1007">
        <v>447</v>
      </c>
      <c r="AB533" s="1007">
        <v>535</v>
      </c>
      <c r="AC533" s="1007">
        <v>22</v>
      </c>
      <c r="AD533" s="1007">
        <v>240</v>
      </c>
      <c r="AE533" s="1007">
        <v>110</v>
      </c>
      <c r="AF533" s="1007">
        <v>103</v>
      </c>
      <c r="AG533" s="1007">
        <v>61</v>
      </c>
      <c r="AH533" s="1007">
        <v>56</v>
      </c>
      <c r="AI533" s="314">
        <v>11153</v>
      </c>
      <c r="AJ533" s="312" t="s">
        <v>198</v>
      </c>
      <c r="AK533" s="307"/>
      <c r="AL533" s="307"/>
      <c r="AM533" s="312" t="s">
        <v>198</v>
      </c>
      <c r="AN533" s="313">
        <v>109953.68207877314</v>
      </c>
      <c r="AO533" s="313">
        <v>1086720.6199862701</v>
      </c>
      <c r="AP533" s="313">
        <v>6049603.1699652821</v>
      </c>
      <c r="AQ533" s="313">
        <v>661913.36969227297</v>
      </c>
      <c r="AR533" s="313">
        <v>474095.14796137053</v>
      </c>
      <c r="AS533" s="313">
        <v>158417.55390949879</v>
      </c>
      <c r="AT533" s="313">
        <v>309049.08298550401</v>
      </c>
      <c r="AU533" s="313">
        <v>1855002.42618125</v>
      </c>
      <c r="AV533" s="313">
        <v>78681.469649437524</v>
      </c>
      <c r="AW533" s="313">
        <v>2037376.5703617544</v>
      </c>
      <c r="AX533" s="313">
        <v>3964048.4922549166</v>
      </c>
      <c r="AY533" s="313">
        <v>84619.473407245721</v>
      </c>
      <c r="AZ533" s="313">
        <v>3433022.5620061001</v>
      </c>
      <c r="BA533" s="313">
        <v>5210692.019175088</v>
      </c>
      <c r="BB533" s="313">
        <v>8046381.5670276098</v>
      </c>
      <c r="BC533" s="313">
        <v>7196748.4181963345</v>
      </c>
      <c r="BD533" s="313">
        <v>13400091.526440397</v>
      </c>
      <c r="BE533" s="313">
        <v>2743034.4646793348</v>
      </c>
      <c r="BF533" s="313">
        <v>2635874.7384552779</v>
      </c>
      <c r="BG533" s="313">
        <v>6347413.026726828</v>
      </c>
      <c r="BH533" s="313">
        <v>756393.77862128406</v>
      </c>
      <c r="BI533" s="313">
        <v>206507.78981441999</v>
      </c>
      <c r="BJ533" s="313">
        <v>578618.202082376</v>
      </c>
      <c r="BK533" s="313">
        <v>292123.73155236588</v>
      </c>
      <c r="BL533" s="313">
        <v>1421535.1182260811</v>
      </c>
      <c r="BM533" s="313">
        <v>3762065.2467587795</v>
      </c>
      <c r="BN533" s="313">
        <v>53828.026359638403</v>
      </c>
      <c r="BO533" s="313">
        <v>945812.48781027331</v>
      </c>
      <c r="BP533" s="313">
        <v>353902.98418338434</v>
      </c>
      <c r="BQ533" s="313">
        <v>416713.06296815997</v>
      </c>
      <c r="BR533" s="313">
        <v>248152.18911000001</v>
      </c>
      <c r="BS533" s="313">
        <v>235267.72</v>
      </c>
      <c r="BT533" s="314">
        <v>75153659.718627304</v>
      </c>
      <c r="BU533" s="312" t="s">
        <v>198</v>
      </c>
    </row>
    <row r="534" spans="2:73" ht="13.75" customHeight="1" x14ac:dyDescent="0.35">
      <c r="B534" s="307" t="s">
        <v>201</v>
      </c>
      <c r="C534" s="882">
        <v>1</v>
      </c>
      <c r="D534" s="882">
        <v>106</v>
      </c>
      <c r="E534" s="882">
        <v>5</v>
      </c>
      <c r="F534" s="882">
        <v>25</v>
      </c>
      <c r="G534" s="882">
        <v>16</v>
      </c>
      <c r="H534" s="882">
        <v>65</v>
      </c>
      <c r="I534" s="882">
        <v>86</v>
      </c>
      <c r="J534" s="882">
        <v>402</v>
      </c>
      <c r="K534" s="882">
        <v>44</v>
      </c>
      <c r="L534" s="882">
        <v>289</v>
      </c>
      <c r="M534" s="882">
        <v>219</v>
      </c>
      <c r="N534" s="882">
        <v>68</v>
      </c>
      <c r="O534" s="882">
        <v>135</v>
      </c>
      <c r="P534" s="882">
        <v>17</v>
      </c>
      <c r="Q534" s="882">
        <v>673</v>
      </c>
      <c r="R534" s="882">
        <v>4019</v>
      </c>
      <c r="S534" s="882">
        <v>1498</v>
      </c>
      <c r="T534" s="882">
        <v>36</v>
      </c>
      <c r="U534" s="882">
        <v>30</v>
      </c>
      <c r="V534" s="882">
        <v>244</v>
      </c>
      <c r="W534" s="882">
        <v>133</v>
      </c>
      <c r="X534" s="882">
        <v>207</v>
      </c>
      <c r="Y534" s="882">
        <v>81</v>
      </c>
      <c r="Z534" s="882">
        <v>1914</v>
      </c>
      <c r="AA534" s="882">
        <v>345</v>
      </c>
      <c r="AB534" s="882">
        <v>871</v>
      </c>
      <c r="AC534" s="882">
        <v>346</v>
      </c>
      <c r="AD534" s="882">
        <v>293</v>
      </c>
      <c r="AE534" s="882">
        <v>279</v>
      </c>
      <c r="AF534" s="882">
        <v>1424</v>
      </c>
      <c r="AG534" s="882">
        <v>644</v>
      </c>
      <c r="AH534" s="882">
        <v>59</v>
      </c>
      <c r="AI534" s="309">
        <v>14574</v>
      </c>
      <c r="AJ534" s="307" t="s">
        <v>201</v>
      </c>
      <c r="AK534" s="307"/>
      <c r="AL534" s="307"/>
      <c r="AM534" s="307" t="s">
        <v>201</v>
      </c>
      <c r="AN534" s="308">
        <v>273.12248506135199</v>
      </c>
      <c r="AO534" s="308">
        <v>1032002.272103634</v>
      </c>
      <c r="AP534" s="308">
        <v>333523.78011810099</v>
      </c>
      <c r="AQ534" s="308">
        <v>565325.16773619305</v>
      </c>
      <c r="AR534" s="308">
        <v>358053.60706661001</v>
      </c>
      <c r="AS534" s="308">
        <v>995504.01786696829</v>
      </c>
      <c r="AT534" s="308">
        <v>573877.29442942597</v>
      </c>
      <c r="AU534" s="308">
        <v>6431271.4709365638</v>
      </c>
      <c r="AV534" s="308">
        <v>363375.08875051001</v>
      </c>
      <c r="AW534" s="308">
        <v>3594303.05498674</v>
      </c>
      <c r="AX534" s="308">
        <v>1452204.97387286</v>
      </c>
      <c r="AY534" s="308">
        <v>337974.35321375809</v>
      </c>
      <c r="AZ534" s="308">
        <v>768412.96407411527</v>
      </c>
      <c r="BA534" s="308">
        <v>1843666.1154392501</v>
      </c>
      <c r="BB534" s="308">
        <v>8230742.9519380163</v>
      </c>
      <c r="BC534" s="308">
        <v>9267122.4704013113</v>
      </c>
      <c r="BD534" s="308">
        <v>6596933.8075369643</v>
      </c>
      <c r="BE534" s="308">
        <v>47844.279060733847</v>
      </c>
      <c r="BF534" s="308">
        <v>65946.816809343421</v>
      </c>
      <c r="BG534" s="308">
        <v>1101818.6640947841</v>
      </c>
      <c r="BH534" s="308">
        <v>594302.15832773619</v>
      </c>
      <c r="BI534" s="308">
        <v>3351123.2156617087</v>
      </c>
      <c r="BJ534" s="308">
        <v>141206.900966783</v>
      </c>
      <c r="BK534" s="308">
        <v>2493309.1230125222</v>
      </c>
      <c r="BL534" s="308">
        <v>1289641.2515073381</v>
      </c>
      <c r="BM534" s="308">
        <v>1480971.7715884419</v>
      </c>
      <c r="BN534" s="308">
        <v>476514.23293439532</v>
      </c>
      <c r="BO534" s="308">
        <v>1643777.0962002601</v>
      </c>
      <c r="BP534" s="308">
        <v>259075.87844153054</v>
      </c>
      <c r="BQ534" s="308">
        <v>6808812.2381529594</v>
      </c>
      <c r="BR534" s="308">
        <v>1178792.3223299999</v>
      </c>
      <c r="BS534" s="308">
        <v>293282.59999999998</v>
      </c>
      <c r="BT534" s="309">
        <v>63970985.062044613</v>
      </c>
      <c r="BU534" s="307" t="s">
        <v>201</v>
      </c>
    </row>
    <row r="535" spans="2:73" ht="13.75" customHeight="1" x14ac:dyDescent="0.35">
      <c r="B535" s="312" t="s">
        <v>210</v>
      </c>
      <c r="C535" s="1007">
        <v>9</v>
      </c>
      <c r="D535" s="1007">
        <v>43</v>
      </c>
      <c r="E535" s="1007">
        <v>14</v>
      </c>
      <c r="F535" s="1007">
        <v>4</v>
      </c>
      <c r="G535" s="1007">
        <v>12</v>
      </c>
      <c r="H535" s="1007">
        <v>30</v>
      </c>
      <c r="I535" s="1007">
        <v>222</v>
      </c>
      <c r="J535" s="1007">
        <v>698</v>
      </c>
      <c r="K535" s="1007">
        <v>185</v>
      </c>
      <c r="L535" s="1007">
        <v>30</v>
      </c>
      <c r="M535" s="1007">
        <v>52</v>
      </c>
      <c r="N535" s="1007">
        <v>2230</v>
      </c>
      <c r="O535" s="1007">
        <v>385</v>
      </c>
      <c r="P535" s="1007">
        <v>207</v>
      </c>
      <c r="Q535" s="1007">
        <v>12</v>
      </c>
      <c r="R535" s="1007">
        <v>108</v>
      </c>
      <c r="S535" s="1007">
        <v>3695</v>
      </c>
      <c r="T535" s="1007">
        <v>316</v>
      </c>
      <c r="U535" s="1007">
        <v>267</v>
      </c>
      <c r="V535" s="1007">
        <v>424</v>
      </c>
      <c r="W535" s="1007">
        <v>127</v>
      </c>
      <c r="X535" s="1007">
        <v>788</v>
      </c>
      <c r="Y535" s="1007">
        <v>30</v>
      </c>
      <c r="Z535" s="1007">
        <v>165</v>
      </c>
      <c r="AA535" s="1007">
        <v>138</v>
      </c>
      <c r="AB535" s="1007">
        <v>19</v>
      </c>
      <c r="AC535" s="1007">
        <v>716</v>
      </c>
      <c r="AD535" s="1007">
        <v>53</v>
      </c>
      <c r="AE535" s="1007">
        <v>175</v>
      </c>
      <c r="AF535" s="1007">
        <v>64</v>
      </c>
      <c r="AG535" s="1007">
        <v>29</v>
      </c>
      <c r="AH535" s="1007">
        <v>487</v>
      </c>
      <c r="AI535" s="314">
        <v>11734</v>
      </c>
      <c r="AJ535" s="312" t="s">
        <v>210</v>
      </c>
      <c r="AK535" s="307"/>
      <c r="AL535" s="307"/>
      <c r="AM535" s="312" t="s">
        <v>210</v>
      </c>
      <c r="AN535" s="313">
        <v>407153.31817771401</v>
      </c>
      <c r="AO535" s="313">
        <v>1012376.86140909</v>
      </c>
      <c r="AP535" s="313">
        <v>129053.82656884599</v>
      </c>
      <c r="AQ535" s="313">
        <v>143507.026487575</v>
      </c>
      <c r="AR535" s="313">
        <v>231635.28724300099</v>
      </c>
      <c r="AS535" s="313">
        <v>2133688.5333915451</v>
      </c>
      <c r="AT535" s="313">
        <v>4064898.6170470901</v>
      </c>
      <c r="AU535" s="313">
        <v>14587830.322737601</v>
      </c>
      <c r="AV535" s="313">
        <v>5456376.2634951398</v>
      </c>
      <c r="AW535" s="313">
        <v>171970.82199382508</v>
      </c>
      <c r="AX535" s="313">
        <v>1809643.17977531</v>
      </c>
      <c r="AY535" s="313">
        <v>21577064.599674039</v>
      </c>
      <c r="AZ535" s="313">
        <v>4046203.3994973078</v>
      </c>
      <c r="BA535" s="313">
        <v>3115387.0572030302</v>
      </c>
      <c r="BB535" s="313">
        <v>126736.44747808961</v>
      </c>
      <c r="BC535" s="313">
        <v>923564.99034230656</v>
      </c>
      <c r="BD535" s="313">
        <v>13156210.720594293</v>
      </c>
      <c r="BE535" s="313">
        <v>2000345.7473128787</v>
      </c>
      <c r="BF535" s="313">
        <v>1583222.2575929416</v>
      </c>
      <c r="BG535" s="313">
        <v>701366.16296991112</v>
      </c>
      <c r="BH535" s="313">
        <v>888326.75674589898</v>
      </c>
      <c r="BI535" s="313">
        <v>8144341.7439510366</v>
      </c>
      <c r="BJ535" s="313">
        <v>141284.85836489301</v>
      </c>
      <c r="BK535" s="313">
        <v>755541.68117852206</v>
      </c>
      <c r="BL535" s="313">
        <v>438483.87729733915</v>
      </c>
      <c r="BM535" s="313">
        <v>73603.489955873607</v>
      </c>
      <c r="BN535" s="313">
        <v>1809671.9621668279</v>
      </c>
      <c r="BO535" s="313">
        <v>555266.84048817563</v>
      </c>
      <c r="BP535" s="313">
        <v>1547107.4231947057</v>
      </c>
      <c r="BQ535" s="313">
        <v>232732.19057172001</v>
      </c>
      <c r="BR535" s="313">
        <v>224709.07893000002</v>
      </c>
      <c r="BS535" s="313">
        <v>8753747.5899999999</v>
      </c>
      <c r="BT535" s="314">
        <v>100943052.93383656</v>
      </c>
      <c r="BU535" s="312" t="s">
        <v>210</v>
      </c>
    </row>
    <row r="536" spans="2:73" ht="13.75" customHeight="1" x14ac:dyDescent="0.35">
      <c r="B536" s="307" t="s">
        <v>199</v>
      </c>
      <c r="C536" s="882">
        <v>3</v>
      </c>
      <c r="D536" s="882">
        <v>51</v>
      </c>
      <c r="E536" s="882">
        <v>507</v>
      </c>
      <c r="F536" s="882">
        <v>315</v>
      </c>
      <c r="G536" s="882">
        <v>25</v>
      </c>
      <c r="H536" s="882">
        <v>15</v>
      </c>
      <c r="I536" s="882">
        <v>82</v>
      </c>
      <c r="J536" s="882">
        <v>253</v>
      </c>
      <c r="K536" s="882">
        <v>16</v>
      </c>
      <c r="L536" s="882">
        <v>61</v>
      </c>
      <c r="M536" s="882">
        <v>95</v>
      </c>
      <c r="N536" s="882">
        <v>108</v>
      </c>
      <c r="O536" s="882">
        <v>200</v>
      </c>
      <c r="P536" s="882">
        <v>321</v>
      </c>
      <c r="Q536" s="882">
        <v>106</v>
      </c>
      <c r="R536" s="882">
        <v>2126</v>
      </c>
      <c r="S536" s="882">
        <v>1215</v>
      </c>
      <c r="T536" s="882">
        <v>79</v>
      </c>
      <c r="U536" s="882">
        <v>170</v>
      </c>
      <c r="V536" s="882">
        <v>402</v>
      </c>
      <c r="W536" s="882">
        <v>292</v>
      </c>
      <c r="X536" s="882">
        <v>76</v>
      </c>
      <c r="Y536" s="882">
        <v>148</v>
      </c>
      <c r="Z536" s="882">
        <v>1536</v>
      </c>
      <c r="AA536" s="882">
        <v>335</v>
      </c>
      <c r="AB536" s="882">
        <v>2207</v>
      </c>
      <c r="AC536" s="882">
        <v>365</v>
      </c>
      <c r="AD536" s="882">
        <v>234</v>
      </c>
      <c r="AE536" s="882">
        <v>48</v>
      </c>
      <c r="AF536" s="882">
        <v>691</v>
      </c>
      <c r="AG536" s="882">
        <v>536</v>
      </c>
      <c r="AH536" s="882">
        <v>315</v>
      </c>
      <c r="AI536" s="309">
        <v>12933</v>
      </c>
      <c r="AJ536" s="307" t="s">
        <v>199</v>
      </c>
      <c r="AK536" s="307"/>
      <c r="AL536" s="307"/>
      <c r="AM536" s="307" t="s">
        <v>199</v>
      </c>
      <c r="AN536" s="308">
        <v>3266.6975461247398</v>
      </c>
      <c r="AO536" s="308">
        <v>618962.51791065477</v>
      </c>
      <c r="AP536" s="308">
        <v>3700472.2624651799</v>
      </c>
      <c r="AQ536" s="308">
        <v>1610549.6678093211</v>
      </c>
      <c r="AR536" s="308">
        <v>48270.066919901903</v>
      </c>
      <c r="AS536" s="308">
        <v>77405.944086334901</v>
      </c>
      <c r="AT536" s="308">
        <v>390258.80914179399</v>
      </c>
      <c r="AU536" s="308">
        <v>1134032.2703980601</v>
      </c>
      <c r="AV536" s="308">
        <v>118127.9487167738</v>
      </c>
      <c r="AW536" s="308">
        <v>163908.47013032527</v>
      </c>
      <c r="AX536" s="308">
        <v>687714.58020348242</v>
      </c>
      <c r="AY536" s="308">
        <v>310325.37660218403</v>
      </c>
      <c r="AZ536" s="308">
        <v>1000653.5575969544</v>
      </c>
      <c r="BA536" s="308">
        <v>1171991.9265395191</v>
      </c>
      <c r="BB536" s="308">
        <v>467984.86619577464</v>
      </c>
      <c r="BC536" s="308">
        <v>4013851.4970789538</v>
      </c>
      <c r="BD536" s="308">
        <v>2025759.9969491607</v>
      </c>
      <c r="BE536" s="308">
        <v>391663.425256474</v>
      </c>
      <c r="BF536" s="308">
        <v>345293.31678766705</v>
      </c>
      <c r="BG536" s="308">
        <v>600360.57086634403</v>
      </c>
      <c r="BH536" s="308">
        <v>505582.04730055004</v>
      </c>
      <c r="BI536" s="308">
        <v>123417.10153215</v>
      </c>
      <c r="BJ536" s="308">
        <v>531944.04454942269</v>
      </c>
      <c r="BK536" s="308">
        <v>1611502.5773247131</v>
      </c>
      <c r="BL536" s="308">
        <v>931255.01526997401</v>
      </c>
      <c r="BM536" s="308">
        <v>7254552.8289785488</v>
      </c>
      <c r="BN536" s="308">
        <v>333448.9594602224</v>
      </c>
      <c r="BO536" s="308">
        <v>330678.44247401721</v>
      </c>
      <c r="BP536" s="308">
        <v>40833.736139479079</v>
      </c>
      <c r="BQ536" s="308">
        <v>571259.17402763991</v>
      </c>
      <c r="BR536" s="308">
        <v>563836.87647000002</v>
      </c>
      <c r="BS536" s="308">
        <v>283867.33</v>
      </c>
      <c r="BT536" s="309">
        <v>31963031.902727704</v>
      </c>
      <c r="BU536" s="307" t="s">
        <v>199</v>
      </c>
    </row>
    <row r="537" spans="2:73" ht="13.75" customHeight="1" x14ac:dyDescent="0.35">
      <c r="B537" s="312" t="s">
        <v>200</v>
      </c>
      <c r="C537" s="1007">
        <v>102</v>
      </c>
      <c r="D537" s="1007">
        <v>9</v>
      </c>
      <c r="E537" s="1007">
        <v>11</v>
      </c>
      <c r="F537" s="1007">
        <v>66</v>
      </c>
      <c r="G537" s="1007">
        <v>13</v>
      </c>
      <c r="H537" s="1007">
        <v>36</v>
      </c>
      <c r="I537" s="1007">
        <v>26</v>
      </c>
      <c r="J537" s="1007">
        <v>24</v>
      </c>
      <c r="K537" s="1007">
        <v>44</v>
      </c>
      <c r="L537" s="1007">
        <v>59</v>
      </c>
      <c r="M537" s="1007">
        <v>12</v>
      </c>
      <c r="N537" s="1007">
        <v>37</v>
      </c>
      <c r="O537" s="1007">
        <v>68</v>
      </c>
      <c r="P537" s="1007">
        <v>19</v>
      </c>
      <c r="Q537" s="1007">
        <v>177</v>
      </c>
      <c r="R537" s="1007">
        <v>5072</v>
      </c>
      <c r="S537" s="1007">
        <v>428</v>
      </c>
      <c r="T537" s="1007">
        <v>14</v>
      </c>
      <c r="U537" s="1007">
        <v>289</v>
      </c>
      <c r="V537" s="1007">
        <v>1900</v>
      </c>
      <c r="W537" s="1007">
        <v>1442</v>
      </c>
      <c r="X537" s="1007">
        <v>765</v>
      </c>
      <c r="Y537" s="1007">
        <v>249</v>
      </c>
      <c r="Z537" s="1007">
        <v>96</v>
      </c>
      <c r="AA537" s="1007">
        <v>93</v>
      </c>
      <c r="AB537" s="1007">
        <v>1094</v>
      </c>
      <c r="AC537" s="1007">
        <v>368</v>
      </c>
      <c r="AD537" s="1007">
        <v>684</v>
      </c>
      <c r="AE537" s="1007">
        <v>447</v>
      </c>
      <c r="AF537" s="1007">
        <v>284</v>
      </c>
      <c r="AG537" s="1007">
        <v>490</v>
      </c>
      <c r="AH537" s="1007">
        <v>245</v>
      </c>
      <c r="AI537" s="314">
        <v>14663</v>
      </c>
      <c r="AJ537" s="312" t="s">
        <v>200</v>
      </c>
      <c r="AK537" s="307"/>
      <c r="AL537" s="307"/>
      <c r="AM537" s="312" t="s">
        <v>200</v>
      </c>
      <c r="AN537" s="313">
        <v>1785924.71988595</v>
      </c>
      <c r="AO537" s="313">
        <v>30513.053520699803</v>
      </c>
      <c r="AP537" s="313">
        <v>88160.779853678716</v>
      </c>
      <c r="AQ537" s="313">
        <v>605252.93246096396</v>
      </c>
      <c r="AR537" s="313">
        <v>102090.73735967099</v>
      </c>
      <c r="AS537" s="313">
        <v>455114.9292457783</v>
      </c>
      <c r="AT537" s="313">
        <v>128942.191548092</v>
      </c>
      <c r="AU537" s="313">
        <v>114561.78766719101</v>
      </c>
      <c r="AV537" s="313">
        <v>178399.499795354</v>
      </c>
      <c r="AW537" s="313">
        <v>264304.52895785403</v>
      </c>
      <c r="AX537" s="313">
        <v>44739.672744535797</v>
      </c>
      <c r="AY537" s="313">
        <v>181748.38200734727</v>
      </c>
      <c r="AZ537" s="313">
        <v>365184.09440038283</v>
      </c>
      <c r="BA537" s="313">
        <v>59674.794238510098</v>
      </c>
      <c r="BB537" s="313">
        <v>1666615.6114795043</v>
      </c>
      <c r="BC537" s="313">
        <v>12167278.596931668</v>
      </c>
      <c r="BD537" s="313">
        <v>1955218.8294610411</v>
      </c>
      <c r="BE537" s="313">
        <v>120345.719329913</v>
      </c>
      <c r="BF537" s="313">
        <v>951389.91939167259</v>
      </c>
      <c r="BG537" s="313">
        <v>33965761.556833081</v>
      </c>
      <c r="BH537" s="313">
        <v>4854729.1440625703</v>
      </c>
      <c r="BI537" s="313">
        <v>3926922.21527969</v>
      </c>
      <c r="BJ537" s="313">
        <v>1062745.9401472195</v>
      </c>
      <c r="BK537" s="313">
        <v>189790.15740582856</v>
      </c>
      <c r="BL537" s="313">
        <v>187072.51365885109</v>
      </c>
      <c r="BM537" s="313">
        <v>28472541.993296489</v>
      </c>
      <c r="BN537" s="313">
        <v>1203928.8887295504</v>
      </c>
      <c r="BO537" s="313">
        <v>2417252.6596068386</v>
      </c>
      <c r="BP537" s="313">
        <v>1794581.5962330459</v>
      </c>
      <c r="BQ537" s="313">
        <v>708241.32174852001</v>
      </c>
      <c r="BR537" s="313">
        <v>1280261.7345</v>
      </c>
      <c r="BS537" s="313">
        <v>1459684.51</v>
      </c>
      <c r="BT537" s="314">
        <v>102788975.01178153</v>
      </c>
      <c r="BU537" s="312" t="s">
        <v>200</v>
      </c>
    </row>
    <row r="538" spans="2:73" ht="13.75" customHeight="1" x14ac:dyDescent="0.35">
      <c r="B538" s="307" t="s">
        <v>202</v>
      </c>
      <c r="C538" s="882">
        <v>17</v>
      </c>
      <c r="D538" s="882">
        <v>268</v>
      </c>
      <c r="E538" s="882">
        <v>100</v>
      </c>
      <c r="F538" s="882">
        <v>804</v>
      </c>
      <c r="G538" s="882">
        <v>54</v>
      </c>
      <c r="H538" s="882">
        <v>8</v>
      </c>
      <c r="I538" s="882">
        <v>614</v>
      </c>
      <c r="J538" s="882">
        <v>132</v>
      </c>
      <c r="K538" s="882">
        <v>18</v>
      </c>
      <c r="L538" s="882">
        <v>10</v>
      </c>
      <c r="M538" s="882">
        <v>10</v>
      </c>
      <c r="N538" s="882">
        <v>12</v>
      </c>
      <c r="O538" s="882">
        <v>34</v>
      </c>
      <c r="P538" s="882">
        <v>37</v>
      </c>
      <c r="Q538" s="882">
        <v>70</v>
      </c>
      <c r="R538" s="882">
        <v>10770</v>
      </c>
      <c r="S538" s="882">
        <v>3546</v>
      </c>
      <c r="T538" s="882">
        <v>361</v>
      </c>
      <c r="U538" s="882">
        <v>164</v>
      </c>
      <c r="V538" s="882">
        <v>1477</v>
      </c>
      <c r="W538" s="882">
        <v>1857</v>
      </c>
      <c r="X538" s="882">
        <v>94</v>
      </c>
      <c r="Y538" s="882">
        <v>354</v>
      </c>
      <c r="Z538" s="882">
        <v>5451</v>
      </c>
      <c r="AA538" s="882">
        <v>439</v>
      </c>
      <c r="AB538" s="882">
        <v>2353</v>
      </c>
      <c r="AC538" s="882">
        <v>426</v>
      </c>
      <c r="AD538" s="882">
        <v>381</v>
      </c>
      <c r="AE538" s="882">
        <v>432</v>
      </c>
      <c r="AF538" s="882">
        <v>2302</v>
      </c>
      <c r="AG538" s="882">
        <v>2187</v>
      </c>
      <c r="AH538" s="882">
        <v>782</v>
      </c>
      <c r="AI538" s="309">
        <v>35564</v>
      </c>
      <c r="AJ538" s="307" t="s">
        <v>202</v>
      </c>
      <c r="AK538" s="307"/>
      <c r="AL538" s="307"/>
      <c r="AM538" s="307" t="s">
        <v>202</v>
      </c>
      <c r="AN538" s="308">
        <v>107016.18187185179</v>
      </c>
      <c r="AO538" s="308">
        <v>803125.55896222044</v>
      </c>
      <c r="AP538" s="308">
        <v>366174.42146777303</v>
      </c>
      <c r="AQ538" s="308">
        <v>1571804.0277427805</v>
      </c>
      <c r="AR538" s="308">
        <v>98474.088196417302</v>
      </c>
      <c r="AS538" s="308">
        <v>84638.7508909147</v>
      </c>
      <c r="AT538" s="308">
        <v>4230883.2949151294</v>
      </c>
      <c r="AU538" s="308">
        <v>496556.75206257746</v>
      </c>
      <c r="AV538" s="308">
        <v>43724.092947608413</v>
      </c>
      <c r="AW538" s="308">
        <v>30979.338133686801</v>
      </c>
      <c r="AX538" s="308">
        <v>30978.905551582098</v>
      </c>
      <c r="AY538" s="308">
        <v>32547.368403580156</v>
      </c>
      <c r="AZ538" s="308">
        <v>596867.55565283273</v>
      </c>
      <c r="BA538" s="308">
        <v>125767.81392456102</v>
      </c>
      <c r="BB538" s="308">
        <v>185284.92417498768</v>
      </c>
      <c r="BC538" s="308">
        <v>24489083.891015917</v>
      </c>
      <c r="BD538" s="308">
        <v>8676989.4196965992</v>
      </c>
      <c r="BE538" s="308">
        <v>1794774.8650320275</v>
      </c>
      <c r="BF538" s="308">
        <v>164284.07775556028</v>
      </c>
      <c r="BG538" s="308">
        <v>2137632.9695961932</v>
      </c>
      <c r="BH538" s="308">
        <v>3277721.1662444808</v>
      </c>
      <c r="BI538" s="308">
        <v>202462.64059529151</v>
      </c>
      <c r="BJ538" s="308">
        <v>606097.02588567394</v>
      </c>
      <c r="BK538" s="308">
        <v>9837145.82488003</v>
      </c>
      <c r="BL538" s="308">
        <v>1012213.308534136</v>
      </c>
      <c r="BM538" s="308">
        <v>2836644.3392843939</v>
      </c>
      <c r="BN538" s="308">
        <v>325576.91940200736</v>
      </c>
      <c r="BO538" s="308">
        <v>536899.17878849118</v>
      </c>
      <c r="BP538" s="308">
        <v>752001.97173227393</v>
      </c>
      <c r="BQ538" s="308">
        <v>3930870.3293243996</v>
      </c>
      <c r="BR538" s="308">
        <v>2861065.9994699997</v>
      </c>
      <c r="BS538" s="308">
        <v>2835754.31</v>
      </c>
      <c r="BT538" s="309">
        <v>75082041.31213598</v>
      </c>
      <c r="BU538" s="307" t="s">
        <v>202</v>
      </c>
    </row>
    <row r="539" spans="2:73" ht="13.75" customHeight="1" x14ac:dyDescent="0.35">
      <c r="B539" s="312" t="s">
        <v>203</v>
      </c>
      <c r="C539" s="1007">
        <v>237</v>
      </c>
      <c r="D539" s="1007">
        <v>4567</v>
      </c>
      <c r="E539" s="1007">
        <v>583</v>
      </c>
      <c r="F539" s="1007">
        <v>498</v>
      </c>
      <c r="G539" s="1007">
        <v>838</v>
      </c>
      <c r="H539" s="1007">
        <v>379</v>
      </c>
      <c r="I539" s="1007">
        <v>720</v>
      </c>
      <c r="J539" s="1007">
        <v>659</v>
      </c>
      <c r="K539" s="1007">
        <v>280</v>
      </c>
      <c r="L539" s="1007">
        <v>580</v>
      </c>
      <c r="M539" s="1007">
        <v>1131</v>
      </c>
      <c r="N539" s="1007">
        <v>213</v>
      </c>
      <c r="O539" s="1007">
        <v>1360</v>
      </c>
      <c r="P539" s="1007">
        <v>1872</v>
      </c>
      <c r="Q539" s="1007">
        <v>4924</v>
      </c>
      <c r="R539" s="1007">
        <v>3177</v>
      </c>
      <c r="S539" s="1007">
        <v>4579</v>
      </c>
      <c r="T539" s="1007">
        <v>1815</v>
      </c>
      <c r="U539" s="1007">
        <v>688</v>
      </c>
      <c r="V539" s="1007">
        <v>1064</v>
      </c>
      <c r="W539" s="1007">
        <v>1443</v>
      </c>
      <c r="X539" s="1007">
        <v>6424</v>
      </c>
      <c r="Y539" s="1007">
        <v>232</v>
      </c>
      <c r="Z539" s="1007">
        <v>3135</v>
      </c>
      <c r="AA539" s="1007">
        <v>1290</v>
      </c>
      <c r="AB539" s="1007">
        <v>7008</v>
      </c>
      <c r="AC539" s="1007">
        <v>1469</v>
      </c>
      <c r="AD539" s="1007">
        <v>3060</v>
      </c>
      <c r="AE539" s="1007">
        <v>987</v>
      </c>
      <c r="AF539" s="1007">
        <v>9461</v>
      </c>
      <c r="AG539" s="1007">
        <v>806</v>
      </c>
      <c r="AH539" s="1007">
        <v>1052</v>
      </c>
      <c r="AI539" s="314">
        <v>66531</v>
      </c>
      <c r="AJ539" s="312" t="s">
        <v>203</v>
      </c>
      <c r="AK539" s="307"/>
      <c r="AL539" s="307"/>
      <c r="AM539" s="312" t="s">
        <v>203</v>
      </c>
      <c r="AN539" s="313">
        <v>1705427.3484149028</v>
      </c>
      <c r="AO539" s="313">
        <v>35183973.745050237</v>
      </c>
      <c r="AP539" s="313">
        <v>4080553.6057793475</v>
      </c>
      <c r="AQ539" s="313">
        <v>2829134.6518240734</v>
      </c>
      <c r="AR539" s="313">
        <v>6104960.689745836</v>
      </c>
      <c r="AS539" s="313">
        <v>3648128.0787232439</v>
      </c>
      <c r="AT539" s="313">
        <v>8044865.0677004289</v>
      </c>
      <c r="AU539" s="313">
        <v>8466215.950122539</v>
      </c>
      <c r="AV539" s="313">
        <v>3100928.9580812668</v>
      </c>
      <c r="AW539" s="313">
        <v>3580509.0991334207</v>
      </c>
      <c r="AX539" s="313">
        <v>10193847.53509322</v>
      </c>
      <c r="AY539" s="313">
        <v>2869311.641124221</v>
      </c>
      <c r="AZ539" s="313">
        <v>59865545.896891236</v>
      </c>
      <c r="BA539" s="313">
        <v>10968079.491329737</v>
      </c>
      <c r="BB539" s="313">
        <v>40451980.34117011</v>
      </c>
      <c r="BC539" s="313">
        <v>14108046.270668468</v>
      </c>
      <c r="BD539" s="313">
        <v>13137939.235211993</v>
      </c>
      <c r="BE539" s="313">
        <v>9998258.8336870018</v>
      </c>
      <c r="BF539" s="313">
        <v>3978027.9546775105</v>
      </c>
      <c r="BG539" s="313">
        <v>2770836.7402263894</v>
      </c>
      <c r="BH539" s="313">
        <v>5879618.3741317717</v>
      </c>
      <c r="BI539" s="313">
        <v>23551092.425601888</v>
      </c>
      <c r="BJ539" s="313">
        <v>900828.04632799234</v>
      </c>
      <c r="BK539" s="313">
        <v>13158762.9009647</v>
      </c>
      <c r="BL539" s="313">
        <v>4007932.9995558206</v>
      </c>
      <c r="BM539" s="313">
        <v>32728090.612246409</v>
      </c>
      <c r="BN539" s="313">
        <v>5849650.8051974876</v>
      </c>
      <c r="BO539" s="313">
        <v>9665513.2883251384</v>
      </c>
      <c r="BP539" s="313">
        <v>5470610.8329787282</v>
      </c>
      <c r="BQ539" s="313">
        <v>71347821.77595827</v>
      </c>
      <c r="BR539" s="313">
        <v>3446735.3747399999</v>
      </c>
      <c r="BS539" s="313">
        <v>13546110.870000001</v>
      </c>
      <c r="BT539" s="314">
        <v>434639339.44068336</v>
      </c>
      <c r="BU539" s="312" t="s">
        <v>203</v>
      </c>
    </row>
    <row r="540" spans="2:73" ht="13.75" customHeight="1" x14ac:dyDescent="0.35">
      <c r="B540" s="307" t="s">
        <v>204</v>
      </c>
      <c r="C540" s="882">
        <v>96</v>
      </c>
      <c r="D540" s="882">
        <v>216</v>
      </c>
      <c r="E540" s="882">
        <v>354</v>
      </c>
      <c r="F540" s="882">
        <v>919</v>
      </c>
      <c r="G540" s="882">
        <v>1090</v>
      </c>
      <c r="H540" s="882">
        <v>67</v>
      </c>
      <c r="I540" s="882">
        <v>131</v>
      </c>
      <c r="J540" s="882">
        <v>1817</v>
      </c>
      <c r="K540" s="882">
        <v>308</v>
      </c>
      <c r="L540" s="882">
        <v>1237</v>
      </c>
      <c r="M540" s="882">
        <v>3282</v>
      </c>
      <c r="N540" s="882">
        <v>53</v>
      </c>
      <c r="O540" s="882">
        <v>956</v>
      </c>
      <c r="P540" s="882">
        <v>1489</v>
      </c>
      <c r="Q540" s="882">
        <v>268</v>
      </c>
      <c r="R540" s="882">
        <v>5217</v>
      </c>
      <c r="S540" s="882">
        <v>2584</v>
      </c>
      <c r="T540" s="882">
        <v>1277</v>
      </c>
      <c r="U540" s="882">
        <v>2911</v>
      </c>
      <c r="V540" s="882">
        <v>159</v>
      </c>
      <c r="W540" s="882">
        <v>787</v>
      </c>
      <c r="X540" s="882">
        <v>936</v>
      </c>
      <c r="Y540" s="882">
        <v>8702</v>
      </c>
      <c r="Z540" s="882">
        <v>1853</v>
      </c>
      <c r="AA540" s="882">
        <v>5455</v>
      </c>
      <c r="AB540" s="882">
        <v>1355</v>
      </c>
      <c r="AC540" s="882">
        <v>2114</v>
      </c>
      <c r="AD540" s="882">
        <v>975</v>
      </c>
      <c r="AE540" s="882">
        <v>321</v>
      </c>
      <c r="AF540" s="882">
        <v>76</v>
      </c>
      <c r="AG540" s="882">
        <v>2996</v>
      </c>
      <c r="AH540" s="882">
        <v>1219</v>
      </c>
      <c r="AI540" s="309">
        <v>51220</v>
      </c>
      <c r="AJ540" s="307" t="s">
        <v>204</v>
      </c>
      <c r="AK540" s="307"/>
      <c r="AL540" s="307"/>
      <c r="AM540" s="307" t="s">
        <v>204</v>
      </c>
      <c r="AN540" s="308">
        <v>515016.71520487021</v>
      </c>
      <c r="AO540" s="308">
        <v>1893488.9485174955</v>
      </c>
      <c r="AP540" s="308">
        <v>2625065.0776716159</v>
      </c>
      <c r="AQ540" s="308">
        <v>8910686.2638880033</v>
      </c>
      <c r="AR540" s="308">
        <v>43110286.562025301</v>
      </c>
      <c r="AS540" s="308">
        <v>348390.30027825804</v>
      </c>
      <c r="AT540" s="308">
        <v>878265.302710869</v>
      </c>
      <c r="AU540" s="308">
        <v>13263276.147873599</v>
      </c>
      <c r="AV540" s="308">
        <v>6062085.7627263563</v>
      </c>
      <c r="AW540" s="308">
        <v>11240090.26575936</v>
      </c>
      <c r="AX540" s="308">
        <v>30205050.243504442</v>
      </c>
      <c r="AY540" s="308">
        <v>582591.3870536437</v>
      </c>
      <c r="AZ540" s="308">
        <v>10415162.54506319</v>
      </c>
      <c r="BA540" s="308">
        <v>13414008.297416858</v>
      </c>
      <c r="BB540" s="308">
        <v>3041004.3562805457</v>
      </c>
      <c r="BC540" s="308">
        <v>42127156.123175509</v>
      </c>
      <c r="BD540" s="308">
        <v>53200053.726382807</v>
      </c>
      <c r="BE540" s="308">
        <v>12456177.485073335</v>
      </c>
      <c r="BF540" s="308">
        <v>24309521.888639137</v>
      </c>
      <c r="BG540" s="308">
        <v>640564.32278742758</v>
      </c>
      <c r="BH540" s="308">
        <v>4786899.6737984959</v>
      </c>
      <c r="BI540" s="308">
        <v>4939114.1536336485</v>
      </c>
      <c r="BJ540" s="308">
        <v>72629317.671790153</v>
      </c>
      <c r="BK540" s="308">
        <v>9573912.7337169219</v>
      </c>
      <c r="BL540" s="308">
        <v>53181188.64856264</v>
      </c>
      <c r="BM540" s="308">
        <v>5950216.2135610469</v>
      </c>
      <c r="BN540" s="308">
        <v>17954625.776964173</v>
      </c>
      <c r="BO540" s="308">
        <v>9434872.013588421</v>
      </c>
      <c r="BP540" s="308">
        <v>1902384.906722107</v>
      </c>
      <c r="BQ540" s="308">
        <v>665697.73098275997</v>
      </c>
      <c r="BR540" s="308">
        <v>25327402.992150001</v>
      </c>
      <c r="BS540" s="308">
        <v>8764062.2600000016</v>
      </c>
      <c r="BT540" s="309">
        <v>494347636.49750304</v>
      </c>
      <c r="BU540" s="307" t="s">
        <v>204</v>
      </c>
    </row>
    <row r="541" spans="2:73" ht="13.75" customHeight="1" x14ac:dyDescent="0.35">
      <c r="B541" s="312" t="s">
        <v>205</v>
      </c>
      <c r="C541" s="1007">
        <v>28</v>
      </c>
      <c r="D541" s="1007">
        <v>71</v>
      </c>
      <c r="E541" s="1007">
        <v>33</v>
      </c>
      <c r="F541" s="1007">
        <v>725</v>
      </c>
      <c r="G541" s="1007">
        <v>58</v>
      </c>
      <c r="H541" s="1007">
        <v>7120</v>
      </c>
      <c r="I541" s="1007">
        <v>2087</v>
      </c>
      <c r="J541" s="1007">
        <v>450</v>
      </c>
      <c r="K541" s="1007">
        <v>826</v>
      </c>
      <c r="L541" s="1007">
        <v>500</v>
      </c>
      <c r="M541" s="1007">
        <v>177</v>
      </c>
      <c r="N541" s="1007">
        <v>2146</v>
      </c>
      <c r="O541" s="1007">
        <v>140</v>
      </c>
      <c r="P541" s="1007">
        <v>546</v>
      </c>
      <c r="Q541" s="1007">
        <v>244</v>
      </c>
      <c r="R541" s="1007">
        <v>1953</v>
      </c>
      <c r="S541" s="1007">
        <v>1988</v>
      </c>
      <c r="T541" s="1007">
        <v>26488</v>
      </c>
      <c r="U541" s="1007">
        <v>7200</v>
      </c>
      <c r="V541" s="1007">
        <v>2210</v>
      </c>
      <c r="W541" s="1007">
        <v>1784</v>
      </c>
      <c r="X541" s="1007">
        <v>1355</v>
      </c>
      <c r="Y541" s="1007">
        <v>8161</v>
      </c>
      <c r="Z541" s="1007">
        <v>230</v>
      </c>
      <c r="AA541" s="1007">
        <v>1221</v>
      </c>
      <c r="AB541" s="1007">
        <v>29489</v>
      </c>
      <c r="AC541" s="1007">
        <v>1004</v>
      </c>
      <c r="AD541" s="1007">
        <v>2188</v>
      </c>
      <c r="AE541" s="1007">
        <v>2442</v>
      </c>
      <c r="AF541" s="1007">
        <v>3763</v>
      </c>
      <c r="AG541" s="1007">
        <v>2878</v>
      </c>
      <c r="AH541" s="1007">
        <v>3019</v>
      </c>
      <c r="AI541" s="314">
        <v>112524</v>
      </c>
      <c r="AJ541" s="312" t="s">
        <v>205</v>
      </c>
      <c r="AK541" s="307"/>
      <c r="AL541" s="307"/>
      <c r="AM541" s="312" t="s">
        <v>205</v>
      </c>
      <c r="AN541" s="313">
        <v>82309.306006093815</v>
      </c>
      <c r="AO541" s="313">
        <v>404419.49697634281</v>
      </c>
      <c r="AP541" s="313">
        <v>255709.45618718065</v>
      </c>
      <c r="AQ541" s="313">
        <v>7225458.0606615599</v>
      </c>
      <c r="AR541" s="313">
        <v>211674.32649007859</v>
      </c>
      <c r="AS541" s="313">
        <v>20390202.453743067</v>
      </c>
      <c r="AT541" s="313">
        <v>14822668.376659449</v>
      </c>
      <c r="AU541" s="313">
        <v>2681536.8827701365</v>
      </c>
      <c r="AV541" s="313">
        <v>1937775.3726748249</v>
      </c>
      <c r="AW541" s="313">
        <v>4388327.6820578864</v>
      </c>
      <c r="AX541" s="313">
        <v>754562.73763207137</v>
      </c>
      <c r="AY541" s="313">
        <v>11651558.514274498</v>
      </c>
      <c r="AZ541" s="313">
        <v>762579.77172067633</v>
      </c>
      <c r="BA541" s="313">
        <v>3236826.4962233198</v>
      </c>
      <c r="BB541" s="313">
        <v>1202463.2225811824</v>
      </c>
      <c r="BC541" s="313">
        <v>12063121.080873264</v>
      </c>
      <c r="BD541" s="313">
        <v>8231783.0633995915</v>
      </c>
      <c r="BE541" s="313">
        <v>616877578.83314168</v>
      </c>
      <c r="BF541" s="313">
        <v>72917395.756615803</v>
      </c>
      <c r="BG541" s="313">
        <v>4229308.0304096518</v>
      </c>
      <c r="BH541" s="313">
        <v>9258549.6259252504</v>
      </c>
      <c r="BI541" s="313">
        <v>2885704.589875476</v>
      </c>
      <c r="BJ541" s="313">
        <v>58409215.8172727</v>
      </c>
      <c r="BK541" s="313">
        <v>776264.89000689425</v>
      </c>
      <c r="BL541" s="313">
        <v>5474105.536026299</v>
      </c>
      <c r="BM541" s="313">
        <v>255556587.15684462</v>
      </c>
      <c r="BN541" s="313">
        <v>2410991.6253814283</v>
      </c>
      <c r="BO541" s="313">
        <v>5062055.3411740353</v>
      </c>
      <c r="BP541" s="313">
        <v>10060388.041172279</v>
      </c>
      <c r="BQ541" s="313">
        <v>12254652.18370346</v>
      </c>
      <c r="BR541" s="313">
        <v>12988922.26086</v>
      </c>
      <c r="BS541" s="313">
        <v>15422535.729999999</v>
      </c>
      <c r="BT541" s="314">
        <v>1174887231.7193408</v>
      </c>
      <c r="BU541" s="312" t="s">
        <v>205</v>
      </c>
    </row>
    <row r="542" spans="2:73" ht="13.75" customHeight="1" x14ac:dyDescent="0.35">
      <c r="B542" s="307" t="s">
        <v>206</v>
      </c>
      <c r="C542" s="882">
        <v>71</v>
      </c>
      <c r="D542" s="882">
        <v>133</v>
      </c>
      <c r="E542" s="882">
        <v>306</v>
      </c>
      <c r="F542" s="882">
        <v>780</v>
      </c>
      <c r="G542" s="882">
        <v>128</v>
      </c>
      <c r="H542" s="882">
        <v>104</v>
      </c>
      <c r="I542" s="882">
        <v>108</v>
      </c>
      <c r="J542" s="882">
        <v>83</v>
      </c>
      <c r="K542" s="882">
        <v>256</v>
      </c>
      <c r="L542" s="882">
        <v>855</v>
      </c>
      <c r="M542" s="882">
        <v>1764</v>
      </c>
      <c r="N542" s="882">
        <v>98</v>
      </c>
      <c r="O542" s="882">
        <v>579</v>
      </c>
      <c r="P542" s="882">
        <v>681</v>
      </c>
      <c r="Q542" s="882">
        <v>283</v>
      </c>
      <c r="R542" s="882">
        <v>3226</v>
      </c>
      <c r="S542" s="882">
        <v>2849</v>
      </c>
      <c r="T542" s="882">
        <v>132</v>
      </c>
      <c r="U542" s="882">
        <v>152</v>
      </c>
      <c r="V542" s="882">
        <v>2261</v>
      </c>
      <c r="W542" s="882">
        <v>845</v>
      </c>
      <c r="X542" s="882">
        <v>1217</v>
      </c>
      <c r="Y542" s="882">
        <v>67</v>
      </c>
      <c r="Z542" s="882">
        <v>1051</v>
      </c>
      <c r="AA542" s="882">
        <v>592</v>
      </c>
      <c r="AB542" s="882">
        <v>3590</v>
      </c>
      <c r="AC542" s="882">
        <v>965</v>
      </c>
      <c r="AD542" s="882">
        <v>5982</v>
      </c>
      <c r="AE542" s="882">
        <v>85</v>
      </c>
      <c r="AF542" s="882">
        <v>831</v>
      </c>
      <c r="AG542" s="882">
        <v>663</v>
      </c>
      <c r="AH542" s="882">
        <v>166</v>
      </c>
      <c r="AI542" s="309">
        <v>30903</v>
      </c>
      <c r="AJ542" s="307" t="s">
        <v>206</v>
      </c>
      <c r="AK542" s="307"/>
      <c r="AL542" s="307"/>
      <c r="AM542" s="307" t="s">
        <v>206</v>
      </c>
      <c r="AN542" s="308">
        <v>1074310.6833403083</v>
      </c>
      <c r="AO542" s="308">
        <v>2188016.7243927117</v>
      </c>
      <c r="AP542" s="308">
        <v>8365004.4031883385</v>
      </c>
      <c r="AQ542" s="308">
        <v>11521766.208167681</v>
      </c>
      <c r="AR542" s="308">
        <v>1125991.2789271947</v>
      </c>
      <c r="AS542" s="308">
        <v>2942341.8616320412</v>
      </c>
      <c r="AT542" s="308">
        <v>1099575.8000974802</v>
      </c>
      <c r="AU542" s="308">
        <v>1458224.115156861</v>
      </c>
      <c r="AV542" s="308">
        <v>1546555.6695359144</v>
      </c>
      <c r="AW542" s="308">
        <v>11607163.631351035</v>
      </c>
      <c r="AX542" s="308">
        <v>17671946.854703031</v>
      </c>
      <c r="AY542" s="308">
        <v>2180704.944972524</v>
      </c>
      <c r="AZ542" s="308">
        <v>6037027.8101825789</v>
      </c>
      <c r="BA542" s="308">
        <v>8721268.2815514542</v>
      </c>
      <c r="BB542" s="308">
        <v>4660856.7286079312</v>
      </c>
      <c r="BC542" s="308">
        <v>12425797.723854439</v>
      </c>
      <c r="BD542" s="308">
        <v>8163672.1933554374</v>
      </c>
      <c r="BE542" s="308">
        <v>1692989.3863480266</v>
      </c>
      <c r="BF542" s="308">
        <v>1208989.0274401149</v>
      </c>
      <c r="BG542" s="308">
        <v>29351324.556360271</v>
      </c>
      <c r="BH542" s="308">
        <v>7132414.299175173</v>
      </c>
      <c r="BI542" s="308">
        <v>10513904.754171973</v>
      </c>
      <c r="BJ542" s="308">
        <v>142990.86304812887</v>
      </c>
      <c r="BK542" s="308">
        <v>2270371.2321241815</v>
      </c>
      <c r="BL542" s="308">
        <v>2598238.8061662368</v>
      </c>
      <c r="BM542" s="308">
        <v>35930520.134641744</v>
      </c>
      <c r="BN542" s="308">
        <v>2180217.8227744042</v>
      </c>
      <c r="BO542" s="308">
        <v>79753822.723472506</v>
      </c>
      <c r="BP542" s="308">
        <v>216548.67395585371</v>
      </c>
      <c r="BQ542" s="308">
        <v>3992656.7685883204</v>
      </c>
      <c r="BR542" s="308">
        <v>1790431.37322</v>
      </c>
      <c r="BS542" s="308">
        <v>489541.23999999993</v>
      </c>
      <c r="BT542" s="309">
        <v>282055186.5745039</v>
      </c>
      <c r="BU542" s="307" t="s">
        <v>206</v>
      </c>
    </row>
    <row r="543" spans="2:73" ht="13.75" customHeight="1" x14ac:dyDescent="0.35">
      <c r="B543" s="312" t="s">
        <v>207</v>
      </c>
      <c r="C543" s="1007">
        <v>1</v>
      </c>
      <c r="D543" s="1007">
        <v>47</v>
      </c>
      <c r="E543" s="1007">
        <v>26</v>
      </c>
      <c r="F543" s="1007">
        <v>125</v>
      </c>
      <c r="G543" s="1007">
        <v>16</v>
      </c>
      <c r="H543" s="1007">
        <v>21</v>
      </c>
      <c r="I543" s="1007">
        <v>195</v>
      </c>
      <c r="J543" s="1007">
        <v>450</v>
      </c>
      <c r="K543" s="1007">
        <v>101</v>
      </c>
      <c r="L543" s="1007">
        <v>11</v>
      </c>
      <c r="M543" s="1007">
        <v>46</v>
      </c>
      <c r="N543" s="1007">
        <v>20</v>
      </c>
      <c r="O543" s="1007">
        <v>20</v>
      </c>
      <c r="P543" s="1007">
        <v>4</v>
      </c>
      <c r="Q543" s="1007">
        <v>4</v>
      </c>
      <c r="R543" s="1007">
        <v>3176</v>
      </c>
      <c r="S543" s="1007">
        <v>1891</v>
      </c>
      <c r="T543" s="1007">
        <v>103</v>
      </c>
      <c r="U543" s="1007">
        <v>107</v>
      </c>
      <c r="V543" s="1007">
        <v>829</v>
      </c>
      <c r="W543" s="1007">
        <v>276</v>
      </c>
      <c r="X543" s="1007">
        <v>134</v>
      </c>
      <c r="Y543" s="1007">
        <v>193</v>
      </c>
      <c r="Z543" s="1007">
        <v>4212</v>
      </c>
      <c r="AA543" s="1007">
        <v>220</v>
      </c>
      <c r="AB543" s="1007">
        <v>2981</v>
      </c>
      <c r="AC543" s="1007">
        <v>201</v>
      </c>
      <c r="AD543" s="1007">
        <v>285</v>
      </c>
      <c r="AE543" s="1007">
        <v>148</v>
      </c>
      <c r="AF543" s="1007">
        <v>793</v>
      </c>
      <c r="AG543" s="1007">
        <v>582</v>
      </c>
      <c r="AH543" s="1007">
        <v>295</v>
      </c>
      <c r="AI543" s="314">
        <v>17513</v>
      </c>
      <c r="AJ543" s="312" t="s">
        <v>207</v>
      </c>
      <c r="AK543" s="307"/>
      <c r="AL543" s="307"/>
      <c r="AM543" s="312" t="s">
        <v>207</v>
      </c>
      <c r="AN543" s="313">
        <v>1753.2456651422101</v>
      </c>
      <c r="AO543" s="313">
        <v>501358.60952090577</v>
      </c>
      <c r="AP543" s="313">
        <v>82442.248075319018</v>
      </c>
      <c r="AQ543" s="313">
        <v>284025.92693460768</v>
      </c>
      <c r="AR543" s="313">
        <v>54481.966487981103</v>
      </c>
      <c r="AS543" s="313">
        <v>581546.12788238737</v>
      </c>
      <c r="AT543" s="313">
        <v>3178709.7297525001</v>
      </c>
      <c r="AU543" s="313">
        <v>5414081.4457132779</v>
      </c>
      <c r="AV543" s="313">
        <v>681828.09157822095</v>
      </c>
      <c r="AW543" s="313">
        <v>33338.746449329599</v>
      </c>
      <c r="AX543" s="313">
        <v>306758.33660026093</v>
      </c>
      <c r="AY543" s="313">
        <v>353055.09745509032</v>
      </c>
      <c r="AZ543" s="313">
        <v>293312.67993486201</v>
      </c>
      <c r="BA543" s="313">
        <v>6190.7805895592601</v>
      </c>
      <c r="BB543" s="313">
        <v>13268.1339565621</v>
      </c>
      <c r="BC543" s="313">
        <v>7479927.9025580706</v>
      </c>
      <c r="BD543" s="313">
        <v>2992984.8723430326</v>
      </c>
      <c r="BE543" s="313">
        <v>306199.83129901555</v>
      </c>
      <c r="BF543" s="313">
        <v>107818.32463882637</v>
      </c>
      <c r="BG543" s="313">
        <v>1478819.8720679972</v>
      </c>
      <c r="BH543" s="313">
        <v>589856.16002877604</v>
      </c>
      <c r="BI543" s="313">
        <v>156237.74151951249</v>
      </c>
      <c r="BJ543" s="313">
        <v>567963.23485614173</v>
      </c>
      <c r="BK543" s="313">
        <v>10564826.1887131</v>
      </c>
      <c r="BL543" s="313">
        <v>768133.63140104921</v>
      </c>
      <c r="BM543" s="313">
        <v>4482404.6140677826</v>
      </c>
      <c r="BN543" s="313">
        <v>258991.86493031899</v>
      </c>
      <c r="BO543" s="313">
        <v>761307.82559332298</v>
      </c>
      <c r="BP543" s="313">
        <v>461078.49928687536</v>
      </c>
      <c r="BQ543" s="313">
        <v>2314611.70216248</v>
      </c>
      <c r="BR543" s="313">
        <v>832269.37962000002</v>
      </c>
      <c r="BS543" s="313">
        <v>333075.40000000002</v>
      </c>
      <c r="BT543" s="314">
        <v>46242658.211682297</v>
      </c>
      <c r="BU543" s="312" t="s">
        <v>207</v>
      </c>
    </row>
    <row r="544" spans="2:73" ht="13.75" customHeight="1" x14ac:dyDescent="0.35">
      <c r="B544" s="307" t="s">
        <v>209</v>
      </c>
      <c r="C544" s="882">
        <v>1</v>
      </c>
      <c r="D544" s="882">
        <v>12</v>
      </c>
      <c r="E544" s="882">
        <v>44</v>
      </c>
      <c r="F544" s="882">
        <v>936</v>
      </c>
      <c r="G544" s="882">
        <v>6</v>
      </c>
      <c r="H544" s="882">
        <v>19</v>
      </c>
      <c r="I544" s="882">
        <v>23</v>
      </c>
      <c r="J544" s="882">
        <v>160</v>
      </c>
      <c r="K544" s="882">
        <v>7</v>
      </c>
      <c r="L544" s="882">
        <v>11</v>
      </c>
      <c r="M544" s="882">
        <v>72</v>
      </c>
      <c r="N544" s="882">
        <v>8</v>
      </c>
      <c r="O544" s="882">
        <v>16</v>
      </c>
      <c r="P544" s="882">
        <v>35</v>
      </c>
      <c r="Q544" s="882">
        <v>19</v>
      </c>
      <c r="R544" s="882">
        <v>150</v>
      </c>
      <c r="S544" s="882">
        <v>221</v>
      </c>
      <c r="T544" s="882">
        <v>146</v>
      </c>
      <c r="U544" s="882">
        <v>105</v>
      </c>
      <c r="V544" s="882">
        <v>103</v>
      </c>
      <c r="W544" s="882">
        <v>71</v>
      </c>
      <c r="X544" s="882">
        <v>60</v>
      </c>
      <c r="Y544" s="882">
        <v>39</v>
      </c>
      <c r="Z544" s="882">
        <v>435</v>
      </c>
      <c r="AA544" s="882">
        <v>117</v>
      </c>
      <c r="AB544" s="882">
        <v>616</v>
      </c>
      <c r="AC544" s="882">
        <v>138</v>
      </c>
      <c r="AD544" s="882">
        <v>33</v>
      </c>
      <c r="AE544" s="882">
        <v>7</v>
      </c>
      <c r="AF544" s="882">
        <v>176</v>
      </c>
      <c r="AG544" s="882">
        <v>307</v>
      </c>
      <c r="AH544" s="882">
        <v>29</v>
      </c>
      <c r="AI544" s="309">
        <v>4122</v>
      </c>
      <c r="AJ544" s="307" t="s">
        <v>209</v>
      </c>
      <c r="AK544" s="307"/>
      <c r="AL544" s="307"/>
      <c r="AM544" s="307" t="s">
        <v>209</v>
      </c>
      <c r="AN544" s="308">
        <v>9366.48223429682</v>
      </c>
      <c r="AO544" s="308">
        <v>380149.808232493</v>
      </c>
      <c r="AP544" s="308">
        <v>223993.114970005</v>
      </c>
      <c r="AQ544" s="308">
        <v>7836135.0647643898</v>
      </c>
      <c r="AR544" s="308">
        <v>8449.1302041694798</v>
      </c>
      <c r="AS544" s="308">
        <v>61437.498964679799</v>
      </c>
      <c r="AT544" s="308">
        <v>139114.733484817</v>
      </c>
      <c r="AU544" s="308">
        <v>1661946.24356708</v>
      </c>
      <c r="AV544" s="308">
        <v>20129.210947965901</v>
      </c>
      <c r="AW544" s="308">
        <v>14257.092448632</v>
      </c>
      <c r="AX544" s="308">
        <v>250788.14524482499</v>
      </c>
      <c r="AY544" s="308">
        <v>23705.8993899173</v>
      </c>
      <c r="AZ544" s="308">
        <v>110574.705597002</v>
      </c>
      <c r="BA544" s="308">
        <v>209501.82449728099</v>
      </c>
      <c r="BB544" s="308">
        <v>46412.321762150299</v>
      </c>
      <c r="BC544" s="308">
        <v>166904.89959474895</v>
      </c>
      <c r="BD544" s="308">
        <v>518609.80030206701</v>
      </c>
      <c r="BE544" s="308">
        <v>711487.93220791896</v>
      </c>
      <c r="BF544" s="308">
        <v>319885.42908461957</v>
      </c>
      <c r="BG544" s="308">
        <v>298843.2657879297</v>
      </c>
      <c r="BH544" s="308">
        <v>204889.89140334018</v>
      </c>
      <c r="BI544" s="308">
        <v>88386.345321476692</v>
      </c>
      <c r="BJ544" s="308">
        <v>187069.96392877359</v>
      </c>
      <c r="BK544" s="308">
        <v>475068.21719514561</v>
      </c>
      <c r="BL544" s="308">
        <v>281434.63754772127</v>
      </c>
      <c r="BM544" s="308">
        <v>4128646.740452507</v>
      </c>
      <c r="BN544" s="308">
        <v>140493.637834736</v>
      </c>
      <c r="BO544" s="308">
        <v>35275.503342657103</v>
      </c>
      <c r="BP544" s="308">
        <v>705751.19376442896</v>
      </c>
      <c r="BQ544" s="308">
        <v>381058.07088384003</v>
      </c>
      <c r="BR544" s="308">
        <v>336328.92783</v>
      </c>
      <c r="BS544" s="308">
        <v>56953.43</v>
      </c>
      <c r="BT544" s="309">
        <v>20033049.162791617</v>
      </c>
      <c r="BU544" s="307" t="s">
        <v>209</v>
      </c>
    </row>
    <row r="545" spans="2:73" ht="13.75" customHeight="1" x14ac:dyDescent="0.35">
      <c r="B545" s="312" t="s">
        <v>211</v>
      </c>
      <c r="C545" s="1007">
        <v>15</v>
      </c>
      <c r="D545" s="1007">
        <v>68</v>
      </c>
      <c r="E545" s="1007">
        <v>58</v>
      </c>
      <c r="F545" s="1007">
        <v>136</v>
      </c>
      <c r="G545" s="1007">
        <v>103</v>
      </c>
      <c r="H545" s="1007">
        <v>82</v>
      </c>
      <c r="I545" s="1007">
        <v>667</v>
      </c>
      <c r="J545" s="1007">
        <v>509</v>
      </c>
      <c r="K545" s="1007">
        <v>157</v>
      </c>
      <c r="L545" s="1007">
        <v>143</v>
      </c>
      <c r="M545" s="1007">
        <v>147</v>
      </c>
      <c r="N545" s="1007">
        <v>84</v>
      </c>
      <c r="O545" s="1007">
        <v>5292</v>
      </c>
      <c r="P545" s="1007">
        <v>45</v>
      </c>
      <c r="Q545" s="1007">
        <v>76</v>
      </c>
      <c r="R545" s="1007">
        <v>7672</v>
      </c>
      <c r="S545" s="1007">
        <v>10045</v>
      </c>
      <c r="T545" s="1007">
        <v>2017</v>
      </c>
      <c r="U545" s="1007">
        <v>438</v>
      </c>
      <c r="V545" s="1007">
        <v>9267</v>
      </c>
      <c r="W545" s="1007">
        <v>2425</v>
      </c>
      <c r="X545" s="1007">
        <v>271</v>
      </c>
      <c r="Y545" s="1007">
        <v>1052</v>
      </c>
      <c r="Z545" s="1007">
        <v>18937</v>
      </c>
      <c r="AA545" s="1007">
        <v>741</v>
      </c>
      <c r="AB545" s="1007">
        <v>4934</v>
      </c>
      <c r="AC545" s="1007">
        <v>460</v>
      </c>
      <c r="AD545" s="1007">
        <v>2584</v>
      </c>
      <c r="AE545" s="1007">
        <v>1341</v>
      </c>
      <c r="AF545" s="1007">
        <v>3920</v>
      </c>
      <c r="AG545" s="1007">
        <v>5824</v>
      </c>
      <c r="AH545" s="1007">
        <v>1679</v>
      </c>
      <c r="AI545" s="314">
        <v>81189</v>
      </c>
      <c r="AJ545" s="312" t="s">
        <v>211</v>
      </c>
      <c r="AK545" s="307"/>
      <c r="AL545" s="307"/>
      <c r="AM545" s="312" t="s">
        <v>211</v>
      </c>
      <c r="AN545" s="313">
        <v>66861.042063112691</v>
      </c>
      <c r="AO545" s="313">
        <v>557298.75287960493</v>
      </c>
      <c r="AP545" s="313">
        <v>479944.71950302389</v>
      </c>
      <c r="AQ545" s="313">
        <v>652839.85346588818</v>
      </c>
      <c r="AR545" s="313">
        <v>1442695.5246917701</v>
      </c>
      <c r="AS545" s="313">
        <v>1282633.27757661</v>
      </c>
      <c r="AT545" s="313">
        <v>12744998.481082959</v>
      </c>
      <c r="AU545" s="313">
        <v>6298948.6476850798</v>
      </c>
      <c r="AV545" s="313">
        <v>1673702.0962492169</v>
      </c>
      <c r="AW545" s="313">
        <v>992421.08700650453</v>
      </c>
      <c r="AX545" s="313">
        <v>962390.90185166686</v>
      </c>
      <c r="AY545" s="313">
        <v>509932.54500802699</v>
      </c>
      <c r="AZ545" s="313">
        <v>54377217.640192665</v>
      </c>
      <c r="BA545" s="313">
        <v>257137.56424740949</v>
      </c>
      <c r="BB545" s="313">
        <v>226643.38479903672</v>
      </c>
      <c r="BC545" s="313">
        <v>15643158.600872984</v>
      </c>
      <c r="BD545" s="313">
        <v>16572460.931799313</v>
      </c>
      <c r="BE545" s="313">
        <v>15521325.255736521</v>
      </c>
      <c r="BF545" s="313">
        <v>1565775.5259152194</v>
      </c>
      <c r="BG545" s="313">
        <v>14063602.931142839</v>
      </c>
      <c r="BH545" s="313">
        <v>12066477.846560972</v>
      </c>
      <c r="BI545" s="313">
        <v>752725.031001625</v>
      </c>
      <c r="BJ545" s="313">
        <v>5057289.0034292508</v>
      </c>
      <c r="BK545" s="313">
        <v>25297308.285111018</v>
      </c>
      <c r="BL545" s="313">
        <v>1682199.847525368</v>
      </c>
      <c r="BM545" s="313">
        <v>6786223.1255954141</v>
      </c>
      <c r="BN545" s="313">
        <v>1686402.4810128864</v>
      </c>
      <c r="BO545" s="313">
        <v>2805186.8595033484</v>
      </c>
      <c r="BP545" s="313">
        <v>10041115.647667587</v>
      </c>
      <c r="BQ545" s="313">
        <v>9635714.6333565582</v>
      </c>
      <c r="BR545" s="313">
        <v>8005522.2141300002</v>
      </c>
      <c r="BS545" s="313">
        <v>2254726.21</v>
      </c>
      <c r="BT545" s="314">
        <v>231962879.94866353</v>
      </c>
      <c r="BU545" s="312" t="s">
        <v>211</v>
      </c>
    </row>
    <row r="546" spans="2:73" ht="13.75" customHeight="1" x14ac:dyDescent="0.35">
      <c r="B546" s="307" t="s">
        <v>212</v>
      </c>
      <c r="C546" s="882">
        <v>0</v>
      </c>
      <c r="D546" s="882">
        <v>30</v>
      </c>
      <c r="E546" s="882">
        <v>35</v>
      </c>
      <c r="F546" s="882">
        <v>124</v>
      </c>
      <c r="G546" s="882">
        <v>22</v>
      </c>
      <c r="H546" s="882">
        <v>2</v>
      </c>
      <c r="I546" s="882">
        <v>74</v>
      </c>
      <c r="J546" s="882">
        <v>57</v>
      </c>
      <c r="K546" s="882">
        <v>3</v>
      </c>
      <c r="L546" s="882">
        <v>4</v>
      </c>
      <c r="M546" s="882">
        <v>23</v>
      </c>
      <c r="N546" s="882">
        <v>1</v>
      </c>
      <c r="O546" s="882">
        <v>217</v>
      </c>
      <c r="P546" s="882">
        <v>50</v>
      </c>
      <c r="Q546" s="882">
        <v>263</v>
      </c>
      <c r="R546" s="882">
        <v>187</v>
      </c>
      <c r="S546" s="882">
        <v>512</v>
      </c>
      <c r="T546" s="882">
        <v>80</v>
      </c>
      <c r="U546" s="882">
        <v>62</v>
      </c>
      <c r="V546" s="882">
        <v>332</v>
      </c>
      <c r="W546" s="882">
        <v>121</v>
      </c>
      <c r="X546" s="882">
        <v>52</v>
      </c>
      <c r="Y546" s="882">
        <v>31</v>
      </c>
      <c r="Z546" s="882">
        <v>234</v>
      </c>
      <c r="AA546" s="882">
        <v>262</v>
      </c>
      <c r="AB546" s="882">
        <v>642</v>
      </c>
      <c r="AC546" s="882">
        <v>199</v>
      </c>
      <c r="AD546" s="882">
        <v>100</v>
      </c>
      <c r="AE546" s="882">
        <v>66</v>
      </c>
      <c r="AF546" s="882">
        <v>243</v>
      </c>
      <c r="AG546" s="882">
        <v>172</v>
      </c>
      <c r="AH546" s="882">
        <v>27</v>
      </c>
      <c r="AI546" s="309">
        <v>4227</v>
      </c>
      <c r="AJ546" s="307" t="s">
        <v>212</v>
      </c>
      <c r="AK546" s="307"/>
      <c r="AL546" s="307"/>
      <c r="AM546" s="307" t="s">
        <v>212</v>
      </c>
      <c r="AN546" s="308">
        <v>0</v>
      </c>
      <c r="AO546" s="308">
        <v>1029257.3655690895</v>
      </c>
      <c r="AP546" s="308">
        <v>1071988.3180724799</v>
      </c>
      <c r="AQ546" s="308">
        <v>1030341.62627772</v>
      </c>
      <c r="AR546" s="308">
        <v>59109.902675568701</v>
      </c>
      <c r="AS546" s="308">
        <v>1254.3654301392801</v>
      </c>
      <c r="AT546" s="308">
        <v>939562.04207128903</v>
      </c>
      <c r="AU546" s="308">
        <v>205617.30644679</v>
      </c>
      <c r="AV546" s="308">
        <v>3912.22221253416</v>
      </c>
      <c r="AW546" s="308">
        <v>5892.7160404399901</v>
      </c>
      <c r="AX546" s="308">
        <v>86850.902271288505</v>
      </c>
      <c r="AY546" s="308">
        <v>2331.21680219153</v>
      </c>
      <c r="AZ546" s="308">
        <v>1934389.7456165755</v>
      </c>
      <c r="BA546" s="308">
        <v>203982.28257891399</v>
      </c>
      <c r="BB546" s="308">
        <v>1356323.1593897401</v>
      </c>
      <c r="BC546" s="308">
        <v>865524.85581901448</v>
      </c>
      <c r="BD546" s="308">
        <v>965304.2318313939</v>
      </c>
      <c r="BE546" s="308">
        <v>460132.39834870648</v>
      </c>
      <c r="BF546" s="308">
        <v>124298.31491791653</v>
      </c>
      <c r="BG546" s="308">
        <v>532351.22768951906</v>
      </c>
      <c r="BH546" s="308">
        <v>297911.77339508256</v>
      </c>
      <c r="BI546" s="308">
        <v>123293.68655537239</v>
      </c>
      <c r="BJ546" s="308">
        <v>77987.822660183971</v>
      </c>
      <c r="BK546" s="308">
        <v>229892.27316110473</v>
      </c>
      <c r="BL546" s="308">
        <v>1176567.0346529628</v>
      </c>
      <c r="BM546" s="308">
        <v>2288138.5419532722</v>
      </c>
      <c r="BN546" s="308">
        <v>620940.262948966</v>
      </c>
      <c r="BO546" s="308">
        <v>246786.42161206889</v>
      </c>
      <c r="BP546" s="308">
        <v>330677.87035397434</v>
      </c>
      <c r="BQ546" s="308">
        <v>1105454.4455900402</v>
      </c>
      <c r="BR546" s="308">
        <v>686105.54796</v>
      </c>
      <c r="BS546" s="308">
        <v>42971.64</v>
      </c>
      <c r="BT546" s="309">
        <v>18105151.520904336</v>
      </c>
      <c r="BU546" s="307" t="s">
        <v>212</v>
      </c>
    </row>
    <row r="547" spans="2:73" ht="13.75" customHeight="1" x14ac:dyDescent="0.35">
      <c r="B547" s="312" t="s">
        <v>213</v>
      </c>
      <c r="C547" s="1007">
        <v>2</v>
      </c>
      <c r="D547" s="1007">
        <v>9</v>
      </c>
      <c r="E547" s="1007">
        <v>24</v>
      </c>
      <c r="F547" s="1007">
        <v>21</v>
      </c>
      <c r="G547" s="1007">
        <v>7</v>
      </c>
      <c r="H547" s="1007">
        <v>165</v>
      </c>
      <c r="I547" s="1007">
        <v>114</v>
      </c>
      <c r="J547" s="1007">
        <v>42</v>
      </c>
      <c r="K547" s="1007">
        <v>2134</v>
      </c>
      <c r="L547" s="1007">
        <v>35</v>
      </c>
      <c r="M547" s="1007">
        <v>33</v>
      </c>
      <c r="N547" s="1007">
        <v>13938</v>
      </c>
      <c r="O547" s="1007">
        <v>182</v>
      </c>
      <c r="P547" s="1007">
        <v>87</v>
      </c>
      <c r="Q547" s="1007">
        <v>201</v>
      </c>
      <c r="R547" s="1007">
        <v>246</v>
      </c>
      <c r="S547" s="1007">
        <v>12842</v>
      </c>
      <c r="T547" s="1007">
        <v>78</v>
      </c>
      <c r="U547" s="1007">
        <v>1213</v>
      </c>
      <c r="V547" s="1007">
        <v>1755</v>
      </c>
      <c r="W547" s="1007">
        <v>2847</v>
      </c>
      <c r="X547" s="1007">
        <v>55</v>
      </c>
      <c r="Y547" s="1007">
        <v>121</v>
      </c>
      <c r="Z547" s="1007">
        <v>51</v>
      </c>
      <c r="AA547" s="1007">
        <v>1062</v>
      </c>
      <c r="AB547" s="1007">
        <v>50</v>
      </c>
      <c r="AC547" s="1007">
        <v>6048</v>
      </c>
      <c r="AD547" s="1007">
        <v>9976</v>
      </c>
      <c r="AE547" s="1007">
        <v>513</v>
      </c>
      <c r="AF547" s="1007">
        <v>10</v>
      </c>
      <c r="AG547" s="1007">
        <v>506</v>
      </c>
      <c r="AH547" s="1007">
        <v>21</v>
      </c>
      <c r="AI547" s="314">
        <v>54388</v>
      </c>
      <c r="AJ547" s="312" t="s">
        <v>213</v>
      </c>
      <c r="AK547" s="307"/>
      <c r="AL547" s="307"/>
      <c r="AM547" s="312" t="s">
        <v>213</v>
      </c>
      <c r="AN547" s="313">
        <v>8715.0020491828891</v>
      </c>
      <c r="AO547" s="313">
        <v>19623.066140772</v>
      </c>
      <c r="AP547" s="313">
        <v>289404.30841965799</v>
      </c>
      <c r="AQ547" s="313">
        <v>269550.30493403302</v>
      </c>
      <c r="AR547" s="313">
        <v>32384.854568239301</v>
      </c>
      <c r="AS547" s="313">
        <v>13850485.326735221</v>
      </c>
      <c r="AT547" s="313">
        <v>1978002.28103438</v>
      </c>
      <c r="AU547" s="313">
        <v>193132.12894760401</v>
      </c>
      <c r="AV547" s="313">
        <v>54634865.6899027</v>
      </c>
      <c r="AW547" s="313">
        <v>836191.30633890699</v>
      </c>
      <c r="AX547" s="313">
        <v>162421.14032818444</v>
      </c>
      <c r="AY547" s="313">
        <v>88500289.759133279</v>
      </c>
      <c r="AZ547" s="313">
        <v>1986290.9438799396</v>
      </c>
      <c r="BA547" s="313">
        <v>718123.71038018796</v>
      </c>
      <c r="BB547" s="313">
        <v>532160.24303517165</v>
      </c>
      <c r="BC547" s="313">
        <v>2449561.3517191284</v>
      </c>
      <c r="BD547" s="313">
        <v>51797433.2247729</v>
      </c>
      <c r="BE547" s="313">
        <v>572212.98027234897</v>
      </c>
      <c r="BF547" s="313">
        <v>2892718.32837138</v>
      </c>
      <c r="BG547" s="313">
        <v>6858401.8960637497</v>
      </c>
      <c r="BH547" s="313">
        <v>12551653.044415301</v>
      </c>
      <c r="BI547" s="313">
        <v>908421.98401576106</v>
      </c>
      <c r="BJ547" s="313">
        <v>599936.58989847207</v>
      </c>
      <c r="BK547" s="313">
        <v>108167.86682885929</v>
      </c>
      <c r="BL547" s="313">
        <v>3585162.7726872801</v>
      </c>
      <c r="BM547" s="313">
        <v>34863.58111361038</v>
      </c>
      <c r="BN547" s="313">
        <v>13402125.885688568</v>
      </c>
      <c r="BO547" s="313">
        <v>270509095.32484734</v>
      </c>
      <c r="BP547" s="313">
        <v>1390892.3461951523</v>
      </c>
      <c r="BQ547" s="313">
        <v>154039.35564276</v>
      </c>
      <c r="BR547" s="313">
        <v>1208431.42224</v>
      </c>
      <c r="BS547" s="313">
        <v>84490.9</v>
      </c>
      <c r="BT547" s="314">
        <v>533119248.92060006</v>
      </c>
      <c r="BU547" s="312" t="s">
        <v>213</v>
      </c>
    </row>
    <row r="548" spans="2:73" ht="13.75" customHeight="1" x14ac:dyDescent="0.35">
      <c r="B548" s="307" t="s">
        <v>215</v>
      </c>
      <c r="C548" s="882">
        <v>0</v>
      </c>
      <c r="D548" s="882">
        <v>14</v>
      </c>
      <c r="E548" s="882">
        <v>19</v>
      </c>
      <c r="F548" s="882">
        <v>37</v>
      </c>
      <c r="G548" s="882">
        <v>2</v>
      </c>
      <c r="H548" s="882">
        <v>6</v>
      </c>
      <c r="I548" s="882">
        <v>2</v>
      </c>
      <c r="J548" s="882">
        <v>3</v>
      </c>
      <c r="K548" s="882">
        <v>2</v>
      </c>
      <c r="L548" s="882">
        <v>24</v>
      </c>
      <c r="M548" s="882">
        <v>15</v>
      </c>
      <c r="N548" s="882">
        <v>6</v>
      </c>
      <c r="O548" s="882">
        <v>54</v>
      </c>
      <c r="P548" s="882">
        <v>22</v>
      </c>
      <c r="Q548" s="882">
        <v>36</v>
      </c>
      <c r="R548" s="882">
        <v>556</v>
      </c>
      <c r="S548" s="882">
        <v>3621</v>
      </c>
      <c r="T548" s="882">
        <v>25</v>
      </c>
      <c r="U548" s="882">
        <v>5</v>
      </c>
      <c r="V548" s="882">
        <v>104</v>
      </c>
      <c r="W548" s="882">
        <v>147</v>
      </c>
      <c r="X548" s="882">
        <v>15</v>
      </c>
      <c r="Y548" s="882">
        <v>23</v>
      </c>
      <c r="Z548" s="882">
        <v>349</v>
      </c>
      <c r="AA548" s="882">
        <v>138</v>
      </c>
      <c r="AB548" s="882">
        <v>2575</v>
      </c>
      <c r="AC548" s="882">
        <v>479</v>
      </c>
      <c r="AD548" s="882">
        <v>194</v>
      </c>
      <c r="AE548" s="882">
        <v>70</v>
      </c>
      <c r="AF548" s="882">
        <v>627</v>
      </c>
      <c r="AG548" s="882">
        <v>173</v>
      </c>
      <c r="AH548" s="882">
        <v>184</v>
      </c>
      <c r="AI548" s="309">
        <v>9527</v>
      </c>
      <c r="AJ548" s="307" t="s">
        <v>215</v>
      </c>
      <c r="AK548" s="307"/>
      <c r="AL548" s="307"/>
      <c r="AM548" s="307" t="s">
        <v>215</v>
      </c>
      <c r="AN548" s="308">
        <v>0</v>
      </c>
      <c r="AO548" s="308">
        <v>99719.652254034096</v>
      </c>
      <c r="AP548" s="308">
        <v>118443.404663785</v>
      </c>
      <c r="AQ548" s="308">
        <v>91121.504242339797</v>
      </c>
      <c r="AR548" s="308">
        <v>2621.6848257891502</v>
      </c>
      <c r="AS548" s="308">
        <v>397120.10800937732</v>
      </c>
      <c r="AT548" s="308">
        <v>11610.4413968142</v>
      </c>
      <c r="AU548" s="308">
        <v>9197.3456336939107</v>
      </c>
      <c r="AV548" s="308">
        <v>4382.9770924054701</v>
      </c>
      <c r="AW548" s="308">
        <v>44842.208221523899</v>
      </c>
      <c r="AX548" s="308">
        <v>13988.996184571201</v>
      </c>
      <c r="AY548" s="308">
        <v>9645.3472818704704</v>
      </c>
      <c r="AZ548" s="308">
        <v>209903.94246632</v>
      </c>
      <c r="BA548" s="308">
        <v>57201.902416928096</v>
      </c>
      <c r="BB548" s="308">
        <v>215531.756251596</v>
      </c>
      <c r="BC548" s="308">
        <v>677476.27605550713</v>
      </c>
      <c r="BD548" s="308">
        <v>5523610.7550545195</v>
      </c>
      <c r="BE548" s="308">
        <v>112285.36239098609</v>
      </c>
      <c r="BF548" s="308">
        <v>3512.47807299137</v>
      </c>
      <c r="BG548" s="308">
        <v>369597.85070980981</v>
      </c>
      <c r="BH548" s="308">
        <v>408919.60269006999</v>
      </c>
      <c r="BI548" s="308">
        <v>28193.333542161799</v>
      </c>
      <c r="BJ548" s="308">
        <v>70445.3688040954</v>
      </c>
      <c r="BK548" s="308">
        <v>1293695.0657310891</v>
      </c>
      <c r="BL548" s="308">
        <v>548038.93338988617</v>
      </c>
      <c r="BM548" s="308">
        <v>3086333.4421795621</v>
      </c>
      <c r="BN548" s="308">
        <v>1504448.320728445</v>
      </c>
      <c r="BO548" s="308">
        <v>193218.23264010917</v>
      </c>
      <c r="BP548" s="308">
        <v>103854.0037553726</v>
      </c>
      <c r="BQ548" s="308">
        <v>2060401.3159304399</v>
      </c>
      <c r="BR548" s="308">
        <v>719717.9976</v>
      </c>
      <c r="BS548" s="308">
        <v>925392.98</v>
      </c>
      <c r="BT548" s="309">
        <v>18914472.590216096</v>
      </c>
      <c r="BU548" s="307" t="s">
        <v>215</v>
      </c>
    </row>
    <row r="549" spans="2:73" ht="13.75" customHeight="1" x14ac:dyDescent="0.35">
      <c r="B549" s="312" t="s">
        <v>216</v>
      </c>
      <c r="C549" s="1007">
        <v>213</v>
      </c>
      <c r="D549" s="1007">
        <v>175</v>
      </c>
      <c r="E549" s="1007">
        <v>1158</v>
      </c>
      <c r="F549" s="1007">
        <v>2400</v>
      </c>
      <c r="G549" s="1007">
        <v>254</v>
      </c>
      <c r="H549" s="1007">
        <v>391</v>
      </c>
      <c r="I549" s="1007">
        <v>141</v>
      </c>
      <c r="J549" s="1007">
        <v>448</v>
      </c>
      <c r="K549" s="1007">
        <v>569</v>
      </c>
      <c r="L549" s="1007">
        <v>482</v>
      </c>
      <c r="M549" s="1007">
        <v>543</v>
      </c>
      <c r="N549" s="1007">
        <v>78</v>
      </c>
      <c r="O549" s="1007">
        <v>583</v>
      </c>
      <c r="P549" s="1007">
        <v>2322</v>
      </c>
      <c r="Q549" s="1007">
        <v>211</v>
      </c>
      <c r="R549" s="1007">
        <v>788</v>
      </c>
      <c r="S549" s="1007">
        <v>3100</v>
      </c>
      <c r="T549" s="1007">
        <v>294</v>
      </c>
      <c r="U549" s="1007">
        <v>550</v>
      </c>
      <c r="V549" s="1007">
        <v>4249</v>
      </c>
      <c r="W549" s="1007">
        <v>1945</v>
      </c>
      <c r="X549" s="1007">
        <v>261</v>
      </c>
      <c r="Y549" s="1007">
        <v>790</v>
      </c>
      <c r="Z549" s="1007">
        <v>324</v>
      </c>
      <c r="AA549" s="1007">
        <v>790</v>
      </c>
      <c r="AB549" s="1007">
        <v>440</v>
      </c>
      <c r="AC549" s="1007">
        <v>133</v>
      </c>
      <c r="AD549" s="1007">
        <v>2121</v>
      </c>
      <c r="AE549" s="1007">
        <v>208</v>
      </c>
      <c r="AF549" s="1007">
        <v>16325</v>
      </c>
      <c r="AG549" s="1007">
        <v>1138</v>
      </c>
      <c r="AH549" s="1007">
        <v>4396</v>
      </c>
      <c r="AI549" s="314">
        <v>47820</v>
      </c>
      <c r="AJ549" s="312" t="s">
        <v>216</v>
      </c>
      <c r="AK549" s="307"/>
      <c r="AL549" s="307"/>
      <c r="AM549" s="312" t="s">
        <v>216</v>
      </c>
      <c r="AN549" s="313">
        <v>862110.23870372365</v>
      </c>
      <c r="AO549" s="313">
        <v>1548683.834039683</v>
      </c>
      <c r="AP549" s="313">
        <v>14679835.511835201</v>
      </c>
      <c r="AQ549" s="313">
        <v>36598087.49082686</v>
      </c>
      <c r="AR549" s="313">
        <v>1530671.8529310171</v>
      </c>
      <c r="AS549" s="313">
        <v>3762024.8793493388</v>
      </c>
      <c r="AT549" s="313">
        <v>972206.00309083192</v>
      </c>
      <c r="AU549" s="313">
        <v>11102761.7115354</v>
      </c>
      <c r="AV549" s="313">
        <v>3206279.1157789128</v>
      </c>
      <c r="AW549" s="313">
        <v>3887562.251577978</v>
      </c>
      <c r="AX549" s="313">
        <v>3538670.0499915392</v>
      </c>
      <c r="AY549" s="313">
        <v>1435359.93826145</v>
      </c>
      <c r="AZ549" s="313">
        <v>4376271.7655459745</v>
      </c>
      <c r="BA549" s="313">
        <v>21068866.862098314</v>
      </c>
      <c r="BB549" s="313">
        <v>2231392.9710189817</v>
      </c>
      <c r="BC549" s="313">
        <v>19809267.300049126</v>
      </c>
      <c r="BD549" s="313">
        <v>54603266.110033497</v>
      </c>
      <c r="BE549" s="313">
        <v>1178079.0761548853</v>
      </c>
      <c r="BF549" s="313">
        <v>2822036.2034212798</v>
      </c>
      <c r="BG549" s="313">
        <v>9067240.1333544161</v>
      </c>
      <c r="BH549" s="313">
        <v>8235706.6755617559</v>
      </c>
      <c r="BI549" s="313">
        <v>1148923.265688224</v>
      </c>
      <c r="BJ549" s="313">
        <v>2580889.7345334757</v>
      </c>
      <c r="BK549" s="313">
        <v>5080836.5257923426</v>
      </c>
      <c r="BL549" s="313">
        <v>7379649.1372148972</v>
      </c>
      <c r="BM549" s="313">
        <v>7200532.5961565701</v>
      </c>
      <c r="BN549" s="313">
        <v>849357.11756539193</v>
      </c>
      <c r="BO549" s="313">
        <v>10958416.577248514</v>
      </c>
      <c r="BP549" s="313">
        <v>1090181.1266416863</v>
      </c>
      <c r="BQ549" s="313">
        <v>37537966.625224829</v>
      </c>
      <c r="BR549" s="313">
        <v>6330879.3437400004</v>
      </c>
      <c r="BS549" s="313">
        <v>48917136.410000004</v>
      </c>
      <c r="BT549" s="314">
        <v>335591148.43496609</v>
      </c>
      <c r="BU549" s="312" t="s">
        <v>216</v>
      </c>
    </row>
    <row r="550" spans="2:73" ht="13.75" customHeight="1" x14ac:dyDescent="0.35">
      <c r="B550" s="307" t="s">
        <v>217</v>
      </c>
      <c r="C550" s="882">
        <v>1</v>
      </c>
      <c r="D550" s="882">
        <v>23</v>
      </c>
      <c r="E550" s="882">
        <v>5</v>
      </c>
      <c r="F550" s="882">
        <v>63</v>
      </c>
      <c r="G550" s="882">
        <v>1</v>
      </c>
      <c r="H550" s="882">
        <v>7</v>
      </c>
      <c r="I550" s="882">
        <v>71</v>
      </c>
      <c r="J550" s="882">
        <v>49</v>
      </c>
      <c r="K550" s="882">
        <v>18</v>
      </c>
      <c r="L550" s="882">
        <v>92</v>
      </c>
      <c r="M550" s="882">
        <v>14</v>
      </c>
      <c r="N550" s="882">
        <v>13</v>
      </c>
      <c r="O550" s="882">
        <v>81</v>
      </c>
      <c r="P550" s="882">
        <v>7</v>
      </c>
      <c r="Q550" s="882">
        <v>8</v>
      </c>
      <c r="R550" s="882">
        <v>161</v>
      </c>
      <c r="S550" s="882">
        <v>77</v>
      </c>
      <c r="T550" s="882">
        <v>38</v>
      </c>
      <c r="U550" s="882">
        <v>15</v>
      </c>
      <c r="V550" s="882">
        <v>200</v>
      </c>
      <c r="W550" s="882">
        <v>72</v>
      </c>
      <c r="X550" s="882">
        <v>40</v>
      </c>
      <c r="Y550" s="882">
        <v>55</v>
      </c>
      <c r="Z550" s="882">
        <v>270</v>
      </c>
      <c r="AA550" s="882">
        <v>112</v>
      </c>
      <c r="AB550" s="882">
        <v>1139</v>
      </c>
      <c r="AC550" s="882">
        <v>308</v>
      </c>
      <c r="AD550" s="882">
        <v>167</v>
      </c>
      <c r="AE550" s="882">
        <v>17</v>
      </c>
      <c r="AF550" s="882">
        <v>253</v>
      </c>
      <c r="AG550" s="882">
        <v>141</v>
      </c>
      <c r="AH550" s="882">
        <v>40</v>
      </c>
      <c r="AI550" s="309">
        <v>3558</v>
      </c>
      <c r="AJ550" s="307" t="s">
        <v>217</v>
      </c>
      <c r="AK550" s="307"/>
      <c r="AL550" s="307"/>
      <c r="AM550" s="307" t="s">
        <v>217</v>
      </c>
      <c r="AN550" s="308">
        <v>38463.449998519303</v>
      </c>
      <c r="AO550" s="308">
        <v>185315.045629717</v>
      </c>
      <c r="AP550" s="308">
        <v>5614.02647478582</v>
      </c>
      <c r="AQ550" s="308">
        <v>190902.01496344601</v>
      </c>
      <c r="AR550" s="308">
        <v>8458.2194033546002</v>
      </c>
      <c r="AS550" s="308">
        <v>43492.5873114438</v>
      </c>
      <c r="AT550" s="308">
        <v>177518.34329354228</v>
      </c>
      <c r="AU550" s="308">
        <v>203399.83891084799</v>
      </c>
      <c r="AV550" s="308">
        <v>57845.712218094901</v>
      </c>
      <c r="AW550" s="308">
        <v>306142.15405848098</v>
      </c>
      <c r="AX550" s="308">
        <v>27151.630374128101</v>
      </c>
      <c r="AY550" s="308">
        <v>48030.760905866002</v>
      </c>
      <c r="AZ550" s="308">
        <v>715936.19615409395</v>
      </c>
      <c r="BA550" s="308">
        <v>9173.3507905146707</v>
      </c>
      <c r="BB550" s="308">
        <v>54581.252572183199</v>
      </c>
      <c r="BC550" s="308">
        <v>427364.82495184999</v>
      </c>
      <c r="BD550" s="308">
        <v>89293.660818220989</v>
      </c>
      <c r="BE550" s="308">
        <v>76405.007440626054</v>
      </c>
      <c r="BF550" s="308">
        <v>101014.47994140501</v>
      </c>
      <c r="BG550" s="308">
        <v>556304.05526891898</v>
      </c>
      <c r="BH550" s="308">
        <v>121313.90143630491</v>
      </c>
      <c r="BI550" s="308">
        <v>233050.91843218682</v>
      </c>
      <c r="BJ550" s="308">
        <v>211665.77499563142</v>
      </c>
      <c r="BK550" s="308">
        <v>583638.96337862406</v>
      </c>
      <c r="BL550" s="308">
        <v>2848002.6222165301</v>
      </c>
      <c r="BM550" s="308">
        <v>1589940.390794174</v>
      </c>
      <c r="BN550" s="308">
        <v>503631.67576717131</v>
      </c>
      <c r="BO550" s="308">
        <v>353372.88281836698</v>
      </c>
      <c r="BP550" s="308">
        <v>174390.80257302386</v>
      </c>
      <c r="BQ550" s="308">
        <v>303990.62756160001</v>
      </c>
      <c r="BR550" s="308">
        <v>226740.80855999998</v>
      </c>
      <c r="BS550" s="308">
        <v>107392.02</v>
      </c>
      <c r="BT550" s="309">
        <v>10579538.000013657</v>
      </c>
      <c r="BU550" s="307" t="s">
        <v>217</v>
      </c>
    </row>
    <row r="551" spans="2:73" ht="13.75" customHeight="1" x14ac:dyDescent="0.35">
      <c r="B551" s="312" t="s">
        <v>218</v>
      </c>
      <c r="C551" s="1007">
        <v>1717</v>
      </c>
      <c r="D551" s="1007">
        <v>480</v>
      </c>
      <c r="E551" s="1007">
        <v>183</v>
      </c>
      <c r="F551" s="1007">
        <v>174</v>
      </c>
      <c r="G551" s="1007">
        <v>29</v>
      </c>
      <c r="H551" s="1007">
        <v>189</v>
      </c>
      <c r="I551" s="1007">
        <v>2039</v>
      </c>
      <c r="J551" s="1007">
        <v>819</v>
      </c>
      <c r="K551" s="1007">
        <v>425</v>
      </c>
      <c r="L551" s="1007">
        <v>301</v>
      </c>
      <c r="M551" s="1007">
        <v>2163</v>
      </c>
      <c r="N551" s="1007">
        <v>772</v>
      </c>
      <c r="O551" s="1007">
        <v>1805</v>
      </c>
      <c r="P551" s="1007">
        <v>252</v>
      </c>
      <c r="Q551" s="1007">
        <v>1609</v>
      </c>
      <c r="R551" s="1007">
        <v>24304</v>
      </c>
      <c r="S551" s="1007">
        <v>1789</v>
      </c>
      <c r="T551" s="1007">
        <v>908</v>
      </c>
      <c r="U551" s="1007">
        <v>529</v>
      </c>
      <c r="V551" s="1007">
        <v>2116</v>
      </c>
      <c r="W551" s="1007">
        <v>654</v>
      </c>
      <c r="X551" s="1007">
        <v>724</v>
      </c>
      <c r="Y551" s="1007">
        <v>149</v>
      </c>
      <c r="Z551" s="1007">
        <v>2237</v>
      </c>
      <c r="AA551" s="1007">
        <v>2251</v>
      </c>
      <c r="AB551" s="1007">
        <v>2825</v>
      </c>
      <c r="AC551" s="1007">
        <v>1615</v>
      </c>
      <c r="AD551" s="1007">
        <v>2860</v>
      </c>
      <c r="AE551" s="1007">
        <v>2230</v>
      </c>
      <c r="AF551" s="1007">
        <v>1711</v>
      </c>
      <c r="AG551" s="1007">
        <v>2229</v>
      </c>
      <c r="AH551" s="1007">
        <v>1655</v>
      </c>
      <c r="AI551" s="314">
        <v>63743</v>
      </c>
      <c r="AJ551" s="312" t="s">
        <v>218</v>
      </c>
      <c r="AK551" s="307"/>
      <c r="AL551" s="307"/>
      <c r="AM551" s="312" t="s">
        <v>218</v>
      </c>
      <c r="AN551" s="313">
        <v>47920317.666988097</v>
      </c>
      <c r="AO551" s="313">
        <v>2632819.3207459655</v>
      </c>
      <c r="AP551" s="313">
        <v>1152175.104327054</v>
      </c>
      <c r="AQ551" s="313">
        <v>2255424.6477353973</v>
      </c>
      <c r="AR551" s="313">
        <v>199989.02478771101</v>
      </c>
      <c r="AS551" s="313">
        <v>1648630.5888856701</v>
      </c>
      <c r="AT551" s="313">
        <v>26588566.358271599</v>
      </c>
      <c r="AU551" s="313">
        <v>6912337.3590873545</v>
      </c>
      <c r="AV551" s="313">
        <v>3693599.8426436898</v>
      </c>
      <c r="AW551" s="313">
        <v>1762490.2025647177</v>
      </c>
      <c r="AX551" s="313">
        <v>17367092.611598495</v>
      </c>
      <c r="AY551" s="313">
        <v>5296135.0074454295</v>
      </c>
      <c r="AZ551" s="313">
        <v>54881199.245175757</v>
      </c>
      <c r="BA551" s="313">
        <v>1093539.7348656764</v>
      </c>
      <c r="BB551" s="313">
        <v>12877074.428629858</v>
      </c>
      <c r="BC551" s="313">
        <v>56959578.004267551</v>
      </c>
      <c r="BD551" s="313">
        <v>5498389.9456146387</v>
      </c>
      <c r="BE551" s="313">
        <v>6264302.0194168389</v>
      </c>
      <c r="BF551" s="313">
        <v>2789097.193943752</v>
      </c>
      <c r="BG551" s="313">
        <v>3135534.0525386296</v>
      </c>
      <c r="BH551" s="313">
        <v>2241161.9890235513</v>
      </c>
      <c r="BI551" s="313">
        <v>3110645.779882398</v>
      </c>
      <c r="BJ551" s="313">
        <v>387721.7494080388</v>
      </c>
      <c r="BK551" s="313">
        <v>5580701.7797249695</v>
      </c>
      <c r="BL551" s="313">
        <v>11583236.496566951</v>
      </c>
      <c r="BM551" s="313">
        <v>18051164.343534641</v>
      </c>
      <c r="BN551" s="313">
        <v>14153871.820629073</v>
      </c>
      <c r="BO551" s="313">
        <v>16889987.701076463</v>
      </c>
      <c r="BP551" s="313">
        <v>15376822.278127436</v>
      </c>
      <c r="BQ551" s="313">
        <v>7244646.4166143201</v>
      </c>
      <c r="BR551" s="313">
        <v>17925784.434600003</v>
      </c>
      <c r="BS551" s="313">
        <v>12970834.49</v>
      </c>
      <c r="BT551" s="314">
        <v>386444871.63872159</v>
      </c>
      <c r="BU551" s="312" t="s">
        <v>218</v>
      </c>
    </row>
    <row r="552" spans="2:73" ht="13.75" customHeight="1" x14ac:dyDescent="0.35">
      <c r="B552" s="307" t="s">
        <v>219</v>
      </c>
      <c r="C552" s="882">
        <v>3</v>
      </c>
      <c r="D552" s="882">
        <v>4</v>
      </c>
      <c r="E552" s="882">
        <v>34</v>
      </c>
      <c r="F552" s="882">
        <v>4</v>
      </c>
      <c r="G552" s="882">
        <v>2</v>
      </c>
      <c r="H552" s="882">
        <v>37</v>
      </c>
      <c r="I552" s="882">
        <v>76</v>
      </c>
      <c r="J552" s="882">
        <v>6</v>
      </c>
      <c r="K552" s="882">
        <v>22</v>
      </c>
      <c r="L552" s="882">
        <v>60</v>
      </c>
      <c r="M552" s="882">
        <v>2</v>
      </c>
      <c r="N552" s="882">
        <v>13</v>
      </c>
      <c r="O552" s="882">
        <v>16</v>
      </c>
      <c r="P552" s="882">
        <v>5</v>
      </c>
      <c r="Q552" s="882">
        <v>0</v>
      </c>
      <c r="R552" s="882">
        <v>370</v>
      </c>
      <c r="S552" s="882">
        <v>37</v>
      </c>
      <c r="T552" s="882">
        <v>31</v>
      </c>
      <c r="U552" s="882">
        <v>19</v>
      </c>
      <c r="V552" s="882">
        <v>130</v>
      </c>
      <c r="W552" s="882">
        <v>84</v>
      </c>
      <c r="X552" s="882">
        <v>44</v>
      </c>
      <c r="Y552" s="882">
        <v>16</v>
      </c>
      <c r="Z552" s="882">
        <v>40</v>
      </c>
      <c r="AA552" s="882">
        <v>85</v>
      </c>
      <c r="AB552" s="882">
        <v>76</v>
      </c>
      <c r="AC552" s="882">
        <v>121</v>
      </c>
      <c r="AD552" s="882">
        <v>79</v>
      </c>
      <c r="AE552" s="882">
        <v>682</v>
      </c>
      <c r="AF552" s="882">
        <v>338</v>
      </c>
      <c r="AG552" s="882">
        <v>285</v>
      </c>
      <c r="AH552" s="882">
        <v>36</v>
      </c>
      <c r="AI552" s="309">
        <v>2757</v>
      </c>
      <c r="AJ552" s="307" t="s">
        <v>219</v>
      </c>
      <c r="AK552" s="307"/>
      <c r="AL552" s="307"/>
      <c r="AM552" s="307" t="s">
        <v>219</v>
      </c>
      <c r="AN552" s="308">
        <v>10077.5577625157</v>
      </c>
      <c r="AO552" s="308">
        <v>43267.385590579303</v>
      </c>
      <c r="AP552" s="308">
        <v>136979.32782693399</v>
      </c>
      <c r="AQ552" s="308">
        <v>132701.490074798</v>
      </c>
      <c r="AR552" s="308">
        <v>3874.6498692893301</v>
      </c>
      <c r="AS552" s="308">
        <v>932678.97697696195</v>
      </c>
      <c r="AT552" s="308">
        <v>1491328.5291476699</v>
      </c>
      <c r="AU552" s="308">
        <v>46318.8900020211</v>
      </c>
      <c r="AV552" s="308">
        <v>306590.34763220401</v>
      </c>
      <c r="AW552" s="308">
        <v>660078.444979819</v>
      </c>
      <c r="AX552" s="308">
        <v>3000.0682955166599</v>
      </c>
      <c r="AY552" s="308">
        <v>33173.844256668002</v>
      </c>
      <c r="AZ552" s="308">
        <v>129296.68871228</v>
      </c>
      <c r="BA552" s="308">
        <v>12161.433695379799</v>
      </c>
      <c r="BB552" s="308">
        <v>0</v>
      </c>
      <c r="BC552" s="308">
        <v>629374.12089510402</v>
      </c>
      <c r="BD552" s="308">
        <v>101175.9512577416</v>
      </c>
      <c r="BE552" s="308">
        <v>159305.79830576811</v>
      </c>
      <c r="BF552" s="308">
        <v>50344.091318092469</v>
      </c>
      <c r="BG552" s="308">
        <v>515538.70491677982</v>
      </c>
      <c r="BH552" s="308">
        <v>376966.95065336052</v>
      </c>
      <c r="BI552" s="308">
        <v>1068678.9809047857</v>
      </c>
      <c r="BJ552" s="308">
        <v>35498.24389927787</v>
      </c>
      <c r="BK552" s="308">
        <v>114363.04500773651</v>
      </c>
      <c r="BL552" s="308">
        <v>374181.2900615129</v>
      </c>
      <c r="BM552" s="308">
        <v>115080.7316957726</v>
      </c>
      <c r="BN552" s="308">
        <v>534152.05349472398</v>
      </c>
      <c r="BO552" s="308">
        <v>343718.08835298929</v>
      </c>
      <c r="BP552" s="308">
        <v>1742736.4660105531</v>
      </c>
      <c r="BQ552" s="308">
        <v>6061679.6542873196</v>
      </c>
      <c r="BR552" s="308">
        <v>1860187.46844</v>
      </c>
      <c r="BS552" s="308">
        <v>429788.3</v>
      </c>
      <c r="BT552" s="309">
        <v>18454297.574324157</v>
      </c>
      <c r="BU552" s="307" t="s">
        <v>219</v>
      </c>
    </row>
    <row r="553" spans="2:73" ht="13.75" customHeight="1" x14ac:dyDescent="0.35">
      <c r="B553" s="312" t="s">
        <v>220</v>
      </c>
      <c r="C553" s="1007">
        <v>0</v>
      </c>
      <c r="D553" s="1007">
        <v>81</v>
      </c>
      <c r="E553" s="1007">
        <v>47</v>
      </c>
      <c r="F553" s="1007">
        <v>58</v>
      </c>
      <c r="G553" s="1007">
        <v>41</v>
      </c>
      <c r="H553" s="1007">
        <v>63</v>
      </c>
      <c r="I553" s="1007">
        <v>43</v>
      </c>
      <c r="J553" s="1007">
        <v>65</v>
      </c>
      <c r="K553" s="1007">
        <v>13</v>
      </c>
      <c r="L553" s="1007">
        <v>23</v>
      </c>
      <c r="M553" s="1007">
        <v>27</v>
      </c>
      <c r="N553" s="1007">
        <v>7</v>
      </c>
      <c r="O553" s="1007">
        <v>105</v>
      </c>
      <c r="P553" s="1007">
        <v>450</v>
      </c>
      <c r="Q553" s="1007">
        <v>591</v>
      </c>
      <c r="R553" s="1007">
        <v>1030</v>
      </c>
      <c r="S553" s="1007">
        <v>690</v>
      </c>
      <c r="T553" s="1007">
        <v>322</v>
      </c>
      <c r="U553" s="1007">
        <v>38</v>
      </c>
      <c r="V553" s="1007">
        <v>72</v>
      </c>
      <c r="W553" s="1007">
        <v>184</v>
      </c>
      <c r="X553" s="1007">
        <v>2171</v>
      </c>
      <c r="Y553" s="1007">
        <v>46</v>
      </c>
      <c r="Z553" s="1007">
        <v>349</v>
      </c>
      <c r="AA553" s="1007">
        <v>344</v>
      </c>
      <c r="AB553" s="1007">
        <v>781</v>
      </c>
      <c r="AC553" s="1007">
        <v>129</v>
      </c>
      <c r="AD553" s="1007">
        <v>2666</v>
      </c>
      <c r="AE553" s="1007">
        <v>146</v>
      </c>
      <c r="AF553" s="1007">
        <v>11411</v>
      </c>
      <c r="AG553" s="1007">
        <v>214</v>
      </c>
      <c r="AH553" s="1007">
        <v>221</v>
      </c>
      <c r="AI553" s="314">
        <v>22428</v>
      </c>
      <c r="AJ553" s="312" t="s">
        <v>220</v>
      </c>
      <c r="AK553" s="307"/>
      <c r="AL553" s="307"/>
      <c r="AM553" s="312" t="s">
        <v>220</v>
      </c>
      <c r="AN553" s="313">
        <v>0</v>
      </c>
      <c r="AO553" s="313">
        <v>386080.25592811202</v>
      </c>
      <c r="AP553" s="313">
        <v>116880.97595253801</v>
      </c>
      <c r="AQ553" s="313">
        <v>156793.74590047399</v>
      </c>
      <c r="AR553" s="313">
        <v>354468.94052298903</v>
      </c>
      <c r="AS553" s="313">
        <v>508082.22277531901</v>
      </c>
      <c r="AT553" s="313">
        <v>194686.363511234</v>
      </c>
      <c r="AU553" s="313">
        <v>691483.37157565309</v>
      </c>
      <c r="AV553" s="313">
        <v>20713.314113594522</v>
      </c>
      <c r="AW553" s="313">
        <v>52899.990561038001</v>
      </c>
      <c r="AX553" s="313">
        <v>85942.414138137494</v>
      </c>
      <c r="AY553" s="313">
        <v>60110.978212574199</v>
      </c>
      <c r="AZ553" s="313">
        <v>545865.07345910266</v>
      </c>
      <c r="BA553" s="313">
        <v>9875454.1885616928</v>
      </c>
      <c r="BB553" s="313">
        <v>3045629.4914180776</v>
      </c>
      <c r="BC553" s="313">
        <v>9947721.7436914966</v>
      </c>
      <c r="BD553" s="313">
        <v>1846485.1461197473</v>
      </c>
      <c r="BE553" s="313">
        <v>2120315.2031324082</v>
      </c>
      <c r="BF553" s="313">
        <v>115727.052962524</v>
      </c>
      <c r="BG553" s="313">
        <v>173878.07940079138</v>
      </c>
      <c r="BH553" s="313">
        <v>412171.33517351135</v>
      </c>
      <c r="BI553" s="313">
        <v>3199964.3549890448</v>
      </c>
      <c r="BJ553" s="313">
        <v>87030.7044667421</v>
      </c>
      <c r="BK553" s="313">
        <v>986288.32374331867</v>
      </c>
      <c r="BL553" s="313">
        <v>1231628.5695535573</v>
      </c>
      <c r="BM553" s="313">
        <v>2876068.162966744</v>
      </c>
      <c r="BN553" s="313">
        <v>254637.79512283864</v>
      </c>
      <c r="BO553" s="313">
        <v>17278912.382817879</v>
      </c>
      <c r="BP553" s="313">
        <v>479339.77185159444</v>
      </c>
      <c r="BQ553" s="313">
        <v>111887209.87894259</v>
      </c>
      <c r="BR553" s="313">
        <v>669917.04212999996</v>
      </c>
      <c r="BS553" s="313">
        <v>2424137.5200000005</v>
      </c>
      <c r="BT553" s="314">
        <v>172086524.39369532</v>
      </c>
      <c r="BU553" s="312" t="s">
        <v>220</v>
      </c>
    </row>
    <row r="554" spans="2:73" ht="13.75" customHeight="1" x14ac:dyDescent="0.35">
      <c r="B554" s="307" t="s">
        <v>221</v>
      </c>
      <c r="C554" s="882">
        <v>377</v>
      </c>
      <c r="D554" s="882">
        <v>472</v>
      </c>
      <c r="E554" s="882">
        <v>2400</v>
      </c>
      <c r="F554" s="882">
        <v>1640</v>
      </c>
      <c r="G554" s="882">
        <v>262</v>
      </c>
      <c r="H554" s="882">
        <v>988</v>
      </c>
      <c r="I554" s="882">
        <v>5193</v>
      </c>
      <c r="J554" s="882">
        <v>3680</v>
      </c>
      <c r="K554" s="882">
        <v>1528</v>
      </c>
      <c r="L554" s="882">
        <v>790</v>
      </c>
      <c r="M554" s="882">
        <v>8215</v>
      </c>
      <c r="N554" s="882">
        <v>268</v>
      </c>
      <c r="O554" s="882">
        <v>367</v>
      </c>
      <c r="P554" s="882">
        <v>4385</v>
      </c>
      <c r="Q554" s="882">
        <v>6249</v>
      </c>
      <c r="R554" s="882">
        <v>5169</v>
      </c>
      <c r="S554" s="882">
        <v>15897</v>
      </c>
      <c r="T554" s="882">
        <v>493</v>
      </c>
      <c r="U554" s="882">
        <v>12647</v>
      </c>
      <c r="V554" s="882">
        <v>542</v>
      </c>
      <c r="W554" s="882">
        <v>954</v>
      </c>
      <c r="X554" s="882">
        <v>4297</v>
      </c>
      <c r="Y554" s="882">
        <v>3000</v>
      </c>
      <c r="Z554" s="882">
        <v>463</v>
      </c>
      <c r="AA554" s="882">
        <v>6229</v>
      </c>
      <c r="AB554" s="882">
        <v>2024</v>
      </c>
      <c r="AC554" s="882">
        <v>19438</v>
      </c>
      <c r="AD554" s="882">
        <v>5922</v>
      </c>
      <c r="AE554" s="882">
        <v>6396</v>
      </c>
      <c r="AF554" s="882">
        <v>5113</v>
      </c>
      <c r="AG554" s="882">
        <v>204692</v>
      </c>
      <c r="AH554" s="882">
        <v>3335</v>
      </c>
      <c r="AI554" s="309">
        <v>333425</v>
      </c>
      <c r="AJ554" s="307" t="s">
        <v>221</v>
      </c>
      <c r="AK554" s="307"/>
      <c r="AL554" s="307"/>
      <c r="AM554" s="307" t="s">
        <v>221</v>
      </c>
      <c r="AN554" s="308">
        <v>2027246.6492248697</v>
      </c>
      <c r="AO554" s="308">
        <v>3623014.520657544</v>
      </c>
      <c r="AP554" s="308">
        <v>21871472.443406492</v>
      </c>
      <c r="AQ554" s="308">
        <v>16366560.861751806</v>
      </c>
      <c r="AR554" s="308">
        <v>1712964.9264669011</v>
      </c>
      <c r="AS554" s="308">
        <v>9221539.964213768</v>
      </c>
      <c r="AT554" s="308">
        <v>98353732.923936263</v>
      </c>
      <c r="AU554" s="308">
        <v>53965516.002095722</v>
      </c>
      <c r="AV554" s="308">
        <v>10196775.588830978</v>
      </c>
      <c r="AW554" s="308">
        <v>5535262.0233862391</v>
      </c>
      <c r="AX554" s="308">
        <v>44537276.029777743</v>
      </c>
      <c r="AY554" s="308">
        <v>2087310.5246853335</v>
      </c>
      <c r="AZ554" s="308">
        <v>2252063.9864276573</v>
      </c>
      <c r="BA554" s="308">
        <v>56152908.614716575</v>
      </c>
      <c r="BB554" s="308">
        <v>41076946.10928084</v>
      </c>
      <c r="BC554" s="308">
        <v>22642838.407571569</v>
      </c>
      <c r="BD554" s="308">
        <v>26122028.928056076</v>
      </c>
      <c r="BE554" s="308">
        <v>3411471.1682745577</v>
      </c>
      <c r="BF554" s="308">
        <v>87374432.982537612</v>
      </c>
      <c r="BG554" s="308">
        <v>2495812.032359797</v>
      </c>
      <c r="BH554" s="308">
        <v>4294000.4417208657</v>
      </c>
      <c r="BI554" s="308">
        <v>14008173.023242284</v>
      </c>
      <c r="BJ554" s="308">
        <v>13307822.964966394</v>
      </c>
      <c r="BK554" s="308">
        <v>2015016.5874886112</v>
      </c>
      <c r="BL554" s="308">
        <v>22175604.378885973</v>
      </c>
      <c r="BM554" s="308">
        <v>13247898.11446186</v>
      </c>
      <c r="BN554" s="308">
        <v>98902637.078867033</v>
      </c>
      <c r="BO554" s="308">
        <v>14448152.838777509</v>
      </c>
      <c r="BP554" s="308">
        <v>30432397.194706347</v>
      </c>
      <c r="BQ554" s="308">
        <v>9806842.032141</v>
      </c>
      <c r="BR554" s="308">
        <v>4806530977.1299801</v>
      </c>
      <c r="BS554" s="308">
        <v>12109663.689999999</v>
      </c>
      <c r="BT554" s="309">
        <v>5552306360.1628962</v>
      </c>
      <c r="BU554" s="307" t="s">
        <v>221</v>
      </c>
    </row>
    <row r="555" spans="2:73" ht="13.75" customHeight="1" x14ac:dyDescent="0.35">
      <c r="B555" s="312" t="s">
        <v>222</v>
      </c>
      <c r="C555" s="1007">
        <v>10</v>
      </c>
      <c r="D555" s="1007">
        <v>5</v>
      </c>
      <c r="E555" s="1007">
        <v>27</v>
      </c>
      <c r="F555" s="1007">
        <v>462</v>
      </c>
      <c r="G555" s="1007">
        <v>28</v>
      </c>
      <c r="H555" s="1007">
        <v>1171</v>
      </c>
      <c r="I555" s="1007">
        <v>79</v>
      </c>
      <c r="J555" s="1007">
        <v>506</v>
      </c>
      <c r="K555" s="1007">
        <v>14</v>
      </c>
      <c r="L555" s="1007">
        <v>272</v>
      </c>
      <c r="M555" s="1007">
        <v>113</v>
      </c>
      <c r="N555" s="1007">
        <v>10</v>
      </c>
      <c r="O555" s="1007">
        <v>349</v>
      </c>
      <c r="P555" s="1007">
        <v>626</v>
      </c>
      <c r="Q555" s="1007">
        <v>76</v>
      </c>
      <c r="R555" s="1007">
        <v>178</v>
      </c>
      <c r="S555" s="1007">
        <v>71</v>
      </c>
      <c r="T555" s="1007">
        <v>1014</v>
      </c>
      <c r="U555" s="1007">
        <v>47</v>
      </c>
      <c r="V555" s="1007">
        <v>657</v>
      </c>
      <c r="W555" s="1007">
        <v>273</v>
      </c>
      <c r="X555" s="1007">
        <v>87</v>
      </c>
      <c r="Y555" s="1007">
        <v>54</v>
      </c>
      <c r="Z555" s="1007">
        <v>79</v>
      </c>
      <c r="AA555" s="1007">
        <v>393</v>
      </c>
      <c r="AB555" s="1007">
        <v>724</v>
      </c>
      <c r="AC555" s="1007">
        <v>120</v>
      </c>
      <c r="AD555" s="1007">
        <v>151</v>
      </c>
      <c r="AE555" s="1007">
        <v>15</v>
      </c>
      <c r="AF555" s="1007">
        <v>448</v>
      </c>
      <c r="AG555" s="1007">
        <v>431</v>
      </c>
      <c r="AH555" s="1007">
        <v>677</v>
      </c>
      <c r="AI555" s="314">
        <v>9167</v>
      </c>
      <c r="AJ555" s="312" t="s">
        <v>222</v>
      </c>
      <c r="AK555" s="307"/>
      <c r="AL555" s="307"/>
      <c r="AM555" s="312" t="s">
        <v>222</v>
      </c>
      <c r="AN555" s="313">
        <v>29044.3079951824</v>
      </c>
      <c r="AO555" s="313">
        <v>92731.345941017702</v>
      </c>
      <c r="AP555" s="313">
        <v>305420.2554011076</v>
      </c>
      <c r="AQ555" s="313">
        <v>3834035.3871245035</v>
      </c>
      <c r="AR555" s="313">
        <v>81393.62721608</v>
      </c>
      <c r="AS555" s="313">
        <v>6612983.9816920096</v>
      </c>
      <c r="AT555" s="313">
        <v>343040.542811191</v>
      </c>
      <c r="AU555" s="313">
        <v>10248185.8976213</v>
      </c>
      <c r="AV555" s="313">
        <v>65212.986328378298</v>
      </c>
      <c r="AW555" s="313">
        <v>1771252.7572820301</v>
      </c>
      <c r="AX555" s="313">
        <v>342668.48726276873</v>
      </c>
      <c r="AY555" s="313">
        <v>35528.824352260897</v>
      </c>
      <c r="AZ555" s="313">
        <v>2642811.9649647707</v>
      </c>
      <c r="BA555" s="313">
        <v>3759097.0333443442</v>
      </c>
      <c r="BB555" s="313">
        <v>418469.23782183771</v>
      </c>
      <c r="BC555" s="313">
        <v>590205.05404691398</v>
      </c>
      <c r="BD555" s="313">
        <v>394540.21704400901</v>
      </c>
      <c r="BE555" s="313">
        <v>4571632.6990016997</v>
      </c>
      <c r="BF555" s="313">
        <v>161400.4016487769</v>
      </c>
      <c r="BG555" s="313">
        <v>3981023.2339221551</v>
      </c>
      <c r="BH555" s="313">
        <v>1262262.527027918</v>
      </c>
      <c r="BI555" s="313">
        <v>266360.84081970411</v>
      </c>
      <c r="BJ555" s="313">
        <v>184147.39297803762</v>
      </c>
      <c r="BK555" s="313">
        <v>230718.64250572491</v>
      </c>
      <c r="BL555" s="313">
        <v>1156640.3552530347</v>
      </c>
      <c r="BM555" s="313">
        <v>2564591.1099565602</v>
      </c>
      <c r="BN555" s="313">
        <v>283270.7704546614</v>
      </c>
      <c r="BO555" s="313">
        <v>1506267.7553681992</v>
      </c>
      <c r="BP555" s="313">
        <v>22328.419079191699</v>
      </c>
      <c r="BQ555" s="313">
        <v>1428116.808951</v>
      </c>
      <c r="BR555" s="313">
        <v>1778485.1565599998</v>
      </c>
      <c r="BS555" s="313">
        <v>2682612.42</v>
      </c>
      <c r="BT555" s="314">
        <v>53646480.441776358</v>
      </c>
      <c r="BU555" s="312" t="s">
        <v>222</v>
      </c>
    </row>
    <row r="556" spans="2:73" ht="13.75" customHeight="1" x14ac:dyDescent="0.35">
      <c r="B556" s="307" t="s">
        <v>224</v>
      </c>
      <c r="C556" s="882">
        <v>2</v>
      </c>
      <c r="D556" s="882">
        <v>13</v>
      </c>
      <c r="E556" s="882">
        <v>60</v>
      </c>
      <c r="F556" s="882">
        <v>39</v>
      </c>
      <c r="G556" s="882">
        <v>0</v>
      </c>
      <c r="H556" s="882">
        <v>4</v>
      </c>
      <c r="I556" s="882">
        <v>55</v>
      </c>
      <c r="J556" s="882">
        <v>149</v>
      </c>
      <c r="K556" s="882">
        <v>45</v>
      </c>
      <c r="L556" s="882">
        <v>46</v>
      </c>
      <c r="M556" s="882">
        <v>6</v>
      </c>
      <c r="N556" s="882">
        <v>0</v>
      </c>
      <c r="O556" s="882">
        <v>40</v>
      </c>
      <c r="P556" s="882">
        <v>39</v>
      </c>
      <c r="Q556" s="882">
        <v>5</v>
      </c>
      <c r="R556" s="882">
        <v>270</v>
      </c>
      <c r="S556" s="882">
        <v>87</v>
      </c>
      <c r="T556" s="882">
        <v>14</v>
      </c>
      <c r="U556" s="882">
        <v>4</v>
      </c>
      <c r="V556" s="882">
        <v>120</v>
      </c>
      <c r="W556" s="882">
        <v>26</v>
      </c>
      <c r="X556" s="882">
        <v>22</v>
      </c>
      <c r="Y556" s="882">
        <v>48</v>
      </c>
      <c r="Z556" s="882">
        <v>144</v>
      </c>
      <c r="AA556" s="882">
        <v>37</v>
      </c>
      <c r="AB556" s="882">
        <v>186</v>
      </c>
      <c r="AC556" s="882">
        <v>49</v>
      </c>
      <c r="AD556" s="882">
        <v>34</v>
      </c>
      <c r="AE556" s="882">
        <v>24</v>
      </c>
      <c r="AF556" s="882">
        <v>90</v>
      </c>
      <c r="AG556" s="882">
        <v>75</v>
      </c>
      <c r="AH556" s="882">
        <v>29</v>
      </c>
      <c r="AI556" s="309">
        <v>1762</v>
      </c>
      <c r="AJ556" s="307" t="s">
        <v>224</v>
      </c>
      <c r="AK556" s="307"/>
      <c r="AL556" s="307"/>
      <c r="AM556" s="307" t="s">
        <v>224</v>
      </c>
      <c r="AN556" s="308">
        <v>2290.362660887673</v>
      </c>
      <c r="AO556" s="308">
        <v>485462.71688475698</v>
      </c>
      <c r="AP556" s="308">
        <v>407416.82455571956</v>
      </c>
      <c r="AQ556" s="308">
        <v>215974.97765725799</v>
      </c>
      <c r="AR556" s="308">
        <v>0</v>
      </c>
      <c r="AS556" s="308">
        <v>23781.435502337099</v>
      </c>
      <c r="AT556" s="308">
        <v>441902.673194131</v>
      </c>
      <c r="AU556" s="308">
        <v>1300872.85725864</v>
      </c>
      <c r="AV556" s="308">
        <v>281773.53400304198</v>
      </c>
      <c r="AW556" s="308">
        <v>176941.86666107073</v>
      </c>
      <c r="AX556" s="308">
        <v>11135.359309672111</v>
      </c>
      <c r="AY556" s="308">
        <v>0</v>
      </c>
      <c r="AZ556" s="308">
        <v>196786.73379081301</v>
      </c>
      <c r="BA556" s="308">
        <v>133150.42418060903</v>
      </c>
      <c r="BB556" s="308">
        <v>23915.010393697699</v>
      </c>
      <c r="BC556" s="308">
        <v>1413766.2389367232</v>
      </c>
      <c r="BD556" s="308">
        <v>729054.5607628969</v>
      </c>
      <c r="BE556" s="308">
        <v>781605.10164686327</v>
      </c>
      <c r="BF556" s="308">
        <v>6969.6052028038002</v>
      </c>
      <c r="BG556" s="308">
        <v>730315.92280200298</v>
      </c>
      <c r="BH556" s="308">
        <v>144764.5773850891</v>
      </c>
      <c r="BI556" s="308">
        <v>63552.55637117778</v>
      </c>
      <c r="BJ556" s="308">
        <v>640097.52524201223</v>
      </c>
      <c r="BK556" s="308">
        <v>207722.29492537258</v>
      </c>
      <c r="BL556" s="308">
        <v>143289.15998945886</v>
      </c>
      <c r="BM556" s="308">
        <v>791744.24457661295</v>
      </c>
      <c r="BN556" s="308">
        <v>99831.536872685509</v>
      </c>
      <c r="BO556" s="308">
        <v>63152.895105861135</v>
      </c>
      <c r="BP556" s="308">
        <v>111835.05599211012</v>
      </c>
      <c r="BQ556" s="308">
        <v>196050.81408192002</v>
      </c>
      <c r="BR556" s="308">
        <v>113190.56595</v>
      </c>
      <c r="BS556" s="308">
        <v>172963.72999999998</v>
      </c>
      <c r="BT556" s="309">
        <v>10111311.161896225</v>
      </c>
      <c r="BU556" s="307" t="s">
        <v>224</v>
      </c>
    </row>
    <row r="557" spans="2:73" ht="13.75" customHeight="1" x14ac:dyDescent="0.35">
      <c r="B557" s="312" t="s">
        <v>225</v>
      </c>
      <c r="C557" s="1007">
        <v>11</v>
      </c>
      <c r="D557" s="1007">
        <v>45</v>
      </c>
      <c r="E557" s="1007">
        <v>563</v>
      </c>
      <c r="F557" s="1007">
        <v>305</v>
      </c>
      <c r="G557" s="1007">
        <v>106</v>
      </c>
      <c r="H557" s="1007">
        <v>454</v>
      </c>
      <c r="I557" s="1007">
        <v>240</v>
      </c>
      <c r="J557" s="1007">
        <v>369</v>
      </c>
      <c r="K557" s="1007">
        <v>797</v>
      </c>
      <c r="L557" s="1007">
        <v>1629</v>
      </c>
      <c r="M557" s="1007">
        <v>655</v>
      </c>
      <c r="N557" s="1007">
        <v>38</v>
      </c>
      <c r="O557" s="1007">
        <v>487</v>
      </c>
      <c r="P557" s="1007">
        <v>1321</v>
      </c>
      <c r="Q557" s="1007">
        <v>343</v>
      </c>
      <c r="R557" s="1007">
        <v>341</v>
      </c>
      <c r="S557" s="1007">
        <v>330</v>
      </c>
      <c r="T557" s="1007">
        <v>129</v>
      </c>
      <c r="U557" s="1007">
        <v>247</v>
      </c>
      <c r="V557" s="1007">
        <v>401</v>
      </c>
      <c r="W557" s="1007">
        <v>561</v>
      </c>
      <c r="X557" s="1007">
        <v>3563</v>
      </c>
      <c r="Y557" s="1007">
        <v>194</v>
      </c>
      <c r="Z557" s="1007">
        <v>1989</v>
      </c>
      <c r="AA557" s="1007">
        <v>4301</v>
      </c>
      <c r="AB557" s="1007">
        <v>821</v>
      </c>
      <c r="AC557" s="1007">
        <v>297</v>
      </c>
      <c r="AD557" s="1007">
        <v>2007</v>
      </c>
      <c r="AE557" s="1007">
        <v>220</v>
      </c>
      <c r="AF557" s="1007">
        <v>3711</v>
      </c>
      <c r="AG557" s="1007">
        <v>470</v>
      </c>
      <c r="AH557" s="1007">
        <v>2431</v>
      </c>
      <c r="AI557" s="314">
        <v>29376</v>
      </c>
      <c r="AJ557" s="312" t="s">
        <v>225</v>
      </c>
      <c r="AK557" s="307"/>
      <c r="AL557" s="307"/>
      <c r="AM557" s="312" t="s">
        <v>225</v>
      </c>
      <c r="AN557" s="313">
        <v>41116.191134106302</v>
      </c>
      <c r="AO557" s="313">
        <v>190965.37978517401</v>
      </c>
      <c r="AP557" s="313">
        <v>4697843.5783514306</v>
      </c>
      <c r="AQ557" s="313">
        <v>1599401.7787561868</v>
      </c>
      <c r="AR557" s="313">
        <v>419766.10724967899</v>
      </c>
      <c r="AS557" s="313">
        <v>2522649.8374652402</v>
      </c>
      <c r="AT557" s="313">
        <v>1436760.6843429578</v>
      </c>
      <c r="AU557" s="313">
        <v>1334881.4978747638</v>
      </c>
      <c r="AV557" s="313">
        <v>11527266.97804803</v>
      </c>
      <c r="AW557" s="313">
        <v>18393904.472216006</v>
      </c>
      <c r="AX557" s="313">
        <v>3731176.6435961709</v>
      </c>
      <c r="AY557" s="313">
        <v>120840.99399020639</v>
      </c>
      <c r="AZ557" s="313">
        <v>5378852.8600573037</v>
      </c>
      <c r="BA557" s="313">
        <v>7981518.5721092699</v>
      </c>
      <c r="BB557" s="313">
        <v>1707010.3493356379</v>
      </c>
      <c r="BC557" s="313">
        <v>932340.59284634597</v>
      </c>
      <c r="BD557" s="313">
        <v>840000.24855182879</v>
      </c>
      <c r="BE557" s="313">
        <v>291959.54564669757</v>
      </c>
      <c r="BF557" s="313">
        <v>2495907.5946579417</v>
      </c>
      <c r="BG557" s="313">
        <v>9146258.181929877</v>
      </c>
      <c r="BH557" s="313">
        <v>1986535.5675852129</v>
      </c>
      <c r="BI557" s="313">
        <v>37834779.477510057</v>
      </c>
      <c r="BJ557" s="313">
        <v>439917.38958020741</v>
      </c>
      <c r="BK557" s="313">
        <v>3842496.604880264</v>
      </c>
      <c r="BL557" s="313">
        <v>21983092.219702505</v>
      </c>
      <c r="BM557" s="313">
        <v>4003416.6524291579</v>
      </c>
      <c r="BN557" s="313">
        <v>1335180.3012406665</v>
      </c>
      <c r="BO557" s="313">
        <v>14425374.246324686</v>
      </c>
      <c r="BP557" s="313">
        <v>1389184.6999947142</v>
      </c>
      <c r="BQ557" s="313">
        <v>76872171.681899175</v>
      </c>
      <c r="BR557" s="313">
        <v>6771397.6908900002</v>
      </c>
      <c r="BS557" s="313">
        <v>33070474.949999999</v>
      </c>
      <c r="BT557" s="314">
        <v>278744443.56998152</v>
      </c>
      <c r="BU557" s="312" t="s">
        <v>225</v>
      </c>
    </row>
    <row r="558" spans="2:73" ht="13.75" customHeight="1" x14ac:dyDescent="0.35">
      <c r="B558" s="307" t="s">
        <v>226</v>
      </c>
      <c r="C558" s="882">
        <v>0</v>
      </c>
      <c r="D558" s="882">
        <v>0</v>
      </c>
      <c r="E558" s="882">
        <v>0</v>
      </c>
      <c r="F558" s="882">
        <v>0</v>
      </c>
      <c r="G558" s="882">
        <v>0</v>
      </c>
      <c r="H558" s="882">
        <v>0</v>
      </c>
      <c r="I558" s="882">
        <v>0</v>
      </c>
      <c r="J558" s="882">
        <v>0</v>
      </c>
      <c r="K558" s="882">
        <v>1</v>
      </c>
      <c r="L558" s="882">
        <v>22</v>
      </c>
      <c r="M558" s="882">
        <v>14</v>
      </c>
      <c r="N558" s="882">
        <v>21</v>
      </c>
      <c r="O558" s="882">
        <v>1</v>
      </c>
      <c r="P558" s="882">
        <v>76</v>
      </c>
      <c r="Q558" s="882">
        <v>322</v>
      </c>
      <c r="R558" s="882">
        <v>1</v>
      </c>
      <c r="S558" s="882">
        <v>34</v>
      </c>
      <c r="T558" s="882">
        <v>1</v>
      </c>
      <c r="U558" s="882">
        <v>1</v>
      </c>
      <c r="V558" s="882">
        <v>31</v>
      </c>
      <c r="W558" s="882">
        <v>23</v>
      </c>
      <c r="X558" s="882">
        <v>2</v>
      </c>
      <c r="Y558" s="882">
        <v>2</v>
      </c>
      <c r="Z558" s="882">
        <v>5</v>
      </c>
      <c r="AA558" s="882">
        <v>0</v>
      </c>
      <c r="AB558" s="882">
        <v>1</v>
      </c>
      <c r="AC558" s="882">
        <v>1</v>
      </c>
      <c r="AD558" s="882">
        <v>11</v>
      </c>
      <c r="AE558" s="882">
        <v>4</v>
      </c>
      <c r="AF558" s="882">
        <v>1</v>
      </c>
      <c r="AG558" s="882">
        <v>0</v>
      </c>
      <c r="AH558" s="882">
        <v>2</v>
      </c>
      <c r="AI558" s="309">
        <v>577</v>
      </c>
      <c r="AJ558" s="307" t="s">
        <v>226</v>
      </c>
      <c r="AK558" s="307"/>
      <c r="AL558" s="307"/>
      <c r="AM558" s="307" t="s">
        <v>226</v>
      </c>
      <c r="AN558" s="308">
        <v>0</v>
      </c>
      <c r="AO558" s="308">
        <v>0</v>
      </c>
      <c r="AP558" s="308">
        <v>0</v>
      </c>
      <c r="AQ558" s="308">
        <v>0</v>
      </c>
      <c r="AR558" s="308">
        <v>0</v>
      </c>
      <c r="AS558" s="308">
        <v>0</v>
      </c>
      <c r="AT558" s="308">
        <v>0</v>
      </c>
      <c r="AU558" s="308">
        <v>0</v>
      </c>
      <c r="AV558" s="308">
        <v>17854.922820907501</v>
      </c>
      <c r="AW558" s="308">
        <v>1067914.5157047899</v>
      </c>
      <c r="AX558" s="308">
        <v>737113.303655216</v>
      </c>
      <c r="AY558" s="308">
        <v>1177754.8689557</v>
      </c>
      <c r="AZ558" s="308">
        <v>2869.1805080571398</v>
      </c>
      <c r="BA558" s="308">
        <v>3500932.8654588801</v>
      </c>
      <c r="BB558" s="308">
        <v>6830210.3332195003</v>
      </c>
      <c r="BC558" s="308">
        <v>739.85362242891995</v>
      </c>
      <c r="BD558" s="308">
        <v>462144.05807951698</v>
      </c>
      <c r="BE558" s="308">
        <v>34941.618688709998</v>
      </c>
      <c r="BF558" s="308">
        <v>742.02038224417504</v>
      </c>
      <c r="BG558" s="308">
        <v>324742.06570109801</v>
      </c>
      <c r="BH558" s="308">
        <v>218064.12658098401</v>
      </c>
      <c r="BI558" s="308">
        <v>3671.8707532757062</v>
      </c>
      <c r="BJ558" s="308">
        <v>12502.550002546801</v>
      </c>
      <c r="BK558" s="308">
        <v>13723.71742617121</v>
      </c>
      <c r="BL558" s="308">
        <v>0</v>
      </c>
      <c r="BM558" s="308">
        <v>454.86011012056201</v>
      </c>
      <c r="BN558" s="308">
        <v>1771.53220474665</v>
      </c>
      <c r="BO558" s="308">
        <v>33534.511494328399</v>
      </c>
      <c r="BP558" s="308">
        <v>10495.3856250751</v>
      </c>
      <c r="BQ558" s="308">
        <v>4363.2946719600004</v>
      </c>
      <c r="BR558" s="308">
        <v>0</v>
      </c>
      <c r="BS558" s="308">
        <v>13123.67</v>
      </c>
      <c r="BT558" s="309">
        <v>14469665.125666259</v>
      </c>
      <c r="BU558" s="307" t="s">
        <v>226</v>
      </c>
    </row>
    <row r="559" spans="2:73" ht="13.75" customHeight="1" x14ac:dyDescent="0.35">
      <c r="B559" s="312" t="s">
        <v>227</v>
      </c>
      <c r="C559" s="1007">
        <v>0</v>
      </c>
      <c r="D559" s="1007">
        <v>0</v>
      </c>
      <c r="E559" s="1007">
        <v>0</v>
      </c>
      <c r="F559" s="1007">
        <v>0</v>
      </c>
      <c r="G559" s="1007">
        <v>0</v>
      </c>
      <c r="H559" s="1007">
        <v>0</v>
      </c>
      <c r="I559" s="1007">
        <v>0</v>
      </c>
      <c r="J559" s="1007">
        <v>3</v>
      </c>
      <c r="K559" s="1007">
        <v>13</v>
      </c>
      <c r="L559" s="1007">
        <v>12</v>
      </c>
      <c r="M559" s="1007">
        <v>11</v>
      </c>
      <c r="N559" s="1007">
        <v>1</v>
      </c>
      <c r="O559" s="1007">
        <v>0</v>
      </c>
      <c r="P559" s="1007">
        <v>50</v>
      </c>
      <c r="Q559" s="1007">
        <v>521</v>
      </c>
      <c r="R559" s="1007">
        <v>3</v>
      </c>
      <c r="S559" s="1007">
        <v>9</v>
      </c>
      <c r="T559" s="1007">
        <v>3</v>
      </c>
      <c r="U559" s="1007">
        <v>10</v>
      </c>
      <c r="V559" s="1007">
        <v>1</v>
      </c>
      <c r="W559" s="1007">
        <v>1</v>
      </c>
      <c r="X559" s="1007">
        <v>18</v>
      </c>
      <c r="Y559" s="1007">
        <v>3204</v>
      </c>
      <c r="Z559" s="1007">
        <v>2</v>
      </c>
      <c r="AA559" s="1007">
        <v>58</v>
      </c>
      <c r="AB559" s="1007">
        <v>0</v>
      </c>
      <c r="AC559" s="1007">
        <v>0</v>
      </c>
      <c r="AD559" s="1007">
        <v>53</v>
      </c>
      <c r="AE559" s="1007">
        <v>208</v>
      </c>
      <c r="AF559" s="1007">
        <v>38</v>
      </c>
      <c r="AG559" s="1007">
        <v>1</v>
      </c>
      <c r="AH559" s="1007">
        <v>0</v>
      </c>
      <c r="AI559" s="314">
        <v>4220</v>
      </c>
      <c r="AJ559" s="312" t="s">
        <v>227</v>
      </c>
      <c r="AK559" s="307"/>
      <c r="AL559" s="307"/>
      <c r="AM559" s="312" t="s">
        <v>227</v>
      </c>
      <c r="AN559" s="313">
        <v>0</v>
      </c>
      <c r="AO559" s="313">
        <v>0</v>
      </c>
      <c r="AP559" s="313">
        <v>0</v>
      </c>
      <c r="AQ559" s="313">
        <v>0</v>
      </c>
      <c r="AR559" s="313">
        <v>0</v>
      </c>
      <c r="AS559" s="313">
        <v>0</v>
      </c>
      <c r="AT559" s="313">
        <v>0</v>
      </c>
      <c r="AU559" s="313">
        <v>58079.889577671005</v>
      </c>
      <c r="AV559" s="313">
        <v>195709.51589087001</v>
      </c>
      <c r="AW559" s="313">
        <v>40287.781426619702</v>
      </c>
      <c r="AX559" s="313">
        <v>26735.241935524013</v>
      </c>
      <c r="AY559" s="313">
        <v>1099.1013551824899</v>
      </c>
      <c r="AZ559" s="313">
        <v>0</v>
      </c>
      <c r="BA559" s="313">
        <v>209069.70464529199</v>
      </c>
      <c r="BB559" s="313">
        <v>2266467.9135900699</v>
      </c>
      <c r="BC559" s="313">
        <v>9595.9163803956799</v>
      </c>
      <c r="BD559" s="313">
        <v>62170.153375065202</v>
      </c>
      <c r="BE559" s="313">
        <v>3709.6678734000802</v>
      </c>
      <c r="BF559" s="313">
        <v>48837.541593702903</v>
      </c>
      <c r="BG559" s="313">
        <v>1976.78998273057</v>
      </c>
      <c r="BH559" s="313">
        <v>1662.0702721932801</v>
      </c>
      <c r="BI559" s="313">
        <v>105308.251241244</v>
      </c>
      <c r="BJ559" s="313">
        <v>9700792.8366332036</v>
      </c>
      <c r="BK559" s="313">
        <v>46310.652217786701</v>
      </c>
      <c r="BL559" s="313">
        <v>150180.21413926201</v>
      </c>
      <c r="BM559" s="313">
        <v>0</v>
      </c>
      <c r="BN559" s="313">
        <v>0</v>
      </c>
      <c r="BO559" s="313">
        <v>171094.078454715</v>
      </c>
      <c r="BP559" s="313">
        <v>565317.70443579822</v>
      </c>
      <c r="BQ559" s="313">
        <v>76875.693740999995</v>
      </c>
      <c r="BR559" s="313">
        <v>1506.4559999999999</v>
      </c>
      <c r="BS559" s="313">
        <v>0</v>
      </c>
      <c r="BT559" s="314">
        <v>13742787.174761726</v>
      </c>
      <c r="BU559" s="312" t="s">
        <v>227</v>
      </c>
    </row>
    <row r="560" spans="2:73" ht="13.75" customHeight="1" x14ac:dyDescent="0.35">
      <c r="B560" s="307" t="s">
        <v>228</v>
      </c>
      <c r="C560" s="882">
        <v>56</v>
      </c>
      <c r="D560" s="882">
        <v>45</v>
      </c>
      <c r="E560" s="882">
        <v>0</v>
      </c>
      <c r="F560" s="882">
        <v>0</v>
      </c>
      <c r="G560" s="882">
        <v>0</v>
      </c>
      <c r="H560" s="882">
        <v>0</v>
      </c>
      <c r="I560" s="882">
        <v>0</v>
      </c>
      <c r="J560" s="882">
        <v>0</v>
      </c>
      <c r="K560" s="882">
        <v>0</v>
      </c>
      <c r="L560" s="882">
        <v>0</v>
      </c>
      <c r="M560" s="882">
        <v>0</v>
      </c>
      <c r="N560" s="882">
        <v>0</v>
      </c>
      <c r="O560" s="882">
        <v>0</v>
      </c>
      <c r="P560" s="882">
        <v>0</v>
      </c>
      <c r="Q560" s="882">
        <v>0</v>
      </c>
      <c r="R560" s="882">
        <v>0</v>
      </c>
      <c r="S560" s="882">
        <v>0</v>
      </c>
      <c r="T560" s="882">
        <v>0</v>
      </c>
      <c r="U560" s="882">
        <v>0</v>
      </c>
      <c r="V560" s="882">
        <v>0</v>
      </c>
      <c r="W560" s="882">
        <v>0</v>
      </c>
      <c r="X560" s="882">
        <v>0</v>
      </c>
      <c r="Y560" s="882">
        <v>0</v>
      </c>
      <c r="Z560" s="882">
        <v>0</v>
      </c>
      <c r="AA560" s="882">
        <v>0</v>
      </c>
      <c r="AB560" s="882">
        <v>0</v>
      </c>
      <c r="AC560" s="882">
        <v>0</v>
      </c>
      <c r="AD560" s="882">
        <v>0</v>
      </c>
      <c r="AE560" s="882">
        <v>0</v>
      </c>
      <c r="AF560" s="882">
        <v>0</v>
      </c>
      <c r="AG560" s="882">
        <v>0</v>
      </c>
      <c r="AH560" s="882">
        <v>0</v>
      </c>
      <c r="AI560" s="309">
        <v>101</v>
      </c>
      <c r="AJ560" s="307" t="s">
        <v>228</v>
      </c>
      <c r="AK560" s="307"/>
      <c r="AL560" s="307"/>
      <c r="AM560" s="307" t="s">
        <v>228</v>
      </c>
      <c r="AN560" s="308">
        <v>29740270.506979246</v>
      </c>
      <c r="AO560" s="308">
        <v>3574034.5085433214</v>
      </c>
      <c r="AP560" s="308">
        <v>0</v>
      </c>
      <c r="AQ560" s="308">
        <v>0</v>
      </c>
      <c r="AR560" s="308">
        <v>0</v>
      </c>
      <c r="AS560" s="308">
        <v>0</v>
      </c>
      <c r="AT560" s="308">
        <v>0</v>
      </c>
      <c r="AU560" s="308">
        <v>0</v>
      </c>
      <c r="AV560" s="308">
        <v>0</v>
      </c>
      <c r="AW560" s="308">
        <v>0</v>
      </c>
      <c r="AX560" s="308">
        <v>0</v>
      </c>
      <c r="AY560" s="308">
        <v>0</v>
      </c>
      <c r="AZ560" s="308">
        <v>0</v>
      </c>
      <c r="BA560" s="308">
        <v>0</v>
      </c>
      <c r="BB560" s="308">
        <v>0</v>
      </c>
      <c r="BC560" s="308">
        <v>0</v>
      </c>
      <c r="BD560" s="308">
        <v>0</v>
      </c>
      <c r="BE560" s="308">
        <v>0</v>
      </c>
      <c r="BF560" s="308">
        <v>0</v>
      </c>
      <c r="BG560" s="308">
        <v>0</v>
      </c>
      <c r="BH560" s="308">
        <v>0</v>
      </c>
      <c r="BI560" s="308">
        <v>0</v>
      </c>
      <c r="BJ560" s="308">
        <v>0</v>
      </c>
      <c r="BK560" s="308">
        <v>0</v>
      </c>
      <c r="BL560" s="308">
        <v>0</v>
      </c>
      <c r="BM560" s="308">
        <v>0</v>
      </c>
      <c r="BN560" s="308">
        <v>0</v>
      </c>
      <c r="BO560" s="308">
        <v>0</v>
      </c>
      <c r="BP560" s="308">
        <v>0</v>
      </c>
      <c r="BQ560" s="308">
        <v>0</v>
      </c>
      <c r="BR560" s="308">
        <v>0</v>
      </c>
      <c r="BS560" s="308">
        <v>0</v>
      </c>
      <c r="BT560" s="309">
        <v>33314305.015522566</v>
      </c>
      <c r="BU560" s="307" t="s">
        <v>228</v>
      </c>
    </row>
    <row r="561" spans="2:73" s="326" customFormat="1" ht="13.75" customHeight="1" x14ac:dyDescent="0.35">
      <c r="B561" s="324" t="s">
        <v>4</v>
      </c>
      <c r="C561" s="1085">
        <v>8366</v>
      </c>
      <c r="D561" s="1085">
        <v>15592</v>
      </c>
      <c r="E561" s="1085">
        <v>16622</v>
      </c>
      <c r="F561" s="1085">
        <v>33230</v>
      </c>
      <c r="G561" s="1085">
        <v>5908</v>
      </c>
      <c r="H561" s="1085">
        <v>22739</v>
      </c>
      <c r="I561" s="1085">
        <v>21085</v>
      </c>
      <c r="J561" s="1085">
        <v>26166</v>
      </c>
      <c r="K561" s="1085">
        <v>21914</v>
      </c>
      <c r="L561" s="1085">
        <v>17028</v>
      </c>
      <c r="M561" s="1085">
        <v>26149</v>
      </c>
      <c r="N561" s="1085">
        <v>31780</v>
      </c>
      <c r="O561" s="1085">
        <v>25340</v>
      </c>
      <c r="P561" s="1085">
        <v>46623</v>
      </c>
      <c r="Q561" s="1085">
        <v>40162</v>
      </c>
      <c r="R561" s="1085">
        <v>306615</v>
      </c>
      <c r="S561" s="1085">
        <v>127752</v>
      </c>
      <c r="T561" s="1085">
        <v>52308</v>
      </c>
      <c r="U561" s="1085">
        <v>42112</v>
      </c>
      <c r="V561" s="1085">
        <v>63605</v>
      </c>
      <c r="W561" s="1085">
        <v>53586</v>
      </c>
      <c r="X561" s="1085">
        <v>45996</v>
      </c>
      <c r="Y561" s="1085">
        <v>38485</v>
      </c>
      <c r="Z561" s="1085">
        <v>100414</v>
      </c>
      <c r="AA561" s="1085">
        <v>47196</v>
      </c>
      <c r="AB561" s="1085">
        <v>137923</v>
      </c>
      <c r="AC561" s="1085">
        <v>93396</v>
      </c>
      <c r="AD561" s="1085">
        <v>86503</v>
      </c>
      <c r="AE561" s="1085">
        <v>28437</v>
      </c>
      <c r="AF561" s="1085">
        <v>121529</v>
      </c>
      <c r="AG561" s="1085">
        <v>257513</v>
      </c>
      <c r="AH561" s="1085">
        <v>39344</v>
      </c>
      <c r="AI561" s="1085">
        <v>2001418</v>
      </c>
      <c r="AJ561" s="325" t="s">
        <v>4</v>
      </c>
      <c r="AK561" s="642"/>
      <c r="AL561" s="642"/>
      <c r="AM561" s="324" t="s">
        <v>4</v>
      </c>
      <c r="AN561" s="1085">
        <v>154147052.21341395</v>
      </c>
      <c r="AO561" s="1085">
        <v>166480776.12565443</v>
      </c>
      <c r="AP561" s="1085">
        <v>218627270.94516543</v>
      </c>
      <c r="AQ561" s="1085">
        <v>422187177.06113386</v>
      </c>
      <c r="AR561" s="1085">
        <v>85108060.881349131</v>
      </c>
      <c r="AS561" s="1085">
        <v>185753994.03332406</v>
      </c>
      <c r="AT561" s="1085">
        <v>281148813.24197805</v>
      </c>
      <c r="AU561" s="1085">
        <v>267791371.30395389</v>
      </c>
      <c r="AV561" s="1085">
        <v>222958570.38844571</v>
      </c>
      <c r="AW561" s="1085">
        <v>152901301.37104666</v>
      </c>
      <c r="AX561" s="1085">
        <v>179875550.26657432</v>
      </c>
      <c r="AY561" s="1085">
        <v>260367902.75899506</v>
      </c>
      <c r="AZ561" s="1085">
        <v>305312520.21274036</v>
      </c>
      <c r="BA561" s="1085">
        <v>401007822.68488336</v>
      </c>
      <c r="BB561" s="1085">
        <v>389200132.83946496</v>
      </c>
      <c r="BC561" s="1085">
        <v>974055581.78024793</v>
      </c>
      <c r="BD561" s="1085">
        <v>582309145.82828879</v>
      </c>
      <c r="BE561" s="1085">
        <v>840828442.7922734</v>
      </c>
      <c r="BF561" s="1085">
        <v>345359188.55342758</v>
      </c>
      <c r="BG561" s="1085">
        <v>223390321.43906826</v>
      </c>
      <c r="BH561" s="1085">
        <v>207659991.30802861</v>
      </c>
      <c r="BI561" s="1085">
        <v>226712342.81173044</v>
      </c>
      <c r="BJ561" s="1085">
        <v>230751210.52577311</v>
      </c>
      <c r="BK561" s="1085">
        <v>231983063.57823363</v>
      </c>
      <c r="BL561" s="1085">
        <v>285648747.05011463</v>
      </c>
      <c r="BM561" s="1085">
        <v>864782090.9802177</v>
      </c>
      <c r="BN561" s="1085">
        <v>409477378.03523803</v>
      </c>
      <c r="BO561" s="1085">
        <v>627770682.15647376</v>
      </c>
      <c r="BP561" s="1085">
        <v>133409111.55982591</v>
      </c>
      <c r="BQ561" s="1085">
        <v>474864135.76810968</v>
      </c>
      <c r="BR561" s="1085">
        <v>5011009191.5205011</v>
      </c>
      <c r="BS561" s="1085">
        <v>295851982.55000001</v>
      </c>
      <c r="BT561" s="1085">
        <v>15658730924.56567</v>
      </c>
      <c r="BU561" s="325" t="s">
        <v>4</v>
      </c>
    </row>
    <row r="562" spans="2:73" x14ac:dyDescent="0.35">
      <c r="B562" s="683" t="s">
        <v>229</v>
      </c>
      <c r="C562" s="683"/>
      <c r="D562" s="683"/>
      <c r="E562" s="683"/>
      <c r="F562" s="683"/>
      <c r="G562" s="683"/>
      <c r="H562" s="683"/>
      <c r="I562" s="683"/>
      <c r="J562" s="683"/>
      <c r="K562" s="683"/>
      <c r="L562" s="683"/>
      <c r="M562" s="683"/>
      <c r="N562" s="683"/>
      <c r="O562" s="683"/>
      <c r="P562" s="683"/>
      <c r="Q562" s="683"/>
      <c r="R562" s="683"/>
      <c r="S562" s="683"/>
      <c r="T562" s="683"/>
      <c r="U562" s="683"/>
      <c r="V562" s="683"/>
      <c r="W562" s="327"/>
      <c r="X562" s="327"/>
      <c r="Y562" s="327"/>
      <c r="Z562" s="327"/>
      <c r="AA562" s="327"/>
      <c r="AB562" s="327"/>
      <c r="AC562" s="327"/>
      <c r="AD562" s="327"/>
      <c r="AE562" s="327"/>
      <c r="AF562" s="327"/>
      <c r="AG562" s="327"/>
      <c r="AH562" s="327"/>
      <c r="AI562" s="327"/>
      <c r="AJ562" s="327"/>
      <c r="AK562" s="327"/>
      <c r="AL562" s="327"/>
      <c r="AM562" s="683" t="s">
        <v>229</v>
      </c>
      <c r="AN562" s="353"/>
      <c r="AO562" s="353"/>
      <c r="AP562" s="353"/>
      <c r="AQ562" s="353"/>
      <c r="AR562" s="353"/>
      <c r="AS562" s="353"/>
      <c r="AT562" s="353"/>
      <c r="AU562" s="353"/>
      <c r="AV562" s="353"/>
      <c r="AW562" s="353"/>
      <c r="AX562" s="353"/>
      <c r="AY562" s="353"/>
      <c r="AZ562" s="353"/>
      <c r="BA562" s="353"/>
      <c r="BB562" s="353"/>
      <c r="BC562" s="353"/>
      <c r="BD562" s="353"/>
      <c r="BE562" s="353"/>
      <c r="BF562" s="353"/>
      <c r="BG562" s="353"/>
      <c r="BH562" s="354"/>
      <c r="BI562" s="354"/>
      <c r="BJ562" s="354"/>
      <c r="BK562" s="354"/>
      <c r="BL562" s="354"/>
      <c r="BM562" s="354"/>
      <c r="BN562" s="354"/>
      <c r="BO562" s="354"/>
      <c r="BP562" s="354"/>
      <c r="BQ562" s="354"/>
      <c r="BR562" s="354"/>
      <c r="BS562" s="354"/>
      <c r="BT562" s="354"/>
    </row>
    <row r="563" spans="2:73" x14ac:dyDescent="0.35">
      <c r="B563" s="916"/>
      <c r="C563" s="916"/>
      <c r="D563" s="916"/>
      <c r="E563" s="916"/>
      <c r="F563" s="916"/>
      <c r="G563" s="916"/>
      <c r="H563" s="916"/>
      <c r="I563" s="916"/>
      <c r="J563" s="916"/>
      <c r="K563" s="916"/>
      <c r="L563" s="916"/>
      <c r="M563" s="916"/>
      <c r="N563" s="916"/>
      <c r="O563" s="916"/>
      <c r="P563" s="916"/>
      <c r="Q563" s="916"/>
      <c r="R563" s="916"/>
      <c r="S563" s="916"/>
      <c r="T563" s="916"/>
      <c r="U563" s="916"/>
      <c r="V563" s="916"/>
      <c r="W563" s="327"/>
      <c r="X563" s="327"/>
      <c r="Y563" s="327"/>
      <c r="Z563" s="327"/>
      <c r="AA563" s="327"/>
      <c r="AB563" s="327"/>
      <c r="AC563" s="327"/>
      <c r="AD563" s="327"/>
      <c r="AE563" s="327"/>
      <c r="AF563" s="327"/>
      <c r="AG563" s="327"/>
      <c r="AH563" s="327"/>
      <c r="AI563" s="327"/>
      <c r="AJ563" s="327"/>
      <c r="AK563" s="327"/>
      <c r="AL563" s="327"/>
      <c r="AM563" s="916"/>
      <c r="AN563" s="353"/>
      <c r="AO563" s="353"/>
      <c r="AP563" s="353"/>
      <c r="AQ563" s="353"/>
      <c r="AR563" s="353"/>
      <c r="AS563" s="353"/>
      <c r="AT563" s="353"/>
      <c r="AU563" s="353"/>
      <c r="AV563" s="353"/>
      <c r="AW563" s="353"/>
      <c r="AX563" s="353"/>
      <c r="AY563" s="353"/>
      <c r="AZ563" s="353"/>
      <c r="BA563" s="353"/>
      <c r="BB563" s="353"/>
      <c r="BC563" s="353"/>
      <c r="BD563" s="353"/>
      <c r="BE563" s="353"/>
      <c r="BF563" s="353"/>
      <c r="BG563" s="353"/>
      <c r="BH563" s="354"/>
      <c r="BI563" s="354"/>
      <c r="BJ563" s="354"/>
      <c r="BK563" s="354"/>
      <c r="BL563" s="354"/>
      <c r="BM563" s="354"/>
      <c r="BN563" s="354"/>
      <c r="BO563" s="354"/>
      <c r="BP563" s="354"/>
      <c r="BQ563" s="354"/>
      <c r="BR563" s="354"/>
      <c r="BS563" s="354"/>
      <c r="BT563" s="354"/>
    </row>
    <row r="564" spans="2:73" x14ac:dyDescent="0.35">
      <c r="B564" s="311"/>
      <c r="C564" s="311"/>
      <c r="D564" s="311"/>
      <c r="E564" s="311"/>
      <c r="F564" s="311"/>
      <c r="G564" s="311"/>
      <c r="H564" s="311"/>
      <c r="I564" s="311"/>
      <c r="J564" s="311"/>
      <c r="K564" s="311"/>
      <c r="L564" s="311"/>
      <c r="M564" s="311"/>
      <c r="N564" s="311"/>
      <c r="O564" s="311"/>
      <c r="P564" s="311"/>
      <c r="Q564" s="311"/>
      <c r="R564" s="311"/>
      <c r="S564" s="311"/>
      <c r="T564" s="311"/>
      <c r="U564" s="311"/>
      <c r="V564" s="311"/>
      <c r="W564" s="311"/>
      <c r="X564" s="311"/>
      <c r="Y564" s="311"/>
      <c r="Z564" s="311"/>
      <c r="AA564" s="311"/>
      <c r="AB564" s="311"/>
      <c r="AC564" s="311"/>
      <c r="AD564" s="311"/>
      <c r="AE564" s="311"/>
      <c r="AF564" s="311"/>
      <c r="AG564" s="311"/>
      <c r="AH564" s="311"/>
      <c r="AI564" s="311"/>
      <c r="AJ564" s="311"/>
      <c r="AK564" s="311"/>
      <c r="AL564" s="311"/>
      <c r="AN564" s="308"/>
    </row>
    <row r="565" spans="2:73" x14ac:dyDescent="0.35">
      <c r="B565" s="311"/>
      <c r="C565" s="311"/>
      <c r="D565" s="311"/>
      <c r="E565" s="311"/>
      <c r="F565" s="311"/>
      <c r="G565" s="311"/>
      <c r="H565" s="311"/>
      <c r="I565" s="311"/>
      <c r="J565" s="311"/>
      <c r="K565" s="311"/>
      <c r="L565" s="311"/>
      <c r="M565" s="311"/>
      <c r="N565" s="311"/>
      <c r="O565" s="311"/>
      <c r="P565" s="311"/>
      <c r="Q565" s="311"/>
      <c r="R565" s="311"/>
      <c r="S565" s="311"/>
      <c r="T565" s="311"/>
      <c r="U565" s="311"/>
      <c r="V565" s="311"/>
      <c r="W565" s="311"/>
      <c r="X565" s="311"/>
      <c r="Y565" s="311"/>
      <c r="Z565" s="311"/>
      <c r="AA565" s="311"/>
      <c r="AB565" s="311"/>
      <c r="AC565" s="311"/>
      <c r="AD565" s="311"/>
      <c r="AE565" s="311"/>
      <c r="AF565" s="311"/>
      <c r="AG565" s="311"/>
      <c r="AH565" s="311"/>
      <c r="AI565" s="311"/>
      <c r="AJ565" s="311"/>
      <c r="AK565" s="311"/>
      <c r="AL565" s="311"/>
      <c r="AN565" s="308"/>
    </row>
    <row r="566" spans="2:73" x14ac:dyDescent="0.35">
      <c r="B566" s="311"/>
      <c r="C566" s="311"/>
      <c r="D566" s="311"/>
      <c r="E566" s="311"/>
      <c r="F566" s="311"/>
      <c r="G566" s="311"/>
      <c r="H566" s="311"/>
      <c r="I566" s="311"/>
      <c r="J566" s="311"/>
      <c r="K566" s="311"/>
      <c r="L566" s="311"/>
      <c r="M566" s="311"/>
      <c r="N566" s="311"/>
      <c r="O566" s="311"/>
      <c r="P566" s="311"/>
      <c r="Q566" s="311"/>
      <c r="R566" s="311"/>
      <c r="S566" s="311"/>
      <c r="T566" s="311"/>
      <c r="U566" s="311"/>
      <c r="V566" s="311"/>
      <c r="W566" s="311"/>
      <c r="X566" s="311"/>
      <c r="Y566" s="311"/>
      <c r="Z566" s="311"/>
      <c r="AA566" s="311"/>
      <c r="AB566" s="311"/>
      <c r="AC566" s="311"/>
      <c r="AD566" s="311"/>
      <c r="AE566" s="311"/>
      <c r="AF566" s="311"/>
      <c r="AG566" s="311"/>
      <c r="AH566" s="311"/>
      <c r="AI566" s="311"/>
      <c r="AJ566" s="311"/>
      <c r="AK566" s="311"/>
      <c r="AL566" s="311"/>
      <c r="AN566" s="308"/>
    </row>
    <row r="567" spans="2:73" x14ac:dyDescent="0.35">
      <c r="B567" s="311"/>
      <c r="C567" s="311"/>
      <c r="D567" s="311"/>
      <c r="E567" s="311"/>
      <c r="F567" s="311"/>
      <c r="G567" s="311"/>
      <c r="H567" s="311"/>
      <c r="I567" s="311"/>
      <c r="J567" s="311"/>
      <c r="K567" s="311"/>
      <c r="L567" s="311"/>
      <c r="M567" s="311"/>
      <c r="N567" s="311"/>
      <c r="O567" s="311"/>
      <c r="P567" s="311"/>
      <c r="Q567" s="311"/>
      <c r="R567" s="311"/>
      <c r="S567" s="311"/>
      <c r="T567" s="311"/>
      <c r="U567" s="311"/>
      <c r="V567" s="311"/>
      <c r="W567" s="311"/>
      <c r="X567" s="311"/>
      <c r="Y567" s="311"/>
      <c r="Z567" s="311"/>
      <c r="AA567" s="311"/>
      <c r="AB567" s="311"/>
      <c r="AC567" s="311"/>
      <c r="AD567" s="311"/>
      <c r="AE567" s="311"/>
      <c r="AF567" s="311"/>
      <c r="AG567" s="311"/>
      <c r="AH567" s="311"/>
      <c r="AI567" s="311"/>
      <c r="AJ567" s="311"/>
      <c r="AK567" s="311"/>
      <c r="AL567" s="311"/>
      <c r="AN567" s="308"/>
    </row>
    <row r="568" spans="2:73" x14ac:dyDescent="0.35">
      <c r="B568" s="311"/>
      <c r="C568" s="311"/>
      <c r="D568" s="311"/>
      <c r="E568" s="311"/>
      <c r="F568" s="311"/>
      <c r="G568" s="311"/>
      <c r="H568" s="311"/>
      <c r="I568" s="311"/>
      <c r="J568" s="311"/>
      <c r="K568" s="311"/>
      <c r="L568" s="311"/>
      <c r="M568" s="311"/>
      <c r="N568" s="311"/>
      <c r="O568" s="311"/>
      <c r="P568" s="311"/>
      <c r="Q568" s="311"/>
      <c r="R568" s="311"/>
      <c r="S568" s="311"/>
      <c r="T568" s="311"/>
      <c r="U568" s="311"/>
      <c r="V568" s="311"/>
      <c r="W568" s="311"/>
      <c r="X568" s="311"/>
      <c r="Y568" s="311"/>
      <c r="Z568" s="311"/>
      <c r="AA568" s="311"/>
      <c r="AB568" s="311"/>
      <c r="AC568" s="311"/>
      <c r="AD568" s="311"/>
      <c r="AE568" s="311"/>
      <c r="AF568" s="311"/>
      <c r="AG568" s="311"/>
      <c r="AH568" s="311"/>
      <c r="AI568" s="311"/>
      <c r="AJ568" s="311"/>
      <c r="AK568" s="311"/>
      <c r="AL568" s="311"/>
      <c r="AN568" s="308"/>
    </row>
    <row r="569" spans="2:73" x14ac:dyDescent="0.35">
      <c r="B569" s="311"/>
      <c r="C569" s="311"/>
      <c r="D569" s="311"/>
      <c r="E569" s="311"/>
      <c r="F569" s="311"/>
      <c r="G569" s="311"/>
      <c r="H569" s="311"/>
      <c r="I569" s="311"/>
      <c r="J569" s="311"/>
      <c r="K569" s="311"/>
      <c r="L569" s="311"/>
      <c r="M569" s="311"/>
      <c r="N569" s="311"/>
      <c r="O569" s="311"/>
      <c r="P569" s="311"/>
      <c r="Q569" s="311"/>
      <c r="R569" s="311"/>
      <c r="S569" s="311"/>
      <c r="T569" s="311"/>
      <c r="U569" s="311"/>
      <c r="V569" s="311"/>
      <c r="W569" s="311"/>
      <c r="X569" s="311"/>
      <c r="Y569" s="311"/>
      <c r="Z569" s="311"/>
      <c r="AA569" s="311"/>
      <c r="AB569" s="311"/>
      <c r="AC569" s="311"/>
      <c r="AD569" s="311"/>
      <c r="AE569" s="311"/>
      <c r="AF569" s="311"/>
      <c r="AG569" s="311"/>
      <c r="AH569" s="311"/>
      <c r="AI569" s="311"/>
      <c r="AJ569" s="311"/>
      <c r="AK569" s="311"/>
      <c r="AL569" s="311"/>
      <c r="AN569" s="308"/>
    </row>
    <row r="570" spans="2:73" x14ac:dyDescent="0.35">
      <c r="B570" s="311"/>
      <c r="C570" s="311"/>
      <c r="D570" s="311"/>
      <c r="E570" s="311"/>
      <c r="F570" s="311"/>
      <c r="G570" s="311"/>
      <c r="H570" s="311"/>
      <c r="I570" s="311"/>
      <c r="J570" s="311"/>
      <c r="K570" s="311"/>
      <c r="L570" s="311"/>
      <c r="M570" s="311"/>
      <c r="N570" s="311"/>
      <c r="O570" s="311"/>
      <c r="P570" s="311"/>
      <c r="Q570" s="311"/>
      <c r="R570" s="311"/>
      <c r="S570" s="311"/>
      <c r="T570" s="311"/>
      <c r="U570" s="311"/>
      <c r="V570" s="311"/>
      <c r="W570" s="311"/>
      <c r="X570" s="311"/>
      <c r="Y570" s="311"/>
      <c r="Z570" s="311"/>
      <c r="AA570" s="311"/>
      <c r="AB570" s="311"/>
      <c r="AC570" s="311"/>
      <c r="AD570" s="311"/>
      <c r="AE570" s="311"/>
      <c r="AF570" s="311"/>
      <c r="AG570" s="311"/>
      <c r="AH570" s="311"/>
      <c r="AI570" s="311"/>
      <c r="AJ570" s="311"/>
      <c r="AK570" s="311"/>
      <c r="AL570" s="311"/>
      <c r="AN570" s="308"/>
    </row>
    <row r="571" spans="2:73" x14ac:dyDescent="0.35">
      <c r="B571" s="311"/>
      <c r="C571" s="311"/>
      <c r="D571" s="311"/>
      <c r="E571" s="311"/>
      <c r="F571" s="311"/>
      <c r="G571" s="311"/>
      <c r="H571" s="311"/>
      <c r="I571" s="311"/>
      <c r="J571" s="311"/>
      <c r="K571" s="311"/>
      <c r="L571" s="311"/>
      <c r="M571" s="311"/>
      <c r="N571" s="311"/>
      <c r="O571" s="311"/>
      <c r="P571" s="311"/>
      <c r="Q571" s="311"/>
      <c r="R571" s="311"/>
      <c r="S571" s="311"/>
      <c r="T571" s="311"/>
      <c r="U571" s="311"/>
      <c r="V571" s="311"/>
      <c r="W571" s="311"/>
      <c r="X571" s="311"/>
      <c r="Y571" s="311"/>
      <c r="Z571" s="311"/>
      <c r="AA571" s="311"/>
      <c r="AB571" s="311"/>
      <c r="AC571" s="311"/>
      <c r="AD571" s="311"/>
      <c r="AE571" s="311"/>
      <c r="AF571" s="311"/>
      <c r="AG571" s="311"/>
      <c r="AH571" s="311"/>
      <c r="AI571" s="311"/>
      <c r="AJ571" s="311"/>
      <c r="AK571" s="311"/>
      <c r="AL571" s="311"/>
      <c r="AN571" s="308"/>
    </row>
    <row r="572" spans="2:73" x14ac:dyDescent="0.35">
      <c r="B572" s="311"/>
      <c r="C572" s="311"/>
      <c r="D572" s="311"/>
      <c r="E572" s="311"/>
      <c r="F572" s="311"/>
      <c r="G572" s="311"/>
      <c r="H572" s="311"/>
      <c r="I572" s="311"/>
      <c r="J572" s="311"/>
      <c r="K572" s="311"/>
      <c r="L572" s="311"/>
      <c r="M572" s="311"/>
      <c r="N572" s="311"/>
      <c r="O572" s="311"/>
      <c r="P572" s="311"/>
      <c r="Q572" s="311"/>
      <c r="R572" s="311"/>
      <c r="S572" s="311"/>
      <c r="T572" s="311"/>
      <c r="U572" s="311"/>
      <c r="V572" s="311"/>
      <c r="W572" s="311"/>
      <c r="X572" s="311"/>
      <c r="Y572" s="311"/>
      <c r="Z572" s="311"/>
      <c r="AA572" s="311"/>
      <c r="AB572" s="311"/>
      <c r="AC572" s="311"/>
      <c r="AD572" s="311"/>
      <c r="AE572" s="311"/>
      <c r="AF572" s="311"/>
      <c r="AG572" s="311"/>
      <c r="AH572" s="311"/>
      <c r="AI572" s="311"/>
      <c r="AJ572" s="311"/>
      <c r="AK572" s="311"/>
      <c r="AL572" s="311"/>
      <c r="AN572" s="308"/>
    </row>
    <row r="573" spans="2:73" x14ac:dyDescent="0.35">
      <c r="B573" s="311"/>
      <c r="C573" s="311"/>
      <c r="D573" s="311"/>
      <c r="E573" s="311"/>
      <c r="F573" s="311"/>
      <c r="G573" s="311"/>
      <c r="H573" s="311"/>
      <c r="I573" s="311"/>
      <c r="J573" s="311"/>
      <c r="K573" s="311"/>
      <c r="L573" s="311"/>
      <c r="M573" s="311"/>
      <c r="N573" s="311"/>
      <c r="O573" s="311"/>
      <c r="P573" s="311"/>
      <c r="Q573" s="311"/>
      <c r="R573" s="311"/>
      <c r="S573" s="311"/>
      <c r="T573" s="311"/>
      <c r="U573" s="311"/>
      <c r="V573" s="311"/>
      <c r="W573" s="311"/>
      <c r="X573" s="311"/>
      <c r="Y573" s="311"/>
      <c r="Z573" s="311"/>
      <c r="AA573" s="311"/>
      <c r="AB573" s="311"/>
      <c r="AC573" s="311"/>
      <c r="AD573" s="311"/>
      <c r="AE573" s="311"/>
      <c r="AF573" s="311"/>
      <c r="AG573" s="311"/>
      <c r="AH573" s="311"/>
      <c r="AI573" s="311"/>
      <c r="AJ573" s="311"/>
      <c r="AK573" s="311"/>
      <c r="AL573" s="311"/>
      <c r="AN573" s="308"/>
    </row>
    <row r="574" spans="2:73" x14ac:dyDescent="0.35">
      <c r="B574" s="311"/>
      <c r="C574" s="311"/>
      <c r="D574" s="311"/>
      <c r="E574" s="311"/>
      <c r="F574" s="311"/>
      <c r="G574" s="311"/>
      <c r="H574" s="311"/>
      <c r="I574" s="311"/>
      <c r="J574" s="311"/>
      <c r="K574" s="311"/>
      <c r="L574" s="311"/>
      <c r="M574" s="311"/>
      <c r="N574" s="311"/>
      <c r="O574" s="311"/>
      <c r="P574" s="311"/>
      <c r="Q574" s="311"/>
      <c r="R574" s="311"/>
      <c r="S574" s="311"/>
      <c r="T574" s="311"/>
      <c r="U574" s="311"/>
      <c r="V574" s="311"/>
      <c r="W574" s="311"/>
      <c r="X574" s="311"/>
      <c r="Y574" s="311"/>
      <c r="Z574" s="311"/>
      <c r="AA574" s="311"/>
      <c r="AB574" s="311"/>
      <c r="AC574" s="311"/>
      <c r="AD574" s="311"/>
      <c r="AE574" s="311"/>
      <c r="AF574" s="311"/>
      <c r="AG574" s="311"/>
      <c r="AH574" s="311"/>
      <c r="AI574" s="311"/>
      <c r="AJ574" s="311"/>
      <c r="AK574" s="311"/>
      <c r="AL574" s="311"/>
      <c r="AN574" s="308"/>
    </row>
    <row r="575" spans="2:73" x14ac:dyDescent="0.35">
      <c r="B575" s="311"/>
      <c r="C575" s="311"/>
      <c r="D575" s="311"/>
      <c r="E575" s="311"/>
      <c r="F575" s="311"/>
      <c r="G575" s="311"/>
      <c r="H575" s="311"/>
      <c r="I575" s="311"/>
      <c r="J575" s="311"/>
      <c r="K575" s="311"/>
      <c r="L575" s="311"/>
      <c r="M575" s="311"/>
      <c r="N575" s="311"/>
      <c r="O575" s="311"/>
      <c r="P575" s="311"/>
      <c r="Q575" s="311"/>
      <c r="R575" s="311"/>
      <c r="S575" s="311"/>
      <c r="T575" s="311"/>
      <c r="U575" s="311"/>
      <c r="V575" s="311"/>
      <c r="W575" s="311"/>
      <c r="X575" s="311"/>
      <c r="Y575" s="311"/>
      <c r="Z575" s="311"/>
      <c r="AA575" s="311"/>
      <c r="AB575" s="311"/>
      <c r="AC575" s="311"/>
      <c r="AD575" s="311"/>
      <c r="AE575" s="311"/>
      <c r="AF575" s="311"/>
      <c r="AG575" s="311"/>
      <c r="AH575" s="311"/>
      <c r="AI575" s="311"/>
      <c r="AJ575" s="311"/>
      <c r="AK575" s="311"/>
      <c r="AL575" s="311"/>
      <c r="AN575" s="308"/>
    </row>
    <row r="576" spans="2:73" x14ac:dyDescent="0.35">
      <c r="B576" s="311"/>
      <c r="C576" s="311"/>
      <c r="D576" s="311"/>
      <c r="E576" s="311"/>
      <c r="F576" s="311"/>
      <c r="G576" s="311"/>
      <c r="H576" s="311"/>
      <c r="I576" s="311"/>
      <c r="J576" s="311"/>
      <c r="K576" s="311"/>
      <c r="L576" s="311"/>
      <c r="M576" s="311"/>
      <c r="N576" s="311"/>
      <c r="O576" s="311"/>
      <c r="P576" s="311"/>
      <c r="Q576" s="311"/>
      <c r="R576" s="311"/>
      <c r="S576" s="311"/>
      <c r="T576" s="311"/>
      <c r="U576" s="311"/>
      <c r="V576" s="311"/>
      <c r="W576" s="311"/>
      <c r="X576" s="311"/>
      <c r="Y576" s="311"/>
      <c r="Z576" s="311"/>
      <c r="AA576" s="311"/>
      <c r="AB576" s="311"/>
      <c r="AC576" s="311"/>
      <c r="AD576" s="311"/>
      <c r="AE576" s="311"/>
      <c r="AF576" s="311"/>
      <c r="AG576" s="311"/>
      <c r="AH576" s="311"/>
      <c r="AI576" s="311"/>
      <c r="AJ576" s="311"/>
      <c r="AK576" s="311"/>
      <c r="AL576" s="311"/>
      <c r="AN576" s="308"/>
    </row>
    <row r="577" spans="2:40" x14ac:dyDescent="0.35">
      <c r="B577" s="311"/>
      <c r="C577" s="311"/>
      <c r="D577" s="311"/>
      <c r="E577" s="311"/>
      <c r="F577" s="311"/>
      <c r="G577" s="311"/>
      <c r="H577" s="311"/>
      <c r="I577" s="311"/>
      <c r="J577" s="311"/>
      <c r="K577" s="311"/>
      <c r="L577" s="311"/>
      <c r="M577" s="311"/>
      <c r="N577" s="311"/>
      <c r="O577" s="311"/>
      <c r="P577" s="311"/>
      <c r="Q577" s="311"/>
      <c r="R577" s="311"/>
      <c r="S577" s="311"/>
      <c r="T577" s="311"/>
      <c r="U577" s="311"/>
      <c r="V577" s="311"/>
      <c r="W577" s="311"/>
      <c r="X577" s="311"/>
      <c r="Y577" s="311"/>
      <c r="Z577" s="311"/>
      <c r="AA577" s="311"/>
      <c r="AB577" s="311"/>
      <c r="AC577" s="311"/>
      <c r="AD577" s="311"/>
      <c r="AE577" s="311"/>
      <c r="AF577" s="311"/>
      <c r="AG577" s="311"/>
      <c r="AH577" s="311"/>
      <c r="AI577" s="311"/>
      <c r="AJ577" s="311"/>
      <c r="AK577" s="311"/>
      <c r="AL577" s="311"/>
      <c r="AN577" s="308"/>
    </row>
    <row r="578" spans="2:40" x14ac:dyDescent="0.35">
      <c r="B578" s="311"/>
      <c r="C578" s="311"/>
      <c r="D578" s="311"/>
      <c r="E578" s="311"/>
      <c r="F578" s="311"/>
      <c r="G578" s="311"/>
      <c r="H578" s="311"/>
      <c r="I578" s="311"/>
      <c r="J578" s="311"/>
      <c r="K578" s="311"/>
      <c r="L578" s="311"/>
      <c r="M578" s="311"/>
      <c r="N578" s="311"/>
      <c r="O578" s="311"/>
      <c r="P578" s="311"/>
      <c r="Q578" s="311"/>
      <c r="R578" s="311"/>
      <c r="S578" s="311"/>
      <c r="T578" s="311"/>
      <c r="U578" s="311"/>
      <c r="V578" s="311"/>
      <c r="W578" s="311"/>
      <c r="X578" s="311"/>
      <c r="Y578" s="311"/>
      <c r="Z578" s="311"/>
      <c r="AA578" s="311"/>
      <c r="AB578" s="311"/>
      <c r="AC578" s="311"/>
      <c r="AD578" s="311"/>
      <c r="AE578" s="311"/>
      <c r="AF578" s="311"/>
      <c r="AG578" s="311"/>
      <c r="AH578" s="311"/>
      <c r="AI578" s="311"/>
      <c r="AJ578" s="311"/>
      <c r="AK578" s="311"/>
      <c r="AL578" s="311"/>
      <c r="AN578" s="308"/>
    </row>
    <row r="579" spans="2:40" x14ac:dyDescent="0.35">
      <c r="B579" s="311"/>
      <c r="C579" s="311"/>
      <c r="D579" s="311"/>
      <c r="E579" s="311"/>
      <c r="F579" s="311"/>
      <c r="G579" s="311"/>
      <c r="H579" s="311"/>
      <c r="I579" s="311"/>
      <c r="J579" s="311"/>
      <c r="K579" s="311"/>
      <c r="L579" s="311"/>
      <c r="M579" s="311"/>
      <c r="N579" s="311"/>
      <c r="O579" s="311"/>
      <c r="P579" s="311"/>
      <c r="Q579" s="311"/>
      <c r="R579" s="311"/>
      <c r="S579" s="311"/>
      <c r="T579" s="311"/>
      <c r="U579" s="311"/>
      <c r="V579" s="311"/>
      <c r="W579" s="311"/>
      <c r="X579" s="311"/>
      <c r="Y579" s="311"/>
      <c r="Z579" s="311"/>
      <c r="AA579" s="311"/>
      <c r="AB579" s="311"/>
      <c r="AC579" s="311"/>
      <c r="AD579" s="311"/>
      <c r="AE579" s="311"/>
      <c r="AF579" s="311"/>
      <c r="AG579" s="311"/>
      <c r="AH579" s="311"/>
      <c r="AI579" s="311"/>
      <c r="AJ579" s="311"/>
      <c r="AK579" s="311"/>
      <c r="AL579" s="311"/>
    </row>
    <row r="580" spans="2:40" x14ac:dyDescent="0.35">
      <c r="B580" s="311"/>
      <c r="C580" s="311"/>
      <c r="D580" s="311"/>
      <c r="E580" s="311"/>
      <c r="F580" s="311"/>
      <c r="G580" s="311"/>
      <c r="H580" s="311"/>
      <c r="I580" s="311"/>
      <c r="J580" s="311"/>
      <c r="K580" s="311"/>
      <c r="L580" s="311"/>
      <c r="M580" s="311"/>
      <c r="N580" s="311"/>
      <c r="O580" s="311"/>
      <c r="P580" s="311"/>
      <c r="Q580" s="311"/>
      <c r="R580" s="311"/>
      <c r="S580" s="311"/>
      <c r="T580" s="311"/>
      <c r="U580" s="311"/>
      <c r="V580" s="311"/>
      <c r="W580" s="311"/>
      <c r="X580" s="311"/>
      <c r="Y580" s="311"/>
      <c r="Z580" s="311"/>
      <c r="AA580" s="311"/>
      <c r="AB580" s="311"/>
      <c r="AC580" s="311"/>
      <c r="AD580" s="311"/>
      <c r="AE580" s="311"/>
      <c r="AF580" s="311"/>
      <c r="AG580" s="311"/>
      <c r="AH580" s="311"/>
      <c r="AI580" s="311"/>
      <c r="AJ580" s="311"/>
      <c r="AK580" s="311"/>
      <c r="AL580" s="311"/>
    </row>
    <row r="581" spans="2:40" x14ac:dyDescent="0.35">
      <c r="B581" s="311"/>
      <c r="C581" s="311"/>
      <c r="D581" s="311"/>
      <c r="E581" s="311"/>
      <c r="F581" s="311"/>
      <c r="G581" s="311"/>
      <c r="H581" s="311"/>
      <c r="I581" s="311"/>
      <c r="J581" s="311"/>
      <c r="K581" s="311"/>
      <c r="L581" s="311"/>
      <c r="M581" s="311"/>
      <c r="N581" s="311"/>
      <c r="O581" s="311"/>
      <c r="P581" s="311"/>
      <c r="Q581" s="311"/>
      <c r="R581" s="311"/>
      <c r="S581" s="311"/>
      <c r="T581" s="311"/>
      <c r="U581" s="311"/>
      <c r="V581" s="311"/>
      <c r="W581" s="311"/>
      <c r="X581" s="311"/>
      <c r="Y581" s="311"/>
      <c r="Z581" s="311"/>
      <c r="AA581" s="311"/>
      <c r="AB581" s="311"/>
      <c r="AC581" s="311"/>
      <c r="AD581" s="311"/>
      <c r="AE581" s="311"/>
      <c r="AF581" s="311"/>
      <c r="AG581" s="311"/>
      <c r="AH581" s="311"/>
      <c r="AI581" s="311"/>
      <c r="AJ581" s="311"/>
      <c r="AK581" s="311"/>
      <c r="AL581" s="311"/>
    </row>
    <row r="582" spans="2:40" x14ac:dyDescent="0.35">
      <c r="B582" s="311"/>
      <c r="C582" s="311"/>
      <c r="D582" s="311"/>
      <c r="E582" s="311"/>
      <c r="F582" s="311"/>
      <c r="G582" s="311"/>
      <c r="H582" s="311"/>
      <c r="I582" s="311"/>
      <c r="J582" s="311"/>
      <c r="K582" s="311"/>
      <c r="L582" s="311"/>
      <c r="M582" s="311"/>
      <c r="N582" s="311"/>
      <c r="O582" s="311"/>
      <c r="P582" s="311"/>
      <c r="Q582" s="311"/>
      <c r="R582" s="311"/>
      <c r="S582" s="311"/>
      <c r="T582" s="311"/>
      <c r="U582" s="311"/>
      <c r="V582" s="311"/>
      <c r="W582" s="311"/>
      <c r="X582" s="311"/>
      <c r="Y582" s="311"/>
      <c r="Z582" s="311"/>
      <c r="AA582" s="311"/>
      <c r="AB582" s="311"/>
      <c r="AC582" s="311"/>
      <c r="AD582" s="311"/>
      <c r="AE582" s="311"/>
      <c r="AF582" s="311"/>
      <c r="AG582" s="311"/>
      <c r="AH582" s="311"/>
      <c r="AI582" s="311"/>
      <c r="AJ582" s="311"/>
      <c r="AK582" s="311"/>
      <c r="AL582" s="311"/>
    </row>
    <row r="583" spans="2:40" x14ac:dyDescent="0.35">
      <c r="B583" s="311"/>
      <c r="C583" s="311"/>
      <c r="D583" s="311"/>
      <c r="E583" s="311"/>
      <c r="F583" s="311"/>
      <c r="G583" s="311"/>
      <c r="H583" s="311"/>
      <c r="I583" s="311"/>
      <c r="J583" s="311"/>
      <c r="K583" s="311"/>
      <c r="L583" s="311"/>
      <c r="M583" s="311"/>
      <c r="N583" s="311"/>
      <c r="O583" s="311"/>
      <c r="P583" s="311"/>
      <c r="Q583" s="311"/>
      <c r="R583" s="311"/>
      <c r="S583" s="311"/>
      <c r="T583" s="311"/>
      <c r="U583" s="311"/>
      <c r="V583" s="311"/>
      <c r="W583" s="311"/>
      <c r="X583" s="311"/>
      <c r="Y583" s="311"/>
      <c r="Z583" s="311"/>
      <c r="AA583" s="311"/>
      <c r="AB583" s="311"/>
      <c r="AC583" s="311"/>
      <c r="AD583" s="311"/>
      <c r="AE583" s="311"/>
      <c r="AF583" s="311"/>
      <c r="AG583" s="311"/>
      <c r="AH583" s="311"/>
      <c r="AI583" s="311"/>
      <c r="AJ583" s="311"/>
      <c r="AK583" s="311"/>
      <c r="AL583" s="311"/>
    </row>
    <row r="584" spans="2:40" x14ac:dyDescent="0.35">
      <c r="B584" s="311"/>
      <c r="C584" s="311"/>
      <c r="D584" s="311"/>
      <c r="E584" s="311"/>
      <c r="F584" s="311"/>
      <c r="G584" s="311"/>
      <c r="H584" s="311"/>
      <c r="I584" s="311"/>
      <c r="J584" s="311"/>
      <c r="K584" s="311"/>
      <c r="L584" s="311"/>
      <c r="M584" s="311"/>
      <c r="N584" s="311"/>
      <c r="O584" s="311"/>
      <c r="P584" s="311"/>
      <c r="Q584" s="311"/>
      <c r="R584" s="311"/>
      <c r="S584" s="311"/>
      <c r="T584" s="311"/>
      <c r="U584" s="311"/>
      <c r="V584" s="311"/>
      <c r="W584" s="311"/>
      <c r="X584" s="311"/>
      <c r="Y584" s="311"/>
      <c r="Z584" s="311"/>
      <c r="AA584" s="311"/>
      <c r="AB584" s="311"/>
      <c r="AC584" s="311"/>
      <c r="AD584" s="311"/>
      <c r="AE584" s="311"/>
      <c r="AF584" s="311"/>
      <c r="AG584" s="311"/>
      <c r="AH584" s="311"/>
      <c r="AI584" s="311"/>
      <c r="AJ584" s="311"/>
      <c r="AK584" s="311"/>
      <c r="AL584" s="311"/>
    </row>
    <row r="585" spans="2:40" x14ac:dyDescent="0.35">
      <c r="B585" s="311"/>
      <c r="C585" s="311"/>
      <c r="D585" s="311"/>
      <c r="E585" s="311"/>
      <c r="F585" s="311"/>
      <c r="G585" s="311"/>
      <c r="H585" s="311"/>
      <c r="I585" s="311"/>
      <c r="J585" s="311"/>
      <c r="K585" s="311"/>
      <c r="L585" s="311"/>
      <c r="M585" s="311"/>
      <c r="N585" s="311"/>
      <c r="O585" s="311"/>
      <c r="P585" s="311"/>
      <c r="Q585" s="311"/>
      <c r="R585" s="311"/>
      <c r="S585" s="311"/>
      <c r="T585" s="311"/>
      <c r="U585" s="311"/>
      <c r="V585" s="311"/>
      <c r="W585" s="311"/>
      <c r="X585" s="311"/>
      <c r="Y585" s="311"/>
      <c r="Z585" s="311"/>
      <c r="AA585" s="311"/>
      <c r="AB585" s="311"/>
      <c r="AC585" s="311"/>
      <c r="AD585" s="311"/>
      <c r="AE585" s="311"/>
      <c r="AF585" s="311"/>
      <c r="AG585" s="311"/>
      <c r="AH585" s="311"/>
      <c r="AI585" s="311"/>
      <c r="AJ585" s="311"/>
      <c r="AK585" s="311"/>
      <c r="AL585" s="311"/>
    </row>
    <row r="586" spans="2:40" x14ac:dyDescent="0.35">
      <c r="B586" s="311"/>
      <c r="C586" s="311"/>
      <c r="D586" s="311"/>
      <c r="E586" s="311"/>
      <c r="F586" s="311"/>
      <c r="G586" s="311"/>
      <c r="H586" s="311"/>
      <c r="I586" s="311"/>
      <c r="J586" s="311"/>
      <c r="K586" s="311"/>
      <c r="L586" s="311"/>
      <c r="M586" s="311"/>
      <c r="N586" s="311"/>
      <c r="O586" s="311"/>
      <c r="P586" s="311"/>
      <c r="Q586" s="311"/>
      <c r="R586" s="311"/>
      <c r="S586" s="311"/>
      <c r="T586" s="311"/>
      <c r="U586" s="311"/>
      <c r="V586" s="311"/>
      <c r="W586" s="311"/>
      <c r="X586" s="311"/>
      <c r="Y586" s="311"/>
      <c r="Z586" s="311"/>
      <c r="AA586" s="311"/>
      <c r="AB586" s="311"/>
      <c r="AC586" s="311"/>
      <c r="AD586" s="311"/>
      <c r="AE586" s="311"/>
      <c r="AF586" s="311"/>
      <c r="AG586" s="311"/>
      <c r="AH586" s="311"/>
      <c r="AI586" s="311"/>
      <c r="AJ586" s="311"/>
      <c r="AK586" s="311"/>
      <c r="AL586" s="311"/>
    </row>
    <row r="587" spans="2:40" x14ac:dyDescent="0.35">
      <c r="B587" s="311"/>
      <c r="C587" s="311"/>
      <c r="D587" s="311"/>
      <c r="E587" s="311"/>
      <c r="F587" s="311"/>
      <c r="G587" s="311"/>
      <c r="H587" s="311"/>
      <c r="I587" s="311"/>
      <c r="J587" s="311"/>
      <c r="K587" s="311"/>
      <c r="L587" s="311"/>
      <c r="M587" s="311"/>
      <c r="N587" s="311"/>
      <c r="O587" s="311"/>
      <c r="P587" s="311"/>
      <c r="Q587" s="311"/>
      <c r="R587" s="311"/>
      <c r="S587" s="311"/>
      <c r="T587" s="311"/>
      <c r="U587" s="311"/>
      <c r="V587" s="311"/>
      <c r="W587" s="311"/>
      <c r="X587" s="311"/>
      <c r="Y587" s="311"/>
      <c r="Z587" s="311"/>
      <c r="AA587" s="311"/>
      <c r="AB587" s="311"/>
      <c r="AC587" s="311"/>
      <c r="AD587" s="311"/>
      <c r="AE587" s="311"/>
      <c r="AF587" s="311"/>
      <c r="AG587" s="311"/>
      <c r="AH587" s="311"/>
      <c r="AI587" s="311"/>
      <c r="AJ587" s="311"/>
      <c r="AK587" s="311"/>
      <c r="AL587" s="311"/>
    </row>
    <row r="588" spans="2:40" x14ac:dyDescent="0.35">
      <c r="B588" s="311"/>
      <c r="C588" s="311"/>
      <c r="D588" s="311"/>
      <c r="E588" s="311"/>
      <c r="F588" s="311"/>
      <c r="G588" s="311"/>
      <c r="H588" s="311"/>
      <c r="I588" s="311"/>
      <c r="J588" s="311"/>
      <c r="K588" s="311"/>
      <c r="L588" s="311"/>
      <c r="M588" s="311"/>
      <c r="N588" s="311"/>
      <c r="O588" s="311"/>
      <c r="P588" s="311"/>
      <c r="Q588" s="311"/>
      <c r="R588" s="311"/>
      <c r="S588" s="311"/>
      <c r="T588" s="311"/>
      <c r="U588" s="311"/>
      <c r="V588" s="311"/>
      <c r="W588" s="311"/>
      <c r="X588" s="311"/>
      <c r="Y588" s="311"/>
      <c r="Z588" s="311"/>
      <c r="AA588" s="311"/>
      <c r="AB588" s="311"/>
      <c r="AC588" s="311"/>
      <c r="AD588" s="311"/>
      <c r="AE588" s="311"/>
      <c r="AF588" s="311"/>
      <c r="AG588" s="311"/>
      <c r="AH588" s="311"/>
      <c r="AI588" s="311"/>
      <c r="AJ588" s="311"/>
      <c r="AK588" s="311"/>
      <c r="AL588" s="311"/>
    </row>
    <row r="589" spans="2:40" x14ac:dyDescent="0.35">
      <c r="B589" s="311"/>
      <c r="C589" s="311"/>
      <c r="D589" s="311"/>
      <c r="E589" s="311"/>
      <c r="F589" s="311"/>
      <c r="G589" s="311"/>
      <c r="H589" s="311"/>
      <c r="I589" s="311"/>
      <c r="J589" s="311"/>
      <c r="K589" s="311"/>
      <c r="L589" s="311"/>
      <c r="M589" s="311"/>
      <c r="N589" s="311"/>
      <c r="O589" s="311"/>
      <c r="P589" s="311"/>
      <c r="Q589" s="311"/>
      <c r="R589" s="311"/>
      <c r="S589" s="311"/>
      <c r="T589" s="311"/>
      <c r="U589" s="311"/>
      <c r="V589" s="311"/>
      <c r="W589" s="311"/>
      <c r="X589" s="311"/>
      <c r="Y589" s="311"/>
      <c r="Z589" s="311"/>
      <c r="AA589" s="311"/>
      <c r="AB589" s="311"/>
      <c r="AC589" s="311"/>
      <c r="AD589" s="311"/>
      <c r="AE589" s="311"/>
      <c r="AF589" s="311"/>
      <c r="AG589" s="311"/>
      <c r="AH589" s="311"/>
      <c r="AI589" s="311"/>
      <c r="AJ589" s="311"/>
      <c r="AK589" s="311"/>
      <c r="AL589" s="311"/>
    </row>
    <row r="590" spans="2:40" x14ac:dyDescent="0.35">
      <c r="B590" s="311"/>
      <c r="C590" s="311"/>
      <c r="D590" s="311"/>
      <c r="E590" s="311"/>
      <c r="F590" s="311"/>
      <c r="G590" s="311"/>
      <c r="H590" s="311"/>
      <c r="I590" s="311"/>
      <c r="J590" s="311"/>
      <c r="K590" s="311"/>
      <c r="L590" s="311"/>
      <c r="M590" s="311"/>
      <c r="N590" s="311"/>
      <c r="O590" s="311"/>
      <c r="P590" s="311"/>
      <c r="Q590" s="311"/>
      <c r="R590" s="311"/>
      <c r="S590" s="311"/>
      <c r="T590" s="311"/>
      <c r="U590" s="311"/>
      <c r="V590" s="311"/>
      <c r="W590" s="311"/>
      <c r="X590" s="311"/>
      <c r="Y590" s="311"/>
      <c r="Z590" s="311"/>
      <c r="AA590" s="311"/>
      <c r="AB590" s="311"/>
      <c r="AC590" s="311"/>
      <c r="AD590" s="311"/>
      <c r="AE590" s="311"/>
      <c r="AF590" s="311"/>
      <c r="AG590" s="311"/>
      <c r="AH590" s="311"/>
      <c r="AI590" s="311"/>
      <c r="AJ590" s="311"/>
      <c r="AK590" s="311"/>
      <c r="AL590" s="311"/>
    </row>
    <row r="591" spans="2:40" x14ac:dyDescent="0.35">
      <c r="B591" s="311"/>
      <c r="C591" s="311"/>
      <c r="D591" s="311"/>
      <c r="E591" s="311"/>
      <c r="F591" s="311"/>
      <c r="G591" s="311"/>
      <c r="H591" s="311"/>
      <c r="I591" s="311"/>
      <c r="J591" s="311"/>
      <c r="K591" s="311"/>
      <c r="L591" s="311"/>
      <c r="M591" s="311"/>
      <c r="N591" s="311"/>
      <c r="O591" s="311"/>
      <c r="P591" s="311"/>
      <c r="Q591" s="311"/>
      <c r="R591" s="311"/>
      <c r="S591" s="311"/>
      <c r="T591" s="311"/>
      <c r="U591" s="311"/>
      <c r="V591" s="311"/>
      <c r="W591" s="311"/>
      <c r="X591" s="311"/>
      <c r="Y591" s="311"/>
      <c r="Z591" s="311"/>
      <c r="AA591" s="311"/>
      <c r="AB591" s="311"/>
      <c r="AC591" s="311"/>
      <c r="AD591" s="311"/>
      <c r="AE591" s="311"/>
      <c r="AF591" s="311"/>
      <c r="AG591" s="311"/>
      <c r="AH591" s="311"/>
      <c r="AI591" s="311"/>
      <c r="AJ591" s="311"/>
      <c r="AK591" s="311"/>
      <c r="AL591" s="311"/>
    </row>
    <row r="592" spans="2:40" x14ac:dyDescent="0.35">
      <c r="B592" s="311"/>
      <c r="C592" s="311"/>
      <c r="D592" s="311"/>
      <c r="E592" s="311"/>
      <c r="F592" s="311"/>
      <c r="G592" s="311"/>
      <c r="H592" s="311"/>
      <c r="I592" s="311"/>
      <c r="J592" s="311"/>
      <c r="K592" s="311"/>
      <c r="L592" s="311"/>
      <c r="M592" s="311"/>
      <c r="N592" s="311"/>
      <c r="O592" s="311"/>
      <c r="P592" s="311"/>
      <c r="Q592" s="311"/>
      <c r="R592" s="311"/>
      <c r="S592" s="311"/>
      <c r="T592" s="311"/>
      <c r="U592" s="311"/>
      <c r="V592" s="311"/>
      <c r="W592" s="311"/>
      <c r="X592" s="311"/>
      <c r="Y592" s="311"/>
      <c r="Z592" s="311"/>
      <c r="AA592" s="311"/>
      <c r="AB592" s="311"/>
      <c r="AC592" s="311"/>
      <c r="AD592" s="311"/>
      <c r="AE592" s="311"/>
      <c r="AF592" s="311"/>
      <c r="AG592" s="311"/>
      <c r="AH592" s="311"/>
      <c r="AI592" s="311"/>
      <c r="AJ592" s="311"/>
      <c r="AK592" s="311"/>
      <c r="AL592" s="311"/>
    </row>
    <row r="593" s="311" customFormat="1" x14ac:dyDescent="0.35"/>
    <row r="594" s="311" customFormat="1" x14ac:dyDescent="0.35"/>
    <row r="595" s="311" customFormat="1" x14ac:dyDescent="0.35"/>
    <row r="596" s="311" customFormat="1" x14ac:dyDescent="0.35"/>
    <row r="597" s="311" customFormat="1" x14ac:dyDescent="0.35"/>
    <row r="598" s="311" customFormat="1" x14ac:dyDescent="0.35"/>
    <row r="599" s="311" customFormat="1" x14ac:dyDescent="0.35"/>
    <row r="600" s="311" customFormat="1" x14ac:dyDescent="0.35"/>
    <row r="601" s="311" customFormat="1" x14ac:dyDescent="0.35"/>
    <row r="602" s="311" customFormat="1" x14ac:dyDescent="0.35"/>
    <row r="603" s="311" customFormat="1" x14ac:dyDescent="0.35"/>
    <row r="604" s="311" customFormat="1" x14ac:dyDescent="0.35"/>
    <row r="605" s="311" customFormat="1" x14ac:dyDescent="0.35"/>
    <row r="606" s="311" customFormat="1" x14ac:dyDescent="0.35"/>
    <row r="607" s="311" customFormat="1" x14ac:dyDescent="0.35"/>
    <row r="608" s="311" customFormat="1" x14ac:dyDescent="0.35"/>
    <row r="609" s="311" customFormat="1" x14ac:dyDescent="0.35"/>
    <row r="610" s="311" customFormat="1" x14ac:dyDescent="0.35"/>
    <row r="611" s="311" customFormat="1" x14ac:dyDescent="0.35"/>
    <row r="612" s="311" customFormat="1" x14ac:dyDescent="0.35"/>
    <row r="613" s="311" customFormat="1" x14ac:dyDescent="0.35"/>
    <row r="614" s="311" customFormat="1" x14ac:dyDescent="0.35"/>
    <row r="615" s="311" customFormat="1" x14ac:dyDescent="0.35"/>
    <row r="616" s="311" customFormat="1" x14ac:dyDescent="0.35"/>
    <row r="617" s="311" customFormat="1" x14ac:dyDescent="0.35"/>
    <row r="618" s="311" customFormat="1" x14ac:dyDescent="0.35"/>
    <row r="619" s="311" customFormat="1" x14ac:dyDescent="0.35"/>
    <row r="620" s="311" customFormat="1" x14ac:dyDescent="0.35"/>
    <row r="621" s="311" customFormat="1" x14ac:dyDescent="0.35"/>
    <row r="622" s="311" customFormat="1" x14ac:dyDescent="0.35"/>
    <row r="623" s="311" customFormat="1" x14ac:dyDescent="0.35"/>
    <row r="624" s="311" customFormat="1" x14ac:dyDescent="0.35"/>
    <row r="625" s="311" customFormat="1" x14ac:dyDescent="0.35"/>
    <row r="626" s="311" customFormat="1" x14ac:dyDescent="0.35"/>
    <row r="627" s="311" customFormat="1" x14ac:dyDescent="0.35"/>
    <row r="628" s="311" customFormat="1" x14ac:dyDescent="0.35"/>
    <row r="629" s="311" customFormat="1" x14ac:dyDescent="0.35"/>
    <row r="630" s="311" customFormat="1" x14ac:dyDescent="0.35"/>
    <row r="631" s="311" customFormat="1" x14ac:dyDescent="0.35"/>
    <row r="632" s="311" customFormat="1" x14ac:dyDescent="0.35"/>
    <row r="633" s="311" customFormat="1" x14ac:dyDescent="0.35"/>
    <row r="634" s="311" customFormat="1" x14ac:dyDescent="0.35"/>
    <row r="635" s="311" customFormat="1" x14ac:dyDescent="0.35"/>
    <row r="636" s="311" customFormat="1" x14ac:dyDescent="0.35"/>
    <row r="637" s="311" customFormat="1" x14ac:dyDescent="0.35"/>
    <row r="638" s="311" customFormat="1" x14ac:dyDescent="0.35"/>
    <row r="639" s="311" customFormat="1" x14ac:dyDescent="0.35"/>
    <row r="640" s="311" customFormat="1" x14ac:dyDescent="0.35"/>
    <row r="641" s="311" customFormat="1" x14ac:dyDescent="0.35"/>
    <row r="642" s="311" customFormat="1" x14ac:dyDescent="0.35"/>
    <row r="643" s="311" customFormat="1" x14ac:dyDescent="0.35"/>
    <row r="644" s="311" customFormat="1" x14ac:dyDescent="0.35"/>
    <row r="645" s="311" customFormat="1" x14ac:dyDescent="0.35"/>
    <row r="646" s="311" customFormat="1" x14ac:dyDescent="0.35"/>
    <row r="647" s="311" customFormat="1" x14ac:dyDescent="0.35"/>
    <row r="648" s="311" customFormat="1" x14ac:dyDescent="0.35"/>
    <row r="649" s="311" customFormat="1" x14ac:dyDescent="0.35"/>
    <row r="650" s="311" customFormat="1" x14ac:dyDescent="0.35"/>
    <row r="651" s="311" customFormat="1" x14ac:dyDescent="0.35"/>
    <row r="652" s="311" customFormat="1" x14ac:dyDescent="0.35"/>
    <row r="653" s="311" customFormat="1" x14ac:dyDescent="0.35"/>
    <row r="654" s="311" customFormat="1" x14ac:dyDescent="0.35"/>
    <row r="655" s="311" customFormat="1" x14ac:dyDescent="0.35"/>
    <row r="656" s="311" customFormat="1" x14ac:dyDescent="0.35"/>
    <row r="657" s="311" customFormat="1" x14ac:dyDescent="0.35"/>
    <row r="658" s="311" customFormat="1" x14ac:dyDescent="0.35"/>
    <row r="659" s="311" customFormat="1" x14ac:dyDescent="0.35"/>
    <row r="660" s="311" customFormat="1" x14ac:dyDescent="0.35"/>
    <row r="661" s="311" customFormat="1" x14ac:dyDescent="0.35"/>
    <row r="662" s="311" customFormat="1" x14ac:dyDescent="0.35"/>
    <row r="663" s="311" customFormat="1" x14ac:dyDescent="0.35"/>
    <row r="664" s="311" customFormat="1" x14ac:dyDescent="0.35"/>
    <row r="665" s="311" customFormat="1" x14ac:dyDescent="0.35"/>
    <row r="666" s="311" customFormat="1" x14ac:dyDescent="0.35"/>
    <row r="667" s="311" customFormat="1" x14ac:dyDescent="0.35"/>
    <row r="668" s="311" customFormat="1" x14ac:dyDescent="0.35"/>
    <row r="669" s="311" customFormat="1" x14ac:dyDescent="0.35"/>
    <row r="670" s="311" customFormat="1" x14ac:dyDescent="0.35"/>
    <row r="671" s="311" customFormat="1" x14ac:dyDescent="0.35"/>
    <row r="672" s="311" customFormat="1" x14ac:dyDescent="0.35"/>
    <row r="673" s="311" customFormat="1" x14ac:dyDescent="0.35"/>
    <row r="674" s="311" customFormat="1" x14ac:dyDescent="0.35"/>
    <row r="675" s="311" customFormat="1" x14ac:dyDescent="0.35"/>
    <row r="676" s="311" customFormat="1" x14ac:dyDescent="0.35"/>
    <row r="677" s="311" customFormat="1" x14ac:dyDescent="0.35"/>
    <row r="678" s="311" customFormat="1" x14ac:dyDescent="0.35"/>
    <row r="679" s="311" customFormat="1" x14ac:dyDescent="0.35"/>
    <row r="680" s="311" customFormat="1" x14ac:dyDescent="0.35"/>
    <row r="681" s="311" customFormat="1" x14ac:dyDescent="0.35"/>
    <row r="682" s="311" customFormat="1" x14ac:dyDescent="0.35"/>
    <row r="683" s="311" customFormat="1" x14ac:dyDescent="0.35"/>
    <row r="684" s="311" customFormat="1" x14ac:dyDescent="0.35"/>
    <row r="685" s="311" customFormat="1" x14ac:dyDescent="0.35"/>
    <row r="686" s="311" customFormat="1" x14ac:dyDescent="0.35"/>
    <row r="687" s="311" customFormat="1" x14ac:dyDescent="0.35"/>
    <row r="688" s="311" customFormat="1" x14ac:dyDescent="0.35"/>
    <row r="689" s="311" customFormat="1" x14ac:dyDescent="0.35"/>
    <row r="690" s="311" customFormat="1" x14ac:dyDescent="0.35"/>
    <row r="691" s="311" customFormat="1" x14ac:dyDescent="0.35"/>
    <row r="692" s="311" customFormat="1" x14ac:dyDescent="0.35"/>
    <row r="693" s="311" customFormat="1" x14ac:dyDescent="0.35"/>
    <row r="694" s="311" customFormat="1" x14ac:dyDescent="0.35"/>
    <row r="695" s="311" customFormat="1" x14ac:dyDescent="0.35"/>
    <row r="696" s="311" customFormat="1" x14ac:dyDescent="0.35"/>
    <row r="697" s="311" customFormat="1" x14ac:dyDescent="0.35"/>
    <row r="698" s="311" customFormat="1" x14ac:dyDescent="0.35"/>
    <row r="699" s="311" customFormat="1" x14ac:dyDescent="0.35"/>
    <row r="700" s="311" customFormat="1" x14ac:dyDescent="0.35"/>
    <row r="701" s="311" customFormat="1" x14ac:dyDescent="0.35"/>
    <row r="702" s="311" customFormat="1" x14ac:dyDescent="0.35"/>
    <row r="703" s="311" customFormat="1" x14ac:dyDescent="0.35"/>
    <row r="704" s="311" customFormat="1" x14ac:dyDescent="0.35"/>
    <row r="705" s="311" customFormat="1" x14ac:dyDescent="0.35"/>
    <row r="706" s="311" customFormat="1" x14ac:dyDescent="0.35"/>
    <row r="707" s="311" customFormat="1" x14ac:dyDescent="0.35"/>
    <row r="708" s="311" customFormat="1" x14ac:dyDescent="0.35"/>
    <row r="709" s="311" customFormat="1" x14ac:dyDescent="0.35"/>
    <row r="710" s="311" customFormat="1" x14ac:dyDescent="0.35"/>
    <row r="711" s="311" customFormat="1" x14ac:dyDescent="0.35"/>
    <row r="712" s="311" customFormat="1" x14ac:dyDescent="0.35"/>
    <row r="713" s="311" customFormat="1" x14ac:dyDescent="0.35"/>
    <row r="714" s="311" customFormat="1" x14ac:dyDescent="0.35"/>
    <row r="715" s="311" customFormat="1" x14ac:dyDescent="0.35"/>
    <row r="716" s="311" customFormat="1" x14ac:dyDescent="0.35"/>
    <row r="717" s="311" customFormat="1" x14ac:dyDescent="0.35"/>
    <row r="718" s="311" customFormat="1" x14ac:dyDescent="0.35"/>
    <row r="719" s="311" customFormat="1" x14ac:dyDescent="0.35"/>
    <row r="720" s="311" customFormat="1" x14ac:dyDescent="0.35"/>
    <row r="721" s="311" customFormat="1" x14ac:dyDescent="0.35"/>
    <row r="722" s="311" customFormat="1" x14ac:dyDescent="0.35"/>
    <row r="723" s="311" customFormat="1" x14ac:dyDescent="0.35"/>
    <row r="724" s="311" customFormat="1" x14ac:dyDescent="0.35"/>
    <row r="725" s="311" customFormat="1" x14ac:dyDescent="0.35"/>
    <row r="726" s="311" customFormat="1" x14ac:dyDescent="0.35"/>
    <row r="727" s="311" customFormat="1" x14ac:dyDescent="0.35"/>
    <row r="728" s="311" customFormat="1" x14ac:dyDescent="0.35"/>
    <row r="729" s="311" customFormat="1" x14ac:dyDescent="0.35"/>
    <row r="730" s="311" customFormat="1" x14ac:dyDescent="0.35"/>
    <row r="731" s="311" customFormat="1" x14ac:dyDescent="0.35"/>
    <row r="732" s="311" customFormat="1" x14ac:dyDescent="0.35"/>
    <row r="733" s="311" customFormat="1" x14ac:dyDescent="0.35"/>
    <row r="734" s="311" customFormat="1" x14ac:dyDescent="0.35"/>
    <row r="735" s="311" customFormat="1" x14ac:dyDescent="0.35"/>
    <row r="736" s="311" customFormat="1" x14ac:dyDescent="0.35"/>
    <row r="737" s="311" customFormat="1" x14ac:dyDescent="0.35"/>
    <row r="738" s="311" customFormat="1" x14ac:dyDescent="0.35"/>
    <row r="739" s="311" customFormat="1" x14ac:dyDescent="0.35"/>
    <row r="740" s="311" customFormat="1" x14ac:dyDescent="0.35"/>
    <row r="741" s="311" customFormat="1" x14ac:dyDescent="0.35"/>
    <row r="742" s="311" customFormat="1" x14ac:dyDescent="0.35"/>
    <row r="743" s="311" customFormat="1" x14ac:dyDescent="0.35"/>
    <row r="744" s="311" customFormat="1" x14ac:dyDescent="0.35"/>
    <row r="745" s="311" customFormat="1" x14ac:dyDescent="0.35"/>
    <row r="746" s="311" customFormat="1" x14ac:dyDescent="0.35"/>
    <row r="747" s="311" customFormat="1" x14ac:dyDescent="0.35"/>
    <row r="748" s="311" customFormat="1" x14ac:dyDescent="0.35"/>
    <row r="749" s="311" customFormat="1" x14ac:dyDescent="0.35"/>
    <row r="750" s="311" customFormat="1" x14ac:dyDescent="0.35"/>
    <row r="751" s="311" customFormat="1" x14ac:dyDescent="0.35"/>
    <row r="752" s="311" customFormat="1" x14ac:dyDescent="0.35"/>
    <row r="753" s="311" customFormat="1" x14ac:dyDescent="0.35"/>
    <row r="754" s="311" customFormat="1" x14ac:dyDescent="0.35"/>
    <row r="755" s="311" customFormat="1" x14ac:dyDescent="0.35"/>
    <row r="756" s="311" customFormat="1" x14ac:dyDescent="0.35"/>
    <row r="757" s="311" customFormat="1" x14ac:dyDescent="0.35"/>
    <row r="758" s="311" customFormat="1" x14ac:dyDescent="0.35"/>
    <row r="759" s="311" customFormat="1" x14ac:dyDescent="0.35"/>
    <row r="760" s="311" customFormat="1" x14ac:dyDescent="0.35"/>
    <row r="761" s="311" customFormat="1" x14ac:dyDescent="0.35"/>
    <row r="762" s="311" customFormat="1" x14ac:dyDescent="0.35"/>
    <row r="763" s="311" customFormat="1" x14ac:dyDescent="0.35"/>
    <row r="764" s="311" customFormat="1" x14ac:dyDescent="0.35"/>
    <row r="765" s="311" customFormat="1" x14ac:dyDescent="0.35"/>
    <row r="766" s="311" customFormat="1" x14ac:dyDescent="0.35"/>
    <row r="767" s="311" customFormat="1" x14ac:dyDescent="0.35"/>
    <row r="768" s="311" customFormat="1" x14ac:dyDescent="0.35"/>
    <row r="769" s="311" customFormat="1" x14ac:dyDescent="0.35"/>
    <row r="770" s="311" customFormat="1" x14ac:dyDescent="0.35"/>
    <row r="771" s="311" customFormat="1" x14ac:dyDescent="0.35"/>
    <row r="772" s="311" customFormat="1" x14ac:dyDescent="0.35"/>
    <row r="773" s="311" customFormat="1" x14ac:dyDescent="0.35"/>
    <row r="774" s="311" customFormat="1" x14ac:dyDescent="0.35"/>
    <row r="775" s="311" customFormat="1" x14ac:dyDescent="0.35"/>
    <row r="776" s="311" customFormat="1" x14ac:dyDescent="0.35"/>
    <row r="777" s="311" customFormat="1" x14ac:dyDescent="0.35"/>
    <row r="778" s="311" customFormat="1" x14ac:dyDescent="0.35"/>
    <row r="779" s="311" customFormat="1" x14ac:dyDescent="0.35"/>
    <row r="780" s="311" customFormat="1" x14ac:dyDescent="0.35"/>
    <row r="781" s="311" customFormat="1" x14ac:dyDescent="0.35"/>
    <row r="782" s="311" customFormat="1" x14ac:dyDescent="0.35"/>
    <row r="783" s="311" customFormat="1" x14ac:dyDescent="0.35"/>
    <row r="784" s="311" customFormat="1" x14ac:dyDescent="0.35"/>
    <row r="785" s="311" customFormat="1" x14ac:dyDescent="0.35"/>
    <row r="786" s="311" customFormat="1" x14ac:dyDescent="0.35"/>
    <row r="787" s="311" customFormat="1" x14ac:dyDescent="0.35"/>
    <row r="788" s="311" customFormat="1" x14ac:dyDescent="0.35"/>
    <row r="789" s="311" customFormat="1" x14ac:dyDescent="0.35"/>
    <row r="790" s="311" customFormat="1" x14ac:dyDescent="0.35"/>
    <row r="791" s="311" customFormat="1" x14ac:dyDescent="0.35"/>
    <row r="792" s="311" customFormat="1" x14ac:dyDescent="0.35"/>
    <row r="793" s="311" customFormat="1" x14ac:dyDescent="0.35"/>
    <row r="794" s="311" customFormat="1" x14ac:dyDescent="0.35"/>
    <row r="795" s="311" customFormat="1" x14ac:dyDescent="0.35"/>
    <row r="796" s="311" customFormat="1" x14ac:dyDescent="0.35"/>
    <row r="797" s="311" customFormat="1" x14ac:dyDescent="0.35"/>
    <row r="798" s="311" customFormat="1" x14ac:dyDescent="0.35"/>
    <row r="799" s="311" customFormat="1" x14ac:dyDescent="0.35"/>
    <row r="800" s="311" customFormat="1" x14ac:dyDescent="0.35"/>
    <row r="801" s="311" customFormat="1" x14ac:dyDescent="0.35"/>
    <row r="802" s="311" customFormat="1" x14ac:dyDescent="0.35"/>
    <row r="803" s="311" customFormat="1" x14ac:dyDescent="0.35"/>
    <row r="804" s="311" customFormat="1" x14ac:dyDescent="0.35"/>
    <row r="805" s="311" customFormat="1" x14ac:dyDescent="0.35"/>
    <row r="806" s="311" customFormat="1" x14ac:dyDescent="0.35"/>
    <row r="807" s="311" customFormat="1" x14ac:dyDescent="0.35"/>
    <row r="808" s="311" customFormat="1" x14ac:dyDescent="0.35"/>
    <row r="809" s="311" customFormat="1" x14ac:dyDescent="0.35"/>
    <row r="810" s="311" customFormat="1" x14ac:dyDescent="0.35"/>
    <row r="811" s="311" customFormat="1" x14ac:dyDescent="0.35"/>
    <row r="812" s="311" customFormat="1" x14ac:dyDescent="0.35"/>
    <row r="813" s="311" customFormat="1" x14ac:dyDescent="0.35"/>
    <row r="814" s="311" customFormat="1" x14ac:dyDescent="0.35"/>
    <row r="815" s="311" customFormat="1" x14ac:dyDescent="0.35"/>
    <row r="816" s="311" customFormat="1" x14ac:dyDescent="0.35"/>
    <row r="817" s="311" customFormat="1" x14ac:dyDescent="0.35"/>
    <row r="818" s="311" customFormat="1" x14ac:dyDescent="0.35"/>
    <row r="819" s="311" customFormat="1" x14ac:dyDescent="0.35"/>
    <row r="820" s="311" customFormat="1" x14ac:dyDescent="0.35"/>
    <row r="821" s="311" customFormat="1" x14ac:dyDescent="0.35"/>
    <row r="822" s="311" customFormat="1" x14ac:dyDescent="0.35"/>
    <row r="823" s="311" customFormat="1" x14ac:dyDescent="0.35"/>
    <row r="824" s="311" customFormat="1" x14ac:dyDescent="0.35"/>
    <row r="825" s="311" customFormat="1" x14ac:dyDescent="0.35"/>
    <row r="826" s="311" customFormat="1" x14ac:dyDescent="0.35"/>
    <row r="827" s="311" customFormat="1" x14ac:dyDescent="0.35"/>
    <row r="828" s="311" customFormat="1" x14ac:dyDescent="0.35"/>
    <row r="829" s="311" customFormat="1" x14ac:dyDescent="0.35"/>
    <row r="830" s="311" customFormat="1" x14ac:dyDescent="0.35"/>
    <row r="831" s="311" customFormat="1" x14ac:dyDescent="0.35"/>
    <row r="832" s="311" customFormat="1" x14ac:dyDescent="0.35"/>
    <row r="833" s="311" customFormat="1" x14ac:dyDescent="0.35"/>
    <row r="834" s="311" customFormat="1" x14ac:dyDescent="0.35"/>
    <row r="835" s="311" customFormat="1" x14ac:dyDescent="0.35"/>
    <row r="836" s="311" customFormat="1" x14ac:dyDescent="0.35"/>
    <row r="837" s="311" customFormat="1" x14ac:dyDescent="0.35"/>
    <row r="838" s="311" customFormat="1" x14ac:dyDescent="0.35"/>
    <row r="839" s="311" customFormat="1" x14ac:dyDescent="0.35"/>
    <row r="840" s="311" customFormat="1" x14ac:dyDescent="0.35"/>
    <row r="841" s="311" customFormat="1" x14ac:dyDescent="0.35"/>
    <row r="842" s="311" customFormat="1" x14ac:dyDescent="0.35"/>
    <row r="843" s="311" customFormat="1" x14ac:dyDescent="0.35"/>
    <row r="844" s="311" customFormat="1" x14ac:dyDescent="0.35"/>
    <row r="845" s="311" customFormat="1" x14ac:dyDescent="0.35"/>
    <row r="846" s="311" customFormat="1" x14ac:dyDescent="0.35"/>
    <row r="847" s="311" customFormat="1" x14ac:dyDescent="0.35"/>
    <row r="848" s="311" customFormat="1" x14ac:dyDescent="0.35"/>
    <row r="849" s="311" customFormat="1" x14ac:dyDescent="0.35"/>
    <row r="850" s="311" customFormat="1" x14ac:dyDescent="0.35"/>
    <row r="851" s="311" customFormat="1" x14ac:dyDescent="0.35"/>
    <row r="852" s="311" customFormat="1" x14ac:dyDescent="0.35"/>
    <row r="853" s="311" customFormat="1" x14ac:dyDescent="0.35"/>
    <row r="854" s="311" customFormat="1" x14ac:dyDescent="0.35"/>
    <row r="855" s="311" customFormat="1" x14ac:dyDescent="0.35"/>
    <row r="856" s="311" customFormat="1" x14ac:dyDescent="0.35"/>
    <row r="857" s="311" customFormat="1" x14ac:dyDescent="0.35"/>
    <row r="858" s="311" customFormat="1" x14ac:dyDescent="0.35"/>
    <row r="859" s="311" customFormat="1" x14ac:dyDescent="0.35"/>
    <row r="860" s="311" customFormat="1" x14ac:dyDescent="0.35"/>
    <row r="861" s="311" customFormat="1" x14ac:dyDescent="0.35"/>
    <row r="862" s="311" customFormat="1" x14ac:dyDescent="0.35"/>
    <row r="863" s="311" customFormat="1" x14ac:dyDescent="0.35"/>
    <row r="864" s="311" customFormat="1" x14ac:dyDescent="0.35"/>
    <row r="865" s="311" customFormat="1" x14ac:dyDescent="0.35"/>
    <row r="866" s="311" customFormat="1" x14ac:dyDescent="0.35"/>
    <row r="867" s="311" customFormat="1" x14ac:dyDescent="0.35"/>
    <row r="868" s="311" customFormat="1" x14ac:dyDescent="0.35"/>
    <row r="869" s="311" customFormat="1" x14ac:dyDescent="0.35"/>
    <row r="870" s="311" customFormat="1" x14ac:dyDescent="0.35"/>
    <row r="871" s="311" customFormat="1" x14ac:dyDescent="0.35"/>
    <row r="872" s="311" customFormat="1" x14ac:dyDescent="0.35"/>
    <row r="873" s="311" customFormat="1" x14ac:dyDescent="0.35"/>
    <row r="874" s="311" customFormat="1" x14ac:dyDescent="0.35"/>
    <row r="875" s="311" customFormat="1" x14ac:dyDescent="0.35"/>
    <row r="876" s="311" customFormat="1" x14ac:dyDescent="0.35"/>
    <row r="877" s="311" customFormat="1" x14ac:dyDescent="0.35"/>
    <row r="878" s="311" customFormat="1" x14ac:dyDescent="0.35"/>
    <row r="879" s="311" customFormat="1" x14ac:dyDescent="0.35"/>
    <row r="880" s="311" customFormat="1" x14ac:dyDescent="0.35"/>
    <row r="881" s="311" customFormat="1" x14ac:dyDescent="0.35"/>
    <row r="882" s="311" customFormat="1" x14ac:dyDescent="0.35"/>
    <row r="883" s="311" customFormat="1" x14ac:dyDescent="0.35"/>
    <row r="884" s="311" customFormat="1" x14ac:dyDescent="0.35"/>
    <row r="885" s="311" customFormat="1" x14ac:dyDescent="0.35"/>
    <row r="886" s="311" customFormat="1" x14ac:dyDescent="0.35"/>
    <row r="887" s="311" customFormat="1" x14ac:dyDescent="0.35"/>
    <row r="888" s="311" customFormat="1" x14ac:dyDescent="0.35"/>
    <row r="889" s="311" customFormat="1" x14ac:dyDescent="0.35"/>
    <row r="890" s="311" customFormat="1" x14ac:dyDescent="0.35"/>
    <row r="891" s="311" customFormat="1" x14ac:dyDescent="0.35"/>
    <row r="892" s="311" customFormat="1" x14ac:dyDescent="0.35"/>
    <row r="893" s="311" customFormat="1" x14ac:dyDescent="0.35"/>
    <row r="894" s="311" customFormat="1" x14ac:dyDescent="0.35"/>
    <row r="895" s="311" customFormat="1" x14ac:dyDescent="0.35"/>
    <row r="896" s="311" customFormat="1" x14ac:dyDescent="0.35"/>
    <row r="897" s="311" customFormat="1" x14ac:dyDescent="0.35"/>
    <row r="898" s="311" customFormat="1" x14ac:dyDescent="0.35"/>
    <row r="899" s="311" customFormat="1" x14ac:dyDescent="0.35"/>
    <row r="900" s="311" customFormat="1" x14ac:dyDescent="0.35"/>
    <row r="901" s="311" customFormat="1" x14ac:dyDescent="0.35"/>
    <row r="902" s="311" customFormat="1" x14ac:dyDescent="0.35"/>
    <row r="903" s="311" customFormat="1" x14ac:dyDescent="0.35"/>
    <row r="904" s="311" customFormat="1" x14ac:dyDescent="0.35"/>
    <row r="905" s="311" customFormat="1" x14ac:dyDescent="0.35"/>
    <row r="906" s="311" customFormat="1" x14ac:dyDescent="0.35"/>
    <row r="907" s="311" customFormat="1" x14ac:dyDescent="0.35"/>
    <row r="908" s="311" customFormat="1" x14ac:dyDescent="0.35"/>
    <row r="909" s="311" customFormat="1" x14ac:dyDescent="0.35"/>
    <row r="910" s="311" customFormat="1" x14ac:dyDescent="0.35"/>
    <row r="911" s="311" customFormat="1" x14ac:dyDescent="0.35"/>
    <row r="912" s="311" customFormat="1" x14ac:dyDescent="0.35"/>
    <row r="913" s="311" customFormat="1" x14ac:dyDescent="0.35"/>
    <row r="914" s="311" customFormat="1" x14ac:dyDescent="0.35"/>
    <row r="915" s="311" customFormat="1" x14ac:dyDescent="0.35"/>
    <row r="916" s="311" customFormat="1" x14ac:dyDescent="0.35"/>
    <row r="917" s="311" customFormat="1" x14ac:dyDescent="0.35"/>
    <row r="918" s="311" customFormat="1" x14ac:dyDescent="0.35"/>
    <row r="919" s="311" customFormat="1" x14ac:dyDescent="0.35"/>
    <row r="920" s="311" customFormat="1" x14ac:dyDescent="0.35"/>
    <row r="921" s="311" customFormat="1" x14ac:dyDescent="0.35"/>
    <row r="922" s="311" customFormat="1" x14ac:dyDescent="0.35"/>
    <row r="923" s="311" customFormat="1" x14ac:dyDescent="0.35"/>
    <row r="924" s="311" customFormat="1" x14ac:dyDescent="0.35"/>
    <row r="925" s="311" customFormat="1" x14ac:dyDescent="0.35"/>
    <row r="926" s="311" customFormat="1" x14ac:dyDescent="0.35"/>
    <row r="927" s="311" customFormat="1" x14ac:dyDescent="0.35"/>
    <row r="928" s="311" customFormat="1" x14ac:dyDescent="0.35"/>
    <row r="929" s="311" customFormat="1" x14ac:dyDescent="0.35"/>
    <row r="930" s="311" customFormat="1" x14ac:dyDescent="0.35"/>
    <row r="931" s="311" customFormat="1" x14ac:dyDescent="0.35"/>
    <row r="932" s="311" customFormat="1" x14ac:dyDescent="0.35"/>
    <row r="933" s="311" customFormat="1" x14ac:dyDescent="0.35"/>
    <row r="934" s="311" customFormat="1" x14ac:dyDescent="0.35"/>
    <row r="935" s="311" customFormat="1" x14ac:dyDescent="0.35"/>
    <row r="936" s="311" customFormat="1" x14ac:dyDescent="0.35"/>
    <row r="937" s="311" customFormat="1" x14ac:dyDescent="0.35"/>
    <row r="938" s="311" customFormat="1" x14ac:dyDescent="0.35"/>
    <row r="939" s="311" customFormat="1" x14ac:dyDescent="0.35"/>
    <row r="940" s="311" customFormat="1" x14ac:dyDescent="0.35"/>
    <row r="941" s="311" customFormat="1" x14ac:dyDescent="0.35"/>
    <row r="942" s="311" customFormat="1" x14ac:dyDescent="0.35"/>
    <row r="943" s="311" customFormat="1" x14ac:dyDescent="0.35"/>
    <row r="944" s="311" customFormat="1" x14ac:dyDescent="0.35"/>
    <row r="945" s="311" customFormat="1" x14ac:dyDescent="0.35"/>
    <row r="946" s="311" customFormat="1" x14ac:dyDescent="0.35"/>
    <row r="947" s="311" customFormat="1" x14ac:dyDescent="0.35"/>
    <row r="948" s="311" customFormat="1" x14ac:dyDescent="0.35"/>
    <row r="949" s="311" customFormat="1" x14ac:dyDescent="0.35"/>
    <row r="950" s="311" customFormat="1" x14ac:dyDescent="0.35"/>
    <row r="951" s="311" customFormat="1" x14ac:dyDescent="0.35"/>
    <row r="952" s="311" customFormat="1" x14ac:dyDescent="0.35"/>
    <row r="953" s="311" customFormat="1" x14ac:dyDescent="0.35"/>
    <row r="954" s="311" customFormat="1" x14ac:dyDescent="0.35"/>
    <row r="955" s="311" customFormat="1" x14ac:dyDescent="0.35"/>
    <row r="956" s="311" customFormat="1" x14ac:dyDescent="0.35"/>
    <row r="957" s="311" customFormat="1" x14ac:dyDescent="0.35"/>
    <row r="958" s="311" customFormat="1" x14ac:dyDescent="0.35"/>
    <row r="959" s="311" customFormat="1" x14ac:dyDescent="0.35"/>
    <row r="960" s="311" customFormat="1" x14ac:dyDescent="0.35"/>
    <row r="961" s="311" customFormat="1" x14ac:dyDescent="0.35"/>
    <row r="962" s="311" customFormat="1" x14ac:dyDescent="0.35"/>
    <row r="963" s="311" customFormat="1" x14ac:dyDescent="0.35"/>
    <row r="964" s="311" customFormat="1" x14ac:dyDescent="0.35"/>
    <row r="965" s="311" customFormat="1" x14ac:dyDescent="0.35"/>
    <row r="966" s="311" customFormat="1" x14ac:dyDescent="0.35"/>
    <row r="967" s="311" customFormat="1" x14ac:dyDescent="0.35"/>
    <row r="968" s="311" customFormat="1" x14ac:dyDescent="0.35"/>
    <row r="969" s="311" customFormat="1" x14ac:dyDescent="0.35"/>
    <row r="970" s="311" customFormat="1" x14ac:dyDescent="0.35"/>
    <row r="971" s="311" customFormat="1" x14ac:dyDescent="0.35"/>
    <row r="972" s="311" customFormat="1" x14ac:dyDescent="0.35"/>
    <row r="973" s="311" customFormat="1" x14ac:dyDescent="0.35"/>
    <row r="974" s="311" customFormat="1" x14ac:dyDescent="0.35"/>
    <row r="975" s="311" customFormat="1" x14ac:dyDescent="0.35"/>
    <row r="976" s="311" customFormat="1" x14ac:dyDescent="0.35"/>
    <row r="977" s="311" customFormat="1" x14ac:dyDescent="0.35"/>
    <row r="978" s="311" customFormat="1" x14ac:dyDescent="0.35"/>
    <row r="979" s="311" customFormat="1" x14ac:dyDescent="0.35"/>
    <row r="980" s="311" customFormat="1" x14ac:dyDescent="0.35"/>
    <row r="981" s="311" customFormat="1" x14ac:dyDescent="0.35"/>
    <row r="982" s="311" customFormat="1" x14ac:dyDescent="0.35"/>
    <row r="983" s="311" customFormat="1" x14ac:dyDescent="0.35"/>
    <row r="984" s="311" customFormat="1" x14ac:dyDescent="0.35"/>
    <row r="985" s="311" customFormat="1" x14ac:dyDescent="0.35"/>
    <row r="986" s="311" customFormat="1" x14ac:dyDescent="0.35"/>
    <row r="987" s="311" customFormat="1" x14ac:dyDescent="0.35"/>
    <row r="988" s="311" customFormat="1" x14ac:dyDescent="0.35"/>
    <row r="989" s="311" customFormat="1" x14ac:dyDescent="0.35"/>
    <row r="990" s="311" customFormat="1" x14ac:dyDescent="0.35"/>
    <row r="991" s="311" customFormat="1" x14ac:dyDescent="0.35"/>
    <row r="992" s="311" customFormat="1" x14ac:dyDescent="0.35"/>
    <row r="993" s="311" customFormat="1" x14ac:dyDescent="0.35"/>
    <row r="994" s="311" customFormat="1" x14ac:dyDescent="0.35"/>
    <row r="995" s="311" customFormat="1" x14ac:dyDescent="0.35"/>
    <row r="996" s="311" customFormat="1" x14ac:dyDescent="0.35"/>
    <row r="997" s="311" customFormat="1" x14ac:dyDescent="0.35"/>
    <row r="998" s="311" customFormat="1" x14ac:dyDescent="0.35"/>
    <row r="999" s="311" customFormat="1" x14ac:dyDescent="0.35"/>
    <row r="1000" s="311" customFormat="1" x14ac:dyDescent="0.35"/>
    <row r="1001" s="311" customFormat="1" x14ac:dyDescent="0.35"/>
    <row r="1002" s="311" customFormat="1" x14ac:dyDescent="0.35"/>
    <row r="1003" s="311" customFormat="1" x14ac:dyDescent="0.35"/>
    <row r="1004" s="311" customFormat="1" x14ac:dyDescent="0.35"/>
    <row r="1005" s="311" customFormat="1" x14ac:dyDescent="0.35"/>
    <row r="1006" s="311" customFormat="1" x14ac:dyDescent="0.35"/>
    <row r="1007" s="311" customFormat="1" x14ac:dyDescent="0.35"/>
    <row r="1008" s="311" customFormat="1" x14ac:dyDescent="0.35"/>
    <row r="1009" s="311" customFormat="1" x14ac:dyDescent="0.35"/>
    <row r="1010" s="311" customFormat="1" x14ac:dyDescent="0.35"/>
    <row r="1011" s="311" customFormat="1" x14ac:dyDescent="0.35"/>
    <row r="1012" s="311" customFormat="1" x14ac:dyDescent="0.35"/>
    <row r="1013" s="311" customFormat="1" x14ac:dyDescent="0.35"/>
    <row r="1014" s="311" customFormat="1" x14ac:dyDescent="0.35"/>
    <row r="1015" s="311" customFormat="1" x14ac:dyDescent="0.35"/>
    <row r="1016" s="311" customFormat="1" x14ac:dyDescent="0.35"/>
    <row r="1017" s="311" customFormat="1" x14ac:dyDescent="0.35"/>
    <row r="1018" s="311" customFormat="1" x14ac:dyDescent="0.35"/>
    <row r="1019" s="311" customFormat="1" x14ac:dyDescent="0.35"/>
    <row r="1020" s="311" customFormat="1" x14ac:dyDescent="0.35"/>
    <row r="1021" s="311" customFormat="1" x14ac:dyDescent="0.35"/>
    <row r="1022" s="311" customFormat="1" x14ac:dyDescent="0.35"/>
    <row r="1023" s="311" customFormat="1" x14ac:dyDescent="0.35"/>
    <row r="1024" s="311" customFormat="1" x14ac:dyDescent="0.35"/>
    <row r="1025" s="311" customFormat="1" x14ac:dyDescent="0.35"/>
    <row r="1026" s="311" customFormat="1" x14ac:dyDescent="0.35"/>
    <row r="1027" s="311" customFormat="1" x14ac:dyDescent="0.35"/>
    <row r="1028" s="311" customFormat="1" x14ac:dyDescent="0.35"/>
    <row r="1029" s="311" customFormat="1" x14ac:dyDescent="0.35"/>
    <row r="1030" s="311" customFormat="1" x14ac:dyDescent="0.35"/>
    <row r="1031" s="311" customFormat="1" x14ac:dyDescent="0.35"/>
    <row r="1032" s="311" customFormat="1" x14ac:dyDescent="0.35"/>
    <row r="1033" s="311" customFormat="1" x14ac:dyDescent="0.35"/>
    <row r="1034" s="311" customFormat="1" x14ac:dyDescent="0.35"/>
    <row r="1035" s="311" customFormat="1" x14ac:dyDescent="0.35"/>
    <row r="1036" s="311" customFormat="1" x14ac:dyDescent="0.35"/>
    <row r="1037" s="311" customFormat="1" x14ac:dyDescent="0.35"/>
    <row r="1038" s="311" customFormat="1" x14ac:dyDescent="0.35"/>
    <row r="1039" s="311" customFormat="1" x14ac:dyDescent="0.35"/>
    <row r="1040" s="311" customFormat="1" x14ac:dyDescent="0.35"/>
    <row r="1041" s="311" customFormat="1" x14ac:dyDescent="0.35"/>
    <row r="1042" s="311" customFormat="1" x14ac:dyDescent="0.35"/>
    <row r="1043" s="311" customFormat="1" x14ac:dyDescent="0.35"/>
    <row r="1044" s="311" customFormat="1" x14ac:dyDescent="0.35"/>
    <row r="1045" s="311" customFormat="1" x14ac:dyDescent="0.35"/>
    <row r="1046" s="311" customFormat="1" x14ac:dyDescent="0.35"/>
    <row r="1047" s="311" customFormat="1" x14ac:dyDescent="0.35"/>
    <row r="1048" s="311" customFormat="1" x14ac:dyDescent="0.35"/>
    <row r="1049" s="311" customFormat="1" x14ac:dyDescent="0.35"/>
    <row r="1050" s="311" customFormat="1" x14ac:dyDescent="0.35"/>
  </sheetData>
  <mergeCells count="2">
    <mergeCell ref="AO4:AQ4"/>
    <mergeCell ref="H4:J4"/>
  </mergeCells>
  <hyperlinks>
    <hyperlink ref="AO4" location="_APARTADO_2" display="APARTADO 2. SERIE 1987 - 2020" xr:uid="{00000000-0004-0000-1C00-000000000000}"/>
    <hyperlink ref="H4" location="_APARTADO_2" display="APARTADO 2. SERIE 1987 - 2020" xr:uid="{00000000-0004-0000-1C00-000001000000}"/>
    <hyperlink ref="AO4:AQ4" location="ANEXO_EXPTES" display="→ Nº DE EXPEDIENTES O TRAMITACIONES" xr:uid="{00000000-0004-0000-1C00-000002000000}"/>
    <hyperlink ref="H4:J4" location="ANEXO_INDEMNIZACIONES" display="→ INDENIZACIONES" xr:uid="{00000000-0004-0000-1C00-000003000000}"/>
  </hyperlinks>
  <printOptions horizontalCentered="1" gridLinesSet="0"/>
  <pageMargins left="0.27559055118110237" right="0.23622047244094491" top="0.6692913385826772" bottom="0.19685039370078741" header="0.39370078740157483" footer="7.874015748031496E-2"/>
  <pageSetup paperSize="9" scale="7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8E88A"/>
    <pageSetUpPr fitToPage="1"/>
  </sheetPr>
  <dimension ref="B1:K64"/>
  <sheetViews>
    <sheetView showGridLines="0" zoomScaleNormal="100" zoomScaleSheetLayoutView="85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B10" sqref="B10"/>
    </sheetView>
  </sheetViews>
  <sheetFormatPr baseColWidth="10" defaultColWidth="11.453125" defaultRowHeight="15.75" customHeight="1" x14ac:dyDescent="0.3"/>
  <cols>
    <col min="1" max="1" width="15.1796875" style="7" customWidth="1"/>
    <col min="2" max="2" width="11.81640625" style="7" customWidth="1"/>
    <col min="3" max="3" width="24" style="8" customWidth="1"/>
    <col min="4" max="4" width="32.453125" style="7" customWidth="1"/>
    <col min="5" max="5" width="28.81640625" style="7" customWidth="1"/>
    <col min="6" max="16384" width="11.453125" style="7"/>
  </cols>
  <sheetData>
    <row r="1" spans="2:11" ht="13.15" customHeight="1" x14ac:dyDescent="0.3"/>
    <row r="2" spans="2:11" ht="13.15" customHeight="1" x14ac:dyDescent="0.3"/>
    <row r="3" spans="2:11" ht="13.15" customHeight="1" x14ac:dyDescent="0.3"/>
    <row r="4" spans="2:11" ht="12.65" customHeight="1" x14ac:dyDescent="0.3"/>
    <row r="5" spans="2:11" ht="13.15" customHeight="1" x14ac:dyDescent="0.3"/>
    <row r="6" spans="2:11" ht="13.15" customHeight="1" x14ac:dyDescent="0.3">
      <c r="E6" s="113"/>
    </row>
    <row r="7" spans="2:11" ht="13.15" customHeight="1" x14ac:dyDescent="0.3">
      <c r="B7" s="1340" t="s">
        <v>777</v>
      </c>
      <c r="C7" s="1340"/>
      <c r="D7" s="1340"/>
    </row>
    <row r="8" spans="2:11" s="9" customFormat="1" ht="14.65" customHeight="1" x14ac:dyDescent="0.3">
      <c r="B8" s="1339" t="s">
        <v>0</v>
      </c>
      <c r="C8" s="1338" t="s">
        <v>18</v>
      </c>
      <c r="D8" s="1338" t="s">
        <v>12545</v>
      </c>
      <c r="E8" s="7"/>
    </row>
    <row r="9" spans="2:11" s="9" customFormat="1" ht="14.5" x14ac:dyDescent="0.3">
      <c r="B9" s="1339"/>
      <c r="C9" s="1338"/>
      <c r="D9" s="1338"/>
      <c r="E9" s="7"/>
    </row>
    <row r="10" spans="2:11" ht="14.5" x14ac:dyDescent="0.3">
      <c r="B10" s="906">
        <v>1971</v>
      </c>
      <c r="C10" s="906">
        <v>9.6</v>
      </c>
      <c r="D10" s="908">
        <v>23.365934912171191</v>
      </c>
      <c r="F10" s="936"/>
      <c r="K10" s="40"/>
    </row>
    <row r="11" spans="2:11" ht="14.5" x14ac:dyDescent="0.3">
      <c r="B11" s="131">
        <f>+B10+1</f>
        <v>1972</v>
      </c>
      <c r="C11" s="131">
        <v>7.3</v>
      </c>
      <c r="D11" s="907">
        <v>21.776267392517422</v>
      </c>
      <c r="F11" s="936"/>
      <c r="K11" s="40"/>
    </row>
    <row r="12" spans="2:11" ht="14.5" x14ac:dyDescent="0.3">
      <c r="B12" s="906">
        <f>+B11+1</f>
        <v>1973</v>
      </c>
      <c r="C12" s="906">
        <v>14.2</v>
      </c>
      <c r="D12" s="908">
        <v>19.068535369980232</v>
      </c>
      <c r="F12" s="936"/>
      <c r="K12" s="40"/>
    </row>
    <row r="13" spans="2:11" ht="14.5" x14ac:dyDescent="0.3">
      <c r="B13" s="131">
        <f>+B12+1</f>
        <v>1974</v>
      </c>
      <c r="C13" s="131">
        <v>17.899999999999999</v>
      </c>
      <c r="D13" s="907">
        <v>16.173482078015464</v>
      </c>
      <c r="F13" s="936"/>
      <c r="K13" s="40"/>
    </row>
    <row r="14" spans="2:11" ht="14.5" x14ac:dyDescent="0.3">
      <c r="B14" s="906">
        <f>+B13+1</f>
        <v>1975</v>
      </c>
      <c r="C14" s="906">
        <v>14.1</v>
      </c>
      <c r="D14" s="908">
        <v>14.174830918506105</v>
      </c>
      <c r="F14" s="936"/>
      <c r="K14" s="40"/>
    </row>
    <row r="15" spans="2:11" ht="14.5" x14ac:dyDescent="0.3">
      <c r="B15" s="131">
        <f>+B14+1</f>
        <v>1976</v>
      </c>
      <c r="C15" s="131">
        <v>19.8</v>
      </c>
      <c r="D15" s="907">
        <v>11.832079230806432</v>
      </c>
      <c r="F15" s="936"/>
      <c r="K15" s="40"/>
    </row>
    <row r="16" spans="2:11" ht="14.5" x14ac:dyDescent="0.3">
      <c r="B16" s="906">
        <v>1977</v>
      </c>
      <c r="C16" s="906">
        <v>26.4</v>
      </c>
      <c r="D16" s="908">
        <v>9.3608221762709114</v>
      </c>
      <c r="F16" s="936"/>
      <c r="K16" s="40"/>
    </row>
    <row r="17" spans="2:11" ht="14.5" x14ac:dyDescent="0.3">
      <c r="B17" s="131">
        <f t="shared" ref="B17:B31" si="0">B16+1</f>
        <v>1978</v>
      </c>
      <c r="C17" s="131">
        <v>16.5</v>
      </c>
      <c r="D17" s="907">
        <v>8.035040494653142</v>
      </c>
      <c r="F17" s="936"/>
      <c r="K17" s="40"/>
    </row>
    <row r="18" spans="2:11" ht="14.5" x14ac:dyDescent="0.3">
      <c r="B18" s="906">
        <f t="shared" si="0"/>
        <v>1979</v>
      </c>
      <c r="C18" s="906">
        <v>15.6</v>
      </c>
      <c r="D18" s="908">
        <v>6.9507270714992586</v>
      </c>
      <c r="F18" s="936"/>
      <c r="K18" s="40"/>
    </row>
    <row r="19" spans="2:11" ht="14.5" x14ac:dyDescent="0.3">
      <c r="B19" s="131">
        <f t="shared" si="0"/>
        <v>1980</v>
      </c>
      <c r="C19" s="131">
        <v>15.2</v>
      </c>
      <c r="D19" s="907">
        <v>6.0336172495653289</v>
      </c>
      <c r="F19" s="936"/>
      <c r="K19" s="40"/>
    </row>
    <row r="20" spans="2:11" ht="14.5" x14ac:dyDescent="0.3">
      <c r="B20" s="906">
        <f t="shared" si="0"/>
        <v>1981</v>
      </c>
      <c r="C20" s="906">
        <v>14.4</v>
      </c>
      <c r="D20" s="908">
        <v>5.2741409524172447</v>
      </c>
      <c r="F20" s="936"/>
      <c r="K20" s="40"/>
    </row>
    <row r="21" spans="2:11" ht="14.5" x14ac:dyDescent="0.3">
      <c r="B21" s="131">
        <f t="shared" si="0"/>
        <v>1982</v>
      </c>
      <c r="C21" s="131">
        <v>14</v>
      </c>
      <c r="D21" s="907">
        <v>4.6264394319449513</v>
      </c>
      <c r="F21" s="936"/>
      <c r="K21" s="40"/>
    </row>
    <row r="22" spans="2:11" ht="14.5" x14ac:dyDescent="0.3">
      <c r="B22" s="906">
        <f t="shared" si="0"/>
        <v>1983</v>
      </c>
      <c r="C22" s="906">
        <v>12.2</v>
      </c>
      <c r="D22" s="908">
        <v>4.1233863029812401</v>
      </c>
      <c r="F22" s="936"/>
      <c r="K22" s="40"/>
    </row>
    <row r="23" spans="2:11" ht="14.5" x14ac:dyDescent="0.3">
      <c r="B23" s="131">
        <f t="shared" si="0"/>
        <v>1984</v>
      </c>
      <c r="C23" s="131">
        <v>9</v>
      </c>
      <c r="D23" s="907">
        <v>3.7829232137442563</v>
      </c>
      <c r="F23" s="936"/>
      <c r="K23" s="40"/>
    </row>
    <row r="24" spans="2:11" ht="14.5" x14ac:dyDescent="0.3">
      <c r="B24" s="906">
        <f t="shared" si="0"/>
        <v>1985</v>
      </c>
      <c r="C24" s="906">
        <v>8.1999999999999993</v>
      </c>
      <c r="D24" s="908">
        <v>3.4962321753643772</v>
      </c>
      <c r="F24" s="936"/>
      <c r="K24" s="40"/>
    </row>
    <row r="25" spans="2:11" ht="14.5" x14ac:dyDescent="0.3">
      <c r="B25" s="131">
        <f t="shared" si="0"/>
        <v>1986</v>
      </c>
      <c r="C25" s="131">
        <v>8.3000000000000007</v>
      </c>
      <c r="D25" s="907">
        <v>3.2282845571231555</v>
      </c>
      <c r="F25" s="936"/>
      <c r="K25" s="40"/>
    </row>
    <row r="26" spans="2:11" ht="14.5" x14ac:dyDescent="0.3">
      <c r="B26" s="906">
        <f t="shared" si="0"/>
        <v>1987</v>
      </c>
      <c r="C26" s="906">
        <v>4.5999999999999996</v>
      </c>
      <c r="D26" s="908">
        <v>3.0863141081483323</v>
      </c>
      <c r="F26" s="936"/>
      <c r="K26" s="40"/>
    </row>
    <row r="27" spans="2:11" ht="14.5" x14ac:dyDescent="0.3">
      <c r="B27" s="131">
        <f t="shared" si="0"/>
        <v>1988</v>
      </c>
      <c r="C27" s="131">
        <v>5.8</v>
      </c>
      <c r="D27" s="907">
        <v>2.9171210852063632</v>
      </c>
      <c r="F27" s="936"/>
      <c r="K27" s="40"/>
    </row>
    <row r="28" spans="2:11" ht="14.5" x14ac:dyDescent="0.3">
      <c r="B28" s="906">
        <f t="shared" si="0"/>
        <v>1989</v>
      </c>
      <c r="C28" s="906">
        <v>6.9</v>
      </c>
      <c r="D28" s="908">
        <v>2.7288316980414997</v>
      </c>
      <c r="F28" s="936"/>
      <c r="K28" s="40"/>
    </row>
    <row r="29" spans="2:11" ht="14.5" x14ac:dyDescent="0.3">
      <c r="B29" s="131">
        <f t="shared" si="0"/>
        <v>1990</v>
      </c>
      <c r="C29" s="131">
        <v>6.5</v>
      </c>
      <c r="D29" s="907">
        <v>2.5622832845460093</v>
      </c>
      <c r="F29" s="936"/>
      <c r="K29" s="40"/>
    </row>
    <row r="30" spans="2:11" ht="14.5" x14ac:dyDescent="0.3">
      <c r="B30" s="906">
        <f t="shared" si="0"/>
        <v>1991</v>
      </c>
      <c r="C30" s="906">
        <v>5.5</v>
      </c>
      <c r="D30" s="908">
        <v>2.4287045351147007</v>
      </c>
      <c r="F30" s="936"/>
      <c r="K30" s="40"/>
    </row>
    <row r="31" spans="2:11" ht="14.5" x14ac:dyDescent="0.3">
      <c r="B31" s="131">
        <f t="shared" si="0"/>
        <v>1992</v>
      </c>
      <c r="C31" s="131">
        <v>5.3</v>
      </c>
      <c r="D31" s="907">
        <v>2.3064620466426411</v>
      </c>
      <c r="F31" s="936"/>
      <c r="K31" s="40"/>
    </row>
    <row r="32" spans="2:11" ht="14.5" x14ac:dyDescent="0.3">
      <c r="B32" s="906">
        <f>B31+1</f>
        <v>1993</v>
      </c>
      <c r="C32" s="906">
        <v>4.9000000000000004</v>
      </c>
      <c r="D32" s="908">
        <v>2.1987245439872654</v>
      </c>
      <c r="F32" s="936"/>
      <c r="K32" s="40"/>
    </row>
    <row r="33" spans="2:11" ht="14.5" x14ac:dyDescent="0.3">
      <c r="B33" s="131">
        <f>B32+1</f>
        <v>1994</v>
      </c>
      <c r="C33" s="131">
        <v>4.3</v>
      </c>
      <c r="D33" s="907">
        <v>2.1080772233818461</v>
      </c>
      <c r="F33" s="936"/>
      <c r="K33" s="40"/>
    </row>
    <row r="34" spans="2:11" ht="14.5" x14ac:dyDescent="0.3">
      <c r="B34" s="906">
        <f>B33+1</f>
        <v>1995</v>
      </c>
      <c r="C34" s="906">
        <v>4.3</v>
      </c>
      <c r="D34" s="908">
        <v>2.0211670406345603</v>
      </c>
      <c r="F34" s="936"/>
      <c r="K34" s="40"/>
    </row>
    <row r="35" spans="2:11" ht="14.5" x14ac:dyDescent="0.3">
      <c r="B35" s="131">
        <v>1996</v>
      </c>
      <c r="C35" s="131">
        <v>3.2</v>
      </c>
      <c r="D35" s="907">
        <v>1.9584951944133338</v>
      </c>
      <c r="F35" s="936"/>
      <c r="K35" s="40"/>
    </row>
    <row r="36" spans="2:11" ht="14.5" x14ac:dyDescent="0.3">
      <c r="B36" s="906">
        <v>1997</v>
      </c>
      <c r="C36" s="906">
        <v>2</v>
      </c>
      <c r="D36" s="908">
        <v>1.9200933278562096</v>
      </c>
      <c r="F36" s="936"/>
      <c r="K36" s="40"/>
    </row>
    <row r="37" spans="2:11" ht="14.5" x14ac:dyDescent="0.3">
      <c r="B37" s="131">
        <v>1998</v>
      </c>
      <c r="C37" s="131">
        <v>1.4</v>
      </c>
      <c r="D37" s="907">
        <v>1.8935831635662816</v>
      </c>
      <c r="F37" s="936"/>
      <c r="K37" s="40"/>
    </row>
    <row r="38" spans="2:11" ht="14.5" x14ac:dyDescent="0.3">
      <c r="B38" s="906">
        <v>1999</v>
      </c>
      <c r="C38" s="906">
        <v>2.9</v>
      </c>
      <c r="D38" s="908">
        <v>1.8402168742140737</v>
      </c>
      <c r="F38" s="936"/>
      <c r="K38" s="40"/>
    </row>
    <row r="39" spans="2:11" ht="14.5" x14ac:dyDescent="0.3">
      <c r="B39" s="131">
        <v>2000</v>
      </c>
      <c r="C39" s="131">
        <v>4</v>
      </c>
      <c r="D39" s="907">
        <v>1.769439302128917</v>
      </c>
      <c r="F39" s="936"/>
      <c r="K39" s="40"/>
    </row>
    <row r="40" spans="2:11" ht="14.5" x14ac:dyDescent="0.3">
      <c r="B40" s="906">
        <v>2001</v>
      </c>
      <c r="C40" s="906">
        <v>2.7</v>
      </c>
      <c r="D40" s="908">
        <v>1.7229204499794715</v>
      </c>
      <c r="F40" s="936"/>
      <c r="K40" s="40"/>
    </row>
    <row r="41" spans="2:11" ht="14.5" x14ac:dyDescent="0.3">
      <c r="B41" s="131">
        <v>2002</v>
      </c>
      <c r="C41" s="131">
        <v>4</v>
      </c>
      <c r="D41" s="907">
        <v>1.6566542788264149</v>
      </c>
      <c r="F41" s="936"/>
      <c r="K41" s="40"/>
    </row>
    <row r="42" spans="2:11" ht="14.5" x14ac:dyDescent="0.3">
      <c r="B42" s="906">
        <v>2003</v>
      </c>
      <c r="C42" s="906">
        <v>2.6</v>
      </c>
      <c r="D42" s="908">
        <v>1.6146727863805213</v>
      </c>
      <c r="F42" s="936"/>
      <c r="K42" s="40"/>
    </row>
    <row r="43" spans="2:11" ht="14.5" x14ac:dyDescent="0.3">
      <c r="B43" s="131">
        <v>2004</v>
      </c>
      <c r="C43" s="131">
        <v>3.2</v>
      </c>
      <c r="D43" s="907">
        <v>1.5646054131594198</v>
      </c>
      <c r="F43" s="936"/>
      <c r="K43" s="40"/>
    </row>
    <row r="44" spans="2:11" ht="14.5" x14ac:dyDescent="0.3">
      <c r="B44" s="906">
        <v>2005</v>
      </c>
      <c r="C44" s="906">
        <v>3.7</v>
      </c>
      <c r="D44" s="908">
        <v>1.5087805334227771</v>
      </c>
      <c r="F44" s="936"/>
      <c r="K44" s="40"/>
    </row>
    <row r="45" spans="2:11" ht="14.5" x14ac:dyDescent="0.3">
      <c r="B45" s="131">
        <v>2006</v>
      </c>
      <c r="C45" s="131">
        <v>2.7</v>
      </c>
      <c r="D45" s="907">
        <v>1.469114443449637</v>
      </c>
      <c r="F45" s="936"/>
      <c r="K45" s="40"/>
    </row>
    <row r="46" spans="2:11" ht="14.5" x14ac:dyDescent="0.3">
      <c r="B46" s="906">
        <v>2007</v>
      </c>
      <c r="C46" s="906">
        <v>4.2</v>
      </c>
      <c r="D46" s="908">
        <v>1.4098986981282504</v>
      </c>
      <c r="F46" s="936"/>
      <c r="K46" s="40"/>
    </row>
    <row r="47" spans="2:11" ht="14.5" x14ac:dyDescent="0.3">
      <c r="B47" s="131">
        <v>2008</v>
      </c>
      <c r="C47" s="131">
        <v>1.4</v>
      </c>
      <c r="D47" s="907">
        <v>1.3904326411521206</v>
      </c>
      <c r="F47" s="936"/>
      <c r="K47" s="40"/>
    </row>
    <row r="48" spans="2:11" ht="14.5" x14ac:dyDescent="0.3">
      <c r="B48" s="906">
        <v>2009</v>
      </c>
      <c r="C48" s="906">
        <v>0.8</v>
      </c>
      <c r="D48" s="908">
        <v>1.3793974614604372</v>
      </c>
      <c r="F48" s="936"/>
      <c r="K48" s="40"/>
    </row>
    <row r="49" spans="2:11" ht="14.5" x14ac:dyDescent="0.3">
      <c r="B49" s="131">
        <v>2010</v>
      </c>
      <c r="C49" s="131">
        <v>3</v>
      </c>
      <c r="D49" s="907">
        <v>1.3392208363693565</v>
      </c>
      <c r="F49" s="936"/>
      <c r="K49" s="40"/>
    </row>
    <row r="50" spans="2:11" ht="14.5" x14ac:dyDescent="0.3">
      <c r="B50" s="906">
        <v>2011</v>
      </c>
      <c r="C50" s="906">
        <v>2.4</v>
      </c>
      <c r="D50" s="908">
        <v>1.3078328480169497</v>
      </c>
      <c r="F50" s="936"/>
      <c r="K50" s="40"/>
    </row>
    <row r="51" spans="2:11" ht="14.5" x14ac:dyDescent="0.3">
      <c r="B51" s="131">
        <v>2012</v>
      </c>
      <c r="C51" s="131">
        <v>2.9</v>
      </c>
      <c r="D51" s="907">
        <v>1.2709745850504857</v>
      </c>
      <c r="F51" s="936"/>
      <c r="K51" s="40"/>
    </row>
    <row r="52" spans="2:11" ht="14.5" x14ac:dyDescent="0.3">
      <c r="B52" s="906">
        <v>2013</v>
      </c>
      <c r="C52" s="906">
        <v>0.3</v>
      </c>
      <c r="D52" s="908">
        <v>1.267173065852927</v>
      </c>
      <c r="F52" s="936"/>
      <c r="K52" s="40"/>
    </row>
    <row r="53" spans="2:11" ht="14.5" x14ac:dyDescent="0.3">
      <c r="B53" s="131">
        <v>2014</v>
      </c>
      <c r="C53" s="131">
        <v>-1</v>
      </c>
      <c r="D53" s="907">
        <v>1.2799727937908354</v>
      </c>
      <c r="F53" s="936"/>
      <c r="K53" s="40"/>
    </row>
    <row r="54" spans="2:11" ht="14.5" x14ac:dyDescent="0.3">
      <c r="B54" s="906">
        <v>2015</v>
      </c>
      <c r="C54" s="906">
        <v>0</v>
      </c>
      <c r="D54" s="908">
        <v>1.2799727937908354</v>
      </c>
      <c r="F54" s="936"/>
      <c r="K54" s="40"/>
    </row>
    <row r="55" spans="2:11" ht="14.5" x14ac:dyDescent="0.3">
      <c r="B55" s="131">
        <v>2016</v>
      </c>
      <c r="C55" s="131">
        <v>1.6</v>
      </c>
      <c r="D55" s="907">
        <v>1.2598157419201135</v>
      </c>
      <c r="F55" s="936"/>
      <c r="K55" s="40"/>
    </row>
    <row r="56" spans="2:11" ht="14.5" x14ac:dyDescent="0.3">
      <c r="B56" s="906">
        <v>2017</v>
      </c>
      <c r="C56" s="906">
        <v>1.1000000000000001</v>
      </c>
      <c r="D56" s="908">
        <v>1.2461085478932874</v>
      </c>
      <c r="F56" s="936"/>
      <c r="K56" s="40"/>
    </row>
    <row r="57" spans="2:11" ht="14.5" x14ac:dyDescent="0.3">
      <c r="B57" s="131">
        <v>2018</v>
      </c>
      <c r="C57" s="131">
        <v>1.2</v>
      </c>
      <c r="D57" s="907">
        <v>1.2313325572068057</v>
      </c>
      <c r="F57" s="936"/>
      <c r="K57" s="40"/>
    </row>
    <row r="58" spans="2:11" ht="14.5" x14ac:dyDescent="0.3">
      <c r="B58" s="906">
        <v>2019</v>
      </c>
      <c r="C58" s="906">
        <v>0.8</v>
      </c>
      <c r="D58" s="908">
        <v>1.2215600765940533</v>
      </c>
      <c r="F58" s="936"/>
      <c r="K58" s="40"/>
    </row>
    <row r="59" spans="2:11" ht="14.5" x14ac:dyDescent="0.3">
      <c r="B59" s="131">
        <v>2020</v>
      </c>
      <c r="C59" s="131">
        <v>-0.5</v>
      </c>
      <c r="D59" s="907">
        <v>1.2276985694412597</v>
      </c>
      <c r="F59" s="936"/>
      <c r="K59" s="40"/>
    </row>
    <row r="60" spans="2:11" ht="14.5" x14ac:dyDescent="0.3">
      <c r="B60" s="906">
        <v>2021</v>
      </c>
      <c r="C60" s="906">
        <v>6.5</v>
      </c>
      <c r="D60" s="908">
        <v>1.1527686098039998</v>
      </c>
      <c r="F60" s="936"/>
      <c r="K60" s="40"/>
    </row>
    <row r="61" spans="2:11" ht="14.5" x14ac:dyDescent="0.3">
      <c r="B61" s="131">
        <v>2022</v>
      </c>
      <c r="C61" s="131">
        <v>5.7</v>
      </c>
      <c r="D61" s="907">
        <v>1.0906041719999999</v>
      </c>
      <c r="F61" s="936"/>
      <c r="K61" s="40"/>
    </row>
    <row r="62" spans="2:11" ht="14.5" x14ac:dyDescent="0.3">
      <c r="B62" s="906">
        <v>2023</v>
      </c>
      <c r="C62" s="906">
        <v>3.1</v>
      </c>
      <c r="D62" s="908">
        <v>1.057812</v>
      </c>
      <c r="F62" s="936"/>
      <c r="K62" s="40"/>
    </row>
    <row r="63" spans="2:11" ht="15.75" customHeight="1" x14ac:dyDescent="0.3">
      <c r="B63" s="131">
        <v>2024</v>
      </c>
      <c r="C63" s="131">
        <v>2.8</v>
      </c>
      <c r="D63" s="907">
        <v>1.0289999999999999</v>
      </c>
    </row>
    <row r="64" spans="2:11" ht="15.75" customHeight="1" x14ac:dyDescent="0.3">
      <c r="B64" s="906">
        <v>2025</v>
      </c>
      <c r="C64" s="906">
        <v>2.9</v>
      </c>
      <c r="D64" s="908">
        <v>1</v>
      </c>
    </row>
  </sheetData>
  <mergeCells count="4">
    <mergeCell ref="D8:D9"/>
    <mergeCell ref="C8:C9"/>
    <mergeCell ref="B8:B9"/>
    <mergeCell ref="B7:D7"/>
  </mergeCells>
  <printOptions horizontalCentered="1"/>
  <pageMargins left="0.78740157480314965" right="0.78740157480314965" top="0.78740157480314965" bottom="0.39370078740157483" header="0" footer="0"/>
  <pageSetup paperSize="9" scale="59" orientation="portrait" r:id="rId1"/>
  <headerFooter alignWithMargins="0"/>
  <ignoredErrors>
    <ignoredError sqref="B11:B34" unlockedFormula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transitionEvaluation="1">
    <tabColor theme="1"/>
  </sheetPr>
  <dimension ref="A1:AI989"/>
  <sheetViews>
    <sheetView showGridLines="0" zoomScaleNormal="100" workbookViewId="0">
      <pane ySplit="4" topLeftCell="A5" activePane="bottomLeft" state="frozen"/>
      <selection pane="bottomLeft" activeCell="A5" sqref="A5"/>
    </sheetView>
  </sheetViews>
  <sheetFormatPr baseColWidth="10" defaultColWidth="12.1796875" defaultRowHeight="13" x14ac:dyDescent="0.3"/>
  <cols>
    <col min="1" max="1" width="21.7265625" style="298" customWidth="1"/>
    <col min="2" max="2" width="13.453125" style="884" customWidth="1"/>
    <col min="3" max="3" width="13.453125" style="887" customWidth="1"/>
    <col min="4" max="4" width="21.1796875" style="887" bestFit="1" customWidth="1"/>
    <col min="5" max="5" width="10.1796875" style="887" bestFit="1" customWidth="1"/>
    <col min="6" max="6" width="12.1796875" style="887"/>
    <col min="7" max="7" width="21.7265625" style="298" customWidth="1"/>
    <col min="8" max="8" width="19.7265625" style="884" bestFit="1" customWidth="1"/>
    <col min="9" max="9" width="13.453125" style="887" customWidth="1"/>
    <col min="10" max="10" width="21.1796875" style="887" bestFit="1" customWidth="1"/>
    <col min="11" max="11" width="18.7265625" style="887" bestFit="1" customWidth="1"/>
    <col min="12" max="12" width="5.26953125" style="1082" customWidth="1"/>
    <col min="13" max="13" width="21.7265625" style="298" customWidth="1"/>
    <col min="14" max="14" width="13.453125" style="884" customWidth="1"/>
    <col min="15" max="15" width="13.453125" style="887" customWidth="1"/>
    <col min="16" max="16" width="18.81640625" style="887" bestFit="1" customWidth="1"/>
    <col min="17" max="17" width="14.1796875" style="887" bestFit="1" customWidth="1"/>
    <col min="18" max="18" width="12.1796875" style="887"/>
    <col min="19" max="19" width="25.1796875" style="887" customWidth="1"/>
    <col min="20" max="20" width="16.81640625" style="887" bestFit="1" customWidth="1"/>
    <col min="21" max="21" width="13.453125" style="887" customWidth="1"/>
    <col min="22" max="22" width="18.81640625" style="887" bestFit="1" customWidth="1"/>
    <col min="23" max="23" width="17.7265625" style="887" bestFit="1" customWidth="1"/>
    <col min="24" max="24" width="12.1796875" style="887"/>
    <col min="25" max="25" width="21.7265625" style="298" customWidth="1"/>
    <col min="26" max="26" width="16.26953125" style="884" bestFit="1" customWidth="1"/>
    <col min="27" max="27" width="13.453125" style="884" customWidth="1"/>
    <col min="28" max="28" width="20.26953125" style="884" bestFit="1" customWidth="1"/>
    <col min="29" max="29" width="11.1796875" style="884" bestFit="1" customWidth="1"/>
    <col min="30" max="30" width="12.1796875" style="887"/>
    <col min="31" max="31" width="21.7265625" style="298" customWidth="1"/>
    <col min="32" max="32" width="14" style="884" bestFit="1" customWidth="1"/>
    <col min="33" max="33" width="10.453125" style="884" bestFit="1" customWidth="1"/>
    <col min="34" max="34" width="18.81640625" style="884" bestFit="1" customWidth="1"/>
    <col min="35" max="35" width="16.453125" style="884" bestFit="1" customWidth="1"/>
    <col min="36" max="16384" width="12.1796875" style="887"/>
  </cols>
  <sheetData>
    <row r="1" spans="1:35" x14ac:dyDescent="0.3">
      <c r="A1" s="902" t="s">
        <v>12469</v>
      </c>
      <c r="D1" s="887" t="s">
        <v>12563</v>
      </c>
      <c r="G1" s="902" t="s">
        <v>12470</v>
      </c>
      <c r="M1" s="902" t="s">
        <v>703</v>
      </c>
      <c r="S1" s="902" t="s">
        <v>703</v>
      </c>
      <c r="Y1" s="902" t="s">
        <v>773</v>
      </c>
      <c r="AE1" s="902" t="s">
        <v>773</v>
      </c>
    </row>
    <row r="2" spans="1:35" s="299" customFormat="1" x14ac:dyDescent="0.3">
      <c r="A2" s="883" t="s">
        <v>12471</v>
      </c>
      <c r="B2" s="298"/>
      <c r="D2" s="887" t="s">
        <v>12562</v>
      </c>
      <c r="G2" s="883" t="s">
        <v>12472</v>
      </c>
      <c r="H2" s="298"/>
      <c r="L2" s="1083"/>
      <c r="M2" s="883" t="s">
        <v>163</v>
      </c>
      <c r="N2" s="298"/>
      <c r="S2" s="599" t="s">
        <v>230</v>
      </c>
      <c r="T2" s="333"/>
      <c r="U2" s="298"/>
      <c r="V2" s="298"/>
      <c r="W2" s="298"/>
      <c r="X2" s="298"/>
      <c r="Y2" s="883" t="s">
        <v>163</v>
      </c>
      <c r="Z2" s="883"/>
      <c r="AA2" s="884"/>
      <c r="AB2" s="884"/>
      <c r="AC2" s="884"/>
      <c r="AE2" s="599" t="s">
        <v>230</v>
      </c>
      <c r="AG2" s="298"/>
      <c r="AH2" s="298"/>
      <c r="AI2" s="298"/>
    </row>
    <row r="3" spans="1:35" s="299" customFormat="1" ht="14.65" customHeight="1" x14ac:dyDescent="0.3">
      <c r="A3" s="885"/>
      <c r="B3" s="298"/>
      <c r="D3" s="887" t="s">
        <v>12561</v>
      </c>
      <c r="G3" s="885"/>
      <c r="H3" s="298"/>
      <c r="L3" s="1083"/>
      <c r="M3" s="885"/>
      <c r="N3" s="298"/>
      <c r="S3" s="886" t="s">
        <v>12546</v>
      </c>
      <c r="T3" s="333"/>
      <c r="U3" s="298"/>
      <c r="V3" s="298"/>
      <c r="W3" s="298"/>
      <c r="X3" s="298"/>
      <c r="Y3" s="885"/>
      <c r="Z3" s="884"/>
      <c r="AA3" s="884"/>
      <c r="AB3" s="884"/>
      <c r="AC3" s="884"/>
      <c r="AE3" s="886" t="s">
        <v>12546</v>
      </c>
      <c r="AF3" s="333"/>
      <c r="AG3" s="298"/>
      <c r="AH3" s="298"/>
      <c r="AI3" s="298"/>
    </row>
    <row r="4" spans="1:35" s="838" customFormat="1" ht="13.75" customHeight="1" x14ac:dyDescent="0.3">
      <c r="A4" s="303" t="s">
        <v>164</v>
      </c>
      <c r="B4" s="265" t="s">
        <v>4</v>
      </c>
      <c r="G4" s="303" t="s">
        <v>164</v>
      </c>
      <c r="H4" s="265" t="s">
        <v>4</v>
      </c>
      <c r="L4" s="1084"/>
      <c r="M4" s="303" t="s">
        <v>164</v>
      </c>
      <c r="N4" s="265" t="s">
        <v>4</v>
      </c>
      <c r="S4" s="303" t="s">
        <v>164</v>
      </c>
      <c r="T4" s="265" t="s">
        <v>4</v>
      </c>
      <c r="Y4" s="303" t="s">
        <v>164</v>
      </c>
      <c r="Z4" s="457" t="s">
        <v>4</v>
      </c>
      <c r="AA4" s="298"/>
      <c r="AB4" s="298"/>
      <c r="AC4" s="298"/>
      <c r="AD4" s="887"/>
      <c r="AE4" s="303" t="s">
        <v>164</v>
      </c>
      <c r="AF4" s="457" t="s">
        <v>4</v>
      </c>
      <c r="AG4" s="837"/>
      <c r="AH4" s="837"/>
      <c r="AI4" s="837"/>
    </row>
    <row r="5" spans="1:35" ht="13.75" customHeight="1" x14ac:dyDescent="0.3">
      <c r="A5" s="808" t="s">
        <v>530</v>
      </c>
      <c r="B5" s="882">
        <f>+'S1-I-B POL_CP'!M14</f>
        <v>1587987</v>
      </c>
      <c r="C5" s="315" t="str">
        <f>IF(B5&gt;=$E$18,"ROJO",IF(B5&lt;=$E$19,"           verde","     azul"))</f>
        <v>ROJO</v>
      </c>
      <c r="G5" s="808" t="s">
        <v>530</v>
      </c>
      <c r="H5" s="882">
        <f>+'S1-I-B CAP_CP'!M14</f>
        <v>175986310484.89514</v>
      </c>
      <c r="I5" s="315" t="str">
        <f>IF(H5&gt;=$K$18,"ROJO",IF(H5&lt;=$K$19,"           verde","     azul"))</f>
        <v xml:space="preserve">     azul</v>
      </c>
      <c r="M5" s="1135" t="s">
        <v>190</v>
      </c>
      <c r="N5" s="1132">
        <f>+'S2-I-B2'!R13</f>
        <v>82892</v>
      </c>
      <c r="O5" s="1136" t="str">
        <f t="shared" ref="O5:O56" si="0">IF(N5&gt;=$Q$18,"ROJO",IF(N5&lt;=$Q$19,"           verde","     azul"))</f>
        <v>ROJO</v>
      </c>
      <c r="S5" s="1142" t="s">
        <v>190</v>
      </c>
      <c r="T5" s="1132">
        <f>+'S2-I-B2'!AM13</f>
        <v>318043218.87653857</v>
      </c>
      <c r="U5" s="1136" t="str">
        <f t="shared" ref="U5:U36" si="1">IF(T5&gt;=$W$18,"ROJO",IF(T5&lt;=$W$19,"           verde","     azul"))</f>
        <v xml:space="preserve">     azul</v>
      </c>
      <c r="Y5" s="1120" t="s">
        <v>190</v>
      </c>
      <c r="Z5" s="1132">
        <f>+'S2-III-P2'!J13</f>
        <v>16</v>
      </c>
      <c r="AA5" s="1122" t="str">
        <f t="shared" ref="AA5:AA36" si="2">IF(Z5&gt;=$AC$18,"ROJO",IF(Z5&lt;=$AC$19,"           verde","     azul"))</f>
        <v xml:space="preserve">           verde</v>
      </c>
      <c r="AB5" s="837"/>
      <c r="AC5" s="837"/>
      <c r="AE5" s="1120" t="s">
        <v>190</v>
      </c>
      <c r="AF5" s="1121">
        <f>+'S2-III-P2'!W13</f>
        <v>523049.79208558099</v>
      </c>
      <c r="AG5" s="1122" t="str">
        <f>IF('S2-III-P2'!W13&gt;=$AI$18,"ROJO",IF('S2-III-P2'!W13&lt;=$AI$19,"           verde","     azul"))</f>
        <v xml:space="preserve">           verde</v>
      </c>
      <c r="AH5" s="887"/>
      <c r="AI5" s="887"/>
    </row>
    <row r="6" spans="1:35" ht="13.75" customHeight="1" x14ac:dyDescent="0.3">
      <c r="A6" s="807" t="s">
        <v>748</v>
      </c>
      <c r="B6" s="882">
        <f>+'S1-I-B POL_CP'!M15</f>
        <v>2914538</v>
      </c>
      <c r="C6" s="315" t="str">
        <f t="shared" ref="C6:C56" si="3">IF(B6&gt;=$E$18,"ROJO",IF(B6&lt;=$E$19,"           verde","     azul"))</f>
        <v>ROJO</v>
      </c>
      <c r="G6" s="807" t="s">
        <v>748</v>
      </c>
      <c r="H6" s="882">
        <f>+'S1-I-B CAP_CP'!M15</f>
        <v>328910001942.47327</v>
      </c>
      <c r="I6" s="315" t="str">
        <f t="shared" ref="I6:I56" si="4">IF(H6&gt;=$K$18,"ROJO",IF(H6&lt;=$K$19,"           verde","     azul"))</f>
        <v>ROJO</v>
      </c>
      <c r="M6" s="1126" t="s">
        <v>170</v>
      </c>
      <c r="N6" s="1133">
        <f>+'S2-I-B2'!R14</f>
        <v>137872</v>
      </c>
      <c r="O6" s="1137" t="str">
        <f t="shared" si="0"/>
        <v>ROJO</v>
      </c>
      <c r="S6" s="1126" t="s">
        <v>170</v>
      </c>
      <c r="T6" s="1133">
        <f>+'S2-I-B2'!AM14</f>
        <v>801039056.97658956</v>
      </c>
      <c r="U6" s="1127" t="str">
        <f t="shared" si="1"/>
        <v>ROJO</v>
      </c>
      <c r="X6" s="884"/>
      <c r="Y6" s="1123" t="s">
        <v>170</v>
      </c>
      <c r="Z6" s="1133">
        <f>+'S2-III-P2'!J14</f>
        <v>18</v>
      </c>
      <c r="AA6" s="1125" t="str">
        <f t="shared" si="2"/>
        <v xml:space="preserve">           verde</v>
      </c>
      <c r="AB6" s="887"/>
      <c r="AC6" s="887"/>
      <c r="AE6" s="1123" t="s">
        <v>170</v>
      </c>
      <c r="AF6" s="1124">
        <f>+'S2-III-P2'!W14</f>
        <v>638317.31409804244</v>
      </c>
      <c r="AG6" s="1125" t="str">
        <f>IF('S2-III-P2'!W14&gt;=$AI$18,"ROJO",IF('S2-III-P2'!W14&lt;=$AI$19,"           verde","     azul"))</f>
        <v xml:space="preserve">           verde</v>
      </c>
      <c r="AH6" s="887"/>
      <c r="AI6" s="887"/>
    </row>
    <row r="7" spans="1:35" ht="13.75" customHeight="1" x14ac:dyDescent="0.3">
      <c r="A7" s="808" t="s">
        <v>541</v>
      </c>
      <c r="B7" s="882">
        <f>+'S1-I-B POL_CP'!M16</f>
        <v>543918</v>
      </c>
      <c r="C7" s="315" t="str">
        <f t="shared" si="3"/>
        <v xml:space="preserve">           verde</v>
      </c>
      <c r="D7" s="310" t="s">
        <v>166</v>
      </c>
      <c r="E7" s="459" t="s">
        <v>167</v>
      </c>
      <c r="G7" s="808" t="s">
        <v>541</v>
      </c>
      <c r="H7" s="882">
        <f>+'S1-I-B CAP_CP'!M16</f>
        <v>61356787209.033829</v>
      </c>
      <c r="I7" s="315" t="str">
        <f t="shared" si="4"/>
        <v xml:space="preserve">           verde</v>
      </c>
      <c r="J7" s="310" t="s">
        <v>166</v>
      </c>
      <c r="K7" s="459" t="s">
        <v>167</v>
      </c>
      <c r="M7" s="1123" t="s">
        <v>168</v>
      </c>
      <c r="N7" s="1133">
        <f>+'S2-I-B2'!R15</f>
        <v>7803</v>
      </c>
      <c r="O7" s="1138" t="str">
        <f t="shared" si="0"/>
        <v xml:space="preserve">           verde</v>
      </c>
      <c r="P7" s="310" t="s">
        <v>166</v>
      </c>
      <c r="Q7" s="459" t="s">
        <v>167</v>
      </c>
      <c r="S7" s="1123" t="s">
        <v>168</v>
      </c>
      <c r="T7" s="1133">
        <f>+'S2-I-B2'!AM15</f>
        <v>44663339.895745903</v>
      </c>
      <c r="U7" s="1125" t="str">
        <f t="shared" si="1"/>
        <v xml:space="preserve">           verde</v>
      </c>
      <c r="V7" s="310" t="s">
        <v>166</v>
      </c>
      <c r="W7" s="459" t="s">
        <v>167</v>
      </c>
      <c r="X7" s="884"/>
      <c r="Y7" s="1123" t="s">
        <v>168</v>
      </c>
      <c r="Z7" s="1133">
        <f>+'S2-III-P2'!J15</f>
        <v>16</v>
      </c>
      <c r="AA7" s="1125" t="str">
        <f t="shared" si="2"/>
        <v xml:space="preserve">           verde</v>
      </c>
      <c r="AB7" s="310" t="s">
        <v>166</v>
      </c>
      <c r="AC7" s="459" t="s">
        <v>265</v>
      </c>
      <c r="AE7" s="1123" t="s">
        <v>168</v>
      </c>
      <c r="AF7" s="1124">
        <f>+'S2-III-P2'!W15</f>
        <v>536027.76185564324</v>
      </c>
      <c r="AG7" s="1125" t="str">
        <f>IF('S2-III-P2'!W15&gt;=$AI$18,"ROJO",IF('S2-III-P2'!W15&lt;=$AI$19,"           verde","     azul"))</f>
        <v xml:space="preserve">           verde</v>
      </c>
      <c r="AH7" s="310" t="s">
        <v>166</v>
      </c>
      <c r="AI7" s="459" t="s">
        <v>265</v>
      </c>
    </row>
    <row r="8" spans="1:35" ht="13.75" customHeight="1" x14ac:dyDescent="0.3">
      <c r="A8" s="807" t="s">
        <v>589</v>
      </c>
      <c r="B8" s="882">
        <f>+'S1-I-B POL_CP'!M17</f>
        <v>949841</v>
      </c>
      <c r="C8" s="315" t="str">
        <f t="shared" si="3"/>
        <v xml:space="preserve">     azul</v>
      </c>
      <c r="D8" s="316" t="s">
        <v>169</v>
      </c>
      <c r="E8" s="343" t="s">
        <v>12551</v>
      </c>
      <c r="G8" s="807" t="s">
        <v>589</v>
      </c>
      <c r="H8" s="882">
        <f>+'S1-I-B CAP_CP'!M17</f>
        <v>92034033774.064575</v>
      </c>
      <c r="I8" s="315" t="str">
        <f t="shared" si="4"/>
        <v xml:space="preserve">           verde</v>
      </c>
      <c r="J8" s="316" t="s">
        <v>169</v>
      </c>
      <c r="K8" s="343" t="s">
        <v>12551</v>
      </c>
      <c r="M8" s="1123" t="s">
        <v>173</v>
      </c>
      <c r="N8" s="1133">
        <f>+'S2-I-B2'!R16</f>
        <v>21228</v>
      </c>
      <c r="O8" s="1138" t="str">
        <f t="shared" si="0"/>
        <v xml:space="preserve">           verde</v>
      </c>
      <c r="P8" s="316" t="s">
        <v>169</v>
      </c>
      <c r="Q8" s="343" t="s">
        <v>12551</v>
      </c>
      <c r="S8" s="1123" t="s">
        <v>173</v>
      </c>
      <c r="T8" s="1133">
        <f>+'S2-I-B2'!AM16</f>
        <v>181335837.67823851</v>
      </c>
      <c r="U8" s="1125" t="str">
        <f t="shared" si="1"/>
        <v xml:space="preserve">           verde</v>
      </c>
      <c r="V8" s="316" t="s">
        <v>169</v>
      </c>
      <c r="W8" s="343" t="s">
        <v>12551</v>
      </c>
      <c r="X8" s="884"/>
      <c r="Y8" s="1123" t="s">
        <v>173</v>
      </c>
      <c r="Z8" s="1133">
        <f>+'S2-III-P2'!J16</f>
        <v>12</v>
      </c>
      <c r="AA8" s="1125" t="str">
        <f t="shared" si="2"/>
        <v xml:space="preserve">           verde</v>
      </c>
      <c r="AB8" s="316" t="s">
        <v>169</v>
      </c>
      <c r="AC8" s="343" t="s">
        <v>12552</v>
      </c>
      <c r="AE8" s="1123" t="s">
        <v>173</v>
      </c>
      <c r="AF8" s="1124">
        <f>+'S2-III-P2'!W16</f>
        <v>192436.49658132673</v>
      </c>
      <c r="AG8" s="1125" t="str">
        <f>IF('S2-III-P2'!W16&gt;=$AI$18,"ROJO",IF('S2-III-P2'!W16&lt;=$AI$19,"           verde","     azul"))</f>
        <v xml:space="preserve">           verde</v>
      </c>
      <c r="AH8" s="316" t="s">
        <v>169</v>
      </c>
      <c r="AI8" s="343" t="s">
        <v>12552</v>
      </c>
    </row>
    <row r="9" spans="1:35" ht="13.75" customHeight="1" x14ac:dyDescent="0.3">
      <c r="A9" s="808" t="s">
        <v>656</v>
      </c>
      <c r="B9" s="882">
        <f>+'S1-I-B POL_CP'!M18</f>
        <v>439661</v>
      </c>
      <c r="C9" s="315" t="str">
        <f t="shared" si="3"/>
        <v xml:space="preserve">           verde</v>
      </c>
      <c r="D9" s="317" t="s">
        <v>171</v>
      </c>
      <c r="E9" s="344" t="s">
        <v>172</v>
      </c>
      <c r="G9" s="808" t="s">
        <v>656</v>
      </c>
      <c r="H9" s="882">
        <f>+'S1-I-B CAP_CP'!M18</f>
        <v>64053876921.757645</v>
      </c>
      <c r="I9" s="315" t="str">
        <f t="shared" si="4"/>
        <v xml:space="preserve">           verde</v>
      </c>
      <c r="J9" s="317" t="s">
        <v>171</v>
      </c>
      <c r="K9" s="344" t="s">
        <v>172</v>
      </c>
      <c r="M9" s="1123" t="s">
        <v>165</v>
      </c>
      <c r="N9" s="1133">
        <f>+'S2-I-B2'!R17</f>
        <v>28643</v>
      </c>
      <c r="O9" s="1138" t="str">
        <f t="shared" si="0"/>
        <v xml:space="preserve">           verde</v>
      </c>
      <c r="P9" s="317" t="s">
        <v>171</v>
      </c>
      <c r="Q9" s="344" t="s">
        <v>172</v>
      </c>
      <c r="S9" s="1123" t="s">
        <v>165</v>
      </c>
      <c r="T9" s="1133">
        <f>+'S2-I-B2'!AM17</f>
        <v>187379375.30982715</v>
      </c>
      <c r="U9" s="1125" t="str">
        <f t="shared" si="1"/>
        <v xml:space="preserve">           verde</v>
      </c>
      <c r="V9" s="317" t="s">
        <v>171</v>
      </c>
      <c r="W9" s="344" t="s">
        <v>172</v>
      </c>
      <c r="X9" s="884"/>
      <c r="Y9" s="1128" t="s">
        <v>165</v>
      </c>
      <c r="Z9" s="1133">
        <f>+'S2-III-P2'!J17</f>
        <v>91</v>
      </c>
      <c r="AA9" s="1127" t="str">
        <f t="shared" si="2"/>
        <v xml:space="preserve">     azul</v>
      </c>
      <c r="AB9" s="317" t="s">
        <v>171</v>
      </c>
      <c r="AC9" s="344" t="s">
        <v>266</v>
      </c>
      <c r="AE9" s="1126" t="s">
        <v>165</v>
      </c>
      <c r="AF9" s="1124">
        <f>+'S2-III-P2'!W17</f>
        <v>4106053.8339303192</v>
      </c>
      <c r="AG9" s="1127" t="str">
        <f>IF('S2-III-P2'!W17&gt;=$AI$18,"ROJO",IF('S2-III-P2'!W17&lt;=$AI$19,"           verde","     azul"))</f>
        <v>ROJO</v>
      </c>
      <c r="AH9" s="317" t="s">
        <v>171</v>
      </c>
      <c r="AI9" s="344" t="s">
        <v>266</v>
      </c>
    </row>
    <row r="10" spans="1:35" ht="13.75" customHeight="1" x14ac:dyDescent="0.3">
      <c r="A10" s="807" t="s">
        <v>552</v>
      </c>
      <c r="B10" s="882">
        <f>+'S1-I-B POL_CP'!M19</f>
        <v>1411466</v>
      </c>
      <c r="C10" s="315" t="str">
        <f t="shared" si="3"/>
        <v xml:space="preserve">     azul</v>
      </c>
      <c r="D10" s="318"/>
      <c r="E10" s="319"/>
      <c r="G10" s="807" t="s">
        <v>552</v>
      </c>
      <c r="H10" s="882">
        <f>+'S1-I-B CAP_CP'!M19</f>
        <v>154554828516.9809</v>
      </c>
      <c r="I10" s="315" t="str">
        <f t="shared" si="4"/>
        <v xml:space="preserve">     azul</v>
      </c>
      <c r="J10" s="318"/>
      <c r="K10" s="319"/>
      <c r="M10" s="1126" t="s">
        <v>208</v>
      </c>
      <c r="N10" s="1133">
        <f>+'S2-I-B2'!R18</f>
        <v>60493</v>
      </c>
      <c r="O10" s="1137" t="str">
        <f t="shared" si="0"/>
        <v>ROJO</v>
      </c>
      <c r="P10" s="318"/>
      <c r="Q10" s="319"/>
      <c r="S10" s="1128" t="s">
        <v>208</v>
      </c>
      <c r="T10" s="1133">
        <f>+'S2-I-B2'!AM18</f>
        <v>217662537.36465931</v>
      </c>
      <c r="U10" s="1127" t="str">
        <f t="shared" si="1"/>
        <v xml:space="preserve">     azul</v>
      </c>
      <c r="V10" s="345"/>
      <c r="W10" s="345"/>
      <c r="X10" s="884"/>
      <c r="Y10" s="1123" t="s">
        <v>208</v>
      </c>
      <c r="Z10" s="1133">
        <f>+'S2-III-P2'!J18</f>
        <v>18</v>
      </c>
      <c r="AA10" s="1125" t="str">
        <f t="shared" si="2"/>
        <v xml:space="preserve">           verde</v>
      </c>
      <c r="AB10" s="345"/>
      <c r="AC10" s="345"/>
      <c r="AE10" s="1123" t="s">
        <v>208</v>
      </c>
      <c r="AF10" s="1124">
        <f>+'S2-III-P2'!W18</f>
        <v>451423.90659227397</v>
      </c>
      <c r="AG10" s="1125" t="str">
        <f>IF('S2-III-P2'!W18&gt;=$AI$18,"ROJO",IF('S2-III-P2'!W18&lt;=$AI$19,"           verde","     azul"))</f>
        <v xml:space="preserve">           verde</v>
      </c>
      <c r="AH10" s="345"/>
      <c r="AI10" s="345"/>
    </row>
    <row r="11" spans="1:35" ht="13.75" customHeight="1" x14ac:dyDescent="0.3">
      <c r="A11" s="808" t="s">
        <v>531</v>
      </c>
      <c r="B11" s="882">
        <f>+'S1-I-B POL_CP'!M20</f>
        <v>282279</v>
      </c>
      <c r="C11" s="315" t="str">
        <f t="shared" si="3"/>
        <v xml:space="preserve">           verde</v>
      </c>
      <c r="D11" s="320" t="s">
        <v>175</v>
      </c>
      <c r="E11" s="319"/>
      <c r="G11" s="808" t="s">
        <v>531</v>
      </c>
      <c r="H11" s="882">
        <f>+'S1-I-B CAP_CP'!M20</f>
        <v>27403114844.090134</v>
      </c>
      <c r="I11" s="315" t="str">
        <f t="shared" si="4"/>
        <v xml:space="preserve">           verde</v>
      </c>
      <c r="J11" s="320" t="s">
        <v>175</v>
      </c>
      <c r="K11" s="319"/>
      <c r="M11" s="1123" t="s">
        <v>174</v>
      </c>
      <c r="N11" s="1133">
        <f>+'S2-I-B2'!R19</f>
        <v>3570</v>
      </c>
      <c r="O11" s="1138" t="str">
        <f t="shared" si="0"/>
        <v xml:space="preserve">           verde</v>
      </c>
      <c r="P11" s="320" t="s">
        <v>175</v>
      </c>
      <c r="Q11" s="319"/>
      <c r="S11" s="1123" t="s">
        <v>174</v>
      </c>
      <c r="T11" s="1133">
        <f>+'S2-I-B2'!AM19</f>
        <v>19899962.990320101</v>
      </c>
      <c r="U11" s="1125" t="str">
        <f t="shared" si="1"/>
        <v xml:space="preserve">           verde</v>
      </c>
      <c r="V11" s="320" t="s">
        <v>175</v>
      </c>
      <c r="W11" s="345"/>
      <c r="X11" s="884"/>
      <c r="Y11" s="1123" t="s">
        <v>174</v>
      </c>
      <c r="Z11" s="1133">
        <f>+'S2-III-P2'!J19</f>
        <v>4</v>
      </c>
      <c r="AA11" s="1125" t="str">
        <f t="shared" si="2"/>
        <v xml:space="preserve">           verde</v>
      </c>
      <c r="AB11" s="320" t="s">
        <v>175</v>
      </c>
      <c r="AC11" s="345"/>
      <c r="AE11" s="1123" t="s">
        <v>174</v>
      </c>
      <c r="AF11" s="1124">
        <f>+'S2-III-P2'!W19</f>
        <v>411883.79139231576</v>
      </c>
      <c r="AG11" s="1125" t="str">
        <f>IF('S2-III-P2'!W19&gt;=$AI$18,"ROJO",IF('S2-III-P2'!W19&lt;=$AI$19,"           verde","     azul"))</f>
        <v xml:space="preserve">           verde</v>
      </c>
      <c r="AH11" s="320" t="s">
        <v>175</v>
      </c>
      <c r="AI11" s="345"/>
    </row>
    <row r="12" spans="1:35" ht="13.75" customHeight="1" x14ac:dyDescent="0.3">
      <c r="A12" s="807" t="s">
        <v>749</v>
      </c>
      <c r="B12" s="882">
        <f>+'S1-I-B POL_CP'!M21</f>
        <v>897502</v>
      </c>
      <c r="C12" s="315" t="str">
        <f t="shared" si="3"/>
        <v xml:space="preserve">           verde</v>
      </c>
      <c r="D12" s="321" t="s">
        <v>177</v>
      </c>
      <c r="E12" s="319"/>
      <c r="G12" s="807" t="s">
        <v>749</v>
      </c>
      <c r="H12" s="882">
        <f>+'S1-I-B CAP_CP'!M21</f>
        <v>67203200120.96254</v>
      </c>
      <c r="I12" s="315" t="str">
        <f t="shared" si="4"/>
        <v xml:space="preserve">           verde</v>
      </c>
      <c r="J12" s="321" t="s">
        <v>177</v>
      </c>
      <c r="K12" s="319"/>
      <c r="M12" s="1123" t="s">
        <v>176</v>
      </c>
      <c r="N12" s="1133">
        <f>+'S2-I-B2'!R20</f>
        <v>12447</v>
      </c>
      <c r="O12" s="1138" t="str">
        <f t="shared" si="0"/>
        <v xml:space="preserve">           verde</v>
      </c>
      <c r="P12" s="321" t="s">
        <v>177</v>
      </c>
      <c r="Q12" s="319"/>
      <c r="S12" s="1123" t="s">
        <v>176</v>
      </c>
      <c r="T12" s="1133">
        <f>+'S2-I-B2'!AM20</f>
        <v>97582249.951215699</v>
      </c>
      <c r="U12" s="1125" t="str">
        <f t="shared" si="1"/>
        <v xml:space="preserve">           verde</v>
      </c>
      <c r="V12" s="321" t="s">
        <v>177</v>
      </c>
      <c r="W12" s="345"/>
      <c r="X12" s="884"/>
      <c r="Y12" s="1123" t="s">
        <v>176</v>
      </c>
      <c r="Z12" s="1133">
        <f>+'S2-III-P2'!J20</f>
        <v>15</v>
      </c>
      <c r="AA12" s="1125" t="str">
        <f t="shared" si="2"/>
        <v xml:space="preserve">           verde</v>
      </c>
      <c r="AB12" s="321" t="s">
        <v>177</v>
      </c>
      <c r="AC12" s="345"/>
      <c r="AE12" s="1123" t="s">
        <v>176</v>
      </c>
      <c r="AF12" s="1124">
        <f>+'S2-III-P2'!W20</f>
        <v>144390.03900719</v>
      </c>
      <c r="AG12" s="1125" t="str">
        <f>IF('S2-III-P2'!W20&gt;=$AI$18,"ROJO",IF('S2-III-P2'!W20&lt;=$AI$19,"           verde","     azul"))</f>
        <v xml:space="preserve">           verde</v>
      </c>
      <c r="AH12" s="321" t="s">
        <v>177</v>
      </c>
      <c r="AI12" s="345"/>
    </row>
    <row r="13" spans="1:35" ht="13.75" customHeight="1" x14ac:dyDescent="0.3">
      <c r="A13" s="808" t="s">
        <v>537</v>
      </c>
      <c r="B13" s="882">
        <f>+'S1-I-B POL_CP'!M22</f>
        <v>7016310</v>
      </c>
      <c r="C13" s="315" t="str">
        <f t="shared" si="3"/>
        <v>ROJO</v>
      </c>
      <c r="D13" s="322"/>
      <c r="E13" s="319"/>
      <c r="G13" s="808" t="s">
        <v>537</v>
      </c>
      <c r="H13" s="882">
        <f>+'S1-I-B CAP_CP'!M22</f>
        <v>1016696591849.3171</v>
      </c>
      <c r="I13" s="315" t="str">
        <f t="shared" si="4"/>
        <v>ROJO</v>
      </c>
      <c r="J13" s="322"/>
      <c r="K13" s="319"/>
      <c r="M13" s="1126" t="s">
        <v>179</v>
      </c>
      <c r="N13" s="1133">
        <f>+'S2-I-B2'!R21</f>
        <v>190674</v>
      </c>
      <c r="O13" s="1137" t="str">
        <f t="shared" si="0"/>
        <v>ROJO</v>
      </c>
      <c r="P13" s="322"/>
      <c r="Q13" s="319"/>
      <c r="S13" s="1126" t="s">
        <v>179</v>
      </c>
      <c r="T13" s="1133">
        <f>+'S2-I-B2'!AM21</f>
        <v>1810283510.5085738</v>
      </c>
      <c r="U13" s="1127" t="str">
        <f t="shared" si="1"/>
        <v>ROJO</v>
      </c>
      <c r="V13" s="345"/>
      <c r="W13" s="345"/>
      <c r="X13" s="884"/>
      <c r="Y13" s="1128" t="s">
        <v>179</v>
      </c>
      <c r="Z13" s="1133">
        <f>+'S2-III-P2'!J21</f>
        <v>120</v>
      </c>
      <c r="AA13" s="1127" t="str">
        <f t="shared" si="2"/>
        <v xml:space="preserve">     azul</v>
      </c>
      <c r="AB13" s="345"/>
      <c r="AC13" s="345"/>
      <c r="AE13" s="1128" t="s">
        <v>179</v>
      </c>
      <c r="AF13" s="1124">
        <f>+'S2-III-P2'!W21</f>
        <v>2799120.4823316145</v>
      </c>
      <c r="AG13" s="1127" t="str">
        <f>IF('S2-III-P2'!W21&gt;=$AI$18,"ROJO",IF('S2-III-P2'!W21&lt;=$AI$19,"           verde","     azul"))</f>
        <v xml:space="preserve">     azul</v>
      </c>
      <c r="AH13" s="345"/>
      <c r="AI13" s="345"/>
    </row>
    <row r="14" spans="1:35" ht="13.75" customHeight="1" x14ac:dyDescent="0.3">
      <c r="A14" s="807" t="s">
        <v>542</v>
      </c>
      <c r="B14" s="882">
        <f>+'S1-I-B POL_CP'!M23</f>
        <v>1425863</v>
      </c>
      <c r="C14" s="315" t="str">
        <f t="shared" si="3"/>
        <v xml:space="preserve">     azul</v>
      </c>
      <c r="D14" s="318"/>
      <c r="E14" s="319"/>
      <c r="G14" s="807" t="s">
        <v>542</v>
      </c>
      <c r="H14" s="882">
        <f>+'S1-I-B CAP_CP'!M23</f>
        <v>190645992140.4679</v>
      </c>
      <c r="I14" s="315" t="str">
        <f t="shared" si="4"/>
        <v>ROJO</v>
      </c>
      <c r="J14" s="318"/>
      <c r="K14" s="319"/>
      <c r="M14" s="1126" t="s">
        <v>223</v>
      </c>
      <c r="N14" s="1133">
        <f>+'S2-I-B2'!R22</f>
        <v>102364</v>
      </c>
      <c r="O14" s="1137" t="str">
        <f t="shared" si="0"/>
        <v>ROJO</v>
      </c>
      <c r="P14" s="318"/>
      <c r="Q14" s="319"/>
      <c r="S14" s="1126" t="s">
        <v>223</v>
      </c>
      <c r="T14" s="1133">
        <f>+'S2-I-B2'!AM22</f>
        <v>1424353937.998513</v>
      </c>
      <c r="U14" s="1127" t="str">
        <f t="shared" si="1"/>
        <v>ROJO</v>
      </c>
      <c r="V14" s="345"/>
      <c r="W14" s="345"/>
      <c r="X14" s="884"/>
      <c r="Y14" s="1126" t="s">
        <v>223</v>
      </c>
      <c r="Z14" s="1133">
        <f>+'S2-III-P2'!J22</f>
        <v>176</v>
      </c>
      <c r="AA14" s="1127" t="str">
        <f t="shared" si="2"/>
        <v>ROJO</v>
      </c>
      <c r="AB14" s="345"/>
      <c r="AC14" s="345"/>
      <c r="AE14" s="1126" t="s">
        <v>223</v>
      </c>
      <c r="AF14" s="1124">
        <f>+'S2-III-P2'!W22</f>
        <v>7007836.6189649468</v>
      </c>
      <c r="AG14" s="1127" t="str">
        <f>IF('S2-III-P2'!W22&gt;=$AI$18,"ROJO",IF('S2-III-P2'!W22&lt;=$AI$19,"           verde","     azul"))</f>
        <v>ROJO</v>
      </c>
      <c r="AH14" s="345"/>
      <c r="AI14" s="345"/>
    </row>
    <row r="15" spans="1:35" ht="13.75" customHeight="1" x14ac:dyDescent="0.3">
      <c r="A15" s="808" t="s">
        <v>546</v>
      </c>
      <c r="B15" s="882">
        <f>+'S1-I-B POL_CP'!M24</f>
        <v>571052</v>
      </c>
      <c r="C15" s="315" t="str">
        <f t="shared" si="3"/>
        <v xml:space="preserve">           verde</v>
      </c>
      <c r="D15" s="310" t="s">
        <v>181</v>
      </c>
      <c r="E15" s="959">
        <f>AVERAGE(B5:B56)</f>
        <v>1255830.9807692308</v>
      </c>
      <c r="G15" s="808" t="s">
        <v>546</v>
      </c>
      <c r="H15" s="882">
        <f>+'S1-I-B CAP_CP'!M24</f>
        <v>72815352990.792801</v>
      </c>
      <c r="I15" s="315" t="str">
        <f t="shared" si="4"/>
        <v xml:space="preserve">           verde</v>
      </c>
      <c r="J15" s="310" t="s">
        <v>181</v>
      </c>
      <c r="K15" s="1044">
        <f>TRIMMEAN(H5:H56,0)</f>
        <v>143571626172.04691</v>
      </c>
      <c r="M15" s="1123" t="s">
        <v>180</v>
      </c>
      <c r="N15" s="1133">
        <f>+'S2-I-B2'!R23</f>
        <v>24576</v>
      </c>
      <c r="O15" s="1138" t="str">
        <f t="shared" si="0"/>
        <v xml:space="preserve">           verde</v>
      </c>
      <c r="P15" s="310" t="s">
        <v>181</v>
      </c>
      <c r="Q15" s="346">
        <f>TRIMMEAN(N5:N56,0)</f>
        <v>43315.365384615383</v>
      </c>
      <c r="S15" s="1123" t="s">
        <v>180</v>
      </c>
      <c r="T15" s="1133">
        <f>+'S2-I-B2'!AM23</f>
        <v>83736481.676632434</v>
      </c>
      <c r="U15" s="1125" t="str">
        <f t="shared" si="1"/>
        <v xml:space="preserve">           verde</v>
      </c>
      <c r="V15" s="310" t="s">
        <v>181</v>
      </c>
      <c r="W15" s="346">
        <f>TRIMMEAN(T5:T56,0)</f>
        <v>386989766.58838648</v>
      </c>
      <c r="X15" s="884"/>
      <c r="Y15" s="1126" t="s">
        <v>180</v>
      </c>
      <c r="Z15" s="1133">
        <f>+'S2-III-P2'!J23</f>
        <v>149</v>
      </c>
      <c r="AA15" s="1127" t="str">
        <f t="shared" si="2"/>
        <v>ROJO</v>
      </c>
      <c r="AB15" s="310" t="s">
        <v>181</v>
      </c>
      <c r="AC15" s="346">
        <f>TRIMMEAN(Z5:Z54,0)</f>
        <v>96.86</v>
      </c>
      <c r="AE15" s="1123" t="s">
        <v>180</v>
      </c>
      <c r="AF15" s="1124">
        <f>+'S2-III-P2'!W23</f>
        <v>1792903.2983725839</v>
      </c>
      <c r="AG15" s="1127" t="str">
        <f>IF('S2-III-P2'!W23&gt;=$AI$18,"ROJO",IF('S2-III-P2'!W23&lt;=$AI$19,"           verde","     azul"))</f>
        <v xml:space="preserve">           verde</v>
      </c>
      <c r="AH15" s="310" t="s">
        <v>181</v>
      </c>
      <c r="AI15" s="349">
        <f>TRIMMEAN('S2-III-P2'!W13:W65,0)</f>
        <v>2845942.1079992498</v>
      </c>
    </row>
    <row r="16" spans="1:35" ht="13.75" customHeight="1" x14ac:dyDescent="0.3">
      <c r="A16" s="807" t="s">
        <v>750</v>
      </c>
      <c r="B16" s="882">
        <f>+'S1-I-B POL_CP'!M25</f>
        <v>573353</v>
      </c>
      <c r="C16" s="315" t="str">
        <f t="shared" si="3"/>
        <v xml:space="preserve">           verde</v>
      </c>
      <c r="D16" s="323" t="s">
        <v>183</v>
      </c>
      <c r="E16" s="960">
        <f>STDEVP(B5:B56)</f>
        <v>1653004.0201206233</v>
      </c>
      <c r="G16" s="807" t="s">
        <v>750</v>
      </c>
      <c r="H16" s="882">
        <f>+'S1-I-B CAP_CP'!M25</f>
        <v>47947836920.78315</v>
      </c>
      <c r="I16" s="315" t="str">
        <f t="shared" si="4"/>
        <v xml:space="preserve">           verde</v>
      </c>
      <c r="J16" s="323" t="s">
        <v>183</v>
      </c>
      <c r="K16" s="1045">
        <f>STDEVP(H5:H56)</f>
        <v>216298451618.58823</v>
      </c>
      <c r="M16" s="1123" t="s">
        <v>182</v>
      </c>
      <c r="N16" s="1133">
        <f>+'S2-I-B2'!R24</f>
        <v>4790</v>
      </c>
      <c r="O16" s="1138" t="str">
        <f t="shared" si="0"/>
        <v xml:space="preserve">           verde</v>
      </c>
      <c r="P16" s="323" t="s">
        <v>183</v>
      </c>
      <c r="Q16" s="350">
        <f>STDEVP(N5:N56)</f>
        <v>60644.755386794874</v>
      </c>
      <c r="S16" s="1123" t="s">
        <v>182</v>
      </c>
      <c r="T16" s="1133">
        <f>+'S2-I-B2'!AM24</f>
        <v>25895814.046371698</v>
      </c>
      <c r="U16" s="1125" t="str">
        <f t="shared" si="1"/>
        <v xml:space="preserve">           verde</v>
      </c>
      <c r="V16" s="323" t="s">
        <v>183</v>
      </c>
      <c r="W16" s="1118">
        <f>STDEVP(T5:T56)</f>
        <v>917501449.82031488</v>
      </c>
      <c r="X16" s="884"/>
      <c r="Y16" s="1123" t="s">
        <v>182</v>
      </c>
      <c r="Z16" s="1133">
        <f>+'S2-III-P2'!J24</f>
        <v>1</v>
      </c>
      <c r="AA16" s="1125" t="str">
        <f t="shared" si="2"/>
        <v xml:space="preserve">           verde</v>
      </c>
      <c r="AB16" s="323" t="s">
        <v>183</v>
      </c>
      <c r="AC16" s="1118">
        <f>STDEVP(Z5:Z54)</f>
        <v>438.04077481440009</v>
      </c>
      <c r="AE16" s="1123" t="s">
        <v>182</v>
      </c>
      <c r="AF16" s="1124">
        <f>+'S2-III-P2'!W24</f>
        <v>184699.88358102099</v>
      </c>
      <c r="AG16" s="1125" t="str">
        <f>IF('S2-III-P2'!W24&gt;=$AI$18,"ROJO",IF('S2-III-P2'!W24&lt;=$AI$19,"           verde","     azul"))</f>
        <v xml:space="preserve">           verde</v>
      </c>
      <c r="AH16" s="323" t="s">
        <v>183</v>
      </c>
      <c r="AI16" s="347">
        <f>STDEVP('S2-III-P2'!W13:W65)</f>
        <v>10345170.986940941</v>
      </c>
    </row>
    <row r="17" spans="1:35" ht="13.75" customHeight="1" x14ac:dyDescent="0.3">
      <c r="A17" s="808" t="s">
        <v>553</v>
      </c>
      <c r="B17" s="882">
        <f>+'S1-I-B POL_CP'!M26</f>
        <v>1482500</v>
      </c>
      <c r="C17" s="315" t="str">
        <f t="shared" si="3"/>
        <v xml:space="preserve">     azul</v>
      </c>
      <c r="D17" s="322"/>
      <c r="E17" s="319"/>
      <c r="G17" s="808" t="s">
        <v>553</v>
      </c>
      <c r="H17" s="882">
        <f>+'S1-I-B CAP_CP'!M26</f>
        <v>129029363356.72328</v>
      </c>
      <c r="I17" s="315" t="str">
        <f t="shared" si="4"/>
        <v xml:space="preserve">     azul</v>
      </c>
      <c r="J17" s="322"/>
      <c r="K17" s="1046"/>
      <c r="M17" s="1139" t="s">
        <v>184</v>
      </c>
      <c r="N17" s="1133">
        <f>+'S2-I-B2'!R25</f>
        <v>34204</v>
      </c>
      <c r="O17" s="1137" t="str">
        <f t="shared" si="0"/>
        <v xml:space="preserve">     azul</v>
      </c>
      <c r="P17" s="322"/>
      <c r="Q17" s="319"/>
      <c r="S17" s="1128" t="s">
        <v>184</v>
      </c>
      <c r="T17" s="1133">
        <f>+'S2-I-B2'!AM25</f>
        <v>234705825.29312244</v>
      </c>
      <c r="U17" s="1127" t="str">
        <f t="shared" si="1"/>
        <v xml:space="preserve">     azul</v>
      </c>
      <c r="V17" s="322"/>
      <c r="W17" s="1119"/>
      <c r="X17" s="884"/>
      <c r="Y17" s="1123" t="s">
        <v>184</v>
      </c>
      <c r="Z17" s="1133">
        <f>+'S2-III-P2'!J25</f>
        <v>11</v>
      </c>
      <c r="AA17" s="1125" t="str">
        <f t="shared" si="2"/>
        <v xml:space="preserve">           verde</v>
      </c>
      <c r="AB17" s="348"/>
      <c r="AC17" s="1119"/>
      <c r="AE17" s="1123" t="s">
        <v>184</v>
      </c>
      <c r="AF17" s="1124">
        <f>+'S2-III-P2'!W25</f>
        <v>270930.49318000989</v>
      </c>
      <c r="AG17" s="1125" t="str">
        <f>IF('S2-III-P2'!W25&gt;=$AI$18,"ROJO",IF('S2-III-P2'!W25&lt;=$AI$19,"           verde","     azul"))</f>
        <v xml:space="preserve">           verde</v>
      </c>
      <c r="AH17" s="887"/>
      <c r="AI17" s="887"/>
    </row>
    <row r="18" spans="1:35" ht="13.75" customHeight="1" x14ac:dyDescent="0.3">
      <c r="A18" s="807" t="s">
        <v>532</v>
      </c>
      <c r="B18" s="882">
        <f>+'S1-I-B POL_CP'!M27</f>
        <v>878542</v>
      </c>
      <c r="C18" s="315" t="str">
        <f t="shared" si="3"/>
        <v xml:space="preserve">           verde</v>
      </c>
      <c r="D18" s="1091" t="s">
        <v>186</v>
      </c>
      <c r="E18" s="959">
        <f>+E15+(1/5)*E16</f>
        <v>1586431.7847933555</v>
      </c>
      <c r="G18" s="807" t="s">
        <v>532</v>
      </c>
      <c r="H18" s="882">
        <f>+'S1-I-B CAP_CP'!M27</f>
        <v>98214414694.956116</v>
      </c>
      <c r="I18" s="315" t="str">
        <f t="shared" si="4"/>
        <v xml:space="preserve">           verde</v>
      </c>
      <c r="J18" s="1091" t="s">
        <v>186</v>
      </c>
      <c r="K18" s="1047">
        <f>+K15+(1/5)*K16</f>
        <v>186831316495.76456</v>
      </c>
      <c r="M18" s="1126" t="s">
        <v>214</v>
      </c>
      <c r="N18" s="1133">
        <f>+'S2-I-B2'!R26</f>
        <v>70022</v>
      </c>
      <c r="O18" s="1137" t="str">
        <f t="shared" si="0"/>
        <v>ROJO</v>
      </c>
      <c r="P18" s="1091" t="s">
        <v>186</v>
      </c>
      <c r="Q18" s="346">
        <f>+Q15+(1/5)*Q16</f>
        <v>55444.316461974362</v>
      </c>
      <c r="S18" s="1128" t="s">
        <v>214</v>
      </c>
      <c r="T18" s="1133">
        <f>+'S2-I-B2'!AM26</f>
        <v>241060729.21571073</v>
      </c>
      <c r="U18" s="1127" t="str">
        <f t="shared" si="1"/>
        <v xml:space="preserve">     azul</v>
      </c>
      <c r="V18" s="1091" t="s">
        <v>186</v>
      </c>
      <c r="W18" s="346">
        <f>+W15+(1/5)*W16</f>
        <v>570490056.55244946</v>
      </c>
      <c r="X18" s="884"/>
      <c r="Y18" s="1123" t="s">
        <v>214</v>
      </c>
      <c r="Z18" s="1133">
        <f>+'S2-III-P2'!J26</f>
        <v>25</v>
      </c>
      <c r="AA18" s="1125" t="str">
        <f t="shared" si="2"/>
        <v xml:space="preserve">           verde</v>
      </c>
      <c r="AB18" s="1091" t="s">
        <v>267</v>
      </c>
      <c r="AC18" s="346">
        <f>+AC15+(1/10)*AC16</f>
        <v>140.66407748144002</v>
      </c>
      <c r="AE18" s="1123" t="s">
        <v>214</v>
      </c>
      <c r="AF18" s="1124">
        <f>+'S2-III-P2'!W26</f>
        <v>533204.87514518003</v>
      </c>
      <c r="AG18" s="1125" t="str">
        <f>IF('S2-III-P2'!W26&gt;=$AI$18,"ROJO",IF('S2-III-P2'!W26&lt;=$AI$19,"           verde","     azul"))</f>
        <v xml:space="preserve">           verde</v>
      </c>
      <c r="AH18" s="1091" t="s">
        <v>267</v>
      </c>
      <c r="AI18" s="349">
        <f>+AI15+(1/10)*AI16</f>
        <v>3880459.2066933438</v>
      </c>
    </row>
    <row r="19" spans="1:35" ht="13.75" customHeight="1" x14ac:dyDescent="0.3">
      <c r="A19" s="808" t="s">
        <v>665</v>
      </c>
      <c r="B19" s="882">
        <f>+'S1-I-B POL_CP'!M28</f>
        <v>932483</v>
      </c>
      <c r="C19" s="315" t="str">
        <f t="shared" si="3"/>
        <v xml:space="preserve">     azul</v>
      </c>
      <c r="D19" s="323" t="s">
        <v>188</v>
      </c>
      <c r="E19" s="960">
        <f>+E15-(1/5)*E16</f>
        <v>925230.176745106</v>
      </c>
      <c r="G19" s="808" t="s">
        <v>665</v>
      </c>
      <c r="H19" s="882">
        <f>+'S1-I-B CAP_CP'!M28</f>
        <v>107393289735.46376</v>
      </c>
      <c r="I19" s="315" t="str">
        <f t="shared" si="4"/>
        <v xml:space="preserve">     azul</v>
      </c>
      <c r="J19" s="323" t="s">
        <v>188</v>
      </c>
      <c r="K19" s="1045">
        <f>+K15-(1/5)*K16</f>
        <v>100311935848.32925</v>
      </c>
      <c r="M19" s="1139" t="s">
        <v>185</v>
      </c>
      <c r="N19" s="1133">
        <f>+'S2-I-B2'!R27</f>
        <v>34390</v>
      </c>
      <c r="O19" s="1137" t="str">
        <f t="shared" si="0"/>
        <v xml:space="preserve">     azul</v>
      </c>
      <c r="P19" s="323" t="s">
        <v>188</v>
      </c>
      <c r="Q19" s="350">
        <f>+Q15-(1/5)*Q16</f>
        <v>31186.414307256407</v>
      </c>
      <c r="S19" s="1123" t="s">
        <v>185</v>
      </c>
      <c r="T19" s="1133">
        <f>+'S2-I-B2'!AM27</f>
        <v>189472341.59648088</v>
      </c>
      <c r="U19" s="1125" t="str">
        <f t="shared" si="1"/>
        <v xml:space="preserve">           verde</v>
      </c>
      <c r="V19" s="323" t="s">
        <v>188</v>
      </c>
      <c r="W19" s="350">
        <f>+W15-(1/5)*W16</f>
        <v>203489476.62432349</v>
      </c>
      <c r="X19" s="884"/>
      <c r="Y19" s="1123" t="s">
        <v>185</v>
      </c>
      <c r="Z19" s="1133">
        <f>+'S2-III-P2'!J27</f>
        <v>6</v>
      </c>
      <c r="AA19" s="1125" t="str">
        <f t="shared" si="2"/>
        <v xml:space="preserve">           verde</v>
      </c>
      <c r="AB19" s="323" t="s">
        <v>268</v>
      </c>
      <c r="AC19" s="350">
        <f>+AC15-(1/10)*AC16</f>
        <v>53.055922518559989</v>
      </c>
      <c r="AE19" s="1123" t="s">
        <v>185</v>
      </c>
      <c r="AF19" s="1124">
        <f>+'S2-III-P2'!W27</f>
        <v>151234.78982563419</v>
      </c>
      <c r="AG19" s="1125" t="str">
        <f>IF('S2-III-P2'!W27&gt;=$AI$18,"ROJO",IF('S2-III-P2'!W27&lt;=$AI$19,"           verde","     azul"))</f>
        <v xml:space="preserve">           verde</v>
      </c>
      <c r="AH19" s="323" t="s">
        <v>268</v>
      </c>
      <c r="AI19" s="889">
        <f>+AI15-(1/10)*AI16</f>
        <v>1811425.0093051558</v>
      </c>
    </row>
    <row r="20" spans="1:35" ht="13.75" customHeight="1" x14ac:dyDescent="0.3">
      <c r="A20" s="807" t="s">
        <v>684</v>
      </c>
      <c r="B20" s="882">
        <f>+'S1-I-B POL_CP'!M29</f>
        <v>656384</v>
      </c>
      <c r="C20" s="315" t="str">
        <f t="shared" si="3"/>
        <v xml:space="preserve">           verde</v>
      </c>
      <c r="E20" s="319"/>
      <c r="G20" s="807" t="s">
        <v>684</v>
      </c>
      <c r="H20" s="882">
        <f>+'S1-I-B CAP_CP'!M29</f>
        <v>53996230504.44043</v>
      </c>
      <c r="I20" s="315" t="str">
        <f t="shared" si="4"/>
        <v xml:space="preserve">           verde</v>
      </c>
      <c r="K20" s="319"/>
      <c r="M20" s="1123" t="s">
        <v>187</v>
      </c>
      <c r="N20" s="1133">
        <f>+'S2-I-B2'!R28</f>
        <v>5331</v>
      </c>
      <c r="O20" s="1138" t="str">
        <f t="shared" si="0"/>
        <v xml:space="preserve">           verde</v>
      </c>
      <c r="Q20" s="319"/>
      <c r="S20" s="1123" t="s">
        <v>187</v>
      </c>
      <c r="T20" s="1133">
        <f>+'S2-I-B2'!AM28</f>
        <v>38428115.761552781</v>
      </c>
      <c r="U20" s="1125" t="str">
        <f t="shared" si="1"/>
        <v xml:space="preserve">           verde</v>
      </c>
      <c r="V20" s="345"/>
      <c r="W20" s="345"/>
      <c r="X20" s="884"/>
      <c r="Y20" s="1123" t="s">
        <v>187</v>
      </c>
      <c r="Z20" s="1133">
        <f>+'S2-III-P2'!J28</f>
        <v>0</v>
      </c>
      <c r="AA20" s="1125" t="str">
        <f t="shared" si="2"/>
        <v xml:space="preserve">           verde</v>
      </c>
      <c r="AB20" s="887"/>
      <c r="AC20" s="887"/>
      <c r="AE20" s="1123" t="s">
        <v>187</v>
      </c>
      <c r="AF20" s="1124">
        <f>+'S2-III-P2'!W28</f>
        <v>0</v>
      </c>
      <c r="AG20" s="1125" t="str">
        <f>IF('S2-III-P2'!W28&gt;=$AI$18,"ROJO",IF('S2-III-P2'!W28&lt;=$AI$19,"           verde","     azul"))</f>
        <v xml:space="preserve">           verde</v>
      </c>
      <c r="AH20" s="887"/>
      <c r="AI20" s="887"/>
    </row>
    <row r="21" spans="1:35" ht="13.75" customHeight="1" x14ac:dyDescent="0.3">
      <c r="A21" s="808" t="s">
        <v>561</v>
      </c>
      <c r="B21" s="882">
        <f>+'S1-I-B POL_CP'!M30</f>
        <v>979993</v>
      </c>
      <c r="C21" s="315" t="str">
        <f t="shared" si="3"/>
        <v xml:space="preserve">     azul</v>
      </c>
      <c r="E21" s="319"/>
      <c r="G21" s="808" t="s">
        <v>561</v>
      </c>
      <c r="H21" s="882">
        <f>+'S1-I-B CAP_CP'!M30</f>
        <v>84399432086.801849</v>
      </c>
      <c r="I21" s="315" t="str">
        <f t="shared" si="4"/>
        <v xml:space="preserve">           verde</v>
      </c>
      <c r="K21" s="319"/>
      <c r="M21" s="1123" t="s">
        <v>189</v>
      </c>
      <c r="N21" s="1133">
        <f>+'S2-I-B2'!R29</f>
        <v>23182</v>
      </c>
      <c r="O21" s="1138" t="str">
        <f t="shared" si="0"/>
        <v xml:space="preserve">           verde</v>
      </c>
      <c r="Q21" s="319"/>
      <c r="S21" s="1128" t="s">
        <v>189</v>
      </c>
      <c r="T21" s="1133">
        <f>+'S2-I-B2'!AM29</f>
        <v>232333719.15735704</v>
      </c>
      <c r="U21" s="1127" t="str">
        <f t="shared" si="1"/>
        <v xml:space="preserve">     azul</v>
      </c>
      <c r="V21" s="345"/>
      <c r="W21" s="345"/>
      <c r="X21" s="884"/>
      <c r="Y21" s="1123" t="s">
        <v>189</v>
      </c>
      <c r="Z21" s="1133">
        <f>+'S2-III-P2'!J29</f>
        <v>5</v>
      </c>
      <c r="AA21" s="1125" t="str">
        <f t="shared" si="2"/>
        <v xml:space="preserve">           verde</v>
      </c>
      <c r="AB21" s="348"/>
      <c r="AC21" s="348"/>
      <c r="AE21" s="1123" t="s">
        <v>189</v>
      </c>
      <c r="AF21" s="1124">
        <f>+'S2-III-P2'!W29</f>
        <v>70009.101093221485</v>
      </c>
      <c r="AG21" s="1125" t="str">
        <f>IF('S2-III-P2'!W29&gt;=$AI$18,"ROJO",IF('S2-III-P2'!W29&lt;=$AI$19,"           verde","     azul"))</f>
        <v xml:space="preserve">           verde</v>
      </c>
      <c r="AH21" s="345"/>
      <c r="AI21" s="345"/>
    </row>
    <row r="22" spans="1:35" ht="13.75" customHeight="1" x14ac:dyDescent="0.3">
      <c r="A22" s="807" t="s">
        <v>751</v>
      </c>
      <c r="B22" s="882">
        <f>+'S1-I-B POL_CP'!M31</f>
        <v>336384</v>
      </c>
      <c r="C22" s="315" t="str">
        <f t="shared" si="3"/>
        <v xml:space="preserve">           verde</v>
      </c>
      <c r="E22" s="319"/>
      <c r="G22" s="807" t="s">
        <v>751</v>
      </c>
      <c r="H22" s="882">
        <f>+'S1-I-B CAP_CP'!M31</f>
        <v>27104890220.730953</v>
      </c>
      <c r="I22" s="315" t="str">
        <f t="shared" si="4"/>
        <v xml:space="preserve">           verde</v>
      </c>
      <c r="K22" s="319"/>
      <c r="M22" s="1123" t="s">
        <v>191</v>
      </c>
      <c r="N22" s="1133">
        <f>+'S2-I-B2'!R30</f>
        <v>4056</v>
      </c>
      <c r="O22" s="1138" t="str">
        <f t="shared" si="0"/>
        <v xml:space="preserve">           verde</v>
      </c>
      <c r="Q22" s="319"/>
      <c r="S22" s="1123" t="s">
        <v>191</v>
      </c>
      <c r="T22" s="1133">
        <f>+'S2-I-B2'!AM30</f>
        <v>28451331.047961581</v>
      </c>
      <c r="U22" s="1125" t="str">
        <f t="shared" si="1"/>
        <v xml:space="preserve">           verde</v>
      </c>
      <c r="V22" s="345"/>
      <c r="W22" s="345"/>
      <c r="X22" s="884"/>
      <c r="Y22" s="1123" t="s">
        <v>191</v>
      </c>
      <c r="Z22" s="1133">
        <f>+'S2-III-P2'!J30</f>
        <v>3</v>
      </c>
      <c r="AA22" s="1125" t="str">
        <f t="shared" si="2"/>
        <v xml:space="preserve">           verde</v>
      </c>
      <c r="AB22" s="345"/>
      <c r="AC22" s="345"/>
      <c r="AE22" s="1123" t="s">
        <v>191</v>
      </c>
      <c r="AF22" s="1124">
        <f>+'S2-III-P2'!W30</f>
        <v>87248.333759999994</v>
      </c>
      <c r="AG22" s="1125" t="str">
        <f>IF('S2-III-P2'!W30&gt;=$AI$18,"ROJO",IF('S2-III-P2'!W30&lt;=$AI$19,"           verde","     azul"))</f>
        <v xml:space="preserve">           verde</v>
      </c>
      <c r="AH22" s="345"/>
      <c r="AI22" s="345"/>
    </row>
    <row r="23" spans="1:35" ht="13.75" customHeight="1" x14ac:dyDescent="0.3">
      <c r="A23" s="808" t="s">
        <v>543</v>
      </c>
      <c r="B23" s="882">
        <f>+'S1-I-B POL_CP'!M32</f>
        <v>957448</v>
      </c>
      <c r="C23" s="315" t="str">
        <f t="shared" si="3"/>
        <v xml:space="preserve">     azul</v>
      </c>
      <c r="E23" s="319"/>
      <c r="G23" s="808" t="s">
        <v>543</v>
      </c>
      <c r="H23" s="882">
        <f>+'S1-I-B CAP_CP'!M32</f>
        <v>118906711575.42224</v>
      </c>
      <c r="I23" s="315" t="str">
        <f t="shared" si="4"/>
        <v xml:space="preserve">     azul</v>
      </c>
      <c r="K23" s="319"/>
      <c r="M23" s="1126" t="s">
        <v>195</v>
      </c>
      <c r="N23" s="1133">
        <f>+'S2-I-B2'!R31</f>
        <v>92840</v>
      </c>
      <c r="O23" s="1137" t="str">
        <f t="shared" si="0"/>
        <v>ROJO</v>
      </c>
      <c r="Q23" s="319"/>
      <c r="S23" s="1126" t="s">
        <v>195</v>
      </c>
      <c r="T23" s="1133">
        <f>+'S2-I-B2'!AM31</f>
        <v>847206167.03152978</v>
      </c>
      <c r="U23" s="1127" t="str">
        <f t="shared" si="1"/>
        <v>ROJO</v>
      </c>
      <c r="V23" s="345"/>
      <c r="W23" s="345"/>
      <c r="X23" s="884"/>
      <c r="Y23" s="1126" t="s">
        <v>195</v>
      </c>
      <c r="Z23" s="1133">
        <f>+'S2-III-P2'!J31</f>
        <v>235</v>
      </c>
      <c r="AA23" s="1127" t="str">
        <f t="shared" si="2"/>
        <v>ROJO</v>
      </c>
      <c r="AB23" s="345"/>
      <c r="AC23" s="345"/>
      <c r="AE23" s="1126" t="s">
        <v>195</v>
      </c>
      <c r="AF23" s="1124">
        <f>+'S2-III-P2'!W31</f>
        <v>10933245.838443467</v>
      </c>
      <c r="AG23" s="1127" t="str">
        <f>IF('S2-III-P2'!W31&gt;=$AI$18,"ROJO",IF('S2-III-P2'!W31&lt;=$AI$19,"           verde","     azul"))</f>
        <v>ROJO</v>
      </c>
      <c r="AH23" s="345"/>
      <c r="AI23" s="345"/>
    </row>
    <row r="24" spans="1:35" ht="13.75" customHeight="1" x14ac:dyDescent="0.3">
      <c r="A24" s="807" t="s">
        <v>547</v>
      </c>
      <c r="B24" s="882">
        <f>+'S1-I-B POL_CP'!M33</f>
        <v>1211112</v>
      </c>
      <c r="C24" s="315" t="str">
        <f t="shared" si="3"/>
        <v xml:space="preserve">     azul</v>
      </c>
      <c r="E24" s="319"/>
      <c r="G24" s="807" t="s">
        <v>547</v>
      </c>
      <c r="H24" s="882">
        <f>+'S1-I-B CAP_CP'!M33</f>
        <v>162881731962.931</v>
      </c>
      <c r="I24" s="315" t="str">
        <f t="shared" si="4"/>
        <v xml:space="preserve">     azul</v>
      </c>
      <c r="K24" s="319"/>
      <c r="M24" s="1139" t="s">
        <v>192</v>
      </c>
      <c r="N24" s="1133">
        <f>+'S2-I-B2'!R32</f>
        <v>35239</v>
      </c>
      <c r="O24" s="1137" t="str">
        <f t="shared" si="0"/>
        <v xml:space="preserve">     azul</v>
      </c>
      <c r="Q24" s="319"/>
      <c r="S24" s="1128" t="s">
        <v>192</v>
      </c>
      <c r="T24" s="1133">
        <f>+'S2-I-B2'!AM32</f>
        <v>291232800.8515842</v>
      </c>
      <c r="U24" s="1127" t="str">
        <f t="shared" si="1"/>
        <v xml:space="preserve">     azul</v>
      </c>
      <c r="V24" s="345"/>
      <c r="W24" s="345"/>
      <c r="X24" s="884"/>
      <c r="Y24" s="1123" t="s">
        <v>192</v>
      </c>
      <c r="Z24" s="1133">
        <f>+'S2-III-P2'!J32</f>
        <v>7</v>
      </c>
      <c r="AA24" s="1125" t="str">
        <f t="shared" si="2"/>
        <v xml:space="preserve">           verde</v>
      </c>
      <c r="AB24" s="345"/>
      <c r="AC24" s="345"/>
      <c r="AE24" s="1123" t="s">
        <v>192</v>
      </c>
      <c r="AF24" s="1124">
        <f>+'S2-III-P2'!W32</f>
        <v>231892.42935014609</v>
      </c>
      <c r="AG24" s="1125" t="str">
        <f>IF('S2-III-P2'!W32&gt;=$AI$18,"ROJO",IF('S2-III-P2'!W32&lt;=$AI$19,"           verde","     azul"))</f>
        <v xml:space="preserve">           verde</v>
      </c>
      <c r="AH24" s="345"/>
      <c r="AI24" s="345"/>
    </row>
    <row r="25" spans="1:35" ht="13.75" customHeight="1" x14ac:dyDescent="0.3">
      <c r="A25" s="808" t="s">
        <v>590</v>
      </c>
      <c r="B25" s="882">
        <f>+'S1-I-B POL_CP'!M34</f>
        <v>1225576</v>
      </c>
      <c r="C25" s="315" t="str">
        <f t="shared" si="3"/>
        <v xml:space="preserve">     azul</v>
      </c>
      <c r="E25" s="319"/>
      <c r="G25" s="808" t="s">
        <v>590</v>
      </c>
      <c r="H25" s="882">
        <f>+'S1-I-B CAP_CP'!M34</f>
        <v>116742558428.74185</v>
      </c>
      <c r="I25" s="315" t="str">
        <f t="shared" si="4"/>
        <v xml:space="preserve">     azul</v>
      </c>
      <c r="K25" s="319"/>
      <c r="M25" s="1123" t="s">
        <v>193</v>
      </c>
      <c r="N25" s="1133">
        <f>+'S2-I-B2'!R33</f>
        <v>26762</v>
      </c>
      <c r="O25" s="1138" t="str">
        <f t="shared" si="0"/>
        <v xml:space="preserve">           verde</v>
      </c>
      <c r="Q25" s="319"/>
      <c r="S25" s="1123" t="s">
        <v>193</v>
      </c>
      <c r="T25" s="1133">
        <f>+'S2-I-B2'!AM33</f>
        <v>118203264.35779159</v>
      </c>
      <c r="U25" s="1125" t="str">
        <f t="shared" si="1"/>
        <v xml:space="preserve">           verde</v>
      </c>
      <c r="V25" s="345"/>
      <c r="W25" s="345"/>
      <c r="X25" s="884"/>
      <c r="Y25" s="1123" t="s">
        <v>193</v>
      </c>
      <c r="Z25" s="1133">
        <f>+'S2-III-P2'!J33</f>
        <v>18</v>
      </c>
      <c r="AA25" s="1125" t="str">
        <f t="shared" si="2"/>
        <v xml:space="preserve">           verde</v>
      </c>
      <c r="AB25" s="345"/>
      <c r="AC25" s="345"/>
      <c r="AE25" s="1123" t="s">
        <v>193</v>
      </c>
      <c r="AF25" s="1124">
        <f>+'S2-III-P2'!W33</f>
        <v>438008.52616225474</v>
      </c>
      <c r="AG25" s="1125" t="str">
        <f>IF('S2-III-P2'!W33&gt;=$AI$18,"ROJO",IF('S2-III-P2'!W33&lt;=$AI$19,"           verde","     azul"))</f>
        <v xml:space="preserve">           verde</v>
      </c>
      <c r="AH25" s="345"/>
      <c r="AI25" s="345"/>
    </row>
    <row r="26" spans="1:35" ht="13.75" customHeight="1" x14ac:dyDescent="0.3">
      <c r="A26" s="807" t="s">
        <v>554</v>
      </c>
      <c r="B26" s="882">
        <f>+'S1-I-B POL_CP'!M35</f>
        <v>409576</v>
      </c>
      <c r="C26" s="315" t="str">
        <f t="shared" si="3"/>
        <v xml:space="preserve">           verde</v>
      </c>
      <c r="E26" s="319"/>
      <c r="G26" s="807" t="s">
        <v>554</v>
      </c>
      <c r="H26" s="882">
        <f>+'S1-I-B CAP_CP'!M35</f>
        <v>40968254318.669678</v>
      </c>
      <c r="I26" s="315" t="str">
        <f t="shared" si="4"/>
        <v xml:space="preserve">           verde</v>
      </c>
      <c r="K26" s="319"/>
      <c r="M26" s="1123" t="s">
        <v>194</v>
      </c>
      <c r="N26" s="1133">
        <f>+'S2-I-B2'!R34</f>
        <v>4790</v>
      </c>
      <c r="O26" s="1138" t="str">
        <f t="shared" si="0"/>
        <v xml:space="preserve">           verde</v>
      </c>
      <c r="Q26" s="319"/>
      <c r="S26" s="1123" t="s">
        <v>194</v>
      </c>
      <c r="T26" s="1133">
        <f>+'S2-I-B2'!AM34</f>
        <v>26320233.106765825</v>
      </c>
      <c r="U26" s="1125" t="str">
        <f t="shared" si="1"/>
        <v xml:space="preserve">           verde</v>
      </c>
      <c r="V26" s="345"/>
      <c r="W26" s="345"/>
      <c r="X26" s="884"/>
      <c r="Y26" s="1123" t="s">
        <v>194</v>
      </c>
      <c r="Z26" s="1133">
        <f>+'S2-III-P2'!J34</f>
        <v>3</v>
      </c>
      <c r="AA26" s="1125" t="str">
        <f t="shared" si="2"/>
        <v xml:space="preserve">           verde</v>
      </c>
      <c r="AB26" s="345"/>
      <c r="AC26" s="345"/>
      <c r="AE26" s="1123" t="s">
        <v>194</v>
      </c>
      <c r="AF26" s="1124">
        <f>+'S2-III-P2'!W34</f>
        <v>175240.94274908199</v>
      </c>
      <c r="AG26" s="1125" t="str">
        <f>IF('S2-III-P2'!W34&gt;=$AI$18,"ROJO",IF('S2-III-P2'!W34&lt;=$AI$19,"           verde","     azul"))</f>
        <v xml:space="preserve">           verde</v>
      </c>
      <c r="AH26" s="345"/>
      <c r="AI26" s="345"/>
    </row>
    <row r="27" spans="1:35" ht="13.75" customHeight="1" x14ac:dyDescent="0.3">
      <c r="A27" s="808" t="s">
        <v>562</v>
      </c>
      <c r="B27" s="882">
        <f>+'S1-I-B POL_CP'!M36</f>
        <v>661146</v>
      </c>
      <c r="C27" s="315" t="str">
        <f t="shared" si="3"/>
        <v xml:space="preserve">           verde</v>
      </c>
      <c r="E27" s="319"/>
      <c r="G27" s="808" t="s">
        <v>562</v>
      </c>
      <c r="H27" s="882">
        <f>+'S1-I-B CAP_CP'!M36</f>
        <v>57691978042.263672</v>
      </c>
      <c r="I27" s="315" t="str">
        <f t="shared" si="4"/>
        <v xml:space="preserve">           verde</v>
      </c>
      <c r="K27" s="319"/>
      <c r="M27" s="1123" t="s">
        <v>196</v>
      </c>
      <c r="N27" s="1133">
        <f>+'S2-I-B2'!R35</f>
        <v>18915</v>
      </c>
      <c r="O27" s="1138" t="str">
        <f t="shared" si="0"/>
        <v xml:space="preserve">           verde</v>
      </c>
      <c r="Q27" s="319"/>
      <c r="S27" s="1123" t="s">
        <v>196</v>
      </c>
      <c r="T27" s="1133">
        <f>+'S2-I-B2'!AM35</f>
        <v>121884206.79506968</v>
      </c>
      <c r="U27" s="1125" t="str">
        <f t="shared" si="1"/>
        <v xml:space="preserve">           verde</v>
      </c>
      <c r="V27" s="345"/>
      <c r="W27" s="345"/>
      <c r="X27" s="884"/>
      <c r="Y27" s="1123" t="s">
        <v>196</v>
      </c>
      <c r="Z27" s="1133">
        <f>+'S2-III-P2'!J35</f>
        <v>2</v>
      </c>
      <c r="AA27" s="1125" t="str">
        <f t="shared" si="2"/>
        <v xml:space="preserve">           verde</v>
      </c>
      <c r="AB27" s="345"/>
      <c r="AC27" s="345"/>
      <c r="AE27" s="1123" t="s">
        <v>196</v>
      </c>
      <c r="AF27" s="1124">
        <f>+'S2-III-P2'!W35</f>
        <v>51074.236295328898</v>
      </c>
      <c r="AG27" s="1125" t="str">
        <f>IF('S2-III-P2'!W35&gt;=$AI$18,"ROJO",IF('S2-III-P2'!W35&lt;=$AI$19,"           verde","     azul"))</f>
        <v xml:space="preserve">           verde</v>
      </c>
      <c r="AH27" s="345"/>
      <c r="AI27" s="345"/>
    </row>
    <row r="28" spans="1:35" ht="13.75" customHeight="1" x14ac:dyDescent="0.3">
      <c r="A28" s="807" t="s">
        <v>533</v>
      </c>
      <c r="B28" s="882">
        <f>+'S1-I-B POL_CP'!M37</f>
        <v>386381</v>
      </c>
      <c r="C28" s="315" t="str">
        <f t="shared" si="3"/>
        <v xml:space="preserve">           verde</v>
      </c>
      <c r="E28" s="319"/>
      <c r="G28" s="807" t="s">
        <v>533</v>
      </c>
      <c r="H28" s="882">
        <f>+'S1-I-B CAP_CP'!M37</f>
        <v>46061792996.646599</v>
      </c>
      <c r="I28" s="315" t="str">
        <f t="shared" si="4"/>
        <v xml:space="preserve">           verde</v>
      </c>
      <c r="K28" s="319"/>
      <c r="M28" s="1123" t="s">
        <v>197</v>
      </c>
      <c r="N28" s="1133">
        <f>+'S2-I-B2'!R36</f>
        <v>7210</v>
      </c>
      <c r="O28" s="1138" t="str">
        <f t="shared" si="0"/>
        <v xml:space="preserve">           verde</v>
      </c>
      <c r="Q28" s="319"/>
      <c r="S28" s="1123" t="s">
        <v>197</v>
      </c>
      <c r="T28" s="1133">
        <f>+'S2-I-B2'!AM36</f>
        <v>49853452.357874222</v>
      </c>
      <c r="U28" s="1125" t="str">
        <f t="shared" si="1"/>
        <v xml:space="preserve">           verde</v>
      </c>
      <c r="V28" s="345"/>
      <c r="W28" s="345"/>
      <c r="X28" s="884"/>
      <c r="Y28" s="1128" t="s">
        <v>197</v>
      </c>
      <c r="Z28" s="1133">
        <f>+'S2-III-P2'!J36</f>
        <v>105</v>
      </c>
      <c r="AA28" s="1127" t="str">
        <f t="shared" si="2"/>
        <v xml:space="preserve">     azul</v>
      </c>
      <c r="AB28" s="345"/>
      <c r="AC28" s="345"/>
      <c r="AE28" s="1128" t="s">
        <v>197</v>
      </c>
      <c r="AF28" s="1124">
        <f>+'S2-III-P2'!W36</f>
        <v>2651402.0172378263</v>
      </c>
      <c r="AG28" s="1127" t="str">
        <f>IF('S2-III-P2'!W36&gt;=$AI$18,"ROJO",IF('S2-III-P2'!W36&lt;=$AI$19,"           verde","     azul"))</f>
        <v xml:space="preserve">     azul</v>
      </c>
      <c r="AH28" s="345"/>
      <c r="AI28" s="345"/>
    </row>
    <row r="29" spans="1:35" ht="13.75" customHeight="1" x14ac:dyDescent="0.3">
      <c r="A29" s="808" t="s">
        <v>692</v>
      </c>
      <c r="B29" s="882">
        <f>+'S1-I-B POL_CP'!M38</f>
        <v>1781941</v>
      </c>
      <c r="C29" s="315" t="str">
        <f t="shared" si="3"/>
        <v>ROJO</v>
      </c>
      <c r="E29" s="319"/>
      <c r="G29" s="808" t="s">
        <v>692</v>
      </c>
      <c r="H29" s="882">
        <f>+'S1-I-B CAP_CP'!M38</f>
        <v>231129715033.38605</v>
      </c>
      <c r="I29" s="315" t="str">
        <f t="shared" si="4"/>
        <v>ROJO</v>
      </c>
      <c r="K29" s="319"/>
      <c r="M29" s="1126" t="s">
        <v>178</v>
      </c>
      <c r="N29" s="1133">
        <f>+'S2-I-B2'!R37</f>
        <v>68119</v>
      </c>
      <c r="O29" s="1137" t="str">
        <f t="shared" si="0"/>
        <v>ROJO</v>
      </c>
      <c r="Q29" s="319"/>
      <c r="S29" s="1128" t="s">
        <v>178</v>
      </c>
      <c r="T29" s="1133">
        <f>+'S2-I-B2'!AM37</f>
        <v>391429242.04678863</v>
      </c>
      <c r="U29" s="1127" t="str">
        <f t="shared" si="1"/>
        <v xml:space="preserve">     azul</v>
      </c>
      <c r="V29" s="345"/>
      <c r="W29" s="345"/>
      <c r="X29" s="884"/>
      <c r="Y29" s="1123" t="s">
        <v>178</v>
      </c>
      <c r="Z29" s="1133">
        <f>+'S2-III-P2'!J37</f>
        <v>28</v>
      </c>
      <c r="AA29" s="1125" t="str">
        <f t="shared" si="2"/>
        <v xml:space="preserve">           verde</v>
      </c>
      <c r="AB29" s="345"/>
      <c r="AC29" s="345"/>
      <c r="AE29" s="1123" t="s">
        <v>178</v>
      </c>
      <c r="AF29" s="1124">
        <f>+'S2-III-P2'!W37</f>
        <v>1057822.1938740341</v>
      </c>
      <c r="AG29" s="1125" t="str">
        <f>IF('S2-III-P2'!W37&gt;=$AI$18,"ROJO",IF('S2-III-P2'!W37&lt;=$AI$19,"           verde","     azul"))</f>
        <v xml:space="preserve">           verde</v>
      </c>
      <c r="AH29" s="345"/>
      <c r="AI29" s="345"/>
    </row>
    <row r="30" spans="1:35" ht="13.75" customHeight="1" x14ac:dyDescent="0.3">
      <c r="A30" s="807" t="s">
        <v>752</v>
      </c>
      <c r="B30" s="882">
        <f>+'S1-I-B POL_CP'!M39</f>
        <v>806214</v>
      </c>
      <c r="C30" s="315" t="str">
        <f t="shared" si="3"/>
        <v xml:space="preserve">           verde</v>
      </c>
      <c r="E30" s="319"/>
      <c r="G30" s="807" t="s">
        <v>752</v>
      </c>
      <c r="H30" s="882">
        <f>+'S1-I-B CAP_CP'!M39</f>
        <v>68052544737.483299</v>
      </c>
      <c r="I30" s="315" t="str">
        <f t="shared" si="4"/>
        <v xml:space="preserve">           verde</v>
      </c>
      <c r="K30" s="319"/>
      <c r="M30" s="1123" t="s">
        <v>198</v>
      </c>
      <c r="N30" s="1133">
        <f>+'S2-I-B2'!R38</f>
        <v>11694</v>
      </c>
      <c r="O30" s="1138" t="str">
        <f t="shared" si="0"/>
        <v xml:space="preserve">           verde</v>
      </c>
      <c r="Q30" s="319"/>
      <c r="S30" s="1123" t="s">
        <v>198</v>
      </c>
      <c r="T30" s="1133">
        <f>+'S2-I-B2'!AM38</f>
        <v>77661515.385053903</v>
      </c>
      <c r="U30" s="1125" t="str">
        <f t="shared" si="1"/>
        <v xml:space="preserve">           verde</v>
      </c>
      <c r="V30" s="345"/>
      <c r="W30" s="345"/>
      <c r="X30" s="884"/>
      <c r="Y30" s="1123" t="s">
        <v>198</v>
      </c>
      <c r="Z30" s="1133">
        <f>+'S2-III-P2'!J38</f>
        <v>12</v>
      </c>
      <c r="AA30" s="1125" t="str">
        <f t="shared" si="2"/>
        <v xml:space="preserve">           verde</v>
      </c>
      <c r="AB30" s="345"/>
      <c r="AC30" s="345"/>
      <c r="AE30" s="1123" t="s">
        <v>198</v>
      </c>
      <c r="AF30" s="1124">
        <f>+'S2-III-P2'!W38</f>
        <v>586285.25027661037</v>
      </c>
      <c r="AG30" s="1125" t="str">
        <f>IF('S2-III-P2'!W38&gt;=$AI$18,"ROJO",IF('S2-III-P2'!W38&lt;=$AI$19,"           verde","     azul"))</f>
        <v xml:space="preserve">           verde</v>
      </c>
      <c r="AH30" s="345"/>
      <c r="AI30" s="345"/>
    </row>
    <row r="31" spans="1:35" ht="13.75" customHeight="1" x14ac:dyDescent="0.3">
      <c r="A31" s="808" t="s">
        <v>544</v>
      </c>
      <c r="B31" s="882">
        <f>+'S1-I-B POL_CP'!M40</f>
        <v>480519</v>
      </c>
      <c r="C31" s="315" t="str">
        <f t="shared" si="3"/>
        <v xml:space="preserve">           verde</v>
      </c>
      <c r="E31" s="319"/>
      <c r="G31" s="808" t="s">
        <v>544</v>
      </c>
      <c r="H31" s="882">
        <f>+'S1-I-B CAP_CP'!M40</f>
        <v>62226693630.057816</v>
      </c>
      <c r="I31" s="315" t="str">
        <f t="shared" si="4"/>
        <v xml:space="preserve">           verde</v>
      </c>
      <c r="K31" s="319"/>
      <c r="M31" s="1123" t="s">
        <v>201</v>
      </c>
      <c r="N31" s="1133">
        <f>+'S2-I-B2'!R39</f>
        <v>14921</v>
      </c>
      <c r="O31" s="1138" t="str">
        <f t="shared" si="0"/>
        <v xml:space="preserve">           verde</v>
      </c>
      <c r="Q31" s="319"/>
      <c r="S31" s="1123" t="s">
        <v>201</v>
      </c>
      <c r="T31" s="1133">
        <f>+'S2-I-B2'!AM39</f>
        <v>70049062.23468776</v>
      </c>
      <c r="U31" s="1125" t="str">
        <f t="shared" si="1"/>
        <v xml:space="preserve">           verde</v>
      </c>
      <c r="V31" s="345"/>
      <c r="W31" s="345"/>
      <c r="X31" s="884"/>
      <c r="Y31" s="1123" t="s">
        <v>201</v>
      </c>
      <c r="Z31" s="1133">
        <f>+'S2-III-P2'!J39</f>
        <v>1</v>
      </c>
      <c r="AA31" s="1125" t="str">
        <f t="shared" si="2"/>
        <v xml:space="preserve">           verde</v>
      </c>
      <c r="AB31" s="345"/>
      <c r="AC31" s="345"/>
      <c r="AE31" s="1123" t="s">
        <v>201</v>
      </c>
      <c r="AF31" s="1124">
        <f>+'S2-III-P2'!W39</f>
        <v>13136.862830435401</v>
      </c>
      <c r="AG31" s="1125" t="str">
        <f>IF('S2-III-P2'!W39&gt;=$AI$18,"ROJO",IF('S2-III-P2'!W39&lt;=$AI$19,"           verde","     azul"))</f>
        <v xml:space="preserve">           verde</v>
      </c>
      <c r="AH31" s="345"/>
      <c r="AI31" s="345"/>
    </row>
    <row r="32" spans="1:35" ht="13.75" customHeight="1" x14ac:dyDescent="0.3">
      <c r="A32" s="807" t="s">
        <v>753</v>
      </c>
      <c r="B32" s="882">
        <f>+'S1-I-B POL_CP'!M41</f>
        <v>1398400</v>
      </c>
      <c r="C32" s="315" t="str">
        <f t="shared" si="3"/>
        <v xml:space="preserve">     azul</v>
      </c>
      <c r="E32" s="319"/>
      <c r="G32" s="807" t="s">
        <v>753</v>
      </c>
      <c r="H32" s="882">
        <f>+'S1-I-B CAP_CP'!M41</f>
        <v>120486708912.65297</v>
      </c>
      <c r="I32" s="315" t="str">
        <f t="shared" si="4"/>
        <v xml:space="preserve">     azul</v>
      </c>
      <c r="K32" s="319"/>
      <c r="M32" s="1123" t="s">
        <v>210</v>
      </c>
      <c r="N32" s="1133">
        <f>+'S2-I-B2'!R40</f>
        <v>12054</v>
      </c>
      <c r="O32" s="1138" t="str">
        <f t="shared" si="0"/>
        <v xml:space="preserve">           verde</v>
      </c>
      <c r="Q32" s="319"/>
      <c r="S32" s="1123" t="s">
        <v>210</v>
      </c>
      <c r="T32" s="1133">
        <f>+'S2-I-B2'!AM40</f>
        <v>110557782.30555996</v>
      </c>
      <c r="U32" s="1125" t="str">
        <f t="shared" si="1"/>
        <v xml:space="preserve">           verde</v>
      </c>
      <c r="V32" s="345"/>
      <c r="W32" s="345"/>
      <c r="X32" s="884"/>
      <c r="Y32" s="1123" t="s">
        <v>210</v>
      </c>
      <c r="Z32" s="1133">
        <f>+'S2-III-P2'!J40</f>
        <v>3</v>
      </c>
      <c r="AA32" s="1125" t="str">
        <f t="shared" si="2"/>
        <v xml:space="preserve">           verde</v>
      </c>
      <c r="AB32" s="345"/>
      <c r="AC32" s="345"/>
      <c r="AE32" s="1123" t="s">
        <v>210</v>
      </c>
      <c r="AF32" s="1124">
        <f>+'S2-III-P2'!W40</f>
        <v>30561.890421629039</v>
      </c>
      <c r="AG32" s="1125" t="str">
        <f>IF('S2-III-P2'!W40&gt;=$AI$18,"ROJO",IF('S2-III-P2'!W40&lt;=$AI$19,"           verde","     azul"))</f>
        <v xml:space="preserve">           verde</v>
      </c>
      <c r="AH32" s="345"/>
      <c r="AI32" s="345"/>
    </row>
    <row r="33" spans="1:35" ht="13.75" customHeight="1" x14ac:dyDescent="0.3">
      <c r="A33" s="808" t="s">
        <v>548</v>
      </c>
      <c r="B33" s="882">
        <f>+'S1-I-B POL_CP'!M42</f>
        <v>699065</v>
      </c>
      <c r="C33" s="315" t="str">
        <f t="shared" si="3"/>
        <v xml:space="preserve">           verde</v>
      </c>
      <c r="E33" s="319"/>
      <c r="G33" s="808" t="s">
        <v>548</v>
      </c>
      <c r="H33" s="882">
        <f>+'S1-I-B CAP_CP'!M42</f>
        <v>73952374593.164734</v>
      </c>
      <c r="I33" s="315" t="str">
        <f t="shared" si="4"/>
        <v xml:space="preserve">           verde</v>
      </c>
      <c r="K33" s="319"/>
      <c r="M33" s="1123" t="s">
        <v>199</v>
      </c>
      <c r="N33" s="1133">
        <f>+'S2-I-B2'!R41</f>
        <v>13289</v>
      </c>
      <c r="O33" s="1138" t="str">
        <f t="shared" si="0"/>
        <v xml:space="preserve">           verde</v>
      </c>
      <c r="Q33" s="319"/>
      <c r="S33" s="1123" t="s">
        <v>199</v>
      </c>
      <c r="T33" s="1133">
        <f>+'S2-I-B2'!AM41</f>
        <v>35905205.945085928</v>
      </c>
      <c r="U33" s="1125" t="str">
        <f t="shared" si="1"/>
        <v xml:space="preserve">           verde</v>
      </c>
      <c r="V33" s="345"/>
      <c r="W33" s="345"/>
      <c r="X33" s="884"/>
      <c r="Y33" s="1123" t="s">
        <v>199</v>
      </c>
      <c r="Z33" s="1133">
        <f>+'S2-III-P2'!J41</f>
        <v>9</v>
      </c>
      <c r="AA33" s="1125" t="str">
        <f t="shared" si="2"/>
        <v xml:space="preserve">           verde</v>
      </c>
      <c r="AB33" s="345"/>
      <c r="AC33" s="345"/>
      <c r="AE33" s="1123" t="s">
        <v>199</v>
      </c>
      <c r="AF33" s="1124">
        <f>+'S2-III-P2'!W41</f>
        <v>94830.541889737666</v>
      </c>
      <c r="AG33" s="1125" t="str">
        <f>IF('S2-III-P2'!W41&gt;=$AI$18,"ROJO",IF('S2-III-P2'!W41&lt;=$AI$19,"           verde","     azul"))</f>
        <v xml:space="preserve">           verde</v>
      </c>
      <c r="AH33" s="345"/>
      <c r="AI33" s="345"/>
    </row>
    <row r="34" spans="1:35" ht="13.75" customHeight="1" x14ac:dyDescent="0.3">
      <c r="A34" s="807" t="s">
        <v>555</v>
      </c>
      <c r="B34" s="882">
        <f>+'S1-I-B POL_CP'!M43</f>
        <v>646722</v>
      </c>
      <c r="C34" s="315" t="str">
        <f t="shared" si="3"/>
        <v xml:space="preserve">           verde</v>
      </c>
      <c r="E34" s="319"/>
      <c r="G34" s="807" t="s">
        <v>555</v>
      </c>
      <c r="H34" s="882">
        <f>+'S1-I-B CAP_CP'!M43</f>
        <v>81683300546.185776</v>
      </c>
      <c r="I34" s="315" t="str">
        <f t="shared" si="4"/>
        <v xml:space="preserve">           verde</v>
      </c>
      <c r="K34" s="319"/>
      <c r="M34" s="1123" t="s">
        <v>200</v>
      </c>
      <c r="N34" s="1133">
        <f>+'S2-I-B2'!R42</f>
        <v>18889</v>
      </c>
      <c r="O34" s="1138" t="str">
        <f t="shared" si="0"/>
        <v xml:space="preserve">           verde</v>
      </c>
      <c r="Q34" s="319"/>
      <c r="S34" s="1123" t="s">
        <v>200</v>
      </c>
      <c r="T34" s="1133">
        <f>+'S2-I-B2'!AM42</f>
        <v>139782688.54499245</v>
      </c>
      <c r="U34" s="1125" t="str">
        <f t="shared" si="1"/>
        <v xml:space="preserve">           verde</v>
      </c>
      <c r="V34" s="345"/>
      <c r="W34" s="345"/>
      <c r="X34" s="884"/>
      <c r="Y34" s="1123" t="s">
        <v>200</v>
      </c>
      <c r="Z34" s="1133">
        <f>+'S2-III-P2'!J42</f>
        <v>4</v>
      </c>
      <c r="AA34" s="1125" t="str">
        <f t="shared" si="2"/>
        <v xml:space="preserve">           verde</v>
      </c>
      <c r="AB34" s="345"/>
      <c r="AC34" s="345"/>
      <c r="AE34" s="1123" t="s">
        <v>200</v>
      </c>
      <c r="AF34" s="1124">
        <f>+'S2-III-P2'!W42</f>
        <v>47649.527427702487</v>
      </c>
      <c r="AG34" s="1125" t="str">
        <f>IF('S2-III-P2'!W42&gt;=$AI$18,"ROJO",IF('S2-III-P2'!W42&lt;=$AI$19,"           verde","     azul"))</f>
        <v xml:space="preserve">           verde</v>
      </c>
      <c r="AH34" s="345"/>
      <c r="AI34" s="345"/>
    </row>
    <row r="35" spans="1:35" ht="13.75" customHeight="1" x14ac:dyDescent="0.3">
      <c r="A35" s="808" t="s">
        <v>534</v>
      </c>
      <c r="B35" s="882">
        <f>+'S1-I-B POL_CP'!M44</f>
        <v>561951</v>
      </c>
      <c r="C35" s="315" t="str">
        <f t="shared" si="3"/>
        <v xml:space="preserve">           verde</v>
      </c>
      <c r="E35" s="319"/>
      <c r="G35" s="808" t="s">
        <v>534</v>
      </c>
      <c r="H35" s="882">
        <f>+'S1-I-B CAP_CP'!M44</f>
        <v>55061994305.188377</v>
      </c>
      <c r="I35" s="315" t="str">
        <f t="shared" si="4"/>
        <v xml:space="preserve">           verde</v>
      </c>
      <c r="K35" s="319"/>
      <c r="M35" s="1139" t="s">
        <v>202</v>
      </c>
      <c r="N35" s="1133">
        <f>+'S2-I-B2'!R43</f>
        <v>40584</v>
      </c>
      <c r="O35" s="1137" t="str">
        <f t="shared" si="0"/>
        <v xml:space="preserve">     azul</v>
      </c>
      <c r="Q35" s="319"/>
      <c r="S35" s="1123" t="s">
        <v>202</v>
      </c>
      <c r="T35" s="1133">
        <f>+'S2-I-B2'!AM43</f>
        <v>82533333.497755155</v>
      </c>
      <c r="U35" s="1125" t="str">
        <f t="shared" si="1"/>
        <v xml:space="preserve">           verde</v>
      </c>
      <c r="V35" s="345"/>
      <c r="W35" s="345"/>
      <c r="X35" s="884"/>
      <c r="Y35" s="1123" t="s">
        <v>202</v>
      </c>
      <c r="Z35" s="1133">
        <f>+'S2-III-P2'!J43</f>
        <v>4</v>
      </c>
      <c r="AA35" s="1125" t="str">
        <f t="shared" si="2"/>
        <v xml:space="preserve">           verde</v>
      </c>
      <c r="AB35" s="345"/>
      <c r="AC35" s="345"/>
      <c r="AE35" s="1123" t="s">
        <v>202</v>
      </c>
      <c r="AF35" s="1124">
        <f>+'S2-III-P2'!W43</f>
        <v>184977.19958184499</v>
      </c>
      <c r="AG35" s="1125" t="str">
        <f>IF('S2-III-P2'!W43&gt;=$AI$18,"ROJO",IF('S2-III-P2'!W43&lt;=$AI$19,"           verde","     azul"))</f>
        <v xml:space="preserve">           verde</v>
      </c>
      <c r="AH35" s="345"/>
      <c r="AI35" s="345"/>
    </row>
    <row r="36" spans="1:35" ht="13.75" customHeight="1" x14ac:dyDescent="0.3">
      <c r="A36" s="807" t="s">
        <v>538</v>
      </c>
      <c r="B36" s="882">
        <f>+'S1-I-B POL_CP'!M45</f>
        <v>10171072</v>
      </c>
      <c r="C36" s="315" t="str">
        <f t="shared" si="3"/>
        <v>ROJO</v>
      </c>
      <c r="E36" s="319"/>
      <c r="G36" s="807" t="s">
        <v>538</v>
      </c>
      <c r="H36" s="882">
        <f>+'S1-I-B CAP_CP'!M45</f>
        <v>1263483999960.2244</v>
      </c>
      <c r="I36" s="315" t="str">
        <f t="shared" si="4"/>
        <v>ROJO</v>
      </c>
      <c r="K36" s="319"/>
      <c r="M36" s="1126" t="s">
        <v>203</v>
      </c>
      <c r="N36" s="1133">
        <f>+'S2-I-B2'!R44</f>
        <v>74572</v>
      </c>
      <c r="O36" s="1137" t="str">
        <f t="shared" si="0"/>
        <v>ROJO</v>
      </c>
      <c r="Q36" s="319"/>
      <c r="S36" s="1126" t="s">
        <v>203</v>
      </c>
      <c r="T36" s="1133">
        <f>+'S2-I-B2'!AM44</f>
        <v>598659145.29488373</v>
      </c>
      <c r="U36" s="1127" t="str">
        <f t="shared" si="1"/>
        <v>ROJO</v>
      </c>
      <c r="V36" s="345"/>
      <c r="W36" s="345"/>
      <c r="X36" s="884"/>
      <c r="Y36" s="1126" t="s">
        <v>203</v>
      </c>
      <c r="Z36" s="1133">
        <f>+'S2-III-P2'!J44</f>
        <v>3135</v>
      </c>
      <c r="AA36" s="1127" t="str">
        <f t="shared" si="2"/>
        <v>ROJO</v>
      </c>
      <c r="AB36" s="345"/>
      <c r="AC36" s="345"/>
      <c r="AE36" s="1126" t="s">
        <v>203</v>
      </c>
      <c r="AF36" s="1124">
        <f>+'S2-III-P2'!W44</f>
        <v>73733544.078285635</v>
      </c>
      <c r="AG36" s="1127" t="str">
        <f>IF('S2-III-P2'!W44&gt;=$AI$18,"ROJO",IF('S2-III-P2'!W44&lt;=$AI$19,"           verde","     azul"))</f>
        <v>ROJO</v>
      </c>
      <c r="AH36" s="345"/>
      <c r="AI36" s="345"/>
    </row>
    <row r="37" spans="1:35" ht="13.75" customHeight="1" x14ac:dyDescent="0.3">
      <c r="A37" s="808" t="s">
        <v>563</v>
      </c>
      <c r="B37" s="882">
        <f>+'S1-I-B POL_CP'!M46</f>
        <v>2322416</v>
      </c>
      <c r="C37" s="315" t="str">
        <f t="shared" si="3"/>
        <v>ROJO</v>
      </c>
      <c r="E37" s="319"/>
      <c r="G37" s="808" t="s">
        <v>563</v>
      </c>
      <c r="H37" s="882">
        <f>+'S1-I-B CAP_CP'!M46</f>
        <v>267142594154.68253</v>
      </c>
      <c r="I37" s="315" t="str">
        <f t="shared" si="4"/>
        <v>ROJO</v>
      </c>
      <c r="K37" s="319"/>
      <c r="M37" s="1126" t="s">
        <v>204</v>
      </c>
      <c r="N37" s="1133">
        <f>+'S2-I-B2'!R45</f>
        <v>61660</v>
      </c>
      <c r="O37" s="1137" t="str">
        <f t="shared" si="0"/>
        <v>ROJO</v>
      </c>
      <c r="Q37" s="319"/>
      <c r="S37" s="1126" t="s">
        <v>204</v>
      </c>
      <c r="T37" s="1133">
        <f>+'S2-I-B2'!AM45</f>
        <v>745619190.75808656</v>
      </c>
      <c r="U37" s="1127" t="str">
        <f t="shared" ref="U37:U56" si="5">IF(T37&gt;=$W$18,"ROJO",IF(T37&lt;=$W$19,"           verde","     azul"))</f>
        <v>ROJO</v>
      </c>
      <c r="V37" s="348"/>
      <c r="W37" s="348"/>
      <c r="X37" s="884"/>
      <c r="Y37" s="1123" t="s">
        <v>204</v>
      </c>
      <c r="Z37" s="1133">
        <f>+'S2-III-P2'!J45</f>
        <v>20</v>
      </c>
      <c r="AA37" s="1125" t="str">
        <f t="shared" ref="AA37:AA55" si="6">IF(Z37&gt;=$AC$18,"ROJO",IF(Z37&lt;=$AC$19,"           verde","     azul"))</f>
        <v xml:space="preserve">           verde</v>
      </c>
      <c r="AB37" s="345"/>
      <c r="AC37" s="345"/>
      <c r="AE37" s="1123" t="s">
        <v>204</v>
      </c>
      <c r="AF37" s="1124">
        <f>+'S2-III-P2'!W45</f>
        <v>695955.18221517385</v>
      </c>
      <c r="AG37" s="1125" t="str">
        <f>IF('S2-III-P2'!W45&gt;=$AI$18,"ROJO",IF('S2-III-P2'!W45&lt;=$AI$19,"           verde","     azul"))</f>
        <v xml:space="preserve">           verde</v>
      </c>
      <c r="AH37" s="348"/>
      <c r="AI37" s="348"/>
    </row>
    <row r="38" spans="1:35" ht="13.75" customHeight="1" x14ac:dyDescent="0.3">
      <c r="A38" s="807" t="s">
        <v>545</v>
      </c>
      <c r="B38" s="882">
        <f>+'S1-I-B POL_CP'!M47</f>
        <v>1918863</v>
      </c>
      <c r="C38" s="315" t="str">
        <f t="shared" si="3"/>
        <v>ROJO</v>
      </c>
      <c r="E38" s="319"/>
      <c r="G38" s="807" t="s">
        <v>545</v>
      </c>
      <c r="H38" s="882">
        <f>+'S1-I-B CAP_CP'!M47</f>
        <v>198805760304.59189</v>
      </c>
      <c r="I38" s="315" t="str">
        <f t="shared" si="4"/>
        <v>ROJO</v>
      </c>
      <c r="K38" s="319"/>
      <c r="M38" s="1126" t="s">
        <v>205</v>
      </c>
      <c r="N38" s="1133">
        <f>+'S2-I-B2'!R46</f>
        <v>118657</v>
      </c>
      <c r="O38" s="1137" t="str">
        <f t="shared" si="0"/>
        <v>ROJO</v>
      </c>
      <c r="Q38" s="319"/>
      <c r="S38" s="1126" t="s">
        <v>205</v>
      </c>
      <c r="T38" s="1133">
        <f>+'S2-I-B2'!AM46</f>
        <v>1224203355.8231061</v>
      </c>
      <c r="U38" s="1127" t="str">
        <f t="shared" si="5"/>
        <v>ROJO</v>
      </c>
      <c r="V38" s="345"/>
      <c r="W38" s="345"/>
      <c r="X38" s="884"/>
      <c r="Y38" s="1123" t="s">
        <v>205</v>
      </c>
      <c r="Z38" s="1133">
        <f>+'S2-III-P2'!J46</f>
        <v>31</v>
      </c>
      <c r="AA38" s="1125" t="str">
        <f t="shared" si="6"/>
        <v xml:space="preserve">           verde</v>
      </c>
      <c r="AB38" s="345"/>
      <c r="AC38" s="345"/>
      <c r="AE38" s="1123" t="s">
        <v>205</v>
      </c>
      <c r="AF38" s="1124">
        <f>+'S2-III-P2'!W46</f>
        <v>812073.86711695523</v>
      </c>
      <c r="AG38" s="1125" t="str">
        <f>IF('S2-III-P2'!W46&gt;=$AI$18,"ROJO",IF('S2-III-P2'!W46&lt;=$AI$19,"           verde","     azul"))</f>
        <v xml:space="preserve">           verde</v>
      </c>
      <c r="AH38" s="345"/>
      <c r="AI38" s="345"/>
    </row>
    <row r="39" spans="1:35" ht="13.75" customHeight="1" x14ac:dyDescent="0.3">
      <c r="A39" s="808" t="s">
        <v>549</v>
      </c>
      <c r="B39" s="882">
        <f>+'S1-I-B POL_CP'!M48</f>
        <v>919043</v>
      </c>
      <c r="C39" s="315" t="str">
        <f t="shared" si="3"/>
        <v xml:space="preserve">           verde</v>
      </c>
      <c r="E39" s="319"/>
      <c r="G39" s="808" t="s">
        <v>549</v>
      </c>
      <c r="H39" s="882">
        <f>+'S1-I-B CAP_CP'!M48</f>
        <v>117638892581.46198</v>
      </c>
      <c r="I39" s="315" t="str">
        <f t="shared" si="4"/>
        <v xml:space="preserve">     azul</v>
      </c>
      <c r="K39" s="319"/>
      <c r="M39" s="1139" t="s">
        <v>206</v>
      </c>
      <c r="N39" s="1133">
        <f>+'S2-I-B2'!R47</f>
        <v>34063</v>
      </c>
      <c r="O39" s="1137" t="str">
        <f t="shared" si="0"/>
        <v xml:space="preserve">     azul</v>
      </c>
      <c r="Q39" s="319"/>
      <c r="S39" s="1128" t="s">
        <v>206</v>
      </c>
      <c r="T39" s="1133">
        <f>+'S2-I-B2'!AM47</f>
        <v>317832460.43213463</v>
      </c>
      <c r="U39" s="1127" t="str">
        <f t="shared" si="5"/>
        <v xml:space="preserve">     azul</v>
      </c>
      <c r="V39" s="345"/>
      <c r="W39" s="345"/>
      <c r="X39" s="884"/>
      <c r="Y39" s="1128" t="s">
        <v>206</v>
      </c>
      <c r="Z39" s="1133">
        <f>+'S2-III-P2'!J47</f>
        <v>97</v>
      </c>
      <c r="AA39" s="1127" t="str">
        <f t="shared" si="6"/>
        <v xml:space="preserve">     azul</v>
      </c>
      <c r="AB39" s="345"/>
      <c r="AC39" s="345"/>
      <c r="AE39" s="1126" t="s">
        <v>206</v>
      </c>
      <c r="AF39" s="1124">
        <f>+'S2-III-P2'!W47</f>
        <v>4119024.5902665048</v>
      </c>
      <c r="AG39" s="1127" t="str">
        <f>IF('S2-III-P2'!W47&gt;=$AI$18,"ROJO",IF('S2-III-P2'!W47&lt;=$AI$19,"           verde","     azul"))</f>
        <v>ROJO</v>
      </c>
      <c r="AH39" s="345"/>
      <c r="AI39" s="345"/>
    </row>
    <row r="40" spans="1:35" ht="13.75" customHeight="1" x14ac:dyDescent="0.3">
      <c r="A40" s="807" t="s">
        <v>556</v>
      </c>
      <c r="B40" s="882">
        <f>+'S1-I-B POL_CP'!M49</f>
        <v>482228</v>
      </c>
      <c r="C40" s="315" t="str">
        <f t="shared" si="3"/>
        <v xml:space="preserve">           verde</v>
      </c>
      <c r="E40" s="319"/>
      <c r="G40" s="807" t="s">
        <v>556</v>
      </c>
      <c r="H40" s="882">
        <f>+'S1-I-B CAP_CP'!M49</f>
        <v>45052951076.036179</v>
      </c>
      <c r="I40" s="315" t="str">
        <f t="shared" si="4"/>
        <v xml:space="preserve">           verde</v>
      </c>
      <c r="K40" s="319"/>
      <c r="M40" s="1123" t="s">
        <v>207</v>
      </c>
      <c r="N40" s="1133">
        <f>+'S2-I-B2'!R48</f>
        <v>18725</v>
      </c>
      <c r="O40" s="1138" t="str">
        <f t="shared" si="0"/>
        <v xml:space="preserve">           verde</v>
      </c>
      <c r="Q40" s="319"/>
      <c r="S40" s="1123" t="s">
        <v>207</v>
      </c>
      <c r="T40" s="1133">
        <f>+'S2-I-B2'!AM48</f>
        <v>48227943.688940451</v>
      </c>
      <c r="U40" s="1125" t="str">
        <f t="shared" si="5"/>
        <v xml:space="preserve">           verde</v>
      </c>
      <c r="V40" s="345"/>
      <c r="W40" s="345"/>
      <c r="X40" s="884"/>
      <c r="Y40" s="1123" t="s">
        <v>207</v>
      </c>
      <c r="Z40" s="1133">
        <f>+'S2-III-P2'!J48</f>
        <v>0</v>
      </c>
      <c r="AA40" s="1125" t="str">
        <f t="shared" si="6"/>
        <v xml:space="preserve">           verde</v>
      </c>
      <c r="AB40" s="348"/>
      <c r="AC40" s="348"/>
      <c r="AE40" s="1123" t="s">
        <v>207</v>
      </c>
      <c r="AF40" s="1124">
        <f>+'S2-III-P2'!W48</f>
        <v>0</v>
      </c>
      <c r="AG40" s="1125" t="str">
        <f>IF('S2-III-P2'!W48&gt;=$AI$18,"ROJO",IF('S2-III-P2'!W48&lt;=$AI$19,"           verde","     azul"))</f>
        <v xml:space="preserve">           verde</v>
      </c>
      <c r="AH40" s="345"/>
      <c r="AI40" s="345"/>
    </row>
    <row r="41" spans="1:35" ht="13.75" customHeight="1" x14ac:dyDescent="0.3">
      <c r="A41" s="808" t="s">
        <v>535</v>
      </c>
      <c r="B41" s="882">
        <f>+'S1-I-B POL_CP'!M50</f>
        <v>253430</v>
      </c>
      <c r="C41" s="315" t="str">
        <f t="shared" si="3"/>
        <v xml:space="preserve">           verde</v>
      </c>
      <c r="E41" s="319"/>
      <c r="G41" s="808" t="s">
        <v>535</v>
      </c>
      <c r="H41" s="882">
        <f>+'S1-I-B CAP_CP'!M50</f>
        <v>27500393538.131592</v>
      </c>
      <c r="I41" s="315" t="str">
        <f t="shared" si="4"/>
        <v xml:space="preserve">           verde</v>
      </c>
      <c r="K41" s="319"/>
      <c r="M41" s="1123" t="s">
        <v>209</v>
      </c>
      <c r="N41" s="1133">
        <f>+'S2-I-B2'!R49</f>
        <v>4329</v>
      </c>
      <c r="O41" s="1138" t="str">
        <f t="shared" si="0"/>
        <v xml:space="preserve">           verde</v>
      </c>
      <c r="Q41" s="319"/>
      <c r="S41" s="1123" t="s">
        <v>209</v>
      </c>
      <c r="T41" s="1133">
        <f>+'S2-I-B2'!AM49</f>
        <v>20795501.522313975</v>
      </c>
      <c r="U41" s="1125" t="str">
        <f t="shared" si="5"/>
        <v xml:space="preserve">           verde</v>
      </c>
      <c r="V41" s="345"/>
      <c r="W41" s="345"/>
      <c r="X41" s="884"/>
      <c r="Y41" s="1123" t="s">
        <v>209</v>
      </c>
      <c r="Z41" s="1133">
        <f>+'S2-III-P2'!J49</f>
        <v>1</v>
      </c>
      <c r="AA41" s="1125" t="str">
        <f t="shared" si="6"/>
        <v xml:space="preserve">           verde</v>
      </c>
      <c r="AB41" s="345"/>
      <c r="AC41" s="345"/>
      <c r="AE41" s="1123" t="s">
        <v>209</v>
      </c>
      <c r="AF41" s="1124">
        <f>+'S2-III-P2'!W49</f>
        <v>13976</v>
      </c>
      <c r="AG41" s="1125" t="str">
        <f>IF('S2-III-P2'!W49&gt;=$AI$18,"ROJO",IF('S2-III-P2'!W49&lt;=$AI$19,"           verde","     azul"))</f>
        <v xml:space="preserve">           verde</v>
      </c>
      <c r="AH41" s="345"/>
      <c r="AI41" s="345"/>
    </row>
    <row r="42" spans="1:35" ht="13.75" customHeight="1" x14ac:dyDescent="0.3">
      <c r="A42" s="807" t="s">
        <v>539</v>
      </c>
      <c r="B42" s="882">
        <f>+'S1-I-B POL_CP'!M51</f>
        <v>1270669</v>
      </c>
      <c r="C42" s="315" t="str">
        <f t="shared" si="3"/>
        <v xml:space="preserve">     azul</v>
      </c>
      <c r="E42" s="319"/>
      <c r="G42" s="807" t="s">
        <v>539</v>
      </c>
      <c r="H42" s="882">
        <f>+'S1-I-B CAP_CP'!M51</f>
        <v>130295503148.81131</v>
      </c>
      <c r="I42" s="315" t="str">
        <f t="shared" si="4"/>
        <v xml:space="preserve">     azul</v>
      </c>
      <c r="K42" s="319"/>
      <c r="M42" s="1126" t="s">
        <v>211</v>
      </c>
      <c r="N42" s="1133">
        <f>+'S2-I-B2'!R50</f>
        <v>87545</v>
      </c>
      <c r="O42" s="1137" t="str">
        <f t="shared" si="0"/>
        <v>ROJO</v>
      </c>
      <c r="Q42" s="319"/>
      <c r="S42" s="1128" t="s">
        <v>211</v>
      </c>
      <c r="T42" s="1133">
        <f>+'S2-I-B2'!AM50</f>
        <v>250066355.3435922</v>
      </c>
      <c r="U42" s="1127" t="str">
        <f t="shared" si="5"/>
        <v xml:space="preserve">     azul</v>
      </c>
      <c r="V42" s="345"/>
      <c r="W42" s="345"/>
      <c r="X42" s="884"/>
      <c r="Y42" s="1123" t="s">
        <v>211</v>
      </c>
      <c r="Z42" s="1133">
        <f>+'S2-III-P2'!J50</f>
        <v>3</v>
      </c>
      <c r="AA42" s="1125" t="str">
        <f t="shared" si="6"/>
        <v xml:space="preserve">           verde</v>
      </c>
      <c r="AB42" s="345"/>
      <c r="AC42" s="345"/>
      <c r="AE42" s="1123" t="s">
        <v>211</v>
      </c>
      <c r="AF42" s="1124">
        <f>+'S2-III-P2'!W50</f>
        <v>107965.2854166544</v>
      </c>
      <c r="AG42" s="1125" t="str">
        <f>IF('S2-III-P2'!W50&gt;=$AI$18,"ROJO",IF('S2-III-P2'!W50&lt;=$AI$19,"           verde","     azul"))</f>
        <v xml:space="preserve">           verde</v>
      </c>
      <c r="AH42" s="345"/>
      <c r="AI42" s="345"/>
    </row>
    <row r="43" spans="1:35" ht="13.75" customHeight="1" x14ac:dyDescent="0.3">
      <c r="A43" s="808" t="s">
        <v>754</v>
      </c>
      <c r="B43" s="882">
        <f>+'S1-I-B POL_CP'!M52</f>
        <v>479903</v>
      </c>
      <c r="C43" s="315" t="str">
        <f t="shared" si="3"/>
        <v xml:space="preserve">           verde</v>
      </c>
      <c r="E43" s="319"/>
      <c r="G43" s="808" t="s">
        <v>754</v>
      </c>
      <c r="H43" s="882">
        <f>+'S1-I-B CAP_CP'!M52</f>
        <v>51145975619.874695</v>
      </c>
      <c r="I43" s="315" t="str">
        <f t="shared" si="4"/>
        <v xml:space="preserve">           verde</v>
      </c>
      <c r="K43" s="319"/>
      <c r="M43" s="1123" t="s">
        <v>212</v>
      </c>
      <c r="N43" s="1133">
        <f>+'S2-I-B2'!R51</f>
        <v>4733</v>
      </c>
      <c r="O43" s="1138" t="str">
        <f t="shared" si="0"/>
        <v xml:space="preserve">           verde</v>
      </c>
      <c r="Q43" s="319"/>
      <c r="S43" s="1123" t="s">
        <v>212</v>
      </c>
      <c r="T43" s="1133">
        <f>+'S2-I-B2'!AM51</f>
        <v>20611116.756178193</v>
      </c>
      <c r="U43" s="1125" t="str">
        <f t="shared" si="5"/>
        <v xml:space="preserve">           verde</v>
      </c>
      <c r="V43" s="348"/>
      <c r="W43" s="348"/>
      <c r="X43" s="884"/>
      <c r="Y43" s="1123" t="s">
        <v>212</v>
      </c>
      <c r="Z43" s="1133">
        <f>+'S2-III-P2'!J51</f>
        <v>8</v>
      </c>
      <c r="AA43" s="1125" t="str">
        <f t="shared" si="6"/>
        <v xml:space="preserve">           verde</v>
      </c>
      <c r="AB43" s="345"/>
      <c r="AC43" s="345"/>
      <c r="AE43" s="1123" t="s">
        <v>212</v>
      </c>
      <c r="AF43" s="1124">
        <f>+'S2-III-P2'!W51</f>
        <v>317390.57385719224</v>
      </c>
      <c r="AG43" s="1125" t="str">
        <f>IF('S2-III-P2'!W51&gt;=$AI$18,"ROJO",IF('S2-III-P2'!W51&lt;=$AI$19,"           verde","     azul"))</f>
        <v xml:space="preserve">           verde</v>
      </c>
      <c r="AH43" s="348"/>
      <c r="AI43" s="348"/>
    </row>
    <row r="44" spans="1:35" ht="13.75" customHeight="1" x14ac:dyDescent="0.3">
      <c r="A44" s="807" t="s">
        <v>12658</v>
      </c>
      <c r="B44" s="882">
        <f>+'S1-I-B POL_CP'!M53</f>
        <v>1323657</v>
      </c>
      <c r="C44" s="315" t="str">
        <f t="shared" si="3"/>
        <v xml:space="preserve">     azul</v>
      </c>
      <c r="E44" s="319"/>
      <c r="G44" s="807" t="s">
        <v>12658</v>
      </c>
      <c r="H44" s="882">
        <f>+'S1-I-B CAP_CP'!M53</f>
        <v>113410300466.30064</v>
      </c>
      <c r="I44" s="315" t="str">
        <f t="shared" si="4"/>
        <v xml:space="preserve">     azul</v>
      </c>
      <c r="K44" s="319"/>
      <c r="M44" s="1139" t="s">
        <v>213</v>
      </c>
      <c r="N44" s="1133">
        <f>+'S2-I-B2'!R52</f>
        <v>55011</v>
      </c>
      <c r="O44" s="1137" t="str">
        <f t="shared" si="0"/>
        <v xml:space="preserve">     azul</v>
      </c>
      <c r="Q44" s="319"/>
      <c r="S44" s="1128" t="s">
        <v>213</v>
      </c>
      <c r="T44" s="1133">
        <f>+'S2-I-B2'!AM52</f>
        <v>539954183.26536417</v>
      </c>
      <c r="U44" s="1127" t="str">
        <f t="shared" si="5"/>
        <v xml:space="preserve">     azul</v>
      </c>
      <c r="V44" s="345"/>
      <c r="W44" s="345"/>
      <c r="X44" s="884"/>
      <c r="Y44" s="1123" t="s">
        <v>213</v>
      </c>
      <c r="Z44" s="1133">
        <f>+'S2-III-P2'!J52</f>
        <v>3</v>
      </c>
      <c r="AA44" s="1125" t="str">
        <f t="shared" si="6"/>
        <v xml:space="preserve">           verde</v>
      </c>
      <c r="AB44" s="345"/>
      <c r="AC44" s="345"/>
      <c r="AE44" s="1123" t="s">
        <v>213</v>
      </c>
      <c r="AF44" s="1124">
        <f>+'S2-III-P2'!W52</f>
        <v>70077.363728661847</v>
      </c>
      <c r="AG44" s="1125" t="str">
        <f>IF('S2-III-P2'!W52&gt;=$AI$18,"ROJO",IF('S2-III-P2'!W52&lt;=$AI$19,"           verde","     azul"))</f>
        <v xml:space="preserve">           verde</v>
      </c>
      <c r="AH44" s="345"/>
      <c r="AI44" s="345"/>
    </row>
    <row r="45" spans="1:35" ht="13.75" customHeight="1" x14ac:dyDescent="0.3">
      <c r="A45" s="808" t="s">
        <v>550</v>
      </c>
      <c r="B45" s="882">
        <f>+'S1-I-B POL_CP'!M54</f>
        <v>264034</v>
      </c>
      <c r="C45" s="315" t="str">
        <f t="shared" si="3"/>
        <v xml:space="preserve">           verde</v>
      </c>
      <c r="E45" s="319"/>
      <c r="G45" s="808" t="s">
        <v>550</v>
      </c>
      <c r="H45" s="882">
        <f>+'S1-I-B CAP_CP'!M54</f>
        <v>30180343684.587234</v>
      </c>
      <c r="I45" s="315" t="str">
        <f t="shared" si="4"/>
        <v xml:space="preserve">           verde</v>
      </c>
      <c r="K45" s="319"/>
      <c r="M45" s="1123" t="s">
        <v>215</v>
      </c>
      <c r="N45" s="1133">
        <f>+'S2-I-B2'!R53</f>
        <v>9907</v>
      </c>
      <c r="O45" s="1138" t="str">
        <f t="shared" si="0"/>
        <v xml:space="preserve">           verde</v>
      </c>
      <c r="Q45" s="319"/>
      <c r="S45" s="1123" t="s">
        <v>215</v>
      </c>
      <c r="T45" s="1133">
        <f>+'S2-I-B2'!AM53</f>
        <v>19462689.34764985</v>
      </c>
      <c r="U45" s="1125" t="str">
        <f t="shared" si="5"/>
        <v xml:space="preserve">           verde</v>
      </c>
      <c r="V45" s="345"/>
      <c r="W45" s="345"/>
      <c r="X45" s="884"/>
      <c r="Y45" s="1123" t="s">
        <v>215</v>
      </c>
      <c r="Z45" s="1133">
        <f>+'S2-III-P2'!J53</f>
        <v>0</v>
      </c>
      <c r="AA45" s="1125" t="str">
        <f t="shared" si="6"/>
        <v xml:space="preserve">           verde</v>
      </c>
      <c r="AB45" s="345"/>
      <c r="AC45" s="345"/>
      <c r="AE45" s="1123" t="s">
        <v>215</v>
      </c>
      <c r="AF45" s="1124">
        <f>+'S2-III-P2'!W53</f>
        <v>0</v>
      </c>
      <c r="AG45" s="1125" t="str">
        <f>IF('S2-III-P2'!W53&gt;=$AI$18,"ROJO",IF('S2-III-P2'!W53&lt;=$AI$19,"           verde","     azul"))</f>
        <v xml:space="preserve">           verde</v>
      </c>
      <c r="AH45" s="345"/>
      <c r="AI45" s="345"/>
    </row>
    <row r="46" spans="1:35" ht="13.75" customHeight="1" x14ac:dyDescent="0.3">
      <c r="A46" s="807" t="s">
        <v>564</v>
      </c>
      <c r="B46" s="882">
        <f>+'S1-I-B POL_CP'!M55</f>
        <v>2275881</v>
      </c>
      <c r="C46" s="315" t="str">
        <f t="shared" si="3"/>
        <v>ROJO</v>
      </c>
      <c r="E46" s="319"/>
      <c r="G46" s="807" t="s">
        <v>564</v>
      </c>
      <c r="H46" s="882">
        <f>+'S1-I-B CAP_CP'!M55</f>
        <v>206132954243.12662</v>
      </c>
      <c r="I46" s="315" t="str">
        <f t="shared" si="4"/>
        <v>ROJO</v>
      </c>
      <c r="K46" s="319"/>
      <c r="M46" s="1139" t="s">
        <v>216</v>
      </c>
      <c r="N46" s="1133">
        <f>+'S2-I-B2'!R54</f>
        <v>49289</v>
      </c>
      <c r="O46" s="1137" t="str">
        <f t="shared" si="0"/>
        <v xml:space="preserve">     azul</v>
      </c>
      <c r="Q46" s="319"/>
      <c r="S46" s="1128" t="s">
        <v>216</v>
      </c>
      <c r="T46" s="1133">
        <f>+'S2-I-B2'!AM54</f>
        <v>369747631.29245043</v>
      </c>
      <c r="U46" s="1127" t="str">
        <f t="shared" si="5"/>
        <v xml:space="preserve">     azul</v>
      </c>
      <c r="V46" s="345"/>
      <c r="W46" s="345"/>
      <c r="X46" s="884"/>
      <c r="Y46" s="1123" t="s">
        <v>216</v>
      </c>
      <c r="Z46" s="1133">
        <f>+'S2-III-P2'!J54</f>
        <v>27</v>
      </c>
      <c r="AA46" s="1125" t="str">
        <f t="shared" si="6"/>
        <v xml:space="preserve">           verde</v>
      </c>
      <c r="AB46" s="345"/>
      <c r="AC46" s="345"/>
      <c r="AE46" s="1123" t="s">
        <v>216</v>
      </c>
      <c r="AF46" s="1124">
        <f>+'S2-III-P2'!W54</f>
        <v>1416127.4052585361</v>
      </c>
      <c r="AG46" s="1125" t="str">
        <f>IF('S2-III-P2'!W54&gt;=$AI$18,"ROJO",IF('S2-III-P2'!W54&lt;=$AI$19,"           verde","     azul"))</f>
        <v xml:space="preserve">           verde</v>
      </c>
      <c r="AH46" s="345"/>
      <c r="AI46" s="345"/>
    </row>
    <row r="47" spans="1:35" ht="13.75" customHeight="1" x14ac:dyDescent="0.3">
      <c r="A47" s="808" t="s">
        <v>557</v>
      </c>
      <c r="B47" s="882">
        <f>+'S1-I-B POL_CP'!M56</f>
        <v>158579</v>
      </c>
      <c r="C47" s="315" t="str">
        <f t="shared" si="3"/>
        <v xml:space="preserve">           verde</v>
      </c>
      <c r="E47" s="319"/>
      <c r="G47" s="808" t="s">
        <v>557</v>
      </c>
      <c r="H47" s="882">
        <f>+'S1-I-B CAP_CP'!M56</f>
        <v>17775864660.184513</v>
      </c>
      <c r="I47" s="315" t="str">
        <f t="shared" si="4"/>
        <v xml:space="preserve">           verde</v>
      </c>
      <c r="K47" s="319"/>
      <c r="M47" s="1123" t="s">
        <v>217</v>
      </c>
      <c r="N47" s="1133">
        <f>+'S2-I-B2'!R55</f>
        <v>3639</v>
      </c>
      <c r="O47" s="1138" t="str">
        <f t="shared" si="0"/>
        <v xml:space="preserve">           verde</v>
      </c>
      <c r="Q47" s="319"/>
      <c r="S47" s="1123" t="s">
        <v>217</v>
      </c>
      <c r="T47" s="1133">
        <f>+'S2-I-B2'!AM55</f>
        <v>10963588.310545437</v>
      </c>
      <c r="U47" s="1125" t="str">
        <f t="shared" si="5"/>
        <v xml:space="preserve">           verde</v>
      </c>
      <c r="V47" s="345"/>
      <c r="W47" s="345"/>
      <c r="X47" s="884"/>
      <c r="Y47" s="1123" t="s">
        <v>217</v>
      </c>
      <c r="Z47" s="1133">
        <f>+'S2-III-P2'!J55</f>
        <v>2</v>
      </c>
      <c r="AA47" s="1125" t="str">
        <f t="shared" si="6"/>
        <v xml:space="preserve">           verde</v>
      </c>
      <c r="AB47" s="345"/>
      <c r="AC47" s="345"/>
      <c r="AE47" s="1123" t="s">
        <v>217</v>
      </c>
      <c r="AF47" s="1124">
        <f>+'S2-III-P2'!W55</f>
        <v>19142.183647077101</v>
      </c>
      <c r="AG47" s="1125" t="str">
        <f>IF('S2-III-P2'!W55&gt;=$AI$18,"ROJO",IF('S2-III-P2'!W55&lt;=$AI$19,"           verde","     azul"))</f>
        <v xml:space="preserve">           verde</v>
      </c>
      <c r="AH47" s="345"/>
      <c r="AI47" s="345"/>
    </row>
    <row r="48" spans="1:35" ht="13.75" customHeight="1" x14ac:dyDescent="0.3">
      <c r="A48" s="807" t="s">
        <v>536</v>
      </c>
      <c r="B48" s="882">
        <f>+'S1-I-B POL_CP'!M57</f>
        <v>1216452</v>
      </c>
      <c r="C48" s="315" t="str">
        <f t="shared" si="3"/>
        <v xml:space="preserve">     azul</v>
      </c>
      <c r="E48" s="319"/>
      <c r="G48" s="807" t="s">
        <v>536</v>
      </c>
      <c r="H48" s="882">
        <f>+'S1-I-B CAP_CP'!M57</f>
        <v>150679071628.68347</v>
      </c>
      <c r="I48" s="315" t="str">
        <f t="shared" si="4"/>
        <v xml:space="preserve">     azul</v>
      </c>
      <c r="K48" s="319"/>
      <c r="M48" s="1126" t="s">
        <v>218</v>
      </c>
      <c r="N48" s="1133">
        <f>+'S2-I-B2'!R56</f>
        <v>67197</v>
      </c>
      <c r="O48" s="1137" t="str">
        <f t="shared" si="0"/>
        <v>ROJO</v>
      </c>
      <c r="Q48" s="319"/>
      <c r="S48" s="1128" t="s">
        <v>218</v>
      </c>
      <c r="T48" s="1133">
        <f>+'S2-I-B2'!AM56</f>
        <v>430046916.65258098</v>
      </c>
      <c r="U48" s="1127" t="str">
        <f t="shared" si="5"/>
        <v xml:space="preserve">     azul</v>
      </c>
      <c r="V48" s="345"/>
      <c r="W48" s="345"/>
      <c r="X48" s="884"/>
      <c r="Y48" s="1123" t="s">
        <v>218</v>
      </c>
      <c r="Z48" s="1133">
        <f>+'S2-III-P2'!J56</f>
        <v>41</v>
      </c>
      <c r="AA48" s="1125" t="str">
        <f t="shared" si="6"/>
        <v xml:space="preserve">           verde</v>
      </c>
      <c r="AB48" s="345"/>
      <c r="AC48" s="345"/>
      <c r="AE48" s="1123" t="s">
        <v>218</v>
      </c>
      <c r="AF48" s="1124">
        <f>+'S2-III-P2'!W56</f>
        <v>557205.15635447286</v>
      </c>
      <c r="AG48" s="1125" t="str">
        <f>IF('S2-III-P2'!W56&gt;=$AI$18,"ROJO",IF('S2-III-P2'!W56&lt;=$AI$19,"           verde","     azul"))</f>
        <v xml:space="preserve">           verde</v>
      </c>
      <c r="AH48" s="345"/>
      <c r="AI48" s="345"/>
    </row>
    <row r="49" spans="1:35" ht="13.75" customHeight="1" x14ac:dyDescent="0.3">
      <c r="A49" s="808" t="s">
        <v>540</v>
      </c>
      <c r="B49" s="882">
        <f>+'S1-I-B POL_CP'!M58</f>
        <v>229983</v>
      </c>
      <c r="C49" s="315" t="str">
        <f t="shared" si="3"/>
        <v xml:space="preserve">           verde</v>
      </c>
      <c r="E49" s="319"/>
      <c r="G49" s="808" t="s">
        <v>540</v>
      </c>
      <c r="H49" s="882">
        <f>+'S1-I-B CAP_CP'!M58</f>
        <v>21400463304.236725</v>
      </c>
      <c r="I49" s="315" t="str">
        <f t="shared" si="4"/>
        <v xml:space="preserve">           verde</v>
      </c>
      <c r="K49" s="319"/>
      <c r="M49" s="1123" t="s">
        <v>219</v>
      </c>
      <c r="N49" s="1133">
        <f>+'S2-I-B2'!R57</f>
        <v>2844</v>
      </c>
      <c r="O49" s="1138" t="str">
        <f t="shared" si="0"/>
        <v xml:space="preserve">           verde</v>
      </c>
      <c r="Q49" s="319"/>
      <c r="S49" s="1123" t="s">
        <v>219</v>
      </c>
      <c r="T49" s="1133">
        <f>+'S2-I-B2'!AM57</f>
        <v>19636844.653323933</v>
      </c>
      <c r="U49" s="1125" t="str">
        <f t="shared" si="5"/>
        <v xml:space="preserve">           verde</v>
      </c>
      <c r="V49" s="345"/>
      <c r="W49" s="345"/>
      <c r="X49" s="884"/>
      <c r="Y49" s="1123" t="s">
        <v>219</v>
      </c>
      <c r="Z49" s="1133">
        <f>+'S2-III-P2'!J57</f>
        <v>3</v>
      </c>
      <c r="AA49" s="1125" t="str">
        <f t="shared" si="6"/>
        <v xml:space="preserve">           verde</v>
      </c>
      <c r="AB49" s="345"/>
      <c r="AC49" s="345"/>
      <c r="AE49" s="1123" t="s">
        <v>219</v>
      </c>
      <c r="AF49" s="1124">
        <f>+'S2-III-P2'!W57</f>
        <v>116618.393432749</v>
      </c>
      <c r="AG49" s="1125" t="str">
        <f>IF('S2-III-P2'!W57&gt;=$AI$18,"ROJO",IF('S2-III-P2'!W57&lt;=$AI$19,"           verde","     azul"))</f>
        <v xml:space="preserve">           verde</v>
      </c>
      <c r="AH49" s="345"/>
      <c r="AI49" s="345"/>
    </row>
    <row r="50" spans="1:35" ht="13.75" customHeight="1" x14ac:dyDescent="0.3">
      <c r="A50" s="807" t="s">
        <v>755</v>
      </c>
      <c r="B50" s="882">
        <f>+'S1-I-B POL_CP'!M59</f>
        <v>1018010</v>
      </c>
      <c r="C50" s="315" t="str">
        <f t="shared" si="3"/>
        <v xml:space="preserve">     azul</v>
      </c>
      <c r="E50" s="319"/>
      <c r="G50" s="807" t="s">
        <v>755</v>
      </c>
      <c r="H50" s="882">
        <f>+'S1-I-B CAP_CP'!M59</f>
        <v>88351325835.59021</v>
      </c>
      <c r="I50" s="315" t="str">
        <f t="shared" si="4"/>
        <v xml:space="preserve">           verde</v>
      </c>
      <c r="K50" s="319"/>
      <c r="M50" s="1123" t="s">
        <v>220</v>
      </c>
      <c r="N50" s="1133">
        <f>+'S2-I-B2'!R58</f>
        <v>22598</v>
      </c>
      <c r="O50" s="1138" t="str">
        <f t="shared" si="0"/>
        <v xml:space="preserve">           verde</v>
      </c>
      <c r="Q50" s="319"/>
      <c r="S50" s="1123" t="s">
        <v>220</v>
      </c>
      <c r="T50" s="1133">
        <f>+'S2-I-B2'!AM58</f>
        <v>174082441.14286944</v>
      </c>
      <c r="U50" s="1125" t="str">
        <f t="shared" si="5"/>
        <v xml:space="preserve">           verde</v>
      </c>
      <c r="V50" s="345"/>
      <c r="W50" s="345"/>
      <c r="X50" s="884"/>
      <c r="Y50" s="1123" t="s">
        <v>220</v>
      </c>
      <c r="Z50" s="1133">
        <f>+'S2-III-P2'!J58</f>
        <v>10</v>
      </c>
      <c r="AA50" s="1125" t="str">
        <f t="shared" si="6"/>
        <v xml:space="preserve">           verde</v>
      </c>
      <c r="AB50" s="345"/>
      <c r="AC50" s="345"/>
      <c r="AE50" s="1123" t="s">
        <v>220</v>
      </c>
      <c r="AF50" s="1124">
        <f>+'S2-III-P2'!W58</f>
        <v>217288.3999838086</v>
      </c>
      <c r="AG50" s="1125" t="str">
        <f>IF('S2-III-P2'!W58&gt;=$AI$18,"ROJO",IF('S2-III-P2'!W58&lt;=$AI$19,"           verde","     azul"))</f>
        <v xml:space="preserve">           verde</v>
      </c>
      <c r="AH50" s="345"/>
      <c r="AI50" s="345"/>
    </row>
    <row r="51" spans="1:35" ht="13.75" customHeight="1" x14ac:dyDescent="0.3">
      <c r="A51" s="808" t="s">
        <v>756</v>
      </c>
      <c r="B51" s="882">
        <f>+'S1-I-B POL_CP'!M60</f>
        <v>3520279</v>
      </c>
      <c r="C51" s="315" t="str">
        <f t="shared" si="3"/>
        <v>ROJO</v>
      </c>
      <c r="E51" s="319"/>
      <c r="G51" s="808" t="s">
        <v>756</v>
      </c>
      <c r="H51" s="882">
        <f>+'S1-I-B CAP_CP'!M60</f>
        <v>419497928741.57111</v>
      </c>
      <c r="I51" s="315" t="str">
        <f t="shared" si="4"/>
        <v>ROJO</v>
      </c>
      <c r="K51" s="319"/>
      <c r="M51" s="1126" t="s">
        <v>221</v>
      </c>
      <c r="N51" s="1133">
        <f>+'S2-I-B2'!R59</f>
        <v>373749</v>
      </c>
      <c r="O51" s="1137" t="str">
        <f t="shared" si="0"/>
        <v>ROJO</v>
      </c>
      <c r="Q51" s="319"/>
      <c r="S51" s="1126" t="s">
        <v>221</v>
      </c>
      <c r="T51" s="1133">
        <f>+'S2-I-B2'!AM59</f>
        <v>6388538222.5985937</v>
      </c>
      <c r="U51" s="1127" t="str">
        <f t="shared" si="5"/>
        <v>ROJO</v>
      </c>
      <c r="V51" s="345"/>
      <c r="W51" s="345"/>
      <c r="X51" s="884"/>
      <c r="Y51" s="1126" t="s">
        <v>221</v>
      </c>
      <c r="Z51" s="1133">
        <f>+'S2-III-P2'!J59</f>
        <v>263</v>
      </c>
      <c r="AA51" s="1127" t="str">
        <f t="shared" si="6"/>
        <v>ROJO</v>
      </c>
      <c r="AB51" s="345"/>
      <c r="AC51" s="345"/>
      <c r="AE51" s="1126" t="s">
        <v>221</v>
      </c>
      <c r="AF51" s="1124">
        <f>+'S2-III-P2'!W59</f>
        <v>10008968.420227904</v>
      </c>
      <c r="AG51" s="1127" t="str">
        <f>IF('S2-III-P2'!W59&gt;=$AI$18,"ROJO",IF('S2-III-P2'!W59&lt;=$AI$19,"           verde","     azul"))</f>
        <v>ROJO</v>
      </c>
      <c r="AH51" s="345"/>
      <c r="AI51" s="345"/>
    </row>
    <row r="52" spans="1:35" ht="13.75" customHeight="1" x14ac:dyDescent="0.3">
      <c r="A52" s="807" t="s">
        <v>757</v>
      </c>
      <c r="B52" s="882">
        <f>+'S1-I-B POL_CP'!M61</f>
        <v>705984</v>
      </c>
      <c r="C52" s="315" t="str">
        <f t="shared" si="3"/>
        <v xml:space="preserve">           verde</v>
      </c>
      <c r="E52" s="319"/>
      <c r="G52" s="807" t="s">
        <v>757</v>
      </c>
      <c r="H52" s="882">
        <f>+'S1-I-B CAP_CP'!M61</f>
        <v>85866504797.59494</v>
      </c>
      <c r="I52" s="315" t="str">
        <f t="shared" si="4"/>
        <v xml:space="preserve">           verde</v>
      </c>
      <c r="K52" s="319"/>
      <c r="M52" s="1123" t="s">
        <v>222</v>
      </c>
      <c r="N52" s="1133">
        <f>+'S2-I-B2'!R60</f>
        <v>11008</v>
      </c>
      <c r="O52" s="1138" t="str">
        <f t="shared" si="0"/>
        <v xml:space="preserve">           verde</v>
      </c>
      <c r="Q52" s="319"/>
      <c r="S52" s="1123" t="s">
        <v>222</v>
      </c>
      <c r="T52" s="1133">
        <f>+'S2-I-B2'!AM60</f>
        <v>63969535.911966547</v>
      </c>
      <c r="U52" s="1125" t="str">
        <f t="shared" si="5"/>
        <v xml:space="preserve">           verde</v>
      </c>
      <c r="V52" s="345"/>
      <c r="W52" s="345"/>
      <c r="X52" s="884"/>
      <c r="Y52" s="1123" t="s">
        <v>222</v>
      </c>
      <c r="Z52" s="1133">
        <f>+'S2-III-P2'!J60</f>
        <v>1</v>
      </c>
      <c r="AA52" s="1125" t="str">
        <f t="shared" si="6"/>
        <v xml:space="preserve">           verde</v>
      </c>
      <c r="AB52" s="345"/>
      <c r="AC52" s="345"/>
      <c r="AE52" s="1123" t="s">
        <v>222</v>
      </c>
      <c r="AF52" s="1124">
        <f>+'S2-III-P2'!W60</f>
        <v>61597.290160486104</v>
      </c>
      <c r="AG52" s="1125" t="str">
        <f>IF('S2-III-P2'!W60&gt;=$AI$18,"ROJO",IF('S2-III-P2'!W60&lt;=$AI$19,"           verde","     azul"))</f>
        <v xml:space="preserve">           verde</v>
      </c>
      <c r="AH52" s="345"/>
      <c r="AI52" s="345"/>
    </row>
    <row r="53" spans="1:35" ht="13.75" customHeight="1" x14ac:dyDescent="0.3">
      <c r="A53" s="808" t="s">
        <v>551</v>
      </c>
      <c r="B53" s="882">
        <f>+'S1-I-B POL_CP'!M62</f>
        <v>282314</v>
      </c>
      <c r="C53" s="315" t="str">
        <f t="shared" si="3"/>
        <v xml:space="preserve">           verde</v>
      </c>
      <c r="E53" s="319"/>
      <c r="G53" s="808" t="s">
        <v>551</v>
      </c>
      <c r="H53" s="882">
        <f>+'S1-I-B CAP_CP'!M62</f>
        <v>25948319493.295601</v>
      </c>
      <c r="I53" s="315" t="str">
        <f t="shared" si="4"/>
        <v xml:space="preserve">           verde</v>
      </c>
      <c r="K53" s="319"/>
      <c r="M53" s="1123" t="s">
        <v>224</v>
      </c>
      <c r="N53" s="1133">
        <f>+'S2-I-B2'!R61</f>
        <v>1933</v>
      </c>
      <c r="O53" s="1138" t="str">
        <f t="shared" si="0"/>
        <v xml:space="preserve">           verde</v>
      </c>
      <c r="Q53" s="319"/>
      <c r="S53" s="1123" t="s">
        <v>224</v>
      </c>
      <c r="T53" s="1133">
        <f>+'S2-I-B2'!AM61</f>
        <v>10881341.501472419</v>
      </c>
      <c r="U53" s="1125" t="str">
        <f t="shared" si="5"/>
        <v xml:space="preserve">           verde</v>
      </c>
      <c r="V53" s="345"/>
      <c r="W53" s="345"/>
      <c r="X53" s="884"/>
      <c r="Y53" s="1123" t="s">
        <v>224</v>
      </c>
      <c r="Z53" s="1133">
        <f>+'S2-III-P2'!J61</f>
        <v>1</v>
      </c>
      <c r="AA53" s="1125" t="str">
        <f t="shared" si="6"/>
        <v xml:space="preserve">           verde</v>
      </c>
      <c r="AB53" s="345"/>
      <c r="AC53" s="345"/>
      <c r="AE53" s="1123" t="s">
        <v>224</v>
      </c>
      <c r="AF53" s="1124">
        <f>+'S2-III-P2'!W61</f>
        <v>7579.9899338505602</v>
      </c>
      <c r="AG53" s="1125" t="str">
        <f>IF('S2-III-P2'!W61&gt;=$AI$18,"ROJO",IF('S2-III-P2'!W61&lt;=$AI$19,"           verde","     azul"))</f>
        <v xml:space="preserve">           verde</v>
      </c>
      <c r="AH53" s="345"/>
      <c r="AI53" s="345"/>
    </row>
    <row r="54" spans="1:35" ht="13.75" customHeight="1" x14ac:dyDescent="0.3">
      <c r="A54" s="807" t="s">
        <v>558</v>
      </c>
      <c r="B54" s="882">
        <f>+'S1-I-B POL_CP'!M63</f>
        <v>1261041</v>
      </c>
      <c r="C54" s="315" t="str">
        <f t="shared" si="3"/>
        <v xml:space="preserve">     azul</v>
      </c>
      <c r="E54" s="319"/>
      <c r="G54" s="807" t="s">
        <v>558</v>
      </c>
      <c r="H54" s="882">
        <f>+'S1-I-B CAP_CP'!M63</f>
        <v>160198188509.6821</v>
      </c>
      <c r="I54" s="315" t="str">
        <f t="shared" si="4"/>
        <v xml:space="preserve">     azul</v>
      </c>
      <c r="K54" s="319"/>
      <c r="M54" s="1139" t="s">
        <v>225</v>
      </c>
      <c r="N54" s="1133">
        <f>+'S2-I-B2'!R62</f>
        <v>32300</v>
      </c>
      <c r="O54" s="1137" t="str">
        <f t="shared" si="0"/>
        <v xml:space="preserve">     azul</v>
      </c>
      <c r="Q54" s="319"/>
      <c r="S54" s="1128" t="s">
        <v>225</v>
      </c>
      <c r="T54" s="1133">
        <f>+'S2-I-B2'!AM62</f>
        <v>303010606.19366091</v>
      </c>
      <c r="U54" s="1127" t="str">
        <f t="shared" si="5"/>
        <v xml:space="preserve">     azul</v>
      </c>
      <c r="V54" s="345"/>
      <c r="W54" s="345"/>
      <c r="X54" s="884"/>
      <c r="Y54" s="1128" t="s">
        <v>225</v>
      </c>
      <c r="Z54" s="1133">
        <f>+'S2-III-P2'!J62</f>
        <v>80</v>
      </c>
      <c r="AA54" s="1127" t="str">
        <f t="shared" si="6"/>
        <v xml:space="preserve">     azul</v>
      </c>
      <c r="AB54" s="345"/>
      <c r="AC54" s="345"/>
      <c r="AE54" s="1126" t="s">
        <v>225</v>
      </c>
      <c r="AF54" s="1124">
        <f>+'S2-III-P2'!W62</f>
        <v>4327883.0704553435</v>
      </c>
      <c r="AG54" s="1127" t="str">
        <f>IF('S2-III-P2'!W62&gt;=$AI$18,"ROJO",IF('S2-III-P2'!W62&lt;=$AI$19,"           verde","     azul"))</f>
        <v>ROJO</v>
      </c>
      <c r="AH54" s="345"/>
      <c r="AI54" s="345"/>
    </row>
    <row r="55" spans="1:35" ht="13.75" customHeight="1" x14ac:dyDescent="0.3">
      <c r="A55" s="808" t="s">
        <v>758</v>
      </c>
      <c r="B55" s="882">
        <f>+'S1-I-B POL_CP'!M64</f>
        <v>60032</v>
      </c>
      <c r="C55" s="315" t="str">
        <f t="shared" si="3"/>
        <v xml:space="preserve">           verde</v>
      </c>
      <c r="E55" s="319"/>
      <c r="G55" s="808" t="s">
        <v>758</v>
      </c>
      <c r="H55" s="882">
        <f>+'S1-I-B CAP_CP'!M64</f>
        <v>4624222751.270606</v>
      </c>
      <c r="I55" s="315" t="str">
        <f t="shared" si="4"/>
        <v xml:space="preserve">           verde</v>
      </c>
      <c r="K55" s="319"/>
      <c r="M55" s="1123" t="s">
        <v>226</v>
      </c>
      <c r="N55" s="1133">
        <f>+'S2-I-B2'!R63</f>
        <v>577</v>
      </c>
      <c r="O55" s="1138" t="str">
        <f t="shared" si="0"/>
        <v xml:space="preserve">           verde</v>
      </c>
      <c r="Q55" s="319"/>
      <c r="S55" s="1123" t="s">
        <v>226</v>
      </c>
      <c r="T55" s="1133">
        <f>+'S2-I-B2'!AM63</f>
        <v>14469665.125666259</v>
      </c>
      <c r="U55" s="1125" t="str">
        <f t="shared" si="5"/>
        <v xml:space="preserve">           verde</v>
      </c>
      <c r="V55" s="345"/>
      <c r="W55" s="345"/>
      <c r="X55" s="884"/>
      <c r="Y55" s="1129" t="s">
        <v>741</v>
      </c>
      <c r="Z55" s="1134">
        <f>+'S2-III-P2'!J65</f>
        <v>291</v>
      </c>
      <c r="AA55" s="1131" t="str">
        <f t="shared" si="6"/>
        <v>ROJO</v>
      </c>
      <c r="AB55" s="345"/>
      <c r="AC55" s="345"/>
      <c r="AE55" s="1129" t="s">
        <v>741</v>
      </c>
      <c r="AF55" s="1130">
        <f>+'S2-III-P2'!W65</f>
        <v>17835616.205282249</v>
      </c>
      <c r="AG55" s="1131" t="str">
        <f>IF('S2-III-P2'!W65&gt;=$AI$18,"ROJO",IF('S2-III-P2'!W65&lt;=$AI$19,"           verde","     azul"))</f>
        <v>ROJO</v>
      </c>
      <c r="AH55" s="348"/>
      <c r="AI55" s="348"/>
    </row>
    <row r="56" spans="1:35" ht="13.75" customHeight="1" x14ac:dyDescent="0.3">
      <c r="A56" s="807" t="s">
        <v>759</v>
      </c>
      <c r="B56" s="882">
        <f>+'S1-I-B POL_CP'!M65</f>
        <v>63234</v>
      </c>
      <c r="C56" s="315" t="str">
        <f t="shared" si="3"/>
        <v xml:space="preserve">           verde</v>
      </c>
      <c r="E56" s="319"/>
      <c r="G56" s="807" t="s">
        <v>759</v>
      </c>
      <c r="H56" s="882">
        <f>+'S1-I-B CAP_CP'!M65</f>
        <v>5001095048.9719992</v>
      </c>
      <c r="I56" s="315" t="str">
        <f t="shared" si="4"/>
        <v xml:space="preserve">           verde</v>
      </c>
      <c r="K56" s="319"/>
      <c r="M56" s="1141" t="s">
        <v>227</v>
      </c>
      <c r="N56" s="1134">
        <f>+'S2-I-B2'!R64</f>
        <v>4220</v>
      </c>
      <c r="O56" s="1140" t="str">
        <f t="shared" si="0"/>
        <v xml:space="preserve">           verde</v>
      </c>
      <c r="Q56" s="319"/>
      <c r="S56" s="1141" t="s">
        <v>227</v>
      </c>
      <c r="T56" s="1134">
        <f>+'S2-I-B2'!AM64</f>
        <v>13742787.174761722</v>
      </c>
      <c r="U56" s="1143" t="str">
        <f t="shared" si="5"/>
        <v xml:space="preserve">           verde</v>
      </c>
      <c r="V56" s="345"/>
      <c r="W56" s="345"/>
      <c r="X56" s="884"/>
      <c r="Y56" s="348"/>
      <c r="Z56" s="882">
        <f>SUM(Z4:Z55)</f>
        <v>5134</v>
      </c>
      <c r="AA56" s="348"/>
      <c r="AB56" s="348"/>
      <c r="AC56" s="348"/>
      <c r="AE56" s="887"/>
      <c r="AF56" s="882">
        <f>SUM(AF4:AF55)</f>
        <v>150834931.72396025</v>
      </c>
    </row>
    <row r="57" spans="1:35" x14ac:dyDescent="0.3">
      <c r="A57" s="887"/>
      <c r="B57" s="882">
        <f>SUM(B5:B56)</f>
        <v>65303211</v>
      </c>
      <c r="G57" s="887"/>
      <c r="H57" s="882">
        <f>SUM(H5:H56)</f>
        <v>7465724560946.4385</v>
      </c>
      <c r="M57" s="887"/>
      <c r="N57" s="882">
        <f>SUM(N5:N56)</f>
        <v>2252399</v>
      </c>
      <c r="S57" s="884"/>
      <c r="T57" s="882">
        <f>SUM(T5:T56)</f>
        <v>20123467862.596096</v>
      </c>
      <c r="U57" s="884"/>
      <c r="V57" s="884"/>
      <c r="W57" s="884"/>
      <c r="X57" s="884"/>
      <c r="Y57" s="887"/>
      <c r="AE57" s="887"/>
    </row>
    <row r="58" spans="1:35" x14ac:dyDescent="0.3">
      <c r="A58" s="887"/>
      <c r="B58" s="887"/>
      <c r="G58" s="887"/>
      <c r="H58" s="887"/>
      <c r="M58" s="887"/>
      <c r="N58" s="887"/>
      <c r="S58" s="888"/>
      <c r="T58" s="309"/>
      <c r="U58" s="884"/>
      <c r="V58" s="884"/>
      <c r="W58" s="884"/>
      <c r="X58" s="884"/>
      <c r="Y58" s="887"/>
      <c r="AE58" s="887"/>
    </row>
    <row r="59" spans="1:35" x14ac:dyDescent="0.3">
      <c r="A59" s="887"/>
      <c r="B59" s="887"/>
      <c r="G59" s="887"/>
      <c r="H59" s="887"/>
      <c r="M59" s="887"/>
      <c r="N59" s="887"/>
      <c r="S59" s="884"/>
      <c r="T59" s="309"/>
      <c r="U59" s="884"/>
      <c r="V59" s="884"/>
      <c r="W59" s="884"/>
      <c r="X59" s="884"/>
      <c r="Y59" s="887"/>
      <c r="AE59" s="887"/>
    </row>
    <row r="60" spans="1:35" x14ac:dyDescent="0.3">
      <c r="A60" s="887"/>
      <c r="B60" s="887"/>
      <c r="G60" s="887"/>
      <c r="H60" s="887"/>
      <c r="M60" s="887"/>
      <c r="N60" s="887"/>
      <c r="S60" s="884"/>
      <c r="T60" s="309"/>
      <c r="U60" s="884"/>
      <c r="V60" s="884"/>
      <c r="W60" s="884"/>
      <c r="X60" s="884"/>
      <c r="Y60" s="887"/>
      <c r="AE60" s="887"/>
    </row>
    <row r="61" spans="1:35" x14ac:dyDescent="0.3">
      <c r="A61" s="887"/>
      <c r="B61" s="887"/>
      <c r="G61" s="887"/>
      <c r="H61" s="887"/>
      <c r="M61" s="887"/>
      <c r="N61" s="887"/>
      <c r="S61" s="884"/>
      <c r="T61" s="884"/>
      <c r="U61" s="884"/>
      <c r="V61" s="884"/>
      <c r="W61" s="884"/>
      <c r="X61" s="884"/>
      <c r="Y61" s="887"/>
      <c r="AE61" s="887"/>
    </row>
    <row r="62" spans="1:35" x14ac:dyDescent="0.3">
      <c r="A62" s="887"/>
      <c r="B62" s="887"/>
      <c r="G62" s="887"/>
      <c r="H62" s="887"/>
      <c r="M62" s="887"/>
      <c r="N62" s="887"/>
      <c r="S62" s="884"/>
      <c r="T62" s="884"/>
      <c r="U62" s="884"/>
      <c r="V62" s="884"/>
      <c r="W62" s="884"/>
      <c r="X62" s="884"/>
      <c r="Y62" s="887"/>
      <c r="AE62" s="887"/>
    </row>
    <row r="63" spans="1:35" x14ac:dyDescent="0.3">
      <c r="A63" s="887"/>
      <c r="B63" s="887"/>
      <c r="G63" s="887"/>
      <c r="H63" s="887"/>
      <c r="M63" s="887"/>
      <c r="N63" s="887"/>
      <c r="S63" s="884"/>
      <c r="T63" s="884"/>
      <c r="U63" s="884"/>
      <c r="V63" s="884"/>
      <c r="W63" s="884"/>
      <c r="X63" s="884"/>
      <c r="Y63" s="887"/>
      <c r="AE63" s="887"/>
    </row>
    <row r="64" spans="1:35" x14ac:dyDescent="0.3">
      <c r="A64" s="887"/>
      <c r="B64" s="887"/>
      <c r="G64" s="887"/>
      <c r="H64" s="887"/>
      <c r="M64" s="887"/>
      <c r="N64" s="887"/>
      <c r="S64" s="884"/>
      <c r="T64" s="884"/>
      <c r="U64" s="884"/>
      <c r="V64" s="884"/>
      <c r="W64" s="884"/>
      <c r="X64" s="884"/>
      <c r="Y64" s="887"/>
      <c r="AE64" s="887"/>
    </row>
    <row r="65" spans="1:31" x14ac:dyDescent="0.3">
      <c r="A65" s="887"/>
      <c r="B65" s="887"/>
      <c r="G65" s="887"/>
      <c r="H65" s="887"/>
      <c r="M65" s="887"/>
      <c r="N65" s="887"/>
      <c r="S65" s="884"/>
      <c r="T65" s="884"/>
      <c r="U65" s="884"/>
      <c r="V65" s="884"/>
      <c r="W65" s="884"/>
      <c r="X65" s="884"/>
      <c r="Y65" s="887"/>
      <c r="AE65" s="887"/>
    </row>
    <row r="66" spans="1:31" x14ac:dyDescent="0.3">
      <c r="A66" s="887"/>
      <c r="B66" s="887"/>
      <c r="G66" s="887"/>
      <c r="H66" s="887"/>
      <c r="M66" s="887"/>
      <c r="N66" s="887"/>
      <c r="S66" s="884"/>
      <c r="T66" s="884"/>
      <c r="U66" s="884"/>
      <c r="V66" s="884"/>
      <c r="W66" s="884"/>
      <c r="X66" s="884"/>
      <c r="Y66" s="887"/>
      <c r="AE66" s="887"/>
    </row>
    <row r="67" spans="1:31" x14ac:dyDescent="0.3">
      <c r="A67" s="887"/>
      <c r="B67" s="887"/>
      <c r="G67" s="887"/>
      <c r="H67" s="887"/>
      <c r="M67" s="887"/>
      <c r="N67" s="887"/>
      <c r="S67" s="884"/>
      <c r="T67" s="884"/>
      <c r="U67" s="884"/>
      <c r="V67" s="884"/>
      <c r="W67" s="884"/>
      <c r="X67" s="884"/>
      <c r="Y67" s="887"/>
      <c r="AE67" s="887"/>
    </row>
    <row r="68" spans="1:31" x14ac:dyDescent="0.3">
      <c r="A68" s="887"/>
      <c r="B68" s="887"/>
      <c r="G68" s="887"/>
      <c r="H68" s="887"/>
      <c r="M68" s="887"/>
      <c r="N68" s="887"/>
      <c r="S68" s="884"/>
      <c r="T68" s="884"/>
      <c r="U68" s="884"/>
      <c r="V68" s="884"/>
      <c r="W68" s="884"/>
      <c r="X68" s="884"/>
      <c r="Y68" s="887"/>
      <c r="AE68" s="887"/>
    </row>
    <row r="69" spans="1:31" x14ac:dyDescent="0.3">
      <c r="A69" s="887"/>
      <c r="B69" s="887"/>
      <c r="G69" s="887"/>
      <c r="H69" s="887"/>
      <c r="M69" s="887"/>
      <c r="N69" s="887"/>
      <c r="S69" s="884"/>
      <c r="T69" s="884"/>
      <c r="U69" s="884"/>
      <c r="V69" s="884"/>
      <c r="W69" s="884"/>
      <c r="X69" s="884"/>
      <c r="Y69" s="887"/>
      <c r="AE69" s="887"/>
    </row>
    <row r="70" spans="1:31" x14ac:dyDescent="0.3">
      <c r="A70" s="887"/>
      <c r="B70" s="887"/>
      <c r="G70" s="887"/>
      <c r="H70" s="887"/>
      <c r="M70" s="887"/>
      <c r="N70" s="887"/>
      <c r="S70" s="884"/>
      <c r="T70" s="884"/>
      <c r="U70" s="884"/>
      <c r="V70" s="884"/>
      <c r="W70" s="884"/>
      <c r="X70" s="884"/>
      <c r="Y70" s="887"/>
      <c r="AE70" s="887"/>
    </row>
    <row r="71" spans="1:31" x14ac:dyDescent="0.3">
      <c r="A71" s="887"/>
      <c r="B71" s="887"/>
      <c r="G71" s="887"/>
      <c r="H71" s="887"/>
      <c r="M71" s="887"/>
      <c r="N71" s="887"/>
      <c r="S71" s="884"/>
      <c r="T71" s="884"/>
      <c r="U71" s="884"/>
      <c r="V71" s="884"/>
      <c r="W71" s="884"/>
      <c r="X71" s="884"/>
      <c r="Y71" s="887"/>
      <c r="AE71" s="887"/>
    </row>
    <row r="72" spans="1:31" x14ac:dyDescent="0.3">
      <c r="A72" s="887"/>
      <c r="B72" s="887"/>
      <c r="G72" s="887"/>
      <c r="H72" s="887"/>
      <c r="M72" s="887"/>
      <c r="N72" s="887"/>
      <c r="S72" s="884"/>
      <c r="T72" s="884"/>
      <c r="U72" s="884"/>
      <c r="V72" s="884"/>
      <c r="W72" s="884"/>
      <c r="X72" s="884"/>
      <c r="Y72" s="887"/>
      <c r="AE72" s="887"/>
    </row>
    <row r="73" spans="1:31" x14ac:dyDescent="0.3">
      <c r="A73" s="887"/>
      <c r="B73" s="887"/>
      <c r="G73" s="887"/>
      <c r="H73" s="887"/>
      <c r="M73" s="887"/>
      <c r="N73" s="887"/>
      <c r="S73" s="884"/>
      <c r="T73" s="884"/>
      <c r="U73" s="884"/>
      <c r="V73" s="884"/>
      <c r="W73" s="884"/>
      <c r="X73" s="884"/>
      <c r="Y73" s="887"/>
      <c r="AE73" s="887"/>
    </row>
    <row r="74" spans="1:31" x14ac:dyDescent="0.3">
      <c r="A74" s="887"/>
      <c r="B74" s="887"/>
      <c r="G74" s="887"/>
      <c r="H74" s="887"/>
      <c r="M74" s="887"/>
      <c r="N74" s="887"/>
      <c r="S74" s="884"/>
      <c r="T74" s="884"/>
      <c r="U74" s="884"/>
      <c r="V74" s="884"/>
      <c r="W74" s="884"/>
      <c r="X74" s="884"/>
      <c r="Y74" s="887"/>
      <c r="AE74" s="887"/>
    </row>
    <row r="75" spans="1:31" x14ac:dyDescent="0.3">
      <c r="A75" s="887"/>
      <c r="B75" s="887"/>
      <c r="G75" s="887"/>
      <c r="H75" s="887"/>
      <c r="M75" s="887"/>
      <c r="N75" s="887"/>
      <c r="S75" s="884"/>
      <c r="T75" s="884"/>
      <c r="U75" s="884"/>
      <c r="V75" s="884"/>
      <c r="W75" s="884"/>
      <c r="X75" s="884"/>
      <c r="Y75" s="887"/>
      <c r="AE75" s="887"/>
    </row>
    <row r="76" spans="1:31" x14ac:dyDescent="0.3">
      <c r="A76" s="887"/>
      <c r="B76" s="887"/>
      <c r="G76" s="887"/>
      <c r="H76" s="887"/>
      <c r="M76" s="887"/>
      <c r="N76" s="887"/>
      <c r="S76" s="884"/>
      <c r="T76" s="884"/>
      <c r="U76" s="884"/>
      <c r="V76" s="884"/>
      <c r="W76" s="884"/>
      <c r="X76" s="884"/>
      <c r="Y76" s="887"/>
      <c r="AE76" s="887"/>
    </row>
    <row r="77" spans="1:31" x14ac:dyDescent="0.3">
      <c r="A77" s="887"/>
      <c r="B77" s="887"/>
      <c r="G77" s="887"/>
      <c r="H77" s="887"/>
      <c r="M77" s="887"/>
      <c r="N77" s="887"/>
      <c r="S77" s="884"/>
      <c r="T77" s="884"/>
      <c r="U77" s="884"/>
      <c r="V77" s="884"/>
      <c r="W77" s="884"/>
      <c r="X77" s="884"/>
      <c r="Y77" s="887"/>
      <c r="AE77" s="887"/>
    </row>
    <row r="78" spans="1:31" x14ac:dyDescent="0.3">
      <c r="A78" s="887"/>
      <c r="B78" s="887"/>
      <c r="G78" s="887"/>
      <c r="H78" s="887"/>
      <c r="M78" s="887"/>
      <c r="N78" s="887"/>
      <c r="S78" s="884"/>
      <c r="T78" s="884"/>
      <c r="U78" s="884"/>
      <c r="V78" s="884"/>
      <c r="W78" s="884"/>
      <c r="X78" s="884"/>
      <c r="Y78" s="887"/>
      <c r="AE78" s="887"/>
    </row>
    <row r="79" spans="1:31" x14ac:dyDescent="0.3">
      <c r="A79" s="887"/>
      <c r="B79" s="887"/>
      <c r="G79" s="887"/>
      <c r="H79" s="887"/>
      <c r="M79" s="887"/>
      <c r="N79" s="887"/>
      <c r="S79" s="884"/>
      <c r="T79" s="884"/>
      <c r="U79" s="884"/>
      <c r="V79" s="884"/>
      <c r="W79" s="884"/>
      <c r="X79" s="884"/>
      <c r="Y79" s="887"/>
      <c r="AE79" s="887"/>
    </row>
    <row r="80" spans="1:31" x14ac:dyDescent="0.3">
      <c r="A80" s="887"/>
      <c r="B80" s="887"/>
      <c r="G80" s="887"/>
      <c r="H80" s="887"/>
      <c r="M80" s="887"/>
      <c r="N80" s="887"/>
      <c r="S80" s="884"/>
      <c r="T80" s="884"/>
      <c r="U80" s="884"/>
      <c r="V80" s="884"/>
      <c r="W80" s="884"/>
      <c r="X80" s="884"/>
      <c r="Y80" s="887"/>
      <c r="AE80" s="887"/>
    </row>
    <row r="81" spans="1:31" x14ac:dyDescent="0.3">
      <c r="A81" s="887"/>
      <c r="B81" s="887"/>
      <c r="G81" s="887"/>
      <c r="H81" s="887"/>
      <c r="M81" s="887"/>
      <c r="N81" s="887"/>
      <c r="S81" s="884"/>
      <c r="T81" s="884"/>
      <c r="U81" s="884"/>
      <c r="V81" s="884"/>
      <c r="W81" s="884"/>
      <c r="X81" s="884"/>
      <c r="Y81" s="887"/>
      <c r="AE81" s="887"/>
    </row>
    <row r="82" spans="1:31" x14ac:dyDescent="0.3">
      <c r="A82" s="887"/>
      <c r="B82" s="887"/>
      <c r="G82" s="887"/>
      <c r="H82" s="887"/>
      <c r="M82" s="887"/>
      <c r="N82" s="887"/>
      <c r="S82" s="884"/>
      <c r="T82" s="884"/>
      <c r="U82" s="884"/>
      <c r="V82" s="884"/>
      <c r="W82" s="884"/>
      <c r="X82" s="884"/>
      <c r="Y82" s="887"/>
      <c r="AE82" s="887"/>
    </row>
    <row r="83" spans="1:31" x14ac:dyDescent="0.3">
      <c r="A83" s="887"/>
      <c r="B83" s="887"/>
      <c r="G83" s="887"/>
      <c r="H83" s="887"/>
      <c r="M83" s="887"/>
      <c r="N83" s="887"/>
      <c r="S83" s="884"/>
      <c r="T83" s="884"/>
      <c r="U83" s="884"/>
      <c r="V83" s="884"/>
      <c r="W83" s="884"/>
      <c r="X83" s="884"/>
      <c r="Y83" s="887"/>
      <c r="AE83" s="887"/>
    </row>
    <row r="84" spans="1:31" x14ac:dyDescent="0.3">
      <c r="A84" s="887"/>
      <c r="B84" s="887"/>
      <c r="G84" s="887"/>
      <c r="H84" s="887"/>
      <c r="M84" s="887"/>
      <c r="N84" s="887"/>
      <c r="S84" s="884"/>
      <c r="T84" s="884"/>
      <c r="U84" s="884"/>
      <c r="V84" s="884"/>
      <c r="W84" s="884"/>
      <c r="X84" s="884"/>
      <c r="Y84" s="887"/>
      <c r="AE84" s="887"/>
    </row>
    <row r="85" spans="1:31" x14ac:dyDescent="0.3">
      <c r="A85" s="887"/>
      <c r="B85" s="887"/>
      <c r="G85" s="887"/>
      <c r="H85" s="887"/>
      <c r="M85" s="887"/>
      <c r="N85" s="887"/>
      <c r="Y85" s="887"/>
      <c r="AE85" s="887"/>
    </row>
    <row r="86" spans="1:31" x14ac:dyDescent="0.3">
      <c r="A86" s="887"/>
      <c r="B86" s="887"/>
      <c r="G86" s="887"/>
      <c r="H86" s="887"/>
      <c r="M86" s="887"/>
      <c r="N86" s="887"/>
      <c r="Y86" s="887"/>
      <c r="AE86" s="887"/>
    </row>
    <row r="87" spans="1:31" x14ac:dyDescent="0.3">
      <c r="A87" s="887"/>
      <c r="B87" s="887"/>
      <c r="G87" s="887"/>
      <c r="H87" s="887"/>
      <c r="M87" s="887"/>
      <c r="N87" s="887"/>
      <c r="Y87" s="887"/>
      <c r="AE87" s="887"/>
    </row>
    <row r="88" spans="1:31" x14ac:dyDescent="0.3">
      <c r="A88" s="887"/>
      <c r="B88" s="887"/>
      <c r="G88" s="887"/>
      <c r="H88" s="887"/>
      <c r="M88" s="887"/>
      <c r="N88" s="887"/>
      <c r="Y88" s="887"/>
      <c r="AE88" s="887"/>
    </row>
    <row r="89" spans="1:31" x14ac:dyDescent="0.3">
      <c r="A89" s="887"/>
      <c r="B89" s="887"/>
      <c r="G89" s="887"/>
      <c r="H89" s="887"/>
      <c r="M89" s="887"/>
      <c r="N89" s="887"/>
      <c r="Y89" s="887"/>
      <c r="AE89" s="887"/>
    </row>
    <row r="90" spans="1:31" x14ac:dyDescent="0.3">
      <c r="A90" s="887"/>
      <c r="B90" s="887"/>
      <c r="G90" s="887"/>
      <c r="H90" s="887"/>
      <c r="M90" s="887"/>
      <c r="N90" s="887"/>
      <c r="Y90" s="887"/>
      <c r="AE90" s="887"/>
    </row>
    <row r="91" spans="1:31" x14ac:dyDescent="0.3">
      <c r="A91" s="887"/>
      <c r="B91" s="887"/>
      <c r="G91" s="887"/>
      <c r="H91" s="887"/>
      <c r="M91" s="887"/>
      <c r="N91" s="887"/>
      <c r="Y91" s="887"/>
      <c r="AE91" s="887"/>
    </row>
    <row r="92" spans="1:31" x14ac:dyDescent="0.3">
      <c r="A92" s="887"/>
      <c r="B92" s="887"/>
      <c r="G92" s="887"/>
      <c r="H92" s="887"/>
      <c r="M92" s="887"/>
      <c r="N92" s="887"/>
      <c r="Y92" s="887"/>
      <c r="AE92" s="887"/>
    </row>
    <row r="93" spans="1:31" x14ac:dyDescent="0.3">
      <c r="A93" s="887"/>
      <c r="B93" s="887"/>
      <c r="G93" s="887"/>
      <c r="H93" s="887"/>
      <c r="M93" s="887"/>
      <c r="N93" s="887"/>
      <c r="Y93" s="887"/>
      <c r="AE93" s="887"/>
    </row>
    <row r="94" spans="1:31" x14ac:dyDescent="0.3">
      <c r="A94" s="887"/>
      <c r="B94" s="887"/>
      <c r="G94" s="887"/>
      <c r="H94" s="887"/>
      <c r="M94" s="887"/>
      <c r="N94" s="887"/>
      <c r="Y94" s="887"/>
      <c r="AE94" s="887"/>
    </row>
    <row r="95" spans="1:31" x14ac:dyDescent="0.3">
      <c r="A95" s="887"/>
      <c r="B95" s="887"/>
      <c r="G95" s="887"/>
      <c r="H95" s="887"/>
      <c r="M95" s="887"/>
      <c r="N95" s="887"/>
      <c r="Y95" s="887"/>
      <c r="AE95" s="887"/>
    </row>
    <row r="96" spans="1:31" x14ac:dyDescent="0.3">
      <c r="A96" s="887"/>
      <c r="B96" s="887"/>
      <c r="G96" s="887"/>
      <c r="H96" s="887"/>
      <c r="M96" s="887"/>
      <c r="N96" s="887"/>
      <c r="Y96" s="887"/>
      <c r="AE96" s="887"/>
    </row>
    <row r="97" spans="1:31" x14ac:dyDescent="0.3">
      <c r="A97" s="887"/>
      <c r="B97" s="887"/>
      <c r="G97" s="887"/>
      <c r="H97" s="887"/>
      <c r="M97" s="887"/>
      <c r="N97" s="887"/>
      <c r="Y97" s="887"/>
      <c r="AE97" s="887"/>
    </row>
    <row r="98" spans="1:31" x14ac:dyDescent="0.3">
      <c r="A98" s="887"/>
      <c r="B98" s="887"/>
      <c r="G98" s="887"/>
      <c r="H98" s="887"/>
      <c r="M98" s="887"/>
      <c r="N98" s="887"/>
      <c r="Y98" s="887"/>
      <c r="AE98" s="887"/>
    </row>
    <row r="99" spans="1:31" x14ac:dyDescent="0.3">
      <c r="A99" s="887"/>
      <c r="B99" s="887"/>
      <c r="G99" s="887"/>
      <c r="H99" s="887"/>
      <c r="M99" s="887"/>
      <c r="N99" s="887"/>
      <c r="Y99" s="887"/>
      <c r="AE99" s="887"/>
    </row>
    <row r="100" spans="1:31" x14ac:dyDescent="0.3">
      <c r="A100" s="887"/>
      <c r="B100" s="887"/>
      <c r="G100" s="887"/>
      <c r="H100" s="887"/>
      <c r="M100" s="887"/>
      <c r="N100" s="887"/>
      <c r="Y100" s="887"/>
      <c r="AE100" s="887"/>
    </row>
    <row r="101" spans="1:31" x14ac:dyDescent="0.3">
      <c r="A101" s="887"/>
      <c r="B101" s="887"/>
      <c r="G101" s="887"/>
      <c r="H101" s="887"/>
      <c r="M101" s="887"/>
      <c r="N101" s="887"/>
      <c r="Y101" s="887"/>
      <c r="AE101" s="887"/>
    </row>
    <row r="102" spans="1:31" x14ac:dyDescent="0.3">
      <c r="A102" s="887"/>
      <c r="B102" s="887"/>
      <c r="G102" s="887"/>
      <c r="H102" s="887"/>
      <c r="M102" s="887"/>
      <c r="N102" s="887"/>
      <c r="Y102" s="887"/>
      <c r="AE102" s="887"/>
    </row>
    <row r="103" spans="1:31" x14ac:dyDescent="0.3">
      <c r="A103" s="887"/>
      <c r="B103" s="887"/>
      <c r="G103" s="887"/>
      <c r="H103" s="887"/>
      <c r="M103" s="887"/>
      <c r="N103" s="887"/>
      <c r="Y103" s="887"/>
      <c r="AE103" s="887"/>
    </row>
    <row r="104" spans="1:31" x14ac:dyDescent="0.3">
      <c r="A104" s="887"/>
      <c r="B104" s="887"/>
      <c r="G104" s="887"/>
      <c r="H104" s="887"/>
      <c r="M104" s="887"/>
      <c r="N104" s="887"/>
      <c r="Y104" s="887"/>
      <c r="AE104" s="887"/>
    </row>
    <row r="105" spans="1:31" x14ac:dyDescent="0.3">
      <c r="A105" s="887"/>
      <c r="B105" s="887"/>
      <c r="G105" s="887"/>
      <c r="H105" s="887"/>
      <c r="M105" s="887"/>
      <c r="N105" s="887"/>
      <c r="Y105" s="887"/>
      <c r="AE105" s="887"/>
    </row>
    <row r="106" spans="1:31" x14ac:dyDescent="0.3">
      <c r="A106" s="887"/>
      <c r="B106" s="887"/>
      <c r="G106" s="887"/>
      <c r="H106" s="887"/>
      <c r="M106" s="887"/>
      <c r="N106" s="887"/>
      <c r="Y106" s="887"/>
      <c r="AE106" s="887"/>
    </row>
    <row r="107" spans="1:31" x14ac:dyDescent="0.3">
      <c r="A107" s="887"/>
      <c r="B107" s="887"/>
      <c r="G107" s="887"/>
      <c r="H107" s="887"/>
      <c r="M107" s="887"/>
      <c r="N107" s="887"/>
      <c r="Y107" s="887"/>
      <c r="AE107" s="887"/>
    </row>
    <row r="108" spans="1:31" x14ac:dyDescent="0.3">
      <c r="A108" s="887"/>
      <c r="B108" s="887"/>
      <c r="G108" s="887"/>
      <c r="H108" s="887"/>
      <c r="M108" s="887"/>
      <c r="N108" s="887"/>
      <c r="Y108" s="887"/>
      <c r="AE108" s="887"/>
    </row>
    <row r="109" spans="1:31" x14ac:dyDescent="0.3">
      <c r="A109" s="887"/>
      <c r="B109" s="887"/>
      <c r="G109" s="887"/>
      <c r="H109" s="887"/>
      <c r="M109" s="887"/>
      <c r="N109" s="887"/>
      <c r="Y109" s="887"/>
      <c r="AE109" s="887"/>
    </row>
    <row r="110" spans="1:31" x14ac:dyDescent="0.3">
      <c r="A110" s="887"/>
      <c r="B110" s="887"/>
      <c r="G110" s="887"/>
      <c r="H110" s="887"/>
      <c r="M110" s="887"/>
      <c r="N110" s="887"/>
      <c r="Y110" s="887"/>
      <c r="AE110" s="887"/>
    </row>
    <row r="111" spans="1:31" x14ac:dyDescent="0.3">
      <c r="A111" s="887"/>
      <c r="B111" s="887"/>
      <c r="G111" s="887"/>
      <c r="H111" s="887"/>
      <c r="M111" s="887"/>
      <c r="N111" s="887"/>
      <c r="Y111" s="887"/>
      <c r="AE111" s="887"/>
    </row>
    <row r="112" spans="1:31" x14ac:dyDescent="0.3">
      <c r="A112" s="887"/>
      <c r="B112" s="887"/>
      <c r="G112" s="887"/>
      <c r="H112" s="887"/>
      <c r="M112" s="887"/>
      <c r="N112" s="887"/>
      <c r="Y112" s="887"/>
      <c r="AE112" s="887"/>
    </row>
    <row r="113" spans="1:31" x14ac:dyDescent="0.3">
      <c r="A113" s="887"/>
      <c r="B113" s="887"/>
      <c r="G113" s="887"/>
      <c r="H113" s="887"/>
      <c r="M113" s="887"/>
      <c r="N113" s="887"/>
      <c r="Y113" s="887"/>
      <c r="AE113" s="887"/>
    </row>
    <row r="114" spans="1:31" x14ac:dyDescent="0.3">
      <c r="A114" s="887"/>
      <c r="B114" s="887"/>
      <c r="G114" s="887"/>
      <c r="H114" s="887"/>
      <c r="M114" s="887"/>
      <c r="N114" s="887"/>
      <c r="Y114" s="887"/>
      <c r="AE114" s="887"/>
    </row>
    <row r="115" spans="1:31" x14ac:dyDescent="0.3">
      <c r="A115" s="887"/>
      <c r="B115" s="887"/>
      <c r="G115" s="887"/>
      <c r="H115" s="887"/>
      <c r="M115" s="887"/>
      <c r="N115" s="887"/>
      <c r="Y115" s="887"/>
      <c r="AE115" s="887"/>
    </row>
    <row r="116" spans="1:31" x14ac:dyDescent="0.3">
      <c r="A116" s="887"/>
      <c r="B116" s="887"/>
      <c r="G116" s="887"/>
      <c r="H116" s="887"/>
      <c r="M116" s="887"/>
      <c r="N116" s="887"/>
      <c r="Y116" s="887"/>
      <c r="AE116" s="887"/>
    </row>
    <row r="117" spans="1:31" x14ac:dyDescent="0.3">
      <c r="A117" s="887"/>
      <c r="B117" s="887"/>
      <c r="G117" s="887"/>
      <c r="H117" s="887"/>
      <c r="M117" s="887"/>
      <c r="N117" s="887"/>
      <c r="Y117" s="887"/>
      <c r="AE117" s="887"/>
    </row>
    <row r="118" spans="1:31" x14ac:dyDescent="0.3">
      <c r="A118" s="887"/>
      <c r="B118" s="887"/>
      <c r="G118" s="887"/>
      <c r="H118" s="887"/>
      <c r="M118" s="887"/>
      <c r="N118" s="887"/>
      <c r="Y118" s="887"/>
      <c r="AE118" s="887"/>
    </row>
    <row r="119" spans="1:31" x14ac:dyDescent="0.3">
      <c r="A119" s="887"/>
      <c r="B119" s="887"/>
      <c r="G119" s="887"/>
      <c r="H119" s="887"/>
      <c r="M119" s="887"/>
      <c r="N119" s="887"/>
      <c r="Y119" s="887"/>
      <c r="AE119" s="887"/>
    </row>
    <row r="120" spans="1:31" x14ac:dyDescent="0.3">
      <c r="A120" s="887"/>
      <c r="B120" s="887"/>
      <c r="G120" s="887"/>
      <c r="H120" s="887"/>
      <c r="M120" s="887"/>
      <c r="N120" s="887"/>
      <c r="Y120" s="887"/>
      <c r="AE120" s="887"/>
    </row>
    <row r="121" spans="1:31" x14ac:dyDescent="0.3">
      <c r="A121" s="887"/>
      <c r="B121" s="887"/>
      <c r="G121" s="887"/>
      <c r="H121" s="887"/>
      <c r="M121" s="887"/>
      <c r="N121" s="887"/>
      <c r="Y121" s="887"/>
      <c r="AE121" s="887"/>
    </row>
    <row r="122" spans="1:31" x14ac:dyDescent="0.3">
      <c r="A122" s="887"/>
      <c r="B122" s="887"/>
      <c r="G122" s="887"/>
      <c r="H122" s="887"/>
      <c r="M122" s="887"/>
      <c r="N122" s="887"/>
      <c r="Y122" s="887"/>
      <c r="AE122" s="887"/>
    </row>
    <row r="123" spans="1:31" x14ac:dyDescent="0.3">
      <c r="A123" s="887"/>
      <c r="B123" s="887"/>
      <c r="G123" s="887"/>
      <c r="H123" s="887"/>
      <c r="M123" s="887"/>
      <c r="N123" s="887"/>
      <c r="Y123" s="887"/>
      <c r="AE123" s="887"/>
    </row>
    <row r="124" spans="1:31" x14ac:dyDescent="0.3">
      <c r="A124" s="887"/>
      <c r="B124" s="887"/>
      <c r="G124" s="887"/>
      <c r="H124" s="887"/>
      <c r="M124" s="887"/>
      <c r="N124" s="887"/>
      <c r="Y124" s="887"/>
      <c r="AE124" s="887"/>
    </row>
    <row r="125" spans="1:31" x14ac:dyDescent="0.3">
      <c r="A125" s="887"/>
      <c r="B125" s="887"/>
      <c r="G125" s="887"/>
      <c r="H125" s="887"/>
      <c r="M125" s="887"/>
      <c r="N125" s="887"/>
      <c r="Y125" s="887"/>
      <c r="AE125" s="887"/>
    </row>
    <row r="126" spans="1:31" x14ac:dyDescent="0.3">
      <c r="A126" s="887"/>
      <c r="B126" s="887"/>
      <c r="G126" s="887"/>
      <c r="H126" s="887"/>
      <c r="M126" s="887"/>
      <c r="N126" s="887"/>
      <c r="Y126" s="887"/>
      <c r="AE126" s="887"/>
    </row>
    <row r="127" spans="1:31" x14ac:dyDescent="0.3">
      <c r="A127" s="887"/>
      <c r="B127" s="887"/>
      <c r="G127" s="887"/>
      <c r="H127" s="887"/>
      <c r="M127" s="887"/>
      <c r="N127" s="887"/>
      <c r="Y127" s="887"/>
      <c r="AE127" s="887"/>
    </row>
    <row r="128" spans="1:31" x14ac:dyDescent="0.3">
      <c r="A128" s="887"/>
      <c r="B128" s="887"/>
      <c r="G128" s="887"/>
      <c r="H128" s="887"/>
      <c r="M128" s="887"/>
      <c r="N128" s="887"/>
      <c r="Y128" s="887"/>
      <c r="AE128" s="887"/>
    </row>
    <row r="129" spans="1:31" x14ac:dyDescent="0.3">
      <c r="A129" s="887"/>
      <c r="B129" s="887"/>
      <c r="G129" s="887"/>
      <c r="H129" s="887"/>
      <c r="M129" s="887"/>
      <c r="N129" s="887"/>
      <c r="Y129" s="887"/>
      <c r="AE129" s="887"/>
    </row>
    <row r="130" spans="1:31" x14ac:dyDescent="0.3">
      <c r="A130" s="887"/>
      <c r="B130" s="887"/>
      <c r="G130" s="887"/>
      <c r="H130" s="887"/>
      <c r="M130" s="887"/>
      <c r="N130" s="887"/>
      <c r="Y130" s="887"/>
      <c r="AE130" s="887"/>
    </row>
    <row r="131" spans="1:31" x14ac:dyDescent="0.3">
      <c r="A131" s="887"/>
      <c r="B131" s="887"/>
      <c r="G131" s="887"/>
      <c r="H131" s="887"/>
      <c r="M131" s="887"/>
      <c r="N131" s="887"/>
      <c r="Y131" s="887"/>
      <c r="AE131" s="887"/>
    </row>
    <row r="132" spans="1:31" x14ac:dyDescent="0.3">
      <c r="A132" s="887"/>
      <c r="B132" s="887"/>
      <c r="G132" s="887"/>
      <c r="H132" s="887"/>
      <c r="M132" s="887"/>
      <c r="N132" s="887"/>
      <c r="Y132" s="887"/>
      <c r="AE132" s="887"/>
    </row>
    <row r="133" spans="1:31" x14ac:dyDescent="0.3">
      <c r="A133" s="887"/>
      <c r="B133" s="887"/>
      <c r="G133" s="887"/>
      <c r="H133" s="887"/>
      <c r="M133" s="887"/>
      <c r="N133" s="887"/>
      <c r="Y133" s="887"/>
      <c r="AE133" s="887"/>
    </row>
    <row r="134" spans="1:31" x14ac:dyDescent="0.3">
      <c r="A134" s="887"/>
      <c r="B134" s="887"/>
      <c r="G134" s="887"/>
      <c r="H134" s="887"/>
      <c r="M134" s="887"/>
      <c r="N134" s="887"/>
      <c r="Y134" s="887"/>
      <c r="AE134" s="887"/>
    </row>
    <row r="135" spans="1:31" x14ac:dyDescent="0.3">
      <c r="A135" s="887"/>
      <c r="B135" s="887"/>
      <c r="G135" s="887"/>
      <c r="H135" s="887"/>
      <c r="M135" s="887"/>
      <c r="N135" s="887"/>
      <c r="Y135" s="887"/>
      <c r="AE135" s="887"/>
    </row>
    <row r="136" spans="1:31" x14ac:dyDescent="0.3">
      <c r="A136" s="887"/>
      <c r="B136" s="887"/>
      <c r="G136" s="887"/>
      <c r="H136" s="887"/>
      <c r="M136" s="887"/>
      <c r="N136" s="887"/>
      <c r="Y136" s="887"/>
      <c r="AE136" s="887"/>
    </row>
    <row r="137" spans="1:31" x14ac:dyDescent="0.3">
      <c r="A137" s="887"/>
      <c r="B137" s="887"/>
      <c r="G137" s="887"/>
      <c r="H137" s="887"/>
      <c r="M137" s="887"/>
      <c r="N137" s="887"/>
      <c r="Y137" s="887"/>
      <c r="AE137" s="887"/>
    </row>
    <row r="138" spans="1:31" x14ac:dyDescent="0.3">
      <c r="A138" s="887"/>
      <c r="B138" s="887"/>
      <c r="G138" s="887"/>
      <c r="H138" s="887"/>
      <c r="M138" s="887"/>
      <c r="N138" s="887"/>
      <c r="Y138" s="887"/>
      <c r="AE138" s="887"/>
    </row>
    <row r="139" spans="1:31" x14ac:dyDescent="0.3">
      <c r="A139" s="887"/>
      <c r="B139" s="887"/>
      <c r="G139" s="887"/>
      <c r="H139" s="887"/>
      <c r="M139" s="887"/>
      <c r="N139" s="887"/>
      <c r="Y139" s="887"/>
      <c r="AE139" s="887"/>
    </row>
    <row r="140" spans="1:31" x14ac:dyDescent="0.3">
      <c r="A140" s="887"/>
      <c r="B140" s="887"/>
      <c r="G140" s="887"/>
      <c r="H140" s="887"/>
      <c r="M140" s="887"/>
      <c r="N140" s="887"/>
      <c r="Y140" s="887"/>
      <c r="AE140" s="887"/>
    </row>
    <row r="141" spans="1:31" x14ac:dyDescent="0.3">
      <c r="A141" s="887"/>
      <c r="B141" s="887"/>
      <c r="G141" s="887"/>
      <c r="H141" s="887"/>
      <c r="M141" s="887"/>
      <c r="N141" s="887"/>
      <c r="Y141" s="887"/>
      <c r="AE141" s="887"/>
    </row>
    <row r="142" spans="1:31" x14ac:dyDescent="0.3">
      <c r="A142" s="887"/>
      <c r="B142" s="887"/>
      <c r="G142" s="887"/>
      <c r="H142" s="887"/>
      <c r="M142" s="887"/>
      <c r="N142" s="887"/>
      <c r="Y142" s="887"/>
      <c r="AE142" s="887"/>
    </row>
    <row r="143" spans="1:31" x14ac:dyDescent="0.3">
      <c r="A143" s="887"/>
      <c r="B143" s="887"/>
      <c r="G143" s="887"/>
      <c r="H143" s="887"/>
      <c r="M143" s="887"/>
      <c r="N143" s="887"/>
      <c r="Y143" s="887"/>
      <c r="AE143" s="887"/>
    </row>
    <row r="144" spans="1:31" x14ac:dyDescent="0.3">
      <c r="A144" s="887"/>
      <c r="B144" s="887"/>
      <c r="G144" s="887"/>
      <c r="H144" s="887"/>
      <c r="M144" s="887"/>
      <c r="N144" s="887"/>
      <c r="Y144" s="887"/>
      <c r="AE144" s="887"/>
    </row>
    <row r="145" spans="1:31" x14ac:dyDescent="0.3">
      <c r="A145" s="887"/>
      <c r="B145" s="887"/>
      <c r="G145" s="887"/>
      <c r="H145" s="887"/>
      <c r="M145" s="887"/>
      <c r="N145" s="887"/>
      <c r="Y145" s="887"/>
      <c r="AE145" s="887"/>
    </row>
    <row r="146" spans="1:31" x14ac:dyDescent="0.3">
      <c r="A146" s="887"/>
      <c r="B146" s="887"/>
      <c r="G146" s="887"/>
      <c r="H146" s="887"/>
      <c r="M146" s="887"/>
      <c r="N146" s="887"/>
      <c r="Y146" s="887"/>
      <c r="AE146" s="887"/>
    </row>
    <row r="147" spans="1:31" x14ac:dyDescent="0.3">
      <c r="A147" s="887"/>
      <c r="B147" s="887"/>
      <c r="G147" s="887"/>
      <c r="H147" s="887"/>
      <c r="M147" s="887"/>
      <c r="N147" s="887"/>
      <c r="Y147" s="887"/>
      <c r="AE147" s="887"/>
    </row>
    <row r="148" spans="1:31" x14ac:dyDescent="0.3">
      <c r="A148" s="887"/>
      <c r="B148" s="887"/>
      <c r="G148" s="887"/>
      <c r="H148" s="887"/>
      <c r="M148" s="887"/>
      <c r="N148" s="887"/>
      <c r="Y148" s="887"/>
      <c r="AE148" s="887"/>
    </row>
    <row r="149" spans="1:31" x14ac:dyDescent="0.3">
      <c r="A149" s="887"/>
      <c r="B149" s="887"/>
      <c r="G149" s="887"/>
      <c r="H149" s="887"/>
      <c r="M149" s="887"/>
      <c r="N149" s="887"/>
      <c r="Y149" s="887"/>
      <c r="AE149" s="887"/>
    </row>
    <row r="150" spans="1:31" x14ac:dyDescent="0.3">
      <c r="A150" s="887"/>
      <c r="B150" s="887"/>
      <c r="G150" s="887"/>
      <c r="H150" s="887"/>
      <c r="M150" s="887"/>
      <c r="N150" s="887"/>
      <c r="Y150" s="887"/>
      <c r="AE150" s="887"/>
    </row>
    <row r="151" spans="1:31" x14ac:dyDescent="0.3">
      <c r="A151" s="887"/>
      <c r="B151" s="887"/>
      <c r="G151" s="887"/>
      <c r="H151" s="887"/>
      <c r="M151" s="887"/>
      <c r="N151" s="887"/>
      <c r="Y151" s="887"/>
      <c r="AE151" s="887"/>
    </row>
    <row r="152" spans="1:31" x14ac:dyDescent="0.3">
      <c r="A152" s="887"/>
      <c r="B152" s="887"/>
      <c r="G152" s="887"/>
      <c r="H152" s="887"/>
      <c r="M152" s="887"/>
      <c r="N152" s="887"/>
      <c r="Y152" s="887"/>
      <c r="AE152" s="887"/>
    </row>
    <row r="153" spans="1:31" x14ac:dyDescent="0.3">
      <c r="A153" s="887"/>
      <c r="B153" s="887"/>
      <c r="G153" s="887"/>
      <c r="H153" s="887"/>
      <c r="M153" s="887"/>
      <c r="N153" s="887"/>
      <c r="Y153" s="887"/>
      <c r="AE153" s="887"/>
    </row>
    <row r="154" spans="1:31" x14ac:dyDescent="0.3">
      <c r="A154" s="887"/>
      <c r="B154" s="887"/>
      <c r="G154" s="887"/>
      <c r="H154" s="887"/>
      <c r="M154" s="887"/>
      <c r="N154" s="887"/>
      <c r="Y154" s="887"/>
      <c r="AE154" s="887"/>
    </row>
    <row r="155" spans="1:31" x14ac:dyDescent="0.3">
      <c r="A155" s="887"/>
      <c r="B155" s="887"/>
      <c r="G155" s="887"/>
      <c r="H155" s="887"/>
      <c r="M155" s="887"/>
      <c r="N155" s="887"/>
      <c r="Y155" s="887"/>
      <c r="AE155" s="887"/>
    </row>
    <row r="156" spans="1:31" x14ac:dyDescent="0.3">
      <c r="A156" s="887"/>
      <c r="B156" s="887"/>
      <c r="G156" s="887"/>
      <c r="H156" s="887"/>
      <c r="M156" s="887"/>
      <c r="N156" s="887"/>
      <c r="Y156" s="887"/>
      <c r="AE156" s="887"/>
    </row>
    <row r="157" spans="1:31" x14ac:dyDescent="0.3">
      <c r="A157" s="887"/>
      <c r="B157" s="887"/>
      <c r="G157" s="887"/>
      <c r="H157" s="887"/>
      <c r="M157" s="887"/>
      <c r="N157" s="887"/>
      <c r="Y157" s="887"/>
      <c r="AE157" s="887"/>
    </row>
    <row r="158" spans="1:31" x14ac:dyDescent="0.3">
      <c r="A158" s="887"/>
      <c r="B158" s="887"/>
      <c r="G158" s="887"/>
      <c r="H158" s="887"/>
      <c r="M158" s="887"/>
      <c r="N158" s="887"/>
      <c r="Y158" s="887"/>
      <c r="AE158" s="887"/>
    </row>
    <row r="159" spans="1:31" x14ac:dyDescent="0.3">
      <c r="A159" s="887"/>
      <c r="B159" s="887"/>
      <c r="G159" s="887"/>
      <c r="H159" s="887"/>
      <c r="M159" s="887"/>
      <c r="N159" s="887"/>
      <c r="Y159" s="887"/>
      <c r="AE159" s="887"/>
    </row>
    <row r="160" spans="1:31" x14ac:dyDescent="0.3">
      <c r="A160" s="887"/>
      <c r="B160" s="887"/>
      <c r="G160" s="887"/>
      <c r="H160" s="887"/>
      <c r="M160" s="887"/>
      <c r="N160" s="887"/>
      <c r="Y160" s="887"/>
      <c r="AE160" s="887"/>
    </row>
    <row r="161" spans="1:31" x14ac:dyDescent="0.3">
      <c r="A161" s="887"/>
      <c r="B161" s="887"/>
      <c r="G161" s="887"/>
      <c r="H161" s="887"/>
      <c r="M161" s="887"/>
      <c r="N161" s="887"/>
      <c r="Y161" s="887"/>
      <c r="AE161" s="887"/>
    </row>
    <row r="162" spans="1:31" x14ac:dyDescent="0.3">
      <c r="A162" s="887"/>
      <c r="B162" s="887"/>
      <c r="G162" s="887"/>
      <c r="H162" s="887"/>
      <c r="M162" s="887"/>
      <c r="N162" s="887"/>
      <c r="Y162" s="887"/>
      <c r="AE162" s="887"/>
    </row>
    <row r="163" spans="1:31" x14ac:dyDescent="0.3">
      <c r="A163" s="887"/>
      <c r="B163" s="887"/>
      <c r="G163" s="887"/>
      <c r="H163" s="887"/>
      <c r="M163" s="887"/>
      <c r="N163" s="887"/>
      <c r="Y163" s="887"/>
      <c r="AE163" s="887"/>
    </row>
    <row r="164" spans="1:31" x14ac:dyDescent="0.3">
      <c r="A164" s="887"/>
      <c r="B164" s="887"/>
      <c r="G164" s="887"/>
      <c r="H164" s="887"/>
      <c r="M164" s="887"/>
      <c r="N164" s="887"/>
      <c r="Y164" s="887"/>
      <c r="AE164" s="887"/>
    </row>
    <row r="165" spans="1:31" x14ac:dyDescent="0.3">
      <c r="A165" s="887"/>
      <c r="B165" s="887"/>
      <c r="G165" s="887"/>
      <c r="H165" s="887"/>
      <c r="M165" s="887"/>
      <c r="N165" s="887"/>
      <c r="Y165" s="887"/>
      <c r="AE165" s="887"/>
    </row>
    <row r="166" spans="1:31" x14ac:dyDescent="0.3">
      <c r="A166" s="887"/>
      <c r="B166" s="887"/>
      <c r="G166" s="887"/>
      <c r="H166" s="887"/>
      <c r="M166" s="887"/>
      <c r="N166" s="887"/>
      <c r="Y166" s="887"/>
      <c r="AE166" s="887"/>
    </row>
    <row r="167" spans="1:31" x14ac:dyDescent="0.3">
      <c r="A167" s="887"/>
      <c r="B167" s="887"/>
      <c r="G167" s="887"/>
      <c r="H167" s="887"/>
      <c r="M167" s="887"/>
      <c r="N167" s="887"/>
      <c r="Y167" s="887"/>
      <c r="AE167" s="887"/>
    </row>
    <row r="168" spans="1:31" x14ac:dyDescent="0.3">
      <c r="A168" s="887"/>
      <c r="B168" s="887"/>
      <c r="G168" s="887"/>
      <c r="H168" s="887"/>
      <c r="M168" s="887"/>
      <c r="N168" s="887"/>
      <c r="Y168" s="887"/>
      <c r="AE168" s="887"/>
    </row>
    <row r="169" spans="1:31" x14ac:dyDescent="0.3">
      <c r="A169" s="887"/>
      <c r="B169" s="887"/>
      <c r="G169" s="887"/>
      <c r="H169" s="887"/>
      <c r="M169" s="887"/>
      <c r="N169" s="887"/>
      <c r="Y169" s="887"/>
      <c r="AE169" s="887"/>
    </row>
    <row r="170" spans="1:31" x14ac:dyDescent="0.3">
      <c r="A170" s="887"/>
      <c r="B170" s="887"/>
      <c r="G170" s="887"/>
      <c r="H170" s="887"/>
      <c r="M170" s="887"/>
      <c r="N170" s="887"/>
      <c r="Y170" s="887"/>
      <c r="AE170" s="887"/>
    </row>
    <row r="171" spans="1:31" x14ac:dyDescent="0.3">
      <c r="A171" s="887"/>
      <c r="B171" s="887"/>
      <c r="G171" s="887"/>
      <c r="H171" s="887"/>
      <c r="M171" s="887"/>
      <c r="N171" s="887"/>
      <c r="Y171" s="887"/>
      <c r="AE171" s="887"/>
    </row>
    <row r="172" spans="1:31" x14ac:dyDescent="0.3">
      <c r="A172" s="887"/>
      <c r="B172" s="887"/>
      <c r="G172" s="887"/>
      <c r="H172" s="887"/>
      <c r="M172" s="887"/>
      <c r="N172" s="887"/>
      <c r="Y172" s="887"/>
      <c r="AE172" s="887"/>
    </row>
    <row r="173" spans="1:31" x14ac:dyDescent="0.3">
      <c r="A173" s="887"/>
      <c r="B173" s="887"/>
      <c r="G173" s="887"/>
      <c r="H173" s="887"/>
      <c r="M173" s="887"/>
      <c r="N173" s="887"/>
      <c r="Y173" s="887"/>
      <c r="AE173" s="887"/>
    </row>
    <row r="174" spans="1:31" x14ac:dyDescent="0.3">
      <c r="A174" s="887"/>
      <c r="B174" s="887"/>
      <c r="G174" s="887"/>
      <c r="H174" s="887"/>
      <c r="M174" s="887"/>
      <c r="N174" s="887"/>
      <c r="Y174" s="887"/>
      <c r="AE174" s="887"/>
    </row>
    <row r="175" spans="1:31" x14ac:dyDescent="0.3">
      <c r="A175" s="887"/>
      <c r="B175" s="887"/>
      <c r="G175" s="887"/>
      <c r="H175" s="887"/>
      <c r="M175" s="887"/>
      <c r="N175" s="887"/>
      <c r="Y175" s="887"/>
      <c r="AE175" s="887"/>
    </row>
    <row r="176" spans="1:31" x14ac:dyDescent="0.3">
      <c r="A176" s="887"/>
      <c r="B176" s="887"/>
      <c r="G176" s="887"/>
      <c r="H176" s="887"/>
      <c r="M176" s="887"/>
      <c r="N176" s="887"/>
      <c r="Y176" s="887"/>
      <c r="AE176" s="887"/>
    </row>
    <row r="177" spans="1:31" x14ac:dyDescent="0.3">
      <c r="A177" s="887"/>
      <c r="B177" s="887"/>
      <c r="G177" s="887"/>
      <c r="H177" s="887"/>
      <c r="M177" s="887"/>
      <c r="N177" s="887"/>
      <c r="Y177" s="887"/>
      <c r="AE177" s="887"/>
    </row>
    <row r="178" spans="1:31" x14ac:dyDescent="0.3">
      <c r="A178" s="887"/>
      <c r="B178" s="887"/>
      <c r="G178" s="887"/>
      <c r="H178" s="887"/>
      <c r="M178" s="887"/>
      <c r="N178" s="887"/>
      <c r="Y178" s="887"/>
      <c r="AE178" s="887"/>
    </row>
    <row r="179" spans="1:31" x14ac:dyDescent="0.3">
      <c r="A179" s="887"/>
      <c r="B179" s="887"/>
      <c r="G179" s="887"/>
      <c r="H179" s="887"/>
      <c r="M179" s="887"/>
      <c r="N179" s="887"/>
      <c r="Y179" s="887"/>
      <c r="AE179" s="887"/>
    </row>
    <row r="180" spans="1:31" x14ac:dyDescent="0.3">
      <c r="A180" s="887"/>
      <c r="B180" s="887"/>
      <c r="G180" s="887"/>
      <c r="H180" s="887"/>
      <c r="M180" s="887"/>
      <c r="N180" s="887"/>
      <c r="Y180" s="887"/>
      <c r="AE180" s="887"/>
    </row>
    <row r="181" spans="1:31" x14ac:dyDescent="0.3">
      <c r="A181" s="887"/>
      <c r="B181" s="887"/>
      <c r="G181" s="887"/>
      <c r="H181" s="887"/>
      <c r="M181" s="887"/>
      <c r="N181" s="887"/>
      <c r="Y181" s="887"/>
      <c r="AE181" s="887"/>
    </row>
    <row r="182" spans="1:31" x14ac:dyDescent="0.3">
      <c r="A182" s="887"/>
      <c r="B182" s="887"/>
      <c r="G182" s="887"/>
      <c r="H182" s="887"/>
      <c r="M182" s="887"/>
      <c r="N182" s="887"/>
      <c r="Y182" s="887"/>
      <c r="AE182" s="887"/>
    </row>
    <row r="183" spans="1:31" x14ac:dyDescent="0.3">
      <c r="A183" s="887"/>
      <c r="B183" s="887"/>
      <c r="G183" s="887"/>
      <c r="H183" s="887"/>
      <c r="M183" s="887"/>
      <c r="N183" s="887"/>
      <c r="Y183" s="887"/>
      <c r="AE183" s="887"/>
    </row>
    <row r="184" spans="1:31" x14ac:dyDescent="0.3">
      <c r="A184" s="887"/>
      <c r="B184" s="887"/>
      <c r="G184" s="887"/>
      <c r="H184" s="887"/>
      <c r="M184" s="887"/>
      <c r="N184" s="887"/>
      <c r="Y184" s="887"/>
      <c r="AE184" s="887"/>
    </row>
    <row r="185" spans="1:31" x14ac:dyDescent="0.3">
      <c r="A185" s="887"/>
      <c r="B185" s="887"/>
      <c r="G185" s="887"/>
      <c r="H185" s="887"/>
      <c r="M185" s="887"/>
      <c r="N185" s="887"/>
      <c r="Y185" s="887"/>
      <c r="AE185" s="887"/>
    </row>
    <row r="186" spans="1:31" x14ac:dyDescent="0.3">
      <c r="A186" s="887"/>
      <c r="B186" s="887"/>
      <c r="G186" s="887"/>
      <c r="H186" s="887"/>
      <c r="M186" s="887"/>
      <c r="N186" s="887"/>
      <c r="Y186" s="887"/>
      <c r="AE186" s="887"/>
    </row>
    <row r="187" spans="1:31" x14ac:dyDescent="0.3">
      <c r="A187" s="887"/>
      <c r="B187" s="887"/>
      <c r="G187" s="887"/>
      <c r="H187" s="887"/>
      <c r="M187" s="887"/>
      <c r="N187" s="887"/>
      <c r="Y187" s="887"/>
      <c r="AE187" s="887"/>
    </row>
    <row r="188" spans="1:31" x14ac:dyDescent="0.3">
      <c r="A188" s="887"/>
      <c r="B188" s="887"/>
      <c r="G188" s="887"/>
      <c r="H188" s="887"/>
      <c r="M188" s="887"/>
      <c r="N188" s="887"/>
      <c r="Y188" s="887"/>
      <c r="AE188" s="887"/>
    </row>
    <row r="189" spans="1:31" x14ac:dyDescent="0.3">
      <c r="A189" s="887"/>
      <c r="B189" s="887"/>
      <c r="G189" s="887"/>
      <c r="H189" s="887"/>
      <c r="M189" s="887"/>
      <c r="N189" s="887"/>
      <c r="Y189" s="887"/>
      <c r="AE189" s="887"/>
    </row>
    <row r="190" spans="1:31" x14ac:dyDescent="0.3">
      <c r="A190" s="887"/>
      <c r="B190" s="887"/>
      <c r="G190" s="887"/>
      <c r="H190" s="887"/>
      <c r="M190" s="887"/>
      <c r="N190" s="887"/>
      <c r="Y190" s="887"/>
      <c r="AE190" s="887"/>
    </row>
    <row r="191" spans="1:31" x14ac:dyDescent="0.3">
      <c r="A191" s="887"/>
      <c r="B191" s="887"/>
      <c r="G191" s="887"/>
      <c r="H191" s="887"/>
      <c r="M191" s="887"/>
      <c r="N191" s="887"/>
      <c r="Y191" s="887"/>
      <c r="AE191" s="887"/>
    </row>
    <row r="192" spans="1:31" x14ac:dyDescent="0.3">
      <c r="A192" s="887"/>
      <c r="B192" s="887"/>
      <c r="G192" s="887"/>
      <c r="H192" s="887"/>
      <c r="M192" s="887"/>
      <c r="N192" s="887"/>
      <c r="Y192" s="887"/>
      <c r="AE192" s="887"/>
    </row>
    <row r="193" spans="1:31" x14ac:dyDescent="0.3">
      <c r="A193" s="887"/>
      <c r="B193" s="887"/>
      <c r="G193" s="887"/>
      <c r="H193" s="887"/>
      <c r="M193" s="887"/>
      <c r="N193" s="887"/>
      <c r="Y193" s="887"/>
      <c r="AE193" s="887"/>
    </row>
    <row r="194" spans="1:31" x14ac:dyDescent="0.3">
      <c r="A194" s="887"/>
      <c r="B194" s="887"/>
      <c r="G194" s="887"/>
      <c r="H194" s="887"/>
      <c r="M194" s="887"/>
      <c r="N194" s="887"/>
      <c r="Y194" s="887"/>
      <c r="AE194" s="887"/>
    </row>
    <row r="195" spans="1:31" x14ac:dyDescent="0.3">
      <c r="A195" s="887"/>
      <c r="B195" s="887"/>
      <c r="G195" s="887"/>
      <c r="H195" s="887"/>
      <c r="M195" s="887"/>
      <c r="N195" s="887"/>
      <c r="Y195" s="887"/>
      <c r="AE195" s="887"/>
    </row>
    <row r="196" spans="1:31" x14ac:dyDescent="0.3">
      <c r="A196" s="887"/>
      <c r="B196" s="887"/>
      <c r="G196" s="887"/>
      <c r="H196" s="887"/>
      <c r="M196" s="887"/>
      <c r="N196" s="887"/>
      <c r="Y196" s="887"/>
      <c r="AE196" s="887"/>
    </row>
    <row r="197" spans="1:31" x14ac:dyDescent="0.3">
      <c r="A197" s="887"/>
      <c r="B197" s="887"/>
      <c r="G197" s="887"/>
      <c r="H197" s="887"/>
      <c r="M197" s="887"/>
      <c r="N197" s="887"/>
      <c r="Y197" s="887"/>
      <c r="AE197" s="887"/>
    </row>
    <row r="198" spans="1:31" x14ac:dyDescent="0.3">
      <c r="A198" s="887"/>
      <c r="B198" s="887"/>
      <c r="G198" s="887"/>
      <c r="H198" s="887"/>
      <c r="M198" s="887"/>
      <c r="N198" s="887"/>
      <c r="Y198" s="887"/>
      <c r="AE198" s="887"/>
    </row>
    <row r="199" spans="1:31" x14ac:dyDescent="0.3">
      <c r="A199" s="887"/>
      <c r="B199" s="887"/>
      <c r="G199" s="887"/>
      <c r="H199" s="887"/>
      <c r="M199" s="887"/>
      <c r="N199" s="887"/>
      <c r="Y199" s="887"/>
      <c r="AE199" s="887"/>
    </row>
    <row r="200" spans="1:31" x14ac:dyDescent="0.3">
      <c r="A200" s="887"/>
      <c r="B200" s="887"/>
      <c r="G200" s="887"/>
      <c r="H200" s="887"/>
      <c r="M200" s="887"/>
      <c r="N200" s="887"/>
      <c r="Y200" s="887"/>
      <c r="AE200" s="887"/>
    </row>
    <row r="201" spans="1:31" x14ac:dyDescent="0.3">
      <c r="A201" s="887"/>
      <c r="B201" s="887"/>
      <c r="G201" s="887"/>
      <c r="H201" s="887"/>
      <c r="M201" s="887"/>
      <c r="N201" s="887"/>
      <c r="Y201" s="887"/>
      <c r="AE201" s="887"/>
    </row>
    <row r="202" spans="1:31" x14ac:dyDescent="0.3">
      <c r="A202" s="887"/>
      <c r="B202" s="887"/>
      <c r="G202" s="887"/>
      <c r="H202" s="887"/>
      <c r="M202" s="887"/>
      <c r="N202" s="887"/>
      <c r="Y202" s="887"/>
      <c r="AE202" s="887"/>
    </row>
    <row r="203" spans="1:31" x14ac:dyDescent="0.3">
      <c r="A203" s="887"/>
      <c r="B203" s="887"/>
      <c r="G203" s="887"/>
      <c r="H203" s="887"/>
      <c r="M203" s="887"/>
      <c r="N203" s="887"/>
      <c r="Y203" s="887"/>
      <c r="AE203" s="887"/>
    </row>
    <row r="204" spans="1:31" x14ac:dyDescent="0.3">
      <c r="A204" s="887"/>
      <c r="B204" s="887"/>
      <c r="G204" s="887"/>
      <c r="H204" s="887"/>
      <c r="M204" s="887"/>
      <c r="N204" s="887"/>
      <c r="Y204" s="887"/>
      <c r="AE204" s="887"/>
    </row>
    <row r="205" spans="1:31" x14ac:dyDescent="0.3">
      <c r="A205" s="887"/>
      <c r="B205" s="887"/>
      <c r="G205" s="887"/>
      <c r="H205" s="887"/>
      <c r="M205" s="887"/>
      <c r="N205" s="887"/>
      <c r="Y205" s="887"/>
      <c r="AE205" s="887"/>
    </row>
    <row r="206" spans="1:31" x14ac:dyDescent="0.3">
      <c r="A206" s="887"/>
      <c r="B206" s="887"/>
      <c r="G206" s="887"/>
      <c r="H206" s="887"/>
      <c r="M206" s="887"/>
      <c r="N206" s="887"/>
      <c r="Y206" s="887"/>
      <c r="AE206" s="887"/>
    </row>
    <row r="207" spans="1:31" x14ac:dyDescent="0.3">
      <c r="A207" s="887"/>
      <c r="B207" s="887"/>
      <c r="G207" s="887"/>
      <c r="H207" s="887"/>
      <c r="M207" s="887"/>
      <c r="N207" s="887"/>
      <c r="Y207" s="887"/>
      <c r="AE207" s="887"/>
    </row>
    <row r="208" spans="1:31" x14ac:dyDescent="0.3">
      <c r="A208" s="887"/>
      <c r="B208" s="887"/>
      <c r="G208" s="887"/>
      <c r="H208" s="887"/>
      <c r="M208" s="887"/>
      <c r="N208" s="887"/>
      <c r="Y208" s="887"/>
      <c r="AE208" s="887"/>
    </row>
    <row r="209" spans="1:31" x14ac:dyDescent="0.3">
      <c r="A209" s="887"/>
      <c r="B209" s="887"/>
      <c r="G209" s="887"/>
      <c r="H209" s="887"/>
      <c r="M209" s="887"/>
      <c r="N209" s="887"/>
      <c r="Y209" s="887"/>
      <c r="AE209" s="887"/>
    </row>
    <row r="210" spans="1:31" x14ac:dyDescent="0.3">
      <c r="A210" s="887"/>
      <c r="B210" s="887"/>
      <c r="G210" s="887"/>
      <c r="H210" s="887"/>
      <c r="M210" s="887"/>
      <c r="N210" s="887"/>
      <c r="Y210" s="887"/>
      <c r="AE210" s="887"/>
    </row>
    <row r="211" spans="1:31" x14ac:dyDescent="0.3">
      <c r="A211" s="887"/>
      <c r="B211" s="887"/>
      <c r="G211" s="887"/>
      <c r="H211" s="887"/>
      <c r="M211" s="887"/>
      <c r="N211" s="887"/>
      <c r="Y211" s="887"/>
      <c r="AE211" s="887"/>
    </row>
    <row r="212" spans="1:31" x14ac:dyDescent="0.3">
      <c r="A212" s="887"/>
      <c r="B212" s="887"/>
      <c r="G212" s="887"/>
      <c r="H212" s="887"/>
      <c r="M212" s="887"/>
      <c r="N212" s="887"/>
      <c r="Y212" s="887"/>
      <c r="AE212" s="887"/>
    </row>
    <row r="213" spans="1:31" x14ac:dyDescent="0.3">
      <c r="A213" s="887"/>
      <c r="B213" s="887"/>
      <c r="G213" s="887"/>
      <c r="H213" s="887"/>
      <c r="M213" s="887"/>
      <c r="N213" s="887"/>
      <c r="Y213" s="887"/>
      <c r="AE213" s="887"/>
    </row>
    <row r="214" spans="1:31" x14ac:dyDescent="0.3">
      <c r="A214" s="887"/>
      <c r="B214" s="887"/>
      <c r="G214" s="887"/>
      <c r="H214" s="887"/>
      <c r="M214" s="887"/>
      <c r="N214" s="887"/>
      <c r="Y214" s="887"/>
      <c r="AE214" s="887"/>
    </row>
    <row r="215" spans="1:31" x14ac:dyDescent="0.3">
      <c r="A215" s="887"/>
      <c r="B215" s="887"/>
      <c r="G215" s="887"/>
      <c r="H215" s="887"/>
      <c r="M215" s="887"/>
      <c r="N215" s="887"/>
      <c r="Y215" s="887"/>
      <c r="AE215" s="887"/>
    </row>
    <row r="216" spans="1:31" x14ac:dyDescent="0.3">
      <c r="A216" s="887"/>
      <c r="B216" s="887"/>
      <c r="G216" s="887"/>
      <c r="H216" s="887"/>
      <c r="M216" s="887"/>
      <c r="N216" s="887"/>
      <c r="Y216" s="887"/>
      <c r="AE216" s="887"/>
    </row>
    <row r="217" spans="1:31" x14ac:dyDescent="0.3">
      <c r="A217" s="887"/>
      <c r="B217" s="887"/>
      <c r="G217" s="887"/>
      <c r="H217" s="887"/>
      <c r="M217" s="887"/>
      <c r="N217" s="887"/>
      <c r="Y217" s="887"/>
      <c r="AE217" s="887"/>
    </row>
    <row r="218" spans="1:31" x14ac:dyDescent="0.3">
      <c r="A218" s="887"/>
      <c r="B218" s="887"/>
      <c r="G218" s="887"/>
      <c r="H218" s="887"/>
      <c r="M218" s="887"/>
      <c r="N218" s="887"/>
      <c r="Y218" s="887"/>
      <c r="AE218" s="887"/>
    </row>
    <row r="219" spans="1:31" x14ac:dyDescent="0.3">
      <c r="A219" s="887"/>
      <c r="B219" s="887"/>
      <c r="G219" s="887"/>
      <c r="H219" s="887"/>
      <c r="M219" s="887"/>
      <c r="N219" s="887"/>
      <c r="Y219" s="887"/>
      <c r="AE219" s="887"/>
    </row>
    <row r="220" spans="1:31" x14ac:dyDescent="0.3">
      <c r="A220" s="887"/>
      <c r="B220" s="887"/>
      <c r="G220" s="887"/>
      <c r="H220" s="887"/>
      <c r="M220" s="887"/>
      <c r="N220" s="887"/>
      <c r="Y220" s="887"/>
      <c r="AE220" s="887"/>
    </row>
    <row r="221" spans="1:31" x14ac:dyDescent="0.3">
      <c r="A221" s="887"/>
      <c r="B221" s="887"/>
      <c r="G221" s="887"/>
      <c r="H221" s="887"/>
      <c r="M221" s="887"/>
      <c r="N221" s="887"/>
      <c r="Y221" s="887"/>
      <c r="AE221" s="887"/>
    </row>
    <row r="222" spans="1:31" x14ac:dyDescent="0.3">
      <c r="A222" s="887"/>
      <c r="B222" s="887"/>
      <c r="G222" s="887"/>
      <c r="H222" s="887"/>
      <c r="M222" s="887"/>
      <c r="N222" s="887"/>
      <c r="Y222" s="887"/>
      <c r="AE222" s="887"/>
    </row>
    <row r="223" spans="1:31" x14ac:dyDescent="0.3">
      <c r="A223" s="887"/>
      <c r="B223" s="887"/>
      <c r="G223" s="887"/>
      <c r="H223" s="887"/>
      <c r="M223" s="887"/>
      <c r="N223" s="887"/>
      <c r="Y223" s="887"/>
      <c r="AE223" s="887"/>
    </row>
    <row r="224" spans="1:31" x14ac:dyDescent="0.3">
      <c r="A224" s="887"/>
      <c r="B224" s="887"/>
      <c r="G224" s="887"/>
      <c r="H224" s="887"/>
      <c r="M224" s="887"/>
      <c r="N224" s="887"/>
      <c r="Y224" s="887"/>
      <c r="AE224" s="887"/>
    </row>
    <row r="225" spans="1:31" x14ac:dyDescent="0.3">
      <c r="A225" s="887"/>
      <c r="B225" s="887"/>
      <c r="G225" s="887"/>
      <c r="H225" s="887"/>
      <c r="M225" s="887"/>
      <c r="N225" s="887"/>
      <c r="Y225" s="887"/>
      <c r="AE225" s="887"/>
    </row>
    <row r="226" spans="1:31" x14ac:dyDescent="0.3">
      <c r="A226" s="887"/>
      <c r="B226" s="887"/>
      <c r="G226" s="887"/>
      <c r="H226" s="887"/>
      <c r="M226" s="887"/>
      <c r="N226" s="887"/>
      <c r="Y226" s="887"/>
      <c r="AE226" s="887"/>
    </row>
    <row r="227" spans="1:31" x14ac:dyDescent="0.3">
      <c r="A227" s="887"/>
      <c r="B227" s="887"/>
      <c r="G227" s="887"/>
      <c r="H227" s="887"/>
      <c r="M227" s="887"/>
      <c r="N227" s="887"/>
      <c r="Y227" s="887"/>
      <c r="AE227" s="887"/>
    </row>
    <row r="228" spans="1:31" x14ac:dyDescent="0.3">
      <c r="A228" s="887"/>
      <c r="B228" s="887"/>
      <c r="G228" s="887"/>
      <c r="H228" s="887"/>
      <c r="M228" s="887"/>
      <c r="N228" s="887"/>
      <c r="Y228" s="887"/>
      <c r="AE228" s="887"/>
    </row>
    <row r="229" spans="1:31" x14ac:dyDescent="0.3">
      <c r="A229" s="887"/>
      <c r="B229" s="887"/>
      <c r="G229" s="887"/>
      <c r="H229" s="887"/>
      <c r="M229" s="887"/>
      <c r="N229" s="887"/>
      <c r="Y229" s="887"/>
      <c r="AE229" s="887"/>
    </row>
    <row r="230" spans="1:31" x14ac:dyDescent="0.3">
      <c r="A230" s="887"/>
      <c r="B230" s="887"/>
      <c r="G230" s="887"/>
      <c r="H230" s="887"/>
      <c r="M230" s="887"/>
      <c r="N230" s="887"/>
      <c r="Y230" s="887"/>
      <c r="AE230" s="887"/>
    </row>
    <row r="231" spans="1:31" x14ac:dyDescent="0.3">
      <c r="A231" s="887"/>
      <c r="B231" s="887"/>
      <c r="G231" s="887"/>
      <c r="H231" s="887"/>
      <c r="M231" s="887"/>
      <c r="N231" s="887"/>
      <c r="Y231" s="887"/>
      <c r="AE231" s="887"/>
    </row>
    <row r="232" spans="1:31" x14ac:dyDescent="0.3">
      <c r="A232" s="887"/>
      <c r="B232" s="887"/>
      <c r="G232" s="887"/>
      <c r="H232" s="887"/>
      <c r="M232" s="887"/>
      <c r="N232" s="887"/>
      <c r="Y232" s="887"/>
      <c r="AE232" s="887"/>
    </row>
    <row r="233" spans="1:31" x14ac:dyDescent="0.3">
      <c r="A233" s="887"/>
      <c r="B233" s="887"/>
      <c r="G233" s="887"/>
      <c r="H233" s="887"/>
      <c r="M233" s="887"/>
      <c r="N233" s="887"/>
      <c r="Y233" s="887"/>
      <c r="AE233" s="887"/>
    </row>
    <row r="234" spans="1:31" x14ac:dyDescent="0.3">
      <c r="A234" s="887"/>
      <c r="B234" s="887"/>
      <c r="G234" s="887"/>
      <c r="H234" s="887"/>
      <c r="M234" s="887"/>
      <c r="N234" s="887"/>
      <c r="Y234" s="887"/>
      <c r="AE234" s="887"/>
    </row>
    <row r="235" spans="1:31" x14ac:dyDescent="0.3">
      <c r="A235" s="887"/>
      <c r="B235" s="887"/>
      <c r="G235" s="887"/>
      <c r="H235" s="887"/>
      <c r="M235" s="887"/>
      <c r="N235" s="887"/>
      <c r="Y235" s="887"/>
      <c r="AE235" s="887"/>
    </row>
    <row r="236" spans="1:31" x14ac:dyDescent="0.3">
      <c r="A236" s="887"/>
      <c r="B236" s="887"/>
      <c r="G236" s="887"/>
      <c r="H236" s="887"/>
      <c r="M236" s="887"/>
      <c r="N236" s="887"/>
      <c r="Y236" s="887"/>
      <c r="AE236" s="887"/>
    </row>
    <row r="237" spans="1:31" x14ac:dyDescent="0.3">
      <c r="A237" s="887"/>
      <c r="B237" s="887"/>
      <c r="G237" s="887"/>
      <c r="H237" s="887"/>
      <c r="M237" s="887"/>
      <c r="N237" s="887"/>
      <c r="Y237" s="887"/>
      <c r="AE237" s="887"/>
    </row>
    <row r="238" spans="1:31" x14ac:dyDescent="0.3">
      <c r="A238" s="887"/>
      <c r="B238" s="887"/>
      <c r="G238" s="887"/>
      <c r="H238" s="887"/>
      <c r="M238" s="887"/>
      <c r="N238" s="887"/>
      <c r="Y238" s="887"/>
      <c r="AE238" s="887"/>
    </row>
    <row r="239" spans="1:31" x14ac:dyDescent="0.3">
      <c r="A239" s="887"/>
      <c r="B239" s="887"/>
      <c r="G239" s="887"/>
      <c r="H239" s="887"/>
      <c r="M239" s="887"/>
      <c r="N239" s="887"/>
      <c r="Y239" s="887"/>
      <c r="AE239" s="887"/>
    </row>
    <row r="240" spans="1:31" x14ac:dyDescent="0.3">
      <c r="A240" s="887"/>
      <c r="B240" s="887"/>
      <c r="G240" s="887"/>
      <c r="H240" s="887"/>
      <c r="M240" s="887"/>
      <c r="N240" s="887"/>
      <c r="Y240" s="887"/>
      <c r="AE240" s="887"/>
    </row>
    <row r="241" spans="1:31" x14ac:dyDescent="0.3">
      <c r="A241" s="887"/>
      <c r="B241" s="887"/>
      <c r="G241" s="887"/>
      <c r="H241" s="887"/>
      <c r="M241" s="887"/>
      <c r="N241" s="887"/>
      <c r="Y241" s="887"/>
      <c r="AE241" s="887"/>
    </row>
    <row r="242" spans="1:31" x14ac:dyDescent="0.3">
      <c r="A242" s="887"/>
      <c r="B242" s="887"/>
      <c r="G242" s="887"/>
      <c r="H242" s="887"/>
      <c r="M242" s="887"/>
      <c r="N242" s="887"/>
      <c r="Y242" s="887"/>
      <c r="AE242" s="887"/>
    </row>
    <row r="243" spans="1:31" x14ac:dyDescent="0.3">
      <c r="A243" s="887"/>
      <c r="B243" s="887"/>
      <c r="G243" s="887"/>
      <c r="H243" s="887"/>
      <c r="M243" s="887"/>
      <c r="N243" s="887"/>
      <c r="Y243" s="887"/>
      <c r="AE243" s="887"/>
    </row>
    <row r="244" spans="1:31" x14ac:dyDescent="0.3">
      <c r="A244" s="887"/>
      <c r="B244" s="887"/>
      <c r="G244" s="887"/>
      <c r="H244" s="887"/>
      <c r="M244" s="887"/>
      <c r="N244" s="887"/>
      <c r="Y244" s="887"/>
      <c r="AE244" s="887"/>
    </row>
    <row r="245" spans="1:31" x14ac:dyDescent="0.3">
      <c r="A245" s="887"/>
      <c r="B245" s="887"/>
      <c r="G245" s="887"/>
      <c r="H245" s="887"/>
      <c r="M245" s="887"/>
      <c r="N245" s="887"/>
      <c r="Y245" s="887"/>
      <c r="AE245" s="887"/>
    </row>
    <row r="246" spans="1:31" x14ac:dyDescent="0.3">
      <c r="A246" s="887"/>
      <c r="B246" s="887"/>
      <c r="G246" s="887"/>
      <c r="H246" s="887"/>
      <c r="M246" s="887"/>
      <c r="N246" s="887"/>
      <c r="Y246" s="887"/>
      <c r="AE246" s="887"/>
    </row>
    <row r="247" spans="1:31" x14ac:dyDescent="0.3">
      <c r="A247" s="887"/>
      <c r="B247" s="887"/>
      <c r="G247" s="887"/>
      <c r="H247" s="887"/>
      <c r="M247" s="887"/>
      <c r="N247" s="887"/>
      <c r="Y247" s="887"/>
      <c r="AE247" s="887"/>
    </row>
    <row r="248" spans="1:31" x14ac:dyDescent="0.3">
      <c r="A248" s="887"/>
      <c r="B248" s="887"/>
      <c r="G248" s="887"/>
      <c r="H248" s="887"/>
      <c r="M248" s="887"/>
      <c r="N248" s="887"/>
      <c r="Y248" s="887"/>
      <c r="AE248" s="887"/>
    </row>
    <row r="249" spans="1:31" x14ac:dyDescent="0.3">
      <c r="A249" s="887"/>
      <c r="B249" s="887"/>
      <c r="G249" s="887"/>
      <c r="H249" s="887"/>
      <c r="M249" s="887"/>
      <c r="N249" s="887"/>
      <c r="Y249" s="887"/>
      <c r="AE249" s="887"/>
    </row>
    <row r="250" spans="1:31" x14ac:dyDescent="0.3">
      <c r="A250" s="887"/>
      <c r="B250" s="887"/>
      <c r="G250" s="887"/>
      <c r="H250" s="887"/>
      <c r="M250" s="887"/>
      <c r="N250" s="887"/>
      <c r="Y250" s="887"/>
      <c r="AE250" s="887"/>
    </row>
    <row r="251" spans="1:31" x14ac:dyDescent="0.3">
      <c r="A251" s="887"/>
      <c r="B251" s="887"/>
      <c r="G251" s="887"/>
      <c r="H251" s="887"/>
      <c r="M251" s="887"/>
      <c r="N251" s="887"/>
      <c r="Y251" s="887"/>
      <c r="AE251" s="887"/>
    </row>
    <row r="252" spans="1:31" x14ac:dyDescent="0.3">
      <c r="A252" s="887"/>
      <c r="B252" s="887"/>
      <c r="G252" s="887"/>
      <c r="H252" s="887"/>
      <c r="M252" s="887"/>
      <c r="N252" s="887"/>
      <c r="Y252" s="887"/>
      <c r="AE252" s="887"/>
    </row>
    <row r="253" spans="1:31" x14ac:dyDescent="0.3">
      <c r="A253" s="887"/>
      <c r="B253" s="887"/>
      <c r="G253" s="887"/>
      <c r="H253" s="887"/>
      <c r="M253" s="887"/>
      <c r="N253" s="887"/>
      <c r="Y253" s="887"/>
      <c r="AE253" s="887"/>
    </row>
    <row r="254" spans="1:31" x14ac:dyDescent="0.3">
      <c r="A254" s="887"/>
      <c r="B254" s="887"/>
      <c r="G254" s="887"/>
      <c r="H254" s="887"/>
      <c r="M254" s="887"/>
      <c r="N254" s="887"/>
      <c r="Y254" s="887"/>
      <c r="AE254" s="887"/>
    </row>
    <row r="255" spans="1:31" x14ac:dyDescent="0.3">
      <c r="A255" s="887"/>
      <c r="B255" s="887"/>
      <c r="G255" s="887"/>
      <c r="H255" s="887"/>
      <c r="M255" s="887"/>
      <c r="N255" s="887"/>
      <c r="Y255" s="887"/>
      <c r="AE255" s="887"/>
    </row>
    <row r="256" spans="1:31" x14ac:dyDescent="0.3">
      <c r="A256" s="887"/>
      <c r="B256" s="887"/>
      <c r="G256" s="887"/>
      <c r="H256" s="887"/>
      <c r="M256" s="887"/>
      <c r="N256" s="887"/>
      <c r="Y256" s="887"/>
      <c r="AE256" s="887"/>
    </row>
    <row r="257" spans="1:31" x14ac:dyDescent="0.3">
      <c r="A257" s="887"/>
      <c r="B257" s="887"/>
      <c r="G257" s="887"/>
      <c r="H257" s="887"/>
      <c r="M257" s="887"/>
      <c r="N257" s="887"/>
      <c r="Y257" s="887"/>
      <c r="AE257" s="887"/>
    </row>
    <row r="258" spans="1:31" x14ac:dyDescent="0.3">
      <c r="A258" s="887"/>
      <c r="B258" s="887"/>
      <c r="G258" s="887"/>
      <c r="H258" s="887"/>
      <c r="M258" s="887"/>
      <c r="N258" s="887"/>
      <c r="Y258" s="887"/>
      <c r="AE258" s="887"/>
    </row>
    <row r="259" spans="1:31" x14ac:dyDescent="0.3">
      <c r="A259" s="887"/>
      <c r="B259" s="887"/>
      <c r="G259" s="887"/>
      <c r="H259" s="887"/>
      <c r="M259" s="887"/>
      <c r="N259" s="887"/>
      <c r="Y259" s="887"/>
      <c r="AE259" s="887"/>
    </row>
    <row r="260" spans="1:31" x14ac:dyDescent="0.3">
      <c r="A260" s="887"/>
      <c r="B260" s="887"/>
      <c r="G260" s="887"/>
      <c r="H260" s="887"/>
      <c r="M260" s="887"/>
      <c r="N260" s="887"/>
      <c r="Y260" s="887"/>
      <c r="AE260" s="887"/>
    </row>
    <row r="261" spans="1:31" x14ac:dyDescent="0.3">
      <c r="A261" s="887"/>
      <c r="B261" s="887"/>
      <c r="G261" s="887"/>
      <c r="H261" s="887"/>
      <c r="M261" s="887"/>
      <c r="N261" s="887"/>
      <c r="Y261" s="887"/>
      <c r="AE261" s="887"/>
    </row>
    <row r="262" spans="1:31" x14ac:dyDescent="0.3">
      <c r="A262" s="887"/>
      <c r="B262" s="887"/>
      <c r="G262" s="887"/>
      <c r="H262" s="887"/>
      <c r="M262" s="887"/>
      <c r="N262" s="887"/>
      <c r="Y262" s="887"/>
      <c r="AE262" s="887"/>
    </row>
    <row r="263" spans="1:31" x14ac:dyDescent="0.3">
      <c r="A263" s="887"/>
      <c r="B263" s="887"/>
      <c r="G263" s="887"/>
      <c r="H263" s="887"/>
      <c r="M263" s="887"/>
      <c r="N263" s="887"/>
      <c r="Y263" s="887"/>
      <c r="AE263" s="887"/>
    </row>
    <row r="264" spans="1:31" x14ac:dyDescent="0.3">
      <c r="A264" s="887"/>
      <c r="B264" s="887"/>
      <c r="G264" s="887"/>
      <c r="H264" s="887"/>
      <c r="M264" s="887"/>
      <c r="N264" s="887"/>
      <c r="Y264" s="887"/>
      <c r="AE264" s="887"/>
    </row>
    <row r="265" spans="1:31" x14ac:dyDescent="0.3">
      <c r="A265" s="887"/>
      <c r="B265" s="887"/>
      <c r="G265" s="887"/>
      <c r="H265" s="887"/>
      <c r="M265" s="887"/>
      <c r="N265" s="887"/>
      <c r="Y265" s="887"/>
      <c r="AE265" s="887"/>
    </row>
    <row r="266" spans="1:31" x14ac:dyDescent="0.3">
      <c r="A266" s="887"/>
      <c r="B266" s="887"/>
      <c r="G266" s="887"/>
      <c r="H266" s="887"/>
      <c r="M266" s="887"/>
      <c r="N266" s="887"/>
      <c r="Y266" s="887"/>
      <c r="AE266" s="887"/>
    </row>
    <row r="267" spans="1:31" x14ac:dyDescent="0.3">
      <c r="A267" s="887"/>
      <c r="B267" s="887"/>
      <c r="G267" s="887"/>
      <c r="H267" s="887"/>
      <c r="M267" s="887"/>
      <c r="N267" s="887"/>
      <c r="Y267" s="887"/>
      <c r="AE267" s="887"/>
    </row>
    <row r="268" spans="1:31" x14ac:dyDescent="0.3">
      <c r="A268" s="887"/>
      <c r="B268" s="887"/>
      <c r="G268" s="887"/>
      <c r="H268" s="887"/>
      <c r="M268" s="887"/>
      <c r="N268" s="887"/>
      <c r="Y268" s="887"/>
      <c r="AE268" s="887"/>
    </row>
    <row r="269" spans="1:31" x14ac:dyDescent="0.3">
      <c r="A269" s="887"/>
      <c r="B269" s="887"/>
      <c r="G269" s="887"/>
      <c r="H269" s="887"/>
      <c r="M269" s="887"/>
      <c r="N269" s="887"/>
      <c r="Y269" s="887"/>
      <c r="AE269" s="887"/>
    </row>
    <row r="270" spans="1:31" x14ac:dyDescent="0.3">
      <c r="A270" s="887"/>
      <c r="B270" s="887"/>
      <c r="G270" s="887"/>
      <c r="H270" s="887"/>
      <c r="M270" s="887"/>
      <c r="N270" s="887"/>
      <c r="Y270" s="887"/>
      <c r="AE270" s="887"/>
    </row>
    <row r="271" spans="1:31" x14ac:dyDescent="0.3">
      <c r="A271" s="887"/>
      <c r="B271" s="887"/>
      <c r="G271" s="887"/>
      <c r="H271" s="887"/>
      <c r="M271" s="887"/>
      <c r="N271" s="887"/>
      <c r="Y271" s="887"/>
      <c r="AE271" s="887"/>
    </row>
    <row r="272" spans="1:31" x14ac:dyDescent="0.3">
      <c r="A272" s="887"/>
      <c r="B272" s="887"/>
      <c r="G272" s="887"/>
      <c r="H272" s="887"/>
      <c r="M272" s="887"/>
      <c r="N272" s="887"/>
      <c r="Y272" s="887"/>
      <c r="AE272" s="887"/>
    </row>
    <row r="273" spans="1:31" x14ac:dyDescent="0.3">
      <c r="A273" s="887"/>
      <c r="B273" s="887"/>
      <c r="G273" s="887"/>
      <c r="H273" s="887"/>
      <c r="M273" s="887"/>
      <c r="N273" s="887"/>
      <c r="Y273" s="887"/>
      <c r="AE273" s="887"/>
    </row>
    <row r="274" spans="1:31" x14ac:dyDescent="0.3">
      <c r="A274" s="887"/>
      <c r="B274" s="887"/>
      <c r="G274" s="887"/>
      <c r="H274" s="887"/>
      <c r="M274" s="887"/>
      <c r="N274" s="887"/>
      <c r="Y274" s="887"/>
      <c r="AE274" s="887"/>
    </row>
    <row r="275" spans="1:31" x14ac:dyDescent="0.3">
      <c r="A275" s="887"/>
      <c r="B275" s="887"/>
      <c r="G275" s="887"/>
      <c r="H275" s="887"/>
      <c r="M275" s="887"/>
      <c r="N275" s="887"/>
      <c r="Y275" s="887"/>
      <c r="AE275" s="887"/>
    </row>
    <row r="276" spans="1:31" x14ac:dyDescent="0.3">
      <c r="A276" s="887"/>
      <c r="B276" s="887"/>
      <c r="G276" s="887"/>
      <c r="H276" s="887"/>
      <c r="M276" s="887"/>
      <c r="N276" s="887"/>
      <c r="Y276" s="887"/>
      <c r="AE276" s="887"/>
    </row>
    <row r="277" spans="1:31" x14ac:dyDescent="0.3">
      <c r="A277" s="887"/>
      <c r="B277" s="887"/>
      <c r="G277" s="887"/>
      <c r="H277" s="887"/>
      <c r="M277" s="887"/>
      <c r="N277" s="887"/>
      <c r="Y277" s="887"/>
      <c r="AE277" s="887"/>
    </row>
    <row r="278" spans="1:31" x14ac:dyDescent="0.3">
      <c r="A278" s="887"/>
      <c r="B278" s="887"/>
      <c r="G278" s="887"/>
      <c r="H278" s="887"/>
      <c r="M278" s="887"/>
      <c r="N278" s="887"/>
      <c r="Y278" s="887"/>
      <c r="AE278" s="887"/>
    </row>
    <row r="279" spans="1:31" x14ac:dyDescent="0.3">
      <c r="A279" s="887"/>
      <c r="B279" s="887"/>
      <c r="G279" s="887"/>
      <c r="H279" s="887"/>
      <c r="M279" s="887"/>
      <c r="N279" s="887"/>
      <c r="Y279" s="887"/>
      <c r="AE279" s="887"/>
    </row>
    <row r="280" spans="1:31" x14ac:dyDescent="0.3">
      <c r="A280" s="887"/>
      <c r="B280" s="887"/>
      <c r="G280" s="887"/>
      <c r="H280" s="887"/>
      <c r="M280" s="887"/>
      <c r="N280" s="887"/>
      <c r="Y280" s="887"/>
      <c r="AE280" s="887"/>
    </row>
    <row r="281" spans="1:31" x14ac:dyDescent="0.3">
      <c r="A281" s="887"/>
      <c r="B281" s="887"/>
      <c r="G281" s="887"/>
      <c r="H281" s="887"/>
      <c r="M281" s="887"/>
      <c r="N281" s="887"/>
      <c r="Y281" s="887"/>
      <c r="AE281" s="887"/>
    </row>
    <row r="282" spans="1:31" x14ac:dyDescent="0.3">
      <c r="A282" s="887"/>
      <c r="B282" s="887"/>
      <c r="G282" s="887"/>
      <c r="H282" s="887"/>
      <c r="M282" s="887"/>
      <c r="N282" s="887"/>
      <c r="Y282" s="887"/>
      <c r="AE282" s="887"/>
    </row>
    <row r="283" spans="1:31" x14ac:dyDescent="0.3">
      <c r="A283" s="887"/>
      <c r="B283" s="887"/>
      <c r="G283" s="887"/>
      <c r="H283" s="887"/>
      <c r="M283" s="887"/>
      <c r="N283" s="887"/>
      <c r="Y283" s="887"/>
      <c r="AE283" s="887"/>
    </row>
    <row r="284" spans="1:31" x14ac:dyDescent="0.3">
      <c r="A284" s="887"/>
      <c r="B284" s="887"/>
      <c r="G284" s="887"/>
      <c r="H284" s="887"/>
      <c r="M284" s="887"/>
      <c r="N284" s="887"/>
      <c r="Y284" s="887"/>
      <c r="AE284" s="887"/>
    </row>
    <row r="285" spans="1:31" x14ac:dyDescent="0.3">
      <c r="A285" s="887"/>
      <c r="B285" s="887"/>
      <c r="G285" s="887"/>
      <c r="H285" s="887"/>
      <c r="M285" s="887"/>
      <c r="N285" s="887"/>
      <c r="Y285" s="887"/>
      <c r="AE285" s="887"/>
    </row>
    <row r="286" spans="1:31" x14ac:dyDescent="0.3">
      <c r="A286" s="887"/>
      <c r="B286" s="887"/>
      <c r="G286" s="887"/>
      <c r="H286" s="887"/>
      <c r="M286" s="887"/>
      <c r="N286" s="887"/>
      <c r="Y286" s="887"/>
      <c r="AE286" s="887"/>
    </row>
    <row r="287" spans="1:31" x14ac:dyDescent="0.3">
      <c r="A287" s="887"/>
      <c r="B287" s="887"/>
      <c r="G287" s="887"/>
      <c r="H287" s="887"/>
      <c r="M287" s="887"/>
      <c r="N287" s="887"/>
      <c r="Y287" s="887"/>
      <c r="AE287" s="887"/>
    </row>
    <row r="288" spans="1:31" x14ac:dyDescent="0.3">
      <c r="A288" s="887"/>
      <c r="B288" s="887"/>
      <c r="G288" s="887"/>
      <c r="H288" s="887"/>
      <c r="M288" s="887"/>
      <c r="N288" s="887"/>
      <c r="Y288" s="887"/>
      <c r="AE288" s="887"/>
    </row>
    <row r="289" spans="1:31" x14ac:dyDescent="0.3">
      <c r="A289" s="887"/>
      <c r="B289" s="887"/>
      <c r="G289" s="887"/>
      <c r="H289" s="887"/>
      <c r="M289" s="887"/>
      <c r="N289" s="887"/>
      <c r="Y289" s="887"/>
      <c r="AE289" s="887"/>
    </row>
    <row r="290" spans="1:31" x14ac:dyDescent="0.3">
      <c r="A290" s="887"/>
      <c r="B290" s="887"/>
      <c r="G290" s="887"/>
      <c r="H290" s="887"/>
      <c r="M290" s="887"/>
      <c r="N290" s="887"/>
      <c r="Y290" s="887"/>
      <c r="AE290" s="887"/>
    </row>
    <row r="291" spans="1:31" x14ac:dyDescent="0.3">
      <c r="A291" s="887"/>
      <c r="B291" s="887"/>
      <c r="G291" s="887"/>
      <c r="H291" s="887"/>
      <c r="M291" s="887"/>
      <c r="N291" s="887"/>
      <c r="Y291" s="887"/>
      <c r="AE291" s="887"/>
    </row>
    <row r="292" spans="1:31" x14ac:dyDescent="0.3">
      <c r="A292" s="887"/>
      <c r="B292" s="887"/>
      <c r="G292" s="887"/>
      <c r="H292" s="887"/>
      <c r="M292" s="887"/>
      <c r="N292" s="887"/>
      <c r="Y292" s="887"/>
      <c r="AE292" s="887"/>
    </row>
    <row r="293" spans="1:31" x14ac:dyDescent="0.3">
      <c r="A293" s="887"/>
      <c r="B293" s="887"/>
      <c r="G293" s="887"/>
      <c r="H293" s="887"/>
      <c r="M293" s="887"/>
      <c r="N293" s="887"/>
      <c r="Y293" s="887"/>
      <c r="AE293" s="887"/>
    </row>
    <row r="294" spans="1:31" x14ac:dyDescent="0.3">
      <c r="A294" s="887"/>
      <c r="B294" s="887"/>
      <c r="G294" s="887"/>
      <c r="H294" s="887"/>
      <c r="M294" s="887"/>
      <c r="N294" s="887"/>
      <c r="Y294" s="887"/>
      <c r="AE294" s="887"/>
    </row>
    <row r="295" spans="1:31" x14ac:dyDescent="0.3">
      <c r="A295" s="887"/>
      <c r="B295" s="887"/>
      <c r="G295" s="887"/>
      <c r="H295" s="887"/>
      <c r="M295" s="887"/>
      <c r="N295" s="887"/>
      <c r="Y295" s="887"/>
      <c r="AE295" s="887"/>
    </row>
    <row r="296" spans="1:31" x14ac:dyDescent="0.3">
      <c r="A296" s="887"/>
      <c r="B296" s="887"/>
      <c r="G296" s="887"/>
      <c r="H296" s="887"/>
      <c r="M296" s="887"/>
      <c r="N296" s="887"/>
      <c r="Y296" s="887"/>
      <c r="AE296" s="887"/>
    </row>
    <row r="297" spans="1:31" x14ac:dyDescent="0.3">
      <c r="A297" s="887"/>
      <c r="B297" s="887"/>
      <c r="G297" s="887"/>
      <c r="H297" s="887"/>
      <c r="M297" s="887"/>
      <c r="N297" s="887"/>
      <c r="Y297" s="887"/>
      <c r="AE297" s="887"/>
    </row>
    <row r="298" spans="1:31" x14ac:dyDescent="0.3">
      <c r="A298" s="887"/>
      <c r="B298" s="887"/>
      <c r="G298" s="887"/>
      <c r="H298" s="887"/>
      <c r="M298" s="887"/>
      <c r="N298" s="887"/>
      <c r="Y298" s="887"/>
      <c r="AE298" s="887"/>
    </row>
    <row r="299" spans="1:31" x14ac:dyDescent="0.3">
      <c r="A299" s="887"/>
      <c r="B299" s="887"/>
      <c r="G299" s="887"/>
      <c r="H299" s="887"/>
      <c r="M299" s="887"/>
      <c r="N299" s="887"/>
      <c r="Y299" s="887"/>
      <c r="AE299" s="887"/>
    </row>
    <row r="300" spans="1:31" x14ac:dyDescent="0.3">
      <c r="A300" s="887"/>
      <c r="B300" s="887"/>
      <c r="G300" s="887"/>
      <c r="H300" s="887"/>
      <c r="M300" s="887"/>
      <c r="N300" s="887"/>
      <c r="Y300" s="887"/>
      <c r="AE300" s="887"/>
    </row>
    <row r="301" spans="1:31" x14ac:dyDescent="0.3">
      <c r="A301" s="887"/>
      <c r="B301" s="887"/>
      <c r="G301" s="887"/>
      <c r="H301" s="887"/>
      <c r="M301" s="887"/>
      <c r="N301" s="887"/>
      <c r="Y301" s="887"/>
      <c r="AE301" s="887"/>
    </row>
    <row r="302" spans="1:31" x14ac:dyDescent="0.3">
      <c r="A302" s="887"/>
      <c r="B302" s="887"/>
      <c r="G302" s="887"/>
      <c r="H302" s="887"/>
      <c r="M302" s="887"/>
      <c r="N302" s="887"/>
      <c r="Y302" s="887"/>
      <c r="AE302" s="887"/>
    </row>
    <row r="303" spans="1:31" x14ac:dyDescent="0.3">
      <c r="A303" s="887"/>
      <c r="B303" s="887"/>
      <c r="G303" s="887"/>
      <c r="H303" s="887"/>
      <c r="M303" s="887"/>
      <c r="N303" s="887"/>
      <c r="Y303" s="887"/>
      <c r="AE303" s="887"/>
    </row>
    <row r="304" spans="1:31" x14ac:dyDescent="0.3">
      <c r="A304" s="887"/>
      <c r="B304" s="887"/>
      <c r="G304" s="887"/>
      <c r="H304" s="887"/>
      <c r="M304" s="887"/>
      <c r="N304" s="887"/>
      <c r="Y304" s="887"/>
      <c r="AE304" s="887"/>
    </row>
    <row r="305" spans="1:31" x14ac:dyDescent="0.3">
      <c r="A305" s="887"/>
      <c r="B305" s="887"/>
      <c r="G305" s="887"/>
      <c r="H305" s="887"/>
      <c r="M305" s="887"/>
      <c r="N305" s="887"/>
      <c r="Y305" s="887"/>
      <c r="AE305" s="887"/>
    </row>
    <row r="306" spans="1:31" x14ac:dyDescent="0.3">
      <c r="A306" s="887"/>
      <c r="B306" s="887"/>
      <c r="G306" s="887"/>
      <c r="H306" s="887"/>
      <c r="M306" s="887"/>
      <c r="N306" s="887"/>
      <c r="Y306" s="887"/>
      <c r="AE306" s="887"/>
    </row>
    <row r="307" spans="1:31" x14ac:dyDescent="0.3">
      <c r="A307" s="887"/>
      <c r="B307" s="887"/>
      <c r="G307" s="887"/>
      <c r="H307" s="887"/>
      <c r="M307" s="887"/>
      <c r="N307" s="887"/>
      <c r="Y307" s="887"/>
      <c r="AE307" s="887"/>
    </row>
    <row r="308" spans="1:31" x14ac:dyDescent="0.3">
      <c r="A308" s="887"/>
      <c r="B308" s="887"/>
      <c r="G308" s="887"/>
      <c r="H308" s="887"/>
      <c r="M308" s="887"/>
      <c r="N308" s="887"/>
      <c r="Y308" s="887"/>
      <c r="AE308" s="887"/>
    </row>
    <row r="309" spans="1:31" x14ac:dyDescent="0.3">
      <c r="A309" s="887"/>
      <c r="B309" s="887"/>
      <c r="G309" s="887"/>
      <c r="H309" s="887"/>
      <c r="M309" s="887"/>
      <c r="N309" s="887"/>
      <c r="Y309" s="887"/>
      <c r="AE309" s="887"/>
    </row>
    <row r="310" spans="1:31" x14ac:dyDescent="0.3">
      <c r="A310" s="887"/>
      <c r="B310" s="887"/>
      <c r="G310" s="887"/>
      <c r="H310" s="887"/>
      <c r="M310" s="887"/>
      <c r="N310" s="887"/>
      <c r="Y310" s="887"/>
      <c r="AE310" s="887"/>
    </row>
    <row r="311" spans="1:31" x14ac:dyDescent="0.3">
      <c r="A311" s="887"/>
      <c r="B311" s="887"/>
      <c r="G311" s="887"/>
      <c r="H311" s="887"/>
      <c r="M311" s="887"/>
      <c r="N311" s="887"/>
      <c r="Y311" s="887"/>
      <c r="AE311" s="887"/>
    </row>
    <row r="312" spans="1:31" x14ac:dyDescent="0.3">
      <c r="A312" s="887"/>
      <c r="B312" s="887"/>
      <c r="G312" s="887"/>
      <c r="H312" s="887"/>
      <c r="M312" s="887"/>
      <c r="N312" s="887"/>
      <c r="Y312" s="887"/>
      <c r="AE312" s="887"/>
    </row>
    <row r="313" spans="1:31" x14ac:dyDescent="0.3">
      <c r="A313" s="887"/>
      <c r="B313" s="887"/>
      <c r="G313" s="887"/>
      <c r="H313" s="887"/>
      <c r="M313" s="887"/>
      <c r="N313" s="887"/>
      <c r="Y313" s="887"/>
      <c r="AE313" s="887"/>
    </row>
    <row r="314" spans="1:31" x14ac:dyDescent="0.3">
      <c r="A314" s="887"/>
      <c r="B314" s="887"/>
      <c r="G314" s="887"/>
      <c r="H314" s="887"/>
      <c r="M314" s="887"/>
      <c r="N314" s="887"/>
      <c r="Y314" s="887"/>
      <c r="AE314" s="887"/>
    </row>
    <row r="315" spans="1:31" x14ac:dyDescent="0.3">
      <c r="A315" s="887"/>
      <c r="B315" s="887"/>
      <c r="G315" s="887"/>
      <c r="H315" s="887"/>
      <c r="M315" s="887"/>
      <c r="N315" s="887"/>
      <c r="Y315" s="887"/>
      <c r="AE315" s="887"/>
    </row>
    <row r="316" spans="1:31" x14ac:dyDescent="0.3">
      <c r="A316" s="887"/>
      <c r="B316" s="887"/>
      <c r="G316" s="887"/>
      <c r="H316" s="887"/>
      <c r="M316" s="887"/>
      <c r="N316" s="887"/>
      <c r="Y316" s="887"/>
      <c r="AE316" s="887"/>
    </row>
    <row r="317" spans="1:31" x14ac:dyDescent="0.3">
      <c r="A317" s="887"/>
      <c r="B317" s="887"/>
      <c r="G317" s="887"/>
      <c r="H317" s="887"/>
      <c r="M317" s="887"/>
      <c r="N317" s="887"/>
      <c r="Y317" s="887"/>
      <c r="AE317" s="887"/>
    </row>
    <row r="318" spans="1:31" x14ac:dyDescent="0.3">
      <c r="A318" s="887"/>
      <c r="B318" s="887"/>
      <c r="G318" s="887"/>
      <c r="H318" s="887"/>
      <c r="M318" s="887"/>
      <c r="N318" s="887"/>
      <c r="Y318" s="887"/>
      <c r="AE318" s="887"/>
    </row>
    <row r="319" spans="1:31" x14ac:dyDescent="0.3">
      <c r="A319" s="887"/>
      <c r="B319" s="887"/>
      <c r="G319" s="887"/>
      <c r="H319" s="887"/>
      <c r="M319" s="887"/>
      <c r="N319" s="887"/>
      <c r="Y319" s="887"/>
      <c r="AE319" s="887"/>
    </row>
    <row r="320" spans="1:31" x14ac:dyDescent="0.3">
      <c r="A320" s="887"/>
      <c r="B320" s="887"/>
      <c r="G320" s="887"/>
      <c r="H320" s="887"/>
      <c r="M320" s="887"/>
      <c r="N320" s="887"/>
      <c r="Y320" s="887"/>
      <c r="AE320" s="887"/>
    </row>
    <row r="321" spans="1:31" x14ac:dyDescent="0.3">
      <c r="A321" s="887"/>
      <c r="B321" s="887"/>
      <c r="G321" s="887"/>
      <c r="H321" s="887"/>
      <c r="M321" s="887"/>
      <c r="N321" s="887"/>
      <c r="Y321" s="887"/>
      <c r="AE321" s="887"/>
    </row>
    <row r="322" spans="1:31" x14ac:dyDescent="0.3">
      <c r="A322" s="887"/>
      <c r="B322" s="887"/>
      <c r="G322" s="887"/>
      <c r="H322" s="887"/>
      <c r="M322" s="887"/>
      <c r="N322" s="887"/>
      <c r="Y322" s="887"/>
      <c r="AE322" s="887"/>
    </row>
    <row r="323" spans="1:31" x14ac:dyDescent="0.3">
      <c r="A323" s="887"/>
      <c r="B323" s="887"/>
      <c r="G323" s="887"/>
      <c r="H323" s="887"/>
      <c r="M323" s="887"/>
      <c r="N323" s="887"/>
      <c r="Y323" s="887"/>
      <c r="AE323" s="887"/>
    </row>
    <row r="324" spans="1:31" x14ac:dyDescent="0.3">
      <c r="A324" s="887"/>
      <c r="B324" s="887"/>
      <c r="G324" s="887"/>
      <c r="H324" s="887"/>
      <c r="M324" s="887"/>
      <c r="N324" s="887"/>
      <c r="Y324" s="887"/>
      <c r="AE324" s="887"/>
    </row>
    <row r="325" spans="1:31" x14ac:dyDescent="0.3">
      <c r="A325" s="887"/>
      <c r="B325" s="887"/>
      <c r="G325" s="887"/>
      <c r="H325" s="887"/>
      <c r="M325" s="887"/>
      <c r="N325" s="887"/>
      <c r="Y325" s="887"/>
      <c r="AE325" s="887"/>
    </row>
    <row r="326" spans="1:31" x14ac:dyDescent="0.3">
      <c r="A326" s="887"/>
      <c r="B326" s="887"/>
      <c r="G326" s="887"/>
      <c r="H326" s="887"/>
      <c r="M326" s="887"/>
      <c r="N326" s="887"/>
      <c r="Y326" s="887"/>
      <c r="AE326" s="887"/>
    </row>
    <row r="327" spans="1:31" x14ac:dyDescent="0.3">
      <c r="A327" s="887"/>
      <c r="B327" s="887"/>
      <c r="G327" s="887"/>
      <c r="H327" s="887"/>
      <c r="M327" s="887"/>
      <c r="N327" s="887"/>
      <c r="Y327" s="887"/>
      <c r="AE327" s="887"/>
    </row>
    <row r="328" spans="1:31" x14ac:dyDescent="0.3">
      <c r="A328" s="887"/>
      <c r="B328" s="887"/>
      <c r="G328" s="887"/>
      <c r="H328" s="887"/>
      <c r="M328" s="887"/>
      <c r="N328" s="887"/>
      <c r="Y328" s="887"/>
      <c r="AE328" s="887"/>
    </row>
    <row r="329" spans="1:31" x14ac:dyDescent="0.3">
      <c r="A329" s="887"/>
      <c r="B329" s="887"/>
      <c r="G329" s="887"/>
      <c r="H329" s="887"/>
      <c r="M329" s="887"/>
      <c r="N329" s="887"/>
      <c r="Y329" s="887"/>
      <c r="AE329" s="887"/>
    </row>
    <row r="330" spans="1:31" x14ac:dyDescent="0.3">
      <c r="A330" s="887"/>
      <c r="B330" s="887"/>
      <c r="G330" s="887"/>
      <c r="H330" s="887"/>
      <c r="M330" s="887"/>
      <c r="N330" s="887"/>
      <c r="Y330" s="887"/>
      <c r="AE330" s="887"/>
    </row>
    <row r="331" spans="1:31" x14ac:dyDescent="0.3">
      <c r="A331" s="887"/>
      <c r="B331" s="887"/>
      <c r="G331" s="887"/>
      <c r="H331" s="887"/>
      <c r="M331" s="887"/>
      <c r="N331" s="887"/>
      <c r="Y331" s="887"/>
      <c r="AE331" s="887"/>
    </row>
    <row r="332" spans="1:31" x14ac:dyDescent="0.3">
      <c r="A332" s="887"/>
      <c r="B332" s="887"/>
      <c r="G332" s="887"/>
      <c r="H332" s="887"/>
      <c r="M332" s="887"/>
      <c r="N332" s="887"/>
      <c r="Y332" s="887"/>
      <c r="AE332" s="887"/>
    </row>
    <row r="333" spans="1:31" x14ac:dyDescent="0.3">
      <c r="A333" s="887"/>
      <c r="B333" s="887"/>
      <c r="G333" s="887"/>
      <c r="H333" s="887"/>
      <c r="M333" s="887"/>
      <c r="N333" s="887"/>
      <c r="Y333" s="887"/>
      <c r="AE333" s="887"/>
    </row>
    <row r="334" spans="1:31" x14ac:dyDescent="0.3">
      <c r="A334" s="887"/>
      <c r="B334" s="887"/>
      <c r="G334" s="887"/>
      <c r="H334" s="887"/>
      <c r="M334" s="887"/>
      <c r="N334" s="887"/>
      <c r="Y334" s="887"/>
      <c r="AE334" s="887"/>
    </row>
    <row r="335" spans="1:31" x14ac:dyDescent="0.3">
      <c r="A335" s="887"/>
      <c r="B335" s="887"/>
      <c r="G335" s="887"/>
      <c r="H335" s="887"/>
      <c r="M335" s="887"/>
      <c r="N335" s="887"/>
      <c r="Y335" s="887"/>
      <c r="AE335" s="887"/>
    </row>
    <row r="336" spans="1:31" x14ac:dyDescent="0.3">
      <c r="A336" s="887"/>
      <c r="B336" s="887"/>
      <c r="G336" s="887"/>
      <c r="H336" s="887"/>
      <c r="M336" s="887"/>
      <c r="N336" s="887"/>
      <c r="Y336" s="887"/>
      <c r="AE336" s="887"/>
    </row>
    <row r="337" spans="1:31" x14ac:dyDescent="0.3">
      <c r="A337" s="887"/>
      <c r="B337" s="887"/>
      <c r="G337" s="887"/>
      <c r="H337" s="887"/>
      <c r="M337" s="887"/>
      <c r="N337" s="887"/>
      <c r="Y337" s="887"/>
      <c r="AE337" s="887"/>
    </row>
    <row r="338" spans="1:31" x14ac:dyDescent="0.3">
      <c r="A338" s="887"/>
      <c r="B338" s="887"/>
      <c r="G338" s="887"/>
      <c r="H338" s="887"/>
      <c r="M338" s="887"/>
      <c r="N338" s="887"/>
      <c r="Y338" s="887"/>
      <c r="AE338" s="887"/>
    </row>
    <row r="339" spans="1:31" x14ac:dyDescent="0.3">
      <c r="A339" s="887"/>
      <c r="B339" s="887"/>
      <c r="G339" s="887"/>
      <c r="H339" s="887"/>
      <c r="M339" s="887"/>
      <c r="N339" s="887"/>
      <c r="Y339" s="887"/>
      <c r="AE339" s="887"/>
    </row>
    <row r="340" spans="1:31" x14ac:dyDescent="0.3">
      <c r="A340" s="887"/>
      <c r="B340" s="887"/>
      <c r="G340" s="887"/>
      <c r="H340" s="887"/>
      <c r="M340" s="887"/>
      <c r="N340" s="887"/>
      <c r="Y340" s="887"/>
      <c r="AE340" s="887"/>
    </row>
    <row r="341" spans="1:31" x14ac:dyDescent="0.3">
      <c r="A341" s="887"/>
      <c r="B341" s="887"/>
      <c r="G341" s="887"/>
      <c r="H341" s="887"/>
      <c r="M341" s="887"/>
      <c r="N341" s="887"/>
      <c r="Y341" s="887"/>
      <c r="AE341" s="887"/>
    </row>
    <row r="342" spans="1:31" x14ac:dyDescent="0.3">
      <c r="A342" s="887"/>
      <c r="B342" s="887"/>
      <c r="G342" s="887"/>
      <c r="H342" s="887"/>
      <c r="M342" s="887"/>
      <c r="N342" s="887"/>
      <c r="Y342" s="887"/>
      <c r="AE342" s="887"/>
    </row>
    <row r="343" spans="1:31" x14ac:dyDescent="0.3">
      <c r="A343" s="887"/>
      <c r="B343" s="887"/>
      <c r="G343" s="887"/>
      <c r="H343" s="887"/>
      <c r="M343" s="887"/>
      <c r="N343" s="887"/>
      <c r="Y343" s="887"/>
      <c r="AE343" s="887"/>
    </row>
    <row r="344" spans="1:31" x14ac:dyDescent="0.3">
      <c r="A344" s="887"/>
      <c r="B344" s="887"/>
      <c r="G344" s="887"/>
      <c r="H344" s="887"/>
      <c r="M344" s="887"/>
      <c r="N344" s="887"/>
      <c r="Y344" s="887"/>
      <c r="AE344" s="887"/>
    </row>
    <row r="345" spans="1:31" x14ac:dyDescent="0.3">
      <c r="A345" s="887"/>
      <c r="B345" s="887"/>
      <c r="G345" s="887"/>
      <c r="H345" s="887"/>
      <c r="M345" s="887"/>
      <c r="N345" s="887"/>
      <c r="Y345" s="887"/>
      <c r="AE345" s="887"/>
    </row>
    <row r="346" spans="1:31" x14ac:dyDescent="0.3">
      <c r="A346" s="887"/>
      <c r="B346" s="887"/>
      <c r="G346" s="887"/>
      <c r="H346" s="887"/>
      <c r="M346" s="887"/>
      <c r="N346" s="887"/>
      <c r="Y346" s="887"/>
      <c r="AE346" s="887"/>
    </row>
    <row r="347" spans="1:31" x14ac:dyDescent="0.3">
      <c r="A347" s="887"/>
      <c r="B347" s="887"/>
      <c r="G347" s="887"/>
      <c r="H347" s="887"/>
      <c r="M347" s="887"/>
      <c r="N347" s="887"/>
      <c r="Y347" s="887"/>
      <c r="AE347" s="887"/>
    </row>
    <row r="348" spans="1:31" x14ac:dyDescent="0.3">
      <c r="A348" s="887"/>
      <c r="B348" s="887"/>
      <c r="G348" s="887"/>
      <c r="H348" s="887"/>
      <c r="M348" s="887"/>
      <c r="N348" s="887"/>
      <c r="Y348" s="887"/>
      <c r="AE348" s="887"/>
    </row>
    <row r="349" spans="1:31" x14ac:dyDescent="0.3">
      <c r="A349" s="887"/>
      <c r="B349" s="887"/>
      <c r="G349" s="887"/>
      <c r="H349" s="887"/>
      <c r="M349" s="887"/>
      <c r="N349" s="887"/>
      <c r="Y349" s="887"/>
      <c r="AE349" s="887"/>
    </row>
    <row r="350" spans="1:31" x14ac:dyDescent="0.3">
      <c r="A350" s="887"/>
      <c r="B350" s="887"/>
      <c r="G350" s="887"/>
      <c r="H350" s="887"/>
      <c r="M350" s="887"/>
      <c r="N350" s="887"/>
      <c r="Y350" s="887"/>
      <c r="AE350" s="887"/>
    </row>
    <row r="351" spans="1:31" x14ac:dyDescent="0.3">
      <c r="A351" s="887"/>
      <c r="B351" s="887"/>
      <c r="G351" s="887"/>
      <c r="H351" s="887"/>
      <c r="M351" s="887"/>
      <c r="N351" s="887"/>
      <c r="Y351" s="887"/>
      <c r="AE351" s="887"/>
    </row>
    <row r="352" spans="1:31" x14ac:dyDescent="0.3">
      <c r="A352" s="887"/>
      <c r="B352" s="887"/>
      <c r="G352" s="887"/>
      <c r="H352" s="887"/>
      <c r="M352" s="887"/>
      <c r="N352" s="887"/>
      <c r="Y352" s="887"/>
      <c r="AE352" s="887"/>
    </row>
    <row r="353" spans="1:31" x14ac:dyDescent="0.3">
      <c r="A353" s="887"/>
      <c r="B353" s="887"/>
      <c r="G353" s="887"/>
      <c r="H353" s="887"/>
      <c r="M353" s="887"/>
      <c r="N353" s="887"/>
      <c r="Y353" s="887"/>
      <c r="AE353" s="887"/>
    </row>
    <row r="354" spans="1:31" x14ac:dyDescent="0.3">
      <c r="A354" s="887"/>
      <c r="B354" s="887"/>
      <c r="G354" s="887"/>
      <c r="H354" s="887"/>
      <c r="M354" s="887"/>
      <c r="N354" s="887"/>
      <c r="Y354" s="887"/>
      <c r="AE354" s="887"/>
    </row>
    <row r="355" spans="1:31" x14ac:dyDescent="0.3">
      <c r="A355" s="887"/>
      <c r="B355" s="887"/>
      <c r="G355" s="887"/>
      <c r="H355" s="887"/>
      <c r="M355" s="887"/>
      <c r="N355" s="887"/>
      <c r="Y355" s="887"/>
      <c r="AE355" s="887"/>
    </row>
    <row r="356" spans="1:31" x14ac:dyDescent="0.3">
      <c r="A356" s="887"/>
      <c r="B356" s="887"/>
      <c r="G356" s="887"/>
      <c r="H356" s="887"/>
      <c r="M356" s="887"/>
      <c r="N356" s="887"/>
      <c r="Y356" s="887"/>
      <c r="AE356" s="887"/>
    </row>
    <row r="357" spans="1:31" x14ac:dyDescent="0.3">
      <c r="A357" s="887"/>
      <c r="B357" s="887"/>
      <c r="G357" s="887"/>
      <c r="H357" s="887"/>
      <c r="M357" s="887"/>
      <c r="N357" s="887"/>
      <c r="Y357" s="887"/>
      <c r="AE357" s="887"/>
    </row>
    <row r="358" spans="1:31" x14ac:dyDescent="0.3">
      <c r="A358" s="887"/>
      <c r="B358" s="887"/>
      <c r="G358" s="887"/>
      <c r="H358" s="887"/>
      <c r="M358" s="887"/>
      <c r="N358" s="887"/>
      <c r="Y358" s="887"/>
      <c r="AE358" s="887"/>
    </row>
    <row r="359" spans="1:31" x14ac:dyDescent="0.3">
      <c r="A359" s="887"/>
      <c r="B359" s="887"/>
      <c r="G359" s="887"/>
      <c r="H359" s="887"/>
      <c r="M359" s="887"/>
      <c r="N359" s="887"/>
      <c r="Y359" s="887"/>
      <c r="AE359" s="887"/>
    </row>
    <row r="360" spans="1:31" x14ac:dyDescent="0.3">
      <c r="A360" s="887"/>
      <c r="B360" s="887"/>
      <c r="G360" s="887"/>
      <c r="H360" s="887"/>
      <c r="M360" s="887"/>
      <c r="N360" s="887"/>
      <c r="Y360" s="887"/>
      <c r="AE360" s="887"/>
    </row>
    <row r="361" spans="1:31" x14ac:dyDescent="0.3">
      <c r="A361" s="887"/>
      <c r="B361" s="887"/>
      <c r="G361" s="887"/>
      <c r="H361" s="887"/>
      <c r="M361" s="887"/>
      <c r="N361" s="887"/>
      <c r="Y361" s="887"/>
      <c r="AE361" s="887"/>
    </row>
    <row r="362" spans="1:31" x14ac:dyDescent="0.3">
      <c r="A362" s="887"/>
      <c r="B362" s="887"/>
      <c r="G362" s="887"/>
      <c r="H362" s="887"/>
      <c r="M362" s="887"/>
      <c r="N362" s="887"/>
      <c r="Y362" s="887"/>
      <c r="AE362" s="887"/>
    </row>
    <row r="363" spans="1:31" x14ac:dyDescent="0.3">
      <c r="A363" s="887"/>
      <c r="B363" s="887"/>
      <c r="G363" s="887"/>
      <c r="H363" s="887"/>
      <c r="M363" s="887"/>
      <c r="N363" s="887"/>
      <c r="Y363" s="887"/>
      <c r="AE363" s="887"/>
    </row>
    <row r="364" spans="1:31" x14ac:dyDescent="0.3">
      <c r="A364" s="887"/>
      <c r="B364" s="887"/>
      <c r="G364" s="887"/>
      <c r="H364" s="887"/>
      <c r="M364" s="887"/>
      <c r="N364" s="887"/>
      <c r="Y364" s="887"/>
      <c r="AE364" s="887"/>
    </row>
    <row r="365" spans="1:31" x14ac:dyDescent="0.3">
      <c r="A365" s="887"/>
      <c r="B365" s="887"/>
      <c r="G365" s="887"/>
      <c r="H365" s="887"/>
      <c r="M365" s="887"/>
      <c r="N365" s="887"/>
      <c r="Y365" s="887"/>
      <c r="AE365" s="887"/>
    </row>
    <row r="366" spans="1:31" x14ac:dyDescent="0.3">
      <c r="A366" s="887"/>
      <c r="B366" s="887"/>
      <c r="G366" s="887"/>
      <c r="H366" s="887"/>
      <c r="M366" s="887"/>
      <c r="N366" s="887"/>
      <c r="Y366" s="887"/>
      <c r="AE366" s="887"/>
    </row>
    <row r="367" spans="1:31" x14ac:dyDescent="0.3">
      <c r="A367" s="887"/>
      <c r="B367" s="887"/>
      <c r="G367" s="887"/>
      <c r="H367" s="887"/>
      <c r="M367" s="887"/>
      <c r="N367" s="887"/>
      <c r="Y367" s="887"/>
      <c r="AE367" s="887"/>
    </row>
    <row r="368" spans="1:31" x14ac:dyDescent="0.3">
      <c r="A368" s="887"/>
      <c r="B368" s="887"/>
      <c r="G368" s="887"/>
      <c r="H368" s="887"/>
      <c r="M368" s="887"/>
      <c r="N368" s="887"/>
      <c r="Y368" s="887"/>
      <c r="AE368" s="887"/>
    </row>
    <row r="369" spans="1:31" x14ac:dyDescent="0.3">
      <c r="A369" s="887"/>
      <c r="B369" s="887"/>
      <c r="G369" s="887"/>
      <c r="H369" s="887"/>
      <c r="M369" s="887"/>
      <c r="N369" s="887"/>
      <c r="Y369" s="887"/>
      <c r="AE369" s="887"/>
    </row>
    <row r="370" spans="1:31" x14ac:dyDescent="0.3">
      <c r="A370" s="887"/>
      <c r="B370" s="887"/>
      <c r="G370" s="887"/>
      <c r="H370" s="887"/>
      <c r="M370" s="887"/>
      <c r="N370" s="887"/>
      <c r="Y370" s="887"/>
      <c r="AE370" s="887"/>
    </row>
    <row r="371" spans="1:31" x14ac:dyDescent="0.3">
      <c r="A371" s="887"/>
      <c r="B371" s="887"/>
      <c r="G371" s="887"/>
      <c r="H371" s="887"/>
      <c r="M371" s="887"/>
      <c r="N371" s="887"/>
      <c r="Y371" s="887"/>
      <c r="AE371" s="887"/>
    </row>
    <row r="372" spans="1:31" x14ac:dyDescent="0.3">
      <c r="A372" s="887"/>
      <c r="B372" s="887"/>
      <c r="G372" s="887"/>
      <c r="H372" s="887"/>
      <c r="M372" s="887"/>
      <c r="N372" s="887"/>
      <c r="Y372" s="887"/>
      <c r="AE372" s="887"/>
    </row>
    <row r="373" spans="1:31" x14ac:dyDescent="0.3">
      <c r="A373" s="887"/>
      <c r="B373" s="887"/>
      <c r="G373" s="887"/>
      <c r="H373" s="887"/>
      <c r="M373" s="887"/>
      <c r="N373" s="887"/>
      <c r="Y373" s="887"/>
      <c r="AE373" s="887"/>
    </row>
    <row r="374" spans="1:31" x14ac:dyDescent="0.3">
      <c r="A374" s="887"/>
      <c r="B374" s="887"/>
      <c r="G374" s="887"/>
      <c r="H374" s="887"/>
      <c r="M374" s="887"/>
      <c r="N374" s="887"/>
      <c r="Y374" s="887"/>
      <c r="AE374" s="887"/>
    </row>
    <row r="375" spans="1:31" x14ac:dyDescent="0.3">
      <c r="A375" s="887"/>
      <c r="B375" s="887"/>
      <c r="G375" s="887"/>
      <c r="H375" s="887"/>
      <c r="M375" s="887"/>
      <c r="N375" s="887"/>
      <c r="Y375" s="887"/>
      <c r="AE375" s="887"/>
    </row>
    <row r="376" spans="1:31" x14ac:dyDescent="0.3">
      <c r="A376" s="887"/>
      <c r="B376" s="887"/>
      <c r="G376" s="887"/>
      <c r="H376" s="887"/>
      <c r="M376" s="887"/>
      <c r="N376" s="887"/>
      <c r="Y376" s="887"/>
      <c r="AE376" s="887"/>
    </row>
    <row r="377" spans="1:31" x14ac:dyDescent="0.3">
      <c r="A377" s="887"/>
      <c r="B377" s="887"/>
      <c r="G377" s="887"/>
      <c r="H377" s="887"/>
      <c r="M377" s="887"/>
      <c r="N377" s="887"/>
      <c r="Y377" s="887"/>
      <c r="AE377" s="887"/>
    </row>
    <row r="378" spans="1:31" x14ac:dyDescent="0.3">
      <c r="A378" s="887"/>
      <c r="B378" s="887"/>
      <c r="G378" s="887"/>
      <c r="H378" s="887"/>
      <c r="M378" s="887"/>
      <c r="N378" s="887"/>
      <c r="Y378" s="887"/>
      <c r="AE378" s="887"/>
    </row>
    <row r="379" spans="1:31" x14ac:dyDescent="0.3">
      <c r="A379" s="887"/>
      <c r="B379" s="887"/>
      <c r="G379" s="887"/>
      <c r="H379" s="887"/>
      <c r="M379" s="887"/>
      <c r="N379" s="887"/>
      <c r="Y379" s="887"/>
      <c r="AE379" s="887"/>
    </row>
    <row r="380" spans="1:31" x14ac:dyDescent="0.3">
      <c r="A380" s="887"/>
      <c r="B380" s="887"/>
      <c r="G380" s="887"/>
      <c r="H380" s="887"/>
      <c r="M380" s="887"/>
      <c r="N380" s="887"/>
      <c r="Y380" s="887"/>
      <c r="AE380" s="887"/>
    </row>
    <row r="381" spans="1:31" x14ac:dyDescent="0.3">
      <c r="A381" s="887"/>
      <c r="B381" s="887"/>
      <c r="G381" s="887"/>
      <c r="H381" s="887"/>
      <c r="M381" s="887"/>
      <c r="N381" s="887"/>
      <c r="Y381" s="887"/>
      <c r="AE381" s="887"/>
    </row>
    <row r="382" spans="1:31" x14ac:dyDescent="0.3">
      <c r="A382" s="887"/>
      <c r="B382" s="887"/>
      <c r="G382" s="887"/>
      <c r="H382" s="887"/>
      <c r="M382" s="887"/>
      <c r="N382" s="887"/>
      <c r="Y382" s="887"/>
      <c r="AE382" s="887"/>
    </row>
    <row r="383" spans="1:31" x14ac:dyDescent="0.3">
      <c r="A383" s="887"/>
      <c r="B383" s="887"/>
      <c r="G383" s="887"/>
      <c r="H383" s="887"/>
      <c r="M383" s="887"/>
      <c r="N383" s="887"/>
      <c r="Y383" s="887"/>
      <c r="AE383" s="887"/>
    </row>
    <row r="384" spans="1:31" x14ac:dyDescent="0.3">
      <c r="A384" s="887"/>
      <c r="B384" s="887"/>
      <c r="G384" s="887"/>
      <c r="H384" s="887"/>
      <c r="M384" s="887"/>
      <c r="N384" s="887"/>
      <c r="Y384" s="887"/>
      <c r="AE384" s="887"/>
    </row>
    <row r="385" spans="1:31" x14ac:dyDescent="0.3">
      <c r="A385" s="887"/>
      <c r="B385" s="887"/>
      <c r="G385" s="887"/>
      <c r="H385" s="887"/>
      <c r="M385" s="887"/>
      <c r="N385" s="887"/>
      <c r="Y385" s="887"/>
      <c r="AE385" s="887"/>
    </row>
    <row r="386" spans="1:31" x14ac:dyDescent="0.3">
      <c r="A386" s="887"/>
      <c r="B386" s="887"/>
      <c r="G386" s="887"/>
      <c r="H386" s="887"/>
      <c r="M386" s="887"/>
      <c r="N386" s="887"/>
      <c r="Y386" s="887"/>
      <c r="AE386" s="887"/>
    </row>
    <row r="387" spans="1:31" x14ac:dyDescent="0.3">
      <c r="A387" s="887"/>
      <c r="B387" s="887"/>
      <c r="G387" s="887"/>
      <c r="H387" s="887"/>
      <c r="M387" s="887"/>
      <c r="N387" s="887"/>
      <c r="Y387" s="887"/>
      <c r="AE387" s="887"/>
    </row>
    <row r="388" spans="1:31" x14ac:dyDescent="0.3">
      <c r="A388" s="887"/>
      <c r="B388" s="887"/>
      <c r="G388" s="887"/>
      <c r="H388" s="887"/>
      <c r="M388" s="887"/>
      <c r="N388" s="887"/>
      <c r="Y388" s="887"/>
      <c r="AE388" s="887"/>
    </row>
    <row r="389" spans="1:31" x14ac:dyDescent="0.3">
      <c r="A389" s="887"/>
      <c r="B389" s="887"/>
      <c r="G389" s="887"/>
      <c r="H389" s="887"/>
      <c r="M389" s="887"/>
      <c r="N389" s="887"/>
      <c r="Y389" s="887"/>
      <c r="AE389" s="887"/>
    </row>
    <row r="390" spans="1:31" x14ac:dyDescent="0.3">
      <c r="A390" s="887"/>
      <c r="B390" s="887"/>
      <c r="G390" s="887"/>
      <c r="H390" s="887"/>
      <c r="M390" s="887"/>
      <c r="N390" s="887"/>
      <c r="Y390" s="887"/>
      <c r="AE390" s="887"/>
    </row>
    <row r="391" spans="1:31" x14ac:dyDescent="0.3">
      <c r="A391" s="887"/>
      <c r="B391" s="887"/>
      <c r="G391" s="887"/>
      <c r="H391" s="887"/>
      <c r="M391" s="887"/>
      <c r="N391" s="887"/>
      <c r="Y391" s="887"/>
      <c r="AE391" s="887"/>
    </row>
    <row r="392" spans="1:31" x14ac:dyDescent="0.3">
      <c r="A392" s="887"/>
      <c r="B392" s="887"/>
      <c r="G392" s="887"/>
      <c r="H392" s="887"/>
      <c r="M392" s="887"/>
      <c r="N392" s="887"/>
      <c r="Y392" s="887"/>
      <c r="AE392" s="887"/>
    </row>
    <row r="393" spans="1:31" x14ac:dyDescent="0.3">
      <c r="A393" s="887"/>
      <c r="B393" s="887"/>
      <c r="G393" s="887"/>
      <c r="H393" s="887"/>
      <c r="M393" s="887"/>
      <c r="N393" s="887"/>
      <c r="Y393" s="887"/>
      <c r="AE393" s="887"/>
    </row>
    <row r="394" spans="1:31" x14ac:dyDescent="0.3">
      <c r="A394" s="887"/>
      <c r="B394" s="887"/>
      <c r="G394" s="887"/>
      <c r="H394" s="887"/>
      <c r="M394" s="887"/>
      <c r="N394" s="887"/>
      <c r="Y394" s="887"/>
      <c r="AE394" s="887"/>
    </row>
    <row r="395" spans="1:31" x14ac:dyDescent="0.3">
      <c r="A395" s="887"/>
      <c r="B395" s="887"/>
      <c r="G395" s="887"/>
      <c r="H395" s="887"/>
      <c r="M395" s="887"/>
      <c r="N395" s="887"/>
      <c r="Y395" s="887"/>
      <c r="AE395" s="887"/>
    </row>
    <row r="396" spans="1:31" x14ac:dyDescent="0.3">
      <c r="A396" s="887"/>
      <c r="B396" s="887"/>
      <c r="G396" s="887"/>
      <c r="H396" s="887"/>
      <c r="M396" s="887"/>
      <c r="N396" s="887"/>
      <c r="Y396" s="887"/>
      <c r="AE396" s="887"/>
    </row>
    <row r="397" spans="1:31" x14ac:dyDescent="0.3">
      <c r="A397" s="887"/>
      <c r="B397" s="887"/>
      <c r="G397" s="887"/>
      <c r="H397" s="887"/>
      <c r="M397" s="887"/>
      <c r="N397" s="887"/>
      <c r="Y397" s="887"/>
      <c r="AE397" s="887"/>
    </row>
    <row r="398" spans="1:31" x14ac:dyDescent="0.3">
      <c r="A398" s="887"/>
      <c r="B398" s="887"/>
      <c r="G398" s="887"/>
      <c r="H398" s="887"/>
      <c r="M398" s="887"/>
      <c r="N398" s="887"/>
      <c r="Y398" s="887"/>
      <c r="AE398" s="887"/>
    </row>
    <row r="399" spans="1:31" x14ac:dyDescent="0.3">
      <c r="A399" s="887"/>
      <c r="B399" s="887"/>
      <c r="G399" s="887"/>
      <c r="H399" s="887"/>
      <c r="M399" s="887"/>
      <c r="N399" s="887"/>
      <c r="Y399" s="887"/>
      <c r="AE399" s="887"/>
    </row>
    <row r="400" spans="1:31" x14ac:dyDescent="0.3">
      <c r="A400" s="887"/>
      <c r="B400" s="887"/>
      <c r="G400" s="887"/>
      <c r="H400" s="887"/>
      <c r="M400" s="887"/>
      <c r="N400" s="887"/>
      <c r="Y400" s="887"/>
      <c r="AE400" s="887"/>
    </row>
    <row r="401" spans="1:31" x14ac:dyDescent="0.3">
      <c r="A401" s="887"/>
      <c r="B401" s="887"/>
      <c r="G401" s="887"/>
      <c r="H401" s="887"/>
      <c r="M401" s="887"/>
      <c r="N401" s="887"/>
      <c r="Y401" s="887"/>
      <c r="AE401" s="887"/>
    </row>
    <row r="402" spans="1:31" x14ac:dyDescent="0.3">
      <c r="A402" s="887"/>
      <c r="B402" s="887"/>
      <c r="G402" s="887"/>
      <c r="H402" s="887"/>
      <c r="M402" s="887"/>
      <c r="N402" s="887"/>
      <c r="Y402" s="887"/>
      <c r="AE402" s="887"/>
    </row>
    <row r="403" spans="1:31" x14ac:dyDescent="0.3">
      <c r="A403" s="887"/>
      <c r="B403" s="887"/>
      <c r="G403" s="887"/>
      <c r="H403" s="887"/>
      <c r="M403" s="887"/>
      <c r="N403" s="887"/>
      <c r="Y403" s="887"/>
      <c r="AE403" s="887"/>
    </row>
    <row r="404" spans="1:31" x14ac:dyDescent="0.3">
      <c r="A404" s="887"/>
      <c r="B404" s="887"/>
      <c r="G404" s="887"/>
      <c r="H404" s="887"/>
      <c r="M404" s="887"/>
      <c r="N404" s="887"/>
      <c r="Y404" s="887"/>
      <c r="AE404" s="887"/>
    </row>
    <row r="405" spans="1:31" x14ac:dyDescent="0.3">
      <c r="A405" s="887"/>
      <c r="B405" s="887"/>
      <c r="G405" s="887"/>
      <c r="H405" s="887"/>
      <c r="M405" s="887"/>
      <c r="N405" s="887"/>
      <c r="Y405" s="887"/>
      <c r="AE405" s="887"/>
    </row>
    <row r="406" spans="1:31" x14ac:dyDescent="0.3">
      <c r="A406" s="887"/>
      <c r="B406" s="887"/>
      <c r="G406" s="887"/>
      <c r="H406" s="887"/>
      <c r="M406" s="887"/>
      <c r="N406" s="887"/>
      <c r="Y406" s="887"/>
      <c r="AE406" s="887"/>
    </row>
    <row r="407" spans="1:31" x14ac:dyDescent="0.3">
      <c r="A407" s="887"/>
      <c r="B407" s="887"/>
      <c r="G407" s="887"/>
      <c r="H407" s="887"/>
      <c r="M407" s="887"/>
      <c r="N407" s="887"/>
      <c r="Y407" s="887"/>
      <c r="AE407" s="887"/>
    </row>
    <row r="408" spans="1:31" x14ac:dyDescent="0.3">
      <c r="A408" s="887"/>
      <c r="B408" s="887"/>
      <c r="G408" s="887"/>
      <c r="H408" s="887"/>
      <c r="M408" s="887"/>
      <c r="N408" s="887"/>
      <c r="Y408" s="887"/>
      <c r="AE408" s="887"/>
    </row>
    <row r="409" spans="1:31" x14ac:dyDescent="0.3">
      <c r="A409" s="887"/>
      <c r="B409" s="887"/>
      <c r="G409" s="887"/>
      <c r="H409" s="887"/>
      <c r="M409" s="887"/>
      <c r="N409" s="887"/>
      <c r="Y409" s="887"/>
      <c r="AE409" s="887"/>
    </row>
    <row r="410" spans="1:31" x14ac:dyDescent="0.3">
      <c r="A410" s="887"/>
      <c r="B410" s="887"/>
      <c r="G410" s="887"/>
      <c r="H410" s="887"/>
      <c r="M410" s="887"/>
      <c r="N410" s="887"/>
      <c r="Y410" s="887"/>
      <c r="AE410" s="887"/>
    </row>
    <row r="411" spans="1:31" x14ac:dyDescent="0.3">
      <c r="A411" s="887"/>
      <c r="B411" s="887"/>
      <c r="G411" s="887"/>
      <c r="H411" s="887"/>
      <c r="M411" s="887"/>
      <c r="N411" s="887"/>
      <c r="Y411" s="887"/>
      <c r="AE411" s="887"/>
    </row>
    <row r="412" spans="1:31" x14ac:dyDescent="0.3">
      <c r="A412" s="887"/>
      <c r="B412" s="887"/>
      <c r="G412" s="887"/>
      <c r="H412" s="887"/>
      <c r="M412" s="887"/>
      <c r="N412" s="887"/>
      <c r="Y412" s="887"/>
      <c r="AE412" s="887"/>
    </row>
    <row r="413" spans="1:31" x14ac:dyDescent="0.3">
      <c r="A413" s="887"/>
      <c r="B413" s="887"/>
      <c r="G413" s="887"/>
      <c r="H413" s="887"/>
      <c r="M413" s="887"/>
      <c r="N413" s="887"/>
      <c r="Y413" s="887"/>
      <c r="AE413" s="887"/>
    </row>
    <row r="414" spans="1:31" x14ac:dyDescent="0.3">
      <c r="A414" s="887"/>
      <c r="B414" s="887"/>
      <c r="G414" s="887"/>
      <c r="H414" s="887"/>
      <c r="M414" s="887"/>
      <c r="N414" s="887"/>
      <c r="Y414" s="887"/>
      <c r="AE414" s="887"/>
    </row>
    <row r="415" spans="1:31" x14ac:dyDescent="0.3">
      <c r="A415" s="887"/>
      <c r="B415" s="887"/>
      <c r="G415" s="887"/>
      <c r="H415" s="887"/>
      <c r="M415" s="887"/>
      <c r="N415" s="887"/>
      <c r="Y415" s="887"/>
      <c r="AE415" s="887"/>
    </row>
    <row r="416" spans="1:31" x14ac:dyDescent="0.3">
      <c r="A416" s="887"/>
      <c r="B416" s="887"/>
      <c r="G416" s="887"/>
      <c r="H416" s="887"/>
      <c r="M416" s="887"/>
      <c r="N416" s="887"/>
      <c r="Y416" s="887"/>
      <c r="AE416" s="887"/>
    </row>
    <row r="417" spans="1:31" x14ac:dyDescent="0.3">
      <c r="A417" s="887"/>
      <c r="B417" s="887"/>
      <c r="G417" s="887"/>
      <c r="H417" s="887"/>
      <c r="M417" s="887"/>
      <c r="N417" s="887"/>
      <c r="Y417" s="887"/>
      <c r="AE417" s="887"/>
    </row>
    <row r="418" spans="1:31" x14ac:dyDescent="0.3">
      <c r="A418" s="887"/>
      <c r="B418" s="887"/>
      <c r="G418" s="887"/>
      <c r="H418" s="887"/>
      <c r="M418" s="887"/>
      <c r="N418" s="887"/>
      <c r="Y418" s="887"/>
      <c r="AE418" s="887"/>
    </row>
    <row r="419" spans="1:31" x14ac:dyDescent="0.3">
      <c r="A419" s="887"/>
      <c r="B419" s="887"/>
      <c r="G419" s="887"/>
      <c r="H419" s="887"/>
      <c r="M419" s="887"/>
      <c r="N419" s="887"/>
      <c r="Y419" s="887"/>
      <c r="AE419" s="887"/>
    </row>
    <row r="420" spans="1:31" x14ac:dyDescent="0.3">
      <c r="A420" s="887"/>
      <c r="B420" s="887"/>
      <c r="G420" s="887"/>
      <c r="H420" s="887"/>
      <c r="M420" s="887"/>
      <c r="N420" s="887"/>
      <c r="Y420" s="887"/>
      <c r="AE420" s="887"/>
    </row>
    <row r="421" spans="1:31" x14ac:dyDescent="0.3">
      <c r="A421" s="887"/>
      <c r="B421" s="887"/>
      <c r="G421" s="887"/>
      <c r="H421" s="887"/>
      <c r="M421" s="887"/>
      <c r="N421" s="887"/>
      <c r="Y421" s="887"/>
      <c r="AE421" s="887"/>
    </row>
    <row r="422" spans="1:31" x14ac:dyDescent="0.3">
      <c r="A422" s="887"/>
      <c r="B422" s="887"/>
      <c r="G422" s="887"/>
      <c r="H422" s="887"/>
      <c r="M422" s="887"/>
      <c r="N422" s="887"/>
      <c r="Y422" s="887"/>
      <c r="AE422" s="887"/>
    </row>
    <row r="423" spans="1:31" x14ac:dyDescent="0.3">
      <c r="A423" s="887"/>
      <c r="B423" s="887"/>
      <c r="G423" s="887"/>
      <c r="H423" s="887"/>
      <c r="M423" s="887"/>
      <c r="N423" s="887"/>
      <c r="Y423" s="887"/>
      <c r="AE423" s="887"/>
    </row>
    <row r="424" spans="1:31" x14ac:dyDescent="0.3">
      <c r="A424" s="887"/>
      <c r="B424" s="887"/>
      <c r="G424" s="887"/>
      <c r="H424" s="887"/>
      <c r="M424" s="887"/>
      <c r="N424" s="887"/>
      <c r="Y424" s="887"/>
      <c r="AE424" s="887"/>
    </row>
    <row r="425" spans="1:31" x14ac:dyDescent="0.3">
      <c r="A425" s="887"/>
      <c r="B425" s="887"/>
      <c r="G425" s="887"/>
      <c r="H425" s="887"/>
      <c r="M425" s="887"/>
      <c r="N425" s="887"/>
      <c r="Y425" s="887"/>
      <c r="AE425" s="887"/>
    </row>
    <row r="426" spans="1:31" x14ac:dyDescent="0.3">
      <c r="A426" s="887"/>
      <c r="B426" s="887"/>
      <c r="G426" s="887"/>
      <c r="H426" s="887"/>
      <c r="M426" s="887"/>
      <c r="N426" s="887"/>
      <c r="Y426" s="887"/>
      <c r="AE426" s="887"/>
    </row>
    <row r="427" spans="1:31" x14ac:dyDescent="0.3">
      <c r="A427" s="887"/>
      <c r="B427" s="887"/>
      <c r="G427" s="887"/>
      <c r="H427" s="887"/>
      <c r="M427" s="887"/>
      <c r="N427" s="887"/>
      <c r="Y427" s="887"/>
      <c r="AE427" s="887"/>
    </row>
    <row r="428" spans="1:31" x14ac:dyDescent="0.3">
      <c r="A428" s="887"/>
      <c r="B428" s="887"/>
      <c r="G428" s="887"/>
      <c r="H428" s="887"/>
      <c r="M428" s="887"/>
      <c r="N428" s="887"/>
      <c r="Y428" s="887"/>
      <c r="AE428" s="887"/>
    </row>
    <row r="429" spans="1:31" x14ac:dyDescent="0.3">
      <c r="A429" s="887"/>
      <c r="B429" s="887"/>
      <c r="G429" s="887"/>
      <c r="H429" s="887"/>
      <c r="M429" s="887"/>
      <c r="N429" s="887"/>
      <c r="Y429" s="887"/>
      <c r="AE429" s="887"/>
    </row>
    <row r="430" spans="1:31" x14ac:dyDescent="0.3">
      <c r="A430" s="887"/>
      <c r="B430" s="887"/>
      <c r="G430" s="887"/>
      <c r="H430" s="887"/>
      <c r="M430" s="887"/>
      <c r="N430" s="887"/>
      <c r="Y430" s="887"/>
      <c r="AE430" s="887"/>
    </row>
    <row r="431" spans="1:31" x14ac:dyDescent="0.3">
      <c r="A431" s="887"/>
      <c r="B431" s="887"/>
      <c r="G431" s="887"/>
      <c r="H431" s="887"/>
      <c r="M431" s="887"/>
      <c r="N431" s="887"/>
      <c r="Y431" s="887"/>
      <c r="AE431" s="887"/>
    </row>
    <row r="432" spans="1:31" x14ac:dyDescent="0.3">
      <c r="A432" s="887"/>
      <c r="B432" s="887"/>
      <c r="G432" s="887"/>
      <c r="H432" s="887"/>
      <c r="M432" s="887"/>
      <c r="N432" s="887"/>
      <c r="Y432" s="887"/>
      <c r="AE432" s="887"/>
    </row>
    <row r="433" spans="1:31" x14ac:dyDescent="0.3">
      <c r="A433" s="887"/>
      <c r="B433" s="887"/>
      <c r="G433" s="887"/>
      <c r="H433" s="887"/>
      <c r="M433" s="887"/>
      <c r="N433" s="887"/>
      <c r="Y433" s="887"/>
      <c r="AE433" s="887"/>
    </row>
    <row r="434" spans="1:31" x14ac:dyDescent="0.3">
      <c r="A434" s="887"/>
      <c r="B434" s="887"/>
      <c r="G434" s="887"/>
      <c r="H434" s="887"/>
      <c r="M434" s="887"/>
      <c r="N434" s="887"/>
      <c r="Y434" s="887"/>
      <c r="AE434" s="887"/>
    </row>
    <row r="435" spans="1:31" x14ac:dyDescent="0.3">
      <c r="A435" s="887"/>
      <c r="B435" s="887"/>
      <c r="G435" s="887"/>
      <c r="H435" s="887"/>
      <c r="M435" s="887"/>
      <c r="N435" s="887"/>
      <c r="Y435" s="887"/>
      <c r="AE435" s="887"/>
    </row>
    <row r="436" spans="1:31" x14ac:dyDescent="0.3">
      <c r="A436" s="887"/>
      <c r="B436" s="887"/>
      <c r="G436" s="887"/>
      <c r="H436" s="887"/>
      <c r="M436" s="887"/>
      <c r="N436" s="887"/>
      <c r="Y436" s="887"/>
      <c r="AE436" s="887"/>
    </row>
    <row r="437" spans="1:31" x14ac:dyDescent="0.3">
      <c r="A437" s="887"/>
      <c r="B437" s="887"/>
      <c r="G437" s="887"/>
      <c r="H437" s="887"/>
      <c r="M437" s="887"/>
      <c r="N437" s="887"/>
      <c r="Y437" s="887"/>
      <c r="AE437" s="887"/>
    </row>
    <row r="438" spans="1:31" x14ac:dyDescent="0.3">
      <c r="A438" s="887"/>
      <c r="B438" s="887"/>
      <c r="G438" s="887"/>
      <c r="H438" s="887"/>
      <c r="M438" s="887"/>
      <c r="N438" s="887"/>
      <c r="Y438" s="887"/>
      <c r="AE438" s="887"/>
    </row>
    <row r="439" spans="1:31" x14ac:dyDescent="0.3">
      <c r="A439" s="887"/>
      <c r="B439" s="887"/>
      <c r="G439" s="887"/>
      <c r="H439" s="887"/>
      <c r="M439" s="887"/>
      <c r="N439" s="887"/>
      <c r="Y439" s="887"/>
      <c r="AE439" s="887"/>
    </row>
    <row r="440" spans="1:31" x14ac:dyDescent="0.3">
      <c r="A440" s="887"/>
      <c r="B440" s="887"/>
      <c r="G440" s="887"/>
      <c r="H440" s="887"/>
      <c r="M440" s="887"/>
      <c r="N440" s="887"/>
      <c r="Y440" s="887"/>
      <c r="AE440" s="887"/>
    </row>
    <row r="441" spans="1:31" x14ac:dyDescent="0.3">
      <c r="A441" s="887"/>
      <c r="B441" s="887"/>
      <c r="G441" s="887"/>
      <c r="H441" s="887"/>
      <c r="M441" s="887"/>
      <c r="N441" s="887"/>
      <c r="Y441" s="887"/>
      <c r="AE441" s="887"/>
    </row>
    <row r="442" spans="1:31" x14ac:dyDescent="0.3">
      <c r="A442" s="887"/>
      <c r="B442" s="887"/>
      <c r="G442" s="887"/>
      <c r="H442" s="887"/>
      <c r="M442" s="887"/>
      <c r="N442" s="887"/>
      <c r="Y442" s="887"/>
      <c r="AE442" s="887"/>
    </row>
    <row r="443" spans="1:31" x14ac:dyDescent="0.3">
      <c r="A443" s="887"/>
      <c r="B443" s="887"/>
      <c r="G443" s="887"/>
      <c r="H443" s="887"/>
      <c r="M443" s="887"/>
      <c r="N443" s="887"/>
      <c r="Y443" s="887"/>
      <c r="AE443" s="887"/>
    </row>
    <row r="444" spans="1:31" x14ac:dyDescent="0.3">
      <c r="A444" s="887"/>
      <c r="B444" s="887"/>
      <c r="G444" s="887"/>
      <c r="H444" s="887"/>
      <c r="M444" s="887"/>
      <c r="N444" s="887"/>
      <c r="Y444" s="887"/>
      <c r="AE444" s="887"/>
    </row>
    <row r="445" spans="1:31" x14ac:dyDescent="0.3">
      <c r="A445" s="887"/>
      <c r="B445" s="887"/>
      <c r="G445" s="887"/>
      <c r="H445" s="887"/>
      <c r="M445" s="887"/>
      <c r="N445" s="887"/>
      <c r="Y445" s="887"/>
      <c r="AE445" s="887"/>
    </row>
    <row r="446" spans="1:31" x14ac:dyDescent="0.3">
      <c r="A446" s="887"/>
      <c r="B446" s="887"/>
      <c r="G446" s="887"/>
      <c r="H446" s="887"/>
      <c r="M446" s="887"/>
      <c r="N446" s="887"/>
      <c r="Y446" s="887"/>
      <c r="AE446" s="887"/>
    </row>
    <row r="447" spans="1:31" x14ac:dyDescent="0.3">
      <c r="A447" s="887"/>
      <c r="B447" s="887"/>
      <c r="G447" s="887"/>
      <c r="H447" s="887"/>
      <c r="M447" s="887"/>
      <c r="N447" s="887"/>
      <c r="Y447" s="887"/>
      <c r="AE447" s="887"/>
    </row>
    <row r="448" spans="1:31" x14ac:dyDescent="0.3">
      <c r="A448" s="887"/>
      <c r="B448" s="887"/>
      <c r="G448" s="887"/>
      <c r="H448" s="887"/>
      <c r="M448" s="887"/>
      <c r="N448" s="887"/>
      <c r="Y448" s="887"/>
      <c r="AE448" s="887"/>
    </row>
    <row r="449" spans="1:31" x14ac:dyDescent="0.3">
      <c r="A449" s="887"/>
      <c r="B449" s="887"/>
      <c r="G449" s="887"/>
      <c r="H449" s="887"/>
      <c r="M449" s="887"/>
      <c r="N449" s="887"/>
      <c r="Y449" s="887"/>
      <c r="AE449" s="887"/>
    </row>
    <row r="450" spans="1:31" x14ac:dyDescent="0.3">
      <c r="A450" s="887"/>
      <c r="B450" s="887"/>
      <c r="G450" s="887"/>
      <c r="H450" s="887"/>
      <c r="M450" s="887"/>
      <c r="N450" s="887"/>
      <c r="Y450" s="887"/>
      <c r="AE450" s="887"/>
    </row>
    <row r="451" spans="1:31" x14ac:dyDescent="0.3">
      <c r="A451" s="887"/>
      <c r="B451" s="887"/>
      <c r="G451" s="887"/>
      <c r="H451" s="887"/>
      <c r="M451" s="887"/>
      <c r="N451" s="887"/>
      <c r="Y451" s="887"/>
      <c r="AE451" s="887"/>
    </row>
    <row r="452" spans="1:31" x14ac:dyDescent="0.3">
      <c r="A452" s="887"/>
      <c r="B452" s="887"/>
      <c r="G452" s="887"/>
      <c r="H452" s="887"/>
      <c r="M452" s="887"/>
      <c r="N452" s="887"/>
      <c r="Y452" s="887"/>
      <c r="AE452" s="887"/>
    </row>
    <row r="453" spans="1:31" x14ac:dyDescent="0.3">
      <c r="A453" s="887"/>
      <c r="B453" s="887"/>
      <c r="G453" s="887"/>
      <c r="H453" s="887"/>
      <c r="M453" s="887"/>
      <c r="N453" s="887"/>
      <c r="Y453" s="887"/>
      <c r="AE453" s="887"/>
    </row>
    <row r="454" spans="1:31" x14ac:dyDescent="0.3">
      <c r="A454" s="887"/>
      <c r="B454" s="887"/>
      <c r="G454" s="887"/>
      <c r="H454" s="887"/>
      <c r="M454" s="887"/>
      <c r="N454" s="887"/>
      <c r="Y454" s="887"/>
      <c r="AE454" s="887"/>
    </row>
    <row r="455" spans="1:31" x14ac:dyDescent="0.3">
      <c r="A455" s="887"/>
      <c r="B455" s="887"/>
      <c r="G455" s="887"/>
      <c r="H455" s="887"/>
      <c r="M455" s="887"/>
      <c r="N455" s="887"/>
      <c r="Y455" s="887"/>
      <c r="AE455" s="887"/>
    </row>
    <row r="456" spans="1:31" x14ac:dyDescent="0.3">
      <c r="A456" s="887"/>
      <c r="B456" s="887"/>
      <c r="G456" s="887"/>
      <c r="H456" s="887"/>
      <c r="M456" s="887"/>
      <c r="N456" s="887"/>
      <c r="Y456" s="887"/>
      <c r="AE456" s="887"/>
    </row>
    <row r="457" spans="1:31" x14ac:dyDescent="0.3">
      <c r="A457" s="887"/>
      <c r="B457" s="887"/>
      <c r="G457" s="887"/>
      <c r="H457" s="887"/>
      <c r="M457" s="887"/>
      <c r="N457" s="887"/>
      <c r="Y457" s="887"/>
      <c r="AE457" s="887"/>
    </row>
    <row r="458" spans="1:31" x14ac:dyDescent="0.3">
      <c r="A458" s="887"/>
      <c r="B458" s="887"/>
      <c r="G458" s="887"/>
      <c r="H458" s="887"/>
      <c r="M458" s="887"/>
      <c r="N458" s="887"/>
      <c r="Y458" s="887"/>
      <c r="AE458" s="887"/>
    </row>
    <row r="459" spans="1:31" x14ac:dyDescent="0.3">
      <c r="A459" s="887"/>
      <c r="B459" s="887"/>
      <c r="G459" s="887"/>
      <c r="H459" s="887"/>
      <c r="M459" s="887"/>
      <c r="N459" s="887"/>
      <c r="Y459" s="887"/>
      <c r="AE459" s="887"/>
    </row>
    <row r="460" spans="1:31" x14ac:dyDescent="0.3">
      <c r="A460" s="887"/>
      <c r="B460" s="887"/>
      <c r="G460" s="887"/>
      <c r="H460" s="887"/>
      <c r="M460" s="887"/>
      <c r="N460" s="887"/>
      <c r="Y460" s="887"/>
      <c r="AE460" s="887"/>
    </row>
    <row r="461" spans="1:31" x14ac:dyDescent="0.3">
      <c r="A461" s="887"/>
      <c r="B461" s="887"/>
      <c r="G461" s="887"/>
      <c r="H461" s="887"/>
      <c r="M461" s="887"/>
      <c r="N461" s="887"/>
      <c r="Y461" s="887"/>
      <c r="AE461" s="887"/>
    </row>
    <row r="462" spans="1:31" x14ac:dyDescent="0.3">
      <c r="A462" s="887"/>
      <c r="B462" s="887"/>
      <c r="G462" s="887"/>
      <c r="H462" s="887"/>
      <c r="M462" s="887"/>
      <c r="N462" s="887"/>
      <c r="Y462" s="887"/>
      <c r="AE462" s="887"/>
    </row>
    <row r="463" spans="1:31" x14ac:dyDescent="0.3">
      <c r="A463" s="887"/>
      <c r="B463" s="887"/>
      <c r="G463" s="887"/>
      <c r="H463" s="887"/>
      <c r="M463" s="887"/>
      <c r="N463" s="887"/>
      <c r="Y463" s="887"/>
      <c r="AE463" s="887"/>
    </row>
    <row r="464" spans="1:31" x14ac:dyDescent="0.3">
      <c r="A464" s="887"/>
      <c r="B464" s="887"/>
      <c r="G464" s="887"/>
      <c r="H464" s="887"/>
      <c r="M464" s="887"/>
      <c r="N464" s="887"/>
      <c r="Y464" s="887"/>
      <c r="AE464" s="887"/>
    </row>
    <row r="465" spans="1:31" x14ac:dyDescent="0.3">
      <c r="A465" s="887"/>
      <c r="B465" s="887"/>
      <c r="G465" s="887"/>
      <c r="H465" s="887"/>
      <c r="M465" s="887"/>
      <c r="N465" s="887"/>
      <c r="Y465" s="887"/>
      <c r="AE465" s="887"/>
    </row>
    <row r="466" spans="1:31" x14ac:dyDescent="0.3">
      <c r="A466" s="887"/>
      <c r="B466" s="887"/>
      <c r="G466" s="887"/>
      <c r="H466" s="887"/>
      <c r="M466" s="887"/>
      <c r="N466" s="887"/>
      <c r="Y466" s="887"/>
      <c r="AE466" s="887"/>
    </row>
    <row r="467" spans="1:31" x14ac:dyDescent="0.3">
      <c r="A467" s="887"/>
      <c r="B467" s="887"/>
      <c r="G467" s="887"/>
      <c r="H467" s="887"/>
      <c r="M467" s="887"/>
      <c r="N467" s="887"/>
      <c r="Y467" s="887"/>
      <c r="AE467" s="887"/>
    </row>
    <row r="468" spans="1:31" x14ac:dyDescent="0.3">
      <c r="A468" s="887"/>
      <c r="B468" s="887"/>
      <c r="G468" s="887"/>
      <c r="H468" s="887"/>
      <c r="M468" s="887"/>
      <c r="N468" s="887"/>
      <c r="Y468" s="887"/>
      <c r="AE468" s="887"/>
    </row>
    <row r="469" spans="1:31" x14ac:dyDescent="0.3">
      <c r="A469" s="887"/>
      <c r="B469" s="887"/>
      <c r="G469" s="887"/>
      <c r="H469" s="887"/>
      <c r="M469" s="887"/>
      <c r="N469" s="887"/>
      <c r="Y469" s="887"/>
      <c r="AE469" s="887"/>
    </row>
    <row r="470" spans="1:31" x14ac:dyDescent="0.3">
      <c r="A470" s="887"/>
      <c r="B470" s="887"/>
      <c r="G470" s="887"/>
      <c r="H470" s="887"/>
      <c r="M470" s="887"/>
      <c r="N470" s="887"/>
      <c r="Y470" s="887"/>
      <c r="AE470" s="887"/>
    </row>
    <row r="471" spans="1:31" x14ac:dyDescent="0.3">
      <c r="A471" s="887"/>
      <c r="B471" s="887"/>
      <c r="G471" s="887"/>
      <c r="H471" s="887"/>
      <c r="M471" s="887"/>
      <c r="N471" s="887"/>
      <c r="Y471" s="887"/>
      <c r="AE471" s="887"/>
    </row>
    <row r="472" spans="1:31" x14ac:dyDescent="0.3">
      <c r="A472" s="887"/>
      <c r="B472" s="887"/>
      <c r="G472" s="887"/>
      <c r="H472" s="887"/>
      <c r="M472" s="887"/>
      <c r="N472" s="887"/>
      <c r="Y472" s="887"/>
      <c r="AE472" s="887"/>
    </row>
    <row r="473" spans="1:31" x14ac:dyDescent="0.3">
      <c r="A473" s="887"/>
      <c r="B473" s="887"/>
      <c r="G473" s="887"/>
      <c r="H473" s="887"/>
      <c r="M473" s="887"/>
      <c r="N473" s="887"/>
      <c r="Y473" s="887"/>
      <c r="AE473" s="887"/>
    </row>
    <row r="474" spans="1:31" x14ac:dyDescent="0.3">
      <c r="A474" s="887"/>
      <c r="B474" s="887"/>
      <c r="G474" s="887"/>
      <c r="H474" s="887"/>
      <c r="M474" s="887"/>
      <c r="N474" s="887"/>
      <c r="Y474" s="887"/>
      <c r="AE474" s="887"/>
    </row>
    <row r="475" spans="1:31" x14ac:dyDescent="0.3">
      <c r="A475" s="887"/>
      <c r="B475" s="887"/>
      <c r="G475" s="887"/>
      <c r="H475" s="887"/>
      <c r="M475" s="887"/>
      <c r="N475" s="887"/>
      <c r="Y475" s="887"/>
      <c r="AE475" s="887"/>
    </row>
    <row r="476" spans="1:31" x14ac:dyDescent="0.3">
      <c r="A476" s="887"/>
      <c r="B476" s="887"/>
      <c r="G476" s="887"/>
      <c r="H476" s="887"/>
      <c r="M476" s="887"/>
      <c r="N476" s="887"/>
      <c r="Y476" s="887"/>
      <c r="AE476" s="887"/>
    </row>
    <row r="477" spans="1:31" x14ac:dyDescent="0.3">
      <c r="A477" s="887"/>
      <c r="B477" s="887"/>
      <c r="G477" s="887"/>
      <c r="H477" s="887"/>
      <c r="M477" s="887"/>
      <c r="N477" s="887"/>
      <c r="Y477" s="887"/>
      <c r="AE477" s="887"/>
    </row>
    <row r="478" spans="1:31" x14ac:dyDescent="0.3">
      <c r="A478" s="887"/>
      <c r="B478" s="887"/>
      <c r="G478" s="887"/>
      <c r="H478" s="887"/>
      <c r="M478" s="887"/>
      <c r="N478" s="887"/>
      <c r="Y478" s="887"/>
      <c r="AE478" s="887"/>
    </row>
    <row r="479" spans="1:31" x14ac:dyDescent="0.3">
      <c r="A479" s="887"/>
      <c r="B479" s="887"/>
      <c r="G479" s="887"/>
      <c r="H479" s="887"/>
      <c r="M479" s="887"/>
      <c r="N479" s="887"/>
      <c r="Y479" s="887"/>
      <c r="AE479" s="887"/>
    </row>
    <row r="480" spans="1:31" x14ac:dyDescent="0.3">
      <c r="A480" s="887"/>
      <c r="B480" s="887"/>
      <c r="G480" s="887"/>
      <c r="H480" s="887"/>
      <c r="M480" s="887"/>
      <c r="N480" s="887"/>
      <c r="Y480" s="887"/>
      <c r="AE480" s="887"/>
    </row>
    <row r="481" spans="1:31" x14ac:dyDescent="0.3">
      <c r="A481" s="887"/>
      <c r="B481" s="887"/>
      <c r="G481" s="887"/>
      <c r="H481" s="887"/>
      <c r="M481" s="887"/>
      <c r="N481" s="887"/>
      <c r="Y481" s="887"/>
      <c r="AE481" s="887"/>
    </row>
    <row r="482" spans="1:31" x14ac:dyDescent="0.3">
      <c r="A482" s="887"/>
      <c r="B482" s="887"/>
      <c r="G482" s="887"/>
      <c r="H482" s="887"/>
      <c r="M482" s="887"/>
      <c r="N482" s="887"/>
      <c r="Y482" s="887"/>
      <c r="AE482" s="887"/>
    </row>
    <row r="483" spans="1:31" x14ac:dyDescent="0.3">
      <c r="A483" s="887"/>
      <c r="B483" s="887"/>
      <c r="G483" s="887"/>
      <c r="H483" s="887"/>
      <c r="M483" s="887"/>
      <c r="N483" s="887"/>
      <c r="Y483" s="887"/>
      <c r="AE483" s="887"/>
    </row>
    <row r="484" spans="1:31" x14ac:dyDescent="0.3">
      <c r="A484" s="887"/>
      <c r="B484" s="887"/>
      <c r="G484" s="887"/>
      <c r="H484" s="887"/>
      <c r="M484" s="887"/>
      <c r="N484" s="887"/>
      <c r="Y484" s="887"/>
      <c r="AE484" s="887"/>
    </row>
    <row r="485" spans="1:31" x14ac:dyDescent="0.3">
      <c r="A485" s="887"/>
      <c r="B485" s="887"/>
      <c r="G485" s="887"/>
      <c r="H485" s="887"/>
      <c r="M485" s="887"/>
      <c r="N485" s="887"/>
      <c r="Y485" s="887"/>
      <c r="AE485" s="887"/>
    </row>
    <row r="486" spans="1:31" x14ac:dyDescent="0.3">
      <c r="A486" s="887"/>
      <c r="B486" s="887"/>
      <c r="G486" s="887"/>
      <c r="H486" s="887"/>
      <c r="M486" s="887"/>
      <c r="N486" s="887"/>
      <c r="Y486" s="887"/>
      <c r="AE486" s="887"/>
    </row>
    <row r="487" spans="1:31" x14ac:dyDescent="0.3">
      <c r="A487" s="887"/>
      <c r="B487" s="887"/>
      <c r="G487" s="887"/>
      <c r="H487" s="887"/>
      <c r="M487" s="887"/>
      <c r="N487" s="887"/>
      <c r="Y487" s="887"/>
      <c r="AE487" s="887"/>
    </row>
    <row r="488" spans="1:31" x14ac:dyDescent="0.3">
      <c r="A488" s="887"/>
      <c r="B488" s="887"/>
      <c r="G488" s="887"/>
      <c r="H488" s="887"/>
      <c r="M488" s="887"/>
      <c r="N488" s="887"/>
      <c r="Y488" s="887"/>
      <c r="AE488" s="887"/>
    </row>
    <row r="489" spans="1:31" x14ac:dyDescent="0.3">
      <c r="A489" s="887"/>
      <c r="B489" s="887"/>
      <c r="G489" s="887"/>
      <c r="H489" s="887"/>
      <c r="M489" s="887"/>
      <c r="N489" s="887"/>
      <c r="Y489" s="887"/>
      <c r="AE489" s="887"/>
    </row>
    <row r="490" spans="1:31" x14ac:dyDescent="0.3">
      <c r="A490" s="887"/>
      <c r="B490" s="887"/>
      <c r="G490" s="887"/>
      <c r="H490" s="887"/>
      <c r="M490" s="887"/>
      <c r="N490" s="887"/>
      <c r="Y490" s="887"/>
      <c r="AE490" s="887"/>
    </row>
    <row r="491" spans="1:31" x14ac:dyDescent="0.3">
      <c r="A491" s="887"/>
      <c r="B491" s="887"/>
      <c r="G491" s="887"/>
      <c r="H491" s="887"/>
      <c r="M491" s="887"/>
      <c r="N491" s="887"/>
      <c r="Y491" s="887"/>
      <c r="AE491" s="887"/>
    </row>
    <row r="492" spans="1:31" x14ac:dyDescent="0.3">
      <c r="A492" s="887"/>
      <c r="B492" s="887"/>
      <c r="G492" s="887"/>
      <c r="H492" s="887"/>
      <c r="M492" s="887"/>
      <c r="N492" s="887"/>
      <c r="Y492" s="887"/>
      <c r="AE492" s="887"/>
    </row>
    <row r="493" spans="1:31" x14ac:dyDescent="0.3">
      <c r="A493" s="887"/>
      <c r="B493" s="887"/>
      <c r="G493" s="887"/>
      <c r="H493" s="887"/>
      <c r="M493" s="887"/>
      <c r="N493" s="887"/>
      <c r="Y493" s="887"/>
      <c r="AE493" s="887"/>
    </row>
    <row r="494" spans="1:31" x14ac:dyDescent="0.3">
      <c r="A494" s="887"/>
      <c r="B494" s="887"/>
      <c r="G494" s="887"/>
      <c r="H494" s="887"/>
      <c r="M494" s="887"/>
      <c r="N494" s="887"/>
      <c r="Y494" s="887"/>
      <c r="AE494" s="887"/>
    </row>
    <row r="495" spans="1:31" x14ac:dyDescent="0.3">
      <c r="A495" s="887"/>
      <c r="B495" s="887"/>
      <c r="G495" s="887"/>
      <c r="H495" s="887"/>
      <c r="M495" s="887"/>
      <c r="N495" s="887"/>
      <c r="Y495" s="887"/>
      <c r="AE495" s="887"/>
    </row>
    <row r="496" spans="1:31" x14ac:dyDescent="0.3">
      <c r="A496" s="887"/>
      <c r="B496" s="887"/>
      <c r="G496" s="887"/>
      <c r="H496" s="887"/>
      <c r="M496" s="887"/>
      <c r="N496" s="887"/>
      <c r="Y496" s="887"/>
      <c r="AE496" s="887"/>
    </row>
    <row r="497" spans="1:31" x14ac:dyDescent="0.3">
      <c r="A497" s="887"/>
      <c r="B497" s="887"/>
      <c r="G497" s="887"/>
      <c r="H497" s="887"/>
      <c r="M497" s="887"/>
      <c r="N497" s="887"/>
      <c r="Y497" s="887"/>
      <c r="AE497" s="887"/>
    </row>
    <row r="498" spans="1:31" x14ac:dyDescent="0.3">
      <c r="A498" s="887"/>
      <c r="B498" s="887"/>
      <c r="G498" s="887"/>
      <c r="H498" s="887"/>
      <c r="M498" s="887"/>
      <c r="N498" s="887"/>
      <c r="Y498" s="887"/>
      <c r="AE498" s="887"/>
    </row>
    <row r="499" spans="1:31" x14ac:dyDescent="0.3">
      <c r="A499" s="887"/>
      <c r="B499" s="887"/>
      <c r="G499" s="887"/>
      <c r="H499" s="887"/>
      <c r="M499" s="887"/>
      <c r="N499" s="887"/>
      <c r="Y499" s="887"/>
      <c r="AE499" s="887"/>
    </row>
    <row r="500" spans="1:31" x14ac:dyDescent="0.3">
      <c r="A500" s="887"/>
      <c r="B500" s="887"/>
      <c r="G500" s="887"/>
      <c r="H500" s="887"/>
      <c r="M500" s="887"/>
      <c r="N500" s="887"/>
      <c r="Y500" s="887"/>
      <c r="AE500" s="887"/>
    </row>
    <row r="501" spans="1:31" x14ac:dyDescent="0.3">
      <c r="A501" s="887"/>
      <c r="B501" s="887"/>
      <c r="G501" s="887"/>
      <c r="H501" s="887"/>
      <c r="M501" s="887"/>
      <c r="N501" s="887"/>
      <c r="Y501" s="887"/>
      <c r="AE501" s="887"/>
    </row>
    <row r="502" spans="1:31" x14ac:dyDescent="0.3">
      <c r="A502" s="887"/>
      <c r="B502" s="887"/>
      <c r="G502" s="887"/>
      <c r="H502" s="887"/>
      <c r="M502" s="887"/>
      <c r="N502" s="887"/>
      <c r="Y502" s="887"/>
      <c r="AE502" s="887"/>
    </row>
    <row r="503" spans="1:31" x14ac:dyDescent="0.3">
      <c r="A503" s="887"/>
      <c r="B503" s="887"/>
      <c r="G503" s="887"/>
      <c r="H503" s="887"/>
      <c r="M503" s="887"/>
      <c r="N503" s="887"/>
      <c r="Y503" s="887"/>
      <c r="AE503" s="887"/>
    </row>
    <row r="504" spans="1:31" x14ac:dyDescent="0.3">
      <c r="A504" s="887"/>
      <c r="B504" s="887"/>
      <c r="G504" s="887"/>
      <c r="H504" s="887"/>
      <c r="M504" s="887"/>
      <c r="N504" s="887"/>
      <c r="Y504" s="887"/>
      <c r="AE504" s="887"/>
    </row>
    <row r="505" spans="1:31" x14ac:dyDescent="0.3">
      <c r="A505" s="887"/>
      <c r="B505" s="887"/>
      <c r="G505" s="887"/>
      <c r="H505" s="887"/>
      <c r="M505" s="887"/>
      <c r="N505" s="887"/>
      <c r="Y505" s="887"/>
      <c r="AE505" s="887"/>
    </row>
    <row r="506" spans="1:31" x14ac:dyDescent="0.3">
      <c r="A506" s="887"/>
      <c r="B506" s="887"/>
      <c r="G506" s="887"/>
      <c r="H506" s="887"/>
      <c r="M506" s="887"/>
      <c r="N506" s="887"/>
      <c r="Y506" s="887"/>
      <c r="AE506" s="887"/>
    </row>
    <row r="507" spans="1:31" x14ac:dyDescent="0.3">
      <c r="A507" s="887"/>
      <c r="B507" s="887"/>
      <c r="G507" s="887"/>
      <c r="H507" s="887"/>
      <c r="M507" s="887"/>
      <c r="N507" s="887"/>
      <c r="Y507" s="887"/>
      <c r="AE507" s="887"/>
    </row>
    <row r="508" spans="1:31" x14ac:dyDescent="0.3">
      <c r="A508" s="887"/>
      <c r="B508" s="887"/>
      <c r="G508" s="887"/>
      <c r="H508" s="887"/>
      <c r="M508" s="887"/>
      <c r="N508" s="887"/>
      <c r="Y508" s="887"/>
      <c r="AE508" s="887"/>
    </row>
    <row r="509" spans="1:31" x14ac:dyDescent="0.3">
      <c r="A509" s="887"/>
      <c r="B509" s="887"/>
      <c r="G509" s="887"/>
      <c r="H509" s="887"/>
      <c r="M509" s="887"/>
      <c r="N509" s="887"/>
      <c r="Y509" s="887"/>
      <c r="AE509" s="887"/>
    </row>
    <row r="510" spans="1:31" x14ac:dyDescent="0.3">
      <c r="A510" s="887"/>
      <c r="B510" s="887"/>
      <c r="G510" s="887"/>
      <c r="H510" s="887"/>
      <c r="M510" s="887"/>
      <c r="N510" s="887"/>
      <c r="Y510" s="887"/>
      <c r="AE510" s="887"/>
    </row>
    <row r="511" spans="1:31" x14ac:dyDescent="0.3">
      <c r="A511" s="887"/>
      <c r="B511" s="887"/>
      <c r="G511" s="887"/>
      <c r="H511" s="887"/>
      <c r="M511" s="887"/>
      <c r="N511" s="887"/>
      <c r="Y511" s="887"/>
      <c r="AE511" s="887"/>
    </row>
    <row r="512" spans="1:31" x14ac:dyDescent="0.3">
      <c r="A512" s="887"/>
      <c r="B512" s="887"/>
      <c r="G512" s="887"/>
      <c r="H512" s="887"/>
      <c r="M512" s="887"/>
      <c r="N512" s="887"/>
      <c r="Y512" s="887"/>
      <c r="AE512" s="887"/>
    </row>
    <row r="513" spans="1:31" x14ac:dyDescent="0.3">
      <c r="A513" s="887"/>
      <c r="B513" s="887"/>
      <c r="G513" s="887"/>
      <c r="H513" s="887"/>
      <c r="M513" s="887"/>
      <c r="N513" s="887"/>
      <c r="Y513" s="887"/>
      <c r="AE513" s="887"/>
    </row>
    <row r="514" spans="1:31" x14ac:dyDescent="0.3">
      <c r="A514" s="887"/>
      <c r="B514" s="887"/>
      <c r="G514" s="887"/>
      <c r="H514" s="887"/>
      <c r="M514" s="887"/>
      <c r="N514" s="887"/>
      <c r="Y514" s="887"/>
      <c r="AE514" s="887"/>
    </row>
    <row r="515" spans="1:31" x14ac:dyDescent="0.3">
      <c r="A515" s="887"/>
      <c r="B515" s="887"/>
      <c r="G515" s="887"/>
      <c r="H515" s="887"/>
      <c r="M515" s="887"/>
      <c r="N515" s="887"/>
      <c r="Y515" s="887"/>
      <c r="AE515" s="887"/>
    </row>
    <row r="516" spans="1:31" x14ac:dyDescent="0.3">
      <c r="A516" s="887"/>
      <c r="B516" s="887"/>
      <c r="G516" s="887"/>
      <c r="H516" s="887"/>
      <c r="M516" s="887"/>
      <c r="N516" s="887"/>
      <c r="Y516" s="887"/>
      <c r="AE516" s="887"/>
    </row>
    <row r="517" spans="1:31" x14ac:dyDescent="0.3">
      <c r="A517" s="887"/>
      <c r="B517" s="887"/>
      <c r="G517" s="887"/>
      <c r="H517" s="887"/>
      <c r="M517" s="887"/>
      <c r="N517" s="887"/>
      <c r="Y517" s="887"/>
      <c r="AE517" s="887"/>
    </row>
    <row r="518" spans="1:31" x14ac:dyDescent="0.3">
      <c r="A518" s="887"/>
      <c r="B518" s="887"/>
      <c r="G518" s="887"/>
      <c r="H518" s="887"/>
      <c r="M518" s="887"/>
      <c r="N518" s="887"/>
      <c r="Y518" s="887"/>
      <c r="AE518" s="887"/>
    </row>
    <row r="519" spans="1:31" x14ac:dyDescent="0.3">
      <c r="A519" s="887"/>
      <c r="B519" s="887"/>
      <c r="G519" s="887"/>
      <c r="H519" s="887"/>
      <c r="M519" s="887"/>
      <c r="N519" s="887"/>
      <c r="Y519" s="887"/>
      <c r="AE519" s="887"/>
    </row>
    <row r="520" spans="1:31" x14ac:dyDescent="0.3">
      <c r="A520" s="887"/>
      <c r="B520" s="887"/>
      <c r="G520" s="887"/>
      <c r="H520" s="887"/>
      <c r="M520" s="887"/>
      <c r="N520" s="887"/>
      <c r="Y520" s="887"/>
      <c r="AE520" s="887"/>
    </row>
    <row r="521" spans="1:31" x14ac:dyDescent="0.3">
      <c r="A521" s="887"/>
      <c r="B521" s="887"/>
      <c r="G521" s="887"/>
      <c r="H521" s="887"/>
      <c r="M521" s="887"/>
      <c r="N521" s="887"/>
      <c r="Y521" s="887"/>
      <c r="AE521" s="887"/>
    </row>
    <row r="522" spans="1:31" x14ac:dyDescent="0.3">
      <c r="A522" s="887"/>
      <c r="B522" s="887"/>
      <c r="G522" s="887"/>
      <c r="H522" s="887"/>
      <c r="M522" s="887"/>
      <c r="N522" s="887"/>
      <c r="Y522" s="887"/>
      <c r="AE522" s="887"/>
    </row>
    <row r="523" spans="1:31" x14ac:dyDescent="0.3">
      <c r="A523" s="887"/>
      <c r="B523" s="887"/>
      <c r="G523" s="887"/>
      <c r="H523" s="887"/>
      <c r="M523" s="887"/>
      <c r="N523" s="887"/>
      <c r="Y523" s="887"/>
      <c r="AE523" s="887"/>
    </row>
    <row r="524" spans="1:31" x14ac:dyDescent="0.3">
      <c r="A524" s="887"/>
      <c r="B524" s="887"/>
      <c r="G524" s="887"/>
      <c r="H524" s="887"/>
      <c r="M524" s="887"/>
      <c r="N524" s="887"/>
      <c r="Y524" s="887"/>
      <c r="AE524" s="887"/>
    </row>
    <row r="525" spans="1:31" x14ac:dyDescent="0.3">
      <c r="A525" s="887"/>
      <c r="B525" s="887"/>
      <c r="G525" s="887"/>
      <c r="H525" s="887"/>
      <c r="M525" s="887"/>
      <c r="N525" s="887"/>
      <c r="Y525" s="887"/>
      <c r="AE525" s="887"/>
    </row>
    <row r="526" spans="1:31" x14ac:dyDescent="0.3">
      <c r="A526" s="887"/>
      <c r="B526" s="887"/>
      <c r="G526" s="887"/>
      <c r="H526" s="887"/>
      <c r="M526" s="887"/>
      <c r="N526" s="887"/>
      <c r="Y526" s="887"/>
      <c r="AE526" s="887"/>
    </row>
    <row r="527" spans="1:31" x14ac:dyDescent="0.3">
      <c r="A527" s="887"/>
      <c r="B527" s="887"/>
      <c r="G527" s="887"/>
      <c r="H527" s="887"/>
      <c r="M527" s="887"/>
      <c r="N527" s="887"/>
      <c r="Y527" s="887"/>
      <c r="AE527" s="887"/>
    </row>
    <row r="528" spans="1:31" x14ac:dyDescent="0.3">
      <c r="A528" s="887"/>
      <c r="B528" s="887"/>
      <c r="G528" s="887"/>
      <c r="H528" s="887"/>
      <c r="M528" s="887"/>
      <c r="N528" s="887"/>
      <c r="Y528" s="887"/>
      <c r="AE528" s="887"/>
    </row>
    <row r="529" spans="1:31" x14ac:dyDescent="0.3">
      <c r="A529" s="887"/>
      <c r="B529" s="887"/>
      <c r="G529" s="887"/>
      <c r="H529" s="887"/>
      <c r="M529" s="887"/>
      <c r="N529" s="887"/>
      <c r="Y529" s="887"/>
      <c r="AE529" s="887"/>
    </row>
    <row r="530" spans="1:31" x14ac:dyDescent="0.3">
      <c r="A530" s="887"/>
      <c r="B530" s="887"/>
      <c r="G530" s="887"/>
      <c r="H530" s="887"/>
      <c r="M530" s="887"/>
      <c r="N530" s="887"/>
      <c r="Y530" s="887"/>
      <c r="AE530" s="887"/>
    </row>
    <row r="531" spans="1:31" x14ac:dyDescent="0.3">
      <c r="A531" s="887"/>
      <c r="B531" s="887"/>
      <c r="G531" s="887"/>
      <c r="H531" s="887"/>
      <c r="M531" s="887"/>
      <c r="N531" s="887"/>
      <c r="Y531" s="887"/>
      <c r="AE531" s="887"/>
    </row>
    <row r="532" spans="1:31" x14ac:dyDescent="0.3">
      <c r="A532" s="887"/>
      <c r="B532" s="887"/>
      <c r="G532" s="887"/>
      <c r="H532" s="887"/>
      <c r="M532" s="887"/>
      <c r="N532" s="887"/>
      <c r="Y532" s="887"/>
      <c r="AE532" s="887"/>
    </row>
    <row r="533" spans="1:31" x14ac:dyDescent="0.3">
      <c r="A533" s="887"/>
      <c r="B533" s="887"/>
      <c r="G533" s="887"/>
      <c r="H533" s="887"/>
      <c r="M533" s="887"/>
      <c r="N533" s="887"/>
      <c r="Y533" s="887"/>
      <c r="AE533" s="887"/>
    </row>
    <row r="534" spans="1:31" x14ac:dyDescent="0.3">
      <c r="A534" s="887"/>
      <c r="B534" s="887"/>
      <c r="G534" s="887"/>
      <c r="H534" s="887"/>
      <c r="M534" s="887"/>
      <c r="N534" s="887"/>
      <c r="Y534" s="887"/>
      <c r="AE534" s="887"/>
    </row>
    <row r="535" spans="1:31" x14ac:dyDescent="0.3">
      <c r="A535" s="887"/>
      <c r="B535" s="887"/>
      <c r="G535" s="887"/>
      <c r="H535" s="887"/>
      <c r="M535" s="887"/>
      <c r="N535" s="887"/>
      <c r="Y535" s="887"/>
      <c r="AE535" s="887"/>
    </row>
    <row r="536" spans="1:31" x14ac:dyDescent="0.3">
      <c r="A536" s="887"/>
      <c r="B536" s="887"/>
      <c r="G536" s="887"/>
      <c r="H536" s="887"/>
      <c r="M536" s="887"/>
      <c r="N536" s="887"/>
      <c r="Y536" s="887"/>
      <c r="AE536" s="887"/>
    </row>
    <row r="537" spans="1:31" x14ac:dyDescent="0.3">
      <c r="A537" s="887"/>
      <c r="B537" s="887"/>
      <c r="G537" s="887"/>
      <c r="H537" s="887"/>
      <c r="M537" s="887"/>
      <c r="N537" s="887"/>
      <c r="Y537" s="887"/>
      <c r="AE537" s="887"/>
    </row>
    <row r="538" spans="1:31" x14ac:dyDescent="0.3">
      <c r="A538" s="887"/>
      <c r="B538" s="887"/>
      <c r="G538" s="887"/>
      <c r="H538" s="887"/>
      <c r="M538" s="887"/>
      <c r="N538" s="887"/>
      <c r="Y538" s="887"/>
      <c r="AE538" s="887"/>
    </row>
    <row r="539" spans="1:31" x14ac:dyDescent="0.3">
      <c r="A539" s="887"/>
      <c r="B539" s="887"/>
      <c r="G539" s="887"/>
      <c r="H539" s="887"/>
      <c r="M539" s="887"/>
      <c r="N539" s="887"/>
      <c r="Y539" s="887"/>
      <c r="AE539" s="887"/>
    </row>
    <row r="540" spans="1:31" x14ac:dyDescent="0.3">
      <c r="A540" s="887"/>
      <c r="B540" s="887"/>
      <c r="G540" s="887"/>
      <c r="H540" s="887"/>
      <c r="M540" s="887"/>
      <c r="N540" s="887"/>
      <c r="Y540" s="887"/>
      <c r="AE540" s="887"/>
    </row>
    <row r="541" spans="1:31" x14ac:dyDescent="0.3">
      <c r="A541" s="887"/>
      <c r="B541" s="887"/>
      <c r="G541" s="887"/>
      <c r="H541" s="887"/>
      <c r="M541" s="887"/>
      <c r="N541" s="887"/>
      <c r="Y541" s="887"/>
      <c r="AE541" s="887"/>
    </row>
    <row r="542" spans="1:31" x14ac:dyDescent="0.3">
      <c r="A542" s="887"/>
      <c r="B542" s="887"/>
      <c r="G542" s="887"/>
      <c r="H542" s="887"/>
      <c r="M542" s="887"/>
      <c r="N542" s="887"/>
      <c r="Y542" s="887"/>
      <c r="AE542" s="887"/>
    </row>
    <row r="543" spans="1:31" x14ac:dyDescent="0.3">
      <c r="A543" s="887"/>
      <c r="B543" s="887"/>
      <c r="G543" s="887"/>
      <c r="H543" s="887"/>
      <c r="M543" s="887"/>
      <c r="N543" s="887"/>
      <c r="Y543" s="887"/>
      <c r="AE543" s="887"/>
    </row>
    <row r="544" spans="1:31" x14ac:dyDescent="0.3">
      <c r="A544" s="887"/>
      <c r="B544" s="887"/>
      <c r="G544" s="887"/>
      <c r="H544" s="887"/>
      <c r="M544" s="887"/>
      <c r="N544" s="887"/>
      <c r="Y544" s="887"/>
      <c r="AE544" s="887"/>
    </row>
    <row r="545" spans="1:31" x14ac:dyDescent="0.3">
      <c r="A545" s="887"/>
      <c r="B545" s="887"/>
      <c r="G545" s="887"/>
      <c r="H545" s="887"/>
      <c r="M545" s="887"/>
      <c r="N545" s="887"/>
      <c r="Y545" s="887"/>
      <c r="AE545" s="887"/>
    </row>
    <row r="546" spans="1:31" x14ac:dyDescent="0.3">
      <c r="A546" s="887"/>
      <c r="B546" s="887"/>
      <c r="G546" s="887"/>
      <c r="H546" s="887"/>
      <c r="M546" s="887"/>
      <c r="N546" s="887"/>
      <c r="Y546" s="887"/>
      <c r="AE546" s="887"/>
    </row>
    <row r="547" spans="1:31" x14ac:dyDescent="0.3">
      <c r="A547" s="887"/>
      <c r="B547" s="887"/>
      <c r="G547" s="887"/>
      <c r="H547" s="887"/>
      <c r="M547" s="887"/>
      <c r="N547" s="887"/>
      <c r="Y547" s="887"/>
      <c r="AE547" s="887"/>
    </row>
    <row r="548" spans="1:31" x14ac:dyDescent="0.3">
      <c r="A548" s="887"/>
      <c r="B548" s="887"/>
      <c r="G548" s="887"/>
      <c r="H548" s="887"/>
      <c r="M548" s="887"/>
      <c r="N548" s="887"/>
      <c r="Y548" s="887"/>
      <c r="AE548" s="887"/>
    </row>
    <row r="549" spans="1:31" x14ac:dyDescent="0.3">
      <c r="A549" s="887"/>
      <c r="B549" s="887"/>
      <c r="G549" s="887"/>
      <c r="H549" s="887"/>
      <c r="M549" s="887"/>
      <c r="N549" s="887"/>
      <c r="Y549" s="887"/>
      <c r="AE549" s="887"/>
    </row>
    <row r="550" spans="1:31" x14ac:dyDescent="0.3">
      <c r="A550" s="887"/>
      <c r="B550" s="887"/>
      <c r="G550" s="887"/>
      <c r="H550" s="887"/>
      <c r="M550" s="887"/>
      <c r="N550" s="887"/>
      <c r="Y550" s="887"/>
      <c r="AE550" s="887"/>
    </row>
    <row r="551" spans="1:31" x14ac:dyDescent="0.3">
      <c r="A551" s="887"/>
      <c r="B551" s="887"/>
      <c r="G551" s="887"/>
      <c r="H551" s="887"/>
      <c r="M551" s="887"/>
      <c r="N551" s="887"/>
      <c r="Y551" s="887"/>
      <c r="AE551" s="887"/>
    </row>
    <row r="552" spans="1:31" x14ac:dyDescent="0.3">
      <c r="A552" s="887"/>
      <c r="B552" s="887"/>
      <c r="G552" s="887"/>
      <c r="H552" s="887"/>
      <c r="M552" s="887"/>
      <c r="N552" s="887"/>
      <c r="Y552" s="887"/>
      <c r="AE552" s="887"/>
    </row>
    <row r="553" spans="1:31" x14ac:dyDescent="0.3">
      <c r="A553" s="887"/>
      <c r="B553" s="887"/>
      <c r="G553" s="887"/>
      <c r="H553" s="887"/>
      <c r="M553" s="887"/>
      <c r="N553" s="887"/>
      <c r="Y553" s="887"/>
      <c r="AE553" s="887"/>
    </row>
    <row r="554" spans="1:31" x14ac:dyDescent="0.3">
      <c r="A554" s="887"/>
      <c r="B554" s="887"/>
      <c r="G554" s="887"/>
      <c r="H554" s="887"/>
      <c r="M554" s="887"/>
      <c r="N554" s="887"/>
      <c r="Y554" s="887"/>
      <c r="AE554" s="887"/>
    </row>
    <row r="555" spans="1:31" x14ac:dyDescent="0.3">
      <c r="A555" s="887"/>
      <c r="B555" s="887"/>
      <c r="G555" s="887"/>
      <c r="H555" s="887"/>
      <c r="M555" s="887"/>
      <c r="N555" s="887"/>
      <c r="Y555" s="887"/>
      <c r="AE555" s="887"/>
    </row>
    <row r="556" spans="1:31" x14ac:dyDescent="0.3">
      <c r="A556" s="887"/>
      <c r="B556" s="887"/>
      <c r="G556" s="887"/>
      <c r="H556" s="887"/>
      <c r="M556" s="887"/>
      <c r="N556" s="887"/>
      <c r="Y556" s="887"/>
      <c r="AE556" s="887"/>
    </row>
    <row r="557" spans="1:31" x14ac:dyDescent="0.3">
      <c r="A557" s="887"/>
      <c r="B557" s="887"/>
      <c r="G557" s="887"/>
      <c r="H557" s="887"/>
      <c r="M557" s="887"/>
      <c r="N557" s="887"/>
      <c r="Y557" s="887"/>
      <c r="AE557" s="887"/>
    </row>
    <row r="558" spans="1:31" x14ac:dyDescent="0.3">
      <c r="A558" s="887"/>
      <c r="B558" s="887"/>
      <c r="G558" s="887"/>
      <c r="H558" s="887"/>
      <c r="M558" s="887"/>
      <c r="N558" s="887"/>
      <c r="Y558" s="887"/>
      <c r="AE558" s="887"/>
    </row>
    <row r="559" spans="1:31" x14ac:dyDescent="0.3">
      <c r="A559" s="887"/>
      <c r="B559" s="887"/>
      <c r="G559" s="887"/>
      <c r="H559" s="887"/>
      <c r="M559" s="887"/>
      <c r="N559" s="887"/>
      <c r="Y559" s="887"/>
      <c r="AE559" s="887"/>
    </row>
    <row r="560" spans="1:31" x14ac:dyDescent="0.3">
      <c r="A560" s="887"/>
      <c r="B560" s="887"/>
      <c r="G560" s="887"/>
      <c r="H560" s="887"/>
      <c r="M560" s="887"/>
      <c r="N560" s="887"/>
      <c r="Y560" s="887"/>
      <c r="AE560" s="887"/>
    </row>
    <row r="561" spans="1:31" x14ac:dyDescent="0.3">
      <c r="A561" s="887"/>
      <c r="B561" s="887"/>
      <c r="G561" s="887"/>
      <c r="H561" s="887"/>
      <c r="M561" s="887"/>
      <c r="N561" s="887"/>
      <c r="Y561" s="887"/>
      <c r="AE561" s="887"/>
    </row>
    <row r="562" spans="1:31" x14ac:dyDescent="0.3">
      <c r="A562" s="887"/>
      <c r="B562" s="887"/>
      <c r="G562" s="887"/>
      <c r="H562" s="887"/>
      <c r="M562" s="887"/>
      <c r="N562" s="887"/>
      <c r="Y562" s="887"/>
      <c r="AE562" s="887"/>
    </row>
    <row r="563" spans="1:31" x14ac:dyDescent="0.3">
      <c r="A563" s="887"/>
      <c r="B563" s="887"/>
      <c r="G563" s="887"/>
      <c r="H563" s="887"/>
      <c r="M563" s="887"/>
      <c r="N563" s="887"/>
      <c r="Y563" s="887"/>
      <c r="AE563" s="887"/>
    </row>
    <row r="564" spans="1:31" x14ac:dyDescent="0.3">
      <c r="A564" s="887"/>
      <c r="B564" s="887"/>
      <c r="G564" s="887"/>
      <c r="H564" s="887"/>
      <c r="M564" s="887"/>
      <c r="N564" s="887"/>
      <c r="Y564" s="887"/>
      <c r="AE564" s="887"/>
    </row>
    <row r="565" spans="1:31" x14ac:dyDescent="0.3">
      <c r="A565" s="887"/>
      <c r="B565" s="887"/>
      <c r="G565" s="887"/>
      <c r="H565" s="887"/>
      <c r="M565" s="887"/>
      <c r="N565" s="887"/>
      <c r="Y565" s="887"/>
      <c r="AE565" s="887"/>
    </row>
    <row r="566" spans="1:31" x14ac:dyDescent="0.3">
      <c r="A566" s="887"/>
      <c r="B566" s="887"/>
      <c r="G566" s="887"/>
      <c r="H566" s="887"/>
      <c r="M566" s="887"/>
      <c r="N566" s="887"/>
      <c r="Y566" s="887"/>
      <c r="AE566" s="887"/>
    </row>
    <row r="567" spans="1:31" x14ac:dyDescent="0.3">
      <c r="A567" s="887"/>
      <c r="B567" s="887"/>
      <c r="G567" s="887"/>
      <c r="H567" s="887"/>
      <c r="M567" s="887"/>
      <c r="N567" s="887"/>
      <c r="Y567" s="887"/>
      <c r="AE567" s="887"/>
    </row>
    <row r="568" spans="1:31" x14ac:dyDescent="0.3">
      <c r="A568" s="887"/>
      <c r="B568" s="887"/>
      <c r="G568" s="887"/>
      <c r="H568" s="887"/>
      <c r="M568" s="887"/>
      <c r="N568" s="887"/>
      <c r="Y568" s="887"/>
      <c r="AE568" s="887"/>
    </row>
    <row r="569" spans="1:31" x14ac:dyDescent="0.3">
      <c r="A569" s="887"/>
      <c r="B569" s="887"/>
      <c r="G569" s="887"/>
      <c r="H569" s="887"/>
      <c r="M569" s="887"/>
      <c r="N569" s="887"/>
      <c r="Y569" s="887"/>
      <c r="AE569" s="887"/>
    </row>
    <row r="570" spans="1:31" x14ac:dyDescent="0.3">
      <c r="A570" s="887"/>
      <c r="B570" s="887"/>
      <c r="G570" s="887"/>
      <c r="H570" s="887"/>
      <c r="M570" s="887"/>
      <c r="N570" s="887"/>
      <c r="Y570" s="887"/>
      <c r="AE570" s="887"/>
    </row>
    <row r="571" spans="1:31" x14ac:dyDescent="0.3">
      <c r="A571" s="887"/>
      <c r="B571" s="887"/>
      <c r="G571" s="887"/>
      <c r="H571" s="887"/>
      <c r="M571" s="887"/>
      <c r="N571" s="887"/>
      <c r="Y571" s="887"/>
      <c r="AE571" s="887"/>
    </row>
    <row r="572" spans="1:31" x14ac:dyDescent="0.3">
      <c r="A572" s="887"/>
      <c r="B572" s="887"/>
      <c r="G572" s="887"/>
      <c r="H572" s="887"/>
      <c r="M572" s="887"/>
      <c r="N572" s="887"/>
      <c r="Y572" s="887"/>
      <c r="AE572" s="887"/>
    </row>
    <row r="573" spans="1:31" x14ac:dyDescent="0.3">
      <c r="A573" s="887"/>
      <c r="B573" s="887"/>
      <c r="G573" s="887"/>
      <c r="H573" s="887"/>
      <c r="M573" s="887"/>
      <c r="N573" s="887"/>
      <c r="Y573" s="887"/>
      <c r="AE573" s="887"/>
    </row>
    <row r="574" spans="1:31" x14ac:dyDescent="0.3">
      <c r="A574" s="887"/>
      <c r="B574" s="887"/>
      <c r="G574" s="887"/>
      <c r="H574" s="887"/>
      <c r="M574" s="887"/>
      <c r="N574" s="887"/>
      <c r="Y574" s="887"/>
      <c r="AE574" s="887"/>
    </row>
    <row r="575" spans="1:31" x14ac:dyDescent="0.3">
      <c r="A575" s="887"/>
      <c r="B575" s="887"/>
      <c r="G575" s="887"/>
      <c r="H575" s="887"/>
      <c r="M575" s="887"/>
      <c r="N575" s="887"/>
      <c r="Y575" s="887"/>
      <c r="AE575" s="887"/>
    </row>
    <row r="576" spans="1:31" x14ac:dyDescent="0.3">
      <c r="A576" s="887"/>
      <c r="B576" s="887"/>
      <c r="G576" s="887"/>
      <c r="H576" s="887"/>
      <c r="M576" s="887"/>
      <c r="N576" s="887"/>
      <c r="Y576" s="887"/>
      <c r="AE576" s="887"/>
    </row>
    <row r="577" spans="1:31" x14ac:dyDescent="0.3">
      <c r="A577" s="887"/>
      <c r="B577" s="887"/>
      <c r="G577" s="887"/>
      <c r="H577" s="887"/>
      <c r="M577" s="887"/>
      <c r="N577" s="887"/>
      <c r="Y577" s="887"/>
      <c r="AE577" s="887"/>
    </row>
    <row r="578" spans="1:31" x14ac:dyDescent="0.3">
      <c r="A578" s="887"/>
      <c r="B578" s="887"/>
      <c r="G578" s="887"/>
      <c r="H578" s="887"/>
      <c r="M578" s="887"/>
      <c r="N578" s="887"/>
      <c r="Y578" s="887"/>
      <c r="AE578" s="887"/>
    </row>
    <row r="579" spans="1:31" x14ac:dyDescent="0.3">
      <c r="A579" s="887"/>
      <c r="B579" s="887"/>
      <c r="G579" s="887"/>
      <c r="H579" s="887"/>
      <c r="M579" s="887"/>
      <c r="N579" s="887"/>
      <c r="Y579" s="887"/>
      <c r="AE579" s="887"/>
    </row>
    <row r="580" spans="1:31" x14ac:dyDescent="0.3">
      <c r="A580" s="887"/>
      <c r="B580" s="887"/>
      <c r="G580" s="887"/>
      <c r="H580" s="887"/>
      <c r="M580" s="887"/>
      <c r="N580" s="887"/>
      <c r="Y580" s="887"/>
      <c r="AE580" s="887"/>
    </row>
    <row r="581" spans="1:31" x14ac:dyDescent="0.3">
      <c r="A581" s="887"/>
      <c r="B581" s="887"/>
      <c r="G581" s="887"/>
      <c r="H581" s="887"/>
      <c r="M581" s="887"/>
      <c r="N581" s="887"/>
      <c r="Y581" s="887"/>
      <c r="AE581" s="887"/>
    </row>
    <row r="582" spans="1:31" x14ac:dyDescent="0.3">
      <c r="A582" s="887"/>
      <c r="B582" s="887"/>
      <c r="G582" s="887"/>
      <c r="H582" s="887"/>
      <c r="M582" s="887"/>
      <c r="N582" s="887"/>
      <c r="Y582" s="887"/>
      <c r="AE582" s="887"/>
    </row>
    <row r="583" spans="1:31" x14ac:dyDescent="0.3">
      <c r="A583" s="887"/>
      <c r="B583" s="887"/>
      <c r="G583" s="887"/>
      <c r="H583" s="887"/>
      <c r="M583" s="887"/>
      <c r="N583" s="887"/>
      <c r="Y583" s="887"/>
      <c r="AE583" s="887"/>
    </row>
    <row r="584" spans="1:31" x14ac:dyDescent="0.3">
      <c r="A584" s="887"/>
      <c r="B584" s="887"/>
      <c r="G584" s="887"/>
      <c r="H584" s="887"/>
      <c r="M584" s="887"/>
      <c r="N584" s="887"/>
      <c r="Y584" s="887"/>
      <c r="AE584" s="887"/>
    </row>
    <row r="585" spans="1:31" x14ac:dyDescent="0.3">
      <c r="A585" s="887"/>
      <c r="B585" s="887"/>
      <c r="G585" s="887"/>
      <c r="H585" s="887"/>
      <c r="M585" s="887"/>
      <c r="N585" s="887"/>
      <c r="Y585" s="887"/>
      <c r="AE585" s="887"/>
    </row>
    <row r="586" spans="1:31" x14ac:dyDescent="0.3">
      <c r="A586" s="887"/>
      <c r="B586" s="887"/>
      <c r="G586" s="887"/>
      <c r="H586" s="887"/>
      <c r="M586" s="887"/>
      <c r="N586" s="887"/>
      <c r="Y586" s="887"/>
      <c r="AE586" s="887"/>
    </row>
    <row r="587" spans="1:31" x14ac:dyDescent="0.3">
      <c r="A587" s="887"/>
      <c r="B587" s="887"/>
      <c r="G587" s="887"/>
      <c r="H587" s="887"/>
      <c r="M587" s="887"/>
      <c r="N587" s="887"/>
      <c r="Y587" s="887"/>
      <c r="AE587" s="887"/>
    </row>
    <row r="588" spans="1:31" x14ac:dyDescent="0.3">
      <c r="A588" s="887"/>
      <c r="B588" s="887"/>
      <c r="G588" s="887"/>
      <c r="H588" s="887"/>
      <c r="M588" s="887"/>
      <c r="N588" s="887"/>
      <c r="Y588" s="887"/>
      <c r="AE588" s="887"/>
    </row>
    <row r="589" spans="1:31" x14ac:dyDescent="0.3">
      <c r="A589" s="887"/>
      <c r="B589" s="887"/>
      <c r="G589" s="887"/>
      <c r="H589" s="887"/>
      <c r="M589" s="887"/>
      <c r="N589" s="887"/>
      <c r="Y589" s="887"/>
      <c r="AE589" s="887"/>
    </row>
    <row r="590" spans="1:31" x14ac:dyDescent="0.3">
      <c r="A590" s="887"/>
      <c r="B590" s="887"/>
      <c r="G590" s="887"/>
      <c r="H590" s="887"/>
      <c r="M590" s="887"/>
      <c r="N590" s="887"/>
      <c r="Y590" s="887"/>
      <c r="AE590" s="887"/>
    </row>
    <row r="591" spans="1:31" x14ac:dyDescent="0.3">
      <c r="A591" s="887"/>
      <c r="B591" s="887"/>
      <c r="G591" s="887"/>
      <c r="H591" s="887"/>
      <c r="M591" s="887"/>
      <c r="N591" s="887"/>
      <c r="Y591" s="887"/>
      <c r="AE591" s="887"/>
    </row>
    <row r="592" spans="1:31" x14ac:dyDescent="0.3">
      <c r="A592" s="887"/>
      <c r="B592" s="887"/>
      <c r="G592" s="887"/>
      <c r="H592" s="887"/>
      <c r="M592" s="887"/>
      <c r="N592" s="887"/>
      <c r="Y592" s="887"/>
      <c r="AE592" s="887"/>
    </row>
    <row r="593" spans="1:31" x14ac:dyDescent="0.3">
      <c r="A593" s="887"/>
      <c r="B593" s="887"/>
      <c r="G593" s="887"/>
      <c r="H593" s="887"/>
      <c r="M593" s="887"/>
      <c r="N593" s="887"/>
      <c r="Y593" s="887"/>
      <c r="AE593" s="887"/>
    </row>
    <row r="594" spans="1:31" x14ac:dyDescent="0.3">
      <c r="A594" s="887"/>
      <c r="B594" s="887"/>
      <c r="G594" s="887"/>
      <c r="H594" s="887"/>
      <c r="M594" s="887"/>
      <c r="N594" s="887"/>
      <c r="Y594" s="887"/>
      <c r="AE594" s="887"/>
    </row>
    <row r="595" spans="1:31" x14ac:dyDescent="0.3">
      <c r="A595" s="887"/>
      <c r="B595" s="887"/>
      <c r="G595" s="887"/>
      <c r="H595" s="887"/>
      <c r="M595" s="887"/>
      <c r="N595" s="887"/>
      <c r="Y595" s="887"/>
      <c r="AE595" s="887"/>
    </row>
    <row r="596" spans="1:31" x14ac:dyDescent="0.3">
      <c r="A596" s="887"/>
      <c r="B596" s="887"/>
      <c r="G596" s="887"/>
      <c r="H596" s="887"/>
      <c r="M596" s="887"/>
      <c r="N596" s="887"/>
      <c r="Y596" s="887"/>
      <c r="AE596" s="887"/>
    </row>
    <row r="597" spans="1:31" x14ac:dyDescent="0.3">
      <c r="A597" s="887"/>
      <c r="B597" s="887"/>
      <c r="G597" s="887"/>
      <c r="H597" s="887"/>
      <c r="M597" s="887"/>
      <c r="N597" s="887"/>
      <c r="Y597" s="887"/>
      <c r="AE597" s="887"/>
    </row>
    <row r="598" spans="1:31" x14ac:dyDescent="0.3">
      <c r="A598" s="887"/>
      <c r="B598" s="887"/>
      <c r="G598" s="887"/>
      <c r="H598" s="887"/>
      <c r="M598" s="887"/>
      <c r="N598" s="887"/>
      <c r="Y598" s="887"/>
      <c r="AE598" s="887"/>
    </row>
    <row r="599" spans="1:31" x14ac:dyDescent="0.3">
      <c r="A599" s="887"/>
      <c r="B599" s="887"/>
      <c r="G599" s="887"/>
      <c r="H599" s="887"/>
      <c r="M599" s="887"/>
      <c r="N599" s="887"/>
      <c r="Y599" s="887"/>
      <c r="AE599" s="887"/>
    </row>
    <row r="600" spans="1:31" x14ac:dyDescent="0.3">
      <c r="A600" s="887"/>
      <c r="B600" s="887"/>
      <c r="G600" s="887"/>
      <c r="H600" s="887"/>
      <c r="M600" s="887"/>
      <c r="N600" s="887"/>
      <c r="Y600" s="887"/>
      <c r="AE600" s="887"/>
    </row>
    <row r="601" spans="1:31" x14ac:dyDescent="0.3">
      <c r="A601" s="887"/>
      <c r="B601" s="887"/>
      <c r="G601" s="887"/>
      <c r="H601" s="887"/>
      <c r="M601" s="887"/>
      <c r="N601" s="887"/>
      <c r="Y601" s="887"/>
      <c r="AE601" s="887"/>
    </row>
    <row r="602" spans="1:31" x14ac:dyDescent="0.3">
      <c r="A602" s="887"/>
      <c r="B602" s="887"/>
      <c r="G602" s="887"/>
      <c r="H602" s="887"/>
      <c r="M602" s="887"/>
      <c r="N602" s="887"/>
      <c r="Y602" s="887"/>
      <c r="AE602" s="887"/>
    </row>
    <row r="603" spans="1:31" x14ac:dyDescent="0.3">
      <c r="A603" s="887"/>
      <c r="B603" s="887"/>
      <c r="G603" s="887"/>
      <c r="H603" s="887"/>
      <c r="M603" s="887"/>
      <c r="N603" s="887"/>
      <c r="Y603" s="887"/>
      <c r="AE603" s="887"/>
    </row>
    <row r="604" spans="1:31" x14ac:dyDescent="0.3">
      <c r="A604" s="887"/>
      <c r="B604" s="887"/>
      <c r="G604" s="887"/>
      <c r="H604" s="887"/>
      <c r="M604" s="887"/>
      <c r="N604" s="887"/>
      <c r="Y604" s="887"/>
      <c r="AE604" s="887"/>
    </row>
    <row r="605" spans="1:31" x14ac:dyDescent="0.3">
      <c r="A605" s="887"/>
      <c r="B605" s="887"/>
      <c r="G605" s="887"/>
      <c r="H605" s="887"/>
      <c r="M605" s="887"/>
      <c r="N605" s="887"/>
      <c r="Y605" s="887"/>
      <c r="AE605" s="887"/>
    </row>
    <row r="606" spans="1:31" x14ac:dyDescent="0.3">
      <c r="A606" s="887"/>
      <c r="B606" s="887"/>
      <c r="G606" s="887"/>
      <c r="H606" s="887"/>
      <c r="M606" s="887"/>
      <c r="N606" s="887"/>
      <c r="Y606" s="887"/>
      <c r="AE606" s="887"/>
    </row>
    <row r="607" spans="1:31" x14ac:dyDescent="0.3">
      <c r="A607" s="887"/>
      <c r="B607" s="887"/>
      <c r="G607" s="887"/>
      <c r="H607" s="887"/>
      <c r="M607" s="887"/>
      <c r="N607" s="887"/>
      <c r="Y607" s="887"/>
      <c r="AE607" s="887"/>
    </row>
    <row r="608" spans="1:31" x14ac:dyDescent="0.3">
      <c r="A608" s="887"/>
      <c r="B608" s="887"/>
      <c r="G608" s="887"/>
      <c r="H608" s="887"/>
      <c r="M608" s="887"/>
      <c r="N608" s="887"/>
      <c r="Y608" s="887"/>
      <c r="AE608" s="887"/>
    </row>
    <row r="609" spans="1:31" x14ac:dyDescent="0.3">
      <c r="A609" s="887"/>
      <c r="B609" s="887"/>
      <c r="G609" s="887"/>
      <c r="H609" s="887"/>
      <c r="M609" s="887"/>
      <c r="N609" s="887"/>
      <c r="Y609" s="887"/>
      <c r="AE609" s="887"/>
    </row>
    <row r="610" spans="1:31" x14ac:dyDescent="0.3">
      <c r="A610" s="887"/>
      <c r="B610" s="887"/>
      <c r="G610" s="887"/>
      <c r="H610" s="887"/>
      <c r="M610" s="887"/>
      <c r="N610" s="887"/>
      <c r="Y610" s="887"/>
      <c r="AE610" s="887"/>
    </row>
    <row r="611" spans="1:31" x14ac:dyDescent="0.3">
      <c r="A611" s="887"/>
      <c r="B611" s="887"/>
      <c r="G611" s="887"/>
      <c r="H611" s="887"/>
      <c r="M611" s="887"/>
      <c r="N611" s="887"/>
      <c r="Y611" s="887"/>
      <c r="AE611" s="887"/>
    </row>
    <row r="612" spans="1:31" x14ac:dyDescent="0.3">
      <c r="A612" s="887"/>
      <c r="B612" s="887"/>
      <c r="G612" s="887"/>
      <c r="H612" s="887"/>
      <c r="M612" s="887"/>
      <c r="N612" s="887"/>
      <c r="Y612" s="887"/>
      <c r="AE612" s="887"/>
    </row>
    <row r="613" spans="1:31" x14ac:dyDescent="0.3">
      <c r="A613" s="887"/>
      <c r="B613" s="887"/>
      <c r="G613" s="887"/>
      <c r="H613" s="887"/>
      <c r="M613" s="887"/>
      <c r="N613" s="887"/>
      <c r="Y613" s="887"/>
      <c r="AE613" s="887"/>
    </row>
    <row r="614" spans="1:31" x14ac:dyDescent="0.3">
      <c r="A614" s="887"/>
      <c r="B614" s="887"/>
      <c r="G614" s="887"/>
      <c r="H614" s="887"/>
      <c r="M614" s="887"/>
      <c r="N614" s="887"/>
      <c r="Y614" s="887"/>
      <c r="AE614" s="887"/>
    </row>
    <row r="615" spans="1:31" x14ac:dyDescent="0.3">
      <c r="A615" s="887"/>
      <c r="B615" s="887"/>
      <c r="G615" s="887"/>
      <c r="H615" s="887"/>
      <c r="M615" s="887"/>
      <c r="N615" s="887"/>
      <c r="Y615" s="887"/>
      <c r="AE615" s="887"/>
    </row>
    <row r="616" spans="1:31" x14ac:dyDescent="0.3">
      <c r="A616" s="887"/>
      <c r="B616" s="887"/>
      <c r="G616" s="887"/>
      <c r="H616" s="887"/>
      <c r="M616" s="887"/>
      <c r="N616" s="887"/>
      <c r="Y616" s="887"/>
      <c r="AE616" s="887"/>
    </row>
    <row r="617" spans="1:31" x14ac:dyDescent="0.3">
      <c r="A617" s="887"/>
      <c r="B617" s="887"/>
      <c r="G617" s="887"/>
      <c r="H617" s="887"/>
      <c r="M617" s="887"/>
      <c r="N617" s="887"/>
      <c r="Y617" s="887"/>
      <c r="AE617" s="887"/>
    </row>
    <row r="618" spans="1:31" x14ac:dyDescent="0.3">
      <c r="A618" s="887"/>
      <c r="B618" s="887"/>
      <c r="G618" s="887"/>
      <c r="H618" s="887"/>
      <c r="M618" s="887"/>
      <c r="N618" s="887"/>
      <c r="Y618" s="887"/>
      <c r="AE618" s="887"/>
    </row>
    <row r="619" spans="1:31" x14ac:dyDescent="0.3">
      <c r="A619" s="887"/>
      <c r="B619" s="887"/>
      <c r="G619" s="887"/>
      <c r="H619" s="887"/>
      <c r="M619" s="887"/>
      <c r="N619" s="887"/>
      <c r="Y619" s="887"/>
      <c r="AE619" s="887"/>
    </row>
    <row r="620" spans="1:31" x14ac:dyDescent="0.3">
      <c r="A620" s="887"/>
      <c r="B620" s="887"/>
      <c r="G620" s="887"/>
      <c r="H620" s="887"/>
      <c r="M620" s="887"/>
      <c r="N620" s="887"/>
      <c r="Y620" s="887"/>
      <c r="AE620" s="887"/>
    </row>
    <row r="621" spans="1:31" x14ac:dyDescent="0.3">
      <c r="A621" s="887"/>
      <c r="B621" s="887"/>
      <c r="G621" s="887"/>
      <c r="H621" s="887"/>
      <c r="M621" s="887"/>
      <c r="N621" s="887"/>
      <c r="Y621" s="887"/>
      <c r="AE621" s="887"/>
    </row>
    <row r="622" spans="1:31" x14ac:dyDescent="0.3">
      <c r="A622" s="887"/>
      <c r="B622" s="887"/>
      <c r="G622" s="887"/>
      <c r="H622" s="887"/>
      <c r="M622" s="887"/>
      <c r="N622" s="887"/>
      <c r="Y622" s="887"/>
      <c r="AE622" s="887"/>
    </row>
    <row r="623" spans="1:31" x14ac:dyDescent="0.3">
      <c r="A623" s="887"/>
      <c r="B623" s="887"/>
      <c r="G623" s="887"/>
      <c r="H623" s="887"/>
      <c r="M623" s="887"/>
      <c r="N623" s="887"/>
      <c r="Y623" s="887"/>
      <c r="AE623" s="887"/>
    </row>
    <row r="624" spans="1:31" x14ac:dyDescent="0.3">
      <c r="A624" s="887"/>
      <c r="B624" s="887"/>
      <c r="G624" s="887"/>
      <c r="H624" s="887"/>
      <c r="M624" s="887"/>
      <c r="N624" s="887"/>
      <c r="Y624" s="887"/>
      <c r="AE624" s="887"/>
    </row>
    <row r="625" spans="1:31" x14ac:dyDescent="0.3">
      <c r="A625" s="887"/>
      <c r="B625" s="887"/>
      <c r="G625" s="887"/>
      <c r="H625" s="887"/>
      <c r="M625" s="887"/>
      <c r="N625" s="887"/>
      <c r="Y625" s="887"/>
      <c r="AE625" s="887"/>
    </row>
    <row r="626" spans="1:31" x14ac:dyDescent="0.3">
      <c r="A626" s="887"/>
      <c r="B626" s="887"/>
      <c r="G626" s="887"/>
      <c r="H626" s="887"/>
      <c r="M626" s="887"/>
      <c r="N626" s="887"/>
      <c r="Y626" s="887"/>
      <c r="AE626" s="887"/>
    </row>
    <row r="627" spans="1:31" x14ac:dyDescent="0.3">
      <c r="A627" s="887"/>
      <c r="B627" s="887"/>
      <c r="G627" s="887"/>
      <c r="H627" s="887"/>
      <c r="M627" s="887"/>
      <c r="N627" s="887"/>
      <c r="Y627" s="887"/>
      <c r="AE627" s="887"/>
    </row>
    <row r="628" spans="1:31" x14ac:dyDescent="0.3">
      <c r="A628" s="887"/>
      <c r="B628" s="887"/>
      <c r="G628" s="887"/>
      <c r="H628" s="887"/>
      <c r="M628" s="887"/>
      <c r="N628" s="887"/>
      <c r="Y628" s="887"/>
      <c r="AE628" s="887"/>
    </row>
    <row r="629" spans="1:31" x14ac:dyDescent="0.3">
      <c r="A629" s="887"/>
      <c r="B629" s="887"/>
      <c r="G629" s="887"/>
      <c r="H629" s="887"/>
      <c r="M629" s="887"/>
      <c r="N629" s="887"/>
      <c r="Y629" s="887"/>
      <c r="AE629" s="887"/>
    </row>
    <row r="630" spans="1:31" x14ac:dyDescent="0.3">
      <c r="A630" s="887"/>
      <c r="B630" s="887"/>
      <c r="G630" s="887"/>
      <c r="H630" s="887"/>
      <c r="M630" s="887"/>
      <c r="N630" s="887"/>
      <c r="Y630" s="887"/>
      <c r="AE630" s="887"/>
    </row>
    <row r="631" spans="1:31" x14ac:dyDescent="0.3">
      <c r="A631" s="887"/>
      <c r="B631" s="887"/>
      <c r="G631" s="887"/>
      <c r="H631" s="887"/>
      <c r="M631" s="887"/>
      <c r="N631" s="887"/>
      <c r="Y631" s="887"/>
      <c r="AE631" s="887"/>
    </row>
    <row r="632" spans="1:31" x14ac:dyDescent="0.3">
      <c r="A632" s="887"/>
      <c r="B632" s="887"/>
      <c r="G632" s="887"/>
      <c r="H632" s="887"/>
      <c r="M632" s="887"/>
      <c r="N632" s="887"/>
      <c r="Y632" s="887"/>
      <c r="AE632" s="887"/>
    </row>
    <row r="633" spans="1:31" x14ac:dyDescent="0.3">
      <c r="A633" s="887"/>
      <c r="B633" s="887"/>
      <c r="G633" s="887"/>
      <c r="H633" s="887"/>
      <c r="M633" s="887"/>
      <c r="N633" s="887"/>
      <c r="Y633" s="887"/>
      <c r="AE633" s="887"/>
    </row>
    <row r="634" spans="1:31" x14ac:dyDescent="0.3">
      <c r="A634" s="887"/>
      <c r="B634" s="887"/>
      <c r="G634" s="887"/>
      <c r="H634" s="887"/>
      <c r="M634" s="887"/>
      <c r="N634" s="887"/>
      <c r="Y634" s="887"/>
      <c r="AE634" s="887"/>
    </row>
    <row r="635" spans="1:31" x14ac:dyDescent="0.3">
      <c r="A635" s="887"/>
      <c r="B635" s="887"/>
      <c r="G635" s="887"/>
      <c r="H635" s="887"/>
      <c r="M635" s="887"/>
      <c r="N635" s="887"/>
      <c r="Y635" s="887"/>
      <c r="AE635" s="887"/>
    </row>
    <row r="636" spans="1:31" x14ac:dyDescent="0.3">
      <c r="A636" s="887"/>
      <c r="B636" s="887"/>
      <c r="G636" s="887"/>
      <c r="H636" s="887"/>
      <c r="M636" s="887"/>
      <c r="N636" s="887"/>
      <c r="Y636" s="887"/>
      <c r="AE636" s="887"/>
    </row>
    <row r="637" spans="1:31" x14ac:dyDescent="0.3">
      <c r="A637" s="887"/>
      <c r="B637" s="887"/>
      <c r="G637" s="887"/>
      <c r="H637" s="887"/>
      <c r="M637" s="887"/>
      <c r="N637" s="887"/>
      <c r="Y637" s="887"/>
      <c r="AE637" s="887"/>
    </row>
    <row r="638" spans="1:31" x14ac:dyDescent="0.3">
      <c r="A638" s="887"/>
      <c r="B638" s="887"/>
      <c r="G638" s="887"/>
      <c r="H638" s="887"/>
      <c r="M638" s="887"/>
      <c r="N638" s="887"/>
      <c r="Y638" s="887"/>
      <c r="AE638" s="887"/>
    </row>
    <row r="639" spans="1:31" x14ac:dyDescent="0.3">
      <c r="A639" s="887"/>
      <c r="B639" s="887"/>
      <c r="G639" s="887"/>
      <c r="H639" s="887"/>
      <c r="M639" s="887"/>
      <c r="N639" s="887"/>
      <c r="Y639" s="887"/>
      <c r="AE639" s="887"/>
    </row>
    <row r="640" spans="1:31" x14ac:dyDescent="0.3">
      <c r="A640" s="887"/>
      <c r="B640" s="887"/>
      <c r="G640" s="887"/>
      <c r="H640" s="887"/>
      <c r="M640" s="887"/>
      <c r="N640" s="887"/>
      <c r="Y640" s="887"/>
      <c r="AE640" s="887"/>
    </row>
    <row r="641" spans="1:31" x14ac:dyDescent="0.3">
      <c r="A641" s="887"/>
      <c r="B641" s="887"/>
      <c r="G641" s="887"/>
      <c r="H641" s="887"/>
      <c r="M641" s="887"/>
      <c r="N641" s="887"/>
      <c r="Y641" s="887"/>
      <c r="AE641" s="887"/>
    </row>
    <row r="642" spans="1:31" x14ac:dyDescent="0.3">
      <c r="A642" s="887"/>
      <c r="B642" s="887"/>
      <c r="G642" s="887"/>
      <c r="H642" s="887"/>
      <c r="M642" s="887"/>
      <c r="N642" s="887"/>
      <c r="Y642" s="887"/>
      <c r="AE642" s="887"/>
    </row>
    <row r="643" spans="1:31" x14ac:dyDescent="0.3">
      <c r="A643" s="887"/>
      <c r="B643" s="887"/>
      <c r="G643" s="887"/>
      <c r="H643" s="887"/>
      <c r="M643" s="887"/>
      <c r="N643" s="887"/>
      <c r="Y643" s="887"/>
      <c r="AE643" s="887"/>
    </row>
    <row r="644" spans="1:31" x14ac:dyDescent="0.3">
      <c r="A644" s="887"/>
      <c r="B644" s="887"/>
      <c r="G644" s="887"/>
      <c r="H644" s="887"/>
      <c r="M644" s="887"/>
      <c r="N644" s="887"/>
      <c r="Y644" s="887"/>
      <c r="AE644" s="887"/>
    </row>
    <row r="645" spans="1:31" x14ac:dyDescent="0.3">
      <c r="A645" s="887"/>
      <c r="B645" s="887"/>
      <c r="G645" s="887"/>
      <c r="H645" s="887"/>
      <c r="M645" s="887"/>
      <c r="N645" s="887"/>
      <c r="Y645" s="887"/>
      <c r="AE645" s="887"/>
    </row>
    <row r="646" spans="1:31" x14ac:dyDescent="0.3">
      <c r="A646" s="887"/>
      <c r="B646" s="887"/>
      <c r="G646" s="887"/>
      <c r="H646" s="887"/>
      <c r="M646" s="887"/>
      <c r="N646" s="887"/>
      <c r="Y646" s="887"/>
      <c r="AE646" s="887"/>
    </row>
    <row r="647" spans="1:31" x14ac:dyDescent="0.3">
      <c r="A647" s="887"/>
      <c r="B647" s="887"/>
      <c r="G647" s="887"/>
      <c r="H647" s="887"/>
      <c r="M647" s="887"/>
      <c r="N647" s="887"/>
      <c r="Y647" s="887"/>
      <c r="AE647" s="887"/>
    </row>
    <row r="648" spans="1:31" x14ac:dyDescent="0.3">
      <c r="A648" s="887"/>
      <c r="B648" s="887"/>
      <c r="G648" s="887"/>
      <c r="H648" s="887"/>
      <c r="M648" s="887"/>
      <c r="N648" s="887"/>
      <c r="Y648" s="887"/>
      <c r="AE648" s="887"/>
    </row>
    <row r="649" spans="1:31" x14ac:dyDescent="0.3">
      <c r="A649" s="887"/>
      <c r="B649" s="887"/>
      <c r="G649" s="887"/>
      <c r="H649" s="887"/>
      <c r="M649" s="887"/>
      <c r="N649" s="887"/>
      <c r="Y649" s="887"/>
      <c r="AE649" s="887"/>
    </row>
    <row r="650" spans="1:31" x14ac:dyDescent="0.3">
      <c r="A650" s="887"/>
      <c r="B650" s="887"/>
      <c r="G650" s="887"/>
      <c r="H650" s="887"/>
      <c r="M650" s="887"/>
      <c r="N650" s="887"/>
      <c r="Y650" s="887"/>
      <c r="AE650" s="887"/>
    </row>
    <row r="651" spans="1:31" x14ac:dyDescent="0.3">
      <c r="A651" s="887"/>
      <c r="B651" s="887"/>
      <c r="G651" s="887"/>
      <c r="H651" s="887"/>
      <c r="M651" s="887"/>
      <c r="N651" s="887"/>
      <c r="Y651" s="887"/>
      <c r="AE651" s="887"/>
    </row>
    <row r="652" spans="1:31" x14ac:dyDescent="0.3">
      <c r="A652" s="887"/>
      <c r="B652" s="887"/>
      <c r="G652" s="887"/>
      <c r="H652" s="887"/>
      <c r="M652" s="887"/>
      <c r="N652" s="887"/>
      <c r="Y652" s="887"/>
      <c r="AE652" s="887"/>
    </row>
    <row r="653" spans="1:31" x14ac:dyDescent="0.3">
      <c r="A653" s="887"/>
      <c r="B653" s="887"/>
      <c r="G653" s="887"/>
      <c r="H653" s="887"/>
      <c r="M653" s="887"/>
      <c r="N653" s="887"/>
      <c r="Y653" s="887"/>
      <c r="AE653" s="887"/>
    </row>
    <row r="654" spans="1:31" x14ac:dyDescent="0.3">
      <c r="A654" s="887"/>
      <c r="B654" s="887"/>
      <c r="G654" s="887"/>
      <c r="H654" s="887"/>
      <c r="M654" s="887"/>
      <c r="N654" s="887"/>
      <c r="Y654" s="887"/>
      <c r="AE654" s="887"/>
    </row>
    <row r="655" spans="1:31" x14ac:dyDescent="0.3">
      <c r="A655" s="887"/>
      <c r="B655" s="887"/>
      <c r="G655" s="887"/>
      <c r="H655" s="887"/>
      <c r="M655" s="887"/>
      <c r="N655" s="887"/>
      <c r="Y655" s="887"/>
      <c r="AE655" s="887"/>
    </row>
    <row r="656" spans="1:31" x14ac:dyDescent="0.3">
      <c r="A656" s="887"/>
      <c r="B656" s="887"/>
      <c r="G656" s="887"/>
      <c r="H656" s="887"/>
      <c r="M656" s="887"/>
      <c r="N656" s="887"/>
      <c r="Y656" s="887"/>
      <c r="AE656" s="887"/>
    </row>
    <row r="657" spans="1:31" x14ac:dyDescent="0.3">
      <c r="A657" s="887"/>
      <c r="B657" s="887"/>
      <c r="G657" s="887"/>
      <c r="H657" s="887"/>
      <c r="M657" s="887"/>
      <c r="N657" s="887"/>
      <c r="Y657" s="887"/>
      <c r="AE657" s="887"/>
    </row>
    <row r="658" spans="1:31" x14ac:dyDescent="0.3">
      <c r="A658" s="887"/>
      <c r="B658" s="887"/>
      <c r="G658" s="887"/>
      <c r="H658" s="887"/>
      <c r="M658" s="887"/>
      <c r="N658" s="887"/>
      <c r="Y658" s="887"/>
      <c r="AE658" s="887"/>
    </row>
    <row r="659" spans="1:31" x14ac:dyDescent="0.3">
      <c r="A659" s="887"/>
      <c r="B659" s="887"/>
      <c r="G659" s="887"/>
      <c r="H659" s="887"/>
      <c r="M659" s="887"/>
      <c r="N659" s="887"/>
      <c r="Y659" s="887"/>
      <c r="AE659" s="887"/>
    </row>
    <row r="660" spans="1:31" x14ac:dyDescent="0.3">
      <c r="A660" s="887"/>
      <c r="B660" s="887"/>
      <c r="G660" s="887"/>
      <c r="H660" s="887"/>
      <c r="M660" s="887"/>
      <c r="N660" s="887"/>
      <c r="Y660" s="887"/>
      <c r="AE660" s="887"/>
    </row>
    <row r="661" spans="1:31" x14ac:dyDescent="0.3">
      <c r="A661" s="887"/>
      <c r="B661" s="887"/>
      <c r="G661" s="887"/>
      <c r="H661" s="887"/>
      <c r="M661" s="887"/>
      <c r="N661" s="887"/>
      <c r="Y661" s="887"/>
      <c r="AE661" s="887"/>
    </row>
    <row r="662" spans="1:31" x14ac:dyDescent="0.3">
      <c r="A662" s="887"/>
      <c r="B662" s="887"/>
      <c r="G662" s="887"/>
      <c r="H662" s="887"/>
      <c r="M662" s="887"/>
      <c r="N662" s="887"/>
      <c r="Y662" s="887"/>
      <c r="AE662" s="887"/>
    </row>
    <row r="663" spans="1:31" x14ac:dyDescent="0.3">
      <c r="A663" s="887"/>
      <c r="B663" s="887"/>
      <c r="G663" s="887"/>
      <c r="H663" s="887"/>
      <c r="M663" s="887"/>
      <c r="N663" s="887"/>
      <c r="Y663" s="887"/>
      <c r="AE663" s="887"/>
    </row>
    <row r="664" spans="1:31" x14ac:dyDescent="0.3">
      <c r="A664" s="887"/>
      <c r="B664" s="887"/>
      <c r="G664" s="887"/>
      <c r="H664" s="887"/>
      <c r="M664" s="887"/>
      <c r="N664" s="887"/>
      <c r="Y664" s="887"/>
      <c r="AE664" s="887"/>
    </row>
    <row r="665" spans="1:31" x14ac:dyDescent="0.3">
      <c r="A665" s="887"/>
      <c r="B665" s="887"/>
      <c r="G665" s="887"/>
      <c r="H665" s="887"/>
      <c r="M665" s="887"/>
      <c r="N665" s="887"/>
      <c r="Y665" s="887"/>
      <c r="AE665" s="887"/>
    </row>
    <row r="666" spans="1:31" x14ac:dyDescent="0.3">
      <c r="A666" s="887"/>
      <c r="B666" s="887"/>
      <c r="G666" s="887"/>
      <c r="H666" s="887"/>
      <c r="M666" s="887"/>
      <c r="N666" s="887"/>
      <c r="Y666" s="887"/>
      <c r="AE666" s="887"/>
    </row>
    <row r="667" spans="1:31" x14ac:dyDescent="0.3">
      <c r="A667" s="887"/>
      <c r="B667" s="887"/>
      <c r="G667" s="887"/>
      <c r="H667" s="887"/>
      <c r="M667" s="887"/>
      <c r="N667" s="887"/>
      <c r="Y667" s="887"/>
      <c r="AE667" s="887"/>
    </row>
    <row r="668" spans="1:31" x14ac:dyDescent="0.3">
      <c r="A668" s="887"/>
      <c r="B668" s="887"/>
      <c r="G668" s="887"/>
      <c r="H668" s="887"/>
      <c r="M668" s="887"/>
      <c r="N668" s="887"/>
      <c r="Y668" s="887"/>
      <c r="AE668" s="887"/>
    </row>
    <row r="669" spans="1:31" x14ac:dyDescent="0.3">
      <c r="A669" s="887"/>
      <c r="B669" s="887"/>
      <c r="G669" s="887"/>
      <c r="H669" s="887"/>
      <c r="M669" s="887"/>
      <c r="N669" s="887"/>
      <c r="Y669" s="887"/>
      <c r="AE669" s="887"/>
    </row>
    <row r="670" spans="1:31" x14ac:dyDescent="0.3">
      <c r="A670" s="887"/>
      <c r="B670" s="887"/>
      <c r="G670" s="887"/>
      <c r="H670" s="887"/>
      <c r="M670" s="887"/>
      <c r="N670" s="887"/>
      <c r="Y670" s="887"/>
      <c r="AE670" s="887"/>
    </row>
    <row r="671" spans="1:31" x14ac:dyDescent="0.3">
      <c r="A671" s="887"/>
      <c r="B671" s="887"/>
      <c r="G671" s="887"/>
      <c r="H671" s="887"/>
      <c r="M671" s="887"/>
      <c r="N671" s="887"/>
      <c r="Y671" s="887"/>
      <c r="AE671" s="887"/>
    </row>
    <row r="672" spans="1:31" x14ac:dyDescent="0.3">
      <c r="A672" s="887"/>
      <c r="B672" s="887"/>
      <c r="G672" s="887"/>
      <c r="H672" s="887"/>
      <c r="M672" s="887"/>
      <c r="N672" s="887"/>
      <c r="Y672" s="887"/>
      <c r="AE672" s="887"/>
    </row>
    <row r="673" spans="1:31" x14ac:dyDescent="0.3">
      <c r="A673" s="887"/>
      <c r="B673" s="887"/>
      <c r="G673" s="887"/>
      <c r="H673" s="887"/>
      <c r="M673" s="887"/>
      <c r="N673" s="887"/>
      <c r="Y673" s="887"/>
      <c r="AE673" s="887"/>
    </row>
    <row r="674" spans="1:31" x14ac:dyDescent="0.3">
      <c r="A674" s="887"/>
      <c r="B674" s="887"/>
      <c r="G674" s="887"/>
      <c r="H674" s="887"/>
      <c r="M674" s="887"/>
      <c r="N674" s="887"/>
      <c r="Y674" s="887"/>
      <c r="AE674" s="887"/>
    </row>
    <row r="675" spans="1:31" x14ac:dyDescent="0.3">
      <c r="A675" s="887"/>
      <c r="B675" s="887"/>
      <c r="G675" s="887"/>
      <c r="H675" s="887"/>
      <c r="M675" s="887"/>
      <c r="N675" s="887"/>
      <c r="Y675" s="887"/>
      <c r="AE675" s="887"/>
    </row>
    <row r="676" spans="1:31" x14ac:dyDescent="0.3">
      <c r="A676" s="887"/>
      <c r="B676" s="887"/>
      <c r="G676" s="887"/>
      <c r="H676" s="887"/>
      <c r="M676" s="887"/>
      <c r="N676" s="887"/>
      <c r="Y676" s="887"/>
      <c r="AE676" s="887"/>
    </row>
    <row r="677" spans="1:31" x14ac:dyDescent="0.3">
      <c r="A677" s="887"/>
      <c r="B677" s="887"/>
      <c r="G677" s="887"/>
      <c r="H677" s="887"/>
      <c r="M677" s="887"/>
      <c r="N677" s="887"/>
      <c r="Y677" s="887"/>
      <c r="AE677" s="887"/>
    </row>
    <row r="678" spans="1:31" x14ac:dyDescent="0.3">
      <c r="A678" s="887"/>
      <c r="B678" s="887"/>
      <c r="G678" s="887"/>
      <c r="H678" s="887"/>
      <c r="M678" s="887"/>
      <c r="N678" s="887"/>
      <c r="Y678" s="887"/>
      <c r="AE678" s="887"/>
    </row>
    <row r="679" spans="1:31" x14ac:dyDescent="0.3">
      <c r="A679" s="887"/>
      <c r="B679" s="887"/>
      <c r="G679" s="887"/>
      <c r="H679" s="887"/>
      <c r="M679" s="887"/>
      <c r="N679" s="887"/>
      <c r="Y679" s="887"/>
      <c r="AE679" s="887"/>
    </row>
    <row r="680" spans="1:31" x14ac:dyDescent="0.3">
      <c r="A680" s="887"/>
      <c r="B680" s="887"/>
      <c r="G680" s="887"/>
      <c r="H680" s="887"/>
      <c r="M680" s="887"/>
      <c r="N680" s="887"/>
      <c r="Y680" s="887"/>
      <c r="AE680" s="887"/>
    </row>
    <row r="681" spans="1:31" x14ac:dyDescent="0.3">
      <c r="A681" s="887"/>
      <c r="B681" s="887"/>
      <c r="G681" s="887"/>
      <c r="H681" s="887"/>
      <c r="M681" s="887"/>
      <c r="N681" s="887"/>
      <c r="Y681" s="887"/>
      <c r="AE681" s="887"/>
    </row>
    <row r="682" spans="1:31" x14ac:dyDescent="0.3">
      <c r="A682" s="887"/>
      <c r="B682" s="887"/>
      <c r="G682" s="887"/>
      <c r="H682" s="887"/>
      <c r="M682" s="887"/>
      <c r="N682" s="887"/>
      <c r="Y682" s="887"/>
      <c r="AE682" s="887"/>
    </row>
    <row r="683" spans="1:31" x14ac:dyDescent="0.3">
      <c r="A683" s="887"/>
      <c r="B683" s="887"/>
      <c r="G683" s="887"/>
      <c r="H683" s="887"/>
      <c r="M683" s="887"/>
      <c r="N683" s="887"/>
      <c r="Y683" s="887"/>
      <c r="AE683" s="887"/>
    </row>
    <row r="684" spans="1:31" x14ac:dyDescent="0.3">
      <c r="A684" s="887"/>
      <c r="B684" s="887"/>
      <c r="G684" s="887"/>
      <c r="H684" s="887"/>
      <c r="M684" s="887"/>
      <c r="N684" s="887"/>
      <c r="Y684" s="887"/>
      <c r="AE684" s="887"/>
    </row>
    <row r="685" spans="1:31" x14ac:dyDescent="0.3">
      <c r="A685" s="887"/>
      <c r="B685" s="887"/>
      <c r="G685" s="887"/>
      <c r="H685" s="887"/>
      <c r="M685" s="887"/>
      <c r="N685" s="887"/>
      <c r="Y685" s="887"/>
      <c r="AE685" s="887"/>
    </row>
    <row r="686" spans="1:31" x14ac:dyDescent="0.3">
      <c r="A686" s="887"/>
      <c r="B686" s="887"/>
      <c r="G686" s="887"/>
      <c r="H686" s="887"/>
      <c r="M686" s="887"/>
      <c r="N686" s="887"/>
      <c r="Y686" s="887"/>
      <c r="AE686" s="887"/>
    </row>
    <row r="687" spans="1:31" x14ac:dyDescent="0.3">
      <c r="A687" s="887"/>
      <c r="B687" s="887"/>
      <c r="G687" s="887"/>
      <c r="H687" s="887"/>
      <c r="M687" s="887"/>
      <c r="N687" s="887"/>
      <c r="Y687" s="887"/>
      <c r="AE687" s="887"/>
    </row>
    <row r="688" spans="1:31" x14ac:dyDescent="0.3">
      <c r="A688" s="887"/>
      <c r="B688" s="887"/>
      <c r="G688" s="887"/>
      <c r="H688" s="887"/>
      <c r="M688" s="887"/>
      <c r="N688" s="887"/>
      <c r="Y688" s="887"/>
      <c r="AE688" s="887"/>
    </row>
    <row r="689" spans="1:31" x14ac:dyDescent="0.3">
      <c r="A689" s="887"/>
      <c r="B689" s="887"/>
      <c r="G689" s="887"/>
      <c r="H689" s="887"/>
      <c r="M689" s="887"/>
      <c r="N689" s="887"/>
      <c r="Y689" s="887"/>
      <c r="AE689" s="887"/>
    </row>
    <row r="690" spans="1:31" x14ac:dyDescent="0.3">
      <c r="A690" s="887"/>
      <c r="B690" s="887"/>
      <c r="G690" s="887"/>
      <c r="H690" s="887"/>
      <c r="M690" s="887"/>
      <c r="N690" s="887"/>
      <c r="Y690" s="887"/>
      <c r="AE690" s="887"/>
    </row>
    <row r="691" spans="1:31" x14ac:dyDescent="0.3">
      <c r="A691" s="887"/>
      <c r="B691" s="887"/>
      <c r="G691" s="887"/>
      <c r="H691" s="887"/>
      <c r="M691" s="887"/>
      <c r="N691" s="887"/>
      <c r="Y691" s="887"/>
      <c r="AE691" s="887"/>
    </row>
    <row r="692" spans="1:31" x14ac:dyDescent="0.3">
      <c r="A692" s="887"/>
      <c r="B692" s="887"/>
      <c r="G692" s="887"/>
      <c r="H692" s="887"/>
      <c r="M692" s="887"/>
      <c r="N692" s="887"/>
      <c r="Y692" s="887"/>
      <c r="AE692" s="887"/>
    </row>
    <row r="693" spans="1:31" x14ac:dyDescent="0.3">
      <c r="A693" s="887"/>
      <c r="B693" s="887"/>
      <c r="G693" s="887"/>
      <c r="H693" s="887"/>
      <c r="M693" s="887"/>
      <c r="N693" s="887"/>
      <c r="Y693" s="887"/>
      <c r="AE693" s="887"/>
    </row>
    <row r="694" spans="1:31" x14ac:dyDescent="0.3">
      <c r="A694" s="887"/>
      <c r="B694" s="887"/>
      <c r="G694" s="887"/>
      <c r="H694" s="887"/>
      <c r="M694" s="887"/>
      <c r="N694" s="887"/>
      <c r="Y694" s="887"/>
      <c r="AE694" s="887"/>
    </row>
    <row r="695" spans="1:31" x14ac:dyDescent="0.3">
      <c r="A695" s="887"/>
      <c r="B695" s="887"/>
      <c r="G695" s="887"/>
      <c r="H695" s="887"/>
      <c r="M695" s="887"/>
      <c r="N695" s="887"/>
      <c r="Y695" s="887"/>
      <c r="AE695" s="887"/>
    </row>
    <row r="696" spans="1:31" x14ac:dyDescent="0.3">
      <c r="A696" s="887"/>
      <c r="B696" s="887"/>
      <c r="G696" s="887"/>
      <c r="H696" s="887"/>
      <c r="M696" s="887"/>
      <c r="N696" s="887"/>
      <c r="Y696" s="887"/>
      <c r="AE696" s="887"/>
    </row>
    <row r="697" spans="1:31" x14ac:dyDescent="0.3">
      <c r="A697" s="887"/>
      <c r="B697" s="887"/>
      <c r="G697" s="887"/>
      <c r="H697" s="887"/>
      <c r="M697" s="887"/>
      <c r="N697" s="887"/>
      <c r="Y697" s="887"/>
      <c r="AE697" s="887"/>
    </row>
    <row r="698" spans="1:31" x14ac:dyDescent="0.3">
      <c r="A698" s="887"/>
      <c r="B698" s="887"/>
      <c r="G698" s="887"/>
      <c r="H698" s="887"/>
      <c r="M698" s="887"/>
      <c r="N698" s="887"/>
      <c r="Y698" s="887"/>
      <c r="AE698" s="887"/>
    </row>
    <row r="699" spans="1:31" x14ac:dyDescent="0.3">
      <c r="A699" s="887"/>
      <c r="B699" s="887"/>
      <c r="G699" s="887"/>
      <c r="H699" s="887"/>
      <c r="M699" s="887"/>
      <c r="N699" s="887"/>
      <c r="Y699" s="887"/>
      <c r="AE699" s="887"/>
    </row>
    <row r="700" spans="1:31" x14ac:dyDescent="0.3">
      <c r="A700" s="887"/>
      <c r="B700" s="887"/>
      <c r="G700" s="887"/>
      <c r="H700" s="887"/>
      <c r="M700" s="887"/>
      <c r="N700" s="887"/>
      <c r="Y700" s="887"/>
      <c r="AE700" s="887"/>
    </row>
    <row r="701" spans="1:31" x14ac:dyDescent="0.3">
      <c r="A701" s="887"/>
      <c r="B701" s="887"/>
      <c r="G701" s="887"/>
      <c r="H701" s="887"/>
      <c r="M701" s="887"/>
      <c r="N701" s="887"/>
      <c r="Y701" s="887"/>
      <c r="AE701" s="887"/>
    </row>
    <row r="702" spans="1:31" x14ac:dyDescent="0.3">
      <c r="A702" s="887"/>
      <c r="B702" s="887"/>
      <c r="G702" s="887"/>
      <c r="H702" s="887"/>
      <c r="M702" s="887"/>
      <c r="N702" s="887"/>
      <c r="Y702" s="887"/>
      <c r="AE702" s="887"/>
    </row>
    <row r="703" spans="1:31" x14ac:dyDescent="0.3">
      <c r="A703" s="887"/>
      <c r="B703" s="887"/>
      <c r="G703" s="887"/>
      <c r="H703" s="887"/>
      <c r="M703" s="887"/>
      <c r="N703" s="887"/>
      <c r="Y703" s="887"/>
      <c r="AE703" s="887"/>
    </row>
    <row r="704" spans="1:31" x14ac:dyDescent="0.3">
      <c r="A704" s="887"/>
      <c r="B704" s="887"/>
      <c r="G704" s="887"/>
      <c r="H704" s="887"/>
      <c r="M704" s="887"/>
      <c r="N704" s="887"/>
      <c r="Y704" s="887"/>
      <c r="AE704" s="887"/>
    </row>
    <row r="705" spans="1:31" x14ac:dyDescent="0.3">
      <c r="A705" s="887"/>
      <c r="B705" s="887"/>
      <c r="G705" s="887"/>
      <c r="H705" s="887"/>
      <c r="M705" s="887"/>
      <c r="N705" s="887"/>
      <c r="Y705" s="887"/>
      <c r="AE705" s="887"/>
    </row>
    <row r="706" spans="1:31" x14ac:dyDescent="0.3">
      <c r="A706" s="887"/>
      <c r="B706" s="887"/>
      <c r="G706" s="887"/>
      <c r="H706" s="887"/>
      <c r="M706" s="887"/>
      <c r="N706" s="887"/>
      <c r="Y706" s="887"/>
      <c r="AE706" s="887"/>
    </row>
    <row r="707" spans="1:31" x14ac:dyDescent="0.3">
      <c r="A707" s="887"/>
      <c r="B707" s="887"/>
      <c r="G707" s="887"/>
      <c r="H707" s="887"/>
      <c r="M707" s="887"/>
      <c r="N707" s="887"/>
      <c r="Y707" s="887"/>
      <c r="AE707" s="887"/>
    </row>
    <row r="708" spans="1:31" x14ac:dyDescent="0.3">
      <c r="A708" s="887"/>
      <c r="B708" s="887"/>
      <c r="G708" s="887"/>
      <c r="H708" s="887"/>
      <c r="M708" s="887"/>
      <c r="N708" s="887"/>
      <c r="Y708" s="887"/>
      <c r="AE708" s="887"/>
    </row>
    <row r="709" spans="1:31" x14ac:dyDescent="0.3">
      <c r="A709" s="887"/>
      <c r="B709" s="887"/>
      <c r="G709" s="887"/>
      <c r="H709" s="887"/>
      <c r="M709" s="887"/>
      <c r="N709" s="887"/>
      <c r="Y709" s="887"/>
      <c r="AE709" s="887"/>
    </row>
    <row r="710" spans="1:31" x14ac:dyDescent="0.3">
      <c r="A710" s="887"/>
      <c r="B710" s="887"/>
      <c r="G710" s="887"/>
      <c r="H710" s="887"/>
      <c r="M710" s="887"/>
      <c r="N710" s="887"/>
      <c r="Y710" s="887"/>
      <c r="AE710" s="887"/>
    </row>
    <row r="711" spans="1:31" x14ac:dyDescent="0.3">
      <c r="A711" s="887"/>
      <c r="B711" s="887"/>
      <c r="G711" s="887"/>
      <c r="H711" s="887"/>
      <c r="M711" s="887"/>
      <c r="N711" s="887"/>
      <c r="Y711" s="887"/>
      <c r="AE711" s="887"/>
    </row>
    <row r="712" spans="1:31" x14ac:dyDescent="0.3">
      <c r="A712" s="887"/>
      <c r="B712" s="887"/>
      <c r="G712" s="887"/>
      <c r="H712" s="887"/>
      <c r="M712" s="887"/>
      <c r="N712" s="887"/>
      <c r="Y712" s="887"/>
      <c r="AE712" s="887"/>
    </row>
    <row r="713" spans="1:31" x14ac:dyDescent="0.3">
      <c r="A713" s="887"/>
      <c r="B713" s="887"/>
      <c r="G713" s="887"/>
      <c r="H713" s="887"/>
      <c r="M713" s="887"/>
      <c r="N713" s="887"/>
      <c r="Y713" s="887"/>
      <c r="AE713" s="887"/>
    </row>
    <row r="714" spans="1:31" x14ac:dyDescent="0.3">
      <c r="A714" s="887"/>
      <c r="B714" s="887"/>
      <c r="G714" s="887"/>
      <c r="H714" s="887"/>
      <c r="M714" s="887"/>
      <c r="N714" s="887"/>
      <c r="Y714" s="887"/>
      <c r="AE714" s="887"/>
    </row>
    <row r="715" spans="1:31" x14ac:dyDescent="0.3">
      <c r="A715" s="887"/>
      <c r="B715" s="887"/>
      <c r="G715" s="887"/>
      <c r="H715" s="887"/>
      <c r="M715" s="887"/>
      <c r="N715" s="887"/>
      <c r="Y715" s="887"/>
      <c r="AE715" s="887"/>
    </row>
    <row r="716" spans="1:31" x14ac:dyDescent="0.3">
      <c r="A716" s="887"/>
      <c r="B716" s="887"/>
      <c r="G716" s="887"/>
      <c r="H716" s="887"/>
      <c r="M716" s="887"/>
      <c r="N716" s="887"/>
      <c r="Y716" s="887"/>
      <c r="AE716" s="887"/>
    </row>
    <row r="717" spans="1:31" x14ac:dyDescent="0.3">
      <c r="A717" s="887"/>
      <c r="B717" s="887"/>
      <c r="G717" s="887"/>
      <c r="H717" s="887"/>
      <c r="M717" s="887"/>
      <c r="N717" s="887"/>
      <c r="Y717" s="887"/>
      <c r="AE717" s="887"/>
    </row>
    <row r="718" spans="1:31" x14ac:dyDescent="0.3">
      <c r="A718" s="887"/>
      <c r="B718" s="887"/>
      <c r="G718" s="887"/>
      <c r="H718" s="887"/>
      <c r="M718" s="887"/>
      <c r="N718" s="887"/>
      <c r="Y718" s="887"/>
      <c r="AE718" s="887"/>
    </row>
    <row r="719" spans="1:31" x14ac:dyDescent="0.3">
      <c r="A719" s="887"/>
      <c r="B719" s="887"/>
      <c r="G719" s="887"/>
      <c r="H719" s="887"/>
      <c r="M719" s="887"/>
      <c r="N719" s="887"/>
      <c r="Y719" s="887"/>
      <c r="AE719" s="887"/>
    </row>
    <row r="720" spans="1:31" x14ac:dyDescent="0.3">
      <c r="A720" s="887"/>
      <c r="B720" s="887"/>
      <c r="G720" s="887"/>
      <c r="H720" s="887"/>
      <c r="M720" s="887"/>
      <c r="N720" s="887"/>
      <c r="Y720" s="887"/>
      <c r="AE720" s="887"/>
    </row>
    <row r="721" spans="1:31" x14ac:dyDescent="0.3">
      <c r="A721" s="887"/>
      <c r="B721" s="887"/>
      <c r="G721" s="887"/>
      <c r="H721" s="887"/>
      <c r="M721" s="887"/>
      <c r="N721" s="887"/>
      <c r="Y721" s="887"/>
      <c r="AE721" s="887"/>
    </row>
    <row r="722" spans="1:31" x14ac:dyDescent="0.3">
      <c r="A722" s="887"/>
      <c r="B722" s="887"/>
      <c r="G722" s="887"/>
      <c r="H722" s="887"/>
      <c r="M722" s="887"/>
      <c r="N722" s="887"/>
      <c r="Y722" s="887"/>
      <c r="AE722" s="887"/>
    </row>
    <row r="723" spans="1:31" x14ac:dyDescent="0.3">
      <c r="A723" s="887"/>
      <c r="B723" s="887"/>
      <c r="G723" s="887"/>
      <c r="H723" s="887"/>
      <c r="M723" s="887"/>
      <c r="N723" s="887"/>
      <c r="Y723" s="887"/>
      <c r="AE723" s="887"/>
    </row>
    <row r="724" spans="1:31" x14ac:dyDescent="0.3">
      <c r="A724" s="887"/>
      <c r="B724" s="887"/>
      <c r="G724" s="887"/>
      <c r="H724" s="887"/>
      <c r="M724" s="887"/>
      <c r="N724" s="887"/>
      <c r="Y724" s="887"/>
      <c r="AE724" s="887"/>
    </row>
    <row r="725" spans="1:31" x14ac:dyDescent="0.3">
      <c r="A725" s="887"/>
      <c r="B725" s="887"/>
      <c r="G725" s="887"/>
      <c r="H725" s="887"/>
      <c r="M725" s="887"/>
      <c r="N725" s="887"/>
      <c r="Y725" s="887"/>
      <c r="AE725" s="887"/>
    </row>
    <row r="726" spans="1:31" x14ac:dyDescent="0.3">
      <c r="A726" s="887"/>
      <c r="B726" s="887"/>
      <c r="G726" s="887"/>
      <c r="H726" s="887"/>
      <c r="M726" s="887"/>
      <c r="N726" s="887"/>
      <c r="Y726" s="887"/>
      <c r="AE726" s="887"/>
    </row>
    <row r="727" spans="1:31" x14ac:dyDescent="0.3">
      <c r="A727" s="887"/>
      <c r="B727" s="887"/>
      <c r="G727" s="887"/>
      <c r="H727" s="887"/>
      <c r="M727" s="887"/>
      <c r="N727" s="887"/>
      <c r="Y727" s="887"/>
      <c r="AE727" s="887"/>
    </row>
    <row r="728" spans="1:31" x14ac:dyDescent="0.3">
      <c r="A728" s="887"/>
      <c r="B728" s="887"/>
      <c r="G728" s="887"/>
      <c r="H728" s="887"/>
      <c r="M728" s="887"/>
      <c r="N728" s="887"/>
      <c r="Y728" s="887"/>
      <c r="AE728" s="887"/>
    </row>
    <row r="729" spans="1:31" x14ac:dyDescent="0.3">
      <c r="A729" s="887"/>
      <c r="B729" s="887"/>
      <c r="G729" s="887"/>
      <c r="H729" s="887"/>
      <c r="M729" s="887"/>
      <c r="N729" s="887"/>
      <c r="Y729" s="887"/>
      <c r="AE729" s="887"/>
    </row>
    <row r="730" spans="1:31" x14ac:dyDescent="0.3">
      <c r="A730" s="887"/>
      <c r="B730" s="887"/>
      <c r="G730" s="887"/>
      <c r="H730" s="887"/>
      <c r="M730" s="887"/>
      <c r="N730" s="887"/>
      <c r="Y730" s="887"/>
      <c r="AE730" s="887"/>
    </row>
    <row r="731" spans="1:31" x14ac:dyDescent="0.3">
      <c r="A731" s="887"/>
      <c r="B731" s="887"/>
      <c r="G731" s="887"/>
      <c r="H731" s="887"/>
      <c r="M731" s="887"/>
      <c r="N731" s="887"/>
      <c r="Y731" s="887"/>
      <c r="AE731" s="887"/>
    </row>
    <row r="732" spans="1:31" x14ac:dyDescent="0.3">
      <c r="A732" s="887"/>
      <c r="B732" s="887"/>
      <c r="G732" s="887"/>
      <c r="H732" s="887"/>
      <c r="M732" s="887"/>
      <c r="N732" s="887"/>
      <c r="Y732" s="887"/>
      <c r="AE732" s="887"/>
    </row>
    <row r="733" spans="1:31" x14ac:dyDescent="0.3">
      <c r="A733" s="887"/>
      <c r="B733" s="887"/>
      <c r="G733" s="887"/>
      <c r="H733" s="887"/>
      <c r="M733" s="887"/>
      <c r="N733" s="887"/>
      <c r="Y733" s="887"/>
      <c r="AE733" s="887"/>
    </row>
    <row r="734" spans="1:31" x14ac:dyDescent="0.3">
      <c r="A734" s="887"/>
      <c r="B734" s="887"/>
      <c r="G734" s="887"/>
      <c r="H734" s="887"/>
      <c r="M734" s="887"/>
      <c r="N734" s="887"/>
      <c r="Y734" s="887"/>
      <c r="AE734" s="887"/>
    </row>
    <row r="735" spans="1:31" x14ac:dyDescent="0.3">
      <c r="A735" s="887"/>
      <c r="B735" s="887"/>
      <c r="G735" s="887"/>
      <c r="H735" s="887"/>
      <c r="M735" s="887"/>
      <c r="N735" s="887"/>
      <c r="Y735" s="887"/>
      <c r="AE735" s="887"/>
    </row>
    <row r="736" spans="1:31" x14ac:dyDescent="0.3">
      <c r="A736" s="887"/>
      <c r="B736" s="887"/>
      <c r="G736" s="887"/>
      <c r="H736" s="887"/>
      <c r="M736" s="887"/>
      <c r="N736" s="887"/>
      <c r="Y736" s="887"/>
      <c r="AE736" s="887"/>
    </row>
    <row r="737" spans="1:31" x14ac:dyDescent="0.3">
      <c r="A737" s="887"/>
      <c r="B737" s="887"/>
      <c r="G737" s="887"/>
      <c r="H737" s="887"/>
      <c r="M737" s="887"/>
      <c r="N737" s="887"/>
      <c r="Y737" s="887"/>
      <c r="AE737" s="887"/>
    </row>
    <row r="738" spans="1:31" x14ac:dyDescent="0.3">
      <c r="A738" s="887"/>
      <c r="B738" s="887"/>
      <c r="G738" s="887"/>
      <c r="H738" s="887"/>
      <c r="M738" s="887"/>
      <c r="N738" s="887"/>
      <c r="Y738" s="887"/>
      <c r="AE738" s="887"/>
    </row>
    <row r="739" spans="1:31" x14ac:dyDescent="0.3">
      <c r="A739" s="887"/>
      <c r="B739" s="887"/>
      <c r="G739" s="887"/>
      <c r="H739" s="887"/>
      <c r="M739" s="887"/>
      <c r="N739" s="887"/>
      <c r="Y739" s="887"/>
      <c r="AE739" s="887"/>
    </row>
    <row r="740" spans="1:31" x14ac:dyDescent="0.3">
      <c r="A740" s="887"/>
      <c r="B740" s="887"/>
      <c r="G740" s="887"/>
      <c r="H740" s="887"/>
      <c r="M740" s="887"/>
      <c r="N740" s="887"/>
      <c r="Y740" s="887"/>
      <c r="AE740" s="887"/>
    </row>
    <row r="741" spans="1:31" x14ac:dyDescent="0.3">
      <c r="A741" s="887"/>
      <c r="B741" s="887"/>
      <c r="G741" s="887"/>
      <c r="H741" s="887"/>
      <c r="M741" s="887"/>
      <c r="N741" s="887"/>
      <c r="Y741" s="887"/>
      <c r="AE741" s="887"/>
    </row>
    <row r="742" spans="1:31" x14ac:dyDescent="0.3">
      <c r="A742" s="887"/>
      <c r="B742" s="887"/>
      <c r="G742" s="887"/>
      <c r="H742" s="887"/>
      <c r="M742" s="887"/>
      <c r="N742" s="887"/>
      <c r="Y742" s="887"/>
      <c r="AE742" s="887"/>
    </row>
    <row r="743" spans="1:31" x14ac:dyDescent="0.3">
      <c r="A743" s="887"/>
      <c r="B743" s="887"/>
      <c r="G743" s="887"/>
      <c r="H743" s="887"/>
      <c r="M743" s="887"/>
      <c r="N743" s="887"/>
      <c r="Y743" s="887"/>
      <c r="AE743" s="887"/>
    </row>
    <row r="744" spans="1:31" x14ac:dyDescent="0.3">
      <c r="A744" s="887"/>
      <c r="B744" s="887"/>
      <c r="G744" s="887"/>
      <c r="H744" s="887"/>
      <c r="M744" s="887"/>
      <c r="N744" s="887"/>
      <c r="Y744" s="887"/>
      <c r="AE744" s="887"/>
    </row>
    <row r="745" spans="1:31" x14ac:dyDescent="0.3">
      <c r="A745" s="887"/>
      <c r="B745" s="887"/>
      <c r="G745" s="887"/>
      <c r="H745" s="887"/>
      <c r="M745" s="887"/>
      <c r="N745" s="887"/>
      <c r="Y745" s="887"/>
      <c r="AE745" s="887"/>
    </row>
    <row r="746" spans="1:31" x14ac:dyDescent="0.3">
      <c r="A746" s="887"/>
      <c r="B746" s="887"/>
      <c r="G746" s="887"/>
      <c r="H746" s="887"/>
      <c r="M746" s="887"/>
      <c r="N746" s="887"/>
      <c r="Y746" s="887"/>
      <c r="AE746" s="887"/>
    </row>
    <row r="747" spans="1:31" x14ac:dyDescent="0.3">
      <c r="A747" s="887"/>
      <c r="B747" s="887"/>
      <c r="G747" s="887"/>
      <c r="H747" s="887"/>
      <c r="M747" s="887"/>
      <c r="N747" s="887"/>
      <c r="Y747" s="887"/>
      <c r="AE747" s="887"/>
    </row>
    <row r="748" spans="1:31" x14ac:dyDescent="0.3">
      <c r="A748" s="887"/>
      <c r="B748" s="887"/>
      <c r="G748" s="887"/>
      <c r="H748" s="887"/>
      <c r="M748" s="887"/>
      <c r="N748" s="887"/>
      <c r="Y748" s="887"/>
      <c r="AE748" s="887"/>
    </row>
    <row r="749" spans="1:31" x14ac:dyDescent="0.3">
      <c r="A749" s="887"/>
      <c r="B749" s="887"/>
      <c r="G749" s="887"/>
      <c r="H749" s="887"/>
      <c r="M749" s="887"/>
      <c r="N749" s="887"/>
      <c r="Y749" s="887"/>
      <c r="AE749" s="887"/>
    </row>
    <row r="750" spans="1:31" x14ac:dyDescent="0.3">
      <c r="A750" s="887"/>
      <c r="B750" s="887"/>
      <c r="G750" s="887"/>
      <c r="H750" s="887"/>
      <c r="M750" s="887"/>
      <c r="N750" s="887"/>
      <c r="Y750" s="887"/>
      <c r="AE750" s="887"/>
    </row>
    <row r="751" spans="1:31" x14ac:dyDescent="0.3">
      <c r="A751" s="887"/>
      <c r="B751" s="887"/>
      <c r="G751" s="887"/>
      <c r="H751" s="887"/>
      <c r="M751" s="887"/>
      <c r="N751" s="887"/>
      <c r="Y751" s="887"/>
      <c r="AE751" s="887"/>
    </row>
    <row r="752" spans="1:31" x14ac:dyDescent="0.3">
      <c r="A752" s="887"/>
      <c r="B752" s="887"/>
      <c r="G752" s="887"/>
      <c r="H752" s="887"/>
      <c r="M752" s="887"/>
      <c r="N752" s="887"/>
      <c r="Y752" s="887"/>
      <c r="AE752" s="887"/>
    </row>
    <row r="753" spans="1:31" x14ac:dyDescent="0.3">
      <c r="A753" s="887"/>
      <c r="B753" s="887"/>
      <c r="G753" s="887"/>
      <c r="H753" s="887"/>
      <c r="M753" s="887"/>
      <c r="N753" s="887"/>
      <c r="Y753" s="887"/>
      <c r="AE753" s="887"/>
    </row>
    <row r="754" spans="1:31" x14ac:dyDescent="0.3">
      <c r="A754" s="887"/>
      <c r="B754" s="887"/>
      <c r="G754" s="887"/>
      <c r="H754" s="887"/>
      <c r="M754" s="887"/>
      <c r="N754" s="887"/>
      <c r="Y754" s="887"/>
      <c r="AE754" s="887"/>
    </row>
    <row r="755" spans="1:31" x14ac:dyDescent="0.3">
      <c r="A755" s="887"/>
      <c r="B755" s="887"/>
      <c r="G755" s="887"/>
      <c r="H755" s="887"/>
      <c r="M755" s="887"/>
      <c r="N755" s="887"/>
      <c r="Y755" s="887"/>
      <c r="AE755" s="887"/>
    </row>
    <row r="756" spans="1:31" x14ac:dyDescent="0.3">
      <c r="A756" s="887"/>
      <c r="B756" s="887"/>
      <c r="G756" s="887"/>
      <c r="H756" s="887"/>
      <c r="M756" s="887"/>
      <c r="N756" s="887"/>
      <c r="Y756" s="887"/>
      <c r="AE756" s="887"/>
    </row>
    <row r="757" spans="1:31" x14ac:dyDescent="0.3">
      <c r="A757" s="887"/>
      <c r="B757" s="887"/>
      <c r="G757" s="887"/>
      <c r="H757" s="887"/>
      <c r="M757" s="887"/>
      <c r="N757" s="887"/>
      <c r="Y757" s="887"/>
      <c r="AE757" s="887"/>
    </row>
    <row r="758" spans="1:31" x14ac:dyDescent="0.3">
      <c r="A758" s="887"/>
      <c r="B758" s="887"/>
      <c r="G758" s="887"/>
      <c r="H758" s="887"/>
      <c r="M758" s="887"/>
      <c r="N758" s="887"/>
      <c r="Y758" s="887"/>
      <c r="AE758" s="887"/>
    </row>
    <row r="759" spans="1:31" x14ac:dyDescent="0.3">
      <c r="A759" s="887"/>
      <c r="B759" s="887"/>
      <c r="G759" s="887"/>
      <c r="H759" s="887"/>
      <c r="M759" s="887"/>
      <c r="N759" s="887"/>
      <c r="Y759" s="887"/>
      <c r="AE759" s="887"/>
    </row>
    <row r="760" spans="1:31" x14ac:dyDescent="0.3">
      <c r="A760" s="887"/>
      <c r="B760" s="887"/>
      <c r="G760" s="887"/>
      <c r="H760" s="887"/>
      <c r="M760" s="887"/>
      <c r="N760" s="887"/>
      <c r="Y760" s="887"/>
      <c r="AE760" s="887"/>
    </row>
    <row r="761" spans="1:31" x14ac:dyDescent="0.3">
      <c r="A761" s="887"/>
      <c r="B761" s="887"/>
      <c r="G761" s="887"/>
      <c r="H761" s="887"/>
      <c r="M761" s="887"/>
      <c r="N761" s="887"/>
      <c r="Y761" s="887"/>
      <c r="AE761" s="887"/>
    </row>
    <row r="762" spans="1:31" x14ac:dyDescent="0.3">
      <c r="A762" s="887"/>
      <c r="B762" s="887"/>
      <c r="G762" s="887"/>
      <c r="H762" s="887"/>
      <c r="M762" s="887"/>
      <c r="N762" s="887"/>
      <c r="Y762" s="887"/>
      <c r="AE762" s="887"/>
    </row>
    <row r="763" spans="1:31" x14ac:dyDescent="0.3">
      <c r="A763" s="887"/>
      <c r="B763" s="887"/>
      <c r="G763" s="887"/>
      <c r="H763" s="887"/>
      <c r="M763" s="887"/>
      <c r="N763" s="887"/>
      <c r="Y763" s="887"/>
      <c r="AE763" s="887"/>
    </row>
    <row r="764" spans="1:31" x14ac:dyDescent="0.3">
      <c r="A764" s="887"/>
      <c r="B764" s="887"/>
      <c r="G764" s="887"/>
      <c r="H764" s="887"/>
      <c r="M764" s="887"/>
      <c r="N764" s="887"/>
      <c r="Y764" s="887"/>
      <c r="AE764" s="887"/>
    </row>
    <row r="765" spans="1:31" x14ac:dyDescent="0.3">
      <c r="A765" s="887"/>
      <c r="B765" s="887"/>
      <c r="G765" s="887"/>
      <c r="H765" s="887"/>
      <c r="M765" s="887"/>
      <c r="N765" s="887"/>
      <c r="Y765" s="887"/>
      <c r="AE765" s="887"/>
    </row>
    <row r="766" spans="1:31" x14ac:dyDescent="0.3">
      <c r="A766" s="887"/>
      <c r="B766" s="887"/>
      <c r="G766" s="887"/>
      <c r="H766" s="887"/>
      <c r="M766" s="887"/>
      <c r="N766" s="887"/>
      <c r="Y766" s="887"/>
      <c r="AE766" s="887"/>
    </row>
    <row r="767" spans="1:31" x14ac:dyDescent="0.3">
      <c r="A767" s="887"/>
      <c r="B767" s="887"/>
      <c r="G767" s="887"/>
      <c r="H767" s="887"/>
      <c r="M767" s="887"/>
      <c r="N767" s="887"/>
      <c r="Y767" s="887"/>
      <c r="AE767" s="887"/>
    </row>
    <row r="768" spans="1:31" x14ac:dyDescent="0.3">
      <c r="A768" s="887"/>
      <c r="B768" s="887"/>
      <c r="G768" s="887"/>
      <c r="H768" s="887"/>
      <c r="M768" s="887"/>
      <c r="N768" s="887"/>
      <c r="Y768" s="887"/>
      <c r="AE768" s="887"/>
    </row>
    <row r="769" spans="1:31" x14ac:dyDescent="0.3">
      <c r="A769" s="887"/>
      <c r="B769" s="887"/>
      <c r="G769" s="887"/>
      <c r="H769" s="887"/>
      <c r="M769" s="887"/>
      <c r="N769" s="887"/>
      <c r="Y769" s="887"/>
      <c r="AE769" s="887"/>
    </row>
    <row r="770" spans="1:31" x14ac:dyDescent="0.3">
      <c r="A770" s="887"/>
      <c r="B770" s="887"/>
      <c r="G770" s="887"/>
      <c r="H770" s="887"/>
      <c r="M770" s="887"/>
      <c r="N770" s="887"/>
      <c r="Y770" s="887"/>
      <c r="AE770" s="887"/>
    </row>
    <row r="771" spans="1:31" x14ac:dyDescent="0.3">
      <c r="A771" s="887"/>
      <c r="B771" s="887"/>
      <c r="G771" s="887"/>
      <c r="H771" s="887"/>
      <c r="M771" s="887"/>
      <c r="N771" s="887"/>
      <c r="Y771" s="887"/>
      <c r="AE771" s="887"/>
    </row>
    <row r="772" spans="1:31" x14ac:dyDescent="0.3">
      <c r="A772" s="887"/>
      <c r="B772" s="887"/>
      <c r="G772" s="887"/>
      <c r="H772" s="887"/>
      <c r="M772" s="887"/>
      <c r="N772" s="887"/>
      <c r="Y772" s="887"/>
      <c r="AE772" s="887"/>
    </row>
    <row r="773" spans="1:31" x14ac:dyDescent="0.3">
      <c r="A773" s="887"/>
      <c r="B773" s="887"/>
      <c r="G773" s="887"/>
      <c r="H773" s="887"/>
      <c r="M773" s="887"/>
      <c r="N773" s="887"/>
      <c r="Y773" s="887"/>
      <c r="AE773" s="887"/>
    </row>
    <row r="774" spans="1:31" x14ac:dyDescent="0.3">
      <c r="A774" s="887"/>
      <c r="B774" s="887"/>
      <c r="G774" s="887"/>
      <c r="H774" s="887"/>
      <c r="M774" s="887"/>
      <c r="N774" s="887"/>
      <c r="Y774" s="887"/>
      <c r="AE774" s="887"/>
    </row>
    <row r="775" spans="1:31" x14ac:dyDescent="0.3">
      <c r="A775" s="887"/>
      <c r="B775" s="887"/>
      <c r="G775" s="887"/>
      <c r="H775" s="887"/>
      <c r="M775" s="887"/>
      <c r="N775" s="887"/>
      <c r="Y775" s="887"/>
      <c r="AE775" s="887"/>
    </row>
    <row r="776" spans="1:31" x14ac:dyDescent="0.3">
      <c r="A776" s="887"/>
      <c r="B776" s="887"/>
      <c r="G776" s="887"/>
      <c r="H776" s="887"/>
      <c r="M776" s="887"/>
      <c r="N776" s="887"/>
      <c r="Y776" s="887"/>
      <c r="AE776" s="887"/>
    </row>
    <row r="777" spans="1:31" x14ac:dyDescent="0.3">
      <c r="A777" s="887"/>
      <c r="B777" s="887"/>
      <c r="G777" s="887"/>
      <c r="H777" s="887"/>
      <c r="M777" s="887"/>
      <c r="N777" s="887"/>
      <c r="Y777" s="887"/>
      <c r="AE777" s="887"/>
    </row>
    <row r="778" spans="1:31" x14ac:dyDescent="0.3">
      <c r="A778" s="887"/>
      <c r="B778" s="887"/>
      <c r="G778" s="887"/>
      <c r="H778" s="887"/>
      <c r="M778" s="887"/>
      <c r="N778" s="887"/>
      <c r="Y778" s="887"/>
      <c r="AE778" s="887"/>
    </row>
    <row r="779" spans="1:31" x14ac:dyDescent="0.3">
      <c r="A779" s="887"/>
      <c r="B779" s="887"/>
      <c r="G779" s="887"/>
      <c r="H779" s="887"/>
      <c r="M779" s="887"/>
      <c r="N779" s="887"/>
      <c r="Y779" s="887"/>
      <c r="AE779" s="887"/>
    </row>
    <row r="780" spans="1:31" x14ac:dyDescent="0.3">
      <c r="A780" s="887"/>
      <c r="B780" s="887"/>
      <c r="G780" s="887"/>
      <c r="H780" s="887"/>
      <c r="M780" s="887"/>
      <c r="N780" s="887"/>
      <c r="Y780" s="887"/>
      <c r="AE780" s="887"/>
    </row>
    <row r="781" spans="1:31" x14ac:dyDescent="0.3">
      <c r="A781" s="887"/>
      <c r="B781" s="887"/>
      <c r="G781" s="887"/>
      <c r="H781" s="887"/>
      <c r="M781" s="887"/>
      <c r="N781" s="887"/>
      <c r="Y781" s="887"/>
      <c r="AE781" s="887"/>
    </row>
    <row r="782" spans="1:31" x14ac:dyDescent="0.3">
      <c r="A782" s="887"/>
      <c r="B782" s="887"/>
      <c r="G782" s="887"/>
      <c r="H782" s="887"/>
      <c r="M782" s="887"/>
      <c r="N782" s="887"/>
      <c r="Y782" s="887"/>
      <c r="AE782" s="887"/>
    </row>
    <row r="783" spans="1:31" x14ac:dyDescent="0.3">
      <c r="A783" s="887"/>
      <c r="B783" s="887"/>
      <c r="G783" s="887"/>
      <c r="H783" s="887"/>
      <c r="M783" s="887"/>
      <c r="N783" s="887"/>
      <c r="Y783" s="887"/>
      <c r="AE783" s="887"/>
    </row>
    <row r="784" spans="1:31" x14ac:dyDescent="0.3">
      <c r="A784" s="887"/>
      <c r="B784" s="887"/>
      <c r="G784" s="887"/>
      <c r="H784" s="887"/>
      <c r="M784" s="887"/>
      <c r="N784" s="887"/>
      <c r="Y784" s="887"/>
      <c r="AE784" s="887"/>
    </row>
    <row r="785" spans="1:31" x14ac:dyDescent="0.3">
      <c r="A785" s="887"/>
      <c r="B785" s="887"/>
      <c r="G785" s="887"/>
      <c r="H785" s="887"/>
      <c r="M785" s="887"/>
      <c r="N785" s="887"/>
      <c r="Y785" s="887"/>
      <c r="AE785" s="887"/>
    </row>
    <row r="786" spans="1:31" x14ac:dyDescent="0.3">
      <c r="A786" s="887"/>
      <c r="B786" s="887"/>
      <c r="G786" s="887"/>
      <c r="H786" s="887"/>
      <c r="M786" s="887"/>
      <c r="N786" s="887"/>
      <c r="Y786" s="887"/>
      <c r="AE786" s="887"/>
    </row>
    <row r="787" spans="1:31" x14ac:dyDescent="0.3">
      <c r="A787" s="887"/>
      <c r="B787" s="887"/>
      <c r="G787" s="887"/>
      <c r="H787" s="887"/>
      <c r="M787" s="887"/>
      <c r="N787" s="887"/>
      <c r="Y787" s="887"/>
      <c r="AE787" s="887"/>
    </row>
    <row r="788" spans="1:31" x14ac:dyDescent="0.3">
      <c r="A788" s="887"/>
      <c r="B788" s="887"/>
      <c r="G788" s="887"/>
      <c r="H788" s="887"/>
      <c r="M788" s="887"/>
      <c r="N788" s="887"/>
      <c r="Y788" s="887"/>
      <c r="AE788" s="887"/>
    </row>
    <row r="789" spans="1:31" x14ac:dyDescent="0.3">
      <c r="A789" s="887"/>
      <c r="B789" s="887"/>
      <c r="G789" s="887"/>
      <c r="H789" s="887"/>
      <c r="M789" s="887"/>
      <c r="N789" s="887"/>
      <c r="Y789" s="887"/>
      <c r="AE789" s="887"/>
    </row>
    <row r="790" spans="1:31" x14ac:dyDescent="0.3">
      <c r="A790" s="887"/>
      <c r="B790" s="887"/>
      <c r="G790" s="887"/>
      <c r="H790" s="887"/>
      <c r="M790" s="887"/>
      <c r="N790" s="887"/>
      <c r="Y790" s="887"/>
      <c r="AE790" s="887"/>
    </row>
    <row r="791" spans="1:31" x14ac:dyDescent="0.3">
      <c r="A791" s="887"/>
      <c r="B791" s="887"/>
      <c r="G791" s="887"/>
      <c r="H791" s="887"/>
      <c r="M791" s="887"/>
      <c r="N791" s="887"/>
      <c r="Y791" s="887"/>
      <c r="AE791" s="887"/>
    </row>
    <row r="792" spans="1:31" x14ac:dyDescent="0.3">
      <c r="A792" s="887"/>
      <c r="B792" s="887"/>
      <c r="G792" s="887"/>
      <c r="H792" s="887"/>
      <c r="M792" s="887"/>
      <c r="N792" s="887"/>
      <c r="Y792" s="887"/>
      <c r="AE792" s="887"/>
    </row>
    <row r="793" spans="1:31" x14ac:dyDescent="0.3">
      <c r="A793" s="887"/>
      <c r="B793" s="887"/>
      <c r="G793" s="887"/>
      <c r="H793" s="887"/>
      <c r="M793" s="887"/>
      <c r="N793" s="887"/>
      <c r="Y793" s="887"/>
      <c r="AE793" s="887"/>
    </row>
    <row r="794" spans="1:31" x14ac:dyDescent="0.3">
      <c r="A794" s="887"/>
      <c r="B794" s="887"/>
      <c r="G794" s="887"/>
      <c r="H794" s="887"/>
      <c r="M794" s="887"/>
      <c r="N794" s="887"/>
      <c r="Y794" s="887"/>
      <c r="AE794" s="887"/>
    </row>
    <row r="795" spans="1:31" x14ac:dyDescent="0.3">
      <c r="A795" s="887"/>
      <c r="B795" s="887"/>
      <c r="G795" s="887"/>
      <c r="H795" s="887"/>
      <c r="M795" s="887"/>
      <c r="N795" s="887"/>
      <c r="Y795" s="887"/>
      <c r="AE795" s="887"/>
    </row>
    <row r="796" spans="1:31" x14ac:dyDescent="0.3">
      <c r="A796" s="887"/>
      <c r="B796" s="887"/>
      <c r="G796" s="887"/>
      <c r="H796" s="887"/>
      <c r="M796" s="887"/>
      <c r="N796" s="887"/>
      <c r="Y796" s="887"/>
      <c r="AE796" s="887"/>
    </row>
    <row r="797" spans="1:31" x14ac:dyDescent="0.3">
      <c r="A797" s="887"/>
      <c r="B797" s="887"/>
      <c r="G797" s="887"/>
      <c r="H797" s="887"/>
      <c r="M797" s="887"/>
      <c r="N797" s="887"/>
      <c r="Y797" s="887"/>
      <c r="AE797" s="887"/>
    </row>
    <row r="798" spans="1:31" x14ac:dyDescent="0.3">
      <c r="A798" s="887"/>
      <c r="B798" s="887"/>
      <c r="G798" s="887"/>
      <c r="H798" s="887"/>
      <c r="M798" s="887"/>
      <c r="N798" s="887"/>
      <c r="Y798" s="887"/>
      <c r="AE798" s="887"/>
    </row>
    <row r="799" spans="1:31" x14ac:dyDescent="0.3">
      <c r="A799" s="887"/>
      <c r="B799" s="887"/>
      <c r="G799" s="887"/>
      <c r="H799" s="887"/>
      <c r="M799" s="887"/>
      <c r="N799" s="887"/>
      <c r="Y799" s="887"/>
      <c r="AE799" s="887"/>
    </row>
    <row r="800" spans="1:31" x14ac:dyDescent="0.3">
      <c r="A800" s="887"/>
      <c r="B800" s="887"/>
      <c r="G800" s="887"/>
      <c r="H800" s="887"/>
      <c r="M800" s="887"/>
      <c r="N800" s="887"/>
      <c r="Y800" s="887"/>
      <c r="AE800" s="887"/>
    </row>
    <row r="801" spans="1:31" x14ac:dyDescent="0.3">
      <c r="A801" s="887"/>
      <c r="B801" s="887"/>
      <c r="G801" s="887"/>
      <c r="H801" s="887"/>
      <c r="M801" s="887"/>
      <c r="N801" s="887"/>
      <c r="Y801" s="887"/>
      <c r="AE801" s="887"/>
    </row>
    <row r="802" spans="1:31" x14ac:dyDescent="0.3">
      <c r="A802" s="887"/>
      <c r="B802" s="887"/>
      <c r="G802" s="887"/>
      <c r="H802" s="887"/>
      <c r="M802" s="887"/>
      <c r="N802" s="887"/>
      <c r="Y802" s="887"/>
      <c r="AE802" s="887"/>
    </row>
    <row r="803" spans="1:31" x14ac:dyDescent="0.3">
      <c r="A803" s="887"/>
      <c r="B803" s="887"/>
      <c r="G803" s="887"/>
      <c r="H803" s="887"/>
      <c r="M803" s="887"/>
      <c r="N803" s="887"/>
      <c r="Y803" s="887"/>
      <c r="AE803" s="887"/>
    </row>
    <row r="804" spans="1:31" x14ac:dyDescent="0.3">
      <c r="A804" s="887"/>
      <c r="B804" s="887"/>
      <c r="G804" s="887"/>
      <c r="H804" s="887"/>
      <c r="M804" s="887"/>
      <c r="N804" s="887"/>
      <c r="Y804" s="887"/>
      <c r="AE804" s="887"/>
    </row>
    <row r="805" spans="1:31" x14ac:dyDescent="0.3">
      <c r="A805" s="887"/>
      <c r="B805" s="887"/>
      <c r="G805" s="887"/>
      <c r="H805" s="887"/>
      <c r="M805" s="887"/>
      <c r="N805" s="887"/>
      <c r="Y805" s="887"/>
      <c r="AE805" s="887"/>
    </row>
    <row r="806" spans="1:31" x14ac:dyDescent="0.3">
      <c r="A806" s="887"/>
      <c r="B806" s="887"/>
      <c r="G806" s="887"/>
      <c r="H806" s="887"/>
      <c r="M806" s="887"/>
      <c r="N806" s="887"/>
      <c r="Y806" s="887"/>
      <c r="AE806" s="887"/>
    </row>
    <row r="807" spans="1:31" x14ac:dyDescent="0.3">
      <c r="A807" s="887"/>
      <c r="B807" s="887"/>
      <c r="G807" s="887"/>
      <c r="H807" s="887"/>
      <c r="M807" s="887"/>
      <c r="N807" s="887"/>
      <c r="Y807" s="887"/>
      <c r="AE807" s="887"/>
    </row>
    <row r="808" spans="1:31" x14ac:dyDescent="0.3">
      <c r="A808" s="887"/>
      <c r="B808" s="887"/>
      <c r="G808" s="887"/>
      <c r="H808" s="887"/>
      <c r="M808" s="887"/>
      <c r="N808" s="887"/>
      <c r="Y808" s="887"/>
      <c r="AE808" s="887"/>
    </row>
    <row r="809" spans="1:31" x14ac:dyDescent="0.3">
      <c r="A809" s="887"/>
      <c r="B809" s="887"/>
      <c r="G809" s="887"/>
      <c r="H809" s="887"/>
      <c r="M809" s="887"/>
      <c r="N809" s="887"/>
      <c r="Y809" s="887"/>
      <c r="AE809" s="887"/>
    </row>
    <row r="810" spans="1:31" x14ac:dyDescent="0.3">
      <c r="A810" s="887"/>
      <c r="B810" s="887"/>
      <c r="G810" s="887"/>
      <c r="H810" s="887"/>
      <c r="M810" s="887"/>
      <c r="N810" s="887"/>
      <c r="Y810" s="887"/>
      <c r="AE810" s="887"/>
    </row>
    <row r="811" spans="1:31" x14ac:dyDescent="0.3">
      <c r="A811" s="887"/>
      <c r="B811" s="887"/>
      <c r="G811" s="887"/>
      <c r="H811" s="887"/>
      <c r="M811" s="887"/>
      <c r="N811" s="887"/>
      <c r="Y811" s="887"/>
      <c r="AE811" s="887"/>
    </row>
    <row r="812" spans="1:31" x14ac:dyDescent="0.3">
      <c r="A812" s="887"/>
      <c r="B812" s="887"/>
      <c r="G812" s="887"/>
      <c r="H812" s="887"/>
      <c r="M812" s="887"/>
      <c r="N812" s="887"/>
      <c r="Y812" s="887"/>
      <c r="AE812" s="887"/>
    </row>
    <row r="813" spans="1:31" x14ac:dyDescent="0.3">
      <c r="A813" s="887"/>
      <c r="B813" s="887"/>
      <c r="G813" s="887"/>
      <c r="H813" s="887"/>
      <c r="M813" s="887"/>
      <c r="N813" s="887"/>
      <c r="Y813" s="887"/>
      <c r="AE813" s="887"/>
    </row>
    <row r="814" spans="1:31" x14ac:dyDescent="0.3">
      <c r="A814" s="887"/>
      <c r="B814" s="887"/>
      <c r="G814" s="887"/>
      <c r="H814" s="887"/>
      <c r="M814" s="887"/>
      <c r="N814" s="887"/>
      <c r="Y814" s="887"/>
      <c r="AE814" s="887"/>
    </row>
    <row r="815" spans="1:31" x14ac:dyDescent="0.3">
      <c r="A815" s="887"/>
      <c r="B815" s="887"/>
      <c r="G815" s="887"/>
      <c r="H815" s="887"/>
      <c r="M815" s="887"/>
      <c r="N815" s="887"/>
      <c r="Y815" s="887"/>
      <c r="AE815" s="887"/>
    </row>
    <row r="816" spans="1:31" x14ac:dyDescent="0.3">
      <c r="A816" s="887"/>
      <c r="B816" s="887"/>
      <c r="G816" s="887"/>
      <c r="H816" s="887"/>
      <c r="M816" s="887"/>
      <c r="N816" s="887"/>
      <c r="Y816" s="887"/>
      <c r="AE816" s="887"/>
    </row>
    <row r="817" spans="1:31" x14ac:dyDescent="0.3">
      <c r="A817" s="887"/>
      <c r="B817" s="887"/>
      <c r="G817" s="887"/>
      <c r="H817" s="887"/>
      <c r="M817" s="887"/>
      <c r="N817" s="887"/>
      <c r="Y817" s="887"/>
      <c r="AE817" s="887"/>
    </row>
    <row r="818" spans="1:31" x14ac:dyDescent="0.3">
      <c r="A818" s="887"/>
      <c r="B818" s="887"/>
      <c r="G818" s="887"/>
      <c r="H818" s="887"/>
      <c r="M818" s="887"/>
      <c r="N818" s="887"/>
      <c r="Y818" s="887"/>
      <c r="AE818" s="887"/>
    </row>
    <row r="819" spans="1:31" x14ac:dyDescent="0.3">
      <c r="A819" s="887"/>
      <c r="B819" s="887"/>
      <c r="G819" s="887"/>
      <c r="H819" s="887"/>
      <c r="M819" s="887"/>
      <c r="N819" s="887"/>
      <c r="Y819" s="887"/>
      <c r="AE819" s="887"/>
    </row>
    <row r="820" spans="1:31" x14ac:dyDescent="0.3">
      <c r="A820" s="887"/>
      <c r="B820" s="887"/>
      <c r="G820" s="887"/>
      <c r="H820" s="887"/>
      <c r="M820" s="887"/>
      <c r="N820" s="887"/>
      <c r="Y820" s="887"/>
      <c r="AE820" s="887"/>
    </row>
    <row r="821" spans="1:31" x14ac:dyDescent="0.3">
      <c r="A821" s="887"/>
      <c r="B821" s="887"/>
      <c r="G821" s="887"/>
      <c r="H821" s="887"/>
      <c r="M821" s="887"/>
      <c r="N821" s="887"/>
      <c r="Y821" s="887"/>
      <c r="AE821" s="887"/>
    </row>
    <row r="822" spans="1:31" x14ac:dyDescent="0.3">
      <c r="A822" s="887"/>
      <c r="B822" s="887"/>
      <c r="G822" s="887"/>
      <c r="H822" s="887"/>
      <c r="M822" s="887"/>
      <c r="N822" s="887"/>
      <c r="Y822" s="887"/>
      <c r="AE822" s="887"/>
    </row>
    <row r="823" spans="1:31" x14ac:dyDescent="0.3">
      <c r="A823" s="887"/>
      <c r="B823" s="887"/>
      <c r="G823" s="887"/>
      <c r="H823" s="887"/>
      <c r="M823" s="887"/>
      <c r="N823" s="887"/>
      <c r="Y823" s="887"/>
      <c r="AE823" s="887"/>
    </row>
    <row r="824" spans="1:31" x14ac:dyDescent="0.3">
      <c r="A824" s="887"/>
      <c r="B824" s="887"/>
      <c r="G824" s="887"/>
      <c r="H824" s="887"/>
      <c r="M824" s="887"/>
      <c r="N824" s="887"/>
      <c r="Y824" s="887"/>
      <c r="AE824" s="887"/>
    </row>
    <row r="825" spans="1:31" x14ac:dyDescent="0.3">
      <c r="A825" s="887"/>
      <c r="B825" s="887"/>
      <c r="G825" s="887"/>
      <c r="H825" s="887"/>
      <c r="M825" s="887"/>
      <c r="N825" s="887"/>
      <c r="Y825" s="887"/>
      <c r="AE825" s="887"/>
    </row>
    <row r="826" spans="1:31" x14ac:dyDescent="0.3">
      <c r="A826" s="887"/>
      <c r="B826" s="887"/>
      <c r="G826" s="887"/>
      <c r="H826" s="887"/>
      <c r="M826" s="887"/>
      <c r="N826" s="887"/>
      <c r="Y826" s="887"/>
      <c r="AE826" s="887"/>
    </row>
    <row r="827" spans="1:31" x14ac:dyDescent="0.3">
      <c r="A827" s="887"/>
      <c r="B827" s="887"/>
      <c r="G827" s="887"/>
      <c r="H827" s="887"/>
      <c r="M827" s="887"/>
      <c r="N827" s="887"/>
      <c r="Y827" s="887"/>
      <c r="AE827" s="887"/>
    </row>
    <row r="828" spans="1:31" x14ac:dyDescent="0.3">
      <c r="A828" s="887"/>
      <c r="B828" s="887"/>
      <c r="G828" s="887"/>
      <c r="H828" s="887"/>
      <c r="M828" s="887"/>
      <c r="N828" s="887"/>
      <c r="Y828" s="887"/>
      <c r="AE828" s="887"/>
    </row>
    <row r="829" spans="1:31" x14ac:dyDescent="0.3">
      <c r="A829" s="887"/>
      <c r="B829" s="887"/>
      <c r="G829" s="887"/>
      <c r="H829" s="887"/>
      <c r="M829" s="887"/>
      <c r="N829" s="887"/>
      <c r="Y829" s="887"/>
      <c r="AE829" s="887"/>
    </row>
    <row r="830" spans="1:31" x14ac:dyDescent="0.3">
      <c r="A830" s="887"/>
      <c r="B830" s="887"/>
      <c r="G830" s="887"/>
      <c r="H830" s="887"/>
      <c r="M830" s="887"/>
      <c r="N830" s="887"/>
      <c r="Y830" s="887"/>
      <c r="AE830" s="887"/>
    </row>
    <row r="831" spans="1:31" x14ac:dyDescent="0.3">
      <c r="A831" s="887"/>
      <c r="B831" s="887"/>
      <c r="G831" s="887"/>
      <c r="H831" s="887"/>
      <c r="M831" s="887"/>
      <c r="N831" s="887"/>
      <c r="Y831" s="887"/>
      <c r="AE831" s="887"/>
    </row>
    <row r="832" spans="1:31" x14ac:dyDescent="0.3">
      <c r="A832" s="887"/>
      <c r="B832" s="887"/>
      <c r="G832" s="887"/>
      <c r="H832" s="887"/>
      <c r="M832" s="887"/>
      <c r="N832" s="887"/>
      <c r="Y832" s="887"/>
      <c r="AE832" s="887"/>
    </row>
    <row r="833" spans="1:31" x14ac:dyDescent="0.3">
      <c r="A833" s="887"/>
      <c r="B833" s="887"/>
      <c r="G833" s="887"/>
      <c r="H833" s="887"/>
      <c r="M833" s="887"/>
      <c r="N833" s="887"/>
      <c r="Y833" s="887"/>
      <c r="AE833" s="887"/>
    </row>
    <row r="834" spans="1:31" x14ac:dyDescent="0.3">
      <c r="A834" s="887"/>
      <c r="B834" s="887"/>
      <c r="G834" s="887"/>
      <c r="H834" s="887"/>
      <c r="M834" s="887"/>
      <c r="N834" s="887"/>
      <c r="Y834" s="887"/>
      <c r="AE834" s="887"/>
    </row>
    <row r="835" spans="1:31" x14ac:dyDescent="0.3">
      <c r="A835" s="887"/>
      <c r="B835" s="887"/>
      <c r="G835" s="887"/>
      <c r="H835" s="887"/>
      <c r="M835" s="887"/>
      <c r="N835" s="887"/>
      <c r="Y835" s="887"/>
      <c r="AE835" s="887"/>
    </row>
    <row r="836" spans="1:31" x14ac:dyDescent="0.3">
      <c r="A836" s="887"/>
      <c r="B836" s="887"/>
      <c r="G836" s="887"/>
      <c r="H836" s="887"/>
      <c r="M836" s="887"/>
      <c r="N836" s="887"/>
      <c r="Y836" s="887"/>
      <c r="AE836" s="887"/>
    </row>
    <row r="837" spans="1:31" x14ac:dyDescent="0.3">
      <c r="A837" s="887"/>
      <c r="B837" s="887"/>
      <c r="G837" s="887"/>
      <c r="H837" s="887"/>
      <c r="M837" s="887"/>
      <c r="N837" s="887"/>
      <c r="Y837" s="887"/>
      <c r="AE837" s="887"/>
    </row>
    <row r="838" spans="1:31" x14ac:dyDescent="0.3">
      <c r="A838" s="887"/>
      <c r="B838" s="887"/>
      <c r="G838" s="887"/>
      <c r="H838" s="887"/>
      <c r="M838" s="887"/>
      <c r="N838" s="887"/>
      <c r="Y838" s="887"/>
      <c r="AE838" s="887"/>
    </row>
    <row r="839" spans="1:31" x14ac:dyDescent="0.3">
      <c r="A839" s="887"/>
      <c r="B839" s="887"/>
      <c r="G839" s="887"/>
      <c r="H839" s="887"/>
      <c r="M839" s="887"/>
      <c r="N839" s="887"/>
      <c r="Y839" s="887"/>
      <c r="AE839" s="887"/>
    </row>
    <row r="840" spans="1:31" x14ac:dyDescent="0.3">
      <c r="A840" s="887"/>
      <c r="B840" s="887"/>
      <c r="G840" s="887"/>
      <c r="H840" s="887"/>
      <c r="M840" s="887"/>
      <c r="N840" s="887"/>
      <c r="Y840" s="887"/>
      <c r="AE840" s="887"/>
    </row>
    <row r="841" spans="1:31" x14ac:dyDescent="0.3">
      <c r="A841" s="887"/>
      <c r="B841" s="887"/>
      <c r="G841" s="887"/>
      <c r="H841" s="887"/>
      <c r="M841" s="887"/>
      <c r="N841" s="887"/>
      <c r="Y841" s="887"/>
      <c r="AE841" s="887"/>
    </row>
    <row r="842" spans="1:31" x14ac:dyDescent="0.3">
      <c r="A842" s="887"/>
      <c r="B842" s="887"/>
      <c r="G842" s="887"/>
      <c r="H842" s="887"/>
      <c r="M842" s="887"/>
      <c r="N842" s="887"/>
      <c r="Y842" s="887"/>
      <c r="AE842" s="887"/>
    </row>
    <row r="843" spans="1:31" x14ac:dyDescent="0.3">
      <c r="A843" s="887"/>
      <c r="B843" s="887"/>
      <c r="G843" s="887"/>
      <c r="H843" s="887"/>
      <c r="M843" s="887"/>
      <c r="N843" s="887"/>
      <c r="Y843" s="887"/>
      <c r="AE843" s="887"/>
    </row>
    <row r="844" spans="1:31" x14ac:dyDescent="0.3">
      <c r="A844" s="887"/>
      <c r="B844" s="887"/>
      <c r="G844" s="887"/>
      <c r="H844" s="887"/>
      <c r="M844" s="887"/>
      <c r="N844" s="887"/>
      <c r="Y844" s="887"/>
      <c r="AE844" s="887"/>
    </row>
    <row r="845" spans="1:31" x14ac:dyDescent="0.3">
      <c r="A845" s="887"/>
      <c r="B845" s="887"/>
      <c r="G845" s="887"/>
      <c r="H845" s="887"/>
      <c r="M845" s="887"/>
      <c r="N845" s="887"/>
      <c r="Y845" s="887"/>
      <c r="AE845" s="887"/>
    </row>
    <row r="846" spans="1:31" x14ac:dyDescent="0.3">
      <c r="A846" s="887"/>
      <c r="B846" s="887"/>
      <c r="G846" s="887"/>
      <c r="H846" s="887"/>
      <c r="M846" s="887"/>
      <c r="N846" s="887"/>
      <c r="Y846" s="887"/>
      <c r="AE846" s="887"/>
    </row>
    <row r="847" spans="1:31" x14ac:dyDescent="0.3">
      <c r="A847" s="887"/>
      <c r="B847" s="887"/>
      <c r="G847" s="887"/>
      <c r="H847" s="887"/>
      <c r="M847" s="887"/>
      <c r="N847" s="887"/>
      <c r="Y847" s="887"/>
      <c r="AE847" s="887"/>
    </row>
    <row r="848" spans="1:31" x14ac:dyDescent="0.3">
      <c r="A848" s="887"/>
      <c r="B848" s="887"/>
      <c r="G848" s="887"/>
      <c r="H848" s="887"/>
      <c r="M848" s="887"/>
      <c r="N848" s="887"/>
      <c r="Y848" s="887"/>
      <c r="AE848" s="887"/>
    </row>
    <row r="849" spans="1:31" x14ac:dyDescent="0.3">
      <c r="A849" s="887"/>
      <c r="B849" s="887"/>
      <c r="G849" s="887"/>
      <c r="H849" s="887"/>
      <c r="M849" s="887"/>
      <c r="N849" s="887"/>
      <c r="Y849" s="887"/>
      <c r="AE849" s="887"/>
    </row>
    <row r="850" spans="1:31" x14ac:dyDescent="0.3">
      <c r="A850" s="887"/>
      <c r="B850" s="887"/>
      <c r="G850" s="887"/>
      <c r="H850" s="887"/>
      <c r="M850" s="887"/>
      <c r="N850" s="887"/>
      <c r="Y850" s="887"/>
      <c r="AE850" s="887"/>
    </row>
    <row r="851" spans="1:31" x14ac:dyDescent="0.3">
      <c r="A851" s="887"/>
      <c r="B851" s="887"/>
      <c r="G851" s="887"/>
      <c r="H851" s="887"/>
      <c r="M851" s="887"/>
      <c r="N851" s="887"/>
      <c r="Y851" s="887"/>
      <c r="AE851" s="887"/>
    </row>
    <row r="852" spans="1:31" x14ac:dyDescent="0.3">
      <c r="A852" s="887"/>
      <c r="B852" s="887"/>
      <c r="G852" s="887"/>
      <c r="H852" s="887"/>
      <c r="M852" s="887"/>
      <c r="N852" s="887"/>
      <c r="Y852" s="887"/>
      <c r="AE852" s="887"/>
    </row>
    <row r="853" spans="1:31" x14ac:dyDescent="0.3">
      <c r="A853" s="887"/>
      <c r="B853" s="887"/>
      <c r="G853" s="887"/>
      <c r="H853" s="887"/>
      <c r="M853" s="887"/>
      <c r="N853" s="887"/>
      <c r="Y853" s="887"/>
      <c r="AE853" s="887"/>
    </row>
    <row r="854" spans="1:31" x14ac:dyDescent="0.3">
      <c r="A854" s="887"/>
      <c r="B854" s="887"/>
      <c r="G854" s="887"/>
      <c r="H854" s="887"/>
      <c r="M854" s="887"/>
      <c r="N854" s="887"/>
      <c r="Y854" s="887"/>
      <c r="AE854" s="887"/>
    </row>
    <row r="855" spans="1:31" x14ac:dyDescent="0.3">
      <c r="A855" s="887"/>
      <c r="B855" s="887"/>
      <c r="G855" s="887"/>
      <c r="H855" s="887"/>
      <c r="M855" s="887"/>
      <c r="N855" s="887"/>
      <c r="Y855" s="887"/>
      <c r="AE855" s="887"/>
    </row>
    <row r="856" spans="1:31" x14ac:dyDescent="0.3">
      <c r="A856" s="887"/>
      <c r="B856" s="887"/>
      <c r="G856" s="887"/>
      <c r="H856" s="887"/>
      <c r="M856" s="887"/>
      <c r="N856" s="887"/>
      <c r="Y856" s="887"/>
      <c r="AE856" s="887"/>
    </row>
    <row r="857" spans="1:31" x14ac:dyDescent="0.3">
      <c r="A857" s="887"/>
      <c r="B857" s="887"/>
      <c r="G857" s="887"/>
      <c r="H857" s="887"/>
      <c r="M857" s="887"/>
      <c r="N857" s="887"/>
      <c r="Y857" s="887"/>
      <c r="AE857" s="887"/>
    </row>
    <row r="858" spans="1:31" x14ac:dyDescent="0.3">
      <c r="A858" s="887"/>
      <c r="B858" s="887"/>
      <c r="G858" s="887"/>
      <c r="H858" s="887"/>
      <c r="M858" s="887"/>
      <c r="N858" s="887"/>
      <c r="Y858" s="887"/>
      <c r="AE858" s="887"/>
    </row>
    <row r="859" spans="1:31" x14ac:dyDescent="0.3">
      <c r="A859" s="887"/>
      <c r="B859" s="887"/>
      <c r="G859" s="887"/>
      <c r="H859" s="887"/>
      <c r="M859" s="887"/>
      <c r="N859" s="887"/>
      <c r="Y859" s="887"/>
      <c r="AE859" s="887"/>
    </row>
    <row r="860" spans="1:31" x14ac:dyDescent="0.3">
      <c r="A860" s="887"/>
      <c r="B860" s="887"/>
      <c r="G860" s="887"/>
      <c r="H860" s="887"/>
      <c r="M860" s="887"/>
      <c r="N860" s="887"/>
      <c r="Y860" s="887"/>
      <c r="AE860" s="887"/>
    </row>
    <row r="861" spans="1:31" x14ac:dyDescent="0.3">
      <c r="A861" s="887"/>
      <c r="B861" s="887"/>
      <c r="G861" s="887"/>
      <c r="H861" s="887"/>
      <c r="M861" s="887"/>
      <c r="N861" s="887"/>
      <c r="Y861" s="887"/>
      <c r="AE861" s="887"/>
    </row>
    <row r="862" spans="1:31" x14ac:dyDescent="0.3">
      <c r="A862" s="887"/>
      <c r="B862" s="887"/>
      <c r="G862" s="887"/>
      <c r="H862" s="887"/>
      <c r="M862" s="887"/>
      <c r="N862" s="887"/>
      <c r="Y862" s="887"/>
      <c r="AE862" s="887"/>
    </row>
    <row r="863" spans="1:31" x14ac:dyDescent="0.3">
      <c r="A863" s="887"/>
      <c r="B863" s="887"/>
      <c r="G863" s="887"/>
      <c r="H863" s="887"/>
      <c r="M863" s="887"/>
      <c r="N863" s="887"/>
      <c r="Y863" s="887"/>
      <c r="AE863" s="887"/>
    </row>
    <row r="864" spans="1:31" x14ac:dyDescent="0.3">
      <c r="A864" s="887"/>
      <c r="B864" s="887"/>
      <c r="G864" s="887"/>
      <c r="H864" s="887"/>
      <c r="M864" s="887"/>
      <c r="N864" s="887"/>
      <c r="Y864" s="887"/>
      <c r="AE864" s="887"/>
    </row>
    <row r="865" spans="1:31" x14ac:dyDescent="0.3">
      <c r="A865" s="887"/>
      <c r="B865" s="887"/>
      <c r="G865" s="887"/>
      <c r="H865" s="887"/>
      <c r="M865" s="887"/>
      <c r="N865" s="887"/>
      <c r="Y865" s="887"/>
      <c r="AE865" s="887"/>
    </row>
    <row r="866" spans="1:31" x14ac:dyDescent="0.3">
      <c r="A866" s="887"/>
      <c r="B866" s="887"/>
      <c r="G866" s="887"/>
      <c r="H866" s="887"/>
      <c r="M866" s="887"/>
      <c r="N866" s="887"/>
      <c r="Y866" s="887"/>
      <c r="AE866" s="887"/>
    </row>
    <row r="867" spans="1:31" x14ac:dyDescent="0.3">
      <c r="A867" s="887"/>
      <c r="B867" s="887"/>
      <c r="G867" s="887"/>
      <c r="H867" s="887"/>
      <c r="M867" s="887"/>
      <c r="N867" s="887"/>
      <c r="Y867" s="887"/>
      <c r="AE867" s="887"/>
    </row>
    <row r="868" spans="1:31" x14ac:dyDescent="0.3">
      <c r="A868" s="887"/>
      <c r="B868" s="887"/>
      <c r="G868" s="887"/>
      <c r="H868" s="887"/>
      <c r="M868" s="887"/>
      <c r="N868" s="887"/>
      <c r="Y868" s="887"/>
      <c r="AE868" s="887"/>
    </row>
    <row r="869" spans="1:31" x14ac:dyDescent="0.3">
      <c r="A869" s="887"/>
      <c r="B869" s="887"/>
      <c r="G869" s="887"/>
      <c r="H869" s="887"/>
      <c r="M869" s="887"/>
      <c r="N869" s="887"/>
      <c r="Y869" s="887"/>
      <c r="AE869" s="887"/>
    </row>
    <row r="870" spans="1:31" x14ac:dyDescent="0.3">
      <c r="A870" s="887"/>
      <c r="B870" s="887"/>
      <c r="G870" s="887"/>
      <c r="H870" s="887"/>
      <c r="M870" s="887"/>
      <c r="N870" s="887"/>
      <c r="Y870" s="887"/>
      <c r="AE870" s="887"/>
    </row>
    <row r="871" spans="1:31" x14ac:dyDescent="0.3">
      <c r="A871" s="887"/>
      <c r="B871" s="887"/>
      <c r="G871" s="887"/>
      <c r="H871" s="887"/>
      <c r="M871" s="887"/>
      <c r="N871" s="887"/>
      <c r="Y871" s="887"/>
      <c r="AE871" s="887"/>
    </row>
    <row r="872" spans="1:31" x14ac:dyDescent="0.3">
      <c r="A872" s="887"/>
      <c r="B872" s="887"/>
      <c r="G872" s="887"/>
      <c r="H872" s="887"/>
      <c r="M872" s="887"/>
      <c r="N872" s="887"/>
      <c r="Y872" s="887"/>
      <c r="AE872" s="887"/>
    </row>
    <row r="873" spans="1:31" x14ac:dyDescent="0.3">
      <c r="A873" s="887"/>
      <c r="B873" s="887"/>
      <c r="G873" s="887"/>
      <c r="H873" s="887"/>
      <c r="M873" s="887"/>
      <c r="N873" s="887"/>
      <c r="Y873" s="887"/>
      <c r="AE873" s="887"/>
    </row>
    <row r="874" spans="1:31" x14ac:dyDescent="0.3">
      <c r="A874" s="887"/>
      <c r="B874" s="887"/>
      <c r="G874" s="887"/>
      <c r="H874" s="887"/>
      <c r="M874" s="887"/>
      <c r="N874" s="887"/>
      <c r="Y874" s="887"/>
      <c r="AE874" s="887"/>
    </row>
    <row r="875" spans="1:31" x14ac:dyDescent="0.3">
      <c r="A875" s="887"/>
      <c r="B875" s="887"/>
      <c r="G875" s="887"/>
      <c r="H875" s="887"/>
      <c r="M875" s="887"/>
      <c r="N875" s="887"/>
      <c r="Y875" s="887"/>
      <c r="AE875" s="887"/>
    </row>
    <row r="876" spans="1:31" x14ac:dyDescent="0.3">
      <c r="A876" s="887"/>
      <c r="B876" s="887"/>
      <c r="G876" s="887"/>
      <c r="H876" s="887"/>
      <c r="M876" s="887"/>
      <c r="N876" s="887"/>
      <c r="Y876" s="887"/>
      <c r="AE876" s="887"/>
    </row>
    <row r="877" spans="1:31" x14ac:dyDescent="0.3">
      <c r="A877" s="887"/>
      <c r="B877" s="887"/>
      <c r="G877" s="887"/>
      <c r="H877" s="887"/>
      <c r="M877" s="887"/>
      <c r="N877" s="887"/>
      <c r="Y877" s="887"/>
      <c r="AE877" s="887"/>
    </row>
    <row r="878" spans="1:31" x14ac:dyDescent="0.3">
      <c r="A878" s="887"/>
      <c r="B878" s="887"/>
      <c r="G878" s="887"/>
      <c r="H878" s="887"/>
      <c r="M878" s="887"/>
      <c r="N878" s="887"/>
      <c r="Y878" s="887"/>
      <c r="AE878" s="887"/>
    </row>
    <row r="879" spans="1:31" x14ac:dyDescent="0.3">
      <c r="A879" s="887"/>
      <c r="B879" s="887"/>
      <c r="G879" s="887"/>
      <c r="H879" s="887"/>
      <c r="M879" s="887"/>
      <c r="N879" s="887"/>
      <c r="Y879" s="887"/>
      <c r="AE879" s="887"/>
    </row>
    <row r="880" spans="1:31" x14ac:dyDescent="0.3">
      <c r="A880" s="887"/>
      <c r="B880" s="887"/>
      <c r="G880" s="887"/>
      <c r="H880" s="887"/>
      <c r="M880" s="887"/>
      <c r="N880" s="887"/>
      <c r="Y880" s="887"/>
      <c r="AE880" s="887"/>
    </row>
    <row r="881" spans="1:31" x14ac:dyDescent="0.3">
      <c r="A881" s="887"/>
      <c r="B881" s="887"/>
      <c r="G881" s="887"/>
      <c r="H881" s="887"/>
      <c r="M881" s="887"/>
      <c r="N881" s="887"/>
      <c r="Y881" s="887"/>
      <c r="AE881" s="887"/>
    </row>
    <row r="882" spans="1:31" x14ac:dyDescent="0.3">
      <c r="A882" s="887"/>
      <c r="B882" s="887"/>
      <c r="G882" s="887"/>
      <c r="H882" s="887"/>
      <c r="M882" s="887"/>
      <c r="N882" s="887"/>
      <c r="Y882" s="887"/>
      <c r="AE882" s="887"/>
    </row>
    <row r="883" spans="1:31" x14ac:dyDescent="0.3">
      <c r="A883" s="887"/>
      <c r="B883" s="887"/>
      <c r="G883" s="887"/>
      <c r="H883" s="887"/>
      <c r="M883" s="887"/>
      <c r="N883" s="887"/>
      <c r="Y883" s="887"/>
      <c r="AE883" s="887"/>
    </row>
    <row r="884" spans="1:31" x14ac:dyDescent="0.3">
      <c r="A884" s="887"/>
      <c r="B884" s="887"/>
      <c r="G884" s="887"/>
      <c r="H884" s="887"/>
      <c r="M884" s="887"/>
      <c r="N884" s="887"/>
      <c r="Y884" s="887"/>
      <c r="AE884" s="887"/>
    </row>
    <row r="885" spans="1:31" x14ac:dyDescent="0.3">
      <c r="A885" s="887"/>
      <c r="B885" s="887"/>
      <c r="G885" s="887"/>
      <c r="H885" s="887"/>
      <c r="M885" s="887"/>
      <c r="N885" s="887"/>
      <c r="Y885" s="887"/>
      <c r="AE885" s="887"/>
    </row>
    <row r="886" spans="1:31" x14ac:dyDescent="0.3">
      <c r="A886" s="887"/>
      <c r="B886" s="887"/>
      <c r="G886" s="887"/>
      <c r="H886" s="887"/>
      <c r="M886" s="887"/>
      <c r="N886" s="887"/>
      <c r="Y886" s="887"/>
      <c r="AE886" s="887"/>
    </row>
    <row r="887" spans="1:31" x14ac:dyDescent="0.3">
      <c r="A887" s="887"/>
      <c r="B887" s="887"/>
      <c r="G887" s="887"/>
      <c r="H887" s="887"/>
      <c r="M887" s="887"/>
      <c r="N887" s="887"/>
      <c r="Y887" s="887"/>
      <c r="AE887" s="887"/>
    </row>
    <row r="888" spans="1:31" x14ac:dyDescent="0.3">
      <c r="A888" s="887"/>
      <c r="B888" s="887"/>
      <c r="G888" s="887"/>
      <c r="H888" s="887"/>
      <c r="M888" s="887"/>
      <c r="N888" s="887"/>
      <c r="Y888" s="887"/>
      <c r="AE888" s="887"/>
    </row>
    <row r="889" spans="1:31" x14ac:dyDescent="0.3">
      <c r="A889" s="887"/>
      <c r="B889" s="887"/>
      <c r="G889" s="887"/>
      <c r="H889" s="887"/>
      <c r="M889" s="887"/>
      <c r="N889" s="887"/>
      <c r="Y889" s="887"/>
      <c r="AE889" s="887"/>
    </row>
    <row r="890" spans="1:31" x14ac:dyDescent="0.3">
      <c r="A890" s="887"/>
      <c r="B890" s="887"/>
      <c r="G890" s="887"/>
      <c r="H890" s="887"/>
      <c r="M890" s="887"/>
      <c r="N890" s="887"/>
      <c r="Y890" s="887"/>
      <c r="AE890" s="887"/>
    </row>
    <row r="891" spans="1:31" x14ac:dyDescent="0.3">
      <c r="A891" s="887"/>
      <c r="B891" s="887"/>
      <c r="G891" s="887"/>
      <c r="H891" s="887"/>
      <c r="M891" s="887"/>
      <c r="N891" s="887"/>
      <c r="Y891" s="887"/>
      <c r="AE891" s="887"/>
    </row>
    <row r="892" spans="1:31" x14ac:dyDescent="0.3">
      <c r="A892" s="887"/>
      <c r="B892" s="887"/>
      <c r="G892" s="887"/>
      <c r="H892" s="887"/>
      <c r="M892" s="887"/>
      <c r="N892" s="887"/>
      <c r="Y892" s="887"/>
      <c r="AE892" s="887"/>
    </row>
    <row r="893" spans="1:31" x14ac:dyDescent="0.3">
      <c r="A893" s="887"/>
      <c r="B893" s="887"/>
      <c r="G893" s="887"/>
      <c r="H893" s="887"/>
      <c r="M893" s="887"/>
      <c r="N893" s="887"/>
      <c r="Y893" s="887"/>
      <c r="AE893" s="887"/>
    </row>
    <row r="894" spans="1:31" x14ac:dyDescent="0.3">
      <c r="A894" s="887"/>
      <c r="B894" s="887"/>
      <c r="G894" s="887"/>
      <c r="H894" s="887"/>
      <c r="M894" s="887"/>
      <c r="N894" s="887"/>
      <c r="Y894" s="887"/>
      <c r="AE894" s="887"/>
    </row>
    <row r="895" spans="1:31" x14ac:dyDescent="0.3">
      <c r="A895" s="887"/>
      <c r="B895" s="887"/>
      <c r="G895" s="887"/>
      <c r="H895" s="887"/>
      <c r="M895" s="887"/>
      <c r="N895" s="887"/>
      <c r="Y895" s="887"/>
      <c r="AE895" s="887"/>
    </row>
    <row r="896" spans="1:31" x14ac:dyDescent="0.3">
      <c r="A896" s="887"/>
      <c r="B896" s="887"/>
      <c r="G896" s="887"/>
      <c r="H896" s="887"/>
      <c r="M896" s="887"/>
      <c r="N896" s="887"/>
      <c r="Y896" s="887"/>
      <c r="AE896" s="887"/>
    </row>
    <row r="897" spans="1:31" x14ac:dyDescent="0.3">
      <c r="A897" s="887"/>
      <c r="B897" s="887"/>
      <c r="G897" s="887"/>
      <c r="H897" s="887"/>
      <c r="M897" s="887"/>
      <c r="N897" s="887"/>
      <c r="Y897" s="887"/>
      <c r="AE897" s="887"/>
    </row>
    <row r="898" spans="1:31" x14ac:dyDescent="0.3">
      <c r="A898" s="887"/>
      <c r="B898" s="887"/>
      <c r="G898" s="887"/>
      <c r="H898" s="887"/>
      <c r="M898" s="887"/>
      <c r="N898" s="887"/>
      <c r="Y898" s="887"/>
      <c r="AE898" s="887"/>
    </row>
    <row r="899" spans="1:31" x14ac:dyDescent="0.3">
      <c r="A899" s="887"/>
      <c r="B899" s="887"/>
      <c r="G899" s="887"/>
      <c r="H899" s="887"/>
      <c r="M899" s="887"/>
      <c r="N899" s="887"/>
      <c r="Y899" s="887"/>
      <c r="AE899" s="887"/>
    </row>
    <row r="900" spans="1:31" x14ac:dyDescent="0.3">
      <c r="A900" s="887"/>
      <c r="B900" s="887"/>
      <c r="G900" s="887"/>
      <c r="H900" s="887"/>
      <c r="M900" s="887"/>
      <c r="N900" s="887"/>
      <c r="Y900" s="887"/>
      <c r="AE900" s="887"/>
    </row>
    <row r="901" spans="1:31" x14ac:dyDescent="0.3">
      <c r="A901" s="887"/>
      <c r="B901" s="887"/>
      <c r="G901" s="887"/>
      <c r="H901" s="887"/>
      <c r="M901" s="887"/>
      <c r="N901" s="887"/>
      <c r="Y901" s="887"/>
      <c r="AE901" s="887"/>
    </row>
    <row r="902" spans="1:31" x14ac:dyDescent="0.3">
      <c r="A902" s="887"/>
      <c r="B902" s="887"/>
      <c r="G902" s="887"/>
      <c r="H902" s="887"/>
      <c r="M902" s="887"/>
      <c r="N902" s="887"/>
      <c r="Y902" s="887"/>
      <c r="AE902" s="887"/>
    </row>
    <row r="903" spans="1:31" x14ac:dyDescent="0.3">
      <c r="A903" s="887"/>
      <c r="B903" s="887"/>
      <c r="G903" s="887"/>
      <c r="H903" s="887"/>
      <c r="M903" s="887"/>
      <c r="N903" s="887"/>
      <c r="Y903" s="887"/>
      <c r="AE903" s="887"/>
    </row>
    <row r="904" spans="1:31" x14ac:dyDescent="0.3">
      <c r="A904" s="887"/>
      <c r="B904" s="887"/>
      <c r="G904" s="887"/>
      <c r="H904" s="887"/>
      <c r="M904" s="887"/>
      <c r="N904" s="887"/>
      <c r="Y904" s="887"/>
      <c r="AE904" s="887"/>
    </row>
    <row r="905" spans="1:31" x14ac:dyDescent="0.3">
      <c r="A905" s="887"/>
      <c r="B905" s="887"/>
      <c r="G905" s="887"/>
      <c r="H905" s="887"/>
      <c r="M905" s="887"/>
      <c r="N905" s="887"/>
      <c r="Y905" s="887"/>
      <c r="AE905" s="887"/>
    </row>
    <row r="906" spans="1:31" x14ac:dyDescent="0.3">
      <c r="A906" s="887"/>
      <c r="B906" s="887"/>
      <c r="G906" s="887"/>
      <c r="H906" s="887"/>
      <c r="M906" s="887"/>
      <c r="N906" s="887"/>
      <c r="Y906" s="887"/>
      <c r="AE906" s="887"/>
    </row>
    <row r="907" spans="1:31" x14ac:dyDescent="0.3">
      <c r="A907" s="887"/>
      <c r="B907" s="887"/>
      <c r="G907" s="887"/>
      <c r="H907" s="887"/>
      <c r="M907" s="887"/>
      <c r="N907" s="887"/>
      <c r="Y907" s="887"/>
      <c r="AE907" s="887"/>
    </row>
    <row r="908" spans="1:31" x14ac:dyDescent="0.3">
      <c r="A908" s="887"/>
      <c r="B908" s="887"/>
      <c r="G908" s="887"/>
      <c r="H908" s="887"/>
      <c r="M908" s="887"/>
      <c r="N908" s="887"/>
      <c r="Y908" s="887"/>
      <c r="AE908" s="887"/>
    </row>
    <row r="909" spans="1:31" x14ac:dyDescent="0.3">
      <c r="A909" s="887"/>
      <c r="B909" s="887"/>
      <c r="G909" s="887"/>
      <c r="H909" s="887"/>
      <c r="M909" s="887"/>
      <c r="N909" s="887"/>
      <c r="Y909" s="887"/>
      <c r="AE909" s="887"/>
    </row>
    <row r="910" spans="1:31" x14ac:dyDescent="0.3">
      <c r="A910" s="887"/>
      <c r="B910" s="887"/>
      <c r="G910" s="887"/>
      <c r="H910" s="887"/>
      <c r="M910" s="887"/>
      <c r="N910" s="887"/>
      <c r="Y910" s="887"/>
      <c r="AE910" s="887"/>
    </row>
    <row r="911" spans="1:31" x14ac:dyDescent="0.3">
      <c r="A911" s="887"/>
      <c r="B911" s="887"/>
      <c r="G911" s="887"/>
      <c r="H911" s="887"/>
      <c r="M911" s="887"/>
      <c r="N911" s="887"/>
      <c r="Y911" s="887"/>
      <c r="AE911" s="887"/>
    </row>
    <row r="912" spans="1:31" x14ac:dyDescent="0.3">
      <c r="A912" s="887"/>
      <c r="B912" s="887"/>
      <c r="G912" s="887"/>
      <c r="H912" s="887"/>
      <c r="M912" s="887"/>
      <c r="N912" s="887"/>
      <c r="Y912" s="887"/>
      <c r="AE912" s="887"/>
    </row>
    <row r="913" spans="1:31" x14ac:dyDescent="0.3">
      <c r="A913" s="887"/>
      <c r="B913" s="887"/>
      <c r="G913" s="887"/>
      <c r="H913" s="887"/>
      <c r="M913" s="887"/>
      <c r="N913" s="887"/>
      <c r="Y913" s="887"/>
      <c r="AE913" s="887"/>
    </row>
    <row r="914" spans="1:31" x14ac:dyDescent="0.3">
      <c r="A914" s="887"/>
      <c r="B914" s="887"/>
      <c r="G914" s="887"/>
      <c r="H914" s="887"/>
      <c r="M914" s="887"/>
      <c r="N914" s="887"/>
      <c r="Y914" s="887"/>
      <c r="AE914" s="887"/>
    </row>
    <row r="915" spans="1:31" x14ac:dyDescent="0.3">
      <c r="A915" s="887"/>
      <c r="B915" s="887"/>
      <c r="G915" s="887"/>
      <c r="H915" s="887"/>
      <c r="M915" s="887"/>
      <c r="N915" s="887"/>
      <c r="Y915" s="887"/>
      <c r="AE915" s="887"/>
    </row>
    <row r="916" spans="1:31" x14ac:dyDescent="0.3">
      <c r="A916" s="887"/>
      <c r="B916" s="887"/>
      <c r="G916" s="887"/>
      <c r="H916" s="887"/>
      <c r="M916" s="887"/>
      <c r="N916" s="887"/>
      <c r="Y916" s="887"/>
      <c r="AE916" s="887"/>
    </row>
    <row r="917" spans="1:31" x14ac:dyDescent="0.3">
      <c r="A917" s="887"/>
      <c r="B917" s="887"/>
      <c r="G917" s="887"/>
      <c r="H917" s="887"/>
      <c r="M917" s="887"/>
      <c r="N917" s="887"/>
      <c r="Y917" s="887"/>
      <c r="AE917" s="887"/>
    </row>
    <row r="918" spans="1:31" x14ac:dyDescent="0.3">
      <c r="A918" s="887"/>
      <c r="B918" s="887"/>
      <c r="G918" s="887"/>
      <c r="H918" s="887"/>
      <c r="M918" s="887"/>
      <c r="N918" s="887"/>
      <c r="Y918" s="887"/>
      <c r="AE918" s="887"/>
    </row>
    <row r="919" spans="1:31" x14ac:dyDescent="0.3">
      <c r="A919" s="887"/>
      <c r="B919" s="887"/>
      <c r="G919" s="887"/>
      <c r="H919" s="887"/>
      <c r="M919" s="887"/>
      <c r="N919" s="887"/>
      <c r="Y919" s="887"/>
      <c r="AE919" s="887"/>
    </row>
    <row r="920" spans="1:31" x14ac:dyDescent="0.3">
      <c r="A920" s="887"/>
      <c r="B920" s="887"/>
      <c r="G920" s="887"/>
      <c r="H920" s="887"/>
      <c r="M920" s="887"/>
      <c r="N920" s="887"/>
      <c r="Y920" s="887"/>
      <c r="AE920" s="887"/>
    </row>
    <row r="921" spans="1:31" x14ac:dyDescent="0.3">
      <c r="A921" s="887"/>
      <c r="B921" s="887"/>
      <c r="G921" s="887"/>
      <c r="H921" s="887"/>
      <c r="M921" s="887"/>
      <c r="N921" s="887"/>
      <c r="Y921" s="887"/>
      <c r="AE921" s="887"/>
    </row>
    <row r="922" spans="1:31" x14ac:dyDescent="0.3">
      <c r="A922" s="887"/>
      <c r="B922" s="887"/>
      <c r="G922" s="887"/>
      <c r="H922" s="887"/>
      <c r="M922" s="887"/>
      <c r="N922" s="887"/>
      <c r="Y922" s="887"/>
      <c r="AE922" s="887"/>
    </row>
    <row r="923" spans="1:31" x14ac:dyDescent="0.3">
      <c r="A923" s="887"/>
      <c r="B923" s="887"/>
      <c r="G923" s="887"/>
      <c r="H923" s="887"/>
      <c r="M923" s="887"/>
      <c r="N923" s="887"/>
      <c r="Y923" s="887"/>
      <c r="AE923" s="887"/>
    </row>
    <row r="924" spans="1:31" x14ac:dyDescent="0.3">
      <c r="A924" s="887"/>
      <c r="B924" s="887"/>
      <c r="G924" s="887"/>
      <c r="H924" s="887"/>
      <c r="M924" s="887"/>
      <c r="N924" s="887"/>
      <c r="Y924" s="887"/>
      <c r="AE924" s="887"/>
    </row>
    <row r="925" spans="1:31" x14ac:dyDescent="0.3">
      <c r="A925" s="887"/>
      <c r="B925" s="887"/>
      <c r="G925" s="887"/>
      <c r="H925" s="887"/>
      <c r="M925" s="887"/>
      <c r="N925" s="887"/>
      <c r="Y925" s="887"/>
      <c r="AE925" s="887"/>
    </row>
    <row r="926" spans="1:31" x14ac:dyDescent="0.3">
      <c r="A926" s="887"/>
      <c r="B926" s="887"/>
      <c r="G926" s="887"/>
      <c r="H926" s="887"/>
      <c r="M926" s="887"/>
      <c r="N926" s="887"/>
      <c r="Y926" s="887"/>
      <c r="AE926" s="887"/>
    </row>
    <row r="927" spans="1:31" x14ac:dyDescent="0.3">
      <c r="A927" s="887"/>
      <c r="B927" s="887"/>
      <c r="G927" s="887"/>
      <c r="H927" s="887"/>
      <c r="M927" s="887"/>
      <c r="N927" s="887"/>
      <c r="Y927" s="887"/>
      <c r="AE927" s="887"/>
    </row>
    <row r="928" spans="1:31" x14ac:dyDescent="0.3">
      <c r="A928" s="887"/>
      <c r="B928" s="887"/>
      <c r="G928" s="887"/>
      <c r="H928" s="887"/>
      <c r="M928" s="887"/>
      <c r="N928" s="887"/>
      <c r="Y928" s="887"/>
      <c r="AE928" s="887"/>
    </row>
    <row r="929" spans="1:31" x14ac:dyDescent="0.3">
      <c r="A929" s="887"/>
      <c r="B929" s="887"/>
      <c r="G929" s="887"/>
      <c r="H929" s="887"/>
      <c r="M929" s="887"/>
      <c r="N929" s="887"/>
      <c r="Y929" s="887"/>
      <c r="AE929" s="887"/>
    </row>
    <row r="930" spans="1:31" x14ac:dyDescent="0.3">
      <c r="A930" s="887"/>
      <c r="B930" s="887"/>
      <c r="G930" s="887"/>
      <c r="H930" s="887"/>
      <c r="M930" s="887"/>
      <c r="N930" s="887"/>
      <c r="Y930" s="887"/>
      <c r="AE930" s="887"/>
    </row>
    <row r="931" spans="1:31" x14ac:dyDescent="0.3">
      <c r="A931" s="887"/>
      <c r="B931" s="887"/>
      <c r="G931" s="887"/>
      <c r="H931" s="887"/>
      <c r="M931" s="887"/>
      <c r="N931" s="887"/>
      <c r="Y931" s="887"/>
      <c r="AE931" s="887"/>
    </row>
    <row r="932" spans="1:31" x14ac:dyDescent="0.3">
      <c r="A932" s="887"/>
      <c r="B932" s="887"/>
      <c r="G932" s="887"/>
      <c r="H932" s="887"/>
      <c r="M932" s="887"/>
      <c r="N932" s="887"/>
      <c r="Y932" s="887"/>
      <c r="AE932" s="887"/>
    </row>
    <row r="933" spans="1:31" x14ac:dyDescent="0.3">
      <c r="A933" s="887"/>
      <c r="B933" s="887"/>
      <c r="G933" s="887"/>
      <c r="H933" s="887"/>
      <c r="M933" s="887"/>
      <c r="N933" s="887"/>
      <c r="Y933" s="887"/>
      <c r="AE933" s="887"/>
    </row>
    <row r="934" spans="1:31" x14ac:dyDescent="0.3">
      <c r="A934" s="887"/>
      <c r="B934" s="887"/>
      <c r="G934" s="887"/>
      <c r="H934" s="887"/>
      <c r="M934" s="887"/>
      <c r="N934" s="887"/>
      <c r="Y934" s="887"/>
      <c r="AE934" s="887"/>
    </row>
    <row r="935" spans="1:31" x14ac:dyDescent="0.3">
      <c r="A935" s="887"/>
      <c r="B935" s="887"/>
      <c r="G935" s="887"/>
      <c r="H935" s="887"/>
      <c r="M935" s="887"/>
      <c r="N935" s="887"/>
      <c r="Y935" s="887"/>
      <c r="AE935" s="887"/>
    </row>
    <row r="936" spans="1:31" x14ac:dyDescent="0.3">
      <c r="A936" s="887"/>
      <c r="B936" s="887"/>
      <c r="G936" s="887"/>
      <c r="H936" s="887"/>
      <c r="M936" s="887"/>
      <c r="N936" s="887"/>
      <c r="Y936" s="887"/>
      <c r="AE936" s="887"/>
    </row>
    <row r="937" spans="1:31" x14ac:dyDescent="0.3">
      <c r="A937" s="887"/>
      <c r="B937" s="887"/>
      <c r="G937" s="887"/>
      <c r="H937" s="887"/>
      <c r="M937" s="887"/>
      <c r="N937" s="887"/>
      <c r="Y937" s="887"/>
      <c r="AE937" s="887"/>
    </row>
    <row r="938" spans="1:31" x14ac:dyDescent="0.3">
      <c r="A938" s="887"/>
      <c r="B938" s="887"/>
      <c r="G938" s="887"/>
      <c r="H938" s="887"/>
      <c r="M938" s="887"/>
      <c r="N938" s="887"/>
      <c r="Y938" s="887"/>
      <c r="AE938" s="887"/>
    </row>
    <row r="939" spans="1:31" x14ac:dyDescent="0.3">
      <c r="A939" s="887"/>
      <c r="B939" s="887"/>
      <c r="G939" s="887"/>
      <c r="H939" s="887"/>
      <c r="M939" s="887"/>
      <c r="N939" s="887"/>
      <c r="Y939" s="887"/>
      <c r="AE939" s="887"/>
    </row>
    <row r="940" spans="1:31" x14ac:dyDescent="0.3">
      <c r="A940" s="887"/>
      <c r="B940" s="887"/>
      <c r="G940" s="887"/>
      <c r="H940" s="887"/>
      <c r="M940" s="887"/>
      <c r="N940" s="887"/>
      <c r="Y940" s="887"/>
      <c r="AE940" s="887"/>
    </row>
    <row r="941" spans="1:31" x14ac:dyDescent="0.3">
      <c r="A941" s="887"/>
      <c r="B941" s="887"/>
      <c r="G941" s="887"/>
      <c r="H941" s="887"/>
      <c r="M941" s="887"/>
      <c r="N941" s="887"/>
      <c r="Y941" s="887"/>
      <c r="AE941" s="887"/>
    </row>
    <row r="942" spans="1:31" x14ac:dyDescent="0.3">
      <c r="A942" s="887"/>
      <c r="B942" s="887"/>
      <c r="G942" s="887"/>
      <c r="H942" s="887"/>
      <c r="M942" s="887"/>
      <c r="N942" s="887"/>
      <c r="Y942" s="887"/>
      <c r="AE942" s="887"/>
    </row>
    <row r="943" spans="1:31" x14ac:dyDescent="0.3">
      <c r="A943" s="887"/>
      <c r="B943" s="887"/>
      <c r="G943" s="887"/>
      <c r="H943" s="887"/>
      <c r="M943" s="887"/>
      <c r="N943" s="887"/>
      <c r="Y943" s="887"/>
      <c r="AE943" s="887"/>
    </row>
    <row r="944" spans="1:31" x14ac:dyDescent="0.3">
      <c r="A944" s="887"/>
      <c r="B944" s="887"/>
      <c r="G944" s="887"/>
      <c r="H944" s="887"/>
      <c r="M944" s="887"/>
      <c r="N944" s="887"/>
      <c r="Y944" s="887"/>
      <c r="AE944" s="887"/>
    </row>
    <row r="945" spans="1:31" x14ac:dyDescent="0.3">
      <c r="A945" s="887"/>
      <c r="B945" s="887"/>
      <c r="G945" s="887"/>
      <c r="H945" s="887"/>
      <c r="M945" s="887"/>
      <c r="N945" s="887"/>
      <c r="Y945" s="887"/>
      <c r="AE945" s="887"/>
    </row>
    <row r="946" spans="1:31" x14ac:dyDescent="0.3">
      <c r="A946" s="887"/>
      <c r="B946" s="887"/>
      <c r="G946" s="887"/>
      <c r="H946" s="887"/>
      <c r="M946" s="887"/>
      <c r="N946" s="887"/>
      <c r="Y946" s="887"/>
      <c r="AE946" s="887"/>
    </row>
    <row r="947" spans="1:31" x14ac:dyDescent="0.3">
      <c r="A947" s="887"/>
      <c r="B947" s="887"/>
      <c r="G947" s="887"/>
      <c r="H947" s="887"/>
      <c r="M947" s="887"/>
      <c r="N947" s="887"/>
      <c r="Y947" s="887"/>
      <c r="AE947" s="887"/>
    </row>
    <row r="948" spans="1:31" x14ac:dyDescent="0.3">
      <c r="A948" s="887"/>
      <c r="B948" s="887"/>
      <c r="G948" s="887"/>
      <c r="H948" s="887"/>
      <c r="M948" s="887"/>
      <c r="N948" s="887"/>
      <c r="Y948" s="887"/>
      <c r="AE948" s="887"/>
    </row>
    <row r="949" spans="1:31" x14ac:dyDescent="0.3">
      <c r="A949" s="887"/>
      <c r="B949" s="887"/>
      <c r="G949" s="887"/>
      <c r="H949" s="887"/>
      <c r="M949" s="887"/>
      <c r="N949" s="887"/>
      <c r="Y949" s="887"/>
      <c r="AE949" s="887"/>
    </row>
    <row r="950" spans="1:31" x14ac:dyDescent="0.3">
      <c r="A950" s="887"/>
      <c r="B950" s="887"/>
      <c r="G950" s="887"/>
      <c r="H950" s="887"/>
      <c r="M950" s="887"/>
      <c r="N950" s="887"/>
      <c r="Y950" s="887"/>
      <c r="AE950" s="887"/>
    </row>
    <row r="951" spans="1:31" x14ac:dyDescent="0.3">
      <c r="A951" s="887"/>
      <c r="B951" s="887"/>
      <c r="G951" s="887"/>
      <c r="H951" s="887"/>
      <c r="M951" s="887"/>
      <c r="N951" s="887"/>
      <c r="Y951" s="887"/>
      <c r="AE951" s="887"/>
    </row>
    <row r="952" spans="1:31" x14ac:dyDescent="0.3">
      <c r="A952" s="887"/>
      <c r="B952" s="887"/>
      <c r="G952" s="887"/>
      <c r="H952" s="887"/>
      <c r="M952" s="887"/>
      <c r="N952" s="887"/>
      <c r="Y952" s="887"/>
      <c r="AE952" s="887"/>
    </row>
    <row r="953" spans="1:31" x14ac:dyDescent="0.3">
      <c r="A953" s="887"/>
      <c r="B953" s="887"/>
      <c r="G953" s="887"/>
      <c r="H953" s="887"/>
      <c r="M953" s="887"/>
      <c r="N953" s="887"/>
      <c r="Y953" s="887"/>
      <c r="AE953" s="887"/>
    </row>
    <row r="954" spans="1:31" x14ac:dyDescent="0.3">
      <c r="A954" s="887"/>
      <c r="B954" s="887"/>
      <c r="G954" s="887"/>
      <c r="H954" s="887"/>
      <c r="M954" s="887"/>
      <c r="N954" s="887"/>
      <c r="Y954" s="887"/>
      <c r="AE954" s="887"/>
    </row>
    <row r="955" spans="1:31" x14ac:dyDescent="0.3">
      <c r="A955" s="887"/>
      <c r="B955" s="887"/>
      <c r="G955" s="887"/>
      <c r="H955" s="887"/>
      <c r="M955" s="887"/>
      <c r="N955" s="887"/>
      <c r="Y955" s="887"/>
      <c r="AE955" s="887"/>
    </row>
    <row r="956" spans="1:31" x14ac:dyDescent="0.3">
      <c r="A956" s="887"/>
      <c r="B956" s="887"/>
      <c r="G956" s="887"/>
      <c r="H956" s="887"/>
      <c r="M956" s="887"/>
      <c r="N956" s="887"/>
      <c r="Y956" s="887"/>
      <c r="AE956" s="887"/>
    </row>
    <row r="957" spans="1:31" x14ac:dyDescent="0.3">
      <c r="A957" s="887"/>
      <c r="B957" s="887"/>
      <c r="G957" s="887"/>
      <c r="H957" s="887"/>
      <c r="M957" s="887"/>
      <c r="N957" s="887"/>
      <c r="Y957" s="887"/>
      <c r="AE957" s="887"/>
    </row>
    <row r="958" spans="1:31" x14ac:dyDescent="0.3">
      <c r="A958" s="887"/>
      <c r="B958" s="887"/>
      <c r="G958" s="887"/>
      <c r="H958" s="887"/>
      <c r="M958" s="887"/>
      <c r="N958" s="887"/>
      <c r="Y958" s="887"/>
      <c r="AE958" s="887"/>
    </row>
    <row r="959" spans="1:31" x14ac:dyDescent="0.3">
      <c r="A959" s="887"/>
      <c r="B959" s="887"/>
      <c r="G959" s="887"/>
      <c r="H959" s="887"/>
      <c r="M959" s="887"/>
      <c r="N959" s="887"/>
      <c r="Y959" s="887"/>
      <c r="AE959" s="887"/>
    </row>
    <row r="960" spans="1:31" x14ac:dyDescent="0.3">
      <c r="A960" s="887"/>
      <c r="B960" s="887"/>
      <c r="G960" s="887"/>
      <c r="H960" s="887"/>
      <c r="M960" s="887"/>
      <c r="N960" s="887"/>
      <c r="Y960" s="887"/>
      <c r="AE960" s="887"/>
    </row>
    <row r="961" spans="1:31" x14ac:dyDescent="0.3">
      <c r="A961" s="887"/>
      <c r="B961" s="887"/>
      <c r="G961" s="887"/>
      <c r="H961" s="887"/>
      <c r="M961" s="887"/>
      <c r="N961" s="887"/>
      <c r="Y961" s="887"/>
      <c r="AE961" s="887"/>
    </row>
    <row r="962" spans="1:31" x14ac:dyDescent="0.3">
      <c r="A962" s="887"/>
      <c r="B962" s="887"/>
      <c r="G962" s="887"/>
      <c r="H962" s="887"/>
      <c r="M962" s="887"/>
      <c r="N962" s="887"/>
      <c r="Y962" s="887"/>
      <c r="AE962" s="887"/>
    </row>
    <row r="963" spans="1:31" x14ac:dyDescent="0.3">
      <c r="A963" s="887"/>
      <c r="B963" s="887"/>
      <c r="G963" s="887"/>
      <c r="H963" s="887"/>
      <c r="M963" s="887"/>
      <c r="N963" s="887"/>
      <c r="Y963" s="887"/>
      <c r="AE963" s="887"/>
    </row>
    <row r="964" spans="1:31" x14ac:dyDescent="0.3">
      <c r="A964" s="887"/>
      <c r="B964" s="887"/>
      <c r="G964" s="887"/>
      <c r="H964" s="887"/>
      <c r="M964" s="887"/>
      <c r="N964" s="887"/>
      <c r="Y964" s="887"/>
      <c r="AE964" s="887"/>
    </row>
    <row r="965" spans="1:31" x14ac:dyDescent="0.3">
      <c r="A965" s="887"/>
      <c r="B965" s="887"/>
      <c r="G965" s="887"/>
      <c r="H965" s="887"/>
      <c r="M965" s="887"/>
      <c r="N965" s="887"/>
      <c r="Y965" s="887"/>
      <c r="AE965" s="887"/>
    </row>
    <row r="966" spans="1:31" x14ac:dyDescent="0.3">
      <c r="A966" s="887"/>
      <c r="B966" s="887"/>
      <c r="G966" s="887"/>
      <c r="H966" s="887"/>
      <c r="M966" s="887"/>
      <c r="N966" s="887"/>
      <c r="Y966" s="887"/>
      <c r="AE966" s="887"/>
    </row>
    <row r="967" spans="1:31" x14ac:dyDescent="0.3">
      <c r="A967" s="887"/>
      <c r="B967" s="887"/>
      <c r="G967" s="887"/>
      <c r="H967" s="887"/>
      <c r="M967" s="887"/>
      <c r="N967" s="887"/>
      <c r="Y967" s="887"/>
      <c r="AE967" s="887"/>
    </row>
    <row r="968" spans="1:31" x14ac:dyDescent="0.3">
      <c r="A968" s="887"/>
      <c r="B968" s="887"/>
      <c r="G968" s="887"/>
      <c r="H968" s="887"/>
      <c r="M968" s="887"/>
      <c r="N968" s="887"/>
      <c r="Y968" s="887"/>
      <c r="AE968" s="887"/>
    </row>
    <row r="969" spans="1:31" x14ac:dyDescent="0.3">
      <c r="A969" s="887"/>
      <c r="B969" s="887"/>
      <c r="G969" s="887"/>
      <c r="H969" s="887"/>
      <c r="M969" s="887"/>
      <c r="N969" s="887"/>
      <c r="Y969" s="887"/>
      <c r="AE969" s="887"/>
    </row>
    <row r="970" spans="1:31" x14ac:dyDescent="0.3">
      <c r="A970" s="887"/>
      <c r="B970" s="887"/>
      <c r="G970" s="887"/>
      <c r="H970" s="887"/>
      <c r="M970" s="887"/>
      <c r="N970" s="887"/>
      <c r="Y970" s="887"/>
      <c r="AE970" s="887"/>
    </row>
    <row r="971" spans="1:31" x14ac:dyDescent="0.3">
      <c r="A971" s="887"/>
      <c r="B971" s="887"/>
      <c r="G971" s="887"/>
      <c r="H971" s="887"/>
      <c r="M971" s="887"/>
      <c r="N971" s="887"/>
      <c r="Y971" s="887"/>
      <c r="AE971" s="887"/>
    </row>
    <row r="972" spans="1:31" x14ac:dyDescent="0.3">
      <c r="A972" s="887"/>
      <c r="B972" s="887"/>
      <c r="G972" s="887"/>
      <c r="H972" s="887"/>
      <c r="M972" s="887"/>
      <c r="N972" s="887"/>
      <c r="Y972" s="887"/>
      <c r="AE972" s="887"/>
    </row>
    <row r="973" spans="1:31" x14ac:dyDescent="0.3">
      <c r="A973" s="887"/>
      <c r="B973" s="887"/>
      <c r="G973" s="887"/>
      <c r="H973" s="887"/>
      <c r="M973" s="887"/>
      <c r="N973" s="887"/>
      <c r="Y973" s="887"/>
      <c r="AE973" s="887"/>
    </row>
    <row r="974" spans="1:31" x14ac:dyDescent="0.3">
      <c r="A974" s="887"/>
      <c r="B974" s="887"/>
      <c r="G974" s="887"/>
      <c r="H974" s="887"/>
      <c r="M974" s="887"/>
      <c r="N974" s="887"/>
      <c r="Y974" s="887"/>
      <c r="AE974" s="887"/>
    </row>
    <row r="975" spans="1:31" x14ac:dyDescent="0.3">
      <c r="A975" s="887"/>
      <c r="B975" s="887"/>
      <c r="G975" s="887"/>
      <c r="H975" s="887"/>
      <c r="M975" s="887"/>
      <c r="N975" s="887"/>
      <c r="Y975" s="887"/>
      <c r="AE975" s="887"/>
    </row>
    <row r="976" spans="1:31" x14ac:dyDescent="0.3">
      <c r="A976" s="887"/>
      <c r="B976" s="887"/>
      <c r="G976" s="887"/>
      <c r="H976" s="887"/>
      <c r="M976" s="887"/>
      <c r="N976" s="887"/>
      <c r="Y976" s="887"/>
      <c r="AE976" s="887"/>
    </row>
    <row r="977" spans="1:31" x14ac:dyDescent="0.3">
      <c r="A977" s="887"/>
      <c r="B977" s="887"/>
      <c r="G977" s="887"/>
      <c r="H977" s="887"/>
      <c r="M977" s="887"/>
      <c r="N977" s="887"/>
      <c r="Y977" s="887"/>
      <c r="AE977" s="887"/>
    </row>
    <row r="978" spans="1:31" x14ac:dyDescent="0.3">
      <c r="A978" s="887"/>
      <c r="B978" s="887"/>
      <c r="G978" s="887"/>
      <c r="H978" s="887"/>
      <c r="M978" s="887"/>
      <c r="N978" s="887"/>
      <c r="Y978" s="887"/>
      <c r="AE978" s="887"/>
    </row>
    <row r="979" spans="1:31" x14ac:dyDescent="0.3">
      <c r="A979" s="887"/>
      <c r="B979" s="887"/>
      <c r="G979" s="887"/>
      <c r="H979" s="887"/>
      <c r="M979" s="887"/>
      <c r="N979" s="887"/>
      <c r="Y979" s="887"/>
      <c r="AE979" s="887"/>
    </row>
    <row r="980" spans="1:31" x14ac:dyDescent="0.3">
      <c r="A980" s="887"/>
      <c r="B980" s="887"/>
      <c r="G980" s="887"/>
      <c r="H980" s="887"/>
      <c r="M980" s="887"/>
      <c r="N980" s="887"/>
      <c r="Y980" s="887"/>
      <c r="AE980" s="887"/>
    </row>
    <row r="981" spans="1:31" x14ac:dyDescent="0.3">
      <c r="A981" s="887"/>
      <c r="B981" s="887"/>
      <c r="G981" s="887"/>
      <c r="H981" s="887"/>
      <c r="M981" s="887"/>
      <c r="N981" s="887"/>
      <c r="Y981" s="887"/>
      <c r="AE981" s="887"/>
    </row>
    <row r="982" spans="1:31" x14ac:dyDescent="0.3">
      <c r="A982" s="887"/>
      <c r="B982" s="887"/>
      <c r="G982" s="887"/>
      <c r="H982" s="887"/>
      <c r="M982" s="887"/>
      <c r="N982" s="887"/>
      <c r="Y982" s="887"/>
      <c r="AE982" s="887"/>
    </row>
    <row r="983" spans="1:31" x14ac:dyDescent="0.3">
      <c r="A983" s="887"/>
      <c r="B983" s="887"/>
      <c r="G983" s="887"/>
      <c r="H983" s="887"/>
      <c r="M983" s="887"/>
      <c r="N983" s="887"/>
      <c r="Y983" s="887"/>
      <c r="AE983" s="887"/>
    </row>
    <row r="984" spans="1:31" x14ac:dyDescent="0.3">
      <c r="A984" s="887"/>
      <c r="B984" s="887"/>
      <c r="G984" s="887"/>
      <c r="H984" s="887"/>
      <c r="M984" s="887"/>
      <c r="N984" s="887"/>
      <c r="Y984" s="887"/>
      <c r="AE984" s="887"/>
    </row>
    <row r="985" spans="1:31" x14ac:dyDescent="0.3">
      <c r="A985" s="887"/>
      <c r="B985" s="887"/>
      <c r="G985" s="887"/>
      <c r="H985" s="887"/>
      <c r="M985" s="887"/>
      <c r="N985" s="887"/>
      <c r="Y985" s="887"/>
      <c r="AE985" s="887"/>
    </row>
    <row r="986" spans="1:31" x14ac:dyDescent="0.3">
      <c r="A986" s="887"/>
      <c r="B986" s="887"/>
      <c r="G986" s="887"/>
      <c r="H986" s="887"/>
      <c r="M986" s="887"/>
      <c r="N986" s="887"/>
      <c r="Y986" s="887"/>
      <c r="AE986" s="887"/>
    </row>
    <row r="987" spans="1:31" x14ac:dyDescent="0.3">
      <c r="A987" s="887"/>
      <c r="B987" s="887"/>
      <c r="G987" s="887"/>
      <c r="H987" s="887"/>
      <c r="M987" s="887"/>
      <c r="N987" s="887"/>
      <c r="Y987" s="887"/>
      <c r="AE987" s="887"/>
    </row>
    <row r="988" spans="1:31" x14ac:dyDescent="0.3">
      <c r="A988" s="887"/>
      <c r="B988" s="887"/>
      <c r="G988" s="887"/>
      <c r="H988" s="887"/>
      <c r="M988" s="887"/>
      <c r="N988" s="887"/>
      <c r="Y988" s="887"/>
      <c r="AE988" s="887"/>
    </row>
    <row r="989" spans="1:31" x14ac:dyDescent="0.3">
      <c r="A989" s="887"/>
      <c r="B989" s="887"/>
      <c r="G989" s="887"/>
      <c r="H989" s="887"/>
      <c r="M989" s="887"/>
      <c r="N989" s="887"/>
      <c r="Y989" s="887"/>
      <c r="AE989" s="887"/>
    </row>
  </sheetData>
  <conditionalFormatting sqref="C5:C56">
    <cfRule type="cellIs" dxfId="47" priority="31" stopIfTrue="1" operator="equal">
      <formula>"     azul"</formula>
    </cfRule>
    <cfRule type="cellIs" dxfId="46" priority="32" stopIfTrue="1" operator="equal">
      <formula>"ROJO"</formula>
    </cfRule>
    <cfRule type="cellIs" dxfId="45" priority="33" stopIfTrue="1" operator="equal">
      <formula>"           verde"</formula>
    </cfRule>
  </conditionalFormatting>
  <conditionalFormatting sqref="C6:C56">
    <cfRule type="cellIs" dxfId="44" priority="43" stopIfTrue="1" operator="equal">
      <formula>"     azul"</formula>
    </cfRule>
    <cfRule type="cellIs" dxfId="43" priority="44" stopIfTrue="1" operator="equal">
      <formula>"ROJO"</formula>
    </cfRule>
    <cfRule type="cellIs" dxfId="42" priority="45" stopIfTrue="1" operator="equal">
      <formula>"           verde"</formula>
    </cfRule>
  </conditionalFormatting>
  <conditionalFormatting sqref="I5:I56">
    <cfRule type="cellIs" dxfId="41" priority="27" stopIfTrue="1" operator="equal">
      <formula>"           verde"</formula>
    </cfRule>
    <cfRule type="cellIs" dxfId="40" priority="25" stopIfTrue="1" operator="equal">
      <formula>"     azul"</formula>
    </cfRule>
    <cfRule type="cellIs" dxfId="39" priority="26" stopIfTrue="1" operator="equal">
      <formula>"ROJO"</formula>
    </cfRule>
  </conditionalFormatting>
  <conditionalFormatting sqref="I6:I56">
    <cfRule type="cellIs" dxfId="38" priority="30" stopIfTrue="1" operator="equal">
      <formula>"           verde"</formula>
    </cfRule>
    <cfRule type="cellIs" dxfId="37" priority="29" stopIfTrue="1" operator="equal">
      <formula>"ROJO"</formula>
    </cfRule>
    <cfRule type="cellIs" dxfId="36" priority="28" stopIfTrue="1" operator="equal">
      <formula>"     azul"</formula>
    </cfRule>
  </conditionalFormatting>
  <conditionalFormatting sqref="M17">
    <cfRule type="cellIs" dxfId="35" priority="23" stopIfTrue="1" operator="equal">
      <formula>"ROJO"</formula>
    </cfRule>
    <cfRule type="cellIs" dxfId="34" priority="24" stopIfTrue="1" operator="equal">
      <formula>"           verde"</formula>
    </cfRule>
    <cfRule type="cellIs" dxfId="33" priority="22" stopIfTrue="1" operator="equal">
      <formula>"     azul"</formula>
    </cfRule>
  </conditionalFormatting>
  <conditionalFormatting sqref="M19">
    <cfRule type="cellIs" dxfId="32" priority="16" stopIfTrue="1" operator="equal">
      <formula>"     azul"</formula>
    </cfRule>
    <cfRule type="cellIs" dxfId="31" priority="17" stopIfTrue="1" operator="equal">
      <formula>"ROJO"</formula>
    </cfRule>
    <cfRule type="cellIs" dxfId="30" priority="18" stopIfTrue="1" operator="equal">
      <formula>"           verde"</formula>
    </cfRule>
  </conditionalFormatting>
  <conditionalFormatting sqref="M24">
    <cfRule type="cellIs" dxfId="29" priority="19" stopIfTrue="1" operator="equal">
      <formula>"     azul"</formula>
    </cfRule>
    <cfRule type="cellIs" dxfId="28" priority="20" stopIfTrue="1" operator="equal">
      <formula>"ROJO"</formula>
    </cfRule>
    <cfRule type="cellIs" dxfId="27" priority="21" stopIfTrue="1" operator="equal">
      <formula>"           verde"</formula>
    </cfRule>
  </conditionalFormatting>
  <conditionalFormatting sqref="M35">
    <cfRule type="cellIs" dxfId="26" priority="13" stopIfTrue="1" operator="equal">
      <formula>"     azul"</formula>
    </cfRule>
    <cfRule type="cellIs" dxfId="25" priority="14" stopIfTrue="1" operator="equal">
      <formula>"ROJO"</formula>
    </cfRule>
    <cfRule type="cellIs" dxfId="24" priority="15" stopIfTrue="1" operator="equal">
      <formula>"           verde"</formula>
    </cfRule>
  </conditionalFormatting>
  <conditionalFormatting sqref="M39">
    <cfRule type="cellIs" dxfId="23" priority="10" stopIfTrue="1" operator="equal">
      <formula>"     azul"</formula>
    </cfRule>
    <cfRule type="cellIs" dxfId="22" priority="11" stopIfTrue="1" operator="equal">
      <formula>"ROJO"</formula>
    </cfRule>
    <cfRule type="cellIs" dxfId="21" priority="12" stopIfTrue="1" operator="equal">
      <formula>"           verde"</formula>
    </cfRule>
  </conditionalFormatting>
  <conditionalFormatting sqref="M44">
    <cfRule type="cellIs" dxfId="20" priority="7" stopIfTrue="1" operator="equal">
      <formula>"     azul"</formula>
    </cfRule>
    <cfRule type="cellIs" dxfId="19" priority="8" stopIfTrue="1" operator="equal">
      <formula>"ROJO"</formula>
    </cfRule>
    <cfRule type="cellIs" dxfId="18" priority="9" stopIfTrue="1" operator="equal">
      <formula>"           verde"</formula>
    </cfRule>
  </conditionalFormatting>
  <conditionalFormatting sqref="M46">
    <cfRule type="cellIs" dxfId="17" priority="6" stopIfTrue="1" operator="equal">
      <formula>"           verde"</formula>
    </cfRule>
    <cfRule type="cellIs" dxfId="16" priority="5" stopIfTrue="1" operator="equal">
      <formula>"ROJO"</formula>
    </cfRule>
    <cfRule type="cellIs" dxfId="15" priority="4" stopIfTrue="1" operator="equal">
      <formula>"     azul"</formula>
    </cfRule>
  </conditionalFormatting>
  <conditionalFormatting sqref="M54">
    <cfRule type="cellIs" dxfId="14" priority="2" stopIfTrue="1" operator="equal">
      <formula>"ROJO"</formula>
    </cfRule>
    <cfRule type="cellIs" dxfId="13" priority="1" stopIfTrue="1" operator="equal">
      <formula>"     azul"</formula>
    </cfRule>
    <cfRule type="cellIs" dxfId="12" priority="3" stopIfTrue="1" operator="equal">
      <formula>"           verde"</formula>
    </cfRule>
  </conditionalFormatting>
  <conditionalFormatting sqref="O5:O56">
    <cfRule type="cellIs" dxfId="11" priority="72" stopIfTrue="1" operator="equal">
      <formula>"           verde"</formula>
    </cfRule>
    <cfRule type="cellIs" dxfId="10" priority="70" stopIfTrue="1" operator="equal">
      <formula>"     azul"</formula>
    </cfRule>
    <cfRule type="cellIs" dxfId="9" priority="71" stopIfTrue="1" operator="equal">
      <formula>"ROJO"</formula>
    </cfRule>
  </conditionalFormatting>
  <conditionalFormatting sqref="U5:U56">
    <cfRule type="cellIs" dxfId="8" priority="64" stopIfTrue="1" operator="equal">
      <formula>"     azul"</formula>
    </cfRule>
    <cfRule type="cellIs" dxfId="7" priority="65" stopIfTrue="1" operator="equal">
      <formula>"ROJO"</formula>
    </cfRule>
    <cfRule type="cellIs" dxfId="6" priority="66" stopIfTrue="1" operator="equal">
      <formula>"           verde"</formula>
    </cfRule>
  </conditionalFormatting>
  <conditionalFormatting sqref="AA5:AA55">
    <cfRule type="cellIs" dxfId="5" priority="58" stopIfTrue="1" operator="equal">
      <formula>"     azul"</formula>
    </cfRule>
    <cfRule type="cellIs" dxfId="4" priority="59" stopIfTrue="1" operator="equal">
      <formula>"ROJO"</formula>
    </cfRule>
    <cfRule type="cellIs" dxfId="3" priority="60" stopIfTrue="1" operator="equal">
      <formula>"           verde"</formula>
    </cfRule>
  </conditionalFormatting>
  <conditionalFormatting sqref="AG5:AG55">
    <cfRule type="cellIs" dxfId="2" priority="52" stopIfTrue="1" operator="equal">
      <formula>"     azul"</formula>
    </cfRule>
    <cfRule type="cellIs" dxfId="1" priority="53" stopIfTrue="1" operator="equal">
      <formula>"ROJO"</formula>
    </cfRule>
    <cfRule type="cellIs" dxfId="0" priority="54" stopIfTrue="1" operator="equal">
      <formula>"           verde"</formula>
    </cfRule>
  </conditionalFormatting>
  <printOptions horizontalCentered="1" gridLinesSet="0"/>
  <pageMargins left="0.27559055118110237" right="0.17" top="0.6692913385826772" bottom="0.19685039370078741" header="0.39370078740157483" footer="7.874015748031496E-2"/>
  <pageSetup paperSize="9" scale="9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">
    <tabColor theme="8" tint="0.39997558519241921"/>
    <pageSetUpPr fitToPage="1"/>
  </sheetPr>
  <dimension ref="B1:AI69"/>
  <sheetViews>
    <sheetView showGridLines="0" zoomScaleNormal="100" zoomScaleSheetLayoutView="85" zoomScalePageLayoutView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6" sqref="A6"/>
    </sheetView>
  </sheetViews>
  <sheetFormatPr baseColWidth="10" defaultColWidth="11.453125" defaultRowHeight="13" x14ac:dyDescent="0.3"/>
  <cols>
    <col min="1" max="1" width="15.1796875" style="1" customWidth="1"/>
    <col min="2" max="2" width="5.7265625" style="4" customWidth="1"/>
    <col min="3" max="3" width="1.453125" style="4" bestFit="1" customWidth="1"/>
    <col min="4" max="4" width="17.7265625" style="1" customWidth="1"/>
    <col min="5" max="5" width="9" style="1" customWidth="1"/>
    <col min="6" max="6" width="16.1796875" style="1" customWidth="1"/>
    <col min="7" max="7" width="11.81640625" style="1" customWidth="1"/>
    <col min="8" max="8" width="7.453125" style="1" customWidth="1"/>
    <col min="9" max="9" width="12.54296875" style="1" customWidth="1"/>
    <col min="10" max="10" width="10.1796875" style="1" bestFit="1" customWidth="1"/>
    <col min="11" max="13" width="11.453125" style="1" customWidth="1"/>
    <col min="14" max="14" width="5.7265625" style="1" customWidth="1"/>
    <col min="15" max="15" width="1.81640625" style="1" bestFit="1" customWidth="1"/>
    <col min="16" max="16" width="17.81640625" style="1" customWidth="1"/>
    <col min="17" max="17" width="15" style="1" bestFit="1" customWidth="1"/>
    <col min="18" max="18" width="16.81640625" style="1" bestFit="1" customWidth="1"/>
    <col min="19" max="19" width="15.453125" style="1" customWidth="1"/>
    <col min="20" max="20" width="14.1796875" style="1" bestFit="1" customWidth="1"/>
    <col min="21" max="21" width="14.81640625" style="1" customWidth="1"/>
    <col min="22" max="22" width="11.453125" style="1" customWidth="1"/>
    <col min="23" max="23" width="14.453125" style="1" bestFit="1" customWidth="1"/>
    <col min="24" max="24" width="14.453125" style="1" customWidth="1"/>
    <col min="25" max="25" width="5.7265625" style="1" customWidth="1"/>
    <col min="26" max="26" width="3.81640625" style="1" bestFit="1" customWidth="1"/>
    <col min="27" max="27" width="17.7265625" style="1" customWidth="1"/>
    <col min="28" max="28" width="9.81640625" style="1" customWidth="1"/>
    <col min="29" max="29" width="16.81640625" style="1" customWidth="1"/>
    <col min="30" max="30" width="12.7265625" style="1" bestFit="1" customWidth="1"/>
    <col min="31" max="31" width="14" style="1" customWidth="1"/>
    <col min="32" max="32" width="10.81640625" style="1" customWidth="1"/>
    <col min="33" max="33" width="5.1796875" style="1" customWidth="1"/>
    <col min="34" max="34" width="3" style="1" bestFit="1" customWidth="1"/>
    <col min="35" max="16384" width="11.453125" style="1"/>
  </cols>
  <sheetData>
    <row r="1" spans="2:35" ht="12.65" customHeight="1" x14ac:dyDescent="0.3">
      <c r="B1" s="1"/>
      <c r="C1" s="1"/>
    </row>
    <row r="2" spans="2:35" ht="12.65" customHeight="1" x14ac:dyDescent="0.3">
      <c r="B2" s="1"/>
      <c r="C2" s="1"/>
      <c r="D2" s="125"/>
      <c r="F2" s="125"/>
      <c r="H2" s="125"/>
    </row>
    <row r="3" spans="2:35" ht="12.65" customHeight="1" x14ac:dyDescent="0.3">
      <c r="B3" s="1"/>
      <c r="C3" s="1"/>
      <c r="D3" s="125"/>
      <c r="F3" s="125"/>
      <c r="H3" s="125"/>
      <c r="P3" s="125"/>
      <c r="R3" s="125"/>
      <c r="T3" s="125"/>
      <c r="AA3" s="125"/>
      <c r="AC3" s="125"/>
      <c r="AE3" s="125"/>
    </row>
    <row r="4" spans="2:35" ht="12.65" customHeight="1" x14ac:dyDescent="0.3">
      <c r="B4" s="1"/>
      <c r="C4" s="1"/>
      <c r="G4" s="184"/>
      <c r="S4" s="184"/>
      <c r="AD4" s="184"/>
    </row>
    <row r="5" spans="2:35" ht="12.65" customHeight="1" x14ac:dyDescent="0.3">
      <c r="B5" s="219"/>
      <c r="C5" s="219"/>
      <c r="D5" s="219"/>
      <c r="E5" s="219"/>
      <c r="F5" s="219"/>
      <c r="G5" s="219"/>
      <c r="H5" s="219"/>
      <c r="I5" s="219"/>
      <c r="J5" s="219"/>
    </row>
    <row r="6" spans="2:35" s="20" customFormat="1" ht="15" customHeight="1" x14ac:dyDescent="0.35">
      <c r="B6" s="1340" t="s">
        <v>12509</v>
      </c>
      <c r="C6" s="1340"/>
      <c r="D6" s="1340"/>
      <c r="E6" s="1340"/>
      <c r="F6" s="1340"/>
      <c r="G6" s="1340"/>
      <c r="H6" s="1340"/>
      <c r="I6" s="1340"/>
      <c r="J6" s="1340"/>
      <c r="K6" s="19"/>
      <c r="L6" s="19"/>
      <c r="M6" s="19"/>
      <c r="N6" s="1340" t="s">
        <v>12510</v>
      </c>
      <c r="O6" s="1340"/>
      <c r="P6" s="1340"/>
      <c r="Q6" s="1340"/>
      <c r="R6" s="1340"/>
      <c r="S6" s="1340"/>
      <c r="T6" s="1340"/>
      <c r="U6" s="1342"/>
      <c r="Y6" s="1340" t="s">
        <v>12511</v>
      </c>
      <c r="Z6" s="1340"/>
      <c r="AA6" s="1340"/>
      <c r="AB6" s="1340"/>
      <c r="AC6" s="1340"/>
      <c r="AD6" s="1340"/>
      <c r="AE6" s="1340"/>
      <c r="AF6" s="1340"/>
      <c r="AG6" s="113"/>
      <c r="AH6" s="21"/>
    </row>
    <row r="7" spans="2:35" s="23" customFormat="1" ht="12" x14ac:dyDescent="0.3">
      <c r="B7" s="22"/>
      <c r="C7" s="22"/>
      <c r="N7" s="35" t="s">
        <v>12546</v>
      </c>
      <c r="O7" s="35"/>
      <c r="P7" s="36"/>
      <c r="Q7" s="36"/>
      <c r="R7" s="36"/>
      <c r="S7" s="36"/>
      <c r="T7" s="36"/>
      <c r="U7" s="39"/>
      <c r="Y7" s="35" t="s">
        <v>12546</v>
      </c>
      <c r="Z7" s="35"/>
      <c r="AA7" s="37"/>
      <c r="AB7" s="37"/>
      <c r="AC7" s="37"/>
      <c r="AD7" s="37"/>
      <c r="AE7" s="37"/>
      <c r="AF7" s="37"/>
      <c r="AG7" s="33"/>
      <c r="AH7" s="33"/>
    </row>
    <row r="8" spans="2:35" ht="13.15" customHeight="1" x14ac:dyDescent="0.3">
      <c r="B8" s="1345" t="s">
        <v>0</v>
      </c>
      <c r="C8" s="1345"/>
      <c r="D8" s="114" t="s">
        <v>43</v>
      </c>
      <c r="E8" s="1343" t="s">
        <v>787</v>
      </c>
      <c r="F8" s="115" t="s">
        <v>46</v>
      </c>
      <c r="G8" s="1343" t="s">
        <v>2</v>
      </c>
      <c r="H8" s="1343" t="s">
        <v>3</v>
      </c>
      <c r="I8" s="1343" t="s">
        <v>9</v>
      </c>
      <c r="J8" s="1343" t="s">
        <v>4</v>
      </c>
      <c r="N8" s="1348" t="s">
        <v>0</v>
      </c>
      <c r="O8" s="1348"/>
      <c r="P8" s="116" t="s">
        <v>43</v>
      </c>
      <c r="Q8" s="1344" t="s">
        <v>788</v>
      </c>
      <c r="R8" s="117" t="s">
        <v>46</v>
      </c>
      <c r="S8" s="1347" t="s">
        <v>2</v>
      </c>
      <c r="T8" s="1347" t="s">
        <v>3</v>
      </c>
      <c r="U8" s="1344" t="s">
        <v>4</v>
      </c>
      <c r="Y8" s="1345" t="s">
        <v>0</v>
      </c>
      <c r="Z8" s="940"/>
      <c r="AA8" s="114" t="s">
        <v>43</v>
      </c>
      <c r="AB8" s="1346" t="s">
        <v>789</v>
      </c>
      <c r="AC8" s="115" t="s">
        <v>46</v>
      </c>
      <c r="AD8" s="1343" t="s">
        <v>2</v>
      </c>
      <c r="AE8" s="1343" t="s">
        <v>3</v>
      </c>
      <c r="AF8" s="1346" t="s">
        <v>4</v>
      </c>
      <c r="AG8" s="6"/>
      <c r="AH8" s="3"/>
    </row>
    <row r="9" spans="2:35" x14ac:dyDescent="0.3">
      <c r="B9" s="1345"/>
      <c r="C9" s="1345"/>
      <c r="D9" s="114" t="s">
        <v>44</v>
      </c>
      <c r="E9" s="1343"/>
      <c r="F9" s="43" t="s">
        <v>20</v>
      </c>
      <c r="G9" s="1343"/>
      <c r="H9" s="1343"/>
      <c r="I9" s="1343"/>
      <c r="J9" s="1343"/>
      <c r="N9" s="1348"/>
      <c r="O9" s="1348"/>
      <c r="P9" s="116" t="s">
        <v>44</v>
      </c>
      <c r="Q9" s="1344"/>
      <c r="R9" s="86" t="s">
        <v>20</v>
      </c>
      <c r="S9" s="1347"/>
      <c r="T9" s="1347"/>
      <c r="U9" s="1344"/>
      <c r="Y9" s="1345"/>
      <c r="Z9" s="940"/>
      <c r="AA9" s="114" t="s">
        <v>44</v>
      </c>
      <c r="AB9" s="1346"/>
      <c r="AC9" s="43" t="s">
        <v>20</v>
      </c>
      <c r="AD9" s="1343"/>
      <c r="AE9" s="1343"/>
      <c r="AF9" s="1346"/>
      <c r="AG9" s="6"/>
      <c r="AH9" s="3"/>
    </row>
    <row r="10" spans="2:35" x14ac:dyDescent="0.3">
      <c r="B10" s="1345"/>
      <c r="C10" s="1345"/>
      <c r="D10" s="114" t="s">
        <v>45</v>
      </c>
      <c r="E10" s="1343"/>
      <c r="F10" s="43" t="s">
        <v>781</v>
      </c>
      <c r="G10" s="1343"/>
      <c r="H10" s="1343"/>
      <c r="I10" s="1343"/>
      <c r="J10" s="1343"/>
      <c r="N10" s="1348"/>
      <c r="O10" s="1348"/>
      <c r="P10" s="116" t="s">
        <v>45</v>
      </c>
      <c r="Q10" s="1344"/>
      <c r="R10" s="86" t="s">
        <v>781</v>
      </c>
      <c r="S10" s="1347"/>
      <c r="T10" s="1347"/>
      <c r="U10" s="1344"/>
      <c r="Y10" s="1345"/>
      <c r="Z10" s="940"/>
      <c r="AA10" s="114" t="s">
        <v>45</v>
      </c>
      <c r="AB10" s="1346"/>
      <c r="AC10" s="43" t="s">
        <v>781</v>
      </c>
      <c r="AD10" s="1343"/>
      <c r="AE10" s="1343"/>
      <c r="AF10" s="1346"/>
      <c r="AG10" s="6"/>
      <c r="AH10" s="3"/>
    </row>
    <row r="11" spans="2:35" s="29" customFormat="1" x14ac:dyDescent="0.3">
      <c r="B11" s="949">
        <v>1990</v>
      </c>
      <c r="C11" s="865"/>
      <c r="D11" s="13">
        <v>6341828</v>
      </c>
      <c r="E11" s="308">
        <v>0</v>
      </c>
      <c r="F11" s="13">
        <v>1047919</v>
      </c>
      <c r="G11" s="14">
        <v>543478</v>
      </c>
      <c r="H11" s="14">
        <v>19</v>
      </c>
      <c r="I11" s="14">
        <v>7190222</v>
      </c>
      <c r="J11" s="32">
        <v>15123466</v>
      </c>
      <c r="K11" s="1"/>
      <c r="L11" s="1"/>
      <c r="M11" s="30"/>
      <c r="N11" s="946">
        <v>1990</v>
      </c>
      <c r="O11" s="942"/>
      <c r="P11" s="18">
        <v>1158402689036.4377</v>
      </c>
      <c r="Q11" s="308">
        <v>0</v>
      </c>
      <c r="R11" s="101">
        <v>255018302316.08331</v>
      </c>
      <c r="S11" s="18">
        <v>462901670692.27863</v>
      </c>
      <c r="T11" s="18">
        <v>367727828.97403723</v>
      </c>
      <c r="U11" s="42">
        <v>1876690389873.7737</v>
      </c>
      <c r="Y11" s="949">
        <v>1990</v>
      </c>
      <c r="Z11" s="865"/>
      <c r="AA11" s="85">
        <v>182660.69168644084</v>
      </c>
      <c r="AB11" s="308">
        <v>0</v>
      </c>
      <c r="AC11" s="85">
        <v>243356.883801213</v>
      </c>
      <c r="AD11" s="85">
        <v>851739.48290874448</v>
      </c>
      <c r="AE11" s="85">
        <v>19354096.261791434</v>
      </c>
      <c r="AF11" s="32">
        <v>236560.27595694445</v>
      </c>
      <c r="AG11" s="218"/>
      <c r="AH11" s="20"/>
      <c r="AI11" s="1200"/>
    </row>
    <row r="12" spans="2:35" s="29" customFormat="1" x14ac:dyDescent="0.3">
      <c r="B12" s="948">
        <v>1991</v>
      </c>
      <c r="C12" s="866"/>
      <c r="D12" s="766">
        <v>7161573</v>
      </c>
      <c r="E12" s="313">
        <v>0</v>
      </c>
      <c r="F12" s="766">
        <v>1082498</v>
      </c>
      <c r="G12" s="767">
        <v>557958</v>
      </c>
      <c r="H12" s="767">
        <v>30</v>
      </c>
      <c r="I12" s="767">
        <v>7018532</v>
      </c>
      <c r="J12" s="46">
        <v>15820591</v>
      </c>
      <c r="K12" s="1"/>
      <c r="L12" s="1"/>
      <c r="M12" s="30"/>
      <c r="N12" s="947">
        <v>1991</v>
      </c>
      <c r="O12" s="945"/>
      <c r="P12" s="47">
        <v>1133430321495.0688</v>
      </c>
      <c r="Q12" s="313">
        <v>0</v>
      </c>
      <c r="R12" s="98">
        <v>257807002458.91455</v>
      </c>
      <c r="S12" s="47">
        <v>608887215430.49536</v>
      </c>
      <c r="T12" s="47">
        <v>315728962.13942868</v>
      </c>
      <c r="U12" s="48">
        <v>2000440268346.6182</v>
      </c>
      <c r="Y12" s="948">
        <v>1991</v>
      </c>
      <c r="Z12" s="866"/>
      <c r="AA12" s="97">
        <v>158265.55443825942</v>
      </c>
      <c r="AB12" s="313">
        <v>0</v>
      </c>
      <c r="AC12" s="97">
        <v>238159.33374372474</v>
      </c>
      <c r="AD12" s="97">
        <v>1091277.8657721465</v>
      </c>
      <c r="AE12" s="97">
        <v>10524298.737980956</v>
      </c>
      <c r="AF12" s="46">
        <v>227269.58184972609</v>
      </c>
      <c r="AG12" s="218"/>
      <c r="AH12" s="20"/>
    </row>
    <row r="13" spans="2:35" s="29" customFormat="1" x14ac:dyDescent="0.3">
      <c r="B13" s="949">
        <v>1992</v>
      </c>
      <c r="C13" s="865"/>
      <c r="D13" s="13">
        <v>7615629</v>
      </c>
      <c r="E13" s="308">
        <v>0</v>
      </c>
      <c r="F13" s="13">
        <v>1008534</v>
      </c>
      <c r="G13" s="14">
        <v>572762</v>
      </c>
      <c r="H13" s="14">
        <v>54</v>
      </c>
      <c r="I13" s="14">
        <v>7862680</v>
      </c>
      <c r="J13" s="32">
        <v>17059659</v>
      </c>
      <c r="K13" s="1"/>
      <c r="L13" s="1"/>
      <c r="M13" s="30"/>
      <c r="N13" s="946">
        <v>1992</v>
      </c>
      <c r="O13" s="942"/>
      <c r="P13" s="18">
        <v>1334232776207.8542</v>
      </c>
      <c r="Q13" s="308">
        <v>0</v>
      </c>
      <c r="R13" s="101">
        <v>277250833006.07898</v>
      </c>
      <c r="S13" s="18">
        <v>582886233940.58435</v>
      </c>
      <c r="T13" s="18">
        <v>885511975.40377152</v>
      </c>
      <c r="U13" s="42">
        <v>2195255355129.9214</v>
      </c>
      <c r="Y13" s="949">
        <v>1992</v>
      </c>
      <c r="Z13" s="865"/>
      <c r="AA13" s="85">
        <v>175196.6615243277</v>
      </c>
      <c r="AB13" s="308">
        <v>0</v>
      </c>
      <c r="AC13" s="85">
        <v>274904.79548144038</v>
      </c>
      <c r="AD13" s="85">
        <v>1017676.162071828</v>
      </c>
      <c r="AE13" s="85">
        <v>16398369.914884659</v>
      </c>
      <c r="AF13" s="32">
        <v>238693.09206098234</v>
      </c>
      <c r="AG13" s="218"/>
      <c r="AH13" s="20"/>
    </row>
    <row r="14" spans="2:35" s="29" customFormat="1" x14ac:dyDescent="0.3">
      <c r="B14" s="948">
        <v>1993</v>
      </c>
      <c r="C14" s="866"/>
      <c r="D14" s="766">
        <v>7786332</v>
      </c>
      <c r="E14" s="313">
        <v>0</v>
      </c>
      <c r="F14" s="766">
        <v>936919</v>
      </c>
      <c r="G14" s="767">
        <v>542540</v>
      </c>
      <c r="H14" s="767">
        <v>39</v>
      </c>
      <c r="I14" s="767">
        <v>8830869</v>
      </c>
      <c r="J14" s="46">
        <v>18096699</v>
      </c>
      <c r="K14" s="1"/>
      <c r="L14" s="1"/>
      <c r="M14" s="30"/>
      <c r="N14" s="947">
        <v>1993</v>
      </c>
      <c r="O14" s="945"/>
      <c r="P14" s="47">
        <v>1443434991753.8755</v>
      </c>
      <c r="Q14" s="313">
        <v>0</v>
      </c>
      <c r="R14" s="98">
        <v>291445493378.35657</v>
      </c>
      <c r="S14" s="47">
        <v>586590533140.48425</v>
      </c>
      <c r="T14" s="47">
        <v>424267968.51450932</v>
      </c>
      <c r="U14" s="48">
        <v>2321895286241.231</v>
      </c>
      <c r="Y14" s="948">
        <v>1993</v>
      </c>
      <c r="Z14" s="866"/>
      <c r="AA14" s="97">
        <v>185380.61204606682</v>
      </c>
      <c r="AB14" s="313">
        <v>0</v>
      </c>
      <c r="AC14" s="97">
        <v>311067.97212817392</v>
      </c>
      <c r="AD14" s="97">
        <v>1081193.1528375498</v>
      </c>
      <c r="AE14" s="97">
        <v>10878665.859346393</v>
      </c>
      <c r="AF14" s="46">
        <v>250586.86445156354</v>
      </c>
      <c r="AG14" s="218"/>
      <c r="AH14" s="20"/>
    </row>
    <row r="15" spans="2:35" s="29" customFormat="1" x14ac:dyDescent="0.3">
      <c r="B15" s="949">
        <v>1994</v>
      </c>
      <c r="C15" s="865"/>
      <c r="D15" s="13">
        <v>8468149</v>
      </c>
      <c r="E15" s="308">
        <v>0</v>
      </c>
      <c r="F15" s="13">
        <v>982827</v>
      </c>
      <c r="G15" s="14">
        <v>528423</v>
      </c>
      <c r="H15" s="14">
        <v>39</v>
      </c>
      <c r="I15" s="14">
        <v>8708648</v>
      </c>
      <c r="J15" s="32">
        <v>18688086</v>
      </c>
      <c r="K15" s="1"/>
      <c r="L15" s="1"/>
      <c r="M15" s="30"/>
      <c r="N15" s="946">
        <v>1994</v>
      </c>
      <c r="O15" s="942"/>
      <c r="P15" s="18">
        <v>1498579779432.9983</v>
      </c>
      <c r="Q15" s="308">
        <v>0</v>
      </c>
      <c r="R15" s="101">
        <v>313828419601.87817</v>
      </c>
      <c r="S15" s="18">
        <v>639210695235.05457</v>
      </c>
      <c r="T15" s="18">
        <v>317669877.40466768</v>
      </c>
      <c r="U15" s="42">
        <v>2451936564147.3359</v>
      </c>
      <c r="Y15" s="949">
        <v>1994</v>
      </c>
      <c r="Z15" s="865"/>
      <c r="AA15" s="85">
        <v>176966.62864966103</v>
      </c>
      <c r="AB15" s="308">
        <v>0</v>
      </c>
      <c r="AC15" s="85">
        <v>319311.96395894513</v>
      </c>
      <c r="AD15" s="85">
        <v>1209657.2163495051</v>
      </c>
      <c r="AE15" s="85">
        <v>8145381.4719145559</v>
      </c>
      <c r="AF15" s="32">
        <v>245698.86241563261</v>
      </c>
      <c r="AG15" s="218"/>
      <c r="AH15" s="20"/>
    </row>
    <row r="16" spans="2:35" s="29" customFormat="1" x14ac:dyDescent="0.3">
      <c r="B16" s="948">
        <v>1995</v>
      </c>
      <c r="C16" s="866"/>
      <c r="D16" s="766">
        <v>8997203</v>
      </c>
      <c r="E16" s="313">
        <v>0</v>
      </c>
      <c r="F16" s="766">
        <v>1070629</v>
      </c>
      <c r="G16" s="767">
        <v>522639</v>
      </c>
      <c r="H16" s="767">
        <v>41</v>
      </c>
      <c r="I16" s="767">
        <v>9283081</v>
      </c>
      <c r="J16" s="46">
        <v>19873593</v>
      </c>
      <c r="K16" s="1"/>
      <c r="L16" s="1"/>
      <c r="M16" s="30"/>
      <c r="N16" s="947">
        <v>1995</v>
      </c>
      <c r="O16" s="945"/>
      <c r="P16" s="47">
        <v>1521763408738.5349</v>
      </c>
      <c r="Q16" s="313">
        <v>0</v>
      </c>
      <c r="R16" s="98">
        <v>341889055128.57928</v>
      </c>
      <c r="S16" s="47">
        <v>606467736031.64368</v>
      </c>
      <c r="T16" s="47">
        <v>1341358817.015795</v>
      </c>
      <c r="U16" s="48">
        <v>2471461558715.7734</v>
      </c>
      <c r="Y16" s="948">
        <v>1995</v>
      </c>
      <c r="Z16" s="866"/>
      <c r="AA16" s="97">
        <v>169137.38733454552</v>
      </c>
      <c r="AB16" s="313">
        <v>0</v>
      </c>
      <c r="AC16" s="97">
        <v>319334.76034049079</v>
      </c>
      <c r="AD16" s="97">
        <v>1160395.1026074283</v>
      </c>
      <c r="AE16" s="97">
        <v>32716068.707702316</v>
      </c>
      <c r="AF16" s="46">
        <v>233365.63508126646</v>
      </c>
      <c r="AG16" s="218"/>
      <c r="AH16" s="20"/>
    </row>
    <row r="17" spans="2:34" s="29" customFormat="1" x14ac:dyDescent="0.3">
      <c r="B17" s="949">
        <v>1996</v>
      </c>
      <c r="C17" s="865"/>
      <c r="D17" s="13">
        <v>9605929</v>
      </c>
      <c r="E17" s="308">
        <v>0</v>
      </c>
      <c r="F17" s="13">
        <v>1148653</v>
      </c>
      <c r="G17" s="14">
        <v>492060</v>
      </c>
      <c r="H17" s="14">
        <v>35</v>
      </c>
      <c r="I17" s="14">
        <v>10304550</v>
      </c>
      <c r="J17" s="32">
        <v>21551227</v>
      </c>
      <c r="K17" s="1"/>
      <c r="L17" s="1"/>
      <c r="M17" s="30"/>
      <c r="N17" s="946">
        <v>1996</v>
      </c>
      <c r="O17" s="942"/>
      <c r="P17" s="18">
        <v>1649384007254.2764</v>
      </c>
      <c r="Q17" s="308">
        <v>0</v>
      </c>
      <c r="R17" s="101">
        <v>370578551655.53607</v>
      </c>
      <c r="S17" s="18">
        <v>596140036726.10071</v>
      </c>
      <c r="T17" s="18">
        <v>327687111.3992331</v>
      </c>
      <c r="U17" s="42">
        <v>2616430282747.3125</v>
      </c>
      <c r="Y17" s="949">
        <v>1996</v>
      </c>
      <c r="Z17" s="865"/>
      <c r="AA17" s="85">
        <v>171704.78849617526</v>
      </c>
      <c r="AB17" s="308">
        <v>0</v>
      </c>
      <c r="AC17" s="85">
        <v>322620.10516277421</v>
      </c>
      <c r="AD17" s="85">
        <v>1211518.9950942989</v>
      </c>
      <c r="AE17" s="85">
        <v>9362488.8971209452</v>
      </c>
      <c r="AF17" s="32">
        <v>232640.29746273611</v>
      </c>
      <c r="AG17" s="218"/>
      <c r="AH17" s="20"/>
    </row>
    <row r="18" spans="2:34" s="29" customFormat="1" x14ac:dyDescent="0.3">
      <c r="B18" s="948">
        <v>1997</v>
      </c>
      <c r="C18" s="866"/>
      <c r="D18" s="766">
        <v>10431161</v>
      </c>
      <c r="E18" s="107">
        <v>172441</v>
      </c>
      <c r="F18" s="766">
        <v>1113753</v>
      </c>
      <c r="G18" s="767">
        <v>423928</v>
      </c>
      <c r="H18" s="767">
        <v>66</v>
      </c>
      <c r="I18" s="767">
        <v>11081082</v>
      </c>
      <c r="J18" s="46">
        <v>23222431</v>
      </c>
      <c r="K18" s="1"/>
      <c r="L18" s="1"/>
      <c r="M18" s="30"/>
      <c r="N18" s="947">
        <v>1997</v>
      </c>
      <c r="O18" s="945"/>
      <c r="P18" s="47">
        <v>1852975503491.7532</v>
      </c>
      <c r="Q18" s="47">
        <v>73554682616.141983</v>
      </c>
      <c r="R18" s="98">
        <v>316096861412.46124</v>
      </c>
      <c r="S18" s="47">
        <v>635975990254.1825</v>
      </c>
      <c r="T18" s="47">
        <v>1108624077.8700752</v>
      </c>
      <c r="U18" s="48">
        <v>2879711661852.4092</v>
      </c>
      <c r="Y18" s="948">
        <v>1997</v>
      </c>
      <c r="Z18" s="866"/>
      <c r="AA18" s="97">
        <v>177638.47221721083</v>
      </c>
      <c r="AB18" s="97">
        <v>426549.84960735549</v>
      </c>
      <c r="AC18" s="97">
        <v>283812.35463559808</v>
      </c>
      <c r="AD18" s="97">
        <v>1500198.1238658039</v>
      </c>
      <c r="AE18" s="97">
        <v>16797334.513182957</v>
      </c>
      <c r="AF18" s="46">
        <v>237182.18312087143</v>
      </c>
      <c r="AG18" s="218"/>
      <c r="AH18" s="20"/>
    </row>
    <row r="19" spans="2:34" s="29" customFormat="1" x14ac:dyDescent="0.3">
      <c r="B19" s="949">
        <v>1998</v>
      </c>
      <c r="C19" s="865"/>
      <c r="D19" s="13">
        <v>11471510</v>
      </c>
      <c r="E19" s="99">
        <v>205210</v>
      </c>
      <c r="F19" s="13">
        <v>1187888</v>
      </c>
      <c r="G19" s="14">
        <v>460030</v>
      </c>
      <c r="H19" s="14">
        <v>70</v>
      </c>
      <c r="I19" s="14">
        <v>11816164</v>
      </c>
      <c r="J19" s="32">
        <v>25140872</v>
      </c>
      <c r="K19" s="1"/>
      <c r="L19" s="1"/>
      <c r="M19" s="30"/>
      <c r="N19" s="946">
        <v>1998</v>
      </c>
      <c r="O19" s="942"/>
      <c r="P19" s="18">
        <v>2146624785087.968</v>
      </c>
      <c r="Q19" s="18">
        <v>85172832619.416504</v>
      </c>
      <c r="R19" s="101">
        <v>351150900454.84583</v>
      </c>
      <c r="S19" s="18">
        <v>647910682729.33826</v>
      </c>
      <c r="T19" s="18">
        <v>783444911.10972571</v>
      </c>
      <c r="U19" s="42">
        <v>3231642645802.6787</v>
      </c>
      <c r="Y19" s="949">
        <v>1998</v>
      </c>
      <c r="Z19" s="865"/>
      <c r="AA19" s="85">
        <v>187126.61062824057</v>
      </c>
      <c r="AB19" s="85">
        <v>415052.05701192195</v>
      </c>
      <c r="AC19" s="85">
        <v>295609.43494239007</v>
      </c>
      <c r="AD19" s="85">
        <v>1408409.6313921663</v>
      </c>
      <c r="AE19" s="85">
        <v>11192070.158710368</v>
      </c>
      <c r="AF19" s="32">
        <v>242530.09115116659</v>
      </c>
      <c r="AG19" s="218"/>
      <c r="AH19" s="20"/>
    </row>
    <row r="20" spans="2:34" s="29" customFormat="1" x14ac:dyDescent="0.3">
      <c r="B20" s="948">
        <v>1999</v>
      </c>
      <c r="C20" s="866"/>
      <c r="D20" s="766">
        <v>11869495</v>
      </c>
      <c r="E20" s="107">
        <v>158802</v>
      </c>
      <c r="F20" s="766">
        <v>1189346</v>
      </c>
      <c r="G20" s="767">
        <v>480671</v>
      </c>
      <c r="H20" s="767">
        <v>85</v>
      </c>
      <c r="I20" s="767">
        <v>13000404</v>
      </c>
      <c r="J20" s="46">
        <v>26698803</v>
      </c>
      <c r="K20" s="1"/>
      <c r="L20" s="1"/>
      <c r="M20" s="30"/>
      <c r="N20" s="947">
        <v>1999</v>
      </c>
      <c r="O20" s="945"/>
      <c r="P20" s="47">
        <v>2195854385181.7935</v>
      </c>
      <c r="Q20" s="47">
        <v>89258857583.707916</v>
      </c>
      <c r="R20" s="98">
        <v>323717911531.60498</v>
      </c>
      <c r="S20" s="47">
        <v>735931523621.96069</v>
      </c>
      <c r="T20" s="47">
        <v>1042409100.5947053</v>
      </c>
      <c r="U20" s="48">
        <v>3345805087019.6621</v>
      </c>
      <c r="Y20" s="948">
        <v>1999</v>
      </c>
      <c r="Z20" s="866"/>
      <c r="AA20" s="97">
        <v>184999.81550873001</v>
      </c>
      <c r="AB20" s="97">
        <v>562076.40699555364</v>
      </c>
      <c r="AC20" s="97">
        <v>272181.44386209309</v>
      </c>
      <c r="AD20" s="97">
        <v>1531050.3933500475</v>
      </c>
      <c r="AE20" s="97">
        <v>12263636.477584768</v>
      </c>
      <c r="AF20" s="46">
        <v>244247.89254712628</v>
      </c>
      <c r="AG20" s="218"/>
      <c r="AH20" s="20"/>
    </row>
    <row r="21" spans="2:34" s="29" customFormat="1" x14ac:dyDescent="0.3">
      <c r="B21" s="949">
        <v>2000</v>
      </c>
      <c r="C21" s="865"/>
      <c r="D21" s="13">
        <v>11916111</v>
      </c>
      <c r="E21" s="99">
        <v>141590</v>
      </c>
      <c r="F21" s="13">
        <v>1220584</v>
      </c>
      <c r="G21" s="14">
        <v>564079</v>
      </c>
      <c r="H21" s="14">
        <v>71</v>
      </c>
      <c r="I21" s="14">
        <v>13947508</v>
      </c>
      <c r="J21" s="32">
        <v>27789943</v>
      </c>
      <c r="K21" s="1"/>
      <c r="L21" s="1"/>
      <c r="M21" s="30"/>
      <c r="N21" s="946">
        <v>2000</v>
      </c>
      <c r="O21" s="942"/>
      <c r="P21" s="18">
        <v>2244443573814.1421</v>
      </c>
      <c r="Q21" s="18">
        <v>56567268495.451157</v>
      </c>
      <c r="R21" s="101">
        <v>322452902274.84149</v>
      </c>
      <c r="S21" s="18">
        <v>745055392693.15662</v>
      </c>
      <c r="T21" s="18">
        <v>1462776415.3784065</v>
      </c>
      <c r="U21" s="42">
        <v>3369981913692.9697</v>
      </c>
      <c r="Y21" s="949">
        <v>2000</v>
      </c>
      <c r="Z21" s="865"/>
      <c r="AA21" s="85">
        <v>188353.69809950094</v>
      </c>
      <c r="AB21" s="85">
        <v>399514.5737372071</v>
      </c>
      <c r="AC21" s="85">
        <v>264179.19805178628</v>
      </c>
      <c r="AD21" s="85">
        <v>1320835.1892078177</v>
      </c>
      <c r="AE21" s="85">
        <v>20602484.723639529</v>
      </c>
      <c r="AF21" s="32">
        <v>243452.97006581354</v>
      </c>
      <c r="AG21" s="218"/>
      <c r="AH21" s="20"/>
    </row>
    <row r="22" spans="2:34" s="29" customFormat="1" x14ac:dyDescent="0.3">
      <c r="B22" s="948">
        <v>2001</v>
      </c>
      <c r="C22" s="866"/>
      <c r="D22" s="766">
        <v>13417037</v>
      </c>
      <c r="E22" s="107">
        <v>178429</v>
      </c>
      <c r="F22" s="766">
        <v>1194720</v>
      </c>
      <c r="G22" s="767">
        <v>541242</v>
      </c>
      <c r="H22" s="767">
        <v>58</v>
      </c>
      <c r="I22" s="767">
        <v>14331934</v>
      </c>
      <c r="J22" s="46">
        <v>29663420</v>
      </c>
      <c r="K22" s="1"/>
      <c r="L22" s="1"/>
      <c r="M22" s="30"/>
      <c r="N22" s="947">
        <v>2001</v>
      </c>
      <c r="O22" s="945"/>
      <c r="P22" s="47">
        <v>2440152615177.4609</v>
      </c>
      <c r="Q22" s="47">
        <v>60126334483.666672</v>
      </c>
      <c r="R22" s="98">
        <v>355997174697.27594</v>
      </c>
      <c r="S22" s="47">
        <v>835952143571.00977</v>
      </c>
      <c r="T22" s="47">
        <v>2910973650.5839167</v>
      </c>
      <c r="U22" s="48">
        <v>3695139241579.9971</v>
      </c>
      <c r="Y22" s="948">
        <v>2001</v>
      </c>
      <c r="Z22" s="866"/>
      <c r="AA22" s="97">
        <v>181869.70902573055</v>
      </c>
      <c r="AB22" s="97">
        <v>336976.24536183395</v>
      </c>
      <c r="AC22" s="97">
        <v>297975.40402544191</v>
      </c>
      <c r="AD22" s="97">
        <v>1544507.1586665665</v>
      </c>
      <c r="AE22" s="97">
        <v>50189200.872136496</v>
      </c>
      <c r="AF22" s="46">
        <v>241016.37907636593</v>
      </c>
      <c r="AG22" s="218"/>
      <c r="AH22" s="20"/>
    </row>
    <row r="23" spans="2:34" s="29" customFormat="1" x14ac:dyDescent="0.3">
      <c r="B23" s="949">
        <v>2002</v>
      </c>
      <c r="C23" s="865"/>
      <c r="D23" s="13">
        <v>13458356</v>
      </c>
      <c r="E23" s="99">
        <v>181137</v>
      </c>
      <c r="F23" s="13">
        <v>1265753</v>
      </c>
      <c r="G23" s="14">
        <v>510725</v>
      </c>
      <c r="H23" s="14">
        <v>84</v>
      </c>
      <c r="I23" s="14">
        <v>15268298</v>
      </c>
      <c r="J23" s="32">
        <v>30684353</v>
      </c>
      <c r="K23" s="1"/>
      <c r="L23" s="1"/>
      <c r="M23" s="30"/>
      <c r="N23" s="946">
        <v>2002</v>
      </c>
      <c r="O23" s="942"/>
      <c r="P23" s="18">
        <v>2601131107131.229</v>
      </c>
      <c r="Q23" s="18">
        <v>65337756108.923256</v>
      </c>
      <c r="R23" s="101">
        <v>374927705343.73962</v>
      </c>
      <c r="S23" s="18">
        <v>809690652994.52991</v>
      </c>
      <c r="T23" s="18">
        <v>2760541198.2234564</v>
      </c>
      <c r="U23" s="42">
        <v>3853847762776.6455</v>
      </c>
      <c r="Y23" s="949">
        <v>2002</v>
      </c>
      <c r="Z23" s="865"/>
      <c r="AA23" s="85">
        <v>193272.57408937829</v>
      </c>
      <c r="AB23" s="85">
        <v>360709.05507391231</v>
      </c>
      <c r="AC23" s="85">
        <v>296209.21723570052</v>
      </c>
      <c r="AD23" s="85">
        <v>1585375.0119820449</v>
      </c>
      <c r="AE23" s="85">
        <v>32863585.693136387</v>
      </c>
      <c r="AF23" s="32">
        <v>249989.23283399324</v>
      </c>
      <c r="AG23" s="218"/>
      <c r="AH23" s="20"/>
    </row>
    <row r="24" spans="2:34" s="29" customFormat="1" x14ac:dyDescent="0.3">
      <c r="B24" s="948">
        <v>2003</v>
      </c>
      <c r="C24" s="866"/>
      <c r="D24" s="766">
        <v>14172479</v>
      </c>
      <c r="E24" s="107">
        <v>184068</v>
      </c>
      <c r="F24" s="766">
        <v>1292802</v>
      </c>
      <c r="G24" s="767">
        <v>513889</v>
      </c>
      <c r="H24" s="767">
        <v>104</v>
      </c>
      <c r="I24" s="767">
        <v>15734802</v>
      </c>
      <c r="J24" s="46">
        <v>31898144</v>
      </c>
      <c r="K24" s="1"/>
      <c r="L24" s="1"/>
      <c r="M24" s="30"/>
      <c r="N24" s="947">
        <v>2003</v>
      </c>
      <c r="O24" s="945"/>
      <c r="P24" s="47">
        <v>2822419682453.1299</v>
      </c>
      <c r="Q24" s="47">
        <v>80811793814.05397</v>
      </c>
      <c r="R24" s="98">
        <v>419002374410.0332</v>
      </c>
      <c r="S24" s="47">
        <v>937457350422.93176</v>
      </c>
      <c r="T24" s="47">
        <v>3379069299.0862751</v>
      </c>
      <c r="U24" s="48">
        <v>4263070270399.2354</v>
      </c>
      <c r="Y24" s="948">
        <v>2003</v>
      </c>
      <c r="Z24" s="866"/>
      <c r="AA24" s="97">
        <v>199147.91776746538</v>
      </c>
      <c r="AB24" s="97">
        <v>439032.2805379206</v>
      </c>
      <c r="AC24" s="97">
        <v>324104.05801509682</v>
      </c>
      <c r="AD24" s="97">
        <v>1824240.9361222594</v>
      </c>
      <c r="AE24" s="97">
        <v>32491050.952752646</v>
      </c>
      <c r="AF24" s="46">
        <v>263749.30818139191</v>
      </c>
      <c r="AG24" s="218"/>
      <c r="AH24" s="20"/>
    </row>
    <row r="25" spans="2:34" s="29" customFormat="1" x14ac:dyDescent="0.3">
      <c r="B25" s="949">
        <v>2004</v>
      </c>
      <c r="C25" s="865"/>
      <c r="D25" s="13">
        <v>14736844</v>
      </c>
      <c r="E25" s="99">
        <v>191913</v>
      </c>
      <c r="F25" s="13">
        <v>1338125</v>
      </c>
      <c r="G25" s="14">
        <v>538373</v>
      </c>
      <c r="H25" s="14">
        <v>105</v>
      </c>
      <c r="I25" s="14">
        <v>16835964</v>
      </c>
      <c r="J25" s="32">
        <v>33641324</v>
      </c>
      <c r="K25" s="1"/>
      <c r="L25" s="1"/>
      <c r="M25" s="30"/>
      <c r="N25" s="946">
        <v>2004</v>
      </c>
      <c r="O25" s="942"/>
      <c r="P25" s="18">
        <v>3119716471777.6489</v>
      </c>
      <c r="Q25" s="18">
        <v>91488724955.158691</v>
      </c>
      <c r="R25" s="101">
        <v>462170356238.93207</v>
      </c>
      <c r="S25" s="18">
        <v>913934754095.24084</v>
      </c>
      <c r="T25" s="18">
        <v>2169969032.3805308</v>
      </c>
      <c r="U25" s="42">
        <v>4589480276099.3613</v>
      </c>
      <c r="Y25" s="949">
        <v>2004</v>
      </c>
      <c r="Z25" s="865"/>
      <c r="AA25" s="85">
        <v>211695.01908126657</v>
      </c>
      <c r="AB25" s="85">
        <v>476719.78946271847</v>
      </c>
      <c r="AC25" s="85">
        <v>345386.53432148125</v>
      </c>
      <c r="AD25" s="85">
        <v>1697586.5321909548</v>
      </c>
      <c r="AE25" s="85">
        <v>20666371.736957438</v>
      </c>
      <c r="AF25" s="32">
        <v>273096.21906935412</v>
      </c>
      <c r="AG25" s="218"/>
      <c r="AH25" s="20"/>
    </row>
    <row r="26" spans="2:34" s="29" customFormat="1" x14ac:dyDescent="0.3">
      <c r="B26" s="948">
        <v>2005</v>
      </c>
      <c r="C26" s="866"/>
      <c r="D26" s="766">
        <v>14673273</v>
      </c>
      <c r="E26" s="107">
        <v>181724</v>
      </c>
      <c r="F26" s="766">
        <v>1338556</v>
      </c>
      <c r="G26" s="767">
        <v>603443</v>
      </c>
      <c r="H26" s="767">
        <v>112</v>
      </c>
      <c r="I26" s="767">
        <v>17471105</v>
      </c>
      <c r="J26" s="46">
        <v>34268213</v>
      </c>
      <c r="K26" s="1"/>
      <c r="L26" s="1"/>
      <c r="M26" s="30"/>
      <c r="N26" s="947">
        <v>2005</v>
      </c>
      <c r="O26" s="945"/>
      <c r="P26" s="47">
        <v>3199723008972.2554</v>
      </c>
      <c r="Q26" s="47">
        <v>116525017207.30183</v>
      </c>
      <c r="R26" s="98">
        <v>522023110554.58679</v>
      </c>
      <c r="S26" s="47">
        <v>987817286890.39966</v>
      </c>
      <c r="T26" s="47">
        <v>2398035645.1459432</v>
      </c>
      <c r="U26" s="48">
        <v>4828486459269.6895</v>
      </c>
      <c r="Y26" s="948">
        <v>2005</v>
      </c>
      <c r="Z26" s="866"/>
      <c r="AA26" s="97">
        <v>218064.70914650435</v>
      </c>
      <c r="AB26" s="97">
        <v>641219.74646883097</v>
      </c>
      <c r="AC26" s="97">
        <v>389989.74309224775</v>
      </c>
      <c r="AD26" s="97">
        <v>1636968.6729159169</v>
      </c>
      <c r="AE26" s="97">
        <v>21411032.54594592</v>
      </c>
      <c r="AF26" s="46">
        <v>287459.39237097773</v>
      </c>
      <c r="AG26" s="218"/>
      <c r="AH26" s="20"/>
    </row>
    <row r="27" spans="2:34" s="29" customFormat="1" x14ac:dyDescent="0.3">
      <c r="B27" s="949">
        <v>2006</v>
      </c>
      <c r="C27" s="865"/>
      <c r="D27" s="13">
        <v>15778844</v>
      </c>
      <c r="E27" s="99">
        <v>226706</v>
      </c>
      <c r="F27" s="13">
        <v>1649295</v>
      </c>
      <c r="G27" s="14">
        <v>600198</v>
      </c>
      <c r="H27" s="14">
        <v>139</v>
      </c>
      <c r="I27" s="14">
        <v>18379896</v>
      </c>
      <c r="J27" s="32">
        <v>36635078</v>
      </c>
      <c r="K27" s="1"/>
      <c r="L27" s="1"/>
      <c r="M27" s="30"/>
      <c r="N27" s="946">
        <v>2006</v>
      </c>
      <c r="O27" s="942"/>
      <c r="P27" s="18">
        <v>3614885716784.0879</v>
      </c>
      <c r="Q27" s="18">
        <v>104744609463.9558</v>
      </c>
      <c r="R27" s="101">
        <v>601876377488.20447</v>
      </c>
      <c r="S27" s="18">
        <v>993915278667.60938</v>
      </c>
      <c r="T27" s="18">
        <v>3494574559.6260247</v>
      </c>
      <c r="U27" s="42">
        <v>5318916556963.4834</v>
      </c>
      <c r="Y27" s="949">
        <v>2006</v>
      </c>
      <c r="Z27" s="865"/>
      <c r="AA27" s="85">
        <v>229096.9932134501</v>
      </c>
      <c r="AB27" s="85">
        <v>462028.39564879535</v>
      </c>
      <c r="AC27" s="85">
        <v>364929.48653103568</v>
      </c>
      <c r="AD27" s="85">
        <v>1655978.9913788605</v>
      </c>
      <c r="AE27" s="85">
        <v>25140824.169971403</v>
      </c>
      <c r="AF27" s="32">
        <v>291364.75094926381</v>
      </c>
      <c r="AG27" s="218"/>
      <c r="AH27" s="20"/>
    </row>
    <row r="28" spans="2:34" s="29" customFormat="1" x14ac:dyDescent="0.3">
      <c r="B28" s="948">
        <v>2007</v>
      </c>
      <c r="C28" s="866"/>
      <c r="D28" s="766">
        <v>17345650</v>
      </c>
      <c r="E28" s="107">
        <v>248405</v>
      </c>
      <c r="F28" s="766">
        <v>1450656</v>
      </c>
      <c r="G28" s="767">
        <v>619795</v>
      </c>
      <c r="H28" s="767">
        <v>141</v>
      </c>
      <c r="I28" s="767">
        <v>20141279</v>
      </c>
      <c r="J28" s="46">
        <v>39805926</v>
      </c>
      <c r="K28" s="1"/>
      <c r="L28" s="1"/>
      <c r="M28" s="30"/>
      <c r="N28" s="947">
        <v>2007</v>
      </c>
      <c r="O28" s="945"/>
      <c r="P28" s="47">
        <v>3755307016130.0068</v>
      </c>
      <c r="Q28" s="47">
        <v>98430970327.552551</v>
      </c>
      <c r="R28" s="98">
        <v>743554221734.7981</v>
      </c>
      <c r="S28" s="47">
        <v>964053533149.36182</v>
      </c>
      <c r="T28" s="47">
        <v>3617907458.4304204</v>
      </c>
      <c r="U28" s="48">
        <v>5564963648800.1494</v>
      </c>
      <c r="Y28" s="948">
        <v>2007</v>
      </c>
      <c r="Z28" s="866"/>
      <c r="AA28" s="97">
        <v>216498.48902347314</v>
      </c>
      <c r="AB28" s="97">
        <v>396251.96887161111</v>
      </c>
      <c r="AC28" s="97">
        <v>512564.12391000905</v>
      </c>
      <c r="AD28" s="97">
        <v>1555439.3519621193</v>
      </c>
      <c r="AE28" s="97">
        <v>25658918.1448966</v>
      </c>
      <c r="AF28" s="46">
        <v>282993.31530335377</v>
      </c>
      <c r="AG28" s="218"/>
      <c r="AH28" s="20"/>
    </row>
    <row r="29" spans="2:34" s="29" customFormat="1" x14ac:dyDescent="0.3">
      <c r="B29" s="949">
        <v>2008</v>
      </c>
      <c r="C29" s="865"/>
      <c r="D29" s="13">
        <v>17884608</v>
      </c>
      <c r="E29" s="99">
        <v>243081</v>
      </c>
      <c r="F29" s="13">
        <v>1503762</v>
      </c>
      <c r="G29" s="14">
        <v>586615</v>
      </c>
      <c r="H29" s="14">
        <v>101</v>
      </c>
      <c r="I29" s="14">
        <v>20658170</v>
      </c>
      <c r="J29" s="32">
        <v>40876337</v>
      </c>
      <c r="K29" s="1"/>
      <c r="L29" s="1"/>
      <c r="M29" s="30"/>
      <c r="N29" s="946">
        <v>2008</v>
      </c>
      <c r="O29" s="942"/>
      <c r="P29" s="18">
        <v>4137188756711.7896</v>
      </c>
      <c r="Q29" s="18">
        <v>107381145864.49123</v>
      </c>
      <c r="R29" s="101">
        <v>637162945033.63831</v>
      </c>
      <c r="S29" s="18">
        <v>888638846448.21594</v>
      </c>
      <c r="T29" s="18">
        <v>3888070577.8208914</v>
      </c>
      <c r="U29" s="42">
        <v>5774259764635.9561</v>
      </c>
      <c r="Y29" s="949">
        <v>2008</v>
      </c>
      <c r="Z29" s="865"/>
      <c r="AA29" s="85">
        <v>231326.77868655493</v>
      </c>
      <c r="AB29" s="85">
        <v>441750.46945047629</v>
      </c>
      <c r="AC29" s="85">
        <v>423712.6254245275</v>
      </c>
      <c r="AD29" s="85">
        <v>1514858.7172987666</v>
      </c>
      <c r="AE29" s="85">
        <v>38495748.295256354</v>
      </c>
      <c r="AF29" s="32">
        <v>285597.58976350114</v>
      </c>
      <c r="AG29" s="218"/>
      <c r="AH29" s="20"/>
    </row>
    <row r="30" spans="2:34" s="29" customFormat="1" x14ac:dyDescent="0.3">
      <c r="B30" s="948">
        <v>2009</v>
      </c>
      <c r="C30" s="866"/>
      <c r="D30" s="766">
        <v>18971770</v>
      </c>
      <c r="E30" s="107">
        <v>217272</v>
      </c>
      <c r="F30" s="766">
        <v>1496271</v>
      </c>
      <c r="G30" s="767">
        <v>448197</v>
      </c>
      <c r="H30" s="767">
        <v>58</v>
      </c>
      <c r="I30" s="767">
        <v>21113510</v>
      </c>
      <c r="J30" s="46">
        <v>42247078</v>
      </c>
      <c r="K30" s="1"/>
      <c r="L30" s="1"/>
      <c r="M30" s="30"/>
      <c r="N30" s="947">
        <v>2009</v>
      </c>
      <c r="O30" s="945"/>
      <c r="P30" s="47">
        <v>4377621950949.9795</v>
      </c>
      <c r="Q30" s="47">
        <v>122746375893.87926</v>
      </c>
      <c r="R30" s="98">
        <v>594217405606.505</v>
      </c>
      <c r="S30" s="47">
        <v>1032909265396.7997</v>
      </c>
      <c r="T30" s="47">
        <v>2308324711.8386426</v>
      </c>
      <c r="U30" s="48">
        <v>6129803322559.002</v>
      </c>
      <c r="Y30" s="948">
        <v>2009</v>
      </c>
      <c r="Z30" s="866"/>
      <c r="AA30" s="97">
        <v>230743.99230804399</v>
      </c>
      <c r="AB30" s="97">
        <v>564943.37003331888</v>
      </c>
      <c r="AC30" s="97">
        <v>397132.20773944358</v>
      </c>
      <c r="AD30" s="97">
        <v>2304587.6375718708</v>
      </c>
      <c r="AE30" s="97">
        <v>39798701.928252459</v>
      </c>
      <c r="AF30" s="46">
        <v>290050.56422838784</v>
      </c>
      <c r="AG30" s="218"/>
      <c r="AH30" s="20"/>
    </row>
    <row r="31" spans="2:34" s="29" customFormat="1" x14ac:dyDescent="0.3">
      <c r="B31" s="949">
        <v>2010</v>
      </c>
      <c r="C31" s="865"/>
      <c r="D31" s="13">
        <v>19381824</v>
      </c>
      <c r="E31" s="99">
        <v>211877</v>
      </c>
      <c r="F31" s="13">
        <v>1451731</v>
      </c>
      <c r="G31" s="14">
        <v>510194</v>
      </c>
      <c r="H31" s="14">
        <v>122</v>
      </c>
      <c r="I31" s="14">
        <v>20704272</v>
      </c>
      <c r="J31" s="32">
        <v>42260020</v>
      </c>
      <c r="K31" s="1"/>
      <c r="L31" s="1"/>
      <c r="M31" s="30"/>
      <c r="N31" s="946">
        <v>2010</v>
      </c>
      <c r="O31" s="942"/>
      <c r="P31" s="18">
        <v>4424351977016.417</v>
      </c>
      <c r="Q31" s="18">
        <v>111260148957.24176</v>
      </c>
      <c r="R31" s="101">
        <v>642514220655.11377</v>
      </c>
      <c r="S31" s="18">
        <v>1134898631575.6584</v>
      </c>
      <c r="T31" s="18">
        <v>4513120995.2502527</v>
      </c>
      <c r="U31" s="42">
        <v>6317538099199.6816</v>
      </c>
      <c r="Y31" s="949">
        <v>2010</v>
      </c>
      <c r="Z31" s="865"/>
      <c r="AA31" s="85">
        <v>228273.25111488046</v>
      </c>
      <c r="AB31" s="85">
        <v>525116.69014211907</v>
      </c>
      <c r="AC31" s="85">
        <v>442584.90082192485</v>
      </c>
      <c r="AD31" s="85">
        <v>2224445.2729268838</v>
      </c>
      <c r="AE31" s="85">
        <v>36992795.043034859</v>
      </c>
      <c r="AF31" s="32">
        <v>293079.0478344654</v>
      </c>
      <c r="AG31" s="218"/>
      <c r="AH31" s="20"/>
    </row>
    <row r="32" spans="2:34" s="29" customFormat="1" x14ac:dyDescent="0.3">
      <c r="B32" s="948">
        <v>2011</v>
      </c>
      <c r="C32" s="866"/>
      <c r="D32" s="766">
        <v>19730647</v>
      </c>
      <c r="E32" s="107">
        <v>236179</v>
      </c>
      <c r="F32" s="766">
        <v>1572889</v>
      </c>
      <c r="G32" s="767">
        <v>524794</v>
      </c>
      <c r="H32" s="767">
        <v>113</v>
      </c>
      <c r="I32" s="767">
        <v>21351757</v>
      </c>
      <c r="J32" s="46">
        <v>43416379</v>
      </c>
      <c r="K32" s="1"/>
      <c r="L32" s="1"/>
      <c r="M32" s="30"/>
      <c r="N32" s="947">
        <v>2011</v>
      </c>
      <c r="O32" s="945"/>
      <c r="P32" s="47">
        <v>4449086146715.334</v>
      </c>
      <c r="Q32" s="47">
        <v>108753464643.99966</v>
      </c>
      <c r="R32" s="98">
        <v>703136323798.43506</v>
      </c>
      <c r="S32" s="47">
        <v>1165986068761.9307</v>
      </c>
      <c r="T32" s="47">
        <v>4433918776.3535242</v>
      </c>
      <c r="U32" s="48">
        <v>6431395922696.0537</v>
      </c>
      <c r="Y32" s="948">
        <v>2011</v>
      </c>
      <c r="Z32" s="866"/>
      <c r="AA32" s="97">
        <v>225491.14312953519</v>
      </c>
      <c r="AB32" s="97">
        <v>460470.51026551751</v>
      </c>
      <c r="AC32" s="97">
        <v>447034.92986373167</v>
      </c>
      <c r="AD32" s="97">
        <v>2221797.6363333627</v>
      </c>
      <c r="AE32" s="97">
        <v>39238219.2597657</v>
      </c>
      <c r="AF32" s="46">
        <v>291479.99556466698</v>
      </c>
      <c r="AG32" s="218"/>
      <c r="AH32" s="20"/>
    </row>
    <row r="33" spans="2:34" s="29" customFormat="1" x14ac:dyDescent="0.3">
      <c r="B33" s="949">
        <v>2012</v>
      </c>
      <c r="C33" s="865"/>
      <c r="D33" s="13">
        <v>19607256</v>
      </c>
      <c r="E33" s="99">
        <v>229503</v>
      </c>
      <c r="F33" s="13">
        <v>1865265</v>
      </c>
      <c r="G33" s="14">
        <v>515897</v>
      </c>
      <c r="H33" s="14">
        <v>195</v>
      </c>
      <c r="I33" s="14">
        <v>21349482</v>
      </c>
      <c r="J33" s="32">
        <v>43567598</v>
      </c>
      <c r="K33" s="1"/>
      <c r="L33" s="1"/>
      <c r="M33" s="30"/>
      <c r="N33" s="946">
        <v>2012</v>
      </c>
      <c r="O33" s="942"/>
      <c r="P33" s="18">
        <v>4439778212659.7695</v>
      </c>
      <c r="Q33" s="18">
        <v>101221613811.37981</v>
      </c>
      <c r="R33" s="101">
        <v>718449238031.83765</v>
      </c>
      <c r="S33" s="18">
        <v>1178181828862.8823</v>
      </c>
      <c r="T33" s="18">
        <v>8231104831.1945543</v>
      </c>
      <c r="U33" s="42">
        <v>6445861998197.0635</v>
      </c>
      <c r="Y33" s="949">
        <v>2012</v>
      </c>
      <c r="Z33" s="865"/>
      <c r="AA33" s="85">
        <v>226435.46922933884</v>
      </c>
      <c r="AB33" s="85">
        <v>441047.01817135204</v>
      </c>
      <c r="AC33" s="85">
        <v>385172.74383631157</v>
      </c>
      <c r="AD33" s="85">
        <v>2283753.9835720742</v>
      </c>
      <c r="AE33" s="85">
        <v>42210794.00612592</v>
      </c>
      <c r="AF33" s="32">
        <v>290117.39781163551</v>
      </c>
      <c r="AG33" s="218"/>
      <c r="AH33" s="20"/>
    </row>
    <row r="34" spans="2:34" s="29" customFormat="1" x14ac:dyDescent="0.3">
      <c r="B34" s="948">
        <v>2013</v>
      </c>
      <c r="C34" s="866"/>
      <c r="D34" s="766">
        <v>19957277</v>
      </c>
      <c r="E34" s="107">
        <v>198016</v>
      </c>
      <c r="F34" s="766">
        <v>2020250</v>
      </c>
      <c r="G34" s="767">
        <v>496788</v>
      </c>
      <c r="H34" s="767">
        <v>185</v>
      </c>
      <c r="I34" s="767">
        <v>21242735</v>
      </c>
      <c r="J34" s="46">
        <v>43915251</v>
      </c>
      <c r="K34" s="1"/>
      <c r="L34" s="1"/>
      <c r="M34" s="30"/>
      <c r="N34" s="947">
        <v>2013</v>
      </c>
      <c r="O34" s="945"/>
      <c r="P34" s="47">
        <v>4490869535659.5791</v>
      </c>
      <c r="Q34" s="47">
        <v>112441468562.83899</v>
      </c>
      <c r="R34" s="98">
        <v>575312207762.375</v>
      </c>
      <c r="S34" s="47">
        <v>1059804912083.1281</v>
      </c>
      <c r="T34" s="47">
        <v>6128134426.1582584</v>
      </c>
      <c r="U34" s="48">
        <v>6244556258494.0791</v>
      </c>
      <c r="Y34" s="948">
        <v>2013</v>
      </c>
      <c r="Z34" s="866"/>
      <c r="AA34" s="97">
        <v>225024.16214694915</v>
      </c>
      <c r="AB34" s="97">
        <v>567840.31877645745</v>
      </c>
      <c r="AC34" s="97">
        <v>284772.77948886278</v>
      </c>
      <c r="AD34" s="97">
        <v>2133314.2348106797</v>
      </c>
      <c r="AE34" s="97">
        <v>33125050.952206802</v>
      </c>
      <c r="AF34" s="46">
        <v>275424.0534440059</v>
      </c>
      <c r="AG34" s="218"/>
      <c r="AH34" s="20"/>
    </row>
    <row r="35" spans="2:34" s="29" customFormat="1" x14ac:dyDescent="0.3">
      <c r="B35" s="949">
        <v>2014</v>
      </c>
      <c r="C35" s="865"/>
      <c r="D35" s="13">
        <v>20624142</v>
      </c>
      <c r="E35" s="99">
        <v>221081</v>
      </c>
      <c r="F35" s="13">
        <v>2206777</v>
      </c>
      <c r="G35" s="14">
        <v>460281</v>
      </c>
      <c r="H35" s="14">
        <v>219</v>
      </c>
      <c r="I35" s="14">
        <v>22927449</v>
      </c>
      <c r="J35" s="32">
        <v>46439949</v>
      </c>
      <c r="K35" s="1"/>
      <c r="L35" s="1"/>
      <c r="M35" s="30"/>
      <c r="N35" s="946">
        <v>2014</v>
      </c>
      <c r="O35" s="942"/>
      <c r="P35" s="18">
        <v>4633944379392.7764</v>
      </c>
      <c r="Q35" s="18">
        <v>120345093277.25536</v>
      </c>
      <c r="R35" s="101">
        <v>582248659672.81885</v>
      </c>
      <c r="S35" s="18">
        <v>1062307628148.0558</v>
      </c>
      <c r="T35" s="18">
        <v>9696178470.5516911</v>
      </c>
      <c r="U35" s="42">
        <v>6408541938961.457</v>
      </c>
      <c r="Y35" s="949">
        <v>2014</v>
      </c>
      <c r="Z35" s="865"/>
      <c r="AA35" s="85">
        <v>224685.43803629631</v>
      </c>
      <c r="AB35" s="85">
        <v>544348.42106402339</v>
      </c>
      <c r="AC35" s="85">
        <v>263845.71693144296</v>
      </c>
      <c r="AD35" s="85">
        <v>2307954.5498251193</v>
      </c>
      <c r="AE35" s="85">
        <v>44274787.53676571</v>
      </c>
      <c r="AF35" s="32">
        <v>272558.93413977488</v>
      </c>
      <c r="AG35" s="218"/>
      <c r="AH35" s="20"/>
    </row>
    <row r="36" spans="2:34" s="29" customFormat="1" x14ac:dyDescent="0.3">
      <c r="B36" s="948">
        <v>2015</v>
      </c>
      <c r="C36" s="866"/>
      <c r="D36" s="766">
        <v>21432582</v>
      </c>
      <c r="E36" s="107">
        <v>232116</v>
      </c>
      <c r="F36" s="766">
        <v>2580390</v>
      </c>
      <c r="G36" s="767">
        <v>456836</v>
      </c>
      <c r="H36" s="767">
        <v>249</v>
      </c>
      <c r="I36" s="767">
        <v>23454983</v>
      </c>
      <c r="J36" s="46">
        <v>48157156</v>
      </c>
      <c r="K36" s="1"/>
      <c r="L36" s="1"/>
      <c r="M36" s="30"/>
      <c r="N36" s="947">
        <v>2015</v>
      </c>
      <c r="O36" s="945"/>
      <c r="P36" s="47">
        <v>4728444467174.4063</v>
      </c>
      <c r="Q36" s="47">
        <v>115335052649.10539</v>
      </c>
      <c r="R36" s="98">
        <v>632341178792.68262</v>
      </c>
      <c r="S36" s="47">
        <v>1153654479378.9233</v>
      </c>
      <c r="T36" s="47">
        <v>11906869263.409739</v>
      </c>
      <c r="U36" s="48">
        <v>6641682047258.5273</v>
      </c>
      <c r="Y36" s="948">
        <v>2015</v>
      </c>
      <c r="Z36" s="866"/>
      <c r="AA36" s="97">
        <v>220619.45066508581</v>
      </c>
      <c r="AB36" s="97">
        <v>496885.40492299281</v>
      </c>
      <c r="AC36" s="97">
        <v>245056.43673734693</v>
      </c>
      <c r="AD36" s="97">
        <v>2525314.2908591339</v>
      </c>
      <c r="AE36" s="97">
        <v>47818752.061886497</v>
      </c>
      <c r="AF36" s="46">
        <v>268870.35595040675</v>
      </c>
      <c r="AG36" s="218"/>
      <c r="AH36" s="20"/>
    </row>
    <row r="37" spans="2:34" s="29" customFormat="1" x14ac:dyDescent="0.3">
      <c r="B37" s="949">
        <v>2016</v>
      </c>
      <c r="C37" s="865"/>
      <c r="D37" s="13">
        <v>21505092</v>
      </c>
      <c r="E37" s="99">
        <v>245747</v>
      </c>
      <c r="F37" s="13">
        <v>2366868</v>
      </c>
      <c r="G37" s="14">
        <v>464572</v>
      </c>
      <c r="H37" s="14">
        <v>279</v>
      </c>
      <c r="I37" s="14">
        <v>24996365</v>
      </c>
      <c r="J37" s="32">
        <v>49578923</v>
      </c>
      <c r="K37" s="1"/>
      <c r="L37" s="1"/>
      <c r="M37" s="30"/>
      <c r="N37" s="946">
        <v>2016</v>
      </c>
      <c r="O37" s="942"/>
      <c r="P37" s="18">
        <v>4794882470143.79</v>
      </c>
      <c r="Q37" s="18">
        <v>102364342079.49155</v>
      </c>
      <c r="R37" s="101">
        <v>631868197292.72717</v>
      </c>
      <c r="S37" s="18">
        <v>1201606756949.8657</v>
      </c>
      <c r="T37" s="18">
        <v>11025501056.251934</v>
      </c>
      <c r="U37" s="42">
        <v>6741747267522.127</v>
      </c>
      <c r="Y37" s="949">
        <v>2016</v>
      </c>
      <c r="Z37" s="865"/>
      <c r="AA37" s="85">
        <v>222964.9829046902</v>
      </c>
      <c r="AB37" s="85">
        <v>416543.60818032996</v>
      </c>
      <c r="AC37" s="85">
        <v>266963.85150871414</v>
      </c>
      <c r="AD37" s="85">
        <v>2586481.2277749535</v>
      </c>
      <c r="AE37" s="85">
        <v>39517924.932802632</v>
      </c>
      <c r="AF37" s="32">
        <v>274249.21635584574</v>
      </c>
      <c r="AG37" s="218"/>
      <c r="AH37" s="20"/>
    </row>
    <row r="38" spans="2:34" s="29" customFormat="1" x14ac:dyDescent="0.3">
      <c r="B38" s="948">
        <v>2017</v>
      </c>
      <c r="C38" s="866"/>
      <c r="D38" s="766">
        <v>21991946</v>
      </c>
      <c r="E38" s="107">
        <v>256136</v>
      </c>
      <c r="F38" s="766">
        <v>1910489</v>
      </c>
      <c r="G38" s="767">
        <v>455626</v>
      </c>
      <c r="H38" s="767">
        <v>224</v>
      </c>
      <c r="I38" s="767">
        <v>27149783</v>
      </c>
      <c r="J38" s="46">
        <v>51764204</v>
      </c>
      <c r="K38" s="1"/>
      <c r="L38" s="1"/>
      <c r="M38" s="30"/>
      <c r="N38" s="947">
        <v>2017</v>
      </c>
      <c r="O38" s="945"/>
      <c r="P38" s="47">
        <v>4814241859066.3525</v>
      </c>
      <c r="Q38" s="47">
        <v>134204611790.45589</v>
      </c>
      <c r="R38" s="98">
        <v>691421192399.51892</v>
      </c>
      <c r="S38" s="47">
        <v>1326577305262.8389</v>
      </c>
      <c r="T38" s="47">
        <v>6977996907.0096855</v>
      </c>
      <c r="U38" s="48">
        <v>6973422965426.1758</v>
      </c>
      <c r="Y38" s="948">
        <v>2017</v>
      </c>
      <c r="Z38" s="866"/>
      <c r="AA38" s="97">
        <v>218909.31612265474</v>
      </c>
      <c r="AB38" s="97">
        <v>523958.41190014634</v>
      </c>
      <c r="AC38" s="97">
        <v>361907.96827383927</v>
      </c>
      <c r="AD38" s="97">
        <v>2911548.7379184659</v>
      </c>
      <c r="AE38" s="97">
        <v>31151771.906293239</v>
      </c>
      <c r="AF38" s="46">
        <v>283306.39853060839</v>
      </c>
      <c r="AG38" s="218"/>
      <c r="AH38" s="20"/>
    </row>
    <row r="39" spans="2:34" s="29" customFormat="1" x14ac:dyDescent="0.3">
      <c r="B39" s="949">
        <v>2018</v>
      </c>
      <c r="C39" s="865"/>
      <c r="D39" s="13">
        <v>22728386</v>
      </c>
      <c r="E39" s="99">
        <v>258295</v>
      </c>
      <c r="F39" s="13">
        <v>1945457</v>
      </c>
      <c r="G39" s="14">
        <v>438043</v>
      </c>
      <c r="H39" s="14">
        <v>205</v>
      </c>
      <c r="I39" s="14">
        <v>28303197</v>
      </c>
      <c r="J39" s="32">
        <v>53673583</v>
      </c>
      <c r="K39" s="1"/>
      <c r="L39" s="1"/>
      <c r="M39" s="30"/>
      <c r="N39" s="946">
        <v>2018</v>
      </c>
      <c r="O39" s="942"/>
      <c r="P39" s="18">
        <v>4939532329109.1309</v>
      </c>
      <c r="Q39" s="18">
        <v>127941830015.06139</v>
      </c>
      <c r="R39" s="101">
        <v>703774943918.81116</v>
      </c>
      <c r="S39" s="18">
        <v>1208792977601.5259</v>
      </c>
      <c r="T39" s="18">
        <v>8720186751.6228638</v>
      </c>
      <c r="U39" s="42">
        <v>6988762267396.1523</v>
      </c>
      <c r="Y39" s="949">
        <v>2018</v>
      </c>
      <c r="Z39" s="865"/>
      <c r="AA39" s="85">
        <v>217328.77684799663</v>
      </c>
      <c r="AB39" s="85">
        <v>495332.19773925701</v>
      </c>
      <c r="AC39" s="85">
        <v>361753.0194287569</v>
      </c>
      <c r="AD39" s="85">
        <v>2759530.4059225372</v>
      </c>
      <c r="AE39" s="85">
        <v>42537496.349379823</v>
      </c>
      <c r="AF39" s="32">
        <v>275469.29192942323</v>
      </c>
      <c r="AG39" s="218"/>
      <c r="AH39" s="20"/>
    </row>
    <row r="40" spans="2:34" s="29" customFormat="1" x14ac:dyDescent="0.3">
      <c r="B40" s="948">
        <v>2019</v>
      </c>
      <c r="C40" s="866" t="s">
        <v>808</v>
      </c>
      <c r="D40" s="766">
        <v>19628912</v>
      </c>
      <c r="E40" s="107">
        <v>275397</v>
      </c>
      <c r="F40" s="766">
        <v>3093766.3611516678</v>
      </c>
      <c r="G40" s="767">
        <v>696598.63884833222</v>
      </c>
      <c r="H40" s="767">
        <v>139</v>
      </c>
      <c r="I40" s="767">
        <v>28274846</v>
      </c>
      <c r="J40" s="46">
        <v>51969659</v>
      </c>
      <c r="K40" s="1"/>
      <c r="L40" s="1"/>
      <c r="M40" s="30"/>
      <c r="N40" s="947">
        <v>2019</v>
      </c>
      <c r="O40" s="945" t="s">
        <v>808</v>
      </c>
      <c r="P40" s="47">
        <v>4565659610420.9307</v>
      </c>
      <c r="Q40" s="47">
        <v>211104267060.03888</v>
      </c>
      <c r="R40" s="98">
        <v>850609003877.07471</v>
      </c>
      <c r="S40" s="47">
        <v>1460992891912.1243</v>
      </c>
      <c r="T40" s="47">
        <v>9355484599.3184929</v>
      </c>
      <c r="U40" s="48">
        <v>7097721257869.4873</v>
      </c>
      <c r="Y40" s="948">
        <v>2019</v>
      </c>
      <c r="Z40" s="866" t="s">
        <v>808</v>
      </c>
      <c r="AA40" s="97">
        <v>232598.71002635962</v>
      </c>
      <c r="AB40" s="97">
        <v>766545.26759564877</v>
      </c>
      <c r="AC40" s="97">
        <v>274942.87046305329</v>
      </c>
      <c r="AD40" s="97">
        <v>2097323.7822105773</v>
      </c>
      <c r="AE40" s="97">
        <v>67305644.599413618</v>
      </c>
      <c r="AF40" s="46">
        <v>299547.46880127257</v>
      </c>
      <c r="AG40" s="218"/>
      <c r="AH40" s="20"/>
    </row>
    <row r="41" spans="2:34" s="29" customFormat="1" x14ac:dyDescent="0.3">
      <c r="B41" s="949">
        <v>2020</v>
      </c>
      <c r="C41" s="865"/>
      <c r="D41" s="13">
        <v>20745910</v>
      </c>
      <c r="E41" s="99">
        <v>325746</v>
      </c>
      <c r="F41" s="13">
        <v>3882678.3544661212</v>
      </c>
      <c r="G41" s="14">
        <v>874231.64553387871</v>
      </c>
      <c r="H41" s="14">
        <v>170</v>
      </c>
      <c r="I41" s="14">
        <v>31143071</v>
      </c>
      <c r="J41" s="32">
        <v>56971807</v>
      </c>
      <c r="K41" s="1"/>
      <c r="L41" s="1"/>
      <c r="M41" s="30"/>
      <c r="N41" s="946">
        <v>2020</v>
      </c>
      <c r="O41" s="942"/>
      <c r="P41" s="18">
        <v>5200889399187.2139</v>
      </c>
      <c r="Q41" s="18">
        <v>127086701008.2782</v>
      </c>
      <c r="R41" s="101">
        <v>709199668342.98462</v>
      </c>
      <c r="S41" s="18">
        <v>1218110400516.373</v>
      </c>
      <c r="T41" s="18">
        <v>10904039757.586111</v>
      </c>
      <c r="U41" s="42">
        <v>7266190208812.4355</v>
      </c>
      <c r="Y41" s="949">
        <v>2020</v>
      </c>
      <c r="Z41" s="865"/>
      <c r="AA41" s="85">
        <v>250694.68628694591</v>
      </c>
      <c r="AB41" s="85">
        <v>390140.48064528254</v>
      </c>
      <c r="AC41" s="85">
        <v>182657.33176872993</v>
      </c>
      <c r="AD41" s="85">
        <v>1393349.6994066066</v>
      </c>
      <c r="AE41" s="85">
        <v>64141410.338741831</v>
      </c>
      <c r="AF41" s="32">
        <v>281321.9434668594</v>
      </c>
      <c r="AG41" s="218"/>
      <c r="AH41" s="20"/>
    </row>
    <row r="42" spans="2:34" s="29" customFormat="1" x14ac:dyDescent="0.3">
      <c r="B42" s="948">
        <v>2021</v>
      </c>
      <c r="C42" s="866"/>
      <c r="D42" s="766">
        <v>21332206</v>
      </c>
      <c r="E42" s="107">
        <v>329462</v>
      </c>
      <c r="F42" s="766">
        <v>4715040.1117751207</v>
      </c>
      <c r="G42" s="767">
        <v>1061647.8882248793</v>
      </c>
      <c r="H42" s="767">
        <v>175</v>
      </c>
      <c r="I42" s="767">
        <v>31301712</v>
      </c>
      <c r="J42" s="46">
        <v>58740243</v>
      </c>
      <c r="K42" s="1"/>
      <c r="L42" s="1"/>
      <c r="M42" s="30"/>
      <c r="N42" s="947">
        <v>2021</v>
      </c>
      <c r="O42" s="945"/>
      <c r="P42" s="47">
        <v>4995668699487.4688</v>
      </c>
      <c r="Q42" s="47">
        <v>129506370326.47307</v>
      </c>
      <c r="R42" s="98">
        <v>685135860267.21167</v>
      </c>
      <c r="S42" s="47">
        <v>1176778775303.3833</v>
      </c>
      <c r="T42" s="47">
        <v>10096543862.587101</v>
      </c>
      <c r="U42" s="48">
        <v>6997186249247.124</v>
      </c>
      <c r="Y42" s="948">
        <v>2021</v>
      </c>
      <c r="Z42" s="866" t="s">
        <v>807</v>
      </c>
      <c r="AA42" s="97">
        <v>234184.34546748089</v>
      </c>
      <c r="AB42" s="97">
        <v>393084.39312112797</v>
      </c>
      <c r="AC42" s="97">
        <v>145308.59632692952</v>
      </c>
      <c r="AD42" s="97">
        <v>1108445.4538604205</v>
      </c>
      <c r="AE42" s="97">
        <v>57694536.357640579</v>
      </c>
      <c r="AF42" s="46">
        <v>255013.15100459001</v>
      </c>
      <c r="AG42" s="218"/>
      <c r="AH42" s="20"/>
    </row>
    <row r="43" spans="2:34" s="29" customFormat="1" x14ac:dyDescent="0.3">
      <c r="B43" s="949">
        <v>2022</v>
      </c>
      <c r="C43" s="865"/>
      <c r="D43" s="13">
        <v>21712060</v>
      </c>
      <c r="E43" s="99">
        <v>326730</v>
      </c>
      <c r="F43" s="13">
        <v>5792758.8085068176</v>
      </c>
      <c r="G43" s="14">
        <v>1304309.1914931822</v>
      </c>
      <c r="H43" s="14">
        <v>199</v>
      </c>
      <c r="I43" s="14">
        <v>31875973</v>
      </c>
      <c r="J43" s="32">
        <v>61012030</v>
      </c>
      <c r="K43" s="1"/>
      <c r="L43" s="1"/>
      <c r="M43" s="30"/>
      <c r="N43" s="946">
        <v>2022</v>
      </c>
      <c r="O43" s="942"/>
      <c r="P43" s="18">
        <v>5087288436567.2578</v>
      </c>
      <c r="Q43" s="18">
        <v>128165067376.0042</v>
      </c>
      <c r="R43" s="101">
        <v>668211351608.59875</v>
      </c>
      <c r="S43" s="18">
        <v>1147709500540.6721</v>
      </c>
      <c r="T43" s="18">
        <v>20137016912.389183</v>
      </c>
      <c r="U43" s="42">
        <v>7051511373004.9219</v>
      </c>
      <c r="Y43" s="949">
        <v>2022</v>
      </c>
      <c r="Z43" s="865"/>
      <c r="AA43" s="85">
        <v>234307.03657632016</v>
      </c>
      <c r="AB43" s="85">
        <v>392265.99141800322</v>
      </c>
      <c r="AC43" s="85">
        <v>115352.86962531789</v>
      </c>
      <c r="AD43" s="85">
        <v>879936.6806782725</v>
      </c>
      <c r="AE43" s="85">
        <v>101191039.76074967</v>
      </c>
      <c r="AF43" s="32">
        <v>242020.09808687985</v>
      </c>
      <c r="AG43" s="218"/>
      <c r="AH43" s="20"/>
    </row>
    <row r="44" spans="2:34" s="29" customFormat="1" x14ac:dyDescent="0.3">
      <c r="B44" s="948">
        <v>2023</v>
      </c>
      <c r="C44" s="866"/>
      <c r="D44" s="766">
        <v>22027196</v>
      </c>
      <c r="E44" s="107">
        <v>319781</v>
      </c>
      <c r="F44" s="766">
        <v>6518544.4563713027</v>
      </c>
      <c r="G44" s="767">
        <v>1467728.5436286973</v>
      </c>
      <c r="H44" s="767">
        <v>196</v>
      </c>
      <c r="I44" s="767">
        <v>32281416</v>
      </c>
      <c r="J44" s="46">
        <v>62614862</v>
      </c>
      <c r="K44" s="1"/>
      <c r="L44" s="1"/>
      <c r="M44" s="30"/>
      <c r="N44" s="947">
        <v>2023</v>
      </c>
      <c r="O44" s="945"/>
      <c r="P44" s="47">
        <v>5143017269123.9346</v>
      </c>
      <c r="Q44" s="47">
        <v>119860314242.45424</v>
      </c>
      <c r="R44" s="98">
        <v>704634612422.39136</v>
      </c>
      <c r="S44" s="47">
        <v>1210269530950.2522</v>
      </c>
      <c r="T44" s="47">
        <v>20849751766.165966</v>
      </c>
      <c r="U44" s="48">
        <v>7198631478505.1982</v>
      </c>
      <c r="Y44" s="948">
        <v>2023</v>
      </c>
      <c r="Z44" s="866"/>
      <c r="AA44" s="97">
        <v>233484.88246638086</v>
      </c>
      <c r="AB44" s="97">
        <v>374819.99944478954</v>
      </c>
      <c r="AC44" s="97">
        <v>108096.92518606254</v>
      </c>
      <c r="AD44" s="97">
        <v>824586.76449670759</v>
      </c>
      <c r="AE44" s="97">
        <v>106376284.52125493</v>
      </c>
      <c r="AF44" s="46">
        <v>237316.63980759715</v>
      </c>
      <c r="AG44" s="218"/>
      <c r="AH44" s="20"/>
    </row>
    <row r="45" spans="2:34" s="29" customFormat="1" x14ac:dyDescent="0.3">
      <c r="B45" s="949">
        <v>2024</v>
      </c>
      <c r="C45" s="865"/>
      <c r="D45" s="13">
        <v>22332891</v>
      </c>
      <c r="E45" s="99">
        <v>326715</v>
      </c>
      <c r="F45" s="13">
        <v>6413232.669516677</v>
      </c>
      <c r="G45" s="14">
        <v>1444016.3304833227</v>
      </c>
      <c r="H45" s="14">
        <v>188</v>
      </c>
      <c r="I45" s="14">
        <v>33098336</v>
      </c>
      <c r="J45" s="32">
        <v>63615379</v>
      </c>
      <c r="K45" s="1"/>
      <c r="L45" s="1"/>
      <c r="M45" s="30"/>
      <c r="N45" s="946">
        <v>2024</v>
      </c>
      <c r="O45" s="942"/>
      <c r="P45" s="18">
        <v>5237171712615.4219</v>
      </c>
      <c r="Q45" s="18">
        <v>118649369313.66902</v>
      </c>
      <c r="R45" s="101">
        <v>719522824741.97131</v>
      </c>
      <c r="S45" s="18">
        <v>1235841294560.8433</v>
      </c>
      <c r="T45" s="18">
        <v>19932430525.955254</v>
      </c>
      <c r="U45" s="42">
        <v>7331117631757.8613</v>
      </c>
      <c r="Y45" s="949">
        <v>2024</v>
      </c>
      <c r="Z45" s="865"/>
      <c r="AA45" s="85">
        <v>234504.87053446964</v>
      </c>
      <c r="AB45" s="85">
        <v>363158.62238853134</v>
      </c>
      <c r="AC45" s="85">
        <v>112193.46963069048</v>
      </c>
      <c r="AD45" s="85">
        <v>855836.09303587186</v>
      </c>
      <c r="AE45" s="85">
        <v>106023566.62742156</v>
      </c>
      <c r="AF45" s="32">
        <v>240230.27498954802</v>
      </c>
      <c r="AG45" s="218"/>
      <c r="AH45" s="20"/>
    </row>
    <row r="46" spans="2:34" s="29" customFormat="1" x14ac:dyDescent="0.3">
      <c r="B46" s="948">
        <v>2025</v>
      </c>
      <c r="C46" s="866"/>
      <c r="D46" s="766">
        <v>22699023</v>
      </c>
      <c r="E46" s="107">
        <v>331525</v>
      </c>
      <c r="F46" s="766">
        <v>6575658.5357159637</v>
      </c>
      <c r="G46" s="767">
        <v>1480588.4642840361</v>
      </c>
      <c r="H46" s="767">
        <v>205</v>
      </c>
      <c r="I46" s="767">
        <v>34005384</v>
      </c>
      <c r="J46" s="46">
        <v>65092384</v>
      </c>
      <c r="K46" s="1"/>
      <c r="L46" s="1"/>
      <c r="M46" s="30"/>
      <c r="N46" s="947">
        <v>2025</v>
      </c>
      <c r="O46" s="945"/>
      <c r="P46" s="47">
        <v>5242830183571</v>
      </c>
      <c r="Q46" s="47">
        <v>97503799152.73999</v>
      </c>
      <c r="R46" s="98">
        <v>735954560286.9856</v>
      </c>
      <c r="S46" s="47">
        <v>1264064189831.906</v>
      </c>
      <c r="T46" s="47">
        <v>21457868510.954281</v>
      </c>
      <c r="U46" s="48">
        <v>7361810601353.5859</v>
      </c>
      <c r="Y46" s="948">
        <v>2025</v>
      </c>
      <c r="Z46" s="866"/>
      <c r="AA46" s="97">
        <v>230971.62303289442</v>
      </c>
      <c r="AB46" s="97">
        <v>294106.92754012515</v>
      </c>
      <c r="AC46" s="97">
        <v>111921.04278067629</v>
      </c>
      <c r="AD46" s="97">
        <v>853757.96200274047</v>
      </c>
      <c r="AE46" s="97">
        <v>104672529.3217282</v>
      </c>
      <c r="AF46" s="46">
        <v>236813.15666849763</v>
      </c>
      <c r="AG46" s="218"/>
      <c r="AH46" s="20"/>
    </row>
    <row r="47" spans="2:34" s="20" customFormat="1" x14ac:dyDescent="0.3">
      <c r="B47" s="1341" t="s">
        <v>786</v>
      </c>
      <c r="C47" s="1341"/>
      <c r="D47" s="1341"/>
      <c r="E47" s="1341"/>
      <c r="F47" s="1341"/>
      <c r="G47" s="1341"/>
      <c r="H47" s="1341"/>
      <c r="I47" s="1341"/>
      <c r="J47" s="1341"/>
      <c r="N47" s="102" t="s">
        <v>784</v>
      </c>
      <c r="O47" s="102"/>
      <c r="U47" s="105"/>
      <c r="Y47" s="1341" t="s">
        <v>784</v>
      </c>
      <c r="Z47" s="1341"/>
      <c r="AA47" s="1341"/>
      <c r="AB47" s="1341"/>
      <c r="AC47" s="1341"/>
      <c r="AD47" s="1341"/>
      <c r="AE47" s="1341"/>
      <c r="AF47" s="1341"/>
      <c r="AG47" s="25"/>
    </row>
    <row r="48" spans="2:34" s="20" customFormat="1" x14ac:dyDescent="0.3">
      <c r="B48" s="1341"/>
      <c r="C48" s="1341"/>
      <c r="D48" s="1341"/>
      <c r="E48" s="1341"/>
      <c r="F48" s="1341"/>
      <c r="G48" s="1341"/>
      <c r="H48" s="1341"/>
      <c r="I48" s="1341"/>
      <c r="J48" s="1341"/>
      <c r="K48" s="101"/>
      <c r="L48" s="101"/>
      <c r="M48" s="1"/>
      <c r="N48" s="28" t="s">
        <v>785</v>
      </c>
      <c r="O48" s="28"/>
      <c r="U48" s="105"/>
      <c r="Y48" s="1341"/>
      <c r="Z48" s="1341"/>
      <c r="AA48" s="1341"/>
      <c r="AB48" s="1341"/>
      <c r="AC48" s="1341"/>
      <c r="AD48" s="1341"/>
      <c r="AE48" s="1341"/>
      <c r="AF48" s="1341"/>
      <c r="AG48" s="25"/>
    </row>
    <row r="49" spans="2:33" s="20" customFormat="1" x14ac:dyDescent="0.3">
      <c r="B49" s="24" t="s">
        <v>785</v>
      </c>
      <c r="C49" s="24"/>
      <c r="D49" s="864"/>
      <c r="E49" s="864"/>
      <c r="F49" s="864"/>
      <c r="G49" s="864"/>
      <c r="H49" s="864"/>
      <c r="I49" s="864"/>
      <c r="J49" s="864"/>
      <c r="K49" s="101"/>
      <c r="L49" s="101"/>
      <c r="M49" s="1"/>
      <c r="N49" s="102"/>
      <c r="O49" s="102"/>
      <c r="U49" s="105"/>
      <c r="Y49" s="26" t="s">
        <v>785</v>
      </c>
      <c r="Z49" s="26"/>
      <c r="AG49" s="25"/>
    </row>
    <row r="50" spans="2:33" s="20" customFormat="1" x14ac:dyDescent="0.3">
      <c r="P50" s="102"/>
      <c r="Q50" s="102"/>
      <c r="R50" s="102"/>
      <c r="S50" s="102"/>
      <c r="T50" s="102"/>
      <c r="U50" s="102"/>
      <c r="Y50" s="1341" t="s">
        <v>806</v>
      </c>
      <c r="Z50" s="1341"/>
      <c r="AA50" s="1341"/>
      <c r="AB50" s="1341"/>
      <c r="AC50" s="1341"/>
      <c r="AD50" s="1341"/>
      <c r="AE50" s="1341"/>
      <c r="AF50" s="1341"/>
      <c r="AG50" s="84"/>
    </row>
    <row r="51" spans="2:33" x14ac:dyDescent="0.3">
      <c r="B51" s="1"/>
      <c r="C51" s="1"/>
      <c r="P51" s="102"/>
      <c r="Q51" s="102"/>
      <c r="R51" s="102"/>
      <c r="S51" s="102"/>
      <c r="T51" s="102"/>
      <c r="U51" s="102"/>
      <c r="Y51" s="1341"/>
      <c r="Z51" s="1341"/>
      <c r="AA51" s="1341"/>
      <c r="AB51" s="1341"/>
      <c r="AC51" s="1341"/>
      <c r="AD51" s="1341"/>
      <c r="AE51" s="1341"/>
      <c r="AF51" s="1341"/>
      <c r="AG51" s="84"/>
    </row>
    <row r="52" spans="2:33" ht="13.15" customHeight="1" x14ac:dyDescent="0.3">
      <c r="B52" s="864"/>
      <c r="C52" s="864"/>
      <c r="D52" s="864"/>
      <c r="E52" s="864"/>
      <c r="F52" s="864"/>
      <c r="G52" s="864"/>
      <c r="H52" s="864"/>
      <c r="I52" s="864"/>
      <c r="J52" s="864"/>
      <c r="K52" s="101"/>
      <c r="L52" s="101"/>
      <c r="N52" s="102"/>
      <c r="O52" s="102"/>
      <c r="P52" s="102"/>
      <c r="Q52" s="102"/>
      <c r="R52" s="102"/>
      <c r="S52" s="102"/>
      <c r="T52" s="102"/>
      <c r="U52" s="102"/>
      <c r="Y52" s="3"/>
      <c r="Z52" s="3"/>
      <c r="AA52" s="3"/>
      <c r="AB52" s="3"/>
      <c r="AC52" s="3"/>
      <c r="AD52" s="3"/>
      <c r="AE52" s="3"/>
      <c r="AF52" s="3"/>
      <c r="AG52" s="84"/>
    </row>
    <row r="53" spans="2:33" ht="13.15" customHeight="1" x14ac:dyDescent="0.3">
      <c r="B53" s="2"/>
      <c r="C53" s="2"/>
      <c r="D53" s="3"/>
      <c r="E53" s="3"/>
      <c r="F53" s="104"/>
      <c r="G53" s="3"/>
      <c r="H53" s="3"/>
      <c r="I53" s="3"/>
      <c r="J53" s="3"/>
      <c r="K53" s="101"/>
      <c r="L53" s="101"/>
      <c r="N53" s="4"/>
      <c r="O53" s="4"/>
      <c r="R53" s="5"/>
      <c r="Y53" s="12"/>
      <c r="Z53" s="12"/>
      <c r="AA53" s="85"/>
      <c r="AB53" s="85"/>
      <c r="AC53" s="85"/>
      <c r="AD53" s="85"/>
      <c r="AE53" s="14"/>
      <c r="AF53" s="32"/>
      <c r="AG53" s="3"/>
    </row>
    <row r="54" spans="2:33" ht="13.15" customHeight="1" x14ac:dyDescent="0.3">
      <c r="B54" s="12"/>
      <c r="C54" s="12"/>
      <c r="D54" s="12"/>
      <c r="E54" s="12"/>
      <c r="F54" s="103"/>
      <c r="G54" s="103"/>
      <c r="H54" s="12"/>
      <c r="I54" s="12"/>
      <c r="J54" s="16"/>
      <c r="K54" s="5"/>
      <c r="L54" s="5"/>
      <c r="N54" s="17"/>
      <c r="O54" s="17"/>
      <c r="P54" s="18"/>
      <c r="Q54" s="41"/>
      <c r="R54" s="101"/>
      <c r="S54" s="101"/>
      <c r="T54" s="41"/>
      <c r="U54" s="42"/>
      <c r="AG54" s="3"/>
    </row>
    <row r="55" spans="2:33" x14ac:dyDescent="0.3">
      <c r="K55" s="5"/>
      <c r="L55" s="5"/>
    </row>
    <row r="56" spans="2:33" ht="15" customHeight="1" x14ac:dyDescent="0.3">
      <c r="B56" s="2"/>
      <c r="C56" s="2"/>
      <c r="D56" s="3"/>
      <c r="E56" s="3"/>
      <c r="F56" s="3"/>
      <c r="G56" s="3"/>
      <c r="H56" s="3"/>
      <c r="I56" s="3"/>
      <c r="J56" s="3"/>
      <c r="N56" s="4"/>
      <c r="O56" s="4"/>
      <c r="Y56" s="3"/>
      <c r="Z56" s="3"/>
      <c r="AA56" s="3"/>
      <c r="AB56" s="3"/>
      <c r="AC56" s="3"/>
      <c r="AD56" s="3"/>
      <c r="AE56" s="3"/>
      <c r="AF56" s="3"/>
    </row>
    <row r="57" spans="2:33" ht="15" customHeight="1" x14ac:dyDescent="0.3">
      <c r="N57" s="4"/>
      <c r="O57" s="4"/>
      <c r="Y57" s="3"/>
      <c r="Z57" s="3"/>
      <c r="AA57" s="3"/>
      <c r="AB57" s="3"/>
      <c r="AC57" s="3"/>
      <c r="AD57" s="3"/>
      <c r="AE57" s="3"/>
      <c r="AF57" s="3"/>
      <c r="AG57" s="3"/>
    </row>
    <row r="58" spans="2:33" ht="15" customHeight="1" x14ac:dyDescent="0.3">
      <c r="N58" s="4"/>
      <c r="O58" s="4"/>
      <c r="Y58" s="3"/>
      <c r="Z58" s="3"/>
      <c r="AA58" s="3"/>
      <c r="AB58" s="3"/>
      <c r="AC58" s="3"/>
      <c r="AD58" s="3"/>
      <c r="AE58" s="3"/>
      <c r="AF58" s="3"/>
      <c r="AG58" s="3"/>
    </row>
    <row r="59" spans="2:33" ht="15" customHeight="1" x14ac:dyDescent="0.3">
      <c r="N59" s="4"/>
      <c r="O59" s="4"/>
      <c r="Y59" s="3"/>
      <c r="Z59" s="3"/>
      <c r="AA59" s="3"/>
      <c r="AB59" s="3"/>
      <c r="AC59" s="3"/>
      <c r="AD59" s="3"/>
      <c r="AE59" s="3"/>
      <c r="AF59" s="3"/>
      <c r="AG59" s="3"/>
    </row>
    <row r="60" spans="2:33" ht="15" customHeight="1" x14ac:dyDescent="0.3">
      <c r="N60" s="4"/>
      <c r="O60" s="4"/>
      <c r="Y60" s="3"/>
      <c r="Z60" s="3"/>
      <c r="AA60" s="3"/>
      <c r="AB60" s="3"/>
      <c r="AC60" s="3"/>
      <c r="AD60" s="3"/>
      <c r="AE60" s="3"/>
      <c r="AF60" s="3"/>
      <c r="AG60" s="3"/>
    </row>
    <row r="61" spans="2:33" ht="15" customHeight="1" x14ac:dyDescent="0.3">
      <c r="N61" s="4"/>
      <c r="O61" s="4"/>
      <c r="Y61" s="3"/>
      <c r="Z61" s="3"/>
      <c r="AA61" s="3"/>
      <c r="AB61" s="3"/>
      <c r="AC61" s="3"/>
      <c r="AD61" s="3"/>
      <c r="AE61" s="3"/>
      <c r="AF61" s="3"/>
      <c r="AG61" s="3"/>
    </row>
    <row r="62" spans="2:33" ht="15" customHeight="1" x14ac:dyDescent="0.3">
      <c r="N62" s="4"/>
      <c r="O62" s="4"/>
      <c r="Y62" s="3"/>
      <c r="Z62" s="3"/>
      <c r="AA62" s="3"/>
      <c r="AB62" s="3"/>
      <c r="AC62" s="3"/>
      <c r="AD62" s="3"/>
      <c r="AE62" s="3"/>
      <c r="AF62" s="3"/>
      <c r="AG62" s="3"/>
    </row>
    <row r="63" spans="2:33" ht="15" customHeight="1" x14ac:dyDescent="0.3">
      <c r="N63" s="4"/>
      <c r="O63" s="4"/>
      <c r="Y63" s="3"/>
      <c r="Z63" s="3"/>
      <c r="AA63" s="3"/>
      <c r="AB63" s="3"/>
      <c r="AC63" s="3"/>
      <c r="AD63" s="3"/>
      <c r="AE63" s="3"/>
      <c r="AF63" s="3"/>
      <c r="AG63" s="3"/>
    </row>
    <row r="64" spans="2:33" ht="15" customHeight="1" x14ac:dyDescent="0.3">
      <c r="N64" s="4"/>
      <c r="O64" s="4"/>
      <c r="Y64" s="3"/>
      <c r="Z64" s="3"/>
      <c r="AA64" s="3"/>
      <c r="AB64" s="3"/>
      <c r="AC64" s="3"/>
      <c r="AD64" s="3"/>
      <c r="AE64" s="3"/>
      <c r="AF64" s="3"/>
      <c r="AG64" s="3"/>
    </row>
    <row r="65" spans="14:33" ht="15" customHeight="1" x14ac:dyDescent="0.3">
      <c r="N65" s="4"/>
      <c r="O65" s="4"/>
      <c r="Y65" s="3"/>
      <c r="Z65" s="3"/>
      <c r="AA65" s="3"/>
      <c r="AB65" s="3"/>
      <c r="AC65" s="3"/>
      <c r="AD65" s="3"/>
      <c r="AE65" s="3"/>
      <c r="AF65" s="3"/>
      <c r="AG65" s="3"/>
    </row>
    <row r="66" spans="14:33" ht="15" customHeight="1" x14ac:dyDescent="0.3">
      <c r="N66" s="4"/>
      <c r="O66" s="4"/>
      <c r="Y66" s="3"/>
      <c r="Z66" s="3"/>
      <c r="AA66" s="3"/>
      <c r="AB66" s="3"/>
      <c r="AC66" s="3"/>
      <c r="AD66" s="3"/>
      <c r="AE66" s="3"/>
      <c r="AF66" s="3"/>
      <c r="AG66" s="3"/>
    </row>
    <row r="67" spans="14:33" ht="15" customHeight="1" x14ac:dyDescent="0.3">
      <c r="N67" s="4"/>
      <c r="O67" s="4"/>
      <c r="Y67" s="3"/>
      <c r="Z67" s="3"/>
      <c r="AA67" s="3"/>
      <c r="AB67" s="3"/>
      <c r="AC67" s="3"/>
      <c r="AD67" s="3"/>
      <c r="AE67" s="3"/>
      <c r="AF67" s="3"/>
      <c r="AG67" s="3"/>
    </row>
    <row r="68" spans="14:33" ht="15" customHeight="1" x14ac:dyDescent="0.3">
      <c r="N68" s="4"/>
      <c r="O68" s="4"/>
      <c r="Y68" s="3"/>
      <c r="Z68" s="3"/>
      <c r="AA68" s="3"/>
      <c r="AB68" s="3"/>
      <c r="AC68" s="3"/>
      <c r="AD68" s="3"/>
      <c r="AE68" s="3"/>
      <c r="AF68" s="3"/>
      <c r="AG68" s="3"/>
    </row>
    <row r="69" spans="14:33" ht="15" customHeight="1" x14ac:dyDescent="0.3">
      <c r="N69" s="4"/>
      <c r="O69" s="4"/>
      <c r="Y69" s="3"/>
      <c r="Z69" s="3"/>
      <c r="AA69" s="3"/>
      <c r="AB69" s="3"/>
      <c r="AC69" s="3"/>
      <c r="AD69" s="3"/>
      <c r="AE69" s="3"/>
      <c r="AF69" s="3"/>
      <c r="AG69" s="3"/>
    </row>
  </sheetData>
  <mergeCells count="22">
    <mergeCell ref="H8:H10"/>
    <mergeCell ref="I8:I10"/>
    <mergeCell ref="S8:S10"/>
    <mergeCell ref="T8:T10"/>
    <mergeCell ref="AD8:AD10"/>
    <mergeCell ref="N8:O10"/>
    <mergeCell ref="Y50:AF51"/>
    <mergeCell ref="B6:J6"/>
    <mergeCell ref="N6:U6"/>
    <mergeCell ref="Y6:AF6"/>
    <mergeCell ref="E8:E10"/>
    <mergeCell ref="J8:J10"/>
    <mergeCell ref="Q8:Q10"/>
    <mergeCell ref="U8:U10"/>
    <mergeCell ref="Y8:Y10"/>
    <mergeCell ref="AB8:AB10"/>
    <mergeCell ref="AF8:AF10"/>
    <mergeCell ref="B47:J48"/>
    <mergeCell ref="Y47:AF48"/>
    <mergeCell ref="G8:G10"/>
    <mergeCell ref="B8:C10"/>
    <mergeCell ref="AE8:AE10"/>
  </mergeCells>
  <phoneticPr fontId="0" type="noConversion"/>
  <printOptions horizontalCentered="1" gridLinesSet="0"/>
  <pageMargins left="0.39370078740157483" right="0.39370078740157483" top="0.59055118110236227" bottom="0.39370078740157483" header="0.39370078740157483" footer="0.19685039370078741"/>
  <pageSetup paperSize="9" scale="24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  <pageSetUpPr fitToPage="1"/>
  </sheetPr>
  <dimension ref="B1:Q11679"/>
  <sheetViews>
    <sheetView showGridLines="0" zoomScaleNormal="100" zoomScaleSheetLayoutView="85" zoomScalePageLayoutView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13" sqref="A13"/>
    </sheetView>
  </sheetViews>
  <sheetFormatPr baseColWidth="10" defaultColWidth="11.453125" defaultRowHeight="13" x14ac:dyDescent="0.3"/>
  <cols>
    <col min="1" max="1" width="15.1796875" style="1" customWidth="1"/>
    <col min="2" max="2" width="19" style="4" customWidth="1"/>
    <col min="3" max="5" width="15.7265625" style="1214" customWidth="1"/>
    <col min="6" max="6" width="14.7265625" style="953" customWidth="1"/>
    <col min="7" max="8" width="12.453125" style="1" customWidth="1"/>
    <col min="9" max="9" width="22.7265625" style="1" customWidth="1"/>
    <col min="10" max="12" width="15.7265625" style="1" customWidth="1"/>
    <col min="13" max="13" width="14.7265625" style="876" customWidth="1"/>
    <col min="14" max="14" width="11.26953125" style="1" customWidth="1"/>
    <col min="15" max="16384" width="11.453125" style="1"/>
  </cols>
  <sheetData>
    <row r="1" spans="2:14" ht="12.65" customHeight="1" x14ac:dyDescent="0.3">
      <c r="B1" s="1"/>
    </row>
    <row r="2" spans="2:14" ht="12.65" customHeight="1" x14ac:dyDescent="0.3">
      <c r="B2" s="1"/>
      <c r="F2" s="954"/>
    </row>
    <row r="3" spans="2:14" ht="12.65" customHeight="1" x14ac:dyDescent="0.3">
      <c r="B3" s="1"/>
      <c r="F3" s="954"/>
      <c r="M3" s="879"/>
    </row>
    <row r="4" spans="2:14" ht="12.65" customHeight="1" x14ac:dyDescent="0.3">
      <c r="B4" s="1"/>
    </row>
    <row r="5" spans="2:14" ht="12.65" customHeight="1" x14ac:dyDescent="0.3">
      <c r="B5" s="219"/>
      <c r="C5" s="1215"/>
      <c r="D5" s="1215"/>
      <c r="E5" s="1215"/>
      <c r="F5" s="955"/>
      <c r="G5" s="219"/>
    </row>
    <row r="6" spans="2:14" s="20" customFormat="1" ht="15" customHeight="1" x14ac:dyDescent="0.3">
      <c r="B6" s="1340" t="s">
        <v>12549</v>
      </c>
      <c r="C6" s="1340"/>
      <c r="D6" s="1340"/>
      <c r="E6" s="1340"/>
      <c r="F6" s="1340"/>
      <c r="G6" s="220"/>
      <c r="H6" s="187"/>
      <c r="M6" s="901"/>
      <c r="N6" s="187"/>
    </row>
    <row r="7" spans="2:14" s="20" customFormat="1" ht="12.65" customHeight="1" x14ac:dyDescent="0.35">
      <c r="B7" s="187"/>
      <c r="C7" s="1216"/>
      <c r="D7" s="1216"/>
      <c r="E7" s="1216"/>
      <c r="F7" s="956"/>
      <c r="G7" s="220"/>
      <c r="H7" s="19"/>
      <c r="I7" s="113"/>
      <c r="J7" s="113"/>
      <c r="M7" s="901"/>
      <c r="N7" s="113"/>
    </row>
    <row r="8" spans="2:14" s="895" customFormat="1" ht="12.75" customHeight="1" x14ac:dyDescent="0.3">
      <c r="B8" s="1352" t="s">
        <v>745</v>
      </c>
      <c r="C8" s="1352"/>
      <c r="D8" s="1352"/>
      <c r="E8" s="1352"/>
      <c r="F8" s="1352"/>
      <c r="G8" s="896"/>
      <c r="I8" s="1352" t="s">
        <v>12662</v>
      </c>
      <c r="J8" s="1352"/>
      <c r="K8" s="1352"/>
      <c r="L8" s="1352"/>
      <c r="M8" s="1352"/>
      <c r="N8" s="896"/>
    </row>
    <row r="9" spans="2:14" s="895" customFormat="1" ht="12.75" customHeight="1" x14ac:dyDescent="0.3">
      <c r="C9" s="1217"/>
      <c r="D9" s="1217"/>
      <c r="E9" s="1217"/>
      <c r="G9" s="896"/>
      <c r="I9" s="1352"/>
      <c r="J9" s="1352"/>
      <c r="K9" s="1352"/>
      <c r="L9" s="1352"/>
      <c r="M9" s="1352"/>
      <c r="N9" s="896"/>
    </row>
    <row r="10" spans="2:14" s="20" customFormat="1" ht="13.9" customHeight="1" x14ac:dyDescent="0.3">
      <c r="B10" s="1354" t="s">
        <v>742</v>
      </c>
      <c r="C10" s="1353" t="s">
        <v>12493</v>
      </c>
      <c r="D10" s="1353"/>
      <c r="E10" s="1353"/>
      <c r="F10" s="1354" t="s">
        <v>805</v>
      </c>
      <c r="G10" s="897"/>
      <c r="I10" s="1356" t="s">
        <v>164</v>
      </c>
      <c r="J10" s="1353" t="s">
        <v>12493</v>
      </c>
      <c r="K10" s="1353"/>
      <c r="L10" s="1353"/>
      <c r="M10" s="1354" t="s">
        <v>805</v>
      </c>
      <c r="N10" s="898"/>
    </row>
    <row r="11" spans="2:14" x14ac:dyDescent="0.3">
      <c r="B11" s="1355"/>
      <c r="C11" s="1218" t="s">
        <v>770</v>
      </c>
      <c r="D11" s="1218" t="s">
        <v>769</v>
      </c>
      <c r="E11" s="880" t="s">
        <v>20</v>
      </c>
      <c r="F11" s="1355"/>
      <c r="I11" s="1356"/>
      <c r="J11" s="880" t="s">
        <v>770</v>
      </c>
      <c r="K11" s="880" t="s">
        <v>769</v>
      </c>
      <c r="L11" s="880" t="s">
        <v>20</v>
      </c>
      <c r="M11" s="1354"/>
    </row>
    <row r="12" spans="2:14" x14ac:dyDescent="0.3">
      <c r="B12" s="234" t="s">
        <v>4</v>
      </c>
      <c r="C12" s="1212">
        <v>22779445</v>
      </c>
      <c r="D12" s="1212">
        <v>34162384</v>
      </c>
      <c r="E12" s="1212">
        <v>8414252</v>
      </c>
      <c r="F12" s="1213">
        <v>65356081</v>
      </c>
      <c r="G12" s="937"/>
      <c r="H12" s="3"/>
      <c r="I12" s="1186" t="s">
        <v>4</v>
      </c>
      <c r="J12" s="964">
        <v>22779445</v>
      </c>
      <c r="K12" s="964">
        <v>34162384</v>
      </c>
      <c r="L12" s="964">
        <v>8414252</v>
      </c>
      <c r="M12" s="965">
        <v>65356081</v>
      </c>
    </row>
    <row r="13" spans="2:14" ht="13.15" customHeight="1" x14ac:dyDescent="0.3">
      <c r="B13" s="881" t="s">
        <v>12676</v>
      </c>
      <c r="C13" s="1206">
        <v>20320</v>
      </c>
      <c r="D13" s="1206">
        <v>14669</v>
      </c>
      <c r="E13" s="1206">
        <v>17881</v>
      </c>
      <c r="F13" s="1210">
        <f>SUM(C13:E13)</f>
        <v>52870</v>
      </c>
      <c r="I13" s="1329" t="s">
        <v>12677</v>
      </c>
      <c r="J13" s="952">
        <v>20320</v>
      </c>
      <c r="K13" s="952">
        <v>14669</v>
      </c>
      <c r="L13" s="952">
        <v>17881</v>
      </c>
      <c r="M13" s="957">
        <f>SUM(J13:L13)</f>
        <v>52870</v>
      </c>
    </row>
    <row r="14" spans="2:14" x14ac:dyDescent="0.3">
      <c r="B14" s="1172" t="s">
        <v>809</v>
      </c>
      <c r="C14" s="1207">
        <v>6179</v>
      </c>
      <c r="D14" s="1208">
        <v>0</v>
      </c>
      <c r="E14" s="1207">
        <v>2486</v>
      </c>
      <c r="F14" s="1211">
        <v>8665</v>
      </c>
      <c r="I14" s="808" t="s">
        <v>530</v>
      </c>
      <c r="J14" s="951">
        <v>541623</v>
      </c>
      <c r="K14" s="951">
        <v>838851</v>
      </c>
      <c r="L14" s="951">
        <v>207513</v>
      </c>
      <c r="M14" s="958">
        <v>1587987</v>
      </c>
    </row>
    <row r="15" spans="2:14" ht="13.15" customHeight="1" x14ac:dyDescent="0.3">
      <c r="B15" s="1173" t="s">
        <v>810</v>
      </c>
      <c r="C15" s="1206">
        <v>12604</v>
      </c>
      <c r="D15" s="1206">
        <v>13013</v>
      </c>
      <c r="E15" s="1206">
        <v>4046</v>
      </c>
      <c r="F15" s="1210">
        <v>29663</v>
      </c>
      <c r="I15" s="807" t="s">
        <v>748</v>
      </c>
      <c r="J15" s="952">
        <v>1190749</v>
      </c>
      <c r="K15" s="952">
        <v>1418736</v>
      </c>
      <c r="L15" s="952">
        <v>305053</v>
      </c>
      <c r="M15" s="957">
        <v>2914538</v>
      </c>
    </row>
    <row r="16" spans="2:14" ht="13.15" customHeight="1" x14ac:dyDescent="0.3">
      <c r="B16" s="1172" t="s">
        <v>811</v>
      </c>
      <c r="C16" s="1207">
        <v>14091</v>
      </c>
      <c r="D16" s="1207">
        <v>14470</v>
      </c>
      <c r="E16" s="1207">
        <v>3791</v>
      </c>
      <c r="F16" s="1211">
        <v>32352</v>
      </c>
      <c r="I16" s="808" t="s">
        <v>541</v>
      </c>
      <c r="J16" s="951">
        <v>169775</v>
      </c>
      <c r="K16" s="951">
        <v>322891</v>
      </c>
      <c r="L16" s="951">
        <v>51252</v>
      </c>
      <c r="M16" s="958">
        <v>543918</v>
      </c>
    </row>
    <row r="17" spans="2:13" ht="13.15" customHeight="1" x14ac:dyDescent="0.3">
      <c r="B17" s="1173" t="s">
        <v>812</v>
      </c>
      <c r="C17" s="1206">
        <v>3106</v>
      </c>
      <c r="D17" s="1206">
        <v>3855</v>
      </c>
      <c r="E17" s="1206">
        <v>1064</v>
      </c>
      <c r="F17" s="1210">
        <v>8025</v>
      </c>
      <c r="I17" s="807" t="s">
        <v>589</v>
      </c>
      <c r="J17" s="952">
        <v>324288</v>
      </c>
      <c r="K17" s="952">
        <v>515209</v>
      </c>
      <c r="L17" s="952">
        <v>110344</v>
      </c>
      <c r="M17" s="957">
        <v>949841</v>
      </c>
    </row>
    <row r="18" spans="2:13" x14ac:dyDescent="0.3">
      <c r="B18" s="1172" t="s">
        <v>813</v>
      </c>
      <c r="C18" s="1207">
        <v>4660</v>
      </c>
      <c r="D18" s="1207">
        <v>3823</v>
      </c>
      <c r="E18" s="1207">
        <v>2041</v>
      </c>
      <c r="F18" s="1211">
        <v>10524</v>
      </c>
      <c r="I18" s="808" t="s">
        <v>656</v>
      </c>
      <c r="J18" s="951">
        <v>167936</v>
      </c>
      <c r="K18" s="951">
        <v>212355</v>
      </c>
      <c r="L18" s="951">
        <v>59370</v>
      </c>
      <c r="M18" s="958">
        <v>439661</v>
      </c>
    </row>
    <row r="19" spans="2:13" ht="13.15" customHeight="1" x14ac:dyDescent="0.3">
      <c r="B19" s="1173" t="s">
        <v>814</v>
      </c>
      <c r="C19" s="1206">
        <v>9178</v>
      </c>
      <c r="D19" s="1206">
        <v>8819</v>
      </c>
      <c r="E19" s="1206">
        <v>2809</v>
      </c>
      <c r="F19" s="1210">
        <v>20806</v>
      </c>
      <c r="I19" s="807" t="s">
        <v>552</v>
      </c>
      <c r="J19" s="952">
        <v>561979</v>
      </c>
      <c r="K19" s="952">
        <v>682583</v>
      </c>
      <c r="L19" s="952">
        <v>166904</v>
      </c>
      <c r="M19" s="957">
        <v>1411466</v>
      </c>
    </row>
    <row r="20" spans="2:13" ht="13.15" customHeight="1" x14ac:dyDescent="0.3">
      <c r="B20" s="1172" t="s">
        <v>815</v>
      </c>
      <c r="C20" s="1207">
        <v>5997</v>
      </c>
      <c r="D20" s="1207">
        <v>7375</v>
      </c>
      <c r="E20" s="1207">
        <v>1810</v>
      </c>
      <c r="F20" s="1211">
        <v>15182</v>
      </c>
      <c r="I20" s="808" t="s">
        <v>531</v>
      </c>
      <c r="J20" s="951">
        <v>115168</v>
      </c>
      <c r="K20" s="951">
        <v>146983</v>
      </c>
      <c r="L20" s="951">
        <v>20128</v>
      </c>
      <c r="M20" s="958">
        <v>282279</v>
      </c>
    </row>
    <row r="21" spans="2:13" ht="13.15" customHeight="1" x14ac:dyDescent="0.3">
      <c r="B21" s="1173" t="s">
        <v>816</v>
      </c>
      <c r="C21" s="1206">
        <v>8908</v>
      </c>
      <c r="D21" s="1206">
        <v>9189</v>
      </c>
      <c r="E21" s="1206">
        <v>3182</v>
      </c>
      <c r="F21" s="1210">
        <v>21279</v>
      </c>
      <c r="I21" s="807" t="s">
        <v>749</v>
      </c>
      <c r="J21" s="952">
        <v>255630</v>
      </c>
      <c r="K21" s="952">
        <v>556030</v>
      </c>
      <c r="L21" s="952">
        <v>85842</v>
      </c>
      <c r="M21" s="957">
        <v>897502</v>
      </c>
    </row>
    <row r="22" spans="2:13" ht="13.15" customHeight="1" x14ac:dyDescent="0.3">
      <c r="B22" s="1172" t="s">
        <v>817</v>
      </c>
      <c r="C22" s="1207">
        <v>4811</v>
      </c>
      <c r="D22" s="1207">
        <v>4360</v>
      </c>
      <c r="E22" s="1207">
        <v>1237</v>
      </c>
      <c r="F22" s="1211">
        <v>10408</v>
      </c>
      <c r="I22" s="808" t="s">
        <v>537</v>
      </c>
      <c r="J22" s="951">
        <v>2717864</v>
      </c>
      <c r="K22" s="951">
        <v>3305086</v>
      </c>
      <c r="L22" s="951">
        <v>993360</v>
      </c>
      <c r="M22" s="958">
        <v>7016310</v>
      </c>
    </row>
    <row r="23" spans="2:13" ht="13.15" customHeight="1" x14ac:dyDescent="0.3">
      <c r="B23" s="1173" t="s">
        <v>818</v>
      </c>
      <c r="C23" s="1206">
        <v>22121</v>
      </c>
      <c r="D23" s="1206">
        <v>32485</v>
      </c>
      <c r="E23" s="1206">
        <v>8047</v>
      </c>
      <c r="F23" s="1210">
        <v>62653</v>
      </c>
      <c r="I23" s="807" t="s">
        <v>542</v>
      </c>
      <c r="J23" s="952">
        <v>553574</v>
      </c>
      <c r="K23" s="952">
        <v>634582</v>
      </c>
      <c r="L23" s="952">
        <v>237707</v>
      </c>
      <c r="M23" s="957">
        <v>1425863</v>
      </c>
    </row>
    <row r="24" spans="2:13" ht="13.15" customHeight="1" x14ac:dyDescent="0.3">
      <c r="B24" s="1172" t="s">
        <v>819</v>
      </c>
      <c r="C24" s="1207">
        <v>49</v>
      </c>
      <c r="D24" s="1207">
        <v>17</v>
      </c>
      <c r="E24" s="1207">
        <v>29</v>
      </c>
      <c r="F24" s="1211">
        <v>95</v>
      </c>
      <c r="I24" s="808" t="s">
        <v>546</v>
      </c>
      <c r="J24" s="951">
        <v>234589</v>
      </c>
      <c r="K24" s="951">
        <v>287771</v>
      </c>
      <c r="L24" s="951">
        <v>48692</v>
      </c>
      <c r="M24" s="958">
        <v>571052</v>
      </c>
    </row>
    <row r="25" spans="2:13" ht="13.15" customHeight="1" x14ac:dyDescent="0.3">
      <c r="B25" s="1173" t="s">
        <v>820</v>
      </c>
      <c r="C25" s="1206">
        <v>10414</v>
      </c>
      <c r="D25" s="1206">
        <v>7579</v>
      </c>
      <c r="E25" s="1206">
        <v>3470</v>
      </c>
      <c r="F25" s="1210">
        <v>21463</v>
      </c>
      <c r="I25" s="807" t="s">
        <v>750</v>
      </c>
      <c r="J25" s="952">
        <v>180766</v>
      </c>
      <c r="K25" s="952">
        <v>348124</v>
      </c>
      <c r="L25" s="952">
        <v>44463</v>
      </c>
      <c r="M25" s="957">
        <v>573353</v>
      </c>
    </row>
    <row r="26" spans="2:13" ht="13.15" customHeight="1" x14ac:dyDescent="0.3">
      <c r="B26" s="1172" t="s">
        <v>821</v>
      </c>
      <c r="C26" s="1207">
        <v>7496</v>
      </c>
      <c r="D26" s="1207">
        <v>9872</v>
      </c>
      <c r="E26" s="1207">
        <v>3910</v>
      </c>
      <c r="F26" s="1211">
        <v>21278</v>
      </c>
      <c r="I26" s="808" t="s">
        <v>553</v>
      </c>
      <c r="J26" s="951">
        <v>486036</v>
      </c>
      <c r="K26" s="951">
        <v>810222</v>
      </c>
      <c r="L26" s="951">
        <v>186242</v>
      </c>
      <c r="M26" s="958">
        <v>1482500</v>
      </c>
    </row>
    <row r="27" spans="2:13" ht="13.15" customHeight="1" x14ac:dyDescent="0.3">
      <c r="B27" s="1173" t="s">
        <v>822</v>
      </c>
      <c r="C27" s="1206">
        <v>9418</v>
      </c>
      <c r="D27" s="1206">
        <v>15770</v>
      </c>
      <c r="E27" s="1206">
        <v>3289</v>
      </c>
      <c r="F27" s="1210">
        <v>28477</v>
      </c>
      <c r="I27" s="807" t="s">
        <v>532</v>
      </c>
      <c r="J27" s="952">
        <v>349128</v>
      </c>
      <c r="K27" s="952">
        <v>433355</v>
      </c>
      <c r="L27" s="952">
        <v>96059</v>
      </c>
      <c r="M27" s="957">
        <v>878542</v>
      </c>
    </row>
    <row r="28" spans="2:13" ht="13.15" customHeight="1" x14ac:dyDescent="0.3">
      <c r="B28" s="1172" t="s">
        <v>823</v>
      </c>
      <c r="C28" s="1207">
        <v>1</v>
      </c>
      <c r="D28" s="1207">
        <v>0</v>
      </c>
      <c r="E28" s="1207">
        <v>0</v>
      </c>
      <c r="F28" s="1211">
        <v>1</v>
      </c>
      <c r="I28" s="808" t="s">
        <v>665</v>
      </c>
      <c r="J28" s="951">
        <v>354723</v>
      </c>
      <c r="K28" s="951">
        <v>486099</v>
      </c>
      <c r="L28" s="951">
        <v>91661</v>
      </c>
      <c r="M28" s="958">
        <v>932483</v>
      </c>
    </row>
    <row r="29" spans="2:13" ht="13.15" customHeight="1" x14ac:dyDescent="0.3">
      <c r="B29" s="1173" t="s">
        <v>824</v>
      </c>
      <c r="C29" s="1209">
        <v>0</v>
      </c>
      <c r="D29" s="1206">
        <v>17</v>
      </c>
      <c r="E29" s="1206">
        <v>0</v>
      </c>
      <c r="F29" s="1210">
        <v>17</v>
      </c>
      <c r="I29" s="807" t="s">
        <v>684</v>
      </c>
      <c r="J29" s="952">
        <v>189912</v>
      </c>
      <c r="K29" s="952">
        <v>411609</v>
      </c>
      <c r="L29" s="952">
        <v>54863</v>
      </c>
      <c r="M29" s="957">
        <v>656384</v>
      </c>
    </row>
    <row r="30" spans="2:13" ht="13.15" customHeight="1" x14ac:dyDescent="0.3">
      <c r="B30" s="1172" t="s">
        <v>825</v>
      </c>
      <c r="C30" s="1207">
        <v>1</v>
      </c>
      <c r="D30" s="1207">
        <v>0</v>
      </c>
      <c r="E30" s="1207">
        <v>2</v>
      </c>
      <c r="F30" s="1211">
        <v>3</v>
      </c>
      <c r="I30" s="808" t="s">
        <v>561</v>
      </c>
      <c r="J30" s="951">
        <v>310713</v>
      </c>
      <c r="K30" s="951">
        <v>578441</v>
      </c>
      <c r="L30" s="951">
        <v>90839</v>
      </c>
      <c r="M30" s="958">
        <v>979993</v>
      </c>
    </row>
    <row r="31" spans="2:13" ht="13.15" customHeight="1" x14ac:dyDescent="0.3">
      <c r="B31" s="1173" t="s">
        <v>826</v>
      </c>
      <c r="C31" s="1206">
        <v>3</v>
      </c>
      <c r="D31" s="1206">
        <v>3</v>
      </c>
      <c r="E31" s="1206">
        <v>3</v>
      </c>
      <c r="F31" s="1210">
        <v>9</v>
      </c>
      <c r="I31" s="807" t="s">
        <v>751</v>
      </c>
      <c r="J31" s="952">
        <v>95787</v>
      </c>
      <c r="K31" s="952">
        <v>216746</v>
      </c>
      <c r="L31" s="952">
        <v>23851</v>
      </c>
      <c r="M31" s="957">
        <v>336384</v>
      </c>
    </row>
    <row r="32" spans="2:13" ht="13.15" customHeight="1" x14ac:dyDescent="0.3">
      <c r="B32" s="1172" t="s">
        <v>827</v>
      </c>
      <c r="C32" s="1207">
        <v>3342</v>
      </c>
      <c r="D32" s="1207">
        <v>4001</v>
      </c>
      <c r="E32" s="1207">
        <v>851</v>
      </c>
      <c r="F32" s="1211">
        <v>8194</v>
      </c>
      <c r="I32" s="808" t="s">
        <v>543</v>
      </c>
      <c r="J32" s="951">
        <v>361175</v>
      </c>
      <c r="K32" s="951">
        <v>462346</v>
      </c>
      <c r="L32" s="951">
        <v>133927</v>
      </c>
      <c r="M32" s="958">
        <v>957448</v>
      </c>
    </row>
    <row r="33" spans="2:13" ht="13.15" customHeight="1" x14ac:dyDescent="0.3">
      <c r="B33" s="1173" t="s">
        <v>828</v>
      </c>
      <c r="C33" s="1206">
        <v>9</v>
      </c>
      <c r="D33" s="1206">
        <v>36</v>
      </c>
      <c r="E33" s="1206">
        <v>10</v>
      </c>
      <c r="F33" s="1210">
        <v>55</v>
      </c>
      <c r="I33" s="807" t="s">
        <v>547</v>
      </c>
      <c r="J33" s="952">
        <v>452462</v>
      </c>
      <c r="K33" s="952">
        <v>612508</v>
      </c>
      <c r="L33" s="952">
        <v>146142</v>
      </c>
      <c r="M33" s="957">
        <v>1211112</v>
      </c>
    </row>
    <row r="34" spans="2:13" ht="13.15" customHeight="1" x14ac:dyDescent="0.3">
      <c r="B34" s="1172" t="s">
        <v>829</v>
      </c>
      <c r="C34" s="1207">
        <v>509</v>
      </c>
      <c r="D34" s="1207">
        <v>697</v>
      </c>
      <c r="E34" s="1207">
        <v>173</v>
      </c>
      <c r="F34" s="1211">
        <v>1379</v>
      </c>
      <c r="I34" s="808" t="s">
        <v>590</v>
      </c>
      <c r="J34" s="951">
        <v>412916</v>
      </c>
      <c r="K34" s="951">
        <v>690194</v>
      </c>
      <c r="L34" s="951">
        <v>122466</v>
      </c>
      <c r="M34" s="958">
        <v>1225576</v>
      </c>
    </row>
    <row r="35" spans="2:13" ht="13.15" customHeight="1" x14ac:dyDescent="0.3">
      <c r="B35" s="1173" t="s">
        <v>830</v>
      </c>
      <c r="C35" s="1206">
        <v>294</v>
      </c>
      <c r="D35" s="1206">
        <v>418</v>
      </c>
      <c r="E35" s="1206">
        <v>79</v>
      </c>
      <c r="F35" s="1210">
        <v>791</v>
      </c>
      <c r="I35" s="807" t="s">
        <v>554</v>
      </c>
      <c r="J35" s="952">
        <v>147140</v>
      </c>
      <c r="K35" s="952">
        <v>228312</v>
      </c>
      <c r="L35" s="952">
        <v>34124</v>
      </c>
      <c r="M35" s="957">
        <v>409576</v>
      </c>
    </row>
    <row r="36" spans="2:13" ht="13.15" customHeight="1" x14ac:dyDescent="0.3">
      <c r="B36" s="1172" t="s">
        <v>831</v>
      </c>
      <c r="C36" s="1207">
        <v>446</v>
      </c>
      <c r="D36" s="1207">
        <v>616</v>
      </c>
      <c r="E36" s="1207">
        <v>115</v>
      </c>
      <c r="F36" s="1211">
        <v>1177</v>
      </c>
      <c r="I36" s="808" t="s">
        <v>562</v>
      </c>
      <c r="J36" s="951">
        <v>231970</v>
      </c>
      <c r="K36" s="951">
        <v>361226</v>
      </c>
      <c r="L36" s="951">
        <v>67950</v>
      </c>
      <c r="M36" s="958">
        <v>661146</v>
      </c>
    </row>
    <row r="37" spans="2:13" ht="13.15" customHeight="1" x14ac:dyDescent="0.3">
      <c r="B37" s="1173" t="s">
        <v>832</v>
      </c>
      <c r="C37" s="1206">
        <v>1</v>
      </c>
      <c r="D37" s="1206">
        <v>2</v>
      </c>
      <c r="E37" s="1206">
        <v>3</v>
      </c>
      <c r="F37" s="1210">
        <v>6</v>
      </c>
      <c r="I37" s="807" t="s">
        <v>533</v>
      </c>
      <c r="J37" s="952">
        <v>140204</v>
      </c>
      <c r="K37" s="952">
        <v>210917</v>
      </c>
      <c r="L37" s="952">
        <v>35260</v>
      </c>
      <c r="M37" s="957">
        <v>386381</v>
      </c>
    </row>
    <row r="38" spans="2:13" ht="13.15" customHeight="1" x14ac:dyDescent="0.3">
      <c r="B38" s="1172" t="s">
        <v>833</v>
      </c>
      <c r="C38" s="1207">
        <v>242</v>
      </c>
      <c r="D38" s="1207">
        <v>336</v>
      </c>
      <c r="E38" s="1207">
        <v>63</v>
      </c>
      <c r="F38" s="1211">
        <v>641</v>
      </c>
      <c r="I38" s="808" t="s">
        <v>692</v>
      </c>
      <c r="J38" s="951">
        <v>522703</v>
      </c>
      <c r="K38" s="951">
        <v>1033364</v>
      </c>
      <c r="L38" s="951">
        <v>225874</v>
      </c>
      <c r="M38" s="958">
        <v>1781941</v>
      </c>
    </row>
    <row r="39" spans="2:13" ht="13.15" customHeight="1" x14ac:dyDescent="0.3">
      <c r="B39" s="1173" t="s">
        <v>834</v>
      </c>
      <c r="C39" s="1206">
        <v>234</v>
      </c>
      <c r="D39" s="1206">
        <v>362</v>
      </c>
      <c r="E39" s="1206">
        <v>50</v>
      </c>
      <c r="F39" s="1210">
        <v>646</v>
      </c>
      <c r="I39" s="807" t="s">
        <v>752</v>
      </c>
      <c r="J39" s="952">
        <v>247279</v>
      </c>
      <c r="K39" s="952">
        <v>486752</v>
      </c>
      <c r="L39" s="952">
        <v>72183</v>
      </c>
      <c r="M39" s="957">
        <v>806214</v>
      </c>
    </row>
    <row r="40" spans="2:13" ht="13.15" customHeight="1" x14ac:dyDescent="0.3">
      <c r="B40" s="1172" t="s">
        <v>835</v>
      </c>
      <c r="C40" s="1207">
        <v>257</v>
      </c>
      <c r="D40" s="1207">
        <v>495</v>
      </c>
      <c r="E40" s="1207">
        <v>89</v>
      </c>
      <c r="F40" s="1211">
        <v>841</v>
      </c>
      <c r="I40" s="808" t="s">
        <v>544</v>
      </c>
      <c r="J40" s="951">
        <v>185007</v>
      </c>
      <c r="K40" s="951">
        <v>247035</v>
      </c>
      <c r="L40" s="951">
        <v>48477</v>
      </c>
      <c r="M40" s="958">
        <v>480519</v>
      </c>
    </row>
    <row r="41" spans="2:13" ht="13.15" customHeight="1" x14ac:dyDescent="0.3">
      <c r="B41" s="1173" t="s">
        <v>836</v>
      </c>
      <c r="C41" s="1206">
        <v>596</v>
      </c>
      <c r="D41" s="1206">
        <v>871</v>
      </c>
      <c r="E41" s="1206">
        <v>185</v>
      </c>
      <c r="F41" s="1210">
        <v>1652</v>
      </c>
      <c r="I41" s="807" t="s">
        <v>753</v>
      </c>
      <c r="J41" s="952">
        <v>393666</v>
      </c>
      <c r="K41" s="952">
        <v>785598</v>
      </c>
      <c r="L41" s="952">
        <v>219136</v>
      </c>
      <c r="M41" s="957">
        <v>1398400</v>
      </c>
    </row>
    <row r="42" spans="2:13" ht="13.15" customHeight="1" x14ac:dyDescent="0.3">
      <c r="B42" s="1172" t="s">
        <v>837</v>
      </c>
      <c r="C42" s="1207">
        <v>715</v>
      </c>
      <c r="D42" s="1207">
        <v>1377</v>
      </c>
      <c r="E42" s="1207">
        <v>260</v>
      </c>
      <c r="F42" s="1211">
        <v>2352</v>
      </c>
      <c r="I42" s="808" t="s">
        <v>548</v>
      </c>
      <c r="J42" s="951">
        <v>273912</v>
      </c>
      <c r="K42" s="951">
        <v>357335</v>
      </c>
      <c r="L42" s="951">
        <v>67818</v>
      </c>
      <c r="M42" s="958">
        <v>699065</v>
      </c>
    </row>
    <row r="43" spans="2:13" ht="13.15" customHeight="1" x14ac:dyDescent="0.3">
      <c r="B43" s="1173" t="s">
        <v>838</v>
      </c>
      <c r="C43" s="1206">
        <v>636</v>
      </c>
      <c r="D43" s="1206">
        <v>1195</v>
      </c>
      <c r="E43" s="1206">
        <v>215</v>
      </c>
      <c r="F43" s="1210">
        <v>2046</v>
      </c>
      <c r="I43" s="807" t="s">
        <v>555</v>
      </c>
      <c r="J43" s="952">
        <v>211153</v>
      </c>
      <c r="K43" s="952">
        <v>359712</v>
      </c>
      <c r="L43" s="952">
        <v>75857</v>
      </c>
      <c r="M43" s="957">
        <v>646722</v>
      </c>
    </row>
    <row r="44" spans="2:13" ht="13.15" customHeight="1" x14ac:dyDescent="0.3">
      <c r="B44" s="1172" t="s">
        <v>839</v>
      </c>
      <c r="C44" s="1207">
        <v>4</v>
      </c>
      <c r="D44" s="1207">
        <v>1</v>
      </c>
      <c r="E44" s="1207">
        <v>1</v>
      </c>
      <c r="F44" s="1211">
        <v>6</v>
      </c>
      <c r="I44" s="808" t="s">
        <v>534</v>
      </c>
      <c r="J44" s="951">
        <v>172576</v>
      </c>
      <c r="K44" s="951">
        <v>324093</v>
      </c>
      <c r="L44" s="951">
        <v>65282</v>
      </c>
      <c r="M44" s="958">
        <v>561951</v>
      </c>
    </row>
    <row r="45" spans="2:13" ht="13.15" customHeight="1" x14ac:dyDescent="0.3">
      <c r="B45" s="1173" t="s">
        <v>840</v>
      </c>
      <c r="C45" s="1206">
        <v>392</v>
      </c>
      <c r="D45" s="1206">
        <v>591</v>
      </c>
      <c r="E45" s="1206">
        <v>96</v>
      </c>
      <c r="F45" s="1210">
        <v>1079</v>
      </c>
      <c r="I45" s="807" t="s">
        <v>538</v>
      </c>
      <c r="J45" s="952">
        <v>3178998</v>
      </c>
      <c r="K45" s="952">
        <v>5081442</v>
      </c>
      <c r="L45" s="952">
        <v>1910632</v>
      </c>
      <c r="M45" s="957">
        <v>10171072</v>
      </c>
    </row>
    <row r="46" spans="2:13" ht="13.15" customHeight="1" x14ac:dyDescent="0.3">
      <c r="B46" s="1172" t="s">
        <v>841</v>
      </c>
      <c r="C46" s="1207">
        <v>45</v>
      </c>
      <c r="D46" s="1207">
        <v>89</v>
      </c>
      <c r="E46" s="1207">
        <v>14</v>
      </c>
      <c r="F46" s="1211">
        <v>148</v>
      </c>
      <c r="I46" s="808" t="s">
        <v>563</v>
      </c>
      <c r="J46" s="951">
        <v>824361</v>
      </c>
      <c r="K46" s="951">
        <v>1213817</v>
      </c>
      <c r="L46" s="951">
        <v>284238</v>
      </c>
      <c r="M46" s="958">
        <v>2322416</v>
      </c>
    </row>
    <row r="47" spans="2:13" ht="13.15" customHeight="1" x14ac:dyDescent="0.3">
      <c r="B47" s="1173" t="s">
        <v>842</v>
      </c>
      <c r="C47" s="1206">
        <v>228</v>
      </c>
      <c r="D47" s="1206">
        <v>539</v>
      </c>
      <c r="E47" s="1206">
        <v>90</v>
      </c>
      <c r="F47" s="1210">
        <v>857</v>
      </c>
      <c r="I47" s="807" t="s">
        <v>545</v>
      </c>
      <c r="J47" s="952">
        <v>674799</v>
      </c>
      <c r="K47" s="952">
        <v>1048481</v>
      </c>
      <c r="L47" s="952">
        <v>195583</v>
      </c>
      <c r="M47" s="957">
        <v>1918863</v>
      </c>
    </row>
    <row r="48" spans="2:13" ht="13.15" customHeight="1" x14ac:dyDescent="0.3">
      <c r="B48" s="1172" t="s">
        <v>843</v>
      </c>
      <c r="C48" s="1207">
        <v>960</v>
      </c>
      <c r="D48" s="1207">
        <v>1835</v>
      </c>
      <c r="E48" s="1207">
        <v>547</v>
      </c>
      <c r="F48" s="1211">
        <v>3342</v>
      </c>
      <c r="I48" s="808" t="s">
        <v>549</v>
      </c>
      <c r="J48" s="951">
        <v>317730</v>
      </c>
      <c r="K48" s="951">
        <v>498189</v>
      </c>
      <c r="L48" s="951">
        <v>103124</v>
      </c>
      <c r="M48" s="958">
        <v>919043</v>
      </c>
    </row>
    <row r="49" spans="2:13" ht="13.15" customHeight="1" x14ac:dyDescent="0.3">
      <c r="B49" s="1173" t="s">
        <v>844</v>
      </c>
      <c r="C49" s="1206">
        <v>1</v>
      </c>
      <c r="D49" s="1206">
        <v>2</v>
      </c>
      <c r="E49" s="1206">
        <v>9</v>
      </c>
      <c r="F49" s="1210">
        <v>12</v>
      </c>
      <c r="I49" s="807" t="s">
        <v>556</v>
      </c>
      <c r="J49" s="952">
        <v>163753</v>
      </c>
      <c r="K49" s="952">
        <v>274751</v>
      </c>
      <c r="L49" s="952">
        <v>43724</v>
      </c>
      <c r="M49" s="957">
        <v>482228</v>
      </c>
    </row>
    <row r="50" spans="2:13" ht="13.15" customHeight="1" x14ac:dyDescent="0.3">
      <c r="B50" s="1172" t="s">
        <v>845</v>
      </c>
      <c r="C50" s="1207">
        <v>311</v>
      </c>
      <c r="D50" s="1207">
        <v>924</v>
      </c>
      <c r="E50" s="1207">
        <v>180</v>
      </c>
      <c r="F50" s="1211">
        <v>1415</v>
      </c>
      <c r="I50" s="808" t="s">
        <v>535</v>
      </c>
      <c r="J50" s="951">
        <v>92475</v>
      </c>
      <c r="K50" s="951">
        <v>140163</v>
      </c>
      <c r="L50" s="951">
        <v>20792</v>
      </c>
      <c r="M50" s="958">
        <v>253430</v>
      </c>
    </row>
    <row r="51" spans="2:13" ht="13.15" customHeight="1" x14ac:dyDescent="0.3">
      <c r="B51" s="1173" t="s">
        <v>846</v>
      </c>
      <c r="C51" s="1206">
        <v>610</v>
      </c>
      <c r="D51" s="1206">
        <v>1367</v>
      </c>
      <c r="E51" s="1206">
        <v>274</v>
      </c>
      <c r="F51" s="1210">
        <v>2251</v>
      </c>
      <c r="I51" s="807" t="s">
        <v>539</v>
      </c>
      <c r="J51" s="952">
        <v>421997</v>
      </c>
      <c r="K51" s="952">
        <v>690185</v>
      </c>
      <c r="L51" s="952">
        <v>158487</v>
      </c>
      <c r="M51" s="957">
        <v>1270669</v>
      </c>
    </row>
    <row r="52" spans="2:13" ht="13.15" customHeight="1" x14ac:dyDescent="0.3">
      <c r="B52" s="1172" t="s">
        <v>847</v>
      </c>
      <c r="C52" s="1207">
        <v>490</v>
      </c>
      <c r="D52" s="1207">
        <v>1294</v>
      </c>
      <c r="E52" s="1207">
        <v>248</v>
      </c>
      <c r="F52" s="1211">
        <v>2032</v>
      </c>
      <c r="I52" s="808" t="s">
        <v>754</v>
      </c>
      <c r="J52" s="951">
        <v>187370</v>
      </c>
      <c r="K52" s="951">
        <v>245442</v>
      </c>
      <c r="L52" s="951">
        <v>47091</v>
      </c>
      <c r="M52" s="958">
        <v>479903</v>
      </c>
    </row>
    <row r="53" spans="2:13" ht="13.15" customHeight="1" x14ac:dyDescent="0.3">
      <c r="B53" s="1173" t="s">
        <v>848</v>
      </c>
      <c r="C53" s="1206">
        <v>745</v>
      </c>
      <c r="D53" s="1206">
        <v>2343</v>
      </c>
      <c r="E53" s="1206">
        <v>217</v>
      </c>
      <c r="F53" s="1210">
        <v>3305</v>
      </c>
      <c r="I53" s="807" t="s">
        <v>12658</v>
      </c>
      <c r="J53" s="952">
        <v>364082</v>
      </c>
      <c r="K53" s="952">
        <v>764926</v>
      </c>
      <c r="L53" s="952">
        <v>194649</v>
      </c>
      <c r="M53" s="957">
        <v>1323657</v>
      </c>
    </row>
    <row r="54" spans="2:13" ht="13.15" customHeight="1" x14ac:dyDescent="0.3">
      <c r="B54" s="1172" t="s">
        <v>849</v>
      </c>
      <c r="C54" s="1207">
        <v>364</v>
      </c>
      <c r="D54" s="1207">
        <v>920</v>
      </c>
      <c r="E54" s="1207">
        <v>156</v>
      </c>
      <c r="F54" s="1211">
        <v>1440</v>
      </c>
      <c r="I54" s="808" t="s">
        <v>550</v>
      </c>
      <c r="J54" s="951">
        <v>102044</v>
      </c>
      <c r="K54" s="951">
        <v>138453</v>
      </c>
      <c r="L54" s="951">
        <v>23537</v>
      </c>
      <c r="M54" s="958">
        <v>264034</v>
      </c>
    </row>
    <row r="55" spans="2:13" ht="13.15" customHeight="1" x14ac:dyDescent="0.3">
      <c r="B55" s="1173" t="s">
        <v>850</v>
      </c>
      <c r="C55" s="1206">
        <v>374</v>
      </c>
      <c r="D55" s="1206">
        <v>1421</v>
      </c>
      <c r="E55" s="1206">
        <v>205</v>
      </c>
      <c r="F55" s="1210">
        <v>2000</v>
      </c>
      <c r="I55" s="807" t="s">
        <v>564</v>
      </c>
      <c r="J55" s="952">
        <v>726680</v>
      </c>
      <c r="K55" s="952">
        <v>1256954</v>
      </c>
      <c r="L55" s="952">
        <v>292247</v>
      </c>
      <c r="M55" s="957">
        <v>2275881</v>
      </c>
    </row>
    <row r="56" spans="2:13" ht="13.15" customHeight="1" x14ac:dyDescent="0.3">
      <c r="B56" s="1172" t="s">
        <v>851</v>
      </c>
      <c r="C56" s="1207">
        <v>2485</v>
      </c>
      <c r="D56" s="1207">
        <v>3353</v>
      </c>
      <c r="E56" s="1207">
        <v>938</v>
      </c>
      <c r="F56" s="1211">
        <v>6776</v>
      </c>
      <c r="I56" s="808" t="s">
        <v>557</v>
      </c>
      <c r="J56" s="951">
        <v>61685</v>
      </c>
      <c r="K56" s="951">
        <v>83683</v>
      </c>
      <c r="L56" s="951">
        <v>13211</v>
      </c>
      <c r="M56" s="958">
        <v>158579</v>
      </c>
    </row>
    <row r="57" spans="2:13" ht="13.15" customHeight="1" x14ac:dyDescent="0.3">
      <c r="B57" s="1173" t="s">
        <v>852</v>
      </c>
      <c r="C57" s="1206">
        <v>506</v>
      </c>
      <c r="D57" s="1206">
        <v>1182</v>
      </c>
      <c r="E57" s="1206">
        <v>259</v>
      </c>
      <c r="F57" s="1210">
        <v>1947</v>
      </c>
      <c r="I57" s="807" t="s">
        <v>536</v>
      </c>
      <c r="J57" s="952">
        <v>465315</v>
      </c>
      <c r="K57" s="952">
        <v>619408</v>
      </c>
      <c r="L57" s="952">
        <v>131729</v>
      </c>
      <c r="M57" s="957">
        <v>1216452</v>
      </c>
    </row>
    <row r="58" spans="2:13" ht="13.15" customHeight="1" x14ac:dyDescent="0.3">
      <c r="B58" s="1172" t="s">
        <v>853</v>
      </c>
      <c r="C58" s="1207">
        <v>355</v>
      </c>
      <c r="D58" s="1207">
        <v>903</v>
      </c>
      <c r="E58" s="1207">
        <v>150</v>
      </c>
      <c r="F58" s="1211">
        <v>1408</v>
      </c>
      <c r="I58" s="808" t="s">
        <v>540</v>
      </c>
      <c r="J58" s="951">
        <v>72951</v>
      </c>
      <c r="K58" s="951">
        <v>140631</v>
      </c>
      <c r="L58" s="951">
        <v>16401</v>
      </c>
      <c r="M58" s="958">
        <v>229983</v>
      </c>
    </row>
    <row r="59" spans="2:13" ht="13.15" customHeight="1" x14ac:dyDescent="0.3">
      <c r="B59" s="1173" t="s">
        <v>854</v>
      </c>
      <c r="C59" s="1206">
        <v>524</v>
      </c>
      <c r="D59" s="1206">
        <v>1086</v>
      </c>
      <c r="E59" s="1206">
        <v>246</v>
      </c>
      <c r="F59" s="1210">
        <v>1856</v>
      </c>
      <c r="I59" s="807" t="s">
        <v>755</v>
      </c>
      <c r="J59" s="952">
        <v>301858</v>
      </c>
      <c r="K59" s="952">
        <v>613693</v>
      </c>
      <c r="L59" s="952">
        <v>102459</v>
      </c>
      <c r="M59" s="957">
        <v>1018010</v>
      </c>
    </row>
    <row r="60" spans="2:13" ht="13.15" customHeight="1" x14ac:dyDescent="0.3">
      <c r="B60" s="1172" t="s">
        <v>855</v>
      </c>
      <c r="C60" s="1207">
        <v>2</v>
      </c>
      <c r="D60" s="1207">
        <v>2</v>
      </c>
      <c r="E60" s="1207">
        <v>2</v>
      </c>
      <c r="F60" s="1211">
        <v>6</v>
      </c>
      <c r="I60" s="808" t="s">
        <v>756</v>
      </c>
      <c r="J60" s="951">
        <v>1360632</v>
      </c>
      <c r="K60" s="951">
        <v>1732322</v>
      </c>
      <c r="L60" s="951">
        <v>427325</v>
      </c>
      <c r="M60" s="958">
        <v>3520279</v>
      </c>
    </row>
    <row r="61" spans="2:13" ht="13.15" customHeight="1" x14ac:dyDescent="0.3">
      <c r="B61" s="1173" t="s">
        <v>856</v>
      </c>
      <c r="C61" s="1206">
        <v>3</v>
      </c>
      <c r="D61" s="1206">
        <v>1</v>
      </c>
      <c r="E61" s="1206">
        <v>8</v>
      </c>
      <c r="F61" s="1210">
        <v>12</v>
      </c>
      <c r="I61" s="807" t="s">
        <v>757</v>
      </c>
      <c r="J61" s="952">
        <v>267448</v>
      </c>
      <c r="K61" s="952">
        <v>366993</v>
      </c>
      <c r="L61" s="952">
        <v>71543</v>
      </c>
      <c r="M61" s="957">
        <v>705984</v>
      </c>
    </row>
    <row r="62" spans="2:13" ht="13.15" customHeight="1" x14ac:dyDescent="0.3">
      <c r="B62" s="1172" t="s">
        <v>857</v>
      </c>
      <c r="C62" s="1207">
        <v>454</v>
      </c>
      <c r="D62" s="1207">
        <v>743</v>
      </c>
      <c r="E62" s="1207">
        <v>179</v>
      </c>
      <c r="F62" s="1211">
        <v>1376</v>
      </c>
      <c r="I62" s="808" t="s">
        <v>551</v>
      </c>
      <c r="J62" s="951">
        <v>99792</v>
      </c>
      <c r="K62" s="951">
        <v>159108</v>
      </c>
      <c r="L62" s="951">
        <v>23414</v>
      </c>
      <c r="M62" s="958">
        <v>282314</v>
      </c>
    </row>
    <row r="63" spans="2:13" ht="13.15" customHeight="1" x14ac:dyDescent="0.3">
      <c r="B63" s="1173" t="s">
        <v>858</v>
      </c>
      <c r="C63" s="1206">
        <v>636</v>
      </c>
      <c r="D63" s="1206">
        <v>759</v>
      </c>
      <c r="E63" s="1206">
        <v>183</v>
      </c>
      <c r="F63" s="1210">
        <v>1578</v>
      </c>
      <c r="I63" s="807" t="s">
        <v>558</v>
      </c>
      <c r="J63" s="952">
        <v>489727</v>
      </c>
      <c r="K63" s="952">
        <v>639088</v>
      </c>
      <c r="L63" s="952">
        <v>132226</v>
      </c>
      <c r="M63" s="957">
        <v>1261041</v>
      </c>
    </row>
    <row r="64" spans="2:13" ht="13.15" customHeight="1" x14ac:dyDescent="0.3">
      <c r="B64" s="1172" t="s">
        <v>859</v>
      </c>
      <c r="C64" s="1207">
        <v>771</v>
      </c>
      <c r="D64" s="1207">
        <v>1482</v>
      </c>
      <c r="E64" s="1207">
        <v>330</v>
      </c>
      <c r="F64" s="1211">
        <v>2583</v>
      </c>
      <c r="I64" s="808" t="s">
        <v>758</v>
      </c>
      <c r="J64" s="951">
        <v>15929</v>
      </c>
      <c r="K64" s="951">
        <v>37208</v>
      </c>
      <c r="L64" s="951">
        <v>6895</v>
      </c>
      <c r="M64" s="958">
        <v>60032</v>
      </c>
    </row>
    <row r="65" spans="2:17" ht="13.15" customHeight="1" x14ac:dyDescent="0.3">
      <c r="B65" s="1173" t="s">
        <v>860</v>
      </c>
      <c r="C65" s="1206">
        <v>11</v>
      </c>
      <c r="D65" s="1206">
        <v>9</v>
      </c>
      <c r="E65" s="1206">
        <v>2</v>
      </c>
      <c r="F65" s="1210">
        <v>22</v>
      </c>
      <c r="I65" s="807" t="s">
        <v>759</v>
      </c>
      <c r="J65" s="952">
        <v>17096</v>
      </c>
      <c r="K65" s="952">
        <v>37713</v>
      </c>
      <c r="L65" s="952">
        <v>8425</v>
      </c>
      <c r="M65" s="957">
        <v>63234</v>
      </c>
    </row>
    <row r="66" spans="2:17" ht="13.15" customHeight="1" x14ac:dyDescent="0.3">
      <c r="B66" s="1172" t="s">
        <v>861</v>
      </c>
      <c r="C66" s="1207">
        <v>177</v>
      </c>
      <c r="D66" s="1207">
        <v>173</v>
      </c>
      <c r="E66" s="1207">
        <v>48</v>
      </c>
      <c r="F66" s="1211">
        <v>398</v>
      </c>
      <c r="I66" s="1349" t="s">
        <v>12665</v>
      </c>
      <c r="J66" s="1349"/>
      <c r="K66" s="1349"/>
      <c r="L66" s="1349"/>
      <c r="M66" s="1349"/>
    </row>
    <row r="67" spans="2:17" ht="13.15" customHeight="1" x14ac:dyDescent="0.3">
      <c r="B67" s="1173" t="s">
        <v>862</v>
      </c>
      <c r="C67" s="1206">
        <v>2</v>
      </c>
      <c r="D67" s="1206">
        <v>24</v>
      </c>
      <c r="E67" s="1206">
        <v>2</v>
      </c>
      <c r="F67" s="1210">
        <v>28</v>
      </c>
      <c r="I67" s="1350"/>
      <c r="J67" s="1350"/>
      <c r="K67" s="1350"/>
      <c r="L67" s="1350"/>
      <c r="M67" s="1350"/>
    </row>
    <row r="68" spans="2:17" ht="13.15" customHeight="1" x14ac:dyDescent="0.3">
      <c r="B68" s="1172" t="s">
        <v>863</v>
      </c>
      <c r="C68" s="1207">
        <v>321</v>
      </c>
      <c r="D68" s="1207">
        <v>607</v>
      </c>
      <c r="E68" s="1207">
        <v>132</v>
      </c>
      <c r="F68" s="1211">
        <v>1060</v>
      </c>
      <c r="I68" s="1350"/>
      <c r="J68" s="1350"/>
      <c r="K68" s="1350"/>
      <c r="L68" s="1350"/>
      <c r="M68" s="1350"/>
    </row>
    <row r="69" spans="2:17" ht="13.15" customHeight="1" x14ac:dyDescent="0.3">
      <c r="B69" s="1173" t="s">
        <v>864</v>
      </c>
      <c r="C69" s="1206">
        <v>1055</v>
      </c>
      <c r="D69" s="1206">
        <v>3719</v>
      </c>
      <c r="E69" s="1206">
        <v>445</v>
      </c>
      <c r="F69" s="1210">
        <v>5219</v>
      </c>
      <c r="N69" s="645"/>
    </row>
    <row r="70" spans="2:17" ht="13.15" customHeight="1" x14ac:dyDescent="0.3">
      <c r="B70" s="1172" t="s">
        <v>865</v>
      </c>
      <c r="C70" s="1207">
        <v>1252</v>
      </c>
      <c r="D70" s="1207">
        <v>2232</v>
      </c>
      <c r="E70" s="1207">
        <v>551</v>
      </c>
      <c r="F70" s="1211">
        <v>4035</v>
      </c>
      <c r="N70" s="645"/>
      <c r="O70" s="645"/>
      <c r="P70" s="645"/>
      <c r="Q70" s="645"/>
    </row>
    <row r="71" spans="2:17" ht="13.15" customHeight="1" x14ac:dyDescent="0.3">
      <c r="B71" s="1173" t="s">
        <v>866</v>
      </c>
      <c r="C71" s="1206">
        <v>769</v>
      </c>
      <c r="D71" s="1206">
        <v>1100</v>
      </c>
      <c r="E71" s="1206">
        <v>198</v>
      </c>
      <c r="F71" s="1210">
        <v>2067</v>
      </c>
      <c r="I71" s="1351" t="s">
        <v>12660</v>
      </c>
      <c r="J71" s="1351"/>
      <c r="K71" s="1351"/>
      <c r="L71" s="1351"/>
      <c r="M71" s="1351"/>
      <c r="N71" s="895"/>
    </row>
    <row r="72" spans="2:17" ht="13.15" customHeight="1" x14ac:dyDescent="0.3">
      <c r="B72" s="1172" t="s">
        <v>867</v>
      </c>
      <c r="C72" s="1207">
        <v>127</v>
      </c>
      <c r="D72" s="1207">
        <v>265</v>
      </c>
      <c r="E72" s="1207">
        <v>37</v>
      </c>
      <c r="F72" s="1211">
        <v>429</v>
      </c>
      <c r="N72" s="20"/>
    </row>
    <row r="73" spans="2:17" ht="13.15" customHeight="1" x14ac:dyDescent="0.3">
      <c r="B73" s="1173" t="s">
        <v>868</v>
      </c>
      <c r="C73" s="1206">
        <v>1002</v>
      </c>
      <c r="D73" s="1206">
        <v>1632</v>
      </c>
      <c r="E73" s="1206">
        <v>477</v>
      </c>
      <c r="F73" s="1210">
        <v>3111</v>
      </c>
      <c r="I73" s="895"/>
      <c r="J73" s="895"/>
      <c r="K73" s="895"/>
      <c r="L73" s="895"/>
      <c r="M73" s="895"/>
      <c r="N73" s="20"/>
    </row>
    <row r="74" spans="2:17" ht="13.15" customHeight="1" x14ac:dyDescent="0.3">
      <c r="B74" s="1172" t="s">
        <v>869</v>
      </c>
      <c r="C74" s="1207">
        <v>493</v>
      </c>
      <c r="D74" s="1207">
        <v>944</v>
      </c>
      <c r="E74" s="1207">
        <v>164</v>
      </c>
      <c r="F74" s="1211">
        <v>1601</v>
      </c>
      <c r="I74" s="20"/>
      <c r="J74" s="20"/>
      <c r="K74" s="20"/>
      <c r="L74" s="20"/>
      <c r="M74" s="20"/>
    </row>
    <row r="75" spans="2:17" ht="13.15" customHeight="1" x14ac:dyDescent="0.3">
      <c r="B75" s="1173" t="s">
        <v>870</v>
      </c>
      <c r="C75" s="1206">
        <v>519</v>
      </c>
      <c r="D75" s="1206">
        <v>1533</v>
      </c>
      <c r="E75" s="1206">
        <v>237</v>
      </c>
      <c r="F75" s="1210">
        <v>2289</v>
      </c>
      <c r="I75" s="20"/>
      <c r="J75" s="20"/>
      <c r="K75" s="20"/>
      <c r="L75" s="20"/>
      <c r="M75" s="20"/>
    </row>
    <row r="76" spans="2:17" ht="13.15" customHeight="1" x14ac:dyDescent="0.3">
      <c r="B76" s="1172" t="s">
        <v>871</v>
      </c>
      <c r="C76" s="1207">
        <v>550</v>
      </c>
      <c r="D76" s="1207">
        <v>1061</v>
      </c>
      <c r="E76" s="1207">
        <v>204</v>
      </c>
      <c r="F76" s="1211">
        <v>1815</v>
      </c>
      <c r="I76"/>
      <c r="M76" s="1"/>
    </row>
    <row r="77" spans="2:17" ht="13.15" customHeight="1" x14ac:dyDescent="0.3">
      <c r="B77" s="1173" t="s">
        <v>872</v>
      </c>
      <c r="C77" s="1206">
        <v>525</v>
      </c>
      <c r="D77" s="1206">
        <v>1090</v>
      </c>
      <c r="E77" s="1206">
        <v>169</v>
      </c>
      <c r="F77" s="1210">
        <v>1784</v>
      </c>
      <c r="M77" s="1"/>
    </row>
    <row r="78" spans="2:17" ht="13.15" customHeight="1" x14ac:dyDescent="0.3">
      <c r="B78" s="1172" t="s">
        <v>873</v>
      </c>
      <c r="C78" s="1207">
        <v>0</v>
      </c>
      <c r="D78" s="1207">
        <v>1</v>
      </c>
      <c r="E78" s="1207">
        <v>3</v>
      </c>
      <c r="F78" s="1211">
        <v>4</v>
      </c>
      <c r="M78" s="1"/>
    </row>
    <row r="79" spans="2:17" ht="13.15" customHeight="1" x14ac:dyDescent="0.3">
      <c r="B79" s="1173" t="s">
        <v>874</v>
      </c>
      <c r="C79" s="1206">
        <v>1573</v>
      </c>
      <c r="D79" s="1206">
        <v>3003</v>
      </c>
      <c r="E79" s="1206">
        <v>688</v>
      </c>
      <c r="F79" s="1210">
        <v>5264</v>
      </c>
      <c r="M79" s="1"/>
    </row>
    <row r="80" spans="2:17" ht="13.15" customHeight="1" x14ac:dyDescent="0.3">
      <c r="B80" s="1172" t="s">
        <v>875</v>
      </c>
      <c r="C80" s="1207">
        <v>18</v>
      </c>
      <c r="D80" s="1207">
        <v>83</v>
      </c>
      <c r="E80" s="1207">
        <v>14</v>
      </c>
      <c r="F80" s="1211">
        <v>115</v>
      </c>
      <c r="M80" s="1"/>
    </row>
    <row r="81" spans="2:13" ht="13.15" customHeight="1" x14ac:dyDescent="0.3">
      <c r="B81" s="1173" t="s">
        <v>876</v>
      </c>
      <c r="C81" s="1206">
        <v>378</v>
      </c>
      <c r="D81" s="1206">
        <v>761</v>
      </c>
      <c r="E81" s="1206">
        <v>112</v>
      </c>
      <c r="F81" s="1210">
        <v>1251</v>
      </c>
      <c r="M81" s="1"/>
    </row>
    <row r="82" spans="2:13" ht="13.15" customHeight="1" x14ac:dyDescent="0.3">
      <c r="B82" s="1172" t="s">
        <v>877</v>
      </c>
      <c r="C82" s="1207">
        <v>1467</v>
      </c>
      <c r="D82" s="1207">
        <v>1088</v>
      </c>
      <c r="E82" s="1207">
        <v>292</v>
      </c>
      <c r="F82" s="1211">
        <v>2847</v>
      </c>
      <c r="M82" s="1"/>
    </row>
    <row r="83" spans="2:13" ht="13.15" customHeight="1" x14ac:dyDescent="0.3">
      <c r="B83" s="1173" t="s">
        <v>878</v>
      </c>
      <c r="C83" s="1206">
        <v>2</v>
      </c>
      <c r="D83" s="1206">
        <v>1</v>
      </c>
      <c r="E83" s="1206">
        <v>1</v>
      </c>
      <c r="F83" s="1210">
        <v>4</v>
      </c>
      <c r="M83" s="1"/>
    </row>
    <row r="84" spans="2:13" ht="13.15" customHeight="1" x14ac:dyDescent="0.3">
      <c r="B84" s="1172" t="s">
        <v>879</v>
      </c>
      <c r="C84" s="1207">
        <v>632</v>
      </c>
      <c r="D84" s="1207">
        <v>1189</v>
      </c>
      <c r="E84" s="1207">
        <v>224</v>
      </c>
      <c r="F84" s="1211">
        <v>2045</v>
      </c>
      <c r="M84" s="1"/>
    </row>
    <row r="85" spans="2:13" ht="13.15" customHeight="1" x14ac:dyDescent="0.3">
      <c r="B85" s="1173" t="s">
        <v>880</v>
      </c>
      <c r="C85" s="1206">
        <v>8528</v>
      </c>
      <c r="D85" s="1206">
        <v>11042</v>
      </c>
      <c r="E85" s="1206">
        <v>3287</v>
      </c>
      <c r="F85" s="1210">
        <v>22857</v>
      </c>
      <c r="M85" s="1"/>
    </row>
    <row r="86" spans="2:13" ht="13.15" customHeight="1" x14ac:dyDescent="0.3">
      <c r="B86" s="1172" t="s">
        <v>881</v>
      </c>
      <c r="C86" s="1207">
        <v>505</v>
      </c>
      <c r="D86" s="1207">
        <v>907</v>
      </c>
      <c r="E86" s="1207">
        <v>206</v>
      </c>
      <c r="F86" s="1211">
        <v>1618</v>
      </c>
      <c r="M86" s="1"/>
    </row>
    <row r="87" spans="2:13" ht="13.15" customHeight="1" x14ac:dyDescent="0.3">
      <c r="B87" s="1173" t="s">
        <v>882</v>
      </c>
      <c r="C87" s="1206">
        <v>513</v>
      </c>
      <c r="D87" s="1206">
        <v>0</v>
      </c>
      <c r="E87" s="1206">
        <v>240</v>
      </c>
      <c r="F87" s="1210">
        <v>753</v>
      </c>
      <c r="M87" s="1"/>
    </row>
    <row r="88" spans="2:13" ht="13.15" customHeight="1" x14ac:dyDescent="0.3">
      <c r="B88" s="1172" t="s">
        <v>883</v>
      </c>
      <c r="C88" s="1207">
        <v>184</v>
      </c>
      <c r="D88" s="1207">
        <v>318</v>
      </c>
      <c r="E88" s="1207">
        <v>88</v>
      </c>
      <c r="F88" s="1211">
        <v>590</v>
      </c>
      <c r="M88" s="1"/>
    </row>
    <row r="89" spans="2:13" ht="13.15" customHeight="1" x14ac:dyDescent="0.3">
      <c r="B89" s="1173" t="s">
        <v>884</v>
      </c>
      <c r="C89" s="1206">
        <v>672</v>
      </c>
      <c r="D89" s="1206">
        <v>845</v>
      </c>
      <c r="E89" s="1206">
        <v>172</v>
      </c>
      <c r="F89" s="1210">
        <v>1689</v>
      </c>
      <c r="M89" s="1"/>
    </row>
    <row r="90" spans="2:13" ht="13.15" customHeight="1" x14ac:dyDescent="0.3">
      <c r="B90" s="1172" t="s">
        <v>885</v>
      </c>
      <c r="C90" s="1207">
        <v>620</v>
      </c>
      <c r="D90" s="1207">
        <v>621</v>
      </c>
      <c r="E90" s="1207">
        <v>137</v>
      </c>
      <c r="F90" s="1211">
        <v>1378</v>
      </c>
      <c r="M90" s="1"/>
    </row>
    <row r="91" spans="2:13" ht="13.15" customHeight="1" x14ac:dyDescent="0.3">
      <c r="B91" s="1173" t="s">
        <v>886</v>
      </c>
      <c r="C91" s="1206">
        <v>412</v>
      </c>
      <c r="D91" s="1206">
        <v>372</v>
      </c>
      <c r="E91" s="1206">
        <v>112</v>
      </c>
      <c r="F91" s="1210">
        <v>896</v>
      </c>
      <c r="M91" s="1"/>
    </row>
    <row r="92" spans="2:13" ht="13.15" customHeight="1" x14ac:dyDescent="0.3">
      <c r="B92" s="1172" t="s">
        <v>887</v>
      </c>
      <c r="C92" s="1207">
        <v>407</v>
      </c>
      <c r="D92" s="1207">
        <v>915</v>
      </c>
      <c r="E92" s="1207">
        <v>168</v>
      </c>
      <c r="F92" s="1211">
        <v>1490</v>
      </c>
      <c r="M92" s="1"/>
    </row>
    <row r="93" spans="2:13" ht="13.15" customHeight="1" x14ac:dyDescent="0.3">
      <c r="B93" s="1173" t="s">
        <v>888</v>
      </c>
      <c r="C93" s="1206">
        <v>2</v>
      </c>
      <c r="D93" s="1206">
        <v>10</v>
      </c>
      <c r="E93" s="1206">
        <v>1</v>
      </c>
      <c r="F93" s="1210">
        <v>13</v>
      </c>
      <c r="M93" s="1"/>
    </row>
    <row r="94" spans="2:13" ht="13.15" customHeight="1" x14ac:dyDescent="0.3">
      <c r="B94" s="1172" t="s">
        <v>889</v>
      </c>
      <c r="C94" s="1207">
        <v>108</v>
      </c>
      <c r="D94" s="1207">
        <v>134</v>
      </c>
      <c r="E94" s="1207">
        <v>32</v>
      </c>
      <c r="F94" s="1211">
        <v>274</v>
      </c>
      <c r="M94" s="1"/>
    </row>
    <row r="95" spans="2:13" ht="13.15" customHeight="1" x14ac:dyDescent="0.3">
      <c r="B95" s="1173" t="s">
        <v>890</v>
      </c>
      <c r="C95" s="1206">
        <v>168</v>
      </c>
      <c r="D95" s="1206">
        <v>336</v>
      </c>
      <c r="E95" s="1206">
        <v>94</v>
      </c>
      <c r="F95" s="1210">
        <v>598</v>
      </c>
      <c r="M95" s="1"/>
    </row>
    <row r="96" spans="2:13" ht="13.15" customHeight="1" x14ac:dyDescent="0.3">
      <c r="B96" s="1172" t="s">
        <v>891</v>
      </c>
      <c r="C96" s="1207">
        <v>619</v>
      </c>
      <c r="D96" s="1207">
        <v>846</v>
      </c>
      <c r="E96" s="1207">
        <v>181</v>
      </c>
      <c r="F96" s="1211">
        <v>1646</v>
      </c>
      <c r="M96" s="1"/>
    </row>
    <row r="97" spans="2:13" ht="13.15" customHeight="1" x14ac:dyDescent="0.3">
      <c r="B97" s="1173" t="s">
        <v>892</v>
      </c>
      <c r="C97" s="1206">
        <v>146</v>
      </c>
      <c r="D97" s="1206">
        <v>436</v>
      </c>
      <c r="E97" s="1206">
        <v>70</v>
      </c>
      <c r="F97" s="1210">
        <v>652</v>
      </c>
      <c r="M97" s="1"/>
    </row>
    <row r="98" spans="2:13" ht="13.15" customHeight="1" x14ac:dyDescent="0.3">
      <c r="B98" s="1172" t="s">
        <v>893</v>
      </c>
      <c r="C98" s="1207">
        <v>234</v>
      </c>
      <c r="D98" s="1207">
        <v>467</v>
      </c>
      <c r="E98" s="1207">
        <v>72</v>
      </c>
      <c r="F98" s="1211">
        <v>773</v>
      </c>
      <c r="M98" s="1"/>
    </row>
    <row r="99" spans="2:13" ht="13.15" customHeight="1" x14ac:dyDescent="0.3">
      <c r="B99" s="1173" t="s">
        <v>894</v>
      </c>
      <c r="C99" s="1206">
        <v>284</v>
      </c>
      <c r="D99" s="1206">
        <v>735</v>
      </c>
      <c r="E99" s="1206">
        <v>131</v>
      </c>
      <c r="F99" s="1210">
        <v>1150</v>
      </c>
      <c r="M99" s="1"/>
    </row>
    <row r="100" spans="2:13" ht="13.15" customHeight="1" x14ac:dyDescent="0.3">
      <c r="B100" s="1172" t="s">
        <v>895</v>
      </c>
      <c r="C100" s="1207">
        <v>4557</v>
      </c>
      <c r="D100" s="1207">
        <v>6557</v>
      </c>
      <c r="E100" s="1207">
        <v>1582</v>
      </c>
      <c r="F100" s="1211">
        <v>12696</v>
      </c>
      <c r="M100" s="1"/>
    </row>
    <row r="101" spans="2:13" ht="13.15" customHeight="1" x14ac:dyDescent="0.3">
      <c r="B101" s="1173" t="s">
        <v>896</v>
      </c>
      <c r="C101" s="1206">
        <v>941</v>
      </c>
      <c r="D101" s="1206">
        <v>1384</v>
      </c>
      <c r="E101" s="1206">
        <v>295</v>
      </c>
      <c r="F101" s="1210">
        <v>2620</v>
      </c>
      <c r="M101" s="1"/>
    </row>
    <row r="102" spans="2:13" ht="13.15" customHeight="1" x14ac:dyDescent="0.3">
      <c r="B102" s="1172" t="s">
        <v>897</v>
      </c>
      <c r="C102" s="1207">
        <v>209</v>
      </c>
      <c r="D102" s="1207">
        <v>473</v>
      </c>
      <c r="E102" s="1207">
        <v>70</v>
      </c>
      <c r="F102" s="1211">
        <v>752</v>
      </c>
      <c r="M102" s="1"/>
    </row>
    <row r="103" spans="2:13" ht="13.15" customHeight="1" x14ac:dyDescent="0.3">
      <c r="B103" s="1173" t="s">
        <v>898</v>
      </c>
      <c r="C103" s="1206">
        <v>254</v>
      </c>
      <c r="D103" s="1206">
        <v>630</v>
      </c>
      <c r="E103" s="1206">
        <v>117</v>
      </c>
      <c r="F103" s="1210">
        <v>1001</v>
      </c>
      <c r="M103" s="1"/>
    </row>
    <row r="104" spans="2:13" ht="13.15" customHeight="1" x14ac:dyDescent="0.3">
      <c r="B104" s="1172" t="s">
        <v>899</v>
      </c>
      <c r="C104" s="1207">
        <v>157</v>
      </c>
      <c r="D104" s="1207">
        <v>288</v>
      </c>
      <c r="E104" s="1207">
        <v>69</v>
      </c>
      <c r="F104" s="1211">
        <v>514</v>
      </c>
      <c r="M104" s="1"/>
    </row>
    <row r="105" spans="2:13" ht="13.15" customHeight="1" x14ac:dyDescent="0.3">
      <c r="B105" s="1173" t="s">
        <v>900</v>
      </c>
      <c r="C105" s="1206">
        <v>215</v>
      </c>
      <c r="D105" s="1206">
        <v>633</v>
      </c>
      <c r="E105" s="1206">
        <v>123</v>
      </c>
      <c r="F105" s="1210">
        <v>971</v>
      </c>
      <c r="M105" s="1"/>
    </row>
    <row r="106" spans="2:13" ht="13.15" customHeight="1" x14ac:dyDescent="0.3">
      <c r="B106" s="1172" t="s">
        <v>901</v>
      </c>
      <c r="C106" s="1207">
        <v>232</v>
      </c>
      <c r="D106" s="1207">
        <v>814</v>
      </c>
      <c r="E106" s="1207">
        <v>250</v>
      </c>
      <c r="F106" s="1211">
        <v>1296</v>
      </c>
      <c r="M106" s="1"/>
    </row>
    <row r="107" spans="2:13" ht="13.15" customHeight="1" x14ac:dyDescent="0.3">
      <c r="B107" s="1173" t="s">
        <v>902</v>
      </c>
      <c r="C107" s="1206">
        <v>513</v>
      </c>
      <c r="D107" s="1206">
        <v>1183</v>
      </c>
      <c r="E107" s="1206">
        <v>232</v>
      </c>
      <c r="F107" s="1210">
        <v>1928</v>
      </c>
      <c r="M107" s="1"/>
    </row>
    <row r="108" spans="2:13" ht="13.15" customHeight="1" x14ac:dyDescent="0.3">
      <c r="B108" s="1172" t="s">
        <v>903</v>
      </c>
      <c r="C108" s="1207">
        <v>3</v>
      </c>
      <c r="D108" s="1207">
        <v>0</v>
      </c>
      <c r="E108" s="1207">
        <v>0</v>
      </c>
      <c r="F108" s="1211">
        <v>3</v>
      </c>
      <c r="M108" s="1"/>
    </row>
    <row r="109" spans="2:13" ht="13.15" customHeight="1" x14ac:dyDescent="0.3">
      <c r="B109" s="1173" t="s">
        <v>904</v>
      </c>
      <c r="C109" s="1206">
        <v>2</v>
      </c>
      <c r="D109" s="1206">
        <v>4</v>
      </c>
      <c r="E109" s="1206">
        <v>0</v>
      </c>
      <c r="F109" s="1210">
        <v>6</v>
      </c>
      <c r="M109" s="1"/>
    </row>
    <row r="110" spans="2:13" ht="13.15" customHeight="1" x14ac:dyDescent="0.3">
      <c r="B110" s="1172" t="s">
        <v>905</v>
      </c>
      <c r="C110" s="1207">
        <v>13527</v>
      </c>
      <c r="D110" s="1207">
        <v>16795</v>
      </c>
      <c r="E110" s="1207">
        <v>3871</v>
      </c>
      <c r="F110" s="1211">
        <v>34193</v>
      </c>
      <c r="M110" s="1"/>
    </row>
    <row r="111" spans="2:13" ht="13.15" customHeight="1" x14ac:dyDescent="0.3">
      <c r="B111" s="1173" t="s">
        <v>906</v>
      </c>
      <c r="C111" s="1206">
        <v>9881</v>
      </c>
      <c r="D111" s="1206">
        <v>12598</v>
      </c>
      <c r="E111" s="1206">
        <v>2899</v>
      </c>
      <c r="F111" s="1210">
        <v>25378</v>
      </c>
      <c r="M111" s="1"/>
    </row>
    <row r="112" spans="2:13" ht="13.15" customHeight="1" x14ac:dyDescent="0.3">
      <c r="B112" s="1172" t="s">
        <v>907</v>
      </c>
      <c r="C112" s="1207">
        <v>8041</v>
      </c>
      <c r="D112" s="1207">
        <v>8612</v>
      </c>
      <c r="E112" s="1207">
        <v>2309</v>
      </c>
      <c r="F112" s="1211">
        <v>18962</v>
      </c>
      <c r="M112" s="1"/>
    </row>
    <row r="113" spans="2:13" ht="13.15" customHeight="1" x14ac:dyDescent="0.3">
      <c r="B113" s="1173" t="s">
        <v>908</v>
      </c>
      <c r="C113" s="1206">
        <v>9886</v>
      </c>
      <c r="D113" s="1206">
        <v>11198</v>
      </c>
      <c r="E113" s="1206">
        <v>2760</v>
      </c>
      <c r="F113" s="1210">
        <v>23844</v>
      </c>
      <c r="M113" s="1"/>
    </row>
    <row r="114" spans="2:13" ht="13.15" customHeight="1" x14ac:dyDescent="0.3">
      <c r="B114" s="1172" t="s">
        <v>909</v>
      </c>
      <c r="C114" s="1207">
        <v>18361</v>
      </c>
      <c r="D114" s="1207">
        <v>25957</v>
      </c>
      <c r="E114" s="1207">
        <v>5300</v>
      </c>
      <c r="F114" s="1211">
        <v>49618</v>
      </c>
      <c r="M114" s="1"/>
    </row>
    <row r="115" spans="2:13" ht="13.15" customHeight="1" x14ac:dyDescent="0.3">
      <c r="B115" s="1173" t="s">
        <v>910</v>
      </c>
      <c r="C115" s="1206">
        <v>17750</v>
      </c>
      <c r="D115" s="1206">
        <v>25871</v>
      </c>
      <c r="E115" s="1206">
        <v>4887</v>
      </c>
      <c r="F115" s="1210">
        <v>48508</v>
      </c>
      <c r="M115" s="1"/>
    </row>
    <row r="116" spans="2:13" ht="13.15" customHeight="1" x14ac:dyDescent="0.3">
      <c r="B116" s="1172" t="s">
        <v>911</v>
      </c>
      <c r="C116" s="1207">
        <v>259</v>
      </c>
      <c r="D116" s="1207">
        <v>4037</v>
      </c>
      <c r="E116" s="1207">
        <v>1444</v>
      </c>
      <c r="F116" s="1211">
        <v>5740</v>
      </c>
      <c r="M116" s="1"/>
    </row>
    <row r="117" spans="2:13" ht="13.15" customHeight="1" x14ac:dyDescent="0.3">
      <c r="B117" s="1173" t="s">
        <v>912</v>
      </c>
      <c r="C117" s="1206">
        <v>4918</v>
      </c>
      <c r="D117" s="1206">
        <v>8300</v>
      </c>
      <c r="E117" s="1206">
        <v>1827</v>
      </c>
      <c r="F117" s="1210">
        <v>15045</v>
      </c>
      <c r="M117" s="1"/>
    </row>
    <row r="118" spans="2:13" ht="13.15" customHeight="1" x14ac:dyDescent="0.3">
      <c r="B118" s="1172" t="s">
        <v>913</v>
      </c>
      <c r="C118" s="1207">
        <v>0</v>
      </c>
      <c r="D118" s="1207">
        <v>0</v>
      </c>
      <c r="E118" s="1207">
        <v>1</v>
      </c>
      <c r="F118" s="1211">
        <v>1</v>
      </c>
      <c r="M118" s="1"/>
    </row>
    <row r="119" spans="2:13" ht="13.15" customHeight="1" x14ac:dyDescent="0.3">
      <c r="B119" s="1173" t="s">
        <v>914</v>
      </c>
      <c r="C119" s="1206">
        <v>881</v>
      </c>
      <c r="D119" s="1206">
        <v>1991</v>
      </c>
      <c r="E119" s="1206">
        <v>304</v>
      </c>
      <c r="F119" s="1210">
        <v>3176</v>
      </c>
      <c r="M119" s="1"/>
    </row>
    <row r="120" spans="2:13" ht="13.15" customHeight="1" x14ac:dyDescent="0.3">
      <c r="B120" s="1172" t="s">
        <v>915</v>
      </c>
      <c r="C120" s="1207">
        <v>1</v>
      </c>
      <c r="D120" s="1207">
        <v>8</v>
      </c>
      <c r="E120" s="1207">
        <v>0</v>
      </c>
      <c r="F120" s="1211">
        <v>9</v>
      </c>
      <c r="M120" s="1"/>
    </row>
    <row r="121" spans="2:13" ht="13.15" customHeight="1" x14ac:dyDescent="0.3">
      <c r="B121" s="1173" t="s">
        <v>916</v>
      </c>
      <c r="C121" s="1206">
        <v>1</v>
      </c>
      <c r="D121" s="1206">
        <v>26</v>
      </c>
      <c r="E121" s="1206">
        <v>2</v>
      </c>
      <c r="F121" s="1210">
        <v>29</v>
      </c>
      <c r="M121" s="1"/>
    </row>
    <row r="122" spans="2:13" ht="13.15" customHeight="1" x14ac:dyDescent="0.3">
      <c r="B122" s="1172" t="s">
        <v>917</v>
      </c>
      <c r="C122" s="1207">
        <v>43</v>
      </c>
      <c r="D122" s="1207">
        <v>528</v>
      </c>
      <c r="E122" s="1207">
        <v>73</v>
      </c>
      <c r="F122" s="1211">
        <v>644</v>
      </c>
      <c r="M122" s="1"/>
    </row>
    <row r="123" spans="2:13" ht="13.15" customHeight="1" x14ac:dyDescent="0.3">
      <c r="B123" s="1173" t="s">
        <v>918</v>
      </c>
      <c r="C123" s="1206">
        <v>122</v>
      </c>
      <c r="D123" s="1206">
        <v>38</v>
      </c>
      <c r="E123" s="1206">
        <v>17</v>
      </c>
      <c r="F123" s="1210">
        <v>177</v>
      </c>
      <c r="M123" s="1"/>
    </row>
    <row r="124" spans="2:13" ht="13.15" customHeight="1" x14ac:dyDescent="0.3">
      <c r="B124" s="1172" t="s">
        <v>919</v>
      </c>
      <c r="C124" s="1207">
        <v>2089</v>
      </c>
      <c r="D124" s="1207">
        <v>6559</v>
      </c>
      <c r="E124" s="1207">
        <v>605</v>
      </c>
      <c r="F124" s="1211">
        <v>9253</v>
      </c>
      <c r="M124" s="1"/>
    </row>
    <row r="125" spans="2:13" ht="13.15" customHeight="1" x14ac:dyDescent="0.3">
      <c r="B125" s="1173" t="s">
        <v>920</v>
      </c>
      <c r="C125" s="1206">
        <v>994</v>
      </c>
      <c r="D125" s="1206">
        <v>2281</v>
      </c>
      <c r="E125" s="1206">
        <v>425</v>
      </c>
      <c r="F125" s="1210">
        <v>3700</v>
      </c>
      <c r="M125" s="1"/>
    </row>
    <row r="126" spans="2:13" ht="13.15" customHeight="1" x14ac:dyDescent="0.3">
      <c r="B126" s="1172" t="s">
        <v>921</v>
      </c>
      <c r="C126" s="1207">
        <v>285</v>
      </c>
      <c r="D126" s="1207">
        <v>995</v>
      </c>
      <c r="E126" s="1207">
        <v>115</v>
      </c>
      <c r="F126" s="1211">
        <v>1395</v>
      </c>
      <c r="M126" s="1"/>
    </row>
    <row r="127" spans="2:13" ht="13.15" customHeight="1" x14ac:dyDescent="0.3">
      <c r="B127" s="1173" t="s">
        <v>922</v>
      </c>
      <c r="C127" s="1206">
        <v>158</v>
      </c>
      <c r="D127" s="1206">
        <v>507</v>
      </c>
      <c r="E127" s="1206">
        <v>64</v>
      </c>
      <c r="F127" s="1210">
        <v>729</v>
      </c>
      <c r="M127" s="1"/>
    </row>
    <row r="128" spans="2:13" ht="13.15" customHeight="1" x14ac:dyDescent="0.3">
      <c r="B128" s="1172" t="s">
        <v>923</v>
      </c>
      <c r="C128" s="1207">
        <v>287</v>
      </c>
      <c r="D128" s="1207">
        <v>523</v>
      </c>
      <c r="E128" s="1207">
        <v>44</v>
      </c>
      <c r="F128" s="1211">
        <v>854</v>
      </c>
      <c r="M128" s="1"/>
    </row>
    <row r="129" spans="2:13" ht="13.15" customHeight="1" x14ac:dyDescent="0.3">
      <c r="B129" s="1173" t="s">
        <v>924</v>
      </c>
      <c r="C129" s="1206">
        <v>1</v>
      </c>
      <c r="D129" s="1206">
        <v>3</v>
      </c>
      <c r="E129" s="1206">
        <v>0</v>
      </c>
      <c r="F129" s="1210">
        <v>4</v>
      </c>
      <c r="M129" s="1"/>
    </row>
    <row r="130" spans="2:13" ht="13.15" customHeight="1" x14ac:dyDescent="0.3">
      <c r="B130" s="1172" t="s">
        <v>925</v>
      </c>
      <c r="C130" s="1207">
        <v>76</v>
      </c>
      <c r="D130" s="1207">
        <v>99</v>
      </c>
      <c r="E130" s="1207">
        <v>10</v>
      </c>
      <c r="F130" s="1211">
        <v>185</v>
      </c>
    </row>
    <row r="131" spans="2:13" ht="13.15" customHeight="1" x14ac:dyDescent="0.3">
      <c r="B131" s="1173" t="s">
        <v>926</v>
      </c>
      <c r="C131" s="1206">
        <v>53</v>
      </c>
      <c r="D131" s="1206">
        <v>56</v>
      </c>
      <c r="E131" s="1206">
        <v>10</v>
      </c>
      <c r="F131" s="1210">
        <v>119</v>
      </c>
    </row>
    <row r="132" spans="2:13" ht="13.15" customHeight="1" x14ac:dyDescent="0.3">
      <c r="B132" s="1172" t="s">
        <v>927</v>
      </c>
      <c r="C132" s="1207">
        <v>309</v>
      </c>
      <c r="D132" s="1207">
        <v>618</v>
      </c>
      <c r="E132" s="1207">
        <v>57</v>
      </c>
      <c r="F132" s="1211">
        <v>984</v>
      </c>
    </row>
    <row r="133" spans="2:13" ht="13.15" customHeight="1" x14ac:dyDescent="0.3">
      <c r="B133" s="1173" t="s">
        <v>928</v>
      </c>
      <c r="C133" s="1206">
        <v>193</v>
      </c>
      <c r="D133" s="1206">
        <v>213</v>
      </c>
      <c r="E133" s="1206">
        <v>36</v>
      </c>
      <c r="F133" s="1210">
        <v>442</v>
      </c>
    </row>
    <row r="134" spans="2:13" ht="13.15" customHeight="1" x14ac:dyDescent="0.3">
      <c r="B134" s="1172" t="s">
        <v>929</v>
      </c>
      <c r="C134" s="1207">
        <v>15</v>
      </c>
      <c r="D134" s="1207">
        <v>9</v>
      </c>
      <c r="E134" s="1207">
        <v>2</v>
      </c>
      <c r="F134" s="1211">
        <v>26</v>
      </c>
    </row>
    <row r="135" spans="2:13" ht="13.15" customHeight="1" x14ac:dyDescent="0.3">
      <c r="B135" s="1173" t="s">
        <v>930</v>
      </c>
      <c r="C135" s="1206">
        <v>1</v>
      </c>
      <c r="D135" s="1206">
        <v>0</v>
      </c>
      <c r="E135" s="1206">
        <v>1</v>
      </c>
      <c r="F135" s="1210">
        <v>2</v>
      </c>
    </row>
    <row r="136" spans="2:13" ht="13.15" customHeight="1" x14ac:dyDescent="0.3">
      <c r="B136" s="1172" t="s">
        <v>931</v>
      </c>
      <c r="C136" s="1207">
        <v>55</v>
      </c>
      <c r="D136" s="1207">
        <v>73</v>
      </c>
      <c r="E136" s="1207">
        <v>8</v>
      </c>
      <c r="F136" s="1211">
        <v>136</v>
      </c>
    </row>
    <row r="137" spans="2:13" ht="13.15" customHeight="1" x14ac:dyDescent="0.3">
      <c r="B137" s="1173" t="s">
        <v>932</v>
      </c>
      <c r="C137" s="1206">
        <v>443</v>
      </c>
      <c r="D137" s="1206">
        <v>1045</v>
      </c>
      <c r="E137" s="1206">
        <v>141</v>
      </c>
      <c r="F137" s="1210">
        <v>1629</v>
      </c>
    </row>
    <row r="138" spans="2:13" ht="13.15" customHeight="1" x14ac:dyDescent="0.3">
      <c r="B138" s="1172" t="s">
        <v>933</v>
      </c>
      <c r="C138" s="1207">
        <v>468</v>
      </c>
      <c r="D138" s="1207">
        <v>1066</v>
      </c>
      <c r="E138" s="1207">
        <v>138</v>
      </c>
      <c r="F138" s="1211">
        <v>1672</v>
      </c>
    </row>
    <row r="139" spans="2:13" ht="13.15" customHeight="1" x14ac:dyDescent="0.3">
      <c r="B139" s="1173" t="s">
        <v>934</v>
      </c>
      <c r="C139" s="1206">
        <v>221</v>
      </c>
      <c r="D139" s="1206">
        <v>557</v>
      </c>
      <c r="E139" s="1206">
        <v>62</v>
      </c>
      <c r="F139" s="1210">
        <v>840</v>
      </c>
    </row>
    <row r="140" spans="2:13" ht="13.15" customHeight="1" x14ac:dyDescent="0.3">
      <c r="B140" s="1172" t="s">
        <v>935</v>
      </c>
      <c r="C140" s="1207">
        <v>691</v>
      </c>
      <c r="D140" s="1207">
        <v>1735</v>
      </c>
      <c r="E140" s="1207">
        <v>182</v>
      </c>
      <c r="F140" s="1211">
        <v>2608</v>
      </c>
    </row>
    <row r="141" spans="2:13" ht="13.15" customHeight="1" x14ac:dyDescent="0.3">
      <c r="B141" s="1173" t="s">
        <v>936</v>
      </c>
      <c r="C141" s="1206">
        <v>569</v>
      </c>
      <c r="D141" s="1206">
        <v>1457</v>
      </c>
      <c r="E141" s="1206">
        <v>231</v>
      </c>
      <c r="F141" s="1210">
        <v>2257</v>
      </c>
    </row>
    <row r="142" spans="2:13" ht="13.15" customHeight="1" x14ac:dyDescent="0.3">
      <c r="B142" s="1172" t="s">
        <v>937</v>
      </c>
      <c r="C142" s="1207">
        <v>261</v>
      </c>
      <c r="D142" s="1207">
        <v>556</v>
      </c>
      <c r="E142" s="1207">
        <v>51</v>
      </c>
      <c r="F142" s="1211">
        <v>868</v>
      </c>
    </row>
    <row r="143" spans="2:13" ht="13.15" customHeight="1" x14ac:dyDescent="0.3">
      <c r="B143" s="1173" t="s">
        <v>938</v>
      </c>
      <c r="C143" s="1206">
        <v>260</v>
      </c>
      <c r="D143" s="1206">
        <v>543</v>
      </c>
      <c r="E143" s="1206">
        <v>63</v>
      </c>
      <c r="F143" s="1210">
        <v>866</v>
      </c>
    </row>
    <row r="144" spans="2:13" ht="13.15" customHeight="1" x14ac:dyDescent="0.3">
      <c r="B144" s="1172" t="s">
        <v>939</v>
      </c>
      <c r="C144" s="1207">
        <v>286</v>
      </c>
      <c r="D144" s="1207">
        <v>652</v>
      </c>
      <c r="E144" s="1207">
        <v>66</v>
      </c>
      <c r="F144" s="1211">
        <v>1004</v>
      </c>
    </row>
    <row r="145" spans="2:6" ht="13.15" customHeight="1" x14ac:dyDescent="0.3">
      <c r="B145" s="1173" t="s">
        <v>940</v>
      </c>
      <c r="C145" s="1206">
        <v>111</v>
      </c>
      <c r="D145" s="1206">
        <v>255</v>
      </c>
      <c r="E145" s="1206">
        <v>79</v>
      </c>
      <c r="F145" s="1210">
        <v>445</v>
      </c>
    </row>
    <row r="146" spans="2:6" ht="13.15" customHeight="1" x14ac:dyDescent="0.3">
      <c r="B146" s="1172" t="s">
        <v>941</v>
      </c>
      <c r="C146" s="1207">
        <v>312</v>
      </c>
      <c r="D146" s="1207">
        <v>598</v>
      </c>
      <c r="E146" s="1207">
        <v>75</v>
      </c>
      <c r="F146" s="1211">
        <v>985</v>
      </c>
    </row>
    <row r="147" spans="2:6" ht="13.15" customHeight="1" x14ac:dyDescent="0.3">
      <c r="B147" s="1173" t="s">
        <v>942</v>
      </c>
      <c r="C147" s="1206">
        <v>304</v>
      </c>
      <c r="D147" s="1206">
        <v>1105</v>
      </c>
      <c r="E147" s="1206">
        <v>102</v>
      </c>
      <c r="F147" s="1210">
        <v>1511</v>
      </c>
    </row>
    <row r="148" spans="2:6" ht="13.15" customHeight="1" x14ac:dyDescent="0.3">
      <c r="B148" s="1172" t="s">
        <v>943</v>
      </c>
      <c r="C148" s="1207">
        <v>173</v>
      </c>
      <c r="D148" s="1207">
        <v>577</v>
      </c>
      <c r="E148" s="1207">
        <v>53</v>
      </c>
      <c r="F148" s="1211">
        <v>803</v>
      </c>
    </row>
    <row r="149" spans="2:6" ht="13.15" customHeight="1" x14ac:dyDescent="0.3">
      <c r="B149" s="1173" t="s">
        <v>944</v>
      </c>
      <c r="C149" s="1206">
        <v>107</v>
      </c>
      <c r="D149" s="1206">
        <v>493</v>
      </c>
      <c r="E149" s="1206">
        <v>76</v>
      </c>
      <c r="F149" s="1210">
        <v>676</v>
      </c>
    </row>
    <row r="150" spans="2:6" ht="13.15" customHeight="1" x14ac:dyDescent="0.3">
      <c r="B150" s="1172" t="s">
        <v>945</v>
      </c>
      <c r="C150" s="1207">
        <v>1774</v>
      </c>
      <c r="D150" s="1207">
        <v>4739</v>
      </c>
      <c r="E150" s="1207">
        <v>577</v>
      </c>
      <c r="F150" s="1211">
        <v>7090</v>
      </c>
    </row>
    <row r="151" spans="2:6" ht="13.15" customHeight="1" x14ac:dyDescent="0.3">
      <c r="B151" s="1173" t="s">
        <v>946</v>
      </c>
      <c r="C151" s="1206">
        <v>462</v>
      </c>
      <c r="D151" s="1206">
        <v>797</v>
      </c>
      <c r="E151" s="1206">
        <v>158</v>
      </c>
      <c r="F151" s="1210">
        <v>1417</v>
      </c>
    </row>
    <row r="152" spans="2:6" ht="13.15" customHeight="1" x14ac:dyDescent="0.3">
      <c r="B152" s="1172" t="s">
        <v>947</v>
      </c>
      <c r="C152" s="1207">
        <v>137</v>
      </c>
      <c r="D152" s="1207">
        <v>234</v>
      </c>
      <c r="E152" s="1207">
        <v>24</v>
      </c>
      <c r="F152" s="1211">
        <v>395</v>
      </c>
    </row>
    <row r="153" spans="2:6" ht="13.15" customHeight="1" x14ac:dyDescent="0.3">
      <c r="B153" s="1173" t="s">
        <v>948</v>
      </c>
      <c r="C153" s="1206">
        <v>364</v>
      </c>
      <c r="D153" s="1206">
        <v>707</v>
      </c>
      <c r="E153" s="1206">
        <v>86</v>
      </c>
      <c r="F153" s="1210">
        <v>1157</v>
      </c>
    </row>
    <row r="154" spans="2:6" ht="13.15" customHeight="1" x14ac:dyDescent="0.3">
      <c r="B154" s="1172" t="s">
        <v>949</v>
      </c>
      <c r="C154" s="1207">
        <v>76</v>
      </c>
      <c r="D154" s="1207">
        <v>53</v>
      </c>
      <c r="E154" s="1207">
        <v>5</v>
      </c>
      <c r="F154" s="1211">
        <v>134</v>
      </c>
    </row>
    <row r="155" spans="2:6" ht="13.15" customHeight="1" x14ac:dyDescent="0.3">
      <c r="B155" s="1173" t="s">
        <v>950</v>
      </c>
      <c r="C155" s="1206">
        <v>297</v>
      </c>
      <c r="D155" s="1206">
        <v>478</v>
      </c>
      <c r="E155" s="1206">
        <v>42</v>
      </c>
      <c r="F155" s="1210">
        <v>817</v>
      </c>
    </row>
    <row r="156" spans="2:6" ht="13.15" customHeight="1" x14ac:dyDescent="0.3">
      <c r="B156" s="1172" t="s">
        <v>951</v>
      </c>
      <c r="C156" s="1207">
        <v>544</v>
      </c>
      <c r="D156" s="1207">
        <v>986</v>
      </c>
      <c r="E156" s="1207">
        <v>107</v>
      </c>
      <c r="F156" s="1211">
        <v>1637</v>
      </c>
    </row>
    <row r="157" spans="2:6" ht="13.15" customHeight="1" x14ac:dyDescent="0.3">
      <c r="B157" s="1173" t="s">
        <v>952</v>
      </c>
      <c r="C157" s="1206">
        <v>337</v>
      </c>
      <c r="D157" s="1206">
        <v>602</v>
      </c>
      <c r="E157" s="1206">
        <v>89</v>
      </c>
      <c r="F157" s="1210">
        <v>1028</v>
      </c>
    </row>
    <row r="158" spans="2:6" ht="13.15" customHeight="1" x14ac:dyDescent="0.3">
      <c r="B158" s="1172" t="s">
        <v>953</v>
      </c>
      <c r="C158" s="1207">
        <v>1642</v>
      </c>
      <c r="D158" s="1207">
        <v>4514</v>
      </c>
      <c r="E158" s="1207">
        <v>472</v>
      </c>
      <c r="F158" s="1211">
        <v>6628</v>
      </c>
    </row>
    <row r="159" spans="2:6" ht="13.15" customHeight="1" x14ac:dyDescent="0.3">
      <c r="B159" s="1173" t="s">
        <v>954</v>
      </c>
      <c r="C159" s="1206">
        <v>1</v>
      </c>
      <c r="D159" s="1206">
        <v>0</v>
      </c>
      <c r="E159" s="1206">
        <v>0</v>
      </c>
      <c r="F159" s="1210">
        <v>1</v>
      </c>
    </row>
    <row r="160" spans="2:6" ht="13.15" customHeight="1" x14ac:dyDescent="0.3">
      <c r="B160" s="1172" t="s">
        <v>955</v>
      </c>
      <c r="C160" s="1207">
        <v>585</v>
      </c>
      <c r="D160" s="1207">
        <v>1546</v>
      </c>
      <c r="E160" s="1207">
        <v>155</v>
      </c>
      <c r="F160" s="1211">
        <v>2286</v>
      </c>
    </row>
    <row r="161" spans="2:6" ht="13.15" customHeight="1" x14ac:dyDescent="0.3">
      <c r="B161" s="1173" t="s">
        <v>956</v>
      </c>
      <c r="C161" s="1206">
        <v>201</v>
      </c>
      <c r="D161" s="1206">
        <v>635</v>
      </c>
      <c r="E161" s="1206">
        <v>123</v>
      </c>
      <c r="F161" s="1210">
        <v>959</v>
      </c>
    </row>
    <row r="162" spans="2:6" ht="13.15" customHeight="1" x14ac:dyDescent="0.3">
      <c r="B162" s="1172" t="s">
        <v>957</v>
      </c>
      <c r="C162" s="1207">
        <v>335</v>
      </c>
      <c r="D162" s="1207">
        <v>1229</v>
      </c>
      <c r="E162" s="1207">
        <v>115</v>
      </c>
      <c r="F162" s="1211">
        <v>1679</v>
      </c>
    </row>
    <row r="163" spans="2:6" ht="13.15" customHeight="1" x14ac:dyDescent="0.3">
      <c r="B163" s="1173" t="s">
        <v>958</v>
      </c>
      <c r="C163" s="1206">
        <v>202</v>
      </c>
      <c r="D163" s="1206">
        <v>317</v>
      </c>
      <c r="E163" s="1206">
        <v>32</v>
      </c>
      <c r="F163" s="1210">
        <v>551</v>
      </c>
    </row>
    <row r="164" spans="2:6" ht="13.15" customHeight="1" x14ac:dyDescent="0.3">
      <c r="B164" s="1172" t="s">
        <v>959</v>
      </c>
      <c r="C164" s="1207">
        <v>248</v>
      </c>
      <c r="D164" s="1207">
        <v>515</v>
      </c>
      <c r="E164" s="1207">
        <v>53</v>
      </c>
      <c r="F164" s="1211">
        <v>816</v>
      </c>
    </row>
    <row r="165" spans="2:6" ht="13.15" customHeight="1" x14ac:dyDescent="0.3">
      <c r="B165" s="1173" t="s">
        <v>960</v>
      </c>
      <c r="C165" s="1206">
        <v>257</v>
      </c>
      <c r="D165" s="1206">
        <v>814</v>
      </c>
      <c r="E165" s="1206">
        <v>92</v>
      </c>
      <c r="F165" s="1210">
        <v>1163</v>
      </c>
    </row>
    <row r="166" spans="2:6" ht="13.15" customHeight="1" x14ac:dyDescent="0.3">
      <c r="B166" s="1172" t="s">
        <v>961</v>
      </c>
      <c r="C166" s="1207">
        <v>2</v>
      </c>
      <c r="D166" s="1207">
        <v>5</v>
      </c>
      <c r="E166" s="1207">
        <v>1</v>
      </c>
      <c r="F166" s="1211">
        <v>8</v>
      </c>
    </row>
    <row r="167" spans="2:6" ht="13.15" customHeight="1" x14ac:dyDescent="0.3">
      <c r="B167" s="1173" t="s">
        <v>962</v>
      </c>
      <c r="C167" s="1206">
        <v>0</v>
      </c>
      <c r="D167" s="1206">
        <v>1</v>
      </c>
      <c r="E167" s="1206">
        <v>0</v>
      </c>
      <c r="F167" s="1210">
        <v>1</v>
      </c>
    </row>
    <row r="168" spans="2:6" ht="13.15" customHeight="1" x14ac:dyDescent="0.3">
      <c r="B168" s="1172" t="s">
        <v>963</v>
      </c>
      <c r="C168" s="1207">
        <v>37</v>
      </c>
      <c r="D168" s="1207">
        <v>115</v>
      </c>
      <c r="E168" s="1207">
        <v>10</v>
      </c>
      <c r="F168" s="1211">
        <v>162</v>
      </c>
    </row>
    <row r="169" spans="2:6" ht="13.15" customHeight="1" x14ac:dyDescent="0.3">
      <c r="B169" s="1173" t="s">
        <v>964</v>
      </c>
      <c r="C169" s="1206">
        <v>614</v>
      </c>
      <c r="D169" s="1206">
        <v>1869</v>
      </c>
      <c r="E169" s="1206">
        <v>202</v>
      </c>
      <c r="F169" s="1210">
        <v>2685</v>
      </c>
    </row>
    <row r="170" spans="2:6" ht="13.15" customHeight="1" x14ac:dyDescent="0.3">
      <c r="B170" s="1172" t="s">
        <v>965</v>
      </c>
      <c r="C170" s="1207">
        <v>1113</v>
      </c>
      <c r="D170" s="1207">
        <v>4360</v>
      </c>
      <c r="E170" s="1207">
        <v>430</v>
      </c>
      <c r="F170" s="1211">
        <v>5903</v>
      </c>
    </row>
    <row r="171" spans="2:6" ht="13.15" customHeight="1" x14ac:dyDescent="0.3">
      <c r="B171" s="1173" t="s">
        <v>966</v>
      </c>
      <c r="C171" s="1206">
        <v>508</v>
      </c>
      <c r="D171" s="1206">
        <v>1469</v>
      </c>
      <c r="E171" s="1206">
        <v>152</v>
      </c>
      <c r="F171" s="1210">
        <v>2129</v>
      </c>
    </row>
    <row r="172" spans="2:6" ht="13.15" customHeight="1" x14ac:dyDescent="0.3">
      <c r="B172" s="1172" t="s">
        <v>967</v>
      </c>
      <c r="C172" s="1207">
        <v>160</v>
      </c>
      <c r="D172" s="1207">
        <v>498</v>
      </c>
      <c r="E172" s="1207">
        <v>30</v>
      </c>
      <c r="F172" s="1211">
        <v>688</v>
      </c>
    </row>
    <row r="173" spans="2:6" ht="13.15" customHeight="1" x14ac:dyDescent="0.3">
      <c r="B173" s="1173" t="s">
        <v>968</v>
      </c>
      <c r="C173" s="1206">
        <v>199</v>
      </c>
      <c r="D173" s="1206">
        <v>500</v>
      </c>
      <c r="E173" s="1206">
        <v>38</v>
      </c>
      <c r="F173" s="1210">
        <v>737</v>
      </c>
    </row>
    <row r="174" spans="2:6" ht="13.15" customHeight="1" x14ac:dyDescent="0.3">
      <c r="B174" s="1172" t="s">
        <v>969</v>
      </c>
      <c r="C174" s="1207">
        <v>17</v>
      </c>
      <c r="D174" s="1207">
        <v>9</v>
      </c>
      <c r="E174" s="1207">
        <v>2</v>
      </c>
      <c r="F174" s="1211">
        <v>28</v>
      </c>
    </row>
    <row r="175" spans="2:6" ht="13.15" customHeight="1" x14ac:dyDescent="0.3">
      <c r="B175" s="1173" t="s">
        <v>970</v>
      </c>
      <c r="C175" s="1206">
        <v>84</v>
      </c>
      <c r="D175" s="1206">
        <v>175</v>
      </c>
      <c r="E175" s="1206">
        <v>29</v>
      </c>
      <c r="F175" s="1210">
        <v>288</v>
      </c>
    </row>
    <row r="176" spans="2:6" ht="13.15" customHeight="1" x14ac:dyDescent="0.3">
      <c r="B176" s="1172" t="s">
        <v>971</v>
      </c>
      <c r="C176" s="1207">
        <v>119</v>
      </c>
      <c r="D176" s="1207">
        <v>93</v>
      </c>
      <c r="E176" s="1207">
        <v>20</v>
      </c>
      <c r="F176" s="1211">
        <v>232</v>
      </c>
    </row>
    <row r="177" spans="2:6" ht="13.15" customHeight="1" x14ac:dyDescent="0.3">
      <c r="B177" s="1173" t="s">
        <v>972</v>
      </c>
      <c r="C177" s="1206">
        <v>170</v>
      </c>
      <c r="D177" s="1206">
        <v>267</v>
      </c>
      <c r="E177" s="1206">
        <v>43</v>
      </c>
      <c r="F177" s="1210">
        <v>480</v>
      </c>
    </row>
    <row r="178" spans="2:6" ht="13.15" customHeight="1" x14ac:dyDescent="0.3">
      <c r="B178" s="1172" t="s">
        <v>973</v>
      </c>
      <c r="C178" s="1207">
        <v>238</v>
      </c>
      <c r="D178" s="1207">
        <v>450</v>
      </c>
      <c r="E178" s="1207">
        <v>49</v>
      </c>
      <c r="F178" s="1211">
        <v>737</v>
      </c>
    </row>
    <row r="179" spans="2:6" ht="13.15" customHeight="1" x14ac:dyDescent="0.3">
      <c r="B179" s="1173" t="s">
        <v>974</v>
      </c>
      <c r="C179" s="1206">
        <v>791</v>
      </c>
      <c r="D179" s="1206">
        <v>2580</v>
      </c>
      <c r="E179" s="1206">
        <v>430</v>
      </c>
      <c r="F179" s="1210">
        <v>3801</v>
      </c>
    </row>
    <row r="180" spans="2:6" ht="13.15" customHeight="1" x14ac:dyDescent="0.3">
      <c r="B180" s="1172" t="s">
        <v>975</v>
      </c>
      <c r="C180" s="1207">
        <v>413</v>
      </c>
      <c r="D180" s="1207">
        <v>1055</v>
      </c>
      <c r="E180" s="1207">
        <v>118</v>
      </c>
      <c r="F180" s="1211">
        <v>1586</v>
      </c>
    </row>
    <row r="181" spans="2:6" ht="13.15" customHeight="1" x14ac:dyDescent="0.3">
      <c r="B181" s="1173" t="s">
        <v>976</v>
      </c>
      <c r="C181" s="1206">
        <v>248</v>
      </c>
      <c r="D181" s="1206">
        <v>569</v>
      </c>
      <c r="E181" s="1206">
        <v>51</v>
      </c>
      <c r="F181" s="1210">
        <v>868</v>
      </c>
    </row>
    <row r="182" spans="2:6" ht="13.15" customHeight="1" x14ac:dyDescent="0.3">
      <c r="B182" s="1172" t="s">
        <v>977</v>
      </c>
      <c r="C182" s="1207">
        <v>546</v>
      </c>
      <c r="D182" s="1207">
        <v>1263</v>
      </c>
      <c r="E182" s="1207">
        <v>203</v>
      </c>
      <c r="F182" s="1211">
        <v>2012</v>
      </c>
    </row>
    <row r="183" spans="2:6" ht="13.15" customHeight="1" x14ac:dyDescent="0.3">
      <c r="B183" s="1173" t="s">
        <v>978</v>
      </c>
      <c r="C183" s="1206">
        <v>131</v>
      </c>
      <c r="D183" s="1206">
        <v>229</v>
      </c>
      <c r="E183" s="1206">
        <v>17</v>
      </c>
      <c r="F183" s="1210">
        <v>377</v>
      </c>
    </row>
    <row r="184" spans="2:6" ht="13.15" customHeight="1" x14ac:dyDescent="0.3">
      <c r="B184" s="1172" t="s">
        <v>979</v>
      </c>
      <c r="C184" s="1207">
        <v>8</v>
      </c>
      <c r="D184" s="1207">
        <v>17</v>
      </c>
      <c r="E184" s="1207">
        <v>3</v>
      </c>
      <c r="F184" s="1211">
        <v>28</v>
      </c>
    </row>
    <row r="185" spans="2:6" ht="13.15" customHeight="1" x14ac:dyDescent="0.3">
      <c r="B185" s="1173" t="s">
        <v>980</v>
      </c>
      <c r="C185" s="1206">
        <v>1</v>
      </c>
      <c r="D185" s="1206">
        <v>1</v>
      </c>
      <c r="E185" s="1206">
        <v>0</v>
      </c>
      <c r="F185" s="1210">
        <v>2</v>
      </c>
    </row>
    <row r="186" spans="2:6" ht="13.15" customHeight="1" x14ac:dyDescent="0.3">
      <c r="B186" s="1172" t="s">
        <v>981</v>
      </c>
      <c r="C186" s="1207">
        <v>12</v>
      </c>
      <c r="D186" s="1207">
        <v>1</v>
      </c>
      <c r="E186" s="1207">
        <v>0</v>
      </c>
      <c r="F186" s="1211">
        <v>13</v>
      </c>
    </row>
    <row r="187" spans="2:6" ht="13.15" customHeight="1" x14ac:dyDescent="0.3">
      <c r="B187" s="1173" t="s">
        <v>982</v>
      </c>
      <c r="C187" s="1206">
        <v>220</v>
      </c>
      <c r="D187" s="1206">
        <v>472</v>
      </c>
      <c r="E187" s="1206">
        <v>77</v>
      </c>
      <c r="F187" s="1210">
        <v>769</v>
      </c>
    </row>
    <row r="188" spans="2:6" ht="13.15" customHeight="1" x14ac:dyDescent="0.3">
      <c r="B188" s="1172" t="s">
        <v>983</v>
      </c>
      <c r="C188" s="1207">
        <v>149</v>
      </c>
      <c r="D188" s="1207">
        <v>764</v>
      </c>
      <c r="E188" s="1207">
        <v>39</v>
      </c>
      <c r="F188" s="1211">
        <v>952</v>
      </c>
    </row>
    <row r="189" spans="2:6" ht="13.15" customHeight="1" x14ac:dyDescent="0.3">
      <c r="B189" s="1173" t="s">
        <v>984</v>
      </c>
      <c r="C189" s="1206">
        <v>265</v>
      </c>
      <c r="D189" s="1206">
        <v>634</v>
      </c>
      <c r="E189" s="1206">
        <v>54</v>
      </c>
      <c r="F189" s="1210">
        <v>953</v>
      </c>
    </row>
    <row r="190" spans="2:6" ht="13.15" customHeight="1" x14ac:dyDescent="0.3">
      <c r="B190" s="1172" t="s">
        <v>985</v>
      </c>
      <c r="C190" s="1207">
        <v>9577</v>
      </c>
      <c r="D190" s="1207">
        <v>20550</v>
      </c>
      <c r="E190" s="1207">
        <v>2987</v>
      </c>
      <c r="F190" s="1211">
        <v>33114</v>
      </c>
    </row>
    <row r="191" spans="2:6" ht="13.15" customHeight="1" x14ac:dyDescent="0.3">
      <c r="B191" s="1173" t="s">
        <v>986</v>
      </c>
      <c r="C191" s="1206">
        <v>384</v>
      </c>
      <c r="D191" s="1206">
        <v>1397</v>
      </c>
      <c r="E191" s="1206">
        <v>98</v>
      </c>
      <c r="F191" s="1210">
        <v>1879</v>
      </c>
    </row>
    <row r="192" spans="2:6" ht="13.15" customHeight="1" x14ac:dyDescent="0.3">
      <c r="B192" s="1172" t="s">
        <v>987</v>
      </c>
      <c r="C192" s="1207">
        <v>384</v>
      </c>
      <c r="D192" s="1207">
        <v>780</v>
      </c>
      <c r="E192" s="1207">
        <v>80</v>
      </c>
      <c r="F192" s="1211">
        <v>1244</v>
      </c>
    </row>
    <row r="193" spans="2:6" ht="13.15" customHeight="1" x14ac:dyDescent="0.3">
      <c r="B193" s="1173" t="s">
        <v>988</v>
      </c>
      <c r="C193" s="1206">
        <v>710</v>
      </c>
      <c r="D193" s="1206">
        <v>2161</v>
      </c>
      <c r="E193" s="1206">
        <v>166</v>
      </c>
      <c r="F193" s="1210">
        <v>3037</v>
      </c>
    </row>
    <row r="194" spans="2:6" ht="13.15" customHeight="1" x14ac:dyDescent="0.3">
      <c r="B194" s="1172" t="s">
        <v>989</v>
      </c>
      <c r="C194" s="1207">
        <v>1462</v>
      </c>
      <c r="D194" s="1207">
        <v>3043</v>
      </c>
      <c r="E194" s="1207">
        <v>351</v>
      </c>
      <c r="F194" s="1211">
        <v>4856</v>
      </c>
    </row>
    <row r="195" spans="2:6" ht="13.15" customHeight="1" x14ac:dyDescent="0.3">
      <c r="B195" s="1173" t="s">
        <v>990</v>
      </c>
      <c r="C195" s="1206">
        <v>452</v>
      </c>
      <c r="D195" s="1206">
        <v>1064</v>
      </c>
      <c r="E195" s="1206">
        <v>84</v>
      </c>
      <c r="F195" s="1210">
        <v>1600</v>
      </c>
    </row>
    <row r="196" spans="2:6" ht="13.15" customHeight="1" x14ac:dyDescent="0.3">
      <c r="B196" s="1172" t="s">
        <v>991</v>
      </c>
      <c r="C196" s="1207">
        <v>334</v>
      </c>
      <c r="D196" s="1207">
        <v>1435</v>
      </c>
      <c r="E196" s="1207">
        <v>107</v>
      </c>
      <c r="F196" s="1211">
        <v>1876</v>
      </c>
    </row>
    <row r="197" spans="2:6" ht="13.15" customHeight="1" x14ac:dyDescent="0.3">
      <c r="B197" s="1173" t="s">
        <v>992</v>
      </c>
      <c r="C197" s="1206">
        <v>255</v>
      </c>
      <c r="D197" s="1206">
        <v>744</v>
      </c>
      <c r="E197" s="1206">
        <v>55</v>
      </c>
      <c r="F197" s="1210">
        <v>1054</v>
      </c>
    </row>
    <row r="198" spans="2:6" ht="13.15" customHeight="1" x14ac:dyDescent="0.3">
      <c r="B198" s="1172" t="s">
        <v>993</v>
      </c>
      <c r="C198" s="1207">
        <v>187</v>
      </c>
      <c r="D198" s="1207">
        <v>867</v>
      </c>
      <c r="E198" s="1207">
        <v>38</v>
      </c>
      <c r="F198" s="1211">
        <v>1092</v>
      </c>
    </row>
    <row r="199" spans="2:6" ht="13.15" customHeight="1" x14ac:dyDescent="0.3">
      <c r="B199" s="1173" t="s">
        <v>994</v>
      </c>
      <c r="C199" s="1206">
        <v>129</v>
      </c>
      <c r="D199" s="1206">
        <v>218</v>
      </c>
      <c r="E199" s="1206">
        <v>19</v>
      </c>
      <c r="F199" s="1210">
        <v>366</v>
      </c>
    </row>
    <row r="200" spans="2:6" ht="13.15" customHeight="1" x14ac:dyDescent="0.3">
      <c r="B200" s="1172" t="s">
        <v>995</v>
      </c>
      <c r="C200" s="1207">
        <v>281</v>
      </c>
      <c r="D200" s="1207">
        <v>729</v>
      </c>
      <c r="E200" s="1207">
        <v>53</v>
      </c>
      <c r="F200" s="1211">
        <v>1063</v>
      </c>
    </row>
    <row r="201" spans="2:6" ht="13.15" customHeight="1" x14ac:dyDescent="0.3">
      <c r="B201" s="1173" t="s">
        <v>996</v>
      </c>
      <c r="C201" s="1206">
        <v>83</v>
      </c>
      <c r="D201" s="1206">
        <v>112</v>
      </c>
      <c r="E201" s="1206">
        <v>4</v>
      </c>
      <c r="F201" s="1210">
        <v>199</v>
      </c>
    </row>
    <row r="202" spans="2:6" ht="13.15" customHeight="1" x14ac:dyDescent="0.3">
      <c r="B202" s="1172" t="s">
        <v>997</v>
      </c>
      <c r="C202" s="1207">
        <v>76</v>
      </c>
      <c r="D202" s="1207">
        <v>44</v>
      </c>
      <c r="E202" s="1207">
        <v>7</v>
      </c>
      <c r="F202" s="1211">
        <v>127</v>
      </c>
    </row>
    <row r="203" spans="2:6" ht="13.15" customHeight="1" x14ac:dyDescent="0.3">
      <c r="B203" s="1173" t="s">
        <v>998</v>
      </c>
      <c r="C203" s="1206">
        <v>674</v>
      </c>
      <c r="D203" s="1206">
        <v>1241</v>
      </c>
      <c r="E203" s="1206">
        <v>149</v>
      </c>
      <c r="F203" s="1210">
        <v>2064</v>
      </c>
    </row>
    <row r="204" spans="2:6" ht="13.15" customHeight="1" x14ac:dyDescent="0.3">
      <c r="B204" s="1172" t="s">
        <v>999</v>
      </c>
      <c r="C204" s="1207">
        <v>78</v>
      </c>
      <c r="D204" s="1207">
        <v>73</v>
      </c>
      <c r="E204" s="1207">
        <v>8</v>
      </c>
      <c r="F204" s="1211">
        <v>159</v>
      </c>
    </row>
    <row r="205" spans="2:6" ht="13.15" customHeight="1" x14ac:dyDescent="0.3">
      <c r="B205" s="1173" t="s">
        <v>1000</v>
      </c>
      <c r="C205" s="1206">
        <v>137</v>
      </c>
      <c r="D205" s="1206">
        <v>404</v>
      </c>
      <c r="E205" s="1206">
        <v>31</v>
      </c>
      <c r="F205" s="1210">
        <v>572</v>
      </c>
    </row>
    <row r="206" spans="2:6" ht="13.15" customHeight="1" x14ac:dyDescent="0.3">
      <c r="B206" s="1172" t="s">
        <v>1001</v>
      </c>
      <c r="C206" s="1207">
        <v>87</v>
      </c>
      <c r="D206" s="1207">
        <v>170</v>
      </c>
      <c r="E206" s="1207">
        <v>10</v>
      </c>
      <c r="F206" s="1211">
        <v>267</v>
      </c>
    </row>
    <row r="207" spans="2:6" ht="13.15" customHeight="1" x14ac:dyDescent="0.3">
      <c r="B207" s="1173" t="s">
        <v>1002</v>
      </c>
      <c r="C207" s="1206">
        <v>13</v>
      </c>
      <c r="D207" s="1206">
        <v>11</v>
      </c>
      <c r="E207" s="1206">
        <v>1</v>
      </c>
      <c r="F207" s="1210">
        <v>25</v>
      </c>
    </row>
    <row r="208" spans="2:6" ht="13.15" customHeight="1" x14ac:dyDescent="0.3">
      <c r="B208" s="1172" t="s">
        <v>1003</v>
      </c>
      <c r="C208" s="1207">
        <v>3</v>
      </c>
      <c r="D208" s="1207">
        <v>0</v>
      </c>
      <c r="E208" s="1207">
        <v>0</v>
      </c>
      <c r="F208" s="1211">
        <v>3</v>
      </c>
    </row>
    <row r="209" spans="2:6" ht="13.15" customHeight="1" x14ac:dyDescent="0.3">
      <c r="B209" s="1173" t="s">
        <v>1004</v>
      </c>
      <c r="C209" s="1206">
        <v>951</v>
      </c>
      <c r="D209" s="1206">
        <v>1915</v>
      </c>
      <c r="E209" s="1206">
        <v>197</v>
      </c>
      <c r="F209" s="1210">
        <v>3063</v>
      </c>
    </row>
    <row r="210" spans="2:6" ht="13.15" customHeight="1" x14ac:dyDescent="0.3">
      <c r="B210" s="1172" t="s">
        <v>1005</v>
      </c>
      <c r="C210" s="1207">
        <v>0</v>
      </c>
      <c r="D210" s="1207">
        <v>1</v>
      </c>
      <c r="E210" s="1207">
        <v>3</v>
      </c>
      <c r="F210" s="1211">
        <v>4</v>
      </c>
    </row>
    <row r="211" spans="2:6" ht="13.15" customHeight="1" x14ac:dyDescent="0.3">
      <c r="B211" s="1173" t="s">
        <v>1006</v>
      </c>
      <c r="C211" s="1206">
        <v>21</v>
      </c>
      <c r="D211" s="1206">
        <v>31</v>
      </c>
      <c r="E211" s="1206">
        <v>3</v>
      </c>
      <c r="F211" s="1210">
        <v>55</v>
      </c>
    </row>
    <row r="212" spans="2:6" ht="13.15" customHeight="1" x14ac:dyDescent="0.3">
      <c r="B212" s="1172" t="s">
        <v>1007</v>
      </c>
      <c r="C212" s="1207">
        <v>49</v>
      </c>
      <c r="D212" s="1207">
        <v>68</v>
      </c>
      <c r="E212" s="1207">
        <v>14</v>
      </c>
      <c r="F212" s="1211">
        <v>131</v>
      </c>
    </row>
    <row r="213" spans="2:6" ht="13.15" customHeight="1" x14ac:dyDescent="0.3">
      <c r="B213" s="1173" t="s">
        <v>1008</v>
      </c>
      <c r="C213" s="1206">
        <v>77</v>
      </c>
      <c r="D213" s="1206">
        <v>95</v>
      </c>
      <c r="E213" s="1206">
        <v>3</v>
      </c>
      <c r="F213" s="1210">
        <v>175</v>
      </c>
    </row>
    <row r="214" spans="2:6" ht="13.15" customHeight="1" x14ac:dyDescent="0.3">
      <c r="B214" s="1172" t="s">
        <v>1009</v>
      </c>
      <c r="C214" s="1207">
        <v>34</v>
      </c>
      <c r="D214" s="1207">
        <v>28</v>
      </c>
      <c r="E214" s="1207">
        <v>7</v>
      </c>
      <c r="F214" s="1211">
        <v>69</v>
      </c>
    </row>
    <row r="215" spans="2:6" ht="13.15" customHeight="1" x14ac:dyDescent="0.3">
      <c r="B215" s="1173" t="s">
        <v>1010</v>
      </c>
      <c r="C215" s="1206">
        <v>72</v>
      </c>
      <c r="D215" s="1206">
        <v>808</v>
      </c>
      <c r="E215" s="1206">
        <v>13</v>
      </c>
      <c r="F215" s="1210">
        <v>893</v>
      </c>
    </row>
    <row r="216" spans="2:6" ht="13.15" customHeight="1" x14ac:dyDescent="0.3">
      <c r="B216" s="1172" t="s">
        <v>1011</v>
      </c>
      <c r="C216" s="1207">
        <v>215</v>
      </c>
      <c r="D216" s="1207">
        <v>553</v>
      </c>
      <c r="E216" s="1207">
        <v>53</v>
      </c>
      <c r="F216" s="1211">
        <v>821</v>
      </c>
    </row>
    <row r="217" spans="2:6" ht="13.15" customHeight="1" x14ac:dyDescent="0.3">
      <c r="B217" s="1173" t="s">
        <v>1012</v>
      </c>
      <c r="C217" s="1206">
        <v>3</v>
      </c>
      <c r="D217" s="1206">
        <v>10</v>
      </c>
      <c r="E217" s="1206">
        <v>1</v>
      </c>
      <c r="F217" s="1210">
        <v>14</v>
      </c>
    </row>
    <row r="218" spans="2:6" ht="13.15" customHeight="1" x14ac:dyDescent="0.3">
      <c r="B218" s="1172" t="s">
        <v>1013</v>
      </c>
      <c r="C218" s="1207">
        <v>98</v>
      </c>
      <c r="D218" s="1207">
        <v>404</v>
      </c>
      <c r="E218" s="1207">
        <v>33</v>
      </c>
      <c r="F218" s="1211">
        <v>535</v>
      </c>
    </row>
    <row r="219" spans="2:6" ht="13.15" customHeight="1" x14ac:dyDescent="0.3">
      <c r="B219" s="1173" t="s">
        <v>1014</v>
      </c>
      <c r="C219" s="1206">
        <v>2881</v>
      </c>
      <c r="D219" s="1206">
        <v>6710</v>
      </c>
      <c r="E219" s="1206">
        <v>675</v>
      </c>
      <c r="F219" s="1210">
        <v>10266</v>
      </c>
    </row>
    <row r="220" spans="2:6" ht="13.15" customHeight="1" x14ac:dyDescent="0.3">
      <c r="B220" s="1172" t="s">
        <v>1015</v>
      </c>
      <c r="C220" s="1207">
        <v>917</v>
      </c>
      <c r="D220" s="1207">
        <v>2712</v>
      </c>
      <c r="E220" s="1207">
        <v>388</v>
      </c>
      <c r="F220" s="1211">
        <v>4017</v>
      </c>
    </row>
    <row r="221" spans="2:6" ht="13.15" customHeight="1" x14ac:dyDescent="0.3">
      <c r="B221" s="1173" t="s">
        <v>1016</v>
      </c>
      <c r="C221" s="1206">
        <v>35</v>
      </c>
      <c r="D221" s="1206">
        <v>37</v>
      </c>
      <c r="E221" s="1206">
        <v>3</v>
      </c>
      <c r="F221" s="1210">
        <v>75</v>
      </c>
    </row>
    <row r="222" spans="2:6" ht="13.15" customHeight="1" x14ac:dyDescent="0.3">
      <c r="B222" s="1172" t="s">
        <v>1017</v>
      </c>
      <c r="C222" s="1207">
        <v>85</v>
      </c>
      <c r="D222" s="1207">
        <v>247</v>
      </c>
      <c r="E222" s="1207">
        <v>18</v>
      </c>
      <c r="F222" s="1211">
        <v>350</v>
      </c>
    </row>
    <row r="223" spans="2:6" ht="13.15" customHeight="1" x14ac:dyDescent="0.3">
      <c r="B223" s="1173" t="s">
        <v>1018</v>
      </c>
      <c r="C223" s="1206">
        <v>318</v>
      </c>
      <c r="D223" s="1206">
        <v>745</v>
      </c>
      <c r="E223" s="1206">
        <v>67</v>
      </c>
      <c r="F223" s="1210">
        <v>1130</v>
      </c>
    </row>
    <row r="224" spans="2:6" ht="13.15" customHeight="1" x14ac:dyDescent="0.3">
      <c r="B224" s="1172" t="s">
        <v>1019</v>
      </c>
      <c r="C224" s="1207">
        <v>7</v>
      </c>
      <c r="D224" s="1207">
        <v>14</v>
      </c>
      <c r="E224" s="1207">
        <v>2</v>
      </c>
      <c r="F224" s="1211">
        <v>23</v>
      </c>
    </row>
    <row r="225" spans="2:6" ht="13.15" customHeight="1" x14ac:dyDescent="0.3">
      <c r="B225" s="1173" t="s">
        <v>1020</v>
      </c>
      <c r="C225" s="1206">
        <v>1643</v>
      </c>
      <c r="D225" s="1206">
        <v>3339</v>
      </c>
      <c r="E225" s="1206">
        <v>645</v>
      </c>
      <c r="F225" s="1210">
        <v>5627</v>
      </c>
    </row>
    <row r="226" spans="2:6" ht="13.15" customHeight="1" x14ac:dyDescent="0.3">
      <c r="B226" s="1172" t="s">
        <v>1021</v>
      </c>
      <c r="C226" s="1207">
        <v>39</v>
      </c>
      <c r="D226" s="1207">
        <v>52</v>
      </c>
      <c r="E226" s="1207">
        <v>7</v>
      </c>
      <c r="F226" s="1211">
        <v>98</v>
      </c>
    </row>
    <row r="227" spans="2:6" ht="13.15" customHeight="1" x14ac:dyDescent="0.3">
      <c r="B227" s="1173" t="s">
        <v>1022</v>
      </c>
      <c r="C227" s="1206">
        <v>483</v>
      </c>
      <c r="D227" s="1206">
        <v>1498</v>
      </c>
      <c r="E227" s="1206">
        <v>124</v>
      </c>
      <c r="F227" s="1210">
        <v>2105</v>
      </c>
    </row>
    <row r="228" spans="2:6" ht="13.15" customHeight="1" x14ac:dyDescent="0.3">
      <c r="B228" s="1172" t="s">
        <v>1023</v>
      </c>
      <c r="C228" s="1207">
        <v>32</v>
      </c>
      <c r="D228" s="1207">
        <v>139</v>
      </c>
      <c r="E228" s="1207">
        <v>4</v>
      </c>
      <c r="F228" s="1211">
        <v>175</v>
      </c>
    </row>
    <row r="229" spans="2:6" ht="13.15" customHeight="1" x14ac:dyDescent="0.3">
      <c r="B229" s="1173" t="s">
        <v>1024</v>
      </c>
      <c r="C229" s="1206">
        <v>0</v>
      </c>
      <c r="D229" s="1206">
        <v>1</v>
      </c>
      <c r="E229" s="1206">
        <v>0</v>
      </c>
      <c r="F229" s="1210">
        <v>1</v>
      </c>
    </row>
    <row r="230" spans="2:6" ht="13.15" customHeight="1" x14ac:dyDescent="0.3">
      <c r="B230" s="1172" t="s">
        <v>1025</v>
      </c>
      <c r="C230" s="1207">
        <v>27</v>
      </c>
      <c r="D230" s="1207">
        <v>22</v>
      </c>
      <c r="E230" s="1207">
        <v>1</v>
      </c>
      <c r="F230" s="1211">
        <v>50</v>
      </c>
    </row>
    <row r="231" spans="2:6" ht="13.15" customHeight="1" x14ac:dyDescent="0.3">
      <c r="B231" s="1173" t="s">
        <v>1026</v>
      </c>
      <c r="C231" s="1206">
        <v>8</v>
      </c>
      <c r="D231" s="1206">
        <v>2</v>
      </c>
      <c r="E231" s="1206">
        <v>1</v>
      </c>
      <c r="F231" s="1210">
        <v>11</v>
      </c>
    </row>
    <row r="232" spans="2:6" ht="13.15" customHeight="1" x14ac:dyDescent="0.3">
      <c r="B232" s="1172" t="s">
        <v>1027</v>
      </c>
      <c r="C232" s="1207">
        <v>8760</v>
      </c>
      <c r="D232" s="1207">
        <v>23680</v>
      </c>
      <c r="E232" s="1207">
        <v>2823</v>
      </c>
      <c r="F232" s="1211">
        <v>35263</v>
      </c>
    </row>
    <row r="233" spans="2:6" ht="13.15" customHeight="1" x14ac:dyDescent="0.3">
      <c r="B233" s="1173" t="s">
        <v>1028</v>
      </c>
      <c r="C233" s="1206">
        <v>1136</v>
      </c>
      <c r="D233" s="1206">
        <v>2911</v>
      </c>
      <c r="E233" s="1206">
        <v>263</v>
      </c>
      <c r="F233" s="1210">
        <v>4310</v>
      </c>
    </row>
    <row r="234" spans="2:6" ht="13.15" customHeight="1" x14ac:dyDescent="0.3">
      <c r="B234" s="1172" t="s">
        <v>1029</v>
      </c>
      <c r="C234" s="1207">
        <v>846</v>
      </c>
      <c r="D234" s="1207">
        <v>2348</v>
      </c>
      <c r="E234" s="1207">
        <v>341</v>
      </c>
      <c r="F234" s="1211">
        <v>3535</v>
      </c>
    </row>
    <row r="235" spans="2:6" ht="13.15" customHeight="1" x14ac:dyDescent="0.3">
      <c r="B235" s="1173" t="s">
        <v>1030</v>
      </c>
      <c r="C235" s="1206">
        <v>922</v>
      </c>
      <c r="D235" s="1206">
        <v>3808</v>
      </c>
      <c r="E235" s="1206">
        <v>287</v>
      </c>
      <c r="F235" s="1210">
        <v>5017</v>
      </c>
    </row>
    <row r="236" spans="2:6" ht="13.15" customHeight="1" x14ac:dyDescent="0.3">
      <c r="B236" s="1172" t="s">
        <v>1031</v>
      </c>
      <c r="C236" s="1207">
        <v>210</v>
      </c>
      <c r="D236" s="1207">
        <v>468</v>
      </c>
      <c r="E236" s="1207">
        <v>66</v>
      </c>
      <c r="F236" s="1211">
        <v>744</v>
      </c>
    </row>
    <row r="237" spans="2:6" ht="13.15" customHeight="1" x14ac:dyDescent="0.3">
      <c r="B237" s="1173" t="s">
        <v>1032</v>
      </c>
      <c r="C237" s="1206">
        <v>512</v>
      </c>
      <c r="D237" s="1206">
        <v>1549</v>
      </c>
      <c r="E237" s="1206">
        <v>151</v>
      </c>
      <c r="F237" s="1210">
        <v>2212</v>
      </c>
    </row>
    <row r="238" spans="2:6" ht="13.15" customHeight="1" x14ac:dyDescent="0.3">
      <c r="B238" s="1172" t="s">
        <v>1033</v>
      </c>
      <c r="C238" s="1207">
        <v>6190</v>
      </c>
      <c r="D238" s="1207">
        <v>13713</v>
      </c>
      <c r="E238" s="1207">
        <v>1779</v>
      </c>
      <c r="F238" s="1211">
        <v>21682</v>
      </c>
    </row>
    <row r="239" spans="2:6" ht="13.15" customHeight="1" x14ac:dyDescent="0.3">
      <c r="B239" s="1173" t="s">
        <v>1034</v>
      </c>
      <c r="C239" s="1206">
        <v>394</v>
      </c>
      <c r="D239" s="1206">
        <v>1173</v>
      </c>
      <c r="E239" s="1206">
        <v>120</v>
      </c>
      <c r="F239" s="1210">
        <v>1687</v>
      </c>
    </row>
    <row r="240" spans="2:6" ht="13.15" customHeight="1" x14ac:dyDescent="0.3">
      <c r="B240" s="1172" t="s">
        <v>1035</v>
      </c>
      <c r="C240" s="1207">
        <v>258</v>
      </c>
      <c r="D240" s="1207">
        <v>337</v>
      </c>
      <c r="E240" s="1207">
        <v>44</v>
      </c>
      <c r="F240" s="1211">
        <v>639</v>
      </c>
    </row>
    <row r="241" spans="2:6" ht="13.15" customHeight="1" x14ac:dyDescent="0.3">
      <c r="B241" s="1173" t="s">
        <v>1036</v>
      </c>
      <c r="C241" s="1206">
        <v>48</v>
      </c>
      <c r="D241" s="1206">
        <v>76</v>
      </c>
      <c r="E241" s="1206">
        <v>12</v>
      </c>
      <c r="F241" s="1210">
        <v>136</v>
      </c>
    </row>
    <row r="242" spans="2:6" ht="13.15" customHeight="1" x14ac:dyDescent="0.3">
      <c r="B242" s="1172" t="s">
        <v>1037</v>
      </c>
      <c r="C242" s="1207">
        <v>680</v>
      </c>
      <c r="D242" s="1207">
        <v>1907</v>
      </c>
      <c r="E242" s="1207">
        <v>304</v>
      </c>
      <c r="F242" s="1211">
        <v>2891</v>
      </c>
    </row>
    <row r="243" spans="2:6" ht="13.15" customHeight="1" x14ac:dyDescent="0.3">
      <c r="B243" s="1173" t="s">
        <v>1038</v>
      </c>
      <c r="C243" s="1206">
        <v>11175</v>
      </c>
      <c r="D243" s="1206">
        <v>18126</v>
      </c>
      <c r="E243" s="1206">
        <v>3312</v>
      </c>
      <c r="F243" s="1210">
        <v>32613</v>
      </c>
    </row>
    <row r="244" spans="2:6" ht="13.15" customHeight="1" x14ac:dyDescent="0.3">
      <c r="B244" s="1172" t="s">
        <v>1039</v>
      </c>
      <c r="C244" s="1207">
        <v>852</v>
      </c>
      <c r="D244" s="1207">
        <v>2698</v>
      </c>
      <c r="E244" s="1207">
        <v>304</v>
      </c>
      <c r="F244" s="1211">
        <v>3854</v>
      </c>
    </row>
    <row r="245" spans="2:6" ht="13.15" customHeight="1" x14ac:dyDescent="0.3">
      <c r="B245" s="1173" t="s">
        <v>1040</v>
      </c>
      <c r="C245" s="1206">
        <v>729</v>
      </c>
      <c r="D245" s="1206">
        <v>3420</v>
      </c>
      <c r="E245" s="1206">
        <v>274</v>
      </c>
      <c r="F245" s="1210">
        <v>4423</v>
      </c>
    </row>
    <row r="246" spans="2:6" ht="13.15" customHeight="1" x14ac:dyDescent="0.3">
      <c r="B246" s="1172" t="s">
        <v>1041</v>
      </c>
      <c r="C246" s="1207">
        <v>663</v>
      </c>
      <c r="D246" s="1207">
        <v>2191</v>
      </c>
      <c r="E246" s="1207">
        <v>184</v>
      </c>
      <c r="F246" s="1211">
        <v>3038</v>
      </c>
    </row>
    <row r="247" spans="2:6" ht="13.15" customHeight="1" x14ac:dyDescent="0.3">
      <c r="B247" s="1173" t="s">
        <v>1042</v>
      </c>
      <c r="C247" s="1206">
        <v>241</v>
      </c>
      <c r="D247" s="1206">
        <v>838</v>
      </c>
      <c r="E247" s="1206">
        <v>47</v>
      </c>
      <c r="F247" s="1210">
        <v>1126</v>
      </c>
    </row>
    <row r="248" spans="2:6" ht="13.15" customHeight="1" x14ac:dyDescent="0.3">
      <c r="B248" s="1172" t="s">
        <v>1043</v>
      </c>
      <c r="C248" s="1207">
        <v>4555</v>
      </c>
      <c r="D248" s="1207">
        <v>8825</v>
      </c>
      <c r="E248" s="1207">
        <v>1217</v>
      </c>
      <c r="F248" s="1211">
        <v>14597</v>
      </c>
    </row>
    <row r="249" spans="2:6" ht="13.15" customHeight="1" x14ac:dyDescent="0.3">
      <c r="B249" s="1173" t="s">
        <v>1044</v>
      </c>
      <c r="C249" s="1206">
        <v>876</v>
      </c>
      <c r="D249" s="1206">
        <v>2233</v>
      </c>
      <c r="E249" s="1206">
        <v>244</v>
      </c>
      <c r="F249" s="1210">
        <v>3353</v>
      </c>
    </row>
    <row r="250" spans="2:6" ht="13.15" customHeight="1" x14ac:dyDescent="0.3">
      <c r="B250" s="1172" t="s">
        <v>1045</v>
      </c>
      <c r="C250" s="1207">
        <v>350</v>
      </c>
      <c r="D250" s="1207">
        <v>927</v>
      </c>
      <c r="E250" s="1207">
        <v>110</v>
      </c>
      <c r="F250" s="1211">
        <v>1387</v>
      </c>
    </row>
    <row r="251" spans="2:6" ht="13.15" customHeight="1" x14ac:dyDescent="0.3">
      <c r="B251" s="1173" t="s">
        <v>1046</v>
      </c>
      <c r="C251" s="1206">
        <v>300</v>
      </c>
      <c r="D251" s="1206">
        <v>711</v>
      </c>
      <c r="E251" s="1206">
        <v>64</v>
      </c>
      <c r="F251" s="1210">
        <v>1075</v>
      </c>
    </row>
    <row r="252" spans="2:6" ht="13.15" customHeight="1" x14ac:dyDescent="0.3">
      <c r="B252" s="1172" t="s">
        <v>1047</v>
      </c>
      <c r="C252" s="1207">
        <v>120</v>
      </c>
      <c r="D252" s="1207">
        <v>257</v>
      </c>
      <c r="E252" s="1207">
        <v>44</v>
      </c>
      <c r="F252" s="1211">
        <v>421</v>
      </c>
    </row>
    <row r="253" spans="2:6" ht="13.15" customHeight="1" x14ac:dyDescent="0.3">
      <c r="B253" s="1173" t="s">
        <v>1048</v>
      </c>
      <c r="C253" s="1206">
        <v>420</v>
      </c>
      <c r="D253" s="1206">
        <v>1373</v>
      </c>
      <c r="E253" s="1206">
        <v>142</v>
      </c>
      <c r="F253" s="1210">
        <v>1935</v>
      </c>
    </row>
    <row r="254" spans="2:6" ht="13.15" customHeight="1" x14ac:dyDescent="0.3">
      <c r="B254" s="1172" t="s">
        <v>1049</v>
      </c>
      <c r="C254" s="1207">
        <v>108</v>
      </c>
      <c r="D254" s="1207">
        <v>217</v>
      </c>
      <c r="E254" s="1207">
        <v>33</v>
      </c>
      <c r="F254" s="1211">
        <v>358</v>
      </c>
    </row>
    <row r="255" spans="2:6" ht="13.15" customHeight="1" x14ac:dyDescent="0.3">
      <c r="B255" s="1173" t="s">
        <v>1050</v>
      </c>
      <c r="C255" s="1206">
        <v>227</v>
      </c>
      <c r="D255" s="1206">
        <v>535</v>
      </c>
      <c r="E255" s="1206">
        <v>59</v>
      </c>
      <c r="F255" s="1210">
        <v>821</v>
      </c>
    </row>
    <row r="256" spans="2:6" ht="13.15" customHeight="1" x14ac:dyDescent="0.3">
      <c r="B256" s="1172" t="s">
        <v>1051</v>
      </c>
      <c r="C256" s="1207">
        <v>2</v>
      </c>
      <c r="D256" s="1207">
        <v>0</v>
      </c>
      <c r="E256" s="1207">
        <v>0</v>
      </c>
      <c r="F256" s="1211">
        <v>2</v>
      </c>
    </row>
    <row r="257" spans="2:6" ht="13.15" customHeight="1" x14ac:dyDescent="0.3">
      <c r="B257" s="1173" t="s">
        <v>1052</v>
      </c>
      <c r="C257" s="1206">
        <v>9525</v>
      </c>
      <c r="D257" s="1206">
        <v>11887</v>
      </c>
      <c r="E257" s="1206">
        <v>3250</v>
      </c>
      <c r="F257" s="1210">
        <v>24662</v>
      </c>
    </row>
    <row r="258" spans="2:6" ht="13.15" customHeight="1" x14ac:dyDescent="0.3">
      <c r="B258" s="1172" t="s">
        <v>1053</v>
      </c>
      <c r="C258" s="1207">
        <v>3869</v>
      </c>
      <c r="D258" s="1207">
        <v>2913</v>
      </c>
      <c r="E258" s="1207">
        <v>1704</v>
      </c>
      <c r="F258" s="1211">
        <v>8486</v>
      </c>
    </row>
    <row r="259" spans="2:6" ht="13.15" customHeight="1" x14ac:dyDescent="0.3">
      <c r="B259" s="1173" t="s">
        <v>1054</v>
      </c>
      <c r="C259" s="1206">
        <v>7248</v>
      </c>
      <c r="D259" s="1206">
        <v>6277</v>
      </c>
      <c r="E259" s="1206">
        <v>3265</v>
      </c>
      <c r="F259" s="1210">
        <v>16790</v>
      </c>
    </row>
    <row r="260" spans="2:6" ht="13.15" customHeight="1" x14ac:dyDescent="0.3">
      <c r="B260" s="1172" t="s">
        <v>1055</v>
      </c>
      <c r="C260" s="1207">
        <v>7439</v>
      </c>
      <c r="D260" s="1207">
        <v>5530</v>
      </c>
      <c r="E260" s="1207">
        <v>2892</v>
      </c>
      <c r="F260" s="1211">
        <v>15861</v>
      </c>
    </row>
    <row r="261" spans="2:6" ht="13.15" customHeight="1" x14ac:dyDescent="0.3">
      <c r="B261" s="1173" t="s">
        <v>1056</v>
      </c>
      <c r="C261" s="1206">
        <v>16689</v>
      </c>
      <c r="D261" s="1206">
        <v>19868</v>
      </c>
      <c r="E261" s="1206">
        <v>5414</v>
      </c>
      <c r="F261" s="1210">
        <v>41971</v>
      </c>
    </row>
    <row r="262" spans="2:6" ht="13.15" customHeight="1" x14ac:dyDescent="0.3">
      <c r="B262" s="1172" t="s">
        <v>1057</v>
      </c>
      <c r="C262" s="1207">
        <v>8727</v>
      </c>
      <c r="D262" s="1207">
        <v>11087</v>
      </c>
      <c r="E262" s="1207">
        <v>3388</v>
      </c>
      <c r="F262" s="1211">
        <v>23202</v>
      </c>
    </row>
    <row r="263" spans="2:6" ht="13.15" customHeight="1" x14ac:dyDescent="0.3">
      <c r="B263" s="1173" t="s">
        <v>1058</v>
      </c>
      <c r="C263" s="1206">
        <v>10246</v>
      </c>
      <c r="D263" s="1206">
        <v>12418</v>
      </c>
      <c r="E263" s="1206">
        <v>3683</v>
      </c>
      <c r="F263" s="1210">
        <v>26347</v>
      </c>
    </row>
    <row r="264" spans="2:6" ht="13.15" customHeight="1" x14ac:dyDescent="0.3">
      <c r="B264" s="1172" t="s">
        <v>1059</v>
      </c>
      <c r="C264" s="1207">
        <v>10329</v>
      </c>
      <c r="D264" s="1207">
        <v>13486</v>
      </c>
      <c r="E264" s="1207">
        <v>3253</v>
      </c>
      <c r="F264" s="1211">
        <v>27068</v>
      </c>
    </row>
    <row r="265" spans="2:6" ht="13.15" customHeight="1" x14ac:dyDescent="0.3">
      <c r="B265" s="1173" t="s">
        <v>1060</v>
      </c>
      <c r="C265" s="1206">
        <v>8194</v>
      </c>
      <c r="D265" s="1206">
        <v>10209</v>
      </c>
      <c r="E265" s="1206">
        <v>3730</v>
      </c>
      <c r="F265" s="1210">
        <v>22133</v>
      </c>
    </row>
    <row r="266" spans="2:6" ht="13.15" customHeight="1" x14ac:dyDescent="0.3">
      <c r="B266" s="1172" t="s">
        <v>1061</v>
      </c>
      <c r="C266" s="1207">
        <v>10424</v>
      </c>
      <c r="D266" s="1207">
        <v>11273</v>
      </c>
      <c r="E266" s="1207">
        <v>3783</v>
      </c>
      <c r="F266" s="1211">
        <v>25480</v>
      </c>
    </row>
    <row r="267" spans="2:6" ht="13.15" customHeight="1" x14ac:dyDescent="0.3">
      <c r="B267" s="1173" t="s">
        <v>1062</v>
      </c>
      <c r="C267" s="1206">
        <v>4959</v>
      </c>
      <c r="D267" s="1206">
        <v>5003</v>
      </c>
      <c r="E267" s="1206">
        <v>1706</v>
      </c>
      <c r="F267" s="1210">
        <v>11668</v>
      </c>
    </row>
    <row r="268" spans="2:6" ht="13.15" customHeight="1" x14ac:dyDescent="0.3">
      <c r="B268" s="1172" t="s">
        <v>1063</v>
      </c>
      <c r="C268" s="1207">
        <v>11611</v>
      </c>
      <c r="D268" s="1207">
        <v>9301</v>
      </c>
      <c r="E268" s="1207">
        <v>4234</v>
      </c>
      <c r="F268" s="1211">
        <v>25146</v>
      </c>
    </row>
    <row r="269" spans="2:6" ht="13.15" customHeight="1" x14ac:dyDescent="0.3">
      <c r="B269" s="1173" t="s">
        <v>1064</v>
      </c>
      <c r="C269" s="1206">
        <v>9313</v>
      </c>
      <c r="D269" s="1206">
        <v>6603</v>
      </c>
      <c r="E269" s="1206">
        <v>2724</v>
      </c>
      <c r="F269" s="1210">
        <v>18640</v>
      </c>
    </row>
    <row r="270" spans="2:6" ht="13.15" customHeight="1" x14ac:dyDescent="0.3">
      <c r="B270" s="1172" t="s">
        <v>1065</v>
      </c>
      <c r="C270" s="1207">
        <v>3530</v>
      </c>
      <c r="D270" s="1207">
        <v>3542</v>
      </c>
      <c r="E270" s="1207">
        <v>1663</v>
      </c>
      <c r="F270" s="1211">
        <v>8735</v>
      </c>
    </row>
    <row r="271" spans="2:6" ht="13.15" customHeight="1" x14ac:dyDescent="0.3">
      <c r="B271" s="1173" t="s">
        <v>1066</v>
      </c>
      <c r="C271" s="1206">
        <v>9240</v>
      </c>
      <c r="D271" s="1206">
        <v>12076</v>
      </c>
      <c r="E271" s="1206">
        <v>3939</v>
      </c>
      <c r="F271" s="1210">
        <v>25255</v>
      </c>
    </row>
    <row r="272" spans="2:6" ht="13.15" customHeight="1" x14ac:dyDescent="0.3">
      <c r="B272" s="1172" t="s">
        <v>1067</v>
      </c>
      <c r="C272" s="1207">
        <v>7242</v>
      </c>
      <c r="D272" s="1207">
        <v>7294</v>
      </c>
      <c r="E272" s="1207">
        <v>2087</v>
      </c>
      <c r="F272" s="1211">
        <v>16623</v>
      </c>
    </row>
    <row r="273" spans="2:6" ht="13.15" customHeight="1" x14ac:dyDescent="0.3">
      <c r="B273" s="1173" t="s">
        <v>1068</v>
      </c>
      <c r="C273" s="1206">
        <v>2</v>
      </c>
      <c r="D273" s="1206">
        <v>10</v>
      </c>
      <c r="E273" s="1206">
        <v>0</v>
      </c>
      <c r="F273" s="1210">
        <v>12</v>
      </c>
    </row>
    <row r="274" spans="2:6" ht="13.15" customHeight="1" x14ac:dyDescent="0.3">
      <c r="B274" s="1172" t="s">
        <v>1069</v>
      </c>
      <c r="C274" s="1207">
        <v>12</v>
      </c>
      <c r="D274" s="1207">
        <v>52</v>
      </c>
      <c r="E274" s="1207">
        <v>2</v>
      </c>
      <c r="F274" s="1211">
        <v>66</v>
      </c>
    </row>
    <row r="275" spans="2:6" ht="13.15" customHeight="1" x14ac:dyDescent="0.3">
      <c r="B275" s="1173" t="s">
        <v>1070</v>
      </c>
      <c r="C275" s="1206">
        <v>6</v>
      </c>
      <c r="D275" s="1206">
        <v>8</v>
      </c>
      <c r="E275" s="1206">
        <v>0</v>
      </c>
      <c r="F275" s="1210">
        <v>14</v>
      </c>
    </row>
    <row r="276" spans="2:6" ht="13.15" customHeight="1" x14ac:dyDescent="0.3">
      <c r="B276" s="1172" t="s">
        <v>1071</v>
      </c>
      <c r="C276" s="1207">
        <v>14</v>
      </c>
      <c r="D276" s="1207">
        <v>38</v>
      </c>
      <c r="E276" s="1207">
        <v>10</v>
      </c>
      <c r="F276" s="1211">
        <v>62</v>
      </c>
    </row>
    <row r="277" spans="2:6" ht="13.15" customHeight="1" x14ac:dyDescent="0.3">
      <c r="B277" s="1173" t="s">
        <v>1072</v>
      </c>
      <c r="C277" s="1206">
        <v>1</v>
      </c>
      <c r="D277" s="1206">
        <v>0</v>
      </c>
      <c r="E277" s="1206">
        <v>0</v>
      </c>
      <c r="F277" s="1210">
        <v>1</v>
      </c>
    </row>
    <row r="278" spans="2:6" ht="13.15" customHeight="1" x14ac:dyDescent="0.3">
      <c r="B278" s="1172" t="s">
        <v>1073</v>
      </c>
      <c r="C278" s="1207">
        <v>4202</v>
      </c>
      <c r="D278" s="1207">
        <v>5679</v>
      </c>
      <c r="E278" s="1207">
        <v>986</v>
      </c>
      <c r="F278" s="1211">
        <v>10867</v>
      </c>
    </row>
    <row r="279" spans="2:6" ht="13.15" customHeight="1" x14ac:dyDescent="0.3">
      <c r="B279" s="1173" t="s">
        <v>12578</v>
      </c>
      <c r="C279" s="1206">
        <v>0</v>
      </c>
      <c r="D279" s="1206">
        <v>4</v>
      </c>
      <c r="E279" s="1206">
        <v>0</v>
      </c>
      <c r="F279" s="1210">
        <v>4</v>
      </c>
    </row>
    <row r="280" spans="2:6" ht="13.15" customHeight="1" x14ac:dyDescent="0.3">
      <c r="B280" s="1172" t="s">
        <v>1074</v>
      </c>
      <c r="C280" s="1207">
        <v>416</v>
      </c>
      <c r="D280" s="1207">
        <v>777</v>
      </c>
      <c r="E280" s="1207">
        <v>90</v>
      </c>
      <c r="F280" s="1211">
        <v>1283</v>
      </c>
    </row>
    <row r="281" spans="2:6" ht="13.15" customHeight="1" x14ac:dyDescent="0.3">
      <c r="B281" s="1173" t="s">
        <v>1075</v>
      </c>
      <c r="C281" s="1206">
        <v>1216</v>
      </c>
      <c r="D281" s="1206">
        <v>2208</v>
      </c>
      <c r="E281" s="1206">
        <v>245</v>
      </c>
      <c r="F281" s="1210">
        <v>3669</v>
      </c>
    </row>
    <row r="282" spans="2:6" ht="13.15" customHeight="1" x14ac:dyDescent="0.3">
      <c r="B282" s="1172" t="s">
        <v>1076</v>
      </c>
      <c r="C282" s="1207">
        <v>12710</v>
      </c>
      <c r="D282" s="1207">
        <v>21139</v>
      </c>
      <c r="E282" s="1207">
        <v>3985</v>
      </c>
      <c r="F282" s="1211">
        <v>37834</v>
      </c>
    </row>
    <row r="283" spans="2:6" ht="13.15" customHeight="1" x14ac:dyDescent="0.3">
      <c r="B283" s="1173" t="s">
        <v>1077</v>
      </c>
      <c r="C283" s="1206">
        <v>2015</v>
      </c>
      <c r="D283" s="1206">
        <v>3165</v>
      </c>
      <c r="E283" s="1206">
        <v>490</v>
      </c>
      <c r="F283" s="1210">
        <v>5670</v>
      </c>
    </row>
    <row r="284" spans="2:6" ht="13.15" customHeight="1" x14ac:dyDescent="0.3">
      <c r="B284" s="1172" t="s">
        <v>1078</v>
      </c>
      <c r="C284" s="1207">
        <v>1498</v>
      </c>
      <c r="D284" s="1207">
        <v>2470</v>
      </c>
      <c r="E284" s="1207">
        <v>719</v>
      </c>
      <c r="F284" s="1211">
        <v>4687</v>
      </c>
    </row>
    <row r="285" spans="2:6" ht="13.15" customHeight="1" x14ac:dyDescent="0.3">
      <c r="B285" s="1173" t="s">
        <v>1079</v>
      </c>
      <c r="C285" s="1206">
        <v>1297</v>
      </c>
      <c r="D285" s="1206">
        <v>2617</v>
      </c>
      <c r="E285" s="1206">
        <v>364</v>
      </c>
      <c r="F285" s="1210">
        <v>4278</v>
      </c>
    </row>
    <row r="286" spans="2:6" ht="13.15" customHeight="1" x14ac:dyDescent="0.3">
      <c r="B286" s="1172" t="s">
        <v>1080</v>
      </c>
      <c r="C286" s="1207">
        <v>254</v>
      </c>
      <c r="D286" s="1207">
        <v>1693</v>
      </c>
      <c r="E286" s="1207">
        <v>449</v>
      </c>
      <c r="F286" s="1211">
        <v>2396</v>
      </c>
    </row>
    <row r="287" spans="2:6" ht="13.15" customHeight="1" x14ac:dyDescent="0.3">
      <c r="B287" s="1173" t="s">
        <v>1081</v>
      </c>
      <c r="C287" s="1206">
        <v>96</v>
      </c>
      <c r="D287" s="1206">
        <v>135</v>
      </c>
      <c r="E287" s="1206">
        <v>45</v>
      </c>
      <c r="F287" s="1210">
        <v>276</v>
      </c>
    </row>
    <row r="288" spans="2:6" ht="13.15" customHeight="1" x14ac:dyDescent="0.3">
      <c r="B288" s="1172" t="s">
        <v>1082</v>
      </c>
      <c r="C288" s="1207">
        <v>1</v>
      </c>
      <c r="D288" s="1207">
        <v>5</v>
      </c>
      <c r="E288" s="1207">
        <v>3</v>
      </c>
      <c r="F288" s="1211">
        <v>9</v>
      </c>
    </row>
    <row r="289" spans="2:6" ht="13.15" customHeight="1" x14ac:dyDescent="0.3">
      <c r="B289" s="1173" t="s">
        <v>1083</v>
      </c>
      <c r="C289" s="1206">
        <v>39932</v>
      </c>
      <c r="D289" s="1206">
        <v>25274</v>
      </c>
      <c r="E289" s="1206">
        <v>5914</v>
      </c>
      <c r="F289" s="1210">
        <v>71120</v>
      </c>
    </row>
    <row r="290" spans="2:6" ht="13.15" customHeight="1" x14ac:dyDescent="0.3">
      <c r="B290" s="1172" t="s">
        <v>1084</v>
      </c>
      <c r="C290" s="1207">
        <v>156</v>
      </c>
      <c r="D290" s="1207">
        <v>44</v>
      </c>
      <c r="E290" s="1207">
        <v>47</v>
      </c>
      <c r="F290" s="1211">
        <v>247</v>
      </c>
    </row>
    <row r="291" spans="2:6" ht="13.15" customHeight="1" x14ac:dyDescent="0.3">
      <c r="B291" s="1173" t="s">
        <v>1085</v>
      </c>
      <c r="C291" s="1206">
        <v>1077</v>
      </c>
      <c r="D291" s="1206">
        <v>1698</v>
      </c>
      <c r="E291" s="1206">
        <v>258</v>
      </c>
      <c r="F291" s="1210">
        <v>3033</v>
      </c>
    </row>
    <row r="292" spans="2:6" ht="13.15" customHeight="1" x14ac:dyDescent="0.3">
      <c r="B292" s="1172" t="s">
        <v>1086</v>
      </c>
      <c r="C292" s="1207">
        <v>21625</v>
      </c>
      <c r="D292" s="1207">
        <v>13502</v>
      </c>
      <c r="E292" s="1207">
        <v>2626</v>
      </c>
      <c r="F292" s="1211">
        <v>37753</v>
      </c>
    </row>
    <row r="293" spans="2:6" ht="13.15" customHeight="1" x14ac:dyDescent="0.3">
      <c r="B293" s="1173" t="s">
        <v>1087</v>
      </c>
      <c r="C293" s="1206">
        <v>459</v>
      </c>
      <c r="D293" s="1206">
        <v>223</v>
      </c>
      <c r="E293" s="1206">
        <v>48</v>
      </c>
      <c r="F293" s="1210">
        <v>730</v>
      </c>
    </row>
    <row r="294" spans="2:6" ht="13.15" customHeight="1" x14ac:dyDescent="0.3">
      <c r="B294" s="1172" t="s">
        <v>1088</v>
      </c>
      <c r="C294" s="1207">
        <v>3398</v>
      </c>
      <c r="D294" s="1207">
        <v>6450</v>
      </c>
      <c r="E294" s="1207">
        <v>893</v>
      </c>
      <c r="F294" s="1211">
        <v>10741</v>
      </c>
    </row>
    <row r="295" spans="2:6" ht="13.15" customHeight="1" x14ac:dyDescent="0.3">
      <c r="B295" s="1173" t="s">
        <v>1089</v>
      </c>
      <c r="C295" s="1206">
        <v>0</v>
      </c>
      <c r="D295" s="1206">
        <v>0</v>
      </c>
      <c r="E295" s="1206">
        <v>2</v>
      </c>
      <c r="F295" s="1210">
        <v>2</v>
      </c>
    </row>
    <row r="296" spans="2:6" ht="13.15" customHeight="1" x14ac:dyDescent="0.3">
      <c r="B296" s="1172" t="s">
        <v>1090</v>
      </c>
      <c r="C296" s="1207">
        <v>3932</v>
      </c>
      <c r="D296" s="1207">
        <v>7362</v>
      </c>
      <c r="E296" s="1207">
        <v>1164</v>
      </c>
      <c r="F296" s="1211">
        <v>12458</v>
      </c>
    </row>
    <row r="297" spans="2:6" ht="13.15" customHeight="1" x14ac:dyDescent="0.3">
      <c r="B297" s="1173" t="s">
        <v>1091</v>
      </c>
      <c r="C297" s="1206">
        <v>1215</v>
      </c>
      <c r="D297" s="1206">
        <v>1815</v>
      </c>
      <c r="E297" s="1206">
        <v>213</v>
      </c>
      <c r="F297" s="1210">
        <v>3243</v>
      </c>
    </row>
    <row r="298" spans="2:6" ht="13.15" customHeight="1" x14ac:dyDescent="0.3">
      <c r="B298" s="1172" t="s">
        <v>1092</v>
      </c>
      <c r="C298" s="1207">
        <v>8849</v>
      </c>
      <c r="D298" s="1207">
        <v>14781</v>
      </c>
      <c r="E298" s="1207">
        <v>2821</v>
      </c>
      <c r="F298" s="1211">
        <v>26451</v>
      </c>
    </row>
    <row r="299" spans="2:6" ht="13.15" customHeight="1" x14ac:dyDescent="0.3">
      <c r="B299" s="1173" t="s">
        <v>1093</v>
      </c>
      <c r="C299" s="1206">
        <v>3643</v>
      </c>
      <c r="D299" s="1206">
        <v>3522</v>
      </c>
      <c r="E299" s="1206">
        <v>520</v>
      </c>
      <c r="F299" s="1210">
        <v>7685</v>
      </c>
    </row>
    <row r="300" spans="2:6" ht="13.15" customHeight="1" x14ac:dyDescent="0.3">
      <c r="B300" s="1172" t="s">
        <v>1094</v>
      </c>
      <c r="C300" s="1207">
        <v>14038</v>
      </c>
      <c r="D300" s="1207">
        <v>15312</v>
      </c>
      <c r="E300" s="1207">
        <v>2168</v>
      </c>
      <c r="F300" s="1211">
        <v>31518</v>
      </c>
    </row>
    <row r="301" spans="2:6" ht="13.15" customHeight="1" x14ac:dyDescent="0.3">
      <c r="B301" s="1173" t="s">
        <v>1095</v>
      </c>
      <c r="C301" s="1206">
        <v>460</v>
      </c>
      <c r="D301" s="1206">
        <v>465</v>
      </c>
      <c r="E301" s="1206">
        <v>66</v>
      </c>
      <c r="F301" s="1210">
        <v>991</v>
      </c>
    </row>
    <row r="302" spans="2:6" ht="13.15" customHeight="1" x14ac:dyDescent="0.3">
      <c r="B302" s="1172" t="s">
        <v>1096</v>
      </c>
      <c r="C302" s="1207">
        <v>9366</v>
      </c>
      <c r="D302" s="1207">
        <v>10498</v>
      </c>
      <c r="E302" s="1207">
        <v>1249</v>
      </c>
      <c r="F302" s="1211">
        <v>21113</v>
      </c>
    </row>
    <row r="303" spans="2:6" ht="13.15" customHeight="1" x14ac:dyDescent="0.3">
      <c r="B303" s="1173" t="s">
        <v>1097</v>
      </c>
      <c r="C303" s="1206">
        <v>2325</v>
      </c>
      <c r="D303" s="1206">
        <v>3133</v>
      </c>
      <c r="E303" s="1206">
        <v>586</v>
      </c>
      <c r="F303" s="1210">
        <v>6044</v>
      </c>
    </row>
    <row r="304" spans="2:6" ht="13.15" customHeight="1" x14ac:dyDescent="0.3">
      <c r="B304" s="1172" t="s">
        <v>1098</v>
      </c>
      <c r="C304" s="1207">
        <v>2931</v>
      </c>
      <c r="D304" s="1207">
        <v>3527</v>
      </c>
      <c r="E304" s="1207">
        <v>562</v>
      </c>
      <c r="F304" s="1211">
        <v>7020</v>
      </c>
    </row>
    <row r="305" spans="2:6" ht="13.15" customHeight="1" x14ac:dyDescent="0.3">
      <c r="B305" s="1173" t="s">
        <v>1099</v>
      </c>
      <c r="C305" s="1206">
        <v>15095</v>
      </c>
      <c r="D305" s="1206">
        <v>3010</v>
      </c>
      <c r="E305" s="1206">
        <v>733</v>
      </c>
      <c r="F305" s="1210">
        <v>18838</v>
      </c>
    </row>
    <row r="306" spans="2:6" ht="13.15" customHeight="1" x14ac:dyDescent="0.3">
      <c r="B306" s="1172" t="s">
        <v>1100</v>
      </c>
      <c r="C306" s="1207">
        <v>12223</v>
      </c>
      <c r="D306" s="1207">
        <v>10789</v>
      </c>
      <c r="E306" s="1207">
        <v>3706</v>
      </c>
      <c r="F306" s="1211">
        <v>26718</v>
      </c>
    </row>
    <row r="307" spans="2:6" ht="13.15" customHeight="1" x14ac:dyDescent="0.3">
      <c r="B307" s="1173" t="s">
        <v>1101</v>
      </c>
      <c r="C307" s="1206">
        <v>17249</v>
      </c>
      <c r="D307" s="1206">
        <v>9003</v>
      </c>
      <c r="E307" s="1206">
        <v>2994</v>
      </c>
      <c r="F307" s="1210">
        <v>29246</v>
      </c>
    </row>
    <row r="308" spans="2:6" ht="13.15" customHeight="1" x14ac:dyDescent="0.3">
      <c r="B308" s="1172" t="s">
        <v>1102</v>
      </c>
      <c r="C308" s="1207">
        <v>18809</v>
      </c>
      <c r="D308" s="1207">
        <v>13739</v>
      </c>
      <c r="E308" s="1207">
        <v>2997</v>
      </c>
      <c r="F308" s="1211">
        <v>35545</v>
      </c>
    </row>
    <row r="309" spans="2:6" ht="13.15" customHeight="1" x14ac:dyDescent="0.3">
      <c r="B309" s="1173" t="s">
        <v>1103</v>
      </c>
      <c r="C309" s="1206">
        <v>11430</v>
      </c>
      <c r="D309" s="1206">
        <v>11380</v>
      </c>
      <c r="E309" s="1206">
        <v>1847</v>
      </c>
      <c r="F309" s="1210">
        <v>24657</v>
      </c>
    </row>
    <row r="310" spans="2:6" ht="13.15" customHeight="1" x14ac:dyDescent="0.3">
      <c r="B310" s="1172" t="s">
        <v>1104</v>
      </c>
      <c r="C310" s="1207">
        <v>12057</v>
      </c>
      <c r="D310" s="1207">
        <v>6420</v>
      </c>
      <c r="E310" s="1207">
        <v>1581</v>
      </c>
      <c r="F310" s="1211">
        <v>20058</v>
      </c>
    </row>
    <row r="311" spans="2:6" ht="13.15" customHeight="1" x14ac:dyDescent="0.3">
      <c r="B311" s="1173" t="s">
        <v>1105</v>
      </c>
      <c r="C311" s="1206">
        <v>8333</v>
      </c>
      <c r="D311" s="1206">
        <v>4323</v>
      </c>
      <c r="E311" s="1206">
        <v>900</v>
      </c>
      <c r="F311" s="1210">
        <v>13556</v>
      </c>
    </row>
    <row r="312" spans="2:6" ht="13.15" customHeight="1" x14ac:dyDescent="0.3">
      <c r="B312" s="1172" t="s">
        <v>1106</v>
      </c>
      <c r="C312" s="1207">
        <v>3010</v>
      </c>
      <c r="D312" s="1207">
        <v>4697</v>
      </c>
      <c r="E312" s="1207">
        <v>820</v>
      </c>
      <c r="F312" s="1211">
        <v>8527</v>
      </c>
    </row>
    <row r="313" spans="2:6" ht="13.15" customHeight="1" x14ac:dyDescent="0.3">
      <c r="B313" s="1173" t="s">
        <v>1107</v>
      </c>
      <c r="C313" s="1206">
        <v>9828</v>
      </c>
      <c r="D313" s="1206">
        <v>3464</v>
      </c>
      <c r="E313" s="1206">
        <v>803</v>
      </c>
      <c r="F313" s="1210">
        <v>14095</v>
      </c>
    </row>
    <row r="314" spans="2:6" ht="13.15" customHeight="1" x14ac:dyDescent="0.3">
      <c r="B314" s="1172" t="s">
        <v>1108</v>
      </c>
      <c r="C314" s="1207">
        <v>50404</v>
      </c>
      <c r="D314" s="1207">
        <v>33560</v>
      </c>
      <c r="E314" s="1207">
        <v>8043</v>
      </c>
      <c r="F314" s="1211">
        <v>92007</v>
      </c>
    </row>
    <row r="315" spans="2:6" ht="13.15" customHeight="1" x14ac:dyDescent="0.3">
      <c r="B315" s="1173" t="s">
        <v>1109</v>
      </c>
      <c r="C315" s="1206">
        <v>9906</v>
      </c>
      <c r="D315" s="1206">
        <v>16220</v>
      </c>
      <c r="E315" s="1206">
        <v>2144</v>
      </c>
      <c r="F315" s="1210">
        <v>28270</v>
      </c>
    </row>
    <row r="316" spans="2:6" ht="13.15" customHeight="1" x14ac:dyDescent="0.3">
      <c r="B316" s="1172" t="s">
        <v>1110</v>
      </c>
      <c r="C316" s="1207">
        <v>12121</v>
      </c>
      <c r="D316" s="1207">
        <v>7524</v>
      </c>
      <c r="E316" s="1207">
        <v>1345</v>
      </c>
      <c r="F316" s="1211">
        <v>20990</v>
      </c>
    </row>
    <row r="317" spans="2:6" ht="13.15" customHeight="1" x14ac:dyDescent="0.3">
      <c r="B317" s="1173" t="s">
        <v>1111</v>
      </c>
      <c r="C317" s="1206">
        <v>5313</v>
      </c>
      <c r="D317" s="1206">
        <v>6301</v>
      </c>
      <c r="E317" s="1206">
        <v>981</v>
      </c>
      <c r="F317" s="1210">
        <v>12595</v>
      </c>
    </row>
    <row r="318" spans="2:6" ht="13.15" customHeight="1" x14ac:dyDescent="0.3">
      <c r="B318" s="1172" t="s">
        <v>1112</v>
      </c>
      <c r="C318" s="1207">
        <v>2011</v>
      </c>
      <c r="D318" s="1207">
        <v>2121</v>
      </c>
      <c r="E318" s="1207">
        <v>341</v>
      </c>
      <c r="F318" s="1211">
        <v>4473</v>
      </c>
    </row>
    <row r="319" spans="2:6" ht="13.15" customHeight="1" x14ac:dyDescent="0.3">
      <c r="B319" s="1173" t="s">
        <v>1113</v>
      </c>
      <c r="C319" s="1206">
        <v>9647</v>
      </c>
      <c r="D319" s="1206">
        <v>7504</v>
      </c>
      <c r="E319" s="1206">
        <v>1386</v>
      </c>
      <c r="F319" s="1210">
        <v>18537</v>
      </c>
    </row>
    <row r="320" spans="2:6" ht="13.15" customHeight="1" x14ac:dyDescent="0.3">
      <c r="B320" s="1172" t="s">
        <v>1114</v>
      </c>
      <c r="C320" s="1207">
        <v>443</v>
      </c>
      <c r="D320" s="1207">
        <v>811</v>
      </c>
      <c r="E320" s="1207">
        <v>113</v>
      </c>
      <c r="F320" s="1211">
        <v>1367</v>
      </c>
    </row>
    <row r="321" spans="2:6" ht="13.15" customHeight="1" x14ac:dyDescent="0.3">
      <c r="B321" s="1173" t="s">
        <v>1115</v>
      </c>
      <c r="C321" s="1206">
        <v>15203</v>
      </c>
      <c r="D321" s="1206">
        <v>17639</v>
      </c>
      <c r="E321" s="1206">
        <v>4935</v>
      </c>
      <c r="F321" s="1210">
        <v>37777</v>
      </c>
    </row>
    <row r="322" spans="2:6" ht="13.15" customHeight="1" x14ac:dyDescent="0.3">
      <c r="B322" s="1172" t="s">
        <v>1116</v>
      </c>
      <c r="C322" s="1207">
        <v>13560</v>
      </c>
      <c r="D322" s="1207">
        <v>18184</v>
      </c>
      <c r="E322" s="1207">
        <v>4266</v>
      </c>
      <c r="F322" s="1211">
        <v>36010</v>
      </c>
    </row>
    <row r="323" spans="2:6" ht="13.15" customHeight="1" x14ac:dyDescent="0.3">
      <c r="B323" s="1173" t="s">
        <v>1117</v>
      </c>
      <c r="C323" s="1206">
        <v>12385</v>
      </c>
      <c r="D323" s="1206">
        <v>18570</v>
      </c>
      <c r="E323" s="1206">
        <v>4876</v>
      </c>
      <c r="F323" s="1210">
        <v>35831</v>
      </c>
    </row>
    <row r="324" spans="2:6" ht="13.15" customHeight="1" x14ac:dyDescent="0.3">
      <c r="B324" s="1172" t="s">
        <v>1118</v>
      </c>
      <c r="C324" s="1207">
        <v>11542</v>
      </c>
      <c r="D324" s="1207">
        <v>15269</v>
      </c>
      <c r="E324" s="1207">
        <v>3552</v>
      </c>
      <c r="F324" s="1211">
        <v>30363</v>
      </c>
    </row>
    <row r="325" spans="2:6" ht="13.15" customHeight="1" x14ac:dyDescent="0.3">
      <c r="B325" s="1173" t="s">
        <v>1119</v>
      </c>
      <c r="C325" s="1206">
        <v>11589</v>
      </c>
      <c r="D325" s="1206">
        <v>17242</v>
      </c>
      <c r="E325" s="1206">
        <v>3963</v>
      </c>
      <c r="F325" s="1210">
        <v>32794</v>
      </c>
    </row>
    <row r="326" spans="2:6" ht="13.15" customHeight="1" x14ac:dyDescent="0.3">
      <c r="B326" s="1172" t="s">
        <v>1120</v>
      </c>
      <c r="C326" s="1207">
        <v>12956</v>
      </c>
      <c r="D326" s="1207">
        <v>16280</v>
      </c>
      <c r="E326" s="1207">
        <v>4282</v>
      </c>
      <c r="F326" s="1211">
        <v>33518</v>
      </c>
    </row>
    <row r="327" spans="2:6" ht="13.15" customHeight="1" x14ac:dyDescent="0.3">
      <c r="B327" s="1173" t="s">
        <v>1121</v>
      </c>
      <c r="C327" s="1206">
        <v>854</v>
      </c>
      <c r="D327" s="1206">
        <v>1931</v>
      </c>
      <c r="E327" s="1206">
        <v>314</v>
      </c>
      <c r="F327" s="1210">
        <v>3099</v>
      </c>
    </row>
    <row r="328" spans="2:6" ht="13.15" customHeight="1" x14ac:dyDescent="0.3">
      <c r="B328" s="1172" t="s">
        <v>1122</v>
      </c>
      <c r="C328" s="1207">
        <v>7911</v>
      </c>
      <c r="D328" s="1207">
        <v>6018</v>
      </c>
      <c r="E328" s="1207">
        <v>1392</v>
      </c>
      <c r="F328" s="1211">
        <v>15321</v>
      </c>
    </row>
    <row r="329" spans="2:6" ht="13.15" customHeight="1" x14ac:dyDescent="0.3">
      <c r="B329" s="1173" t="s">
        <v>1123</v>
      </c>
      <c r="C329" s="1206">
        <v>590</v>
      </c>
      <c r="D329" s="1206">
        <v>1866</v>
      </c>
      <c r="E329" s="1206">
        <v>367</v>
      </c>
      <c r="F329" s="1210">
        <v>2823</v>
      </c>
    </row>
    <row r="330" spans="2:6" ht="13.15" customHeight="1" x14ac:dyDescent="0.3">
      <c r="B330" s="1172" t="s">
        <v>1124</v>
      </c>
      <c r="C330" s="1207">
        <v>405</v>
      </c>
      <c r="D330" s="1207">
        <v>1310</v>
      </c>
      <c r="E330" s="1207">
        <v>142</v>
      </c>
      <c r="F330" s="1211">
        <v>1857</v>
      </c>
    </row>
    <row r="331" spans="2:6" ht="13.15" customHeight="1" x14ac:dyDescent="0.3">
      <c r="B331" s="1173" t="s">
        <v>1125</v>
      </c>
      <c r="C331" s="1206">
        <v>1517</v>
      </c>
      <c r="D331" s="1206">
        <v>3047</v>
      </c>
      <c r="E331" s="1206">
        <v>347</v>
      </c>
      <c r="F331" s="1210">
        <v>4911</v>
      </c>
    </row>
    <row r="332" spans="2:6" ht="13.15" customHeight="1" x14ac:dyDescent="0.3">
      <c r="B332" s="1172" t="s">
        <v>1126</v>
      </c>
      <c r="C332" s="1207">
        <v>1074</v>
      </c>
      <c r="D332" s="1207">
        <v>2926</v>
      </c>
      <c r="E332" s="1207">
        <v>532</v>
      </c>
      <c r="F332" s="1211">
        <v>4532</v>
      </c>
    </row>
    <row r="333" spans="2:6" ht="13.15" customHeight="1" x14ac:dyDescent="0.3">
      <c r="B333" s="1173" t="s">
        <v>1127</v>
      </c>
      <c r="C333" s="1206">
        <v>1866</v>
      </c>
      <c r="D333" s="1206">
        <v>3598</v>
      </c>
      <c r="E333" s="1206">
        <v>458</v>
      </c>
      <c r="F333" s="1210">
        <v>5922</v>
      </c>
    </row>
    <row r="334" spans="2:6" ht="13.15" customHeight="1" x14ac:dyDescent="0.3">
      <c r="B334" s="1172" t="s">
        <v>1128</v>
      </c>
      <c r="C334" s="1207">
        <v>1618</v>
      </c>
      <c r="D334" s="1207">
        <v>3520</v>
      </c>
      <c r="E334" s="1207">
        <v>470</v>
      </c>
      <c r="F334" s="1211">
        <v>5608</v>
      </c>
    </row>
    <row r="335" spans="2:6" ht="13.15" customHeight="1" x14ac:dyDescent="0.3">
      <c r="B335" s="1173" t="s">
        <v>1129</v>
      </c>
      <c r="C335" s="1206">
        <v>1772</v>
      </c>
      <c r="D335" s="1206">
        <v>4650</v>
      </c>
      <c r="E335" s="1206">
        <v>582</v>
      </c>
      <c r="F335" s="1210">
        <v>7004</v>
      </c>
    </row>
    <row r="336" spans="2:6" ht="13.15" customHeight="1" x14ac:dyDescent="0.3">
      <c r="B336" s="1172" t="s">
        <v>1130</v>
      </c>
      <c r="C336" s="1207">
        <v>16372</v>
      </c>
      <c r="D336" s="1207">
        <v>27951</v>
      </c>
      <c r="E336" s="1207">
        <v>4882</v>
      </c>
      <c r="F336" s="1211">
        <v>49205</v>
      </c>
    </row>
    <row r="337" spans="2:6" ht="13.15" customHeight="1" x14ac:dyDescent="0.3">
      <c r="B337" s="1173" t="s">
        <v>1131</v>
      </c>
      <c r="C337" s="1206">
        <v>1257</v>
      </c>
      <c r="D337" s="1206">
        <v>2534</v>
      </c>
      <c r="E337" s="1206">
        <v>299</v>
      </c>
      <c r="F337" s="1210">
        <v>4090</v>
      </c>
    </row>
    <row r="338" spans="2:6" ht="13.15" customHeight="1" x14ac:dyDescent="0.3">
      <c r="B338" s="1172" t="s">
        <v>1132</v>
      </c>
      <c r="C338" s="1207">
        <v>1199</v>
      </c>
      <c r="D338" s="1207">
        <v>3286</v>
      </c>
      <c r="E338" s="1207">
        <v>489</v>
      </c>
      <c r="F338" s="1211">
        <v>4974</v>
      </c>
    </row>
    <row r="339" spans="2:6" ht="13.15" customHeight="1" x14ac:dyDescent="0.3">
      <c r="B339" s="1173" t="s">
        <v>1133</v>
      </c>
      <c r="C339" s="1206">
        <v>1425</v>
      </c>
      <c r="D339" s="1206">
        <v>4132</v>
      </c>
      <c r="E339" s="1206">
        <v>499</v>
      </c>
      <c r="F339" s="1210">
        <v>6056</v>
      </c>
    </row>
    <row r="340" spans="2:6" ht="13.15" customHeight="1" x14ac:dyDescent="0.3">
      <c r="B340" s="1172" t="s">
        <v>1134</v>
      </c>
      <c r="C340" s="1207">
        <v>931</v>
      </c>
      <c r="D340" s="1207">
        <v>1733</v>
      </c>
      <c r="E340" s="1207">
        <v>191</v>
      </c>
      <c r="F340" s="1211">
        <v>2855</v>
      </c>
    </row>
    <row r="341" spans="2:6" ht="13.15" customHeight="1" x14ac:dyDescent="0.3">
      <c r="B341" s="1173" t="s">
        <v>1135</v>
      </c>
      <c r="C341" s="1206">
        <v>942</v>
      </c>
      <c r="D341" s="1206">
        <v>2068</v>
      </c>
      <c r="E341" s="1206">
        <v>311</v>
      </c>
      <c r="F341" s="1210">
        <v>3321</v>
      </c>
    </row>
    <row r="342" spans="2:6" ht="13.15" customHeight="1" x14ac:dyDescent="0.3">
      <c r="B342" s="1172" t="s">
        <v>1136</v>
      </c>
      <c r="C342" s="1207">
        <v>1032</v>
      </c>
      <c r="D342" s="1207">
        <v>2523</v>
      </c>
      <c r="E342" s="1207">
        <v>349</v>
      </c>
      <c r="F342" s="1211">
        <v>3904</v>
      </c>
    </row>
    <row r="343" spans="2:6" ht="13.15" customHeight="1" x14ac:dyDescent="0.3">
      <c r="B343" s="1173" t="s">
        <v>1137</v>
      </c>
      <c r="C343" s="1206">
        <v>1326</v>
      </c>
      <c r="D343" s="1206">
        <v>3061</v>
      </c>
      <c r="E343" s="1206">
        <v>339</v>
      </c>
      <c r="F343" s="1210">
        <v>4726</v>
      </c>
    </row>
    <row r="344" spans="2:6" ht="13.15" customHeight="1" x14ac:dyDescent="0.3">
      <c r="B344" s="1172" t="s">
        <v>1138</v>
      </c>
      <c r="C344" s="1207">
        <v>324</v>
      </c>
      <c r="D344" s="1207">
        <v>686</v>
      </c>
      <c r="E344" s="1207">
        <v>84</v>
      </c>
      <c r="F344" s="1211">
        <v>1094</v>
      </c>
    </row>
    <row r="345" spans="2:6" ht="13.15" customHeight="1" x14ac:dyDescent="0.3">
      <c r="B345" s="1173" t="s">
        <v>1139</v>
      </c>
      <c r="C345" s="1206">
        <v>24</v>
      </c>
      <c r="D345" s="1206">
        <v>223</v>
      </c>
      <c r="E345" s="1206">
        <v>17</v>
      </c>
      <c r="F345" s="1210">
        <v>264</v>
      </c>
    </row>
    <row r="346" spans="2:6" ht="13.15" customHeight="1" x14ac:dyDescent="0.3">
      <c r="B346" s="1172" t="s">
        <v>1140</v>
      </c>
      <c r="C346" s="1207">
        <v>1525</v>
      </c>
      <c r="D346" s="1207">
        <v>1238</v>
      </c>
      <c r="E346" s="1207">
        <v>115</v>
      </c>
      <c r="F346" s="1211">
        <v>2878</v>
      </c>
    </row>
    <row r="347" spans="2:6" ht="13.15" customHeight="1" x14ac:dyDescent="0.3">
      <c r="B347" s="1173" t="s">
        <v>1141</v>
      </c>
      <c r="C347" s="1206">
        <v>3597</v>
      </c>
      <c r="D347" s="1206">
        <v>5837</v>
      </c>
      <c r="E347" s="1206">
        <v>1117</v>
      </c>
      <c r="F347" s="1210">
        <v>10551</v>
      </c>
    </row>
    <row r="348" spans="2:6" ht="13.15" customHeight="1" x14ac:dyDescent="0.3">
      <c r="B348" s="1172" t="s">
        <v>1142</v>
      </c>
      <c r="C348" s="1207">
        <v>141</v>
      </c>
      <c r="D348" s="1207">
        <v>298</v>
      </c>
      <c r="E348" s="1207">
        <v>47</v>
      </c>
      <c r="F348" s="1211">
        <v>486</v>
      </c>
    </row>
    <row r="349" spans="2:6" ht="13.15" customHeight="1" x14ac:dyDescent="0.3">
      <c r="B349" s="1173" t="s">
        <v>1143</v>
      </c>
      <c r="C349" s="1206">
        <v>432</v>
      </c>
      <c r="D349" s="1206">
        <v>834</v>
      </c>
      <c r="E349" s="1206">
        <v>110</v>
      </c>
      <c r="F349" s="1210">
        <v>1376</v>
      </c>
    </row>
    <row r="350" spans="2:6" ht="13.15" customHeight="1" x14ac:dyDescent="0.3">
      <c r="B350" s="1172" t="s">
        <v>1144</v>
      </c>
      <c r="C350" s="1207">
        <v>317</v>
      </c>
      <c r="D350" s="1207">
        <v>837</v>
      </c>
      <c r="E350" s="1207">
        <v>99</v>
      </c>
      <c r="F350" s="1211">
        <v>1253</v>
      </c>
    </row>
    <row r="351" spans="2:6" ht="13.15" customHeight="1" x14ac:dyDescent="0.3">
      <c r="B351" s="1173" t="s">
        <v>1145</v>
      </c>
      <c r="C351" s="1206">
        <v>11492</v>
      </c>
      <c r="D351" s="1206">
        <v>19534</v>
      </c>
      <c r="E351" s="1206">
        <v>3682</v>
      </c>
      <c r="F351" s="1210">
        <v>34708</v>
      </c>
    </row>
    <row r="352" spans="2:6" ht="13.15" customHeight="1" x14ac:dyDescent="0.3">
      <c r="B352" s="1172" t="s">
        <v>1146</v>
      </c>
      <c r="C352" s="1207">
        <v>164</v>
      </c>
      <c r="D352" s="1207">
        <v>564</v>
      </c>
      <c r="E352" s="1207">
        <v>83</v>
      </c>
      <c r="F352" s="1211">
        <v>811</v>
      </c>
    </row>
    <row r="353" spans="2:6" ht="13.15" customHeight="1" x14ac:dyDescent="0.3">
      <c r="B353" s="1173" t="s">
        <v>1147</v>
      </c>
      <c r="C353" s="1206">
        <v>5194</v>
      </c>
      <c r="D353" s="1206">
        <v>9785</v>
      </c>
      <c r="E353" s="1206">
        <v>1390</v>
      </c>
      <c r="F353" s="1210">
        <v>16369</v>
      </c>
    </row>
    <row r="354" spans="2:6" ht="13.15" customHeight="1" x14ac:dyDescent="0.3">
      <c r="B354" s="1172" t="s">
        <v>1148</v>
      </c>
      <c r="C354" s="1207">
        <v>813</v>
      </c>
      <c r="D354" s="1207">
        <v>2042</v>
      </c>
      <c r="E354" s="1207">
        <v>299</v>
      </c>
      <c r="F354" s="1211">
        <v>3154</v>
      </c>
    </row>
    <row r="355" spans="2:6" ht="13.15" customHeight="1" x14ac:dyDescent="0.3">
      <c r="B355" s="1173" t="s">
        <v>1149</v>
      </c>
      <c r="C355" s="1206">
        <v>870</v>
      </c>
      <c r="D355" s="1206">
        <v>2097</v>
      </c>
      <c r="E355" s="1206">
        <v>347</v>
      </c>
      <c r="F355" s="1210">
        <v>3314</v>
      </c>
    </row>
    <row r="356" spans="2:6" ht="13.15" customHeight="1" x14ac:dyDescent="0.3">
      <c r="B356" s="1172" t="s">
        <v>1150</v>
      </c>
      <c r="C356" s="1207">
        <v>2355</v>
      </c>
      <c r="D356" s="1207">
        <v>6442</v>
      </c>
      <c r="E356" s="1207">
        <v>943</v>
      </c>
      <c r="F356" s="1211">
        <v>9740</v>
      </c>
    </row>
    <row r="357" spans="2:6" ht="13.15" customHeight="1" x14ac:dyDescent="0.3">
      <c r="B357" s="1173" t="s">
        <v>1151</v>
      </c>
      <c r="C357" s="1206">
        <v>0</v>
      </c>
      <c r="D357" s="1206">
        <v>0</v>
      </c>
      <c r="E357" s="1206">
        <v>2</v>
      </c>
      <c r="F357" s="1210">
        <v>2</v>
      </c>
    </row>
    <row r="358" spans="2:6" ht="13.15" customHeight="1" x14ac:dyDescent="0.3">
      <c r="B358" s="1172" t="s">
        <v>1152</v>
      </c>
      <c r="C358" s="1207">
        <v>6488</v>
      </c>
      <c r="D358" s="1207">
        <v>11076</v>
      </c>
      <c r="E358" s="1207">
        <v>2307</v>
      </c>
      <c r="F358" s="1211">
        <v>19871</v>
      </c>
    </row>
    <row r="359" spans="2:6" ht="13.15" customHeight="1" x14ac:dyDescent="0.3">
      <c r="B359" s="1173" t="s">
        <v>1153</v>
      </c>
      <c r="C359" s="1206">
        <v>1788</v>
      </c>
      <c r="D359" s="1206">
        <v>3429</v>
      </c>
      <c r="E359" s="1206">
        <v>606</v>
      </c>
      <c r="F359" s="1210">
        <v>5823</v>
      </c>
    </row>
    <row r="360" spans="2:6" ht="13.15" customHeight="1" x14ac:dyDescent="0.3">
      <c r="B360" s="1172" t="s">
        <v>1154</v>
      </c>
      <c r="C360" s="1207">
        <v>2727</v>
      </c>
      <c r="D360" s="1207">
        <v>5320</v>
      </c>
      <c r="E360" s="1207">
        <v>952</v>
      </c>
      <c r="F360" s="1211">
        <v>8999</v>
      </c>
    </row>
    <row r="361" spans="2:6" ht="13.15" customHeight="1" x14ac:dyDescent="0.3">
      <c r="B361" s="1173" t="s">
        <v>1155</v>
      </c>
      <c r="C361" s="1206">
        <v>2802</v>
      </c>
      <c r="D361" s="1206">
        <v>5246</v>
      </c>
      <c r="E361" s="1206">
        <v>790</v>
      </c>
      <c r="F361" s="1210">
        <v>8838</v>
      </c>
    </row>
    <row r="362" spans="2:6" ht="13.15" customHeight="1" x14ac:dyDescent="0.3">
      <c r="B362" s="1172" t="s">
        <v>1156</v>
      </c>
      <c r="C362" s="1207">
        <v>1841</v>
      </c>
      <c r="D362" s="1207">
        <v>4175</v>
      </c>
      <c r="E362" s="1207">
        <v>885</v>
      </c>
      <c r="F362" s="1211">
        <v>6901</v>
      </c>
    </row>
    <row r="363" spans="2:6" ht="13.15" customHeight="1" x14ac:dyDescent="0.3">
      <c r="B363" s="1173" t="s">
        <v>1157</v>
      </c>
      <c r="C363" s="1206">
        <v>15081</v>
      </c>
      <c r="D363" s="1206">
        <v>20868</v>
      </c>
      <c r="E363" s="1206">
        <v>4264</v>
      </c>
      <c r="F363" s="1210">
        <v>40213</v>
      </c>
    </row>
    <row r="364" spans="2:6" ht="13.15" customHeight="1" x14ac:dyDescent="0.3">
      <c r="B364" s="1172" t="s">
        <v>1158</v>
      </c>
      <c r="C364" s="1207">
        <v>162</v>
      </c>
      <c r="D364" s="1207">
        <v>0</v>
      </c>
      <c r="E364" s="1207">
        <v>31</v>
      </c>
      <c r="F364" s="1211">
        <v>193</v>
      </c>
    </row>
    <row r="365" spans="2:6" ht="13.15" customHeight="1" x14ac:dyDescent="0.3">
      <c r="B365" s="1173" t="s">
        <v>1159</v>
      </c>
      <c r="C365" s="1206">
        <v>936</v>
      </c>
      <c r="D365" s="1206">
        <v>1486</v>
      </c>
      <c r="E365" s="1206">
        <v>241</v>
      </c>
      <c r="F365" s="1210">
        <v>2663</v>
      </c>
    </row>
    <row r="366" spans="2:6" ht="13.15" customHeight="1" x14ac:dyDescent="0.3">
      <c r="B366" s="1172" t="s">
        <v>1160</v>
      </c>
      <c r="C366" s="1207">
        <v>2261</v>
      </c>
      <c r="D366" s="1207">
        <v>2966</v>
      </c>
      <c r="E366" s="1207">
        <v>500</v>
      </c>
      <c r="F366" s="1211">
        <v>5727</v>
      </c>
    </row>
    <row r="367" spans="2:6" ht="13.15" customHeight="1" x14ac:dyDescent="0.3">
      <c r="B367" s="1173" t="s">
        <v>1161</v>
      </c>
      <c r="C367" s="1206">
        <v>5981</v>
      </c>
      <c r="D367" s="1206">
        <v>8931</v>
      </c>
      <c r="E367" s="1206">
        <v>1519</v>
      </c>
      <c r="F367" s="1210">
        <v>16431</v>
      </c>
    </row>
    <row r="368" spans="2:6" ht="13.15" customHeight="1" x14ac:dyDescent="0.3">
      <c r="B368" s="1172" t="s">
        <v>1162</v>
      </c>
      <c r="C368" s="1207">
        <v>3948</v>
      </c>
      <c r="D368" s="1207">
        <v>6351</v>
      </c>
      <c r="E368" s="1207">
        <v>1022</v>
      </c>
      <c r="F368" s="1211">
        <v>11321</v>
      </c>
    </row>
    <row r="369" spans="2:6" ht="13.15" customHeight="1" x14ac:dyDescent="0.3">
      <c r="B369" s="1173" t="s">
        <v>1163</v>
      </c>
      <c r="C369" s="1206">
        <v>10772</v>
      </c>
      <c r="D369" s="1206">
        <v>18300</v>
      </c>
      <c r="E369" s="1206">
        <v>4054</v>
      </c>
      <c r="F369" s="1210">
        <v>33126</v>
      </c>
    </row>
    <row r="370" spans="2:6" ht="13.15" customHeight="1" x14ac:dyDescent="0.3">
      <c r="B370" s="1172" t="s">
        <v>1164</v>
      </c>
      <c r="C370" s="1207">
        <v>3660</v>
      </c>
      <c r="D370" s="1207">
        <v>6328</v>
      </c>
      <c r="E370" s="1207">
        <v>1098</v>
      </c>
      <c r="F370" s="1211">
        <v>11086</v>
      </c>
    </row>
    <row r="371" spans="2:6" ht="13.15" customHeight="1" x14ac:dyDescent="0.3">
      <c r="B371" s="1173" t="s">
        <v>1165</v>
      </c>
      <c r="C371" s="1206">
        <v>864</v>
      </c>
      <c r="D371" s="1206">
        <v>1732</v>
      </c>
      <c r="E371" s="1206">
        <v>242</v>
      </c>
      <c r="F371" s="1210">
        <v>2838</v>
      </c>
    </row>
    <row r="372" spans="2:6" ht="13.15" customHeight="1" x14ac:dyDescent="0.3">
      <c r="B372" s="1172" t="s">
        <v>1166</v>
      </c>
      <c r="C372" s="1207">
        <v>230</v>
      </c>
      <c r="D372" s="1207">
        <v>429</v>
      </c>
      <c r="E372" s="1207">
        <v>59</v>
      </c>
      <c r="F372" s="1211">
        <v>718</v>
      </c>
    </row>
    <row r="373" spans="2:6" ht="13.15" customHeight="1" x14ac:dyDescent="0.3">
      <c r="B373" s="1173" t="s">
        <v>1167</v>
      </c>
      <c r="C373" s="1206">
        <v>4893</v>
      </c>
      <c r="D373" s="1206">
        <v>1010</v>
      </c>
      <c r="E373" s="1206">
        <v>241</v>
      </c>
      <c r="F373" s="1210">
        <v>6144</v>
      </c>
    </row>
    <row r="374" spans="2:6" ht="13.15" customHeight="1" x14ac:dyDescent="0.3">
      <c r="B374" s="1172" t="s">
        <v>1168</v>
      </c>
      <c r="C374" s="1207">
        <v>9895</v>
      </c>
      <c r="D374" s="1207">
        <v>6932</v>
      </c>
      <c r="E374" s="1207">
        <v>3849</v>
      </c>
      <c r="F374" s="1211">
        <v>20676</v>
      </c>
    </row>
    <row r="375" spans="2:6" ht="13.15" customHeight="1" x14ac:dyDescent="0.3">
      <c r="B375" s="1173" t="s">
        <v>1169</v>
      </c>
      <c r="C375" s="1206">
        <v>24386</v>
      </c>
      <c r="D375" s="1206">
        <v>19487</v>
      </c>
      <c r="E375" s="1206">
        <v>6483</v>
      </c>
      <c r="F375" s="1210">
        <v>50356</v>
      </c>
    </row>
    <row r="376" spans="2:6" ht="13.15" customHeight="1" x14ac:dyDescent="0.3">
      <c r="B376" s="1172" t="s">
        <v>1170</v>
      </c>
      <c r="C376" s="1207">
        <v>17593</v>
      </c>
      <c r="D376" s="1207">
        <v>9810</v>
      </c>
      <c r="E376" s="1207">
        <v>4507</v>
      </c>
      <c r="F376" s="1211">
        <v>31910</v>
      </c>
    </row>
    <row r="377" spans="2:6" ht="13.15" customHeight="1" x14ac:dyDescent="0.3">
      <c r="B377" s="1173" t="s">
        <v>1171</v>
      </c>
      <c r="C377" s="1206">
        <v>2</v>
      </c>
      <c r="D377" s="1206">
        <v>0</v>
      </c>
      <c r="E377" s="1206">
        <v>0</v>
      </c>
      <c r="F377" s="1210">
        <v>2</v>
      </c>
    </row>
    <row r="378" spans="2:6" ht="13.15" customHeight="1" x14ac:dyDescent="0.3">
      <c r="B378" s="1172" t="s">
        <v>1172</v>
      </c>
      <c r="C378" s="1207">
        <v>37</v>
      </c>
      <c r="D378" s="1207">
        <v>114</v>
      </c>
      <c r="E378" s="1207">
        <v>6</v>
      </c>
      <c r="F378" s="1211">
        <v>157</v>
      </c>
    </row>
    <row r="379" spans="2:6" ht="13.15" customHeight="1" x14ac:dyDescent="0.3">
      <c r="B379" s="1173" t="s">
        <v>1173</v>
      </c>
      <c r="C379" s="1206">
        <v>6271</v>
      </c>
      <c r="D379" s="1206">
        <v>29838</v>
      </c>
      <c r="E379" s="1206">
        <v>2046</v>
      </c>
      <c r="F379" s="1210">
        <v>38155</v>
      </c>
    </row>
    <row r="380" spans="2:6" ht="13.15" customHeight="1" x14ac:dyDescent="0.3">
      <c r="B380" s="1172" t="s">
        <v>1174</v>
      </c>
      <c r="C380" s="1207">
        <v>3236</v>
      </c>
      <c r="D380" s="1207">
        <v>6171</v>
      </c>
      <c r="E380" s="1207">
        <v>961</v>
      </c>
      <c r="F380" s="1211">
        <v>10368</v>
      </c>
    </row>
    <row r="381" spans="2:6" ht="13.15" customHeight="1" x14ac:dyDescent="0.3">
      <c r="B381" s="1173" t="s">
        <v>1175</v>
      </c>
      <c r="C381" s="1206">
        <v>259</v>
      </c>
      <c r="D381" s="1206">
        <v>491</v>
      </c>
      <c r="E381" s="1206">
        <v>121</v>
      </c>
      <c r="F381" s="1210">
        <v>871</v>
      </c>
    </row>
    <row r="382" spans="2:6" ht="13.15" customHeight="1" x14ac:dyDescent="0.3">
      <c r="B382" s="1172" t="s">
        <v>1176</v>
      </c>
      <c r="C382" s="1207">
        <v>552</v>
      </c>
      <c r="D382" s="1207">
        <v>875</v>
      </c>
      <c r="E382" s="1207">
        <v>166</v>
      </c>
      <c r="F382" s="1211">
        <v>1593</v>
      </c>
    </row>
    <row r="383" spans="2:6" ht="13.15" customHeight="1" x14ac:dyDescent="0.3">
      <c r="B383" s="1173" t="s">
        <v>1177</v>
      </c>
      <c r="C383" s="1206">
        <v>498</v>
      </c>
      <c r="D383" s="1206">
        <v>1146</v>
      </c>
      <c r="E383" s="1206">
        <v>103</v>
      </c>
      <c r="F383" s="1210">
        <v>1747</v>
      </c>
    </row>
    <row r="384" spans="2:6" ht="13.15" customHeight="1" x14ac:dyDescent="0.3">
      <c r="B384" s="1172" t="s">
        <v>1178</v>
      </c>
      <c r="C384" s="1207">
        <v>3324</v>
      </c>
      <c r="D384" s="1207">
        <v>5008</v>
      </c>
      <c r="E384" s="1207">
        <v>800</v>
      </c>
      <c r="F384" s="1211">
        <v>9132</v>
      </c>
    </row>
    <row r="385" spans="2:6" ht="13.15" customHeight="1" x14ac:dyDescent="0.3">
      <c r="B385" s="1173" t="s">
        <v>1179</v>
      </c>
      <c r="C385" s="1206">
        <v>8409</v>
      </c>
      <c r="D385" s="1206">
        <v>16316</v>
      </c>
      <c r="E385" s="1206">
        <v>3077</v>
      </c>
      <c r="F385" s="1210">
        <v>27802</v>
      </c>
    </row>
    <row r="386" spans="2:6" ht="13.15" customHeight="1" x14ac:dyDescent="0.3">
      <c r="B386" s="1172" t="s">
        <v>1180</v>
      </c>
      <c r="C386" s="1207">
        <v>27826</v>
      </c>
      <c r="D386" s="1207">
        <v>27629</v>
      </c>
      <c r="E386" s="1207">
        <v>8061</v>
      </c>
      <c r="F386" s="1211">
        <v>63516</v>
      </c>
    </row>
    <row r="387" spans="2:6" ht="13.15" customHeight="1" x14ac:dyDescent="0.3">
      <c r="B387" s="1173" t="s">
        <v>1181</v>
      </c>
      <c r="C387" s="1206">
        <v>12974</v>
      </c>
      <c r="D387" s="1206">
        <v>17948</v>
      </c>
      <c r="E387" s="1206">
        <v>3886</v>
      </c>
      <c r="F387" s="1210">
        <v>34808</v>
      </c>
    </row>
    <row r="388" spans="2:6" ht="13.15" customHeight="1" x14ac:dyDescent="0.3">
      <c r="B388" s="1172" t="s">
        <v>1182</v>
      </c>
      <c r="C388" s="1207">
        <v>449</v>
      </c>
      <c r="D388" s="1207">
        <v>700</v>
      </c>
      <c r="E388" s="1207">
        <v>200</v>
      </c>
      <c r="F388" s="1211">
        <v>1349</v>
      </c>
    </row>
    <row r="389" spans="2:6" ht="13.15" customHeight="1" x14ac:dyDescent="0.3">
      <c r="B389" s="1173" t="s">
        <v>1183</v>
      </c>
      <c r="C389" s="1206">
        <v>24795</v>
      </c>
      <c r="D389" s="1206">
        <v>20790</v>
      </c>
      <c r="E389" s="1206">
        <v>5194</v>
      </c>
      <c r="F389" s="1210">
        <v>50779</v>
      </c>
    </row>
    <row r="390" spans="2:6" ht="13.15" customHeight="1" x14ac:dyDescent="0.3">
      <c r="B390" s="1172" t="s">
        <v>1184</v>
      </c>
      <c r="C390" s="1207">
        <v>711</v>
      </c>
      <c r="D390" s="1207">
        <v>1259</v>
      </c>
      <c r="E390" s="1207">
        <v>147</v>
      </c>
      <c r="F390" s="1211">
        <v>2117</v>
      </c>
    </row>
    <row r="391" spans="2:6" ht="13.15" customHeight="1" x14ac:dyDescent="0.3">
      <c r="B391" s="1173" t="s">
        <v>1185</v>
      </c>
      <c r="C391" s="1206">
        <v>23485</v>
      </c>
      <c r="D391" s="1206">
        <v>24012</v>
      </c>
      <c r="E391" s="1206">
        <v>6028</v>
      </c>
      <c r="F391" s="1210">
        <v>53525</v>
      </c>
    </row>
    <row r="392" spans="2:6" ht="13.15" customHeight="1" x14ac:dyDescent="0.3">
      <c r="B392" s="1172" t="s">
        <v>1186</v>
      </c>
      <c r="C392" s="1207">
        <v>696</v>
      </c>
      <c r="D392" s="1207">
        <v>1170</v>
      </c>
      <c r="E392" s="1207">
        <v>158</v>
      </c>
      <c r="F392" s="1211">
        <v>2024</v>
      </c>
    </row>
    <row r="393" spans="2:6" ht="13.15" customHeight="1" x14ac:dyDescent="0.3">
      <c r="B393" s="1173" t="s">
        <v>1187</v>
      </c>
      <c r="C393" s="1206">
        <v>980</v>
      </c>
      <c r="D393" s="1206">
        <v>1664</v>
      </c>
      <c r="E393" s="1206">
        <v>219</v>
      </c>
      <c r="F393" s="1210">
        <v>2863</v>
      </c>
    </row>
    <row r="394" spans="2:6" ht="13.15" customHeight="1" x14ac:dyDescent="0.3">
      <c r="B394" s="1172" t="s">
        <v>1188</v>
      </c>
      <c r="C394" s="1207">
        <v>7237</v>
      </c>
      <c r="D394" s="1207">
        <v>10913</v>
      </c>
      <c r="E394" s="1207">
        <v>2143</v>
      </c>
      <c r="F394" s="1211">
        <v>20293</v>
      </c>
    </row>
    <row r="395" spans="2:6" ht="13.15" customHeight="1" x14ac:dyDescent="0.3">
      <c r="B395" s="1173" t="s">
        <v>1189</v>
      </c>
      <c r="C395" s="1206">
        <v>5094</v>
      </c>
      <c r="D395" s="1206">
        <v>5373</v>
      </c>
      <c r="E395" s="1206">
        <v>1422</v>
      </c>
      <c r="F395" s="1210">
        <v>11889</v>
      </c>
    </row>
    <row r="396" spans="2:6" ht="13.15" customHeight="1" x14ac:dyDescent="0.3">
      <c r="B396" s="1172" t="s">
        <v>1190</v>
      </c>
      <c r="C396" s="1207">
        <v>13379</v>
      </c>
      <c r="D396" s="1207">
        <v>17483</v>
      </c>
      <c r="E396" s="1207">
        <v>4439</v>
      </c>
      <c r="F396" s="1211">
        <v>35301</v>
      </c>
    </row>
    <row r="397" spans="2:6" ht="13.15" customHeight="1" x14ac:dyDescent="0.3">
      <c r="B397" s="1173" t="s">
        <v>1191</v>
      </c>
      <c r="C397" s="1206">
        <v>2934</v>
      </c>
      <c r="D397" s="1206">
        <v>3833</v>
      </c>
      <c r="E397" s="1206">
        <v>651</v>
      </c>
      <c r="F397" s="1210">
        <v>7418</v>
      </c>
    </row>
    <row r="398" spans="2:6" ht="13.15" customHeight="1" x14ac:dyDescent="0.3">
      <c r="B398" s="1172" t="s">
        <v>1192</v>
      </c>
      <c r="C398" s="1207">
        <v>23565</v>
      </c>
      <c r="D398" s="1207">
        <v>31703</v>
      </c>
      <c r="E398" s="1207">
        <v>7817</v>
      </c>
      <c r="F398" s="1211">
        <v>63085</v>
      </c>
    </row>
    <row r="399" spans="2:6" ht="13.15" customHeight="1" x14ac:dyDescent="0.3">
      <c r="B399" s="1173" t="s">
        <v>1193</v>
      </c>
      <c r="C399" s="1206">
        <v>14821</v>
      </c>
      <c r="D399" s="1206">
        <v>22972</v>
      </c>
      <c r="E399" s="1206">
        <v>4510</v>
      </c>
      <c r="F399" s="1210">
        <v>42303</v>
      </c>
    </row>
    <row r="400" spans="2:6" ht="13.15" customHeight="1" x14ac:dyDescent="0.3">
      <c r="B400" s="1172" t="s">
        <v>1194</v>
      </c>
      <c r="C400" s="1207">
        <v>4956</v>
      </c>
      <c r="D400" s="1207">
        <v>6755</v>
      </c>
      <c r="E400" s="1207">
        <v>1349</v>
      </c>
      <c r="F400" s="1211">
        <v>13060</v>
      </c>
    </row>
    <row r="401" spans="2:6" ht="13.15" customHeight="1" x14ac:dyDescent="0.3">
      <c r="B401" s="1173" t="s">
        <v>1195</v>
      </c>
      <c r="C401" s="1206">
        <v>800</v>
      </c>
      <c r="D401" s="1206">
        <v>1685</v>
      </c>
      <c r="E401" s="1206">
        <v>229</v>
      </c>
      <c r="F401" s="1210">
        <v>2714</v>
      </c>
    </row>
    <row r="402" spans="2:6" ht="13.15" customHeight="1" x14ac:dyDescent="0.3">
      <c r="B402" s="1172" t="s">
        <v>1196</v>
      </c>
      <c r="C402" s="1207">
        <v>27</v>
      </c>
      <c r="D402" s="1207">
        <v>49</v>
      </c>
      <c r="E402" s="1207">
        <v>2</v>
      </c>
      <c r="F402" s="1211">
        <v>78</v>
      </c>
    </row>
    <row r="403" spans="2:6" ht="13.15" customHeight="1" x14ac:dyDescent="0.3">
      <c r="B403" s="1173" t="s">
        <v>1197</v>
      </c>
      <c r="C403" s="1206">
        <v>5139</v>
      </c>
      <c r="D403" s="1206">
        <v>8338</v>
      </c>
      <c r="E403" s="1206">
        <v>1468</v>
      </c>
      <c r="F403" s="1210">
        <v>14945</v>
      </c>
    </row>
    <row r="404" spans="2:6" ht="13.15" customHeight="1" x14ac:dyDescent="0.3">
      <c r="B404" s="1172" t="s">
        <v>1198</v>
      </c>
      <c r="C404" s="1207">
        <v>213</v>
      </c>
      <c r="D404" s="1207">
        <v>401</v>
      </c>
      <c r="E404" s="1207">
        <v>38</v>
      </c>
      <c r="F404" s="1211">
        <v>652</v>
      </c>
    </row>
    <row r="405" spans="2:6" ht="13.15" customHeight="1" x14ac:dyDescent="0.3">
      <c r="B405" s="1173" t="s">
        <v>1199</v>
      </c>
      <c r="C405" s="1206">
        <v>3409</v>
      </c>
      <c r="D405" s="1206">
        <v>7647</v>
      </c>
      <c r="E405" s="1206">
        <v>900</v>
      </c>
      <c r="F405" s="1210">
        <v>11956</v>
      </c>
    </row>
    <row r="406" spans="2:6" ht="13.15" customHeight="1" x14ac:dyDescent="0.3">
      <c r="B406" s="1172" t="s">
        <v>1200</v>
      </c>
      <c r="C406" s="1207">
        <v>98</v>
      </c>
      <c r="D406" s="1207">
        <v>123</v>
      </c>
      <c r="E406" s="1207">
        <v>9</v>
      </c>
      <c r="F406" s="1211">
        <v>230</v>
      </c>
    </row>
    <row r="407" spans="2:6" ht="13.15" customHeight="1" x14ac:dyDescent="0.3">
      <c r="B407" s="1173" t="s">
        <v>1201</v>
      </c>
      <c r="C407" s="1206">
        <v>177</v>
      </c>
      <c r="D407" s="1206">
        <v>255</v>
      </c>
      <c r="E407" s="1206">
        <v>27</v>
      </c>
      <c r="F407" s="1210">
        <v>459</v>
      </c>
    </row>
    <row r="408" spans="2:6" ht="13.15" customHeight="1" x14ac:dyDescent="0.3">
      <c r="B408" s="1172" t="s">
        <v>1202</v>
      </c>
      <c r="C408" s="1207">
        <v>24</v>
      </c>
      <c r="D408" s="1207">
        <v>66</v>
      </c>
      <c r="E408" s="1207">
        <v>1</v>
      </c>
      <c r="F408" s="1211">
        <v>91</v>
      </c>
    </row>
    <row r="409" spans="2:6" ht="13.15" customHeight="1" x14ac:dyDescent="0.3">
      <c r="B409" s="1173" t="s">
        <v>1203</v>
      </c>
      <c r="C409" s="1206">
        <v>11254</v>
      </c>
      <c r="D409" s="1206">
        <v>18724</v>
      </c>
      <c r="E409" s="1206">
        <v>3107</v>
      </c>
      <c r="F409" s="1210">
        <v>33085</v>
      </c>
    </row>
    <row r="410" spans="2:6" ht="13.15" customHeight="1" x14ac:dyDescent="0.3">
      <c r="B410" s="1172" t="s">
        <v>1204</v>
      </c>
      <c r="C410" s="1207">
        <v>545</v>
      </c>
      <c r="D410" s="1207">
        <v>1419</v>
      </c>
      <c r="E410" s="1207">
        <v>151</v>
      </c>
      <c r="F410" s="1211">
        <v>2115</v>
      </c>
    </row>
    <row r="411" spans="2:6" ht="13.15" customHeight="1" x14ac:dyDescent="0.3">
      <c r="B411" s="1173" t="s">
        <v>1205</v>
      </c>
      <c r="C411" s="1206">
        <v>1306</v>
      </c>
      <c r="D411" s="1206">
        <v>2767</v>
      </c>
      <c r="E411" s="1206">
        <v>316</v>
      </c>
      <c r="F411" s="1210">
        <v>4389</v>
      </c>
    </row>
    <row r="412" spans="2:6" ht="13.15" customHeight="1" x14ac:dyDescent="0.3">
      <c r="B412" s="1172" t="s">
        <v>1206</v>
      </c>
      <c r="C412" s="1207">
        <v>3194</v>
      </c>
      <c r="D412" s="1207">
        <v>6667</v>
      </c>
      <c r="E412" s="1207">
        <v>983</v>
      </c>
      <c r="F412" s="1211">
        <v>10844</v>
      </c>
    </row>
    <row r="413" spans="2:6" ht="13.15" customHeight="1" x14ac:dyDescent="0.3">
      <c r="B413" s="1173" t="s">
        <v>1207</v>
      </c>
      <c r="C413" s="1206">
        <v>666</v>
      </c>
      <c r="D413" s="1206">
        <v>972</v>
      </c>
      <c r="E413" s="1206">
        <v>118</v>
      </c>
      <c r="F413" s="1210">
        <v>1756</v>
      </c>
    </row>
    <row r="414" spans="2:6" ht="13.15" customHeight="1" x14ac:dyDescent="0.3">
      <c r="B414" s="1172" t="s">
        <v>1208</v>
      </c>
      <c r="C414" s="1207">
        <v>8455</v>
      </c>
      <c r="D414" s="1207">
        <v>15639</v>
      </c>
      <c r="E414" s="1207">
        <v>2399</v>
      </c>
      <c r="F414" s="1211">
        <v>26493</v>
      </c>
    </row>
    <row r="415" spans="2:6" ht="13.15" customHeight="1" x14ac:dyDescent="0.3">
      <c r="B415" s="1173" t="s">
        <v>1209</v>
      </c>
      <c r="C415" s="1206">
        <v>1639</v>
      </c>
      <c r="D415" s="1206">
        <v>2586</v>
      </c>
      <c r="E415" s="1206">
        <v>311</v>
      </c>
      <c r="F415" s="1210">
        <v>4536</v>
      </c>
    </row>
    <row r="416" spans="2:6" ht="13.15" customHeight="1" x14ac:dyDescent="0.3">
      <c r="B416" s="1172" t="s">
        <v>1210</v>
      </c>
      <c r="C416" s="1207">
        <v>846</v>
      </c>
      <c r="D416" s="1207">
        <v>1480</v>
      </c>
      <c r="E416" s="1207">
        <v>168</v>
      </c>
      <c r="F416" s="1211">
        <v>2494</v>
      </c>
    </row>
    <row r="417" spans="2:6" ht="13.15" customHeight="1" x14ac:dyDescent="0.3">
      <c r="B417" s="1173" t="s">
        <v>1211</v>
      </c>
      <c r="C417" s="1206">
        <v>25622</v>
      </c>
      <c r="D417" s="1206">
        <v>38927</v>
      </c>
      <c r="E417" s="1206">
        <v>9765</v>
      </c>
      <c r="F417" s="1210">
        <v>74314</v>
      </c>
    </row>
    <row r="418" spans="2:6" ht="13.15" customHeight="1" x14ac:dyDescent="0.3">
      <c r="B418" s="1172" t="s">
        <v>1212</v>
      </c>
      <c r="C418" s="1207">
        <v>1900</v>
      </c>
      <c r="D418" s="1207">
        <v>4836</v>
      </c>
      <c r="E418" s="1207">
        <v>704</v>
      </c>
      <c r="F418" s="1211">
        <v>7440</v>
      </c>
    </row>
    <row r="419" spans="2:6" ht="13.15" customHeight="1" x14ac:dyDescent="0.3">
      <c r="B419" s="1173" t="s">
        <v>1213</v>
      </c>
      <c r="C419" s="1206">
        <v>13344</v>
      </c>
      <c r="D419" s="1206">
        <v>11561</v>
      </c>
      <c r="E419" s="1206">
        <v>2248</v>
      </c>
      <c r="F419" s="1210">
        <v>27153</v>
      </c>
    </row>
    <row r="420" spans="2:6" ht="13.15" customHeight="1" x14ac:dyDescent="0.3">
      <c r="B420" s="1172" t="s">
        <v>1214</v>
      </c>
      <c r="C420" s="1207">
        <v>39499</v>
      </c>
      <c r="D420" s="1207">
        <v>33611</v>
      </c>
      <c r="E420" s="1207">
        <v>7430</v>
      </c>
      <c r="F420" s="1211">
        <v>80540</v>
      </c>
    </row>
    <row r="421" spans="2:6" ht="13.15" customHeight="1" x14ac:dyDescent="0.3">
      <c r="B421" s="1173" t="s">
        <v>1215</v>
      </c>
      <c r="C421" s="1206">
        <v>809</v>
      </c>
      <c r="D421" s="1206">
        <v>1547</v>
      </c>
      <c r="E421" s="1206">
        <v>218</v>
      </c>
      <c r="F421" s="1210">
        <v>2574</v>
      </c>
    </row>
    <row r="422" spans="2:6" ht="13.15" customHeight="1" x14ac:dyDescent="0.3">
      <c r="B422" s="1172" t="s">
        <v>1216</v>
      </c>
      <c r="C422" s="1207">
        <v>23734</v>
      </c>
      <c r="D422" s="1207">
        <v>20532</v>
      </c>
      <c r="E422" s="1207">
        <v>4507</v>
      </c>
      <c r="F422" s="1211">
        <v>48773</v>
      </c>
    </row>
    <row r="423" spans="2:6" ht="13.15" customHeight="1" x14ac:dyDescent="0.3">
      <c r="B423" s="1173" t="s">
        <v>1217</v>
      </c>
      <c r="C423" s="1206">
        <v>8352</v>
      </c>
      <c r="D423" s="1206">
        <v>12978</v>
      </c>
      <c r="E423" s="1206">
        <v>1822</v>
      </c>
      <c r="F423" s="1210">
        <v>23152</v>
      </c>
    </row>
    <row r="424" spans="2:6" ht="13.15" customHeight="1" x14ac:dyDescent="0.3">
      <c r="B424" s="1172" t="s">
        <v>1218</v>
      </c>
      <c r="C424" s="1207">
        <v>78</v>
      </c>
      <c r="D424" s="1207">
        <v>183</v>
      </c>
      <c r="E424" s="1207">
        <v>21</v>
      </c>
      <c r="F424" s="1211">
        <v>282</v>
      </c>
    </row>
    <row r="425" spans="2:6" ht="13.15" customHeight="1" x14ac:dyDescent="0.3">
      <c r="B425" s="1173" t="s">
        <v>1219</v>
      </c>
      <c r="C425" s="1206">
        <v>7436</v>
      </c>
      <c r="D425" s="1206">
        <v>7204</v>
      </c>
      <c r="E425" s="1206">
        <v>1271</v>
      </c>
      <c r="F425" s="1210">
        <v>15911</v>
      </c>
    </row>
    <row r="426" spans="2:6" ht="13.15" customHeight="1" x14ac:dyDescent="0.3">
      <c r="B426" s="1172" t="s">
        <v>1220</v>
      </c>
      <c r="C426" s="1207">
        <v>3419</v>
      </c>
      <c r="D426" s="1207">
        <v>5524</v>
      </c>
      <c r="E426" s="1207">
        <v>690</v>
      </c>
      <c r="F426" s="1211">
        <v>9633</v>
      </c>
    </row>
    <row r="427" spans="2:6" ht="13.15" customHeight="1" x14ac:dyDescent="0.3">
      <c r="B427" s="1173" t="s">
        <v>1221</v>
      </c>
      <c r="C427" s="1206">
        <v>4787</v>
      </c>
      <c r="D427" s="1206">
        <v>4947</v>
      </c>
      <c r="E427" s="1206">
        <v>588</v>
      </c>
      <c r="F427" s="1210">
        <v>10322</v>
      </c>
    </row>
    <row r="428" spans="2:6" ht="13.15" customHeight="1" x14ac:dyDescent="0.3">
      <c r="B428" s="1172" t="s">
        <v>1222</v>
      </c>
      <c r="C428" s="1207">
        <v>1659</v>
      </c>
      <c r="D428" s="1207">
        <v>2693</v>
      </c>
      <c r="E428" s="1207">
        <v>492</v>
      </c>
      <c r="F428" s="1211">
        <v>4844</v>
      </c>
    </row>
    <row r="429" spans="2:6" ht="13.15" customHeight="1" x14ac:dyDescent="0.3">
      <c r="B429" s="1173" t="s">
        <v>1223</v>
      </c>
      <c r="C429" s="1206">
        <v>743</v>
      </c>
      <c r="D429" s="1206">
        <v>1033</v>
      </c>
      <c r="E429" s="1206">
        <v>142</v>
      </c>
      <c r="F429" s="1210">
        <v>1918</v>
      </c>
    </row>
    <row r="430" spans="2:6" ht="13.15" customHeight="1" x14ac:dyDescent="0.3">
      <c r="B430" s="1172" t="s">
        <v>1224</v>
      </c>
      <c r="C430" s="1207">
        <v>850</v>
      </c>
      <c r="D430" s="1207">
        <v>1485</v>
      </c>
      <c r="E430" s="1207">
        <v>173</v>
      </c>
      <c r="F430" s="1211">
        <v>2508</v>
      </c>
    </row>
    <row r="431" spans="2:6" ht="13.15" customHeight="1" x14ac:dyDescent="0.3">
      <c r="B431" s="1173" t="s">
        <v>1225</v>
      </c>
      <c r="C431" s="1206">
        <v>20201</v>
      </c>
      <c r="D431" s="1206">
        <v>31961</v>
      </c>
      <c r="E431" s="1206">
        <v>4563</v>
      </c>
      <c r="F431" s="1210">
        <v>56725</v>
      </c>
    </row>
    <row r="432" spans="2:6" ht="13.15" customHeight="1" x14ac:dyDescent="0.3">
      <c r="B432" s="1172" t="s">
        <v>1226</v>
      </c>
      <c r="C432" s="1207">
        <v>177</v>
      </c>
      <c r="D432" s="1207">
        <v>433</v>
      </c>
      <c r="E432" s="1207">
        <v>60</v>
      </c>
      <c r="F432" s="1211">
        <v>670</v>
      </c>
    </row>
    <row r="433" spans="2:6" ht="13.15" customHeight="1" x14ac:dyDescent="0.3">
      <c r="B433" s="1173" t="s">
        <v>1227</v>
      </c>
      <c r="C433" s="1206">
        <v>2208</v>
      </c>
      <c r="D433" s="1206">
        <v>999</v>
      </c>
      <c r="E433" s="1206">
        <v>392</v>
      </c>
      <c r="F433" s="1210">
        <v>3599</v>
      </c>
    </row>
    <row r="434" spans="2:6" ht="13.15" customHeight="1" x14ac:dyDescent="0.3">
      <c r="B434" s="1172" t="s">
        <v>1228</v>
      </c>
      <c r="C434" s="1207">
        <v>681</v>
      </c>
      <c r="D434" s="1207">
        <v>679</v>
      </c>
      <c r="E434" s="1207">
        <v>158</v>
      </c>
      <c r="F434" s="1211">
        <v>1518</v>
      </c>
    </row>
    <row r="435" spans="2:6" ht="13.15" customHeight="1" x14ac:dyDescent="0.3">
      <c r="B435" s="1173" t="s">
        <v>1229</v>
      </c>
      <c r="C435" s="1206">
        <v>2273</v>
      </c>
      <c r="D435" s="1206">
        <v>5202</v>
      </c>
      <c r="E435" s="1206">
        <v>684</v>
      </c>
      <c r="F435" s="1210">
        <v>8159</v>
      </c>
    </row>
    <row r="436" spans="2:6" ht="13.15" customHeight="1" x14ac:dyDescent="0.3">
      <c r="B436" s="1172" t="s">
        <v>1230</v>
      </c>
      <c r="C436" s="1207">
        <v>613</v>
      </c>
      <c r="D436" s="1207">
        <v>882</v>
      </c>
      <c r="E436" s="1207">
        <v>114</v>
      </c>
      <c r="F436" s="1211">
        <v>1609</v>
      </c>
    </row>
    <row r="437" spans="2:6" ht="13.15" customHeight="1" x14ac:dyDescent="0.3">
      <c r="B437" s="1173" t="s">
        <v>1231</v>
      </c>
      <c r="C437" s="1206">
        <v>4579</v>
      </c>
      <c r="D437" s="1206">
        <v>7982</v>
      </c>
      <c r="E437" s="1206">
        <v>1038</v>
      </c>
      <c r="F437" s="1210">
        <v>13599</v>
      </c>
    </row>
    <row r="438" spans="2:6" ht="13.15" customHeight="1" x14ac:dyDescent="0.3">
      <c r="B438" s="1172" t="s">
        <v>1232</v>
      </c>
      <c r="C438" s="1207">
        <v>710</v>
      </c>
      <c r="D438" s="1207">
        <v>1259</v>
      </c>
      <c r="E438" s="1207">
        <v>188</v>
      </c>
      <c r="F438" s="1211">
        <v>2157</v>
      </c>
    </row>
    <row r="439" spans="2:6" ht="13.15" customHeight="1" x14ac:dyDescent="0.3">
      <c r="B439" s="1173" t="s">
        <v>1233</v>
      </c>
      <c r="C439" s="1206">
        <v>2912</v>
      </c>
      <c r="D439" s="1206">
        <v>5930</v>
      </c>
      <c r="E439" s="1206">
        <v>1083</v>
      </c>
      <c r="F439" s="1210">
        <v>9925</v>
      </c>
    </row>
    <row r="440" spans="2:6" ht="13.15" customHeight="1" x14ac:dyDescent="0.3">
      <c r="B440" s="1172" t="s">
        <v>1234</v>
      </c>
      <c r="C440" s="1207">
        <v>1108</v>
      </c>
      <c r="D440" s="1207">
        <v>1660</v>
      </c>
      <c r="E440" s="1207">
        <v>234</v>
      </c>
      <c r="F440" s="1211">
        <v>3002</v>
      </c>
    </row>
    <row r="441" spans="2:6" ht="13.15" customHeight="1" x14ac:dyDescent="0.3">
      <c r="B441" s="1173" t="s">
        <v>1235</v>
      </c>
      <c r="C441" s="1206">
        <v>3282</v>
      </c>
      <c r="D441" s="1206">
        <v>4185</v>
      </c>
      <c r="E441" s="1206">
        <v>723</v>
      </c>
      <c r="F441" s="1210">
        <v>8190</v>
      </c>
    </row>
    <row r="442" spans="2:6" ht="13.15" customHeight="1" x14ac:dyDescent="0.3">
      <c r="B442" s="1172" t="s">
        <v>1236</v>
      </c>
      <c r="C442" s="1207">
        <v>1135</v>
      </c>
      <c r="D442" s="1207">
        <v>1975</v>
      </c>
      <c r="E442" s="1207">
        <v>299</v>
      </c>
      <c r="F442" s="1211">
        <v>3409</v>
      </c>
    </row>
    <row r="443" spans="2:6" ht="13.15" customHeight="1" x14ac:dyDescent="0.3">
      <c r="B443" s="1173" t="s">
        <v>1237</v>
      </c>
      <c r="C443" s="1206">
        <v>3139</v>
      </c>
      <c r="D443" s="1206">
        <v>2583</v>
      </c>
      <c r="E443" s="1206">
        <v>382</v>
      </c>
      <c r="F443" s="1210">
        <v>6104</v>
      </c>
    </row>
    <row r="444" spans="2:6" ht="13.15" customHeight="1" x14ac:dyDescent="0.3">
      <c r="B444" s="1172" t="s">
        <v>1238</v>
      </c>
      <c r="C444" s="1207">
        <v>5212</v>
      </c>
      <c r="D444" s="1207">
        <v>8825</v>
      </c>
      <c r="E444" s="1207">
        <v>1141</v>
      </c>
      <c r="F444" s="1211">
        <v>15178</v>
      </c>
    </row>
    <row r="445" spans="2:6" ht="13.15" customHeight="1" x14ac:dyDescent="0.3">
      <c r="B445" s="1173" t="s">
        <v>1239</v>
      </c>
      <c r="C445" s="1206">
        <v>446</v>
      </c>
      <c r="D445" s="1206">
        <v>515</v>
      </c>
      <c r="E445" s="1206">
        <v>84</v>
      </c>
      <c r="F445" s="1210">
        <v>1045</v>
      </c>
    </row>
    <row r="446" spans="2:6" ht="13.15" customHeight="1" x14ac:dyDescent="0.3">
      <c r="B446" s="1172" t="s">
        <v>1240</v>
      </c>
      <c r="C446" s="1207">
        <v>42</v>
      </c>
      <c r="D446" s="1207">
        <v>59</v>
      </c>
      <c r="E446" s="1207">
        <v>21</v>
      </c>
      <c r="F446" s="1211">
        <v>122</v>
      </c>
    </row>
    <row r="447" spans="2:6" ht="13.15" customHeight="1" x14ac:dyDescent="0.3">
      <c r="B447" s="1173" t="s">
        <v>1241</v>
      </c>
      <c r="C447" s="1206">
        <v>404</v>
      </c>
      <c r="D447" s="1206">
        <v>596</v>
      </c>
      <c r="E447" s="1206">
        <v>71</v>
      </c>
      <c r="F447" s="1210">
        <v>1071</v>
      </c>
    </row>
    <row r="448" spans="2:6" ht="13.15" customHeight="1" x14ac:dyDescent="0.3">
      <c r="B448" s="1172" t="s">
        <v>1242</v>
      </c>
      <c r="C448" s="1207">
        <v>371</v>
      </c>
      <c r="D448" s="1207">
        <v>238</v>
      </c>
      <c r="E448" s="1207">
        <v>34</v>
      </c>
      <c r="F448" s="1211">
        <v>643</v>
      </c>
    </row>
    <row r="449" spans="2:6" ht="13.15" customHeight="1" x14ac:dyDescent="0.3">
      <c r="B449" s="1173" t="s">
        <v>1243</v>
      </c>
      <c r="C449" s="1206">
        <v>1159</v>
      </c>
      <c r="D449" s="1206">
        <v>1786</v>
      </c>
      <c r="E449" s="1206">
        <v>246</v>
      </c>
      <c r="F449" s="1210">
        <v>3191</v>
      </c>
    </row>
    <row r="450" spans="2:6" ht="13.15" customHeight="1" x14ac:dyDescent="0.3">
      <c r="B450" s="1172" t="s">
        <v>1244</v>
      </c>
      <c r="C450" s="1207">
        <v>345</v>
      </c>
      <c r="D450" s="1207">
        <v>697</v>
      </c>
      <c r="E450" s="1207">
        <v>100</v>
      </c>
      <c r="F450" s="1211">
        <v>1142</v>
      </c>
    </row>
    <row r="451" spans="2:6" ht="13.15" customHeight="1" x14ac:dyDescent="0.3">
      <c r="B451" s="1173" t="s">
        <v>1245</v>
      </c>
      <c r="C451" s="1206">
        <v>997</v>
      </c>
      <c r="D451" s="1206">
        <v>1455</v>
      </c>
      <c r="E451" s="1206">
        <v>162</v>
      </c>
      <c r="F451" s="1210">
        <v>2614</v>
      </c>
    </row>
    <row r="452" spans="2:6" ht="13.15" customHeight="1" x14ac:dyDescent="0.3">
      <c r="B452" s="1172" t="s">
        <v>1246</v>
      </c>
      <c r="C452" s="1207">
        <v>223</v>
      </c>
      <c r="D452" s="1207">
        <v>369</v>
      </c>
      <c r="E452" s="1207">
        <v>44</v>
      </c>
      <c r="F452" s="1211">
        <v>636</v>
      </c>
    </row>
    <row r="453" spans="2:6" ht="13.15" customHeight="1" x14ac:dyDescent="0.3">
      <c r="B453" s="1173" t="s">
        <v>1247</v>
      </c>
      <c r="C453" s="1206">
        <v>296</v>
      </c>
      <c r="D453" s="1206">
        <v>451</v>
      </c>
      <c r="E453" s="1206">
        <v>62</v>
      </c>
      <c r="F453" s="1210">
        <v>809</v>
      </c>
    </row>
    <row r="454" spans="2:6" ht="13.15" customHeight="1" x14ac:dyDescent="0.3">
      <c r="B454" s="1172" t="s">
        <v>1248</v>
      </c>
      <c r="C454" s="1207">
        <v>521</v>
      </c>
      <c r="D454" s="1207">
        <v>833</v>
      </c>
      <c r="E454" s="1207">
        <v>113</v>
      </c>
      <c r="F454" s="1211">
        <v>1467</v>
      </c>
    </row>
    <row r="455" spans="2:6" ht="13.15" customHeight="1" x14ac:dyDescent="0.3">
      <c r="B455" s="1173" t="s">
        <v>1249</v>
      </c>
      <c r="C455" s="1206">
        <v>1456</v>
      </c>
      <c r="D455" s="1206">
        <v>1273</v>
      </c>
      <c r="E455" s="1206">
        <v>255</v>
      </c>
      <c r="F455" s="1210">
        <v>2984</v>
      </c>
    </row>
    <row r="456" spans="2:6" ht="13.15" customHeight="1" x14ac:dyDescent="0.3">
      <c r="B456" s="1172" t="s">
        <v>1250</v>
      </c>
      <c r="C456" s="1207">
        <v>6306</v>
      </c>
      <c r="D456" s="1207">
        <v>7216</v>
      </c>
      <c r="E456" s="1207">
        <v>1996</v>
      </c>
      <c r="F456" s="1211">
        <v>15518</v>
      </c>
    </row>
    <row r="457" spans="2:6" ht="13.15" customHeight="1" x14ac:dyDescent="0.3">
      <c r="B457" s="1173" t="s">
        <v>1251</v>
      </c>
      <c r="C457" s="1206">
        <v>7724</v>
      </c>
      <c r="D457" s="1206">
        <v>9736</v>
      </c>
      <c r="E457" s="1206">
        <v>1836</v>
      </c>
      <c r="F457" s="1210">
        <v>19296</v>
      </c>
    </row>
    <row r="458" spans="2:6" ht="13.15" customHeight="1" x14ac:dyDescent="0.3">
      <c r="B458" s="1172" t="s">
        <v>1252</v>
      </c>
      <c r="C458" s="1207">
        <v>7988</v>
      </c>
      <c r="D458" s="1207">
        <v>8977</v>
      </c>
      <c r="E458" s="1207">
        <v>1818</v>
      </c>
      <c r="F458" s="1211">
        <v>18783</v>
      </c>
    </row>
    <row r="459" spans="2:6" ht="13.15" customHeight="1" x14ac:dyDescent="0.3">
      <c r="B459" s="1173" t="s">
        <v>1253</v>
      </c>
      <c r="C459" s="1206">
        <v>6933</v>
      </c>
      <c r="D459" s="1206">
        <v>11993</v>
      </c>
      <c r="E459" s="1206">
        <v>1984</v>
      </c>
      <c r="F459" s="1210">
        <v>20910</v>
      </c>
    </row>
    <row r="460" spans="2:6" ht="13.15" customHeight="1" x14ac:dyDescent="0.3">
      <c r="B460" s="1172" t="s">
        <v>1254</v>
      </c>
      <c r="C460" s="1207">
        <v>421</v>
      </c>
      <c r="D460" s="1207">
        <v>834</v>
      </c>
      <c r="E460" s="1207">
        <v>91</v>
      </c>
      <c r="F460" s="1211">
        <v>1346</v>
      </c>
    </row>
    <row r="461" spans="2:6" ht="13.15" customHeight="1" x14ac:dyDescent="0.3">
      <c r="B461" s="1173" t="s">
        <v>1255</v>
      </c>
      <c r="C461" s="1206">
        <v>207</v>
      </c>
      <c r="D461" s="1206">
        <v>386</v>
      </c>
      <c r="E461" s="1206">
        <v>39</v>
      </c>
      <c r="F461" s="1210">
        <v>632</v>
      </c>
    </row>
    <row r="462" spans="2:6" ht="13.15" customHeight="1" x14ac:dyDescent="0.3">
      <c r="B462" s="1172" t="s">
        <v>1256</v>
      </c>
      <c r="C462" s="1207">
        <v>251</v>
      </c>
      <c r="D462" s="1207">
        <v>407</v>
      </c>
      <c r="E462" s="1207">
        <v>32</v>
      </c>
      <c r="F462" s="1211">
        <v>690</v>
      </c>
    </row>
    <row r="463" spans="2:6" ht="13.15" customHeight="1" x14ac:dyDescent="0.3">
      <c r="B463" s="1173" t="s">
        <v>1257</v>
      </c>
      <c r="C463" s="1206">
        <v>146</v>
      </c>
      <c r="D463" s="1206">
        <v>138</v>
      </c>
      <c r="E463" s="1206">
        <v>14</v>
      </c>
      <c r="F463" s="1210">
        <v>298</v>
      </c>
    </row>
    <row r="464" spans="2:6" ht="13.15" customHeight="1" x14ac:dyDescent="0.3">
      <c r="B464" s="1172" t="s">
        <v>1258</v>
      </c>
      <c r="C464" s="1207">
        <v>243</v>
      </c>
      <c r="D464" s="1207">
        <v>370</v>
      </c>
      <c r="E464" s="1207">
        <v>35</v>
      </c>
      <c r="F464" s="1211">
        <v>648</v>
      </c>
    </row>
    <row r="465" spans="2:6" ht="13.15" customHeight="1" x14ac:dyDescent="0.3">
      <c r="B465" s="1173" t="s">
        <v>1259</v>
      </c>
      <c r="C465" s="1206">
        <v>225</v>
      </c>
      <c r="D465" s="1206">
        <v>269</v>
      </c>
      <c r="E465" s="1206">
        <v>38</v>
      </c>
      <c r="F465" s="1210">
        <v>532</v>
      </c>
    </row>
    <row r="466" spans="2:6" ht="13.15" customHeight="1" x14ac:dyDescent="0.3">
      <c r="B466" s="1172" t="s">
        <v>1260</v>
      </c>
      <c r="C466" s="1207">
        <v>75</v>
      </c>
      <c r="D466" s="1207">
        <v>95</v>
      </c>
      <c r="E466" s="1207">
        <v>10</v>
      </c>
      <c r="F466" s="1211">
        <v>180</v>
      </c>
    </row>
    <row r="467" spans="2:6" ht="13.15" customHeight="1" x14ac:dyDescent="0.3">
      <c r="B467" s="1173" t="s">
        <v>1261</v>
      </c>
      <c r="C467" s="1206">
        <v>126</v>
      </c>
      <c r="D467" s="1206">
        <v>66</v>
      </c>
      <c r="E467" s="1206">
        <v>19</v>
      </c>
      <c r="F467" s="1210">
        <v>211</v>
      </c>
    </row>
    <row r="468" spans="2:6" ht="13.15" customHeight="1" x14ac:dyDescent="0.3">
      <c r="B468" s="1172" t="s">
        <v>1262</v>
      </c>
      <c r="C468" s="1207">
        <v>5547</v>
      </c>
      <c r="D468" s="1207">
        <v>9511</v>
      </c>
      <c r="E468" s="1207">
        <v>1627</v>
      </c>
      <c r="F468" s="1211">
        <v>16685</v>
      </c>
    </row>
    <row r="469" spans="2:6" ht="13.15" customHeight="1" x14ac:dyDescent="0.3">
      <c r="B469" s="1173" t="s">
        <v>1263</v>
      </c>
      <c r="C469" s="1206">
        <v>381</v>
      </c>
      <c r="D469" s="1206">
        <v>594</v>
      </c>
      <c r="E469" s="1206">
        <v>77</v>
      </c>
      <c r="F469" s="1210">
        <v>1052</v>
      </c>
    </row>
    <row r="470" spans="2:6" ht="13.15" customHeight="1" x14ac:dyDescent="0.3">
      <c r="B470" s="1172" t="s">
        <v>1264</v>
      </c>
      <c r="C470" s="1207">
        <v>426</v>
      </c>
      <c r="D470" s="1207">
        <v>667</v>
      </c>
      <c r="E470" s="1207">
        <v>66</v>
      </c>
      <c r="F470" s="1211">
        <v>1159</v>
      </c>
    </row>
    <row r="471" spans="2:6" ht="13.15" customHeight="1" x14ac:dyDescent="0.3">
      <c r="B471" s="1173" t="s">
        <v>1265</v>
      </c>
      <c r="C471" s="1206">
        <v>263</v>
      </c>
      <c r="D471" s="1206">
        <v>461</v>
      </c>
      <c r="E471" s="1206">
        <v>110</v>
      </c>
      <c r="F471" s="1210">
        <v>834</v>
      </c>
    </row>
    <row r="472" spans="2:6" ht="13.15" customHeight="1" x14ac:dyDescent="0.3">
      <c r="B472" s="1172" t="s">
        <v>1266</v>
      </c>
      <c r="C472" s="1207">
        <v>3917</v>
      </c>
      <c r="D472" s="1207">
        <v>6957</v>
      </c>
      <c r="E472" s="1207">
        <v>1040</v>
      </c>
      <c r="F472" s="1211">
        <v>11914</v>
      </c>
    </row>
    <row r="473" spans="2:6" ht="13.15" customHeight="1" x14ac:dyDescent="0.3">
      <c r="B473" s="1173" t="s">
        <v>1267</v>
      </c>
      <c r="C473" s="1206">
        <v>349</v>
      </c>
      <c r="D473" s="1206">
        <v>547</v>
      </c>
      <c r="E473" s="1206">
        <v>56</v>
      </c>
      <c r="F473" s="1210">
        <v>952</v>
      </c>
    </row>
    <row r="474" spans="2:6" ht="13.15" customHeight="1" x14ac:dyDescent="0.3">
      <c r="B474" s="1172" t="s">
        <v>1268</v>
      </c>
      <c r="C474" s="1207">
        <v>228</v>
      </c>
      <c r="D474" s="1207">
        <v>346</v>
      </c>
      <c r="E474" s="1207">
        <v>43</v>
      </c>
      <c r="F474" s="1211">
        <v>617</v>
      </c>
    </row>
    <row r="475" spans="2:6" ht="13.15" customHeight="1" x14ac:dyDescent="0.3">
      <c r="B475" s="1173" t="s">
        <v>1269</v>
      </c>
      <c r="C475" s="1206">
        <v>228</v>
      </c>
      <c r="D475" s="1206">
        <v>285</v>
      </c>
      <c r="E475" s="1206">
        <v>33</v>
      </c>
      <c r="F475" s="1210">
        <v>546</v>
      </c>
    </row>
    <row r="476" spans="2:6" ht="13.15" customHeight="1" x14ac:dyDescent="0.3">
      <c r="B476" s="1172" t="s">
        <v>1270</v>
      </c>
      <c r="C476" s="1207">
        <v>321</v>
      </c>
      <c r="D476" s="1207">
        <v>619</v>
      </c>
      <c r="E476" s="1207">
        <v>44</v>
      </c>
      <c r="F476" s="1211">
        <v>984</v>
      </c>
    </row>
    <row r="477" spans="2:6" ht="13.15" customHeight="1" x14ac:dyDescent="0.3">
      <c r="B477" s="1173" t="s">
        <v>1271</v>
      </c>
      <c r="C477" s="1206">
        <v>162</v>
      </c>
      <c r="D477" s="1206">
        <v>189</v>
      </c>
      <c r="E477" s="1206">
        <v>29</v>
      </c>
      <c r="F477" s="1210">
        <v>380</v>
      </c>
    </row>
    <row r="478" spans="2:6" ht="13.15" customHeight="1" x14ac:dyDescent="0.3">
      <c r="B478" s="1172" t="s">
        <v>1272</v>
      </c>
      <c r="C478" s="1207">
        <v>469</v>
      </c>
      <c r="D478" s="1207">
        <v>3670</v>
      </c>
      <c r="E478" s="1207">
        <v>109</v>
      </c>
      <c r="F478" s="1211">
        <v>4248</v>
      </c>
    </row>
    <row r="479" spans="2:6" ht="13.15" customHeight="1" x14ac:dyDescent="0.3">
      <c r="B479" s="1173" t="s">
        <v>1273</v>
      </c>
      <c r="C479" s="1206">
        <v>279</v>
      </c>
      <c r="D479" s="1206">
        <v>538</v>
      </c>
      <c r="E479" s="1206">
        <v>51</v>
      </c>
      <c r="F479" s="1210">
        <v>868</v>
      </c>
    </row>
    <row r="480" spans="2:6" ht="13.15" customHeight="1" x14ac:dyDescent="0.3">
      <c r="B480" s="1172" t="s">
        <v>1274</v>
      </c>
      <c r="C480" s="1207">
        <v>38</v>
      </c>
      <c r="D480" s="1207">
        <v>126</v>
      </c>
      <c r="E480" s="1207">
        <v>7</v>
      </c>
      <c r="F480" s="1211">
        <v>171</v>
      </c>
    </row>
    <row r="481" spans="2:6" ht="13.15" customHeight="1" x14ac:dyDescent="0.3">
      <c r="B481" s="1173" t="s">
        <v>1275</v>
      </c>
      <c r="C481" s="1206">
        <v>2947</v>
      </c>
      <c r="D481" s="1206">
        <v>2970</v>
      </c>
      <c r="E481" s="1206">
        <v>1621</v>
      </c>
      <c r="F481" s="1210">
        <v>7538</v>
      </c>
    </row>
    <row r="482" spans="2:6" ht="13.15" customHeight="1" x14ac:dyDescent="0.3">
      <c r="B482" s="1172" t="s">
        <v>1276</v>
      </c>
      <c r="C482" s="1207">
        <v>4072</v>
      </c>
      <c r="D482" s="1207">
        <v>5195</v>
      </c>
      <c r="E482" s="1207">
        <v>1624</v>
      </c>
      <c r="F482" s="1211">
        <v>10891</v>
      </c>
    </row>
    <row r="483" spans="2:6" ht="13.15" customHeight="1" x14ac:dyDescent="0.3">
      <c r="B483" s="1173" t="s">
        <v>1277</v>
      </c>
      <c r="C483" s="1206">
        <v>4107</v>
      </c>
      <c r="D483" s="1206">
        <v>4276</v>
      </c>
      <c r="E483" s="1206">
        <v>1334</v>
      </c>
      <c r="F483" s="1210">
        <v>9717</v>
      </c>
    </row>
    <row r="484" spans="2:6" ht="13.15" customHeight="1" x14ac:dyDescent="0.3">
      <c r="B484" s="1172" t="s">
        <v>1278</v>
      </c>
      <c r="C484" s="1207">
        <v>5930</v>
      </c>
      <c r="D484" s="1207">
        <v>5408</v>
      </c>
      <c r="E484" s="1207">
        <v>1822</v>
      </c>
      <c r="F484" s="1211">
        <v>13160</v>
      </c>
    </row>
    <row r="485" spans="2:6" ht="13.15" customHeight="1" x14ac:dyDescent="0.3">
      <c r="B485" s="1173" t="s">
        <v>1279</v>
      </c>
      <c r="C485" s="1206">
        <v>5675</v>
      </c>
      <c r="D485" s="1206">
        <v>6444</v>
      </c>
      <c r="E485" s="1206">
        <v>1782</v>
      </c>
      <c r="F485" s="1210">
        <v>13901</v>
      </c>
    </row>
    <row r="486" spans="2:6" ht="13.15" customHeight="1" x14ac:dyDescent="0.3">
      <c r="B486" s="1172" t="s">
        <v>1280</v>
      </c>
      <c r="C486" s="1207">
        <v>7392</v>
      </c>
      <c r="D486" s="1207">
        <v>9713</v>
      </c>
      <c r="E486" s="1207">
        <v>2133</v>
      </c>
      <c r="F486" s="1211">
        <v>19238</v>
      </c>
    </row>
    <row r="487" spans="2:6" ht="13.15" customHeight="1" x14ac:dyDescent="0.3">
      <c r="B487" s="1173" t="s">
        <v>1281</v>
      </c>
      <c r="C487" s="1206">
        <v>14919</v>
      </c>
      <c r="D487" s="1206">
        <v>18258</v>
      </c>
      <c r="E487" s="1206">
        <v>4497</v>
      </c>
      <c r="F487" s="1210">
        <v>37674</v>
      </c>
    </row>
    <row r="488" spans="2:6" ht="13.15" customHeight="1" x14ac:dyDescent="0.3">
      <c r="B488" s="1172" t="s">
        <v>1282</v>
      </c>
      <c r="C488" s="1207">
        <v>6869</v>
      </c>
      <c r="D488" s="1207">
        <v>9446</v>
      </c>
      <c r="E488" s="1207">
        <v>2580</v>
      </c>
      <c r="F488" s="1211">
        <v>18895</v>
      </c>
    </row>
    <row r="489" spans="2:6" ht="13.15" customHeight="1" x14ac:dyDescent="0.3">
      <c r="B489" s="1173" t="s">
        <v>1283</v>
      </c>
      <c r="C489" s="1206">
        <v>12242</v>
      </c>
      <c r="D489" s="1206">
        <v>21203</v>
      </c>
      <c r="E489" s="1206">
        <v>4818</v>
      </c>
      <c r="F489" s="1210">
        <v>38263</v>
      </c>
    </row>
    <row r="490" spans="2:6" ht="13.15" customHeight="1" x14ac:dyDescent="0.3">
      <c r="B490" s="1172" t="s">
        <v>1284</v>
      </c>
      <c r="C490" s="1207">
        <v>2</v>
      </c>
      <c r="D490" s="1207">
        <v>0</v>
      </c>
      <c r="E490" s="1207">
        <v>0</v>
      </c>
      <c r="F490" s="1211">
        <v>2</v>
      </c>
    </row>
    <row r="491" spans="2:6" ht="13.15" customHeight="1" x14ac:dyDescent="0.3">
      <c r="B491" s="1173" t="s">
        <v>1285</v>
      </c>
      <c r="C491" s="1206">
        <v>5</v>
      </c>
      <c r="D491" s="1206">
        <v>12</v>
      </c>
      <c r="E491" s="1206">
        <v>4</v>
      </c>
      <c r="F491" s="1210">
        <v>21</v>
      </c>
    </row>
    <row r="492" spans="2:6" ht="13.15" customHeight="1" x14ac:dyDescent="0.3">
      <c r="B492" s="1172" t="s">
        <v>1286</v>
      </c>
      <c r="C492" s="1207">
        <v>0</v>
      </c>
      <c r="D492" s="1207">
        <v>12</v>
      </c>
      <c r="E492" s="1207">
        <v>4</v>
      </c>
      <c r="F492" s="1211">
        <v>16</v>
      </c>
    </row>
    <row r="493" spans="2:6" ht="13.15" customHeight="1" x14ac:dyDescent="0.3">
      <c r="B493" s="1173" t="s">
        <v>1287</v>
      </c>
      <c r="C493" s="1206">
        <v>1</v>
      </c>
      <c r="D493" s="1206">
        <v>9</v>
      </c>
      <c r="E493" s="1206">
        <v>0</v>
      </c>
      <c r="F493" s="1210">
        <v>10</v>
      </c>
    </row>
    <row r="494" spans="2:6" ht="13.15" customHeight="1" x14ac:dyDescent="0.3">
      <c r="B494" s="1172" t="s">
        <v>1288</v>
      </c>
      <c r="C494" s="1207">
        <v>14403</v>
      </c>
      <c r="D494" s="1207">
        <v>3167</v>
      </c>
      <c r="E494" s="1207">
        <v>1476</v>
      </c>
      <c r="F494" s="1211">
        <v>19046</v>
      </c>
    </row>
    <row r="495" spans="2:6" ht="13.15" customHeight="1" x14ac:dyDescent="0.3">
      <c r="B495" s="1173" t="s">
        <v>1289</v>
      </c>
      <c r="C495" s="1206">
        <v>1460</v>
      </c>
      <c r="D495" s="1206">
        <v>4369</v>
      </c>
      <c r="E495" s="1206">
        <v>1445</v>
      </c>
      <c r="F495" s="1210">
        <v>7274</v>
      </c>
    </row>
    <row r="496" spans="2:6" ht="13.15" customHeight="1" x14ac:dyDescent="0.3">
      <c r="B496" s="1172" t="s">
        <v>1290</v>
      </c>
      <c r="C496" s="1207">
        <v>2153</v>
      </c>
      <c r="D496" s="1207">
        <v>6966</v>
      </c>
      <c r="E496" s="1207">
        <v>1566</v>
      </c>
      <c r="F496" s="1211">
        <v>10685</v>
      </c>
    </row>
    <row r="497" spans="2:6" ht="13.15" customHeight="1" x14ac:dyDescent="0.3">
      <c r="B497" s="1173" t="s">
        <v>1291</v>
      </c>
      <c r="C497" s="1206">
        <v>190</v>
      </c>
      <c r="D497" s="1206">
        <v>802</v>
      </c>
      <c r="E497" s="1206">
        <v>144</v>
      </c>
      <c r="F497" s="1210">
        <v>1136</v>
      </c>
    </row>
    <row r="498" spans="2:6" ht="13.15" customHeight="1" x14ac:dyDescent="0.3">
      <c r="B498" s="1172" t="s">
        <v>1292</v>
      </c>
      <c r="C498" s="1207">
        <v>96</v>
      </c>
      <c r="D498" s="1207">
        <v>443</v>
      </c>
      <c r="E498" s="1207">
        <v>161</v>
      </c>
      <c r="F498" s="1211">
        <v>700</v>
      </c>
    </row>
    <row r="499" spans="2:6" ht="13.15" customHeight="1" x14ac:dyDescent="0.3">
      <c r="B499" s="1173" t="s">
        <v>1293</v>
      </c>
      <c r="C499" s="1206">
        <v>228</v>
      </c>
      <c r="D499" s="1206">
        <v>162</v>
      </c>
      <c r="E499" s="1206">
        <v>49</v>
      </c>
      <c r="F499" s="1210">
        <v>439</v>
      </c>
    </row>
    <row r="500" spans="2:6" ht="13.15" customHeight="1" x14ac:dyDescent="0.3">
      <c r="B500" s="1172" t="s">
        <v>1294</v>
      </c>
      <c r="C500" s="1207">
        <v>903</v>
      </c>
      <c r="D500" s="1207">
        <v>974</v>
      </c>
      <c r="E500" s="1207">
        <v>282</v>
      </c>
      <c r="F500" s="1211">
        <v>2159</v>
      </c>
    </row>
    <row r="501" spans="2:6" ht="13.15" customHeight="1" x14ac:dyDescent="0.3">
      <c r="B501" s="1173" t="s">
        <v>1295</v>
      </c>
      <c r="C501" s="1206">
        <v>2043</v>
      </c>
      <c r="D501" s="1206">
        <v>6343</v>
      </c>
      <c r="E501" s="1206">
        <v>1403</v>
      </c>
      <c r="F501" s="1210">
        <v>9789</v>
      </c>
    </row>
    <row r="502" spans="2:6" ht="13.15" customHeight="1" x14ac:dyDescent="0.3">
      <c r="B502" s="1172" t="s">
        <v>1296</v>
      </c>
      <c r="C502" s="1207">
        <v>1933</v>
      </c>
      <c r="D502" s="1207">
        <v>1081</v>
      </c>
      <c r="E502" s="1207">
        <v>366</v>
      </c>
      <c r="F502" s="1211">
        <v>3380</v>
      </c>
    </row>
    <row r="503" spans="2:6" ht="13.15" customHeight="1" x14ac:dyDescent="0.3">
      <c r="B503" s="1173" t="s">
        <v>1297</v>
      </c>
      <c r="C503" s="1206">
        <v>10</v>
      </c>
      <c r="D503" s="1206">
        <v>16</v>
      </c>
      <c r="E503" s="1206">
        <v>7</v>
      </c>
      <c r="F503" s="1210">
        <v>33</v>
      </c>
    </row>
    <row r="504" spans="2:6" ht="13.15" customHeight="1" x14ac:dyDescent="0.3">
      <c r="B504" s="1172" t="s">
        <v>1298</v>
      </c>
      <c r="C504" s="1207">
        <v>4849</v>
      </c>
      <c r="D504" s="1207">
        <v>11090</v>
      </c>
      <c r="E504" s="1207">
        <v>2192</v>
      </c>
      <c r="F504" s="1211">
        <v>18131</v>
      </c>
    </row>
    <row r="505" spans="2:6" ht="13.15" customHeight="1" x14ac:dyDescent="0.3">
      <c r="B505" s="1173" t="s">
        <v>1299</v>
      </c>
      <c r="C505" s="1206">
        <v>1786</v>
      </c>
      <c r="D505" s="1206">
        <v>4058</v>
      </c>
      <c r="E505" s="1206">
        <v>817</v>
      </c>
      <c r="F505" s="1210">
        <v>6661</v>
      </c>
    </row>
    <row r="506" spans="2:6" ht="13.15" customHeight="1" x14ac:dyDescent="0.3">
      <c r="B506" s="1172" t="s">
        <v>1300</v>
      </c>
      <c r="C506" s="1207">
        <v>6425</v>
      </c>
      <c r="D506" s="1207">
        <v>6465</v>
      </c>
      <c r="E506" s="1207">
        <v>1342</v>
      </c>
      <c r="F506" s="1211">
        <v>14232</v>
      </c>
    </row>
    <row r="507" spans="2:6" ht="13.15" customHeight="1" x14ac:dyDescent="0.3">
      <c r="B507" s="1173" t="s">
        <v>1301</v>
      </c>
      <c r="C507" s="1206">
        <v>4525</v>
      </c>
      <c r="D507" s="1206">
        <v>5701</v>
      </c>
      <c r="E507" s="1206">
        <v>1015</v>
      </c>
      <c r="F507" s="1210">
        <v>11241</v>
      </c>
    </row>
    <row r="508" spans="2:6" ht="13.15" customHeight="1" x14ac:dyDescent="0.3">
      <c r="B508" s="1172" t="s">
        <v>1302</v>
      </c>
      <c r="C508" s="1207">
        <v>786</v>
      </c>
      <c r="D508" s="1207">
        <v>1151</v>
      </c>
      <c r="E508" s="1207">
        <v>200</v>
      </c>
      <c r="F508" s="1211">
        <v>2137</v>
      </c>
    </row>
    <row r="509" spans="2:6" ht="13.15" customHeight="1" x14ac:dyDescent="0.3">
      <c r="B509" s="1173" t="s">
        <v>1303</v>
      </c>
      <c r="C509" s="1206">
        <v>1691</v>
      </c>
      <c r="D509" s="1206">
        <v>1394</v>
      </c>
      <c r="E509" s="1206">
        <v>279</v>
      </c>
      <c r="F509" s="1210">
        <v>3364</v>
      </c>
    </row>
    <row r="510" spans="2:6" ht="13.15" customHeight="1" x14ac:dyDescent="0.3">
      <c r="B510" s="1172" t="s">
        <v>1304</v>
      </c>
      <c r="C510" s="1207">
        <v>226</v>
      </c>
      <c r="D510" s="1207">
        <v>867</v>
      </c>
      <c r="E510" s="1207">
        <v>203</v>
      </c>
      <c r="F510" s="1211">
        <v>1296</v>
      </c>
    </row>
    <row r="511" spans="2:6" ht="13.15" customHeight="1" x14ac:dyDescent="0.3">
      <c r="B511" s="1173" t="s">
        <v>1305</v>
      </c>
      <c r="C511" s="1206">
        <v>50</v>
      </c>
      <c r="D511" s="1206">
        <v>304</v>
      </c>
      <c r="E511" s="1206">
        <v>53</v>
      </c>
      <c r="F511" s="1210">
        <v>407</v>
      </c>
    </row>
    <row r="512" spans="2:6" ht="13.15" customHeight="1" x14ac:dyDescent="0.3">
      <c r="B512" s="1172" t="s">
        <v>1306</v>
      </c>
      <c r="C512" s="1207">
        <v>1040</v>
      </c>
      <c r="D512" s="1207">
        <v>3217</v>
      </c>
      <c r="E512" s="1207">
        <v>403</v>
      </c>
      <c r="F512" s="1211">
        <v>4660</v>
      </c>
    </row>
    <row r="513" spans="2:6" ht="13.15" customHeight="1" x14ac:dyDescent="0.3">
      <c r="B513" s="1173" t="s">
        <v>1307</v>
      </c>
      <c r="C513" s="1206">
        <v>178</v>
      </c>
      <c r="D513" s="1206">
        <v>398</v>
      </c>
      <c r="E513" s="1206">
        <v>94</v>
      </c>
      <c r="F513" s="1210">
        <v>670</v>
      </c>
    </row>
    <row r="514" spans="2:6" ht="13.15" customHeight="1" x14ac:dyDescent="0.3">
      <c r="B514" s="1172" t="s">
        <v>1308</v>
      </c>
      <c r="C514" s="1207">
        <v>43</v>
      </c>
      <c r="D514" s="1207">
        <v>147</v>
      </c>
      <c r="E514" s="1207">
        <v>25</v>
      </c>
      <c r="F514" s="1211">
        <v>215</v>
      </c>
    </row>
    <row r="515" spans="2:6" ht="13.15" customHeight="1" x14ac:dyDescent="0.3">
      <c r="B515" s="1173" t="s">
        <v>1309</v>
      </c>
      <c r="C515" s="1206">
        <v>126</v>
      </c>
      <c r="D515" s="1206">
        <v>295</v>
      </c>
      <c r="E515" s="1206">
        <v>24</v>
      </c>
      <c r="F515" s="1210">
        <v>445</v>
      </c>
    </row>
    <row r="516" spans="2:6" ht="13.15" customHeight="1" x14ac:dyDescent="0.3">
      <c r="B516" s="1172" t="s">
        <v>1310</v>
      </c>
      <c r="C516" s="1207">
        <v>91</v>
      </c>
      <c r="D516" s="1207">
        <v>167</v>
      </c>
      <c r="E516" s="1207">
        <v>22</v>
      </c>
      <c r="F516" s="1211">
        <v>280</v>
      </c>
    </row>
    <row r="517" spans="2:6" ht="13.15" customHeight="1" x14ac:dyDescent="0.3">
      <c r="B517" s="1173" t="s">
        <v>1311</v>
      </c>
      <c r="C517" s="1206">
        <v>6257</v>
      </c>
      <c r="D517" s="1206">
        <v>16330</v>
      </c>
      <c r="E517" s="1206">
        <v>3798</v>
      </c>
      <c r="F517" s="1210">
        <v>26385</v>
      </c>
    </row>
    <row r="518" spans="2:6" ht="13.15" customHeight="1" x14ac:dyDescent="0.3">
      <c r="B518" s="1172" t="s">
        <v>1312</v>
      </c>
      <c r="C518" s="1207">
        <v>2181</v>
      </c>
      <c r="D518" s="1207">
        <v>5838</v>
      </c>
      <c r="E518" s="1207">
        <v>1433</v>
      </c>
      <c r="F518" s="1211">
        <v>9452</v>
      </c>
    </row>
    <row r="519" spans="2:6" ht="13.15" customHeight="1" x14ac:dyDescent="0.3">
      <c r="B519" s="1173" t="s">
        <v>1313</v>
      </c>
      <c r="C519" s="1206">
        <v>1164</v>
      </c>
      <c r="D519" s="1206">
        <v>3135</v>
      </c>
      <c r="E519" s="1206">
        <v>603</v>
      </c>
      <c r="F519" s="1210">
        <v>4902</v>
      </c>
    </row>
    <row r="520" spans="2:6" ht="13.15" customHeight="1" x14ac:dyDescent="0.3">
      <c r="B520" s="1172" t="s">
        <v>1314</v>
      </c>
      <c r="C520" s="1207">
        <v>10</v>
      </c>
      <c r="D520" s="1207">
        <v>19</v>
      </c>
      <c r="E520" s="1207">
        <v>3</v>
      </c>
      <c r="F520" s="1211">
        <v>32</v>
      </c>
    </row>
    <row r="521" spans="2:6" ht="13.15" customHeight="1" x14ac:dyDescent="0.3">
      <c r="B521" s="1173" t="s">
        <v>1315</v>
      </c>
      <c r="C521" s="1206">
        <v>399</v>
      </c>
      <c r="D521" s="1206">
        <v>1063</v>
      </c>
      <c r="E521" s="1206">
        <v>195</v>
      </c>
      <c r="F521" s="1210">
        <v>1657</v>
      </c>
    </row>
    <row r="522" spans="2:6" ht="13.15" customHeight="1" x14ac:dyDescent="0.3">
      <c r="B522" s="1172" t="s">
        <v>1316</v>
      </c>
      <c r="C522" s="1207">
        <v>653</v>
      </c>
      <c r="D522" s="1207">
        <v>1853</v>
      </c>
      <c r="E522" s="1207">
        <v>239</v>
      </c>
      <c r="F522" s="1211">
        <v>2745</v>
      </c>
    </row>
    <row r="523" spans="2:6" ht="13.15" customHeight="1" x14ac:dyDescent="0.3">
      <c r="B523" s="1173" t="s">
        <v>1317</v>
      </c>
      <c r="C523" s="1206">
        <v>646</v>
      </c>
      <c r="D523" s="1206">
        <v>1193</v>
      </c>
      <c r="E523" s="1206">
        <v>105</v>
      </c>
      <c r="F523" s="1210">
        <v>1944</v>
      </c>
    </row>
    <row r="524" spans="2:6" ht="13.15" customHeight="1" x14ac:dyDescent="0.3">
      <c r="B524" s="1172" t="s">
        <v>1318</v>
      </c>
      <c r="C524" s="1207">
        <v>3</v>
      </c>
      <c r="D524" s="1207">
        <v>15</v>
      </c>
      <c r="E524" s="1207">
        <v>3</v>
      </c>
      <c r="F524" s="1211">
        <v>21</v>
      </c>
    </row>
    <row r="525" spans="2:6" ht="13.15" customHeight="1" x14ac:dyDescent="0.3">
      <c r="B525" s="1173" t="s">
        <v>1319</v>
      </c>
      <c r="C525" s="1206">
        <v>128</v>
      </c>
      <c r="D525" s="1206">
        <v>255</v>
      </c>
      <c r="E525" s="1206">
        <v>46</v>
      </c>
      <c r="F525" s="1210">
        <v>429</v>
      </c>
    </row>
    <row r="526" spans="2:6" ht="13.15" customHeight="1" x14ac:dyDescent="0.3">
      <c r="B526" s="1172" t="s">
        <v>1320</v>
      </c>
      <c r="C526" s="1207">
        <v>123</v>
      </c>
      <c r="D526" s="1207">
        <v>279</v>
      </c>
      <c r="E526" s="1207">
        <v>21</v>
      </c>
      <c r="F526" s="1211">
        <v>423</v>
      </c>
    </row>
    <row r="527" spans="2:6" ht="13.15" customHeight="1" x14ac:dyDescent="0.3">
      <c r="B527" s="1173" t="s">
        <v>1321</v>
      </c>
      <c r="C527" s="1206">
        <v>37</v>
      </c>
      <c r="D527" s="1206">
        <v>78</v>
      </c>
      <c r="E527" s="1206">
        <v>12</v>
      </c>
      <c r="F527" s="1210">
        <v>127</v>
      </c>
    </row>
    <row r="528" spans="2:6" ht="13.15" customHeight="1" x14ac:dyDescent="0.3">
      <c r="B528" s="1172" t="s">
        <v>1322</v>
      </c>
      <c r="C528" s="1207">
        <v>53</v>
      </c>
      <c r="D528" s="1207">
        <v>84</v>
      </c>
      <c r="E528" s="1207">
        <v>5</v>
      </c>
      <c r="F528" s="1211">
        <v>142</v>
      </c>
    </row>
    <row r="529" spans="2:6" ht="13.15" customHeight="1" x14ac:dyDescent="0.3">
      <c r="B529" s="1173" t="s">
        <v>1323</v>
      </c>
      <c r="C529" s="1206">
        <v>252</v>
      </c>
      <c r="D529" s="1206">
        <v>850</v>
      </c>
      <c r="E529" s="1206">
        <v>100</v>
      </c>
      <c r="F529" s="1210">
        <v>1202</v>
      </c>
    </row>
    <row r="530" spans="2:6" ht="13.15" customHeight="1" x14ac:dyDescent="0.3">
      <c r="B530" s="1172" t="s">
        <v>1324</v>
      </c>
      <c r="C530" s="1207">
        <v>1276</v>
      </c>
      <c r="D530" s="1207">
        <v>2322</v>
      </c>
      <c r="E530" s="1207">
        <v>254</v>
      </c>
      <c r="F530" s="1211">
        <v>3852</v>
      </c>
    </row>
    <row r="531" spans="2:6" ht="13.15" customHeight="1" x14ac:dyDescent="0.3">
      <c r="B531" s="1173" t="s">
        <v>1325</v>
      </c>
      <c r="C531" s="1206">
        <v>619</v>
      </c>
      <c r="D531" s="1206">
        <v>1113</v>
      </c>
      <c r="E531" s="1206">
        <v>100</v>
      </c>
      <c r="F531" s="1210">
        <v>1832</v>
      </c>
    </row>
    <row r="532" spans="2:6" ht="13.15" customHeight="1" x14ac:dyDescent="0.3">
      <c r="B532" s="1172" t="s">
        <v>1326</v>
      </c>
      <c r="C532" s="1207">
        <v>39</v>
      </c>
      <c r="D532" s="1207">
        <v>80</v>
      </c>
      <c r="E532" s="1207">
        <v>13</v>
      </c>
      <c r="F532" s="1211">
        <v>132</v>
      </c>
    </row>
    <row r="533" spans="2:6" ht="13.15" customHeight="1" x14ac:dyDescent="0.3">
      <c r="B533" s="1173" t="s">
        <v>1327</v>
      </c>
      <c r="C533" s="1206">
        <v>1330</v>
      </c>
      <c r="D533" s="1206">
        <v>2877</v>
      </c>
      <c r="E533" s="1206">
        <v>455</v>
      </c>
      <c r="F533" s="1210">
        <v>4662</v>
      </c>
    </row>
    <row r="534" spans="2:6" ht="13.15" customHeight="1" x14ac:dyDescent="0.3">
      <c r="B534" s="1172" t="s">
        <v>1328</v>
      </c>
      <c r="C534" s="1207">
        <v>212</v>
      </c>
      <c r="D534" s="1207">
        <v>673</v>
      </c>
      <c r="E534" s="1207">
        <v>54</v>
      </c>
      <c r="F534" s="1211">
        <v>939</v>
      </c>
    </row>
    <row r="535" spans="2:6" ht="13.15" customHeight="1" x14ac:dyDescent="0.3">
      <c r="B535" s="1173" t="s">
        <v>1329</v>
      </c>
      <c r="C535" s="1206">
        <v>1578</v>
      </c>
      <c r="D535" s="1206">
        <v>3456</v>
      </c>
      <c r="E535" s="1206">
        <v>647</v>
      </c>
      <c r="F535" s="1210">
        <v>5681</v>
      </c>
    </row>
    <row r="536" spans="2:6" ht="13.15" customHeight="1" x14ac:dyDescent="0.3">
      <c r="B536" s="1172" t="s">
        <v>1330</v>
      </c>
      <c r="C536" s="1207">
        <v>165</v>
      </c>
      <c r="D536" s="1207">
        <v>367</v>
      </c>
      <c r="E536" s="1207">
        <v>68</v>
      </c>
      <c r="F536" s="1211">
        <v>600</v>
      </c>
    </row>
    <row r="537" spans="2:6" ht="13.15" customHeight="1" x14ac:dyDescent="0.3">
      <c r="B537" s="1173" t="s">
        <v>1331</v>
      </c>
      <c r="C537" s="1206">
        <v>171</v>
      </c>
      <c r="D537" s="1206">
        <v>374</v>
      </c>
      <c r="E537" s="1206">
        <v>59</v>
      </c>
      <c r="F537" s="1210">
        <v>604</v>
      </c>
    </row>
    <row r="538" spans="2:6" ht="13.15" customHeight="1" x14ac:dyDescent="0.3">
      <c r="B538" s="1172" t="s">
        <v>1332</v>
      </c>
      <c r="C538" s="1207">
        <v>208</v>
      </c>
      <c r="D538" s="1207">
        <v>354</v>
      </c>
      <c r="E538" s="1207">
        <v>38</v>
      </c>
      <c r="F538" s="1211">
        <v>600</v>
      </c>
    </row>
    <row r="539" spans="2:6" ht="13.15" customHeight="1" x14ac:dyDescent="0.3">
      <c r="B539" s="1173" t="s">
        <v>1333</v>
      </c>
      <c r="C539" s="1206">
        <v>93</v>
      </c>
      <c r="D539" s="1206">
        <v>191</v>
      </c>
      <c r="E539" s="1206">
        <v>32</v>
      </c>
      <c r="F539" s="1210">
        <v>316</v>
      </c>
    </row>
    <row r="540" spans="2:6" ht="13.15" customHeight="1" x14ac:dyDescent="0.3">
      <c r="B540" s="1172" t="s">
        <v>1334</v>
      </c>
      <c r="C540" s="1207">
        <v>328</v>
      </c>
      <c r="D540" s="1207">
        <v>943</v>
      </c>
      <c r="E540" s="1207">
        <v>117</v>
      </c>
      <c r="F540" s="1211">
        <v>1388</v>
      </c>
    </row>
    <row r="541" spans="2:6" ht="13.15" customHeight="1" x14ac:dyDescent="0.3">
      <c r="B541" s="1173" t="s">
        <v>1335</v>
      </c>
      <c r="C541" s="1206">
        <v>231</v>
      </c>
      <c r="D541" s="1206">
        <v>554</v>
      </c>
      <c r="E541" s="1206">
        <v>83</v>
      </c>
      <c r="F541" s="1210">
        <v>868</v>
      </c>
    </row>
    <row r="542" spans="2:6" ht="13.15" customHeight="1" x14ac:dyDescent="0.3">
      <c r="B542" s="1172" t="s">
        <v>1336</v>
      </c>
      <c r="C542" s="1207">
        <v>305</v>
      </c>
      <c r="D542" s="1207">
        <v>388</v>
      </c>
      <c r="E542" s="1207">
        <v>44</v>
      </c>
      <c r="F542" s="1211">
        <v>737</v>
      </c>
    </row>
    <row r="543" spans="2:6" ht="13.15" customHeight="1" x14ac:dyDescent="0.3">
      <c r="B543" s="1173" t="s">
        <v>1337</v>
      </c>
      <c r="C543" s="1206">
        <v>582</v>
      </c>
      <c r="D543" s="1206">
        <v>660</v>
      </c>
      <c r="E543" s="1206">
        <v>80</v>
      </c>
      <c r="F543" s="1210">
        <v>1322</v>
      </c>
    </row>
    <row r="544" spans="2:6" ht="13.15" customHeight="1" x14ac:dyDescent="0.3">
      <c r="B544" s="1172" t="s">
        <v>1338</v>
      </c>
      <c r="C544" s="1207">
        <v>619</v>
      </c>
      <c r="D544" s="1207">
        <v>1440</v>
      </c>
      <c r="E544" s="1207">
        <v>183</v>
      </c>
      <c r="F544" s="1211">
        <v>2242</v>
      </c>
    </row>
    <row r="545" spans="2:6" ht="13.15" customHeight="1" x14ac:dyDescent="0.3">
      <c r="B545" s="1173" t="s">
        <v>1339</v>
      </c>
      <c r="C545" s="1206">
        <v>522</v>
      </c>
      <c r="D545" s="1206">
        <v>809</v>
      </c>
      <c r="E545" s="1206">
        <v>96</v>
      </c>
      <c r="F545" s="1210">
        <v>1427</v>
      </c>
    </row>
    <row r="546" spans="2:6" ht="13.15" customHeight="1" x14ac:dyDescent="0.3">
      <c r="B546" s="1172" t="s">
        <v>1340</v>
      </c>
      <c r="C546" s="1207">
        <v>187</v>
      </c>
      <c r="D546" s="1207">
        <v>1237</v>
      </c>
      <c r="E546" s="1207">
        <v>53</v>
      </c>
      <c r="F546" s="1211">
        <v>1477</v>
      </c>
    </row>
    <row r="547" spans="2:6" ht="13.15" customHeight="1" x14ac:dyDescent="0.3">
      <c r="B547" s="1173" t="s">
        <v>1341</v>
      </c>
      <c r="C547" s="1206">
        <v>674</v>
      </c>
      <c r="D547" s="1206">
        <v>1818</v>
      </c>
      <c r="E547" s="1206">
        <v>195</v>
      </c>
      <c r="F547" s="1210">
        <v>2687</v>
      </c>
    </row>
    <row r="548" spans="2:6" ht="13.15" customHeight="1" x14ac:dyDescent="0.3">
      <c r="B548" s="1172" t="s">
        <v>1342</v>
      </c>
      <c r="C548" s="1207">
        <v>472</v>
      </c>
      <c r="D548" s="1207">
        <v>1021</v>
      </c>
      <c r="E548" s="1207">
        <v>117</v>
      </c>
      <c r="F548" s="1211">
        <v>1610</v>
      </c>
    </row>
    <row r="549" spans="2:6" ht="13.15" customHeight="1" x14ac:dyDescent="0.3">
      <c r="B549" s="1173" t="s">
        <v>1343</v>
      </c>
      <c r="C549" s="1206">
        <v>329</v>
      </c>
      <c r="D549" s="1206">
        <v>1144</v>
      </c>
      <c r="E549" s="1206">
        <v>115</v>
      </c>
      <c r="F549" s="1210">
        <v>1588</v>
      </c>
    </row>
    <row r="550" spans="2:6" ht="13.15" customHeight="1" x14ac:dyDescent="0.3">
      <c r="B550" s="1172" t="s">
        <v>1344</v>
      </c>
      <c r="C550" s="1207">
        <v>128</v>
      </c>
      <c r="D550" s="1207">
        <v>241</v>
      </c>
      <c r="E550" s="1207">
        <v>30</v>
      </c>
      <c r="F550" s="1211">
        <v>399</v>
      </c>
    </row>
    <row r="551" spans="2:6" ht="13.15" customHeight="1" x14ac:dyDescent="0.3">
      <c r="B551" s="1173" t="s">
        <v>1345</v>
      </c>
      <c r="C551" s="1206">
        <v>196</v>
      </c>
      <c r="D551" s="1206">
        <v>344</v>
      </c>
      <c r="E551" s="1206">
        <v>45</v>
      </c>
      <c r="F551" s="1210">
        <v>585</v>
      </c>
    </row>
    <row r="552" spans="2:6" ht="13.15" customHeight="1" x14ac:dyDescent="0.3">
      <c r="B552" s="1172" t="s">
        <v>1346</v>
      </c>
      <c r="C552" s="1207">
        <v>39</v>
      </c>
      <c r="D552" s="1207">
        <v>116</v>
      </c>
      <c r="E552" s="1207">
        <v>10</v>
      </c>
      <c r="F552" s="1211">
        <v>165</v>
      </c>
    </row>
    <row r="553" spans="2:6" ht="13.15" customHeight="1" x14ac:dyDescent="0.3">
      <c r="B553" s="1173" t="s">
        <v>1347</v>
      </c>
      <c r="C553" s="1206">
        <v>5</v>
      </c>
      <c r="D553" s="1206">
        <v>19</v>
      </c>
      <c r="E553" s="1206">
        <v>7</v>
      </c>
      <c r="F553" s="1210">
        <v>31</v>
      </c>
    </row>
    <row r="554" spans="2:6" ht="13.15" customHeight="1" x14ac:dyDescent="0.3">
      <c r="B554" s="1172" t="s">
        <v>1348</v>
      </c>
      <c r="C554" s="1207">
        <v>166</v>
      </c>
      <c r="D554" s="1207">
        <v>303</v>
      </c>
      <c r="E554" s="1207">
        <v>53</v>
      </c>
      <c r="F554" s="1211">
        <v>522</v>
      </c>
    </row>
    <row r="555" spans="2:6" ht="13.15" customHeight="1" x14ac:dyDescent="0.3">
      <c r="B555" s="1173" t="s">
        <v>1349</v>
      </c>
      <c r="C555" s="1206">
        <v>41</v>
      </c>
      <c r="D555" s="1206">
        <v>52</v>
      </c>
      <c r="E555" s="1206">
        <v>4</v>
      </c>
      <c r="F555" s="1210">
        <v>97</v>
      </c>
    </row>
    <row r="556" spans="2:6" ht="13.15" customHeight="1" x14ac:dyDescent="0.3">
      <c r="B556" s="1172" t="s">
        <v>1350</v>
      </c>
      <c r="C556" s="1207">
        <v>301</v>
      </c>
      <c r="D556" s="1207">
        <v>736</v>
      </c>
      <c r="E556" s="1207">
        <v>116</v>
      </c>
      <c r="F556" s="1211">
        <v>1153</v>
      </c>
    </row>
    <row r="557" spans="2:6" ht="13.15" customHeight="1" x14ac:dyDescent="0.3">
      <c r="B557" s="1173" t="s">
        <v>1351</v>
      </c>
      <c r="C557" s="1206">
        <v>30</v>
      </c>
      <c r="D557" s="1206">
        <v>37</v>
      </c>
      <c r="E557" s="1206">
        <v>6</v>
      </c>
      <c r="F557" s="1210">
        <v>73</v>
      </c>
    </row>
    <row r="558" spans="2:6" ht="13.15" customHeight="1" x14ac:dyDescent="0.3">
      <c r="B558" s="1172" t="s">
        <v>1352</v>
      </c>
      <c r="C558" s="1207">
        <v>18</v>
      </c>
      <c r="D558" s="1207">
        <v>10</v>
      </c>
      <c r="E558" s="1207">
        <v>3</v>
      </c>
      <c r="F558" s="1211">
        <v>31</v>
      </c>
    </row>
    <row r="559" spans="2:6" ht="13.15" customHeight="1" x14ac:dyDescent="0.3">
      <c r="B559" s="1173" t="s">
        <v>1353</v>
      </c>
      <c r="C559" s="1206">
        <v>992</v>
      </c>
      <c r="D559" s="1206">
        <v>2071</v>
      </c>
      <c r="E559" s="1206">
        <v>406</v>
      </c>
      <c r="F559" s="1210">
        <v>3469</v>
      </c>
    </row>
    <row r="560" spans="2:6" ht="13.15" customHeight="1" x14ac:dyDescent="0.3">
      <c r="B560" s="1172" t="s">
        <v>1354</v>
      </c>
      <c r="C560" s="1207">
        <v>215</v>
      </c>
      <c r="D560" s="1207">
        <v>594</v>
      </c>
      <c r="E560" s="1207">
        <v>68</v>
      </c>
      <c r="F560" s="1211">
        <v>877</v>
      </c>
    </row>
    <row r="561" spans="2:6" ht="13.15" customHeight="1" x14ac:dyDescent="0.3">
      <c r="B561" s="1173" t="s">
        <v>1355</v>
      </c>
      <c r="C561" s="1206">
        <v>86</v>
      </c>
      <c r="D561" s="1206">
        <v>193</v>
      </c>
      <c r="E561" s="1206">
        <v>27</v>
      </c>
      <c r="F561" s="1210">
        <v>306</v>
      </c>
    </row>
    <row r="562" spans="2:6" ht="13.15" customHeight="1" x14ac:dyDescent="0.3">
      <c r="B562" s="1172" t="s">
        <v>1356</v>
      </c>
      <c r="C562" s="1207">
        <v>214</v>
      </c>
      <c r="D562" s="1207">
        <v>509</v>
      </c>
      <c r="E562" s="1207">
        <v>55</v>
      </c>
      <c r="F562" s="1211">
        <v>778</v>
      </c>
    </row>
    <row r="563" spans="2:6" ht="13.15" customHeight="1" x14ac:dyDescent="0.3">
      <c r="B563" s="1173" t="s">
        <v>1357</v>
      </c>
      <c r="C563" s="1206">
        <v>5979</v>
      </c>
      <c r="D563" s="1206">
        <v>14214</v>
      </c>
      <c r="E563" s="1206">
        <v>1723</v>
      </c>
      <c r="F563" s="1210">
        <v>21916</v>
      </c>
    </row>
    <row r="564" spans="2:6" ht="13.15" customHeight="1" x14ac:dyDescent="0.3">
      <c r="B564" s="1172" t="s">
        <v>1358</v>
      </c>
      <c r="C564" s="1207">
        <v>3833</v>
      </c>
      <c r="D564" s="1207">
        <v>8628</v>
      </c>
      <c r="E564" s="1207">
        <v>1041</v>
      </c>
      <c r="F564" s="1211">
        <v>13502</v>
      </c>
    </row>
    <row r="565" spans="2:6" ht="13.15" customHeight="1" x14ac:dyDescent="0.3">
      <c r="B565" s="1173" t="s">
        <v>1359</v>
      </c>
      <c r="C565" s="1206">
        <v>694</v>
      </c>
      <c r="D565" s="1206">
        <v>487</v>
      </c>
      <c r="E565" s="1206">
        <v>60</v>
      </c>
      <c r="F565" s="1210">
        <v>1241</v>
      </c>
    </row>
    <row r="566" spans="2:6" ht="13.15" customHeight="1" x14ac:dyDescent="0.3">
      <c r="B566" s="1172" t="s">
        <v>1360</v>
      </c>
      <c r="C566" s="1207">
        <v>1165</v>
      </c>
      <c r="D566" s="1207">
        <v>1611</v>
      </c>
      <c r="E566" s="1207">
        <v>196</v>
      </c>
      <c r="F566" s="1211">
        <v>2972</v>
      </c>
    </row>
    <row r="567" spans="2:6" ht="13.15" customHeight="1" x14ac:dyDescent="0.3">
      <c r="B567" s="1173" t="s">
        <v>1361</v>
      </c>
      <c r="C567" s="1206">
        <v>632</v>
      </c>
      <c r="D567" s="1206">
        <v>1365</v>
      </c>
      <c r="E567" s="1206">
        <v>106</v>
      </c>
      <c r="F567" s="1210">
        <v>2103</v>
      </c>
    </row>
    <row r="568" spans="2:6" ht="13.15" customHeight="1" x14ac:dyDescent="0.3">
      <c r="B568" s="1172" t="s">
        <v>1362</v>
      </c>
      <c r="C568" s="1207">
        <v>452</v>
      </c>
      <c r="D568" s="1207">
        <v>1037</v>
      </c>
      <c r="E568" s="1207">
        <v>112</v>
      </c>
      <c r="F568" s="1211">
        <v>1601</v>
      </c>
    </row>
    <row r="569" spans="2:6" ht="13.15" customHeight="1" x14ac:dyDescent="0.3">
      <c r="B569" s="1173" t="s">
        <v>1363</v>
      </c>
      <c r="C569" s="1206">
        <v>10329</v>
      </c>
      <c r="D569" s="1206">
        <v>11705</v>
      </c>
      <c r="E569" s="1206">
        <v>1814</v>
      </c>
      <c r="F569" s="1210">
        <v>23848</v>
      </c>
    </row>
    <row r="570" spans="2:6" ht="13.15" customHeight="1" x14ac:dyDescent="0.3">
      <c r="B570" s="1172" t="s">
        <v>1364</v>
      </c>
      <c r="C570" s="1207">
        <v>7174</v>
      </c>
      <c r="D570" s="1207">
        <v>2532</v>
      </c>
      <c r="E570" s="1207">
        <v>594</v>
      </c>
      <c r="F570" s="1211">
        <v>10300</v>
      </c>
    </row>
    <row r="571" spans="2:6" ht="13.15" customHeight="1" x14ac:dyDescent="0.3">
      <c r="B571" s="1173" t="s">
        <v>1365</v>
      </c>
      <c r="C571" s="1206">
        <v>1034</v>
      </c>
      <c r="D571" s="1206">
        <v>4792</v>
      </c>
      <c r="E571" s="1206">
        <v>808</v>
      </c>
      <c r="F571" s="1210">
        <v>6634</v>
      </c>
    </row>
    <row r="572" spans="2:6" ht="13.15" customHeight="1" x14ac:dyDescent="0.3">
      <c r="B572" s="1172" t="s">
        <v>1366</v>
      </c>
      <c r="C572" s="1207">
        <v>87</v>
      </c>
      <c r="D572" s="1207">
        <v>351</v>
      </c>
      <c r="E572" s="1207">
        <v>29</v>
      </c>
      <c r="F572" s="1211">
        <v>467</v>
      </c>
    </row>
    <row r="573" spans="2:6" ht="13.15" customHeight="1" x14ac:dyDescent="0.3">
      <c r="B573" s="1173" t="s">
        <v>1367</v>
      </c>
      <c r="C573" s="1206">
        <v>6046</v>
      </c>
      <c r="D573" s="1206">
        <v>5815</v>
      </c>
      <c r="E573" s="1206">
        <v>1105</v>
      </c>
      <c r="F573" s="1210">
        <v>12966</v>
      </c>
    </row>
    <row r="574" spans="2:6" ht="13.15" customHeight="1" x14ac:dyDescent="0.3">
      <c r="B574" s="1172" t="s">
        <v>1368</v>
      </c>
      <c r="C574" s="1207">
        <v>8053</v>
      </c>
      <c r="D574" s="1207">
        <v>6292</v>
      </c>
      <c r="E574" s="1207">
        <v>1389</v>
      </c>
      <c r="F574" s="1211">
        <v>15734</v>
      </c>
    </row>
    <row r="575" spans="2:6" ht="13.15" customHeight="1" x14ac:dyDescent="0.3">
      <c r="B575" s="1173" t="s">
        <v>1369</v>
      </c>
      <c r="C575" s="1206">
        <v>2317</v>
      </c>
      <c r="D575" s="1206">
        <v>3177</v>
      </c>
      <c r="E575" s="1206">
        <v>397</v>
      </c>
      <c r="F575" s="1210">
        <v>5891</v>
      </c>
    </row>
    <row r="576" spans="2:6" ht="13.15" customHeight="1" x14ac:dyDescent="0.3">
      <c r="B576" s="1172" t="s">
        <v>1370</v>
      </c>
      <c r="C576" s="1207">
        <v>2649</v>
      </c>
      <c r="D576" s="1207">
        <v>6710</v>
      </c>
      <c r="E576" s="1207">
        <v>1007</v>
      </c>
      <c r="F576" s="1211">
        <v>10366</v>
      </c>
    </row>
    <row r="577" spans="2:6" ht="13.15" customHeight="1" x14ac:dyDescent="0.3">
      <c r="B577" s="1173" t="s">
        <v>1371</v>
      </c>
      <c r="C577" s="1206">
        <v>447</v>
      </c>
      <c r="D577" s="1206">
        <v>1695</v>
      </c>
      <c r="E577" s="1206">
        <v>185</v>
      </c>
      <c r="F577" s="1210">
        <v>2327</v>
      </c>
    </row>
    <row r="578" spans="2:6" ht="13.15" customHeight="1" x14ac:dyDescent="0.3">
      <c r="B578" s="1172" t="s">
        <v>1372</v>
      </c>
      <c r="C578" s="1207">
        <v>4868</v>
      </c>
      <c r="D578" s="1207">
        <v>2577</v>
      </c>
      <c r="E578" s="1207">
        <v>377</v>
      </c>
      <c r="F578" s="1211">
        <v>7822</v>
      </c>
    </row>
    <row r="579" spans="2:6" ht="13.15" customHeight="1" x14ac:dyDescent="0.3">
      <c r="B579" s="1173" t="s">
        <v>1373</v>
      </c>
      <c r="C579" s="1206">
        <v>79</v>
      </c>
      <c r="D579" s="1206">
        <v>253</v>
      </c>
      <c r="E579" s="1206">
        <v>40</v>
      </c>
      <c r="F579" s="1210">
        <v>372</v>
      </c>
    </row>
    <row r="580" spans="2:6" ht="13.15" customHeight="1" x14ac:dyDescent="0.3">
      <c r="B580" s="1172" t="s">
        <v>1374</v>
      </c>
      <c r="C580" s="1207">
        <v>577</v>
      </c>
      <c r="D580" s="1207">
        <v>1076</v>
      </c>
      <c r="E580" s="1207">
        <v>84</v>
      </c>
      <c r="F580" s="1211">
        <v>1737</v>
      </c>
    </row>
    <row r="581" spans="2:6" ht="13.15" customHeight="1" x14ac:dyDescent="0.3">
      <c r="B581" s="1173" t="s">
        <v>1375</v>
      </c>
      <c r="C581" s="1206">
        <v>1872</v>
      </c>
      <c r="D581" s="1206">
        <v>3743</v>
      </c>
      <c r="E581" s="1206">
        <v>277</v>
      </c>
      <c r="F581" s="1210">
        <v>5892</v>
      </c>
    </row>
    <row r="582" spans="2:6" ht="13.15" customHeight="1" x14ac:dyDescent="0.3">
      <c r="B582" s="1172" t="s">
        <v>1376</v>
      </c>
      <c r="C582" s="1207">
        <v>766</v>
      </c>
      <c r="D582" s="1207">
        <v>1559</v>
      </c>
      <c r="E582" s="1207">
        <v>179</v>
      </c>
      <c r="F582" s="1211">
        <v>2504</v>
      </c>
    </row>
    <row r="583" spans="2:6" ht="13.15" customHeight="1" x14ac:dyDescent="0.3">
      <c r="B583" s="1173" t="s">
        <v>1377</v>
      </c>
      <c r="C583" s="1206">
        <v>139</v>
      </c>
      <c r="D583" s="1206">
        <v>871</v>
      </c>
      <c r="E583" s="1206">
        <v>20</v>
      </c>
      <c r="F583" s="1210">
        <v>1030</v>
      </c>
    </row>
    <row r="584" spans="2:6" ht="13.15" customHeight="1" x14ac:dyDescent="0.3">
      <c r="B584" s="1172" t="s">
        <v>1378</v>
      </c>
      <c r="C584" s="1207">
        <v>79</v>
      </c>
      <c r="D584" s="1207">
        <v>275</v>
      </c>
      <c r="E584" s="1207">
        <v>12</v>
      </c>
      <c r="F584" s="1211">
        <v>366</v>
      </c>
    </row>
    <row r="585" spans="2:6" ht="13.15" customHeight="1" x14ac:dyDescent="0.3">
      <c r="B585" s="1173" t="s">
        <v>1379</v>
      </c>
      <c r="C585" s="1206">
        <v>251</v>
      </c>
      <c r="D585" s="1206">
        <v>798</v>
      </c>
      <c r="E585" s="1206">
        <v>47</v>
      </c>
      <c r="F585" s="1210">
        <v>1096</v>
      </c>
    </row>
    <row r="586" spans="2:6" ht="13.15" customHeight="1" x14ac:dyDescent="0.3">
      <c r="B586" s="1172" t="s">
        <v>1380</v>
      </c>
      <c r="C586" s="1207">
        <v>367</v>
      </c>
      <c r="D586" s="1207">
        <v>1082</v>
      </c>
      <c r="E586" s="1207">
        <v>76</v>
      </c>
      <c r="F586" s="1211">
        <v>1525</v>
      </c>
    </row>
    <row r="587" spans="2:6" ht="13.15" customHeight="1" x14ac:dyDescent="0.3">
      <c r="B587" s="1173" t="s">
        <v>1381</v>
      </c>
      <c r="C587" s="1206">
        <v>252</v>
      </c>
      <c r="D587" s="1206">
        <v>671</v>
      </c>
      <c r="E587" s="1206">
        <v>55</v>
      </c>
      <c r="F587" s="1210">
        <v>978</v>
      </c>
    </row>
    <row r="588" spans="2:6" ht="13.15" customHeight="1" x14ac:dyDescent="0.3">
      <c r="B588" s="1172" t="s">
        <v>1382</v>
      </c>
      <c r="C588" s="1207">
        <v>104</v>
      </c>
      <c r="D588" s="1207">
        <v>370</v>
      </c>
      <c r="E588" s="1207">
        <v>20</v>
      </c>
      <c r="F588" s="1211">
        <v>494</v>
      </c>
    </row>
    <row r="589" spans="2:6" ht="13.15" customHeight="1" x14ac:dyDescent="0.3">
      <c r="B589" s="1173" t="s">
        <v>1383</v>
      </c>
      <c r="C589" s="1206">
        <v>17108</v>
      </c>
      <c r="D589" s="1206">
        <v>32752</v>
      </c>
      <c r="E589" s="1206">
        <v>12379</v>
      </c>
      <c r="F589" s="1210">
        <v>62239</v>
      </c>
    </row>
    <row r="590" spans="2:6" ht="13.15" customHeight="1" x14ac:dyDescent="0.3">
      <c r="B590" s="1172" t="s">
        <v>1384</v>
      </c>
      <c r="C590" s="1207">
        <v>2524</v>
      </c>
      <c r="D590" s="1207">
        <v>7440</v>
      </c>
      <c r="E590" s="1207">
        <v>1508</v>
      </c>
      <c r="F590" s="1211">
        <v>11472</v>
      </c>
    </row>
    <row r="591" spans="2:6" ht="13.15" customHeight="1" x14ac:dyDescent="0.3">
      <c r="B591" s="1173" t="s">
        <v>1385</v>
      </c>
      <c r="C591" s="1206">
        <v>8238</v>
      </c>
      <c r="D591" s="1206">
        <v>7107</v>
      </c>
      <c r="E591" s="1206">
        <v>1781</v>
      </c>
      <c r="F591" s="1210">
        <v>17126</v>
      </c>
    </row>
    <row r="592" spans="2:6" ht="13.15" customHeight="1" x14ac:dyDescent="0.3">
      <c r="B592" s="1172" t="s">
        <v>1386</v>
      </c>
      <c r="C592" s="1207">
        <v>2102</v>
      </c>
      <c r="D592" s="1207">
        <v>3174</v>
      </c>
      <c r="E592" s="1207">
        <v>791</v>
      </c>
      <c r="F592" s="1211">
        <v>6067</v>
      </c>
    </row>
    <row r="593" spans="2:6" ht="13.15" customHeight="1" x14ac:dyDescent="0.3">
      <c r="B593" s="1173" t="s">
        <v>1387</v>
      </c>
      <c r="C593" s="1206">
        <v>1292</v>
      </c>
      <c r="D593" s="1206">
        <v>2728</v>
      </c>
      <c r="E593" s="1206">
        <v>594</v>
      </c>
      <c r="F593" s="1210">
        <v>4614</v>
      </c>
    </row>
    <row r="594" spans="2:6" ht="13.15" customHeight="1" x14ac:dyDescent="0.3">
      <c r="B594" s="1172" t="s">
        <v>1388</v>
      </c>
      <c r="C594" s="1207">
        <v>556</v>
      </c>
      <c r="D594" s="1207">
        <v>2066</v>
      </c>
      <c r="E594" s="1207">
        <v>582</v>
      </c>
      <c r="F594" s="1211">
        <v>3204</v>
      </c>
    </row>
    <row r="595" spans="2:6" ht="13.15" customHeight="1" x14ac:dyDescent="0.3">
      <c r="B595" s="1173" t="s">
        <v>1389</v>
      </c>
      <c r="C595" s="1206">
        <v>1347</v>
      </c>
      <c r="D595" s="1206">
        <v>4668</v>
      </c>
      <c r="E595" s="1206">
        <v>984</v>
      </c>
      <c r="F595" s="1210">
        <v>6999</v>
      </c>
    </row>
    <row r="596" spans="2:6" ht="13.15" customHeight="1" x14ac:dyDescent="0.3">
      <c r="B596" s="1172" t="s">
        <v>1390</v>
      </c>
      <c r="C596" s="1207">
        <v>367</v>
      </c>
      <c r="D596" s="1207">
        <v>1314</v>
      </c>
      <c r="E596" s="1207">
        <v>407</v>
      </c>
      <c r="F596" s="1211">
        <v>2088</v>
      </c>
    </row>
    <row r="597" spans="2:6" ht="13.15" customHeight="1" x14ac:dyDescent="0.3">
      <c r="B597" s="1173" t="s">
        <v>1391</v>
      </c>
      <c r="C597" s="1206">
        <v>20263</v>
      </c>
      <c r="D597" s="1206">
        <v>23677</v>
      </c>
      <c r="E597" s="1206">
        <v>5013</v>
      </c>
      <c r="F597" s="1210">
        <v>48953</v>
      </c>
    </row>
    <row r="598" spans="2:6" ht="13.15" customHeight="1" x14ac:dyDescent="0.3">
      <c r="B598" s="1172" t="s">
        <v>1392</v>
      </c>
      <c r="C598" s="1207">
        <v>1233</v>
      </c>
      <c r="D598" s="1207">
        <v>2507</v>
      </c>
      <c r="E598" s="1207">
        <v>550</v>
      </c>
      <c r="F598" s="1211">
        <v>4290</v>
      </c>
    </row>
    <row r="599" spans="2:6" ht="13.15" customHeight="1" x14ac:dyDescent="0.3">
      <c r="B599" s="1173" t="s">
        <v>1393</v>
      </c>
      <c r="C599" s="1206">
        <v>886</v>
      </c>
      <c r="D599" s="1206">
        <v>1334</v>
      </c>
      <c r="E599" s="1206">
        <v>171</v>
      </c>
      <c r="F599" s="1210">
        <v>2391</v>
      </c>
    </row>
    <row r="600" spans="2:6" ht="13.15" customHeight="1" x14ac:dyDescent="0.3">
      <c r="B600" s="1172" t="s">
        <v>1394</v>
      </c>
      <c r="C600" s="1207">
        <v>319</v>
      </c>
      <c r="D600" s="1207">
        <v>591</v>
      </c>
      <c r="E600" s="1207">
        <v>68</v>
      </c>
      <c r="F600" s="1211">
        <v>978</v>
      </c>
    </row>
    <row r="601" spans="2:6" ht="13.15" customHeight="1" x14ac:dyDescent="0.3">
      <c r="B601" s="1173" t="s">
        <v>1395</v>
      </c>
      <c r="C601" s="1206">
        <v>447</v>
      </c>
      <c r="D601" s="1206">
        <v>945</v>
      </c>
      <c r="E601" s="1206">
        <v>52</v>
      </c>
      <c r="F601" s="1210">
        <v>1444</v>
      </c>
    </row>
    <row r="602" spans="2:6" ht="13.15" customHeight="1" x14ac:dyDescent="0.3">
      <c r="B602" s="1172" t="s">
        <v>1396</v>
      </c>
      <c r="C602" s="1207">
        <v>8034</v>
      </c>
      <c r="D602" s="1207">
        <v>17239</v>
      </c>
      <c r="E602" s="1207">
        <v>4209</v>
      </c>
      <c r="F602" s="1211">
        <v>29482</v>
      </c>
    </row>
    <row r="603" spans="2:6" ht="13.15" customHeight="1" x14ac:dyDescent="0.3">
      <c r="B603" s="1173" t="s">
        <v>1397</v>
      </c>
      <c r="C603" s="1206">
        <v>30007</v>
      </c>
      <c r="D603" s="1206">
        <v>32984</v>
      </c>
      <c r="E603" s="1206">
        <v>9758</v>
      </c>
      <c r="F603" s="1210">
        <v>72749</v>
      </c>
    </row>
    <row r="604" spans="2:6" ht="13.15" customHeight="1" x14ac:dyDescent="0.3">
      <c r="B604" s="1172" t="s">
        <v>1398</v>
      </c>
      <c r="C604" s="1207">
        <v>492</v>
      </c>
      <c r="D604" s="1207">
        <v>1501</v>
      </c>
      <c r="E604" s="1207">
        <v>226</v>
      </c>
      <c r="F604" s="1211">
        <v>2219</v>
      </c>
    </row>
    <row r="605" spans="2:6" ht="13.15" customHeight="1" x14ac:dyDescent="0.3">
      <c r="B605" s="1173" t="s">
        <v>1399</v>
      </c>
      <c r="C605" s="1206">
        <v>96</v>
      </c>
      <c r="D605" s="1206">
        <v>333</v>
      </c>
      <c r="E605" s="1206">
        <v>84</v>
      </c>
      <c r="F605" s="1210">
        <v>513</v>
      </c>
    </row>
    <row r="606" spans="2:6" ht="13.15" customHeight="1" x14ac:dyDescent="0.3">
      <c r="B606" s="1172" t="s">
        <v>1400</v>
      </c>
      <c r="C606" s="1207">
        <v>1862</v>
      </c>
      <c r="D606" s="1207">
        <v>6192</v>
      </c>
      <c r="E606" s="1207">
        <v>2065</v>
      </c>
      <c r="F606" s="1211">
        <v>10119</v>
      </c>
    </row>
    <row r="607" spans="2:6" ht="13.15" customHeight="1" x14ac:dyDescent="0.3">
      <c r="B607" s="1173" t="s">
        <v>1401</v>
      </c>
      <c r="C607" s="1206">
        <v>172</v>
      </c>
      <c r="D607" s="1206">
        <v>790</v>
      </c>
      <c r="E607" s="1206">
        <v>152</v>
      </c>
      <c r="F607" s="1210">
        <v>1114</v>
      </c>
    </row>
    <row r="608" spans="2:6" ht="13.15" customHeight="1" x14ac:dyDescent="0.3">
      <c r="B608" s="1172" t="s">
        <v>1402</v>
      </c>
      <c r="C608" s="1207">
        <v>1172</v>
      </c>
      <c r="D608" s="1207">
        <v>3421</v>
      </c>
      <c r="E608" s="1207">
        <v>601</v>
      </c>
      <c r="F608" s="1211">
        <v>5194</v>
      </c>
    </row>
    <row r="609" spans="2:6" ht="13.15" customHeight="1" x14ac:dyDescent="0.3">
      <c r="B609" s="1173" t="s">
        <v>1403</v>
      </c>
      <c r="C609" s="1206">
        <v>2982</v>
      </c>
      <c r="D609" s="1206">
        <v>7954</v>
      </c>
      <c r="E609" s="1206">
        <v>1577</v>
      </c>
      <c r="F609" s="1210">
        <v>12513</v>
      </c>
    </row>
    <row r="610" spans="2:6" ht="13.15" customHeight="1" x14ac:dyDescent="0.3">
      <c r="B610" s="1172" t="s">
        <v>1404</v>
      </c>
      <c r="C610" s="1207">
        <v>13</v>
      </c>
      <c r="D610" s="1207">
        <v>40</v>
      </c>
      <c r="E610" s="1207">
        <v>5</v>
      </c>
      <c r="F610" s="1211">
        <v>58</v>
      </c>
    </row>
    <row r="611" spans="2:6" ht="13.15" customHeight="1" x14ac:dyDescent="0.3">
      <c r="B611" s="1173" t="s">
        <v>1405</v>
      </c>
      <c r="C611" s="1206">
        <v>245</v>
      </c>
      <c r="D611" s="1206">
        <v>836</v>
      </c>
      <c r="E611" s="1206">
        <v>117</v>
      </c>
      <c r="F611" s="1210">
        <v>1198</v>
      </c>
    </row>
    <row r="612" spans="2:6" ht="13.15" customHeight="1" x14ac:dyDescent="0.3">
      <c r="B612" s="1172" t="s">
        <v>1406</v>
      </c>
      <c r="C612" s="1207">
        <v>8549</v>
      </c>
      <c r="D612" s="1207">
        <v>15683</v>
      </c>
      <c r="E612" s="1207">
        <v>3355</v>
      </c>
      <c r="F612" s="1211">
        <v>27587</v>
      </c>
    </row>
    <row r="613" spans="2:6" ht="13.15" customHeight="1" x14ac:dyDescent="0.3">
      <c r="B613" s="1173" t="s">
        <v>1407</v>
      </c>
      <c r="C613" s="1206">
        <v>0</v>
      </c>
      <c r="D613" s="1206">
        <v>0</v>
      </c>
      <c r="E613" s="1206">
        <v>1</v>
      </c>
      <c r="F613" s="1210">
        <v>1</v>
      </c>
    </row>
    <row r="614" spans="2:6" ht="13.15" customHeight="1" x14ac:dyDescent="0.3">
      <c r="B614" s="1172" t="s">
        <v>1408</v>
      </c>
      <c r="C614" s="1207">
        <v>184</v>
      </c>
      <c r="D614" s="1207">
        <v>974</v>
      </c>
      <c r="E614" s="1207">
        <v>84</v>
      </c>
      <c r="F614" s="1211">
        <v>1242</v>
      </c>
    </row>
    <row r="615" spans="2:6" ht="13.15" customHeight="1" x14ac:dyDescent="0.3">
      <c r="B615" s="1173" t="s">
        <v>1409</v>
      </c>
      <c r="C615" s="1206">
        <v>398</v>
      </c>
      <c r="D615" s="1206">
        <v>1691</v>
      </c>
      <c r="E615" s="1206">
        <v>238</v>
      </c>
      <c r="F615" s="1210">
        <v>2327</v>
      </c>
    </row>
    <row r="616" spans="2:6" ht="13.15" customHeight="1" x14ac:dyDescent="0.3">
      <c r="B616" s="1172" t="s">
        <v>1410</v>
      </c>
      <c r="C616" s="1207">
        <v>3856</v>
      </c>
      <c r="D616" s="1207">
        <v>8909</v>
      </c>
      <c r="E616" s="1207">
        <v>1105</v>
      </c>
      <c r="F616" s="1211">
        <v>13870</v>
      </c>
    </row>
    <row r="617" spans="2:6" ht="13.15" customHeight="1" x14ac:dyDescent="0.3">
      <c r="B617" s="1173" t="s">
        <v>1411</v>
      </c>
      <c r="C617" s="1206">
        <v>768</v>
      </c>
      <c r="D617" s="1206">
        <v>2641</v>
      </c>
      <c r="E617" s="1206">
        <v>145</v>
      </c>
      <c r="F617" s="1210">
        <v>3554</v>
      </c>
    </row>
    <row r="618" spans="2:6" ht="13.15" customHeight="1" x14ac:dyDescent="0.3">
      <c r="B618" s="1172" t="s">
        <v>1412</v>
      </c>
      <c r="C618" s="1207">
        <v>115</v>
      </c>
      <c r="D618" s="1207">
        <v>311</v>
      </c>
      <c r="E618" s="1207">
        <v>11</v>
      </c>
      <c r="F618" s="1211">
        <v>437</v>
      </c>
    </row>
    <row r="619" spans="2:6" ht="13.15" customHeight="1" x14ac:dyDescent="0.3">
      <c r="B619" s="1173" t="s">
        <v>1413</v>
      </c>
      <c r="C619" s="1206">
        <v>71</v>
      </c>
      <c r="D619" s="1206">
        <v>287</v>
      </c>
      <c r="E619" s="1206">
        <v>9</v>
      </c>
      <c r="F619" s="1210">
        <v>367</v>
      </c>
    </row>
    <row r="620" spans="2:6" ht="13.15" customHeight="1" x14ac:dyDescent="0.3">
      <c r="B620" s="1172" t="s">
        <v>1414</v>
      </c>
      <c r="C620" s="1207">
        <v>132</v>
      </c>
      <c r="D620" s="1207">
        <v>505</v>
      </c>
      <c r="E620" s="1207">
        <v>17</v>
      </c>
      <c r="F620" s="1211">
        <v>654</v>
      </c>
    </row>
    <row r="621" spans="2:6" ht="13.15" customHeight="1" x14ac:dyDescent="0.3">
      <c r="B621" s="1173" t="s">
        <v>1415</v>
      </c>
      <c r="C621" s="1206">
        <v>249</v>
      </c>
      <c r="D621" s="1206">
        <v>780</v>
      </c>
      <c r="E621" s="1206">
        <v>43</v>
      </c>
      <c r="F621" s="1210">
        <v>1072</v>
      </c>
    </row>
    <row r="622" spans="2:6" ht="13.15" customHeight="1" x14ac:dyDescent="0.3">
      <c r="B622" s="1172" t="s">
        <v>1416</v>
      </c>
      <c r="C622" s="1207">
        <v>191</v>
      </c>
      <c r="D622" s="1207">
        <v>643</v>
      </c>
      <c r="E622" s="1207">
        <v>41</v>
      </c>
      <c r="F622" s="1211">
        <v>875</v>
      </c>
    </row>
    <row r="623" spans="2:6" ht="13.15" customHeight="1" x14ac:dyDescent="0.3">
      <c r="B623" s="1173" t="s">
        <v>1417</v>
      </c>
      <c r="C623" s="1206">
        <v>2676</v>
      </c>
      <c r="D623" s="1206">
        <v>6144</v>
      </c>
      <c r="E623" s="1206">
        <v>785</v>
      </c>
      <c r="F623" s="1210">
        <v>9605</v>
      </c>
    </row>
    <row r="624" spans="2:6" ht="13.15" customHeight="1" x14ac:dyDescent="0.3">
      <c r="B624" s="1172" t="s">
        <v>1418</v>
      </c>
      <c r="C624" s="1207">
        <v>494</v>
      </c>
      <c r="D624" s="1207">
        <v>1855</v>
      </c>
      <c r="E624" s="1207">
        <v>167</v>
      </c>
      <c r="F624" s="1211">
        <v>2516</v>
      </c>
    </row>
    <row r="625" spans="2:6" ht="13.15" customHeight="1" x14ac:dyDescent="0.3">
      <c r="B625" s="1173" t="s">
        <v>1419</v>
      </c>
      <c r="C625" s="1206">
        <v>5</v>
      </c>
      <c r="D625" s="1206">
        <v>20</v>
      </c>
      <c r="E625" s="1206">
        <v>2</v>
      </c>
      <c r="F625" s="1210">
        <v>27</v>
      </c>
    </row>
    <row r="626" spans="2:6" ht="13.15" customHeight="1" x14ac:dyDescent="0.3">
      <c r="B626" s="1172" t="s">
        <v>1420</v>
      </c>
      <c r="C626" s="1207">
        <v>18</v>
      </c>
      <c r="D626" s="1207">
        <v>35</v>
      </c>
      <c r="E626" s="1207">
        <v>2</v>
      </c>
      <c r="F626" s="1211">
        <v>55</v>
      </c>
    </row>
    <row r="627" spans="2:6" ht="13.15" customHeight="1" x14ac:dyDescent="0.3">
      <c r="B627" s="1173" t="s">
        <v>1421</v>
      </c>
      <c r="C627" s="1206">
        <v>9</v>
      </c>
      <c r="D627" s="1206">
        <v>78</v>
      </c>
      <c r="E627" s="1206">
        <v>6</v>
      </c>
      <c r="F627" s="1210">
        <v>93</v>
      </c>
    </row>
    <row r="628" spans="2:6" ht="13.15" customHeight="1" x14ac:dyDescent="0.3">
      <c r="B628" s="1172" t="s">
        <v>1422</v>
      </c>
      <c r="C628" s="1207">
        <v>18</v>
      </c>
      <c r="D628" s="1207">
        <v>183</v>
      </c>
      <c r="E628" s="1207">
        <v>12</v>
      </c>
      <c r="F628" s="1211">
        <v>213</v>
      </c>
    </row>
    <row r="629" spans="2:6" ht="13.15" customHeight="1" x14ac:dyDescent="0.3">
      <c r="B629" s="1173" t="s">
        <v>1423</v>
      </c>
      <c r="C629" s="1206">
        <v>836</v>
      </c>
      <c r="D629" s="1206">
        <v>1831</v>
      </c>
      <c r="E629" s="1206">
        <v>173</v>
      </c>
      <c r="F629" s="1210">
        <v>2840</v>
      </c>
    </row>
    <row r="630" spans="2:6" ht="13.15" customHeight="1" x14ac:dyDescent="0.3">
      <c r="B630" s="1172" t="s">
        <v>1424</v>
      </c>
      <c r="C630" s="1207">
        <v>418</v>
      </c>
      <c r="D630" s="1207">
        <v>1481</v>
      </c>
      <c r="E630" s="1207">
        <v>138</v>
      </c>
      <c r="F630" s="1211">
        <v>2037</v>
      </c>
    </row>
    <row r="631" spans="2:6" ht="13.15" customHeight="1" x14ac:dyDescent="0.3">
      <c r="B631" s="1173" t="s">
        <v>1425</v>
      </c>
      <c r="C631" s="1206">
        <v>157</v>
      </c>
      <c r="D631" s="1206">
        <v>373</v>
      </c>
      <c r="E631" s="1206">
        <v>51</v>
      </c>
      <c r="F631" s="1210">
        <v>581</v>
      </c>
    </row>
    <row r="632" spans="2:6" ht="13.15" customHeight="1" x14ac:dyDescent="0.3">
      <c r="B632" s="1172" t="s">
        <v>1426</v>
      </c>
      <c r="C632" s="1207">
        <v>870</v>
      </c>
      <c r="D632" s="1207">
        <v>2952</v>
      </c>
      <c r="E632" s="1207">
        <v>248</v>
      </c>
      <c r="F632" s="1211">
        <v>4070</v>
      </c>
    </row>
    <row r="633" spans="2:6" ht="13.15" customHeight="1" x14ac:dyDescent="0.3">
      <c r="B633" s="1173" t="s">
        <v>1427</v>
      </c>
      <c r="C633" s="1206">
        <v>220</v>
      </c>
      <c r="D633" s="1206">
        <v>574</v>
      </c>
      <c r="E633" s="1206">
        <v>46</v>
      </c>
      <c r="F633" s="1210">
        <v>840</v>
      </c>
    </row>
    <row r="634" spans="2:6" ht="13.15" customHeight="1" x14ac:dyDescent="0.3">
      <c r="B634" s="1172" t="s">
        <v>1428</v>
      </c>
      <c r="C634" s="1207">
        <v>25</v>
      </c>
      <c r="D634" s="1207">
        <v>76</v>
      </c>
      <c r="E634" s="1207">
        <v>3</v>
      </c>
      <c r="F634" s="1211">
        <v>104</v>
      </c>
    </row>
    <row r="635" spans="2:6" ht="13.15" customHeight="1" x14ac:dyDescent="0.3">
      <c r="B635" s="1173" t="s">
        <v>1429</v>
      </c>
      <c r="C635" s="1206">
        <v>212</v>
      </c>
      <c r="D635" s="1206">
        <v>725</v>
      </c>
      <c r="E635" s="1206">
        <v>61</v>
      </c>
      <c r="F635" s="1210">
        <v>998</v>
      </c>
    </row>
    <row r="636" spans="2:6" ht="13.15" customHeight="1" x14ac:dyDescent="0.3">
      <c r="B636" s="1172" t="s">
        <v>1430</v>
      </c>
      <c r="C636" s="1207">
        <v>2128</v>
      </c>
      <c r="D636" s="1207">
        <v>4841</v>
      </c>
      <c r="E636" s="1207">
        <v>596</v>
      </c>
      <c r="F636" s="1211">
        <v>7565</v>
      </c>
    </row>
    <row r="637" spans="2:6" ht="13.15" customHeight="1" x14ac:dyDescent="0.3">
      <c r="B637" s="1173" t="s">
        <v>1431</v>
      </c>
      <c r="C637" s="1206">
        <v>1928</v>
      </c>
      <c r="D637" s="1206">
        <v>4321</v>
      </c>
      <c r="E637" s="1206">
        <v>501</v>
      </c>
      <c r="F637" s="1210">
        <v>6750</v>
      </c>
    </row>
    <row r="638" spans="2:6" ht="13.15" customHeight="1" x14ac:dyDescent="0.3">
      <c r="B638" s="1172" t="s">
        <v>1432</v>
      </c>
      <c r="C638" s="1207">
        <v>32</v>
      </c>
      <c r="D638" s="1207">
        <v>80</v>
      </c>
      <c r="E638" s="1207">
        <v>7</v>
      </c>
      <c r="F638" s="1211">
        <v>119</v>
      </c>
    </row>
    <row r="639" spans="2:6" ht="13.15" customHeight="1" x14ac:dyDescent="0.3">
      <c r="B639" s="1173" t="s">
        <v>1433</v>
      </c>
      <c r="C639" s="1206">
        <v>613</v>
      </c>
      <c r="D639" s="1206">
        <v>1868</v>
      </c>
      <c r="E639" s="1206">
        <v>221</v>
      </c>
      <c r="F639" s="1210">
        <v>2702</v>
      </c>
    </row>
    <row r="640" spans="2:6" ht="13.15" customHeight="1" x14ac:dyDescent="0.3">
      <c r="B640" s="1172" t="s">
        <v>1434</v>
      </c>
      <c r="C640" s="1207">
        <v>449</v>
      </c>
      <c r="D640" s="1207">
        <v>1107</v>
      </c>
      <c r="E640" s="1207">
        <v>105</v>
      </c>
      <c r="F640" s="1211">
        <v>1661</v>
      </c>
    </row>
    <row r="641" spans="2:6" ht="13.15" customHeight="1" x14ac:dyDescent="0.3">
      <c r="B641" s="1173" t="s">
        <v>1435</v>
      </c>
      <c r="C641" s="1206">
        <v>112</v>
      </c>
      <c r="D641" s="1206">
        <v>321</v>
      </c>
      <c r="E641" s="1206">
        <v>22</v>
      </c>
      <c r="F641" s="1210">
        <v>455</v>
      </c>
    </row>
    <row r="642" spans="2:6" ht="13.15" customHeight="1" x14ac:dyDescent="0.3">
      <c r="B642" s="1172" t="s">
        <v>1436</v>
      </c>
      <c r="C642" s="1207">
        <v>173</v>
      </c>
      <c r="D642" s="1207">
        <v>412</v>
      </c>
      <c r="E642" s="1207">
        <v>25</v>
      </c>
      <c r="F642" s="1211">
        <v>610</v>
      </c>
    </row>
    <row r="643" spans="2:6" ht="13.15" customHeight="1" x14ac:dyDescent="0.3">
      <c r="B643" s="1173" t="s">
        <v>1437</v>
      </c>
      <c r="C643" s="1206">
        <v>80</v>
      </c>
      <c r="D643" s="1206">
        <v>248</v>
      </c>
      <c r="E643" s="1206">
        <v>16</v>
      </c>
      <c r="F643" s="1210">
        <v>344</v>
      </c>
    </row>
    <row r="644" spans="2:6" ht="13.15" customHeight="1" x14ac:dyDescent="0.3">
      <c r="B644" s="1172" t="s">
        <v>1438</v>
      </c>
      <c r="C644" s="1207">
        <v>1081</v>
      </c>
      <c r="D644" s="1207">
        <v>3245</v>
      </c>
      <c r="E644" s="1207">
        <v>372</v>
      </c>
      <c r="F644" s="1211">
        <v>4698</v>
      </c>
    </row>
    <row r="645" spans="2:6" ht="13.15" customHeight="1" x14ac:dyDescent="0.3">
      <c r="B645" s="1173" t="s">
        <v>1439</v>
      </c>
      <c r="C645" s="1206">
        <v>399</v>
      </c>
      <c r="D645" s="1206">
        <v>1118</v>
      </c>
      <c r="E645" s="1206">
        <v>76</v>
      </c>
      <c r="F645" s="1210">
        <v>1593</v>
      </c>
    </row>
    <row r="646" spans="2:6" ht="13.15" customHeight="1" x14ac:dyDescent="0.3">
      <c r="B646" s="1172" t="s">
        <v>1440</v>
      </c>
      <c r="C646" s="1207">
        <v>218</v>
      </c>
      <c r="D646" s="1207">
        <v>383</v>
      </c>
      <c r="E646" s="1207">
        <v>40</v>
      </c>
      <c r="F646" s="1211">
        <v>641</v>
      </c>
    </row>
    <row r="647" spans="2:6" ht="13.15" customHeight="1" x14ac:dyDescent="0.3">
      <c r="B647" s="1173" t="s">
        <v>1441</v>
      </c>
      <c r="C647" s="1206">
        <v>73</v>
      </c>
      <c r="D647" s="1206">
        <v>214</v>
      </c>
      <c r="E647" s="1206">
        <v>12</v>
      </c>
      <c r="F647" s="1210">
        <v>299</v>
      </c>
    </row>
    <row r="648" spans="2:6" ht="13.15" customHeight="1" x14ac:dyDescent="0.3">
      <c r="B648" s="1172" t="s">
        <v>1442</v>
      </c>
      <c r="C648" s="1207">
        <v>644</v>
      </c>
      <c r="D648" s="1207">
        <v>1780</v>
      </c>
      <c r="E648" s="1207">
        <v>157</v>
      </c>
      <c r="F648" s="1211">
        <v>2581</v>
      </c>
    </row>
    <row r="649" spans="2:6" ht="13.15" customHeight="1" x14ac:dyDescent="0.3">
      <c r="B649" s="1173" t="s">
        <v>1443</v>
      </c>
      <c r="C649" s="1206">
        <v>83</v>
      </c>
      <c r="D649" s="1206">
        <v>271</v>
      </c>
      <c r="E649" s="1206">
        <v>11</v>
      </c>
      <c r="F649" s="1210">
        <v>365</v>
      </c>
    </row>
    <row r="650" spans="2:6" ht="13.15" customHeight="1" x14ac:dyDescent="0.3">
      <c r="B650" s="1172" t="s">
        <v>1444</v>
      </c>
      <c r="C650" s="1207">
        <v>109</v>
      </c>
      <c r="D650" s="1207">
        <v>340</v>
      </c>
      <c r="E650" s="1207">
        <v>26</v>
      </c>
      <c r="F650" s="1211">
        <v>475</v>
      </c>
    </row>
    <row r="651" spans="2:6" ht="13.15" customHeight="1" x14ac:dyDescent="0.3">
      <c r="B651" s="1173" t="s">
        <v>1445</v>
      </c>
      <c r="C651" s="1206">
        <v>20</v>
      </c>
      <c r="D651" s="1206">
        <v>69</v>
      </c>
      <c r="E651" s="1206">
        <v>4</v>
      </c>
      <c r="F651" s="1210">
        <v>93</v>
      </c>
    </row>
    <row r="652" spans="2:6" ht="13.15" customHeight="1" x14ac:dyDescent="0.3">
      <c r="B652" s="1172" t="s">
        <v>1446</v>
      </c>
      <c r="C652" s="1207">
        <v>5708</v>
      </c>
      <c r="D652" s="1207">
        <v>6956</v>
      </c>
      <c r="E652" s="1207">
        <v>1600</v>
      </c>
      <c r="F652" s="1211">
        <v>14264</v>
      </c>
    </row>
    <row r="653" spans="2:6" ht="13.15" customHeight="1" x14ac:dyDescent="0.3">
      <c r="B653" s="1173" t="s">
        <v>1447</v>
      </c>
      <c r="C653" s="1206">
        <v>5668</v>
      </c>
      <c r="D653" s="1206">
        <v>8119</v>
      </c>
      <c r="E653" s="1206">
        <v>1158</v>
      </c>
      <c r="F653" s="1210">
        <v>14945</v>
      </c>
    </row>
    <row r="654" spans="2:6" ht="13.15" customHeight="1" x14ac:dyDescent="0.3">
      <c r="B654" s="1172" t="s">
        <v>1448</v>
      </c>
      <c r="C654" s="1207">
        <v>12953</v>
      </c>
      <c r="D654" s="1207">
        <v>16128</v>
      </c>
      <c r="E654" s="1207">
        <v>2252</v>
      </c>
      <c r="F654" s="1211">
        <v>31333</v>
      </c>
    </row>
    <row r="655" spans="2:6" ht="13.15" customHeight="1" x14ac:dyDescent="0.3">
      <c r="B655" s="1173" t="s">
        <v>1449</v>
      </c>
      <c r="C655" s="1206">
        <v>4039</v>
      </c>
      <c r="D655" s="1206">
        <v>7979</v>
      </c>
      <c r="E655" s="1206">
        <v>1009</v>
      </c>
      <c r="F655" s="1210">
        <v>13027</v>
      </c>
    </row>
    <row r="656" spans="2:6" ht="13.15" customHeight="1" x14ac:dyDescent="0.3">
      <c r="B656" s="1172" t="s">
        <v>1450</v>
      </c>
      <c r="C656" s="1207">
        <v>4822</v>
      </c>
      <c r="D656" s="1207">
        <v>6122</v>
      </c>
      <c r="E656" s="1207">
        <v>813</v>
      </c>
      <c r="F656" s="1211">
        <v>11757</v>
      </c>
    </row>
    <row r="657" spans="2:6" ht="13.15" customHeight="1" x14ac:dyDescent="0.3">
      <c r="B657" s="1173" t="s">
        <v>12579</v>
      </c>
      <c r="C657" s="1206">
        <v>0</v>
      </c>
      <c r="D657" s="1206">
        <v>27</v>
      </c>
      <c r="E657" s="1206">
        <v>0</v>
      </c>
      <c r="F657" s="1210">
        <v>27</v>
      </c>
    </row>
    <row r="658" spans="2:6" ht="13.15" customHeight="1" x14ac:dyDescent="0.3">
      <c r="B658" s="1172" t="s">
        <v>12580</v>
      </c>
      <c r="C658" s="1207">
        <v>0</v>
      </c>
      <c r="D658" s="1207">
        <v>1</v>
      </c>
      <c r="E658" s="1207">
        <v>0</v>
      </c>
      <c r="F658" s="1211">
        <v>1</v>
      </c>
    </row>
    <row r="659" spans="2:6" ht="13.15" customHeight="1" x14ac:dyDescent="0.3">
      <c r="B659" s="1173" t="s">
        <v>1451</v>
      </c>
      <c r="C659" s="1206">
        <v>0</v>
      </c>
      <c r="D659" s="1206">
        <v>2</v>
      </c>
      <c r="E659" s="1206">
        <v>0</v>
      </c>
      <c r="F659" s="1210">
        <v>2</v>
      </c>
    </row>
    <row r="660" spans="2:6" ht="13.15" customHeight="1" x14ac:dyDescent="0.3">
      <c r="B660" s="1172" t="s">
        <v>1452</v>
      </c>
      <c r="C660" s="1207">
        <v>1</v>
      </c>
      <c r="D660" s="1207">
        <v>7</v>
      </c>
      <c r="E660" s="1207">
        <v>4</v>
      </c>
      <c r="F660" s="1211">
        <v>12</v>
      </c>
    </row>
    <row r="661" spans="2:6" ht="13.15" customHeight="1" x14ac:dyDescent="0.3">
      <c r="B661" s="1173" t="s">
        <v>1453</v>
      </c>
      <c r="C661" s="1206">
        <v>2787</v>
      </c>
      <c r="D661" s="1206">
        <v>2282</v>
      </c>
      <c r="E661" s="1206">
        <v>304</v>
      </c>
      <c r="F661" s="1210">
        <v>5373</v>
      </c>
    </row>
    <row r="662" spans="2:6" ht="13.15" customHeight="1" x14ac:dyDescent="0.3">
      <c r="B662" s="1172" t="s">
        <v>1454</v>
      </c>
      <c r="C662" s="1207">
        <v>1215</v>
      </c>
      <c r="D662" s="1207">
        <v>1774</v>
      </c>
      <c r="E662" s="1207">
        <v>292</v>
      </c>
      <c r="F662" s="1211">
        <v>3281</v>
      </c>
    </row>
    <row r="663" spans="2:6" ht="13.15" customHeight="1" x14ac:dyDescent="0.3">
      <c r="B663" s="1173" t="s">
        <v>1455</v>
      </c>
      <c r="C663" s="1206">
        <v>169</v>
      </c>
      <c r="D663" s="1206">
        <v>469</v>
      </c>
      <c r="E663" s="1206">
        <v>21</v>
      </c>
      <c r="F663" s="1210">
        <v>659</v>
      </c>
    </row>
    <row r="664" spans="2:6" ht="13.15" customHeight="1" x14ac:dyDescent="0.3">
      <c r="B664" s="1172" t="s">
        <v>1456</v>
      </c>
      <c r="C664" s="1207">
        <v>26</v>
      </c>
      <c r="D664" s="1207">
        <v>43</v>
      </c>
      <c r="E664" s="1207">
        <v>1</v>
      </c>
      <c r="F664" s="1211">
        <v>70</v>
      </c>
    </row>
    <row r="665" spans="2:6" ht="13.15" customHeight="1" x14ac:dyDescent="0.3">
      <c r="B665" s="1173" t="s">
        <v>1457</v>
      </c>
      <c r="C665" s="1206">
        <v>970</v>
      </c>
      <c r="D665" s="1206">
        <v>1207</v>
      </c>
      <c r="E665" s="1206">
        <v>140</v>
      </c>
      <c r="F665" s="1210">
        <v>2317</v>
      </c>
    </row>
    <row r="666" spans="2:6" ht="13.15" customHeight="1" x14ac:dyDescent="0.3">
      <c r="B666" s="1172" t="s">
        <v>1458</v>
      </c>
      <c r="C666" s="1207">
        <v>249</v>
      </c>
      <c r="D666" s="1207">
        <v>148</v>
      </c>
      <c r="E666" s="1207">
        <v>29</v>
      </c>
      <c r="F666" s="1211">
        <v>426</v>
      </c>
    </row>
    <row r="667" spans="2:6" ht="13.15" customHeight="1" x14ac:dyDescent="0.3">
      <c r="B667" s="1173" t="s">
        <v>1459</v>
      </c>
      <c r="C667" s="1206">
        <v>594</v>
      </c>
      <c r="D667" s="1206">
        <v>549</v>
      </c>
      <c r="E667" s="1206">
        <v>32</v>
      </c>
      <c r="F667" s="1210">
        <v>1175</v>
      </c>
    </row>
    <row r="668" spans="2:6" ht="13.15" customHeight="1" x14ac:dyDescent="0.3">
      <c r="B668" s="1172" t="s">
        <v>1460</v>
      </c>
      <c r="C668" s="1207">
        <v>1</v>
      </c>
      <c r="D668" s="1207">
        <v>1</v>
      </c>
      <c r="E668" s="1207">
        <v>0</v>
      </c>
      <c r="F668" s="1211">
        <v>2</v>
      </c>
    </row>
    <row r="669" spans="2:6" ht="13.15" customHeight="1" x14ac:dyDescent="0.3">
      <c r="B669" s="1173" t="s">
        <v>1461</v>
      </c>
      <c r="C669" s="1206">
        <v>939</v>
      </c>
      <c r="D669" s="1206">
        <v>872</v>
      </c>
      <c r="E669" s="1206">
        <v>95</v>
      </c>
      <c r="F669" s="1210">
        <v>1906</v>
      </c>
    </row>
    <row r="670" spans="2:6" ht="13.15" customHeight="1" x14ac:dyDescent="0.3">
      <c r="B670" s="1172" t="s">
        <v>1462</v>
      </c>
      <c r="C670" s="1207">
        <v>249</v>
      </c>
      <c r="D670" s="1207">
        <v>242</v>
      </c>
      <c r="E670" s="1207">
        <v>25</v>
      </c>
      <c r="F670" s="1211">
        <v>516</v>
      </c>
    </row>
    <row r="671" spans="2:6" ht="13.15" customHeight="1" x14ac:dyDescent="0.3">
      <c r="B671" s="1173" t="s">
        <v>1463</v>
      </c>
      <c r="C671" s="1206">
        <v>391</v>
      </c>
      <c r="D671" s="1206">
        <v>642</v>
      </c>
      <c r="E671" s="1206">
        <v>51</v>
      </c>
      <c r="F671" s="1210">
        <v>1084</v>
      </c>
    </row>
    <row r="672" spans="2:6" ht="13.15" customHeight="1" x14ac:dyDescent="0.3">
      <c r="B672" s="1172" t="s">
        <v>1464</v>
      </c>
      <c r="C672" s="1207">
        <v>547</v>
      </c>
      <c r="D672" s="1207">
        <v>679</v>
      </c>
      <c r="E672" s="1207">
        <v>91</v>
      </c>
      <c r="F672" s="1211">
        <v>1317</v>
      </c>
    </row>
    <row r="673" spans="2:6" ht="13.15" customHeight="1" x14ac:dyDescent="0.3">
      <c r="B673" s="1173" t="s">
        <v>1465</v>
      </c>
      <c r="C673" s="1206">
        <v>173</v>
      </c>
      <c r="D673" s="1206">
        <v>104</v>
      </c>
      <c r="E673" s="1206">
        <v>17</v>
      </c>
      <c r="F673" s="1210">
        <v>294</v>
      </c>
    </row>
    <row r="674" spans="2:6" ht="13.15" customHeight="1" x14ac:dyDescent="0.3">
      <c r="B674" s="1172" t="s">
        <v>1466</v>
      </c>
      <c r="C674" s="1207">
        <v>246</v>
      </c>
      <c r="D674" s="1207">
        <v>414</v>
      </c>
      <c r="E674" s="1207">
        <v>49</v>
      </c>
      <c r="F674" s="1211">
        <v>709</v>
      </c>
    </row>
    <row r="675" spans="2:6" ht="13.15" customHeight="1" x14ac:dyDescent="0.3">
      <c r="B675" s="1173" t="s">
        <v>1467</v>
      </c>
      <c r="C675" s="1206">
        <v>165</v>
      </c>
      <c r="D675" s="1206">
        <v>189</v>
      </c>
      <c r="E675" s="1206">
        <v>28</v>
      </c>
      <c r="F675" s="1210">
        <v>382</v>
      </c>
    </row>
    <row r="676" spans="2:6" ht="13.15" customHeight="1" x14ac:dyDescent="0.3">
      <c r="B676" s="1172" t="s">
        <v>1468</v>
      </c>
      <c r="C676" s="1207">
        <v>326</v>
      </c>
      <c r="D676" s="1207">
        <v>252</v>
      </c>
      <c r="E676" s="1207">
        <v>32</v>
      </c>
      <c r="F676" s="1211">
        <v>610</v>
      </c>
    </row>
    <row r="677" spans="2:6" ht="13.15" customHeight="1" x14ac:dyDescent="0.3">
      <c r="B677" s="1173" t="s">
        <v>1469</v>
      </c>
      <c r="C677" s="1206">
        <v>275</v>
      </c>
      <c r="D677" s="1206">
        <v>445</v>
      </c>
      <c r="E677" s="1206">
        <v>49</v>
      </c>
      <c r="F677" s="1210">
        <v>769</v>
      </c>
    </row>
    <row r="678" spans="2:6" ht="13.15" customHeight="1" x14ac:dyDescent="0.3">
      <c r="B678" s="1172" t="s">
        <v>1470</v>
      </c>
      <c r="C678" s="1207">
        <v>198</v>
      </c>
      <c r="D678" s="1207">
        <v>211</v>
      </c>
      <c r="E678" s="1207">
        <v>22</v>
      </c>
      <c r="F678" s="1211">
        <v>431</v>
      </c>
    </row>
    <row r="679" spans="2:6" ht="13.15" customHeight="1" x14ac:dyDescent="0.3">
      <c r="B679" s="1173" t="s">
        <v>1471</v>
      </c>
      <c r="C679" s="1206">
        <v>41</v>
      </c>
      <c r="D679" s="1206">
        <v>67</v>
      </c>
      <c r="E679" s="1206">
        <v>5</v>
      </c>
      <c r="F679" s="1210">
        <v>113</v>
      </c>
    </row>
    <row r="680" spans="2:6" ht="13.15" customHeight="1" x14ac:dyDescent="0.3">
      <c r="B680" s="1172" t="s">
        <v>1472</v>
      </c>
      <c r="C680" s="1207">
        <v>202</v>
      </c>
      <c r="D680" s="1207">
        <v>256</v>
      </c>
      <c r="E680" s="1207">
        <v>19</v>
      </c>
      <c r="F680" s="1211">
        <v>477</v>
      </c>
    </row>
    <row r="681" spans="2:6" ht="13.15" customHeight="1" x14ac:dyDescent="0.3">
      <c r="B681" s="1173" t="s">
        <v>1473</v>
      </c>
      <c r="C681" s="1206">
        <v>449</v>
      </c>
      <c r="D681" s="1206">
        <v>957</v>
      </c>
      <c r="E681" s="1206">
        <v>74</v>
      </c>
      <c r="F681" s="1210">
        <v>1480</v>
      </c>
    </row>
    <row r="682" spans="2:6" ht="13.15" customHeight="1" x14ac:dyDescent="0.3">
      <c r="B682" s="1172" t="s">
        <v>1474</v>
      </c>
      <c r="C682" s="1207">
        <v>110</v>
      </c>
      <c r="D682" s="1207">
        <v>237</v>
      </c>
      <c r="E682" s="1207">
        <v>6</v>
      </c>
      <c r="F682" s="1211">
        <v>353</v>
      </c>
    </row>
    <row r="683" spans="2:6" ht="13.15" customHeight="1" x14ac:dyDescent="0.3">
      <c r="B683" s="1173" t="s">
        <v>1475</v>
      </c>
      <c r="C683" s="1206">
        <v>176</v>
      </c>
      <c r="D683" s="1206">
        <v>365</v>
      </c>
      <c r="E683" s="1206">
        <v>20</v>
      </c>
      <c r="F683" s="1210">
        <v>561</v>
      </c>
    </row>
    <row r="684" spans="2:6" ht="13.15" customHeight="1" x14ac:dyDescent="0.3">
      <c r="B684" s="1172" t="s">
        <v>1476</v>
      </c>
      <c r="C684" s="1207">
        <v>152</v>
      </c>
      <c r="D684" s="1207">
        <v>324</v>
      </c>
      <c r="E684" s="1207">
        <v>18</v>
      </c>
      <c r="F684" s="1211">
        <v>494</v>
      </c>
    </row>
    <row r="685" spans="2:6" ht="13.15" customHeight="1" x14ac:dyDescent="0.3">
      <c r="B685" s="1173" t="s">
        <v>1477</v>
      </c>
      <c r="C685" s="1206">
        <v>212</v>
      </c>
      <c r="D685" s="1206">
        <v>248</v>
      </c>
      <c r="E685" s="1206">
        <v>29</v>
      </c>
      <c r="F685" s="1210">
        <v>489</v>
      </c>
    </row>
    <row r="686" spans="2:6" ht="13.15" customHeight="1" x14ac:dyDescent="0.3">
      <c r="B686" s="1172" t="s">
        <v>1478</v>
      </c>
      <c r="C686" s="1207">
        <v>260</v>
      </c>
      <c r="D686" s="1207">
        <v>235</v>
      </c>
      <c r="E686" s="1207">
        <v>27</v>
      </c>
      <c r="F686" s="1211">
        <v>522</v>
      </c>
    </row>
    <row r="687" spans="2:6" ht="13.15" customHeight="1" x14ac:dyDescent="0.3">
      <c r="B687" s="1173" t="s">
        <v>1479</v>
      </c>
      <c r="C687" s="1206">
        <v>21</v>
      </c>
      <c r="D687" s="1206">
        <v>26</v>
      </c>
      <c r="E687" s="1206">
        <v>2</v>
      </c>
      <c r="F687" s="1210">
        <v>49</v>
      </c>
    </row>
    <row r="688" spans="2:6" ht="13.15" customHeight="1" x14ac:dyDescent="0.3">
      <c r="B688" s="1172" t="s">
        <v>1480</v>
      </c>
      <c r="C688" s="1207">
        <v>228</v>
      </c>
      <c r="D688" s="1207">
        <v>245</v>
      </c>
      <c r="E688" s="1207">
        <v>14</v>
      </c>
      <c r="F688" s="1211">
        <v>487</v>
      </c>
    </row>
    <row r="689" spans="2:6" ht="13.15" customHeight="1" x14ac:dyDescent="0.3">
      <c r="B689" s="1173" t="s">
        <v>1481</v>
      </c>
      <c r="C689" s="1206">
        <v>274</v>
      </c>
      <c r="D689" s="1206">
        <v>306</v>
      </c>
      <c r="E689" s="1206">
        <v>28</v>
      </c>
      <c r="F689" s="1210">
        <v>608</v>
      </c>
    </row>
    <row r="690" spans="2:6" ht="13.15" customHeight="1" x14ac:dyDescent="0.3">
      <c r="B690" s="1172" t="s">
        <v>1482</v>
      </c>
      <c r="C690" s="1207">
        <v>194</v>
      </c>
      <c r="D690" s="1207">
        <v>272</v>
      </c>
      <c r="E690" s="1207">
        <v>37</v>
      </c>
      <c r="F690" s="1211">
        <v>503</v>
      </c>
    </row>
    <row r="691" spans="2:6" ht="13.15" customHeight="1" x14ac:dyDescent="0.3">
      <c r="B691" s="1173" t="s">
        <v>1483</v>
      </c>
      <c r="C691" s="1206">
        <v>4</v>
      </c>
      <c r="D691" s="1206">
        <v>3</v>
      </c>
      <c r="E691" s="1206">
        <v>0</v>
      </c>
      <c r="F691" s="1210">
        <v>7</v>
      </c>
    </row>
    <row r="692" spans="2:6" ht="13.15" customHeight="1" x14ac:dyDescent="0.3">
      <c r="B692" s="1172" t="s">
        <v>1484</v>
      </c>
      <c r="C692" s="1207">
        <v>184</v>
      </c>
      <c r="D692" s="1207">
        <v>321</v>
      </c>
      <c r="E692" s="1207">
        <v>22</v>
      </c>
      <c r="F692" s="1211">
        <v>527</v>
      </c>
    </row>
    <row r="693" spans="2:6" ht="13.15" customHeight="1" x14ac:dyDescent="0.3">
      <c r="B693" s="1173" t="s">
        <v>1485</v>
      </c>
      <c r="C693" s="1206">
        <v>340</v>
      </c>
      <c r="D693" s="1206">
        <v>294</v>
      </c>
      <c r="E693" s="1206">
        <v>34</v>
      </c>
      <c r="F693" s="1210">
        <v>668</v>
      </c>
    </row>
    <row r="694" spans="2:6" ht="13.15" customHeight="1" x14ac:dyDescent="0.3">
      <c r="B694" s="1172" t="s">
        <v>1486</v>
      </c>
      <c r="C694" s="1207">
        <v>345</v>
      </c>
      <c r="D694" s="1207">
        <v>620</v>
      </c>
      <c r="E694" s="1207">
        <v>72</v>
      </c>
      <c r="F694" s="1211">
        <v>1037</v>
      </c>
    </row>
    <row r="695" spans="2:6" ht="13.15" customHeight="1" x14ac:dyDescent="0.3">
      <c r="B695" s="1173" t="s">
        <v>1487</v>
      </c>
      <c r="C695" s="1206">
        <v>555</v>
      </c>
      <c r="D695" s="1206">
        <v>1164</v>
      </c>
      <c r="E695" s="1206">
        <v>109</v>
      </c>
      <c r="F695" s="1210">
        <v>1828</v>
      </c>
    </row>
    <row r="696" spans="2:6" ht="13.15" customHeight="1" x14ac:dyDescent="0.3">
      <c r="B696" s="1172" t="s">
        <v>1488</v>
      </c>
      <c r="C696" s="1207">
        <v>126</v>
      </c>
      <c r="D696" s="1207">
        <v>95</v>
      </c>
      <c r="E696" s="1207">
        <v>10</v>
      </c>
      <c r="F696" s="1211">
        <v>231</v>
      </c>
    </row>
    <row r="697" spans="2:6" ht="13.15" customHeight="1" x14ac:dyDescent="0.3">
      <c r="B697" s="1173" t="s">
        <v>1489</v>
      </c>
      <c r="C697" s="1206">
        <v>1</v>
      </c>
      <c r="D697" s="1206">
        <v>0</v>
      </c>
      <c r="E697" s="1206">
        <v>1</v>
      </c>
      <c r="F697" s="1210">
        <v>2</v>
      </c>
    </row>
    <row r="698" spans="2:6" ht="13.15" customHeight="1" x14ac:dyDescent="0.3">
      <c r="B698" s="1172" t="s">
        <v>1490</v>
      </c>
      <c r="C698" s="1207">
        <v>103</v>
      </c>
      <c r="D698" s="1207">
        <v>109</v>
      </c>
      <c r="E698" s="1207">
        <v>15</v>
      </c>
      <c r="F698" s="1211">
        <v>227</v>
      </c>
    </row>
    <row r="699" spans="2:6" ht="13.15" customHeight="1" x14ac:dyDescent="0.3">
      <c r="B699" s="1173" t="s">
        <v>1491</v>
      </c>
      <c r="C699" s="1206">
        <v>152</v>
      </c>
      <c r="D699" s="1206">
        <v>360</v>
      </c>
      <c r="E699" s="1206">
        <v>38</v>
      </c>
      <c r="F699" s="1210">
        <v>550</v>
      </c>
    </row>
    <row r="700" spans="2:6" ht="13.15" customHeight="1" x14ac:dyDescent="0.3">
      <c r="B700" s="1172" t="s">
        <v>1492</v>
      </c>
      <c r="C700" s="1207">
        <v>354</v>
      </c>
      <c r="D700" s="1207">
        <v>737</v>
      </c>
      <c r="E700" s="1207">
        <v>100</v>
      </c>
      <c r="F700" s="1211">
        <v>1191</v>
      </c>
    </row>
    <row r="701" spans="2:6" ht="13.15" customHeight="1" x14ac:dyDescent="0.3">
      <c r="B701" s="1173" t="s">
        <v>1493</v>
      </c>
      <c r="C701" s="1206">
        <v>268</v>
      </c>
      <c r="D701" s="1206">
        <v>482</v>
      </c>
      <c r="E701" s="1206">
        <v>44</v>
      </c>
      <c r="F701" s="1210">
        <v>794</v>
      </c>
    </row>
    <row r="702" spans="2:6" ht="13.15" customHeight="1" x14ac:dyDescent="0.3">
      <c r="B702" s="1172" t="s">
        <v>1494</v>
      </c>
      <c r="C702" s="1207">
        <v>192</v>
      </c>
      <c r="D702" s="1207">
        <v>533</v>
      </c>
      <c r="E702" s="1207">
        <v>183</v>
      </c>
      <c r="F702" s="1211">
        <v>908</v>
      </c>
    </row>
    <row r="703" spans="2:6" ht="13.15" customHeight="1" x14ac:dyDescent="0.3">
      <c r="B703" s="1173" t="s">
        <v>1495</v>
      </c>
      <c r="C703" s="1206">
        <v>113</v>
      </c>
      <c r="D703" s="1206">
        <v>69</v>
      </c>
      <c r="E703" s="1206">
        <v>15</v>
      </c>
      <c r="F703" s="1210">
        <v>197</v>
      </c>
    </row>
    <row r="704" spans="2:6" ht="13.15" customHeight="1" x14ac:dyDescent="0.3">
      <c r="B704" s="1172" t="s">
        <v>1496</v>
      </c>
      <c r="C704" s="1207">
        <v>226</v>
      </c>
      <c r="D704" s="1207">
        <v>467</v>
      </c>
      <c r="E704" s="1207">
        <v>65</v>
      </c>
      <c r="F704" s="1211">
        <v>758</v>
      </c>
    </row>
    <row r="705" spans="2:6" ht="13.15" customHeight="1" x14ac:dyDescent="0.3">
      <c r="B705" s="1173" t="s">
        <v>1497</v>
      </c>
      <c r="C705" s="1206">
        <v>464</v>
      </c>
      <c r="D705" s="1206">
        <v>1056</v>
      </c>
      <c r="E705" s="1206">
        <v>85</v>
      </c>
      <c r="F705" s="1210">
        <v>1605</v>
      </c>
    </row>
    <row r="706" spans="2:6" ht="13.15" customHeight="1" x14ac:dyDescent="0.3">
      <c r="B706" s="1172" t="s">
        <v>1498</v>
      </c>
      <c r="C706" s="1207">
        <v>174</v>
      </c>
      <c r="D706" s="1207">
        <v>233</v>
      </c>
      <c r="E706" s="1207">
        <v>19</v>
      </c>
      <c r="F706" s="1211">
        <v>426</v>
      </c>
    </row>
    <row r="707" spans="2:6" ht="13.15" customHeight="1" x14ac:dyDescent="0.3">
      <c r="B707" s="1173" t="s">
        <v>1499</v>
      </c>
      <c r="C707" s="1206">
        <v>4358</v>
      </c>
      <c r="D707" s="1206">
        <v>7080</v>
      </c>
      <c r="E707" s="1206">
        <v>1090</v>
      </c>
      <c r="F707" s="1210">
        <v>12528</v>
      </c>
    </row>
    <row r="708" spans="2:6" ht="13.15" customHeight="1" x14ac:dyDescent="0.3">
      <c r="B708" s="1172" t="s">
        <v>1500</v>
      </c>
      <c r="C708" s="1207">
        <v>343</v>
      </c>
      <c r="D708" s="1207">
        <v>632</v>
      </c>
      <c r="E708" s="1207">
        <v>77</v>
      </c>
      <c r="F708" s="1211">
        <v>1052</v>
      </c>
    </row>
    <row r="709" spans="2:6" ht="13.15" customHeight="1" x14ac:dyDescent="0.3">
      <c r="B709" s="1173" t="s">
        <v>1501</v>
      </c>
      <c r="C709" s="1206">
        <v>287</v>
      </c>
      <c r="D709" s="1206">
        <v>459</v>
      </c>
      <c r="E709" s="1206">
        <v>56</v>
      </c>
      <c r="F709" s="1210">
        <v>802</v>
      </c>
    </row>
    <row r="710" spans="2:6" ht="13.15" customHeight="1" x14ac:dyDescent="0.3">
      <c r="B710" s="1172" t="s">
        <v>1502</v>
      </c>
      <c r="C710" s="1207">
        <v>304</v>
      </c>
      <c r="D710" s="1207">
        <v>740</v>
      </c>
      <c r="E710" s="1207">
        <v>115</v>
      </c>
      <c r="F710" s="1211">
        <v>1159</v>
      </c>
    </row>
    <row r="711" spans="2:6" ht="13.15" customHeight="1" x14ac:dyDescent="0.3">
      <c r="B711" s="1173" t="s">
        <v>1503</v>
      </c>
      <c r="C711" s="1206">
        <v>214</v>
      </c>
      <c r="D711" s="1206">
        <v>589</v>
      </c>
      <c r="E711" s="1206">
        <v>58</v>
      </c>
      <c r="F711" s="1210">
        <v>861</v>
      </c>
    </row>
    <row r="712" spans="2:6" ht="13.15" customHeight="1" x14ac:dyDescent="0.3">
      <c r="B712" s="1172" t="s">
        <v>1504</v>
      </c>
      <c r="C712" s="1207">
        <v>168</v>
      </c>
      <c r="D712" s="1207">
        <v>216</v>
      </c>
      <c r="E712" s="1207">
        <v>33</v>
      </c>
      <c r="F712" s="1211">
        <v>417</v>
      </c>
    </row>
    <row r="713" spans="2:6" ht="13.15" customHeight="1" x14ac:dyDescent="0.3">
      <c r="B713" s="1173" t="s">
        <v>1505</v>
      </c>
      <c r="C713" s="1206">
        <v>293</v>
      </c>
      <c r="D713" s="1206">
        <v>672</v>
      </c>
      <c r="E713" s="1206">
        <v>79</v>
      </c>
      <c r="F713" s="1210">
        <v>1044</v>
      </c>
    </row>
    <row r="714" spans="2:6" ht="13.15" customHeight="1" x14ac:dyDescent="0.3">
      <c r="B714" s="1172" t="s">
        <v>1506</v>
      </c>
      <c r="C714" s="1207">
        <v>390</v>
      </c>
      <c r="D714" s="1207">
        <v>1001</v>
      </c>
      <c r="E714" s="1207">
        <v>112</v>
      </c>
      <c r="F714" s="1211">
        <v>1503</v>
      </c>
    </row>
    <row r="715" spans="2:6" ht="13.15" customHeight="1" x14ac:dyDescent="0.3">
      <c r="B715" s="1173" t="s">
        <v>1507</v>
      </c>
      <c r="C715" s="1206">
        <v>278</v>
      </c>
      <c r="D715" s="1206">
        <v>759</v>
      </c>
      <c r="E715" s="1206">
        <v>84</v>
      </c>
      <c r="F715" s="1210">
        <v>1121</v>
      </c>
    </row>
    <row r="716" spans="2:6" ht="13.15" customHeight="1" x14ac:dyDescent="0.3">
      <c r="B716" s="1172" t="s">
        <v>1508</v>
      </c>
      <c r="C716" s="1207">
        <v>837</v>
      </c>
      <c r="D716" s="1207">
        <v>1384</v>
      </c>
      <c r="E716" s="1207">
        <v>207</v>
      </c>
      <c r="F716" s="1211">
        <v>2428</v>
      </c>
    </row>
    <row r="717" spans="2:6" ht="13.15" customHeight="1" x14ac:dyDescent="0.3">
      <c r="B717" s="1173" t="s">
        <v>1509</v>
      </c>
      <c r="C717" s="1206">
        <v>308</v>
      </c>
      <c r="D717" s="1206">
        <v>609</v>
      </c>
      <c r="E717" s="1206">
        <v>64</v>
      </c>
      <c r="F717" s="1210">
        <v>981</v>
      </c>
    </row>
    <row r="718" spans="2:6" ht="13.15" customHeight="1" x14ac:dyDescent="0.3">
      <c r="B718" s="1172" t="s">
        <v>1510</v>
      </c>
      <c r="C718" s="1207">
        <v>3013</v>
      </c>
      <c r="D718" s="1207">
        <v>4709</v>
      </c>
      <c r="E718" s="1207">
        <v>619</v>
      </c>
      <c r="F718" s="1211">
        <v>8341</v>
      </c>
    </row>
    <row r="719" spans="2:6" ht="13.15" customHeight="1" x14ac:dyDescent="0.3">
      <c r="B719" s="1173" t="s">
        <v>1511</v>
      </c>
      <c r="C719" s="1206">
        <v>675</v>
      </c>
      <c r="D719" s="1206">
        <v>313</v>
      </c>
      <c r="E719" s="1206">
        <v>70</v>
      </c>
      <c r="F719" s="1210">
        <v>1058</v>
      </c>
    </row>
    <row r="720" spans="2:6" ht="13.15" customHeight="1" x14ac:dyDescent="0.3">
      <c r="B720" s="1172" t="s">
        <v>1512</v>
      </c>
      <c r="C720" s="1207">
        <v>1002</v>
      </c>
      <c r="D720" s="1207">
        <v>642</v>
      </c>
      <c r="E720" s="1207">
        <v>86</v>
      </c>
      <c r="F720" s="1211">
        <v>1730</v>
      </c>
    </row>
    <row r="721" spans="2:6" ht="13.15" customHeight="1" x14ac:dyDescent="0.3">
      <c r="B721" s="1173" t="s">
        <v>1513</v>
      </c>
      <c r="C721" s="1206">
        <v>1121</v>
      </c>
      <c r="D721" s="1206">
        <v>1744</v>
      </c>
      <c r="E721" s="1206">
        <v>200</v>
      </c>
      <c r="F721" s="1210">
        <v>3065</v>
      </c>
    </row>
    <row r="722" spans="2:6" ht="13.15" customHeight="1" x14ac:dyDescent="0.3">
      <c r="B722" s="1172" t="s">
        <v>1514</v>
      </c>
      <c r="C722" s="1207">
        <v>2141</v>
      </c>
      <c r="D722" s="1207">
        <v>2568</v>
      </c>
      <c r="E722" s="1207">
        <v>350</v>
      </c>
      <c r="F722" s="1211">
        <v>5059</v>
      </c>
    </row>
    <row r="723" spans="2:6" ht="13.15" customHeight="1" x14ac:dyDescent="0.3">
      <c r="B723" s="1173" t="s">
        <v>1515</v>
      </c>
      <c r="C723" s="1206">
        <v>301</v>
      </c>
      <c r="D723" s="1206">
        <v>540</v>
      </c>
      <c r="E723" s="1206">
        <v>43</v>
      </c>
      <c r="F723" s="1210">
        <v>884</v>
      </c>
    </row>
    <row r="724" spans="2:6" ht="13.15" customHeight="1" x14ac:dyDescent="0.3">
      <c r="B724" s="1172" t="s">
        <v>1516</v>
      </c>
      <c r="C724" s="1207">
        <v>369</v>
      </c>
      <c r="D724" s="1207">
        <v>317</v>
      </c>
      <c r="E724" s="1207">
        <v>26</v>
      </c>
      <c r="F724" s="1211">
        <v>712</v>
      </c>
    </row>
    <row r="725" spans="2:6" ht="13.15" customHeight="1" x14ac:dyDescent="0.3">
      <c r="B725" s="1173" t="s">
        <v>1517</v>
      </c>
      <c r="C725" s="1206">
        <v>2774</v>
      </c>
      <c r="D725" s="1206">
        <v>3484</v>
      </c>
      <c r="E725" s="1206">
        <v>509</v>
      </c>
      <c r="F725" s="1210">
        <v>6767</v>
      </c>
    </row>
    <row r="726" spans="2:6" ht="13.15" customHeight="1" x14ac:dyDescent="0.3">
      <c r="B726" s="1172" t="s">
        <v>1518</v>
      </c>
      <c r="C726" s="1207">
        <v>231</v>
      </c>
      <c r="D726" s="1207">
        <v>120</v>
      </c>
      <c r="E726" s="1207">
        <v>22</v>
      </c>
      <c r="F726" s="1211">
        <v>373</v>
      </c>
    </row>
    <row r="727" spans="2:6" ht="13.15" customHeight="1" x14ac:dyDescent="0.3">
      <c r="B727" s="1173" t="s">
        <v>1519</v>
      </c>
      <c r="C727" s="1206">
        <v>193</v>
      </c>
      <c r="D727" s="1206">
        <v>151</v>
      </c>
      <c r="E727" s="1206">
        <v>30</v>
      </c>
      <c r="F727" s="1210">
        <v>374</v>
      </c>
    </row>
    <row r="728" spans="2:6" ht="13.15" customHeight="1" x14ac:dyDescent="0.3">
      <c r="B728" s="1172" t="s">
        <v>1520</v>
      </c>
      <c r="C728" s="1207">
        <v>230</v>
      </c>
      <c r="D728" s="1207">
        <v>342</v>
      </c>
      <c r="E728" s="1207">
        <v>30</v>
      </c>
      <c r="F728" s="1211">
        <v>602</v>
      </c>
    </row>
    <row r="729" spans="2:6" ht="13.15" customHeight="1" x14ac:dyDescent="0.3">
      <c r="B729" s="1173" t="s">
        <v>1521</v>
      </c>
      <c r="C729" s="1206">
        <v>82</v>
      </c>
      <c r="D729" s="1206">
        <v>143</v>
      </c>
      <c r="E729" s="1206">
        <v>18</v>
      </c>
      <c r="F729" s="1210">
        <v>243</v>
      </c>
    </row>
    <row r="730" spans="2:6" ht="13.15" customHeight="1" x14ac:dyDescent="0.3">
      <c r="B730" s="1172" t="s">
        <v>1522</v>
      </c>
      <c r="C730" s="1207">
        <v>658</v>
      </c>
      <c r="D730" s="1207">
        <v>898</v>
      </c>
      <c r="E730" s="1207">
        <v>116</v>
      </c>
      <c r="F730" s="1211">
        <v>1672</v>
      </c>
    </row>
    <row r="731" spans="2:6" ht="13.15" customHeight="1" x14ac:dyDescent="0.3">
      <c r="B731" s="1173" t="s">
        <v>1523</v>
      </c>
      <c r="C731" s="1206">
        <v>1802</v>
      </c>
      <c r="D731" s="1206">
        <v>906</v>
      </c>
      <c r="E731" s="1206">
        <v>132</v>
      </c>
      <c r="F731" s="1210">
        <v>2840</v>
      </c>
    </row>
    <row r="732" spans="2:6" ht="13.15" customHeight="1" x14ac:dyDescent="0.3">
      <c r="B732" s="1172" t="s">
        <v>1524</v>
      </c>
      <c r="C732" s="1207">
        <v>452</v>
      </c>
      <c r="D732" s="1207">
        <v>625</v>
      </c>
      <c r="E732" s="1207">
        <v>76</v>
      </c>
      <c r="F732" s="1211">
        <v>1153</v>
      </c>
    </row>
    <row r="733" spans="2:6" ht="13.15" customHeight="1" x14ac:dyDescent="0.3">
      <c r="B733" s="1173" t="s">
        <v>1525</v>
      </c>
      <c r="C733" s="1206">
        <v>858</v>
      </c>
      <c r="D733" s="1206">
        <v>421</v>
      </c>
      <c r="E733" s="1206">
        <v>58</v>
      </c>
      <c r="F733" s="1210">
        <v>1337</v>
      </c>
    </row>
    <row r="734" spans="2:6" ht="13.15" customHeight="1" x14ac:dyDescent="0.3">
      <c r="B734" s="1172" t="s">
        <v>1526</v>
      </c>
      <c r="C734" s="1207">
        <v>367</v>
      </c>
      <c r="D734" s="1207">
        <v>565</v>
      </c>
      <c r="E734" s="1207">
        <v>77</v>
      </c>
      <c r="F734" s="1211">
        <v>1009</v>
      </c>
    </row>
    <row r="735" spans="2:6" ht="13.15" customHeight="1" x14ac:dyDescent="0.3">
      <c r="B735" s="1173" t="s">
        <v>1527</v>
      </c>
      <c r="C735" s="1206">
        <v>336</v>
      </c>
      <c r="D735" s="1206">
        <v>525</v>
      </c>
      <c r="E735" s="1206">
        <v>44</v>
      </c>
      <c r="F735" s="1210">
        <v>905</v>
      </c>
    </row>
    <row r="736" spans="2:6" ht="13.15" customHeight="1" x14ac:dyDescent="0.3">
      <c r="B736" s="1172" t="s">
        <v>1528</v>
      </c>
      <c r="C736" s="1207">
        <v>66</v>
      </c>
      <c r="D736" s="1207">
        <v>65</v>
      </c>
      <c r="E736" s="1207">
        <v>12</v>
      </c>
      <c r="F736" s="1211">
        <v>143</v>
      </c>
    </row>
    <row r="737" spans="2:6" ht="13.15" customHeight="1" x14ac:dyDescent="0.3">
      <c r="B737" s="1173" t="s">
        <v>1529</v>
      </c>
      <c r="C737" s="1206">
        <v>217</v>
      </c>
      <c r="D737" s="1206">
        <v>510</v>
      </c>
      <c r="E737" s="1206">
        <v>62</v>
      </c>
      <c r="F737" s="1210">
        <v>789</v>
      </c>
    </row>
    <row r="738" spans="2:6" ht="13.15" customHeight="1" x14ac:dyDescent="0.3">
      <c r="B738" s="1172" t="s">
        <v>1530</v>
      </c>
      <c r="C738" s="1207">
        <v>73</v>
      </c>
      <c r="D738" s="1207">
        <v>73</v>
      </c>
      <c r="E738" s="1207">
        <v>5</v>
      </c>
      <c r="F738" s="1211">
        <v>151</v>
      </c>
    </row>
    <row r="739" spans="2:6" ht="13.15" customHeight="1" x14ac:dyDescent="0.3">
      <c r="B739" s="1173" t="s">
        <v>1531</v>
      </c>
      <c r="C739" s="1206">
        <v>277</v>
      </c>
      <c r="D739" s="1206">
        <v>666</v>
      </c>
      <c r="E739" s="1206">
        <v>37</v>
      </c>
      <c r="F739" s="1210">
        <v>980</v>
      </c>
    </row>
    <row r="740" spans="2:6" ht="13.15" customHeight="1" x14ac:dyDescent="0.3">
      <c r="B740" s="1172" t="s">
        <v>1532</v>
      </c>
      <c r="C740" s="1207">
        <v>431</v>
      </c>
      <c r="D740" s="1207">
        <v>1037</v>
      </c>
      <c r="E740" s="1207">
        <v>146</v>
      </c>
      <c r="F740" s="1211">
        <v>1614</v>
      </c>
    </row>
    <row r="741" spans="2:6" ht="13.15" customHeight="1" x14ac:dyDescent="0.3">
      <c r="B741" s="1173" t="s">
        <v>1533</v>
      </c>
      <c r="C741" s="1206">
        <v>231</v>
      </c>
      <c r="D741" s="1206">
        <v>417</v>
      </c>
      <c r="E741" s="1206">
        <v>34</v>
      </c>
      <c r="F741" s="1210">
        <v>682</v>
      </c>
    </row>
    <row r="742" spans="2:6" ht="13.15" customHeight="1" x14ac:dyDescent="0.3">
      <c r="B742" s="1172" t="s">
        <v>1534</v>
      </c>
      <c r="C742" s="1207">
        <v>5</v>
      </c>
      <c r="D742" s="1207">
        <v>1</v>
      </c>
      <c r="E742" s="1207">
        <v>2</v>
      </c>
      <c r="F742" s="1211">
        <v>8</v>
      </c>
    </row>
    <row r="743" spans="2:6" ht="13.15" customHeight="1" x14ac:dyDescent="0.3">
      <c r="B743" s="1173" t="s">
        <v>1535</v>
      </c>
      <c r="C743" s="1206">
        <v>285</v>
      </c>
      <c r="D743" s="1206">
        <v>456</v>
      </c>
      <c r="E743" s="1206">
        <v>65</v>
      </c>
      <c r="F743" s="1210">
        <v>806</v>
      </c>
    </row>
    <row r="744" spans="2:6" ht="13.15" customHeight="1" x14ac:dyDescent="0.3">
      <c r="B744" s="1172" t="s">
        <v>1536</v>
      </c>
      <c r="C744" s="1207">
        <v>298</v>
      </c>
      <c r="D744" s="1207">
        <v>626</v>
      </c>
      <c r="E744" s="1207">
        <v>32</v>
      </c>
      <c r="F744" s="1211">
        <v>956</v>
      </c>
    </row>
    <row r="745" spans="2:6" ht="13.15" customHeight="1" x14ac:dyDescent="0.3">
      <c r="B745" s="1173" t="s">
        <v>1537</v>
      </c>
      <c r="C745" s="1206">
        <v>473</v>
      </c>
      <c r="D745" s="1206">
        <v>836</v>
      </c>
      <c r="E745" s="1206">
        <v>80</v>
      </c>
      <c r="F745" s="1210">
        <v>1389</v>
      </c>
    </row>
    <row r="746" spans="2:6" ht="13.15" customHeight="1" x14ac:dyDescent="0.3">
      <c r="B746" s="1172" t="s">
        <v>1538</v>
      </c>
      <c r="C746" s="1207">
        <v>1</v>
      </c>
      <c r="D746" s="1207">
        <v>0</v>
      </c>
      <c r="E746" s="1207">
        <v>1</v>
      </c>
      <c r="F746" s="1211">
        <v>2</v>
      </c>
    </row>
    <row r="747" spans="2:6" ht="13.15" customHeight="1" x14ac:dyDescent="0.3">
      <c r="B747" s="1173" t="s">
        <v>1539</v>
      </c>
      <c r="C747" s="1206">
        <v>96</v>
      </c>
      <c r="D747" s="1206">
        <v>168</v>
      </c>
      <c r="E747" s="1206">
        <v>14</v>
      </c>
      <c r="F747" s="1210">
        <v>278</v>
      </c>
    </row>
    <row r="748" spans="2:6" ht="13.15" customHeight="1" x14ac:dyDescent="0.3">
      <c r="B748" s="1172" t="s">
        <v>1540</v>
      </c>
      <c r="C748" s="1207">
        <v>231</v>
      </c>
      <c r="D748" s="1207">
        <v>523</v>
      </c>
      <c r="E748" s="1207">
        <v>38</v>
      </c>
      <c r="F748" s="1211">
        <v>792</v>
      </c>
    </row>
    <row r="749" spans="2:6" ht="13.15" customHeight="1" x14ac:dyDescent="0.3">
      <c r="B749" s="1173" t="s">
        <v>1541</v>
      </c>
      <c r="C749" s="1206">
        <v>137</v>
      </c>
      <c r="D749" s="1206">
        <v>278</v>
      </c>
      <c r="E749" s="1206">
        <v>20</v>
      </c>
      <c r="F749" s="1210">
        <v>435</v>
      </c>
    </row>
    <row r="750" spans="2:6" ht="13.15" customHeight="1" x14ac:dyDescent="0.3">
      <c r="B750" s="1172" t="s">
        <v>1542</v>
      </c>
      <c r="C750" s="1207">
        <v>4446</v>
      </c>
      <c r="D750" s="1207">
        <v>5478</v>
      </c>
      <c r="E750" s="1207">
        <v>820</v>
      </c>
      <c r="F750" s="1211">
        <v>10744</v>
      </c>
    </row>
    <row r="751" spans="2:6" ht="13.15" customHeight="1" x14ac:dyDescent="0.3">
      <c r="B751" s="1173" t="s">
        <v>1543</v>
      </c>
      <c r="C751" s="1206">
        <v>790</v>
      </c>
      <c r="D751" s="1206">
        <v>874</v>
      </c>
      <c r="E751" s="1206">
        <v>138</v>
      </c>
      <c r="F751" s="1210">
        <v>1802</v>
      </c>
    </row>
    <row r="752" spans="2:6" ht="13.15" customHeight="1" x14ac:dyDescent="0.3">
      <c r="B752" s="1172" t="s">
        <v>1544</v>
      </c>
      <c r="C752" s="1207">
        <v>524</v>
      </c>
      <c r="D752" s="1207">
        <v>711</v>
      </c>
      <c r="E752" s="1207">
        <v>90</v>
      </c>
      <c r="F752" s="1211">
        <v>1325</v>
      </c>
    </row>
    <row r="753" spans="2:6" ht="13.15" customHeight="1" x14ac:dyDescent="0.3">
      <c r="B753" s="1173" t="s">
        <v>1545</v>
      </c>
      <c r="C753" s="1206">
        <v>695</v>
      </c>
      <c r="D753" s="1206">
        <v>678</v>
      </c>
      <c r="E753" s="1206">
        <v>67</v>
      </c>
      <c r="F753" s="1210">
        <v>1440</v>
      </c>
    </row>
    <row r="754" spans="2:6" ht="13.15" customHeight="1" x14ac:dyDescent="0.3">
      <c r="B754" s="1172" t="s">
        <v>1546</v>
      </c>
      <c r="C754" s="1207">
        <v>451</v>
      </c>
      <c r="D754" s="1207">
        <v>508</v>
      </c>
      <c r="E754" s="1207">
        <v>54</v>
      </c>
      <c r="F754" s="1211">
        <v>1013</v>
      </c>
    </row>
    <row r="755" spans="2:6" ht="13.15" customHeight="1" x14ac:dyDescent="0.3">
      <c r="B755" s="1173" t="s">
        <v>1547</v>
      </c>
      <c r="C755" s="1206">
        <v>261</v>
      </c>
      <c r="D755" s="1206">
        <v>269</v>
      </c>
      <c r="E755" s="1206">
        <v>33</v>
      </c>
      <c r="F755" s="1210">
        <v>563</v>
      </c>
    </row>
    <row r="756" spans="2:6" ht="13.15" customHeight="1" x14ac:dyDescent="0.3">
      <c r="B756" s="1172" t="s">
        <v>1548</v>
      </c>
      <c r="C756" s="1207">
        <v>961</v>
      </c>
      <c r="D756" s="1207">
        <v>799</v>
      </c>
      <c r="E756" s="1207">
        <v>97</v>
      </c>
      <c r="F756" s="1211">
        <v>1857</v>
      </c>
    </row>
    <row r="757" spans="2:6" ht="13.15" customHeight="1" x14ac:dyDescent="0.3">
      <c r="B757" s="1173" t="s">
        <v>1549</v>
      </c>
      <c r="C757" s="1206">
        <v>429</v>
      </c>
      <c r="D757" s="1206">
        <v>435</v>
      </c>
      <c r="E757" s="1206">
        <v>52</v>
      </c>
      <c r="F757" s="1210">
        <v>916</v>
      </c>
    </row>
    <row r="758" spans="2:6" ht="13.15" customHeight="1" x14ac:dyDescent="0.3">
      <c r="B758" s="1172" t="s">
        <v>1550</v>
      </c>
      <c r="C758" s="1207">
        <v>181</v>
      </c>
      <c r="D758" s="1207">
        <v>378</v>
      </c>
      <c r="E758" s="1207">
        <v>38</v>
      </c>
      <c r="F758" s="1211">
        <v>597</v>
      </c>
    </row>
    <row r="759" spans="2:6" ht="13.15" customHeight="1" x14ac:dyDescent="0.3">
      <c r="B759" s="1173" t="s">
        <v>1551</v>
      </c>
      <c r="C759" s="1206">
        <v>3082</v>
      </c>
      <c r="D759" s="1206">
        <v>3836</v>
      </c>
      <c r="E759" s="1206">
        <v>636</v>
      </c>
      <c r="F759" s="1210">
        <v>7554</v>
      </c>
    </row>
    <row r="760" spans="2:6" ht="13.15" customHeight="1" x14ac:dyDescent="0.3">
      <c r="B760" s="1172" t="s">
        <v>1552</v>
      </c>
      <c r="C760" s="1207">
        <v>370</v>
      </c>
      <c r="D760" s="1207">
        <v>358</v>
      </c>
      <c r="E760" s="1207">
        <v>47</v>
      </c>
      <c r="F760" s="1211">
        <v>775</v>
      </c>
    </row>
    <row r="761" spans="2:6" ht="13.15" customHeight="1" x14ac:dyDescent="0.3">
      <c r="B761" s="1173" t="s">
        <v>1553</v>
      </c>
      <c r="C761" s="1206">
        <v>424</v>
      </c>
      <c r="D761" s="1206">
        <v>599</v>
      </c>
      <c r="E761" s="1206">
        <v>52</v>
      </c>
      <c r="F761" s="1210">
        <v>1075</v>
      </c>
    </row>
    <row r="762" spans="2:6" ht="13.15" customHeight="1" x14ac:dyDescent="0.3">
      <c r="B762" s="1172" t="s">
        <v>1554</v>
      </c>
      <c r="C762" s="1207">
        <v>1482</v>
      </c>
      <c r="D762" s="1207">
        <v>848</v>
      </c>
      <c r="E762" s="1207">
        <v>140</v>
      </c>
      <c r="F762" s="1211">
        <v>2470</v>
      </c>
    </row>
    <row r="763" spans="2:6" ht="13.15" customHeight="1" x14ac:dyDescent="0.3">
      <c r="B763" s="1173" t="s">
        <v>1555</v>
      </c>
      <c r="C763" s="1206">
        <v>3429</v>
      </c>
      <c r="D763" s="1206">
        <v>2437</v>
      </c>
      <c r="E763" s="1206">
        <v>410</v>
      </c>
      <c r="F763" s="1210">
        <v>6276</v>
      </c>
    </row>
    <row r="764" spans="2:6" ht="13.15" customHeight="1" x14ac:dyDescent="0.3">
      <c r="B764" s="1172" t="s">
        <v>1556</v>
      </c>
      <c r="C764" s="1207">
        <v>1874</v>
      </c>
      <c r="D764" s="1207">
        <v>2100</v>
      </c>
      <c r="E764" s="1207">
        <v>282</v>
      </c>
      <c r="F764" s="1211">
        <v>4256</v>
      </c>
    </row>
    <row r="765" spans="2:6" ht="13.15" customHeight="1" x14ac:dyDescent="0.3">
      <c r="B765" s="1173" t="s">
        <v>1557</v>
      </c>
      <c r="C765" s="1206">
        <v>1241</v>
      </c>
      <c r="D765" s="1206">
        <v>1377</v>
      </c>
      <c r="E765" s="1206">
        <v>163</v>
      </c>
      <c r="F765" s="1210">
        <v>2781</v>
      </c>
    </row>
    <row r="766" spans="2:6" ht="13.15" customHeight="1" x14ac:dyDescent="0.3">
      <c r="B766" s="1172" t="s">
        <v>1558</v>
      </c>
      <c r="C766" s="1207">
        <v>382</v>
      </c>
      <c r="D766" s="1207">
        <v>546</v>
      </c>
      <c r="E766" s="1207">
        <v>61</v>
      </c>
      <c r="F766" s="1211">
        <v>989</v>
      </c>
    </row>
    <row r="767" spans="2:6" ht="13.15" customHeight="1" x14ac:dyDescent="0.3">
      <c r="B767" s="1173" t="s">
        <v>1559</v>
      </c>
      <c r="C767" s="1206">
        <v>772</v>
      </c>
      <c r="D767" s="1206">
        <v>810</v>
      </c>
      <c r="E767" s="1206">
        <v>90</v>
      </c>
      <c r="F767" s="1210">
        <v>1672</v>
      </c>
    </row>
    <row r="768" spans="2:6" ht="13.15" customHeight="1" x14ac:dyDescent="0.3">
      <c r="B768" s="1172" t="s">
        <v>1560</v>
      </c>
      <c r="C768" s="1207">
        <v>713</v>
      </c>
      <c r="D768" s="1207">
        <v>885</v>
      </c>
      <c r="E768" s="1207">
        <v>104</v>
      </c>
      <c r="F768" s="1211">
        <v>1702</v>
      </c>
    </row>
    <row r="769" spans="2:6" ht="13.15" customHeight="1" x14ac:dyDescent="0.3">
      <c r="B769" s="1173" t="s">
        <v>1561</v>
      </c>
      <c r="C769" s="1206">
        <v>3611</v>
      </c>
      <c r="D769" s="1206">
        <v>4326</v>
      </c>
      <c r="E769" s="1206">
        <v>657</v>
      </c>
      <c r="F769" s="1210">
        <v>8594</v>
      </c>
    </row>
    <row r="770" spans="2:6" ht="13.15" customHeight="1" x14ac:dyDescent="0.3">
      <c r="B770" s="1172" t="s">
        <v>1562</v>
      </c>
      <c r="C770" s="1207">
        <v>198</v>
      </c>
      <c r="D770" s="1207">
        <v>471</v>
      </c>
      <c r="E770" s="1207">
        <v>31</v>
      </c>
      <c r="F770" s="1211">
        <v>700</v>
      </c>
    </row>
    <row r="771" spans="2:6" ht="13.15" customHeight="1" x14ac:dyDescent="0.3">
      <c r="B771" s="1173" t="s">
        <v>1563</v>
      </c>
      <c r="C771" s="1206">
        <v>569</v>
      </c>
      <c r="D771" s="1206">
        <v>879</v>
      </c>
      <c r="E771" s="1206">
        <v>88</v>
      </c>
      <c r="F771" s="1210">
        <v>1536</v>
      </c>
    </row>
    <row r="772" spans="2:6" ht="13.15" customHeight="1" x14ac:dyDescent="0.3">
      <c r="B772" s="1172" t="s">
        <v>1564</v>
      </c>
      <c r="C772" s="1207">
        <v>28</v>
      </c>
      <c r="D772" s="1207">
        <v>28</v>
      </c>
      <c r="E772" s="1207">
        <v>1</v>
      </c>
      <c r="F772" s="1211">
        <v>57</v>
      </c>
    </row>
    <row r="773" spans="2:6" ht="13.15" customHeight="1" x14ac:dyDescent="0.3">
      <c r="B773" s="1173" t="s">
        <v>1565</v>
      </c>
      <c r="C773" s="1206">
        <v>526</v>
      </c>
      <c r="D773" s="1206">
        <v>459</v>
      </c>
      <c r="E773" s="1206">
        <v>57</v>
      </c>
      <c r="F773" s="1210">
        <v>1042</v>
      </c>
    </row>
    <row r="774" spans="2:6" ht="13.15" customHeight="1" x14ac:dyDescent="0.3">
      <c r="B774" s="1172" t="s">
        <v>1566</v>
      </c>
      <c r="C774" s="1207">
        <v>1383</v>
      </c>
      <c r="D774" s="1207">
        <v>1740</v>
      </c>
      <c r="E774" s="1207">
        <v>293</v>
      </c>
      <c r="F774" s="1211">
        <v>3416</v>
      </c>
    </row>
    <row r="775" spans="2:6" ht="13.15" customHeight="1" x14ac:dyDescent="0.3">
      <c r="B775" s="1173" t="s">
        <v>1567</v>
      </c>
      <c r="C775" s="1206">
        <v>224</v>
      </c>
      <c r="D775" s="1206">
        <v>447</v>
      </c>
      <c r="E775" s="1206">
        <v>39</v>
      </c>
      <c r="F775" s="1210">
        <v>710</v>
      </c>
    </row>
    <row r="776" spans="2:6" ht="13.15" customHeight="1" x14ac:dyDescent="0.3">
      <c r="B776" s="1172" t="s">
        <v>1568</v>
      </c>
      <c r="C776" s="1207">
        <v>2</v>
      </c>
      <c r="D776" s="1207">
        <v>2</v>
      </c>
      <c r="E776" s="1207">
        <v>0</v>
      </c>
      <c r="F776" s="1211">
        <v>4</v>
      </c>
    </row>
    <row r="777" spans="2:6" ht="13.15" customHeight="1" x14ac:dyDescent="0.3">
      <c r="B777" s="1173" t="s">
        <v>1569</v>
      </c>
      <c r="C777" s="1206">
        <v>3</v>
      </c>
      <c r="D777" s="1206">
        <v>4</v>
      </c>
      <c r="E777" s="1206">
        <v>0</v>
      </c>
      <c r="F777" s="1210">
        <v>7</v>
      </c>
    </row>
    <row r="778" spans="2:6" ht="13.15" customHeight="1" x14ac:dyDescent="0.3">
      <c r="B778" s="1172" t="s">
        <v>1570</v>
      </c>
      <c r="C778" s="1207">
        <v>406</v>
      </c>
      <c r="D778" s="1207">
        <v>347</v>
      </c>
      <c r="E778" s="1207">
        <v>44</v>
      </c>
      <c r="F778" s="1211">
        <v>797</v>
      </c>
    </row>
    <row r="779" spans="2:6" ht="13.15" customHeight="1" x14ac:dyDescent="0.3">
      <c r="B779" s="1173" t="s">
        <v>1571</v>
      </c>
      <c r="C779" s="1206">
        <v>103</v>
      </c>
      <c r="D779" s="1206">
        <v>120</v>
      </c>
      <c r="E779" s="1206">
        <v>15</v>
      </c>
      <c r="F779" s="1210">
        <v>238</v>
      </c>
    </row>
    <row r="780" spans="2:6" ht="13.15" customHeight="1" x14ac:dyDescent="0.3">
      <c r="B780" s="1172" t="s">
        <v>1572</v>
      </c>
      <c r="C780" s="1207">
        <v>155</v>
      </c>
      <c r="D780" s="1207">
        <v>112</v>
      </c>
      <c r="E780" s="1207">
        <v>8</v>
      </c>
      <c r="F780" s="1211">
        <v>275</v>
      </c>
    </row>
    <row r="781" spans="2:6" ht="13.15" customHeight="1" x14ac:dyDescent="0.3">
      <c r="B781" s="1173" t="s">
        <v>1573</v>
      </c>
      <c r="C781" s="1206">
        <v>346</v>
      </c>
      <c r="D781" s="1206">
        <v>458</v>
      </c>
      <c r="E781" s="1206">
        <v>57</v>
      </c>
      <c r="F781" s="1210">
        <v>861</v>
      </c>
    </row>
    <row r="782" spans="2:6" ht="13.15" customHeight="1" x14ac:dyDescent="0.3">
      <c r="B782" s="1172" t="s">
        <v>1574</v>
      </c>
      <c r="C782" s="1207">
        <v>225</v>
      </c>
      <c r="D782" s="1207">
        <v>461</v>
      </c>
      <c r="E782" s="1207">
        <v>36</v>
      </c>
      <c r="F782" s="1211">
        <v>722</v>
      </c>
    </row>
    <row r="783" spans="2:6" ht="13.15" customHeight="1" x14ac:dyDescent="0.3">
      <c r="B783" s="1173" t="s">
        <v>1575</v>
      </c>
      <c r="C783" s="1206">
        <v>497</v>
      </c>
      <c r="D783" s="1206">
        <v>792</v>
      </c>
      <c r="E783" s="1206">
        <v>102</v>
      </c>
      <c r="F783" s="1210">
        <v>1391</v>
      </c>
    </row>
    <row r="784" spans="2:6" ht="13.15" customHeight="1" x14ac:dyDescent="0.3">
      <c r="B784" s="1172" t="s">
        <v>1576</v>
      </c>
      <c r="C784" s="1207">
        <v>537</v>
      </c>
      <c r="D784" s="1207">
        <v>580</v>
      </c>
      <c r="E784" s="1207">
        <v>57</v>
      </c>
      <c r="F784" s="1211">
        <v>1174</v>
      </c>
    </row>
    <row r="785" spans="2:6" ht="13.15" customHeight="1" x14ac:dyDescent="0.3">
      <c r="B785" s="1173" t="s">
        <v>1577</v>
      </c>
      <c r="C785" s="1206">
        <v>18</v>
      </c>
      <c r="D785" s="1206">
        <v>3</v>
      </c>
      <c r="E785" s="1206">
        <v>5</v>
      </c>
      <c r="F785" s="1210">
        <v>26</v>
      </c>
    </row>
    <row r="786" spans="2:6" ht="13.15" customHeight="1" x14ac:dyDescent="0.3">
      <c r="B786" s="1172" t="s">
        <v>1578</v>
      </c>
      <c r="C786" s="1207">
        <v>397</v>
      </c>
      <c r="D786" s="1207">
        <v>307</v>
      </c>
      <c r="E786" s="1207">
        <v>31</v>
      </c>
      <c r="F786" s="1211">
        <v>735</v>
      </c>
    </row>
    <row r="787" spans="2:6" ht="13.15" customHeight="1" x14ac:dyDescent="0.3">
      <c r="B787" s="1173" t="s">
        <v>1579</v>
      </c>
      <c r="C787" s="1206">
        <v>219</v>
      </c>
      <c r="D787" s="1206">
        <v>215</v>
      </c>
      <c r="E787" s="1206">
        <v>20</v>
      </c>
      <c r="F787" s="1210">
        <v>454</v>
      </c>
    </row>
    <row r="788" spans="2:6" ht="13.15" customHeight="1" x14ac:dyDescent="0.3">
      <c r="B788" s="1172" t="s">
        <v>1580</v>
      </c>
      <c r="C788" s="1207">
        <v>1</v>
      </c>
      <c r="D788" s="1207">
        <v>0</v>
      </c>
      <c r="E788" s="1207">
        <v>0</v>
      </c>
      <c r="F788" s="1211">
        <v>1</v>
      </c>
    </row>
    <row r="789" spans="2:6" ht="13.15" customHeight="1" x14ac:dyDescent="0.3">
      <c r="B789" s="1173" t="s">
        <v>1581</v>
      </c>
      <c r="C789" s="1206">
        <v>159</v>
      </c>
      <c r="D789" s="1206">
        <v>115</v>
      </c>
      <c r="E789" s="1206">
        <v>9</v>
      </c>
      <c r="F789" s="1210">
        <v>283</v>
      </c>
    </row>
    <row r="790" spans="2:6" ht="13.15" customHeight="1" x14ac:dyDescent="0.3">
      <c r="B790" s="1172" t="s">
        <v>1582</v>
      </c>
      <c r="C790" s="1207">
        <v>92</v>
      </c>
      <c r="D790" s="1207">
        <v>163</v>
      </c>
      <c r="E790" s="1207">
        <v>6</v>
      </c>
      <c r="F790" s="1211">
        <v>261</v>
      </c>
    </row>
    <row r="791" spans="2:6" ht="13.15" customHeight="1" x14ac:dyDescent="0.3">
      <c r="B791" s="1173" t="s">
        <v>1583</v>
      </c>
      <c r="C791" s="1206">
        <v>150</v>
      </c>
      <c r="D791" s="1206">
        <v>189</v>
      </c>
      <c r="E791" s="1206">
        <v>14</v>
      </c>
      <c r="F791" s="1210">
        <v>353</v>
      </c>
    </row>
    <row r="792" spans="2:6" ht="13.15" customHeight="1" x14ac:dyDescent="0.3">
      <c r="B792" s="1172" t="s">
        <v>1584</v>
      </c>
      <c r="C792" s="1207">
        <v>1961</v>
      </c>
      <c r="D792" s="1207">
        <v>2211</v>
      </c>
      <c r="E792" s="1207">
        <v>391</v>
      </c>
      <c r="F792" s="1211">
        <v>4563</v>
      </c>
    </row>
    <row r="793" spans="2:6" ht="13.15" customHeight="1" x14ac:dyDescent="0.3">
      <c r="B793" s="1173" t="s">
        <v>1585</v>
      </c>
      <c r="C793" s="1206">
        <v>290</v>
      </c>
      <c r="D793" s="1206">
        <v>234</v>
      </c>
      <c r="E793" s="1206">
        <v>27</v>
      </c>
      <c r="F793" s="1210">
        <v>551</v>
      </c>
    </row>
    <row r="794" spans="2:6" ht="13.15" customHeight="1" x14ac:dyDescent="0.3">
      <c r="B794" s="1172" t="s">
        <v>1586</v>
      </c>
      <c r="C794" s="1207">
        <v>360</v>
      </c>
      <c r="D794" s="1207">
        <v>248</v>
      </c>
      <c r="E794" s="1207">
        <v>24</v>
      </c>
      <c r="F794" s="1211">
        <v>632</v>
      </c>
    </row>
    <row r="795" spans="2:6" ht="13.15" customHeight="1" x14ac:dyDescent="0.3">
      <c r="B795" s="1173" t="s">
        <v>1587</v>
      </c>
      <c r="C795" s="1206">
        <v>136</v>
      </c>
      <c r="D795" s="1206">
        <v>211</v>
      </c>
      <c r="E795" s="1206">
        <v>27</v>
      </c>
      <c r="F795" s="1210">
        <v>374</v>
      </c>
    </row>
    <row r="796" spans="2:6" ht="13.15" customHeight="1" x14ac:dyDescent="0.3">
      <c r="B796" s="1172" t="s">
        <v>1588</v>
      </c>
      <c r="C796" s="1207">
        <v>450</v>
      </c>
      <c r="D796" s="1207">
        <v>165</v>
      </c>
      <c r="E796" s="1207">
        <v>28</v>
      </c>
      <c r="F796" s="1211">
        <v>643</v>
      </c>
    </row>
    <row r="797" spans="2:6" ht="13.15" customHeight="1" x14ac:dyDescent="0.3">
      <c r="B797" s="1173" t="s">
        <v>1589</v>
      </c>
      <c r="C797" s="1206">
        <v>352</v>
      </c>
      <c r="D797" s="1206">
        <v>116</v>
      </c>
      <c r="E797" s="1206">
        <v>23</v>
      </c>
      <c r="F797" s="1210">
        <v>491</v>
      </c>
    </row>
    <row r="798" spans="2:6" ht="13.15" customHeight="1" x14ac:dyDescent="0.3">
      <c r="B798" s="1172" t="s">
        <v>1590</v>
      </c>
      <c r="C798" s="1207">
        <v>298</v>
      </c>
      <c r="D798" s="1207">
        <v>178</v>
      </c>
      <c r="E798" s="1207">
        <v>28</v>
      </c>
      <c r="F798" s="1211">
        <v>504</v>
      </c>
    </row>
    <row r="799" spans="2:6" ht="13.15" customHeight="1" x14ac:dyDescent="0.3">
      <c r="B799" s="1173" t="s">
        <v>1591</v>
      </c>
      <c r="C799" s="1206">
        <v>4</v>
      </c>
      <c r="D799" s="1206">
        <v>0</v>
      </c>
      <c r="E799" s="1206">
        <v>1</v>
      </c>
      <c r="F799" s="1210">
        <v>5</v>
      </c>
    </row>
    <row r="800" spans="2:6" ht="13.15" customHeight="1" x14ac:dyDescent="0.3">
      <c r="B800" s="1172" t="s">
        <v>1592</v>
      </c>
      <c r="C800" s="1207">
        <v>219</v>
      </c>
      <c r="D800" s="1207">
        <v>178</v>
      </c>
      <c r="E800" s="1207">
        <v>21</v>
      </c>
      <c r="F800" s="1211">
        <v>418</v>
      </c>
    </row>
    <row r="801" spans="2:6" ht="13.15" customHeight="1" x14ac:dyDescent="0.3">
      <c r="B801" s="1173" t="s">
        <v>1593</v>
      </c>
      <c r="C801" s="1206">
        <v>282</v>
      </c>
      <c r="D801" s="1206">
        <v>403</v>
      </c>
      <c r="E801" s="1206">
        <v>108</v>
      </c>
      <c r="F801" s="1210">
        <v>793</v>
      </c>
    </row>
    <row r="802" spans="2:6" ht="13.15" customHeight="1" x14ac:dyDescent="0.3">
      <c r="B802" s="1172" t="s">
        <v>1594</v>
      </c>
      <c r="C802" s="1207">
        <v>456</v>
      </c>
      <c r="D802" s="1207">
        <v>512</v>
      </c>
      <c r="E802" s="1207">
        <v>115</v>
      </c>
      <c r="F802" s="1211">
        <v>1083</v>
      </c>
    </row>
    <row r="803" spans="2:6" ht="13.15" customHeight="1" x14ac:dyDescent="0.3">
      <c r="B803" s="1173" t="s">
        <v>1595</v>
      </c>
      <c r="C803" s="1206">
        <v>487</v>
      </c>
      <c r="D803" s="1206">
        <v>249</v>
      </c>
      <c r="E803" s="1206">
        <v>24</v>
      </c>
      <c r="F803" s="1210">
        <v>760</v>
      </c>
    </row>
    <row r="804" spans="2:6" ht="13.15" customHeight="1" x14ac:dyDescent="0.3">
      <c r="B804" s="1172" t="s">
        <v>1596</v>
      </c>
      <c r="C804" s="1207">
        <v>94</v>
      </c>
      <c r="D804" s="1207">
        <v>52</v>
      </c>
      <c r="E804" s="1207">
        <v>9</v>
      </c>
      <c r="F804" s="1211">
        <v>155</v>
      </c>
    </row>
    <row r="805" spans="2:6" ht="13.15" customHeight="1" x14ac:dyDescent="0.3">
      <c r="B805" s="1173" t="s">
        <v>1597</v>
      </c>
      <c r="C805" s="1206">
        <v>186</v>
      </c>
      <c r="D805" s="1206">
        <v>155</v>
      </c>
      <c r="E805" s="1206">
        <v>9</v>
      </c>
      <c r="F805" s="1210">
        <v>350</v>
      </c>
    </row>
    <row r="806" spans="2:6" ht="13.15" customHeight="1" x14ac:dyDescent="0.3">
      <c r="B806" s="1172" t="s">
        <v>1598</v>
      </c>
      <c r="C806" s="1207">
        <v>234</v>
      </c>
      <c r="D806" s="1207">
        <v>159</v>
      </c>
      <c r="E806" s="1207">
        <v>25</v>
      </c>
      <c r="F806" s="1211">
        <v>418</v>
      </c>
    </row>
    <row r="807" spans="2:6" ht="13.15" customHeight="1" x14ac:dyDescent="0.3">
      <c r="B807" s="1173" t="s">
        <v>1599</v>
      </c>
      <c r="C807" s="1206">
        <v>157</v>
      </c>
      <c r="D807" s="1206">
        <v>73</v>
      </c>
      <c r="E807" s="1206">
        <v>8</v>
      </c>
      <c r="F807" s="1210">
        <v>238</v>
      </c>
    </row>
    <row r="808" spans="2:6" ht="13.15" customHeight="1" x14ac:dyDescent="0.3">
      <c r="B808" s="1172" t="s">
        <v>1600</v>
      </c>
      <c r="C808" s="1207">
        <v>338</v>
      </c>
      <c r="D808" s="1207">
        <v>430</v>
      </c>
      <c r="E808" s="1207">
        <v>34</v>
      </c>
      <c r="F808" s="1211">
        <v>802</v>
      </c>
    </row>
    <row r="809" spans="2:6" ht="13.15" customHeight="1" x14ac:dyDescent="0.3">
      <c r="B809" s="1173" t="s">
        <v>1601</v>
      </c>
      <c r="C809" s="1206">
        <v>143</v>
      </c>
      <c r="D809" s="1206">
        <v>83</v>
      </c>
      <c r="E809" s="1206">
        <v>4</v>
      </c>
      <c r="F809" s="1210">
        <v>230</v>
      </c>
    </row>
    <row r="810" spans="2:6" ht="13.15" customHeight="1" x14ac:dyDescent="0.3">
      <c r="B810" s="1172" t="s">
        <v>1602</v>
      </c>
      <c r="C810" s="1207">
        <v>528</v>
      </c>
      <c r="D810" s="1207">
        <v>427</v>
      </c>
      <c r="E810" s="1207">
        <v>44</v>
      </c>
      <c r="F810" s="1211">
        <v>999</v>
      </c>
    </row>
    <row r="811" spans="2:6" ht="13.15" customHeight="1" x14ac:dyDescent="0.3">
      <c r="B811" s="1173" t="s">
        <v>1603</v>
      </c>
      <c r="C811" s="1206">
        <v>3179</v>
      </c>
      <c r="D811" s="1206">
        <v>3735</v>
      </c>
      <c r="E811" s="1206">
        <v>1259</v>
      </c>
      <c r="F811" s="1210">
        <v>8173</v>
      </c>
    </row>
    <row r="812" spans="2:6" ht="13.15" customHeight="1" x14ac:dyDescent="0.3">
      <c r="B812" s="1172" t="s">
        <v>1604</v>
      </c>
      <c r="C812" s="1207">
        <v>2332</v>
      </c>
      <c r="D812" s="1207">
        <v>5228</v>
      </c>
      <c r="E812" s="1207">
        <v>1078</v>
      </c>
      <c r="F812" s="1211">
        <v>8638</v>
      </c>
    </row>
    <row r="813" spans="2:6" ht="13.15" customHeight="1" x14ac:dyDescent="0.3">
      <c r="B813" s="1173" t="s">
        <v>1605</v>
      </c>
      <c r="C813" s="1206">
        <v>3574</v>
      </c>
      <c r="D813" s="1206">
        <v>3486</v>
      </c>
      <c r="E813" s="1206">
        <v>910</v>
      </c>
      <c r="F813" s="1210">
        <v>7970</v>
      </c>
    </row>
    <row r="814" spans="2:6" ht="13.15" customHeight="1" x14ac:dyDescent="0.3">
      <c r="B814" s="1172" t="s">
        <v>1606</v>
      </c>
      <c r="C814" s="1207">
        <v>3734</v>
      </c>
      <c r="D814" s="1207">
        <v>4240</v>
      </c>
      <c r="E814" s="1207">
        <v>1135</v>
      </c>
      <c r="F814" s="1211">
        <v>9109</v>
      </c>
    </row>
    <row r="815" spans="2:6" ht="13.15" customHeight="1" x14ac:dyDescent="0.3">
      <c r="B815" s="1173" t="s">
        <v>1607</v>
      </c>
      <c r="C815" s="1206">
        <v>3258</v>
      </c>
      <c r="D815" s="1206">
        <v>4075</v>
      </c>
      <c r="E815" s="1206">
        <v>1076</v>
      </c>
      <c r="F815" s="1210">
        <v>8409</v>
      </c>
    </row>
    <row r="816" spans="2:6" ht="13.15" customHeight="1" x14ac:dyDescent="0.3">
      <c r="B816" s="1172" t="s">
        <v>1608</v>
      </c>
      <c r="C816" s="1207">
        <v>7424</v>
      </c>
      <c r="D816" s="1207">
        <v>11817</v>
      </c>
      <c r="E816" s="1207">
        <v>3107</v>
      </c>
      <c r="F816" s="1211">
        <v>22348</v>
      </c>
    </row>
    <row r="817" spans="2:6" ht="13.15" customHeight="1" x14ac:dyDescent="0.3">
      <c r="B817" s="1173" t="s">
        <v>1609</v>
      </c>
      <c r="C817" s="1206">
        <v>4563</v>
      </c>
      <c r="D817" s="1206">
        <v>6114</v>
      </c>
      <c r="E817" s="1206">
        <v>1533</v>
      </c>
      <c r="F817" s="1210">
        <v>12210</v>
      </c>
    </row>
    <row r="818" spans="2:6" ht="13.15" customHeight="1" x14ac:dyDescent="0.3">
      <c r="B818" s="1172" t="s">
        <v>1610</v>
      </c>
      <c r="C818" s="1207">
        <v>6711</v>
      </c>
      <c r="D818" s="1207">
        <v>8929</v>
      </c>
      <c r="E818" s="1207">
        <v>1915</v>
      </c>
      <c r="F818" s="1211">
        <v>17555</v>
      </c>
    </row>
    <row r="819" spans="2:6" ht="13.15" customHeight="1" x14ac:dyDescent="0.3">
      <c r="B819" s="1173" t="s">
        <v>1611</v>
      </c>
      <c r="C819" s="1206">
        <v>7356</v>
      </c>
      <c r="D819" s="1206">
        <v>10711</v>
      </c>
      <c r="E819" s="1206">
        <v>1974</v>
      </c>
      <c r="F819" s="1210">
        <v>20041</v>
      </c>
    </row>
    <row r="820" spans="2:6" ht="13.15" customHeight="1" x14ac:dyDescent="0.3">
      <c r="B820" s="1172" t="s">
        <v>1612</v>
      </c>
      <c r="C820" s="1207">
        <v>11040</v>
      </c>
      <c r="D820" s="1207">
        <v>16587</v>
      </c>
      <c r="E820" s="1207">
        <v>3286</v>
      </c>
      <c r="F820" s="1211">
        <v>30913</v>
      </c>
    </row>
    <row r="821" spans="2:6" ht="13.15" customHeight="1" x14ac:dyDescent="0.3">
      <c r="B821" s="1173" t="s">
        <v>1613</v>
      </c>
      <c r="C821" s="1206">
        <v>13985</v>
      </c>
      <c r="D821" s="1206">
        <v>20411</v>
      </c>
      <c r="E821" s="1206">
        <v>3904</v>
      </c>
      <c r="F821" s="1210">
        <v>38300</v>
      </c>
    </row>
    <row r="822" spans="2:6" ht="13.15" customHeight="1" x14ac:dyDescent="0.3">
      <c r="B822" s="1172" t="s">
        <v>1614</v>
      </c>
      <c r="C822" s="1207">
        <v>6</v>
      </c>
      <c r="D822" s="1207">
        <v>9</v>
      </c>
      <c r="E822" s="1207">
        <v>7</v>
      </c>
      <c r="F822" s="1211">
        <v>22</v>
      </c>
    </row>
    <row r="823" spans="2:6" ht="13.15" customHeight="1" x14ac:dyDescent="0.3">
      <c r="B823" s="1173" t="s">
        <v>1615</v>
      </c>
      <c r="C823" s="1206">
        <v>0</v>
      </c>
      <c r="D823" s="1206">
        <v>0</v>
      </c>
      <c r="E823" s="1206">
        <v>1</v>
      </c>
      <c r="F823" s="1210">
        <v>1</v>
      </c>
    </row>
    <row r="824" spans="2:6" ht="13.15" customHeight="1" x14ac:dyDescent="0.3">
      <c r="B824" s="1172" t="s">
        <v>1616</v>
      </c>
      <c r="C824" s="1207">
        <v>0</v>
      </c>
      <c r="D824" s="1207">
        <v>13</v>
      </c>
      <c r="E824" s="1207">
        <v>2</v>
      </c>
      <c r="F824" s="1211">
        <v>15</v>
      </c>
    </row>
    <row r="825" spans="2:6" ht="13.15" customHeight="1" x14ac:dyDescent="0.3">
      <c r="B825" s="1173" t="s">
        <v>1617</v>
      </c>
      <c r="C825" s="1206">
        <v>0</v>
      </c>
      <c r="D825" s="1206">
        <v>0</v>
      </c>
      <c r="E825" s="1206">
        <v>1</v>
      </c>
      <c r="F825" s="1210">
        <v>1</v>
      </c>
    </row>
    <row r="826" spans="2:6" ht="13.15" customHeight="1" x14ac:dyDescent="0.3">
      <c r="B826" s="1172" t="s">
        <v>1618</v>
      </c>
      <c r="C826" s="1207">
        <v>2</v>
      </c>
      <c r="D826" s="1207">
        <v>1</v>
      </c>
      <c r="E826" s="1207">
        <v>1</v>
      </c>
      <c r="F826" s="1211">
        <v>4</v>
      </c>
    </row>
    <row r="827" spans="2:6" ht="13.15" customHeight="1" x14ac:dyDescent="0.3">
      <c r="B827" s="1173" t="s">
        <v>1619</v>
      </c>
      <c r="C827" s="1206">
        <v>3</v>
      </c>
      <c r="D827" s="1206">
        <v>14</v>
      </c>
      <c r="E827" s="1206">
        <v>6</v>
      </c>
      <c r="F827" s="1210">
        <v>23</v>
      </c>
    </row>
    <row r="828" spans="2:6" ht="13.15" customHeight="1" x14ac:dyDescent="0.3">
      <c r="B828" s="1172" t="s">
        <v>1620</v>
      </c>
      <c r="C828" s="1207">
        <v>30</v>
      </c>
      <c r="D828" s="1207">
        <v>207</v>
      </c>
      <c r="E828" s="1207">
        <v>26</v>
      </c>
      <c r="F828" s="1211">
        <v>263</v>
      </c>
    </row>
    <row r="829" spans="2:6" ht="13.15" customHeight="1" x14ac:dyDescent="0.3">
      <c r="B829" s="1173" t="s">
        <v>1621</v>
      </c>
      <c r="C829" s="1206">
        <v>3404</v>
      </c>
      <c r="D829" s="1206">
        <v>7375</v>
      </c>
      <c r="E829" s="1206">
        <v>1293</v>
      </c>
      <c r="F829" s="1210">
        <v>12072</v>
      </c>
    </row>
    <row r="830" spans="2:6" ht="13.15" customHeight="1" x14ac:dyDescent="0.3">
      <c r="B830" s="1172" t="s">
        <v>1622</v>
      </c>
      <c r="C830" s="1207">
        <v>235</v>
      </c>
      <c r="D830" s="1207">
        <v>978</v>
      </c>
      <c r="E830" s="1207">
        <v>110</v>
      </c>
      <c r="F830" s="1211">
        <v>1323</v>
      </c>
    </row>
    <row r="831" spans="2:6" ht="13.15" customHeight="1" x14ac:dyDescent="0.3">
      <c r="B831" s="1173" t="s">
        <v>1623</v>
      </c>
      <c r="C831" s="1206">
        <v>124</v>
      </c>
      <c r="D831" s="1206">
        <v>488</v>
      </c>
      <c r="E831" s="1206">
        <v>60</v>
      </c>
      <c r="F831" s="1210">
        <v>672</v>
      </c>
    </row>
    <row r="832" spans="2:6" ht="13.15" customHeight="1" x14ac:dyDescent="0.3">
      <c r="B832" s="1172" t="s">
        <v>1624</v>
      </c>
      <c r="C832" s="1207">
        <v>25</v>
      </c>
      <c r="D832" s="1207">
        <v>46</v>
      </c>
      <c r="E832" s="1207">
        <v>2</v>
      </c>
      <c r="F832" s="1211">
        <v>73</v>
      </c>
    </row>
    <row r="833" spans="2:6" ht="13.15" customHeight="1" x14ac:dyDescent="0.3">
      <c r="B833" s="1173" t="s">
        <v>1625</v>
      </c>
      <c r="C833" s="1206">
        <v>152</v>
      </c>
      <c r="D833" s="1206">
        <v>389</v>
      </c>
      <c r="E833" s="1206">
        <v>66</v>
      </c>
      <c r="F833" s="1210">
        <v>607</v>
      </c>
    </row>
    <row r="834" spans="2:6" ht="13.15" customHeight="1" x14ac:dyDescent="0.3">
      <c r="B834" s="1172" t="s">
        <v>1626</v>
      </c>
      <c r="C834" s="1207">
        <v>211</v>
      </c>
      <c r="D834" s="1207">
        <v>673</v>
      </c>
      <c r="E834" s="1207">
        <v>72</v>
      </c>
      <c r="F834" s="1211">
        <v>956</v>
      </c>
    </row>
    <row r="835" spans="2:6" ht="13.15" customHeight="1" x14ac:dyDescent="0.3">
      <c r="B835" s="1173" t="s">
        <v>1627</v>
      </c>
      <c r="C835" s="1206">
        <v>738</v>
      </c>
      <c r="D835" s="1206">
        <v>2539</v>
      </c>
      <c r="E835" s="1206">
        <v>348</v>
      </c>
      <c r="F835" s="1210">
        <v>3625</v>
      </c>
    </row>
    <row r="836" spans="2:6" ht="13.15" customHeight="1" x14ac:dyDescent="0.3">
      <c r="B836" s="1172" t="s">
        <v>1628</v>
      </c>
      <c r="C836" s="1207">
        <v>1117</v>
      </c>
      <c r="D836" s="1207">
        <v>4613</v>
      </c>
      <c r="E836" s="1207">
        <v>391</v>
      </c>
      <c r="F836" s="1211">
        <v>6121</v>
      </c>
    </row>
    <row r="837" spans="2:6" ht="13.15" customHeight="1" x14ac:dyDescent="0.3">
      <c r="B837" s="1173" t="s">
        <v>1629</v>
      </c>
      <c r="C837" s="1206">
        <v>389</v>
      </c>
      <c r="D837" s="1206">
        <v>2959</v>
      </c>
      <c r="E837" s="1206">
        <v>228</v>
      </c>
      <c r="F837" s="1210">
        <v>3576</v>
      </c>
    </row>
    <row r="838" spans="2:6" ht="13.15" customHeight="1" x14ac:dyDescent="0.3">
      <c r="B838" s="1172" t="s">
        <v>1630</v>
      </c>
      <c r="C838" s="1207">
        <v>1286</v>
      </c>
      <c r="D838" s="1207">
        <v>3790</v>
      </c>
      <c r="E838" s="1207">
        <v>538</v>
      </c>
      <c r="F838" s="1211">
        <v>5614</v>
      </c>
    </row>
    <row r="839" spans="2:6" ht="13.15" customHeight="1" x14ac:dyDescent="0.3">
      <c r="B839" s="1173" t="s">
        <v>1631</v>
      </c>
      <c r="C839" s="1206">
        <v>433</v>
      </c>
      <c r="D839" s="1206">
        <v>1355</v>
      </c>
      <c r="E839" s="1206">
        <v>165</v>
      </c>
      <c r="F839" s="1210">
        <v>1953</v>
      </c>
    </row>
    <row r="840" spans="2:6" ht="13.15" customHeight="1" x14ac:dyDescent="0.3">
      <c r="B840" s="1172" t="s">
        <v>1632</v>
      </c>
      <c r="C840" s="1207">
        <v>371</v>
      </c>
      <c r="D840" s="1207">
        <v>1471</v>
      </c>
      <c r="E840" s="1207">
        <v>168</v>
      </c>
      <c r="F840" s="1211">
        <v>2010</v>
      </c>
    </row>
    <row r="841" spans="2:6" ht="13.15" customHeight="1" x14ac:dyDescent="0.3">
      <c r="B841" s="1173" t="s">
        <v>1633</v>
      </c>
      <c r="C841" s="1206">
        <v>210</v>
      </c>
      <c r="D841" s="1206">
        <v>518</v>
      </c>
      <c r="E841" s="1206">
        <v>86</v>
      </c>
      <c r="F841" s="1210">
        <v>814</v>
      </c>
    </row>
    <row r="842" spans="2:6" ht="13.15" customHeight="1" x14ac:dyDescent="0.3">
      <c r="B842" s="1172" t="s">
        <v>1634</v>
      </c>
      <c r="C842" s="1207">
        <v>116</v>
      </c>
      <c r="D842" s="1207">
        <v>685</v>
      </c>
      <c r="E842" s="1207">
        <v>36</v>
      </c>
      <c r="F842" s="1211">
        <v>837</v>
      </c>
    </row>
    <row r="843" spans="2:6" ht="13.15" customHeight="1" x14ac:dyDescent="0.3">
      <c r="B843" s="1173" t="s">
        <v>1635</v>
      </c>
      <c r="C843" s="1206">
        <v>1964</v>
      </c>
      <c r="D843" s="1206">
        <v>4414</v>
      </c>
      <c r="E843" s="1206">
        <v>1055</v>
      </c>
      <c r="F843" s="1210">
        <v>7433</v>
      </c>
    </row>
    <row r="844" spans="2:6" ht="13.15" customHeight="1" x14ac:dyDescent="0.3">
      <c r="B844" s="1172" t="s">
        <v>1636</v>
      </c>
      <c r="C844" s="1207">
        <v>1309</v>
      </c>
      <c r="D844" s="1207">
        <v>4307</v>
      </c>
      <c r="E844" s="1207">
        <v>578</v>
      </c>
      <c r="F844" s="1211">
        <v>6194</v>
      </c>
    </row>
    <row r="845" spans="2:6" ht="13.15" customHeight="1" x14ac:dyDescent="0.3">
      <c r="B845" s="1173" t="s">
        <v>1637</v>
      </c>
      <c r="C845" s="1206">
        <v>1108</v>
      </c>
      <c r="D845" s="1206">
        <v>2961</v>
      </c>
      <c r="E845" s="1206">
        <v>415</v>
      </c>
      <c r="F845" s="1210">
        <v>4484</v>
      </c>
    </row>
    <row r="846" spans="2:6" ht="13.15" customHeight="1" x14ac:dyDescent="0.3">
      <c r="B846" s="1172" t="s">
        <v>1638</v>
      </c>
      <c r="C846" s="1207">
        <v>878</v>
      </c>
      <c r="D846" s="1207">
        <v>2090</v>
      </c>
      <c r="E846" s="1207">
        <v>323</v>
      </c>
      <c r="F846" s="1211">
        <v>3291</v>
      </c>
    </row>
    <row r="847" spans="2:6" ht="13.15" customHeight="1" x14ac:dyDescent="0.3">
      <c r="B847" s="1173" t="s">
        <v>1639</v>
      </c>
      <c r="C847" s="1206">
        <v>379</v>
      </c>
      <c r="D847" s="1206">
        <v>1241</v>
      </c>
      <c r="E847" s="1206">
        <v>135</v>
      </c>
      <c r="F847" s="1210">
        <v>1755</v>
      </c>
    </row>
    <row r="848" spans="2:6" ht="13.15" customHeight="1" x14ac:dyDescent="0.3">
      <c r="B848" s="1172" t="s">
        <v>1640</v>
      </c>
      <c r="C848" s="1207">
        <v>297</v>
      </c>
      <c r="D848" s="1207">
        <v>1250</v>
      </c>
      <c r="E848" s="1207">
        <v>153</v>
      </c>
      <c r="F848" s="1211">
        <v>1700</v>
      </c>
    </row>
    <row r="849" spans="2:6" ht="13.15" customHeight="1" x14ac:dyDescent="0.3">
      <c r="B849" s="1173" t="s">
        <v>1641</v>
      </c>
      <c r="C849" s="1206">
        <v>210</v>
      </c>
      <c r="D849" s="1206">
        <v>704</v>
      </c>
      <c r="E849" s="1206">
        <v>108</v>
      </c>
      <c r="F849" s="1210">
        <v>1022</v>
      </c>
    </row>
    <row r="850" spans="2:6" ht="13.15" customHeight="1" x14ac:dyDescent="0.3">
      <c r="B850" s="1172" t="s">
        <v>1642</v>
      </c>
      <c r="C850" s="1207">
        <v>395</v>
      </c>
      <c r="D850" s="1207">
        <v>1345</v>
      </c>
      <c r="E850" s="1207">
        <v>221</v>
      </c>
      <c r="F850" s="1211">
        <v>1961</v>
      </c>
    </row>
    <row r="851" spans="2:6" ht="13.15" customHeight="1" x14ac:dyDescent="0.3">
      <c r="B851" s="1173" t="s">
        <v>1643</v>
      </c>
      <c r="C851" s="1206">
        <v>392</v>
      </c>
      <c r="D851" s="1206">
        <v>1623</v>
      </c>
      <c r="E851" s="1206">
        <v>148</v>
      </c>
      <c r="F851" s="1210">
        <v>2163</v>
      </c>
    </row>
    <row r="852" spans="2:6" ht="13.15" customHeight="1" x14ac:dyDescent="0.3">
      <c r="B852" s="1172" t="s">
        <v>1644</v>
      </c>
      <c r="C852" s="1207">
        <v>549</v>
      </c>
      <c r="D852" s="1207">
        <v>1805</v>
      </c>
      <c r="E852" s="1207">
        <v>333</v>
      </c>
      <c r="F852" s="1211">
        <v>2687</v>
      </c>
    </row>
    <row r="853" spans="2:6" ht="13.15" customHeight="1" x14ac:dyDescent="0.3">
      <c r="B853" s="1173" t="s">
        <v>1645</v>
      </c>
      <c r="C853" s="1206">
        <v>91</v>
      </c>
      <c r="D853" s="1206">
        <v>240</v>
      </c>
      <c r="E853" s="1206">
        <v>44</v>
      </c>
      <c r="F853" s="1210">
        <v>375</v>
      </c>
    </row>
    <row r="854" spans="2:6" ht="13.15" customHeight="1" x14ac:dyDescent="0.3">
      <c r="B854" s="1172" t="s">
        <v>1646</v>
      </c>
      <c r="C854" s="1207">
        <v>203</v>
      </c>
      <c r="D854" s="1207">
        <v>913</v>
      </c>
      <c r="E854" s="1207">
        <v>91</v>
      </c>
      <c r="F854" s="1211">
        <v>1207</v>
      </c>
    </row>
    <row r="855" spans="2:6" ht="13.15" customHeight="1" x14ac:dyDescent="0.3">
      <c r="B855" s="1173" t="s">
        <v>1647</v>
      </c>
      <c r="C855" s="1206">
        <v>880</v>
      </c>
      <c r="D855" s="1206">
        <v>2445</v>
      </c>
      <c r="E855" s="1206">
        <v>365</v>
      </c>
      <c r="F855" s="1210">
        <v>3690</v>
      </c>
    </row>
    <row r="856" spans="2:6" ht="13.15" customHeight="1" x14ac:dyDescent="0.3">
      <c r="B856" s="1172" t="s">
        <v>1648</v>
      </c>
      <c r="C856" s="1207">
        <v>166</v>
      </c>
      <c r="D856" s="1207">
        <v>543</v>
      </c>
      <c r="E856" s="1207">
        <v>83</v>
      </c>
      <c r="F856" s="1211">
        <v>792</v>
      </c>
    </row>
    <row r="857" spans="2:6" ht="13.15" customHeight="1" x14ac:dyDescent="0.3">
      <c r="B857" s="1173" t="s">
        <v>1649</v>
      </c>
      <c r="C857" s="1206">
        <v>84</v>
      </c>
      <c r="D857" s="1206">
        <v>196</v>
      </c>
      <c r="E857" s="1206">
        <v>49</v>
      </c>
      <c r="F857" s="1210">
        <v>329</v>
      </c>
    </row>
    <row r="858" spans="2:6" ht="13.15" customHeight="1" x14ac:dyDescent="0.3">
      <c r="B858" s="1172" t="s">
        <v>1650</v>
      </c>
      <c r="C858" s="1207">
        <v>322</v>
      </c>
      <c r="D858" s="1207">
        <v>811</v>
      </c>
      <c r="E858" s="1207">
        <v>128</v>
      </c>
      <c r="F858" s="1211">
        <v>1261</v>
      </c>
    </row>
    <row r="859" spans="2:6" ht="13.15" customHeight="1" x14ac:dyDescent="0.3">
      <c r="B859" s="1173" t="s">
        <v>1651</v>
      </c>
      <c r="C859" s="1206">
        <v>604</v>
      </c>
      <c r="D859" s="1206">
        <v>1571</v>
      </c>
      <c r="E859" s="1206">
        <v>224</v>
      </c>
      <c r="F859" s="1210">
        <v>2399</v>
      </c>
    </row>
    <row r="860" spans="2:6" ht="13.15" customHeight="1" x14ac:dyDescent="0.3">
      <c r="B860" s="1172" t="s">
        <v>1652</v>
      </c>
      <c r="C860" s="1207">
        <v>1018</v>
      </c>
      <c r="D860" s="1207">
        <v>2818</v>
      </c>
      <c r="E860" s="1207">
        <v>345</v>
      </c>
      <c r="F860" s="1211">
        <v>4181</v>
      </c>
    </row>
    <row r="861" spans="2:6" ht="13.15" customHeight="1" x14ac:dyDescent="0.3">
      <c r="B861" s="1173" t="s">
        <v>1653</v>
      </c>
      <c r="C861" s="1206">
        <v>776</v>
      </c>
      <c r="D861" s="1206">
        <v>2124</v>
      </c>
      <c r="E861" s="1206">
        <v>335</v>
      </c>
      <c r="F861" s="1210">
        <v>3235</v>
      </c>
    </row>
    <row r="862" spans="2:6" ht="13.15" customHeight="1" x14ac:dyDescent="0.3">
      <c r="B862" s="1172" t="s">
        <v>1654</v>
      </c>
      <c r="C862" s="1207">
        <v>172</v>
      </c>
      <c r="D862" s="1207">
        <v>410</v>
      </c>
      <c r="E862" s="1207">
        <v>64</v>
      </c>
      <c r="F862" s="1211">
        <v>646</v>
      </c>
    </row>
    <row r="863" spans="2:6" ht="13.15" customHeight="1" x14ac:dyDescent="0.3">
      <c r="B863" s="1173" t="s">
        <v>1655</v>
      </c>
      <c r="C863" s="1206">
        <v>521</v>
      </c>
      <c r="D863" s="1206">
        <v>1363</v>
      </c>
      <c r="E863" s="1206">
        <v>196</v>
      </c>
      <c r="F863" s="1210">
        <v>2080</v>
      </c>
    </row>
    <row r="864" spans="2:6" ht="13.15" customHeight="1" x14ac:dyDescent="0.3">
      <c r="B864" s="1172" t="s">
        <v>1656</v>
      </c>
      <c r="C864" s="1207">
        <v>363</v>
      </c>
      <c r="D864" s="1207">
        <v>1501</v>
      </c>
      <c r="E864" s="1207">
        <v>169</v>
      </c>
      <c r="F864" s="1211">
        <v>2033</v>
      </c>
    </row>
    <row r="865" spans="2:6" ht="13.15" customHeight="1" x14ac:dyDescent="0.3">
      <c r="B865" s="1173" t="s">
        <v>1657</v>
      </c>
      <c r="C865" s="1206">
        <v>560</v>
      </c>
      <c r="D865" s="1206">
        <v>1807</v>
      </c>
      <c r="E865" s="1206">
        <v>223</v>
      </c>
      <c r="F865" s="1210">
        <v>2590</v>
      </c>
    </row>
    <row r="866" spans="2:6" ht="13.15" customHeight="1" x14ac:dyDescent="0.3">
      <c r="B866" s="1172" t="s">
        <v>1658</v>
      </c>
      <c r="C866" s="1207">
        <v>103</v>
      </c>
      <c r="D866" s="1207">
        <v>72</v>
      </c>
      <c r="E866" s="1207">
        <v>13</v>
      </c>
      <c r="F866" s="1211">
        <v>188</v>
      </c>
    </row>
    <row r="867" spans="2:6" ht="13.15" customHeight="1" x14ac:dyDescent="0.3">
      <c r="B867" s="1173" t="s">
        <v>1659</v>
      </c>
      <c r="C867" s="1206">
        <v>593</v>
      </c>
      <c r="D867" s="1206">
        <v>1103</v>
      </c>
      <c r="E867" s="1206">
        <v>189</v>
      </c>
      <c r="F867" s="1210">
        <v>1885</v>
      </c>
    </row>
    <row r="868" spans="2:6" ht="13.15" customHeight="1" x14ac:dyDescent="0.3">
      <c r="B868" s="1172" t="s">
        <v>1660</v>
      </c>
      <c r="C868" s="1207">
        <v>809</v>
      </c>
      <c r="D868" s="1207">
        <v>2105</v>
      </c>
      <c r="E868" s="1207">
        <v>333</v>
      </c>
      <c r="F868" s="1211">
        <v>3247</v>
      </c>
    </row>
    <row r="869" spans="2:6" ht="13.15" customHeight="1" x14ac:dyDescent="0.3">
      <c r="B869" s="1173" t="s">
        <v>1661</v>
      </c>
      <c r="C869" s="1206">
        <v>544</v>
      </c>
      <c r="D869" s="1206">
        <v>2087</v>
      </c>
      <c r="E869" s="1206">
        <v>231</v>
      </c>
      <c r="F869" s="1210">
        <v>2862</v>
      </c>
    </row>
    <row r="870" spans="2:6" ht="13.15" customHeight="1" x14ac:dyDescent="0.3">
      <c r="B870" s="1172" t="s">
        <v>1662</v>
      </c>
      <c r="C870" s="1207">
        <v>199</v>
      </c>
      <c r="D870" s="1207">
        <v>602</v>
      </c>
      <c r="E870" s="1207">
        <v>71</v>
      </c>
      <c r="F870" s="1211">
        <v>872</v>
      </c>
    </row>
    <row r="871" spans="2:6" ht="13.15" customHeight="1" x14ac:dyDescent="0.3">
      <c r="B871" s="1173" t="s">
        <v>1663</v>
      </c>
      <c r="C871" s="1206">
        <v>14295</v>
      </c>
      <c r="D871" s="1206">
        <v>26964</v>
      </c>
      <c r="E871" s="1206">
        <v>4480</v>
      </c>
      <c r="F871" s="1210">
        <v>45739</v>
      </c>
    </row>
    <row r="872" spans="2:6" ht="13.15" customHeight="1" x14ac:dyDescent="0.3">
      <c r="B872" s="1172" t="s">
        <v>1664</v>
      </c>
      <c r="C872" s="1207">
        <v>1618</v>
      </c>
      <c r="D872" s="1207">
        <v>6630</v>
      </c>
      <c r="E872" s="1207">
        <v>736</v>
      </c>
      <c r="F872" s="1211">
        <v>8984</v>
      </c>
    </row>
    <row r="873" spans="2:6" ht="13.15" customHeight="1" x14ac:dyDescent="0.3">
      <c r="B873" s="1173" t="s">
        <v>1665</v>
      </c>
      <c r="C873" s="1206">
        <v>399</v>
      </c>
      <c r="D873" s="1206">
        <v>1818</v>
      </c>
      <c r="E873" s="1206">
        <v>223</v>
      </c>
      <c r="F873" s="1210">
        <v>2440</v>
      </c>
    </row>
    <row r="874" spans="2:6" ht="13.15" customHeight="1" x14ac:dyDescent="0.3">
      <c r="B874" s="1172" t="s">
        <v>1666</v>
      </c>
      <c r="C874" s="1207">
        <v>551</v>
      </c>
      <c r="D874" s="1207">
        <v>2049</v>
      </c>
      <c r="E874" s="1207">
        <v>276</v>
      </c>
      <c r="F874" s="1211">
        <v>2876</v>
      </c>
    </row>
    <row r="875" spans="2:6" ht="13.15" customHeight="1" x14ac:dyDescent="0.3">
      <c r="B875" s="1173" t="s">
        <v>1667</v>
      </c>
      <c r="C875" s="1206">
        <v>643</v>
      </c>
      <c r="D875" s="1206">
        <v>2274</v>
      </c>
      <c r="E875" s="1206">
        <v>209</v>
      </c>
      <c r="F875" s="1210">
        <v>3126</v>
      </c>
    </row>
    <row r="876" spans="2:6" ht="13.15" customHeight="1" x14ac:dyDescent="0.3">
      <c r="B876" s="1172" t="s">
        <v>1668</v>
      </c>
      <c r="C876" s="1207">
        <v>4093</v>
      </c>
      <c r="D876" s="1207">
        <v>11445</v>
      </c>
      <c r="E876" s="1207">
        <v>1579</v>
      </c>
      <c r="F876" s="1211">
        <v>17117</v>
      </c>
    </row>
    <row r="877" spans="2:6" ht="13.15" customHeight="1" x14ac:dyDescent="0.3">
      <c r="B877" s="1173" t="s">
        <v>1669</v>
      </c>
      <c r="C877" s="1206">
        <v>923</v>
      </c>
      <c r="D877" s="1206">
        <v>3776</v>
      </c>
      <c r="E877" s="1206">
        <v>342</v>
      </c>
      <c r="F877" s="1210">
        <v>5041</v>
      </c>
    </row>
    <row r="878" spans="2:6" ht="13.15" customHeight="1" x14ac:dyDescent="0.3">
      <c r="B878" s="1172" t="s">
        <v>1670</v>
      </c>
      <c r="C878" s="1207">
        <v>142</v>
      </c>
      <c r="D878" s="1207">
        <v>420</v>
      </c>
      <c r="E878" s="1207">
        <v>82</v>
      </c>
      <c r="F878" s="1211">
        <v>644</v>
      </c>
    </row>
    <row r="879" spans="2:6" ht="13.15" customHeight="1" x14ac:dyDescent="0.3">
      <c r="B879" s="1173" t="s">
        <v>1671</v>
      </c>
      <c r="C879" s="1206">
        <v>176</v>
      </c>
      <c r="D879" s="1206">
        <v>679</v>
      </c>
      <c r="E879" s="1206">
        <v>83</v>
      </c>
      <c r="F879" s="1210">
        <v>938</v>
      </c>
    </row>
    <row r="880" spans="2:6" ht="13.15" customHeight="1" x14ac:dyDescent="0.3">
      <c r="B880" s="1172" t="s">
        <v>1672</v>
      </c>
      <c r="C880" s="1207">
        <v>886</v>
      </c>
      <c r="D880" s="1207">
        <v>3148</v>
      </c>
      <c r="E880" s="1207">
        <v>305</v>
      </c>
      <c r="F880" s="1211">
        <v>4339</v>
      </c>
    </row>
    <row r="881" spans="2:6" ht="13.15" customHeight="1" x14ac:dyDescent="0.3">
      <c r="B881" s="1173" t="s">
        <v>1673</v>
      </c>
      <c r="C881" s="1206">
        <v>95</v>
      </c>
      <c r="D881" s="1206">
        <v>583</v>
      </c>
      <c r="E881" s="1206">
        <v>51</v>
      </c>
      <c r="F881" s="1210">
        <v>729</v>
      </c>
    </row>
    <row r="882" spans="2:6" ht="13.15" customHeight="1" x14ac:dyDescent="0.3">
      <c r="B882" s="1172" t="s">
        <v>1674</v>
      </c>
      <c r="C882" s="1207">
        <v>2501</v>
      </c>
      <c r="D882" s="1207">
        <v>8113</v>
      </c>
      <c r="E882" s="1207">
        <v>841</v>
      </c>
      <c r="F882" s="1211">
        <v>11455</v>
      </c>
    </row>
    <row r="883" spans="2:6" ht="13.15" customHeight="1" x14ac:dyDescent="0.3">
      <c r="B883" s="1173" t="s">
        <v>1675</v>
      </c>
      <c r="C883" s="1206">
        <v>1196</v>
      </c>
      <c r="D883" s="1206">
        <v>4399</v>
      </c>
      <c r="E883" s="1206">
        <v>814</v>
      </c>
      <c r="F883" s="1210">
        <v>6409</v>
      </c>
    </row>
    <row r="884" spans="2:6" ht="13.15" customHeight="1" x14ac:dyDescent="0.3">
      <c r="B884" s="1172" t="s">
        <v>1676</v>
      </c>
      <c r="C884" s="1207">
        <v>157</v>
      </c>
      <c r="D884" s="1207">
        <v>689</v>
      </c>
      <c r="E884" s="1207">
        <v>154</v>
      </c>
      <c r="F884" s="1211">
        <v>1000</v>
      </c>
    </row>
    <row r="885" spans="2:6" ht="13.15" customHeight="1" x14ac:dyDescent="0.3">
      <c r="B885" s="1173" t="s">
        <v>1677</v>
      </c>
      <c r="C885" s="1206">
        <v>581</v>
      </c>
      <c r="D885" s="1206">
        <v>2110</v>
      </c>
      <c r="E885" s="1206">
        <v>238</v>
      </c>
      <c r="F885" s="1210">
        <v>2929</v>
      </c>
    </row>
    <row r="886" spans="2:6" ht="13.15" customHeight="1" x14ac:dyDescent="0.3">
      <c r="B886" s="1172" t="s">
        <v>1678</v>
      </c>
      <c r="C886" s="1207">
        <v>1454</v>
      </c>
      <c r="D886" s="1207">
        <v>4464</v>
      </c>
      <c r="E886" s="1207">
        <v>532</v>
      </c>
      <c r="F886" s="1211">
        <v>6450</v>
      </c>
    </row>
    <row r="887" spans="2:6" ht="13.15" customHeight="1" x14ac:dyDescent="0.3">
      <c r="B887" s="1173" t="s">
        <v>1679</v>
      </c>
      <c r="C887" s="1206">
        <v>469</v>
      </c>
      <c r="D887" s="1206">
        <v>1431</v>
      </c>
      <c r="E887" s="1206">
        <v>193</v>
      </c>
      <c r="F887" s="1210">
        <v>2093</v>
      </c>
    </row>
    <row r="888" spans="2:6" ht="13.15" customHeight="1" x14ac:dyDescent="0.3">
      <c r="B888" s="1172" t="s">
        <v>1680</v>
      </c>
      <c r="C888" s="1207">
        <v>495</v>
      </c>
      <c r="D888" s="1207">
        <v>2217</v>
      </c>
      <c r="E888" s="1207">
        <v>188</v>
      </c>
      <c r="F888" s="1211">
        <v>2900</v>
      </c>
    </row>
    <row r="889" spans="2:6" ht="13.15" customHeight="1" x14ac:dyDescent="0.3">
      <c r="B889" s="1173" t="s">
        <v>1681</v>
      </c>
      <c r="C889" s="1206">
        <v>427</v>
      </c>
      <c r="D889" s="1206">
        <v>1743</v>
      </c>
      <c r="E889" s="1206">
        <v>223</v>
      </c>
      <c r="F889" s="1210">
        <v>2393</v>
      </c>
    </row>
    <row r="890" spans="2:6" ht="13.15" customHeight="1" x14ac:dyDescent="0.3">
      <c r="B890" s="1172" t="s">
        <v>1682</v>
      </c>
      <c r="C890" s="1207">
        <v>233</v>
      </c>
      <c r="D890" s="1207">
        <v>798</v>
      </c>
      <c r="E890" s="1207">
        <v>90</v>
      </c>
      <c r="F890" s="1211">
        <v>1121</v>
      </c>
    </row>
    <row r="891" spans="2:6" ht="13.15" customHeight="1" x14ac:dyDescent="0.3">
      <c r="B891" s="1173" t="s">
        <v>1683</v>
      </c>
      <c r="C891" s="1206">
        <v>270</v>
      </c>
      <c r="D891" s="1206">
        <v>878</v>
      </c>
      <c r="E891" s="1206">
        <v>77</v>
      </c>
      <c r="F891" s="1210">
        <v>1225</v>
      </c>
    </row>
    <row r="892" spans="2:6" ht="13.15" customHeight="1" x14ac:dyDescent="0.3">
      <c r="B892" s="1172" t="s">
        <v>1684</v>
      </c>
      <c r="C892" s="1207">
        <v>375</v>
      </c>
      <c r="D892" s="1207">
        <v>1154</v>
      </c>
      <c r="E892" s="1207">
        <v>102</v>
      </c>
      <c r="F892" s="1211">
        <v>1631</v>
      </c>
    </row>
    <row r="893" spans="2:6" ht="13.15" customHeight="1" x14ac:dyDescent="0.3">
      <c r="B893" s="1173" t="s">
        <v>1685</v>
      </c>
      <c r="C893" s="1206">
        <v>6790</v>
      </c>
      <c r="D893" s="1206">
        <v>13588</v>
      </c>
      <c r="E893" s="1206">
        <v>2390</v>
      </c>
      <c r="F893" s="1210">
        <v>22768</v>
      </c>
    </row>
    <row r="894" spans="2:6" ht="13.15" customHeight="1" x14ac:dyDescent="0.3">
      <c r="B894" s="1172" t="s">
        <v>1686</v>
      </c>
      <c r="C894" s="1207">
        <v>744</v>
      </c>
      <c r="D894" s="1207">
        <v>2482</v>
      </c>
      <c r="E894" s="1207">
        <v>296</v>
      </c>
      <c r="F894" s="1211">
        <v>3522</v>
      </c>
    </row>
    <row r="895" spans="2:6" ht="13.15" customHeight="1" x14ac:dyDescent="0.3">
      <c r="B895" s="1173" t="s">
        <v>1687</v>
      </c>
      <c r="C895" s="1206">
        <v>346</v>
      </c>
      <c r="D895" s="1206">
        <v>1163</v>
      </c>
      <c r="E895" s="1206">
        <v>88</v>
      </c>
      <c r="F895" s="1210">
        <v>1597</v>
      </c>
    </row>
    <row r="896" spans="2:6" ht="13.15" customHeight="1" x14ac:dyDescent="0.3">
      <c r="B896" s="1172" t="s">
        <v>1688</v>
      </c>
      <c r="C896" s="1207">
        <v>70</v>
      </c>
      <c r="D896" s="1207">
        <v>261</v>
      </c>
      <c r="E896" s="1207">
        <v>31</v>
      </c>
      <c r="F896" s="1211">
        <v>362</v>
      </c>
    </row>
    <row r="897" spans="2:6" ht="13.15" customHeight="1" x14ac:dyDescent="0.3">
      <c r="B897" s="1173" t="s">
        <v>1689</v>
      </c>
      <c r="C897" s="1206">
        <v>554</v>
      </c>
      <c r="D897" s="1206">
        <v>2158</v>
      </c>
      <c r="E897" s="1206">
        <v>151</v>
      </c>
      <c r="F897" s="1210">
        <v>2863</v>
      </c>
    </row>
    <row r="898" spans="2:6" ht="13.15" customHeight="1" x14ac:dyDescent="0.3">
      <c r="B898" s="1172" t="s">
        <v>1690</v>
      </c>
      <c r="C898" s="1207">
        <v>1755</v>
      </c>
      <c r="D898" s="1207">
        <v>4049</v>
      </c>
      <c r="E898" s="1207">
        <v>444</v>
      </c>
      <c r="F898" s="1211">
        <v>6248</v>
      </c>
    </row>
    <row r="899" spans="2:6" ht="13.15" customHeight="1" x14ac:dyDescent="0.3">
      <c r="B899" s="1173" t="s">
        <v>1691</v>
      </c>
      <c r="C899" s="1206">
        <v>655</v>
      </c>
      <c r="D899" s="1206">
        <v>2014</v>
      </c>
      <c r="E899" s="1206">
        <v>220</v>
      </c>
      <c r="F899" s="1210">
        <v>2889</v>
      </c>
    </row>
    <row r="900" spans="2:6" ht="13.15" customHeight="1" x14ac:dyDescent="0.3">
      <c r="B900" s="1172" t="s">
        <v>1692</v>
      </c>
      <c r="C900" s="1207">
        <v>1661</v>
      </c>
      <c r="D900" s="1207">
        <v>7060</v>
      </c>
      <c r="E900" s="1207">
        <v>586</v>
      </c>
      <c r="F900" s="1211">
        <v>9307</v>
      </c>
    </row>
    <row r="901" spans="2:6" ht="13.15" customHeight="1" x14ac:dyDescent="0.3">
      <c r="B901" s="1173" t="s">
        <v>1693</v>
      </c>
      <c r="C901" s="1206">
        <v>802</v>
      </c>
      <c r="D901" s="1206">
        <v>2380</v>
      </c>
      <c r="E901" s="1206">
        <v>324</v>
      </c>
      <c r="F901" s="1210">
        <v>3506</v>
      </c>
    </row>
    <row r="902" spans="2:6" ht="13.15" customHeight="1" x14ac:dyDescent="0.3">
      <c r="B902" s="1172" t="s">
        <v>1694</v>
      </c>
      <c r="C902" s="1207">
        <v>104</v>
      </c>
      <c r="D902" s="1207">
        <v>239</v>
      </c>
      <c r="E902" s="1207">
        <v>22</v>
      </c>
      <c r="F902" s="1211">
        <v>365</v>
      </c>
    </row>
    <row r="903" spans="2:6" ht="13.15" customHeight="1" x14ac:dyDescent="0.3">
      <c r="B903" s="1173" t="s">
        <v>1695</v>
      </c>
      <c r="C903" s="1206">
        <v>2473</v>
      </c>
      <c r="D903" s="1206">
        <v>7235</v>
      </c>
      <c r="E903" s="1206">
        <v>981</v>
      </c>
      <c r="F903" s="1210">
        <v>10689</v>
      </c>
    </row>
    <row r="904" spans="2:6" ht="13.15" customHeight="1" x14ac:dyDescent="0.3">
      <c r="B904" s="1172" t="s">
        <v>1696</v>
      </c>
      <c r="C904" s="1207">
        <v>243</v>
      </c>
      <c r="D904" s="1207">
        <v>799</v>
      </c>
      <c r="E904" s="1207">
        <v>81</v>
      </c>
      <c r="F904" s="1211">
        <v>1123</v>
      </c>
    </row>
    <row r="905" spans="2:6" ht="13.15" customHeight="1" x14ac:dyDescent="0.3">
      <c r="B905" s="1173" t="s">
        <v>1697</v>
      </c>
      <c r="C905" s="1206">
        <v>270</v>
      </c>
      <c r="D905" s="1206">
        <v>1126</v>
      </c>
      <c r="E905" s="1206">
        <v>113</v>
      </c>
      <c r="F905" s="1210">
        <v>1509</v>
      </c>
    </row>
    <row r="906" spans="2:6" ht="13.15" customHeight="1" x14ac:dyDescent="0.3">
      <c r="B906" s="1172" t="s">
        <v>1698</v>
      </c>
      <c r="C906" s="1207">
        <v>65</v>
      </c>
      <c r="D906" s="1207">
        <v>239</v>
      </c>
      <c r="E906" s="1207">
        <v>65</v>
      </c>
      <c r="F906" s="1211">
        <v>369</v>
      </c>
    </row>
    <row r="907" spans="2:6" ht="13.15" customHeight="1" x14ac:dyDescent="0.3">
      <c r="B907" s="1173" t="s">
        <v>1699</v>
      </c>
      <c r="C907" s="1206">
        <v>32</v>
      </c>
      <c r="D907" s="1206">
        <v>119</v>
      </c>
      <c r="E907" s="1206">
        <v>13</v>
      </c>
      <c r="F907" s="1210">
        <v>164</v>
      </c>
    </row>
    <row r="908" spans="2:6" ht="13.15" customHeight="1" x14ac:dyDescent="0.3">
      <c r="B908" s="1172" t="s">
        <v>1700</v>
      </c>
      <c r="C908" s="1207">
        <v>202</v>
      </c>
      <c r="D908" s="1207">
        <v>552</v>
      </c>
      <c r="E908" s="1207">
        <v>50</v>
      </c>
      <c r="F908" s="1211">
        <v>804</v>
      </c>
    </row>
    <row r="909" spans="2:6" ht="13.15" customHeight="1" x14ac:dyDescent="0.3">
      <c r="B909" s="1173" t="s">
        <v>1701</v>
      </c>
      <c r="C909" s="1206">
        <v>214</v>
      </c>
      <c r="D909" s="1206">
        <v>912</v>
      </c>
      <c r="E909" s="1206">
        <v>76</v>
      </c>
      <c r="F909" s="1210">
        <v>1202</v>
      </c>
    </row>
    <row r="910" spans="2:6" ht="13.15" customHeight="1" x14ac:dyDescent="0.3">
      <c r="B910" s="1172" t="s">
        <v>1702</v>
      </c>
      <c r="C910" s="1207">
        <v>15365</v>
      </c>
      <c r="D910" s="1207">
        <v>27637</v>
      </c>
      <c r="E910" s="1207">
        <v>4757</v>
      </c>
      <c r="F910" s="1211">
        <v>47759</v>
      </c>
    </row>
    <row r="911" spans="2:6" ht="13.15" customHeight="1" x14ac:dyDescent="0.3">
      <c r="B911" s="1173" t="s">
        <v>1703</v>
      </c>
      <c r="C911" s="1206">
        <v>1730</v>
      </c>
      <c r="D911" s="1206">
        <v>5169</v>
      </c>
      <c r="E911" s="1206">
        <v>789</v>
      </c>
      <c r="F911" s="1210">
        <v>7688</v>
      </c>
    </row>
    <row r="912" spans="2:6" ht="13.15" customHeight="1" x14ac:dyDescent="0.3">
      <c r="B912" s="1172" t="s">
        <v>1704</v>
      </c>
      <c r="C912" s="1207">
        <v>920</v>
      </c>
      <c r="D912" s="1207">
        <v>1974</v>
      </c>
      <c r="E912" s="1207">
        <v>311</v>
      </c>
      <c r="F912" s="1211">
        <v>3205</v>
      </c>
    </row>
    <row r="913" spans="2:6" ht="13.15" customHeight="1" x14ac:dyDescent="0.3">
      <c r="B913" s="1173" t="s">
        <v>1705</v>
      </c>
      <c r="C913" s="1206">
        <v>666</v>
      </c>
      <c r="D913" s="1206">
        <v>2384</v>
      </c>
      <c r="E913" s="1206">
        <v>254</v>
      </c>
      <c r="F913" s="1210">
        <v>3304</v>
      </c>
    </row>
    <row r="914" spans="2:6" ht="13.15" customHeight="1" x14ac:dyDescent="0.3">
      <c r="B914" s="1172" t="s">
        <v>1706</v>
      </c>
      <c r="C914" s="1207">
        <v>258</v>
      </c>
      <c r="D914" s="1207">
        <v>421</v>
      </c>
      <c r="E914" s="1207">
        <v>96</v>
      </c>
      <c r="F914" s="1211">
        <v>775</v>
      </c>
    </row>
    <row r="915" spans="2:6" ht="13.15" customHeight="1" x14ac:dyDescent="0.3">
      <c r="B915" s="1173" t="s">
        <v>1707</v>
      </c>
      <c r="C915" s="1206">
        <v>47</v>
      </c>
      <c r="D915" s="1206">
        <v>227</v>
      </c>
      <c r="E915" s="1206">
        <v>27</v>
      </c>
      <c r="F915" s="1210">
        <v>301</v>
      </c>
    </row>
    <row r="916" spans="2:6" ht="13.15" customHeight="1" x14ac:dyDescent="0.3">
      <c r="B916" s="1172" t="s">
        <v>1708</v>
      </c>
      <c r="C916" s="1207">
        <v>2723</v>
      </c>
      <c r="D916" s="1207">
        <v>5308</v>
      </c>
      <c r="E916" s="1207">
        <v>978</v>
      </c>
      <c r="F916" s="1211">
        <v>9009</v>
      </c>
    </row>
    <row r="917" spans="2:6" ht="13.15" customHeight="1" x14ac:dyDescent="0.3">
      <c r="B917" s="1173" t="s">
        <v>1709</v>
      </c>
      <c r="C917" s="1206">
        <v>863</v>
      </c>
      <c r="D917" s="1206">
        <v>2612</v>
      </c>
      <c r="E917" s="1206">
        <v>216</v>
      </c>
      <c r="F917" s="1210">
        <v>3691</v>
      </c>
    </row>
    <row r="918" spans="2:6" ht="13.15" customHeight="1" x14ac:dyDescent="0.3">
      <c r="B918" s="1172" t="s">
        <v>1710</v>
      </c>
      <c r="C918" s="1207">
        <v>57</v>
      </c>
      <c r="D918" s="1207">
        <v>119</v>
      </c>
      <c r="E918" s="1207">
        <v>11</v>
      </c>
      <c r="F918" s="1211">
        <v>187</v>
      </c>
    </row>
    <row r="919" spans="2:6" ht="13.15" customHeight="1" x14ac:dyDescent="0.3">
      <c r="B919" s="1173" t="s">
        <v>1711</v>
      </c>
      <c r="C919" s="1206">
        <v>146</v>
      </c>
      <c r="D919" s="1206">
        <v>266</v>
      </c>
      <c r="E919" s="1206">
        <v>33</v>
      </c>
      <c r="F919" s="1210">
        <v>445</v>
      </c>
    </row>
    <row r="920" spans="2:6" ht="13.15" customHeight="1" x14ac:dyDescent="0.3">
      <c r="B920" s="1172" t="s">
        <v>1712</v>
      </c>
      <c r="C920" s="1207">
        <v>1355</v>
      </c>
      <c r="D920" s="1207">
        <v>3215</v>
      </c>
      <c r="E920" s="1207">
        <v>353</v>
      </c>
      <c r="F920" s="1211">
        <v>4923</v>
      </c>
    </row>
    <row r="921" spans="2:6" ht="13.15" customHeight="1" x14ac:dyDescent="0.3">
      <c r="B921" s="1173" t="s">
        <v>1713</v>
      </c>
      <c r="C921" s="1206">
        <v>335</v>
      </c>
      <c r="D921" s="1206">
        <v>966</v>
      </c>
      <c r="E921" s="1206">
        <v>123</v>
      </c>
      <c r="F921" s="1210">
        <v>1424</v>
      </c>
    </row>
    <row r="922" spans="2:6" ht="13.15" customHeight="1" x14ac:dyDescent="0.3">
      <c r="B922" s="1172" t="s">
        <v>1714</v>
      </c>
      <c r="C922" s="1207">
        <v>193</v>
      </c>
      <c r="D922" s="1207">
        <v>584</v>
      </c>
      <c r="E922" s="1207">
        <v>67</v>
      </c>
      <c r="F922" s="1211">
        <v>844</v>
      </c>
    </row>
    <row r="923" spans="2:6" ht="13.15" customHeight="1" x14ac:dyDescent="0.3">
      <c r="B923" s="1173" t="s">
        <v>1715</v>
      </c>
      <c r="C923" s="1206">
        <v>395</v>
      </c>
      <c r="D923" s="1206">
        <v>864</v>
      </c>
      <c r="E923" s="1206">
        <v>77</v>
      </c>
      <c r="F923" s="1210">
        <v>1336</v>
      </c>
    </row>
    <row r="924" spans="2:6" ht="13.15" customHeight="1" x14ac:dyDescent="0.3">
      <c r="B924" s="1172" t="s">
        <v>1716</v>
      </c>
      <c r="C924" s="1207">
        <v>157</v>
      </c>
      <c r="D924" s="1207">
        <v>472</v>
      </c>
      <c r="E924" s="1207">
        <v>52</v>
      </c>
      <c r="F924" s="1211">
        <v>681</v>
      </c>
    </row>
    <row r="925" spans="2:6" ht="13.15" customHeight="1" x14ac:dyDescent="0.3">
      <c r="B925" s="1173" t="s">
        <v>1717</v>
      </c>
      <c r="C925" s="1206">
        <v>369</v>
      </c>
      <c r="D925" s="1206">
        <v>1223</v>
      </c>
      <c r="E925" s="1206">
        <v>123</v>
      </c>
      <c r="F925" s="1210">
        <v>1715</v>
      </c>
    </row>
    <row r="926" spans="2:6" ht="13.15" customHeight="1" x14ac:dyDescent="0.3">
      <c r="B926" s="1172" t="s">
        <v>1718</v>
      </c>
      <c r="C926" s="1207">
        <v>225</v>
      </c>
      <c r="D926" s="1207">
        <v>572</v>
      </c>
      <c r="E926" s="1207">
        <v>44</v>
      </c>
      <c r="F926" s="1211">
        <v>841</v>
      </c>
    </row>
    <row r="927" spans="2:6" ht="13.15" customHeight="1" x14ac:dyDescent="0.3">
      <c r="B927" s="1173" t="s">
        <v>1719</v>
      </c>
      <c r="C927" s="1206">
        <v>117</v>
      </c>
      <c r="D927" s="1206">
        <v>348</v>
      </c>
      <c r="E927" s="1206">
        <v>58</v>
      </c>
      <c r="F927" s="1210">
        <v>523</v>
      </c>
    </row>
    <row r="928" spans="2:6" ht="13.15" customHeight="1" x14ac:dyDescent="0.3">
      <c r="B928" s="1172" t="s">
        <v>1720</v>
      </c>
      <c r="C928" s="1207">
        <v>13</v>
      </c>
      <c r="D928" s="1207">
        <v>11</v>
      </c>
      <c r="E928" s="1207">
        <v>3</v>
      </c>
      <c r="F928" s="1211">
        <v>27</v>
      </c>
    </row>
    <row r="929" spans="2:6" ht="13.15" customHeight="1" x14ac:dyDescent="0.3">
      <c r="B929" s="1173" t="s">
        <v>1721</v>
      </c>
      <c r="C929" s="1206">
        <v>1687</v>
      </c>
      <c r="D929" s="1206">
        <v>3905</v>
      </c>
      <c r="E929" s="1206">
        <v>546</v>
      </c>
      <c r="F929" s="1210">
        <v>6138</v>
      </c>
    </row>
    <row r="930" spans="2:6" ht="13.15" customHeight="1" x14ac:dyDescent="0.3">
      <c r="B930" s="1172" t="s">
        <v>1722</v>
      </c>
      <c r="C930" s="1207">
        <v>542</v>
      </c>
      <c r="D930" s="1207">
        <v>992</v>
      </c>
      <c r="E930" s="1207">
        <v>159</v>
      </c>
      <c r="F930" s="1211">
        <v>1693</v>
      </c>
    </row>
    <row r="931" spans="2:6" ht="13.15" customHeight="1" x14ac:dyDescent="0.3">
      <c r="B931" s="1173" t="s">
        <v>1723</v>
      </c>
      <c r="C931" s="1206">
        <v>30</v>
      </c>
      <c r="D931" s="1206">
        <v>56</v>
      </c>
      <c r="E931" s="1206">
        <v>9</v>
      </c>
      <c r="F931" s="1210">
        <v>95</v>
      </c>
    </row>
    <row r="932" spans="2:6" ht="13.15" customHeight="1" x14ac:dyDescent="0.3">
      <c r="B932" s="1172" t="s">
        <v>1724</v>
      </c>
      <c r="C932" s="1207">
        <v>2091</v>
      </c>
      <c r="D932" s="1207">
        <v>4222</v>
      </c>
      <c r="E932" s="1207">
        <v>435</v>
      </c>
      <c r="F932" s="1211">
        <v>6748</v>
      </c>
    </row>
    <row r="933" spans="2:6" ht="13.15" customHeight="1" x14ac:dyDescent="0.3">
      <c r="B933" s="1173" t="s">
        <v>1725</v>
      </c>
      <c r="C933" s="1206">
        <v>316</v>
      </c>
      <c r="D933" s="1206">
        <v>377</v>
      </c>
      <c r="E933" s="1206">
        <v>71</v>
      </c>
      <c r="F933" s="1210">
        <v>764</v>
      </c>
    </row>
    <row r="934" spans="2:6" ht="13.15" customHeight="1" x14ac:dyDescent="0.3">
      <c r="B934" s="1172" t="s">
        <v>1726</v>
      </c>
      <c r="C934" s="1207">
        <v>747</v>
      </c>
      <c r="D934" s="1207">
        <v>1559</v>
      </c>
      <c r="E934" s="1207">
        <v>220</v>
      </c>
      <c r="F934" s="1211">
        <v>2526</v>
      </c>
    </row>
    <row r="935" spans="2:6" ht="13.15" customHeight="1" x14ac:dyDescent="0.3">
      <c r="B935" s="1173" t="s">
        <v>1727</v>
      </c>
      <c r="C935" s="1206">
        <v>2077</v>
      </c>
      <c r="D935" s="1206">
        <v>5879</v>
      </c>
      <c r="E935" s="1206">
        <v>859</v>
      </c>
      <c r="F935" s="1210">
        <v>8815</v>
      </c>
    </row>
    <row r="936" spans="2:6" ht="13.15" customHeight="1" x14ac:dyDescent="0.3">
      <c r="B936" s="1172" t="s">
        <v>1728</v>
      </c>
      <c r="C936" s="1207">
        <v>412</v>
      </c>
      <c r="D936" s="1207">
        <v>1114</v>
      </c>
      <c r="E936" s="1207">
        <v>109</v>
      </c>
      <c r="F936" s="1211">
        <v>1635</v>
      </c>
    </row>
    <row r="937" spans="2:6" ht="13.15" customHeight="1" x14ac:dyDescent="0.3">
      <c r="B937" s="1173" t="s">
        <v>1729</v>
      </c>
      <c r="C937" s="1206">
        <v>463</v>
      </c>
      <c r="D937" s="1206">
        <v>1256</v>
      </c>
      <c r="E937" s="1206">
        <v>156</v>
      </c>
      <c r="F937" s="1210">
        <v>1875</v>
      </c>
    </row>
    <row r="938" spans="2:6" ht="13.15" customHeight="1" x14ac:dyDescent="0.3">
      <c r="B938" s="1172" t="s">
        <v>1730</v>
      </c>
      <c r="C938" s="1207">
        <v>515</v>
      </c>
      <c r="D938" s="1207">
        <v>1517</v>
      </c>
      <c r="E938" s="1207">
        <v>179</v>
      </c>
      <c r="F938" s="1211">
        <v>2211</v>
      </c>
    </row>
    <row r="939" spans="2:6" ht="13.15" customHeight="1" x14ac:dyDescent="0.3">
      <c r="B939" s="1173" t="s">
        <v>1731</v>
      </c>
      <c r="C939" s="1206">
        <v>138</v>
      </c>
      <c r="D939" s="1206">
        <v>624</v>
      </c>
      <c r="E939" s="1206">
        <v>61</v>
      </c>
      <c r="F939" s="1210">
        <v>823</v>
      </c>
    </row>
    <row r="940" spans="2:6" ht="13.15" customHeight="1" x14ac:dyDescent="0.3">
      <c r="B940" s="1172" t="s">
        <v>1732</v>
      </c>
      <c r="C940" s="1207">
        <v>160</v>
      </c>
      <c r="D940" s="1207">
        <v>612</v>
      </c>
      <c r="E940" s="1207">
        <v>66</v>
      </c>
      <c r="F940" s="1211">
        <v>838</v>
      </c>
    </row>
    <row r="941" spans="2:6" ht="13.15" customHeight="1" x14ac:dyDescent="0.3">
      <c r="B941" s="1173" t="s">
        <v>1733</v>
      </c>
      <c r="C941" s="1206">
        <v>198</v>
      </c>
      <c r="D941" s="1206">
        <v>742</v>
      </c>
      <c r="E941" s="1206">
        <v>77</v>
      </c>
      <c r="F941" s="1210">
        <v>1017</v>
      </c>
    </row>
    <row r="942" spans="2:6" ht="13.15" customHeight="1" x14ac:dyDescent="0.3">
      <c r="B942" s="1172" t="s">
        <v>1734</v>
      </c>
      <c r="C942" s="1207">
        <v>129</v>
      </c>
      <c r="D942" s="1207">
        <v>582</v>
      </c>
      <c r="E942" s="1207">
        <v>50</v>
      </c>
      <c r="F942" s="1211">
        <v>761</v>
      </c>
    </row>
    <row r="943" spans="2:6" ht="13.15" customHeight="1" x14ac:dyDescent="0.3">
      <c r="B943" s="1173" t="s">
        <v>1735</v>
      </c>
      <c r="C943" s="1206">
        <v>5361</v>
      </c>
      <c r="D943" s="1206">
        <v>10794</v>
      </c>
      <c r="E943" s="1206">
        <v>1718</v>
      </c>
      <c r="F943" s="1210">
        <v>17873</v>
      </c>
    </row>
    <row r="944" spans="2:6" ht="13.15" customHeight="1" x14ac:dyDescent="0.3">
      <c r="B944" s="1172" t="s">
        <v>1736</v>
      </c>
      <c r="C944" s="1207">
        <v>185</v>
      </c>
      <c r="D944" s="1207">
        <v>1039</v>
      </c>
      <c r="E944" s="1207">
        <v>85</v>
      </c>
      <c r="F944" s="1211">
        <v>1309</v>
      </c>
    </row>
    <row r="945" spans="2:6" ht="13.15" customHeight="1" x14ac:dyDescent="0.3">
      <c r="B945" s="1173" t="s">
        <v>1737</v>
      </c>
      <c r="C945" s="1206">
        <v>210</v>
      </c>
      <c r="D945" s="1206">
        <v>926</v>
      </c>
      <c r="E945" s="1206">
        <v>79</v>
      </c>
      <c r="F945" s="1210">
        <v>1215</v>
      </c>
    </row>
    <row r="946" spans="2:6" ht="13.15" customHeight="1" x14ac:dyDescent="0.3">
      <c r="B946" s="1172" t="s">
        <v>1738</v>
      </c>
      <c r="C946" s="1207">
        <v>129</v>
      </c>
      <c r="D946" s="1207">
        <v>565</v>
      </c>
      <c r="E946" s="1207">
        <v>52</v>
      </c>
      <c r="F946" s="1211">
        <v>746</v>
      </c>
    </row>
    <row r="947" spans="2:6" ht="13.15" customHeight="1" x14ac:dyDescent="0.3">
      <c r="B947" s="1173" t="s">
        <v>1739</v>
      </c>
      <c r="C947" s="1206">
        <v>40</v>
      </c>
      <c r="D947" s="1206">
        <v>192</v>
      </c>
      <c r="E947" s="1206">
        <v>15</v>
      </c>
      <c r="F947" s="1210">
        <v>247</v>
      </c>
    </row>
    <row r="948" spans="2:6" ht="13.15" customHeight="1" x14ac:dyDescent="0.3">
      <c r="B948" s="1172" t="s">
        <v>1740</v>
      </c>
      <c r="C948" s="1207">
        <v>2022</v>
      </c>
      <c r="D948" s="1207">
        <v>4888</v>
      </c>
      <c r="E948" s="1207">
        <v>753</v>
      </c>
      <c r="F948" s="1211">
        <v>7663</v>
      </c>
    </row>
    <row r="949" spans="2:6" ht="13.15" customHeight="1" x14ac:dyDescent="0.3">
      <c r="B949" s="1173" t="s">
        <v>1741</v>
      </c>
      <c r="C949" s="1206">
        <v>690</v>
      </c>
      <c r="D949" s="1206">
        <v>1961</v>
      </c>
      <c r="E949" s="1206">
        <v>292</v>
      </c>
      <c r="F949" s="1210">
        <v>2943</v>
      </c>
    </row>
    <row r="950" spans="2:6" ht="13.15" customHeight="1" x14ac:dyDescent="0.3">
      <c r="B950" s="1172" t="s">
        <v>1742</v>
      </c>
      <c r="C950" s="1207">
        <v>252</v>
      </c>
      <c r="D950" s="1207">
        <v>485</v>
      </c>
      <c r="E950" s="1207">
        <v>66</v>
      </c>
      <c r="F950" s="1211">
        <v>803</v>
      </c>
    </row>
    <row r="951" spans="2:6" ht="13.15" customHeight="1" x14ac:dyDescent="0.3">
      <c r="B951" s="1173" t="s">
        <v>1743</v>
      </c>
      <c r="C951" s="1206">
        <v>1856</v>
      </c>
      <c r="D951" s="1206">
        <v>4702</v>
      </c>
      <c r="E951" s="1206">
        <v>503</v>
      </c>
      <c r="F951" s="1210">
        <v>7061</v>
      </c>
    </row>
    <row r="952" spans="2:6" ht="13.15" customHeight="1" x14ac:dyDescent="0.3">
      <c r="B952" s="1172" t="s">
        <v>1744</v>
      </c>
      <c r="C952" s="1207">
        <v>1225</v>
      </c>
      <c r="D952" s="1207">
        <v>4365</v>
      </c>
      <c r="E952" s="1207">
        <v>503</v>
      </c>
      <c r="F952" s="1211">
        <v>6093</v>
      </c>
    </row>
    <row r="953" spans="2:6" ht="13.15" customHeight="1" x14ac:dyDescent="0.3">
      <c r="B953" s="1173" t="s">
        <v>1745</v>
      </c>
      <c r="C953" s="1206">
        <v>476</v>
      </c>
      <c r="D953" s="1206">
        <v>1709</v>
      </c>
      <c r="E953" s="1206">
        <v>178</v>
      </c>
      <c r="F953" s="1210">
        <v>2363</v>
      </c>
    </row>
    <row r="954" spans="2:6" ht="13.15" customHeight="1" x14ac:dyDescent="0.3">
      <c r="B954" s="1172" t="s">
        <v>1746</v>
      </c>
      <c r="C954" s="1207">
        <v>10</v>
      </c>
      <c r="D954" s="1207">
        <v>12</v>
      </c>
      <c r="E954" s="1207">
        <v>0</v>
      </c>
      <c r="F954" s="1211">
        <v>22</v>
      </c>
    </row>
    <row r="955" spans="2:6" ht="13.15" customHeight="1" x14ac:dyDescent="0.3">
      <c r="B955" s="1173" t="s">
        <v>1747</v>
      </c>
      <c r="C955" s="1206">
        <v>1715</v>
      </c>
      <c r="D955" s="1206">
        <v>4356</v>
      </c>
      <c r="E955" s="1206">
        <v>484</v>
      </c>
      <c r="F955" s="1210">
        <v>6555</v>
      </c>
    </row>
    <row r="956" spans="2:6" ht="13.15" customHeight="1" x14ac:dyDescent="0.3">
      <c r="B956" s="1172" t="s">
        <v>1748</v>
      </c>
      <c r="C956" s="1207">
        <v>254</v>
      </c>
      <c r="D956" s="1207">
        <v>786</v>
      </c>
      <c r="E956" s="1207">
        <v>53</v>
      </c>
      <c r="F956" s="1211">
        <v>1093</v>
      </c>
    </row>
    <row r="957" spans="2:6" ht="13.15" customHeight="1" x14ac:dyDescent="0.3">
      <c r="B957" s="1173" t="s">
        <v>1749</v>
      </c>
      <c r="C957" s="1206">
        <v>174</v>
      </c>
      <c r="D957" s="1206">
        <v>341</v>
      </c>
      <c r="E957" s="1206">
        <v>27</v>
      </c>
      <c r="F957" s="1210">
        <v>542</v>
      </c>
    </row>
    <row r="958" spans="2:6" ht="13.15" customHeight="1" x14ac:dyDescent="0.3">
      <c r="B958" s="1172" t="s">
        <v>1750</v>
      </c>
      <c r="C958" s="1207">
        <v>43</v>
      </c>
      <c r="D958" s="1207">
        <v>145</v>
      </c>
      <c r="E958" s="1207">
        <v>15</v>
      </c>
      <c r="F958" s="1211">
        <v>203</v>
      </c>
    </row>
    <row r="959" spans="2:6" ht="13.15" customHeight="1" x14ac:dyDescent="0.3">
      <c r="B959" s="1173" t="s">
        <v>1751</v>
      </c>
      <c r="C959" s="1206">
        <v>129</v>
      </c>
      <c r="D959" s="1206">
        <v>324</v>
      </c>
      <c r="E959" s="1206">
        <v>38</v>
      </c>
      <c r="F959" s="1210">
        <v>491</v>
      </c>
    </row>
    <row r="960" spans="2:6" ht="13.15" customHeight="1" x14ac:dyDescent="0.3">
      <c r="B960" s="1172" t="s">
        <v>1752</v>
      </c>
      <c r="C960" s="1207">
        <v>43</v>
      </c>
      <c r="D960" s="1207">
        <v>29</v>
      </c>
      <c r="E960" s="1207">
        <v>2</v>
      </c>
      <c r="F960" s="1211">
        <v>74</v>
      </c>
    </row>
    <row r="961" spans="2:6" ht="13.15" customHeight="1" x14ac:dyDescent="0.3">
      <c r="B961" s="1173" t="s">
        <v>1753</v>
      </c>
      <c r="C961" s="1206">
        <v>54</v>
      </c>
      <c r="D961" s="1206">
        <v>111</v>
      </c>
      <c r="E961" s="1206">
        <v>9</v>
      </c>
      <c r="F961" s="1210">
        <v>174</v>
      </c>
    </row>
    <row r="962" spans="2:6" ht="13.15" customHeight="1" x14ac:dyDescent="0.3">
      <c r="B962" s="1172" t="s">
        <v>1754</v>
      </c>
      <c r="C962" s="1207">
        <v>230</v>
      </c>
      <c r="D962" s="1207">
        <v>921</v>
      </c>
      <c r="E962" s="1207">
        <v>68</v>
      </c>
      <c r="F962" s="1211">
        <v>1219</v>
      </c>
    </row>
    <row r="963" spans="2:6" ht="13.15" customHeight="1" x14ac:dyDescent="0.3">
      <c r="B963" s="1173" t="s">
        <v>1755</v>
      </c>
      <c r="C963" s="1206">
        <v>354</v>
      </c>
      <c r="D963" s="1206">
        <v>1032</v>
      </c>
      <c r="E963" s="1206">
        <v>146</v>
      </c>
      <c r="F963" s="1210">
        <v>1532</v>
      </c>
    </row>
    <row r="964" spans="2:6" ht="13.15" customHeight="1" x14ac:dyDescent="0.3">
      <c r="B964" s="1172" t="s">
        <v>1756</v>
      </c>
      <c r="C964" s="1207">
        <v>1065</v>
      </c>
      <c r="D964" s="1207">
        <v>3180</v>
      </c>
      <c r="E964" s="1207">
        <v>332</v>
      </c>
      <c r="F964" s="1211">
        <v>4577</v>
      </c>
    </row>
    <row r="965" spans="2:6" ht="13.15" customHeight="1" x14ac:dyDescent="0.3">
      <c r="B965" s="1173" t="s">
        <v>1757</v>
      </c>
      <c r="C965" s="1206">
        <v>631</v>
      </c>
      <c r="D965" s="1206">
        <v>1949</v>
      </c>
      <c r="E965" s="1206">
        <v>156</v>
      </c>
      <c r="F965" s="1210">
        <v>2736</v>
      </c>
    </row>
    <row r="966" spans="2:6" ht="13.15" customHeight="1" x14ac:dyDescent="0.3">
      <c r="B966" s="1172" t="s">
        <v>1758</v>
      </c>
      <c r="C966" s="1207">
        <v>54</v>
      </c>
      <c r="D966" s="1207">
        <v>141</v>
      </c>
      <c r="E966" s="1207">
        <v>13</v>
      </c>
      <c r="F966" s="1211">
        <v>208</v>
      </c>
    </row>
    <row r="967" spans="2:6" ht="13.15" customHeight="1" x14ac:dyDescent="0.3">
      <c r="B967" s="1173" t="s">
        <v>1759</v>
      </c>
      <c r="C967" s="1206">
        <v>176</v>
      </c>
      <c r="D967" s="1206">
        <v>443</v>
      </c>
      <c r="E967" s="1206">
        <v>26</v>
      </c>
      <c r="F967" s="1210">
        <v>645</v>
      </c>
    </row>
    <row r="968" spans="2:6" ht="13.15" customHeight="1" x14ac:dyDescent="0.3">
      <c r="B968" s="1172" t="s">
        <v>1760</v>
      </c>
      <c r="C968" s="1207">
        <v>36</v>
      </c>
      <c r="D968" s="1207">
        <v>88</v>
      </c>
      <c r="E968" s="1207">
        <v>5</v>
      </c>
      <c r="F968" s="1211">
        <v>129</v>
      </c>
    </row>
    <row r="969" spans="2:6" ht="13.15" customHeight="1" x14ac:dyDescent="0.3">
      <c r="B969" s="1173" t="s">
        <v>1761</v>
      </c>
      <c r="C969" s="1206">
        <v>69</v>
      </c>
      <c r="D969" s="1206">
        <v>171</v>
      </c>
      <c r="E969" s="1206">
        <v>18</v>
      </c>
      <c r="F969" s="1210">
        <v>258</v>
      </c>
    </row>
    <row r="970" spans="2:6" ht="13.15" customHeight="1" x14ac:dyDescent="0.3">
      <c r="B970" s="1172" t="s">
        <v>1762</v>
      </c>
      <c r="C970" s="1207">
        <v>43</v>
      </c>
      <c r="D970" s="1207">
        <v>253</v>
      </c>
      <c r="E970" s="1207">
        <v>13</v>
      </c>
      <c r="F970" s="1211">
        <v>309</v>
      </c>
    </row>
    <row r="971" spans="2:6" ht="13.15" customHeight="1" x14ac:dyDescent="0.3">
      <c r="B971" s="1173" t="s">
        <v>1763</v>
      </c>
      <c r="C971" s="1206">
        <v>482</v>
      </c>
      <c r="D971" s="1206">
        <v>1844</v>
      </c>
      <c r="E971" s="1206">
        <v>191</v>
      </c>
      <c r="F971" s="1210">
        <v>2517</v>
      </c>
    </row>
    <row r="972" spans="2:6" ht="13.15" customHeight="1" x14ac:dyDescent="0.3">
      <c r="B972" s="1172" t="s">
        <v>1764</v>
      </c>
      <c r="C972" s="1207">
        <v>893</v>
      </c>
      <c r="D972" s="1207">
        <v>2785</v>
      </c>
      <c r="E972" s="1207">
        <v>271</v>
      </c>
      <c r="F972" s="1211">
        <v>3949</v>
      </c>
    </row>
    <row r="973" spans="2:6" ht="13.15" customHeight="1" x14ac:dyDescent="0.3">
      <c r="B973" s="1173" t="s">
        <v>1765</v>
      </c>
      <c r="C973" s="1206">
        <v>147</v>
      </c>
      <c r="D973" s="1206">
        <v>343</v>
      </c>
      <c r="E973" s="1206">
        <v>28</v>
      </c>
      <c r="F973" s="1210">
        <v>518</v>
      </c>
    </row>
    <row r="974" spans="2:6" ht="13.15" customHeight="1" x14ac:dyDescent="0.3">
      <c r="B974" s="1172" t="s">
        <v>1766</v>
      </c>
      <c r="C974" s="1207">
        <v>94</v>
      </c>
      <c r="D974" s="1207">
        <v>178</v>
      </c>
      <c r="E974" s="1207">
        <v>10</v>
      </c>
      <c r="F974" s="1211">
        <v>282</v>
      </c>
    </row>
    <row r="975" spans="2:6" ht="13.15" customHeight="1" x14ac:dyDescent="0.3">
      <c r="B975" s="1173" t="s">
        <v>1767</v>
      </c>
      <c r="C975" s="1206">
        <v>345</v>
      </c>
      <c r="D975" s="1206">
        <v>777</v>
      </c>
      <c r="E975" s="1206">
        <v>72</v>
      </c>
      <c r="F975" s="1210">
        <v>1194</v>
      </c>
    </row>
    <row r="976" spans="2:6" ht="13.15" customHeight="1" x14ac:dyDescent="0.3">
      <c r="B976" s="1172" t="s">
        <v>1768</v>
      </c>
      <c r="C976" s="1207">
        <v>450</v>
      </c>
      <c r="D976" s="1207">
        <v>1068</v>
      </c>
      <c r="E976" s="1207">
        <v>91</v>
      </c>
      <c r="F976" s="1211">
        <v>1609</v>
      </c>
    </row>
    <row r="977" spans="2:6" ht="13.15" customHeight="1" x14ac:dyDescent="0.3">
      <c r="B977" s="1173" t="s">
        <v>1769</v>
      </c>
      <c r="C977" s="1206">
        <v>142</v>
      </c>
      <c r="D977" s="1206">
        <v>453</v>
      </c>
      <c r="E977" s="1206">
        <v>34</v>
      </c>
      <c r="F977" s="1210">
        <v>629</v>
      </c>
    </row>
    <row r="978" spans="2:6" ht="13.15" customHeight="1" x14ac:dyDescent="0.3">
      <c r="B978" s="1172" t="s">
        <v>1770</v>
      </c>
      <c r="C978" s="1207">
        <v>53</v>
      </c>
      <c r="D978" s="1207">
        <v>45</v>
      </c>
      <c r="E978" s="1207">
        <v>7</v>
      </c>
      <c r="F978" s="1211">
        <v>105</v>
      </c>
    </row>
    <row r="979" spans="2:6" ht="13.15" customHeight="1" x14ac:dyDescent="0.3">
      <c r="B979" s="1173" t="s">
        <v>1771</v>
      </c>
      <c r="C979" s="1206">
        <v>261</v>
      </c>
      <c r="D979" s="1206">
        <v>441</v>
      </c>
      <c r="E979" s="1206">
        <v>49</v>
      </c>
      <c r="F979" s="1210">
        <v>751</v>
      </c>
    </row>
    <row r="980" spans="2:6" ht="13.15" customHeight="1" x14ac:dyDescent="0.3">
      <c r="B980" s="1172" t="s">
        <v>1772</v>
      </c>
      <c r="C980" s="1207">
        <v>9572</v>
      </c>
      <c r="D980" s="1207">
        <v>17149</v>
      </c>
      <c r="E980" s="1207">
        <v>2684</v>
      </c>
      <c r="F980" s="1211">
        <v>29405</v>
      </c>
    </row>
    <row r="981" spans="2:6" ht="13.15" customHeight="1" x14ac:dyDescent="0.3">
      <c r="B981" s="1173" t="s">
        <v>1773</v>
      </c>
      <c r="C981" s="1206">
        <v>278</v>
      </c>
      <c r="D981" s="1206">
        <v>612</v>
      </c>
      <c r="E981" s="1206">
        <v>111</v>
      </c>
      <c r="F981" s="1210">
        <v>1001</v>
      </c>
    </row>
    <row r="982" spans="2:6" ht="13.15" customHeight="1" x14ac:dyDescent="0.3">
      <c r="B982" s="1172" t="s">
        <v>1774</v>
      </c>
      <c r="C982" s="1207">
        <v>201</v>
      </c>
      <c r="D982" s="1207">
        <v>479</v>
      </c>
      <c r="E982" s="1207">
        <v>77</v>
      </c>
      <c r="F982" s="1211">
        <v>757</v>
      </c>
    </row>
    <row r="983" spans="2:6" ht="13.15" customHeight="1" x14ac:dyDescent="0.3">
      <c r="B983" s="1173" t="s">
        <v>1775</v>
      </c>
      <c r="C983" s="1206">
        <v>342</v>
      </c>
      <c r="D983" s="1206">
        <v>1014</v>
      </c>
      <c r="E983" s="1206">
        <v>139</v>
      </c>
      <c r="F983" s="1210">
        <v>1495</v>
      </c>
    </row>
    <row r="984" spans="2:6" ht="13.15" customHeight="1" x14ac:dyDescent="0.3">
      <c r="B984" s="1172" t="s">
        <v>1776</v>
      </c>
      <c r="C984" s="1207">
        <v>195</v>
      </c>
      <c r="D984" s="1207">
        <v>854</v>
      </c>
      <c r="E984" s="1207">
        <v>112</v>
      </c>
      <c r="F984" s="1211">
        <v>1161</v>
      </c>
    </row>
    <row r="985" spans="2:6" ht="13.15" customHeight="1" x14ac:dyDescent="0.3">
      <c r="B985" s="1173" t="s">
        <v>1777</v>
      </c>
      <c r="C985" s="1206">
        <v>590</v>
      </c>
      <c r="D985" s="1206">
        <v>986</v>
      </c>
      <c r="E985" s="1206">
        <v>166</v>
      </c>
      <c r="F985" s="1210">
        <v>1742</v>
      </c>
    </row>
    <row r="986" spans="2:6" ht="13.15" customHeight="1" x14ac:dyDescent="0.3">
      <c r="B986" s="1172" t="s">
        <v>1778</v>
      </c>
      <c r="C986" s="1207">
        <v>160</v>
      </c>
      <c r="D986" s="1207">
        <v>625</v>
      </c>
      <c r="E986" s="1207">
        <v>85</v>
      </c>
      <c r="F986" s="1211">
        <v>870</v>
      </c>
    </row>
    <row r="987" spans="2:6" ht="13.15" customHeight="1" x14ac:dyDescent="0.3">
      <c r="B987" s="1173" t="s">
        <v>1779</v>
      </c>
      <c r="C987" s="1206">
        <v>163</v>
      </c>
      <c r="D987" s="1206">
        <v>514</v>
      </c>
      <c r="E987" s="1206">
        <v>73</v>
      </c>
      <c r="F987" s="1210">
        <v>750</v>
      </c>
    </row>
    <row r="988" spans="2:6" ht="13.15" customHeight="1" x14ac:dyDescent="0.3">
      <c r="B988" s="1172" t="s">
        <v>1780</v>
      </c>
      <c r="C988" s="1207">
        <v>328</v>
      </c>
      <c r="D988" s="1207">
        <v>1237</v>
      </c>
      <c r="E988" s="1207">
        <v>187</v>
      </c>
      <c r="F988" s="1211">
        <v>1752</v>
      </c>
    </row>
    <row r="989" spans="2:6" ht="13.15" customHeight="1" x14ac:dyDescent="0.3">
      <c r="B989" s="1173" t="s">
        <v>1781</v>
      </c>
      <c r="C989" s="1206">
        <v>16</v>
      </c>
      <c r="D989" s="1206">
        <v>14</v>
      </c>
      <c r="E989" s="1206">
        <v>1</v>
      </c>
      <c r="F989" s="1210">
        <v>31</v>
      </c>
    </row>
    <row r="990" spans="2:6" ht="13.15" customHeight="1" x14ac:dyDescent="0.3">
      <c r="B990" s="1172" t="s">
        <v>1782</v>
      </c>
      <c r="C990" s="1207">
        <v>130</v>
      </c>
      <c r="D990" s="1207">
        <v>414</v>
      </c>
      <c r="E990" s="1207">
        <v>54</v>
      </c>
      <c r="F990" s="1211">
        <v>598</v>
      </c>
    </row>
    <row r="991" spans="2:6" ht="13.15" customHeight="1" x14ac:dyDescent="0.3">
      <c r="B991" s="1173" t="s">
        <v>1783</v>
      </c>
      <c r="C991" s="1206">
        <v>635</v>
      </c>
      <c r="D991" s="1206">
        <v>2113</v>
      </c>
      <c r="E991" s="1206">
        <v>311</v>
      </c>
      <c r="F991" s="1210">
        <v>3059</v>
      </c>
    </row>
    <row r="992" spans="2:6" ht="13.15" customHeight="1" x14ac:dyDescent="0.3">
      <c r="B992" s="1172" t="s">
        <v>1784</v>
      </c>
      <c r="C992" s="1207">
        <v>116</v>
      </c>
      <c r="D992" s="1207">
        <v>530</v>
      </c>
      <c r="E992" s="1207">
        <v>90</v>
      </c>
      <c r="F992" s="1211">
        <v>736</v>
      </c>
    </row>
    <row r="993" spans="2:6" ht="13.15" customHeight="1" x14ac:dyDescent="0.3">
      <c r="B993" s="1173" t="s">
        <v>1785</v>
      </c>
      <c r="C993" s="1206">
        <v>104</v>
      </c>
      <c r="D993" s="1206">
        <v>431</v>
      </c>
      <c r="E993" s="1206">
        <v>55</v>
      </c>
      <c r="F993" s="1210">
        <v>590</v>
      </c>
    </row>
    <row r="994" spans="2:6" ht="13.15" customHeight="1" x14ac:dyDescent="0.3">
      <c r="B994" s="1172" t="s">
        <v>1786</v>
      </c>
      <c r="C994" s="1207">
        <v>1072</v>
      </c>
      <c r="D994" s="1207">
        <v>2692</v>
      </c>
      <c r="E994" s="1207">
        <v>406</v>
      </c>
      <c r="F994" s="1211">
        <v>4170</v>
      </c>
    </row>
    <row r="995" spans="2:6" ht="13.15" customHeight="1" x14ac:dyDescent="0.3">
      <c r="B995" s="1173" t="s">
        <v>1787</v>
      </c>
      <c r="C995" s="1206">
        <v>169</v>
      </c>
      <c r="D995" s="1206">
        <v>201</v>
      </c>
      <c r="E995" s="1206">
        <v>26</v>
      </c>
      <c r="F995" s="1210">
        <v>396</v>
      </c>
    </row>
    <row r="996" spans="2:6" ht="13.15" customHeight="1" x14ac:dyDescent="0.3">
      <c r="B996" s="1172" t="s">
        <v>1788</v>
      </c>
      <c r="C996" s="1207">
        <v>1225</v>
      </c>
      <c r="D996" s="1207">
        <v>3904</v>
      </c>
      <c r="E996" s="1207">
        <v>451</v>
      </c>
      <c r="F996" s="1211">
        <v>5580</v>
      </c>
    </row>
    <row r="997" spans="2:6" ht="13.15" customHeight="1" x14ac:dyDescent="0.3">
      <c r="B997" s="1173" t="s">
        <v>1789</v>
      </c>
      <c r="C997" s="1206">
        <v>480</v>
      </c>
      <c r="D997" s="1206">
        <v>1416</v>
      </c>
      <c r="E997" s="1206">
        <v>159</v>
      </c>
      <c r="F997" s="1210">
        <v>2055</v>
      </c>
    </row>
    <row r="998" spans="2:6" ht="13.15" customHeight="1" x14ac:dyDescent="0.3">
      <c r="B998" s="1172" t="s">
        <v>1790</v>
      </c>
      <c r="C998" s="1207">
        <v>27084</v>
      </c>
      <c r="D998" s="1207">
        <v>41394</v>
      </c>
      <c r="E998" s="1207">
        <v>8140</v>
      </c>
      <c r="F998" s="1211">
        <v>76618</v>
      </c>
    </row>
    <row r="999" spans="2:6" ht="13.15" customHeight="1" x14ac:dyDescent="0.3">
      <c r="B999" s="1173" t="s">
        <v>1791</v>
      </c>
      <c r="C999" s="1206">
        <v>1614</v>
      </c>
      <c r="D999" s="1206">
        <v>5187</v>
      </c>
      <c r="E999" s="1206">
        <v>636</v>
      </c>
      <c r="F999" s="1210">
        <v>7437</v>
      </c>
    </row>
    <row r="1000" spans="2:6" ht="13.15" customHeight="1" x14ac:dyDescent="0.3">
      <c r="B1000" s="1172" t="s">
        <v>1792</v>
      </c>
      <c r="C1000" s="1207">
        <v>414</v>
      </c>
      <c r="D1000" s="1207">
        <v>732</v>
      </c>
      <c r="E1000" s="1207">
        <v>80</v>
      </c>
      <c r="F1000" s="1211">
        <v>1226</v>
      </c>
    </row>
    <row r="1001" spans="2:6" ht="13.15" customHeight="1" x14ac:dyDescent="0.3">
      <c r="B1001" s="1173" t="s">
        <v>1793</v>
      </c>
      <c r="C1001" s="1206">
        <v>1030</v>
      </c>
      <c r="D1001" s="1206">
        <v>3404</v>
      </c>
      <c r="E1001" s="1206">
        <v>291</v>
      </c>
      <c r="F1001" s="1210">
        <v>4725</v>
      </c>
    </row>
    <row r="1002" spans="2:6" ht="13.15" customHeight="1" x14ac:dyDescent="0.3">
      <c r="B1002" s="1172" t="s">
        <v>1794</v>
      </c>
      <c r="C1002" s="1207">
        <v>620</v>
      </c>
      <c r="D1002" s="1207">
        <v>1573</v>
      </c>
      <c r="E1002" s="1207">
        <v>201</v>
      </c>
      <c r="F1002" s="1211">
        <v>2394</v>
      </c>
    </row>
    <row r="1003" spans="2:6" ht="13.15" customHeight="1" x14ac:dyDescent="0.3">
      <c r="B1003" s="1173" t="s">
        <v>1795</v>
      </c>
      <c r="C1003" s="1206">
        <v>1240</v>
      </c>
      <c r="D1003" s="1206">
        <v>3708</v>
      </c>
      <c r="E1003" s="1206">
        <v>663</v>
      </c>
      <c r="F1003" s="1210">
        <v>5611</v>
      </c>
    </row>
    <row r="1004" spans="2:6" ht="13.15" customHeight="1" x14ac:dyDescent="0.3">
      <c r="B1004" s="1172" t="s">
        <v>1796</v>
      </c>
      <c r="C1004" s="1207">
        <v>427</v>
      </c>
      <c r="D1004" s="1207">
        <v>1254</v>
      </c>
      <c r="E1004" s="1207">
        <v>106</v>
      </c>
      <c r="F1004" s="1211">
        <v>1787</v>
      </c>
    </row>
    <row r="1005" spans="2:6" ht="13.15" customHeight="1" x14ac:dyDescent="0.3">
      <c r="B1005" s="1173" t="s">
        <v>1797</v>
      </c>
      <c r="C1005" s="1206">
        <v>833</v>
      </c>
      <c r="D1005" s="1206">
        <v>1946</v>
      </c>
      <c r="E1005" s="1206">
        <v>244</v>
      </c>
      <c r="F1005" s="1210">
        <v>3023</v>
      </c>
    </row>
    <row r="1006" spans="2:6" ht="13.15" customHeight="1" x14ac:dyDescent="0.3">
      <c r="B1006" s="1172" t="s">
        <v>1798</v>
      </c>
      <c r="C1006" s="1207">
        <v>381</v>
      </c>
      <c r="D1006" s="1207">
        <v>764</v>
      </c>
      <c r="E1006" s="1207">
        <v>95</v>
      </c>
      <c r="F1006" s="1211">
        <v>1240</v>
      </c>
    </row>
    <row r="1007" spans="2:6" ht="13.15" customHeight="1" x14ac:dyDescent="0.3">
      <c r="B1007" s="1173" t="s">
        <v>1799</v>
      </c>
      <c r="C1007" s="1206">
        <v>359</v>
      </c>
      <c r="D1007" s="1206">
        <v>828</v>
      </c>
      <c r="E1007" s="1206">
        <v>101</v>
      </c>
      <c r="F1007" s="1210">
        <v>1288</v>
      </c>
    </row>
    <row r="1008" spans="2:6" ht="13.15" customHeight="1" x14ac:dyDescent="0.3">
      <c r="B1008" s="1172" t="s">
        <v>1800</v>
      </c>
      <c r="C1008" s="1207">
        <v>352</v>
      </c>
      <c r="D1008" s="1207">
        <v>1193</v>
      </c>
      <c r="E1008" s="1207">
        <v>123</v>
      </c>
      <c r="F1008" s="1211">
        <v>1668</v>
      </c>
    </row>
    <row r="1009" spans="2:6" ht="13.15" customHeight="1" x14ac:dyDescent="0.3">
      <c r="B1009" s="1173" t="s">
        <v>1801</v>
      </c>
      <c r="C1009" s="1206">
        <v>526</v>
      </c>
      <c r="D1009" s="1206">
        <v>1435</v>
      </c>
      <c r="E1009" s="1206">
        <v>185</v>
      </c>
      <c r="F1009" s="1210">
        <v>2146</v>
      </c>
    </row>
    <row r="1010" spans="2:6" ht="13.15" customHeight="1" x14ac:dyDescent="0.3">
      <c r="B1010" s="1172" t="s">
        <v>1802</v>
      </c>
      <c r="C1010" s="1207">
        <v>311</v>
      </c>
      <c r="D1010" s="1207">
        <v>692</v>
      </c>
      <c r="E1010" s="1207">
        <v>102</v>
      </c>
      <c r="F1010" s="1211">
        <v>1105</v>
      </c>
    </row>
    <row r="1011" spans="2:6" ht="13.15" customHeight="1" x14ac:dyDescent="0.3">
      <c r="B1011" s="1173" t="s">
        <v>1803</v>
      </c>
      <c r="C1011" s="1206">
        <v>177</v>
      </c>
      <c r="D1011" s="1206">
        <v>290</v>
      </c>
      <c r="E1011" s="1206">
        <v>52</v>
      </c>
      <c r="F1011" s="1210">
        <v>519</v>
      </c>
    </row>
    <row r="1012" spans="2:6" ht="13.15" customHeight="1" x14ac:dyDescent="0.3">
      <c r="B1012" s="1172" t="s">
        <v>1804</v>
      </c>
      <c r="C1012" s="1207">
        <v>2120</v>
      </c>
      <c r="D1012" s="1207">
        <v>4375</v>
      </c>
      <c r="E1012" s="1207">
        <v>753</v>
      </c>
      <c r="F1012" s="1211">
        <v>7248</v>
      </c>
    </row>
    <row r="1013" spans="2:6" ht="13.15" customHeight="1" x14ac:dyDescent="0.3">
      <c r="B1013" s="1173" t="s">
        <v>1805</v>
      </c>
      <c r="C1013" s="1206">
        <v>268</v>
      </c>
      <c r="D1013" s="1206">
        <v>628</v>
      </c>
      <c r="E1013" s="1206">
        <v>52</v>
      </c>
      <c r="F1013" s="1210">
        <v>948</v>
      </c>
    </row>
    <row r="1014" spans="2:6" ht="13.15" customHeight="1" x14ac:dyDescent="0.3">
      <c r="B1014" s="1172" t="s">
        <v>1806</v>
      </c>
      <c r="C1014" s="1207">
        <v>127</v>
      </c>
      <c r="D1014" s="1207">
        <v>319</v>
      </c>
      <c r="E1014" s="1207">
        <v>51</v>
      </c>
      <c r="F1014" s="1211">
        <v>497</v>
      </c>
    </row>
    <row r="1015" spans="2:6" ht="13.15" customHeight="1" x14ac:dyDescent="0.3">
      <c r="B1015" s="1173" t="s">
        <v>1807</v>
      </c>
      <c r="C1015" s="1206">
        <v>46</v>
      </c>
      <c r="D1015" s="1206">
        <v>152</v>
      </c>
      <c r="E1015" s="1206">
        <v>11</v>
      </c>
      <c r="F1015" s="1210">
        <v>209</v>
      </c>
    </row>
    <row r="1016" spans="2:6" ht="13.15" customHeight="1" x14ac:dyDescent="0.3">
      <c r="B1016" s="1172" t="s">
        <v>1808</v>
      </c>
      <c r="C1016" s="1207">
        <v>126</v>
      </c>
      <c r="D1016" s="1207">
        <v>592</v>
      </c>
      <c r="E1016" s="1207">
        <v>54</v>
      </c>
      <c r="F1016" s="1211">
        <v>772</v>
      </c>
    </row>
    <row r="1017" spans="2:6" ht="13.15" customHeight="1" x14ac:dyDescent="0.3">
      <c r="B1017" s="1173" t="s">
        <v>1809</v>
      </c>
      <c r="C1017" s="1206">
        <v>673</v>
      </c>
      <c r="D1017" s="1206">
        <v>1795</v>
      </c>
      <c r="E1017" s="1206">
        <v>178</v>
      </c>
      <c r="F1017" s="1210">
        <v>2646</v>
      </c>
    </row>
    <row r="1018" spans="2:6" ht="13.15" customHeight="1" x14ac:dyDescent="0.3">
      <c r="B1018" s="1172" t="s">
        <v>1810</v>
      </c>
      <c r="C1018" s="1207">
        <v>143</v>
      </c>
      <c r="D1018" s="1207">
        <v>540</v>
      </c>
      <c r="E1018" s="1207">
        <v>37</v>
      </c>
      <c r="F1018" s="1211">
        <v>720</v>
      </c>
    </row>
    <row r="1019" spans="2:6" ht="13.15" customHeight="1" x14ac:dyDescent="0.3">
      <c r="B1019" s="1173" t="s">
        <v>1811</v>
      </c>
      <c r="C1019" s="1206">
        <v>2509</v>
      </c>
      <c r="D1019" s="1206">
        <v>6785</v>
      </c>
      <c r="E1019" s="1206">
        <v>725</v>
      </c>
      <c r="F1019" s="1210">
        <v>10019</v>
      </c>
    </row>
    <row r="1020" spans="2:6" ht="13.15" customHeight="1" x14ac:dyDescent="0.3">
      <c r="B1020" s="1172" t="s">
        <v>1812</v>
      </c>
      <c r="C1020" s="1207">
        <v>201</v>
      </c>
      <c r="D1020" s="1207">
        <v>592</v>
      </c>
      <c r="E1020" s="1207">
        <v>57</v>
      </c>
      <c r="F1020" s="1211">
        <v>850</v>
      </c>
    </row>
    <row r="1021" spans="2:6" ht="13.15" customHeight="1" x14ac:dyDescent="0.3">
      <c r="B1021" s="1173" t="s">
        <v>1813</v>
      </c>
      <c r="C1021" s="1206">
        <v>136</v>
      </c>
      <c r="D1021" s="1206">
        <v>502</v>
      </c>
      <c r="E1021" s="1206">
        <v>25</v>
      </c>
      <c r="F1021" s="1210">
        <v>663</v>
      </c>
    </row>
    <row r="1022" spans="2:6" ht="13.15" customHeight="1" x14ac:dyDescent="0.3">
      <c r="B1022" s="1172" t="s">
        <v>1814</v>
      </c>
      <c r="C1022" s="1207">
        <v>16</v>
      </c>
      <c r="D1022" s="1207">
        <v>81</v>
      </c>
      <c r="E1022" s="1207">
        <v>6</v>
      </c>
      <c r="F1022" s="1211">
        <v>103</v>
      </c>
    </row>
    <row r="1023" spans="2:6" ht="13.15" customHeight="1" x14ac:dyDescent="0.3">
      <c r="B1023" s="1173" t="s">
        <v>1815</v>
      </c>
      <c r="C1023" s="1206">
        <v>635</v>
      </c>
      <c r="D1023" s="1206">
        <v>2419</v>
      </c>
      <c r="E1023" s="1206">
        <v>338</v>
      </c>
      <c r="F1023" s="1210">
        <v>3392</v>
      </c>
    </row>
    <row r="1024" spans="2:6" ht="13.15" customHeight="1" x14ac:dyDescent="0.3">
      <c r="B1024" s="1172" t="s">
        <v>1816</v>
      </c>
      <c r="C1024" s="1207">
        <v>263</v>
      </c>
      <c r="D1024" s="1207">
        <v>995</v>
      </c>
      <c r="E1024" s="1207">
        <v>117</v>
      </c>
      <c r="F1024" s="1211">
        <v>1375</v>
      </c>
    </row>
    <row r="1025" spans="2:6" ht="13.15" customHeight="1" x14ac:dyDescent="0.3">
      <c r="B1025" s="1173" t="s">
        <v>1817</v>
      </c>
      <c r="C1025" s="1206">
        <v>245</v>
      </c>
      <c r="D1025" s="1206">
        <v>901</v>
      </c>
      <c r="E1025" s="1206">
        <v>67</v>
      </c>
      <c r="F1025" s="1210">
        <v>1213</v>
      </c>
    </row>
    <row r="1026" spans="2:6" ht="13.15" customHeight="1" x14ac:dyDescent="0.3">
      <c r="B1026" s="1172" t="s">
        <v>1818</v>
      </c>
      <c r="C1026" s="1207">
        <v>252</v>
      </c>
      <c r="D1026" s="1207">
        <v>774</v>
      </c>
      <c r="E1026" s="1207">
        <v>86</v>
      </c>
      <c r="F1026" s="1211">
        <v>1112</v>
      </c>
    </row>
    <row r="1027" spans="2:6" ht="13.15" customHeight="1" x14ac:dyDescent="0.3">
      <c r="B1027" s="1173" t="s">
        <v>1819</v>
      </c>
      <c r="C1027" s="1206">
        <v>114</v>
      </c>
      <c r="D1027" s="1206">
        <v>246</v>
      </c>
      <c r="E1027" s="1206">
        <v>29</v>
      </c>
      <c r="F1027" s="1210">
        <v>389</v>
      </c>
    </row>
    <row r="1028" spans="2:6" ht="13.15" customHeight="1" x14ac:dyDescent="0.3">
      <c r="B1028" s="1172" t="s">
        <v>1820</v>
      </c>
      <c r="C1028" s="1207">
        <v>76</v>
      </c>
      <c r="D1028" s="1207">
        <v>147</v>
      </c>
      <c r="E1028" s="1207">
        <v>28</v>
      </c>
      <c r="F1028" s="1211">
        <v>251</v>
      </c>
    </row>
    <row r="1029" spans="2:6" ht="13.15" customHeight="1" x14ac:dyDescent="0.3">
      <c r="B1029" s="1173" t="s">
        <v>1821</v>
      </c>
      <c r="C1029" s="1206">
        <v>248</v>
      </c>
      <c r="D1029" s="1206">
        <v>886</v>
      </c>
      <c r="E1029" s="1206">
        <v>96</v>
      </c>
      <c r="F1029" s="1210">
        <v>1230</v>
      </c>
    </row>
    <row r="1030" spans="2:6" ht="13.15" customHeight="1" x14ac:dyDescent="0.3">
      <c r="B1030" s="1172" t="s">
        <v>1822</v>
      </c>
      <c r="C1030" s="1207">
        <v>4430</v>
      </c>
      <c r="D1030" s="1207">
        <v>5166</v>
      </c>
      <c r="E1030" s="1207">
        <v>3013</v>
      </c>
      <c r="F1030" s="1211">
        <v>12609</v>
      </c>
    </row>
    <row r="1031" spans="2:6" ht="13.15" customHeight="1" x14ac:dyDescent="0.3">
      <c r="B1031" s="1173" t="s">
        <v>1823</v>
      </c>
      <c r="C1031" s="1206">
        <v>3323</v>
      </c>
      <c r="D1031" s="1206">
        <v>4322</v>
      </c>
      <c r="E1031" s="1206">
        <v>2706</v>
      </c>
      <c r="F1031" s="1210">
        <v>10351</v>
      </c>
    </row>
    <row r="1032" spans="2:6" ht="13.15" customHeight="1" x14ac:dyDescent="0.3">
      <c r="B1032" s="1172" t="s">
        <v>1824</v>
      </c>
      <c r="C1032" s="1207">
        <v>6523</v>
      </c>
      <c r="D1032" s="1207">
        <v>8080</v>
      </c>
      <c r="E1032" s="1207">
        <v>3992</v>
      </c>
      <c r="F1032" s="1211">
        <v>18595</v>
      </c>
    </row>
    <row r="1033" spans="2:6" ht="13.15" customHeight="1" x14ac:dyDescent="0.3">
      <c r="B1033" s="1173" t="s">
        <v>1825</v>
      </c>
      <c r="C1033" s="1206">
        <v>13238</v>
      </c>
      <c r="D1033" s="1206">
        <v>18595</v>
      </c>
      <c r="E1033" s="1206">
        <v>6394</v>
      </c>
      <c r="F1033" s="1210">
        <v>38227</v>
      </c>
    </row>
    <row r="1034" spans="2:6" ht="13.15" customHeight="1" x14ac:dyDescent="0.3">
      <c r="B1034" s="1172" t="s">
        <v>1826</v>
      </c>
      <c r="C1034" s="1207">
        <v>9014</v>
      </c>
      <c r="D1034" s="1207">
        <v>11748</v>
      </c>
      <c r="E1034" s="1207">
        <v>4363</v>
      </c>
      <c r="F1034" s="1211">
        <v>25125</v>
      </c>
    </row>
    <row r="1035" spans="2:6" ht="13.15" customHeight="1" x14ac:dyDescent="0.3">
      <c r="B1035" s="1173" t="s">
        <v>1827</v>
      </c>
      <c r="C1035" s="1206">
        <v>11099</v>
      </c>
      <c r="D1035" s="1206">
        <v>15068</v>
      </c>
      <c r="E1035" s="1206">
        <v>5062</v>
      </c>
      <c r="F1035" s="1210">
        <v>31229</v>
      </c>
    </row>
    <row r="1036" spans="2:6" ht="13.15" customHeight="1" x14ac:dyDescent="0.3">
      <c r="B1036" s="1172" t="s">
        <v>1828</v>
      </c>
      <c r="C1036" s="1207">
        <v>13286</v>
      </c>
      <c r="D1036" s="1207">
        <v>19844</v>
      </c>
      <c r="E1036" s="1207">
        <v>6839</v>
      </c>
      <c r="F1036" s="1211">
        <v>39969</v>
      </c>
    </row>
    <row r="1037" spans="2:6" ht="13.15" customHeight="1" x14ac:dyDescent="0.3">
      <c r="B1037" s="1173" t="s">
        <v>1829</v>
      </c>
      <c r="C1037" s="1206">
        <v>16688</v>
      </c>
      <c r="D1037" s="1206">
        <v>24773</v>
      </c>
      <c r="E1037" s="1206">
        <v>8012</v>
      </c>
      <c r="F1037" s="1210">
        <v>49473</v>
      </c>
    </row>
    <row r="1038" spans="2:6" ht="13.15" customHeight="1" x14ac:dyDescent="0.3">
      <c r="B1038" s="1172" t="s">
        <v>1830</v>
      </c>
      <c r="C1038" s="1207">
        <v>5959</v>
      </c>
      <c r="D1038" s="1207">
        <v>36425</v>
      </c>
      <c r="E1038" s="1207">
        <v>5103</v>
      </c>
      <c r="F1038" s="1211">
        <v>47487</v>
      </c>
    </row>
    <row r="1039" spans="2:6" ht="13.15" customHeight="1" x14ac:dyDescent="0.3">
      <c r="B1039" s="1173" t="s">
        <v>1831</v>
      </c>
      <c r="C1039" s="1206">
        <v>13929</v>
      </c>
      <c r="D1039" s="1206">
        <v>21519</v>
      </c>
      <c r="E1039" s="1206">
        <v>6835</v>
      </c>
      <c r="F1039" s="1210">
        <v>42283</v>
      </c>
    </row>
    <row r="1040" spans="2:6" ht="13.15" customHeight="1" x14ac:dyDescent="0.3">
      <c r="B1040" s="1172" t="s">
        <v>1832</v>
      </c>
      <c r="C1040" s="1207">
        <v>14173</v>
      </c>
      <c r="D1040" s="1207">
        <v>21918</v>
      </c>
      <c r="E1040" s="1207">
        <v>7247</v>
      </c>
      <c r="F1040" s="1211">
        <v>43338</v>
      </c>
    </row>
    <row r="1041" spans="2:6" ht="13.15" customHeight="1" x14ac:dyDescent="0.3">
      <c r="B1041" s="1173" t="s">
        <v>1833</v>
      </c>
      <c r="C1041" s="1206">
        <v>3241</v>
      </c>
      <c r="D1041" s="1206">
        <v>4915</v>
      </c>
      <c r="E1041" s="1206">
        <v>2472</v>
      </c>
      <c r="F1041" s="1210">
        <v>10628</v>
      </c>
    </row>
    <row r="1042" spans="2:6" ht="13.15" customHeight="1" x14ac:dyDescent="0.3">
      <c r="B1042" s="1172" t="s">
        <v>1834</v>
      </c>
      <c r="C1042" s="1207">
        <v>14168</v>
      </c>
      <c r="D1042" s="1207">
        <v>20804</v>
      </c>
      <c r="E1042" s="1207">
        <v>6311</v>
      </c>
      <c r="F1042" s="1211">
        <v>41283</v>
      </c>
    </row>
    <row r="1043" spans="2:6" ht="13.15" customHeight="1" x14ac:dyDescent="0.3">
      <c r="B1043" s="1173" t="s">
        <v>1835</v>
      </c>
      <c r="C1043" s="1206">
        <v>9677</v>
      </c>
      <c r="D1043" s="1206">
        <v>14460</v>
      </c>
      <c r="E1043" s="1206">
        <v>4381</v>
      </c>
      <c r="F1043" s="1210">
        <v>28518</v>
      </c>
    </row>
    <row r="1044" spans="2:6" ht="13.15" customHeight="1" x14ac:dyDescent="0.3">
      <c r="B1044" s="1172" t="s">
        <v>1836</v>
      </c>
      <c r="C1044" s="1207">
        <v>10092</v>
      </c>
      <c r="D1044" s="1207">
        <v>13773</v>
      </c>
      <c r="E1044" s="1207">
        <v>3553</v>
      </c>
      <c r="F1044" s="1211">
        <v>27418</v>
      </c>
    </row>
    <row r="1045" spans="2:6" ht="13.15" customHeight="1" x14ac:dyDescent="0.3">
      <c r="B1045" s="1173" t="s">
        <v>1837</v>
      </c>
      <c r="C1045" s="1206">
        <v>0</v>
      </c>
      <c r="D1045" s="1206">
        <v>2</v>
      </c>
      <c r="E1045" s="1206">
        <v>6</v>
      </c>
      <c r="F1045" s="1210">
        <v>8</v>
      </c>
    </row>
    <row r="1046" spans="2:6" ht="13.15" customHeight="1" x14ac:dyDescent="0.3">
      <c r="B1046" s="1172" t="s">
        <v>12581</v>
      </c>
      <c r="C1046" s="1207">
        <v>0</v>
      </c>
      <c r="D1046" s="1207">
        <v>2</v>
      </c>
      <c r="E1046" s="1207">
        <v>0</v>
      </c>
      <c r="F1046" s="1211">
        <v>2</v>
      </c>
    </row>
    <row r="1047" spans="2:6" ht="13.15" customHeight="1" x14ac:dyDescent="0.3">
      <c r="B1047" s="1173" t="s">
        <v>12582</v>
      </c>
      <c r="C1047" s="1206">
        <v>0</v>
      </c>
      <c r="D1047" s="1206">
        <v>1</v>
      </c>
      <c r="E1047" s="1206">
        <v>0</v>
      </c>
      <c r="F1047" s="1210">
        <v>1</v>
      </c>
    </row>
    <row r="1048" spans="2:6" ht="13.15" customHeight="1" x14ac:dyDescent="0.3">
      <c r="B1048" s="1172" t="s">
        <v>1838</v>
      </c>
      <c r="C1048" s="1207">
        <v>0</v>
      </c>
      <c r="D1048" s="1207">
        <v>8</v>
      </c>
      <c r="E1048" s="1207">
        <v>0</v>
      </c>
      <c r="F1048" s="1211">
        <v>8</v>
      </c>
    </row>
    <row r="1049" spans="2:6" ht="13.15" customHeight="1" x14ac:dyDescent="0.3">
      <c r="B1049" s="1173" t="s">
        <v>1839</v>
      </c>
      <c r="C1049" s="1206">
        <v>0</v>
      </c>
      <c r="D1049" s="1206">
        <v>2</v>
      </c>
      <c r="E1049" s="1206">
        <v>2</v>
      </c>
      <c r="F1049" s="1210">
        <v>4</v>
      </c>
    </row>
    <row r="1050" spans="2:6" ht="13.15" customHeight="1" x14ac:dyDescent="0.3">
      <c r="B1050" s="1172" t="s">
        <v>1840</v>
      </c>
      <c r="C1050" s="1207">
        <v>6</v>
      </c>
      <c r="D1050" s="1207">
        <v>25</v>
      </c>
      <c r="E1050" s="1207">
        <v>1</v>
      </c>
      <c r="F1050" s="1211">
        <v>32</v>
      </c>
    </row>
    <row r="1051" spans="2:6" ht="13.15" customHeight="1" x14ac:dyDescent="0.3">
      <c r="B1051" s="1173" t="s">
        <v>12583</v>
      </c>
      <c r="C1051" s="1206">
        <v>0</v>
      </c>
      <c r="D1051" s="1206">
        <v>2</v>
      </c>
      <c r="E1051" s="1206">
        <v>0</v>
      </c>
      <c r="F1051" s="1210">
        <v>2</v>
      </c>
    </row>
    <row r="1052" spans="2:6" ht="13.15" customHeight="1" x14ac:dyDescent="0.3">
      <c r="B1052" s="1172" t="s">
        <v>12584</v>
      </c>
      <c r="C1052" s="1207">
        <v>0</v>
      </c>
      <c r="D1052" s="1207">
        <v>1</v>
      </c>
      <c r="E1052" s="1207">
        <v>0</v>
      </c>
      <c r="F1052" s="1211">
        <v>1</v>
      </c>
    </row>
    <row r="1053" spans="2:6" ht="13.15" customHeight="1" x14ac:dyDescent="0.3">
      <c r="B1053" s="1173" t="s">
        <v>1841</v>
      </c>
      <c r="C1053" s="1206">
        <v>6</v>
      </c>
      <c r="D1053" s="1206">
        <v>189</v>
      </c>
      <c r="E1053" s="1206">
        <v>4</v>
      </c>
      <c r="F1053" s="1210">
        <v>199</v>
      </c>
    </row>
    <row r="1054" spans="2:6" ht="13.15" customHeight="1" x14ac:dyDescent="0.3">
      <c r="B1054" s="1172" t="s">
        <v>1842</v>
      </c>
      <c r="C1054" s="1207">
        <v>2</v>
      </c>
      <c r="D1054" s="1207">
        <v>40</v>
      </c>
      <c r="E1054" s="1207">
        <v>3</v>
      </c>
      <c r="F1054" s="1211">
        <v>45</v>
      </c>
    </row>
    <row r="1055" spans="2:6" ht="13.15" customHeight="1" x14ac:dyDescent="0.3">
      <c r="B1055" s="1173" t="s">
        <v>1843</v>
      </c>
      <c r="C1055" s="1206">
        <v>7</v>
      </c>
      <c r="D1055" s="1206">
        <v>32</v>
      </c>
      <c r="E1055" s="1206">
        <v>10</v>
      </c>
      <c r="F1055" s="1210">
        <v>49</v>
      </c>
    </row>
    <row r="1056" spans="2:6" ht="13.15" customHeight="1" x14ac:dyDescent="0.3">
      <c r="B1056" s="1172" t="s">
        <v>1844</v>
      </c>
      <c r="C1056" s="1207">
        <v>4206</v>
      </c>
      <c r="D1056" s="1207">
        <v>10238</v>
      </c>
      <c r="E1056" s="1207">
        <v>1842</v>
      </c>
      <c r="F1056" s="1211">
        <v>16286</v>
      </c>
    </row>
    <row r="1057" spans="2:6" ht="13.15" customHeight="1" x14ac:dyDescent="0.3">
      <c r="B1057" s="1173" t="s">
        <v>1845</v>
      </c>
      <c r="C1057" s="1206">
        <v>123</v>
      </c>
      <c r="D1057" s="1206">
        <v>255</v>
      </c>
      <c r="E1057" s="1206">
        <v>28</v>
      </c>
      <c r="F1057" s="1210">
        <v>406</v>
      </c>
    </row>
    <row r="1058" spans="2:6" ht="13.15" customHeight="1" x14ac:dyDescent="0.3">
      <c r="B1058" s="1172" t="s">
        <v>1846</v>
      </c>
      <c r="C1058" s="1207">
        <v>1415</v>
      </c>
      <c r="D1058" s="1207">
        <v>1933</v>
      </c>
      <c r="E1058" s="1207">
        <v>560</v>
      </c>
      <c r="F1058" s="1211">
        <v>3908</v>
      </c>
    </row>
    <row r="1059" spans="2:6" ht="13.15" customHeight="1" x14ac:dyDescent="0.3">
      <c r="B1059" s="1173" t="s">
        <v>1847</v>
      </c>
      <c r="C1059" s="1206">
        <v>436</v>
      </c>
      <c r="D1059" s="1206">
        <v>705</v>
      </c>
      <c r="E1059" s="1206">
        <v>108</v>
      </c>
      <c r="F1059" s="1210">
        <v>1249</v>
      </c>
    </row>
    <row r="1060" spans="2:6" ht="13.15" customHeight="1" x14ac:dyDescent="0.3">
      <c r="B1060" s="1172" t="s">
        <v>1848</v>
      </c>
      <c r="C1060" s="1207">
        <v>1719</v>
      </c>
      <c r="D1060" s="1207">
        <v>3920</v>
      </c>
      <c r="E1060" s="1207">
        <v>695</v>
      </c>
      <c r="F1060" s="1211">
        <v>6334</v>
      </c>
    </row>
    <row r="1061" spans="2:6" ht="13.15" customHeight="1" x14ac:dyDescent="0.3">
      <c r="B1061" s="1173" t="s">
        <v>1849</v>
      </c>
      <c r="C1061" s="1206">
        <v>1348</v>
      </c>
      <c r="D1061" s="1206">
        <v>3514</v>
      </c>
      <c r="E1061" s="1206">
        <v>738</v>
      </c>
      <c r="F1061" s="1210">
        <v>5600</v>
      </c>
    </row>
    <row r="1062" spans="2:6" ht="13.15" customHeight="1" x14ac:dyDescent="0.3">
      <c r="B1062" s="1172" t="s">
        <v>1850</v>
      </c>
      <c r="C1062" s="1207">
        <v>14</v>
      </c>
      <c r="D1062" s="1207">
        <v>275</v>
      </c>
      <c r="E1062" s="1207">
        <v>88</v>
      </c>
      <c r="F1062" s="1211">
        <v>377</v>
      </c>
    </row>
    <row r="1063" spans="2:6" ht="13.15" customHeight="1" x14ac:dyDescent="0.3">
      <c r="B1063" s="1173" t="s">
        <v>1851</v>
      </c>
      <c r="C1063" s="1206">
        <v>1</v>
      </c>
      <c r="D1063" s="1206">
        <v>1</v>
      </c>
      <c r="E1063" s="1206">
        <v>30</v>
      </c>
      <c r="F1063" s="1210">
        <v>32</v>
      </c>
    </row>
    <row r="1064" spans="2:6" ht="13.15" customHeight="1" x14ac:dyDescent="0.3">
      <c r="B1064" s="1172" t="s">
        <v>1852</v>
      </c>
      <c r="C1064" s="1207">
        <v>1306</v>
      </c>
      <c r="D1064" s="1207">
        <v>3157</v>
      </c>
      <c r="E1064" s="1207">
        <v>451</v>
      </c>
      <c r="F1064" s="1211">
        <v>4914</v>
      </c>
    </row>
    <row r="1065" spans="2:6" ht="13.15" customHeight="1" x14ac:dyDescent="0.3">
      <c r="B1065" s="1173" t="s">
        <v>1853</v>
      </c>
      <c r="C1065" s="1206">
        <v>13261</v>
      </c>
      <c r="D1065" s="1206">
        <v>32953</v>
      </c>
      <c r="E1065" s="1206">
        <v>6739</v>
      </c>
      <c r="F1065" s="1210">
        <v>52953</v>
      </c>
    </row>
    <row r="1066" spans="2:6" ht="13.15" customHeight="1" x14ac:dyDescent="0.3">
      <c r="B1066" s="1172" t="s">
        <v>1854</v>
      </c>
      <c r="C1066" s="1207">
        <v>683</v>
      </c>
      <c r="D1066" s="1207">
        <v>2233</v>
      </c>
      <c r="E1066" s="1207">
        <v>274</v>
      </c>
      <c r="F1066" s="1211">
        <v>3190</v>
      </c>
    </row>
    <row r="1067" spans="2:6" ht="13.15" customHeight="1" x14ac:dyDescent="0.3">
      <c r="B1067" s="1173" t="s">
        <v>1855</v>
      </c>
      <c r="C1067" s="1206">
        <v>286</v>
      </c>
      <c r="D1067" s="1206">
        <v>793</v>
      </c>
      <c r="E1067" s="1206">
        <v>73</v>
      </c>
      <c r="F1067" s="1210">
        <v>1152</v>
      </c>
    </row>
    <row r="1068" spans="2:6" ht="13.15" customHeight="1" x14ac:dyDescent="0.3">
      <c r="B1068" s="1172" t="s">
        <v>1856</v>
      </c>
      <c r="C1068" s="1207">
        <v>646</v>
      </c>
      <c r="D1068" s="1207">
        <v>1458</v>
      </c>
      <c r="E1068" s="1207">
        <v>158</v>
      </c>
      <c r="F1068" s="1211">
        <v>2262</v>
      </c>
    </row>
    <row r="1069" spans="2:6" ht="13.15" customHeight="1" x14ac:dyDescent="0.3">
      <c r="B1069" s="1173" t="s">
        <v>1857</v>
      </c>
      <c r="C1069" s="1206">
        <v>3477</v>
      </c>
      <c r="D1069" s="1206">
        <v>7500</v>
      </c>
      <c r="E1069" s="1206">
        <v>1723</v>
      </c>
      <c r="F1069" s="1210">
        <v>12700</v>
      </c>
    </row>
    <row r="1070" spans="2:6" ht="13.15" customHeight="1" x14ac:dyDescent="0.3">
      <c r="B1070" s="1172" t="s">
        <v>1858</v>
      </c>
      <c r="C1070" s="1207">
        <v>3582</v>
      </c>
      <c r="D1070" s="1207">
        <v>4004</v>
      </c>
      <c r="E1070" s="1207">
        <v>1056</v>
      </c>
      <c r="F1070" s="1211">
        <v>8642</v>
      </c>
    </row>
    <row r="1071" spans="2:6" ht="13.15" customHeight="1" x14ac:dyDescent="0.3">
      <c r="B1071" s="1173" t="s">
        <v>1859</v>
      </c>
      <c r="C1071" s="1206">
        <v>1199</v>
      </c>
      <c r="D1071" s="1206">
        <v>1473</v>
      </c>
      <c r="E1071" s="1206">
        <v>309</v>
      </c>
      <c r="F1071" s="1210">
        <v>2981</v>
      </c>
    </row>
    <row r="1072" spans="2:6" ht="13.15" customHeight="1" x14ac:dyDescent="0.3">
      <c r="B1072" s="1172" t="s">
        <v>1860</v>
      </c>
      <c r="C1072" s="1207">
        <v>3656</v>
      </c>
      <c r="D1072" s="1207">
        <v>4530</v>
      </c>
      <c r="E1072" s="1207">
        <v>1287</v>
      </c>
      <c r="F1072" s="1211">
        <v>9473</v>
      </c>
    </row>
    <row r="1073" spans="2:6" ht="13.15" customHeight="1" x14ac:dyDescent="0.3">
      <c r="B1073" s="1173" t="s">
        <v>1861</v>
      </c>
      <c r="C1073" s="1206">
        <v>1045</v>
      </c>
      <c r="D1073" s="1206">
        <v>1744</v>
      </c>
      <c r="E1073" s="1206">
        <v>490</v>
      </c>
      <c r="F1073" s="1210">
        <v>3279</v>
      </c>
    </row>
    <row r="1074" spans="2:6" ht="13.15" customHeight="1" x14ac:dyDescent="0.3">
      <c r="B1074" s="1172" t="s">
        <v>1862</v>
      </c>
      <c r="C1074" s="1207">
        <v>498</v>
      </c>
      <c r="D1074" s="1207">
        <v>772</v>
      </c>
      <c r="E1074" s="1207">
        <v>198</v>
      </c>
      <c r="F1074" s="1211">
        <v>1468</v>
      </c>
    </row>
    <row r="1075" spans="2:6" ht="13.15" customHeight="1" x14ac:dyDescent="0.3">
      <c r="B1075" s="1173" t="s">
        <v>1863</v>
      </c>
      <c r="C1075" s="1206">
        <v>10418</v>
      </c>
      <c r="D1075" s="1206">
        <v>14470</v>
      </c>
      <c r="E1075" s="1206">
        <v>3760</v>
      </c>
      <c r="F1075" s="1210">
        <v>28648</v>
      </c>
    </row>
    <row r="1076" spans="2:6" ht="13.15" customHeight="1" x14ac:dyDescent="0.3">
      <c r="B1076" s="1172" t="s">
        <v>1864</v>
      </c>
      <c r="C1076" s="1207">
        <v>14997</v>
      </c>
      <c r="D1076" s="1207">
        <v>21016</v>
      </c>
      <c r="E1076" s="1207">
        <v>6151</v>
      </c>
      <c r="F1076" s="1211">
        <v>42164</v>
      </c>
    </row>
    <row r="1077" spans="2:6" ht="13.15" customHeight="1" x14ac:dyDescent="0.3">
      <c r="B1077" s="1173" t="s">
        <v>1865</v>
      </c>
      <c r="C1077" s="1206">
        <v>59</v>
      </c>
      <c r="D1077" s="1206">
        <v>60</v>
      </c>
      <c r="E1077" s="1206">
        <v>45</v>
      </c>
      <c r="F1077" s="1210">
        <v>164</v>
      </c>
    </row>
    <row r="1078" spans="2:6" ht="13.15" customHeight="1" x14ac:dyDescent="0.3">
      <c r="B1078" s="1172" t="s">
        <v>1866</v>
      </c>
      <c r="C1078" s="1207">
        <v>1808</v>
      </c>
      <c r="D1078" s="1207">
        <v>1942</v>
      </c>
      <c r="E1078" s="1207">
        <v>429</v>
      </c>
      <c r="F1078" s="1211">
        <v>4179</v>
      </c>
    </row>
    <row r="1079" spans="2:6" ht="13.15" customHeight="1" x14ac:dyDescent="0.3">
      <c r="B1079" s="1173" t="s">
        <v>1867</v>
      </c>
      <c r="C1079" s="1206">
        <v>2495</v>
      </c>
      <c r="D1079" s="1206">
        <v>4191</v>
      </c>
      <c r="E1079" s="1206">
        <v>749</v>
      </c>
      <c r="F1079" s="1210">
        <v>7435</v>
      </c>
    </row>
    <row r="1080" spans="2:6" ht="13.15" customHeight="1" x14ac:dyDescent="0.3">
      <c r="B1080" s="1172" t="s">
        <v>1868</v>
      </c>
      <c r="C1080" s="1207">
        <v>1</v>
      </c>
      <c r="D1080" s="1207">
        <v>0</v>
      </c>
      <c r="E1080" s="1207">
        <v>1</v>
      </c>
      <c r="F1080" s="1211">
        <v>2</v>
      </c>
    </row>
    <row r="1081" spans="2:6" ht="13.15" customHeight="1" x14ac:dyDescent="0.3">
      <c r="B1081" s="1173" t="s">
        <v>1869</v>
      </c>
      <c r="C1081" s="1206">
        <v>1982</v>
      </c>
      <c r="D1081" s="1206">
        <v>4468</v>
      </c>
      <c r="E1081" s="1206">
        <v>862</v>
      </c>
      <c r="F1081" s="1210">
        <v>7312</v>
      </c>
    </row>
    <row r="1082" spans="2:6" ht="13.15" customHeight="1" x14ac:dyDescent="0.3">
      <c r="B1082" s="1172" t="s">
        <v>1870</v>
      </c>
      <c r="C1082" s="1207">
        <v>343</v>
      </c>
      <c r="D1082" s="1207">
        <v>511</v>
      </c>
      <c r="E1082" s="1207">
        <v>104</v>
      </c>
      <c r="F1082" s="1211">
        <v>958</v>
      </c>
    </row>
    <row r="1083" spans="2:6" ht="13.15" customHeight="1" x14ac:dyDescent="0.3">
      <c r="B1083" s="1173" t="s">
        <v>1871</v>
      </c>
      <c r="C1083" s="1206">
        <v>212</v>
      </c>
      <c r="D1083" s="1206">
        <v>359</v>
      </c>
      <c r="E1083" s="1206">
        <v>66</v>
      </c>
      <c r="F1083" s="1210">
        <v>637</v>
      </c>
    </row>
    <row r="1084" spans="2:6" ht="13.15" customHeight="1" x14ac:dyDescent="0.3">
      <c r="B1084" s="1172" t="s">
        <v>1872</v>
      </c>
      <c r="C1084" s="1207">
        <v>1172</v>
      </c>
      <c r="D1084" s="1207">
        <v>3072</v>
      </c>
      <c r="E1084" s="1207">
        <v>441</v>
      </c>
      <c r="F1084" s="1211">
        <v>4685</v>
      </c>
    </row>
    <row r="1085" spans="2:6" ht="13.15" customHeight="1" x14ac:dyDescent="0.3">
      <c r="B1085" s="1173" t="s">
        <v>1873</v>
      </c>
      <c r="C1085" s="1206">
        <v>739</v>
      </c>
      <c r="D1085" s="1206">
        <v>1594</v>
      </c>
      <c r="E1085" s="1206">
        <v>312</v>
      </c>
      <c r="F1085" s="1210">
        <v>2645</v>
      </c>
    </row>
    <row r="1086" spans="2:6" ht="13.15" customHeight="1" x14ac:dyDescent="0.3">
      <c r="B1086" s="1172" t="s">
        <v>1874</v>
      </c>
      <c r="C1086" s="1207">
        <v>156</v>
      </c>
      <c r="D1086" s="1207">
        <v>253</v>
      </c>
      <c r="E1086" s="1207">
        <v>47</v>
      </c>
      <c r="F1086" s="1211">
        <v>456</v>
      </c>
    </row>
    <row r="1087" spans="2:6" ht="13.15" customHeight="1" x14ac:dyDescent="0.3">
      <c r="B1087" s="1173" t="s">
        <v>1875</v>
      </c>
      <c r="C1087" s="1206">
        <v>465</v>
      </c>
      <c r="D1087" s="1206">
        <v>944</v>
      </c>
      <c r="E1087" s="1206">
        <v>171</v>
      </c>
      <c r="F1087" s="1210">
        <v>1580</v>
      </c>
    </row>
    <row r="1088" spans="2:6" ht="13.15" customHeight="1" x14ac:dyDescent="0.3">
      <c r="B1088" s="1172" t="s">
        <v>1876</v>
      </c>
      <c r="C1088" s="1207">
        <v>3757</v>
      </c>
      <c r="D1088" s="1207">
        <v>8755</v>
      </c>
      <c r="E1088" s="1207">
        <v>1886</v>
      </c>
      <c r="F1088" s="1211">
        <v>14398</v>
      </c>
    </row>
    <row r="1089" spans="2:6" ht="13.15" customHeight="1" x14ac:dyDescent="0.3">
      <c r="B1089" s="1173" t="s">
        <v>1877</v>
      </c>
      <c r="C1089" s="1206">
        <v>2061</v>
      </c>
      <c r="D1089" s="1206">
        <v>21017</v>
      </c>
      <c r="E1089" s="1206">
        <v>1162</v>
      </c>
      <c r="F1089" s="1210">
        <v>24240</v>
      </c>
    </row>
    <row r="1090" spans="2:6" ht="13.15" customHeight="1" x14ac:dyDescent="0.3">
      <c r="B1090" s="1172" t="s">
        <v>1878</v>
      </c>
      <c r="C1090" s="1207">
        <v>3548</v>
      </c>
      <c r="D1090" s="1207">
        <v>10903</v>
      </c>
      <c r="E1090" s="1207">
        <v>1695</v>
      </c>
      <c r="F1090" s="1211">
        <v>16146</v>
      </c>
    </row>
    <row r="1091" spans="2:6" ht="13.15" customHeight="1" x14ac:dyDescent="0.3">
      <c r="B1091" s="1173" t="s">
        <v>1879</v>
      </c>
      <c r="C1091" s="1206">
        <v>514</v>
      </c>
      <c r="D1091" s="1206">
        <v>1458</v>
      </c>
      <c r="E1091" s="1206">
        <v>203</v>
      </c>
      <c r="F1091" s="1210">
        <v>2175</v>
      </c>
    </row>
    <row r="1092" spans="2:6" ht="13.15" customHeight="1" x14ac:dyDescent="0.3">
      <c r="B1092" s="1172" t="s">
        <v>1880</v>
      </c>
      <c r="C1092" s="1207">
        <v>124</v>
      </c>
      <c r="D1092" s="1207">
        <v>349</v>
      </c>
      <c r="E1092" s="1207">
        <v>25</v>
      </c>
      <c r="F1092" s="1211">
        <v>498</v>
      </c>
    </row>
    <row r="1093" spans="2:6" ht="13.15" customHeight="1" x14ac:dyDescent="0.3">
      <c r="B1093" s="1173" t="s">
        <v>1881</v>
      </c>
      <c r="C1093" s="1206">
        <v>2192</v>
      </c>
      <c r="D1093" s="1206">
        <v>5910</v>
      </c>
      <c r="E1093" s="1206">
        <v>656</v>
      </c>
      <c r="F1093" s="1210">
        <v>8758</v>
      </c>
    </row>
    <row r="1094" spans="2:6" ht="13.15" customHeight="1" x14ac:dyDescent="0.3">
      <c r="B1094" s="1172" t="s">
        <v>1882</v>
      </c>
      <c r="C1094" s="1207">
        <v>255</v>
      </c>
      <c r="D1094" s="1207">
        <v>682</v>
      </c>
      <c r="E1094" s="1207">
        <v>84</v>
      </c>
      <c r="F1094" s="1211">
        <v>1021</v>
      </c>
    </row>
    <row r="1095" spans="2:6" ht="13.15" customHeight="1" x14ac:dyDescent="0.3">
      <c r="B1095" s="1173" t="s">
        <v>1883</v>
      </c>
      <c r="C1095" s="1206">
        <v>1189</v>
      </c>
      <c r="D1095" s="1206">
        <v>3410</v>
      </c>
      <c r="E1095" s="1206">
        <v>384</v>
      </c>
      <c r="F1095" s="1210">
        <v>4983</v>
      </c>
    </row>
    <row r="1096" spans="2:6" ht="13.15" customHeight="1" x14ac:dyDescent="0.3">
      <c r="B1096" s="1172" t="s">
        <v>1884</v>
      </c>
      <c r="C1096" s="1207">
        <v>912</v>
      </c>
      <c r="D1096" s="1207">
        <v>2462</v>
      </c>
      <c r="E1096" s="1207">
        <v>258</v>
      </c>
      <c r="F1096" s="1211">
        <v>3632</v>
      </c>
    </row>
    <row r="1097" spans="2:6" ht="13.15" customHeight="1" x14ac:dyDescent="0.3">
      <c r="B1097" s="1173" t="s">
        <v>1885</v>
      </c>
      <c r="C1097" s="1206">
        <v>1100</v>
      </c>
      <c r="D1097" s="1206">
        <v>3336</v>
      </c>
      <c r="E1097" s="1206">
        <v>402</v>
      </c>
      <c r="F1097" s="1210">
        <v>4838</v>
      </c>
    </row>
    <row r="1098" spans="2:6" ht="13.15" customHeight="1" x14ac:dyDescent="0.3">
      <c r="B1098" s="1172" t="s">
        <v>1886</v>
      </c>
      <c r="C1098" s="1207">
        <v>1984</v>
      </c>
      <c r="D1098" s="1207">
        <v>7768</v>
      </c>
      <c r="E1098" s="1207">
        <v>826</v>
      </c>
      <c r="F1098" s="1211">
        <v>10578</v>
      </c>
    </row>
    <row r="1099" spans="2:6" ht="13.15" customHeight="1" x14ac:dyDescent="0.3">
      <c r="B1099" s="1173" t="s">
        <v>1887</v>
      </c>
      <c r="C1099" s="1206">
        <v>11321</v>
      </c>
      <c r="D1099" s="1206">
        <v>24908</v>
      </c>
      <c r="E1099" s="1206">
        <v>6508</v>
      </c>
      <c r="F1099" s="1210">
        <v>42737</v>
      </c>
    </row>
    <row r="1100" spans="2:6" ht="13.15" customHeight="1" x14ac:dyDescent="0.3">
      <c r="B1100" s="1172" t="s">
        <v>1888</v>
      </c>
      <c r="C1100" s="1207">
        <v>1255</v>
      </c>
      <c r="D1100" s="1207">
        <v>2647</v>
      </c>
      <c r="E1100" s="1207">
        <v>395</v>
      </c>
      <c r="F1100" s="1211">
        <v>4297</v>
      </c>
    </row>
    <row r="1101" spans="2:6" ht="13.15" customHeight="1" x14ac:dyDescent="0.3">
      <c r="B1101" s="1173" t="s">
        <v>1889</v>
      </c>
      <c r="C1101" s="1206">
        <v>514</v>
      </c>
      <c r="D1101" s="1206">
        <v>1079</v>
      </c>
      <c r="E1101" s="1206">
        <v>163</v>
      </c>
      <c r="F1101" s="1210">
        <v>1756</v>
      </c>
    </row>
    <row r="1102" spans="2:6" ht="13.15" customHeight="1" x14ac:dyDescent="0.3">
      <c r="B1102" s="1172" t="s">
        <v>1890</v>
      </c>
      <c r="C1102" s="1207">
        <v>606</v>
      </c>
      <c r="D1102" s="1207">
        <v>1364</v>
      </c>
      <c r="E1102" s="1207">
        <v>174</v>
      </c>
      <c r="F1102" s="1211">
        <v>2144</v>
      </c>
    </row>
    <row r="1103" spans="2:6" ht="13.15" customHeight="1" x14ac:dyDescent="0.3">
      <c r="B1103" s="1173" t="s">
        <v>1891</v>
      </c>
      <c r="C1103" s="1206">
        <v>1076</v>
      </c>
      <c r="D1103" s="1206">
        <v>2135</v>
      </c>
      <c r="E1103" s="1206">
        <v>303</v>
      </c>
      <c r="F1103" s="1210">
        <v>3514</v>
      </c>
    </row>
    <row r="1104" spans="2:6" ht="13.15" customHeight="1" x14ac:dyDescent="0.3">
      <c r="B1104" s="1172" t="s">
        <v>1892</v>
      </c>
      <c r="C1104" s="1207">
        <v>319</v>
      </c>
      <c r="D1104" s="1207">
        <v>829</v>
      </c>
      <c r="E1104" s="1207">
        <v>149</v>
      </c>
      <c r="F1104" s="1211">
        <v>1297</v>
      </c>
    </row>
    <row r="1105" spans="2:6" ht="13.15" customHeight="1" x14ac:dyDescent="0.3">
      <c r="B1105" s="1173" t="s">
        <v>1893</v>
      </c>
      <c r="C1105" s="1206">
        <v>82</v>
      </c>
      <c r="D1105" s="1206">
        <v>155</v>
      </c>
      <c r="E1105" s="1206">
        <v>34</v>
      </c>
      <c r="F1105" s="1210">
        <v>271</v>
      </c>
    </row>
    <row r="1106" spans="2:6" ht="13.15" customHeight="1" x14ac:dyDescent="0.3">
      <c r="B1106" s="1172" t="s">
        <v>1894</v>
      </c>
      <c r="C1106" s="1207">
        <v>249</v>
      </c>
      <c r="D1106" s="1207">
        <v>628</v>
      </c>
      <c r="E1106" s="1207">
        <v>63</v>
      </c>
      <c r="F1106" s="1211">
        <v>940</v>
      </c>
    </row>
    <row r="1107" spans="2:6" ht="13.15" customHeight="1" x14ac:dyDescent="0.3">
      <c r="B1107" s="1173" t="s">
        <v>1895</v>
      </c>
      <c r="C1107" s="1206">
        <v>2771</v>
      </c>
      <c r="D1107" s="1206">
        <v>8056</v>
      </c>
      <c r="E1107" s="1206">
        <v>1386</v>
      </c>
      <c r="F1107" s="1210">
        <v>12213</v>
      </c>
    </row>
    <row r="1108" spans="2:6" ht="13.15" customHeight="1" x14ac:dyDescent="0.3">
      <c r="B1108" s="1172" t="s">
        <v>1896</v>
      </c>
      <c r="C1108" s="1207">
        <v>1662</v>
      </c>
      <c r="D1108" s="1207">
        <v>4072</v>
      </c>
      <c r="E1108" s="1207">
        <v>593</v>
      </c>
      <c r="F1108" s="1211">
        <v>6327</v>
      </c>
    </row>
    <row r="1109" spans="2:6" ht="13.15" customHeight="1" x14ac:dyDescent="0.3">
      <c r="B1109" s="1173" t="s">
        <v>1897</v>
      </c>
      <c r="C1109" s="1206">
        <v>2407</v>
      </c>
      <c r="D1109" s="1206">
        <v>4812</v>
      </c>
      <c r="E1109" s="1206">
        <v>950</v>
      </c>
      <c r="F1109" s="1210">
        <v>8169</v>
      </c>
    </row>
    <row r="1110" spans="2:6" ht="13.15" customHeight="1" x14ac:dyDescent="0.3">
      <c r="B1110" s="1172" t="s">
        <v>1898</v>
      </c>
      <c r="C1110" s="1207">
        <v>22</v>
      </c>
      <c r="D1110" s="1207">
        <v>55</v>
      </c>
      <c r="E1110" s="1207">
        <v>4</v>
      </c>
      <c r="F1110" s="1211">
        <v>81</v>
      </c>
    </row>
    <row r="1111" spans="2:6" ht="13.15" customHeight="1" x14ac:dyDescent="0.3">
      <c r="B1111" s="1173" t="s">
        <v>1899</v>
      </c>
      <c r="C1111" s="1206">
        <v>2955</v>
      </c>
      <c r="D1111" s="1206">
        <v>7201</v>
      </c>
      <c r="E1111" s="1206">
        <v>1479</v>
      </c>
      <c r="F1111" s="1210">
        <v>11635</v>
      </c>
    </row>
    <row r="1112" spans="2:6" ht="13.15" customHeight="1" x14ac:dyDescent="0.3">
      <c r="B1112" s="1172" t="s">
        <v>1900</v>
      </c>
      <c r="C1112" s="1207">
        <v>2098</v>
      </c>
      <c r="D1112" s="1207">
        <v>5175</v>
      </c>
      <c r="E1112" s="1207">
        <v>980</v>
      </c>
      <c r="F1112" s="1211">
        <v>8253</v>
      </c>
    </row>
    <row r="1113" spans="2:6" ht="13.15" customHeight="1" x14ac:dyDescent="0.3">
      <c r="B1113" s="1173" t="s">
        <v>1901</v>
      </c>
      <c r="C1113" s="1206">
        <v>159</v>
      </c>
      <c r="D1113" s="1206">
        <v>469</v>
      </c>
      <c r="E1113" s="1206">
        <v>52</v>
      </c>
      <c r="F1113" s="1210">
        <v>680</v>
      </c>
    </row>
    <row r="1114" spans="2:6" ht="13.15" customHeight="1" x14ac:dyDescent="0.3">
      <c r="B1114" s="1172" t="s">
        <v>1902</v>
      </c>
      <c r="C1114" s="1207">
        <v>9970</v>
      </c>
      <c r="D1114" s="1207">
        <v>16729</v>
      </c>
      <c r="E1114" s="1207">
        <v>4198</v>
      </c>
      <c r="F1114" s="1211">
        <v>30897</v>
      </c>
    </row>
    <row r="1115" spans="2:6" ht="13.15" customHeight="1" x14ac:dyDescent="0.3">
      <c r="B1115" s="1173" t="s">
        <v>1903</v>
      </c>
      <c r="C1115" s="1206">
        <v>6</v>
      </c>
      <c r="D1115" s="1206">
        <v>5</v>
      </c>
      <c r="E1115" s="1206">
        <v>4</v>
      </c>
      <c r="F1115" s="1210">
        <v>15</v>
      </c>
    </row>
    <row r="1116" spans="2:6" ht="13.15" customHeight="1" x14ac:dyDescent="0.3">
      <c r="B1116" s="1172" t="s">
        <v>1904</v>
      </c>
      <c r="C1116" s="1207">
        <v>10</v>
      </c>
      <c r="D1116" s="1207">
        <v>3</v>
      </c>
      <c r="E1116" s="1207">
        <v>8</v>
      </c>
      <c r="F1116" s="1211">
        <v>21</v>
      </c>
    </row>
    <row r="1117" spans="2:6" ht="13.15" customHeight="1" x14ac:dyDescent="0.3">
      <c r="B1117" s="1173" t="s">
        <v>1905</v>
      </c>
      <c r="C1117" s="1206">
        <v>121</v>
      </c>
      <c r="D1117" s="1206">
        <v>63</v>
      </c>
      <c r="E1117" s="1206">
        <v>29</v>
      </c>
      <c r="F1117" s="1210">
        <v>213</v>
      </c>
    </row>
    <row r="1118" spans="2:6" ht="13.15" customHeight="1" x14ac:dyDescent="0.3">
      <c r="B1118" s="1172" t="s">
        <v>1906</v>
      </c>
      <c r="C1118" s="1207">
        <v>4367</v>
      </c>
      <c r="D1118" s="1207">
        <v>11510</v>
      </c>
      <c r="E1118" s="1207">
        <v>1800</v>
      </c>
      <c r="F1118" s="1211">
        <v>17677</v>
      </c>
    </row>
    <row r="1119" spans="2:6" ht="13.15" customHeight="1" x14ac:dyDescent="0.3">
      <c r="B1119" s="1173" t="s">
        <v>1907</v>
      </c>
      <c r="C1119" s="1206">
        <v>893</v>
      </c>
      <c r="D1119" s="1206">
        <v>2370</v>
      </c>
      <c r="E1119" s="1206">
        <v>301</v>
      </c>
      <c r="F1119" s="1210">
        <v>3564</v>
      </c>
    </row>
    <row r="1120" spans="2:6" ht="13.15" customHeight="1" x14ac:dyDescent="0.3">
      <c r="B1120" s="1172" t="s">
        <v>1908</v>
      </c>
      <c r="C1120" s="1207">
        <v>2469</v>
      </c>
      <c r="D1120" s="1207">
        <v>6225</v>
      </c>
      <c r="E1120" s="1207">
        <v>954</v>
      </c>
      <c r="F1120" s="1211">
        <v>9648</v>
      </c>
    </row>
    <row r="1121" spans="2:6" ht="13.15" customHeight="1" x14ac:dyDescent="0.3">
      <c r="B1121" s="1173" t="s">
        <v>1909</v>
      </c>
      <c r="C1121" s="1206">
        <v>1505</v>
      </c>
      <c r="D1121" s="1206">
        <v>3827</v>
      </c>
      <c r="E1121" s="1206">
        <v>528</v>
      </c>
      <c r="F1121" s="1210">
        <v>5860</v>
      </c>
    </row>
    <row r="1122" spans="2:6" ht="13.15" customHeight="1" x14ac:dyDescent="0.3">
      <c r="B1122" s="1172" t="s">
        <v>1910</v>
      </c>
      <c r="C1122" s="1207">
        <v>4323</v>
      </c>
      <c r="D1122" s="1207">
        <v>6238</v>
      </c>
      <c r="E1122" s="1207">
        <v>1671</v>
      </c>
      <c r="F1122" s="1211">
        <v>12232</v>
      </c>
    </row>
    <row r="1123" spans="2:6" ht="13.15" customHeight="1" x14ac:dyDescent="0.3">
      <c r="B1123" s="1173" t="s">
        <v>1911</v>
      </c>
      <c r="C1123" s="1206">
        <v>634</v>
      </c>
      <c r="D1123" s="1206">
        <v>645</v>
      </c>
      <c r="E1123" s="1206">
        <v>179</v>
      </c>
      <c r="F1123" s="1210">
        <v>1458</v>
      </c>
    </row>
    <row r="1124" spans="2:6" ht="13.15" customHeight="1" x14ac:dyDescent="0.3">
      <c r="B1124" s="1172" t="s">
        <v>1912</v>
      </c>
      <c r="C1124" s="1207">
        <v>4408</v>
      </c>
      <c r="D1124" s="1207">
        <v>8787</v>
      </c>
      <c r="E1124" s="1207">
        <v>2049</v>
      </c>
      <c r="F1124" s="1211">
        <v>15244</v>
      </c>
    </row>
    <row r="1125" spans="2:6" ht="13.15" customHeight="1" x14ac:dyDescent="0.3">
      <c r="B1125" s="1173" t="s">
        <v>1913</v>
      </c>
      <c r="C1125" s="1206">
        <v>317</v>
      </c>
      <c r="D1125" s="1206">
        <v>241</v>
      </c>
      <c r="E1125" s="1206">
        <v>84</v>
      </c>
      <c r="F1125" s="1210">
        <v>642</v>
      </c>
    </row>
    <row r="1126" spans="2:6" ht="13.15" customHeight="1" x14ac:dyDescent="0.3">
      <c r="B1126" s="1172" t="s">
        <v>1914</v>
      </c>
      <c r="C1126" s="1207">
        <v>5432</v>
      </c>
      <c r="D1126" s="1207">
        <v>5655</v>
      </c>
      <c r="E1126" s="1207">
        <v>1889</v>
      </c>
      <c r="F1126" s="1211">
        <v>12976</v>
      </c>
    </row>
    <row r="1127" spans="2:6" ht="13.15" customHeight="1" x14ac:dyDescent="0.3">
      <c r="B1127" s="1173" t="s">
        <v>1915</v>
      </c>
      <c r="C1127" s="1206">
        <v>9774</v>
      </c>
      <c r="D1127" s="1206">
        <v>36143</v>
      </c>
      <c r="E1127" s="1206">
        <v>5180</v>
      </c>
      <c r="F1127" s="1210">
        <v>51097</v>
      </c>
    </row>
    <row r="1128" spans="2:6" ht="13.15" customHeight="1" x14ac:dyDescent="0.3">
      <c r="B1128" s="1172" t="s">
        <v>1916</v>
      </c>
      <c r="C1128" s="1207">
        <v>302</v>
      </c>
      <c r="D1128" s="1207">
        <v>870</v>
      </c>
      <c r="E1128" s="1207">
        <v>113</v>
      </c>
      <c r="F1128" s="1211">
        <v>1285</v>
      </c>
    </row>
    <row r="1129" spans="2:6" ht="13.15" customHeight="1" x14ac:dyDescent="0.3">
      <c r="B1129" s="1173" t="s">
        <v>1917</v>
      </c>
      <c r="C1129" s="1206">
        <v>1629</v>
      </c>
      <c r="D1129" s="1206">
        <v>4128</v>
      </c>
      <c r="E1129" s="1206">
        <v>665</v>
      </c>
      <c r="F1129" s="1210">
        <v>6422</v>
      </c>
    </row>
    <row r="1130" spans="2:6" ht="13.15" customHeight="1" x14ac:dyDescent="0.3">
      <c r="B1130" s="1172" t="s">
        <v>1918</v>
      </c>
      <c r="C1130" s="1207">
        <v>34</v>
      </c>
      <c r="D1130" s="1207">
        <v>77</v>
      </c>
      <c r="E1130" s="1207">
        <v>14</v>
      </c>
      <c r="F1130" s="1211">
        <v>125</v>
      </c>
    </row>
    <row r="1131" spans="2:6" ht="13.15" customHeight="1" x14ac:dyDescent="0.3">
      <c r="B1131" s="1173" t="s">
        <v>1919</v>
      </c>
      <c r="C1131" s="1206">
        <v>523</v>
      </c>
      <c r="D1131" s="1206">
        <v>1508</v>
      </c>
      <c r="E1131" s="1206">
        <v>154</v>
      </c>
      <c r="F1131" s="1210">
        <v>2185</v>
      </c>
    </row>
    <row r="1132" spans="2:6" ht="13.15" customHeight="1" x14ac:dyDescent="0.3">
      <c r="B1132" s="1172" t="s">
        <v>1920</v>
      </c>
      <c r="C1132" s="1207">
        <v>784</v>
      </c>
      <c r="D1132" s="1207">
        <v>2434</v>
      </c>
      <c r="E1132" s="1207">
        <v>284</v>
      </c>
      <c r="F1132" s="1211">
        <v>3502</v>
      </c>
    </row>
    <row r="1133" spans="2:6" ht="13.15" customHeight="1" x14ac:dyDescent="0.3">
      <c r="B1133" s="1173" t="s">
        <v>1921</v>
      </c>
      <c r="C1133" s="1206">
        <v>1034</v>
      </c>
      <c r="D1133" s="1206">
        <v>3089</v>
      </c>
      <c r="E1133" s="1206">
        <v>417</v>
      </c>
      <c r="F1133" s="1210">
        <v>4540</v>
      </c>
    </row>
    <row r="1134" spans="2:6" ht="13.15" customHeight="1" x14ac:dyDescent="0.3">
      <c r="B1134" s="1172" t="s">
        <v>1922</v>
      </c>
      <c r="C1134" s="1207">
        <v>382</v>
      </c>
      <c r="D1134" s="1207">
        <v>1456</v>
      </c>
      <c r="E1134" s="1207">
        <v>132</v>
      </c>
      <c r="F1134" s="1211">
        <v>1970</v>
      </c>
    </row>
    <row r="1135" spans="2:6" ht="13.15" customHeight="1" x14ac:dyDescent="0.3">
      <c r="B1135" s="1173" t="s">
        <v>1923</v>
      </c>
      <c r="C1135" s="1206">
        <v>1589</v>
      </c>
      <c r="D1135" s="1206">
        <v>4050</v>
      </c>
      <c r="E1135" s="1206">
        <v>463</v>
      </c>
      <c r="F1135" s="1210">
        <v>6102</v>
      </c>
    </row>
    <row r="1136" spans="2:6" ht="13.15" customHeight="1" x14ac:dyDescent="0.3">
      <c r="B1136" s="1172" t="s">
        <v>1924</v>
      </c>
      <c r="C1136" s="1207">
        <v>360</v>
      </c>
      <c r="D1136" s="1207">
        <v>1001</v>
      </c>
      <c r="E1136" s="1207">
        <v>81</v>
      </c>
      <c r="F1136" s="1211">
        <v>1442</v>
      </c>
    </row>
    <row r="1137" spans="2:6" ht="13.15" customHeight="1" x14ac:dyDescent="0.3">
      <c r="B1137" s="1173" t="s">
        <v>1925</v>
      </c>
      <c r="C1137" s="1206">
        <v>2236</v>
      </c>
      <c r="D1137" s="1206">
        <v>5187</v>
      </c>
      <c r="E1137" s="1206">
        <v>724</v>
      </c>
      <c r="F1137" s="1210">
        <v>8147</v>
      </c>
    </row>
    <row r="1138" spans="2:6" ht="13.15" customHeight="1" x14ac:dyDescent="0.3">
      <c r="B1138" s="1172" t="s">
        <v>1926</v>
      </c>
      <c r="C1138" s="1207">
        <v>1303</v>
      </c>
      <c r="D1138" s="1207">
        <v>1553</v>
      </c>
      <c r="E1138" s="1207">
        <v>354</v>
      </c>
      <c r="F1138" s="1211">
        <v>3210</v>
      </c>
    </row>
    <row r="1139" spans="2:6" ht="13.15" customHeight="1" x14ac:dyDescent="0.3">
      <c r="B1139" s="1173" t="s">
        <v>1927</v>
      </c>
      <c r="C1139" s="1206">
        <v>4564</v>
      </c>
      <c r="D1139" s="1206">
        <v>7129</v>
      </c>
      <c r="E1139" s="1206">
        <v>1699</v>
      </c>
      <c r="F1139" s="1210">
        <v>13392</v>
      </c>
    </row>
    <row r="1140" spans="2:6" ht="13.15" customHeight="1" x14ac:dyDescent="0.3">
      <c r="B1140" s="1172" t="s">
        <v>1928</v>
      </c>
      <c r="C1140" s="1207">
        <v>2749</v>
      </c>
      <c r="D1140" s="1207">
        <v>6840</v>
      </c>
      <c r="E1140" s="1207">
        <v>1196</v>
      </c>
      <c r="F1140" s="1211">
        <v>10785</v>
      </c>
    </row>
    <row r="1141" spans="2:6" ht="13.15" customHeight="1" x14ac:dyDescent="0.3">
      <c r="B1141" s="1173" t="s">
        <v>1929</v>
      </c>
      <c r="C1141" s="1206">
        <v>1430</v>
      </c>
      <c r="D1141" s="1206">
        <v>1413</v>
      </c>
      <c r="E1141" s="1206">
        <v>262</v>
      </c>
      <c r="F1141" s="1210">
        <v>3105</v>
      </c>
    </row>
    <row r="1142" spans="2:6" ht="13.15" customHeight="1" x14ac:dyDescent="0.3">
      <c r="B1142" s="1172" t="s">
        <v>1930</v>
      </c>
      <c r="C1142" s="1207">
        <v>1799</v>
      </c>
      <c r="D1142" s="1207">
        <v>4319</v>
      </c>
      <c r="E1142" s="1207">
        <v>871</v>
      </c>
      <c r="F1142" s="1211">
        <v>6989</v>
      </c>
    </row>
    <row r="1143" spans="2:6" ht="13.15" customHeight="1" x14ac:dyDescent="0.3">
      <c r="B1143" s="1173" t="s">
        <v>1931</v>
      </c>
      <c r="C1143" s="1206">
        <v>1415</v>
      </c>
      <c r="D1143" s="1206">
        <v>1571</v>
      </c>
      <c r="E1143" s="1206">
        <v>354</v>
      </c>
      <c r="F1143" s="1210">
        <v>3340</v>
      </c>
    </row>
    <row r="1144" spans="2:6" ht="13.15" customHeight="1" x14ac:dyDescent="0.3">
      <c r="B1144" s="1172" t="s">
        <v>1932</v>
      </c>
      <c r="C1144" s="1207">
        <v>3440</v>
      </c>
      <c r="D1144" s="1207">
        <v>5926</v>
      </c>
      <c r="E1144" s="1207">
        <v>2342</v>
      </c>
      <c r="F1144" s="1211">
        <v>11708</v>
      </c>
    </row>
    <row r="1145" spans="2:6" ht="13.15" customHeight="1" x14ac:dyDescent="0.3">
      <c r="B1145" s="1173" t="s">
        <v>1933</v>
      </c>
      <c r="C1145" s="1206">
        <v>7172</v>
      </c>
      <c r="D1145" s="1206">
        <v>11238</v>
      </c>
      <c r="E1145" s="1206">
        <v>3718</v>
      </c>
      <c r="F1145" s="1210">
        <v>22128</v>
      </c>
    </row>
    <row r="1146" spans="2:6" ht="13.15" customHeight="1" x14ac:dyDescent="0.3">
      <c r="B1146" s="1172" t="s">
        <v>1934</v>
      </c>
      <c r="C1146" s="1207">
        <v>94</v>
      </c>
      <c r="D1146" s="1207">
        <v>158</v>
      </c>
      <c r="E1146" s="1207">
        <v>72</v>
      </c>
      <c r="F1146" s="1211">
        <v>324</v>
      </c>
    </row>
    <row r="1147" spans="2:6" ht="13.15" customHeight="1" x14ac:dyDescent="0.3">
      <c r="B1147" s="1173" t="s">
        <v>1935</v>
      </c>
      <c r="C1147" s="1206">
        <v>6460</v>
      </c>
      <c r="D1147" s="1206">
        <v>10939</v>
      </c>
      <c r="E1147" s="1206">
        <v>2156</v>
      </c>
      <c r="F1147" s="1210">
        <v>19555</v>
      </c>
    </row>
    <row r="1148" spans="2:6" ht="13.15" customHeight="1" x14ac:dyDescent="0.3">
      <c r="B1148" s="1172" t="s">
        <v>1936</v>
      </c>
      <c r="C1148" s="1207">
        <v>5460</v>
      </c>
      <c r="D1148" s="1207">
        <v>46184</v>
      </c>
      <c r="E1148" s="1207">
        <v>2588</v>
      </c>
      <c r="F1148" s="1211">
        <v>54232</v>
      </c>
    </row>
    <row r="1149" spans="2:6" ht="13.15" customHeight="1" x14ac:dyDescent="0.3">
      <c r="B1149" s="1173" t="s">
        <v>1937</v>
      </c>
      <c r="C1149" s="1206">
        <v>12536</v>
      </c>
      <c r="D1149" s="1206">
        <v>8073</v>
      </c>
      <c r="E1149" s="1206">
        <v>2269</v>
      </c>
      <c r="F1149" s="1210">
        <v>22878</v>
      </c>
    </row>
    <row r="1150" spans="2:6" ht="13.15" customHeight="1" x14ac:dyDescent="0.3">
      <c r="B1150" s="1172" t="s">
        <v>1938</v>
      </c>
      <c r="C1150" s="1207">
        <v>6809</v>
      </c>
      <c r="D1150" s="1207">
        <v>13856</v>
      </c>
      <c r="E1150" s="1207">
        <v>2903</v>
      </c>
      <c r="F1150" s="1211">
        <v>23568</v>
      </c>
    </row>
    <row r="1151" spans="2:6" ht="13.15" customHeight="1" x14ac:dyDescent="0.3">
      <c r="B1151" s="1173" t="s">
        <v>1939</v>
      </c>
      <c r="C1151" s="1206">
        <v>60</v>
      </c>
      <c r="D1151" s="1206">
        <v>108</v>
      </c>
      <c r="E1151" s="1206">
        <v>21</v>
      </c>
      <c r="F1151" s="1210">
        <v>189</v>
      </c>
    </row>
    <row r="1152" spans="2:6" ht="13.15" customHeight="1" x14ac:dyDescent="0.3">
      <c r="B1152" s="1172" t="s">
        <v>1940</v>
      </c>
      <c r="C1152" s="1207">
        <v>3946</v>
      </c>
      <c r="D1152" s="1207">
        <v>10733</v>
      </c>
      <c r="E1152" s="1207">
        <v>1878</v>
      </c>
      <c r="F1152" s="1211">
        <v>16557</v>
      </c>
    </row>
    <row r="1153" spans="2:6" ht="13.15" customHeight="1" x14ac:dyDescent="0.3">
      <c r="B1153" s="1173" t="s">
        <v>1941</v>
      </c>
      <c r="C1153" s="1206">
        <v>2806</v>
      </c>
      <c r="D1153" s="1206">
        <v>2429</v>
      </c>
      <c r="E1153" s="1206">
        <v>670</v>
      </c>
      <c r="F1153" s="1210">
        <v>5905</v>
      </c>
    </row>
    <row r="1154" spans="2:6" ht="13.15" customHeight="1" x14ac:dyDescent="0.3">
      <c r="B1154" s="1172" t="s">
        <v>1942</v>
      </c>
      <c r="C1154" s="1207">
        <v>3243</v>
      </c>
      <c r="D1154" s="1207">
        <v>2899</v>
      </c>
      <c r="E1154" s="1207">
        <v>631</v>
      </c>
      <c r="F1154" s="1211">
        <v>6773</v>
      </c>
    </row>
    <row r="1155" spans="2:6" ht="13.15" customHeight="1" x14ac:dyDescent="0.3">
      <c r="B1155" s="1173" t="s">
        <v>1943</v>
      </c>
      <c r="C1155" s="1206">
        <v>1173</v>
      </c>
      <c r="D1155" s="1206">
        <v>2571</v>
      </c>
      <c r="E1155" s="1206">
        <v>424</v>
      </c>
      <c r="F1155" s="1210">
        <v>4168</v>
      </c>
    </row>
    <row r="1156" spans="2:6" ht="13.15" customHeight="1" x14ac:dyDescent="0.3">
      <c r="B1156" s="1172" t="s">
        <v>1944</v>
      </c>
      <c r="C1156" s="1207">
        <v>2281</v>
      </c>
      <c r="D1156" s="1207">
        <v>4462</v>
      </c>
      <c r="E1156" s="1207">
        <v>950</v>
      </c>
      <c r="F1156" s="1211">
        <v>7693</v>
      </c>
    </row>
    <row r="1157" spans="2:6" ht="13.15" customHeight="1" x14ac:dyDescent="0.3">
      <c r="B1157" s="1173" t="s">
        <v>1945</v>
      </c>
      <c r="C1157" s="1206">
        <v>1103</v>
      </c>
      <c r="D1157" s="1206">
        <v>1723</v>
      </c>
      <c r="E1157" s="1206">
        <v>269</v>
      </c>
      <c r="F1157" s="1210">
        <v>3095</v>
      </c>
    </row>
    <row r="1158" spans="2:6" ht="13.15" customHeight="1" x14ac:dyDescent="0.3">
      <c r="B1158" s="1172" t="s">
        <v>1946</v>
      </c>
      <c r="C1158" s="1207">
        <v>3105</v>
      </c>
      <c r="D1158" s="1207">
        <v>4150</v>
      </c>
      <c r="E1158" s="1207">
        <v>1211</v>
      </c>
      <c r="F1158" s="1211">
        <v>8466</v>
      </c>
    </row>
    <row r="1159" spans="2:6" ht="13.15" customHeight="1" x14ac:dyDescent="0.3">
      <c r="B1159" s="1173" t="s">
        <v>1947</v>
      </c>
      <c r="C1159" s="1206">
        <v>1213</v>
      </c>
      <c r="D1159" s="1206">
        <v>2849</v>
      </c>
      <c r="E1159" s="1206">
        <v>387</v>
      </c>
      <c r="F1159" s="1210">
        <v>4449</v>
      </c>
    </row>
    <row r="1160" spans="2:6" ht="13.15" customHeight="1" x14ac:dyDescent="0.3">
      <c r="B1160" s="1172" t="s">
        <v>1948</v>
      </c>
      <c r="C1160" s="1207">
        <v>2829</v>
      </c>
      <c r="D1160" s="1207">
        <v>4439</v>
      </c>
      <c r="E1160" s="1207">
        <v>797</v>
      </c>
      <c r="F1160" s="1211">
        <v>8065</v>
      </c>
    </row>
    <row r="1161" spans="2:6" ht="13.15" customHeight="1" x14ac:dyDescent="0.3">
      <c r="B1161" s="1173" t="s">
        <v>1949</v>
      </c>
      <c r="C1161" s="1206">
        <v>4419</v>
      </c>
      <c r="D1161" s="1206">
        <v>7702</v>
      </c>
      <c r="E1161" s="1206">
        <v>1387</v>
      </c>
      <c r="F1161" s="1210">
        <v>13508</v>
      </c>
    </row>
    <row r="1162" spans="2:6" ht="13.15" customHeight="1" x14ac:dyDescent="0.3">
      <c r="B1162" s="1172" t="s">
        <v>1950</v>
      </c>
      <c r="C1162" s="1207">
        <v>1201</v>
      </c>
      <c r="D1162" s="1207">
        <v>1640</v>
      </c>
      <c r="E1162" s="1207">
        <v>412</v>
      </c>
      <c r="F1162" s="1211">
        <v>3253</v>
      </c>
    </row>
    <row r="1163" spans="2:6" ht="13.15" customHeight="1" x14ac:dyDescent="0.3">
      <c r="B1163" s="1173" t="s">
        <v>1951</v>
      </c>
      <c r="C1163" s="1206">
        <v>1326</v>
      </c>
      <c r="D1163" s="1206">
        <v>1253</v>
      </c>
      <c r="E1163" s="1206">
        <v>156</v>
      </c>
      <c r="F1163" s="1210">
        <v>2735</v>
      </c>
    </row>
    <row r="1164" spans="2:6" ht="13.15" customHeight="1" x14ac:dyDescent="0.3">
      <c r="B1164" s="1172" t="s">
        <v>1952</v>
      </c>
      <c r="C1164" s="1207">
        <v>1427</v>
      </c>
      <c r="D1164" s="1207">
        <v>1147</v>
      </c>
      <c r="E1164" s="1207">
        <v>283</v>
      </c>
      <c r="F1164" s="1211">
        <v>2857</v>
      </c>
    </row>
    <row r="1165" spans="2:6" ht="13.15" customHeight="1" x14ac:dyDescent="0.3">
      <c r="B1165" s="1173" t="s">
        <v>1953</v>
      </c>
      <c r="C1165" s="1206">
        <v>969</v>
      </c>
      <c r="D1165" s="1206">
        <v>1227</v>
      </c>
      <c r="E1165" s="1206">
        <v>195</v>
      </c>
      <c r="F1165" s="1210">
        <v>2391</v>
      </c>
    </row>
    <row r="1166" spans="2:6" ht="13.15" customHeight="1" x14ac:dyDescent="0.3">
      <c r="B1166" s="1172" t="s">
        <v>1954</v>
      </c>
      <c r="C1166" s="1207">
        <v>1181</v>
      </c>
      <c r="D1166" s="1207">
        <v>1985</v>
      </c>
      <c r="E1166" s="1207">
        <v>384</v>
      </c>
      <c r="F1166" s="1211">
        <v>3550</v>
      </c>
    </row>
    <row r="1167" spans="2:6" ht="13.15" customHeight="1" x14ac:dyDescent="0.3">
      <c r="B1167" s="1173" t="s">
        <v>1955</v>
      </c>
      <c r="C1167" s="1206">
        <v>1371</v>
      </c>
      <c r="D1167" s="1206">
        <v>2051</v>
      </c>
      <c r="E1167" s="1206">
        <v>294</v>
      </c>
      <c r="F1167" s="1210">
        <v>3716</v>
      </c>
    </row>
    <row r="1168" spans="2:6" ht="13.15" customHeight="1" x14ac:dyDescent="0.3">
      <c r="B1168" s="1172" t="s">
        <v>1956</v>
      </c>
      <c r="C1168" s="1207">
        <v>2775</v>
      </c>
      <c r="D1168" s="1207">
        <v>6294</v>
      </c>
      <c r="E1168" s="1207">
        <v>1229</v>
      </c>
      <c r="F1168" s="1211">
        <v>10298</v>
      </c>
    </row>
    <row r="1169" spans="2:6" ht="13.15" customHeight="1" x14ac:dyDescent="0.3">
      <c r="B1169" s="1173" t="s">
        <v>1957</v>
      </c>
      <c r="C1169" s="1206">
        <v>2927</v>
      </c>
      <c r="D1169" s="1206">
        <v>5816</v>
      </c>
      <c r="E1169" s="1206">
        <v>1333</v>
      </c>
      <c r="F1169" s="1210">
        <v>10076</v>
      </c>
    </row>
    <row r="1170" spans="2:6" ht="13.15" customHeight="1" x14ac:dyDescent="0.3">
      <c r="B1170" s="1172" t="s">
        <v>1958</v>
      </c>
      <c r="C1170" s="1207">
        <v>3370</v>
      </c>
      <c r="D1170" s="1207">
        <v>6845</v>
      </c>
      <c r="E1170" s="1207">
        <v>1510</v>
      </c>
      <c r="F1170" s="1211">
        <v>11725</v>
      </c>
    </row>
    <row r="1171" spans="2:6" ht="13.15" customHeight="1" x14ac:dyDescent="0.3">
      <c r="B1171" s="1173" t="s">
        <v>1959</v>
      </c>
      <c r="C1171" s="1206">
        <v>2263</v>
      </c>
      <c r="D1171" s="1206">
        <v>5598</v>
      </c>
      <c r="E1171" s="1206">
        <v>855</v>
      </c>
      <c r="F1171" s="1210">
        <v>8716</v>
      </c>
    </row>
    <row r="1172" spans="2:6" ht="13.15" customHeight="1" x14ac:dyDescent="0.3">
      <c r="B1172" s="1172" t="s">
        <v>1960</v>
      </c>
      <c r="C1172" s="1207">
        <v>1028</v>
      </c>
      <c r="D1172" s="1207">
        <v>850</v>
      </c>
      <c r="E1172" s="1207">
        <v>189</v>
      </c>
      <c r="F1172" s="1211">
        <v>2067</v>
      </c>
    </row>
    <row r="1173" spans="2:6" ht="13.15" customHeight="1" x14ac:dyDescent="0.3">
      <c r="B1173" s="1173" t="s">
        <v>1961</v>
      </c>
      <c r="C1173" s="1206">
        <v>967</v>
      </c>
      <c r="D1173" s="1206">
        <v>2113</v>
      </c>
      <c r="E1173" s="1206">
        <v>247</v>
      </c>
      <c r="F1173" s="1210">
        <v>3327</v>
      </c>
    </row>
    <row r="1174" spans="2:6" ht="13.15" customHeight="1" x14ac:dyDescent="0.3">
      <c r="B1174" s="1172" t="s">
        <v>1962</v>
      </c>
      <c r="C1174" s="1207">
        <v>730</v>
      </c>
      <c r="D1174" s="1207">
        <v>892</v>
      </c>
      <c r="E1174" s="1207">
        <v>184</v>
      </c>
      <c r="F1174" s="1211">
        <v>1806</v>
      </c>
    </row>
    <row r="1175" spans="2:6" ht="13.15" customHeight="1" x14ac:dyDescent="0.3">
      <c r="B1175" s="1173" t="s">
        <v>1963</v>
      </c>
      <c r="C1175" s="1206">
        <v>151</v>
      </c>
      <c r="D1175" s="1206">
        <v>2579</v>
      </c>
      <c r="E1175" s="1206">
        <v>447</v>
      </c>
      <c r="F1175" s="1210">
        <v>3177</v>
      </c>
    </row>
    <row r="1176" spans="2:6" ht="13.15" customHeight="1" x14ac:dyDescent="0.3">
      <c r="B1176" s="1172" t="s">
        <v>1964</v>
      </c>
      <c r="C1176" s="1207">
        <v>3387</v>
      </c>
      <c r="D1176" s="1207">
        <v>6388</v>
      </c>
      <c r="E1176" s="1207">
        <v>991</v>
      </c>
      <c r="F1176" s="1211">
        <v>10766</v>
      </c>
    </row>
    <row r="1177" spans="2:6" ht="13.15" customHeight="1" x14ac:dyDescent="0.3">
      <c r="B1177" s="1173" t="s">
        <v>1965</v>
      </c>
      <c r="C1177" s="1206">
        <v>4771</v>
      </c>
      <c r="D1177" s="1206">
        <v>9028</v>
      </c>
      <c r="E1177" s="1206">
        <v>1368</v>
      </c>
      <c r="F1177" s="1210">
        <v>15167</v>
      </c>
    </row>
    <row r="1178" spans="2:6" ht="13.15" customHeight="1" x14ac:dyDescent="0.3">
      <c r="B1178" s="1172" t="s">
        <v>1966</v>
      </c>
      <c r="C1178" s="1207">
        <v>3772</v>
      </c>
      <c r="D1178" s="1207">
        <v>3905</v>
      </c>
      <c r="E1178" s="1207">
        <v>698</v>
      </c>
      <c r="F1178" s="1211">
        <v>8375</v>
      </c>
    </row>
    <row r="1179" spans="2:6" ht="13.15" customHeight="1" x14ac:dyDescent="0.3">
      <c r="B1179" s="1173" t="s">
        <v>1967</v>
      </c>
      <c r="C1179" s="1206">
        <v>1023</v>
      </c>
      <c r="D1179" s="1206">
        <v>761</v>
      </c>
      <c r="E1179" s="1206">
        <v>233</v>
      </c>
      <c r="F1179" s="1210">
        <v>2017</v>
      </c>
    </row>
    <row r="1180" spans="2:6" ht="13.15" customHeight="1" x14ac:dyDescent="0.3">
      <c r="B1180" s="1172" t="s">
        <v>1968</v>
      </c>
      <c r="C1180" s="1207">
        <v>801</v>
      </c>
      <c r="D1180" s="1207">
        <v>1245</v>
      </c>
      <c r="E1180" s="1207">
        <v>181</v>
      </c>
      <c r="F1180" s="1211">
        <v>2227</v>
      </c>
    </row>
    <row r="1181" spans="2:6" ht="13.15" customHeight="1" x14ac:dyDescent="0.3">
      <c r="B1181" s="1173" t="s">
        <v>1969</v>
      </c>
      <c r="C1181" s="1206">
        <v>1885</v>
      </c>
      <c r="D1181" s="1206">
        <v>3879</v>
      </c>
      <c r="E1181" s="1206">
        <v>592</v>
      </c>
      <c r="F1181" s="1210">
        <v>6356</v>
      </c>
    </row>
    <row r="1182" spans="2:6" ht="13.15" customHeight="1" x14ac:dyDescent="0.3">
      <c r="B1182" s="1172" t="s">
        <v>1970</v>
      </c>
      <c r="C1182" s="1207">
        <v>11379</v>
      </c>
      <c r="D1182" s="1207">
        <v>22950</v>
      </c>
      <c r="E1182" s="1207">
        <v>3799</v>
      </c>
      <c r="F1182" s="1211">
        <v>38128</v>
      </c>
    </row>
    <row r="1183" spans="2:6" ht="13.15" customHeight="1" x14ac:dyDescent="0.3">
      <c r="B1183" s="1173" t="s">
        <v>1971</v>
      </c>
      <c r="C1183" s="1206">
        <v>2439</v>
      </c>
      <c r="D1183" s="1206">
        <v>2195</v>
      </c>
      <c r="E1183" s="1206">
        <v>538</v>
      </c>
      <c r="F1183" s="1210">
        <v>5172</v>
      </c>
    </row>
    <row r="1184" spans="2:6" ht="13.15" customHeight="1" x14ac:dyDescent="0.3">
      <c r="B1184" s="1172" t="s">
        <v>1972</v>
      </c>
      <c r="C1184" s="1207">
        <v>23053</v>
      </c>
      <c r="D1184" s="1207">
        <v>45607</v>
      </c>
      <c r="E1184" s="1207">
        <v>11719</v>
      </c>
      <c r="F1184" s="1211">
        <v>80379</v>
      </c>
    </row>
    <row r="1185" spans="2:6" ht="13.15" customHeight="1" x14ac:dyDescent="0.3">
      <c r="B1185" s="1173" t="s">
        <v>1973</v>
      </c>
      <c r="C1185" s="1206">
        <v>1038</v>
      </c>
      <c r="D1185" s="1206">
        <v>2217</v>
      </c>
      <c r="E1185" s="1206">
        <v>371</v>
      </c>
      <c r="F1185" s="1210">
        <v>3626</v>
      </c>
    </row>
    <row r="1186" spans="2:6" ht="13.15" customHeight="1" x14ac:dyDescent="0.3">
      <c r="B1186" s="1172" t="s">
        <v>1974</v>
      </c>
      <c r="C1186" s="1207">
        <v>354</v>
      </c>
      <c r="D1186" s="1207">
        <v>480</v>
      </c>
      <c r="E1186" s="1207">
        <v>83</v>
      </c>
      <c r="F1186" s="1211">
        <v>917</v>
      </c>
    </row>
    <row r="1187" spans="2:6" ht="13.15" customHeight="1" x14ac:dyDescent="0.3">
      <c r="B1187" s="1173" t="s">
        <v>1975</v>
      </c>
      <c r="C1187" s="1206">
        <v>426</v>
      </c>
      <c r="D1187" s="1206">
        <v>1345</v>
      </c>
      <c r="E1187" s="1206">
        <v>189</v>
      </c>
      <c r="F1187" s="1210">
        <v>1960</v>
      </c>
    </row>
    <row r="1188" spans="2:6" ht="13.15" customHeight="1" x14ac:dyDescent="0.3">
      <c r="B1188" s="1172" t="s">
        <v>1976</v>
      </c>
      <c r="C1188" s="1207">
        <v>925</v>
      </c>
      <c r="D1188" s="1207">
        <v>2724</v>
      </c>
      <c r="E1188" s="1207">
        <v>423</v>
      </c>
      <c r="F1188" s="1211">
        <v>4072</v>
      </c>
    </row>
    <row r="1189" spans="2:6" ht="13.15" customHeight="1" x14ac:dyDescent="0.3">
      <c r="B1189" s="1173" t="s">
        <v>1977</v>
      </c>
      <c r="C1189" s="1206">
        <v>853</v>
      </c>
      <c r="D1189" s="1206">
        <v>2380</v>
      </c>
      <c r="E1189" s="1206">
        <v>457</v>
      </c>
      <c r="F1189" s="1210">
        <v>3690</v>
      </c>
    </row>
    <row r="1190" spans="2:6" ht="13.15" customHeight="1" x14ac:dyDescent="0.3">
      <c r="B1190" s="1172" t="s">
        <v>1978</v>
      </c>
      <c r="C1190" s="1207">
        <v>735</v>
      </c>
      <c r="D1190" s="1207">
        <v>2689</v>
      </c>
      <c r="E1190" s="1207">
        <v>277</v>
      </c>
      <c r="F1190" s="1211">
        <v>3701</v>
      </c>
    </row>
    <row r="1191" spans="2:6" ht="13.15" customHeight="1" x14ac:dyDescent="0.3">
      <c r="B1191" s="1173" t="s">
        <v>1979</v>
      </c>
      <c r="C1191" s="1206">
        <v>887</v>
      </c>
      <c r="D1191" s="1206">
        <v>2764</v>
      </c>
      <c r="E1191" s="1206">
        <v>593</v>
      </c>
      <c r="F1191" s="1210">
        <v>4244</v>
      </c>
    </row>
    <row r="1192" spans="2:6" ht="13.15" customHeight="1" x14ac:dyDescent="0.3">
      <c r="B1192" s="1172" t="s">
        <v>1980</v>
      </c>
      <c r="C1192" s="1207">
        <v>3355</v>
      </c>
      <c r="D1192" s="1207">
        <v>9760</v>
      </c>
      <c r="E1192" s="1207">
        <v>1849</v>
      </c>
      <c r="F1192" s="1211">
        <v>14964</v>
      </c>
    </row>
    <row r="1193" spans="2:6" ht="13.15" customHeight="1" x14ac:dyDescent="0.3">
      <c r="B1193" s="1173" t="s">
        <v>1981</v>
      </c>
      <c r="C1193" s="1206">
        <v>254</v>
      </c>
      <c r="D1193" s="1206">
        <v>570</v>
      </c>
      <c r="E1193" s="1206">
        <v>68</v>
      </c>
      <c r="F1193" s="1210">
        <v>892</v>
      </c>
    </row>
    <row r="1194" spans="2:6" ht="13.15" customHeight="1" x14ac:dyDescent="0.3">
      <c r="B1194" s="1172" t="s">
        <v>1982</v>
      </c>
      <c r="C1194" s="1207">
        <v>3427</v>
      </c>
      <c r="D1194" s="1207">
        <v>6338</v>
      </c>
      <c r="E1194" s="1207">
        <v>1066</v>
      </c>
      <c r="F1194" s="1211">
        <v>10831</v>
      </c>
    </row>
    <row r="1195" spans="2:6" ht="13.15" customHeight="1" x14ac:dyDescent="0.3">
      <c r="B1195" s="1173" t="s">
        <v>1983</v>
      </c>
      <c r="C1195" s="1206">
        <v>8574</v>
      </c>
      <c r="D1195" s="1206">
        <v>20557</v>
      </c>
      <c r="E1195" s="1206">
        <v>4719</v>
      </c>
      <c r="F1195" s="1210">
        <v>33850</v>
      </c>
    </row>
    <row r="1196" spans="2:6" ht="13.15" customHeight="1" x14ac:dyDescent="0.3">
      <c r="B1196" s="1172" t="s">
        <v>1984</v>
      </c>
      <c r="C1196" s="1207">
        <v>125</v>
      </c>
      <c r="D1196" s="1207">
        <v>317</v>
      </c>
      <c r="E1196" s="1207">
        <v>60</v>
      </c>
      <c r="F1196" s="1211">
        <v>502</v>
      </c>
    </row>
    <row r="1197" spans="2:6" ht="13.15" customHeight="1" x14ac:dyDescent="0.3">
      <c r="B1197" s="1173" t="s">
        <v>1985</v>
      </c>
      <c r="C1197" s="1206">
        <v>3430</v>
      </c>
      <c r="D1197" s="1206">
        <v>6527</v>
      </c>
      <c r="E1197" s="1206">
        <v>1518</v>
      </c>
      <c r="F1197" s="1210">
        <v>11475</v>
      </c>
    </row>
    <row r="1198" spans="2:6" ht="13.15" customHeight="1" x14ac:dyDescent="0.3">
      <c r="B1198" s="1172" t="s">
        <v>1986</v>
      </c>
      <c r="C1198" s="1207">
        <v>4314</v>
      </c>
      <c r="D1198" s="1207">
        <v>6698</v>
      </c>
      <c r="E1198" s="1207">
        <v>1029</v>
      </c>
      <c r="F1198" s="1211">
        <v>12041</v>
      </c>
    </row>
    <row r="1199" spans="2:6" ht="13.15" customHeight="1" x14ac:dyDescent="0.3">
      <c r="B1199" s="1173" t="s">
        <v>1987</v>
      </c>
      <c r="C1199" s="1206">
        <v>1185</v>
      </c>
      <c r="D1199" s="1206">
        <v>2018</v>
      </c>
      <c r="E1199" s="1206">
        <v>322</v>
      </c>
      <c r="F1199" s="1210">
        <v>3525</v>
      </c>
    </row>
    <row r="1200" spans="2:6" ht="13.15" customHeight="1" x14ac:dyDescent="0.3">
      <c r="B1200" s="1172" t="s">
        <v>1988</v>
      </c>
      <c r="C1200" s="1207">
        <v>7614</v>
      </c>
      <c r="D1200" s="1207">
        <v>17777</v>
      </c>
      <c r="E1200" s="1207">
        <v>3332</v>
      </c>
      <c r="F1200" s="1211">
        <v>28723</v>
      </c>
    </row>
    <row r="1201" spans="2:6" ht="13.15" customHeight="1" x14ac:dyDescent="0.3">
      <c r="B1201" s="1173" t="s">
        <v>1989</v>
      </c>
      <c r="C1201" s="1206">
        <v>2353</v>
      </c>
      <c r="D1201" s="1206">
        <v>3484</v>
      </c>
      <c r="E1201" s="1206">
        <v>811</v>
      </c>
      <c r="F1201" s="1210">
        <v>6648</v>
      </c>
    </row>
    <row r="1202" spans="2:6" ht="13.15" customHeight="1" x14ac:dyDescent="0.3">
      <c r="B1202" s="1172" t="s">
        <v>1990</v>
      </c>
      <c r="C1202" s="1207">
        <v>1523</v>
      </c>
      <c r="D1202" s="1207">
        <v>2758</v>
      </c>
      <c r="E1202" s="1207">
        <v>377</v>
      </c>
      <c r="F1202" s="1211">
        <v>4658</v>
      </c>
    </row>
    <row r="1203" spans="2:6" ht="13.15" customHeight="1" x14ac:dyDescent="0.3">
      <c r="B1203" s="1173" t="s">
        <v>1991</v>
      </c>
      <c r="C1203" s="1206">
        <v>2220</v>
      </c>
      <c r="D1203" s="1206">
        <v>9149</v>
      </c>
      <c r="E1203" s="1206">
        <v>993</v>
      </c>
      <c r="F1203" s="1210">
        <v>12362</v>
      </c>
    </row>
    <row r="1204" spans="2:6" ht="13.15" customHeight="1" x14ac:dyDescent="0.3">
      <c r="B1204" s="1172" t="s">
        <v>1992</v>
      </c>
      <c r="C1204" s="1207">
        <v>360</v>
      </c>
      <c r="D1204" s="1207">
        <v>1624</v>
      </c>
      <c r="E1204" s="1207">
        <v>233</v>
      </c>
      <c r="F1204" s="1211">
        <v>2217</v>
      </c>
    </row>
    <row r="1205" spans="2:6" ht="13.15" customHeight="1" x14ac:dyDescent="0.3">
      <c r="B1205" s="1173" t="s">
        <v>1993</v>
      </c>
      <c r="C1205" s="1206">
        <v>1722</v>
      </c>
      <c r="D1205" s="1206">
        <v>2889</v>
      </c>
      <c r="E1205" s="1206">
        <v>656</v>
      </c>
      <c r="F1205" s="1210">
        <v>5267</v>
      </c>
    </row>
    <row r="1206" spans="2:6" ht="13.15" customHeight="1" x14ac:dyDescent="0.3">
      <c r="B1206" s="1172" t="s">
        <v>1994</v>
      </c>
      <c r="C1206" s="1207">
        <v>581</v>
      </c>
      <c r="D1206" s="1207">
        <v>859</v>
      </c>
      <c r="E1206" s="1207">
        <v>173</v>
      </c>
      <c r="F1206" s="1211">
        <v>1613</v>
      </c>
    </row>
    <row r="1207" spans="2:6" ht="13.15" customHeight="1" x14ac:dyDescent="0.3">
      <c r="B1207" s="1173" t="s">
        <v>1995</v>
      </c>
      <c r="C1207" s="1206">
        <v>18647</v>
      </c>
      <c r="D1207" s="1206">
        <v>9108</v>
      </c>
      <c r="E1207" s="1206">
        <v>9998</v>
      </c>
      <c r="F1207" s="1210">
        <v>37753</v>
      </c>
    </row>
    <row r="1208" spans="2:6" ht="13.15" customHeight="1" x14ac:dyDescent="0.3">
      <c r="B1208" s="1172" t="s">
        <v>1996</v>
      </c>
      <c r="C1208" s="1207">
        <v>7823</v>
      </c>
      <c r="D1208" s="1207">
        <v>3868</v>
      </c>
      <c r="E1208" s="1207">
        <v>5299</v>
      </c>
      <c r="F1208" s="1211">
        <v>16990</v>
      </c>
    </row>
    <row r="1209" spans="2:6" ht="13.15" customHeight="1" x14ac:dyDescent="0.3">
      <c r="B1209" s="1173" t="s">
        <v>1997</v>
      </c>
      <c r="C1209" s="1206">
        <v>19051</v>
      </c>
      <c r="D1209" s="1206">
        <v>8402</v>
      </c>
      <c r="E1209" s="1206">
        <v>7913</v>
      </c>
      <c r="F1209" s="1210">
        <v>35366</v>
      </c>
    </row>
    <row r="1210" spans="2:6" ht="13.15" customHeight="1" x14ac:dyDescent="0.3">
      <c r="B1210" s="1172" t="s">
        <v>1998</v>
      </c>
      <c r="C1210" s="1207">
        <v>22996</v>
      </c>
      <c r="D1210" s="1207">
        <v>15140</v>
      </c>
      <c r="E1210" s="1207">
        <v>7640</v>
      </c>
      <c r="F1210" s="1211">
        <v>45776</v>
      </c>
    </row>
    <row r="1211" spans="2:6" ht="13.15" customHeight="1" x14ac:dyDescent="0.3">
      <c r="B1211" s="1173" t="s">
        <v>1999</v>
      </c>
      <c r="C1211" s="1206">
        <v>22013</v>
      </c>
      <c r="D1211" s="1206">
        <v>18939</v>
      </c>
      <c r="E1211" s="1206">
        <v>9132</v>
      </c>
      <c r="F1211" s="1210">
        <v>50084</v>
      </c>
    </row>
    <row r="1212" spans="2:6" ht="13.15" customHeight="1" x14ac:dyDescent="0.3">
      <c r="B1212" s="1172" t="s">
        <v>2000</v>
      </c>
      <c r="C1212" s="1207">
        <v>48878</v>
      </c>
      <c r="D1212" s="1207">
        <v>35461</v>
      </c>
      <c r="E1212" s="1207">
        <v>15050</v>
      </c>
      <c r="F1212" s="1211">
        <v>99389</v>
      </c>
    </row>
    <row r="1213" spans="2:6" ht="13.15" customHeight="1" x14ac:dyDescent="0.3">
      <c r="B1213" s="1173" t="s">
        <v>2001</v>
      </c>
      <c r="C1213" s="1206">
        <v>6314</v>
      </c>
      <c r="D1213" s="1206">
        <v>5848</v>
      </c>
      <c r="E1213" s="1206">
        <v>4099</v>
      </c>
      <c r="F1213" s="1210">
        <v>16261</v>
      </c>
    </row>
    <row r="1214" spans="2:6" ht="13.15" customHeight="1" x14ac:dyDescent="0.3">
      <c r="B1214" s="1172" t="s">
        <v>2002</v>
      </c>
      <c r="C1214" s="1207">
        <v>5925</v>
      </c>
      <c r="D1214" s="1207">
        <v>5695</v>
      </c>
      <c r="E1214" s="1207">
        <v>3825</v>
      </c>
      <c r="F1214" s="1211">
        <v>15445</v>
      </c>
    </row>
    <row r="1215" spans="2:6" ht="13.15" customHeight="1" x14ac:dyDescent="0.3">
      <c r="B1215" s="1173" t="s">
        <v>2003</v>
      </c>
      <c r="C1215" s="1206">
        <v>7697</v>
      </c>
      <c r="D1215" s="1206">
        <v>5468</v>
      </c>
      <c r="E1215" s="1206">
        <v>3698</v>
      </c>
      <c r="F1215" s="1210">
        <v>16863</v>
      </c>
    </row>
    <row r="1216" spans="2:6" ht="13.15" customHeight="1" x14ac:dyDescent="0.3">
      <c r="B1216" s="1172" t="s">
        <v>2004</v>
      </c>
      <c r="C1216" s="1207">
        <v>6362</v>
      </c>
      <c r="D1216" s="1207">
        <v>5657</v>
      </c>
      <c r="E1216" s="1207">
        <v>4234</v>
      </c>
      <c r="F1216" s="1211">
        <v>16253</v>
      </c>
    </row>
    <row r="1217" spans="2:6" ht="13.15" customHeight="1" x14ac:dyDescent="0.3">
      <c r="B1217" s="1173" t="s">
        <v>2005</v>
      </c>
      <c r="C1217" s="1206">
        <v>12542</v>
      </c>
      <c r="D1217" s="1206">
        <v>8550</v>
      </c>
      <c r="E1217" s="1206">
        <v>5659</v>
      </c>
      <c r="F1217" s="1210">
        <v>26751</v>
      </c>
    </row>
    <row r="1218" spans="2:6" ht="13.15" customHeight="1" x14ac:dyDescent="0.3">
      <c r="B1218" s="1172" t="s">
        <v>2006</v>
      </c>
      <c r="C1218" s="1207">
        <v>19398</v>
      </c>
      <c r="D1218" s="1207">
        <v>11818</v>
      </c>
      <c r="E1218" s="1207">
        <v>7422</v>
      </c>
      <c r="F1218" s="1211">
        <v>38638</v>
      </c>
    </row>
    <row r="1219" spans="2:6" ht="13.15" customHeight="1" x14ac:dyDescent="0.3">
      <c r="B1219" s="1173" t="s">
        <v>2007</v>
      </c>
      <c r="C1219" s="1206">
        <v>31041</v>
      </c>
      <c r="D1219" s="1206">
        <v>22176</v>
      </c>
      <c r="E1219" s="1206">
        <v>10793</v>
      </c>
      <c r="F1219" s="1210">
        <v>64010</v>
      </c>
    </row>
    <row r="1220" spans="2:6" ht="13.15" customHeight="1" x14ac:dyDescent="0.3">
      <c r="B1220" s="1172" t="s">
        <v>2008</v>
      </c>
      <c r="C1220" s="1207">
        <v>34662</v>
      </c>
      <c r="D1220" s="1207">
        <v>24220</v>
      </c>
      <c r="E1220" s="1207">
        <v>10984</v>
      </c>
      <c r="F1220" s="1211">
        <v>69866</v>
      </c>
    </row>
    <row r="1221" spans="2:6" ht="13.15" customHeight="1" x14ac:dyDescent="0.3">
      <c r="B1221" s="1173" t="s">
        <v>2009</v>
      </c>
      <c r="C1221" s="1206">
        <v>31028</v>
      </c>
      <c r="D1221" s="1206">
        <v>21689</v>
      </c>
      <c r="E1221" s="1206">
        <v>11431</v>
      </c>
      <c r="F1221" s="1210">
        <v>64148</v>
      </c>
    </row>
    <row r="1222" spans="2:6" ht="13.15" customHeight="1" x14ac:dyDescent="0.3">
      <c r="B1222" s="1172" t="s">
        <v>2010</v>
      </c>
      <c r="C1222" s="1207">
        <v>28131</v>
      </c>
      <c r="D1222" s="1207">
        <v>21332</v>
      </c>
      <c r="E1222" s="1207">
        <v>9053</v>
      </c>
      <c r="F1222" s="1211">
        <v>58516</v>
      </c>
    </row>
    <row r="1223" spans="2:6" ht="13.15" customHeight="1" x14ac:dyDescent="0.3">
      <c r="B1223" s="1173" t="s">
        <v>2011</v>
      </c>
      <c r="C1223" s="1206">
        <v>17817</v>
      </c>
      <c r="D1223" s="1206">
        <v>22549</v>
      </c>
      <c r="E1223" s="1206">
        <v>6733</v>
      </c>
      <c r="F1223" s="1210">
        <v>47099</v>
      </c>
    </row>
    <row r="1224" spans="2:6" ht="13.15" customHeight="1" x14ac:dyDescent="0.3">
      <c r="B1224" s="1172" t="s">
        <v>2012</v>
      </c>
      <c r="C1224" s="1207">
        <v>20476</v>
      </c>
      <c r="D1224" s="1207">
        <v>20734</v>
      </c>
      <c r="E1224" s="1207">
        <v>8774</v>
      </c>
      <c r="F1224" s="1211">
        <v>49984</v>
      </c>
    </row>
    <row r="1225" spans="2:6" ht="13.15" customHeight="1" x14ac:dyDescent="0.3">
      <c r="B1225" s="1173" t="s">
        <v>2013</v>
      </c>
      <c r="C1225" s="1206">
        <v>16876</v>
      </c>
      <c r="D1225" s="1206">
        <v>14530</v>
      </c>
      <c r="E1225" s="1206">
        <v>6916</v>
      </c>
      <c r="F1225" s="1210">
        <v>38322</v>
      </c>
    </row>
    <row r="1226" spans="2:6" ht="13.15" customHeight="1" x14ac:dyDescent="0.3">
      <c r="B1226" s="1172" t="s">
        <v>2014</v>
      </c>
      <c r="C1226" s="1207">
        <v>30080</v>
      </c>
      <c r="D1226" s="1207">
        <v>29462</v>
      </c>
      <c r="E1226" s="1207">
        <v>9883</v>
      </c>
      <c r="F1226" s="1211">
        <v>69425</v>
      </c>
    </row>
    <row r="1227" spans="2:6" ht="13.15" customHeight="1" x14ac:dyDescent="0.3">
      <c r="B1227" s="1173" t="s">
        <v>2015</v>
      </c>
      <c r="C1227" s="1206">
        <v>17857</v>
      </c>
      <c r="D1227" s="1206">
        <v>17690</v>
      </c>
      <c r="E1227" s="1206">
        <v>7897</v>
      </c>
      <c r="F1227" s="1210">
        <v>43444</v>
      </c>
    </row>
    <row r="1228" spans="2:6" ht="13.15" customHeight="1" x14ac:dyDescent="0.3">
      <c r="B1228" s="1172" t="s">
        <v>2016</v>
      </c>
      <c r="C1228" s="1207">
        <v>16362</v>
      </c>
      <c r="D1228" s="1207">
        <v>17114</v>
      </c>
      <c r="E1228" s="1207">
        <v>6159</v>
      </c>
      <c r="F1228" s="1211">
        <v>39635</v>
      </c>
    </row>
    <row r="1229" spans="2:6" ht="13.15" customHeight="1" x14ac:dyDescent="0.3">
      <c r="B1229" s="1173" t="s">
        <v>2017</v>
      </c>
      <c r="C1229" s="1206">
        <v>19272</v>
      </c>
      <c r="D1229" s="1206">
        <v>18017</v>
      </c>
      <c r="E1229" s="1206">
        <v>6014</v>
      </c>
      <c r="F1229" s="1210">
        <v>43303</v>
      </c>
    </row>
    <row r="1230" spans="2:6" ht="13.15" customHeight="1" x14ac:dyDescent="0.3">
      <c r="B1230" s="1172" t="s">
        <v>2018</v>
      </c>
      <c r="C1230" s="1207">
        <v>29579</v>
      </c>
      <c r="D1230" s="1207">
        <v>23917</v>
      </c>
      <c r="E1230" s="1207">
        <v>8914</v>
      </c>
      <c r="F1230" s="1211">
        <v>62410</v>
      </c>
    </row>
    <row r="1231" spans="2:6" ht="13.15" customHeight="1" x14ac:dyDescent="0.3">
      <c r="B1231" s="1173" t="s">
        <v>2019</v>
      </c>
      <c r="C1231" s="1206">
        <v>34969</v>
      </c>
      <c r="D1231" s="1206">
        <v>25329</v>
      </c>
      <c r="E1231" s="1206">
        <v>11480</v>
      </c>
      <c r="F1231" s="1210">
        <v>71778</v>
      </c>
    </row>
    <row r="1232" spans="2:6" ht="13.15" customHeight="1" x14ac:dyDescent="0.3">
      <c r="B1232" s="1172" t="s">
        <v>2020</v>
      </c>
      <c r="C1232" s="1207">
        <v>21638</v>
      </c>
      <c r="D1232" s="1207">
        <v>14473</v>
      </c>
      <c r="E1232" s="1207">
        <v>6462</v>
      </c>
      <c r="F1232" s="1211">
        <v>42573</v>
      </c>
    </row>
    <row r="1233" spans="2:6" ht="13.15" customHeight="1" x14ac:dyDescent="0.3">
      <c r="B1233" s="1173" t="s">
        <v>2021</v>
      </c>
      <c r="C1233" s="1206">
        <v>31861</v>
      </c>
      <c r="D1233" s="1206">
        <v>25259</v>
      </c>
      <c r="E1233" s="1206">
        <v>9976</v>
      </c>
      <c r="F1233" s="1210">
        <v>67096</v>
      </c>
    </row>
    <row r="1234" spans="2:6" ht="13.15" customHeight="1" x14ac:dyDescent="0.3">
      <c r="B1234" s="1172" t="s">
        <v>2022</v>
      </c>
      <c r="C1234" s="1207">
        <v>41411</v>
      </c>
      <c r="D1234" s="1207">
        <v>32284</v>
      </c>
      <c r="E1234" s="1207">
        <v>13143</v>
      </c>
      <c r="F1234" s="1211">
        <v>86838</v>
      </c>
    </row>
    <row r="1235" spans="2:6" ht="13.15" customHeight="1" x14ac:dyDescent="0.3">
      <c r="B1235" s="1173" t="s">
        <v>2023</v>
      </c>
      <c r="C1235" s="1206">
        <v>29660</v>
      </c>
      <c r="D1235" s="1206">
        <v>24944</v>
      </c>
      <c r="E1235" s="1206">
        <v>10343</v>
      </c>
      <c r="F1235" s="1210">
        <v>64947</v>
      </c>
    </row>
    <row r="1236" spans="2:6" ht="13.15" customHeight="1" x14ac:dyDescent="0.3">
      <c r="B1236" s="1172" t="s">
        <v>2024</v>
      </c>
      <c r="C1236" s="1207">
        <v>35159</v>
      </c>
      <c r="D1236" s="1207">
        <v>34518</v>
      </c>
      <c r="E1236" s="1207">
        <v>13103</v>
      </c>
      <c r="F1236" s="1211">
        <v>82780</v>
      </c>
    </row>
    <row r="1237" spans="2:6" ht="13.15" customHeight="1" x14ac:dyDescent="0.3">
      <c r="B1237" s="1173" t="s">
        <v>2025</v>
      </c>
      <c r="C1237" s="1206">
        <v>22500</v>
      </c>
      <c r="D1237" s="1206">
        <v>18474</v>
      </c>
      <c r="E1237" s="1206">
        <v>7159</v>
      </c>
      <c r="F1237" s="1210">
        <v>48133</v>
      </c>
    </row>
    <row r="1238" spans="2:6" ht="13.15" customHeight="1" x14ac:dyDescent="0.3">
      <c r="B1238" s="1172" t="s">
        <v>2026</v>
      </c>
      <c r="C1238" s="1207">
        <v>28343</v>
      </c>
      <c r="D1238" s="1207">
        <v>25070</v>
      </c>
      <c r="E1238" s="1207">
        <v>9092</v>
      </c>
      <c r="F1238" s="1211">
        <v>62505</v>
      </c>
    </row>
    <row r="1239" spans="2:6" ht="13.15" customHeight="1" x14ac:dyDescent="0.3">
      <c r="B1239" s="1173" t="s">
        <v>2027</v>
      </c>
      <c r="C1239" s="1206">
        <v>11093</v>
      </c>
      <c r="D1239" s="1206">
        <v>10036</v>
      </c>
      <c r="E1239" s="1206">
        <v>4466</v>
      </c>
      <c r="F1239" s="1210">
        <v>25595</v>
      </c>
    </row>
    <row r="1240" spans="2:6" ht="13.15" customHeight="1" x14ac:dyDescent="0.3">
      <c r="B1240" s="1172" t="s">
        <v>2028</v>
      </c>
      <c r="C1240" s="1207">
        <v>16272</v>
      </c>
      <c r="D1240" s="1207">
        <v>18846</v>
      </c>
      <c r="E1240" s="1207">
        <v>5780</v>
      </c>
      <c r="F1240" s="1211">
        <v>40898</v>
      </c>
    </row>
    <row r="1241" spans="2:6" ht="13.15" customHeight="1" x14ac:dyDescent="0.3">
      <c r="B1241" s="1173" t="s">
        <v>2029</v>
      </c>
      <c r="C1241" s="1206">
        <v>14761</v>
      </c>
      <c r="D1241" s="1206">
        <v>14875</v>
      </c>
      <c r="E1241" s="1206">
        <v>4789</v>
      </c>
      <c r="F1241" s="1210">
        <v>34425</v>
      </c>
    </row>
    <row r="1242" spans="2:6" ht="13.15" customHeight="1" x14ac:dyDescent="0.3">
      <c r="B1242" s="1172" t="s">
        <v>2030</v>
      </c>
      <c r="C1242" s="1207">
        <v>13658</v>
      </c>
      <c r="D1242" s="1207">
        <v>10084</v>
      </c>
      <c r="E1242" s="1207">
        <v>6024</v>
      </c>
      <c r="F1242" s="1211">
        <v>29766</v>
      </c>
    </row>
    <row r="1243" spans="2:6" ht="13.15" customHeight="1" x14ac:dyDescent="0.3">
      <c r="B1243" s="1173" t="s">
        <v>2031</v>
      </c>
      <c r="C1243" s="1206">
        <v>10011</v>
      </c>
      <c r="D1243" s="1206">
        <v>7123</v>
      </c>
      <c r="E1243" s="1206">
        <v>4389</v>
      </c>
      <c r="F1243" s="1210">
        <v>21523</v>
      </c>
    </row>
    <row r="1244" spans="2:6" ht="13.15" customHeight="1" x14ac:dyDescent="0.3">
      <c r="B1244" s="1172" t="s">
        <v>2032</v>
      </c>
      <c r="C1244" s="1207">
        <v>13958</v>
      </c>
      <c r="D1244" s="1207">
        <v>18276</v>
      </c>
      <c r="E1244" s="1207">
        <v>4729</v>
      </c>
      <c r="F1244" s="1211">
        <v>36963</v>
      </c>
    </row>
    <row r="1245" spans="2:6" ht="13.15" customHeight="1" x14ac:dyDescent="0.3">
      <c r="B1245" s="1173" t="s">
        <v>2033</v>
      </c>
      <c r="C1245" s="1206">
        <v>159</v>
      </c>
      <c r="D1245" s="1206">
        <v>0</v>
      </c>
      <c r="E1245" s="1206">
        <v>601</v>
      </c>
      <c r="F1245" s="1210">
        <v>760</v>
      </c>
    </row>
    <row r="1246" spans="2:6" ht="13.15" customHeight="1" x14ac:dyDescent="0.3">
      <c r="B1246" s="1172" t="s">
        <v>2034</v>
      </c>
      <c r="C1246" s="1207">
        <v>889</v>
      </c>
      <c r="D1246" s="1207">
        <v>6463</v>
      </c>
      <c r="E1246" s="1207">
        <v>1039</v>
      </c>
      <c r="F1246" s="1211">
        <v>8391</v>
      </c>
    </row>
    <row r="1247" spans="2:6" ht="13.15" customHeight="1" x14ac:dyDescent="0.3">
      <c r="B1247" s="1173" t="s">
        <v>2035</v>
      </c>
      <c r="C1247" s="1206">
        <v>18360</v>
      </c>
      <c r="D1247" s="1206">
        <v>15009</v>
      </c>
      <c r="E1247" s="1206">
        <v>5752</v>
      </c>
      <c r="F1247" s="1210">
        <v>39121</v>
      </c>
    </row>
    <row r="1248" spans="2:6" ht="13.15" customHeight="1" x14ac:dyDescent="0.3">
      <c r="B1248" s="1172" t="s">
        <v>2036</v>
      </c>
      <c r="C1248" s="1207">
        <v>23146</v>
      </c>
      <c r="D1248" s="1207">
        <v>18918</v>
      </c>
      <c r="E1248" s="1207">
        <v>7909</v>
      </c>
      <c r="F1248" s="1211">
        <v>49973</v>
      </c>
    </row>
    <row r="1249" spans="2:6" ht="13.15" customHeight="1" x14ac:dyDescent="0.3">
      <c r="B1249" s="1173" t="s">
        <v>2037</v>
      </c>
      <c r="C1249" s="1206">
        <v>0</v>
      </c>
      <c r="D1249" s="1206">
        <v>5</v>
      </c>
      <c r="E1249" s="1206">
        <v>1</v>
      </c>
      <c r="F1249" s="1210">
        <v>6</v>
      </c>
    </row>
    <row r="1250" spans="2:6" ht="13.15" customHeight="1" x14ac:dyDescent="0.3">
      <c r="B1250" s="1172" t="s">
        <v>2038</v>
      </c>
      <c r="C1250" s="1207">
        <v>6</v>
      </c>
      <c r="D1250" s="1207">
        <v>16</v>
      </c>
      <c r="E1250" s="1207">
        <v>7</v>
      </c>
      <c r="F1250" s="1211">
        <v>29</v>
      </c>
    </row>
    <row r="1251" spans="2:6" ht="13.15" customHeight="1" x14ac:dyDescent="0.3">
      <c r="B1251" s="1173" t="s">
        <v>2039</v>
      </c>
      <c r="C1251" s="1206">
        <v>7</v>
      </c>
      <c r="D1251" s="1206">
        <v>9</v>
      </c>
      <c r="E1251" s="1206">
        <v>3</v>
      </c>
      <c r="F1251" s="1210">
        <v>19</v>
      </c>
    </row>
    <row r="1252" spans="2:6" ht="13.15" customHeight="1" x14ac:dyDescent="0.3">
      <c r="B1252" s="1172" t="s">
        <v>2040</v>
      </c>
      <c r="C1252" s="1207">
        <v>1</v>
      </c>
      <c r="D1252" s="1207">
        <v>2</v>
      </c>
      <c r="E1252" s="1207">
        <v>1</v>
      </c>
      <c r="F1252" s="1211">
        <v>4</v>
      </c>
    </row>
    <row r="1253" spans="2:6" ht="13.15" customHeight="1" x14ac:dyDescent="0.3">
      <c r="B1253" s="1173" t="s">
        <v>2041</v>
      </c>
      <c r="C1253" s="1206">
        <v>15</v>
      </c>
      <c r="D1253" s="1206">
        <v>30</v>
      </c>
      <c r="E1253" s="1206">
        <v>8</v>
      </c>
      <c r="F1253" s="1210">
        <v>53</v>
      </c>
    </row>
    <row r="1254" spans="2:6" ht="13.15" customHeight="1" x14ac:dyDescent="0.3">
      <c r="B1254" s="1172" t="s">
        <v>2042</v>
      </c>
      <c r="C1254" s="1207">
        <v>217</v>
      </c>
      <c r="D1254" s="1207">
        <v>140</v>
      </c>
      <c r="E1254" s="1207">
        <v>60</v>
      </c>
      <c r="F1254" s="1211">
        <v>417</v>
      </c>
    </row>
    <row r="1255" spans="2:6" ht="13.15" customHeight="1" x14ac:dyDescent="0.3">
      <c r="B1255" s="1173" t="s">
        <v>2043</v>
      </c>
      <c r="C1255" s="1206">
        <v>2</v>
      </c>
      <c r="D1255" s="1206">
        <v>0</v>
      </c>
      <c r="E1255" s="1206">
        <v>2</v>
      </c>
      <c r="F1255" s="1210">
        <v>4</v>
      </c>
    </row>
    <row r="1256" spans="2:6" ht="13.15" customHeight="1" x14ac:dyDescent="0.3">
      <c r="B1256" s="1172" t="s">
        <v>2044</v>
      </c>
      <c r="C1256" s="1207">
        <v>0</v>
      </c>
      <c r="D1256" s="1207">
        <v>4</v>
      </c>
      <c r="E1256" s="1207">
        <v>3</v>
      </c>
      <c r="F1256" s="1211">
        <v>7</v>
      </c>
    </row>
    <row r="1257" spans="2:6" ht="13.15" customHeight="1" x14ac:dyDescent="0.3">
      <c r="B1257" s="1173" t="s">
        <v>2045</v>
      </c>
      <c r="C1257" s="1206">
        <v>0</v>
      </c>
      <c r="D1257" s="1206">
        <v>14</v>
      </c>
      <c r="E1257" s="1206">
        <v>2</v>
      </c>
      <c r="F1257" s="1210">
        <v>16</v>
      </c>
    </row>
    <row r="1258" spans="2:6" ht="13.15" customHeight="1" x14ac:dyDescent="0.3">
      <c r="B1258" s="1172" t="s">
        <v>2046</v>
      </c>
      <c r="C1258" s="1207">
        <v>2</v>
      </c>
      <c r="D1258" s="1207">
        <v>2</v>
      </c>
      <c r="E1258" s="1207">
        <v>5</v>
      </c>
      <c r="F1258" s="1211">
        <v>9</v>
      </c>
    </row>
    <row r="1259" spans="2:6" ht="13.15" customHeight="1" x14ac:dyDescent="0.3">
      <c r="B1259" s="1173" t="s">
        <v>2047</v>
      </c>
      <c r="C1259" s="1206">
        <v>0</v>
      </c>
      <c r="D1259" s="1206">
        <v>1</v>
      </c>
      <c r="E1259" s="1206">
        <v>13</v>
      </c>
      <c r="F1259" s="1210">
        <v>14</v>
      </c>
    </row>
    <row r="1260" spans="2:6" ht="13.15" customHeight="1" x14ac:dyDescent="0.3">
      <c r="B1260" s="1172" t="s">
        <v>2048</v>
      </c>
      <c r="C1260" s="1207">
        <v>23256</v>
      </c>
      <c r="D1260" s="1207">
        <v>29088</v>
      </c>
      <c r="E1260" s="1207">
        <v>9193</v>
      </c>
      <c r="F1260" s="1211">
        <v>61537</v>
      </c>
    </row>
    <row r="1261" spans="2:6" ht="13.15" customHeight="1" x14ac:dyDescent="0.3">
      <c r="B1261" s="1173" t="s">
        <v>2049</v>
      </c>
      <c r="C1261" s="1206">
        <v>5</v>
      </c>
      <c r="D1261" s="1206">
        <v>7</v>
      </c>
      <c r="E1261" s="1206">
        <v>6</v>
      </c>
      <c r="F1261" s="1210">
        <v>18</v>
      </c>
    </row>
    <row r="1262" spans="2:6" ht="13.15" customHeight="1" x14ac:dyDescent="0.3">
      <c r="B1262" s="1172" t="s">
        <v>2050</v>
      </c>
      <c r="C1262" s="1207">
        <v>36</v>
      </c>
      <c r="D1262" s="1207">
        <v>117</v>
      </c>
      <c r="E1262" s="1207">
        <v>16</v>
      </c>
      <c r="F1262" s="1211">
        <v>169</v>
      </c>
    </row>
    <row r="1263" spans="2:6" ht="13.15" customHeight="1" x14ac:dyDescent="0.3">
      <c r="B1263" s="1173" t="s">
        <v>2051</v>
      </c>
      <c r="C1263" s="1206">
        <v>3611</v>
      </c>
      <c r="D1263" s="1206">
        <v>7666</v>
      </c>
      <c r="E1263" s="1206">
        <v>1508</v>
      </c>
      <c r="F1263" s="1210">
        <v>12785</v>
      </c>
    </row>
    <row r="1264" spans="2:6" ht="13.15" customHeight="1" x14ac:dyDescent="0.3">
      <c r="B1264" s="1172" t="s">
        <v>2052</v>
      </c>
      <c r="C1264" s="1207">
        <v>343</v>
      </c>
      <c r="D1264" s="1207">
        <v>686</v>
      </c>
      <c r="E1264" s="1207">
        <v>121</v>
      </c>
      <c r="F1264" s="1211">
        <v>1150</v>
      </c>
    </row>
    <row r="1265" spans="2:6" ht="13.15" customHeight="1" x14ac:dyDescent="0.3">
      <c r="B1265" s="1173" t="s">
        <v>2053</v>
      </c>
      <c r="C1265" s="1206">
        <v>2163</v>
      </c>
      <c r="D1265" s="1206">
        <v>4209</v>
      </c>
      <c r="E1265" s="1206">
        <v>1021</v>
      </c>
      <c r="F1265" s="1210">
        <v>7393</v>
      </c>
    </row>
    <row r="1266" spans="2:6" ht="13.15" customHeight="1" x14ac:dyDescent="0.3">
      <c r="B1266" s="1172" t="s">
        <v>2054</v>
      </c>
      <c r="C1266" s="1207">
        <v>15545</v>
      </c>
      <c r="D1266" s="1207">
        <v>25710</v>
      </c>
      <c r="E1266" s="1207">
        <v>6660</v>
      </c>
      <c r="F1266" s="1211">
        <v>47915</v>
      </c>
    </row>
    <row r="1267" spans="2:6" ht="13.15" customHeight="1" x14ac:dyDescent="0.3">
      <c r="B1267" s="1173" t="s">
        <v>2055</v>
      </c>
      <c r="C1267" s="1206">
        <v>0</v>
      </c>
      <c r="D1267" s="1206">
        <v>0</v>
      </c>
      <c r="E1267" s="1206">
        <v>2</v>
      </c>
      <c r="F1267" s="1210">
        <v>2</v>
      </c>
    </row>
    <row r="1268" spans="2:6" ht="13.15" customHeight="1" x14ac:dyDescent="0.3">
      <c r="B1268" s="1172" t="s">
        <v>2056</v>
      </c>
      <c r="C1268" s="1207">
        <v>5432</v>
      </c>
      <c r="D1268" s="1207">
        <v>6836</v>
      </c>
      <c r="E1268" s="1207">
        <v>2611</v>
      </c>
      <c r="F1268" s="1211">
        <v>14879</v>
      </c>
    </row>
    <row r="1269" spans="2:6" ht="13.15" customHeight="1" x14ac:dyDescent="0.3">
      <c r="B1269" s="1173" t="s">
        <v>2057</v>
      </c>
      <c r="C1269" s="1206">
        <v>0</v>
      </c>
      <c r="D1269" s="1206">
        <v>5</v>
      </c>
      <c r="E1269" s="1206">
        <v>1</v>
      </c>
      <c r="F1269" s="1210">
        <v>6</v>
      </c>
    </row>
    <row r="1270" spans="2:6" ht="13.15" customHeight="1" x14ac:dyDescent="0.3">
      <c r="B1270" s="1172" t="s">
        <v>2058</v>
      </c>
      <c r="C1270" s="1207">
        <v>10415</v>
      </c>
      <c r="D1270" s="1207">
        <v>19062</v>
      </c>
      <c r="E1270" s="1207">
        <v>5233</v>
      </c>
      <c r="F1270" s="1211">
        <v>34710</v>
      </c>
    </row>
    <row r="1271" spans="2:6" ht="13.15" customHeight="1" x14ac:dyDescent="0.3">
      <c r="B1271" s="1173" t="s">
        <v>2059</v>
      </c>
      <c r="C1271" s="1206">
        <v>0</v>
      </c>
      <c r="D1271" s="1206">
        <v>2</v>
      </c>
      <c r="E1271" s="1206">
        <v>2</v>
      </c>
      <c r="F1271" s="1210">
        <v>4</v>
      </c>
    </row>
    <row r="1272" spans="2:6" ht="13.15" customHeight="1" x14ac:dyDescent="0.3">
      <c r="B1272" s="1172" t="s">
        <v>2060</v>
      </c>
      <c r="C1272" s="1207">
        <v>2</v>
      </c>
      <c r="D1272" s="1207">
        <v>1</v>
      </c>
      <c r="E1272" s="1207">
        <v>0</v>
      </c>
      <c r="F1272" s="1211">
        <v>3</v>
      </c>
    </row>
    <row r="1273" spans="2:6" ht="13.15" customHeight="1" x14ac:dyDescent="0.3">
      <c r="B1273" s="1173" t="s">
        <v>2061</v>
      </c>
      <c r="C1273" s="1206">
        <v>8212</v>
      </c>
      <c r="D1273" s="1206">
        <v>13465</v>
      </c>
      <c r="E1273" s="1206">
        <v>2995</v>
      </c>
      <c r="F1273" s="1210">
        <v>24672</v>
      </c>
    </row>
    <row r="1274" spans="2:6" ht="13.15" customHeight="1" x14ac:dyDescent="0.3">
      <c r="B1274" s="1172" t="s">
        <v>2062</v>
      </c>
      <c r="C1274" s="1207">
        <v>74</v>
      </c>
      <c r="D1274" s="1207">
        <v>215</v>
      </c>
      <c r="E1274" s="1207">
        <v>13</v>
      </c>
      <c r="F1274" s="1211">
        <v>302</v>
      </c>
    </row>
    <row r="1275" spans="2:6" ht="13.15" customHeight="1" x14ac:dyDescent="0.3">
      <c r="B1275" s="1173" t="s">
        <v>2063</v>
      </c>
      <c r="C1275" s="1206">
        <v>259</v>
      </c>
      <c r="D1275" s="1206">
        <v>399</v>
      </c>
      <c r="E1275" s="1206">
        <v>50</v>
      </c>
      <c r="F1275" s="1210">
        <v>708</v>
      </c>
    </row>
    <row r="1276" spans="2:6" ht="13.15" customHeight="1" x14ac:dyDescent="0.3">
      <c r="B1276" s="1172" t="s">
        <v>2064</v>
      </c>
      <c r="C1276" s="1207">
        <v>8263</v>
      </c>
      <c r="D1276" s="1207">
        <v>14009</v>
      </c>
      <c r="E1276" s="1207">
        <v>3969</v>
      </c>
      <c r="F1276" s="1211">
        <v>26241</v>
      </c>
    </row>
    <row r="1277" spans="2:6" ht="13.15" customHeight="1" x14ac:dyDescent="0.3">
      <c r="B1277" s="1173" t="s">
        <v>2065</v>
      </c>
      <c r="C1277" s="1206">
        <v>4127</v>
      </c>
      <c r="D1277" s="1206">
        <v>7190</v>
      </c>
      <c r="E1277" s="1206">
        <v>1594</v>
      </c>
      <c r="F1277" s="1210">
        <v>12911</v>
      </c>
    </row>
    <row r="1278" spans="2:6" ht="13.15" customHeight="1" x14ac:dyDescent="0.3">
      <c r="B1278" s="1172" t="s">
        <v>2066</v>
      </c>
      <c r="C1278" s="1207">
        <v>3</v>
      </c>
      <c r="D1278" s="1207">
        <v>6</v>
      </c>
      <c r="E1278" s="1207">
        <v>1</v>
      </c>
      <c r="F1278" s="1211">
        <v>10</v>
      </c>
    </row>
    <row r="1279" spans="2:6" ht="13.15" customHeight="1" x14ac:dyDescent="0.3">
      <c r="B1279" s="1173" t="s">
        <v>12585</v>
      </c>
      <c r="C1279" s="1206">
        <v>0</v>
      </c>
      <c r="D1279" s="1206">
        <v>3</v>
      </c>
      <c r="E1279" s="1206">
        <v>0</v>
      </c>
      <c r="F1279" s="1210">
        <v>3</v>
      </c>
    </row>
    <row r="1280" spans="2:6" ht="13.15" customHeight="1" x14ac:dyDescent="0.3">
      <c r="B1280" s="1172" t="s">
        <v>2067</v>
      </c>
      <c r="C1280" s="1207">
        <v>0</v>
      </c>
      <c r="D1280" s="1207">
        <v>1</v>
      </c>
      <c r="E1280" s="1207">
        <v>2</v>
      </c>
      <c r="F1280" s="1211">
        <v>3</v>
      </c>
    </row>
    <row r="1281" spans="2:6" ht="13.15" customHeight="1" x14ac:dyDescent="0.3">
      <c r="B1281" s="1173" t="s">
        <v>2068</v>
      </c>
      <c r="C1281" s="1206">
        <v>7384</v>
      </c>
      <c r="D1281" s="1206">
        <v>11460</v>
      </c>
      <c r="E1281" s="1206">
        <v>2825</v>
      </c>
      <c r="F1281" s="1210">
        <v>21669</v>
      </c>
    </row>
    <row r="1282" spans="2:6" ht="13.15" customHeight="1" x14ac:dyDescent="0.3">
      <c r="B1282" s="1172" t="s">
        <v>2069</v>
      </c>
      <c r="C1282" s="1207">
        <v>1217</v>
      </c>
      <c r="D1282" s="1207">
        <v>1441</v>
      </c>
      <c r="E1282" s="1207">
        <v>221</v>
      </c>
      <c r="F1282" s="1211">
        <v>2879</v>
      </c>
    </row>
    <row r="1283" spans="2:6" ht="13.15" customHeight="1" x14ac:dyDescent="0.3">
      <c r="B1283" s="1173" t="s">
        <v>2070</v>
      </c>
      <c r="C1283" s="1206">
        <v>13101</v>
      </c>
      <c r="D1283" s="1206">
        <v>14106</v>
      </c>
      <c r="E1283" s="1206">
        <v>5805</v>
      </c>
      <c r="F1283" s="1210">
        <v>33012</v>
      </c>
    </row>
    <row r="1284" spans="2:6" ht="13.15" customHeight="1" x14ac:dyDescent="0.3">
      <c r="B1284" s="1172" t="s">
        <v>2071</v>
      </c>
      <c r="C1284" s="1207">
        <v>10371</v>
      </c>
      <c r="D1284" s="1207">
        <v>18571</v>
      </c>
      <c r="E1284" s="1207">
        <v>4474</v>
      </c>
      <c r="F1284" s="1211">
        <v>33416</v>
      </c>
    </row>
    <row r="1285" spans="2:6" ht="13.15" customHeight="1" x14ac:dyDescent="0.3">
      <c r="B1285" s="1173" t="s">
        <v>2072</v>
      </c>
      <c r="C1285" s="1206">
        <v>3349</v>
      </c>
      <c r="D1285" s="1206">
        <v>6286</v>
      </c>
      <c r="E1285" s="1206">
        <v>1965</v>
      </c>
      <c r="F1285" s="1210">
        <v>11600</v>
      </c>
    </row>
    <row r="1286" spans="2:6" ht="13.15" customHeight="1" x14ac:dyDescent="0.3">
      <c r="B1286" s="1172" t="s">
        <v>2073</v>
      </c>
      <c r="C1286" s="1207">
        <v>5</v>
      </c>
      <c r="D1286" s="1207">
        <v>1</v>
      </c>
      <c r="E1286" s="1207">
        <v>9</v>
      </c>
      <c r="F1286" s="1211">
        <v>15</v>
      </c>
    </row>
    <row r="1287" spans="2:6" ht="13.15" customHeight="1" x14ac:dyDescent="0.3">
      <c r="B1287" s="1173" t="s">
        <v>2074</v>
      </c>
      <c r="C1287" s="1206">
        <v>151</v>
      </c>
      <c r="D1287" s="1206">
        <v>364</v>
      </c>
      <c r="E1287" s="1206">
        <v>46</v>
      </c>
      <c r="F1287" s="1210">
        <v>561</v>
      </c>
    </row>
    <row r="1288" spans="2:6" ht="13.15" customHeight="1" x14ac:dyDescent="0.3">
      <c r="B1288" s="1172" t="s">
        <v>2075</v>
      </c>
      <c r="C1288" s="1207">
        <v>2939</v>
      </c>
      <c r="D1288" s="1207">
        <v>4969</v>
      </c>
      <c r="E1288" s="1207">
        <v>994</v>
      </c>
      <c r="F1288" s="1211">
        <v>8902</v>
      </c>
    </row>
    <row r="1289" spans="2:6" ht="13.15" customHeight="1" x14ac:dyDescent="0.3">
      <c r="B1289" s="1173" t="s">
        <v>2076</v>
      </c>
      <c r="C1289" s="1206">
        <v>3819</v>
      </c>
      <c r="D1289" s="1206">
        <v>7933</v>
      </c>
      <c r="E1289" s="1206">
        <v>1682</v>
      </c>
      <c r="F1289" s="1210">
        <v>13434</v>
      </c>
    </row>
    <row r="1290" spans="2:6" ht="13.15" customHeight="1" x14ac:dyDescent="0.3">
      <c r="B1290" s="1172" t="s">
        <v>2077</v>
      </c>
      <c r="C1290" s="1207">
        <v>3093</v>
      </c>
      <c r="D1290" s="1207">
        <v>5152</v>
      </c>
      <c r="E1290" s="1207">
        <v>979</v>
      </c>
      <c r="F1290" s="1211">
        <v>9224</v>
      </c>
    </row>
    <row r="1291" spans="2:6" ht="13.15" customHeight="1" x14ac:dyDescent="0.3">
      <c r="B1291" s="1173" t="s">
        <v>2078</v>
      </c>
      <c r="C1291" s="1206">
        <v>1747</v>
      </c>
      <c r="D1291" s="1206">
        <v>2746</v>
      </c>
      <c r="E1291" s="1206">
        <v>450</v>
      </c>
      <c r="F1291" s="1210">
        <v>4943</v>
      </c>
    </row>
    <row r="1292" spans="2:6" ht="13.15" customHeight="1" x14ac:dyDescent="0.3">
      <c r="B1292" s="1172" t="s">
        <v>2079</v>
      </c>
      <c r="C1292" s="1207">
        <v>6534</v>
      </c>
      <c r="D1292" s="1207">
        <v>12381</v>
      </c>
      <c r="E1292" s="1207">
        <v>3024</v>
      </c>
      <c r="F1292" s="1211">
        <v>21939</v>
      </c>
    </row>
    <row r="1293" spans="2:6" ht="13.15" customHeight="1" x14ac:dyDescent="0.3">
      <c r="B1293" s="1173" t="s">
        <v>2080</v>
      </c>
      <c r="C1293" s="1206">
        <v>2791</v>
      </c>
      <c r="D1293" s="1206">
        <v>7330</v>
      </c>
      <c r="E1293" s="1206">
        <v>1893</v>
      </c>
      <c r="F1293" s="1210">
        <v>12014</v>
      </c>
    </row>
    <row r="1294" spans="2:6" ht="13.15" customHeight="1" x14ac:dyDescent="0.3">
      <c r="B1294" s="1172" t="s">
        <v>2081</v>
      </c>
      <c r="C1294" s="1207">
        <v>6411</v>
      </c>
      <c r="D1294" s="1207">
        <v>14628</v>
      </c>
      <c r="E1294" s="1207">
        <v>3031</v>
      </c>
      <c r="F1294" s="1211">
        <v>24070</v>
      </c>
    </row>
    <row r="1295" spans="2:6" ht="13.15" customHeight="1" x14ac:dyDescent="0.3">
      <c r="B1295" s="1173" t="s">
        <v>2082</v>
      </c>
      <c r="C1295" s="1206">
        <v>3213</v>
      </c>
      <c r="D1295" s="1206">
        <v>7106</v>
      </c>
      <c r="E1295" s="1206">
        <v>1328</v>
      </c>
      <c r="F1295" s="1210">
        <v>11647</v>
      </c>
    </row>
    <row r="1296" spans="2:6" ht="13.15" customHeight="1" x14ac:dyDescent="0.3">
      <c r="B1296" s="1172" t="s">
        <v>2083</v>
      </c>
      <c r="C1296" s="1207">
        <v>1202</v>
      </c>
      <c r="D1296" s="1207">
        <v>2391</v>
      </c>
      <c r="E1296" s="1207">
        <v>406</v>
      </c>
      <c r="F1296" s="1211">
        <v>3999</v>
      </c>
    </row>
    <row r="1297" spans="2:6" ht="13.15" customHeight="1" x14ac:dyDescent="0.3">
      <c r="B1297" s="1173" t="s">
        <v>2084</v>
      </c>
      <c r="C1297" s="1206">
        <v>428</v>
      </c>
      <c r="D1297" s="1206">
        <v>675</v>
      </c>
      <c r="E1297" s="1206">
        <v>82</v>
      </c>
      <c r="F1297" s="1210">
        <v>1185</v>
      </c>
    </row>
    <row r="1298" spans="2:6" ht="13.15" customHeight="1" x14ac:dyDescent="0.3">
      <c r="B1298" s="1172" t="s">
        <v>2085</v>
      </c>
      <c r="C1298" s="1207">
        <v>3300</v>
      </c>
      <c r="D1298" s="1207">
        <v>2207</v>
      </c>
      <c r="E1298" s="1207">
        <v>462</v>
      </c>
      <c r="F1298" s="1211">
        <v>5969</v>
      </c>
    </row>
    <row r="1299" spans="2:6" ht="13.15" customHeight="1" x14ac:dyDescent="0.3">
      <c r="B1299" s="1173" t="s">
        <v>2086</v>
      </c>
      <c r="C1299" s="1206">
        <v>34719</v>
      </c>
      <c r="D1299" s="1206">
        <v>48004</v>
      </c>
      <c r="E1299" s="1206">
        <v>14474</v>
      </c>
      <c r="F1299" s="1210">
        <v>97197</v>
      </c>
    </row>
    <row r="1300" spans="2:6" ht="13.15" customHeight="1" x14ac:dyDescent="0.3">
      <c r="B1300" s="1172" t="s">
        <v>2087</v>
      </c>
      <c r="C1300" s="1207">
        <v>7641</v>
      </c>
      <c r="D1300" s="1207">
        <v>13854</v>
      </c>
      <c r="E1300" s="1207">
        <v>3760</v>
      </c>
      <c r="F1300" s="1211">
        <v>25255</v>
      </c>
    </row>
    <row r="1301" spans="2:6" ht="13.15" customHeight="1" x14ac:dyDescent="0.3">
      <c r="B1301" s="1173" t="s">
        <v>2088</v>
      </c>
      <c r="C1301" s="1206">
        <v>1264</v>
      </c>
      <c r="D1301" s="1206">
        <v>2422</v>
      </c>
      <c r="E1301" s="1206">
        <v>611</v>
      </c>
      <c r="F1301" s="1210">
        <v>4297</v>
      </c>
    </row>
    <row r="1302" spans="2:6" ht="13.15" customHeight="1" x14ac:dyDescent="0.3">
      <c r="B1302" s="1172" t="s">
        <v>2089</v>
      </c>
      <c r="C1302" s="1207">
        <v>742</v>
      </c>
      <c r="D1302" s="1207">
        <v>1182</v>
      </c>
      <c r="E1302" s="1207">
        <v>280</v>
      </c>
      <c r="F1302" s="1211">
        <v>2204</v>
      </c>
    </row>
    <row r="1303" spans="2:6" ht="13.15" customHeight="1" x14ac:dyDescent="0.3">
      <c r="B1303" s="1173" t="s">
        <v>2090</v>
      </c>
      <c r="C1303" s="1206">
        <v>5943</v>
      </c>
      <c r="D1303" s="1206">
        <v>10599</v>
      </c>
      <c r="E1303" s="1206">
        <v>2251</v>
      </c>
      <c r="F1303" s="1210">
        <v>18793</v>
      </c>
    </row>
    <row r="1304" spans="2:6" ht="13.15" customHeight="1" x14ac:dyDescent="0.3">
      <c r="B1304" s="1172" t="s">
        <v>2091</v>
      </c>
      <c r="C1304" s="1207">
        <v>463</v>
      </c>
      <c r="D1304" s="1207">
        <v>1002</v>
      </c>
      <c r="E1304" s="1207">
        <v>249</v>
      </c>
      <c r="F1304" s="1211">
        <v>1714</v>
      </c>
    </row>
    <row r="1305" spans="2:6" ht="13.15" customHeight="1" x14ac:dyDescent="0.3">
      <c r="B1305" s="1173" t="s">
        <v>2092</v>
      </c>
      <c r="C1305" s="1206">
        <v>3006</v>
      </c>
      <c r="D1305" s="1206">
        <v>5455</v>
      </c>
      <c r="E1305" s="1206">
        <v>1521</v>
      </c>
      <c r="F1305" s="1210">
        <v>9982</v>
      </c>
    </row>
    <row r="1306" spans="2:6" ht="13.15" customHeight="1" x14ac:dyDescent="0.3">
      <c r="B1306" s="1172" t="s">
        <v>2093</v>
      </c>
      <c r="C1306" s="1207">
        <v>1772</v>
      </c>
      <c r="D1306" s="1207">
        <v>3015</v>
      </c>
      <c r="E1306" s="1207">
        <v>770</v>
      </c>
      <c r="F1306" s="1211">
        <v>5557</v>
      </c>
    </row>
    <row r="1307" spans="2:6" ht="13.15" customHeight="1" x14ac:dyDescent="0.3">
      <c r="B1307" s="1173" t="s">
        <v>2094</v>
      </c>
      <c r="C1307" s="1206">
        <v>10</v>
      </c>
      <c r="D1307" s="1206">
        <v>30</v>
      </c>
      <c r="E1307" s="1206">
        <v>16</v>
      </c>
      <c r="F1307" s="1210">
        <v>56</v>
      </c>
    </row>
    <row r="1308" spans="2:6" ht="13.15" customHeight="1" x14ac:dyDescent="0.3">
      <c r="B1308" s="1172" t="s">
        <v>2095</v>
      </c>
      <c r="C1308" s="1207">
        <v>215</v>
      </c>
      <c r="D1308" s="1207">
        <v>235</v>
      </c>
      <c r="E1308" s="1207">
        <v>81</v>
      </c>
      <c r="F1308" s="1211">
        <v>531</v>
      </c>
    </row>
    <row r="1309" spans="2:6" ht="13.15" customHeight="1" x14ac:dyDescent="0.3">
      <c r="B1309" s="1173" t="s">
        <v>2096</v>
      </c>
      <c r="C1309" s="1206">
        <v>9559</v>
      </c>
      <c r="D1309" s="1206">
        <v>9859</v>
      </c>
      <c r="E1309" s="1206">
        <v>3468</v>
      </c>
      <c r="F1309" s="1210">
        <v>22886</v>
      </c>
    </row>
    <row r="1310" spans="2:6" ht="13.15" customHeight="1" x14ac:dyDescent="0.3">
      <c r="B1310" s="1172" t="s">
        <v>2097</v>
      </c>
      <c r="C1310" s="1207">
        <v>10886</v>
      </c>
      <c r="D1310" s="1207">
        <v>14956</v>
      </c>
      <c r="E1310" s="1207">
        <v>4391</v>
      </c>
      <c r="F1310" s="1211">
        <v>30233</v>
      </c>
    </row>
    <row r="1311" spans="2:6" ht="13.15" customHeight="1" x14ac:dyDescent="0.3">
      <c r="B1311" s="1173" t="s">
        <v>2098</v>
      </c>
      <c r="C1311" s="1206">
        <v>11554</v>
      </c>
      <c r="D1311" s="1206">
        <v>14115</v>
      </c>
      <c r="E1311" s="1206">
        <v>4016</v>
      </c>
      <c r="F1311" s="1210">
        <v>29685</v>
      </c>
    </row>
    <row r="1312" spans="2:6" ht="13.15" customHeight="1" x14ac:dyDescent="0.3">
      <c r="B1312" s="1172" t="s">
        <v>2099</v>
      </c>
      <c r="C1312" s="1207">
        <v>12449</v>
      </c>
      <c r="D1312" s="1207">
        <v>13383</v>
      </c>
      <c r="E1312" s="1207">
        <v>4362</v>
      </c>
      <c r="F1312" s="1211">
        <v>30194</v>
      </c>
    </row>
    <row r="1313" spans="2:6" ht="13.15" customHeight="1" x14ac:dyDescent="0.3">
      <c r="B1313" s="1173" t="s">
        <v>2100</v>
      </c>
      <c r="C1313" s="1206">
        <v>7430</v>
      </c>
      <c r="D1313" s="1206">
        <v>11486</v>
      </c>
      <c r="E1313" s="1206">
        <v>3293</v>
      </c>
      <c r="F1313" s="1210">
        <v>22209</v>
      </c>
    </row>
    <row r="1314" spans="2:6" ht="13.15" customHeight="1" x14ac:dyDescent="0.3">
      <c r="B1314" s="1172" t="s">
        <v>2101</v>
      </c>
      <c r="C1314" s="1207">
        <v>18969</v>
      </c>
      <c r="D1314" s="1207">
        <v>24509</v>
      </c>
      <c r="E1314" s="1207">
        <v>6298</v>
      </c>
      <c r="F1314" s="1211">
        <v>49776</v>
      </c>
    </row>
    <row r="1315" spans="2:6" ht="13.15" customHeight="1" x14ac:dyDescent="0.3">
      <c r="B1315" s="1173" t="s">
        <v>2102</v>
      </c>
      <c r="C1315" s="1206">
        <v>14020</v>
      </c>
      <c r="D1315" s="1206">
        <v>17102</v>
      </c>
      <c r="E1315" s="1206">
        <v>4688</v>
      </c>
      <c r="F1315" s="1210">
        <v>35810</v>
      </c>
    </row>
    <row r="1316" spans="2:6" ht="13.15" customHeight="1" x14ac:dyDescent="0.3">
      <c r="B1316" s="1172" t="s">
        <v>2103</v>
      </c>
      <c r="C1316" s="1207">
        <v>11326</v>
      </c>
      <c r="D1316" s="1207">
        <v>12831</v>
      </c>
      <c r="E1316" s="1207">
        <v>3700</v>
      </c>
      <c r="F1316" s="1211">
        <v>27857</v>
      </c>
    </row>
    <row r="1317" spans="2:6" ht="13.15" customHeight="1" x14ac:dyDescent="0.3">
      <c r="B1317" s="1173" t="s">
        <v>2104</v>
      </c>
      <c r="C1317" s="1206">
        <v>2</v>
      </c>
      <c r="D1317" s="1206">
        <v>2</v>
      </c>
      <c r="E1317" s="1206">
        <v>1</v>
      </c>
      <c r="F1317" s="1210">
        <v>5</v>
      </c>
    </row>
    <row r="1318" spans="2:6" ht="13.15" customHeight="1" x14ac:dyDescent="0.3">
      <c r="B1318" s="1172" t="s">
        <v>2105</v>
      </c>
      <c r="C1318" s="1207">
        <v>14394</v>
      </c>
      <c r="D1318" s="1207">
        <v>40801</v>
      </c>
      <c r="E1318" s="1207">
        <v>6156</v>
      </c>
      <c r="F1318" s="1211">
        <v>61351</v>
      </c>
    </row>
    <row r="1319" spans="2:6" ht="13.15" customHeight="1" x14ac:dyDescent="0.3">
      <c r="B1319" s="1173" t="s">
        <v>2106</v>
      </c>
      <c r="C1319" s="1206">
        <v>10808</v>
      </c>
      <c r="D1319" s="1206">
        <v>18308</v>
      </c>
      <c r="E1319" s="1206">
        <v>4126</v>
      </c>
      <c r="F1319" s="1210">
        <v>33242</v>
      </c>
    </row>
    <row r="1320" spans="2:6" ht="13.15" customHeight="1" x14ac:dyDescent="0.3">
      <c r="B1320" s="1172" t="s">
        <v>2107</v>
      </c>
      <c r="C1320" s="1207">
        <v>1206</v>
      </c>
      <c r="D1320" s="1207">
        <v>1986</v>
      </c>
      <c r="E1320" s="1207">
        <v>393</v>
      </c>
      <c r="F1320" s="1211">
        <v>3585</v>
      </c>
    </row>
    <row r="1321" spans="2:6" ht="13.15" customHeight="1" x14ac:dyDescent="0.3">
      <c r="B1321" s="1173" t="s">
        <v>2108</v>
      </c>
      <c r="C1321" s="1206">
        <v>3499</v>
      </c>
      <c r="D1321" s="1206">
        <v>7156</v>
      </c>
      <c r="E1321" s="1206">
        <v>1902</v>
      </c>
      <c r="F1321" s="1210">
        <v>12557</v>
      </c>
    </row>
    <row r="1322" spans="2:6" ht="13.15" customHeight="1" x14ac:dyDescent="0.3">
      <c r="B1322" s="1172" t="s">
        <v>2109</v>
      </c>
      <c r="C1322" s="1207">
        <v>5180</v>
      </c>
      <c r="D1322" s="1207">
        <v>6203</v>
      </c>
      <c r="E1322" s="1207">
        <v>1724</v>
      </c>
      <c r="F1322" s="1211">
        <v>13107</v>
      </c>
    </row>
    <row r="1323" spans="2:6" ht="13.15" customHeight="1" x14ac:dyDescent="0.3">
      <c r="B1323" s="1173" t="s">
        <v>2110</v>
      </c>
      <c r="C1323" s="1206">
        <v>0</v>
      </c>
      <c r="D1323" s="1206">
        <v>3</v>
      </c>
      <c r="E1323" s="1206">
        <v>0</v>
      </c>
      <c r="F1323" s="1210">
        <v>3</v>
      </c>
    </row>
    <row r="1324" spans="2:6" ht="13.15" customHeight="1" x14ac:dyDescent="0.3">
      <c r="B1324" s="1172" t="s">
        <v>2111</v>
      </c>
      <c r="C1324" s="1207">
        <v>167</v>
      </c>
      <c r="D1324" s="1207">
        <v>163</v>
      </c>
      <c r="E1324" s="1207">
        <v>61</v>
      </c>
      <c r="F1324" s="1211">
        <v>391</v>
      </c>
    </row>
    <row r="1325" spans="2:6" ht="13.15" customHeight="1" x14ac:dyDescent="0.3">
      <c r="B1325" s="1173" t="s">
        <v>2112</v>
      </c>
      <c r="C1325" s="1206">
        <v>11318</v>
      </c>
      <c r="D1325" s="1206">
        <v>11030</v>
      </c>
      <c r="E1325" s="1206">
        <v>4644</v>
      </c>
      <c r="F1325" s="1210">
        <v>26992</v>
      </c>
    </row>
    <row r="1326" spans="2:6" ht="13.15" customHeight="1" x14ac:dyDescent="0.3">
      <c r="B1326" s="1172" t="s">
        <v>2113</v>
      </c>
      <c r="C1326" s="1207">
        <v>13264</v>
      </c>
      <c r="D1326" s="1207">
        <v>14770</v>
      </c>
      <c r="E1326" s="1207">
        <v>4406</v>
      </c>
      <c r="F1326" s="1211">
        <v>32440</v>
      </c>
    </row>
    <row r="1327" spans="2:6" ht="13.15" customHeight="1" x14ac:dyDescent="0.3">
      <c r="B1327" s="1173" t="s">
        <v>2114</v>
      </c>
      <c r="C1327" s="1206">
        <v>11181</v>
      </c>
      <c r="D1327" s="1206">
        <v>16091</v>
      </c>
      <c r="E1327" s="1206">
        <v>5034</v>
      </c>
      <c r="F1327" s="1210">
        <v>32306</v>
      </c>
    </row>
    <row r="1328" spans="2:6" ht="13.15" customHeight="1" x14ac:dyDescent="0.3">
      <c r="B1328" s="1172" t="s">
        <v>2115</v>
      </c>
      <c r="C1328" s="1207">
        <v>19053</v>
      </c>
      <c r="D1328" s="1207">
        <v>23188</v>
      </c>
      <c r="E1328" s="1207">
        <v>6807</v>
      </c>
      <c r="F1328" s="1211">
        <v>49048</v>
      </c>
    </row>
    <row r="1329" spans="2:6" ht="13.15" customHeight="1" x14ac:dyDescent="0.3">
      <c r="B1329" s="1173" t="s">
        <v>2116</v>
      </c>
      <c r="C1329" s="1206">
        <v>24772</v>
      </c>
      <c r="D1329" s="1206">
        <v>27510</v>
      </c>
      <c r="E1329" s="1206">
        <v>7264</v>
      </c>
      <c r="F1329" s="1210">
        <v>59546</v>
      </c>
    </row>
    <row r="1330" spans="2:6" ht="13.15" customHeight="1" x14ac:dyDescent="0.3">
      <c r="B1330" s="1172" t="s">
        <v>2117</v>
      </c>
      <c r="C1330" s="1207">
        <v>11043</v>
      </c>
      <c r="D1330" s="1207">
        <v>13747</v>
      </c>
      <c r="E1330" s="1207">
        <v>3998</v>
      </c>
      <c r="F1330" s="1211">
        <v>28788</v>
      </c>
    </row>
    <row r="1331" spans="2:6" ht="13.15" customHeight="1" x14ac:dyDescent="0.3">
      <c r="B1331" s="1173" t="s">
        <v>2118</v>
      </c>
      <c r="C1331" s="1206">
        <v>10852</v>
      </c>
      <c r="D1331" s="1206">
        <v>15933</v>
      </c>
      <c r="E1331" s="1206">
        <v>4231</v>
      </c>
      <c r="F1331" s="1210">
        <v>31016</v>
      </c>
    </row>
    <row r="1332" spans="2:6" ht="13.15" customHeight="1" x14ac:dyDescent="0.3">
      <c r="B1332" s="1172" t="s">
        <v>2119</v>
      </c>
      <c r="C1332" s="1207">
        <v>3507</v>
      </c>
      <c r="D1332" s="1207">
        <v>6980</v>
      </c>
      <c r="E1332" s="1207">
        <v>1776</v>
      </c>
      <c r="F1332" s="1211">
        <v>12263</v>
      </c>
    </row>
    <row r="1333" spans="2:6" ht="13.15" customHeight="1" x14ac:dyDescent="0.3">
      <c r="B1333" s="1173" t="s">
        <v>2120</v>
      </c>
      <c r="C1333" s="1206">
        <v>4123</v>
      </c>
      <c r="D1333" s="1206">
        <v>7581</v>
      </c>
      <c r="E1333" s="1206">
        <v>1468</v>
      </c>
      <c r="F1333" s="1210">
        <v>13172</v>
      </c>
    </row>
    <row r="1334" spans="2:6" ht="13.15" customHeight="1" x14ac:dyDescent="0.3">
      <c r="B1334" s="1172" t="s">
        <v>2121</v>
      </c>
      <c r="C1334" s="1207">
        <v>883</v>
      </c>
      <c r="D1334" s="1207">
        <v>1876</v>
      </c>
      <c r="E1334" s="1207">
        <v>331</v>
      </c>
      <c r="F1334" s="1211">
        <v>3090</v>
      </c>
    </row>
    <row r="1335" spans="2:6" ht="13.15" customHeight="1" x14ac:dyDescent="0.3">
      <c r="B1335" s="1173" t="s">
        <v>2122</v>
      </c>
      <c r="C1335" s="1206">
        <v>3121</v>
      </c>
      <c r="D1335" s="1206">
        <v>6504</v>
      </c>
      <c r="E1335" s="1206">
        <v>1162</v>
      </c>
      <c r="F1335" s="1210">
        <v>10787</v>
      </c>
    </row>
    <row r="1336" spans="2:6" ht="13.15" customHeight="1" x14ac:dyDescent="0.3">
      <c r="B1336" s="1172" t="s">
        <v>2123</v>
      </c>
      <c r="C1336" s="1207">
        <v>3043</v>
      </c>
      <c r="D1336" s="1207">
        <v>6300</v>
      </c>
      <c r="E1336" s="1207">
        <v>1158</v>
      </c>
      <c r="F1336" s="1211">
        <v>10501</v>
      </c>
    </row>
    <row r="1337" spans="2:6" ht="13.15" customHeight="1" x14ac:dyDescent="0.3">
      <c r="B1337" s="1173" t="s">
        <v>2124</v>
      </c>
      <c r="C1337" s="1206">
        <v>0</v>
      </c>
      <c r="D1337" s="1206">
        <v>2</v>
      </c>
      <c r="E1337" s="1206">
        <v>3</v>
      </c>
      <c r="F1337" s="1210">
        <v>5</v>
      </c>
    </row>
    <row r="1338" spans="2:6" ht="13.15" customHeight="1" x14ac:dyDescent="0.3">
      <c r="B1338" s="1172" t="s">
        <v>2125</v>
      </c>
      <c r="C1338" s="1207">
        <v>1</v>
      </c>
      <c r="D1338" s="1207">
        <v>0</v>
      </c>
      <c r="E1338" s="1207">
        <v>1</v>
      </c>
      <c r="F1338" s="1211">
        <v>2</v>
      </c>
    </row>
    <row r="1339" spans="2:6" ht="13.15" customHeight="1" x14ac:dyDescent="0.3">
      <c r="B1339" s="1173" t="s">
        <v>2126</v>
      </c>
      <c r="C1339" s="1206">
        <v>6379</v>
      </c>
      <c r="D1339" s="1206">
        <v>5705</v>
      </c>
      <c r="E1339" s="1206">
        <v>1286</v>
      </c>
      <c r="F1339" s="1210">
        <v>13370</v>
      </c>
    </row>
    <row r="1340" spans="2:6" ht="13.15" customHeight="1" x14ac:dyDescent="0.3">
      <c r="B1340" s="1172" t="s">
        <v>2127</v>
      </c>
      <c r="C1340" s="1207">
        <v>9367</v>
      </c>
      <c r="D1340" s="1207">
        <v>12680</v>
      </c>
      <c r="E1340" s="1207">
        <v>3590</v>
      </c>
      <c r="F1340" s="1211">
        <v>25637</v>
      </c>
    </row>
    <row r="1341" spans="2:6" ht="13.15" customHeight="1" x14ac:dyDescent="0.3">
      <c r="B1341" s="1173" t="s">
        <v>2128</v>
      </c>
      <c r="C1341" s="1206">
        <v>10428</v>
      </c>
      <c r="D1341" s="1206">
        <v>13639</v>
      </c>
      <c r="E1341" s="1206">
        <v>3309</v>
      </c>
      <c r="F1341" s="1210">
        <v>27376</v>
      </c>
    </row>
    <row r="1342" spans="2:6" ht="13.15" customHeight="1" x14ac:dyDescent="0.3">
      <c r="B1342" s="1172" t="s">
        <v>2129</v>
      </c>
      <c r="C1342" s="1207">
        <v>7575</v>
      </c>
      <c r="D1342" s="1207">
        <v>12732</v>
      </c>
      <c r="E1342" s="1207">
        <v>2868</v>
      </c>
      <c r="F1342" s="1211">
        <v>23175</v>
      </c>
    </row>
    <row r="1343" spans="2:6" ht="13.15" customHeight="1" x14ac:dyDescent="0.3">
      <c r="B1343" s="1173" t="s">
        <v>2130</v>
      </c>
      <c r="C1343" s="1206">
        <v>2006</v>
      </c>
      <c r="D1343" s="1206">
        <v>1876</v>
      </c>
      <c r="E1343" s="1206">
        <v>266</v>
      </c>
      <c r="F1343" s="1210">
        <v>4148</v>
      </c>
    </row>
    <row r="1344" spans="2:6" ht="13.15" customHeight="1" x14ac:dyDescent="0.3">
      <c r="B1344" s="1172" t="s">
        <v>2131</v>
      </c>
      <c r="C1344" s="1207">
        <v>4843</v>
      </c>
      <c r="D1344" s="1207">
        <v>8571</v>
      </c>
      <c r="E1344" s="1207">
        <v>1257</v>
      </c>
      <c r="F1344" s="1211">
        <v>14671</v>
      </c>
    </row>
    <row r="1345" spans="2:6" ht="13.15" customHeight="1" x14ac:dyDescent="0.3">
      <c r="B1345" s="1173" t="s">
        <v>2132</v>
      </c>
      <c r="C1345" s="1206">
        <v>3941</v>
      </c>
      <c r="D1345" s="1206">
        <v>7872</v>
      </c>
      <c r="E1345" s="1206">
        <v>1212</v>
      </c>
      <c r="F1345" s="1210">
        <v>13025</v>
      </c>
    </row>
    <row r="1346" spans="2:6" ht="13.15" customHeight="1" x14ac:dyDescent="0.3">
      <c r="B1346" s="1172" t="s">
        <v>2133</v>
      </c>
      <c r="C1346" s="1207">
        <v>1433</v>
      </c>
      <c r="D1346" s="1207">
        <v>3103</v>
      </c>
      <c r="E1346" s="1207">
        <v>450</v>
      </c>
      <c r="F1346" s="1211">
        <v>4986</v>
      </c>
    </row>
    <row r="1347" spans="2:6" ht="13.15" customHeight="1" x14ac:dyDescent="0.3">
      <c r="B1347" s="1173" t="s">
        <v>2134</v>
      </c>
      <c r="C1347" s="1206">
        <v>1709</v>
      </c>
      <c r="D1347" s="1206">
        <v>2993</v>
      </c>
      <c r="E1347" s="1206">
        <v>514</v>
      </c>
      <c r="F1347" s="1210">
        <v>5216</v>
      </c>
    </row>
    <row r="1348" spans="2:6" ht="13.15" customHeight="1" x14ac:dyDescent="0.3">
      <c r="B1348" s="1172" t="s">
        <v>2135</v>
      </c>
      <c r="C1348" s="1207">
        <v>172</v>
      </c>
      <c r="D1348" s="1207">
        <v>539</v>
      </c>
      <c r="E1348" s="1207">
        <v>41</v>
      </c>
      <c r="F1348" s="1211">
        <v>752</v>
      </c>
    </row>
    <row r="1349" spans="2:6" ht="13.15" customHeight="1" x14ac:dyDescent="0.3">
      <c r="B1349" s="1173" t="s">
        <v>2136</v>
      </c>
      <c r="C1349" s="1206">
        <v>299</v>
      </c>
      <c r="D1349" s="1206">
        <v>6625</v>
      </c>
      <c r="E1349" s="1206">
        <v>99</v>
      </c>
      <c r="F1349" s="1210">
        <v>7023</v>
      </c>
    </row>
    <row r="1350" spans="2:6" ht="13.15" customHeight="1" x14ac:dyDescent="0.3">
      <c r="B1350" s="1172" t="s">
        <v>2137</v>
      </c>
      <c r="C1350" s="1207">
        <v>0</v>
      </c>
      <c r="D1350" s="1207">
        <v>1</v>
      </c>
      <c r="E1350" s="1207">
        <v>0</v>
      </c>
      <c r="F1350" s="1211">
        <v>1</v>
      </c>
    </row>
    <row r="1351" spans="2:6" ht="13.15" customHeight="1" x14ac:dyDescent="0.3">
      <c r="B1351" s="1173" t="s">
        <v>2138</v>
      </c>
      <c r="C1351" s="1206">
        <v>680</v>
      </c>
      <c r="D1351" s="1206">
        <v>1671</v>
      </c>
      <c r="E1351" s="1206">
        <v>192</v>
      </c>
      <c r="F1351" s="1210">
        <v>2543</v>
      </c>
    </row>
    <row r="1352" spans="2:6" ht="13.15" customHeight="1" x14ac:dyDescent="0.3">
      <c r="B1352" s="1172" t="s">
        <v>2139</v>
      </c>
      <c r="C1352" s="1207">
        <v>2706</v>
      </c>
      <c r="D1352" s="1207">
        <v>4279</v>
      </c>
      <c r="E1352" s="1207">
        <v>688</v>
      </c>
      <c r="F1352" s="1211">
        <v>7673</v>
      </c>
    </row>
    <row r="1353" spans="2:6" ht="13.15" customHeight="1" x14ac:dyDescent="0.3">
      <c r="B1353" s="1173" t="s">
        <v>2140</v>
      </c>
      <c r="C1353" s="1206">
        <v>1858</v>
      </c>
      <c r="D1353" s="1206">
        <v>3638</v>
      </c>
      <c r="E1353" s="1206">
        <v>610</v>
      </c>
      <c r="F1353" s="1210">
        <v>6106</v>
      </c>
    </row>
    <row r="1354" spans="2:6" ht="13.15" customHeight="1" x14ac:dyDescent="0.3">
      <c r="B1354" s="1172" t="s">
        <v>2141</v>
      </c>
      <c r="C1354" s="1207">
        <v>814</v>
      </c>
      <c r="D1354" s="1207">
        <v>1765</v>
      </c>
      <c r="E1354" s="1207">
        <v>281</v>
      </c>
      <c r="F1354" s="1211">
        <v>2860</v>
      </c>
    </row>
    <row r="1355" spans="2:6" ht="13.15" customHeight="1" x14ac:dyDescent="0.3">
      <c r="B1355" s="1173" t="s">
        <v>2142</v>
      </c>
      <c r="C1355" s="1206">
        <v>90</v>
      </c>
      <c r="D1355" s="1206">
        <v>497</v>
      </c>
      <c r="E1355" s="1206">
        <v>47</v>
      </c>
      <c r="F1355" s="1210">
        <v>634</v>
      </c>
    </row>
    <row r="1356" spans="2:6" ht="13.15" customHeight="1" x14ac:dyDescent="0.3">
      <c r="B1356" s="1172" t="s">
        <v>2143</v>
      </c>
      <c r="C1356" s="1207">
        <v>296</v>
      </c>
      <c r="D1356" s="1207">
        <v>606</v>
      </c>
      <c r="E1356" s="1207">
        <v>75</v>
      </c>
      <c r="F1356" s="1211">
        <v>977</v>
      </c>
    </row>
    <row r="1357" spans="2:6" ht="13.15" customHeight="1" x14ac:dyDescent="0.3">
      <c r="B1357" s="1173" t="s">
        <v>2144</v>
      </c>
      <c r="C1357" s="1206">
        <v>2611</v>
      </c>
      <c r="D1357" s="1206">
        <v>4910</v>
      </c>
      <c r="E1357" s="1206">
        <v>724</v>
      </c>
      <c r="F1357" s="1210">
        <v>8245</v>
      </c>
    </row>
    <row r="1358" spans="2:6" ht="13.15" customHeight="1" x14ac:dyDescent="0.3">
      <c r="B1358" s="1172" t="s">
        <v>2145</v>
      </c>
      <c r="C1358" s="1207">
        <v>2461</v>
      </c>
      <c r="D1358" s="1207">
        <v>4831</v>
      </c>
      <c r="E1358" s="1207">
        <v>811</v>
      </c>
      <c r="F1358" s="1211">
        <v>8103</v>
      </c>
    </row>
    <row r="1359" spans="2:6" ht="13.15" customHeight="1" x14ac:dyDescent="0.3">
      <c r="B1359" s="1173" t="s">
        <v>2146</v>
      </c>
      <c r="C1359" s="1206">
        <v>3996</v>
      </c>
      <c r="D1359" s="1206">
        <v>8165</v>
      </c>
      <c r="E1359" s="1206">
        <v>1566</v>
      </c>
      <c r="F1359" s="1210">
        <v>13727</v>
      </c>
    </row>
    <row r="1360" spans="2:6" ht="13.15" customHeight="1" x14ac:dyDescent="0.3">
      <c r="B1360" s="1172" t="s">
        <v>2147</v>
      </c>
      <c r="C1360" s="1207">
        <v>340</v>
      </c>
      <c r="D1360" s="1207">
        <v>908</v>
      </c>
      <c r="E1360" s="1207">
        <v>249</v>
      </c>
      <c r="F1360" s="1211">
        <v>1497</v>
      </c>
    </row>
    <row r="1361" spans="2:6" ht="13.15" customHeight="1" x14ac:dyDescent="0.3">
      <c r="B1361" s="1173" t="s">
        <v>2148</v>
      </c>
      <c r="C1361" s="1206">
        <v>264</v>
      </c>
      <c r="D1361" s="1206">
        <v>639</v>
      </c>
      <c r="E1361" s="1206">
        <v>126</v>
      </c>
      <c r="F1361" s="1210">
        <v>1029</v>
      </c>
    </row>
    <row r="1362" spans="2:6" ht="13.15" customHeight="1" x14ac:dyDescent="0.3">
      <c r="B1362" s="1172" t="s">
        <v>2149</v>
      </c>
      <c r="C1362" s="1207">
        <v>828</v>
      </c>
      <c r="D1362" s="1207">
        <v>1550</v>
      </c>
      <c r="E1362" s="1207">
        <v>206</v>
      </c>
      <c r="F1362" s="1211">
        <v>2584</v>
      </c>
    </row>
    <row r="1363" spans="2:6" ht="13.15" customHeight="1" x14ac:dyDescent="0.3">
      <c r="B1363" s="1173" t="s">
        <v>2150</v>
      </c>
      <c r="C1363" s="1206">
        <v>0</v>
      </c>
      <c r="D1363" s="1206">
        <v>3</v>
      </c>
      <c r="E1363" s="1206">
        <v>0</v>
      </c>
      <c r="F1363" s="1210">
        <v>3</v>
      </c>
    </row>
    <row r="1364" spans="2:6" ht="13.15" customHeight="1" x14ac:dyDescent="0.3">
      <c r="B1364" s="1172" t="s">
        <v>2151</v>
      </c>
      <c r="C1364" s="1207">
        <v>266</v>
      </c>
      <c r="D1364" s="1207">
        <v>281</v>
      </c>
      <c r="E1364" s="1207">
        <v>44</v>
      </c>
      <c r="F1364" s="1211">
        <v>591</v>
      </c>
    </row>
    <row r="1365" spans="2:6" ht="13.15" customHeight="1" x14ac:dyDescent="0.3">
      <c r="B1365" s="1173" t="s">
        <v>2152</v>
      </c>
      <c r="C1365" s="1206">
        <v>800</v>
      </c>
      <c r="D1365" s="1206">
        <v>2144</v>
      </c>
      <c r="E1365" s="1206">
        <v>709</v>
      </c>
      <c r="F1365" s="1210">
        <v>3653</v>
      </c>
    </row>
    <row r="1366" spans="2:6" ht="13.15" customHeight="1" x14ac:dyDescent="0.3">
      <c r="B1366" s="1172" t="s">
        <v>2153</v>
      </c>
      <c r="C1366" s="1207">
        <v>1477</v>
      </c>
      <c r="D1366" s="1207">
        <v>2728</v>
      </c>
      <c r="E1366" s="1207">
        <v>378</v>
      </c>
      <c r="F1366" s="1211">
        <v>4583</v>
      </c>
    </row>
    <row r="1367" spans="2:6" ht="13.15" customHeight="1" x14ac:dyDescent="0.3">
      <c r="B1367" s="1173" t="s">
        <v>2154</v>
      </c>
      <c r="C1367" s="1206">
        <v>429</v>
      </c>
      <c r="D1367" s="1206">
        <v>1355</v>
      </c>
      <c r="E1367" s="1206">
        <v>183</v>
      </c>
      <c r="F1367" s="1210">
        <v>1967</v>
      </c>
    </row>
    <row r="1368" spans="2:6" ht="13.15" customHeight="1" x14ac:dyDescent="0.3">
      <c r="B1368" s="1172" t="s">
        <v>2155</v>
      </c>
      <c r="C1368" s="1207">
        <v>247</v>
      </c>
      <c r="D1368" s="1207">
        <v>768</v>
      </c>
      <c r="E1368" s="1207">
        <v>117</v>
      </c>
      <c r="F1368" s="1211">
        <v>1132</v>
      </c>
    </row>
    <row r="1369" spans="2:6" ht="13.15" customHeight="1" x14ac:dyDescent="0.3">
      <c r="B1369" s="1173" t="s">
        <v>2156</v>
      </c>
      <c r="C1369" s="1206">
        <v>60</v>
      </c>
      <c r="D1369" s="1206">
        <v>131</v>
      </c>
      <c r="E1369" s="1206">
        <v>33</v>
      </c>
      <c r="F1369" s="1210">
        <v>224</v>
      </c>
    </row>
    <row r="1370" spans="2:6" ht="13.15" customHeight="1" x14ac:dyDescent="0.3">
      <c r="B1370" s="1172" t="s">
        <v>2157</v>
      </c>
      <c r="C1370" s="1207">
        <v>198</v>
      </c>
      <c r="D1370" s="1207">
        <v>536</v>
      </c>
      <c r="E1370" s="1207">
        <v>82</v>
      </c>
      <c r="F1370" s="1211">
        <v>816</v>
      </c>
    </row>
    <row r="1371" spans="2:6" ht="13.15" customHeight="1" x14ac:dyDescent="0.3">
      <c r="B1371" s="1173" t="s">
        <v>2158</v>
      </c>
      <c r="C1371" s="1206">
        <v>25102</v>
      </c>
      <c r="D1371" s="1206">
        <v>31959</v>
      </c>
      <c r="E1371" s="1206">
        <v>8435</v>
      </c>
      <c r="F1371" s="1210">
        <v>65496</v>
      </c>
    </row>
    <row r="1372" spans="2:6" ht="13.15" customHeight="1" x14ac:dyDescent="0.3">
      <c r="B1372" s="1172" t="s">
        <v>2159</v>
      </c>
      <c r="C1372" s="1207">
        <v>16595</v>
      </c>
      <c r="D1372" s="1207">
        <v>21777</v>
      </c>
      <c r="E1372" s="1207">
        <v>5692</v>
      </c>
      <c r="F1372" s="1211">
        <v>44064</v>
      </c>
    </row>
    <row r="1373" spans="2:6" ht="13.15" customHeight="1" x14ac:dyDescent="0.3">
      <c r="B1373" s="1173" t="s">
        <v>2160</v>
      </c>
      <c r="C1373" s="1206">
        <v>10346</v>
      </c>
      <c r="D1373" s="1206">
        <v>15844</v>
      </c>
      <c r="E1373" s="1206">
        <v>3492</v>
      </c>
      <c r="F1373" s="1210">
        <v>29682</v>
      </c>
    </row>
    <row r="1374" spans="2:6" ht="13.15" customHeight="1" x14ac:dyDescent="0.3">
      <c r="B1374" s="1172" t="s">
        <v>2161</v>
      </c>
      <c r="C1374" s="1207">
        <v>2046</v>
      </c>
      <c r="D1374" s="1207">
        <v>3845</v>
      </c>
      <c r="E1374" s="1207">
        <v>551</v>
      </c>
      <c r="F1374" s="1211">
        <v>6442</v>
      </c>
    </row>
    <row r="1375" spans="2:6" ht="13.15" customHeight="1" x14ac:dyDescent="0.3">
      <c r="B1375" s="1173" t="s">
        <v>2162</v>
      </c>
      <c r="C1375" s="1206">
        <v>1094</v>
      </c>
      <c r="D1375" s="1206">
        <v>1998</v>
      </c>
      <c r="E1375" s="1206">
        <v>280</v>
      </c>
      <c r="F1375" s="1210">
        <v>3372</v>
      </c>
    </row>
    <row r="1376" spans="2:6" ht="13.15" customHeight="1" x14ac:dyDescent="0.3">
      <c r="B1376" s="1172" t="s">
        <v>2163</v>
      </c>
      <c r="C1376" s="1207">
        <v>4375</v>
      </c>
      <c r="D1376" s="1207">
        <v>6163</v>
      </c>
      <c r="E1376" s="1207">
        <v>1393</v>
      </c>
      <c r="F1376" s="1211">
        <v>11931</v>
      </c>
    </row>
    <row r="1377" spans="2:6" ht="13.15" customHeight="1" x14ac:dyDescent="0.3">
      <c r="B1377" s="1173" t="s">
        <v>2164</v>
      </c>
      <c r="C1377" s="1206">
        <v>1743</v>
      </c>
      <c r="D1377" s="1206">
        <v>3150</v>
      </c>
      <c r="E1377" s="1206">
        <v>763</v>
      </c>
      <c r="F1377" s="1210">
        <v>5656</v>
      </c>
    </row>
    <row r="1378" spans="2:6" ht="13.15" customHeight="1" x14ac:dyDescent="0.3">
      <c r="B1378" s="1172" t="s">
        <v>2165</v>
      </c>
      <c r="C1378" s="1207">
        <v>997</v>
      </c>
      <c r="D1378" s="1207">
        <v>2009</v>
      </c>
      <c r="E1378" s="1207">
        <v>370</v>
      </c>
      <c r="F1378" s="1211">
        <v>3376</v>
      </c>
    </row>
    <row r="1379" spans="2:6" ht="13.15" customHeight="1" x14ac:dyDescent="0.3">
      <c r="B1379" s="1173" t="s">
        <v>2166</v>
      </c>
      <c r="C1379" s="1206">
        <v>143</v>
      </c>
      <c r="D1379" s="1206">
        <v>236</v>
      </c>
      <c r="E1379" s="1206">
        <v>39</v>
      </c>
      <c r="F1379" s="1210">
        <v>418</v>
      </c>
    </row>
    <row r="1380" spans="2:6" ht="13.15" customHeight="1" x14ac:dyDescent="0.3">
      <c r="B1380" s="1172" t="s">
        <v>2167</v>
      </c>
      <c r="C1380" s="1207">
        <v>476</v>
      </c>
      <c r="D1380" s="1207">
        <v>749</v>
      </c>
      <c r="E1380" s="1207">
        <v>115</v>
      </c>
      <c r="F1380" s="1211">
        <v>1340</v>
      </c>
    </row>
    <row r="1381" spans="2:6" ht="13.15" customHeight="1" x14ac:dyDescent="0.3">
      <c r="B1381" s="1173" t="s">
        <v>2168</v>
      </c>
      <c r="C1381" s="1206">
        <v>2026</v>
      </c>
      <c r="D1381" s="1206">
        <v>2161</v>
      </c>
      <c r="E1381" s="1206">
        <v>474</v>
      </c>
      <c r="F1381" s="1210">
        <v>4661</v>
      </c>
    </row>
    <row r="1382" spans="2:6" ht="13.15" customHeight="1" x14ac:dyDescent="0.3">
      <c r="B1382" s="1172" t="s">
        <v>2169</v>
      </c>
      <c r="C1382" s="1207">
        <v>10712</v>
      </c>
      <c r="D1382" s="1207">
        <v>11299</v>
      </c>
      <c r="E1382" s="1207">
        <v>4354</v>
      </c>
      <c r="F1382" s="1211">
        <v>26365</v>
      </c>
    </row>
    <row r="1383" spans="2:6" ht="13.15" customHeight="1" x14ac:dyDescent="0.3">
      <c r="B1383" s="1173" t="s">
        <v>2170</v>
      </c>
      <c r="C1383" s="1206">
        <v>13350</v>
      </c>
      <c r="D1383" s="1206">
        <v>16964</v>
      </c>
      <c r="E1383" s="1206">
        <v>6837</v>
      </c>
      <c r="F1383" s="1210">
        <v>37151</v>
      </c>
    </row>
    <row r="1384" spans="2:6" ht="13.15" customHeight="1" x14ac:dyDescent="0.3">
      <c r="B1384" s="1172" t="s">
        <v>2171</v>
      </c>
      <c r="C1384" s="1207">
        <v>15414</v>
      </c>
      <c r="D1384" s="1207">
        <v>19235</v>
      </c>
      <c r="E1384" s="1207">
        <v>5929</v>
      </c>
      <c r="F1384" s="1211">
        <v>40578</v>
      </c>
    </row>
    <row r="1385" spans="2:6" ht="13.15" customHeight="1" x14ac:dyDescent="0.3">
      <c r="B1385" s="1173" t="s">
        <v>2172</v>
      </c>
      <c r="C1385" s="1206">
        <v>15757</v>
      </c>
      <c r="D1385" s="1206">
        <v>21348</v>
      </c>
      <c r="E1385" s="1206">
        <v>6809</v>
      </c>
      <c r="F1385" s="1210">
        <v>43914</v>
      </c>
    </row>
    <row r="1386" spans="2:6" ht="13.15" customHeight="1" x14ac:dyDescent="0.3">
      <c r="B1386" s="1172" t="s">
        <v>2173</v>
      </c>
      <c r="C1386" s="1207">
        <v>1</v>
      </c>
      <c r="D1386" s="1207">
        <v>0</v>
      </c>
      <c r="E1386" s="1207">
        <v>2</v>
      </c>
      <c r="F1386" s="1211">
        <v>3</v>
      </c>
    </row>
    <row r="1387" spans="2:6" ht="13.15" customHeight="1" x14ac:dyDescent="0.3">
      <c r="B1387" s="1173" t="s">
        <v>2174</v>
      </c>
      <c r="C1387" s="1206">
        <v>5356</v>
      </c>
      <c r="D1387" s="1206">
        <v>10230</v>
      </c>
      <c r="E1387" s="1206">
        <v>2193</v>
      </c>
      <c r="F1387" s="1210">
        <v>17779</v>
      </c>
    </row>
    <row r="1388" spans="2:6" ht="13.15" customHeight="1" x14ac:dyDescent="0.3">
      <c r="B1388" s="1172" t="s">
        <v>2175</v>
      </c>
      <c r="C1388" s="1207">
        <v>345</v>
      </c>
      <c r="D1388" s="1207">
        <v>693</v>
      </c>
      <c r="E1388" s="1207">
        <v>117</v>
      </c>
      <c r="F1388" s="1211">
        <v>1155</v>
      </c>
    </row>
    <row r="1389" spans="2:6" ht="13.15" customHeight="1" x14ac:dyDescent="0.3">
      <c r="B1389" s="1173" t="s">
        <v>2176</v>
      </c>
      <c r="C1389" s="1206">
        <v>415</v>
      </c>
      <c r="D1389" s="1206">
        <v>854</v>
      </c>
      <c r="E1389" s="1206">
        <v>164</v>
      </c>
      <c r="F1389" s="1210">
        <v>1433</v>
      </c>
    </row>
    <row r="1390" spans="2:6" ht="13.15" customHeight="1" x14ac:dyDescent="0.3">
      <c r="B1390" s="1172" t="s">
        <v>2177</v>
      </c>
      <c r="C1390" s="1207">
        <v>2165</v>
      </c>
      <c r="D1390" s="1207">
        <v>4216</v>
      </c>
      <c r="E1390" s="1207">
        <v>812</v>
      </c>
      <c r="F1390" s="1211">
        <v>7193</v>
      </c>
    </row>
    <row r="1391" spans="2:6" ht="13.15" customHeight="1" x14ac:dyDescent="0.3">
      <c r="B1391" s="1173" t="s">
        <v>2178</v>
      </c>
      <c r="C1391" s="1206">
        <v>11911</v>
      </c>
      <c r="D1391" s="1206">
        <v>15207</v>
      </c>
      <c r="E1391" s="1206">
        <v>3988</v>
      </c>
      <c r="F1391" s="1210">
        <v>31106</v>
      </c>
    </row>
    <row r="1392" spans="2:6" ht="13.15" customHeight="1" x14ac:dyDescent="0.3">
      <c r="B1392" s="1172" t="s">
        <v>2179</v>
      </c>
      <c r="C1392" s="1207">
        <v>1</v>
      </c>
      <c r="D1392" s="1207">
        <v>1</v>
      </c>
      <c r="E1392" s="1207">
        <v>8</v>
      </c>
      <c r="F1392" s="1211">
        <v>10</v>
      </c>
    </row>
    <row r="1393" spans="2:6" ht="13.15" customHeight="1" x14ac:dyDescent="0.3">
      <c r="B1393" s="1173" t="s">
        <v>2180</v>
      </c>
      <c r="C1393" s="1206">
        <v>4542</v>
      </c>
      <c r="D1393" s="1206">
        <v>7753</v>
      </c>
      <c r="E1393" s="1206">
        <v>1755</v>
      </c>
      <c r="F1393" s="1210">
        <v>14050</v>
      </c>
    </row>
    <row r="1394" spans="2:6" ht="13.15" customHeight="1" x14ac:dyDescent="0.3">
      <c r="B1394" s="1172" t="s">
        <v>2181</v>
      </c>
      <c r="C1394" s="1207">
        <v>3040</v>
      </c>
      <c r="D1394" s="1207">
        <v>5432</v>
      </c>
      <c r="E1394" s="1207">
        <v>1125</v>
      </c>
      <c r="F1394" s="1211">
        <v>9597</v>
      </c>
    </row>
    <row r="1395" spans="2:6" ht="13.15" customHeight="1" x14ac:dyDescent="0.3">
      <c r="B1395" s="1173" t="s">
        <v>2182</v>
      </c>
      <c r="C1395" s="1206">
        <v>13239</v>
      </c>
      <c r="D1395" s="1206">
        <v>14876</v>
      </c>
      <c r="E1395" s="1206">
        <v>4822</v>
      </c>
      <c r="F1395" s="1210">
        <v>32937</v>
      </c>
    </row>
    <row r="1396" spans="2:6" ht="13.15" customHeight="1" x14ac:dyDescent="0.3">
      <c r="B1396" s="1172" t="s">
        <v>2183</v>
      </c>
      <c r="C1396" s="1207">
        <v>4479</v>
      </c>
      <c r="D1396" s="1207">
        <v>7594</v>
      </c>
      <c r="E1396" s="1207">
        <v>1852</v>
      </c>
      <c r="F1396" s="1211">
        <v>13925</v>
      </c>
    </row>
    <row r="1397" spans="2:6" ht="13.15" customHeight="1" x14ac:dyDescent="0.3">
      <c r="B1397" s="1173" t="s">
        <v>2184</v>
      </c>
      <c r="C1397" s="1206">
        <v>4117</v>
      </c>
      <c r="D1397" s="1206">
        <v>7378</v>
      </c>
      <c r="E1397" s="1206">
        <v>1699</v>
      </c>
      <c r="F1397" s="1210">
        <v>13194</v>
      </c>
    </row>
    <row r="1398" spans="2:6" ht="13.15" customHeight="1" x14ac:dyDescent="0.3">
      <c r="B1398" s="1172" t="s">
        <v>2185</v>
      </c>
      <c r="C1398" s="1207">
        <v>10560</v>
      </c>
      <c r="D1398" s="1207">
        <v>13042</v>
      </c>
      <c r="E1398" s="1207">
        <v>4251</v>
      </c>
      <c r="F1398" s="1211">
        <v>27853</v>
      </c>
    </row>
    <row r="1399" spans="2:6" ht="13.15" customHeight="1" x14ac:dyDescent="0.3">
      <c r="B1399" s="1173" t="s">
        <v>2186</v>
      </c>
      <c r="C1399" s="1206">
        <v>3350</v>
      </c>
      <c r="D1399" s="1206">
        <v>6394</v>
      </c>
      <c r="E1399" s="1206">
        <v>1452</v>
      </c>
      <c r="F1399" s="1210">
        <v>11196</v>
      </c>
    </row>
    <row r="1400" spans="2:6" ht="13.15" customHeight="1" x14ac:dyDescent="0.3">
      <c r="B1400" s="1172" t="s">
        <v>2187</v>
      </c>
      <c r="C1400" s="1207">
        <v>2343</v>
      </c>
      <c r="D1400" s="1207">
        <v>4503</v>
      </c>
      <c r="E1400" s="1207">
        <v>1307</v>
      </c>
      <c r="F1400" s="1211">
        <v>8153</v>
      </c>
    </row>
    <row r="1401" spans="2:6" ht="13.15" customHeight="1" x14ac:dyDescent="0.3">
      <c r="B1401" s="1173" t="s">
        <v>2188</v>
      </c>
      <c r="C1401" s="1206">
        <v>8507</v>
      </c>
      <c r="D1401" s="1206">
        <v>9691</v>
      </c>
      <c r="E1401" s="1206">
        <v>3220</v>
      </c>
      <c r="F1401" s="1210">
        <v>21418</v>
      </c>
    </row>
    <row r="1402" spans="2:6" ht="13.15" customHeight="1" x14ac:dyDescent="0.3">
      <c r="B1402" s="1172" t="s">
        <v>2189</v>
      </c>
      <c r="C1402" s="1207">
        <v>4222</v>
      </c>
      <c r="D1402" s="1207">
        <v>7178</v>
      </c>
      <c r="E1402" s="1207">
        <v>1779</v>
      </c>
      <c r="F1402" s="1211">
        <v>13179</v>
      </c>
    </row>
    <row r="1403" spans="2:6" ht="13.15" customHeight="1" x14ac:dyDescent="0.3">
      <c r="B1403" s="1173" t="s">
        <v>2190</v>
      </c>
      <c r="C1403" s="1206">
        <v>703</v>
      </c>
      <c r="D1403" s="1206">
        <v>1225</v>
      </c>
      <c r="E1403" s="1206">
        <v>209</v>
      </c>
      <c r="F1403" s="1210">
        <v>2137</v>
      </c>
    </row>
    <row r="1404" spans="2:6" ht="13.15" customHeight="1" x14ac:dyDescent="0.3">
      <c r="B1404" s="1172" t="s">
        <v>2191</v>
      </c>
      <c r="C1404" s="1207">
        <v>8049</v>
      </c>
      <c r="D1404" s="1207">
        <v>9713</v>
      </c>
      <c r="E1404" s="1207">
        <v>2462</v>
      </c>
      <c r="F1404" s="1211">
        <v>20224</v>
      </c>
    </row>
    <row r="1405" spans="2:6" ht="13.15" customHeight="1" x14ac:dyDescent="0.3">
      <c r="B1405" s="1173" t="s">
        <v>2192</v>
      </c>
      <c r="C1405" s="1206">
        <v>10064</v>
      </c>
      <c r="D1405" s="1206">
        <v>9874</v>
      </c>
      <c r="E1405" s="1206">
        <v>3997</v>
      </c>
      <c r="F1405" s="1210">
        <v>23935</v>
      </c>
    </row>
    <row r="1406" spans="2:6" ht="13.15" customHeight="1" x14ac:dyDescent="0.3">
      <c r="B1406" s="1172" t="s">
        <v>2193</v>
      </c>
      <c r="C1406" s="1207">
        <v>9846</v>
      </c>
      <c r="D1406" s="1207">
        <v>12509</v>
      </c>
      <c r="E1406" s="1207">
        <v>3957</v>
      </c>
      <c r="F1406" s="1211">
        <v>26312</v>
      </c>
    </row>
    <row r="1407" spans="2:6" ht="13.15" customHeight="1" x14ac:dyDescent="0.3">
      <c r="B1407" s="1173" t="s">
        <v>2194</v>
      </c>
      <c r="C1407" s="1206">
        <v>4404</v>
      </c>
      <c r="D1407" s="1206">
        <v>8633</v>
      </c>
      <c r="E1407" s="1206">
        <v>1574</v>
      </c>
      <c r="F1407" s="1210">
        <v>14611</v>
      </c>
    </row>
    <row r="1408" spans="2:6" ht="13.15" customHeight="1" x14ac:dyDescent="0.3">
      <c r="B1408" s="1172" t="s">
        <v>2195</v>
      </c>
      <c r="C1408" s="1207">
        <v>5804</v>
      </c>
      <c r="D1408" s="1207">
        <v>7731</v>
      </c>
      <c r="E1408" s="1207">
        <v>1918</v>
      </c>
      <c r="F1408" s="1211">
        <v>15453</v>
      </c>
    </row>
    <row r="1409" spans="2:6" ht="13.15" customHeight="1" x14ac:dyDescent="0.3">
      <c r="B1409" s="1173" t="s">
        <v>2196</v>
      </c>
      <c r="C1409" s="1206">
        <v>4218</v>
      </c>
      <c r="D1409" s="1206">
        <v>6705</v>
      </c>
      <c r="E1409" s="1206">
        <v>1264</v>
      </c>
      <c r="F1409" s="1210">
        <v>12187</v>
      </c>
    </row>
    <row r="1410" spans="2:6" ht="13.15" customHeight="1" x14ac:dyDescent="0.3">
      <c r="B1410" s="1172" t="s">
        <v>2197</v>
      </c>
      <c r="C1410" s="1207">
        <v>5795</v>
      </c>
      <c r="D1410" s="1207">
        <v>8646</v>
      </c>
      <c r="E1410" s="1207">
        <v>2141</v>
      </c>
      <c r="F1410" s="1211">
        <v>16582</v>
      </c>
    </row>
    <row r="1411" spans="2:6" ht="13.15" customHeight="1" x14ac:dyDescent="0.3">
      <c r="B1411" s="1173" t="s">
        <v>2198</v>
      </c>
      <c r="C1411" s="1206">
        <v>1823</v>
      </c>
      <c r="D1411" s="1206">
        <v>1968</v>
      </c>
      <c r="E1411" s="1206">
        <v>594</v>
      </c>
      <c r="F1411" s="1210">
        <v>4385</v>
      </c>
    </row>
    <row r="1412" spans="2:6" ht="13.15" customHeight="1" x14ac:dyDescent="0.3">
      <c r="B1412" s="1172" t="s">
        <v>2199</v>
      </c>
      <c r="C1412" s="1207">
        <v>3574</v>
      </c>
      <c r="D1412" s="1207">
        <v>4864</v>
      </c>
      <c r="E1412" s="1207">
        <v>1202</v>
      </c>
      <c r="F1412" s="1211">
        <v>9640</v>
      </c>
    </row>
    <row r="1413" spans="2:6" ht="13.15" customHeight="1" x14ac:dyDescent="0.3">
      <c r="B1413" s="1173" t="s">
        <v>2200</v>
      </c>
      <c r="C1413" s="1206">
        <v>3839</v>
      </c>
      <c r="D1413" s="1206">
        <v>3772</v>
      </c>
      <c r="E1413" s="1206">
        <v>1023</v>
      </c>
      <c r="F1413" s="1210">
        <v>8634</v>
      </c>
    </row>
    <row r="1414" spans="2:6" ht="13.15" customHeight="1" x14ac:dyDescent="0.3">
      <c r="B1414" s="1172" t="s">
        <v>2201</v>
      </c>
      <c r="C1414" s="1207">
        <v>2112</v>
      </c>
      <c r="D1414" s="1207">
        <v>3252</v>
      </c>
      <c r="E1414" s="1207">
        <v>679</v>
      </c>
      <c r="F1414" s="1211">
        <v>6043</v>
      </c>
    </row>
    <row r="1415" spans="2:6" ht="13.15" customHeight="1" x14ac:dyDescent="0.3">
      <c r="B1415" s="1173" t="s">
        <v>2202</v>
      </c>
      <c r="C1415" s="1206">
        <v>15666</v>
      </c>
      <c r="D1415" s="1206">
        <v>17524</v>
      </c>
      <c r="E1415" s="1206">
        <v>5301</v>
      </c>
      <c r="F1415" s="1210">
        <v>38491</v>
      </c>
    </row>
    <row r="1416" spans="2:6" ht="13.15" customHeight="1" x14ac:dyDescent="0.3">
      <c r="B1416" s="1172" t="s">
        <v>2203</v>
      </c>
      <c r="C1416" s="1207">
        <v>2009</v>
      </c>
      <c r="D1416" s="1207">
        <v>3075</v>
      </c>
      <c r="E1416" s="1207">
        <v>774</v>
      </c>
      <c r="F1416" s="1211">
        <v>5858</v>
      </c>
    </row>
    <row r="1417" spans="2:6" ht="13.15" customHeight="1" x14ac:dyDescent="0.3">
      <c r="B1417" s="1173" t="s">
        <v>2204</v>
      </c>
      <c r="C1417" s="1206">
        <v>12</v>
      </c>
      <c r="D1417" s="1206">
        <v>9</v>
      </c>
      <c r="E1417" s="1206">
        <v>3</v>
      </c>
      <c r="F1417" s="1210">
        <v>24</v>
      </c>
    </row>
    <row r="1418" spans="2:6" ht="13.15" customHeight="1" x14ac:dyDescent="0.3">
      <c r="B1418" s="1172" t="s">
        <v>2205</v>
      </c>
      <c r="C1418" s="1207">
        <v>5083</v>
      </c>
      <c r="D1418" s="1207">
        <v>5892</v>
      </c>
      <c r="E1418" s="1207">
        <v>1095</v>
      </c>
      <c r="F1418" s="1211">
        <v>12070</v>
      </c>
    </row>
    <row r="1419" spans="2:6" ht="13.15" customHeight="1" x14ac:dyDescent="0.3">
      <c r="B1419" s="1173" t="s">
        <v>2206</v>
      </c>
      <c r="C1419" s="1206">
        <v>9514</v>
      </c>
      <c r="D1419" s="1206">
        <v>11648</v>
      </c>
      <c r="E1419" s="1206">
        <v>4128</v>
      </c>
      <c r="F1419" s="1210">
        <v>25290</v>
      </c>
    </row>
    <row r="1420" spans="2:6" ht="13.15" customHeight="1" x14ac:dyDescent="0.3">
      <c r="B1420" s="1172" t="s">
        <v>2207</v>
      </c>
      <c r="C1420" s="1207">
        <v>12946</v>
      </c>
      <c r="D1420" s="1207">
        <v>16465</v>
      </c>
      <c r="E1420" s="1207">
        <v>5297</v>
      </c>
      <c r="F1420" s="1211">
        <v>34708</v>
      </c>
    </row>
    <row r="1421" spans="2:6" ht="13.15" customHeight="1" x14ac:dyDescent="0.3">
      <c r="B1421" s="1173" t="s">
        <v>2208</v>
      </c>
      <c r="C1421" s="1206">
        <v>1932</v>
      </c>
      <c r="D1421" s="1206">
        <v>5562</v>
      </c>
      <c r="E1421" s="1206">
        <v>1509</v>
      </c>
      <c r="F1421" s="1210">
        <v>9003</v>
      </c>
    </row>
    <row r="1422" spans="2:6" ht="13.15" customHeight="1" x14ac:dyDescent="0.3">
      <c r="B1422" s="1172" t="s">
        <v>2209</v>
      </c>
      <c r="C1422" s="1207">
        <v>4</v>
      </c>
      <c r="D1422" s="1207">
        <v>7</v>
      </c>
      <c r="E1422" s="1207">
        <v>7</v>
      </c>
      <c r="F1422" s="1211">
        <v>18</v>
      </c>
    </row>
    <row r="1423" spans="2:6" ht="13.15" customHeight="1" x14ac:dyDescent="0.3">
      <c r="B1423" s="1173" t="s">
        <v>2210</v>
      </c>
      <c r="C1423" s="1206">
        <v>2477</v>
      </c>
      <c r="D1423" s="1206">
        <v>5036</v>
      </c>
      <c r="E1423" s="1206">
        <v>976</v>
      </c>
      <c r="F1423" s="1210">
        <v>8489</v>
      </c>
    </row>
    <row r="1424" spans="2:6" ht="13.15" customHeight="1" x14ac:dyDescent="0.3">
      <c r="B1424" s="1172" t="s">
        <v>2211</v>
      </c>
      <c r="C1424" s="1207">
        <v>3699</v>
      </c>
      <c r="D1424" s="1207">
        <v>7765</v>
      </c>
      <c r="E1424" s="1207">
        <v>1419</v>
      </c>
      <c r="F1424" s="1211">
        <v>12883</v>
      </c>
    </row>
    <row r="1425" spans="2:6" ht="13.15" customHeight="1" x14ac:dyDescent="0.3">
      <c r="B1425" s="1173" t="s">
        <v>2212</v>
      </c>
      <c r="C1425" s="1206">
        <v>365</v>
      </c>
      <c r="D1425" s="1206">
        <v>746</v>
      </c>
      <c r="E1425" s="1206">
        <v>127</v>
      </c>
      <c r="F1425" s="1210">
        <v>1238</v>
      </c>
    </row>
    <row r="1426" spans="2:6" ht="13.15" customHeight="1" x14ac:dyDescent="0.3">
      <c r="B1426" s="1172" t="s">
        <v>2213</v>
      </c>
      <c r="C1426" s="1207">
        <v>5939</v>
      </c>
      <c r="D1426" s="1207">
        <v>9436</v>
      </c>
      <c r="E1426" s="1207">
        <v>2694</v>
      </c>
      <c r="F1426" s="1211">
        <v>18069</v>
      </c>
    </row>
    <row r="1427" spans="2:6" ht="13.15" customHeight="1" x14ac:dyDescent="0.3">
      <c r="B1427" s="1173" t="s">
        <v>2214</v>
      </c>
      <c r="C1427" s="1206">
        <v>4906</v>
      </c>
      <c r="D1427" s="1206">
        <v>8744</v>
      </c>
      <c r="E1427" s="1206">
        <v>1862</v>
      </c>
      <c r="F1427" s="1210">
        <v>15512</v>
      </c>
    </row>
    <row r="1428" spans="2:6" ht="13.15" customHeight="1" x14ac:dyDescent="0.3">
      <c r="B1428" s="1172" t="s">
        <v>2215</v>
      </c>
      <c r="C1428" s="1207">
        <v>8728</v>
      </c>
      <c r="D1428" s="1207">
        <v>12053</v>
      </c>
      <c r="E1428" s="1207">
        <v>2994</v>
      </c>
      <c r="F1428" s="1211">
        <v>23775</v>
      </c>
    </row>
    <row r="1429" spans="2:6" ht="13.15" customHeight="1" x14ac:dyDescent="0.3">
      <c r="B1429" s="1173" t="s">
        <v>2216</v>
      </c>
      <c r="C1429" s="1206">
        <v>1301</v>
      </c>
      <c r="D1429" s="1206">
        <v>2818</v>
      </c>
      <c r="E1429" s="1206">
        <v>441</v>
      </c>
      <c r="F1429" s="1210">
        <v>4560</v>
      </c>
    </row>
    <row r="1430" spans="2:6" ht="13.15" customHeight="1" x14ac:dyDescent="0.3">
      <c r="B1430" s="1172" t="s">
        <v>2217</v>
      </c>
      <c r="C1430" s="1207">
        <v>4832</v>
      </c>
      <c r="D1430" s="1207">
        <v>8145</v>
      </c>
      <c r="E1430" s="1207">
        <v>1880</v>
      </c>
      <c r="F1430" s="1211">
        <v>14857</v>
      </c>
    </row>
    <row r="1431" spans="2:6" ht="13.15" customHeight="1" x14ac:dyDescent="0.3">
      <c r="B1431" s="1173" t="s">
        <v>2218</v>
      </c>
      <c r="C1431" s="1206">
        <v>307</v>
      </c>
      <c r="D1431" s="1206">
        <v>589</v>
      </c>
      <c r="E1431" s="1206">
        <v>95</v>
      </c>
      <c r="F1431" s="1210">
        <v>991</v>
      </c>
    </row>
    <row r="1432" spans="2:6" ht="13.15" customHeight="1" x14ac:dyDescent="0.3">
      <c r="B1432" s="1172" t="s">
        <v>2219</v>
      </c>
      <c r="C1432" s="1207">
        <v>0</v>
      </c>
      <c r="D1432" s="1207">
        <v>1</v>
      </c>
      <c r="E1432" s="1207">
        <v>3</v>
      </c>
      <c r="F1432" s="1211">
        <v>4</v>
      </c>
    </row>
    <row r="1433" spans="2:6" ht="13.15" customHeight="1" x14ac:dyDescent="0.3">
      <c r="B1433" s="1173" t="s">
        <v>2220</v>
      </c>
      <c r="C1433" s="1206">
        <v>2090</v>
      </c>
      <c r="D1433" s="1206">
        <v>4096</v>
      </c>
      <c r="E1433" s="1206">
        <v>599</v>
      </c>
      <c r="F1433" s="1210">
        <v>6785</v>
      </c>
    </row>
    <row r="1434" spans="2:6" ht="13.15" customHeight="1" x14ac:dyDescent="0.3">
      <c r="B1434" s="1172" t="s">
        <v>2221</v>
      </c>
      <c r="C1434" s="1207">
        <v>3028</v>
      </c>
      <c r="D1434" s="1207">
        <v>5267</v>
      </c>
      <c r="E1434" s="1207">
        <v>1000</v>
      </c>
      <c r="F1434" s="1211">
        <v>9295</v>
      </c>
    </row>
    <row r="1435" spans="2:6" ht="13.15" customHeight="1" x14ac:dyDescent="0.3">
      <c r="B1435" s="1173" t="s">
        <v>2222</v>
      </c>
      <c r="C1435" s="1206">
        <v>4106</v>
      </c>
      <c r="D1435" s="1206">
        <v>7549</v>
      </c>
      <c r="E1435" s="1206">
        <v>1427</v>
      </c>
      <c r="F1435" s="1210">
        <v>13082</v>
      </c>
    </row>
    <row r="1436" spans="2:6" ht="13.15" customHeight="1" x14ac:dyDescent="0.3">
      <c r="B1436" s="1172" t="s">
        <v>2223</v>
      </c>
      <c r="C1436" s="1207">
        <v>1140</v>
      </c>
      <c r="D1436" s="1207">
        <v>2225</v>
      </c>
      <c r="E1436" s="1207">
        <v>316</v>
      </c>
      <c r="F1436" s="1211">
        <v>3681</v>
      </c>
    </row>
    <row r="1437" spans="2:6" ht="13.15" customHeight="1" x14ac:dyDescent="0.3">
      <c r="B1437" s="1173" t="s">
        <v>2224</v>
      </c>
      <c r="C1437" s="1206">
        <v>104</v>
      </c>
      <c r="D1437" s="1206">
        <v>400</v>
      </c>
      <c r="E1437" s="1206">
        <v>50</v>
      </c>
      <c r="F1437" s="1210">
        <v>554</v>
      </c>
    </row>
    <row r="1438" spans="2:6" ht="13.15" customHeight="1" x14ac:dyDescent="0.3">
      <c r="B1438" s="1172" t="s">
        <v>2225</v>
      </c>
      <c r="C1438" s="1207">
        <v>7887</v>
      </c>
      <c r="D1438" s="1207">
        <v>11317</v>
      </c>
      <c r="E1438" s="1207">
        <v>2547</v>
      </c>
      <c r="F1438" s="1211">
        <v>21751</v>
      </c>
    </row>
    <row r="1439" spans="2:6" ht="13.15" customHeight="1" x14ac:dyDescent="0.3">
      <c r="B1439" s="1173" t="s">
        <v>2226</v>
      </c>
      <c r="C1439" s="1206">
        <v>1204</v>
      </c>
      <c r="D1439" s="1206">
        <v>2411</v>
      </c>
      <c r="E1439" s="1206">
        <v>409</v>
      </c>
      <c r="F1439" s="1210">
        <v>4024</v>
      </c>
    </row>
    <row r="1440" spans="2:6" ht="13.15" customHeight="1" x14ac:dyDescent="0.3">
      <c r="B1440" s="1172" t="s">
        <v>2227</v>
      </c>
      <c r="C1440" s="1207">
        <v>226</v>
      </c>
      <c r="D1440" s="1207">
        <v>378</v>
      </c>
      <c r="E1440" s="1207">
        <v>40</v>
      </c>
      <c r="F1440" s="1211">
        <v>644</v>
      </c>
    </row>
    <row r="1441" spans="2:6" ht="13.15" customHeight="1" x14ac:dyDescent="0.3">
      <c r="B1441" s="1173" t="s">
        <v>2228</v>
      </c>
      <c r="C1441" s="1206">
        <v>980</v>
      </c>
      <c r="D1441" s="1206">
        <v>1346</v>
      </c>
      <c r="E1441" s="1206">
        <v>308</v>
      </c>
      <c r="F1441" s="1210">
        <v>2634</v>
      </c>
    </row>
    <row r="1442" spans="2:6" ht="13.15" customHeight="1" x14ac:dyDescent="0.3">
      <c r="B1442" s="1172" t="s">
        <v>2229</v>
      </c>
      <c r="C1442" s="1207">
        <v>472</v>
      </c>
      <c r="D1442" s="1207">
        <v>821</v>
      </c>
      <c r="E1442" s="1207">
        <v>137</v>
      </c>
      <c r="F1442" s="1211">
        <v>1430</v>
      </c>
    </row>
    <row r="1443" spans="2:6" ht="13.15" customHeight="1" x14ac:dyDescent="0.3">
      <c r="B1443" s="1173" t="s">
        <v>2230</v>
      </c>
      <c r="C1443" s="1206">
        <v>156</v>
      </c>
      <c r="D1443" s="1206">
        <v>294</v>
      </c>
      <c r="E1443" s="1206">
        <v>32</v>
      </c>
      <c r="F1443" s="1210">
        <v>482</v>
      </c>
    </row>
    <row r="1444" spans="2:6" ht="13.15" customHeight="1" x14ac:dyDescent="0.3">
      <c r="B1444" s="1172" t="s">
        <v>2231</v>
      </c>
      <c r="C1444" s="1207">
        <v>3974</v>
      </c>
      <c r="D1444" s="1207">
        <v>8122</v>
      </c>
      <c r="E1444" s="1207">
        <v>1701</v>
      </c>
      <c r="F1444" s="1211">
        <v>13797</v>
      </c>
    </row>
    <row r="1445" spans="2:6" ht="13.15" customHeight="1" x14ac:dyDescent="0.3">
      <c r="B1445" s="1173" t="s">
        <v>2232</v>
      </c>
      <c r="C1445" s="1206">
        <v>7770</v>
      </c>
      <c r="D1445" s="1206">
        <v>13747</v>
      </c>
      <c r="E1445" s="1206">
        <v>2850</v>
      </c>
      <c r="F1445" s="1210">
        <v>24367</v>
      </c>
    </row>
    <row r="1446" spans="2:6" ht="13.15" customHeight="1" x14ac:dyDescent="0.3">
      <c r="B1446" s="1172" t="s">
        <v>2233</v>
      </c>
      <c r="C1446" s="1207">
        <v>724</v>
      </c>
      <c r="D1446" s="1207">
        <v>1523</v>
      </c>
      <c r="E1446" s="1207">
        <v>328</v>
      </c>
      <c r="F1446" s="1211">
        <v>2575</v>
      </c>
    </row>
    <row r="1447" spans="2:6" ht="13.15" customHeight="1" x14ac:dyDescent="0.3">
      <c r="B1447" s="1173" t="s">
        <v>2234</v>
      </c>
      <c r="C1447" s="1206">
        <v>19555</v>
      </c>
      <c r="D1447" s="1206">
        <v>29059</v>
      </c>
      <c r="E1447" s="1206">
        <v>7134</v>
      </c>
      <c r="F1447" s="1210">
        <v>55748</v>
      </c>
    </row>
    <row r="1448" spans="2:6" ht="13.15" customHeight="1" x14ac:dyDescent="0.3">
      <c r="B1448" s="1172" t="s">
        <v>2235</v>
      </c>
      <c r="C1448" s="1207">
        <v>1202</v>
      </c>
      <c r="D1448" s="1207">
        <v>4341</v>
      </c>
      <c r="E1448" s="1207">
        <v>671</v>
      </c>
      <c r="F1448" s="1211">
        <v>6214</v>
      </c>
    </row>
    <row r="1449" spans="2:6" ht="13.15" customHeight="1" x14ac:dyDescent="0.3">
      <c r="B1449" s="1173" t="s">
        <v>2236</v>
      </c>
      <c r="C1449" s="1206">
        <v>1370</v>
      </c>
      <c r="D1449" s="1206">
        <v>2766</v>
      </c>
      <c r="E1449" s="1206">
        <v>349</v>
      </c>
      <c r="F1449" s="1210">
        <v>4485</v>
      </c>
    </row>
    <row r="1450" spans="2:6" ht="13.15" customHeight="1" x14ac:dyDescent="0.3">
      <c r="B1450" s="1172" t="s">
        <v>2237</v>
      </c>
      <c r="C1450" s="1207">
        <v>758</v>
      </c>
      <c r="D1450" s="1207">
        <v>1594</v>
      </c>
      <c r="E1450" s="1207">
        <v>176</v>
      </c>
      <c r="F1450" s="1211">
        <v>2528</v>
      </c>
    </row>
    <row r="1451" spans="2:6" ht="13.15" customHeight="1" x14ac:dyDescent="0.3">
      <c r="B1451" s="1173" t="s">
        <v>2238</v>
      </c>
      <c r="C1451" s="1206">
        <v>1109</v>
      </c>
      <c r="D1451" s="1206">
        <v>2237</v>
      </c>
      <c r="E1451" s="1206">
        <v>370</v>
      </c>
      <c r="F1451" s="1210">
        <v>3716</v>
      </c>
    </row>
    <row r="1452" spans="2:6" ht="13.15" customHeight="1" x14ac:dyDescent="0.3">
      <c r="B1452" s="1172" t="s">
        <v>2239</v>
      </c>
      <c r="C1452" s="1207">
        <v>979</v>
      </c>
      <c r="D1452" s="1207">
        <v>2070</v>
      </c>
      <c r="E1452" s="1207">
        <v>261</v>
      </c>
      <c r="F1452" s="1211">
        <v>3310</v>
      </c>
    </row>
    <row r="1453" spans="2:6" ht="13.15" customHeight="1" x14ac:dyDescent="0.3">
      <c r="B1453" s="1173" t="s">
        <v>2240</v>
      </c>
      <c r="C1453" s="1206">
        <v>1133</v>
      </c>
      <c r="D1453" s="1206">
        <v>3007</v>
      </c>
      <c r="E1453" s="1206">
        <v>405</v>
      </c>
      <c r="F1453" s="1210">
        <v>4545</v>
      </c>
    </row>
    <row r="1454" spans="2:6" ht="13.15" customHeight="1" x14ac:dyDescent="0.3">
      <c r="B1454" s="1172" t="s">
        <v>2241</v>
      </c>
      <c r="C1454" s="1207">
        <v>80</v>
      </c>
      <c r="D1454" s="1207">
        <v>304</v>
      </c>
      <c r="E1454" s="1207">
        <v>44</v>
      </c>
      <c r="F1454" s="1211">
        <v>428</v>
      </c>
    </row>
    <row r="1455" spans="2:6" ht="13.15" customHeight="1" x14ac:dyDescent="0.3">
      <c r="B1455" s="1173" t="s">
        <v>2242</v>
      </c>
      <c r="C1455" s="1206">
        <v>2960</v>
      </c>
      <c r="D1455" s="1206">
        <v>6080</v>
      </c>
      <c r="E1455" s="1206">
        <v>798</v>
      </c>
      <c r="F1455" s="1210">
        <v>9838</v>
      </c>
    </row>
    <row r="1456" spans="2:6" ht="13.15" customHeight="1" x14ac:dyDescent="0.3">
      <c r="B1456" s="1172" t="s">
        <v>2243</v>
      </c>
      <c r="C1456" s="1207">
        <v>867</v>
      </c>
      <c r="D1456" s="1207">
        <v>1740</v>
      </c>
      <c r="E1456" s="1207">
        <v>239</v>
      </c>
      <c r="F1456" s="1211">
        <v>2846</v>
      </c>
    </row>
    <row r="1457" spans="2:6" ht="13.15" customHeight="1" x14ac:dyDescent="0.3">
      <c r="B1457" s="1173" t="s">
        <v>2244</v>
      </c>
      <c r="C1457" s="1206">
        <v>1550</v>
      </c>
      <c r="D1457" s="1206">
        <v>2909</v>
      </c>
      <c r="E1457" s="1206">
        <v>362</v>
      </c>
      <c r="F1457" s="1210">
        <v>4821</v>
      </c>
    </row>
    <row r="1458" spans="2:6" ht="13.15" customHeight="1" x14ac:dyDescent="0.3">
      <c r="B1458" s="1172" t="s">
        <v>2245</v>
      </c>
      <c r="C1458" s="1207">
        <v>1205</v>
      </c>
      <c r="D1458" s="1207">
        <v>2404</v>
      </c>
      <c r="E1458" s="1207">
        <v>390</v>
      </c>
      <c r="F1458" s="1211">
        <v>3999</v>
      </c>
    </row>
    <row r="1459" spans="2:6" ht="13.15" customHeight="1" x14ac:dyDescent="0.3">
      <c r="B1459" s="1173" t="s">
        <v>2246</v>
      </c>
      <c r="C1459" s="1206">
        <v>198</v>
      </c>
      <c r="D1459" s="1206">
        <v>355</v>
      </c>
      <c r="E1459" s="1206">
        <v>52</v>
      </c>
      <c r="F1459" s="1210">
        <v>605</v>
      </c>
    </row>
    <row r="1460" spans="2:6" ht="13.15" customHeight="1" x14ac:dyDescent="0.3">
      <c r="B1460" s="1172" t="s">
        <v>2247</v>
      </c>
      <c r="C1460" s="1207">
        <v>83</v>
      </c>
      <c r="D1460" s="1207">
        <v>345</v>
      </c>
      <c r="E1460" s="1207">
        <v>37</v>
      </c>
      <c r="F1460" s="1211">
        <v>465</v>
      </c>
    </row>
    <row r="1461" spans="2:6" ht="13.15" customHeight="1" x14ac:dyDescent="0.3">
      <c r="B1461" s="1173" t="s">
        <v>2248</v>
      </c>
      <c r="C1461" s="1206">
        <v>487</v>
      </c>
      <c r="D1461" s="1206">
        <v>1083</v>
      </c>
      <c r="E1461" s="1206">
        <v>143</v>
      </c>
      <c r="F1461" s="1210">
        <v>1713</v>
      </c>
    </row>
    <row r="1462" spans="2:6" ht="13.15" customHeight="1" x14ac:dyDescent="0.3">
      <c r="B1462" s="1172" t="s">
        <v>2249</v>
      </c>
      <c r="C1462" s="1207">
        <v>108</v>
      </c>
      <c r="D1462" s="1207">
        <v>384</v>
      </c>
      <c r="E1462" s="1207">
        <v>72</v>
      </c>
      <c r="F1462" s="1211">
        <v>564</v>
      </c>
    </row>
    <row r="1463" spans="2:6" ht="13.15" customHeight="1" x14ac:dyDescent="0.3">
      <c r="B1463" s="1173" t="s">
        <v>2250</v>
      </c>
      <c r="C1463" s="1206">
        <v>233</v>
      </c>
      <c r="D1463" s="1206">
        <v>667</v>
      </c>
      <c r="E1463" s="1206">
        <v>84</v>
      </c>
      <c r="F1463" s="1210">
        <v>984</v>
      </c>
    </row>
    <row r="1464" spans="2:6" ht="13.15" customHeight="1" x14ac:dyDescent="0.3">
      <c r="B1464" s="1172" t="s">
        <v>2251</v>
      </c>
      <c r="C1464" s="1207">
        <v>1643</v>
      </c>
      <c r="D1464" s="1207">
        <v>3477</v>
      </c>
      <c r="E1464" s="1207">
        <v>368</v>
      </c>
      <c r="F1464" s="1211">
        <v>5488</v>
      </c>
    </row>
    <row r="1465" spans="2:6" ht="13.15" customHeight="1" x14ac:dyDescent="0.3">
      <c r="B1465" s="1173" t="s">
        <v>2252</v>
      </c>
      <c r="C1465" s="1206">
        <v>6348</v>
      </c>
      <c r="D1465" s="1206">
        <v>11821</v>
      </c>
      <c r="E1465" s="1206">
        <v>2650</v>
      </c>
      <c r="F1465" s="1210">
        <v>20819</v>
      </c>
    </row>
    <row r="1466" spans="2:6" ht="13.15" customHeight="1" x14ac:dyDescent="0.3">
      <c r="B1466" s="1172" t="s">
        <v>2253</v>
      </c>
      <c r="C1466" s="1207">
        <v>2058</v>
      </c>
      <c r="D1466" s="1207">
        <v>3050</v>
      </c>
      <c r="E1466" s="1207">
        <v>788</v>
      </c>
      <c r="F1466" s="1211">
        <v>5896</v>
      </c>
    </row>
    <row r="1467" spans="2:6" ht="13.15" customHeight="1" x14ac:dyDescent="0.3">
      <c r="B1467" s="1173" t="s">
        <v>2254</v>
      </c>
      <c r="C1467" s="1206">
        <v>58</v>
      </c>
      <c r="D1467" s="1206">
        <v>189</v>
      </c>
      <c r="E1467" s="1206">
        <v>32</v>
      </c>
      <c r="F1467" s="1210">
        <v>279</v>
      </c>
    </row>
    <row r="1468" spans="2:6" ht="13.15" customHeight="1" x14ac:dyDescent="0.3">
      <c r="B1468" s="1172" t="s">
        <v>2255</v>
      </c>
      <c r="C1468" s="1207">
        <v>223</v>
      </c>
      <c r="D1468" s="1207">
        <v>489</v>
      </c>
      <c r="E1468" s="1207">
        <v>47</v>
      </c>
      <c r="F1468" s="1211">
        <v>759</v>
      </c>
    </row>
    <row r="1469" spans="2:6" ht="13.15" customHeight="1" x14ac:dyDescent="0.3">
      <c r="B1469" s="1173" t="s">
        <v>2256</v>
      </c>
      <c r="C1469" s="1206">
        <v>8342</v>
      </c>
      <c r="D1469" s="1206">
        <v>11799</v>
      </c>
      <c r="E1469" s="1206">
        <v>2735</v>
      </c>
      <c r="F1469" s="1210">
        <v>22876</v>
      </c>
    </row>
    <row r="1470" spans="2:6" ht="13.15" customHeight="1" x14ac:dyDescent="0.3">
      <c r="B1470" s="1172" t="s">
        <v>2257</v>
      </c>
      <c r="C1470" s="1207">
        <v>3565</v>
      </c>
      <c r="D1470" s="1207">
        <v>5910</v>
      </c>
      <c r="E1470" s="1207">
        <v>1029</v>
      </c>
      <c r="F1470" s="1211">
        <v>10504</v>
      </c>
    </row>
    <row r="1471" spans="2:6" ht="13.15" customHeight="1" x14ac:dyDescent="0.3">
      <c r="B1471" s="1173" t="s">
        <v>2258</v>
      </c>
      <c r="C1471" s="1206">
        <v>1650</v>
      </c>
      <c r="D1471" s="1206">
        <v>3246</v>
      </c>
      <c r="E1471" s="1206">
        <v>540</v>
      </c>
      <c r="F1471" s="1210">
        <v>5436</v>
      </c>
    </row>
    <row r="1472" spans="2:6" ht="13.15" customHeight="1" x14ac:dyDescent="0.3">
      <c r="B1472" s="1172" t="s">
        <v>2259</v>
      </c>
      <c r="C1472" s="1207">
        <v>3533</v>
      </c>
      <c r="D1472" s="1207">
        <v>6785</v>
      </c>
      <c r="E1472" s="1207">
        <v>1185</v>
      </c>
      <c r="F1472" s="1211">
        <v>11503</v>
      </c>
    </row>
    <row r="1473" spans="2:6" ht="13.15" customHeight="1" x14ac:dyDescent="0.3">
      <c r="B1473" s="1173" t="s">
        <v>2260</v>
      </c>
      <c r="C1473" s="1206">
        <v>2814</v>
      </c>
      <c r="D1473" s="1206">
        <v>5740</v>
      </c>
      <c r="E1473" s="1206">
        <v>772</v>
      </c>
      <c r="F1473" s="1210">
        <v>9326</v>
      </c>
    </row>
    <row r="1474" spans="2:6" ht="13.15" customHeight="1" x14ac:dyDescent="0.3">
      <c r="B1474" s="1172" t="s">
        <v>2261</v>
      </c>
      <c r="C1474" s="1207">
        <v>1291</v>
      </c>
      <c r="D1474" s="1207">
        <v>2445</v>
      </c>
      <c r="E1474" s="1207">
        <v>314</v>
      </c>
      <c r="F1474" s="1211">
        <v>4050</v>
      </c>
    </row>
    <row r="1475" spans="2:6" ht="13.15" customHeight="1" x14ac:dyDescent="0.3">
      <c r="B1475" s="1173" t="s">
        <v>2262</v>
      </c>
      <c r="C1475" s="1206">
        <v>490</v>
      </c>
      <c r="D1475" s="1206">
        <v>1105</v>
      </c>
      <c r="E1475" s="1206">
        <v>194</v>
      </c>
      <c r="F1475" s="1210">
        <v>1789</v>
      </c>
    </row>
    <row r="1476" spans="2:6" ht="13.15" customHeight="1" x14ac:dyDescent="0.3">
      <c r="B1476" s="1172" t="s">
        <v>2263</v>
      </c>
      <c r="C1476" s="1207">
        <v>76</v>
      </c>
      <c r="D1476" s="1207">
        <v>131</v>
      </c>
      <c r="E1476" s="1207">
        <v>29</v>
      </c>
      <c r="F1476" s="1211">
        <v>236</v>
      </c>
    </row>
    <row r="1477" spans="2:6" ht="13.15" customHeight="1" x14ac:dyDescent="0.3">
      <c r="B1477" s="1173" t="s">
        <v>2264</v>
      </c>
      <c r="C1477" s="1206">
        <v>7381</v>
      </c>
      <c r="D1477" s="1206">
        <v>13597</v>
      </c>
      <c r="E1477" s="1206">
        <v>2650</v>
      </c>
      <c r="F1477" s="1210">
        <v>23628</v>
      </c>
    </row>
    <row r="1478" spans="2:6" ht="13.15" customHeight="1" x14ac:dyDescent="0.3">
      <c r="B1478" s="1172" t="s">
        <v>2265</v>
      </c>
      <c r="C1478" s="1207">
        <v>413</v>
      </c>
      <c r="D1478" s="1207">
        <v>809</v>
      </c>
      <c r="E1478" s="1207">
        <v>119</v>
      </c>
      <c r="F1478" s="1211">
        <v>1341</v>
      </c>
    </row>
    <row r="1479" spans="2:6" ht="13.15" customHeight="1" x14ac:dyDescent="0.3">
      <c r="B1479" s="1173" t="s">
        <v>2266</v>
      </c>
      <c r="C1479" s="1206">
        <v>6410</v>
      </c>
      <c r="D1479" s="1206">
        <v>10626</v>
      </c>
      <c r="E1479" s="1206">
        <v>1700</v>
      </c>
      <c r="F1479" s="1210">
        <v>18736</v>
      </c>
    </row>
    <row r="1480" spans="2:6" ht="13.15" customHeight="1" x14ac:dyDescent="0.3">
      <c r="B1480" s="1172" t="s">
        <v>2267</v>
      </c>
      <c r="C1480" s="1207">
        <v>937</v>
      </c>
      <c r="D1480" s="1207">
        <v>1775</v>
      </c>
      <c r="E1480" s="1207">
        <v>247</v>
      </c>
      <c r="F1480" s="1211">
        <v>2959</v>
      </c>
    </row>
    <row r="1481" spans="2:6" ht="13.15" customHeight="1" x14ac:dyDescent="0.3">
      <c r="B1481" s="1173" t="s">
        <v>2268</v>
      </c>
      <c r="C1481" s="1206">
        <v>1092</v>
      </c>
      <c r="D1481" s="1206">
        <v>2125</v>
      </c>
      <c r="E1481" s="1206">
        <v>305</v>
      </c>
      <c r="F1481" s="1210">
        <v>3522</v>
      </c>
    </row>
    <row r="1482" spans="2:6" ht="13.15" customHeight="1" x14ac:dyDescent="0.3">
      <c r="B1482" s="1172" t="s">
        <v>2269</v>
      </c>
      <c r="C1482" s="1207">
        <v>99</v>
      </c>
      <c r="D1482" s="1207">
        <v>289</v>
      </c>
      <c r="E1482" s="1207">
        <v>35</v>
      </c>
      <c r="F1482" s="1211">
        <v>423</v>
      </c>
    </row>
    <row r="1483" spans="2:6" ht="13.15" customHeight="1" x14ac:dyDescent="0.3">
      <c r="B1483" s="1173" t="s">
        <v>2270</v>
      </c>
      <c r="C1483" s="1206">
        <v>1001</v>
      </c>
      <c r="D1483" s="1206">
        <v>1734</v>
      </c>
      <c r="E1483" s="1206">
        <v>244</v>
      </c>
      <c r="F1483" s="1210">
        <v>2979</v>
      </c>
    </row>
    <row r="1484" spans="2:6" ht="13.15" customHeight="1" x14ac:dyDescent="0.3">
      <c r="B1484" s="1172" t="s">
        <v>2271</v>
      </c>
      <c r="C1484" s="1207">
        <v>75</v>
      </c>
      <c r="D1484" s="1207">
        <v>176</v>
      </c>
      <c r="E1484" s="1207">
        <v>21</v>
      </c>
      <c r="F1484" s="1211">
        <v>272</v>
      </c>
    </row>
    <row r="1485" spans="2:6" ht="13.15" customHeight="1" x14ac:dyDescent="0.3">
      <c r="B1485" s="1173" t="s">
        <v>2272</v>
      </c>
      <c r="C1485" s="1206">
        <v>538</v>
      </c>
      <c r="D1485" s="1206">
        <v>668</v>
      </c>
      <c r="E1485" s="1206">
        <v>85</v>
      </c>
      <c r="F1485" s="1210">
        <v>1291</v>
      </c>
    </row>
    <row r="1486" spans="2:6" ht="13.15" customHeight="1" x14ac:dyDescent="0.3">
      <c r="B1486" s="1172" t="s">
        <v>2273</v>
      </c>
      <c r="C1486" s="1207">
        <v>21</v>
      </c>
      <c r="D1486" s="1207">
        <v>137</v>
      </c>
      <c r="E1486" s="1207">
        <v>17</v>
      </c>
      <c r="F1486" s="1211">
        <v>175</v>
      </c>
    </row>
    <row r="1487" spans="2:6" ht="13.15" customHeight="1" x14ac:dyDescent="0.3">
      <c r="B1487" s="1173" t="s">
        <v>2274</v>
      </c>
      <c r="C1487" s="1206">
        <v>176</v>
      </c>
      <c r="D1487" s="1206">
        <v>244</v>
      </c>
      <c r="E1487" s="1206">
        <v>28</v>
      </c>
      <c r="F1487" s="1210">
        <v>448</v>
      </c>
    </row>
    <row r="1488" spans="2:6" ht="13.15" customHeight="1" x14ac:dyDescent="0.3">
      <c r="B1488" s="1172" t="s">
        <v>2275</v>
      </c>
      <c r="C1488" s="1207">
        <v>71</v>
      </c>
      <c r="D1488" s="1207">
        <v>199</v>
      </c>
      <c r="E1488" s="1207">
        <v>56</v>
      </c>
      <c r="F1488" s="1211">
        <v>326</v>
      </c>
    </row>
    <row r="1489" spans="2:6" ht="13.15" customHeight="1" x14ac:dyDescent="0.3">
      <c r="B1489" s="1173" t="s">
        <v>2276</v>
      </c>
      <c r="C1489" s="1206">
        <v>575</v>
      </c>
      <c r="D1489" s="1206">
        <v>1107</v>
      </c>
      <c r="E1489" s="1206">
        <v>180</v>
      </c>
      <c r="F1489" s="1210">
        <v>1862</v>
      </c>
    </row>
    <row r="1490" spans="2:6" ht="13.15" customHeight="1" x14ac:dyDescent="0.3">
      <c r="B1490" s="1172" t="s">
        <v>2277</v>
      </c>
      <c r="C1490" s="1207">
        <v>509</v>
      </c>
      <c r="D1490" s="1207">
        <v>747</v>
      </c>
      <c r="E1490" s="1207">
        <v>118</v>
      </c>
      <c r="F1490" s="1211">
        <v>1374</v>
      </c>
    </row>
    <row r="1491" spans="2:6" ht="13.15" customHeight="1" x14ac:dyDescent="0.3">
      <c r="B1491" s="1173" t="s">
        <v>2278</v>
      </c>
      <c r="C1491" s="1206">
        <v>1316</v>
      </c>
      <c r="D1491" s="1206">
        <v>2027</v>
      </c>
      <c r="E1491" s="1206">
        <v>418</v>
      </c>
      <c r="F1491" s="1210">
        <v>3761</v>
      </c>
    </row>
    <row r="1492" spans="2:6" ht="13.15" customHeight="1" x14ac:dyDescent="0.3">
      <c r="B1492" s="1172" t="s">
        <v>2279</v>
      </c>
      <c r="C1492" s="1207">
        <v>546</v>
      </c>
      <c r="D1492" s="1207">
        <v>900</v>
      </c>
      <c r="E1492" s="1207">
        <v>142</v>
      </c>
      <c r="F1492" s="1211">
        <v>1588</v>
      </c>
    </row>
    <row r="1493" spans="2:6" ht="13.15" customHeight="1" x14ac:dyDescent="0.3">
      <c r="B1493" s="1173" t="s">
        <v>2280</v>
      </c>
      <c r="C1493" s="1206">
        <v>137</v>
      </c>
      <c r="D1493" s="1206">
        <v>291</v>
      </c>
      <c r="E1493" s="1206">
        <v>46</v>
      </c>
      <c r="F1493" s="1210">
        <v>474</v>
      </c>
    </row>
    <row r="1494" spans="2:6" ht="13.15" customHeight="1" x14ac:dyDescent="0.3">
      <c r="B1494" s="1172" t="s">
        <v>2281</v>
      </c>
      <c r="C1494" s="1207">
        <v>7976</v>
      </c>
      <c r="D1494" s="1207">
        <v>12518</v>
      </c>
      <c r="E1494" s="1207">
        <v>2868</v>
      </c>
      <c r="F1494" s="1211">
        <v>23362</v>
      </c>
    </row>
    <row r="1495" spans="2:6" ht="13.15" customHeight="1" x14ac:dyDescent="0.3">
      <c r="B1495" s="1173" t="s">
        <v>2282</v>
      </c>
      <c r="C1495" s="1206">
        <v>18</v>
      </c>
      <c r="D1495" s="1206">
        <v>50</v>
      </c>
      <c r="E1495" s="1206">
        <v>4</v>
      </c>
      <c r="F1495" s="1210">
        <v>72</v>
      </c>
    </row>
    <row r="1496" spans="2:6" ht="13.15" customHeight="1" x14ac:dyDescent="0.3">
      <c r="B1496" s="1172" t="s">
        <v>2283</v>
      </c>
      <c r="C1496" s="1207">
        <v>13</v>
      </c>
      <c r="D1496" s="1207">
        <v>73</v>
      </c>
      <c r="E1496" s="1207">
        <v>10</v>
      </c>
      <c r="F1496" s="1211">
        <v>96</v>
      </c>
    </row>
    <row r="1497" spans="2:6" ht="13.15" customHeight="1" x14ac:dyDescent="0.3">
      <c r="B1497" s="1173" t="s">
        <v>2284</v>
      </c>
      <c r="C1497" s="1206">
        <v>12</v>
      </c>
      <c r="D1497" s="1206">
        <v>24</v>
      </c>
      <c r="E1497" s="1206">
        <v>3</v>
      </c>
      <c r="F1497" s="1210">
        <v>39</v>
      </c>
    </row>
    <row r="1498" spans="2:6" ht="13.15" customHeight="1" x14ac:dyDescent="0.3">
      <c r="B1498" s="1172" t="s">
        <v>2285</v>
      </c>
      <c r="C1498" s="1207">
        <v>11</v>
      </c>
      <c r="D1498" s="1207">
        <v>24</v>
      </c>
      <c r="E1498" s="1207">
        <v>6</v>
      </c>
      <c r="F1498" s="1211">
        <v>41</v>
      </c>
    </row>
    <row r="1499" spans="2:6" ht="13.15" customHeight="1" x14ac:dyDescent="0.3">
      <c r="B1499" s="1173" t="s">
        <v>2286</v>
      </c>
      <c r="C1499" s="1206">
        <v>933</v>
      </c>
      <c r="D1499" s="1206">
        <v>2424</v>
      </c>
      <c r="E1499" s="1206">
        <v>320</v>
      </c>
      <c r="F1499" s="1210">
        <v>3677</v>
      </c>
    </row>
    <row r="1500" spans="2:6" ht="13.15" customHeight="1" x14ac:dyDescent="0.3">
      <c r="B1500" s="1172" t="s">
        <v>2287</v>
      </c>
      <c r="C1500" s="1207">
        <v>428</v>
      </c>
      <c r="D1500" s="1207">
        <v>1047</v>
      </c>
      <c r="E1500" s="1207">
        <v>158</v>
      </c>
      <c r="F1500" s="1211">
        <v>1633</v>
      </c>
    </row>
    <row r="1501" spans="2:6" ht="13.15" customHeight="1" x14ac:dyDescent="0.3">
      <c r="B1501" s="1173" t="s">
        <v>2288</v>
      </c>
      <c r="C1501" s="1206">
        <v>163</v>
      </c>
      <c r="D1501" s="1206">
        <v>750</v>
      </c>
      <c r="E1501" s="1206">
        <v>134</v>
      </c>
      <c r="F1501" s="1210">
        <v>1047</v>
      </c>
    </row>
    <row r="1502" spans="2:6" ht="13.15" customHeight="1" x14ac:dyDescent="0.3">
      <c r="B1502" s="1172" t="s">
        <v>2289</v>
      </c>
      <c r="C1502" s="1207">
        <v>216</v>
      </c>
      <c r="D1502" s="1207">
        <v>358</v>
      </c>
      <c r="E1502" s="1207">
        <v>39</v>
      </c>
      <c r="F1502" s="1211">
        <v>613</v>
      </c>
    </row>
    <row r="1503" spans="2:6" ht="13.15" customHeight="1" x14ac:dyDescent="0.3">
      <c r="B1503" s="1173" t="s">
        <v>2290</v>
      </c>
      <c r="C1503" s="1206">
        <v>66</v>
      </c>
      <c r="D1503" s="1206">
        <v>392</v>
      </c>
      <c r="E1503" s="1206">
        <v>50</v>
      </c>
      <c r="F1503" s="1210">
        <v>508</v>
      </c>
    </row>
    <row r="1504" spans="2:6" ht="13.15" customHeight="1" x14ac:dyDescent="0.3">
      <c r="B1504" s="1172" t="s">
        <v>2291</v>
      </c>
      <c r="C1504" s="1207">
        <v>20</v>
      </c>
      <c r="D1504" s="1207">
        <v>47</v>
      </c>
      <c r="E1504" s="1207">
        <v>9</v>
      </c>
      <c r="F1504" s="1211">
        <v>76</v>
      </c>
    </row>
    <row r="1505" spans="2:6" ht="13.15" customHeight="1" x14ac:dyDescent="0.3">
      <c r="B1505" s="1173" t="s">
        <v>2292</v>
      </c>
      <c r="C1505" s="1206">
        <v>86</v>
      </c>
      <c r="D1505" s="1206">
        <v>79</v>
      </c>
      <c r="E1505" s="1206">
        <v>20</v>
      </c>
      <c r="F1505" s="1210">
        <v>185</v>
      </c>
    </row>
    <row r="1506" spans="2:6" ht="13.15" customHeight="1" x14ac:dyDescent="0.3">
      <c r="B1506" s="1172" t="s">
        <v>2293</v>
      </c>
      <c r="C1506" s="1207">
        <v>585</v>
      </c>
      <c r="D1506" s="1207">
        <v>697</v>
      </c>
      <c r="E1506" s="1207">
        <v>157</v>
      </c>
      <c r="F1506" s="1211">
        <v>1439</v>
      </c>
    </row>
    <row r="1507" spans="2:6" ht="13.15" customHeight="1" x14ac:dyDescent="0.3">
      <c r="B1507" s="1173" t="s">
        <v>2294</v>
      </c>
      <c r="C1507" s="1206">
        <v>11297</v>
      </c>
      <c r="D1507" s="1206">
        <v>18041</v>
      </c>
      <c r="E1507" s="1206">
        <v>4409</v>
      </c>
      <c r="F1507" s="1210">
        <v>33747</v>
      </c>
    </row>
    <row r="1508" spans="2:6" ht="13.15" customHeight="1" x14ac:dyDescent="0.3">
      <c r="B1508" s="1172" t="s">
        <v>2295</v>
      </c>
      <c r="C1508" s="1207">
        <v>2594</v>
      </c>
      <c r="D1508" s="1207">
        <v>5041</v>
      </c>
      <c r="E1508" s="1207">
        <v>817</v>
      </c>
      <c r="F1508" s="1211">
        <v>8452</v>
      </c>
    </row>
    <row r="1509" spans="2:6" ht="13.15" customHeight="1" x14ac:dyDescent="0.3">
      <c r="B1509" s="1173" t="s">
        <v>2296</v>
      </c>
      <c r="C1509" s="1206">
        <v>5791</v>
      </c>
      <c r="D1509" s="1206">
        <v>25463</v>
      </c>
      <c r="E1509" s="1206">
        <v>2125</v>
      </c>
      <c r="F1509" s="1210">
        <v>33379</v>
      </c>
    </row>
    <row r="1510" spans="2:6" ht="13.15" customHeight="1" x14ac:dyDescent="0.3">
      <c r="B1510" s="1172" t="s">
        <v>2297</v>
      </c>
      <c r="C1510" s="1207">
        <v>3418</v>
      </c>
      <c r="D1510" s="1207">
        <v>0</v>
      </c>
      <c r="E1510" s="1207">
        <v>1370</v>
      </c>
      <c r="F1510" s="1211">
        <v>4788</v>
      </c>
    </row>
    <row r="1511" spans="2:6" ht="13.15" customHeight="1" x14ac:dyDescent="0.3">
      <c r="B1511" s="1173" t="s">
        <v>2298</v>
      </c>
      <c r="C1511" s="1206">
        <v>11017</v>
      </c>
      <c r="D1511" s="1206">
        <v>14527</v>
      </c>
      <c r="E1511" s="1206">
        <v>3432</v>
      </c>
      <c r="F1511" s="1210">
        <v>28976</v>
      </c>
    </row>
    <row r="1512" spans="2:6" ht="13.15" customHeight="1" x14ac:dyDescent="0.3">
      <c r="B1512" s="1172" t="s">
        <v>2299</v>
      </c>
      <c r="C1512" s="1207">
        <v>3116</v>
      </c>
      <c r="D1512" s="1207">
        <v>5138</v>
      </c>
      <c r="E1512" s="1207">
        <v>1011</v>
      </c>
      <c r="F1512" s="1211">
        <v>9265</v>
      </c>
    </row>
    <row r="1513" spans="2:6" ht="13.15" customHeight="1" x14ac:dyDescent="0.3">
      <c r="B1513" s="1173" t="s">
        <v>2300</v>
      </c>
      <c r="C1513" s="1206">
        <v>1439</v>
      </c>
      <c r="D1513" s="1206">
        <v>2695</v>
      </c>
      <c r="E1513" s="1206">
        <v>349</v>
      </c>
      <c r="F1513" s="1210">
        <v>4483</v>
      </c>
    </row>
    <row r="1514" spans="2:6" ht="13.15" customHeight="1" x14ac:dyDescent="0.3">
      <c r="B1514" s="1172" t="s">
        <v>2301</v>
      </c>
      <c r="C1514" s="1207">
        <v>2884</v>
      </c>
      <c r="D1514" s="1207">
        <v>4662</v>
      </c>
      <c r="E1514" s="1207">
        <v>827</v>
      </c>
      <c r="F1514" s="1211">
        <v>8373</v>
      </c>
    </row>
    <row r="1515" spans="2:6" ht="13.15" customHeight="1" x14ac:dyDescent="0.3">
      <c r="B1515" s="1173" t="s">
        <v>2302</v>
      </c>
      <c r="C1515" s="1206">
        <v>16</v>
      </c>
      <c r="D1515" s="1206">
        <v>68</v>
      </c>
      <c r="E1515" s="1206">
        <v>15</v>
      </c>
      <c r="F1515" s="1210">
        <v>99</v>
      </c>
    </row>
    <row r="1516" spans="2:6" ht="13.15" customHeight="1" x14ac:dyDescent="0.3">
      <c r="B1516" s="1172" t="s">
        <v>2303</v>
      </c>
      <c r="C1516" s="1207">
        <v>207</v>
      </c>
      <c r="D1516" s="1207">
        <v>345</v>
      </c>
      <c r="E1516" s="1207">
        <v>52</v>
      </c>
      <c r="F1516" s="1211">
        <v>604</v>
      </c>
    </row>
    <row r="1517" spans="2:6" ht="13.15" customHeight="1" x14ac:dyDescent="0.3">
      <c r="B1517" s="1173" t="s">
        <v>2304</v>
      </c>
      <c r="C1517" s="1206">
        <v>42</v>
      </c>
      <c r="D1517" s="1206">
        <v>253</v>
      </c>
      <c r="E1517" s="1206">
        <v>36</v>
      </c>
      <c r="F1517" s="1210">
        <v>331</v>
      </c>
    </row>
    <row r="1518" spans="2:6" ht="13.15" customHeight="1" x14ac:dyDescent="0.3">
      <c r="B1518" s="1172" t="s">
        <v>2305</v>
      </c>
      <c r="C1518" s="1207">
        <v>2420</v>
      </c>
      <c r="D1518" s="1207">
        <v>3952</v>
      </c>
      <c r="E1518" s="1207">
        <v>667</v>
      </c>
      <c r="F1518" s="1211">
        <v>7039</v>
      </c>
    </row>
    <row r="1519" spans="2:6" ht="13.15" customHeight="1" x14ac:dyDescent="0.3">
      <c r="B1519" s="1173" t="s">
        <v>2306</v>
      </c>
      <c r="C1519" s="1206">
        <v>3415</v>
      </c>
      <c r="D1519" s="1206">
        <v>5894</v>
      </c>
      <c r="E1519" s="1206">
        <v>1276</v>
      </c>
      <c r="F1519" s="1210">
        <v>10585</v>
      </c>
    </row>
    <row r="1520" spans="2:6" ht="13.15" customHeight="1" x14ac:dyDescent="0.3">
      <c r="B1520" s="1172" t="s">
        <v>2307</v>
      </c>
      <c r="C1520" s="1207">
        <v>1366</v>
      </c>
      <c r="D1520" s="1207">
        <v>2048</v>
      </c>
      <c r="E1520" s="1207">
        <v>477</v>
      </c>
      <c r="F1520" s="1211">
        <v>3891</v>
      </c>
    </row>
    <row r="1521" spans="2:6" ht="13.15" customHeight="1" x14ac:dyDescent="0.3">
      <c r="B1521" s="1173" t="s">
        <v>2308</v>
      </c>
      <c r="C1521" s="1206">
        <v>1957</v>
      </c>
      <c r="D1521" s="1206">
        <v>3262</v>
      </c>
      <c r="E1521" s="1206">
        <v>549</v>
      </c>
      <c r="F1521" s="1210">
        <v>5768</v>
      </c>
    </row>
    <row r="1522" spans="2:6" ht="13.15" customHeight="1" x14ac:dyDescent="0.3">
      <c r="B1522" s="1172" t="s">
        <v>2309</v>
      </c>
      <c r="C1522" s="1207">
        <v>716</v>
      </c>
      <c r="D1522" s="1207">
        <v>1607</v>
      </c>
      <c r="E1522" s="1207">
        <v>188</v>
      </c>
      <c r="F1522" s="1211">
        <v>2511</v>
      </c>
    </row>
    <row r="1523" spans="2:6" ht="13.15" customHeight="1" x14ac:dyDescent="0.3">
      <c r="B1523" s="1173" t="s">
        <v>2310</v>
      </c>
      <c r="C1523" s="1206">
        <v>774</v>
      </c>
      <c r="D1523" s="1206">
        <v>1004</v>
      </c>
      <c r="E1523" s="1206">
        <v>186</v>
      </c>
      <c r="F1523" s="1210">
        <v>1964</v>
      </c>
    </row>
    <row r="1524" spans="2:6" ht="13.15" customHeight="1" x14ac:dyDescent="0.3">
      <c r="B1524" s="1172" t="s">
        <v>2311</v>
      </c>
      <c r="C1524" s="1207">
        <v>1568</v>
      </c>
      <c r="D1524" s="1207">
        <v>1683</v>
      </c>
      <c r="E1524" s="1207">
        <v>310</v>
      </c>
      <c r="F1524" s="1211">
        <v>3561</v>
      </c>
    </row>
    <row r="1525" spans="2:6" ht="13.15" customHeight="1" x14ac:dyDescent="0.3">
      <c r="B1525" s="1173" t="s">
        <v>2312</v>
      </c>
      <c r="C1525" s="1206">
        <v>1044</v>
      </c>
      <c r="D1525" s="1206">
        <v>934</v>
      </c>
      <c r="E1525" s="1206">
        <v>187</v>
      </c>
      <c r="F1525" s="1210">
        <v>2165</v>
      </c>
    </row>
    <row r="1526" spans="2:6" ht="13.15" customHeight="1" x14ac:dyDescent="0.3">
      <c r="B1526" s="1172" t="s">
        <v>2313</v>
      </c>
      <c r="C1526" s="1207">
        <v>362</v>
      </c>
      <c r="D1526" s="1207">
        <v>264</v>
      </c>
      <c r="E1526" s="1207">
        <v>105</v>
      </c>
      <c r="F1526" s="1211">
        <v>731</v>
      </c>
    </row>
    <row r="1527" spans="2:6" ht="13.15" customHeight="1" x14ac:dyDescent="0.3">
      <c r="B1527" s="1173" t="s">
        <v>2314</v>
      </c>
      <c r="C1527" s="1206">
        <v>858</v>
      </c>
      <c r="D1527" s="1206">
        <v>1146</v>
      </c>
      <c r="E1527" s="1206">
        <v>145</v>
      </c>
      <c r="F1527" s="1210">
        <v>2149</v>
      </c>
    </row>
    <row r="1528" spans="2:6" ht="13.15" customHeight="1" x14ac:dyDescent="0.3">
      <c r="B1528" s="1172" t="s">
        <v>2315</v>
      </c>
      <c r="C1528" s="1207">
        <v>277</v>
      </c>
      <c r="D1528" s="1207">
        <v>438</v>
      </c>
      <c r="E1528" s="1207">
        <v>65</v>
      </c>
      <c r="F1528" s="1211">
        <v>780</v>
      </c>
    </row>
    <row r="1529" spans="2:6" ht="13.15" customHeight="1" x14ac:dyDescent="0.3">
      <c r="B1529" s="1173" t="s">
        <v>2316</v>
      </c>
      <c r="C1529" s="1206">
        <v>19038</v>
      </c>
      <c r="D1529" s="1206">
        <v>28094</v>
      </c>
      <c r="E1529" s="1206">
        <v>6503</v>
      </c>
      <c r="F1529" s="1210">
        <v>53635</v>
      </c>
    </row>
    <row r="1530" spans="2:6" ht="13.15" customHeight="1" x14ac:dyDescent="0.3">
      <c r="B1530" s="1172" t="s">
        <v>2317</v>
      </c>
      <c r="C1530" s="1207">
        <v>4063</v>
      </c>
      <c r="D1530" s="1207">
        <v>6768</v>
      </c>
      <c r="E1530" s="1207">
        <v>1134</v>
      </c>
      <c r="F1530" s="1211">
        <v>11965</v>
      </c>
    </row>
    <row r="1531" spans="2:6" ht="13.15" customHeight="1" x14ac:dyDescent="0.3">
      <c r="B1531" s="1173" t="s">
        <v>2318</v>
      </c>
      <c r="C1531" s="1206">
        <v>1539</v>
      </c>
      <c r="D1531" s="1206">
        <v>3594</v>
      </c>
      <c r="E1531" s="1206">
        <v>636</v>
      </c>
      <c r="F1531" s="1210">
        <v>5769</v>
      </c>
    </row>
    <row r="1532" spans="2:6" ht="13.15" customHeight="1" x14ac:dyDescent="0.3">
      <c r="B1532" s="1172" t="s">
        <v>2319</v>
      </c>
      <c r="C1532" s="1207">
        <v>509</v>
      </c>
      <c r="D1532" s="1207">
        <v>1168</v>
      </c>
      <c r="E1532" s="1207">
        <v>166</v>
      </c>
      <c r="F1532" s="1211">
        <v>1843</v>
      </c>
    </row>
    <row r="1533" spans="2:6" ht="13.15" customHeight="1" x14ac:dyDescent="0.3">
      <c r="B1533" s="1173" t="s">
        <v>2320</v>
      </c>
      <c r="C1533" s="1206">
        <v>0</v>
      </c>
      <c r="D1533" s="1206">
        <v>0</v>
      </c>
      <c r="E1533" s="1206">
        <v>1</v>
      </c>
      <c r="F1533" s="1210">
        <v>1</v>
      </c>
    </row>
    <row r="1534" spans="2:6" ht="13.15" customHeight="1" x14ac:dyDescent="0.3">
      <c r="B1534" s="1172" t="s">
        <v>2321</v>
      </c>
      <c r="C1534" s="1207">
        <v>106</v>
      </c>
      <c r="D1534" s="1207">
        <v>357</v>
      </c>
      <c r="E1534" s="1207">
        <v>49</v>
      </c>
      <c r="F1534" s="1211">
        <v>512</v>
      </c>
    </row>
    <row r="1535" spans="2:6" ht="13.15" customHeight="1" x14ac:dyDescent="0.3">
      <c r="B1535" s="1173" t="s">
        <v>2322</v>
      </c>
      <c r="C1535" s="1206">
        <v>777</v>
      </c>
      <c r="D1535" s="1206">
        <v>1300</v>
      </c>
      <c r="E1535" s="1206">
        <v>147</v>
      </c>
      <c r="F1535" s="1210">
        <v>2224</v>
      </c>
    </row>
    <row r="1536" spans="2:6" ht="13.15" customHeight="1" x14ac:dyDescent="0.3">
      <c r="B1536" s="1172" t="s">
        <v>2323</v>
      </c>
      <c r="C1536" s="1207">
        <v>745</v>
      </c>
      <c r="D1536" s="1207">
        <v>1760</v>
      </c>
      <c r="E1536" s="1207">
        <v>230</v>
      </c>
      <c r="F1536" s="1211">
        <v>2735</v>
      </c>
    </row>
    <row r="1537" spans="2:6" ht="13.15" customHeight="1" x14ac:dyDescent="0.3">
      <c r="B1537" s="1173" t="s">
        <v>2324</v>
      </c>
      <c r="C1537" s="1206">
        <v>19199</v>
      </c>
      <c r="D1537" s="1206">
        <v>26200</v>
      </c>
      <c r="E1537" s="1206">
        <v>6698</v>
      </c>
      <c r="F1537" s="1210">
        <v>52097</v>
      </c>
    </row>
    <row r="1538" spans="2:6" ht="13.15" customHeight="1" x14ac:dyDescent="0.3">
      <c r="B1538" s="1172" t="s">
        <v>2325</v>
      </c>
      <c r="C1538" s="1207">
        <v>1114</v>
      </c>
      <c r="D1538" s="1207">
        <v>1923</v>
      </c>
      <c r="E1538" s="1207">
        <v>298</v>
      </c>
      <c r="F1538" s="1211">
        <v>3335</v>
      </c>
    </row>
    <row r="1539" spans="2:6" ht="13.15" customHeight="1" x14ac:dyDescent="0.3">
      <c r="B1539" s="1173" t="s">
        <v>2326</v>
      </c>
      <c r="C1539" s="1206">
        <v>2956</v>
      </c>
      <c r="D1539" s="1206">
        <v>6185</v>
      </c>
      <c r="E1539" s="1206">
        <v>1026</v>
      </c>
      <c r="F1539" s="1210">
        <v>10167</v>
      </c>
    </row>
    <row r="1540" spans="2:6" ht="13.15" customHeight="1" x14ac:dyDescent="0.3">
      <c r="B1540" s="1172" t="s">
        <v>2327</v>
      </c>
      <c r="C1540" s="1207">
        <v>1448</v>
      </c>
      <c r="D1540" s="1207">
        <v>3473</v>
      </c>
      <c r="E1540" s="1207">
        <v>425</v>
      </c>
      <c r="F1540" s="1211">
        <v>5346</v>
      </c>
    </row>
    <row r="1541" spans="2:6" ht="13.15" customHeight="1" x14ac:dyDescent="0.3">
      <c r="B1541" s="1173" t="s">
        <v>2328</v>
      </c>
      <c r="C1541" s="1206">
        <v>735</v>
      </c>
      <c r="D1541" s="1206">
        <v>2337</v>
      </c>
      <c r="E1541" s="1206">
        <v>292</v>
      </c>
      <c r="F1541" s="1210">
        <v>3364</v>
      </c>
    </row>
    <row r="1542" spans="2:6" ht="13.15" customHeight="1" x14ac:dyDescent="0.3">
      <c r="B1542" s="1172" t="s">
        <v>2329</v>
      </c>
      <c r="C1542" s="1207">
        <v>558</v>
      </c>
      <c r="D1542" s="1207">
        <v>1237</v>
      </c>
      <c r="E1542" s="1207">
        <v>196</v>
      </c>
      <c r="F1542" s="1211">
        <v>1991</v>
      </c>
    </row>
    <row r="1543" spans="2:6" ht="13.15" customHeight="1" x14ac:dyDescent="0.3">
      <c r="B1543" s="1173" t="s">
        <v>2330</v>
      </c>
      <c r="C1543" s="1206">
        <v>1461</v>
      </c>
      <c r="D1543" s="1206">
        <v>4133</v>
      </c>
      <c r="E1543" s="1206">
        <v>557</v>
      </c>
      <c r="F1543" s="1210">
        <v>6151</v>
      </c>
    </row>
    <row r="1544" spans="2:6" ht="13.15" customHeight="1" x14ac:dyDescent="0.3">
      <c r="B1544" s="1172" t="s">
        <v>2331</v>
      </c>
      <c r="C1544" s="1207">
        <v>455</v>
      </c>
      <c r="D1544" s="1207">
        <v>1399</v>
      </c>
      <c r="E1544" s="1207">
        <v>134</v>
      </c>
      <c r="F1544" s="1211">
        <v>1988</v>
      </c>
    </row>
    <row r="1545" spans="2:6" ht="13.15" customHeight="1" x14ac:dyDescent="0.3">
      <c r="B1545" s="1173" t="s">
        <v>2332</v>
      </c>
      <c r="C1545" s="1206">
        <v>499</v>
      </c>
      <c r="D1545" s="1206">
        <v>1692</v>
      </c>
      <c r="E1545" s="1206">
        <v>162</v>
      </c>
      <c r="F1545" s="1210">
        <v>2353</v>
      </c>
    </row>
    <row r="1546" spans="2:6" ht="13.15" customHeight="1" x14ac:dyDescent="0.3">
      <c r="B1546" s="1172" t="s">
        <v>2333</v>
      </c>
      <c r="C1546" s="1207">
        <v>1168</v>
      </c>
      <c r="D1546" s="1207">
        <v>2023</v>
      </c>
      <c r="E1546" s="1207">
        <v>247</v>
      </c>
      <c r="F1546" s="1211">
        <v>3438</v>
      </c>
    </row>
    <row r="1547" spans="2:6" ht="13.15" customHeight="1" x14ac:dyDescent="0.3">
      <c r="B1547" s="1173" t="s">
        <v>2334</v>
      </c>
      <c r="C1547" s="1206">
        <v>243</v>
      </c>
      <c r="D1547" s="1206">
        <v>534</v>
      </c>
      <c r="E1547" s="1206">
        <v>82</v>
      </c>
      <c r="F1547" s="1210">
        <v>859</v>
      </c>
    </row>
    <row r="1548" spans="2:6" ht="13.15" customHeight="1" x14ac:dyDescent="0.3">
      <c r="B1548" s="1172" t="s">
        <v>2335</v>
      </c>
      <c r="C1548" s="1207">
        <v>1530</v>
      </c>
      <c r="D1548" s="1207">
        <v>3976</v>
      </c>
      <c r="E1548" s="1207">
        <v>494</v>
      </c>
      <c r="F1548" s="1211">
        <v>6000</v>
      </c>
    </row>
    <row r="1549" spans="2:6" ht="13.15" customHeight="1" x14ac:dyDescent="0.3">
      <c r="B1549" s="1173" t="s">
        <v>2336</v>
      </c>
      <c r="C1549" s="1206">
        <v>11146</v>
      </c>
      <c r="D1549" s="1206">
        <v>16375</v>
      </c>
      <c r="E1549" s="1206">
        <v>4599</v>
      </c>
      <c r="F1549" s="1210">
        <v>32120</v>
      </c>
    </row>
    <row r="1550" spans="2:6" ht="13.15" customHeight="1" x14ac:dyDescent="0.3">
      <c r="B1550" s="1172" t="s">
        <v>2337</v>
      </c>
      <c r="C1550" s="1207">
        <v>13135</v>
      </c>
      <c r="D1550" s="1207">
        <v>17216</v>
      </c>
      <c r="E1550" s="1207">
        <v>4481</v>
      </c>
      <c r="F1550" s="1211">
        <v>34832</v>
      </c>
    </row>
    <row r="1551" spans="2:6" ht="13.15" customHeight="1" x14ac:dyDescent="0.3">
      <c r="B1551" s="1173" t="s">
        <v>2338</v>
      </c>
      <c r="C1551" s="1206">
        <v>626</v>
      </c>
      <c r="D1551" s="1206">
        <v>1218</v>
      </c>
      <c r="E1551" s="1206">
        <v>228</v>
      </c>
      <c r="F1551" s="1210">
        <v>2072</v>
      </c>
    </row>
    <row r="1552" spans="2:6" ht="13.15" customHeight="1" x14ac:dyDescent="0.3">
      <c r="B1552" s="1172" t="s">
        <v>2339</v>
      </c>
      <c r="C1552" s="1207">
        <v>1932</v>
      </c>
      <c r="D1552" s="1207">
        <v>3494</v>
      </c>
      <c r="E1552" s="1207">
        <v>859</v>
      </c>
      <c r="F1552" s="1211">
        <v>6285</v>
      </c>
    </row>
    <row r="1553" spans="2:6" ht="13.15" customHeight="1" x14ac:dyDescent="0.3">
      <c r="B1553" s="1173" t="s">
        <v>2340</v>
      </c>
      <c r="C1553" s="1206">
        <v>5101</v>
      </c>
      <c r="D1553" s="1206">
        <v>11590</v>
      </c>
      <c r="E1553" s="1206">
        <v>2227</v>
      </c>
      <c r="F1553" s="1210">
        <v>18918</v>
      </c>
    </row>
    <row r="1554" spans="2:6" ht="13.15" customHeight="1" x14ac:dyDescent="0.3">
      <c r="B1554" s="1172" t="s">
        <v>2341</v>
      </c>
      <c r="C1554" s="1207">
        <v>1459</v>
      </c>
      <c r="D1554" s="1207">
        <v>2664</v>
      </c>
      <c r="E1554" s="1207">
        <v>516</v>
      </c>
      <c r="F1554" s="1211">
        <v>4639</v>
      </c>
    </row>
    <row r="1555" spans="2:6" ht="13.15" customHeight="1" x14ac:dyDescent="0.3">
      <c r="B1555" s="1173" t="s">
        <v>2342</v>
      </c>
      <c r="C1555" s="1206">
        <v>6577</v>
      </c>
      <c r="D1555" s="1206">
        <v>11858</v>
      </c>
      <c r="E1555" s="1206">
        <v>2330</v>
      </c>
      <c r="F1555" s="1210">
        <v>20765</v>
      </c>
    </row>
    <row r="1556" spans="2:6" ht="13.15" customHeight="1" x14ac:dyDescent="0.3">
      <c r="B1556" s="1172" t="s">
        <v>2343</v>
      </c>
      <c r="C1556" s="1207">
        <v>4195</v>
      </c>
      <c r="D1556" s="1207">
        <v>7877</v>
      </c>
      <c r="E1556" s="1207">
        <v>1548</v>
      </c>
      <c r="F1556" s="1211">
        <v>13620</v>
      </c>
    </row>
    <row r="1557" spans="2:6" ht="13.15" customHeight="1" x14ac:dyDescent="0.3">
      <c r="B1557" s="1173" t="s">
        <v>2344</v>
      </c>
      <c r="C1557" s="1206">
        <v>6742</v>
      </c>
      <c r="D1557" s="1206">
        <v>12036</v>
      </c>
      <c r="E1557" s="1206">
        <v>2356</v>
      </c>
      <c r="F1557" s="1210">
        <v>21134</v>
      </c>
    </row>
    <row r="1558" spans="2:6" ht="13.15" customHeight="1" x14ac:dyDescent="0.3">
      <c r="B1558" s="1172" t="s">
        <v>2345</v>
      </c>
      <c r="C1558" s="1207">
        <v>11745</v>
      </c>
      <c r="D1558" s="1207">
        <v>21595</v>
      </c>
      <c r="E1558" s="1207">
        <v>5103</v>
      </c>
      <c r="F1558" s="1211">
        <v>38443</v>
      </c>
    </row>
    <row r="1559" spans="2:6" ht="13.15" customHeight="1" x14ac:dyDescent="0.3">
      <c r="B1559" s="1173" t="s">
        <v>2346</v>
      </c>
      <c r="C1559" s="1206">
        <v>827</v>
      </c>
      <c r="D1559" s="1206">
        <v>1800</v>
      </c>
      <c r="E1559" s="1206">
        <v>337</v>
      </c>
      <c r="F1559" s="1210">
        <v>2964</v>
      </c>
    </row>
    <row r="1560" spans="2:6" ht="13.15" customHeight="1" x14ac:dyDescent="0.3">
      <c r="B1560" s="1172" t="s">
        <v>2347</v>
      </c>
      <c r="C1560" s="1207">
        <v>5242</v>
      </c>
      <c r="D1560" s="1207">
        <v>9303</v>
      </c>
      <c r="E1560" s="1207">
        <v>2363</v>
      </c>
      <c r="F1560" s="1211">
        <v>16908</v>
      </c>
    </row>
    <row r="1561" spans="2:6" ht="13.15" customHeight="1" x14ac:dyDescent="0.3">
      <c r="B1561" s="1173" t="s">
        <v>2348</v>
      </c>
      <c r="C1561" s="1206">
        <v>1296</v>
      </c>
      <c r="D1561" s="1206">
        <v>2145</v>
      </c>
      <c r="E1561" s="1206">
        <v>240</v>
      </c>
      <c r="F1561" s="1210">
        <v>3681</v>
      </c>
    </row>
    <row r="1562" spans="2:6" ht="13.15" customHeight="1" x14ac:dyDescent="0.3">
      <c r="B1562" s="1172" t="s">
        <v>2349</v>
      </c>
      <c r="C1562" s="1207">
        <v>615</v>
      </c>
      <c r="D1562" s="1207">
        <v>1650</v>
      </c>
      <c r="E1562" s="1207">
        <v>175</v>
      </c>
      <c r="F1562" s="1211">
        <v>2440</v>
      </c>
    </row>
    <row r="1563" spans="2:6" ht="13.15" customHeight="1" x14ac:dyDescent="0.3">
      <c r="B1563" s="1173" t="s">
        <v>2350</v>
      </c>
      <c r="C1563" s="1206">
        <v>1050</v>
      </c>
      <c r="D1563" s="1206">
        <v>1999</v>
      </c>
      <c r="E1563" s="1206">
        <v>334</v>
      </c>
      <c r="F1563" s="1210">
        <v>3383</v>
      </c>
    </row>
    <row r="1564" spans="2:6" ht="13.15" customHeight="1" x14ac:dyDescent="0.3">
      <c r="B1564" s="1172" t="s">
        <v>2351</v>
      </c>
      <c r="C1564" s="1207">
        <v>1060</v>
      </c>
      <c r="D1564" s="1207">
        <v>1929</v>
      </c>
      <c r="E1564" s="1207">
        <v>246</v>
      </c>
      <c r="F1564" s="1211">
        <v>3235</v>
      </c>
    </row>
    <row r="1565" spans="2:6" ht="13.15" customHeight="1" x14ac:dyDescent="0.3">
      <c r="B1565" s="1173" t="s">
        <v>2352</v>
      </c>
      <c r="C1565" s="1206">
        <v>531</v>
      </c>
      <c r="D1565" s="1206">
        <v>852</v>
      </c>
      <c r="E1565" s="1206">
        <v>119</v>
      </c>
      <c r="F1565" s="1210">
        <v>1502</v>
      </c>
    </row>
    <row r="1566" spans="2:6" ht="13.15" customHeight="1" x14ac:dyDescent="0.3">
      <c r="B1566" s="1172" t="s">
        <v>2353</v>
      </c>
      <c r="C1566" s="1207">
        <v>4727</v>
      </c>
      <c r="D1566" s="1207">
        <v>6968</v>
      </c>
      <c r="E1566" s="1207">
        <v>1582</v>
      </c>
      <c r="F1566" s="1211">
        <v>13277</v>
      </c>
    </row>
    <row r="1567" spans="2:6" ht="13.15" customHeight="1" x14ac:dyDescent="0.3">
      <c r="B1567" s="1173" t="s">
        <v>2354</v>
      </c>
      <c r="C1567" s="1206">
        <v>1285</v>
      </c>
      <c r="D1567" s="1206">
        <v>2331</v>
      </c>
      <c r="E1567" s="1206">
        <v>338</v>
      </c>
      <c r="F1567" s="1210">
        <v>3954</v>
      </c>
    </row>
    <row r="1568" spans="2:6" ht="13.15" customHeight="1" x14ac:dyDescent="0.3">
      <c r="B1568" s="1172" t="s">
        <v>2355</v>
      </c>
      <c r="C1568" s="1207">
        <v>282</v>
      </c>
      <c r="D1568" s="1207">
        <v>489</v>
      </c>
      <c r="E1568" s="1207">
        <v>83</v>
      </c>
      <c r="F1568" s="1211">
        <v>854</v>
      </c>
    </row>
    <row r="1569" spans="2:6" ht="13.15" customHeight="1" x14ac:dyDescent="0.3">
      <c r="B1569" s="1173" t="s">
        <v>2356</v>
      </c>
      <c r="C1569" s="1206">
        <v>3925</v>
      </c>
      <c r="D1569" s="1206">
        <v>6823</v>
      </c>
      <c r="E1569" s="1206">
        <v>1408</v>
      </c>
      <c r="F1569" s="1210">
        <v>12156</v>
      </c>
    </row>
    <row r="1570" spans="2:6" ht="13.15" customHeight="1" x14ac:dyDescent="0.3">
      <c r="B1570" s="1172" t="s">
        <v>2357</v>
      </c>
      <c r="C1570" s="1207">
        <v>7560</v>
      </c>
      <c r="D1570" s="1207">
        <v>13358</v>
      </c>
      <c r="E1570" s="1207">
        <v>2229</v>
      </c>
      <c r="F1570" s="1211">
        <v>23147</v>
      </c>
    </row>
    <row r="1571" spans="2:6" ht="13.15" customHeight="1" x14ac:dyDescent="0.3">
      <c r="B1571" s="1173" t="s">
        <v>2358</v>
      </c>
      <c r="C1571" s="1206">
        <v>629</v>
      </c>
      <c r="D1571" s="1206">
        <v>1162</v>
      </c>
      <c r="E1571" s="1206">
        <v>136</v>
      </c>
      <c r="F1571" s="1210">
        <v>1927</v>
      </c>
    </row>
    <row r="1572" spans="2:6" ht="13.15" customHeight="1" x14ac:dyDescent="0.3">
      <c r="B1572" s="1172" t="s">
        <v>2359</v>
      </c>
      <c r="C1572" s="1207">
        <v>2675</v>
      </c>
      <c r="D1572" s="1207">
        <v>3611</v>
      </c>
      <c r="E1572" s="1207">
        <v>690</v>
      </c>
      <c r="F1572" s="1211">
        <v>6976</v>
      </c>
    </row>
    <row r="1573" spans="2:6" ht="13.15" customHeight="1" x14ac:dyDescent="0.3">
      <c r="B1573" s="1173" t="s">
        <v>2360</v>
      </c>
      <c r="C1573" s="1206">
        <v>1428</v>
      </c>
      <c r="D1573" s="1206">
        <v>3215</v>
      </c>
      <c r="E1573" s="1206">
        <v>505</v>
      </c>
      <c r="F1573" s="1210">
        <v>5148</v>
      </c>
    </row>
    <row r="1574" spans="2:6" ht="13.15" customHeight="1" x14ac:dyDescent="0.3">
      <c r="B1574" s="1172" t="s">
        <v>2361</v>
      </c>
      <c r="C1574" s="1207">
        <v>5142</v>
      </c>
      <c r="D1574" s="1207">
        <v>8762</v>
      </c>
      <c r="E1574" s="1207">
        <v>2006</v>
      </c>
      <c r="F1574" s="1211">
        <v>15910</v>
      </c>
    </row>
    <row r="1575" spans="2:6" ht="13.15" customHeight="1" x14ac:dyDescent="0.3">
      <c r="B1575" s="1173" t="s">
        <v>2362</v>
      </c>
      <c r="C1575" s="1206">
        <v>1757</v>
      </c>
      <c r="D1575" s="1206">
        <v>3379</v>
      </c>
      <c r="E1575" s="1206">
        <v>495</v>
      </c>
      <c r="F1575" s="1210">
        <v>5631</v>
      </c>
    </row>
    <row r="1576" spans="2:6" ht="13.15" customHeight="1" x14ac:dyDescent="0.3">
      <c r="B1576" s="1172" t="s">
        <v>2363</v>
      </c>
      <c r="C1576" s="1207">
        <v>3512</v>
      </c>
      <c r="D1576" s="1207">
        <v>5384</v>
      </c>
      <c r="E1576" s="1207">
        <v>971</v>
      </c>
      <c r="F1576" s="1211">
        <v>9867</v>
      </c>
    </row>
    <row r="1577" spans="2:6" ht="13.15" customHeight="1" x14ac:dyDescent="0.3">
      <c r="B1577" s="1173" t="s">
        <v>2364</v>
      </c>
      <c r="C1577" s="1206">
        <v>1118</v>
      </c>
      <c r="D1577" s="1206">
        <v>2084</v>
      </c>
      <c r="E1577" s="1206">
        <v>423</v>
      </c>
      <c r="F1577" s="1210">
        <v>3625</v>
      </c>
    </row>
    <row r="1578" spans="2:6" ht="13.15" customHeight="1" x14ac:dyDescent="0.3">
      <c r="B1578" s="1172" t="s">
        <v>2365</v>
      </c>
      <c r="C1578" s="1207">
        <v>939</v>
      </c>
      <c r="D1578" s="1207">
        <v>2886</v>
      </c>
      <c r="E1578" s="1207">
        <v>320</v>
      </c>
      <c r="F1578" s="1211">
        <v>4145</v>
      </c>
    </row>
    <row r="1579" spans="2:6" ht="13.15" customHeight="1" x14ac:dyDescent="0.3">
      <c r="B1579" s="1173" t="s">
        <v>2366</v>
      </c>
      <c r="C1579" s="1206">
        <v>584</v>
      </c>
      <c r="D1579" s="1206">
        <v>1639</v>
      </c>
      <c r="E1579" s="1206">
        <v>200</v>
      </c>
      <c r="F1579" s="1210">
        <v>2423</v>
      </c>
    </row>
    <row r="1580" spans="2:6" ht="13.15" customHeight="1" x14ac:dyDescent="0.3">
      <c r="B1580" s="1172" t="s">
        <v>2367</v>
      </c>
      <c r="C1580" s="1207">
        <v>343</v>
      </c>
      <c r="D1580" s="1207">
        <v>1162</v>
      </c>
      <c r="E1580" s="1207">
        <v>135</v>
      </c>
      <c r="F1580" s="1211">
        <v>1640</v>
      </c>
    </row>
    <row r="1581" spans="2:6" ht="13.15" customHeight="1" x14ac:dyDescent="0.3">
      <c r="B1581" s="1173" t="s">
        <v>2368</v>
      </c>
      <c r="C1581" s="1206">
        <v>957</v>
      </c>
      <c r="D1581" s="1206">
        <v>1879</v>
      </c>
      <c r="E1581" s="1206">
        <v>292</v>
      </c>
      <c r="F1581" s="1210">
        <v>3128</v>
      </c>
    </row>
    <row r="1582" spans="2:6" ht="13.15" customHeight="1" x14ac:dyDescent="0.3">
      <c r="B1582" s="1172" t="s">
        <v>2369</v>
      </c>
      <c r="C1582" s="1207">
        <v>344</v>
      </c>
      <c r="D1582" s="1207">
        <v>986</v>
      </c>
      <c r="E1582" s="1207">
        <v>105</v>
      </c>
      <c r="F1582" s="1211">
        <v>1435</v>
      </c>
    </row>
    <row r="1583" spans="2:6" ht="13.15" customHeight="1" x14ac:dyDescent="0.3">
      <c r="B1583" s="1173" t="s">
        <v>2370</v>
      </c>
      <c r="C1583" s="1206">
        <v>206</v>
      </c>
      <c r="D1583" s="1206">
        <v>771</v>
      </c>
      <c r="E1583" s="1206">
        <v>62</v>
      </c>
      <c r="F1583" s="1210">
        <v>1039</v>
      </c>
    </row>
    <row r="1584" spans="2:6" ht="13.15" customHeight="1" x14ac:dyDescent="0.3">
      <c r="B1584" s="1172" t="s">
        <v>2371</v>
      </c>
      <c r="C1584" s="1207">
        <v>378</v>
      </c>
      <c r="D1584" s="1207">
        <v>1133</v>
      </c>
      <c r="E1584" s="1207">
        <v>180</v>
      </c>
      <c r="F1584" s="1211">
        <v>1691</v>
      </c>
    </row>
    <row r="1585" spans="2:6" ht="13.15" customHeight="1" x14ac:dyDescent="0.3">
      <c r="B1585" s="1173" t="s">
        <v>2372</v>
      </c>
      <c r="C1585" s="1206">
        <v>241</v>
      </c>
      <c r="D1585" s="1206">
        <v>799</v>
      </c>
      <c r="E1585" s="1206">
        <v>190</v>
      </c>
      <c r="F1585" s="1210">
        <v>1230</v>
      </c>
    </row>
    <row r="1586" spans="2:6" ht="13.15" customHeight="1" x14ac:dyDescent="0.3">
      <c r="B1586" s="1172" t="s">
        <v>2373</v>
      </c>
      <c r="C1586" s="1207">
        <v>35409</v>
      </c>
      <c r="D1586" s="1207">
        <v>40603</v>
      </c>
      <c r="E1586" s="1207">
        <v>11325</v>
      </c>
      <c r="F1586" s="1211">
        <v>87337</v>
      </c>
    </row>
    <row r="1587" spans="2:6" ht="13.15" customHeight="1" x14ac:dyDescent="0.3">
      <c r="B1587" s="1173" t="s">
        <v>2374</v>
      </c>
      <c r="C1587" s="1206">
        <v>2</v>
      </c>
      <c r="D1587" s="1206">
        <v>0</v>
      </c>
      <c r="E1587" s="1206">
        <v>13</v>
      </c>
      <c r="F1587" s="1210">
        <v>15</v>
      </c>
    </row>
    <row r="1588" spans="2:6" ht="13.15" customHeight="1" x14ac:dyDescent="0.3">
      <c r="B1588" s="1172" t="s">
        <v>2375</v>
      </c>
      <c r="C1588" s="1207">
        <v>4424</v>
      </c>
      <c r="D1588" s="1207">
        <v>2559</v>
      </c>
      <c r="E1588" s="1207">
        <v>968</v>
      </c>
      <c r="F1588" s="1211">
        <v>7951</v>
      </c>
    </row>
    <row r="1589" spans="2:6" ht="13.15" customHeight="1" x14ac:dyDescent="0.3">
      <c r="B1589" s="1173" t="s">
        <v>2376</v>
      </c>
      <c r="C1589" s="1206">
        <v>9042</v>
      </c>
      <c r="D1589" s="1206">
        <v>12491</v>
      </c>
      <c r="E1589" s="1206">
        <v>2719</v>
      </c>
      <c r="F1589" s="1210">
        <v>24252</v>
      </c>
    </row>
    <row r="1590" spans="2:6" ht="13.15" customHeight="1" x14ac:dyDescent="0.3">
      <c r="B1590" s="1172" t="s">
        <v>2377</v>
      </c>
      <c r="C1590" s="1207">
        <v>2406</v>
      </c>
      <c r="D1590" s="1207">
        <v>4655</v>
      </c>
      <c r="E1590" s="1207">
        <v>689</v>
      </c>
      <c r="F1590" s="1211">
        <v>7750</v>
      </c>
    </row>
    <row r="1591" spans="2:6" ht="13.15" customHeight="1" x14ac:dyDescent="0.3">
      <c r="B1591" s="1173" t="s">
        <v>2378</v>
      </c>
      <c r="C1591" s="1206">
        <v>5691</v>
      </c>
      <c r="D1591" s="1206">
        <v>9037</v>
      </c>
      <c r="E1591" s="1206">
        <v>2028</v>
      </c>
      <c r="F1591" s="1210">
        <v>16756</v>
      </c>
    </row>
    <row r="1592" spans="2:6" ht="13.15" customHeight="1" x14ac:dyDescent="0.3">
      <c r="B1592" s="1172" t="s">
        <v>2379</v>
      </c>
      <c r="C1592" s="1207">
        <v>1852</v>
      </c>
      <c r="D1592" s="1207">
        <v>3532</v>
      </c>
      <c r="E1592" s="1207">
        <v>527</v>
      </c>
      <c r="F1592" s="1211">
        <v>5911</v>
      </c>
    </row>
    <row r="1593" spans="2:6" ht="13.15" customHeight="1" x14ac:dyDescent="0.3">
      <c r="B1593" s="1173" t="s">
        <v>2380</v>
      </c>
      <c r="C1593" s="1206">
        <v>28692</v>
      </c>
      <c r="D1593" s="1206">
        <v>68445</v>
      </c>
      <c r="E1593" s="1206">
        <v>11086</v>
      </c>
      <c r="F1593" s="1210">
        <v>108223</v>
      </c>
    </row>
    <row r="1594" spans="2:6" ht="13.15" customHeight="1" x14ac:dyDescent="0.3">
      <c r="B1594" s="1172" t="s">
        <v>2381</v>
      </c>
      <c r="C1594" s="1207">
        <v>38140</v>
      </c>
      <c r="D1594" s="1207">
        <v>43936</v>
      </c>
      <c r="E1594" s="1207">
        <v>14327</v>
      </c>
      <c r="F1594" s="1211">
        <v>96403</v>
      </c>
    </row>
    <row r="1595" spans="2:6" ht="13.15" customHeight="1" x14ac:dyDescent="0.3">
      <c r="B1595" s="1173" t="s">
        <v>2382</v>
      </c>
      <c r="C1595" s="1206">
        <v>29782</v>
      </c>
      <c r="D1595" s="1206">
        <v>36855</v>
      </c>
      <c r="E1595" s="1206">
        <v>10300</v>
      </c>
      <c r="F1595" s="1210">
        <v>76937</v>
      </c>
    </row>
    <row r="1596" spans="2:6" ht="13.15" customHeight="1" x14ac:dyDescent="0.3">
      <c r="B1596" s="1172" t="s">
        <v>2383</v>
      </c>
      <c r="C1596" s="1207">
        <v>1653</v>
      </c>
      <c r="D1596" s="1207">
        <v>3530</v>
      </c>
      <c r="E1596" s="1207">
        <v>600</v>
      </c>
      <c r="F1596" s="1211">
        <v>5783</v>
      </c>
    </row>
    <row r="1597" spans="2:6" ht="13.15" customHeight="1" x14ac:dyDescent="0.3">
      <c r="B1597" s="1173" t="s">
        <v>2384</v>
      </c>
      <c r="C1597" s="1206">
        <v>22154</v>
      </c>
      <c r="D1597" s="1206">
        <v>29125</v>
      </c>
      <c r="E1597" s="1206">
        <v>8102</v>
      </c>
      <c r="F1597" s="1210">
        <v>59381</v>
      </c>
    </row>
    <row r="1598" spans="2:6" ht="13.15" customHeight="1" x14ac:dyDescent="0.3">
      <c r="B1598" s="1172" t="s">
        <v>2385</v>
      </c>
      <c r="C1598" s="1207">
        <v>3206</v>
      </c>
      <c r="D1598" s="1207">
        <v>5699</v>
      </c>
      <c r="E1598" s="1207">
        <v>1182</v>
      </c>
      <c r="F1598" s="1211">
        <v>10087</v>
      </c>
    </row>
    <row r="1599" spans="2:6" ht="13.15" customHeight="1" x14ac:dyDescent="0.3">
      <c r="B1599" s="1173" t="s">
        <v>2386</v>
      </c>
      <c r="C1599" s="1206">
        <v>32732</v>
      </c>
      <c r="D1599" s="1206">
        <v>38847</v>
      </c>
      <c r="E1599" s="1206">
        <v>11880</v>
      </c>
      <c r="F1599" s="1210">
        <v>83459</v>
      </c>
    </row>
    <row r="1600" spans="2:6" ht="13.15" customHeight="1" x14ac:dyDescent="0.3">
      <c r="B1600" s="1172" t="s">
        <v>2387</v>
      </c>
      <c r="C1600" s="1207">
        <v>19225</v>
      </c>
      <c r="D1600" s="1207">
        <v>16319</v>
      </c>
      <c r="E1600" s="1207">
        <v>6453</v>
      </c>
      <c r="F1600" s="1211">
        <v>41997</v>
      </c>
    </row>
    <row r="1601" spans="2:6" ht="13.15" customHeight="1" x14ac:dyDescent="0.3">
      <c r="B1601" s="1173" t="s">
        <v>2388</v>
      </c>
      <c r="C1601" s="1206">
        <v>283</v>
      </c>
      <c r="D1601" s="1206">
        <v>280</v>
      </c>
      <c r="E1601" s="1206">
        <v>83</v>
      </c>
      <c r="F1601" s="1210">
        <v>646</v>
      </c>
    </row>
    <row r="1602" spans="2:6" ht="13.15" customHeight="1" x14ac:dyDescent="0.3">
      <c r="B1602" s="1172" t="s">
        <v>2389</v>
      </c>
      <c r="C1602" s="1207">
        <v>3</v>
      </c>
      <c r="D1602" s="1207">
        <v>4</v>
      </c>
      <c r="E1602" s="1207">
        <v>5</v>
      </c>
      <c r="F1602" s="1211">
        <v>12</v>
      </c>
    </row>
    <row r="1603" spans="2:6" ht="13.15" customHeight="1" x14ac:dyDescent="0.3">
      <c r="B1603" s="1173" t="s">
        <v>2390</v>
      </c>
      <c r="C1603" s="1206">
        <v>10920</v>
      </c>
      <c r="D1603" s="1206">
        <v>10931</v>
      </c>
      <c r="E1603" s="1206">
        <v>2793</v>
      </c>
      <c r="F1603" s="1210">
        <v>24644</v>
      </c>
    </row>
    <row r="1604" spans="2:6" ht="13.15" customHeight="1" x14ac:dyDescent="0.3">
      <c r="B1604" s="1172" t="s">
        <v>2391</v>
      </c>
      <c r="C1604" s="1207">
        <v>377</v>
      </c>
      <c r="D1604" s="1207">
        <v>279</v>
      </c>
      <c r="E1604" s="1207">
        <v>90</v>
      </c>
      <c r="F1604" s="1211">
        <v>746</v>
      </c>
    </row>
    <row r="1605" spans="2:6" ht="13.15" customHeight="1" x14ac:dyDescent="0.3">
      <c r="B1605" s="1173" t="s">
        <v>2392</v>
      </c>
      <c r="C1605" s="1206">
        <v>25164</v>
      </c>
      <c r="D1605" s="1206">
        <v>20227</v>
      </c>
      <c r="E1605" s="1206">
        <v>7250</v>
      </c>
      <c r="F1605" s="1210">
        <v>52641</v>
      </c>
    </row>
    <row r="1606" spans="2:6" ht="13.15" customHeight="1" x14ac:dyDescent="0.3">
      <c r="B1606" s="1172" t="s">
        <v>2393</v>
      </c>
      <c r="C1606" s="1207">
        <v>22755</v>
      </c>
      <c r="D1606" s="1207">
        <v>20640</v>
      </c>
      <c r="E1606" s="1207">
        <v>6952</v>
      </c>
      <c r="F1606" s="1211">
        <v>50347</v>
      </c>
    </row>
    <row r="1607" spans="2:6" ht="13.15" customHeight="1" x14ac:dyDescent="0.3">
      <c r="B1607" s="1173" t="s">
        <v>2394</v>
      </c>
      <c r="C1607" s="1206">
        <v>9612</v>
      </c>
      <c r="D1607" s="1206">
        <v>5921</v>
      </c>
      <c r="E1607" s="1206">
        <v>3723</v>
      </c>
      <c r="F1607" s="1210">
        <v>19256</v>
      </c>
    </row>
    <row r="1608" spans="2:6" ht="13.15" customHeight="1" x14ac:dyDescent="0.3">
      <c r="B1608" s="1172" t="s">
        <v>2395</v>
      </c>
      <c r="C1608" s="1207">
        <v>11074</v>
      </c>
      <c r="D1608" s="1207">
        <v>7036</v>
      </c>
      <c r="E1608" s="1207">
        <v>4304</v>
      </c>
      <c r="F1608" s="1211">
        <v>22414</v>
      </c>
    </row>
    <row r="1609" spans="2:6" ht="13.15" customHeight="1" x14ac:dyDescent="0.3">
      <c r="B1609" s="1173" t="s">
        <v>2396</v>
      </c>
      <c r="C1609" s="1206">
        <v>16972</v>
      </c>
      <c r="D1609" s="1206">
        <v>10642</v>
      </c>
      <c r="E1609" s="1206">
        <v>6560</v>
      </c>
      <c r="F1609" s="1210">
        <v>34174</v>
      </c>
    </row>
    <row r="1610" spans="2:6" ht="13.15" customHeight="1" x14ac:dyDescent="0.3">
      <c r="B1610" s="1172" t="s">
        <v>2397</v>
      </c>
      <c r="C1610" s="1207">
        <v>19588</v>
      </c>
      <c r="D1610" s="1207">
        <v>13683</v>
      </c>
      <c r="E1610" s="1207">
        <v>7025</v>
      </c>
      <c r="F1610" s="1211">
        <v>40296</v>
      </c>
    </row>
    <row r="1611" spans="2:6" ht="13.15" customHeight="1" x14ac:dyDescent="0.3">
      <c r="B1611" s="1173" t="s">
        <v>2398</v>
      </c>
      <c r="C1611" s="1206">
        <v>12327</v>
      </c>
      <c r="D1611" s="1206">
        <v>11774</v>
      </c>
      <c r="E1611" s="1206">
        <v>4664</v>
      </c>
      <c r="F1611" s="1210">
        <v>28765</v>
      </c>
    </row>
    <row r="1612" spans="2:6" ht="13.15" customHeight="1" x14ac:dyDescent="0.3">
      <c r="B1612" s="1172" t="s">
        <v>2399</v>
      </c>
      <c r="C1612" s="1207">
        <v>1753</v>
      </c>
      <c r="D1612" s="1207">
        <v>11024</v>
      </c>
      <c r="E1612" s="1207">
        <v>2144</v>
      </c>
      <c r="F1612" s="1211">
        <v>14921</v>
      </c>
    </row>
    <row r="1613" spans="2:6" ht="13.15" customHeight="1" x14ac:dyDescent="0.3">
      <c r="B1613" s="1173" t="s">
        <v>2400</v>
      </c>
      <c r="C1613" s="1206">
        <v>338</v>
      </c>
      <c r="D1613" s="1206">
        <v>327</v>
      </c>
      <c r="E1613" s="1206">
        <v>48</v>
      </c>
      <c r="F1613" s="1210">
        <v>713</v>
      </c>
    </row>
    <row r="1614" spans="2:6" ht="13.15" customHeight="1" x14ac:dyDescent="0.3">
      <c r="B1614" s="1172" t="s">
        <v>2401</v>
      </c>
      <c r="C1614" s="1207">
        <v>11500</v>
      </c>
      <c r="D1614" s="1207">
        <v>11228</v>
      </c>
      <c r="E1614" s="1207">
        <v>4373</v>
      </c>
      <c r="F1614" s="1211">
        <v>27101</v>
      </c>
    </row>
    <row r="1615" spans="2:6" ht="13.15" customHeight="1" x14ac:dyDescent="0.3">
      <c r="B1615" s="1173" t="s">
        <v>2402</v>
      </c>
      <c r="C1615" s="1206">
        <v>17406</v>
      </c>
      <c r="D1615" s="1206">
        <v>16002</v>
      </c>
      <c r="E1615" s="1206">
        <v>5583</v>
      </c>
      <c r="F1615" s="1210">
        <v>38991</v>
      </c>
    </row>
    <row r="1616" spans="2:6" ht="13.15" customHeight="1" x14ac:dyDescent="0.3">
      <c r="B1616" s="1172" t="s">
        <v>2403</v>
      </c>
      <c r="C1616" s="1207">
        <v>14921</v>
      </c>
      <c r="D1616" s="1207">
        <v>13032</v>
      </c>
      <c r="E1616" s="1207">
        <v>4791</v>
      </c>
      <c r="F1616" s="1211">
        <v>32744</v>
      </c>
    </row>
    <row r="1617" spans="2:6" ht="13.15" customHeight="1" x14ac:dyDescent="0.3">
      <c r="B1617" s="1173" t="s">
        <v>2404</v>
      </c>
      <c r="C1617" s="1206">
        <v>12877</v>
      </c>
      <c r="D1617" s="1206">
        <v>11304</v>
      </c>
      <c r="E1617" s="1206">
        <v>4740</v>
      </c>
      <c r="F1617" s="1210">
        <v>28921</v>
      </c>
    </row>
    <row r="1618" spans="2:6" ht="13.15" customHeight="1" x14ac:dyDescent="0.3">
      <c r="B1618" s="1172" t="s">
        <v>2405</v>
      </c>
      <c r="C1618" s="1207">
        <v>12372</v>
      </c>
      <c r="D1618" s="1207">
        <v>13812</v>
      </c>
      <c r="E1618" s="1207">
        <v>4271</v>
      </c>
      <c r="F1618" s="1211">
        <v>30455</v>
      </c>
    </row>
    <row r="1619" spans="2:6" ht="13.15" customHeight="1" x14ac:dyDescent="0.3">
      <c r="B1619" s="1173" t="s">
        <v>2406</v>
      </c>
      <c r="C1619" s="1206">
        <v>1097</v>
      </c>
      <c r="D1619" s="1206">
        <v>2328</v>
      </c>
      <c r="E1619" s="1206">
        <v>556</v>
      </c>
      <c r="F1619" s="1210">
        <v>3981</v>
      </c>
    </row>
    <row r="1620" spans="2:6" ht="13.15" customHeight="1" x14ac:dyDescent="0.3">
      <c r="B1620" s="1172" t="s">
        <v>2407</v>
      </c>
      <c r="C1620" s="1207">
        <v>19135</v>
      </c>
      <c r="D1620" s="1207">
        <v>22821</v>
      </c>
      <c r="E1620" s="1207">
        <v>7450</v>
      </c>
      <c r="F1620" s="1211">
        <v>49406</v>
      </c>
    </row>
    <row r="1621" spans="2:6" ht="13.15" customHeight="1" x14ac:dyDescent="0.3">
      <c r="B1621" s="1173" t="s">
        <v>2408</v>
      </c>
      <c r="C1621" s="1206">
        <v>8276</v>
      </c>
      <c r="D1621" s="1206">
        <v>7989</v>
      </c>
      <c r="E1621" s="1206">
        <v>4112</v>
      </c>
      <c r="F1621" s="1210">
        <v>20377</v>
      </c>
    </row>
    <row r="1622" spans="2:6" ht="13.15" customHeight="1" x14ac:dyDescent="0.3">
      <c r="B1622" s="1172" t="s">
        <v>2409</v>
      </c>
      <c r="C1622" s="1207">
        <v>130</v>
      </c>
      <c r="D1622" s="1207">
        <v>225</v>
      </c>
      <c r="E1622" s="1207">
        <v>44</v>
      </c>
      <c r="F1622" s="1211">
        <v>399</v>
      </c>
    </row>
    <row r="1623" spans="2:6" ht="13.15" customHeight="1" x14ac:dyDescent="0.3">
      <c r="B1623" s="1173" t="s">
        <v>2410</v>
      </c>
      <c r="C1623" s="1206">
        <v>15998</v>
      </c>
      <c r="D1623" s="1206">
        <v>14047</v>
      </c>
      <c r="E1623" s="1206">
        <v>5328</v>
      </c>
      <c r="F1623" s="1210">
        <v>35373</v>
      </c>
    </row>
    <row r="1624" spans="2:6" ht="13.15" customHeight="1" x14ac:dyDescent="0.3">
      <c r="B1624" s="1172" t="s">
        <v>2411</v>
      </c>
      <c r="C1624" s="1207">
        <v>13380</v>
      </c>
      <c r="D1624" s="1207">
        <v>10661</v>
      </c>
      <c r="E1624" s="1207">
        <v>4705</v>
      </c>
      <c r="F1624" s="1211">
        <v>28746</v>
      </c>
    </row>
    <row r="1625" spans="2:6" ht="13.15" customHeight="1" x14ac:dyDescent="0.3">
      <c r="B1625" s="1173" t="s">
        <v>2412</v>
      </c>
      <c r="C1625" s="1206">
        <v>11328</v>
      </c>
      <c r="D1625" s="1206">
        <v>9158</v>
      </c>
      <c r="E1625" s="1206">
        <v>4127</v>
      </c>
      <c r="F1625" s="1210">
        <v>24613</v>
      </c>
    </row>
    <row r="1626" spans="2:6" ht="13.15" customHeight="1" x14ac:dyDescent="0.3">
      <c r="B1626" s="1172" t="s">
        <v>2413</v>
      </c>
      <c r="C1626" s="1207">
        <v>7856</v>
      </c>
      <c r="D1626" s="1207">
        <v>8821</v>
      </c>
      <c r="E1626" s="1207">
        <v>2569</v>
      </c>
      <c r="F1626" s="1211">
        <v>19246</v>
      </c>
    </row>
    <row r="1627" spans="2:6" ht="13.15" customHeight="1" x14ac:dyDescent="0.3">
      <c r="B1627" s="1173" t="s">
        <v>2414</v>
      </c>
      <c r="C1627" s="1206">
        <v>14939</v>
      </c>
      <c r="D1627" s="1206">
        <v>15903</v>
      </c>
      <c r="E1627" s="1206">
        <v>6534</v>
      </c>
      <c r="F1627" s="1210">
        <v>37376</v>
      </c>
    </row>
    <row r="1628" spans="2:6" ht="13.15" customHeight="1" x14ac:dyDescent="0.3">
      <c r="B1628" s="1172" t="s">
        <v>2415</v>
      </c>
      <c r="C1628" s="1207">
        <v>41612</v>
      </c>
      <c r="D1628" s="1207">
        <v>40852</v>
      </c>
      <c r="E1628" s="1207">
        <v>14998</v>
      </c>
      <c r="F1628" s="1211">
        <v>97462</v>
      </c>
    </row>
    <row r="1629" spans="2:6" ht="13.15" customHeight="1" x14ac:dyDescent="0.3">
      <c r="B1629" s="1173" t="s">
        <v>2416</v>
      </c>
      <c r="C1629" s="1206">
        <v>22127</v>
      </c>
      <c r="D1629" s="1206">
        <v>23397</v>
      </c>
      <c r="E1629" s="1206">
        <v>8342</v>
      </c>
      <c r="F1629" s="1210">
        <v>53866</v>
      </c>
    </row>
    <row r="1630" spans="2:6" ht="13.15" customHeight="1" x14ac:dyDescent="0.3">
      <c r="B1630" s="1172" t="s">
        <v>2417</v>
      </c>
      <c r="C1630" s="1207">
        <v>10006</v>
      </c>
      <c r="D1630" s="1207">
        <v>13700</v>
      </c>
      <c r="E1630" s="1207">
        <v>3674</v>
      </c>
      <c r="F1630" s="1211">
        <v>27380</v>
      </c>
    </row>
    <row r="1631" spans="2:6" ht="13.15" customHeight="1" x14ac:dyDescent="0.3">
      <c r="B1631" s="1173" t="s">
        <v>2418</v>
      </c>
      <c r="C1631" s="1206">
        <v>16383</v>
      </c>
      <c r="D1631" s="1206">
        <v>19886</v>
      </c>
      <c r="E1631" s="1206">
        <v>5763</v>
      </c>
      <c r="F1631" s="1210">
        <v>42032</v>
      </c>
    </row>
    <row r="1632" spans="2:6" ht="13.15" customHeight="1" x14ac:dyDescent="0.3">
      <c r="B1632" s="1172" t="s">
        <v>2419</v>
      </c>
      <c r="C1632" s="1207">
        <v>20856</v>
      </c>
      <c r="D1632" s="1207">
        <v>25405</v>
      </c>
      <c r="E1632" s="1207">
        <v>7744</v>
      </c>
      <c r="F1632" s="1211">
        <v>54005</v>
      </c>
    </row>
    <row r="1633" spans="2:6" ht="13.15" customHeight="1" x14ac:dyDescent="0.3">
      <c r="B1633" s="1173" t="s">
        <v>2420</v>
      </c>
      <c r="C1633" s="1206">
        <v>16810</v>
      </c>
      <c r="D1633" s="1206">
        <v>22053</v>
      </c>
      <c r="E1633" s="1206">
        <v>3425</v>
      </c>
      <c r="F1633" s="1210">
        <v>42288</v>
      </c>
    </row>
    <row r="1634" spans="2:6" ht="13.15" customHeight="1" x14ac:dyDescent="0.3">
      <c r="B1634" s="1172" t="s">
        <v>2421</v>
      </c>
      <c r="C1634" s="1207">
        <v>8040</v>
      </c>
      <c r="D1634" s="1207">
        <v>7399</v>
      </c>
      <c r="E1634" s="1207">
        <v>1589</v>
      </c>
      <c r="F1634" s="1211">
        <v>17028</v>
      </c>
    </row>
    <row r="1635" spans="2:6" ht="13.15" customHeight="1" x14ac:dyDescent="0.3">
      <c r="B1635" s="1173" t="s">
        <v>2422</v>
      </c>
      <c r="C1635" s="1206">
        <v>9853</v>
      </c>
      <c r="D1635" s="1206">
        <v>9663</v>
      </c>
      <c r="E1635" s="1206">
        <v>2195</v>
      </c>
      <c r="F1635" s="1210">
        <v>21711</v>
      </c>
    </row>
    <row r="1636" spans="2:6" ht="13.15" customHeight="1" x14ac:dyDescent="0.3">
      <c r="B1636" s="1172" t="s">
        <v>2423</v>
      </c>
      <c r="C1636" s="1207">
        <v>6583</v>
      </c>
      <c r="D1636" s="1207">
        <v>6392</v>
      </c>
      <c r="E1636" s="1207">
        <v>1807</v>
      </c>
      <c r="F1636" s="1211">
        <v>14782</v>
      </c>
    </row>
    <row r="1637" spans="2:6" ht="13.15" customHeight="1" x14ac:dyDescent="0.3">
      <c r="B1637" s="1173" t="s">
        <v>2424</v>
      </c>
      <c r="C1637" s="1206">
        <v>8070</v>
      </c>
      <c r="D1637" s="1206">
        <v>7200</v>
      </c>
      <c r="E1637" s="1206">
        <v>1600</v>
      </c>
      <c r="F1637" s="1210">
        <v>16870</v>
      </c>
    </row>
    <row r="1638" spans="2:6" ht="13.15" customHeight="1" x14ac:dyDescent="0.3">
      <c r="B1638" s="1172" t="s">
        <v>2425</v>
      </c>
      <c r="C1638" s="1207">
        <v>16764</v>
      </c>
      <c r="D1638" s="1207">
        <v>22487</v>
      </c>
      <c r="E1638" s="1207">
        <v>2795</v>
      </c>
      <c r="F1638" s="1211">
        <v>42046</v>
      </c>
    </row>
    <row r="1639" spans="2:6" ht="13.15" customHeight="1" x14ac:dyDescent="0.3">
      <c r="B1639" s="1173" t="s">
        <v>2426</v>
      </c>
      <c r="C1639" s="1206">
        <v>25577</v>
      </c>
      <c r="D1639" s="1206">
        <v>31688</v>
      </c>
      <c r="E1639" s="1206">
        <v>5173</v>
      </c>
      <c r="F1639" s="1210">
        <v>62438</v>
      </c>
    </row>
    <row r="1640" spans="2:6" ht="13.15" customHeight="1" x14ac:dyDescent="0.3">
      <c r="B1640" s="1172" t="s">
        <v>2427</v>
      </c>
      <c r="C1640" s="1207">
        <v>2</v>
      </c>
      <c r="D1640" s="1207">
        <v>5</v>
      </c>
      <c r="E1640" s="1207">
        <v>0</v>
      </c>
      <c r="F1640" s="1211">
        <v>7</v>
      </c>
    </row>
    <row r="1641" spans="2:6" ht="13.15" customHeight="1" x14ac:dyDescent="0.3">
      <c r="B1641" s="1173" t="s">
        <v>2428</v>
      </c>
      <c r="C1641" s="1206">
        <v>7068</v>
      </c>
      <c r="D1641" s="1206">
        <v>7274</v>
      </c>
      <c r="E1641" s="1206">
        <v>1645</v>
      </c>
      <c r="F1641" s="1210">
        <v>15987</v>
      </c>
    </row>
    <row r="1642" spans="2:6" ht="13.15" customHeight="1" x14ac:dyDescent="0.3">
      <c r="B1642" s="1172" t="s">
        <v>2429</v>
      </c>
      <c r="C1642" s="1207">
        <v>1</v>
      </c>
      <c r="D1642" s="1207">
        <v>3</v>
      </c>
      <c r="E1642" s="1207">
        <v>1</v>
      </c>
      <c r="F1642" s="1211">
        <v>5</v>
      </c>
    </row>
    <row r="1643" spans="2:6" ht="13.15" customHeight="1" x14ac:dyDescent="0.3">
      <c r="B1643" s="1173" t="s">
        <v>2430</v>
      </c>
      <c r="C1643" s="1206">
        <v>11</v>
      </c>
      <c r="D1643" s="1206">
        <v>22</v>
      </c>
      <c r="E1643" s="1206">
        <v>2</v>
      </c>
      <c r="F1643" s="1210">
        <v>35</v>
      </c>
    </row>
    <row r="1644" spans="2:6" ht="13.15" customHeight="1" x14ac:dyDescent="0.3">
      <c r="B1644" s="1172" t="s">
        <v>2431</v>
      </c>
      <c r="C1644" s="1207">
        <v>1001</v>
      </c>
      <c r="D1644" s="1207">
        <v>1506</v>
      </c>
      <c r="E1644" s="1207">
        <v>263</v>
      </c>
      <c r="F1644" s="1211">
        <v>2770</v>
      </c>
    </row>
    <row r="1645" spans="2:6" ht="13.15" customHeight="1" x14ac:dyDescent="0.3">
      <c r="B1645" s="1173" t="s">
        <v>2432</v>
      </c>
      <c r="C1645" s="1206">
        <v>216</v>
      </c>
      <c r="D1645" s="1206">
        <v>396</v>
      </c>
      <c r="E1645" s="1206">
        <v>58</v>
      </c>
      <c r="F1645" s="1210">
        <v>670</v>
      </c>
    </row>
    <row r="1646" spans="2:6" ht="13.15" customHeight="1" x14ac:dyDescent="0.3">
      <c r="B1646" s="1172" t="s">
        <v>2433</v>
      </c>
      <c r="C1646" s="1207">
        <v>166</v>
      </c>
      <c r="D1646" s="1207">
        <v>235</v>
      </c>
      <c r="E1646" s="1207">
        <v>27</v>
      </c>
      <c r="F1646" s="1211">
        <v>428</v>
      </c>
    </row>
    <row r="1647" spans="2:6" ht="13.15" customHeight="1" x14ac:dyDescent="0.3">
      <c r="B1647" s="1173" t="s">
        <v>2434</v>
      </c>
      <c r="C1647" s="1206">
        <v>478</v>
      </c>
      <c r="D1647" s="1206">
        <v>769</v>
      </c>
      <c r="E1647" s="1206">
        <v>112</v>
      </c>
      <c r="F1647" s="1210">
        <v>1359</v>
      </c>
    </row>
    <row r="1648" spans="2:6" ht="13.15" customHeight="1" x14ac:dyDescent="0.3">
      <c r="B1648" s="1172" t="s">
        <v>2435</v>
      </c>
      <c r="C1648" s="1207">
        <v>386</v>
      </c>
      <c r="D1648" s="1207">
        <v>545</v>
      </c>
      <c r="E1648" s="1207">
        <v>92</v>
      </c>
      <c r="F1648" s="1211">
        <v>1023</v>
      </c>
    </row>
    <row r="1649" spans="2:6" ht="13.15" customHeight="1" x14ac:dyDescent="0.3">
      <c r="B1649" s="1173" t="s">
        <v>2436</v>
      </c>
      <c r="C1649" s="1206">
        <v>47</v>
      </c>
      <c r="D1649" s="1206">
        <v>156</v>
      </c>
      <c r="E1649" s="1206">
        <v>26</v>
      </c>
      <c r="F1649" s="1210">
        <v>229</v>
      </c>
    </row>
    <row r="1650" spans="2:6" ht="13.15" customHeight="1" x14ac:dyDescent="0.3">
      <c r="B1650" s="1172" t="s">
        <v>2437</v>
      </c>
      <c r="C1650" s="1207">
        <v>34</v>
      </c>
      <c r="D1650" s="1207">
        <v>78</v>
      </c>
      <c r="E1650" s="1207">
        <v>10</v>
      </c>
      <c r="F1650" s="1211">
        <v>122</v>
      </c>
    </row>
    <row r="1651" spans="2:6" ht="13.15" customHeight="1" x14ac:dyDescent="0.3">
      <c r="B1651" s="1173" t="s">
        <v>2438</v>
      </c>
      <c r="C1651" s="1206">
        <v>404</v>
      </c>
      <c r="D1651" s="1206">
        <v>854</v>
      </c>
      <c r="E1651" s="1206">
        <v>125</v>
      </c>
      <c r="F1651" s="1210">
        <v>1383</v>
      </c>
    </row>
    <row r="1652" spans="2:6" ht="13.15" customHeight="1" x14ac:dyDescent="0.3">
      <c r="B1652" s="1172" t="s">
        <v>2439</v>
      </c>
      <c r="C1652" s="1207">
        <v>591</v>
      </c>
      <c r="D1652" s="1207">
        <v>915</v>
      </c>
      <c r="E1652" s="1207">
        <v>145</v>
      </c>
      <c r="F1652" s="1211">
        <v>1651</v>
      </c>
    </row>
    <row r="1653" spans="2:6" ht="13.15" customHeight="1" x14ac:dyDescent="0.3">
      <c r="B1653" s="1173" t="s">
        <v>2440</v>
      </c>
      <c r="C1653" s="1206">
        <v>25</v>
      </c>
      <c r="D1653" s="1206">
        <v>28</v>
      </c>
      <c r="E1653" s="1206">
        <v>8</v>
      </c>
      <c r="F1653" s="1210">
        <v>61</v>
      </c>
    </row>
    <row r="1654" spans="2:6" ht="13.15" customHeight="1" x14ac:dyDescent="0.3">
      <c r="B1654" s="1172" t="s">
        <v>2441</v>
      </c>
      <c r="C1654" s="1207">
        <v>447</v>
      </c>
      <c r="D1654" s="1207">
        <v>1244</v>
      </c>
      <c r="E1654" s="1207">
        <v>116</v>
      </c>
      <c r="F1654" s="1211">
        <v>1807</v>
      </c>
    </row>
    <row r="1655" spans="2:6" ht="13.15" customHeight="1" x14ac:dyDescent="0.3">
      <c r="B1655" s="1173" t="s">
        <v>2442</v>
      </c>
      <c r="C1655" s="1206">
        <v>292</v>
      </c>
      <c r="D1655" s="1206">
        <v>496</v>
      </c>
      <c r="E1655" s="1206">
        <v>60</v>
      </c>
      <c r="F1655" s="1210">
        <v>848</v>
      </c>
    </row>
    <row r="1656" spans="2:6" ht="13.15" customHeight="1" x14ac:dyDescent="0.3">
      <c r="B1656" s="1172" t="s">
        <v>2443</v>
      </c>
      <c r="C1656" s="1207">
        <v>450</v>
      </c>
      <c r="D1656" s="1207">
        <v>607</v>
      </c>
      <c r="E1656" s="1207">
        <v>63</v>
      </c>
      <c r="F1656" s="1211">
        <v>1120</v>
      </c>
    </row>
    <row r="1657" spans="2:6" ht="13.15" customHeight="1" x14ac:dyDescent="0.3">
      <c r="B1657" s="1173" t="s">
        <v>2444</v>
      </c>
      <c r="C1657" s="1206">
        <v>180</v>
      </c>
      <c r="D1657" s="1206">
        <v>226</v>
      </c>
      <c r="E1657" s="1206">
        <v>38</v>
      </c>
      <c r="F1657" s="1210">
        <v>444</v>
      </c>
    </row>
    <row r="1658" spans="2:6" ht="13.15" customHeight="1" x14ac:dyDescent="0.3">
      <c r="B1658" s="1172" t="s">
        <v>2445</v>
      </c>
      <c r="C1658" s="1207">
        <v>211</v>
      </c>
      <c r="D1658" s="1207">
        <v>389</v>
      </c>
      <c r="E1658" s="1207">
        <v>53</v>
      </c>
      <c r="F1658" s="1211">
        <v>653</v>
      </c>
    </row>
    <row r="1659" spans="2:6" ht="13.15" customHeight="1" x14ac:dyDescent="0.3">
      <c r="B1659" s="1173" t="s">
        <v>2446</v>
      </c>
      <c r="C1659" s="1206">
        <v>309</v>
      </c>
      <c r="D1659" s="1206">
        <v>540</v>
      </c>
      <c r="E1659" s="1206">
        <v>65</v>
      </c>
      <c r="F1659" s="1210">
        <v>914</v>
      </c>
    </row>
    <row r="1660" spans="2:6" ht="13.15" customHeight="1" x14ac:dyDescent="0.3">
      <c r="B1660" s="1172" t="s">
        <v>2447</v>
      </c>
      <c r="C1660" s="1207">
        <v>86</v>
      </c>
      <c r="D1660" s="1207">
        <v>101</v>
      </c>
      <c r="E1660" s="1207">
        <v>18</v>
      </c>
      <c r="F1660" s="1211">
        <v>205</v>
      </c>
    </row>
    <row r="1661" spans="2:6" ht="13.15" customHeight="1" x14ac:dyDescent="0.3">
      <c r="B1661" s="1173" t="s">
        <v>2448</v>
      </c>
      <c r="C1661" s="1206">
        <v>417</v>
      </c>
      <c r="D1661" s="1206">
        <v>1063</v>
      </c>
      <c r="E1661" s="1206">
        <v>107</v>
      </c>
      <c r="F1661" s="1210">
        <v>1587</v>
      </c>
    </row>
    <row r="1662" spans="2:6" ht="13.15" customHeight="1" x14ac:dyDescent="0.3">
      <c r="B1662" s="1172" t="s">
        <v>2449</v>
      </c>
      <c r="C1662" s="1207">
        <v>477</v>
      </c>
      <c r="D1662" s="1207">
        <v>970</v>
      </c>
      <c r="E1662" s="1207">
        <v>120</v>
      </c>
      <c r="F1662" s="1211">
        <v>1567</v>
      </c>
    </row>
    <row r="1663" spans="2:6" ht="13.15" customHeight="1" x14ac:dyDescent="0.3">
      <c r="B1663" s="1173" t="s">
        <v>2450</v>
      </c>
      <c r="C1663" s="1206">
        <v>365</v>
      </c>
      <c r="D1663" s="1206">
        <v>699</v>
      </c>
      <c r="E1663" s="1206">
        <v>59</v>
      </c>
      <c r="F1663" s="1210">
        <v>1123</v>
      </c>
    </row>
    <row r="1664" spans="2:6" ht="13.15" customHeight="1" x14ac:dyDescent="0.3">
      <c r="B1664" s="1172" t="s">
        <v>2451</v>
      </c>
      <c r="C1664" s="1207">
        <v>235</v>
      </c>
      <c r="D1664" s="1207">
        <v>558</v>
      </c>
      <c r="E1664" s="1207">
        <v>57</v>
      </c>
      <c r="F1664" s="1211">
        <v>850</v>
      </c>
    </row>
    <row r="1665" spans="2:6" ht="13.15" customHeight="1" x14ac:dyDescent="0.3">
      <c r="B1665" s="1173" t="s">
        <v>2452</v>
      </c>
      <c r="C1665" s="1206">
        <v>72</v>
      </c>
      <c r="D1665" s="1206">
        <v>154</v>
      </c>
      <c r="E1665" s="1206">
        <v>28</v>
      </c>
      <c r="F1665" s="1210">
        <v>254</v>
      </c>
    </row>
    <row r="1666" spans="2:6" ht="13.15" customHeight="1" x14ac:dyDescent="0.3">
      <c r="B1666" s="1172" t="s">
        <v>2453</v>
      </c>
      <c r="C1666" s="1207">
        <v>6</v>
      </c>
      <c r="D1666" s="1207">
        <v>9</v>
      </c>
      <c r="E1666" s="1207">
        <v>0</v>
      </c>
      <c r="F1666" s="1211">
        <v>15</v>
      </c>
    </row>
    <row r="1667" spans="2:6" ht="13.15" customHeight="1" x14ac:dyDescent="0.3">
      <c r="B1667" s="1173" t="s">
        <v>2454</v>
      </c>
      <c r="C1667" s="1206">
        <v>898</v>
      </c>
      <c r="D1667" s="1206">
        <v>1792</v>
      </c>
      <c r="E1667" s="1206">
        <v>196</v>
      </c>
      <c r="F1667" s="1210">
        <v>2886</v>
      </c>
    </row>
    <row r="1668" spans="2:6" ht="13.15" customHeight="1" x14ac:dyDescent="0.3">
      <c r="B1668" s="1172" t="s">
        <v>2455</v>
      </c>
      <c r="C1668" s="1207">
        <v>415</v>
      </c>
      <c r="D1668" s="1207">
        <v>458</v>
      </c>
      <c r="E1668" s="1207">
        <v>91</v>
      </c>
      <c r="F1668" s="1211">
        <v>964</v>
      </c>
    </row>
    <row r="1669" spans="2:6" ht="13.15" customHeight="1" x14ac:dyDescent="0.3">
      <c r="B1669" s="1173" t="s">
        <v>2456</v>
      </c>
      <c r="C1669" s="1206">
        <v>356</v>
      </c>
      <c r="D1669" s="1206">
        <v>242</v>
      </c>
      <c r="E1669" s="1206">
        <v>41</v>
      </c>
      <c r="F1669" s="1210">
        <v>639</v>
      </c>
    </row>
    <row r="1670" spans="2:6" ht="13.15" customHeight="1" x14ac:dyDescent="0.3">
      <c r="B1670" s="1172" t="s">
        <v>2457</v>
      </c>
      <c r="C1670" s="1207">
        <v>279</v>
      </c>
      <c r="D1670" s="1207">
        <v>86</v>
      </c>
      <c r="E1670" s="1207">
        <v>14</v>
      </c>
      <c r="F1670" s="1211">
        <v>379</v>
      </c>
    </row>
    <row r="1671" spans="2:6" ht="13.15" customHeight="1" x14ac:dyDescent="0.3">
      <c r="B1671" s="1173" t="s">
        <v>2458</v>
      </c>
      <c r="C1671" s="1206">
        <v>78</v>
      </c>
      <c r="D1671" s="1206">
        <v>55</v>
      </c>
      <c r="E1671" s="1206">
        <v>13</v>
      </c>
      <c r="F1671" s="1210">
        <v>146</v>
      </c>
    </row>
    <row r="1672" spans="2:6" ht="13.15" customHeight="1" x14ac:dyDescent="0.3">
      <c r="B1672" s="1172" t="s">
        <v>2459</v>
      </c>
      <c r="C1672" s="1207">
        <v>289</v>
      </c>
      <c r="D1672" s="1207">
        <v>140</v>
      </c>
      <c r="E1672" s="1207">
        <v>42</v>
      </c>
      <c r="F1672" s="1211">
        <v>471</v>
      </c>
    </row>
    <row r="1673" spans="2:6" ht="13.15" customHeight="1" x14ac:dyDescent="0.3">
      <c r="B1673" s="1173" t="s">
        <v>2460</v>
      </c>
      <c r="C1673" s="1206">
        <v>183</v>
      </c>
      <c r="D1673" s="1206">
        <v>103</v>
      </c>
      <c r="E1673" s="1206">
        <v>19</v>
      </c>
      <c r="F1673" s="1210">
        <v>305</v>
      </c>
    </row>
    <row r="1674" spans="2:6" ht="13.15" customHeight="1" x14ac:dyDescent="0.3">
      <c r="B1674" s="1172" t="s">
        <v>2461</v>
      </c>
      <c r="C1674" s="1207">
        <v>389</v>
      </c>
      <c r="D1674" s="1207">
        <v>562</v>
      </c>
      <c r="E1674" s="1207">
        <v>93</v>
      </c>
      <c r="F1674" s="1211">
        <v>1044</v>
      </c>
    </row>
    <row r="1675" spans="2:6" ht="13.15" customHeight="1" x14ac:dyDescent="0.3">
      <c r="B1675" s="1173" t="s">
        <v>2462</v>
      </c>
      <c r="C1675" s="1206">
        <v>57</v>
      </c>
      <c r="D1675" s="1206">
        <v>49</v>
      </c>
      <c r="E1675" s="1206">
        <v>3</v>
      </c>
      <c r="F1675" s="1210">
        <v>109</v>
      </c>
    </row>
    <row r="1676" spans="2:6" ht="13.15" customHeight="1" x14ac:dyDescent="0.3">
      <c r="B1676" s="1172" t="s">
        <v>12586</v>
      </c>
      <c r="C1676" s="1207">
        <v>0</v>
      </c>
      <c r="D1676" s="1207">
        <v>1</v>
      </c>
      <c r="E1676" s="1207">
        <v>0</v>
      </c>
      <c r="F1676" s="1211">
        <v>1</v>
      </c>
    </row>
    <row r="1677" spans="2:6" ht="13.15" customHeight="1" x14ac:dyDescent="0.3">
      <c r="B1677" s="1173" t="s">
        <v>2463</v>
      </c>
      <c r="C1677" s="1206">
        <v>15</v>
      </c>
      <c r="D1677" s="1206">
        <v>24</v>
      </c>
      <c r="E1677" s="1206">
        <v>0</v>
      </c>
      <c r="F1677" s="1210">
        <v>39</v>
      </c>
    </row>
    <row r="1678" spans="2:6" ht="13.15" customHeight="1" x14ac:dyDescent="0.3">
      <c r="B1678" s="1172" t="s">
        <v>2464</v>
      </c>
      <c r="C1678" s="1207">
        <v>240</v>
      </c>
      <c r="D1678" s="1207">
        <v>445</v>
      </c>
      <c r="E1678" s="1207">
        <v>65</v>
      </c>
      <c r="F1678" s="1211">
        <v>750</v>
      </c>
    </row>
    <row r="1679" spans="2:6" ht="13.15" customHeight="1" x14ac:dyDescent="0.3">
      <c r="B1679" s="1173" t="s">
        <v>2465</v>
      </c>
      <c r="C1679" s="1206">
        <v>333</v>
      </c>
      <c r="D1679" s="1206">
        <v>790</v>
      </c>
      <c r="E1679" s="1206">
        <v>86</v>
      </c>
      <c r="F1679" s="1210">
        <v>1209</v>
      </c>
    </row>
    <row r="1680" spans="2:6" ht="13.15" customHeight="1" x14ac:dyDescent="0.3">
      <c r="B1680" s="1172" t="s">
        <v>2466</v>
      </c>
      <c r="C1680" s="1207">
        <v>1620</v>
      </c>
      <c r="D1680" s="1207">
        <v>2797</v>
      </c>
      <c r="E1680" s="1207">
        <v>244</v>
      </c>
      <c r="F1680" s="1211">
        <v>4661</v>
      </c>
    </row>
    <row r="1681" spans="2:6" ht="13.15" customHeight="1" x14ac:dyDescent="0.3">
      <c r="B1681" s="1173" t="s">
        <v>2467</v>
      </c>
      <c r="C1681" s="1206">
        <v>971</v>
      </c>
      <c r="D1681" s="1206">
        <v>1523</v>
      </c>
      <c r="E1681" s="1206">
        <v>161</v>
      </c>
      <c r="F1681" s="1210">
        <v>2655</v>
      </c>
    </row>
    <row r="1682" spans="2:6" ht="13.15" customHeight="1" x14ac:dyDescent="0.3">
      <c r="B1682" s="1172" t="s">
        <v>2468</v>
      </c>
      <c r="C1682" s="1207">
        <v>2045</v>
      </c>
      <c r="D1682" s="1207">
        <v>5431</v>
      </c>
      <c r="E1682" s="1207">
        <v>694</v>
      </c>
      <c r="F1682" s="1211">
        <v>8170</v>
      </c>
    </row>
    <row r="1683" spans="2:6" ht="13.15" customHeight="1" x14ac:dyDescent="0.3">
      <c r="B1683" s="1173" t="s">
        <v>2469</v>
      </c>
      <c r="C1683" s="1206">
        <v>144</v>
      </c>
      <c r="D1683" s="1206">
        <v>280</v>
      </c>
      <c r="E1683" s="1206">
        <v>23</v>
      </c>
      <c r="F1683" s="1210">
        <v>447</v>
      </c>
    </row>
    <row r="1684" spans="2:6" ht="13.15" customHeight="1" x14ac:dyDescent="0.3">
      <c r="B1684" s="1172" t="s">
        <v>2470</v>
      </c>
      <c r="C1684" s="1207">
        <v>1250</v>
      </c>
      <c r="D1684" s="1207">
        <v>2704</v>
      </c>
      <c r="E1684" s="1207">
        <v>343</v>
      </c>
      <c r="F1684" s="1211">
        <v>4297</v>
      </c>
    </row>
    <row r="1685" spans="2:6" ht="13.15" customHeight="1" x14ac:dyDescent="0.3">
      <c r="B1685" s="1173" t="s">
        <v>2471</v>
      </c>
      <c r="C1685" s="1206">
        <v>1089</v>
      </c>
      <c r="D1685" s="1206">
        <v>1450</v>
      </c>
      <c r="E1685" s="1206">
        <v>197</v>
      </c>
      <c r="F1685" s="1210">
        <v>2736</v>
      </c>
    </row>
    <row r="1686" spans="2:6" ht="13.15" customHeight="1" x14ac:dyDescent="0.3">
      <c r="B1686" s="1172" t="s">
        <v>2472</v>
      </c>
      <c r="C1686" s="1207">
        <v>1464</v>
      </c>
      <c r="D1686" s="1207">
        <v>1726</v>
      </c>
      <c r="E1686" s="1207">
        <v>322</v>
      </c>
      <c r="F1686" s="1211">
        <v>3512</v>
      </c>
    </row>
    <row r="1687" spans="2:6" ht="13.15" customHeight="1" x14ac:dyDescent="0.3">
      <c r="B1687" s="1173" t="s">
        <v>2473</v>
      </c>
      <c r="C1687" s="1206">
        <v>19912</v>
      </c>
      <c r="D1687" s="1206">
        <v>21755</v>
      </c>
      <c r="E1687" s="1206">
        <v>5506</v>
      </c>
      <c r="F1687" s="1210">
        <v>47173</v>
      </c>
    </row>
    <row r="1688" spans="2:6" ht="13.15" customHeight="1" x14ac:dyDescent="0.3">
      <c r="B1688" s="1172" t="s">
        <v>12587</v>
      </c>
      <c r="C1688" s="1207">
        <v>0</v>
      </c>
      <c r="D1688" s="1207">
        <v>1</v>
      </c>
      <c r="E1688" s="1207">
        <v>0</v>
      </c>
      <c r="F1688" s="1211">
        <v>1</v>
      </c>
    </row>
    <row r="1689" spans="2:6" ht="13.15" customHeight="1" x14ac:dyDescent="0.3">
      <c r="B1689" s="1173" t="s">
        <v>2474</v>
      </c>
      <c r="C1689" s="1206">
        <v>0</v>
      </c>
      <c r="D1689" s="1206">
        <v>1</v>
      </c>
      <c r="E1689" s="1206">
        <v>0</v>
      </c>
      <c r="F1689" s="1210">
        <v>1</v>
      </c>
    </row>
    <row r="1690" spans="2:6" ht="13.15" customHeight="1" x14ac:dyDescent="0.3">
      <c r="B1690" s="1172" t="s">
        <v>2475</v>
      </c>
      <c r="C1690" s="1207">
        <v>317</v>
      </c>
      <c r="D1690" s="1207">
        <v>359</v>
      </c>
      <c r="E1690" s="1207">
        <v>79</v>
      </c>
      <c r="F1690" s="1211">
        <v>755</v>
      </c>
    </row>
    <row r="1691" spans="2:6" ht="13.15" customHeight="1" x14ac:dyDescent="0.3">
      <c r="B1691" s="1173" t="s">
        <v>2476</v>
      </c>
      <c r="C1691" s="1206">
        <v>715</v>
      </c>
      <c r="D1691" s="1206">
        <v>509</v>
      </c>
      <c r="E1691" s="1206">
        <v>100</v>
      </c>
      <c r="F1691" s="1210">
        <v>1324</v>
      </c>
    </row>
    <row r="1692" spans="2:6" ht="13.15" customHeight="1" x14ac:dyDescent="0.3">
      <c r="B1692" s="1172" t="s">
        <v>2477</v>
      </c>
      <c r="C1692" s="1207">
        <v>401</v>
      </c>
      <c r="D1692" s="1207">
        <v>304</v>
      </c>
      <c r="E1692" s="1207">
        <v>53</v>
      </c>
      <c r="F1692" s="1211">
        <v>758</v>
      </c>
    </row>
    <row r="1693" spans="2:6" ht="13.15" customHeight="1" x14ac:dyDescent="0.3">
      <c r="B1693" s="1173" t="s">
        <v>2478</v>
      </c>
      <c r="C1693" s="1206">
        <v>271</v>
      </c>
      <c r="D1693" s="1206">
        <v>164</v>
      </c>
      <c r="E1693" s="1206">
        <v>28</v>
      </c>
      <c r="F1693" s="1210">
        <v>463</v>
      </c>
    </row>
    <row r="1694" spans="2:6" ht="13.15" customHeight="1" x14ac:dyDescent="0.3">
      <c r="B1694" s="1172" t="s">
        <v>2479</v>
      </c>
      <c r="C1694" s="1207">
        <v>43</v>
      </c>
      <c r="D1694" s="1207">
        <v>94</v>
      </c>
      <c r="E1694" s="1207">
        <v>8</v>
      </c>
      <c r="F1694" s="1211">
        <v>145</v>
      </c>
    </row>
    <row r="1695" spans="2:6" ht="13.15" customHeight="1" x14ac:dyDescent="0.3">
      <c r="B1695" s="1173" t="s">
        <v>2480</v>
      </c>
      <c r="C1695" s="1206">
        <v>727</v>
      </c>
      <c r="D1695" s="1206">
        <v>1196</v>
      </c>
      <c r="E1695" s="1206">
        <v>275</v>
      </c>
      <c r="F1695" s="1210">
        <v>2198</v>
      </c>
    </row>
    <row r="1696" spans="2:6" ht="13.15" customHeight="1" x14ac:dyDescent="0.3">
      <c r="B1696" s="1172" t="s">
        <v>2481</v>
      </c>
      <c r="C1696" s="1207">
        <v>359</v>
      </c>
      <c r="D1696" s="1207">
        <v>416</v>
      </c>
      <c r="E1696" s="1207">
        <v>83</v>
      </c>
      <c r="F1696" s="1211">
        <v>858</v>
      </c>
    </row>
    <row r="1697" spans="2:6" ht="13.15" customHeight="1" x14ac:dyDescent="0.3">
      <c r="B1697" s="1173" t="s">
        <v>2482</v>
      </c>
      <c r="C1697" s="1206">
        <v>266</v>
      </c>
      <c r="D1697" s="1206">
        <v>385</v>
      </c>
      <c r="E1697" s="1206">
        <v>105</v>
      </c>
      <c r="F1697" s="1210">
        <v>756</v>
      </c>
    </row>
    <row r="1698" spans="2:6" ht="13.15" customHeight="1" x14ac:dyDescent="0.3">
      <c r="B1698" s="1172" t="s">
        <v>2483</v>
      </c>
      <c r="C1698" s="1207">
        <v>105</v>
      </c>
      <c r="D1698" s="1207">
        <v>154</v>
      </c>
      <c r="E1698" s="1207">
        <v>60</v>
      </c>
      <c r="F1698" s="1211">
        <v>319</v>
      </c>
    </row>
    <row r="1699" spans="2:6" ht="13.15" customHeight="1" x14ac:dyDescent="0.3">
      <c r="B1699" s="1173" t="s">
        <v>2484</v>
      </c>
      <c r="C1699" s="1206">
        <v>939</v>
      </c>
      <c r="D1699" s="1206">
        <v>1568</v>
      </c>
      <c r="E1699" s="1206">
        <v>254</v>
      </c>
      <c r="F1699" s="1210">
        <v>2761</v>
      </c>
    </row>
    <row r="1700" spans="2:6" ht="13.15" customHeight="1" x14ac:dyDescent="0.3">
      <c r="B1700" s="1172" t="s">
        <v>2485</v>
      </c>
      <c r="C1700" s="1207">
        <v>222</v>
      </c>
      <c r="D1700" s="1207">
        <v>226</v>
      </c>
      <c r="E1700" s="1207">
        <v>22</v>
      </c>
      <c r="F1700" s="1211">
        <v>470</v>
      </c>
    </row>
    <row r="1701" spans="2:6" ht="13.15" customHeight="1" x14ac:dyDescent="0.3">
      <c r="B1701" s="1173" t="s">
        <v>2486</v>
      </c>
      <c r="C1701" s="1206">
        <v>2</v>
      </c>
      <c r="D1701" s="1206">
        <v>0</v>
      </c>
      <c r="E1701" s="1206">
        <v>1</v>
      </c>
      <c r="F1701" s="1210">
        <v>3</v>
      </c>
    </row>
    <row r="1702" spans="2:6" ht="13.15" customHeight="1" x14ac:dyDescent="0.3">
      <c r="B1702" s="1172" t="s">
        <v>2487</v>
      </c>
      <c r="C1702" s="1207">
        <v>313</v>
      </c>
      <c r="D1702" s="1207">
        <v>614</v>
      </c>
      <c r="E1702" s="1207">
        <v>76</v>
      </c>
      <c r="F1702" s="1211">
        <v>1003</v>
      </c>
    </row>
    <row r="1703" spans="2:6" ht="13.15" customHeight="1" x14ac:dyDescent="0.3">
      <c r="B1703" s="1173" t="s">
        <v>2488</v>
      </c>
      <c r="C1703" s="1206">
        <v>205</v>
      </c>
      <c r="D1703" s="1206">
        <v>605</v>
      </c>
      <c r="E1703" s="1206">
        <v>69</v>
      </c>
      <c r="F1703" s="1210">
        <v>879</v>
      </c>
    </row>
    <row r="1704" spans="2:6" ht="13.15" customHeight="1" x14ac:dyDescent="0.3">
      <c r="B1704" s="1172" t="s">
        <v>2489</v>
      </c>
      <c r="C1704" s="1207">
        <v>428</v>
      </c>
      <c r="D1704" s="1207">
        <v>662</v>
      </c>
      <c r="E1704" s="1207">
        <v>75</v>
      </c>
      <c r="F1704" s="1211">
        <v>1165</v>
      </c>
    </row>
    <row r="1705" spans="2:6" ht="13.15" customHeight="1" x14ac:dyDescent="0.3">
      <c r="B1705" s="1173" t="s">
        <v>2490</v>
      </c>
      <c r="C1705" s="1206">
        <v>804</v>
      </c>
      <c r="D1705" s="1206">
        <v>1312</v>
      </c>
      <c r="E1705" s="1206">
        <v>162</v>
      </c>
      <c r="F1705" s="1210">
        <v>2278</v>
      </c>
    </row>
    <row r="1706" spans="2:6" ht="13.15" customHeight="1" x14ac:dyDescent="0.3">
      <c r="B1706" s="1172" t="s">
        <v>2491</v>
      </c>
      <c r="C1706" s="1207">
        <v>2</v>
      </c>
      <c r="D1706" s="1207">
        <v>3</v>
      </c>
      <c r="E1706" s="1207">
        <v>0</v>
      </c>
      <c r="F1706" s="1211">
        <v>5</v>
      </c>
    </row>
    <row r="1707" spans="2:6" ht="13.15" customHeight="1" x14ac:dyDescent="0.3">
      <c r="B1707" s="1173" t="s">
        <v>2492</v>
      </c>
      <c r="C1707" s="1206">
        <v>473</v>
      </c>
      <c r="D1707" s="1206">
        <v>1165</v>
      </c>
      <c r="E1707" s="1206">
        <v>120</v>
      </c>
      <c r="F1707" s="1210">
        <v>1758</v>
      </c>
    </row>
    <row r="1708" spans="2:6" ht="13.15" customHeight="1" x14ac:dyDescent="0.3">
      <c r="B1708" s="1172" t="s">
        <v>2493</v>
      </c>
      <c r="C1708" s="1207">
        <v>4562</v>
      </c>
      <c r="D1708" s="1207">
        <v>5970</v>
      </c>
      <c r="E1708" s="1207">
        <v>932</v>
      </c>
      <c r="F1708" s="1211">
        <v>11464</v>
      </c>
    </row>
    <row r="1709" spans="2:6" ht="13.15" customHeight="1" x14ac:dyDescent="0.3">
      <c r="B1709" s="1173" t="s">
        <v>2494</v>
      </c>
      <c r="C1709" s="1206">
        <v>328</v>
      </c>
      <c r="D1709" s="1206">
        <v>295</v>
      </c>
      <c r="E1709" s="1206">
        <v>62</v>
      </c>
      <c r="F1709" s="1210">
        <v>685</v>
      </c>
    </row>
    <row r="1710" spans="2:6" ht="13.15" customHeight="1" x14ac:dyDescent="0.3">
      <c r="B1710" s="1172" t="s">
        <v>2495</v>
      </c>
      <c r="C1710" s="1207">
        <v>176</v>
      </c>
      <c r="D1710" s="1207">
        <v>283</v>
      </c>
      <c r="E1710" s="1207">
        <v>60</v>
      </c>
      <c r="F1710" s="1211">
        <v>519</v>
      </c>
    </row>
    <row r="1711" spans="2:6" ht="13.15" customHeight="1" x14ac:dyDescent="0.3">
      <c r="B1711" s="1173" t="s">
        <v>2496</v>
      </c>
      <c r="C1711" s="1206">
        <v>1013</v>
      </c>
      <c r="D1711" s="1206">
        <v>696</v>
      </c>
      <c r="E1711" s="1206">
        <v>122</v>
      </c>
      <c r="F1711" s="1210">
        <v>1831</v>
      </c>
    </row>
    <row r="1712" spans="2:6" ht="13.15" customHeight="1" x14ac:dyDescent="0.3">
      <c r="B1712" s="1172" t="s">
        <v>2497</v>
      </c>
      <c r="C1712" s="1207">
        <v>58</v>
      </c>
      <c r="D1712" s="1207">
        <v>67</v>
      </c>
      <c r="E1712" s="1207">
        <v>13</v>
      </c>
      <c r="F1712" s="1211">
        <v>138</v>
      </c>
    </row>
    <row r="1713" spans="2:6" ht="13.15" customHeight="1" x14ac:dyDescent="0.3">
      <c r="B1713" s="1173" t="s">
        <v>2498</v>
      </c>
      <c r="C1713" s="1206">
        <v>162</v>
      </c>
      <c r="D1713" s="1206">
        <v>280</v>
      </c>
      <c r="E1713" s="1206">
        <v>49</v>
      </c>
      <c r="F1713" s="1210">
        <v>491</v>
      </c>
    </row>
    <row r="1714" spans="2:6" ht="13.15" customHeight="1" x14ac:dyDescent="0.3">
      <c r="B1714" s="1172" t="s">
        <v>2499</v>
      </c>
      <c r="C1714" s="1207">
        <v>329</v>
      </c>
      <c r="D1714" s="1207">
        <v>413</v>
      </c>
      <c r="E1714" s="1207">
        <v>83</v>
      </c>
      <c r="F1714" s="1211">
        <v>825</v>
      </c>
    </row>
    <row r="1715" spans="2:6" ht="13.15" customHeight="1" x14ac:dyDescent="0.3">
      <c r="B1715" s="1173" t="s">
        <v>2500</v>
      </c>
      <c r="C1715" s="1206">
        <v>1368</v>
      </c>
      <c r="D1715" s="1206">
        <v>1555</v>
      </c>
      <c r="E1715" s="1206">
        <v>257</v>
      </c>
      <c r="F1715" s="1210">
        <v>3180</v>
      </c>
    </row>
    <row r="1716" spans="2:6" ht="13.15" customHeight="1" x14ac:dyDescent="0.3">
      <c r="B1716" s="1172" t="s">
        <v>2501</v>
      </c>
      <c r="C1716" s="1207">
        <v>82</v>
      </c>
      <c r="D1716" s="1207">
        <v>56</v>
      </c>
      <c r="E1716" s="1207">
        <v>14</v>
      </c>
      <c r="F1716" s="1211">
        <v>152</v>
      </c>
    </row>
    <row r="1717" spans="2:6" ht="13.15" customHeight="1" x14ac:dyDescent="0.3">
      <c r="B1717" s="1173" t="s">
        <v>2502</v>
      </c>
      <c r="C1717" s="1206">
        <v>63</v>
      </c>
      <c r="D1717" s="1206">
        <v>28</v>
      </c>
      <c r="E1717" s="1206">
        <v>6</v>
      </c>
      <c r="F1717" s="1210">
        <v>97</v>
      </c>
    </row>
    <row r="1718" spans="2:6" ht="13.15" customHeight="1" x14ac:dyDescent="0.3">
      <c r="B1718" s="1172" t="s">
        <v>2503</v>
      </c>
      <c r="C1718" s="1207">
        <v>19</v>
      </c>
      <c r="D1718" s="1207">
        <v>10</v>
      </c>
      <c r="E1718" s="1207">
        <v>0</v>
      </c>
      <c r="F1718" s="1211">
        <v>29</v>
      </c>
    </row>
    <row r="1719" spans="2:6" ht="13.15" customHeight="1" x14ac:dyDescent="0.3">
      <c r="B1719" s="1173" t="s">
        <v>2504</v>
      </c>
      <c r="C1719" s="1206">
        <v>120</v>
      </c>
      <c r="D1719" s="1206">
        <v>90</v>
      </c>
      <c r="E1719" s="1206">
        <v>19</v>
      </c>
      <c r="F1719" s="1210">
        <v>229</v>
      </c>
    </row>
    <row r="1720" spans="2:6" ht="13.15" customHeight="1" x14ac:dyDescent="0.3">
      <c r="B1720" s="1172" t="s">
        <v>2505</v>
      </c>
      <c r="C1720" s="1207">
        <v>431</v>
      </c>
      <c r="D1720" s="1207">
        <v>499</v>
      </c>
      <c r="E1720" s="1207">
        <v>69</v>
      </c>
      <c r="F1720" s="1211">
        <v>999</v>
      </c>
    </row>
    <row r="1721" spans="2:6" ht="13.15" customHeight="1" x14ac:dyDescent="0.3">
      <c r="B1721" s="1173" t="s">
        <v>2506</v>
      </c>
      <c r="C1721" s="1206">
        <v>279</v>
      </c>
      <c r="D1721" s="1206">
        <v>412</v>
      </c>
      <c r="E1721" s="1206">
        <v>53</v>
      </c>
      <c r="F1721" s="1210">
        <v>744</v>
      </c>
    </row>
    <row r="1722" spans="2:6" ht="13.15" customHeight="1" x14ac:dyDescent="0.3">
      <c r="B1722" s="1172" t="s">
        <v>2507</v>
      </c>
      <c r="C1722" s="1207">
        <v>948</v>
      </c>
      <c r="D1722" s="1207">
        <v>873</v>
      </c>
      <c r="E1722" s="1207">
        <v>162</v>
      </c>
      <c r="F1722" s="1211">
        <v>1983</v>
      </c>
    </row>
    <row r="1723" spans="2:6" ht="13.15" customHeight="1" x14ac:dyDescent="0.3">
      <c r="B1723" s="1173" t="s">
        <v>2508</v>
      </c>
      <c r="C1723" s="1206">
        <v>92</v>
      </c>
      <c r="D1723" s="1206">
        <v>91</v>
      </c>
      <c r="E1723" s="1206">
        <v>11</v>
      </c>
      <c r="F1723" s="1210">
        <v>194</v>
      </c>
    </row>
    <row r="1724" spans="2:6" ht="13.15" customHeight="1" x14ac:dyDescent="0.3">
      <c r="B1724" s="1172" t="s">
        <v>2509</v>
      </c>
      <c r="C1724" s="1207">
        <v>265</v>
      </c>
      <c r="D1724" s="1207">
        <v>163</v>
      </c>
      <c r="E1724" s="1207">
        <v>25</v>
      </c>
      <c r="F1724" s="1211">
        <v>453</v>
      </c>
    </row>
    <row r="1725" spans="2:6" ht="13.15" customHeight="1" x14ac:dyDescent="0.3">
      <c r="B1725" s="1173" t="s">
        <v>2510</v>
      </c>
      <c r="C1725" s="1206">
        <v>29</v>
      </c>
      <c r="D1725" s="1206">
        <v>12</v>
      </c>
      <c r="E1725" s="1206">
        <v>4</v>
      </c>
      <c r="F1725" s="1210">
        <v>45</v>
      </c>
    </row>
    <row r="1726" spans="2:6" ht="13.15" customHeight="1" x14ac:dyDescent="0.3">
      <c r="B1726" s="1172" t="s">
        <v>2511</v>
      </c>
      <c r="C1726" s="1207">
        <v>606</v>
      </c>
      <c r="D1726" s="1207">
        <v>645</v>
      </c>
      <c r="E1726" s="1207">
        <v>74</v>
      </c>
      <c r="F1726" s="1211">
        <v>1325</v>
      </c>
    </row>
    <row r="1727" spans="2:6" ht="13.15" customHeight="1" x14ac:dyDescent="0.3">
      <c r="B1727" s="1173" t="s">
        <v>2512</v>
      </c>
      <c r="C1727" s="1206">
        <v>59</v>
      </c>
      <c r="D1727" s="1206">
        <v>108</v>
      </c>
      <c r="E1727" s="1206">
        <v>10</v>
      </c>
      <c r="F1727" s="1210">
        <v>177</v>
      </c>
    </row>
    <row r="1728" spans="2:6" ht="13.15" customHeight="1" x14ac:dyDescent="0.3">
      <c r="B1728" s="1172" t="s">
        <v>2513</v>
      </c>
      <c r="C1728" s="1207">
        <v>112</v>
      </c>
      <c r="D1728" s="1207">
        <v>203</v>
      </c>
      <c r="E1728" s="1207">
        <v>22</v>
      </c>
      <c r="F1728" s="1211">
        <v>337</v>
      </c>
    </row>
    <row r="1729" spans="2:6" ht="13.15" customHeight="1" x14ac:dyDescent="0.3">
      <c r="B1729" s="1173" t="s">
        <v>2514</v>
      </c>
      <c r="C1729" s="1206">
        <v>381</v>
      </c>
      <c r="D1729" s="1206">
        <v>585</v>
      </c>
      <c r="E1729" s="1206">
        <v>118</v>
      </c>
      <c r="F1729" s="1210">
        <v>1084</v>
      </c>
    </row>
    <row r="1730" spans="2:6" ht="13.15" customHeight="1" x14ac:dyDescent="0.3">
      <c r="B1730" s="1172" t="s">
        <v>2515</v>
      </c>
      <c r="C1730" s="1207">
        <v>0</v>
      </c>
      <c r="D1730" s="1207">
        <v>2</v>
      </c>
      <c r="E1730" s="1207">
        <v>1</v>
      </c>
      <c r="F1730" s="1211">
        <v>3</v>
      </c>
    </row>
    <row r="1731" spans="2:6" ht="13.15" customHeight="1" x14ac:dyDescent="0.3">
      <c r="B1731" s="1173" t="s">
        <v>2516</v>
      </c>
      <c r="C1731" s="1206">
        <v>9</v>
      </c>
      <c r="D1731" s="1206">
        <v>23</v>
      </c>
      <c r="E1731" s="1206">
        <v>0</v>
      </c>
      <c r="F1731" s="1210">
        <v>32</v>
      </c>
    </row>
    <row r="1732" spans="2:6" ht="13.15" customHeight="1" x14ac:dyDescent="0.3">
      <c r="B1732" s="1172" t="s">
        <v>2517</v>
      </c>
      <c r="C1732" s="1207">
        <v>87</v>
      </c>
      <c r="D1732" s="1207">
        <v>222</v>
      </c>
      <c r="E1732" s="1207">
        <v>16</v>
      </c>
      <c r="F1732" s="1211">
        <v>325</v>
      </c>
    </row>
    <row r="1733" spans="2:6" ht="13.15" customHeight="1" x14ac:dyDescent="0.3">
      <c r="B1733" s="1173" t="s">
        <v>2518</v>
      </c>
      <c r="C1733" s="1206">
        <v>407</v>
      </c>
      <c r="D1733" s="1206">
        <v>593</v>
      </c>
      <c r="E1733" s="1206">
        <v>118</v>
      </c>
      <c r="F1733" s="1210">
        <v>1118</v>
      </c>
    </row>
    <row r="1734" spans="2:6" ht="13.15" customHeight="1" x14ac:dyDescent="0.3">
      <c r="B1734" s="1172" t="s">
        <v>2519</v>
      </c>
      <c r="C1734" s="1207">
        <v>148</v>
      </c>
      <c r="D1734" s="1207">
        <v>225</v>
      </c>
      <c r="E1734" s="1207">
        <v>19</v>
      </c>
      <c r="F1734" s="1211">
        <v>392</v>
      </c>
    </row>
    <row r="1735" spans="2:6" ht="13.15" customHeight="1" x14ac:dyDescent="0.3">
      <c r="B1735" s="1173" t="s">
        <v>2520</v>
      </c>
      <c r="C1735" s="1206">
        <v>559</v>
      </c>
      <c r="D1735" s="1206">
        <v>755</v>
      </c>
      <c r="E1735" s="1206">
        <v>213</v>
      </c>
      <c r="F1735" s="1210">
        <v>1527</v>
      </c>
    </row>
    <row r="1736" spans="2:6" ht="13.15" customHeight="1" x14ac:dyDescent="0.3">
      <c r="B1736" s="1172" t="s">
        <v>2521</v>
      </c>
      <c r="C1736" s="1207">
        <v>1241</v>
      </c>
      <c r="D1736" s="1207">
        <v>2220</v>
      </c>
      <c r="E1736" s="1207">
        <v>296</v>
      </c>
      <c r="F1736" s="1211">
        <v>3757</v>
      </c>
    </row>
    <row r="1737" spans="2:6" ht="13.15" customHeight="1" x14ac:dyDescent="0.3">
      <c r="B1737" s="1173" t="s">
        <v>2522</v>
      </c>
      <c r="C1737" s="1206">
        <v>409</v>
      </c>
      <c r="D1737" s="1206">
        <v>761</v>
      </c>
      <c r="E1737" s="1206">
        <v>77</v>
      </c>
      <c r="F1737" s="1210">
        <v>1247</v>
      </c>
    </row>
    <row r="1738" spans="2:6" ht="13.15" customHeight="1" x14ac:dyDescent="0.3">
      <c r="B1738" s="1172" t="s">
        <v>2523</v>
      </c>
      <c r="C1738" s="1207">
        <v>346</v>
      </c>
      <c r="D1738" s="1207">
        <v>642</v>
      </c>
      <c r="E1738" s="1207">
        <v>68</v>
      </c>
      <c r="F1738" s="1211">
        <v>1056</v>
      </c>
    </row>
    <row r="1739" spans="2:6" ht="13.15" customHeight="1" x14ac:dyDescent="0.3">
      <c r="B1739" s="1173" t="s">
        <v>2524</v>
      </c>
      <c r="C1739" s="1206">
        <v>213</v>
      </c>
      <c r="D1739" s="1206">
        <v>365</v>
      </c>
      <c r="E1739" s="1206">
        <v>58</v>
      </c>
      <c r="F1739" s="1210">
        <v>636</v>
      </c>
    </row>
    <row r="1740" spans="2:6" ht="13.15" customHeight="1" x14ac:dyDescent="0.3">
      <c r="B1740" s="1172" t="s">
        <v>2525</v>
      </c>
      <c r="C1740" s="1207">
        <v>75</v>
      </c>
      <c r="D1740" s="1207">
        <v>194</v>
      </c>
      <c r="E1740" s="1207">
        <v>14</v>
      </c>
      <c r="F1740" s="1211">
        <v>283</v>
      </c>
    </row>
    <row r="1741" spans="2:6" ht="13.15" customHeight="1" x14ac:dyDescent="0.3">
      <c r="B1741" s="1173" t="s">
        <v>2526</v>
      </c>
      <c r="C1741" s="1206">
        <v>403</v>
      </c>
      <c r="D1741" s="1206">
        <v>1001</v>
      </c>
      <c r="E1741" s="1206">
        <v>82</v>
      </c>
      <c r="F1741" s="1210">
        <v>1486</v>
      </c>
    </row>
    <row r="1742" spans="2:6" ht="13.15" customHeight="1" x14ac:dyDescent="0.3">
      <c r="B1742" s="1172" t="s">
        <v>2527</v>
      </c>
      <c r="C1742" s="1207">
        <v>265</v>
      </c>
      <c r="D1742" s="1207">
        <v>454</v>
      </c>
      <c r="E1742" s="1207">
        <v>51</v>
      </c>
      <c r="F1742" s="1211">
        <v>770</v>
      </c>
    </row>
    <row r="1743" spans="2:6" ht="13.15" customHeight="1" x14ac:dyDescent="0.3">
      <c r="B1743" s="1173" t="s">
        <v>2528</v>
      </c>
      <c r="C1743" s="1206">
        <v>270</v>
      </c>
      <c r="D1743" s="1206">
        <v>416</v>
      </c>
      <c r="E1743" s="1206">
        <v>31</v>
      </c>
      <c r="F1743" s="1210">
        <v>717</v>
      </c>
    </row>
    <row r="1744" spans="2:6" ht="13.15" customHeight="1" x14ac:dyDescent="0.3">
      <c r="B1744" s="1172" t="s">
        <v>2529</v>
      </c>
      <c r="C1744" s="1207">
        <v>247</v>
      </c>
      <c r="D1744" s="1207">
        <v>377</v>
      </c>
      <c r="E1744" s="1207">
        <v>40</v>
      </c>
      <c r="F1744" s="1211">
        <v>664</v>
      </c>
    </row>
    <row r="1745" spans="2:6" ht="13.15" customHeight="1" x14ac:dyDescent="0.3">
      <c r="B1745" s="1173" t="s">
        <v>2530</v>
      </c>
      <c r="C1745" s="1206">
        <v>364</v>
      </c>
      <c r="D1745" s="1206">
        <v>655</v>
      </c>
      <c r="E1745" s="1206">
        <v>69</v>
      </c>
      <c r="F1745" s="1210">
        <v>1088</v>
      </c>
    </row>
    <row r="1746" spans="2:6" ht="13.15" customHeight="1" x14ac:dyDescent="0.3">
      <c r="B1746" s="1172" t="s">
        <v>2531</v>
      </c>
      <c r="C1746" s="1207">
        <v>26</v>
      </c>
      <c r="D1746" s="1207">
        <v>34</v>
      </c>
      <c r="E1746" s="1207">
        <v>4</v>
      </c>
      <c r="F1746" s="1211">
        <v>64</v>
      </c>
    </row>
    <row r="1747" spans="2:6" ht="13.15" customHeight="1" x14ac:dyDescent="0.3">
      <c r="B1747" s="1173" t="s">
        <v>2532</v>
      </c>
      <c r="C1747" s="1206">
        <v>781</v>
      </c>
      <c r="D1747" s="1206">
        <v>1004</v>
      </c>
      <c r="E1747" s="1206">
        <v>112</v>
      </c>
      <c r="F1747" s="1210">
        <v>1897</v>
      </c>
    </row>
    <row r="1748" spans="2:6" ht="13.15" customHeight="1" x14ac:dyDescent="0.3">
      <c r="B1748" s="1172" t="s">
        <v>2533</v>
      </c>
      <c r="C1748" s="1207">
        <v>9</v>
      </c>
      <c r="D1748" s="1207">
        <v>2</v>
      </c>
      <c r="E1748" s="1207">
        <v>2</v>
      </c>
      <c r="F1748" s="1211">
        <v>13</v>
      </c>
    </row>
    <row r="1749" spans="2:6" ht="13.15" customHeight="1" x14ac:dyDescent="0.3">
      <c r="B1749" s="1173" t="s">
        <v>2534</v>
      </c>
      <c r="C1749" s="1206">
        <v>21</v>
      </c>
      <c r="D1749" s="1206">
        <v>82</v>
      </c>
      <c r="E1749" s="1206">
        <v>12</v>
      </c>
      <c r="F1749" s="1210">
        <v>115</v>
      </c>
    </row>
    <row r="1750" spans="2:6" ht="13.15" customHeight="1" x14ac:dyDescent="0.3">
      <c r="B1750" s="1172" t="s">
        <v>2535</v>
      </c>
      <c r="C1750" s="1207">
        <v>407</v>
      </c>
      <c r="D1750" s="1207">
        <v>942</v>
      </c>
      <c r="E1750" s="1207">
        <v>115</v>
      </c>
      <c r="F1750" s="1211">
        <v>1464</v>
      </c>
    </row>
    <row r="1751" spans="2:6" ht="13.15" customHeight="1" x14ac:dyDescent="0.3">
      <c r="B1751" s="1173" t="s">
        <v>2536</v>
      </c>
      <c r="C1751" s="1206">
        <v>1715</v>
      </c>
      <c r="D1751" s="1206">
        <v>2619</v>
      </c>
      <c r="E1751" s="1206">
        <v>442</v>
      </c>
      <c r="F1751" s="1210">
        <v>4776</v>
      </c>
    </row>
    <row r="1752" spans="2:6" ht="13.15" customHeight="1" x14ac:dyDescent="0.3">
      <c r="B1752" s="1172" t="s">
        <v>2537</v>
      </c>
      <c r="C1752" s="1207">
        <v>264</v>
      </c>
      <c r="D1752" s="1207">
        <v>701</v>
      </c>
      <c r="E1752" s="1207">
        <v>73</v>
      </c>
      <c r="F1752" s="1211">
        <v>1038</v>
      </c>
    </row>
    <row r="1753" spans="2:6" ht="13.15" customHeight="1" x14ac:dyDescent="0.3">
      <c r="B1753" s="1173" t="s">
        <v>2538</v>
      </c>
      <c r="C1753" s="1206">
        <v>413</v>
      </c>
      <c r="D1753" s="1206">
        <v>981</v>
      </c>
      <c r="E1753" s="1206">
        <v>127</v>
      </c>
      <c r="F1753" s="1210">
        <v>1521</v>
      </c>
    </row>
    <row r="1754" spans="2:6" ht="13.15" customHeight="1" x14ac:dyDescent="0.3">
      <c r="B1754" s="1172" t="s">
        <v>2539</v>
      </c>
      <c r="C1754" s="1207">
        <v>251</v>
      </c>
      <c r="D1754" s="1207">
        <v>257</v>
      </c>
      <c r="E1754" s="1207">
        <v>39</v>
      </c>
      <c r="F1754" s="1211">
        <v>547</v>
      </c>
    </row>
    <row r="1755" spans="2:6" ht="13.15" customHeight="1" x14ac:dyDescent="0.3">
      <c r="B1755" s="1173" t="s">
        <v>2540</v>
      </c>
      <c r="C1755" s="1206">
        <v>254</v>
      </c>
      <c r="D1755" s="1206">
        <v>514</v>
      </c>
      <c r="E1755" s="1206">
        <v>63</v>
      </c>
      <c r="F1755" s="1210">
        <v>831</v>
      </c>
    </row>
    <row r="1756" spans="2:6" ht="13.15" customHeight="1" x14ac:dyDescent="0.3">
      <c r="B1756" s="1172" t="s">
        <v>2541</v>
      </c>
      <c r="C1756" s="1207">
        <v>190</v>
      </c>
      <c r="D1756" s="1207">
        <v>242</v>
      </c>
      <c r="E1756" s="1207">
        <v>34</v>
      </c>
      <c r="F1756" s="1211">
        <v>466</v>
      </c>
    </row>
    <row r="1757" spans="2:6" ht="13.15" customHeight="1" x14ac:dyDescent="0.3">
      <c r="B1757" s="1173" t="s">
        <v>2542</v>
      </c>
      <c r="C1757" s="1206">
        <v>705</v>
      </c>
      <c r="D1757" s="1206">
        <v>699</v>
      </c>
      <c r="E1757" s="1206">
        <v>109</v>
      </c>
      <c r="F1757" s="1210">
        <v>1513</v>
      </c>
    </row>
    <row r="1758" spans="2:6" ht="13.15" customHeight="1" x14ac:dyDescent="0.3">
      <c r="B1758" s="1172" t="s">
        <v>2543</v>
      </c>
      <c r="C1758" s="1207">
        <v>549</v>
      </c>
      <c r="D1758" s="1207">
        <v>609</v>
      </c>
      <c r="E1758" s="1207">
        <v>67</v>
      </c>
      <c r="F1758" s="1211">
        <v>1225</v>
      </c>
    </row>
    <row r="1759" spans="2:6" ht="13.15" customHeight="1" x14ac:dyDescent="0.3">
      <c r="B1759" s="1173" t="s">
        <v>2544</v>
      </c>
      <c r="C1759" s="1206">
        <v>280</v>
      </c>
      <c r="D1759" s="1206">
        <v>457</v>
      </c>
      <c r="E1759" s="1206">
        <v>59</v>
      </c>
      <c r="F1759" s="1210">
        <v>796</v>
      </c>
    </row>
    <row r="1760" spans="2:6" ht="13.15" customHeight="1" x14ac:dyDescent="0.3">
      <c r="B1760" s="1172" t="s">
        <v>2545</v>
      </c>
      <c r="C1760" s="1207">
        <v>440</v>
      </c>
      <c r="D1760" s="1207">
        <v>731</v>
      </c>
      <c r="E1760" s="1207">
        <v>91</v>
      </c>
      <c r="F1760" s="1211">
        <v>1262</v>
      </c>
    </row>
    <row r="1761" spans="2:6" ht="13.15" customHeight="1" x14ac:dyDescent="0.3">
      <c r="B1761" s="1173" t="s">
        <v>2546</v>
      </c>
      <c r="C1761" s="1206">
        <v>318</v>
      </c>
      <c r="D1761" s="1206">
        <v>669</v>
      </c>
      <c r="E1761" s="1206">
        <v>68</v>
      </c>
      <c r="F1761" s="1210">
        <v>1055</v>
      </c>
    </row>
    <row r="1762" spans="2:6" ht="13.15" customHeight="1" x14ac:dyDescent="0.3">
      <c r="B1762" s="1172" t="s">
        <v>2547</v>
      </c>
      <c r="C1762" s="1207">
        <v>103</v>
      </c>
      <c r="D1762" s="1207">
        <v>116</v>
      </c>
      <c r="E1762" s="1207">
        <v>16</v>
      </c>
      <c r="F1762" s="1211">
        <v>235</v>
      </c>
    </row>
    <row r="1763" spans="2:6" ht="13.15" customHeight="1" x14ac:dyDescent="0.3">
      <c r="B1763" s="1173" t="s">
        <v>2548</v>
      </c>
      <c r="C1763" s="1206">
        <v>64</v>
      </c>
      <c r="D1763" s="1206">
        <v>50</v>
      </c>
      <c r="E1763" s="1206">
        <v>11</v>
      </c>
      <c r="F1763" s="1210">
        <v>125</v>
      </c>
    </row>
    <row r="1764" spans="2:6" ht="13.15" customHeight="1" x14ac:dyDescent="0.3">
      <c r="B1764" s="1172" t="s">
        <v>2549</v>
      </c>
      <c r="C1764" s="1207">
        <v>76</v>
      </c>
      <c r="D1764" s="1207">
        <v>73</v>
      </c>
      <c r="E1764" s="1207">
        <v>9</v>
      </c>
      <c r="F1764" s="1211">
        <v>158</v>
      </c>
    </row>
    <row r="1765" spans="2:6" ht="13.15" customHeight="1" x14ac:dyDescent="0.3">
      <c r="B1765" s="1173" t="s">
        <v>2550</v>
      </c>
      <c r="C1765" s="1206">
        <v>98</v>
      </c>
      <c r="D1765" s="1206">
        <v>96</v>
      </c>
      <c r="E1765" s="1206">
        <v>21</v>
      </c>
      <c r="F1765" s="1210">
        <v>215</v>
      </c>
    </row>
    <row r="1766" spans="2:6" ht="13.15" customHeight="1" x14ac:dyDescent="0.3">
      <c r="B1766" s="1172" t="s">
        <v>2551</v>
      </c>
      <c r="C1766" s="1207">
        <v>840</v>
      </c>
      <c r="D1766" s="1207">
        <v>1043</v>
      </c>
      <c r="E1766" s="1207">
        <v>149</v>
      </c>
      <c r="F1766" s="1211">
        <v>2032</v>
      </c>
    </row>
    <row r="1767" spans="2:6" ht="13.15" customHeight="1" x14ac:dyDescent="0.3">
      <c r="B1767" s="1173" t="s">
        <v>2552</v>
      </c>
      <c r="C1767" s="1206">
        <v>0</v>
      </c>
      <c r="D1767" s="1206">
        <v>0</v>
      </c>
      <c r="E1767" s="1206">
        <v>1</v>
      </c>
      <c r="F1767" s="1210">
        <v>1</v>
      </c>
    </row>
    <row r="1768" spans="2:6" ht="13.15" customHeight="1" x14ac:dyDescent="0.3">
      <c r="B1768" s="1172" t="s">
        <v>2553</v>
      </c>
      <c r="C1768" s="1207">
        <v>649</v>
      </c>
      <c r="D1768" s="1207">
        <v>990</v>
      </c>
      <c r="E1768" s="1207">
        <v>169</v>
      </c>
      <c r="F1768" s="1211">
        <v>1808</v>
      </c>
    </row>
    <row r="1769" spans="2:6" ht="13.15" customHeight="1" x14ac:dyDescent="0.3">
      <c r="B1769" s="1173" t="s">
        <v>2554</v>
      </c>
      <c r="C1769" s="1206">
        <v>355</v>
      </c>
      <c r="D1769" s="1206">
        <v>728</v>
      </c>
      <c r="E1769" s="1206">
        <v>86</v>
      </c>
      <c r="F1769" s="1210">
        <v>1169</v>
      </c>
    </row>
    <row r="1770" spans="2:6" ht="13.15" customHeight="1" x14ac:dyDescent="0.3">
      <c r="B1770" s="1172" t="s">
        <v>2555</v>
      </c>
      <c r="C1770" s="1207">
        <v>18836</v>
      </c>
      <c r="D1770" s="1207">
        <v>25730</v>
      </c>
      <c r="E1770" s="1207">
        <v>4356</v>
      </c>
      <c r="F1770" s="1211">
        <v>48922</v>
      </c>
    </row>
    <row r="1771" spans="2:6" ht="13.15" customHeight="1" x14ac:dyDescent="0.3">
      <c r="B1771" s="1173" t="s">
        <v>2556</v>
      </c>
      <c r="C1771" s="1206">
        <v>530</v>
      </c>
      <c r="D1771" s="1206">
        <v>800</v>
      </c>
      <c r="E1771" s="1206">
        <v>93</v>
      </c>
      <c r="F1771" s="1210">
        <v>1423</v>
      </c>
    </row>
    <row r="1772" spans="2:6" ht="13.15" customHeight="1" x14ac:dyDescent="0.3">
      <c r="B1772" s="1172" t="s">
        <v>2557</v>
      </c>
      <c r="C1772" s="1207">
        <v>1</v>
      </c>
      <c r="D1772" s="1207">
        <v>0</v>
      </c>
      <c r="E1772" s="1207">
        <v>0</v>
      </c>
      <c r="F1772" s="1211">
        <v>1</v>
      </c>
    </row>
    <row r="1773" spans="2:6" ht="13.15" customHeight="1" x14ac:dyDescent="0.3">
      <c r="B1773" s="1173" t="s">
        <v>2558</v>
      </c>
      <c r="C1773" s="1206">
        <v>577</v>
      </c>
      <c r="D1773" s="1206">
        <v>614</v>
      </c>
      <c r="E1773" s="1206">
        <v>84</v>
      </c>
      <c r="F1773" s="1210">
        <v>1275</v>
      </c>
    </row>
    <row r="1774" spans="2:6" ht="13.15" customHeight="1" x14ac:dyDescent="0.3">
      <c r="B1774" s="1172" t="s">
        <v>2559</v>
      </c>
      <c r="C1774" s="1207">
        <v>89</v>
      </c>
      <c r="D1774" s="1207">
        <v>135</v>
      </c>
      <c r="E1774" s="1207">
        <v>11</v>
      </c>
      <c r="F1774" s="1211">
        <v>235</v>
      </c>
    </row>
    <row r="1775" spans="2:6" ht="13.15" customHeight="1" x14ac:dyDescent="0.3">
      <c r="B1775" s="1173" t="s">
        <v>2560</v>
      </c>
      <c r="C1775" s="1206">
        <v>348</v>
      </c>
      <c r="D1775" s="1206">
        <v>592</v>
      </c>
      <c r="E1775" s="1206">
        <v>64</v>
      </c>
      <c r="F1775" s="1210">
        <v>1004</v>
      </c>
    </row>
    <row r="1776" spans="2:6" ht="13.15" customHeight="1" x14ac:dyDescent="0.3">
      <c r="B1776" s="1172" t="s">
        <v>2561</v>
      </c>
      <c r="C1776" s="1207">
        <v>48</v>
      </c>
      <c r="D1776" s="1207">
        <v>87</v>
      </c>
      <c r="E1776" s="1207">
        <v>10</v>
      </c>
      <c r="F1776" s="1211">
        <v>145</v>
      </c>
    </row>
    <row r="1777" spans="2:6" ht="13.15" customHeight="1" x14ac:dyDescent="0.3">
      <c r="B1777" s="1173" t="s">
        <v>2562</v>
      </c>
      <c r="C1777" s="1206">
        <v>545</v>
      </c>
      <c r="D1777" s="1206">
        <v>1357</v>
      </c>
      <c r="E1777" s="1206">
        <v>118</v>
      </c>
      <c r="F1777" s="1210">
        <v>2020</v>
      </c>
    </row>
    <row r="1778" spans="2:6" ht="13.15" customHeight="1" x14ac:dyDescent="0.3">
      <c r="B1778" s="1172" t="s">
        <v>2563</v>
      </c>
      <c r="C1778" s="1207">
        <v>720</v>
      </c>
      <c r="D1778" s="1207">
        <v>981</v>
      </c>
      <c r="E1778" s="1207">
        <v>111</v>
      </c>
      <c r="F1778" s="1211">
        <v>1812</v>
      </c>
    </row>
    <row r="1779" spans="2:6" ht="13.15" customHeight="1" x14ac:dyDescent="0.3">
      <c r="B1779" s="1173" t="s">
        <v>2564</v>
      </c>
      <c r="C1779" s="1206">
        <v>796</v>
      </c>
      <c r="D1779" s="1206">
        <v>809</v>
      </c>
      <c r="E1779" s="1206">
        <v>107</v>
      </c>
      <c r="F1779" s="1210">
        <v>1712</v>
      </c>
    </row>
    <row r="1780" spans="2:6" ht="13.15" customHeight="1" x14ac:dyDescent="0.3">
      <c r="B1780" s="1172" t="s">
        <v>2565</v>
      </c>
      <c r="C1780" s="1207">
        <v>329</v>
      </c>
      <c r="D1780" s="1207">
        <v>424</v>
      </c>
      <c r="E1780" s="1207">
        <v>66</v>
      </c>
      <c r="F1780" s="1211">
        <v>819</v>
      </c>
    </row>
    <row r="1781" spans="2:6" ht="13.15" customHeight="1" x14ac:dyDescent="0.3">
      <c r="B1781" s="1173" t="s">
        <v>2566</v>
      </c>
      <c r="C1781" s="1206">
        <v>383</v>
      </c>
      <c r="D1781" s="1206">
        <v>709</v>
      </c>
      <c r="E1781" s="1206">
        <v>70</v>
      </c>
      <c r="F1781" s="1210">
        <v>1162</v>
      </c>
    </row>
    <row r="1782" spans="2:6" ht="13.15" customHeight="1" x14ac:dyDescent="0.3">
      <c r="B1782" s="1172" t="s">
        <v>2567</v>
      </c>
      <c r="C1782" s="1207">
        <v>251</v>
      </c>
      <c r="D1782" s="1207">
        <v>370</v>
      </c>
      <c r="E1782" s="1207">
        <v>50</v>
      </c>
      <c r="F1782" s="1211">
        <v>671</v>
      </c>
    </row>
    <row r="1783" spans="2:6" ht="13.15" customHeight="1" x14ac:dyDescent="0.3">
      <c r="B1783" s="1173" t="s">
        <v>2568</v>
      </c>
      <c r="C1783" s="1206">
        <v>118</v>
      </c>
      <c r="D1783" s="1206">
        <v>188</v>
      </c>
      <c r="E1783" s="1206">
        <v>16</v>
      </c>
      <c r="F1783" s="1210">
        <v>322</v>
      </c>
    </row>
    <row r="1784" spans="2:6" ht="13.15" customHeight="1" x14ac:dyDescent="0.3">
      <c r="B1784" s="1172" t="s">
        <v>2569</v>
      </c>
      <c r="C1784" s="1207">
        <v>439</v>
      </c>
      <c r="D1784" s="1207">
        <v>732</v>
      </c>
      <c r="E1784" s="1207">
        <v>96</v>
      </c>
      <c r="F1784" s="1211">
        <v>1267</v>
      </c>
    </row>
    <row r="1785" spans="2:6" ht="13.15" customHeight="1" x14ac:dyDescent="0.3">
      <c r="B1785" s="1173" t="s">
        <v>2570</v>
      </c>
      <c r="C1785" s="1206">
        <v>15</v>
      </c>
      <c r="D1785" s="1206">
        <v>13</v>
      </c>
      <c r="E1785" s="1206">
        <v>5</v>
      </c>
      <c r="F1785" s="1210">
        <v>33</v>
      </c>
    </row>
    <row r="1786" spans="2:6" ht="13.15" customHeight="1" x14ac:dyDescent="0.3">
      <c r="B1786" s="1172" t="s">
        <v>2571</v>
      </c>
      <c r="C1786" s="1207">
        <v>715</v>
      </c>
      <c r="D1786" s="1207">
        <v>1223</v>
      </c>
      <c r="E1786" s="1207">
        <v>184</v>
      </c>
      <c r="F1786" s="1211">
        <v>2122</v>
      </c>
    </row>
    <row r="1787" spans="2:6" ht="13.15" customHeight="1" x14ac:dyDescent="0.3">
      <c r="B1787" s="1173" t="s">
        <v>2572</v>
      </c>
      <c r="C1787" s="1206">
        <v>478</v>
      </c>
      <c r="D1787" s="1206">
        <v>535</v>
      </c>
      <c r="E1787" s="1206">
        <v>68</v>
      </c>
      <c r="F1787" s="1210">
        <v>1081</v>
      </c>
    </row>
    <row r="1788" spans="2:6" ht="13.15" customHeight="1" x14ac:dyDescent="0.3">
      <c r="B1788" s="1172" t="s">
        <v>2573</v>
      </c>
      <c r="C1788" s="1207">
        <v>657</v>
      </c>
      <c r="D1788" s="1207">
        <v>1151</v>
      </c>
      <c r="E1788" s="1207">
        <v>119</v>
      </c>
      <c r="F1788" s="1211">
        <v>1927</v>
      </c>
    </row>
    <row r="1789" spans="2:6" ht="13.15" customHeight="1" x14ac:dyDescent="0.3">
      <c r="B1789" s="1173" t="s">
        <v>2574</v>
      </c>
      <c r="C1789" s="1206">
        <v>186</v>
      </c>
      <c r="D1789" s="1206">
        <v>334</v>
      </c>
      <c r="E1789" s="1206">
        <v>32</v>
      </c>
      <c r="F1789" s="1210">
        <v>552</v>
      </c>
    </row>
    <row r="1790" spans="2:6" ht="13.15" customHeight="1" x14ac:dyDescent="0.3">
      <c r="B1790" s="1172" t="s">
        <v>2575</v>
      </c>
      <c r="C1790" s="1207">
        <v>7069</v>
      </c>
      <c r="D1790" s="1207">
        <v>5660</v>
      </c>
      <c r="E1790" s="1207">
        <v>1162</v>
      </c>
      <c r="F1790" s="1211">
        <v>13891</v>
      </c>
    </row>
    <row r="1791" spans="2:6" ht="13.15" customHeight="1" x14ac:dyDescent="0.3">
      <c r="B1791" s="1173" t="s">
        <v>2576</v>
      </c>
      <c r="C1791" s="1206">
        <v>646</v>
      </c>
      <c r="D1791" s="1206">
        <v>582</v>
      </c>
      <c r="E1791" s="1206">
        <v>92</v>
      </c>
      <c r="F1791" s="1210">
        <v>1320</v>
      </c>
    </row>
    <row r="1792" spans="2:6" ht="13.15" customHeight="1" x14ac:dyDescent="0.3">
      <c r="B1792" s="1172" t="s">
        <v>2577</v>
      </c>
      <c r="C1792" s="1207">
        <v>425</v>
      </c>
      <c r="D1792" s="1207">
        <v>619</v>
      </c>
      <c r="E1792" s="1207">
        <v>84</v>
      </c>
      <c r="F1792" s="1211">
        <v>1128</v>
      </c>
    </row>
    <row r="1793" spans="2:6" ht="13.15" customHeight="1" x14ac:dyDescent="0.3">
      <c r="B1793" s="1173" t="s">
        <v>2578</v>
      </c>
      <c r="C1793" s="1206">
        <v>422</v>
      </c>
      <c r="D1793" s="1206">
        <v>549</v>
      </c>
      <c r="E1793" s="1206">
        <v>58</v>
      </c>
      <c r="F1793" s="1210">
        <v>1029</v>
      </c>
    </row>
    <row r="1794" spans="2:6" ht="13.15" customHeight="1" x14ac:dyDescent="0.3">
      <c r="B1794" s="1172" t="s">
        <v>2579</v>
      </c>
      <c r="C1794" s="1207">
        <v>347</v>
      </c>
      <c r="D1794" s="1207">
        <v>143</v>
      </c>
      <c r="E1794" s="1207">
        <v>37</v>
      </c>
      <c r="F1794" s="1211">
        <v>527</v>
      </c>
    </row>
    <row r="1795" spans="2:6" ht="13.15" customHeight="1" x14ac:dyDescent="0.3">
      <c r="B1795" s="1173" t="s">
        <v>2580</v>
      </c>
      <c r="C1795" s="1206">
        <v>668</v>
      </c>
      <c r="D1795" s="1206">
        <v>733</v>
      </c>
      <c r="E1795" s="1206">
        <v>113</v>
      </c>
      <c r="F1795" s="1210">
        <v>1514</v>
      </c>
    </row>
    <row r="1796" spans="2:6" ht="13.15" customHeight="1" x14ac:dyDescent="0.3">
      <c r="B1796" s="1172" t="s">
        <v>2581</v>
      </c>
      <c r="C1796" s="1207">
        <v>581</v>
      </c>
      <c r="D1796" s="1207">
        <v>398</v>
      </c>
      <c r="E1796" s="1207">
        <v>77</v>
      </c>
      <c r="F1796" s="1211">
        <v>1056</v>
      </c>
    </row>
    <row r="1797" spans="2:6" ht="13.15" customHeight="1" x14ac:dyDescent="0.3">
      <c r="B1797" s="1173" t="s">
        <v>2582</v>
      </c>
      <c r="C1797" s="1206">
        <v>9</v>
      </c>
      <c r="D1797" s="1206">
        <v>6</v>
      </c>
      <c r="E1797" s="1206">
        <v>2</v>
      </c>
      <c r="F1797" s="1210">
        <v>17</v>
      </c>
    </row>
    <row r="1798" spans="2:6" ht="13.15" customHeight="1" x14ac:dyDescent="0.3">
      <c r="B1798" s="1172" t="s">
        <v>2583</v>
      </c>
      <c r="C1798" s="1207">
        <v>523</v>
      </c>
      <c r="D1798" s="1207">
        <v>412</v>
      </c>
      <c r="E1798" s="1207">
        <v>103</v>
      </c>
      <c r="F1798" s="1211">
        <v>1038</v>
      </c>
    </row>
    <row r="1799" spans="2:6" ht="13.15" customHeight="1" x14ac:dyDescent="0.3">
      <c r="B1799" s="1173" t="s">
        <v>2584</v>
      </c>
      <c r="C1799" s="1206">
        <v>850</v>
      </c>
      <c r="D1799" s="1206">
        <v>752</v>
      </c>
      <c r="E1799" s="1206">
        <v>151</v>
      </c>
      <c r="F1799" s="1210">
        <v>1753</v>
      </c>
    </row>
    <row r="1800" spans="2:6" ht="13.15" customHeight="1" x14ac:dyDescent="0.3">
      <c r="B1800" s="1172" t="s">
        <v>2585</v>
      </c>
      <c r="C1800" s="1207">
        <v>0</v>
      </c>
      <c r="D1800" s="1207">
        <v>0</v>
      </c>
      <c r="E1800" s="1207">
        <v>1</v>
      </c>
      <c r="F1800" s="1211">
        <v>1</v>
      </c>
    </row>
    <row r="1801" spans="2:6" ht="13.15" customHeight="1" x14ac:dyDescent="0.3">
      <c r="B1801" s="1173" t="s">
        <v>2586</v>
      </c>
      <c r="C1801" s="1206">
        <v>598</v>
      </c>
      <c r="D1801" s="1206">
        <v>444</v>
      </c>
      <c r="E1801" s="1206">
        <v>59</v>
      </c>
      <c r="F1801" s="1210">
        <v>1101</v>
      </c>
    </row>
    <row r="1802" spans="2:6" ht="13.15" customHeight="1" x14ac:dyDescent="0.3">
      <c r="B1802" s="1172" t="s">
        <v>2587</v>
      </c>
      <c r="C1802" s="1207">
        <v>4177</v>
      </c>
      <c r="D1802" s="1207">
        <v>3011</v>
      </c>
      <c r="E1802" s="1207">
        <v>674</v>
      </c>
      <c r="F1802" s="1211">
        <v>7862</v>
      </c>
    </row>
    <row r="1803" spans="2:6" ht="13.15" customHeight="1" x14ac:dyDescent="0.3">
      <c r="B1803" s="1173" t="s">
        <v>2588</v>
      </c>
      <c r="C1803" s="1206">
        <v>127</v>
      </c>
      <c r="D1803" s="1206">
        <v>186</v>
      </c>
      <c r="E1803" s="1206">
        <v>26</v>
      </c>
      <c r="F1803" s="1210">
        <v>339</v>
      </c>
    </row>
    <row r="1804" spans="2:6" ht="13.15" customHeight="1" x14ac:dyDescent="0.3">
      <c r="B1804" s="1172" t="s">
        <v>2589</v>
      </c>
      <c r="C1804" s="1207">
        <v>190</v>
      </c>
      <c r="D1804" s="1207">
        <v>151</v>
      </c>
      <c r="E1804" s="1207">
        <v>20</v>
      </c>
      <c r="F1804" s="1211">
        <v>361</v>
      </c>
    </row>
    <row r="1805" spans="2:6" ht="13.15" customHeight="1" x14ac:dyDescent="0.3">
      <c r="B1805" s="1173" t="s">
        <v>2590</v>
      </c>
      <c r="C1805" s="1206">
        <v>331</v>
      </c>
      <c r="D1805" s="1206">
        <v>336</v>
      </c>
      <c r="E1805" s="1206">
        <v>58</v>
      </c>
      <c r="F1805" s="1210">
        <v>725</v>
      </c>
    </row>
    <row r="1806" spans="2:6" ht="13.15" customHeight="1" x14ac:dyDescent="0.3">
      <c r="B1806" s="1172" t="s">
        <v>2591</v>
      </c>
      <c r="C1806" s="1207">
        <v>244</v>
      </c>
      <c r="D1806" s="1207">
        <v>175</v>
      </c>
      <c r="E1806" s="1207">
        <v>34</v>
      </c>
      <c r="F1806" s="1211">
        <v>453</v>
      </c>
    </row>
    <row r="1807" spans="2:6" ht="13.15" customHeight="1" x14ac:dyDescent="0.3">
      <c r="B1807" s="1173" t="s">
        <v>2592</v>
      </c>
      <c r="C1807" s="1206">
        <v>259</v>
      </c>
      <c r="D1807" s="1206">
        <v>333</v>
      </c>
      <c r="E1807" s="1206">
        <v>38</v>
      </c>
      <c r="F1807" s="1210">
        <v>630</v>
      </c>
    </row>
    <row r="1808" spans="2:6" ht="13.15" customHeight="1" x14ac:dyDescent="0.3">
      <c r="B1808" s="1172" t="s">
        <v>2593</v>
      </c>
      <c r="C1808" s="1207">
        <v>311</v>
      </c>
      <c r="D1808" s="1207">
        <v>187</v>
      </c>
      <c r="E1808" s="1207">
        <v>46</v>
      </c>
      <c r="F1808" s="1211">
        <v>544</v>
      </c>
    </row>
    <row r="1809" spans="2:6" ht="13.15" customHeight="1" x14ac:dyDescent="0.3">
      <c r="B1809" s="1173" t="s">
        <v>2594</v>
      </c>
      <c r="C1809" s="1206">
        <v>156</v>
      </c>
      <c r="D1809" s="1206">
        <v>123</v>
      </c>
      <c r="E1809" s="1206">
        <v>28</v>
      </c>
      <c r="F1809" s="1210">
        <v>307</v>
      </c>
    </row>
    <row r="1810" spans="2:6" ht="13.15" customHeight="1" x14ac:dyDescent="0.3">
      <c r="B1810" s="1172" t="s">
        <v>2595</v>
      </c>
      <c r="C1810" s="1207">
        <v>721</v>
      </c>
      <c r="D1810" s="1207">
        <v>528</v>
      </c>
      <c r="E1810" s="1207">
        <v>88</v>
      </c>
      <c r="F1810" s="1211">
        <v>1337</v>
      </c>
    </row>
    <row r="1811" spans="2:6" ht="13.15" customHeight="1" x14ac:dyDescent="0.3">
      <c r="B1811" s="1173" t="s">
        <v>2596</v>
      </c>
      <c r="C1811" s="1206">
        <v>1776</v>
      </c>
      <c r="D1811" s="1206">
        <v>1679</v>
      </c>
      <c r="E1811" s="1206">
        <v>284</v>
      </c>
      <c r="F1811" s="1210">
        <v>3739</v>
      </c>
    </row>
    <row r="1812" spans="2:6" ht="13.15" customHeight="1" x14ac:dyDescent="0.3">
      <c r="B1812" s="1172" t="s">
        <v>2597</v>
      </c>
      <c r="C1812" s="1207">
        <v>149</v>
      </c>
      <c r="D1812" s="1207">
        <v>202</v>
      </c>
      <c r="E1812" s="1207">
        <v>23</v>
      </c>
      <c r="F1812" s="1211">
        <v>374</v>
      </c>
    </row>
    <row r="1813" spans="2:6" ht="13.15" customHeight="1" x14ac:dyDescent="0.3">
      <c r="B1813" s="1173" t="s">
        <v>2598</v>
      </c>
      <c r="C1813" s="1206">
        <v>109</v>
      </c>
      <c r="D1813" s="1206">
        <v>96</v>
      </c>
      <c r="E1813" s="1206">
        <v>24</v>
      </c>
      <c r="F1813" s="1210">
        <v>229</v>
      </c>
    </row>
    <row r="1814" spans="2:6" ht="13.15" customHeight="1" x14ac:dyDescent="0.3">
      <c r="B1814" s="1172" t="s">
        <v>2599</v>
      </c>
      <c r="C1814" s="1207">
        <v>591</v>
      </c>
      <c r="D1814" s="1207">
        <v>472</v>
      </c>
      <c r="E1814" s="1207">
        <v>77</v>
      </c>
      <c r="F1814" s="1211">
        <v>1140</v>
      </c>
    </row>
    <row r="1815" spans="2:6" ht="13.15" customHeight="1" x14ac:dyDescent="0.3">
      <c r="B1815" s="1173" t="s">
        <v>2600</v>
      </c>
      <c r="C1815" s="1206">
        <v>862</v>
      </c>
      <c r="D1815" s="1206">
        <v>894</v>
      </c>
      <c r="E1815" s="1206">
        <v>126</v>
      </c>
      <c r="F1815" s="1210">
        <v>1882</v>
      </c>
    </row>
    <row r="1816" spans="2:6" ht="13.15" customHeight="1" x14ac:dyDescent="0.3">
      <c r="B1816" s="1172" t="s">
        <v>2601</v>
      </c>
      <c r="C1816" s="1207">
        <v>317</v>
      </c>
      <c r="D1816" s="1207">
        <v>202</v>
      </c>
      <c r="E1816" s="1207">
        <v>42</v>
      </c>
      <c r="F1816" s="1211">
        <v>561</v>
      </c>
    </row>
    <row r="1817" spans="2:6" ht="13.15" customHeight="1" x14ac:dyDescent="0.3">
      <c r="B1817" s="1173" t="s">
        <v>2602</v>
      </c>
      <c r="C1817" s="1206">
        <v>256</v>
      </c>
      <c r="D1817" s="1206">
        <v>318</v>
      </c>
      <c r="E1817" s="1206">
        <v>39</v>
      </c>
      <c r="F1817" s="1210">
        <v>613</v>
      </c>
    </row>
    <row r="1818" spans="2:6" ht="13.15" customHeight="1" x14ac:dyDescent="0.3">
      <c r="B1818" s="1172" t="s">
        <v>2603</v>
      </c>
      <c r="C1818" s="1207">
        <v>847</v>
      </c>
      <c r="D1818" s="1207">
        <v>777</v>
      </c>
      <c r="E1818" s="1207">
        <v>139</v>
      </c>
      <c r="F1818" s="1211">
        <v>1763</v>
      </c>
    </row>
    <row r="1819" spans="2:6" ht="13.15" customHeight="1" x14ac:dyDescent="0.3">
      <c r="B1819" s="1173" t="s">
        <v>2604</v>
      </c>
      <c r="C1819" s="1206">
        <v>61</v>
      </c>
      <c r="D1819" s="1206">
        <v>30</v>
      </c>
      <c r="E1819" s="1206">
        <v>3</v>
      </c>
      <c r="F1819" s="1210">
        <v>94</v>
      </c>
    </row>
    <row r="1820" spans="2:6" ht="13.15" customHeight="1" x14ac:dyDescent="0.3">
      <c r="B1820" s="1172" t="s">
        <v>2605</v>
      </c>
      <c r="C1820" s="1207">
        <v>495</v>
      </c>
      <c r="D1820" s="1207">
        <v>375</v>
      </c>
      <c r="E1820" s="1207">
        <v>50</v>
      </c>
      <c r="F1820" s="1211">
        <v>920</v>
      </c>
    </row>
    <row r="1821" spans="2:6" ht="13.15" customHeight="1" x14ac:dyDescent="0.3">
      <c r="B1821" s="1173" t="s">
        <v>2606</v>
      </c>
      <c r="C1821" s="1206">
        <v>6</v>
      </c>
      <c r="D1821" s="1206">
        <v>5</v>
      </c>
      <c r="E1821" s="1206">
        <v>0</v>
      </c>
      <c r="F1821" s="1210">
        <v>11</v>
      </c>
    </row>
    <row r="1822" spans="2:6" ht="13.15" customHeight="1" x14ac:dyDescent="0.3">
      <c r="B1822" s="1172" t="s">
        <v>2607</v>
      </c>
      <c r="C1822" s="1207">
        <v>1433</v>
      </c>
      <c r="D1822" s="1207">
        <v>1651</v>
      </c>
      <c r="E1822" s="1207">
        <v>340</v>
      </c>
      <c r="F1822" s="1211">
        <v>3424</v>
      </c>
    </row>
    <row r="1823" spans="2:6" ht="13.15" customHeight="1" x14ac:dyDescent="0.3">
      <c r="B1823" s="1173" t="s">
        <v>2608</v>
      </c>
      <c r="C1823" s="1206">
        <v>576</v>
      </c>
      <c r="D1823" s="1206">
        <v>1084</v>
      </c>
      <c r="E1823" s="1206">
        <v>213</v>
      </c>
      <c r="F1823" s="1210">
        <v>1873</v>
      </c>
    </row>
    <row r="1824" spans="2:6" ht="13.15" customHeight="1" x14ac:dyDescent="0.3">
      <c r="B1824" s="1172" t="s">
        <v>2609</v>
      </c>
      <c r="C1824" s="1207">
        <v>187</v>
      </c>
      <c r="D1824" s="1207">
        <v>215</v>
      </c>
      <c r="E1824" s="1207">
        <v>39</v>
      </c>
      <c r="F1824" s="1211">
        <v>441</v>
      </c>
    </row>
    <row r="1825" spans="2:6" ht="13.15" customHeight="1" x14ac:dyDescent="0.3">
      <c r="B1825" s="1173" t="s">
        <v>2610</v>
      </c>
      <c r="C1825" s="1206">
        <v>472</v>
      </c>
      <c r="D1825" s="1206">
        <v>738</v>
      </c>
      <c r="E1825" s="1206">
        <v>85</v>
      </c>
      <c r="F1825" s="1210">
        <v>1295</v>
      </c>
    </row>
    <row r="1826" spans="2:6" ht="13.15" customHeight="1" x14ac:dyDescent="0.3">
      <c r="B1826" s="1172" t="s">
        <v>2611</v>
      </c>
      <c r="C1826" s="1207">
        <v>148</v>
      </c>
      <c r="D1826" s="1207">
        <v>304</v>
      </c>
      <c r="E1826" s="1207">
        <v>53</v>
      </c>
      <c r="F1826" s="1211">
        <v>505</v>
      </c>
    </row>
    <row r="1827" spans="2:6" ht="13.15" customHeight="1" x14ac:dyDescent="0.3">
      <c r="B1827" s="1173" t="s">
        <v>2612</v>
      </c>
      <c r="C1827" s="1206">
        <v>653</v>
      </c>
      <c r="D1827" s="1206">
        <v>667</v>
      </c>
      <c r="E1827" s="1206">
        <v>93</v>
      </c>
      <c r="F1827" s="1210">
        <v>1413</v>
      </c>
    </row>
    <row r="1828" spans="2:6" ht="13.15" customHeight="1" x14ac:dyDescent="0.3">
      <c r="B1828" s="1172" t="s">
        <v>2613</v>
      </c>
      <c r="C1828" s="1207">
        <v>450</v>
      </c>
      <c r="D1828" s="1207">
        <v>656</v>
      </c>
      <c r="E1828" s="1207">
        <v>90</v>
      </c>
      <c r="F1828" s="1211">
        <v>1196</v>
      </c>
    </row>
    <row r="1829" spans="2:6" ht="13.15" customHeight="1" x14ac:dyDescent="0.3">
      <c r="B1829" s="1173" t="s">
        <v>2614</v>
      </c>
      <c r="C1829" s="1206">
        <v>195</v>
      </c>
      <c r="D1829" s="1206">
        <v>145</v>
      </c>
      <c r="E1829" s="1206">
        <v>25</v>
      </c>
      <c r="F1829" s="1210">
        <v>365</v>
      </c>
    </row>
    <row r="1830" spans="2:6" ht="13.15" customHeight="1" x14ac:dyDescent="0.3">
      <c r="B1830" s="1172" t="s">
        <v>2615</v>
      </c>
      <c r="C1830" s="1207">
        <v>715</v>
      </c>
      <c r="D1830" s="1207">
        <v>401</v>
      </c>
      <c r="E1830" s="1207">
        <v>56</v>
      </c>
      <c r="F1830" s="1211">
        <v>1172</v>
      </c>
    </row>
    <row r="1831" spans="2:6" ht="13.15" customHeight="1" x14ac:dyDescent="0.3">
      <c r="B1831" s="1173" t="s">
        <v>2616</v>
      </c>
      <c r="C1831" s="1206">
        <v>23</v>
      </c>
      <c r="D1831" s="1206">
        <v>19</v>
      </c>
      <c r="E1831" s="1206">
        <v>3</v>
      </c>
      <c r="F1831" s="1210">
        <v>45</v>
      </c>
    </row>
    <row r="1832" spans="2:6" ht="13.15" customHeight="1" x14ac:dyDescent="0.3">
      <c r="B1832" s="1172" t="s">
        <v>2617</v>
      </c>
      <c r="C1832" s="1207">
        <v>1425</v>
      </c>
      <c r="D1832" s="1207">
        <v>1619</v>
      </c>
      <c r="E1832" s="1207">
        <v>296</v>
      </c>
      <c r="F1832" s="1211">
        <v>3340</v>
      </c>
    </row>
    <row r="1833" spans="2:6" ht="13.15" customHeight="1" x14ac:dyDescent="0.3">
      <c r="B1833" s="1173" t="s">
        <v>2618</v>
      </c>
      <c r="C1833" s="1206">
        <v>382</v>
      </c>
      <c r="D1833" s="1206">
        <v>509</v>
      </c>
      <c r="E1833" s="1206">
        <v>79</v>
      </c>
      <c r="F1833" s="1210">
        <v>970</v>
      </c>
    </row>
    <row r="1834" spans="2:6" ht="13.15" customHeight="1" x14ac:dyDescent="0.3">
      <c r="B1834" s="1172" t="s">
        <v>2619</v>
      </c>
      <c r="C1834" s="1207">
        <v>252</v>
      </c>
      <c r="D1834" s="1207">
        <v>209</v>
      </c>
      <c r="E1834" s="1207">
        <v>29</v>
      </c>
      <c r="F1834" s="1211">
        <v>490</v>
      </c>
    </row>
    <row r="1835" spans="2:6" ht="13.15" customHeight="1" x14ac:dyDescent="0.3">
      <c r="B1835" s="1173" t="s">
        <v>2620</v>
      </c>
      <c r="C1835" s="1206">
        <v>278</v>
      </c>
      <c r="D1835" s="1206">
        <v>163</v>
      </c>
      <c r="E1835" s="1206">
        <v>27</v>
      </c>
      <c r="F1835" s="1210">
        <v>468</v>
      </c>
    </row>
    <row r="1836" spans="2:6" ht="13.15" customHeight="1" x14ac:dyDescent="0.3">
      <c r="B1836" s="1172" t="s">
        <v>2621</v>
      </c>
      <c r="C1836" s="1207">
        <v>617</v>
      </c>
      <c r="D1836" s="1207">
        <v>438</v>
      </c>
      <c r="E1836" s="1207">
        <v>78</v>
      </c>
      <c r="F1836" s="1211">
        <v>1133</v>
      </c>
    </row>
    <row r="1837" spans="2:6" ht="13.15" customHeight="1" x14ac:dyDescent="0.3">
      <c r="B1837" s="1173" t="s">
        <v>2622</v>
      </c>
      <c r="C1837" s="1206">
        <v>404</v>
      </c>
      <c r="D1837" s="1206">
        <v>213</v>
      </c>
      <c r="E1837" s="1206">
        <v>42</v>
      </c>
      <c r="F1837" s="1210">
        <v>659</v>
      </c>
    </row>
    <row r="1838" spans="2:6" ht="13.15" customHeight="1" x14ac:dyDescent="0.3">
      <c r="B1838" s="1172" t="s">
        <v>2623</v>
      </c>
      <c r="C1838" s="1207">
        <v>332</v>
      </c>
      <c r="D1838" s="1207">
        <v>106</v>
      </c>
      <c r="E1838" s="1207">
        <v>17</v>
      </c>
      <c r="F1838" s="1211">
        <v>455</v>
      </c>
    </row>
    <row r="1839" spans="2:6" ht="13.15" customHeight="1" x14ac:dyDescent="0.3">
      <c r="B1839" s="1173" t="s">
        <v>2624</v>
      </c>
      <c r="C1839" s="1206">
        <v>35</v>
      </c>
      <c r="D1839" s="1206">
        <v>18</v>
      </c>
      <c r="E1839" s="1206">
        <v>2</v>
      </c>
      <c r="F1839" s="1210">
        <v>55</v>
      </c>
    </row>
    <row r="1840" spans="2:6" ht="13.15" customHeight="1" x14ac:dyDescent="0.3">
      <c r="B1840" s="1172" t="s">
        <v>2625</v>
      </c>
      <c r="C1840" s="1207">
        <v>30</v>
      </c>
      <c r="D1840" s="1207">
        <v>15</v>
      </c>
      <c r="E1840" s="1207">
        <v>8</v>
      </c>
      <c r="F1840" s="1211">
        <v>53</v>
      </c>
    </row>
    <row r="1841" spans="2:6" ht="13.15" customHeight="1" x14ac:dyDescent="0.3">
      <c r="B1841" s="1173" t="s">
        <v>2626</v>
      </c>
      <c r="C1841" s="1206">
        <v>7</v>
      </c>
      <c r="D1841" s="1206">
        <v>4</v>
      </c>
      <c r="E1841" s="1206">
        <v>1</v>
      </c>
      <c r="F1841" s="1210">
        <v>12</v>
      </c>
    </row>
    <row r="1842" spans="2:6" ht="13.15" customHeight="1" x14ac:dyDescent="0.3">
      <c r="B1842" s="1172" t="s">
        <v>2627</v>
      </c>
      <c r="C1842" s="1207">
        <v>70</v>
      </c>
      <c r="D1842" s="1207">
        <v>55</v>
      </c>
      <c r="E1842" s="1207">
        <v>5</v>
      </c>
      <c r="F1842" s="1211">
        <v>130</v>
      </c>
    </row>
    <row r="1843" spans="2:6" ht="13.15" customHeight="1" x14ac:dyDescent="0.3">
      <c r="B1843" s="1173" t="s">
        <v>2628</v>
      </c>
      <c r="C1843" s="1206">
        <v>1102</v>
      </c>
      <c r="D1843" s="1206">
        <v>1821</v>
      </c>
      <c r="E1843" s="1206">
        <v>206</v>
      </c>
      <c r="F1843" s="1210">
        <v>3129</v>
      </c>
    </row>
    <row r="1844" spans="2:6" ht="13.15" customHeight="1" x14ac:dyDescent="0.3">
      <c r="B1844" s="1172" t="s">
        <v>2629</v>
      </c>
      <c r="C1844" s="1207">
        <v>8</v>
      </c>
      <c r="D1844" s="1207">
        <v>2</v>
      </c>
      <c r="E1844" s="1207">
        <v>2</v>
      </c>
      <c r="F1844" s="1211">
        <v>12</v>
      </c>
    </row>
    <row r="1845" spans="2:6" ht="13.15" customHeight="1" x14ac:dyDescent="0.3">
      <c r="B1845" s="1173" t="s">
        <v>2630</v>
      </c>
      <c r="C1845" s="1206">
        <v>566</v>
      </c>
      <c r="D1845" s="1206">
        <v>287</v>
      </c>
      <c r="E1845" s="1206">
        <v>49</v>
      </c>
      <c r="F1845" s="1210">
        <v>902</v>
      </c>
    </row>
    <row r="1846" spans="2:6" ht="13.15" customHeight="1" x14ac:dyDescent="0.3">
      <c r="B1846" s="1172" t="s">
        <v>2631</v>
      </c>
      <c r="C1846" s="1207">
        <v>62</v>
      </c>
      <c r="D1846" s="1207">
        <v>22</v>
      </c>
      <c r="E1846" s="1207">
        <v>4</v>
      </c>
      <c r="F1846" s="1211">
        <v>88</v>
      </c>
    </row>
    <row r="1847" spans="2:6" ht="13.15" customHeight="1" x14ac:dyDescent="0.3">
      <c r="B1847" s="1173" t="s">
        <v>2632</v>
      </c>
      <c r="C1847" s="1206">
        <v>64</v>
      </c>
      <c r="D1847" s="1206">
        <v>21</v>
      </c>
      <c r="E1847" s="1206">
        <v>13</v>
      </c>
      <c r="F1847" s="1210">
        <v>98</v>
      </c>
    </row>
    <row r="1848" spans="2:6" ht="13.15" customHeight="1" x14ac:dyDescent="0.3">
      <c r="B1848" s="1172" t="s">
        <v>2633</v>
      </c>
      <c r="C1848" s="1207">
        <v>64</v>
      </c>
      <c r="D1848" s="1207">
        <v>87</v>
      </c>
      <c r="E1848" s="1207">
        <v>3</v>
      </c>
      <c r="F1848" s="1211">
        <v>154</v>
      </c>
    </row>
    <row r="1849" spans="2:6" ht="13.15" customHeight="1" x14ac:dyDescent="0.3">
      <c r="B1849" s="1173" t="s">
        <v>2634</v>
      </c>
      <c r="C1849" s="1206">
        <v>26</v>
      </c>
      <c r="D1849" s="1206">
        <v>4</v>
      </c>
      <c r="E1849" s="1206">
        <v>1</v>
      </c>
      <c r="F1849" s="1210">
        <v>31</v>
      </c>
    </row>
    <row r="1850" spans="2:6" ht="13.15" customHeight="1" x14ac:dyDescent="0.3">
      <c r="B1850" s="1172" t="s">
        <v>2635</v>
      </c>
      <c r="C1850" s="1207">
        <v>29</v>
      </c>
      <c r="D1850" s="1207">
        <v>7</v>
      </c>
      <c r="E1850" s="1207">
        <v>3</v>
      </c>
      <c r="F1850" s="1211">
        <v>39</v>
      </c>
    </row>
    <row r="1851" spans="2:6" ht="13.15" customHeight="1" x14ac:dyDescent="0.3">
      <c r="B1851" s="1173" t="s">
        <v>2636</v>
      </c>
      <c r="C1851" s="1206">
        <v>101</v>
      </c>
      <c r="D1851" s="1206">
        <v>44</v>
      </c>
      <c r="E1851" s="1206">
        <v>6</v>
      </c>
      <c r="F1851" s="1210">
        <v>151</v>
      </c>
    </row>
    <row r="1852" spans="2:6" ht="13.15" customHeight="1" x14ac:dyDescent="0.3">
      <c r="B1852" s="1172" t="s">
        <v>2637</v>
      </c>
      <c r="C1852" s="1207">
        <v>116</v>
      </c>
      <c r="D1852" s="1207">
        <v>55</v>
      </c>
      <c r="E1852" s="1207">
        <v>12</v>
      </c>
      <c r="F1852" s="1211">
        <v>183</v>
      </c>
    </row>
    <row r="1853" spans="2:6" ht="13.15" customHeight="1" x14ac:dyDescent="0.3">
      <c r="B1853" s="1173" t="s">
        <v>2638</v>
      </c>
      <c r="C1853" s="1206">
        <v>35</v>
      </c>
      <c r="D1853" s="1206">
        <v>13</v>
      </c>
      <c r="E1853" s="1206">
        <v>1</v>
      </c>
      <c r="F1853" s="1210">
        <v>49</v>
      </c>
    </row>
    <row r="1854" spans="2:6" ht="13.15" customHeight="1" x14ac:dyDescent="0.3">
      <c r="B1854" s="1172" t="s">
        <v>2639</v>
      </c>
      <c r="C1854" s="1207">
        <v>72</v>
      </c>
      <c r="D1854" s="1207">
        <v>94</v>
      </c>
      <c r="E1854" s="1207">
        <v>16</v>
      </c>
      <c r="F1854" s="1211">
        <v>182</v>
      </c>
    </row>
    <row r="1855" spans="2:6" ht="13.15" customHeight="1" x14ac:dyDescent="0.3">
      <c r="B1855" s="1173" t="s">
        <v>2640</v>
      </c>
      <c r="C1855" s="1206">
        <v>81</v>
      </c>
      <c r="D1855" s="1206">
        <v>73</v>
      </c>
      <c r="E1855" s="1206">
        <v>12</v>
      </c>
      <c r="F1855" s="1210">
        <v>166</v>
      </c>
    </row>
    <row r="1856" spans="2:6" ht="13.15" customHeight="1" x14ac:dyDescent="0.3">
      <c r="B1856" s="1172" t="s">
        <v>2641</v>
      </c>
      <c r="C1856" s="1207">
        <v>47</v>
      </c>
      <c r="D1856" s="1207">
        <v>61</v>
      </c>
      <c r="E1856" s="1207">
        <v>13</v>
      </c>
      <c r="F1856" s="1211">
        <v>121</v>
      </c>
    </row>
    <row r="1857" spans="2:6" ht="13.15" customHeight="1" x14ac:dyDescent="0.3">
      <c r="B1857" s="1173" t="s">
        <v>2642</v>
      </c>
      <c r="C1857" s="1206">
        <v>640</v>
      </c>
      <c r="D1857" s="1206">
        <v>590</v>
      </c>
      <c r="E1857" s="1206">
        <v>85</v>
      </c>
      <c r="F1857" s="1210">
        <v>1315</v>
      </c>
    </row>
    <row r="1858" spans="2:6" ht="13.15" customHeight="1" x14ac:dyDescent="0.3">
      <c r="B1858" s="1172" t="s">
        <v>2643</v>
      </c>
      <c r="C1858" s="1207">
        <v>1245</v>
      </c>
      <c r="D1858" s="1207">
        <v>1173</v>
      </c>
      <c r="E1858" s="1207">
        <v>217</v>
      </c>
      <c r="F1858" s="1211">
        <v>2635</v>
      </c>
    </row>
    <row r="1859" spans="2:6" ht="13.15" customHeight="1" x14ac:dyDescent="0.3">
      <c r="B1859" s="1173" t="s">
        <v>2644</v>
      </c>
      <c r="C1859" s="1206">
        <v>159</v>
      </c>
      <c r="D1859" s="1206">
        <v>76</v>
      </c>
      <c r="E1859" s="1206">
        <v>14</v>
      </c>
      <c r="F1859" s="1210">
        <v>249</v>
      </c>
    </row>
    <row r="1860" spans="2:6" ht="13.15" customHeight="1" x14ac:dyDescent="0.3">
      <c r="B1860" s="1172" t="s">
        <v>2645</v>
      </c>
      <c r="C1860" s="1207">
        <v>467</v>
      </c>
      <c r="D1860" s="1207">
        <v>644</v>
      </c>
      <c r="E1860" s="1207">
        <v>57</v>
      </c>
      <c r="F1860" s="1211">
        <v>1168</v>
      </c>
    </row>
    <row r="1861" spans="2:6" ht="13.15" customHeight="1" x14ac:dyDescent="0.3">
      <c r="B1861" s="1173" t="s">
        <v>2646</v>
      </c>
      <c r="C1861" s="1206">
        <v>373</v>
      </c>
      <c r="D1861" s="1206">
        <v>589</v>
      </c>
      <c r="E1861" s="1206">
        <v>67</v>
      </c>
      <c r="F1861" s="1210">
        <v>1029</v>
      </c>
    </row>
    <row r="1862" spans="2:6" ht="13.15" customHeight="1" x14ac:dyDescent="0.3">
      <c r="B1862" s="1172" t="s">
        <v>2647</v>
      </c>
      <c r="C1862" s="1207">
        <v>206</v>
      </c>
      <c r="D1862" s="1207">
        <v>194</v>
      </c>
      <c r="E1862" s="1207">
        <v>19</v>
      </c>
      <c r="F1862" s="1211">
        <v>419</v>
      </c>
    </row>
    <row r="1863" spans="2:6" ht="13.15" customHeight="1" x14ac:dyDescent="0.3">
      <c r="B1863" s="1173" t="s">
        <v>2648</v>
      </c>
      <c r="C1863" s="1206">
        <v>375</v>
      </c>
      <c r="D1863" s="1206">
        <v>383</v>
      </c>
      <c r="E1863" s="1206">
        <v>61</v>
      </c>
      <c r="F1863" s="1210">
        <v>819</v>
      </c>
    </row>
    <row r="1864" spans="2:6" ht="13.15" customHeight="1" x14ac:dyDescent="0.3">
      <c r="B1864" s="1172" t="s">
        <v>2649</v>
      </c>
      <c r="C1864" s="1207">
        <v>256</v>
      </c>
      <c r="D1864" s="1207">
        <v>387</v>
      </c>
      <c r="E1864" s="1207">
        <v>30</v>
      </c>
      <c r="F1864" s="1211">
        <v>673</v>
      </c>
    </row>
    <row r="1865" spans="2:6" ht="13.15" customHeight="1" x14ac:dyDescent="0.3">
      <c r="B1865" s="1173" t="s">
        <v>2650</v>
      </c>
      <c r="C1865" s="1206">
        <v>1</v>
      </c>
      <c r="D1865" s="1206">
        <v>0</v>
      </c>
      <c r="E1865" s="1206">
        <v>0</v>
      </c>
      <c r="F1865" s="1210">
        <v>1</v>
      </c>
    </row>
    <row r="1866" spans="2:6" ht="13.15" customHeight="1" x14ac:dyDescent="0.3">
      <c r="B1866" s="1172" t="s">
        <v>2651</v>
      </c>
      <c r="C1866" s="1207">
        <v>149</v>
      </c>
      <c r="D1866" s="1207">
        <v>39</v>
      </c>
      <c r="E1866" s="1207">
        <v>37</v>
      </c>
      <c r="F1866" s="1211">
        <v>225</v>
      </c>
    </row>
    <row r="1867" spans="2:6" ht="13.15" customHeight="1" x14ac:dyDescent="0.3">
      <c r="B1867" s="1173" t="s">
        <v>2652</v>
      </c>
      <c r="C1867" s="1206">
        <v>8194</v>
      </c>
      <c r="D1867" s="1206">
        <v>12009</v>
      </c>
      <c r="E1867" s="1206">
        <v>2239</v>
      </c>
      <c r="F1867" s="1210">
        <v>22442</v>
      </c>
    </row>
    <row r="1868" spans="2:6" ht="13.15" customHeight="1" x14ac:dyDescent="0.3">
      <c r="B1868" s="1172" t="s">
        <v>2653</v>
      </c>
      <c r="C1868" s="1207">
        <v>6324</v>
      </c>
      <c r="D1868" s="1207">
        <v>5977</v>
      </c>
      <c r="E1868" s="1207">
        <v>1528</v>
      </c>
      <c r="F1868" s="1211">
        <v>13829</v>
      </c>
    </row>
    <row r="1869" spans="2:6" ht="13.15" customHeight="1" x14ac:dyDescent="0.3">
      <c r="B1869" s="1173" t="s">
        <v>2654</v>
      </c>
      <c r="C1869" s="1206">
        <v>7823</v>
      </c>
      <c r="D1869" s="1206">
        <v>10176</v>
      </c>
      <c r="E1869" s="1206">
        <v>1529</v>
      </c>
      <c r="F1869" s="1210">
        <v>19528</v>
      </c>
    </row>
    <row r="1870" spans="2:6" ht="13.15" customHeight="1" x14ac:dyDescent="0.3">
      <c r="B1870" s="1172" t="s">
        <v>2655</v>
      </c>
      <c r="C1870" s="1207">
        <v>11318</v>
      </c>
      <c r="D1870" s="1207">
        <v>16556</v>
      </c>
      <c r="E1870" s="1207">
        <v>2360</v>
      </c>
      <c r="F1870" s="1211">
        <v>30234</v>
      </c>
    </row>
    <row r="1871" spans="2:6" ht="13.15" customHeight="1" x14ac:dyDescent="0.3">
      <c r="B1871" s="1173" t="s">
        <v>2656</v>
      </c>
      <c r="C1871" s="1206">
        <v>14140</v>
      </c>
      <c r="D1871" s="1206">
        <v>20018</v>
      </c>
      <c r="E1871" s="1206">
        <v>3165</v>
      </c>
      <c r="F1871" s="1210">
        <v>37323</v>
      </c>
    </row>
    <row r="1872" spans="2:6" ht="13.15" customHeight="1" x14ac:dyDescent="0.3">
      <c r="B1872" s="1172" t="s">
        <v>2657</v>
      </c>
      <c r="C1872" s="1207">
        <v>2</v>
      </c>
      <c r="D1872" s="1207">
        <v>3</v>
      </c>
      <c r="E1872" s="1207">
        <v>0</v>
      </c>
      <c r="F1872" s="1211">
        <v>5</v>
      </c>
    </row>
    <row r="1873" spans="2:6" ht="13.15" customHeight="1" x14ac:dyDescent="0.3">
      <c r="B1873" s="1173" t="s">
        <v>2658</v>
      </c>
      <c r="C1873" s="1206">
        <v>1</v>
      </c>
      <c r="D1873" s="1206">
        <v>1</v>
      </c>
      <c r="E1873" s="1206">
        <v>8</v>
      </c>
      <c r="F1873" s="1210">
        <v>10</v>
      </c>
    </row>
    <row r="1874" spans="2:6" ht="13.15" customHeight="1" x14ac:dyDescent="0.3">
      <c r="B1874" s="1172" t="s">
        <v>2659</v>
      </c>
      <c r="C1874" s="1207">
        <v>9</v>
      </c>
      <c r="D1874" s="1207">
        <v>49</v>
      </c>
      <c r="E1874" s="1207">
        <v>6</v>
      </c>
      <c r="F1874" s="1211">
        <v>64</v>
      </c>
    </row>
    <row r="1875" spans="2:6" ht="13.15" customHeight="1" x14ac:dyDescent="0.3">
      <c r="B1875" s="1173" t="s">
        <v>2660</v>
      </c>
      <c r="C1875" s="1206">
        <v>0</v>
      </c>
      <c r="D1875" s="1206">
        <v>1</v>
      </c>
      <c r="E1875" s="1206">
        <v>1</v>
      </c>
      <c r="F1875" s="1210">
        <v>2</v>
      </c>
    </row>
    <row r="1876" spans="2:6" ht="13.15" customHeight="1" x14ac:dyDescent="0.3">
      <c r="B1876" s="1172" t="s">
        <v>2661</v>
      </c>
      <c r="C1876" s="1207">
        <v>3523</v>
      </c>
      <c r="D1876" s="1207">
        <v>10151</v>
      </c>
      <c r="E1876" s="1207">
        <v>1260</v>
      </c>
      <c r="F1876" s="1211">
        <v>14934</v>
      </c>
    </row>
    <row r="1877" spans="2:6" ht="13.15" customHeight="1" x14ac:dyDescent="0.3">
      <c r="B1877" s="1173" t="s">
        <v>2662</v>
      </c>
      <c r="C1877" s="1206">
        <v>1</v>
      </c>
      <c r="D1877" s="1206">
        <v>1</v>
      </c>
      <c r="E1877" s="1206">
        <v>0</v>
      </c>
      <c r="F1877" s="1210">
        <v>2</v>
      </c>
    </row>
    <row r="1878" spans="2:6" ht="13.15" customHeight="1" x14ac:dyDescent="0.3">
      <c r="B1878" s="1172" t="s">
        <v>2663</v>
      </c>
      <c r="C1878" s="1207">
        <v>151</v>
      </c>
      <c r="D1878" s="1207">
        <v>613</v>
      </c>
      <c r="E1878" s="1207">
        <v>92</v>
      </c>
      <c r="F1878" s="1211">
        <v>856</v>
      </c>
    </row>
    <row r="1879" spans="2:6" ht="13.15" customHeight="1" x14ac:dyDescent="0.3">
      <c r="B1879" s="1173" t="s">
        <v>2664</v>
      </c>
      <c r="C1879" s="1206">
        <v>614</v>
      </c>
      <c r="D1879" s="1206">
        <v>1765</v>
      </c>
      <c r="E1879" s="1206">
        <v>277</v>
      </c>
      <c r="F1879" s="1210">
        <v>2656</v>
      </c>
    </row>
    <row r="1880" spans="2:6" ht="13.15" customHeight="1" x14ac:dyDescent="0.3">
      <c r="B1880" s="1172" t="s">
        <v>2665</v>
      </c>
      <c r="C1880" s="1207">
        <v>879</v>
      </c>
      <c r="D1880" s="1207">
        <v>2077</v>
      </c>
      <c r="E1880" s="1207">
        <v>230</v>
      </c>
      <c r="F1880" s="1211">
        <v>3186</v>
      </c>
    </row>
    <row r="1881" spans="2:6" ht="13.15" customHeight="1" x14ac:dyDescent="0.3">
      <c r="B1881" s="1173" t="s">
        <v>2666</v>
      </c>
      <c r="C1881" s="1206">
        <v>15</v>
      </c>
      <c r="D1881" s="1206">
        <v>17</v>
      </c>
      <c r="E1881" s="1206">
        <v>2</v>
      </c>
      <c r="F1881" s="1210">
        <v>34</v>
      </c>
    </row>
    <row r="1882" spans="2:6" ht="13.15" customHeight="1" x14ac:dyDescent="0.3">
      <c r="B1882" s="1172" t="s">
        <v>2667</v>
      </c>
      <c r="C1882" s="1207">
        <v>225</v>
      </c>
      <c r="D1882" s="1207">
        <v>412</v>
      </c>
      <c r="E1882" s="1207">
        <v>52</v>
      </c>
      <c r="F1882" s="1211">
        <v>689</v>
      </c>
    </row>
    <row r="1883" spans="2:6" ht="13.15" customHeight="1" x14ac:dyDescent="0.3">
      <c r="B1883" s="1173" t="s">
        <v>2668</v>
      </c>
      <c r="C1883" s="1206">
        <v>433</v>
      </c>
      <c r="D1883" s="1206">
        <v>1471</v>
      </c>
      <c r="E1883" s="1206">
        <v>113</v>
      </c>
      <c r="F1883" s="1210">
        <v>2017</v>
      </c>
    </row>
    <row r="1884" spans="2:6" ht="13.15" customHeight="1" x14ac:dyDescent="0.3">
      <c r="B1884" s="1172" t="s">
        <v>2669</v>
      </c>
      <c r="C1884" s="1207">
        <v>63</v>
      </c>
      <c r="D1884" s="1207">
        <v>204</v>
      </c>
      <c r="E1884" s="1207">
        <v>12</v>
      </c>
      <c r="F1884" s="1211">
        <v>279</v>
      </c>
    </row>
    <row r="1885" spans="2:6" ht="13.15" customHeight="1" x14ac:dyDescent="0.3">
      <c r="B1885" s="1173" t="s">
        <v>2670</v>
      </c>
      <c r="C1885" s="1206">
        <v>597</v>
      </c>
      <c r="D1885" s="1206">
        <v>1696</v>
      </c>
      <c r="E1885" s="1206">
        <v>184</v>
      </c>
      <c r="F1885" s="1210">
        <v>2477</v>
      </c>
    </row>
    <row r="1886" spans="2:6" ht="13.15" customHeight="1" x14ac:dyDescent="0.3">
      <c r="B1886" s="1172" t="s">
        <v>2671</v>
      </c>
      <c r="C1886" s="1207">
        <v>340</v>
      </c>
      <c r="D1886" s="1207">
        <v>940</v>
      </c>
      <c r="E1886" s="1207">
        <v>85</v>
      </c>
      <c r="F1886" s="1211">
        <v>1365</v>
      </c>
    </row>
    <row r="1887" spans="2:6" ht="13.15" customHeight="1" x14ac:dyDescent="0.3">
      <c r="B1887" s="1173" t="s">
        <v>2672</v>
      </c>
      <c r="C1887" s="1206">
        <v>295</v>
      </c>
      <c r="D1887" s="1206">
        <v>1174</v>
      </c>
      <c r="E1887" s="1206">
        <v>100</v>
      </c>
      <c r="F1887" s="1210">
        <v>1569</v>
      </c>
    </row>
    <row r="1888" spans="2:6" ht="13.15" customHeight="1" x14ac:dyDescent="0.3">
      <c r="B1888" s="1172" t="s">
        <v>2673</v>
      </c>
      <c r="C1888" s="1207">
        <v>112</v>
      </c>
      <c r="D1888" s="1207">
        <v>217</v>
      </c>
      <c r="E1888" s="1207">
        <v>25</v>
      </c>
      <c r="F1888" s="1211">
        <v>354</v>
      </c>
    </row>
    <row r="1889" spans="2:6" ht="13.15" customHeight="1" x14ac:dyDescent="0.3">
      <c r="B1889" s="1173" t="s">
        <v>2674</v>
      </c>
      <c r="C1889" s="1206">
        <v>530</v>
      </c>
      <c r="D1889" s="1206">
        <v>1747</v>
      </c>
      <c r="E1889" s="1206">
        <v>150</v>
      </c>
      <c r="F1889" s="1210">
        <v>2427</v>
      </c>
    </row>
    <row r="1890" spans="2:6" ht="13.15" customHeight="1" x14ac:dyDescent="0.3">
      <c r="B1890" s="1172" t="s">
        <v>2675</v>
      </c>
      <c r="C1890" s="1207">
        <v>393</v>
      </c>
      <c r="D1890" s="1207">
        <v>970</v>
      </c>
      <c r="E1890" s="1207">
        <v>93</v>
      </c>
      <c r="F1890" s="1211">
        <v>1456</v>
      </c>
    </row>
    <row r="1891" spans="2:6" ht="13.15" customHeight="1" x14ac:dyDescent="0.3">
      <c r="B1891" s="1173" t="s">
        <v>2676</v>
      </c>
      <c r="C1891" s="1206">
        <v>774</v>
      </c>
      <c r="D1891" s="1206">
        <v>1669</v>
      </c>
      <c r="E1891" s="1206">
        <v>251</v>
      </c>
      <c r="F1891" s="1210">
        <v>2694</v>
      </c>
    </row>
    <row r="1892" spans="2:6" ht="13.15" customHeight="1" x14ac:dyDescent="0.3">
      <c r="B1892" s="1172" t="s">
        <v>2677</v>
      </c>
      <c r="C1892" s="1207">
        <v>658</v>
      </c>
      <c r="D1892" s="1207">
        <v>2295</v>
      </c>
      <c r="E1892" s="1207">
        <v>214</v>
      </c>
      <c r="F1892" s="1211">
        <v>3167</v>
      </c>
    </row>
    <row r="1893" spans="2:6" ht="13.15" customHeight="1" x14ac:dyDescent="0.3">
      <c r="B1893" s="1173" t="s">
        <v>2678</v>
      </c>
      <c r="C1893" s="1206">
        <v>316</v>
      </c>
      <c r="D1893" s="1206">
        <v>917</v>
      </c>
      <c r="E1893" s="1206">
        <v>47</v>
      </c>
      <c r="F1893" s="1210">
        <v>1280</v>
      </c>
    </row>
    <row r="1894" spans="2:6" ht="13.15" customHeight="1" x14ac:dyDescent="0.3">
      <c r="B1894" s="1172" t="s">
        <v>2679</v>
      </c>
      <c r="C1894" s="1207">
        <v>105</v>
      </c>
      <c r="D1894" s="1207">
        <v>135</v>
      </c>
      <c r="E1894" s="1207">
        <v>28</v>
      </c>
      <c r="F1894" s="1211">
        <v>268</v>
      </c>
    </row>
    <row r="1895" spans="2:6" ht="13.15" customHeight="1" x14ac:dyDescent="0.3">
      <c r="B1895" s="1173" t="s">
        <v>2680</v>
      </c>
      <c r="C1895" s="1206">
        <v>316</v>
      </c>
      <c r="D1895" s="1206">
        <v>594</v>
      </c>
      <c r="E1895" s="1206">
        <v>77</v>
      </c>
      <c r="F1895" s="1210">
        <v>987</v>
      </c>
    </row>
    <row r="1896" spans="2:6" ht="13.15" customHeight="1" x14ac:dyDescent="0.3">
      <c r="B1896" s="1172" t="s">
        <v>2681</v>
      </c>
      <c r="C1896" s="1207">
        <v>187</v>
      </c>
      <c r="D1896" s="1207">
        <v>477</v>
      </c>
      <c r="E1896" s="1207">
        <v>45</v>
      </c>
      <c r="F1896" s="1211">
        <v>709</v>
      </c>
    </row>
    <row r="1897" spans="2:6" ht="13.15" customHeight="1" x14ac:dyDescent="0.3">
      <c r="B1897" s="1173" t="s">
        <v>2682</v>
      </c>
      <c r="C1897" s="1206">
        <v>843</v>
      </c>
      <c r="D1897" s="1206">
        <v>1524</v>
      </c>
      <c r="E1897" s="1206">
        <v>179</v>
      </c>
      <c r="F1897" s="1210">
        <v>2546</v>
      </c>
    </row>
    <row r="1898" spans="2:6" ht="13.15" customHeight="1" x14ac:dyDescent="0.3">
      <c r="B1898" s="1172" t="s">
        <v>2683</v>
      </c>
      <c r="C1898" s="1207">
        <v>399</v>
      </c>
      <c r="D1898" s="1207">
        <v>899</v>
      </c>
      <c r="E1898" s="1207">
        <v>113</v>
      </c>
      <c r="F1898" s="1211">
        <v>1411</v>
      </c>
    </row>
    <row r="1899" spans="2:6" ht="13.15" customHeight="1" x14ac:dyDescent="0.3">
      <c r="B1899" s="1173" t="s">
        <v>2684</v>
      </c>
      <c r="C1899" s="1206">
        <v>850</v>
      </c>
      <c r="D1899" s="1206">
        <v>1776</v>
      </c>
      <c r="E1899" s="1206">
        <v>150</v>
      </c>
      <c r="F1899" s="1210">
        <v>2776</v>
      </c>
    </row>
    <row r="1900" spans="2:6" ht="13.15" customHeight="1" x14ac:dyDescent="0.3">
      <c r="B1900" s="1172" t="s">
        <v>2685</v>
      </c>
      <c r="C1900" s="1207">
        <v>604</v>
      </c>
      <c r="D1900" s="1207">
        <v>1598</v>
      </c>
      <c r="E1900" s="1207">
        <v>142</v>
      </c>
      <c r="F1900" s="1211">
        <v>2344</v>
      </c>
    </row>
    <row r="1901" spans="2:6" ht="13.15" customHeight="1" x14ac:dyDescent="0.3">
      <c r="B1901" s="1173" t="s">
        <v>2686</v>
      </c>
      <c r="C1901" s="1206">
        <v>278</v>
      </c>
      <c r="D1901" s="1206">
        <v>480</v>
      </c>
      <c r="E1901" s="1206">
        <v>49</v>
      </c>
      <c r="F1901" s="1210">
        <v>807</v>
      </c>
    </row>
    <row r="1902" spans="2:6" ht="13.15" customHeight="1" x14ac:dyDescent="0.3">
      <c r="B1902" s="1172" t="s">
        <v>2687</v>
      </c>
      <c r="C1902" s="1207">
        <v>351</v>
      </c>
      <c r="D1902" s="1207">
        <v>567</v>
      </c>
      <c r="E1902" s="1207">
        <v>63</v>
      </c>
      <c r="F1902" s="1211">
        <v>981</v>
      </c>
    </row>
    <row r="1903" spans="2:6" ht="13.15" customHeight="1" x14ac:dyDescent="0.3">
      <c r="B1903" s="1173" t="s">
        <v>2688</v>
      </c>
      <c r="C1903" s="1206">
        <v>42</v>
      </c>
      <c r="D1903" s="1206">
        <v>193</v>
      </c>
      <c r="E1903" s="1206">
        <v>12</v>
      </c>
      <c r="F1903" s="1210">
        <v>247</v>
      </c>
    </row>
    <row r="1904" spans="2:6" ht="13.15" customHeight="1" x14ac:dyDescent="0.3">
      <c r="B1904" s="1172" t="s">
        <v>2689</v>
      </c>
      <c r="C1904" s="1207">
        <v>195</v>
      </c>
      <c r="D1904" s="1207">
        <v>482</v>
      </c>
      <c r="E1904" s="1207">
        <v>42</v>
      </c>
      <c r="F1904" s="1211">
        <v>719</v>
      </c>
    </row>
    <row r="1905" spans="2:6" ht="13.15" customHeight="1" x14ac:dyDescent="0.3">
      <c r="B1905" s="1173" t="s">
        <v>2690</v>
      </c>
      <c r="C1905" s="1206">
        <v>319</v>
      </c>
      <c r="D1905" s="1206">
        <v>573</v>
      </c>
      <c r="E1905" s="1206">
        <v>52</v>
      </c>
      <c r="F1905" s="1210">
        <v>944</v>
      </c>
    </row>
    <row r="1906" spans="2:6" ht="13.15" customHeight="1" x14ac:dyDescent="0.3">
      <c r="B1906" s="1172" t="s">
        <v>2691</v>
      </c>
      <c r="C1906" s="1207">
        <v>77</v>
      </c>
      <c r="D1906" s="1207">
        <v>193</v>
      </c>
      <c r="E1906" s="1207">
        <v>20</v>
      </c>
      <c r="F1906" s="1211">
        <v>290</v>
      </c>
    </row>
    <row r="1907" spans="2:6" ht="13.15" customHeight="1" x14ac:dyDescent="0.3">
      <c r="B1907" s="1173" t="s">
        <v>2692</v>
      </c>
      <c r="C1907" s="1206">
        <v>431</v>
      </c>
      <c r="D1907" s="1206">
        <v>940</v>
      </c>
      <c r="E1907" s="1206">
        <v>87</v>
      </c>
      <c r="F1907" s="1210">
        <v>1458</v>
      </c>
    </row>
    <row r="1908" spans="2:6" ht="13.15" customHeight="1" x14ac:dyDescent="0.3">
      <c r="B1908" s="1172" t="s">
        <v>2693</v>
      </c>
      <c r="C1908" s="1207">
        <v>1843</v>
      </c>
      <c r="D1908" s="1207">
        <v>3868</v>
      </c>
      <c r="E1908" s="1207">
        <v>531</v>
      </c>
      <c r="F1908" s="1211">
        <v>6242</v>
      </c>
    </row>
    <row r="1909" spans="2:6" ht="13.15" customHeight="1" x14ac:dyDescent="0.3">
      <c r="B1909" s="1173" t="s">
        <v>2694</v>
      </c>
      <c r="C1909" s="1206">
        <v>137</v>
      </c>
      <c r="D1909" s="1206">
        <v>227</v>
      </c>
      <c r="E1909" s="1206">
        <v>38</v>
      </c>
      <c r="F1909" s="1210">
        <v>402</v>
      </c>
    </row>
    <row r="1910" spans="2:6" ht="13.15" customHeight="1" x14ac:dyDescent="0.3">
      <c r="B1910" s="1172" t="s">
        <v>2695</v>
      </c>
      <c r="C1910" s="1207">
        <v>326</v>
      </c>
      <c r="D1910" s="1207">
        <v>297</v>
      </c>
      <c r="E1910" s="1207">
        <v>51</v>
      </c>
      <c r="F1910" s="1211">
        <v>674</v>
      </c>
    </row>
    <row r="1911" spans="2:6" ht="13.15" customHeight="1" x14ac:dyDescent="0.3">
      <c r="B1911" s="1173" t="s">
        <v>2696</v>
      </c>
      <c r="C1911" s="1206">
        <v>482</v>
      </c>
      <c r="D1911" s="1206">
        <v>627</v>
      </c>
      <c r="E1911" s="1206">
        <v>67</v>
      </c>
      <c r="F1911" s="1210">
        <v>1176</v>
      </c>
    </row>
    <row r="1912" spans="2:6" ht="13.15" customHeight="1" x14ac:dyDescent="0.3">
      <c r="B1912" s="1172" t="s">
        <v>2697</v>
      </c>
      <c r="C1912" s="1207">
        <v>384</v>
      </c>
      <c r="D1912" s="1207">
        <v>810</v>
      </c>
      <c r="E1912" s="1207">
        <v>111</v>
      </c>
      <c r="F1912" s="1211">
        <v>1305</v>
      </c>
    </row>
    <row r="1913" spans="2:6" ht="13.15" customHeight="1" x14ac:dyDescent="0.3">
      <c r="B1913" s="1173" t="s">
        <v>2698</v>
      </c>
      <c r="C1913" s="1206">
        <v>2171</v>
      </c>
      <c r="D1913" s="1206">
        <v>4060</v>
      </c>
      <c r="E1913" s="1206">
        <v>650</v>
      </c>
      <c r="F1913" s="1210">
        <v>6881</v>
      </c>
    </row>
    <row r="1914" spans="2:6" ht="13.15" customHeight="1" x14ac:dyDescent="0.3">
      <c r="B1914" s="1172" t="s">
        <v>2699</v>
      </c>
      <c r="C1914" s="1207">
        <v>110</v>
      </c>
      <c r="D1914" s="1207">
        <v>231</v>
      </c>
      <c r="E1914" s="1207">
        <v>20</v>
      </c>
      <c r="F1914" s="1211">
        <v>361</v>
      </c>
    </row>
    <row r="1915" spans="2:6" ht="13.15" customHeight="1" x14ac:dyDescent="0.3">
      <c r="B1915" s="1173" t="s">
        <v>2700</v>
      </c>
      <c r="C1915" s="1206">
        <v>30</v>
      </c>
      <c r="D1915" s="1206">
        <v>110</v>
      </c>
      <c r="E1915" s="1206">
        <v>9</v>
      </c>
      <c r="F1915" s="1210">
        <v>149</v>
      </c>
    </row>
    <row r="1916" spans="2:6" ht="13.15" customHeight="1" x14ac:dyDescent="0.3">
      <c r="B1916" s="1172" t="s">
        <v>2701</v>
      </c>
      <c r="C1916" s="1207">
        <v>3416</v>
      </c>
      <c r="D1916" s="1207">
        <v>7180</v>
      </c>
      <c r="E1916" s="1207">
        <v>995</v>
      </c>
      <c r="F1916" s="1211">
        <v>11591</v>
      </c>
    </row>
    <row r="1917" spans="2:6" ht="13.15" customHeight="1" x14ac:dyDescent="0.3">
      <c r="B1917" s="1173" t="s">
        <v>2702</v>
      </c>
      <c r="C1917" s="1206">
        <v>830</v>
      </c>
      <c r="D1917" s="1206">
        <v>2476</v>
      </c>
      <c r="E1917" s="1206">
        <v>246</v>
      </c>
      <c r="F1917" s="1210">
        <v>3552</v>
      </c>
    </row>
    <row r="1918" spans="2:6" ht="13.15" customHeight="1" x14ac:dyDescent="0.3">
      <c r="B1918" s="1172" t="s">
        <v>12588</v>
      </c>
      <c r="C1918" s="1207">
        <v>0</v>
      </c>
      <c r="D1918" s="1207">
        <v>2</v>
      </c>
      <c r="E1918" s="1207">
        <v>0</v>
      </c>
      <c r="F1918" s="1211">
        <v>2</v>
      </c>
    </row>
    <row r="1919" spans="2:6" ht="13.15" customHeight="1" x14ac:dyDescent="0.3">
      <c r="B1919" s="1173" t="s">
        <v>2703</v>
      </c>
      <c r="C1919" s="1206">
        <v>49</v>
      </c>
      <c r="D1919" s="1206">
        <v>488</v>
      </c>
      <c r="E1919" s="1206">
        <v>12</v>
      </c>
      <c r="F1919" s="1210">
        <v>549</v>
      </c>
    </row>
    <row r="1920" spans="2:6" ht="13.15" customHeight="1" x14ac:dyDescent="0.3">
      <c r="B1920" s="1172" t="s">
        <v>2704</v>
      </c>
      <c r="C1920" s="1207">
        <v>157</v>
      </c>
      <c r="D1920" s="1207">
        <v>480</v>
      </c>
      <c r="E1920" s="1207">
        <v>31</v>
      </c>
      <c r="F1920" s="1211">
        <v>668</v>
      </c>
    </row>
    <row r="1921" spans="2:6" ht="13.15" customHeight="1" x14ac:dyDescent="0.3">
      <c r="B1921" s="1173" t="s">
        <v>2705</v>
      </c>
      <c r="C1921" s="1206">
        <v>96</v>
      </c>
      <c r="D1921" s="1206">
        <v>311</v>
      </c>
      <c r="E1921" s="1206">
        <v>27</v>
      </c>
      <c r="F1921" s="1210">
        <v>434</v>
      </c>
    </row>
    <row r="1922" spans="2:6" ht="13.15" customHeight="1" x14ac:dyDescent="0.3">
      <c r="B1922" s="1172" t="s">
        <v>2706</v>
      </c>
      <c r="C1922" s="1207">
        <v>298</v>
      </c>
      <c r="D1922" s="1207">
        <v>853</v>
      </c>
      <c r="E1922" s="1207">
        <v>60</v>
      </c>
      <c r="F1922" s="1211">
        <v>1211</v>
      </c>
    </row>
    <row r="1923" spans="2:6" ht="13.15" customHeight="1" x14ac:dyDescent="0.3">
      <c r="B1923" s="1173" t="s">
        <v>2707</v>
      </c>
      <c r="C1923" s="1206">
        <v>270</v>
      </c>
      <c r="D1923" s="1206">
        <v>597</v>
      </c>
      <c r="E1923" s="1206">
        <v>71</v>
      </c>
      <c r="F1923" s="1210">
        <v>938</v>
      </c>
    </row>
    <row r="1924" spans="2:6" ht="13.15" customHeight="1" x14ac:dyDescent="0.3">
      <c r="B1924" s="1172" t="s">
        <v>2708</v>
      </c>
      <c r="C1924" s="1207">
        <v>460</v>
      </c>
      <c r="D1924" s="1207">
        <v>1055</v>
      </c>
      <c r="E1924" s="1207">
        <v>143</v>
      </c>
      <c r="F1924" s="1211">
        <v>1658</v>
      </c>
    </row>
    <row r="1925" spans="2:6" ht="13.15" customHeight="1" x14ac:dyDescent="0.3">
      <c r="B1925" s="1173" t="s">
        <v>2709</v>
      </c>
      <c r="C1925" s="1206">
        <v>187</v>
      </c>
      <c r="D1925" s="1206">
        <v>416</v>
      </c>
      <c r="E1925" s="1206">
        <v>34</v>
      </c>
      <c r="F1925" s="1210">
        <v>637</v>
      </c>
    </row>
    <row r="1926" spans="2:6" ht="13.15" customHeight="1" x14ac:dyDescent="0.3">
      <c r="B1926" s="1172" t="s">
        <v>2710</v>
      </c>
      <c r="C1926" s="1207">
        <v>160</v>
      </c>
      <c r="D1926" s="1207">
        <v>272</v>
      </c>
      <c r="E1926" s="1207">
        <v>28</v>
      </c>
      <c r="F1926" s="1211">
        <v>460</v>
      </c>
    </row>
    <row r="1927" spans="2:6" ht="13.15" customHeight="1" x14ac:dyDescent="0.3">
      <c r="B1927" s="1173" t="s">
        <v>2711</v>
      </c>
      <c r="C1927" s="1206">
        <v>130</v>
      </c>
      <c r="D1927" s="1206">
        <v>389</v>
      </c>
      <c r="E1927" s="1206">
        <v>32</v>
      </c>
      <c r="F1927" s="1210">
        <v>551</v>
      </c>
    </row>
    <row r="1928" spans="2:6" ht="13.15" customHeight="1" x14ac:dyDescent="0.3">
      <c r="B1928" s="1172" t="s">
        <v>2712</v>
      </c>
      <c r="C1928" s="1207">
        <v>155</v>
      </c>
      <c r="D1928" s="1207">
        <v>248</v>
      </c>
      <c r="E1928" s="1207">
        <v>27</v>
      </c>
      <c r="F1928" s="1211">
        <v>430</v>
      </c>
    </row>
    <row r="1929" spans="2:6" ht="13.15" customHeight="1" x14ac:dyDescent="0.3">
      <c r="B1929" s="1173" t="s">
        <v>2713</v>
      </c>
      <c r="C1929" s="1206">
        <v>141</v>
      </c>
      <c r="D1929" s="1206">
        <v>339</v>
      </c>
      <c r="E1929" s="1206">
        <v>43</v>
      </c>
      <c r="F1929" s="1210">
        <v>523</v>
      </c>
    </row>
    <row r="1930" spans="2:6" ht="13.15" customHeight="1" x14ac:dyDescent="0.3">
      <c r="B1930" s="1172" t="s">
        <v>2714</v>
      </c>
      <c r="C1930" s="1207">
        <v>305</v>
      </c>
      <c r="D1930" s="1207">
        <v>868</v>
      </c>
      <c r="E1930" s="1207">
        <v>63</v>
      </c>
      <c r="F1930" s="1211">
        <v>1236</v>
      </c>
    </row>
    <row r="1931" spans="2:6" ht="13.15" customHeight="1" x14ac:dyDescent="0.3">
      <c r="B1931" s="1173" t="s">
        <v>2715</v>
      </c>
      <c r="C1931" s="1206">
        <v>236</v>
      </c>
      <c r="D1931" s="1206">
        <v>370</v>
      </c>
      <c r="E1931" s="1206">
        <v>59</v>
      </c>
      <c r="F1931" s="1210">
        <v>665</v>
      </c>
    </row>
    <row r="1932" spans="2:6" ht="13.15" customHeight="1" x14ac:dyDescent="0.3">
      <c r="B1932" s="1172" t="s">
        <v>2716</v>
      </c>
      <c r="C1932" s="1207">
        <v>66</v>
      </c>
      <c r="D1932" s="1207">
        <v>49</v>
      </c>
      <c r="E1932" s="1207">
        <v>3</v>
      </c>
      <c r="F1932" s="1211">
        <v>118</v>
      </c>
    </row>
    <row r="1933" spans="2:6" ht="13.15" customHeight="1" x14ac:dyDescent="0.3">
      <c r="B1933" s="1173" t="s">
        <v>2717</v>
      </c>
      <c r="C1933" s="1206">
        <v>296</v>
      </c>
      <c r="D1933" s="1206">
        <v>580</v>
      </c>
      <c r="E1933" s="1206">
        <v>58</v>
      </c>
      <c r="F1933" s="1210">
        <v>934</v>
      </c>
    </row>
    <row r="1934" spans="2:6" ht="13.15" customHeight="1" x14ac:dyDescent="0.3">
      <c r="B1934" s="1172" t="s">
        <v>2718</v>
      </c>
      <c r="C1934" s="1207">
        <v>372</v>
      </c>
      <c r="D1934" s="1207">
        <v>911</v>
      </c>
      <c r="E1934" s="1207">
        <v>79</v>
      </c>
      <c r="F1934" s="1211">
        <v>1362</v>
      </c>
    </row>
    <row r="1935" spans="2:6" ht="13.15" customHeight="1" x14ac:dyDescent="0.3">
      <c r="B1935" s="1173" t="s">
        <v>2719</v>
      </c>
      <c r="C1935" s="1206">
        <v>172</v>
      </c>
      <c r="D1935" s="1206">
        <v>400</v>
      </c>
      <c r="E1935" s="1206">
        <v>30</v>
      </c>
      <c r="F1935" s="1210">
        <v>602</v>
      </c>
    </row>
    <row r="1936" spans="2:6" ht="13.15" customHeight="1" x14ac:dyDescent="0.3">
      <c r="B1936" s="1172" t="s">
        <v>2720</v>
      </c>
      <c r="C1936" s="1207">
        <v>86</v>
      </c>
      <c r="D1936" s="1207">
        <v>168</v>
      </c>
      <c r="E1936" s="1207">
        <v>16</v>
      </c>
      <c r="F1936" s="1211">
        <v>270</v>
      </c>
    </row>
    <row r="1937" spans="2:6" ht="13.15" customHeight="1" x14ac:dyDescent="0.3">
      <c r="B1937" s="1173" t="s">
        <v>2721</v>
      </c>
      <c r="C1937" s="1206">
        <v>7897</v>
      </c>
      <c r="D1937" s="1206">
        <v>13100</v>
      </c>
      <c r="E1937" s="1206">
        <v>2119</v>
      </c>
      <c r="F1937" s="1210">
        <v>23116</v>
      </c>
    </row>
    <row r="1938" spans="2:6" ht="13.15" customHeight="1" x14ac:dyDescent="0.3">
      <c r="B1938" s="1172" t="s">
        <v>2722</v>
      </c>
      <c r="C1938" s="1207">
        <v>1804</v>
      </c>
      <c r="D1938" s="1207">
        <v>5855</v>
      </c>
      <c r="E1938" s="1207">
        <v>511</v>
      </c>
      <c r="F1938" s="1211">
        <v>8170</v>
      </c>
    </row>
    <row r="1939" spans="2:6" ht="13.15" customHeight="1" x14ac:dyDescent="0.3">
      <c r="B1939" s="1173" t="s">
        <v>2723</v>
      </c>
      <c r="C1939" s="1206">
        <v>1</v>
      </c>
      <c r="D1939" s="1206">
        <v>1</v>
      </c>
      <c r="E1939" s="1206">
        <v>2</v>
      </c>
      <c r="F1939" s="1210">
        <v>4</v>
      </c>
    </row>
    <row r="1940" spans="2:6" ht="13.15" customHeight="1" x14ac:dyDescent="0.3">
      <c r="B1940" s="1172" t="s">
        <v>2724</v>
      </c>
      <c r="C1940" s="1207">
        <v>442</v>
      </c>
      <c r="D1940" s="1207">
        <v>1579</v>
      </c>
      <c r="E1940" s="1207">
        <v>126</v>
      </c>
      <c r="F1940" s="1211">
        <v>2147</v>
      </c>
    </row>
    <row r="1941" spans="2:6" ht="13.15" customHeight="1" x14ac:dyDescent="0.3">
      <c r="B1941" s="1173" t="s">
        <v>2725</v>
      </c>
      <c r="C1941" s="1206">
        <v>267</v>
      </c>
      <c r="D1941" s="1206">
        <v>967</v>
      </c>
      <c r="E1941" s="1206">
        <v>105</v>
      </c>
      <c r="F1941" s="1210">
        <v>1339</v>
      </c>
    </row>
    <row r="1942" spans="2:6" ht="13.15" customHeight="1" x14ac:dyDescent="0.3">
      <c r="B1942" s="1172" t="s">
        <v>2726</v>
      </c>
      <c r="C1942" s="1207">
        <v>319</v>
      </c>
      <c r="D1942" s="1207">
        <v>747</v>
      </c>
      <c r="E1942" s="1207">
        <v>39</v>
      </c>
      <c r="F1942" s="1211">
        <v>1105</v>
      </c>
    </row>
    <row r="1943" spans="2:6" ht="13.15" customHeight="1" x14ac:dyDescent="0.3">
      <c r="B1943" s="1173" t="s">
        <v>2727</v>
      </c>
      <c r="C1943" s="1206">
        <v>167</v>
      </c>
      <c r="D1943" s="1206">
        <v>303</v>
      </c>
      <c r="E1943" s="1206">
        <v>18</v>
      </c>
      <c r="F1943" s="1210">
        <v>488</v>
      </c>
    </row>
    <row r="1944" spans="2:6" ht="13.15" customHeight="1" x14ac:dyDescent="0.3">
      <c r="B1944" s="1172" t="s">
        <v>2728</v>
      </c>
      <c r="C1944" s="1207">
        <v>295</v>
      </c>
      <c r="D1944" s="1207">
        <v>250</v>
      </c>
      <c r="E1944" s="1207">
        <v>23</v>
      </c>
      <c r="F1944" s="1211">
        <v>568</v>
      </c>
    </row>
    <row r="1945" spans="2:6" ht="13.15" customHeight="1" x14ac:dyDescent="0.3">
      <c r="B1945" s="1173" t="s">
        <v>2729</v>
      </c>
      <c r="C1945" s="1206">
        <v>209</v>
      </c>
      <c r="D1945" s="1206">
        <v>470</v>
      </c>
      <c r="E1945" s="1206">
        <v>41</v>
      </c>
      <c r="F1945" s="1210">
        <v>720</v>
      </c>
    </row>
    <row r="1946" spans="2:6" ht="13.15" customHeight="1" x14ac:dyDescent="0.3">
      <c r="B1946" s="1172" t="s">
        <v>2730</v>
      </c>
      <c r="C1946" s="1207">
        <v>282</v>
      </c>
      <c r="D1946" s="1207">
        <v>438</v>
      </c>
      <c r="E1946" s="1207">
        <v>47</v>
      </c>
      <c r="F1946" s="1211">
        <v>767</v>
      </c>
    </row>
    <row r="1947" spans="2:6" ht="13.15" customHeight="1" x14ac:dyDescent="0.3">
      <c r="B1947" s="1173" t="s">
        <v>2731</v>
      </c>
      <c r="C1947" s="1206">
        <v>314</v>
      </c>
      <c r="D1947" s="1206">
        <v>306</v>
      </c>
      <c r="E1947" s="1206">
        <v>34</v>
      </c>
      <c r="F1947" s="1210">
        <v>654</v>
      </c>
    </row>
    <row r="1948" spans="2:6" ht="13.15" customHeight="1" x14ac:dyDescent="0.3">
      <c r="B1948" s="1172" t="s">
        <v>2732</v>
      </c>
      <c r="C1948" s="1207">
        <v>62</v>
      </c>
      <c r="D1948" s="1207">
        <v>163</v>
      </c>
      <c r="E1948" s="1207">
        <v>17</v>
      </c>
      <c r="F1948" s="1211">
        <v>242</v>
      </c>
    </row>
    <row r="1949" spans="2:6" ht="13.15" customHeight="1" x14ac:dyDescent="0.3">
      <c r="B1949" s="1173" t="s">
        <v>2733</v>
      </c>
      <c r="C1949" s="1206">
        <v>182</v>
      </c>
      <c r="D1949" s="1206">
        <v>280</v>
      </c>
      <c r="E1949" s="1206">
        <v>24</v>
      </c>
      <c r="F1949" s="1210">
        <v>486</v>
      </c>
    </row>
    <row r="1950" spans="2:6" ht="13.15" customHeight="1" x14ac:dyDescent="0.3">
      <c r="B1950" s="1172" t="s">
        <v>2734</v>
      </c>
      <c r="C1950" s="1207">
        <v>486</v>
      </c>
      <c r="D1950" s="1207">
        <v>1309</v>
      </c>
      <c r="E1950" s="1207">
        <v>126</v>
      </c>
      <c r="F1950" s="1211">
        <v>1921</v>
      </c>
    </row>
    <row r="1951" spans="2:6" ht="13.15" customHeight="1" x14ac:dyDescent="0.3">
      <c r="B1951" s="1173" t="s">
        <v>2735</v>
      </c>
      <c r="C1951" s="1206">
        <v>362</v>
      </c>
      <c r="D1951" s="1206">
        <v>1603</v>
      </c>
      <c r="E1951" s="1206">
        <v>78</v>
      </c>
      <c r="F1951" s="1210">
        <v>2043</v>
      </c>
    </row>
    <row r="1952" spans="2:6" ht="13.15" customHeight="1" x14ac:dyDescent="0.3">
      <c r="B1952" s="1172" t="s">
        <v>2736</v>
      </c>
      <c r="C1952" s="1207">
        <v>138</v>
      </c>
      <c r="D1952" s="1207">
        <v>434</v>
      </c>
      <c r="E1952" s="1207">
        <v>30</v>
      </c>
      <c r="F1952" s="1211">
        <v>602</v>
      </c>
    </row>
    <row r="1953" spans="2:6" ht="13.15" customHeight="1" x14ac:dyDescent="0.3">
      <c r="B1953" s="1173" t="s">
        <v>2737</v>
      </c>
      <c r="C1953" s="1206">
        <v>459</v>
      </c>
      <c r="D1953" s="1206">
        <v>1678</v>
      </c>
      <c r="E1953" s="1206">
        <v>164</v>
      </c>
      <c r="F1953" s="1210">
        <v>2301</v>
      </c>
    </row>
    <row r="1954" spans="2:6" ht="13.15" customHeight="1" x14ac:dyDescent="0.3">
      <c r="B1954" s="1172" t="s">
        <v>2738</v>
      </c>
      <c r="C1954" s="1207">
        <v>166</v>
      </c>
      <c r="D1954" s="1207">
        <v>231</v>
      </c>
      <c r="E1954" s="1207">
        <v>36</v>
      </c>
      <c r="F1954" s="1211">
        <v>433</v>
      </c>
    </row>
    <row r="1955" spans="2:6" ht="13.15" customHeight="1" x14ac:dyDescent="0.3">
      <c r="B1955" s="1173" t="s">
        <v>2739</v>
      </c>
      <c r="C1955" s="1206">
        <v>125</v>
      </c>
      <c r="D1955" s="1206">
        <v>167</v>
      </c>
      <c r="E1955" s="1206">
        <v>16</v>
      </c>
      <c r="F1955" s="1210">
        <v>308</v>
      </c>
    </row>
    <row r="1956" spans="2:6" ht="13.15" customHeight="1" x14ac:dyDescent="0.3">
      <c r="B1956" s="1172" t="s">
        <v>2740</v>
      </c>
      <c r="C1956" s="1207">
        <v>477</v>
      </c>
      <c r="D1956" s="1207">
        <v>957</v>
      </c>
      <c r="E1956" s="1207">
        <v>74</v>
      </c>
      <c r="F1956" s="1211">
        <v>1508</v>
      </c>
    </row>
    <row r="1957" spans="2:6" ht="13.15" customHeight="1" x14ac:dyDescent="0.3">
      <c r="B1957" s="1173" t="s">
        <v>2741</v>
      </c>
      <c r="C1957" s="1206">
        <v>116</v>
      </c>
      <c r="D1957" s="1206">
        <v>444</v>
      </c>
      <c r="E1957" s="1206">
        <v>24</v>
      </c>
      <c r="F1957" s="1210">
        <v>584</v>
      </c>
    </row>
    <row r="1958" spans="2:6" ht="13.15" customHeight="1" x14ac:dyDescent="0.3">
      <c r="B1958" s="1172" t="s">
        <v>2742</v>
      </c>
      <c r="C1958" s="1207">
        <v>39</v>
      </c>
      <c r="D1958" s="1207">
        <v>90</v>
      </c>
      <c r="E1958" s="1207">
        <v>2</v>
      </c>
      <c r="F1958" s="1211">
        <v>131</v>
      </c>
    </row>
    <row r="1959" spans="2:6" ht="13.15" customHeight="1" x14ac:dyDescent="0.3">
      <c r="B1959" s="1173" t="s">
        <v>2743</v>
      </c>
      <c r="C1959" s="1206">
        <v>115</v>
      </c>
      <c r="D1959" s="1206">
        <v>368</v>
      </c>
      <c r="E1959" s="1206">
        <v>25</v>
      </c>
      <c r="F1959" s="1210">
        <v>508</v>
      </c>
    </row>
    <row r="1960" spans="2:6" ht="13.15" customHeight="1" x14ac:dyDescent="0.3">
      <c r="B1960" s="1172" t="s">
        <v>2744</v>
      </c>
      <c r="C1960" s="1207">
        <v>213</v>
      </c>
      <c r="D1960" s="1207">
        <v>699</v>
      </c>
      <c r="E1960" s="1207">
        <v>44</v>
      </c>
      <c r="F1960" s="1211">
        <v>956</v>
      </c>
    </row>
    <row r="1961" spans="2:6" ht="13.15" customHeight="1" x14ac:dyDescent="0.3">
      <c r="B1961" s="1173" t="s">
        <v>2745</v>
      </c>
      <c r="C1961" s="1206">
        <v>315</v>
      </c>
      <c r="D1961" s="1206">
        <v>536</v>
      </c>
      <c r="E1961" s="1206">
        <v>45</v>
      </c>
      <c r="F1961" s="1210">
        <v>896</v>
      </c>
    </row>
    <row r="1962" spans="2:6" ht="13.15" customHeight="1" x14ac:dyDescent="0.3">
      <c r="B1962" s="1172" t="s">
        <v>2746</v>
      </c>
      <c r="C1962" s="1207">
        <v>262</v>
      </c>
      <c r="D1962" s="1207">
        <v>771</v>
      </c>
      <c r="E1962" s="1207">
        <v>90</v>
      </c>
      <c r="F1962" s="1211">
        <v>1123</v>
      </c>
    </row>
    <row r="1963" spans="2:6" ht="13.15" customHeight="1" x14ac:dyDescent="0.3">
      <c r="B1963" s="1173" t="s">
        <v>2747</v>
      </c>
      <c r="C1963" s="1206">
        <v>516</v>
      </c>
      <c r="D1963" s="1206">
        <v>1755</v>
      </c>
      <c r="E1963" s="1206">
        <v>180</v>
      </c>
      <c r="F1963" s="1210">
        <v>2451</v>
      </c>
    </row>
    <row r="1964" spans="2:6" ht="13.15" customHeight="1" x14ac:dyDescent="0.3">
      <c r="B1964" s="1172" t="s">
        <v>2748</v>
      </c>
      <c r="C1964" s="1207">
        <v>509</v>
      </c>
      <c r="D1964" s="1207">
        <v>476</v>
      </c>
      <c r="E1964" s="1207">
        <v>75</v>
      </c>
      <c r="F1964" s="1211">
        <v>1060</v>
      </c>
    </row>
    <row r="1965" spans="2:6" ht="13.15" customHeight="1" x14ac:dyDescent="0.3">
      <c r="B1965" s="1173" t="s">
        <v>2749</v>
      </c>
      <c r="C1965" s="1206">
        <v>117</v>
      </c>
      <c r="D1965" s="1206">
        <v>161</v>
      </c>
      <c r="E1965" s="1206">
        <v>18</v>
      </c>
      <c r="F1965" s="1210">
        <v>296</v>
      </c>
    </row>
    <row r="1966" spans="2:6" ht="13.15" customHeight="1" x14ac:dyDescent="0.3">
      <c r="B1966" s="1172" t="s">
        <v>2750</v>
      </c>
      <c r="C1966" s="1207">
        <v>533</v>
      </c>
      <c r="D1966" s="1207">
        <v>964</v>
      </c>
      <c r="E1966" s="1207">
        <v>116</v>
      </c>
      <c r="F1966" s="1211">
        <v>1613</v>
      </c>
    </row>
    <row r="1967" spans="2:6" ht="13.15" customHeight="1" x14ac:dyDescent="0.3">
      <c r="B1967" s="1173" t="s">
        <v>2751</v>
      </c>
      <c r="C1967" s="1206">
        <v>3341</v>
      </c>
      <c r="D1967" s="1206">
        <v>6509</v>
      </c>
      <c r="E1967" s="1206">
        <v>782</v>
      </c>
      <c r="F1967" s="1210">
        <v>10632</v>
      </c>
    </row>
    <row r="1968" spans="2:6" ht="13.15" customHeight="1" x14ac:dyDescent="0.3">
      <c r="B1968" s="1172" t="s">
        <v>2752</v>
      </c>
      <c r="C1968" s="1207">
        <v>193</v>
      </c>
      <c r="D1968" s="1207">
        <v>642</v>
      </c>
      <c r="E1968" s="1207">
        <v>34</v>
      </c>
      <c r="F1968" s="1211">
        <v>869</v>
      </c>
    </row>
    <row r="1969" spans="2:6" ht="13.15" customHeight="1" x14ac:dyDescent="0.3">
      <c r="B1969" s="1173" t="s">
        <v>2753</v>
      </c>
      <c r="C1969" s="1206">
        <v>358</v>
      </c>
      <c r="D1969" s="1206">
        <v>462</v>
      </c>
      <c r="E1969" s="1206">
        <v>67</v>
      </c>
      <c r="F1969" s="1210">
        <v>887</v>
      </c>
    </row>
    <row r="1970" spans="2:6" ht="13.15" customHeight="1" x14ac:dyDescent="0.3">
      <c r="B1970" s="1172" t="s">
        <v>2754</v>
      </c>
      <c r="C1970" s="1207">
        <v>410</v>
      </c>
      <c r="D1970" s="1207">
        <v>964</v>
      </c>
      <c r="E1970" s="1207">
        <v>79</v>
      </c>
      <c r="F1970" s="1211">
        <v>1453</v>
      </c>
    </row>
    <row r="1971" spans="2:6" ht="13.15" customHeight="1" x14ac:dyDescent="0.3">
      <c r="B1971" s="1173" t="s">
        <v>2755</v>
      </c>
      <c r="C1971" s="1206">
        <v>306</v>
      </c>
      <c r="D1971" s="1206">
        <v>621</v>
      </c>
      <c r="E1971" s="1206">
        <v>39</v>
      </c>
      <c r="F1971" s="1210">
        <v>966</v>
      </c>
    </row>
    <row r="1972" spans="2:6" ht="13.15" customHeight="1" x14ac:dyDescent="0.3">
      <c r="B1972" s="1172" t="s">
        <v>2756</v>
      </c>
      <c r="C1972" s="1207">
        <v>112</v>
      </c>
      <c r="D1972" s="1207">
        <v>189</v>
      </c>
      <c r="E1972" s="1207">
        <v>36</v>
      </c>
      <c r="F1972" s="1211">
        <v>337</v>
      </c>
    </row>
    <row r="1973" spans="2:6" ht="13.15" customHeight="1" x14ac:dyDescent="0.3">
      <c r="B1973" s="1173" t="s">
        <v>2757</v>
      </c>
      <c r="C1973" s="1206">
        <v>312</v>
      </c>
      <c r="D1973" s="1206">
        <v>839</v>
      </c>
      <c r="E1973" s="1206">
        <v>64</v>
      </c>
      <c r="F1973" s="1210">
        <v>1215</v>
      </c>
    </row>
    <row r="1974" spans="2:6" ht="13.15" customHeight="1" x14ac:dyDescent="0.3">
      <c r="B1974" s="1172" t="s">
        <v>2758</v>
      </c>
      <c r="C1974" s="1207">
        <v>636</v>
      </c>
      <c r="D1974" s="1207">
        <v>924</v>
      </c>
      <c r="E1974" s="1207">
        <v>146</v>
      </c>
      <c r="F1974" s="1211">
        <v>1706</v>
      </c>
    </row>
    <row r="1975" spans="2:6" ht="13.15" customHeight="1" x14ac:dyDescent="0.3">
      <c r="B1975" s="1173" t="s">
        <v>2759</v>
      </c>
      <c r="C1975" s="1206">
        <v>1178</v>
      </c>
      <c r="D1975" s="1206">
        <v>2485</v>
      </c>
      <c r="E1975" s="1206">
        <v>231</v>
      </c>
      <c r="F1975" s="1210">
        <v>3894</v>
      </c>
    </row>
    <row r="1976" spans="2:6" ht="13.15" customHeight="1" x14ac:dyDescent="0.3">
      <c r="B1976" s="1172" t="s">
        <v>2760</v>
      </c>
      <c r="C1976" s="1207">
        <v>1996</v>
      </c>
      <c r="D1976" s="1207">
        <v>3193</v>
      </c>
      <c r="E1976" s="1207">
        <v>407</v>
      </c>
      <c r="F1976" s="1211">
        <v>5596</v>
      </c>
    </row>
    <row r="1977" spans="2:6" ht="13.15" customHeight="1" x14ac:dyDescent="0.3">
      <c r="B1977" s="1173" t="s">
        <v>2761</v>
      </c>
      <c r="C1977" s="1206">
        <v>260</v>
      </c>
      <c r="D1977" s="1206">
        <v>329</v>
      </c>
      <c r="E1977" s="1206">
        <v>28</v>
      </c>
      <c r="F1977" s="1210">
        <v>617</v>
      </c>
    </row>
    <row r="1978" spans="2:6" ht="13.15" customHeight="1" x14ac:dyDescent="0.3">
      <c r="B1978" s="1172" t="s">
        <v>2762</v>
      </c>
      <c r="C1978" s="1207">
        <v>1586</v>
      </c>
      <c r="D1978" s="1207">
        <v>2879</v>
      </c>
      <c r="E1978" s="1207">
        <v>304</v>
      </c>
      <c r="F1978" s="1211">
        <v>4769</v>
      </c>
    </row>
    <row r="1979" spans="2:6" ht="13.15" customHeight="1" x14ac:dyDescent="0.3">
      <c r="B1979" s="1173" t="s">
        <v>2763</v>
      </c>
      <c r="C1979" s="1206">
        <v>1554</v>
      </c>
      <c r="D1979" s="1206">
        <v>1967</v>
      </c>
      <c r="E1979" s="1206">
        <v>273</v>
      </c>
      <c r="F1979" s="1210">
        <v>3794</v>
      </c>
    </row>
    <row r="1980" spans="2:6" ht="13.15" customHeight="1" x14ac:dyDescent="0.3">
      <c r="B1980" s="1172" t="s">
        <v>2764</v>
      </c>
      <c r="C1980" s="1207">
        <v>1345</v>
      </c>
      <c r="D1980" s="1207">
        <v>1717</v>
      </c>
      <c r="E1980" s="1207">
        <v>262</v>
      </c>
      <c r="F1980" s="1211">
        <v>3324</v>
      </c>
    </row>
    <row r="1981" spans="2:6" ht="13.15" customHeight="1" x14ac:dyDescent="0.3">
      <c r="B1981" s="1173" t="s">
        <v>2765</v>
      </c>
      <c r="C1981" s="1206">
        <v>462</v>
      </c>
      <c r="D1981" s="1206">
        <v>397</v>
      </c>
      <c r="E1981" s="1206">
        <v>60</v>
      </c>
      <c r="F1981" s="1210">
        <v>919</v>
      </c>
    </row>
    <row r="1982" spans="2:6" ht="13.15" customHeight="1" x14ac:dyDescent="0.3">
      <c r="B1982" s="1172" t="s">
        <v>2766</v>
      </c>
      <c r="C1982" s="1207">
        <v>240</v>
      </c>
      <c r="D1982" s="1207">
        <v>261</v>
      </c>
      <c r="E1982" s="1207">
        <v>36</v>
      </c>
      <c r="F1982" s="1211">
        <v>537</v>
      </c>
    </row>
    <row r="1983" spans="2:6" ht="13.15" customHeight="1" x14ac:dyDescent="0.3">
      <c r="B1983" s="1173" t="s">
        <v>2767</v>
      </c>
      <c r="C1983" s="1206">
        <v>183</v>
      </c>
      <c r="D1983" s="1206">
        <v>223</v>
      </c>
      <c r="E1983" s="1206">
        <v>23</v>
      </c>
      <c r="F1983" s="1210">
        <v>429</v>
      </c>
    </row>
    <row r="1984" spans="2:6" ht="13.15" customHeight="1" x14ac:dyDescent="0.3">
      <c r="B1984" s="1172" t="s">
        <v>2768</v>
      </c>
      <c r="C1984" s="1207">
        <v>212</v>
      </c>
      <c r="D1984" s="1207">
        <v>236</v>
      </c>
      <c r="E1984" s="1207">
        <v>25</v>
      </c>
      <c r="F1984" s="1211">
        <v>473</v>
      </c>
    </row>
    <row r="1985" spans="2:6" ht="13.15" customHeight="1" x14ac:dyDescent="0.3">
      <c r="B1985" s="1173" t="s">
        <v>2769</v>
      </c>
      <c r="C1985" s="1206">
        <v>1750</v>
      </c>
      <c r="D1985" s="1206">
        <v>4601</v>
      </c>
      <c r="E1985" s="1206">
        <v>578</v>
      </c>
      <c r="F1985" s="1210">
        <v>6929</v>
      </c>
    </row>
    <row r="1986" spans="2:6" ht="13.15" customHeight="1" x14ac:dyDescent="0.3">
      <c r="B1986" s="1172" t="s">
        <v>2770</v>
      </c>
      <c r="C1986" s="1207">
        <v>0</v>
      </c>
      <c r="D1986" s="1207">
        <v>1</v>
      </c>
      <c r="E1986" s="1207">
        <v>1</v>
      </c>
      <c r="F1986" s="1211">
        <v>2</v>
      </c>
    </row>
    <row r="1987" spans="2:6" ht="13.15" customHeight="1" x14ac:dyDescent="0.3">
      <c r="B1987" s="1173" t="s">
        <v>2771</v>
      </c>
      <c r="C1987" s="1206">
        <v>205</v>
      </c>
      <c r="D1987" s="1206">
        <v>440</v>
      </c>
      <c r="E1987" s="1206">
        <v>42</v>
      </c>
      <c r="F1987" s="1210">
        <v>687</v>
      </c>
    </row>
    <row r="1988" spans="2:6" ht="13.15" customHeight="1" x14ac:dyDescent="0.3">
      <c r="B1988" s="1172" t="s">
        <v>2772</v>
      </c>
      <c r="C1988" s="1207">
        <v>69</v>
      </c>
      <c r="D1988" s="1207">
        <v>142</v>
      </c>
      <c r="E1988" s="1207">
        <v>24</v>
      </c>
      <c r="F1988" s="1211">
        <v>235</v>
      </c>
    </row>
    <row r="1989" spans="2:6" ht="13.15" customHeight="1" x14ac:dyDescent="0.3">
      <c r="B1989" s="1173" t="s">
        <v>2773</v>
      </c>
      <c r="C1989" s="1206">
        <v>92</v>
      </c>
      <c r="D1989" s="1206">
        <v>226</v>
      </c>
      <c r="E1989" s="1206">
        <v>31</v>
      </c>
      <c r="F1989" s="1210">
        <v>349</v>
      </c>
    </row>
    <row r="1990" spans="2:6" ht="13.15" customHeight="1" x14ac:dyDescent="0.3">
      <c r="B1990" s="1172" t="s">
        <v>2774</v>
      </c>
      <c r="C1990" s="1207">
        <v>200</v>
      </c>
      <c r="D1990" s="1207">
        <v>350</v>
      </c>
      <c r="E1990" s="1207">
        <v>42</v>
      </c>
      <c r="F1990" s="1211">
        <v>592</v>
      </c>
    </row>
    <row r="1991" spans="2:6" ht="13.15" customHeight="1" x14ac:dyDescent="0.3">
      <c r="B1991" s="1173" t="s">
        <v>2775</v>
      </c>
      <c r="C1991" s="1206">
        <v>86</v>
      </c>
      <c r="D1991" s="1206">
        <v>118</v>
      </c>
      <c r="E1991" s="1206">
        <v>15</v>
      </c>
      <c r="F1991" s="1210">
        <v>219</v>
      </c>
    </row>
    <row r="1992" spans="2:6" ht="13.15" customHeight="1" x14ac:dyDescent="0.3">
      <c r="B1992" s="1172" t="s">
        <v>2776</v>
      </c>
      <c r="C1992" s="1207">
        <v>54</v>
      </c>
      <c r="D1992" s="1207">
        <v>112</v>
      </c>
      <c r="E1992" s="1207">
        <v>12</v>
      </c>
      <c r="F1992" s="1211">
        <v>178</v>
      </c>
    </row>
    <row r="1993" spans="2:6" ht="13.15" customHeight="1" x14ac:dyDescent="0.3">
      <c r="B1993" s="1173" t="s">
        <v>2777</v>
      </c>
      <c r="C1993" s="1206">
        <v>45</v>
      </c>
      <c r="D1993" s="1206">
        <v>58</v>
      </c>
      <c r="E1993" s="1206">
        <v>11</v>
      </c>
      <c r="F1993" s="1210">
        <v>114</v>
      </c>
    </row>
    <row r="1994" spans="2:6" ht="13.15" customHeight="1" x14ac:dyDescent="0.3">
      <c r="B1994" s="1172" t="s">
        <v>2778</v>
      </c>
      <c r="C1994" s="1207">
        <v>12</v>
      </c>
      <c r="D1994" s="1207">
        <v>18</v>
      </c>
      <c r="E1994" s="1207">
        <v>2</v>
      </c>
      <c r="F1994" s="1211">
        <v>32</v>
      </c>
    </row>
    <row r="1995" spans="2:6" ht="13.15" customHeight="1" x14ac:dyDescent="0.3">
      <c r="B1995" s="1173" t="s">
        <v>2779</v>
      </c>
      <c r="C1995" s="1206">
        <v>592</v>
      </c>
      <c r="D1995" s="1206">
        <v>1377</v>
      </c>
      <c r="E1995" s="1206">
        <v>142</v>
      </c>
      <c r="F1995" s="1210">
        <v>2111</v>
      </c>
    </row>
    <row r="1996" spans="2:6" ht="13.15" customHeight="1" x14ac:dyDescent="0.3">
      <c r="B1996" s="1172" t="s">
        <v>2780</v>
      </c>
      <c r="C1996" s="1207">
        <v>16</v>
      </c>
      <c r="D1996" s="1207">
        <v>38</v>
      </c>
      <c r="E1996" s="1207">
        <v>16</v>
      </c>
      <c r="F1996" s="1211">
        <v>70</v>
      </c>
    </row>
    <row r="1997" spans="2:6" ht="13.15" customHeight="1" x14ac:dyDescent="0.3">
      <c r="B1997" s="1173" t="s">
        <v>2781</v>
      </c>
      <c r="C1997" s="1206">
        <v>177</v>
      </c>
      <c r="D1997" s="1206">
        <v>292</v>
      </c>
      <c r="E1997" s="1206">
        <v>40</v>
      </c>
      <c r="F1997" s="1210">
        <v>509</v>
      </c>
    </row>
    <row r="1998" spans="2:6" ht="13.15" customHeight="1" x14ac:dyDescent="0.3">
      <c r="B1998" s="1172" t="s">
        <v>2782</v>
      </c>
      <c r="C1998" s="1207">
        <v>354</v>
      </c>
      <c r="D1998" s="1207">
        <v>1043</v>
      </c>
      <c r="E1998" s="1207">
        <v>126</v>
      </c>
      <c r="F1998" s="1211">
        <v>1523</v>
      </c>
    </row>
    <row r="1999" spans="2:6" ht="13.15" customHeight="1" x14ac:dyDescent="0.3">
      <c r="B1999" s="1173" t="s">
        <v>2783</v>
      </c>
      <c r="C1999" s="1206">
        <v>412</v>
      </c>
      <c r="D1999" s="1206">
        <v>1253</v>
      </c>
      <c r="E1999" s="1206">
        <v>126</v>
      </c>
      <c r="F1999" s="1210">
        <v>1791</v>
      </c>
    </row>
    <row r="2000" spans="2:6" ht="13.15" customHeight="1" x14ac:dyDescent="0.3">
      <c r="B2000" s="1172" t="s">
        <v>2784</v>
      </c>
      <c r="C2000" s="1207">
        <v>313</v>
      </c>
      <c r="D2000" s="1207">
        <v>560</v>
      </c>
      <c r="E2000" s="1207">
        <v>57</v>
      </c>
      <c r="F2000" s="1211">
        <v>930</v>
      </c>
    </row>
    <row r="2001" spans="2:6" ht="13.15" customHeight="1" x14ac:dyDescent="0.3">
      <c r="B2001" s="1173" t="s">
        <v>2785</v>
      </c>
      <c r="C2001" s="1206">
        <v>642</v>
      </c>
      <c r="D2001" s="1206">
        <v>1608</v>
      </c>
      <c r="E2001" s="1206">
        <v>134</v>
      </c>
      <c r="F2001" s="1210">
        <v>2384</v>
      </c>
    </row>
    <row r="2002" spans="2:6" ht="13.15" customHeight="1" x14ac:dyDescent="0.3">
      <c r="B2002" s="1172" t="s">
        <v>2786</v>
      </c>
      <c r="C2002" s="1207">
        <v>108</v>
      </c>
      <c r="D2002" s="1207">
        <v>334</v>
      </c>
      <c r="E2002" s="1207">
        <v>29</v>
      </c>
      <c r="F2002" s="1211">
        <v>471</v>
      </c>
    </row>
    <row r="2003" spans="2:6" ht="13.15" customHeight="1" x14ac:dyDescent="0.3">
      <c r="B2003" s="1173" t="s">
        <v>2787</v>
      </c>
      <c r="C2003" s="1206">
        <v>314</v>
      </c>
      <c r="D2003" s="1206">
        <v>550</v>
      </c>
      <c r="E2003" s="1206">
        <v>57</v>
      </c>
      <c r="F2003" s="1210">
        <v>921</v>
      </c>
    </row>
    <row r="2004" spans="2:6" ht="13.15" customHeight="1" x14ac:dyDescent="0.3">
      <c r="B2004" s="1172" t="s">
        <v>2788</v>
      </c>
      <c r="C2004" s="1207">
        <v>276</v>
      </c>
      <c r="D2004" s="1207">
        <v>522</v>
      </c>
      <c r="E2004" s="1207">
        <v>59</v>
      </c>
      <c r="F2004" s="1211">
        <v>857</v>
      </c>
    </row>
    <row r="2005" spans="2:6" ht="13.15" customHeight="1" x14ac:dyDescent="0.3">
      <c r="B2005" s="1173" t="s">
        <v>2789</v>
      </c>
      <c r="C2005" s="1206">
        <v>8</v>
      </c>
      <c r="D2005" s="1206">
        <v>134</v>
      </c>
      <c r="E2005" s="1206">
        <v>3</v>
      </c>
      <c r="F2005" s="1210">
        <v>145</v>
      </c>
    </row>
    <row r="2006" spans="2:6" ht="13.15" customHeight="1" x14ac:dyDescent="0.3">
      <c r="B2006" s="1172" t="s">
        <v>2790</v>
      </c>
      <c r="C2006" s="1207">
        <v>3</v>
      </c>
      <c r="D2006" s="1207">
        <v>99</v>
      </c>
      <c r="E2006" s="1207">
        <v>47</v>
      </c>
      <c r="F2006" s="1211">
        <v>149</v>
      </c>
    </row>
    <row r="2007" spans="2:6" ht="13.15" customHeight="1" x14ac:dyDescent="0.3">
      <c r="B2007" s="1173" t="s">
        <v>2791</v>
      </c>
      <c r="C2007" s="1206">
        <v>203</v>
      </c>
      <c r="D2007" s="1206">
        <v>395</v>
      </c>
      <c r="E2007" s="1206">
        <v>38</v>
      </c>
      <c r="F2007" s="1210">
        <v>636</v>
      </c>
    </row>
    <row r="2008" spans="2:6" ht="13.15" customHeight="1" x14ac:dyDescent="0.3">
      <c r="B2008" s="1172" t="s">
        <v>2792</v>
      </c>
      <c r="C2008" s="1207">
        <v>2</v>
      </c>
      <c r="D2008" s="1207">
        <v>0</v>
      </c>
      <c r="E2008" s="1207">
        <v>0</v>
      </c>
      <c r="F2008" s="1211">
        <v>2</v>
      </c>
    </row>
    <row r="2009" spans="2:6" ht="13.15" customHeight="1" x14ac:dyDescent="0.3">
      <c r="B2009" s="1173" t="s">
        <v>2793</v>
      </c>
      <c r="C2009" s="1206">
        <v>19972</v>
      </c>
      <c r="D2009" s="1206">
        <v>29908</v>
      </c>
      <c r="E2009" s="1206">
        <v>5333</v>
      </c>
      <c r="F2009" s="1210">
        <v>55213</v>
      </c>
    </row>
    <row r="2010" spans="2:6" ht="13.15" customHeight="1" x14ac:dyDescent="0.3">
      <c r="B2010" s="1172" t="s">
        <v>2794</v>
      </c>
      <c r="C2010" s="1207">
        <v>1131</v>
      </c>
      <c r="D2010" s="1207">
        <v>2437</v>
      </c>
      <c r="E2010" s="1207">
        <v>206</v>
      </c>
      <c r="F2010" s="1211">
        <v>3774</v>
      </c>
    </row>
    <row r="2011" spans="2:6" ht="13.15" customHeight="1" x14ac:dyDescent="0.3">
      <c r="B2011" s="1173" t="s">
        <v>2795</v>
      </c>
      <c r="C2011" s="1206">
        <v>453</v>
      </c>
      <c r="D2011" s="1206">
        <v>1105</v>
      </c>
      <c r="E2011" s="1206">
        <v>90</v>
      </c>
      <c r="F2011" s="1210">
        <v>1648</v>
      </c>
    </row>
    <row r="2012" spans="2:6" ht="13.15" customHeight="1" x14ac:dyDescent="0.3">
      <c r="B2012" s="1172" t="s">
        <v>2796</v>
      </c>
      <c r="C2012" s="1207">
        <v>719</v>
      </c>
      <c r="D2012" s="1207">
        <v>1197</v>
      </c>
      <c r="E2012" s="1207">
        <v>158</v>
      </c>
      <c r="F2012" s="1211">
        <v>2074</v>
      </c>
    </row>
    <row r="2013" spans="2:6" ht="13.15" customHeight="1" x14ac:dyDescent="0.3">
      <c r="B2013" s="1173" t="s">
        <v>2797</v>
      </c>
      <c r="C2013" s="1206">
        <v>913</v>
      </c>
      <c r="D2013" s="1206">
        <v>2029</v>
      </c>
      <c r="E2013" s="1206">
        <v>224</v>
      </c>
      <c r="F2013" s="1210">
        <v>3166</v>
      </c>
    </row>
    <row r="2014" spans="2:6" ht="13.15" customHeight="1" x14ac:dyDescent="0.3">
      <c r="B2014" s="1172" t="s">
        <v>2798</v>
      </c>
      <c r="C2014" s="1207">
        <v>172</v>
      </c>
      <c r="D2014" s="1207">
        <v>352</v>
      </c>
      <c r="E2014" s="1207">
        <v>25</v>
      </c>
      <c r="F2014" s="1211">
        <v>549</v>
      </c>
    </row>
    <row r="2015" spans="2:6" ht="13.15" customHeight="1" x14ac:dyDescent="0.3">
      <c r="B2015" s="1173" t="s">
        <v>2799</v>
      </c>
      <c r="C2015" s="1206">
        <v>585</v>
      </c>
      <c r="D2015" s="1206">
        <v>1245</v>
      </c>
      <c r="E2015" s="1206">
        <v>116</v>
      </c>
      <c r="F2015" s="1210">
        <v>1946</v>
      </c>
    </row>
    <row r="2016" spans="2:6" ht="13.15" customHeight="1" x14ac:dyDescent="0.3">
      <c r="B2016" s="1172" t="s">
        <v>2800</v>
      </c>
      <c r="C2016" s="1207">
        <v>640</v>
      </c>
      <c r="D2016" s="1207">
        <v>1038</v>
      </c>
      <c r="E2016" s="1207">
        <v>76</v>
      </c>
      <c r="F2016" s="1211">
        <v>1754</v>
      </c>
    </row>
    <row r="2017" spans="2:6" ht="13.15" customHeight="1" x14ac:dyDescent="0.3">
      <c r="B2017" s="1173" t="s">
        <v>2801</v>
      </c>
      <c r="C2017" s="1206">
        <v>481</v>
      </c>
      <c r="D2017" s="1206">
        <v>933</v>
      </c>
      <c r="E2017" s="1206">
        <v>88</v>
      </c>
      <c r="F2017" s="1210">
        <v>1502</v>
      </c>
    </row>
    <row r="2018" spans="2:6" ht="13.15" customHeight="1" x14ac:dyDescent="0.3">
      <c r="B2018" s="1172" t="s">
        <v>2802</v>
      </c>
      <c r="C2018" s="1207">
        <v>229</v>
      </c>
      <c r="D2018" s="1207">
        <v>912</v>
      </c>
      <c r="E2018" s="1207">
        <v>91</v>
      </c>
      <c r="F2018" s="1211">
        <v>1232</v>
      </c>
    </row>
    <row r="2019" spans="2:6" ht="13.15" customHeight="1" x14ac:dyDescent="0.3">
      <c r="B2019" s="1173" t="s">
        <v>2803</v>
      </c>
      <c r="C2019" s="1206">
        <v>54</v>
      </c>
      <c r="D2019" s="1206">
        <v>377</v>
      </c>
      <c r="E2019" s="1206">
        <v>31</v>
      </c>
      <c r="F2019" s="1210">
        <v>462</v>
      </c>
    </row>
    <row r="2020" spans="2:6" ht="13.15" customHeight="1" x14ac:dyDescent="0.3">
      <c r="B2020" s="1172" t="s">
        <v>2804</v>
      </c>
      <c r="C2020" s="1207">
        <v>94</v>
      </c>
      <c r="D2020" s="1207">
        <v>97</v>
      </c>
      <c r="E2020" s="1207">
        <v>23</v>
      </c>
      <c r="F2020" s="1211">
        <v>214</v>
      </c>
    </row>
    <row r="2021" spans="2:6" ht="13.15" customHeight="1" x14ac:dyDescent="0.3">
      <c r="B2021" s="1173" t="s">
        <v>2805</v>
      </c>
      <c r="C2021" s="1206">
        <v>111</v>
      </c>
      <c r="D2021" s="1206">
        <v>111</v>
      </c>
      <c r="E2021" s="1206">
        <v>18</v>
      </c>
      <c r="F2021" s="1210">
        <v>240</v>
      </c>
    </row>
    <row r="2022" spans="2:6" ht="13.15" customHeight="1" x14ac:dyDescent="0.3">
      <c r="B2022" s="1172" t="s">
        <v>2806</v>
      </c>
      <c r="C2022" s="1207">
        <v>138</v>
      </c>
      <c r="D2022" s="1207">
        <v>461</v>
      </c>
      <c r="E2022" s="1207">
        <v>68</v>
      </c>
      <c r="F2022" s="1211">
        <v>667</v>
      </c>
    </row>
    <row r="2023" spans="2:6" ht="13.15" customHeight="1" x14ac:dyDescent="0.3">
      <c r="B2023" s="1173" t="s">
        <v>2807</v>
      </c>
      <c r="C2023" s="1206">
        <v>87</v>
      </c>
      <c r="D2023" s="1206">
        <v>281</v>
      </c>
      <c r="E2023" s="1206">
        <v>21</v>
      </c>
      <c r="F2023" s="1210">
        <v>389</v>
      </c>
    </row>
    <row r="2024" spans="2:6" ht="13.15" customHeight="1" x14ac:dyDescent="0.3">
      <c r="B2024" s="1172" t="s">
        <v>2808</v>
      </c>
      <c r="C2024" s="1207">
        <v>83</v>
      </c>
      <c r="D2024" s="1207">
        <v>321</v>
      </c>
      <c r="E2024" s="1207">
        <v>28</v>
      </c>
      <c r="F2024" s="1211">
        <v>432</v>
      </c>
    </row>
    <row r="2025" spans="2:6" ht="13.15" customHeight="1" x14ac:dyDescent="0.3">
      <c r="B2025" s="1173" t="s">
        <v>2809</v>
      </c>
      <c r="C2025" s="1206">
        <v>91</v>
      </c>
      <c r="D2025" s="1206">
        <v>234</v>
      </c>
      <c r="E2025" s="1206">
        <v>26</v>
      </c>
      <c r="F2025" s="1210">
        <v>351</v>
      </c>
    </row>
    <row r="2026" spans="2:6" ht="13.15" customHeight="1" x14ac:dyDescent="0.3">
      <c r="B2026" s="1172" t="s">
        <v>2810</v>
      </c>
      <c r="C2026" s="1207">
        <v>470</v>
      </c>
      <c r="D2026" s="1207">
        <v>1603</v>
      </c>
      <c r="E2026" s="1207">
        <v>181</v>
      </c>
      <c r="F2026" s="1211">
        <v>2254</v>
      </c>
    </row>
    <row r="2027" spans="2:6" ht="13.15" customHeight="1" x14ac:dyDescent="0.3">
      <c r="B2027" s="1173" t="s">
        <v>2811</v>
      </c>
      <c r="C2027" s="1206">
        <v>80</v>
      </c>
      <c r="D2027" s="1206">
        <v>146</v>
      </c>
      <c r="E2027" s="1206">
        <v>16</v>
      </c>
      <c r="F2027" s="1210">
        <v>242</v>
      </c>
    </row>
    <row r="2028" spans="2:6" ht="13.15" customHeight="1" x14ac:dyDescent="0.3">
      <c r="B2028" s="1172" t="s">
        <v>2812</v>
      </c>
      <c r="C2028" s="1207">
        <v>47</v>
      </c>
      <c r="D2028" s="1207">
        <v>51</v>
      </c>
      <c r="E2028" s="1207">
        <v>6</v>
      </c>
      <c r="F2028" s="1211">
        <v>104</v>
      </c>
    </row>
    <row r="2029" spans="2:6" ht="13.15" customHeight="1" x14ac:dyDescent="0.3">
      <c r="B2029" s="1173" t="s">
        <v>2813</v>
      </c>
      <c r="C2029" s="1206">
        <v>279</v>
      </c>
      <c r="D2029" s="1206">
        <v>599</v>
      </c>
      <c r="E2029" s="1206">
        <v>47</v>
      </c>
      <c r="F2029" s="1210">
        <v>925</v>
      </c>
    </row>
    <row r="2030" spans="2:6" ht="13.15" customHeight="1" x14ac:dyDescent="0.3">
      <c r="B2030" s="1172" t="s">
        <v>2814</v>
      </c>
      <c r="C2030" s="1207">
        <v>316</v>
      </c>
      <c r="D2030" s="1207">
        <v>1544</v>
      </c>
      <c r="E2030" s="1207">
        <v>92</v>
      </c>
      <c r="F2030" s="1211">
        <v>1952</v>
      </c>
    </row>
    <row r="2031" spans="2:6" ht="13.15" customHeight="1" x14ac:dyDescent="0.3">
      <c r="B2031" s="1173" t="s">
        <v>2815</v>
      </c>
      <c r="C2031" s="1206">
        <v>330</v>
      </c>
      <c r="D2031" s="1206">
        <v>1607</v>
      </c>
      <c r="E2031" s="1206">
        <v>113</v>
      </c>
      <c r="F2031" s="1210">
        <v>2050</v>
      </c>
    </row>
    <row r="2032" spans="2:6" ht="13.15" customHeight="1" x14ac:dyDescent="0.3">
      <c r="B2032" s="1172" t="s">
        <v>2816</v>
      </c>
      <c r="C2032" s="1207">
        <v>115</v>
      </c>
      <c r="D2032" s="1207">
        <v>816</v>
      </c>
      <c r="E2032" s="1207">
        <v>35</v>
      </c>
      <c r="F2032" s="1211">
        <v>966</v>
      </c>
    </row>
    <row r="2033" spans="2:6" ht="13.15" customHeight="1" x14ac:dyDescent="0.3">
      <c r="B2033" s="1173" t="s">
        <v>2817</v>
      </c>
      <c r="C2033" s="1206">
        <v>109</v>
      </c>
      <c r="D2033" s="1206">
        <v>370</v>
      </c>
      <c r="E2033" s="1206">
        <v>23</v>
      </c>
      <c r="F2033" s="1210">
        <v>502</v>
      </c>
    </row>
    <row r="2034" spans="2:6" ht="13.15" customHeight="1" x14ac:dyDescent="0.3">
      <c r="B2034" s="1172" t="s">
        <v>2818</v>
      </c>
      <c r="C2034" s="1207">
        <v>76</v>
      </c>
      <c r="D2034" s="1207">
        <v>218</v>
      </c>
      <c r="E2034" s="1207">
        <v>22</v>
      </c>
      <c r="F2034" s="1211">
        <v>316</v>
      </c>
    </row>
    <row r="2035" spans="2:6" ht="13.15" customHeight="1" x14ac:dyDescent="0.3">
      <c r="B2035" s="1173" t="s">
        <v>2819</v>
      </c>
      <c r="C2035" s="1206">
        <v>81</v>
      </c>
      <c r="D2035" s="1206">
        <v>193</v>
      </c>
      <c r="E2035" s="1206">
        <v>14</v>
      </c>
      <c r="F2035" s="1210">
        <v>288</v>
      </c>
    </row>
    <row r="2036" spans="2:6" ht="13.15" customHeight="1" x14ac:dyDescent="0.3">
      <c r="B2036" s="1172" t="s">
        <v>2820</v>
      </c>
      <c r="C2036" s="1207">
        <v>186</v>
      </c>
      <c r="D2036" s="1207">
        <v>951</v>
      </c>
      <c r="E2036" s="1207">
        <v>85</v>
      </c>
      <c r="F2036" s="1211">
        <v>1222</v>
      </c>
    </row>
    <row r="2037" spans="2:6" ht="13.15" customHeight="1" x14ac:dyDescent="0.3">
      <c r="B2037" s="1173" t="s">
        <v>2821</v>
      </c>
      <c r="C2037" s="1206">
        <v>202</v>
      </c>
      <c r="D2037" s="1206">
        <v>494</v>
      </c>
      <c r="E2037" s="1206">
        <v>52</v>
      </c>
      <c r="F2037" s="1210">
        <v>748</v>
      </c>
    </row>
    <row r="2038" spans="2:6" ht="13.15" customHeight="1" x14ac:dyDescent="0.3">
      <c r="B2038" s="1172" t="s">
        <v>2822</v>
      </c>
      <c r="C2038" s="1207">
        <v>393</v>
      </c>
      <c r="D2038" s="1207">
        <v>1282</v>
      </c>
      <c r="E2038" s="1207">
        <v>104</v>
      </c>
      <c r="F2038" s="1211">
        <v>1779</v>
      </c>
    </row>
    <row r="2039" spans="2:6" ht="13.15" customHeight="1" x14ac:dyDescent="0.3">
      <c r="B2039" s="1173" t="s">
        <v>2823</v>
      </c>
      <c r="C2039" s="1206">
        <v>223</v>
      </c>
      <c r="D2039" s="1206">
        <v>364</v>
      </c>
      <c r="E2039" s="1206">
        <v>44</v>
      </c>
      <c r="F2039" s="1210">
        <v>631</v>
      </c>
    </row>
    <row r="2040" spans="2:6" ht="13.15" customHeight="1" x14ac:dyDescent="0.3">
      <c r="B2040" s="1172" t="s">
        <v>2824</v>
      </c>
      <c r="C2040" s="1207">
        <v>419</v>
      </c>
      <c r="D2040" s="1207">
        <v>911</v>
      </c>
      <c r="E2040" s="1207">
        <v>91</v>
      </c>
      <c r="F2040" s="1211">
        <v>1421</v>
      </c>
    </row>
    <row r="2041" spans="2:6" ht="13.15" customHeight="1" x14ac:dyDescent="0.3">
      <c r="B2041" s="1173" t="s">
        <v>2825</v>
      </c>
      <c r="C2041" s="1206">
        <v>190</v>
      </c>
      <c r="D2041" s="1206">
        <v>613</v>
      </c>
      <c r="E2041" s="1206">
        <v>59</v>
      </c>
      <c r="F2041" s="1210">
        <v>862</v>
      </c>
    </row>
    <row r="2042" spans="2:6" ht="13.15" customHeight="1" x14ac:dyDescent="0.3">
      <c r="B2042" s="1172" t="s">
        <v>2826</v>
      </c>
      <c r="C2042" s="1207">
        <v>305</v>
      </c>
      <c r="D2042" s="1207">
        <v>494</v>
      </c>
      <c r="E2042" s="1207">
        <v>74</v>
      </c>
      <c r="F2042" s="1211">
        <v>873</v>
      </c>
    </row>
    <row r="2043" spans="2:6" ht="13.15" customHeight="1" x14ac:dyDescent="0.3">
      <c r="B2043" s="1173" t="s">
        <v>2827</v>
      </c>
      <c r="C2043" s="1206">
        <v>1956</v>
      </c>
      <c r="D2043" s="1206">
        <v>4430</v>
      </c>
      <c r="E2043" s="1206">
        <v>500</v>
      </c>
      <c r="F2043" s="1210">
        <v>6886</v>
      </c>
    </row>
    <row r="2044" spans="2:6" ht="13.15" customHeight="1" x14ac:dyDescent="0.3">
      <c r="B2044" s="1172" t="s">
        <v>2828</v>
      </c>
      <c r="C2044" s="1207">
        <v>358</v>
      </c>
      <c r="D2044" s="1207">
        <v>1312</v>
      </c>
      <c r="E2044" s="1207">
        <v>109</v>
      </c>
      <c r="F2044" s="1211">
        <v>1779</v>
      </c>
    </row>
    <row r="2045" spans="2:6" ht="13.15" customHeight="1" x14ac:dyDescent="0.3">
      <c r="B2045" s="1173" t="s">
        <v>2829</v>
      </c>
      <c r="C2045" s="1206">
        <v>399</v>
      </c>
      <c r="D2045" s="1206">
        <v>790</v>
      </c>
      <c r="E2045" s="1206">
        <v>98</v>
      </c>
      <c r="F2045" s="1210">
        <v>1287</v>
      </c>
    </row>
    <row r="2046" spans="2:6" ht="13.15" customHeight="1" x14ac:dyDescent="0.3">
      <c r="B2046" s="1172" t="s">
        <v>2830</v>
      </c>
      <c r="C2046" s="1207">
        <v>161</v>
      </c>
      <c r="D2046" s="1207">
        <v>913</v>
      </c>
      <c r="E2046" s="1207">
        <v>84</v>
      </c>
      <c r="F2046" s="1211">
        <v>1158</v>
      </c>
    </row>
    <row r="2047" spans="2:6" ht="13.15" customHeight="1" x14ac:dyDescent="0.3">
      <c r="B2047" s="1173" t="s">
        <v>2831</v>
      </c>
      <c r="C2047" s="1206">
        <v>503</v>
      </c>
      <c r="D2047" s="1206">
        <v>1180</v>
      </c>
      <c r="E2047" s="1206">
        <v>115</v>
      </c>
      <c r="F2047" s="1210">
        <v>1798</v>
      </c>
    </row>
    <row r="2048" spans="2:6" ht="13.15" customHeight="1" x14ac:dyDescent="0.3">
      <c r="B2048" s="1172" t="s">
        <v>2832</v>
      </c>
      <c r="C2048" s="1207">
        <v>263</v>
      </c>
      <c r="D2048" s="1207">
        <v>491</v>
      </c>
      <c r="E2048" s="1207">
        <v>76</v>
      </c>
      <c r="F2048" s="1211">
        <v>830</v>
      </c>
    </row>
    <row r="2049" spans="2:6" ht="13.15" customHeight="1" x14ac:dyDescent="0.3">
      <c r="B2049" s="1173" t="s">
        <v>2833</v>
      </c>
      <c r="C2049" s="1206">
        <v>4</v>
      </c>
      <c r="D2049" s="1206">
        <v>7</v>
      </c>
      <c r="E2049" s="1206">
        <v>5</v>
      </c>
      <c r="F2049" s="1210">
        <v>16</v>
      </c>
    </row>
    <row r="2050" spans="2:6" ht="13.15" customHeight="1" x14ac:dyDescent="0.3">
      <c r="B2050" s="1172" t="s">
        <v>2834</v>
      </c>
      <c r="C2050" s="1207">
        <v>268</v>
      </c>
      <c r="D2050" s="1207">
        <v>633</v>
      </c>
      <c r="E2050" s="1207">
        <v>55</v>
      </c>
      <c r="F2050" s="1211">
        <v>956</v>
      </c>
    </row>
    <row r="2051" spans="2:6" ht="13.15" customHeight="1" x14ac:dyDescent="0.3">
      <c r="B2051" s="1173" t="s">
        <v>2835</v>
      </c>
      <c r="C2051" s="1206">
        <v>71</v>
      </c>
      <c r="D2051" s="1206">
        <v>295</v>
      </c>
      <c r="E2051" s="1206">
        <v>24</v>
      </c>
      <c r="F2051" s="1210">
        <v>390</v>
      </c>
    </row>
    <row r="2052" spans="2:6" ht="13.15" customHeight="1" x14ac:dyDescent="0.3">
      <c r="B2052" s="1172" t="s">
        <v>2836</v>
      </c>
      <c r="C2052" s="1207">
        <v>2511</v>
      </c>
      <c r="D2052" s="1207">
        <v>3275</v>
      </c>
      <c r="E2052" s="1207">
        <v>502</v>
      </c>
      <c r="F2052" s="1211">
        <v>6288</v>
      </c>
    </row>
    <row r="2053" spans="2:6" ht="13.15" customHeight="1" x14ac:dyDescent="0.3">
      <c r="B2053" s="1173" t="s">
        <v>2837</v>
      </c>
      <c r="C2053" s="1206">
        <v>0</v>
      </c>
      <c r="D2053" s="1206">
        <v>0</v>
      </c>
      <c r="E2053" s="1206">
        <v>1</v>
      </c>
      <c r="F2053" s="1210">
        <v>1</v>
      </c>
    </row>
    <row r="2054" spans="2:6" ht="13.15" customHeight="1" x14ac:dyDescent="0.3">
      <c r="B2054" s="1172" t="s">
        <v>2838</v>
      </c>
      <c r="C2054" s="1207">
        <v>832</v>
      </c>
      <c r="D2054" s="1207">
        <v>1869</v>
      </c>
      <c r="E2054" s="1207">
        <v>223</v>
      </c>
      <c r="F2054" s="1211">
        <v>2924</v>
      </c>
    </row>
    <row r="2055" spans="2:6" ht="13.15" customHeight="1" x14ac:dyDescent="0.3">
      <c r="B2055" s="1173" t="s">
        <v>2839</v>
      </c>
      <c r="C2055" s="1206">
        <v>116</v>
      </c>
      <c r="D2055" s="1206">
        <v>299</v>
      </c>
      <c r="E2055" s="1206">
        <v>24</v>
      </c>
      <c r="F2055" s="1210">
        <v>439</v>
      </c>
    </row>
    <row r="2056" spans="2:6" ht="13.15" customHeight="1" x14ac:dyDescent="0.3">
      <c r="B2056" s="1172" t="s">
        <v>2840</v>
      </c>
      <c r="C2056" s="1207">
        <v>17</v>
      </c>
      <c r="D2056" s="1207">
        <v>31</v>
      </c>
      <c r="E2056" s="1207">
        <v>3</v>
      </c>
      <c r="F2056" s="1211">
        <v>51</v>
      </c>
    </row>
    <row r="2057" spans="2:6" ht="13.15" customHeight="1" x14ac:dyDescent="0.3">
      <c r="B2057" s="1173" t="s">
        <v>2841</v>
      </c>
      <c r="C2057" s="1206">
        <v>160</v>
      </c>
      <c r="D2057" s="1206">
        <v>284</v>
      </c>
      <c r="E2057" s="1206">
        <v>34</v>
      </c>
      <c r="F2057" s="1210">
        <v>478</v>
      </c>
    </row>
    <row r="2058" spans="2:6" ht="13.15" customHeight="1" x14ac:dyDescent="0.3">
      <c r="B2058" s="1172" t="s">
        <v>2842</v>
      </c>
      <c r="C2058" s="1207">
        <v>105</v>
      </c>
      <c r="D2058" s="1207">
        <v>98</v>
      </c>
      <c r="E2058" s="1207">
        <v>14</v>
      </c>
      <c r="F2058" s="1211">
        <v>217</v>
      </c>
    </row>
    <row r="2059" spans="2:6" ht="13.15" customHeight="1" x14ac:dyDescent="0.3">
      <c r="B2059" s="1173" t="s">
        <v>2843</v>
      </c>
      <c r="C2059" s="1206">
        <v>161</v>
      </c>
      <c r="D2059" s="1206">
        <v>292</v>
      </c>
      <c r="E2059" s="1206">
        <v>27</v>
      </c>
      <c r="F2059" s="1210">
        <v>480</v>
      </c>
    </row>
    <row r="2060" spans="2:6" ht="13.15" customHeight="1" x14ac:dyDescent="0.3">
      <c r="B2060" s="1172" t="s">
        <v>2844</v>
      </c>
      <c r="C2060" s="1207">
        <v>265</v>
      </c>
      <c r="D2060" s="1207">
        <v>783</v>
      </c>
      <c r="E2060" s="1207">
        <v>78</v>
      </c>
      <c r="F2060" s="1211">
        <v>1126</v>
      </c>
    </row>
    <row r="2061" spans="2:6" ht="13.15" customHeight="1" x14ac:dyDescent="0.3">
      <c r="B2061" s="1173" t="s">
        <v>2845</v>
      </c>
      <c r="C2061" s="1206">
        <v>111</v>
      </c>
      <c r="D2061" s="1206">
        <v>126</v>
      </c>
      <c r="E2061" s="1206">
        <v>26</v>
      </c>
      <c r="F2061" s="1210">
        <v>263</v>
      </c>
    </row>
    <row r="2062" spans="2:6" ht="13.15" customHeight="1" x14ac:dyDescent="0.3">
      <c r="B2062" s="1172" t="s">
        <v>2846</v>
      </c>
      <c r="C2062" s="1207">
        <v>477</v>
      </c>
      <c r="D2062" s="1207">
        <v>819</v>
      </c>
      <c r="E2062" s="1207">
        <v>131</v>
      </c>
      <c r="F2062" s="1211">
        <v>1427</v>
      </c>
    </row>
    <row r="2063" spans="2:6" ht="13.15" customHeight="1" x14ac:dyDescent="0.3">
      <c r="B2063" s="1173" t="s">
        <v>2847</v>
      </c>
      <c r="C2063" s="1206">
        <v>116</v>
      </c>
      <c r="D2063" s="1206">
        <v>368</v>
      </c>
      <c r="E2063" s="1206">
        <v>32</v>
      </c>
      <c r="F2063" s="1210">
        <v>516</v>
      </c>
    </row>
    <row r="2064" spans="2:6" ht="13.15" customHeight="1" x14ac:dyDescent="0.3">
      <c r="B2064" s="1172" t="s">
        <v>2848</v>
      </c>
      <c r="C2064" s="1207">
        <v>158</v>
      </c>
      <c r="D2064" s="1207">
        <v>378</v>
      </c>
      <c r="E2064" s="1207">
        <v>20</v>
      </c>
      <c r="F2064" s="1211">
        <v>556</v>
      </c>
    </row>
    <row r="2065" spans="2:6" ht="13.15" customHeight="1" x14ac:dyDescent="0.3">
      <c r="B2065" s="1173" t="s">
        <v>2849</v>
      </c>
      <c r="C2065" s="1206">
        <v>519</v>
      </c>
      <c r="D2065" s="1206">
        <v>826</v>
      </c>
      <c r="E2065" s="1206">
        <v>114</v>
      </c>
      <c r="F2065" s="1210">
        <v>1459</v>
      </c>
    </row>
    <row r="2066" spans="2:6" ht="13.15" customHeight="1" x14ac:dyDescent="0.3">
      <c r="B2066" s="1172" t="s">
        <v>2850</v>
      </c>
      <c r="C2066" s="1207">
        <v>312</v>
      </c>
      <c r="D2066" s="1207">
        <v>314</v>
      </c>
      <c r="E2066" s="1207">
        <v>33</v>
      </c>
      <c r="F2066" s="1211">
        <v>659</v>
      </c>
    </row>
    <row r="2067" spans="2:6" ht="13.15" customHeight="1" x14ac:dyDescent="0.3">
      <c r="B2067" s="1173" t="s">
        <v>2851</v>
      </c>
      <c r="C2067" s="1206">
        <v>5214</v>
      </c>
      <c r="D2067" s="1206">
        <v>10185</v>
      </c>
      <c r="E2067" s="1206">
        <v>1313</v>
      </c>
      <c r="F2067" s="1210">
        <v>16712</v>
      </c>
    </row>
    <row r="2068" spans="2:6" ht="13.15" customHeight="1" x14ac:dyDescent="0.3">
      <c r="B2068" s="1172" t="s">
        <v>2852</v>
      </c>
      <c r="C2068" s="1207">
        <v>1551</v>
      </c>
      <c r="D2068" s="1207">
        <v>5749</v>
      </c>
      <c r="E2068" s="1207">
        <v>524</v>
      </c>
      <c r="F2068" s="1211">
        <v>7824</v>
      </c>
    </row>
    <row r="2069" spans="2:6" ht="13.15" customHeight="1" x14ac:dyDescent="0.3">
      <c r="B2069" s="1173" t="s">
        <v>2853</v>
      </c>
      <c r="C2069" s="1206">
        <v>473</v>
      </c>
      <c r="D2069" s="1206">
        <v>1664</v>
      </c>
      <c r="E2069" s="1206">
        <v>150</v>
      </c>
      <c r="F2069" s="1210">
        <v>2287</v>
      </c>
    </row>
    <row r="2070" spans="2:6" ht="13.15" customHeight="1" x14ac:dyDescent="0.3">
      <c r="B2070" s="1172" t="s">
        <v>2854</v>
      </c>
      <c r="C2070" s="1207">
        <v>226</v>
      </c>
      <c r="D2070" s="1207">
        <v>585</v>
      </c>
      <c r="E2070" s="1207">
        <v>31</v>
      </c>
      <c r="F2070" s="1211">
        <v>842</v>
      </c>
    </row>
    <row r="2071" spans="2:6" ht="13.15" customHeight="1" x14ac:dyDescent="0.3">
      <c r="B2071" s="1173" t="s">
        <v>2855</v>
      </c>
      <c r="C2071" s="1206">
        <v>225</v>
      </c>
      <c r="D2071" s="1206">
        <v>477</v>
      </c>
      <c r="E2071" s="1206">
        <v>47</v>
      </c>
      <c r="F2071" s="1210">
        <v>749</v>
      </c>
    </row>
    <row r="2072" spans="2:6" ht="13.15" customHeight="1" x14ac:dyDescent="0.3">
      <c r="B2072" s="1172" t="s">
        <v>2856</v>
      </c>
      <c r="C2072" s="1207">
        <v>217</v>
      </c>
      <c r="D2072" s="1207">
        <v>479</v>
      </c>
      <c r="E2072" s="1207">
        <v>35</v>
      </c>
      <c r="F2072" s="1211">
        <v>731</v>
      </c>
    </row>
    <row r="2073" spans="2:6" ht="13.15" customHeight="1" x14ac:dyDescent="0.3">
      <c r="B2073" s="1173" t="s">
        <v>2857</v>
      </c>
      <c r="C2073" s="1206">
        <v>112</v>
      </c>
      <c r="D2073" s="1206">
        <v>227</v>
      </c>
      <c r="E2073" s="1206">
        <v>27</v>
      </c>
      <c r="F2073" s="1210">
        <v>366</v>
      </c>
    </row>
    <row r="2074" spans="2:6" ht="13.15" customHeight="1" x14ac:dyDescent="0.3">
      <c r="B2074" s="1172" t="s">
        <v>2858</v>
      </c>
      <c r="C2074" s="1207">
        <v>123</v>
      </c>
      <c r="D2074" s="1207">
        <v>374</v>
      </c>
      <c r="E2074" s="1207">
        <v>30</v>
      </c>
      <c r="F2074" s="1211">
        <v>527</v>
      </c>
    </row>
    <row r="2075" spans="2:6" ht="13.15" customHeight="1" x14ac:dyDescent="0.3">
      <c r="B2075" s="1173" t="s">
        <v>2859</v>
      </c>
      <c r="C2075" s="1206">
        <v>202</v>
      </c>
      <c r="D2075" s="1206">
        <v>440</v>
      </c>
      <c r="E2075" s="1206">
        <v>47</v>
      </c>
      <c r="F2075" s="1210">
        <v>689</v>
      </c>
    </row>
    <row r="2076" spans="2:6" ht="13.15" customHeight="1" x14ac:dyDescent="0.3">
      <c r="B2076" s="1172" t="s">
        <v>2860</v>
      </c>
      <c r="C2076" s="1207">
        <v>294</v>
      </c>
      <c r="D2076" s="1207">
        <v>637</v>
      </c>
      <c r="E2076" s="1207">
        <v>52</v>
      </c>
      <c r="F2076" s="1211">
        <v>983</v>
      </c>
    </row>
    <row r="2077" spans="2:6" ht="13.15" customHeight="1" x14ac:dyDescent="0.3">
      <c r="B2077" s="1173" t="s">
        <v>2861</v>
      </c>
      <c r="C2077" s="1206">
        <v>499</v>
      </c>
      <c r="D2077" s="1206">
        <v>703</v>
      </c>
      <c r="E2077" s="1206">
        <v>115</v>
      </c>
      <c r="F2077" s="1210">
        <v>1317</v>
      </c>
    </row>
    <row r="2078" spans="2:6" ht="13.15" customHeight="1" x14ac:dyDescent="0.3">
      <c r="B2078" s="1172" t="s">
        <v>12589</v>
      </c>
      <c r="C2078" s="1207">
        <v>0</v>
      </c>
      <c r="D2078" s="1207">
        <v>0</v>
      </c>
      <c r="E2078" s="1207">
        <v>2</v>
      </c>
      <c r="F2078" s="1211">
        <v>2</v>
      </c>
    </row>
    <row r="2079" spans="2:6" ht="13.15" customHeight="1" x14ac:dyDescent="0.3">
      <c r="B2079" s="1173" t="s">
        <v>2862</v>
      </c>
      <c r="C2079" s="1206">
        <v>151</v>
      </c>
      <c r="D2079" s="1206">
        <v>179</v>
      </c>
      <c r="E2079" s="1206">
        <v>23</v>
      </c>
      <c r="F2079" s="1210">
        <v>353</v>
      </c>
    </row>
    <row r="2080" spans="2:6" ht="13.15" customHeight="1" x14ac:dyDescent="0.3">
      <c r="B2080" s="1172" t="s">
        <v>2863</v>
      </c>
      <c r="C2080" s="1207">
        <v>324</v>
      </c>
      <c r="D2080" s="1207">
        <v>780</v>
      </c>
      <c r="E2080" s="1207">
        <v>76</v>
      </c>
      <c r="F2080" s="1211">
        <v>1180</v>
      </c>
    </row>
    <row r="2081" spans="2:6" ht="13.15" customHeight="1" x14ac:dyDescent="0.3">
      <c r="B2081" s="1173" t="s">
        <v>2864</v>
      </c>
      <c r="C2081" s="1206">
        <v>1252</v>
      </c>
      <c r="D2081" s="1206">
        <v>2364</v>
      </c>
      <c r="E2081" s="1206">
        <v>302</v>
      </c>
      <c r="F2081" s="1210">
        <v>3918</v>
      </c>
    </row>
    <row r="2082" spans="2:6" ht="13.15" customHeight="1" x14ac:dyDescent="0.3">
      <c r="B2082" s="1172" t="s">
        <v>2865</v>
      </c>
      <c r="C2082" s="1207">
        <v>119</v>
      </c>
      <c r="D2082" s="1207">
        <v>315</v>
      </c>
      <c r="E2082" s="1207">
        <v>34</v>
      </c>
      <c r="F2082" s="1211">
        <v>468</v>
      </c>
    </row>
    <row r="2083" spans="2:6" ht="13.15" customHeight="1" x14ac:dyDescent="0.3">
      <c r="B2083" s="1173" t="s">
        <v>2866</v>
      </c>
      <c r="C2083" s="1206">
        <v>2873</v>
      </c>
      <c r="D2083" s="1206">
        <v>6508</v>
      </c>
      <c r="E2083" s="1206">
        <v>773</v>
      </c>
      <c r="F2083" s="1210">
        <v>10154</v>
      </c>
    </row>
    <row r="2084" spans="2:6" ht="13.15" customHeight="1" x14ac:dyDescent="0.3">
      <c r="B2084" s="1172" t="s">
        <v>2867</v>
      </c>
      <c r="C2084" s="1207">
        <v>275</v>
      </c>
      <c r="D2084" s="1207">
        <v>926</v>
      </c>
      <c r="E2084" s="1207">
        <v>96</v>
      </c>
      <c r="F2084" s="1211">
        <v>1297</v>
      </c>
    </row>
    <row r="2085" spans="2:6" ht="13.15" customHeight="1" x14ac:dyDescent="0.3">
      <c r="B2085" s="1173" t="s">
        <v>2868</v>
      </c>
      <c r="C2085" s="1206">
        <v>258</v>
      </c>
      <c r="D2085" s="1206">
        <v>700</v>
      </c>
      <c r="E2085" s="1206">
        <v>57</v>
      </c>
      <c r="F2085" s="1210">
        <v>1015</v>
      </c>
    </row>
    <row r="2086" spans="2:6" ht="13.15" customHeight="1" x14ac:dyDescent="0.3">
      <c r="B2086" s="1172" t="s">
        <v>2869</v>
      </c>
      <c r="C2086" s="1207">
        <v>384</v>
      </c>
      <c r="D2086" s="1207">
        <v>884</v>
      </c>
      <c r="E2086" s="1207">
        <v>86</v>
      </c>
      <c r="F2086" s="1211">
        <v>1354</v>
      </c>
    </row>
    <row r="2087" spans="2:6" ht="13.15" customHeight="1" x14ac:dyDescent="0.3">
      <c r="B2087" s="1173" t="s">
        <v>2870</v>
      </c>
      <c r="C2087" s="1206">
        <v>419</v>
      </c>
      <c r="D2087" s="1206">
        <v>460</v>
      </c>
      <c r="E2087" s="1206">
        <v>48</v>
      </c>
      <c r="F2087" s="1210">
        <v>927</v>
      </c>
    </row>
    <row r="2088" spans="2:6" ht="13.15" customHeight="1" x14ac:dyDescent="0.3">
      <c r="B2088" s="1172" t="s">
        <v>2871</v>
      </c>
      <c r="C2088" s="1207">
        <v>166</v>
      </c>
      <c r="D2088" s="1207">
        <v>493</v>
      </c>
      <c r="E2088" s="1207">
        <v>50</v>
      </c>
      <c r="F2088" s="1211">
        <v>709</v>
      </c>
    </row>
    <row r="2089" spans="2:6" ht="13.15" customHeight="1" x14ac:dyDescent="0.3">
      <c r="B2089" s="1173" t="s">
        <v>2872</v>
      </c>
      <c r="C2089" s="1206">
        <v>168</v>
      </c>
      <c r="D2089" s="1206">
        <v>444</v>
      </c>
      <c r="E2089" s="1206">
        <v>36</v>
      </c>
      <c r="F2089" s="1210">
        <v>648</v>
      </c>
    </row>
    <row r="2090" spans="2:6" ht="13.15" customHeight="1" x14ac:dyDescent="0.3">
      <c r="B2090" s="1172" t="s">
        <v>2873</v>
      </c>
      <c r="C2090" s="1207">
        <v>384</v>
      </c>
      <c r="D2090" s="1207">
        <v>1121</v>
      </c>
      <c r="E2090" s="1207">
        <v>64</v>
      </c>
      <c r="F2090" s="1211">
        <v>1569</v>
      </c>
    </row>
    <row r="2091" spans="2:6" ht="13.15" customHeight="1" x14ac:dyDescent="0.3">
      <c r="B2091" s="1173" t="s">
        <v>2874</v>
      </c>
      <c r="C2091" s="1206">
        <v>244</v>
      </c>
      <c r="D2091" s="1206">
        <v>464</v>
      </c>
      <c r="E2091" s="1206">
        <v>37</v>
      </c>
      <c r="F2091" s="1210">
        <v>745</v>
      </c>
    </row>
    <row r="2092" spans="2:6" ht="13.15" customHeight="1" x14ac:dyDescent="0.3">
      <c r="B2092" s="1172" t="s">
        <v>2875</v>
      </c>
      <c r="C2092" s="1207">
        <v>174</v>
      </c>
      <c r="D2092" s="1207">
        <v>534</v>
      </c>
      <c r="E2092" s="1207">
        <v>45</v>
      </c>
      <c r="F2092" s="1211">
        <v>753</v>
      </c>
    </row>
    <row r="2093" spans="2:6" ht="13.15" customHeight="1" x14ac:dyDescent="0.3">
      <c r="B2093" s="1173" t="s">
        <v>2876</v>
      </c>
      <c r="C2093" s="1206">
        <v>116</v>
      </c>
      <c r="D2093" s="1206">
        <v>104</v>
      </c>
      <c r="E2093" s="1206">
        <v>19</v>
      </c>
      <c r="F2093" s="1210">
        <v>239</v>
      </c>
    </row>
    <row r="2094" spans="2:6" ht="13.15" customHeight="1" x14ac:dyDescent="0.3">
      <c r="B2094" s="1172" t="s">
        <v>2877</v>
      </c>
      <c r="C2094" s="1207">
        <v>65</v>
      </c>
      <c r="D2094" s="1207">
        <v>89</v>
      </c>
      <c r="E2094" s="1207">
        <v>36</v>
      </c>
      <c r="F2094" s="1211">
        <v>190</v>
      </c>
    </row>
    <row r="2095" spans="2:6" ht="13.15" customHeight="1" x14ac:dyDescent="0.3">
      <c r="B2095" s="1173" t="s">
        <v>2878</v>
      </c>
      <c r="C2095" s="1206">
        <v>133</v>
      </c>
      <c r="D2095" s="1206">
        <v>440</v>
      </c>
      <c r="E2095" s="1206">
        <v>36</v>
      </c>
      <c r="F2095" s="1210">
        <v>609</v>
      </c>
    </row>
    <row r="2096" spans="2:6" ht="13.15" customHeight="1" x14ac:dyDescent="0.3">
      <c r="B2096" s="1172" t="s">
        <v>2879</v>
      </c>
      <c r="C2096" s="1207">
        <v>171</v>
      </c>
      <c r="D2096" s="1207">
        <v>713</v>
      </c>
      <c r="E2096" s="1207">
        <v>65</v>
      </c>
      <c r="F2096" s="1211">
        <v>949</v>
      </c>
    </row>
    <row r="2097" spans="2:6" ht="13.15" customHeight="1" x14ac:dyDescent="0.3">
      <c r="B2097" s="1173" t="s">
        <v>2880</v>
      </c>
      <c r="C2097" s="1206">
        <v>682</v>
      </c>
      <c r="D2097" s="1206">
        <v>1517</v>
      </c>
      <c r="E2097" s="1206">
        <v>145</v>
      </c>
      <c r="F2097" s="1210">
        <v>2344</v>
      </c>
    </row>
    <row r="2098" spans="2:6" ht="13.15" customHeight="1" x14ac:dyDescent="0.3">
      <c r="B2098" s="1172" t="s">
        <v>2881</v>
      </c>
      <c r="C2098" s="1207">
        <v>243</v>
      </c>
      <c r="D2098" s="1207">
        <v>757</v>
      </c>
      <c r="E2098" s="1207">
        <v>73</v>
      </c>
      <c r="F2098" s="1211">
        <v>1073</v>
      </c>
    </row>
    <row r="2099" spans="2:6" ht="13.15" customHeight="1" x14ac:dyDescent="0.3">
      <c r="B2099" s="1173" t="s">
        <v>2882</v>
      </c>
      <c r="C2099" s="1206">
        <v>546</v>
      </c>
      <c r="D2099" s="1206">
        <v>1189</v>
      </c>
      <c r="E2099" s="1206">
        <v>127</v>
      </c>
      <c r="F2099" s="1210">
        <v>1862</v>
      </c>
    </row>
    <row r="2100" spans="2:6" ht="13.15" customHeight="1" x14ac:dyDescent="0.3">
      <c r="B2100" s="1172" t="s">
        <v>2883</v>
      </c>
      <c r="C2100" s="1207">
        <v>33</v>
      </c>
      <c r="D2100" s="1207">
        <v>56</v>
      </c>
      <c r="E2100" s="1207">
        <v>10</v>
      </c>
      <c r="F2100" s="1211">
        <v>99</v>
      </c>
    </row>
    <row r="2101" spans="2:6" ht="13.15" customHeight="1" x14ac:dyDescent="0.3">
      <c r="B2101" s="1173" t="s">
        <v>2884</v>
      </c>
      <c r="C2101" s="1206">
        <v>49</v>
      </c>
      <c r="D2101" s="1206">
        <v>103</v>
      </c>
      <c r="E2101" s="1206">
        <v>11</v>
      </c>
      <c r="F2101" s="1210">
        <v>163</v>
      </c>
    </row>
    <row r="2102" spans="2:6" ht="13.15" customHeight="1" x14ac:dyDescent="0.3">
      <c r="B2102" s="1172" t="s">
        <v>2885</v>
      </c>
      <c r="C2102" s="1207">
        <v>199</v>
      </c>
      <c r="D2102" s="1207">
        <v>336</v>
      </c>
      <c r="E2102" s="1207">
        <v>25</v>
      </c>
      <c r="F2102" s="1211">
        <v>560</v>
      </c>
    </row>
    <row r="2103" spans="2:6" ht="13.15" customHeight="1" x14ac:dyDescent="0.3">
      <c r="B2103" s="1173" t="s">
        <v>2886</v>
      </c>
      <c r="C2103" s="1206">
        <v>702</v>
      </c>
      <c r="D2103" s="1206">
        <v>2524</v>
      </c>
      <c r="E2103" s="1206">
        <v>277</v>
      </c>
      <c r="F2103" s="1210">
        <v>3503</v>
      </c>
    </row>
    <row r="2104" spans="2:6" ht="13.15" customHeight="1" x14ac:dyDescent="0.3">
      <c r="B2104" s="1172" t="s">
        <v>2887</v>
      </c>
      <c r="C2104" s="1207">
        <v>235</v>
      </c>
      <c r="D2104" s="1207">
        <v>1073</v>
      </c>
      <c r="E2104" s="1207">
        <v>70</v>
      </c>
      <c r="F2104" s="1211">
        <v>1378</v>
      </c>
    </row>
    <row r="2105" spans="2:6" ht="13.15" customHeight="1" x14ac:dyDescent="0.3">
      <c r="B2105" s="1173" t="s">
        <v>2888</v>
      </c>
      <c r="C2105" s="1206">
        <v>365</v>
      </c>
      <c r="D2105" s="1206">
        <v>616</v>
      </c>
      <c r="E2105" s="1206">
        <v>84</v>
      </c>
      <c r="F2105" s="1210">
        <v>1065</v>
      </c>
    </row>
    <row r="2106" spans="2:6" ht="13.15" customHeight="1" x14ac:dyDescent="0.3">
      <c r="B2106" s="1172" t="s">
        <v>2889</v>
      </c>
      <c r="C2106" s="1207">
        <v>267</v>
      </c>
      <c r="D2106" s="1207">
        <v>560</v>
      </c>
      <c r="E2106" s="1207">
        <v>72</v>
      </c>
      <c r="F2106" s="1211">
        <v>899</v>
      </c>
    </row>
    <row r="2107" spans="2:6" ht="13.15" customHeight="1" x14ac:dyDescent="0.3">
      <c r="B2107" s="1173" t="s">
        <v>2890</v>
      </c>
      <c r="C2107" s="1206">
        <v>14</v>
      </c>
      <c r="D2107" s="1206">
        <v>8</v>
      </c>
      <c r="E2107" s="1206">
        <v>6</v>
      </c>
      <c r="F2107" s="1210">
        <v>28</v>
      </c>
    </row>
    <row r="2108" spans="2:6" ht="13.15" customHeight="1" x14ac:dyDescent="0.3">
      <c r="B2108" s="1172" t="s">
        <v>2891</v>
      </c>
      <c r="C2108" s="1207">
        <v>499</v>
      </c>
      <c r="D2108" s="1207">
        <v>1517</v>
      </c>
      <c r="E2108" s="1207">
        <v>141</v>
      </c>
      <c r="F2108" s="1211">
        <v>2157</v>
      </c>
    </row>
    <row r="2109" spans="2:6" ht="13.15" customHeight="1" x14ac:dyDescent="0.3">
      <c r="B2109" s="1173" t="s">
        <v>2892</v>
      </c>
      <c r="C2109" s="1206">
        <v>350</v>
      </c>
      <c r="D2109" s="1206">
        <v>801</v>
      </c>
      <c r="E2109" s="1206">
        <v>69</v>
      </c>
      <c r="F2109" s="1210">
        <v>1220</v>
      </c>
    </row>
    <row r="2110" spans="2:6" ht="13.15" customHeight="1" x14ac:dyDescent="0.3">
      <c r="B2110" s="1172" t="s">
        <v>2893</v>
      </c>
      <c r="C2110" s="1207">
        <v>1755</v>
      </c>
      <c r="D2110" s="1207">
        <v>4474</v>
      </c>
      <c r="E2110" s="1207">
        <v>493</v>
      </c>
      <c r="F2110" s="1211">
        <v>6722</v>
      </c>
    </row>
    <row r="2111" spans="2:6" ht="13.15" customHeight="1" x14ac:dyDescent="0.3">
      <c r="B2111" s="1173" t="s">
        <v>2894</v>
      </c>
      <c r="C2111" s="1206">
        <v>1664</v>
      </c>
      <c r="D2111" s="1206">
        <v>4150</v>
      </c>
      <c r="E2111" s="1206">
        <v>455</v>
      </c>
      <c r="F2111" s="1210">
        <v>6269</v>
      </c>
    </row>
    <row r="2112" spans="2:6" ht="13.15" customHeight="1" x14ac:dyDescent="0.3">
      <c r="B2112" s="1172" t="s">
        <v>2895</v>
      </c>
      <c r="C2112" s="1207">
        <v>11</v>
      </c>
      <c r="D2112" s="1207">
        <v>6</v>
      </c>
      <c r="E2112" s="1207">
        <v>4</v>
      </c>
      <c r="F2112" s="1211">
        <v>21</v>
      </c>
    </row>
    <row r="2113" spans="2:6" ht="13.15" customHeight="1" x14ac:dyDescent="0.3">
      <c r="B2113" s="1173" t="s">
        <v>2896</v>
      </c>
      <c r="C2113" s="1206">
        <v>359</v>
      </c>
      <c r="D2113" s="1206">
        <v>1085</v>
      </c>
      <c r="E2113" s="1206">
        <v>136</v>
      </c>
      <c r="F2113" s="1210">
        <v>1580</v>
      </c>
    </row>
    <row r="2114" spans="2:6" ht="13.15" customHeight="1" x14ac:dyDescent="0.3">
      <c r="B2114" s="1172" t="s">
        <v>2897</v>
      </c>
      <c r="C2114" s="1207">
        <v>641</v>
      </c>
      <c r="D2114" s="1207">
        <v>1541</v>
      </c>
      <c r="E2114" s="1207">
        <v>162</v>
      </c>
      <c r="F2114" s="1211">
        <v>2344</v>
      </c>
    </row>
    <row r="2115" spans="2:6" ht="13.15" customHeight="1" x14ac:dyDescent="0.3">
      <c r="B2115" s="1173" t="s">
        <v>2898</v>
      </c>
      <c r="C2115" s="1206">
        <v>724</v>
      </c>
      <c r="D2115" s="1206">
        <v>1602</v>
      </c>
      <c r="E2115" s="1206">
        <v>199</v>
      </c>
      <c r="F2115" s="1210">
        <v>2525</v>
      </c>
    </row>
    <row r="2116" spans="2:6" ht="13.15" customHeight="1" x14ac:dyDescent="0.3">
      <c r="B2116" s="1172" t="s">
        <v>2899</v>
      </c>
      <c r="C2116" s="1207">
        <v>67</v>
      </c>
      <c r="D2116" s="1207">
        <v>96</v>
      </c>
      <c r="E2116" s="1207">
        <v>10</v>
      </c>
      <c r="F2116" s="1211">
        <v>173</v>
      </c>
    </row>
    <row r="2117" spans="2:6" ht="13.15" customHeight="1" x14ac:dyDescent="0.3">
      <c r="B2117" s="1173" t="s">
        <v>2900</v>
      </c>
      <c r="C2117" s="1206">
        <v>110</v>
      </c>
      <c r="D2117" s="1206">
        <v>268</v>
      </c>
      <c r="E2117" s="1206">
        <v>31</v>
      </c>
      <c r="F2117" s="1210">
        <v>409</v>
      </c>
    </row>
    <row r="2118" spans="2:6" ht="13.15" customHeight="1" x14ac:dyDescent="0.3">
      <c r="B2118" s="1172" t="s">
        <v>2901</v>
      </c>
      <c r="C2118" s="1207">
        <v>624</v>
      </c>
      <c r="D2118" s="1207">
        <v>1034</v>
      </c>
      <c r="E2118" s="1207">
        <v>150</v>
      </c>
      <c r="F2118" s="1211">
        <v>1808</v>
      </c>
    </row>
    <row r="2119" spans="2:6" ht="13.15" customHeight="1" x14ac:dyDescent="0.3">
      <c r="B2119" s="1173" t="s">
        <v>2902</v>
      </c>
      <c r="C2119" s="1206">
        <v>19</v>
      </c>
      <c r="D2119" s="1206">
        <v>33</v>
      </c>
      <c r="E2119" s="1206">
        <v>6</v>
      </c>
      <c r="F2119" s="1210">
        <v>58</v>
      </c>
    </row>
    <row r="2120" spans="2:6" ht="13.15" customHeight="1" x14ac:dyDescent="0.3">
      <c r="B2120" s="1172" t="s">
        <v>2903</v>
      </c>
      <c r="C2120" s="1207">
        <v>132</v>
      </c>
      <c r="D2120" s="1207">
        <v>145</v>
      </c>
      <c r="E2120" s="1207">
        <v>13</v>
      </c>
      <c r="F2120" s="1211">
        <v>290</v>
      </c>
    </row>
    <row r="2121" spans="2:6" ht="13.15" customHeight="1" x14ac:dyDescent="0.3">
      <c r="B2121" s="1173" t="s">
        <v>2904</v>
      </c>
      <c r="C2121" s="1206">
        <v>2188</v>
      </c>
      <c r="D2121" s="1206">
        <v>1628</v>
      </c>
      <c r="E2121" s="1206">
        <v>1020</v>
      </c>
      <c r="F2121" s="1210">
        <v>4836</v>
      </c>
    </row>
    <row r="2122" spans="2:6" ht="13.15" customHeight="1" x14ac:dyDescent="0.3">
      <c r="B2122" s="1172" t="s">
        <v>2905</v>
      </c>
      <c r="C2122" s="1207">
        <v>4280</v>
      </c>
      <c r="D2122" s="1207">
        <v>3377</v>
      </c>
      <c r="E2122" s="1207">
        <v>1516</v>
      </c>
      <c r="F2122" s="1211">
        <v>9173</v>
      </c>
    </row>
    <row r="2123" spans="2:6" ht="13.15" customHeight="1" x14ac:dyDescent="0.3">
      <c r="B2123" s="1173" t="s">
        <v>2906</v>
      </c>
      <c r="C2123" s="1206">
        <v>2605</v>
      </c>
      <c r="D2123" s="1206">
        <v>2102</v>
      </c>
      <c r="E2123" s="1206">
        <v>928</v>
      </c>
      <c r="F2123" s="1210">
        <v>5635</v>
      </c>
    </row>
    <row r="2124" spans="2:6" ht="13.15" customHeight="1" x14ac:dyDescent="0.3">
      <c r="B2124" s="1172" t="s">
        <v>2907</v>
      </c>
      <c r="C2124" s="1207">
        <v>2153</v>
      </c>
      <c r="D2124" s="1207">
        <v>1957</v>
      </c>
      <c r="E2124" s="1207">
        <v>910</v>
      </c>
      <c r="F2124" s="1211">
        <v>5020</v>
      </c>
    </row>
    <row r="2125" spans="2:6" ht="13.15" customHeight="1" x14ac:dyDescent="0.3">
      <c r="B2125" s="1173" t="s">
        <v>2908</v>
      </c>
      <c r="C2125" s="1206">
        <v>2182</v>
      </c>
      <c r="D2125" s="1206">
        <v>1674</v>
      </c>
      <c r="E2125" s="1206">
        <v>1126</v>
      </c>
      <c r="F2125" s="1210">
        <v>4982</v>
      </c>
    </row>
    <row r="2126" spans="2:6" ht="13.15" customHeight="1" x14ac:dyDescent="0.3">
      <c r="B2126" s="1172" t="s">
        <v>2909</v>
      </c>
      <c r="C2126" s="1207">
        <v>6229</v>
      </c>
      <c r="D2126" s="1207">
        <v>4812</v>
      </c>
      <c r="E2126" s="1207">
        <v>1604</v>
      </c>
      <c r="F2126" s="1211">
        <v>12645</v>
      </c>
    </row>
    <row r="2127" spans="2:6" ht="13.15" customHeight="1" x14ac:dyDescent="0.3">
      <c r="B2127" s="1173" t="s">
        <v>2910</v>
      </c>
      <c r="C2127" s="1206">
        <v>4382</v>
      </c>
      <c r="D2127" s="1206">
        <v>5006</v>
      </c>
      <c r="E2127" s="1206">
        <v>1497</v>
      </c>
      <c r="F2127" s="1210">
        <v>10885</v>
      </c>
    </row>
    <row r="2128" spans="2:6" ht="13.15" customHeight="1" x14ac:dyDescent="0.3">
      <c r="B2128" s="1172" t="s">
        <v>2911</v>
      </c>
      <c r="C2128" s="1207">
        <v>5811</v>
      </c>
      <c r="D2128" s="1207">
        <v>6308</v>
      </c>
      <c r="E2128" s="1207">
        <v>2009</v>
      </c>
      <c r="F2128" s="1211">
        <v>14128</v>
      </c>
    </row>
    <row r="2129" spans="2:6" ht="13.15" customHeight="1" x14ac:dyDescent="0.3">
      <c r="B2129" s="1173" t="s">
        <v>2912</v>
      </c>
      <c r="C2129" s="1206">
        <v>4490</v>
      </c>
      <c r="D2129" s="1206">
        <v>4186</v>
      </c>
      <c r="E2129" s="1206">
        <v>1661</v>
      </c>
      <c r="F2129" s="1210">
        <v>10337</v>
      </c>
    </row>
    <row r="2130" spans="2:6" ht="13.15" customHeight="1" x14ac:dyDescent="0.3">
      <c r="B2130" s="1172" t="s">
        <v>2913</v>
      </c>
      <c r="C2130" s="1207">
        <v>5343</v>
      </c>
      <c r="D2130" s="1207">
        <v>5589</v>
      </c>
      <c r="E2130" s="1207">
        <v>1736</v>
      </c>
      <c r="F2130" s="1211">
        <v>12668</v>
      </c>
    </row>
    <row r="2131" spans="2:6" ht="13.15" customHeight="1" x14ac:dyDescent="0.3">
      <c r="B2131" s="1173" t="s">
        <v>2914</v>
      </c>
      <c r="C2131" s="1206">
        <v>5919</v>
      </c>
      <c r="D2131" s="1206">
        <v>6991</v>
      </c>
      <c r="E2131" s="1206">
        <v>2235</v>
      </c>
      <c r="F2131" s="1210">
        <v>15145</v>
      </c>
    </row>
    <row r="2132" spans="2:6" ht="13.15" customHeight="1" x14ac:dyDescent="0.3">
      <c r="B2132" s="1172" t="s">
        <v>2915</v>
      </c>
      <c r="C2132" s="1207">
        <v>7318</v>
      </c>
      <c r="D2132" s="1207">
        <v>8364</v>
      </c>
      <c r="E2132" s="1207">
        <v>2612</v>
      </c>
      <c r="F2132" s="1211">
        <v>18294</v>
      </c>
    </row>
    <row r="2133" spans="2:6" ht="13.15" customHeight="1" x14ac:dyDescent="0.3">
      <c r="B2133" s="1173" t="s">
        <v>12590</v>
      </c>
      <c r="C2133" s="1206">
        <v>0</v>
      </c>
      <c r="D2133" s="1206">
        <v>3</v>
      </c>
      <c r="E2133" s="1206">
        <v>0</v>
      </c>
      <c r="F2133" s="1210">
        <v>3</v>
      </c>
    </row>
    <row r="2134" spans="2:6" ht="13.15" customHeight="1" x14ac:dyDescent="0.3">
      <c r="B2134" s="1172" t="s">
        <v>2916</v>
      </c>
      <c r="C2134" s="1207">
        <v>2</v>
      </c>
      <c r="D2134" s="1207">
        <v>9</v>
      </c>
      <c r="E2134" s="1207">
        <v>0</v>
      </c>
      <c r="F2134" s="1211">
        <v>11</v>
      </c>
    </row>
    <row r="2135" spans="2:6" ht="13.15" customHeight="1" x14ac:dyDescent="0.3">
      <c r="B2135" s="1173" t="s">
        <v>2917</v>
      </c>
      <c r="C2135" s="1206">
        <v>1</v>
      </c>
      <c r="D2135" s="1206">
        <v>6</v>
      </c>
      <c r="E2135" s="1206">
        <v>6</v>
      </c>
      <c r="F2135" s="1210">
        <v>13</v>
      </c>
    </row>
    <row r="2136" spans="2:6" ht="13.15" customHeight="1" x14ac:dyDescent="0.3">
      <c r="B2136" s="1172" t="s">
        <v>2918</v>
      </c>
      <c r="C2136" s="1207">
        <v>6</v>
      </c>
      <c r="D2136" s="1207">
        <v>19</v>
      </c>
      <c r="E2136" s="1207">
        <v>4</v>
      </c>
      <c r="F2136" s="1211">
        <v>29</v>
      </c>
    </row>
    <row r="2137" spans="2:6" ht="13.15" customHeight="1" x14ac:dyDescent="0.3">
      <c r="B2137" s="1173" t="s">
        <v>2919</v>
      </c>
      <c r="C2137" s="1206">
        <v>35663</v>
      </c>
      <c r="D2137" s="1206">
        <v>51007</v>
      </c>
      <c r="E2137" s="1206">
        <v>13664</v>
      </c>
      <c r="F2137" s="1210">
        <v>100334</v>
      </c>
    </row>
    <row r="2138" spans="2:6" ht="13.15" customHeight="1" x14ac:dyDescent="0.3">
      <c r="B2138" s="1172" t="s">
        <v>2920</v>
      </c>
      <c r="C2138" s="1207">
        <v>123</v>
      </c>
      <c r="D2138" s="1207">
        <v>1217</v>
      </c>
      <c r="E2138" s="1207">
        <v>32</v>
      </c>
      <c r="F2138" s="1211">
        <v>1372</v>
      </c>
    </row>
    <row r="2139" spans="2:6" ht="13.15" customHeight="1" x14ac:dyDescent="0.3">
      <c r="B2139" s="1173" t="s">
        <v>2921</v>
      </c>
      <c r="C2139" s="1206">
        <v>10</v>
      </c>
      <c r="D2139" s="1206">
        <v>36</v>
      </c>
      <c r="E2139" s="1206">
        <v>3</v>
      </c>
      <c r="F2139" s="1210">
        <v>49</v>
      </c>
    </row>
    <row r="2140" spans="2:6" ht="13.15" customHeight="1" x14ac:dyDescent="0.3">
      <c r="B2140" s="1172" t="s">
        <v>2922</v>
      </c>
      <c r="C2140" s="1207">
        <v>31295</v>
      </c>
      <c r="D2140" s="1207">
        <v>56432</v>
      </c>
      <c r="E2140" s="1207">
        <v>15354</v>
      </c>
      <c r="F2140" s="1211">
        <v>103081</v>
      </c>
    </row>
    <row r="2141" spans="2:6" ht="13.15" customHeight="1" x14ac:dyDescent="0.3">
      <c r="B2141" s="1173" t="s">
        <v>2923</v>
      </c>
      <c r="C2141" s="1206">
        <v>172</v>
      </c>
      <c r="D2141" s="1206">
        <v>1412</v>
      </c>
      <c r="E2141" s="1206">
        <v>97</v>
      </c>
      <c r="F2141" s="1210">
        <v>1681</v>
      </c>
    </row>
    <row r="2142" spans="2:6" ht="13.15" customHeight="1" x14ac:dyDescent="0.3">
      <c r="B2142" s="1172" t="s">
        <v>2924</v>
      </c>
      <c r="C2142" s="1207">
        <v>3598</v>
      </c>
      <c r="D2142" s="1207">
        <v>3397</v>
      </c>
      <c r="E2142" s="1207">
        <v>890</v>
      </c>
      <c r="F2142" s="1211">
        <v>7885</v>
      </c>
    </row>
    <row r="2143" spans="2:6" ht="13.15" customHeight="1" x14ac:dyDescent="0.3">
      <c r="B2143" s="1173" t="s">
        <v>2925</v>
      </c>
      <c r="C2143" s="1206">
        <v>8978</v>
      </c>
      <c r="D2143" s="1206">
        <v>15166</v>
      </c>
      <c r="E2143" s="1206">
        <v>3181</v>
      </c>
      <c r="F2143" s="1210">
        <v>27325</v>
      </c>
    </row>
    <row r="2144" spans="2:6" ht="13.15" customHeight="1" x14ac:dyDescent="0.3">
      <c r="B2144" s="1172" t="s">
        <v>2926</v>
      </c>
      <c r="C2144" s="1207">
        <v>2124</v>
      </c>
      <c r="D2144" s="1207">
        <v>4958</v>
      </c>
      <c r="E2144" s="1207">
        <v>876</v>
      </c>
      <c r="F2144" s="1211">
        <v>7958</v>
      </c>
    </row>
    <row r="2145" spans="2:6" ht="13.15" customHeight="1" x14ac:dyDescent="0.3">
      <c r="B2145" s="1173" t="s">
        <v>2927</v>
      </c>
      <c r="C2145" s="1206">
        <v>4738</v>
      </c>
      <c r="D2145" s="1206">
        <v>9220</v>
      </c>
      <c r="E2145" s="1206">
        <v>1913</v>
      </c>
      <c r="F2145" s="1210">
        <v>15871</v>
      </c>
    </row>
    <row r="2146" spans="2:6" ht="13.15" customHeight="1" x14ac:dyDescent="0.3">
      <c r="B2146" s="1172" t="s">
        <v>2928</v>
      </c>
      <c r="C2146" s="1207">
        <v>85</v>
      </c>
      <c r="D2146" s="1207">
        <v>455</v>
      </c>
      <c r="E2146" s="1207">
        <v>57</v>
      </c>
      <c r="F2146" s="1211">
        <v>597</v>
      </c>
    </row>
    <row r="2147" spans="2:6" ht="13.15" customHeight="1" x14ac:dyDescent="0.3">
      <c r="B2147" s="1173" t="s">
        <v>2929</v>
      </c>
      <c r="C2147" s="1206">
        <v>1570</v>
      </c>
      <c r="D2147" s="1206">
        <v>1618</v>
      </c>
      <c r="E2147" s="1206">
        <v>549</v>
      </c>
      <c r="F2147" s="1210">
        <v>3737</v>
      </c>
    </row>
    <row r="2148" spans="2:6" ht="13.15" customHeight="1" x14ac:dyDescent="0.3">
      <c r="B2148" s="1172" t="s">
        <v>2930</v>
      </c>
      <c r="C2148" s="1207">
        <v>6972</v>
      </c>
      <c r="D2148" s="1207">
        <v>11535</v>
      </c>
      <c r="E2148" s="1207">
        <v>3231</v>
      </c>
      <c r="F2148" s="1211">
        <v>21738</v>
      </c>
    </row>
    <row r="2149" spans="2:6" ht="13.15" customHeight="1" x14ac:dyDescent="0.3">
      <c r="B2149" s="1173" t="s">
        <v>2931</v>
      </c>
      <c r="C2149" s="1206">
        <v>3158</v>
      </c>
      <c r="D2149" s="1206">
        <v>7423</v>
      </c>
      <c r="E2149" s="1206">
        <v>1476</v>
      </c>
      <c r="F2149" s="1210">
        <v>12057</v>
      </c>
    </row>
    <row r="2150" spans="2:6" ht="13.15" customHeight="1" x14ac:dyDescent="0.3">
      <c r="B2150" s="1172" t="s">
        <v>2932</v>
      </c>
      <c r="C2150" s="1207">
        <v>925</v>
      </c>
      <c r="D2150" s="1207">
        <v>3835</v>
      </c>
      <c r="E2150" s="1207">
        <v>579</v>
      </c>
      <c r="F2150" s="1211">
        <v>5339</v>
      </c>
    </row>
    <row r="2151" spans="2:6" ht="13.15" customHeight="1" x14ac:dyDescent="0.3">
      <c r="B2151" s="1173" t="s">
        <v>2933</v>
      </c>
      <c r="C2151" s="1206">
        <v>177</v>
      </c>
      <c r="D2151" s="1206">
        <v>879</v>
      </c>
      <c r="E2151" s="1206">
        <v>126</v>
      </c>
      <c r="F2151" s="1210">
        <v>1182</v>
      </c>
    </row>
    <row r="2152" spans="2:6" ht="13.15" customHeight="1" x14ac:dyDescent="0.3">
      <c r="B2152" s="1172" t="s">
        <v>2934</v>
      </c>
      <c r="C2152" s="1207">
        <v>1750</v>
      </c>
      <c r="D2152" s="1207">
        <v>4492</v>
      </c>
      <c r="E2152" s="1207">
        <v>658</v>
      </c>
      <c r="F2152" s="1211">
        <v>6900</v>
      </c>
    </row>
    <row r="2153" spans="2:6" ht="13.15" customHeight="1" x14ac:dyDescent="0.3">
      <c r="B2153" s="1173" t="s">
        <v>2935</v>
      </c>
      <c r="C2153" s="1206">
        <v>1993</v>
      </c>
      <c r="D2153" s="1206">
        <v>5370</v>
      </c>
      <c r="E2153" s="1206">
        <v>1084</v>
      </c>
      <c r="F2153" s="1210">
        <v>8447</v>
      </c>
    </row>
    <row r="2154" spans="2:6" ht="13.15" customHeight="1" x14ac:dyDescent="0.3">
      <c r="B2154" s="1172" t="s">
        <v>2936</v>
      </c>
      <c r="C2154" s="1207">
        <v>3878</v>
      </c>
      <c r="D2154" s="1207">
        <v>6046</v>
      </c>
      <c r="E2154" s="1207">
        <v>2082</v>
      </c>
      <c r="F2154" s="1211">
        <v>12006</v>
      </c>
    </row>
    <row r="2155" spans="2:6" ht="13.15" customHeight="1" x14ac:dyDescent="0.3">
      <c r="B2155" s="1173" t="s">
        <v>2937</v>
      </c>
      <c r="C2155" s="1206">
        <v>4026</v>
      </c>
      <c r="D2155" s="1206">
        <v>4611</v>
      </c>
      <c r="E2155" s="1206">
        <v>1368</v>
      </c>
      <c r="F2155" s="1210">
        <v>10005</v>
      </c>
    </row>
    <row r="2156" spans="2:6" ht="13.15" customHeight="1" x14ac:dyDescent="0.3">
      <c r="B2156" s="1172" t="s">
        <v>2938</v>
      </c>
      <c r="C2156" s="1207">
        <v>4314</v>
      </c>
      <c r="D2156" s="1207">
        <v>7402</v>
      </c>
      <c r="E2156" s="1207">
        <v>2304</v>
      </c>
      <c r="F2156" s="1211">
        <v>14020</v>
      </c>
    </row>
    <row r="2157" spans="2:6" ht="13.15" customHeight="1" x14ac:dyDescent="0.3">
      <c r="B2157" s="1173" t="s">
        <v>2939</v>
      </c>
      <c r="C2157" s="1206">
        <v>7872</v>
      </c>
      <c r="D2157" s="1206">
        <v>14727</v>
      </c>
      <c r="E2157" s="1206">
        <v>3382</v>
      </c>
      <c r="F2157" s="1210">
        <v>25981</v>
      </c>
    </row>
    <row r="2158" spans="2:6" ht="13.15" customHeight="1" x14ac:dyDescent="0.3">
      <c r="B2158" s="1172" t="s">
        <v>2940</v>
      </c>
      <c r="C2158" s="1207">
        <v>6975</v>
      </c>
      <c r="D2158" s="1207">
        <v>12993</v>
      </c>
      <c r="E2158" s="1207">
        <v>2788</v>
      </c>
      <c r="F2158" s="1211">
        <v>22756</v>
      </c>
    </row>
    <row r="2159" spans="2:6" ht="13.15" customHeight="1" x14ac:dyDescent="0.3">
      <c r="B2159" s="1173" t="s">
        <v>2941</v>
      </c>
      <c r="C2159" s="1206">
        <v>2525</v>
      </c>
      <c r="D2159" s="1206">
        <v>9062</v>
      </c>
      <c r="E2159" s="1206">
        <v>2224</v>
      </c>
      <c r="F2159" s="1210">
        <v>13811</v>
      </c>
    </row>
    <row r="2160" spans="2:6" ht="13.15" customHeight="1" x14ac:dyDescent="0.3">
      <c r="B2160" s="1172" t="s">
        <v>2942</v>
      </c>
      <c r="C2160" s="1207">
        <v>7917</v>
      </c>
      <c r="D2160" s="1207">
        <v>16041</v>
      </c>
      <c r="E2160" s="1207">
        <v>3876</v>
      </c>
      <c r="F2160" s="1211">
        <v>27834</v>
      </c>
    </row>
    <row r="2161" spans="2:6" ht="13.15" customHeight="1" x14ac:dyDescent="0.3">
      <c r="B2161" s="1173" t="s">
        <v>2943</v>
      </c>
      <c r="C2161" s="1206">
        <v>15</v>
      </c>
      <c r="D2161" s="1206">
        <v>1</v>
      </c>
      <c r="E2161" s="1206">
        <v>2</v>
      </c>
      <c r="F2161" s="1210">
        <v>18</v>
      </c>
    </row>
    <row r="2162" spans="2:6" ht="13.15" customHeight="1" x14ac:dyDescent="0.3">
      <c r="B2162" s="1172" t="s">
        <v>2944</v>
      </c>
      <c r="C2162" s="1207">
        <v>0</v>
      </c>
      <c r="D2162" s="1207">
        <v>1</v>
      </c>
      <c r="E2162" s="1207">
        <v>0</v>
      </c>
      <c r="F2162" s="1211">
        <v>1</v>
      </c>
    </row>
    <row r="2163" spans="2:6" ht="13.15" customHeight="1" x14ac:dyDescent="0.3">
      <c r="B2163" s="1173" t="s">
        <v>2945</v>
      </c>
      <c r="C2163" s="1206">
        <v>1737</v>
      </c>
      <c r="D2163" s="1206">
        <v>2411</v>
      </c>
      <c r="E2163" s="1206">
        <v>389</v>
      </c>
      <c r="F2163" s="1210">
        <v>4537</v>
      </c>
    </row>
    <row r="2164" spans="2:6" ht="13.15" customHeight="1" x14ac:dyDescent="0.3">
      <c r="B2164" s="1172" t="s">
        <v>2946</v>
      </c>
      <c r="C2164" s="1207">
        <v>18767</v>
      </c>
      <c r="D2164" s="1207">
        <v>32134</v>
      </c>
      <c r="E2164" s="1207">
        <v>9605</v>
      </c>
      <c r="F2164" s="1211">
        <v>60506</v>
      </c>
    </row>
    <row r="2165" spans="2:6" ht="13.15" customHeight="1" x14ac:dyDescent="0.3">
      <c r="B2165" s="1173" t="s">
        <v>2947</v>
      </c>
      <c r="C2165" s="1206">
        <v>3825</v>
      </c>
      <c r="D2165" s="1206">
        <v>4363</v>
      </c>
      <c r="E2165" s="1206">
        <v>1471</v>
      </c>
      <c r="F2165" s="1210">
        <v>9659</v>
      </c>
    </row>
    <row r="2166" spans="2:6" ht="13.15" customHeight="1" x14ac:dyDescent="0.3">
      <c r="B2166" s="1172" t="s">
        <v>2948</v>
      </c>
      <c r="C2166" s="1207">
        <v>1085</v>
      </c>
      <c r="D2166" s="1207">
        <v>3172</v>
      </c>
      <c r="E2166" s="1207">
        <v>888</v>
      </c>
      <c r="F2166" s="1211">
        <v>5145</v>
      </c>
    </row>
    <row r="2167" spans="2:6" ht="13.15" customHeight="1" x14ac:dyDescent="0.3">
      <c r="B2167" s="1173" t="s">
        <v>2949</v>
      </c>
      <c r="C2167" s="1206">
        <v>1074</v>
      </c>
      <c r="D2167" s="1206">
        <v>1957</v>
      </c>
      <c r="E2167" s="1206">
        <v>418</v>
      </c>
      <c r="F2167" s="1210">
        <v>3449</v>
      </c>
    </row>
    <row r="2168" spans="2:6" ht="13.15" customHeight="1" x14ac:dyDescent="0.3">
      <c r="B2168" s="1172" t="s">
        <v>2950</v>
      </c>
      <c r="C2168" s="1207">
        <v>779</v>
      </c>
      <c r="D2168" s="1207">
        <v>1240</v>
      </c>
      <c r="E2168" s="1207">
        <v>226</v>
      </c>
      <c r="F2168" s="1211">
        <v>2245</v>
      </c>
    </row>
    <row r="2169" spans="2:6" ht="13.15" customHeight="1" x14ac:dyDescent="0.3">
      <c r="B2169" s="1173" t="s">
        <v>2951</v>
      </c>
      <c r="C2169" s="1206">
        <v>559</v>
      </c>
      <c r="D2169" s="1206">
        <v>1677</v>
      </c>
      <c r="E2169" s="1206">
        <v>353</v>
      </c>
      <c r="F2169" s="1210">
        <v>2589</v>
      </c>
    </row>
    <row r="2170" spans="2:6" ht="13.15" customHeight="1" x14ac:dyDescent="0.3">
      <c r="B2170" s="1172" t="s">
        <v>2952</v>
      </c>
      <c r="C2170" s="1207">
        <v>800</v>
      </c>
      <c r="D2170" s="1207">
        <v>2014</v>
      </c>
      <c r="E2170" s="1207">
        <v>464</v>
      </c>
      <c r="F2170" s="1211">
        <v>3278</v>
      </c>
    </row>
    <row r="2171" spans="2:6" ht="13.15" customHeight="1" x14ac:dyDescent="0.3">
      <c r="B2171" s="1173" t="s">
        <v>2953</v>
      </c>
      <c r="C2171" s="1206">
        <v>358</v>
      </c>
      <c r="D2171" s="1206">
        <v>1568</v>
      </c>
      <c r="E2171" s="1206">
        <v>138</v>
      </c>
      <c r="F2171" s="1210">
        <v>2064</v>
      </c>
    </row>
    <row r="2172" spans="2:6" ht="13.15" customHeight="1" x14ac:dyDescent="0.3">
      <c r="B2172" s="1172" t="s">
        <v>2954</v>
      </c>
      <c r="C2172" s="1207">
        <v>377</v>
      </c>
      <c r="D2172" s="1207">
        <v>1202</v>
      </c>
      <c r="E2172" s="1207">
        <v>213</v>
      </c>
      <c r="F2172" s="1211">
        <v>1792</v>
      </c>
    </row>
    <row r="2173" spans="2:6" ht="13.15" customHeight="1" x14ac:dyDescent="0.3">
      <c r="B2173" s="1173" t="s">
        <v>2955</v>
      </c>
      <c r="C2173" s="1206">
        <v>971</v>
      </c>
      <c r="D2173" s="1206">
        <v>2680</v>
      </c>
      <c r="E2173" s="1206">
        <v>424</v>
      </c>
      <c r="F2173" s="1210">
        <v>4075</v>
      </c>
    </row>
    <row r="2174" spans="2:6" ht="13.15" customHeight="1" x14ac:dyDescent="0.3">
      <c r="B2174" s="1172" t="s">
        <v>2956</v>
      </c>
      <c r="C2174" s="1207">
        <v>455</v>
      </c>
      <c r="D2174" s="1207">
        <v>1649</v>
      </c>
      <c r="E2174" s="1207">
        <v>236</v>
      </c>
      <c r="F2174" s="1211">
        <v>2340</v>
      </c>
    </row>
    <row r="2175" spans="2:6" ht="13.15" customHeight="1" x14ac:dyDescent="0.3">
      <c r="B2175" s="1173" t="s">
        <v>2957</v>
      </c>
      <c r="C2175" s="1206">
        <v>545</v>
      </c>
      <c r="D2175" s="1206">
        <v>1964</v>
      </c>
      <c r="E2175" s="1206">
        <v>386</v>
      </c>
      <c r="F2175" s="1210">
        <v>2895</v>
      </c>
    </row>
    <row r="2176" spans="2:6" ht="13.15" customHeight="1" x14ac:dyDescent="0.3">
      <c r="B2176" s="1172" t="s">
        <v>2958</v>
      </c>
      <c r="C2176" s="1207">
        <v>1</v>
      </c>
      <c r="D2176" s="1207">
        <v>11</v>
      </c>
      <c r="E2176" s="1207">
        <v>5</v>
      </c>
      <c r="F2176" s="1211">
        <v>17</v>
      </c>
    </row>
    <row r="2177" spans="2:6" ht="13.15" customHeight="1" x14ac:dyDescent="0.3">
      <c r="B2177" s="1173" t="s">
        <v>2959</v>
      </c>
      <c r="C2177" s="1206">
        <v>605</v>
      </c>
      <c r="D2177" s="1206">
        <v>2724</v>
      </c>
      <c r="E2177" s="1206">
        <v>414</v>
      </c>
      <c r="F2177" s="1210">
        <v>3743</v>
      </c>
    </row>
    <row r="2178" spans="2:6" ht="13.15" customHeight="1" x14ac:dyDescent="0.3">
      <c r="B2178" s="1172" t="s">
        <v>2960</v>
      </c>
      <c r="C2178" s="1207">
        <v>19</v>
      </c>
      <c r="D2178" s="1207">
        <v>60</v>
      </c>
      <c r="E2178" s="1207">
        <v>10</v>
      </c>
      <c r="F2178" s="1211">
        <v>89</v>
      </c>
    </row>
    <row r="2179" spans="2:6" ht="13.15" customHeight="1" x14ac:dyDescent="0.3">
      <c r="B2179" s="1173" t="s">
        <v>2961</v>
      </c>
      <c r="C2179" s="1206">
        <v>5687</v>
      </c>
      <c r="D2179" s="1206">
        <v>9876</v>
      </c>
      <c r="E2179" s="1206">
        <v>1968</v>
      </c>
      <c r="F2179" s="1210">
        <v>17531</v>
      </c>
    </row>
    <row r="2180" spans="2:6" ht="13.15" customHeight="1" x14ac:dyDescent="0.3">
      <c r="B2180" s="1172" t="s">
        <v>2962</v>
      </c>
      <c r="C2180" s="1207">
        <v>587</v>
      </c>
      <c r="D2180" s="1207">
        <v>1807</v>
      </c>
      <c r="E2180" s="1207">
        <v>327</v>
      </c>
      <c r="F2180" s="1211">
        <v>2721</v>
      </c>
    </row>
    <row r="2181" spans="2:6" ht="13.15" customHeight="1" x14ac:dyDescent="0.3">
      <c r="B2181" s="1173" t="s">
        <v>2963</v>
      </c>
      <c r="C2181" s="1206">
        <v>544</v>
      </c>
      <c r="D2181" s="1206">
        <v>2114</v>
      </c>
      <c r="E2181" s="1206">
        <v>440</v>
      </c>
      <c r="F2181" s="1210">
        <v>3098</v>
      </c>
    </row>
    <row r="2182" spans="2:6" ht="13.15" customHeight="1" x14ac:dyDescent="0.3">
      <c r="B2182" s="1172" t="s">
        <v>2964</v>
      </c>
      <c r="C2182" s="1207">
        <v>5097</v>
      </c>
      <c r="D2182" s="1207">
        <v>13160</v>
      </c>
      <c r="E2182" s="1207">
        <v>2520</v>
      </c>
      <c r="F2182" s="1211">
        <v>20777</v>
      </c>
    </row>
    <row r="2183" spans="2:6" ht="13.15" customHeight="1" x14ac:dyDescent="0.3">
      <c r="B2183" s="1173" t="s">
        <v>2965</v>
      </c>
      <c r="C2183" s="1206">
        <v>1612</v>
      </c>
      <c r="D2183" s="1206">
        <v>4956</v>
      </c>
      <c r="E2183" s="1206">
        <v>1548</v>
      </c>
      <c r="F2183" s="1210">
        <v>8116</v>
      </c>
    </row>
    <row r="2184" spans="2:6" ht="13.15" customHeight="1" x14ac:dyDescent="0.3">
      <c r="B2184" s="1172" t="s">
        <v>2966</v>
      </c>
      <c r="C2184" s="1207">
        <v>7375</v>
      </c>
      <c r="D2184" s="1207">
        <v>10363</v>
      </c>
      <c r="E2184" s="1207">
        <v>3037</v>
      </c>
      <c r="F2184" s="1211">
        <v>20775</v>
      </c>
    </row>
    <row r="2185" spans="2:6" ht="13.15" customHeight="1" x14ac:dyDescent="0.3">
      <c r="B2185" s="1173" t="s">
        <v>2967</v>
      </c>
      <c r="C2185" s="1206">
        <v>0</v>
      </c>
      <c r="D2185" s="1206">
        <v>0</v>
      </c>
      <c r="E2185" s="1206">
        <v>2</v>
      </c>
      <c r="F2185" s="1210">
        <v>2</v>
      </c>
    </row>
    <row r="2186" spans="2:6" ht="13.15" customHeight="1" x14ac:dyDescent="0.3">
      <c r="B2186" s="1172" t="s">
        <v>2968</v>
      </c>
      <c r="C2186" s="1207">
        <v>203</v>
      </c>
      <c r="D2186" s="1207">
        <v>1484</v>
      </c>
      <c r="E2186" s="1207">
        <v>193</v>
      </c>
      <c r="F2186" s="1211">
        <v>1880</v>
      </c>
    </row>
    <row r="2187" spans="2:6" ht="13.15" customHeight="1" x14ac:dyDescent="0.3">
      <c r="B2187" s="1173" t="s">
        <v>2969</v>
      </c>
      <c r="C2187" s="1206">
        <v>700</v>
      </c>
      <c r="D2187" s="1206">
        <v>1790</v>
      </c>
      <c r="E2187" s="1206">
        <v>334</v>
      </c>
      <c r="F2187" s="1210">
        <v>2824</v>
      </c>
    </row>
    <row r="2188" spans="2:6" ht="13.15" customHeight="1" x14ac:dyDescent="0.3">
      <c r="B2188" s="1172" t="s">
        <v>2970</v>
      </c>
      <c r="C2188" s="1207">
        <v>91</v>
      </c>
      <c r="D2188" s="1207">
        <v>451</v>
      </c>
      <c r="E2188" s="1207">
        <v>58</v>
      </c>
      <c r="F2188" s="1211">
        <v>600</v>
      </c>
    </row>
    <row r="2189" spans="2:6" ht="13.15" customHeight="1" x14ac:dyDescent="0.3">
      <c r="B2189" s="1173" t="s">
        <v>2971</v>
      </c>
      <c r="C2189" s="1206">
        <v>3338</v>
      </c>
      <c r="D2189" s="1206">
        <v>1385</v>
      </c>
      <c r="E2189" s="1206">
        <v>661</v>
      </c>
      <c r="F2189" s="1210">
        <v>5384</v>
      </c>
    </row>
    <row r="2190" spans="2:6" ht="13.15" customHeight="1" x14ac:dyDescent="0.3">
      <c r="B2190" s="1172" t="s">
        <v>2972</v>
      </c>
      <c r="C2190" s="1207">
        <v>568</v>
      </c>
      <c r="D2190" s="1207">
        <v>1192</v>
      </c>
      <c r="E2190" s="1207">
        <v>186</v>
      </c>
      <c r="F2190" s="1211">
        <v>1946</v>
      </c>
    </row>
    <row r="2191" spans="2:6" ht="13.15" customHeight="1" x14ac:dyDescent="0.3">
      <c r="B2191" s="1173" t="s">
        <v>2973</v>
      </c>
      <c r="C2191" s="1206">
        <v>5603</v>
      </c>
      <c r="D2191" s="1206">
        <v>6995</v>
      </c>
      <c r="E2191" s="1206">
        <v>1928</v>
      </c>
      <c r="F2191" s="1210">
        <v>14526</v>
      </c>
    </row>
    <row r="2192" spans="2:6" ht="13.15" customHeight="1" x14ac:dyDescent="0.3">
      <c r="B2192" s="1172" t="s">
        <v>2974</v>
      </c>
      <c r="C2192" s="1207">
        <v>3726</v>
      </c>
      <c r="D2192" s="1207">
        <v>5275</v>
      </c>
      <c r="E2192" s="1207">
        <v>1715</v>
      </c>
      <c r="F2192" s="1211">
        <v>10716</v>
      </c>
    </row>
    <row r="2193" spans="2:6" ht="13.15" customHeight="1" x14ac:dyDescent="0.3">
      <c r="B2193" s="1173" t="s">
        <v>2975</v>
      </c>
      <c r="C2193" s="1206">
        <v>3065</v>
      </c>
      <c r="D2193" s="1206">
        <v>3235</v>
      </c>
      <c r="E2193" s="1206">
        <v>1346</v>
      </c>
      <c r="F2193" s="1210">
        <v>7646</v>
      </c>
    </row>
    <row r="2194" spans="2:6" ht="13.15" customHeight="1" x14ac:dyDescent="0.3">
      <c r="B2194" s="1172" t="s">
        <v>2976</v>
      </c>
      <c r="C2194" s="1207">
        <v>5728</v>
      </c>
      <c r="D2194" s="1207">
        <v>6127</v>
      </c>
      <c r="E2194" s="1207">
        <v>1840</v>
      </c>
      <c r="F2194" s="1211">
        <v>13695</v>
      </c>
    </row>
    <row r="2195" spans="2:6" ht="13.15" customHeight="1" x14ac:dyDescent="0.3">
      <c r="B2195" s="1173" t="s">
        <v>2977</v>
      </c>
      <c r="C2195" s="1206">
        <v>17756</v>
      </c>
      <c r="D2195" s="1206">
        <v>30844</v>
      </c>
      <c r="E2195" s="1206">
        <v>6491</v>
      </c>
      <c r="F2195" s="1210">
        <v>55091</v>
      </c>
    </row>
    <row r="2196" spans="2:6" ht="13.15" customHeight="1" x14ac:dyDescent="0.3">
      <c r="B2196" s="1172" t="s">
        <v>2978</v>
      </c>
      <c r="C2196" s="1207">
        <v>13698</v>
      </c>
      <c r="D2196" s="1207">
        <v>25868</v>
      </c>
      <c r="E2196" s="1207">
        <v>5074</v>
      </c>
      <c r="F2196" s="1211">
        <v>44640</v>
      </c>
    </row>
    <row r="2197" spans="2:6" ht="13.15" customHeight="1" x14ac:dyDescent="0.3">
      <c r="B2197" s="1173" t="s">
        <v>2979</v>
      </c>
      <c r="C2197" s="1206">
        <v>10043</v>
      </c>
      <c r="D2197" s="1206">
        <v>17219</v>
      </c>
      <c r="E2197" s="1206">
        <v>3989</v>
      </c>
      <c r="F2197" s="1210">
        <v>31251</v>
      </c>
    </row>
    <row r="2198" spans="2:6" ht="13.15" customHeight="1" x14ac:dyDescent="0.3">
      <c r="B2198" s="1172" t="s">
        <v>2980</v>
      </c>
      <c r="C2198" s="1207">
        <v>11486</v>
      </c>
      <c r="D2198" s="1207">
        <v>19968</v>
      </c>
      <c r="E2198" s="1207">
        <v>5754</v>
      </c>
      <c r="F2198" s="1211">
        <v>37208</v>
      </c>
    </row>
    <row r="2199" spans="2:6" ht="13.15" customHeight="1" x14ac:dyDescent="0.3">
      <c r="B2199" s="1173" t="s">
        <v>2981</v>
      </c>
      <c r="C2199" s="1206">
        <v>3</v>
      </c>
      <c r="D2199" s="1206">
        <v>12</v>
      </c>
      <c r="E2199" s="1206">
        <v>2</v>
      </c>
      <c r="F2199" s="1210">
        <v>17</v>
      </c>
    </row>
    <row r="2200" spans="2:6" ht="13.15" customHeight="1" x14ac:dyDescent="0.3">
      <c r="B2200" s="1172" t="s">
        <v>2982</v>
      </c>
      <c r="C2200" s="1207">
        <v>4</v>
      </c>
      <c r="D2200" s="1207">
        <v>50</v>
      </c>
      <c r="E2200" s="1207">
        <v>17</v>
      </c>
      <c r="F2200" s="1211">
        <v>71</v>
      </c>
    </row>
    <row r="2201" spans="2:6" ht="13.15" customHeight="1" x14ac:dyDescent="0.3">
      <c r="B2201" s="1173" t="s">
        <v>2983</v>
      </c>
      <c r="C2201" s="1206">
        <v>39655</v>
      </c>
      <c r="D2201" s="1206">
        <v>58590</v>
      </c>
      <c r="E2201" s="1206">
        <v>13061</v>
      </c>
      <c r="F2201" s="1210">
        <v>111306</v>
      </c>
    </row>
    <row r="2202" spans="2:6" ht="13.15" customHeight="1" x14ac:dyDescent="0.3">
      <c r="B2202" s="1172" t="s">
        <v>2984</v>
      </c>
      <c r="C2202" s="1207">
        <v>2</v>
      </c>
      <c r="D2202" s="1207">
        <v>0</v>
      </c>
      <c r="E2202" s="1207">
        <v>1</v>
      </c>
      <c r="F2202" s="1211">
        <v>3</v>
      </c>
    </row>
    <row r="2203" spans="2:6" ht="13.15" customHeight="1" x14ac:dyDescent="0.3">
      <c r="B2203" s="1173" t="s">
        <v>2985</v>
      </c>
      <c r="C2203" s="1206">
        <v>13108</v>
      </c>
      <c r="D2203" s="1206">
        <v>21851</v>
      </c>
      <c r="E2203" s="1206">
        <v>5317</v>
      </c>
      <c r="F2203" s="1210">
        <v>40276</v>
      </c>
    </row>
    <row r="2204" spans="2:6" ht="13.15" customHeight="1" x14ac:dyDescent="0.3">
      <c r="B2204" s="1172" t="s">
        <v>2986</v>
      </c>
      <c r="C2204" s="1207">
        <v>299</v>
      </c>
      <c r="D2204" s="1207">
        <v>675</v>
      </c>
      <c r="E2204" s="1207">
        <v>216</v>
      </c>
      <c r="F2204" s="1211">
        <v>1190</v>
      </c>
    </row>
    <row r="2205" spans="2:6" ht="13.15" customHeight="1" x14ac:dyDescent="0.3">
      <c r="B2205" s="1173" t="s">
        <v>2987</v>
      </c>
      <c r="C2205" s="1206">
        <v>1623</v>
      </c>
      <c r="D2205" s="1206">
        <v>2791</v>
      </c>
      <c r="E2205" s="1206">
        <v>771</v>
      </c>
      <c r="F2205" s="1210">
        <v>5185</v>
      </c>
    </row>
    <row r="2206" spans="2:6" ht="13.15" customHeight="1" x14ac:dyDescent="0.3">
      <c r="B2206" s="1172" t="s">
        <v>2988</v>
      </c>
      <c r="C2206" s="1207">
        <v>22782</v>
      </c>
      <c r="D2206" s="1207">
        <v>22084</v>
      </c>
      <c r="E2206" s="1207">
        <v>5444</v>
      </c>
      <c r="F2206" s="1211">
        <v>50310</v>
      </c>
    </row>
    <row r="2207" spans="2:6" ht="13.15" customHeight="1" x14ac:dyDescent="0.3">
      <c r="B2207" s="1173" t="s">
        <v>2989</v>
      </c>
      <c r="C2207" s="1206">
        <v>161</v>
      </c>
      <c r="D2207" s="1206">
        <v>2797</v>
      </c>
      <c r="E2207" s="1206">
        <v>31</v>
      </c>
      <c r="F2207" s="1210">
        <v>2989</v>
      </c>
    </row>
    <row r="2208" spans="2:6" ht="13.15" customHeight="1" x14ac:dyDescent="0.3">
      <c r="B2208" s="1172" t="s">
        <v>2990</v>
      </c>
      <c r="C2208" s="1207">
        <v>24447</v>
      </c>
      <c r="D2208" s="1207">
        <v>44657</v>
      </c>
      <c r="E2208" s="1207">
        <v>8005</v>
      </c>
      <c r="F2208" s="1211">
        <v>77109</v>
      </c>
    </row>
    <row r="2209" spans="2:6" ht="13.15" customHeight="1" x14ac:dyDescent="0.3">
      <c r="B2209" s="1173" t="s">
        <v>2991</v>
      </c>
      <c r="C2209" s="1206">
        <v>197</v>
      </c>
      <c r="D2209" s="1206">
        <v>5197</v>
      </c>
      <c r="E2209" s="1206">
        <v>119</v>
      </c>
      <c r="F2209" s="1210">
        <v>5513</v>
      </c>
    </row>
    <row r="2210" spans="2:6" ht="13.15" customHeight="1" x14ac:dyDescent="0.3">
      <c r="B2210" s="1172" t="s">
        <v>2992</v>
      </c>
      <c r="C2210" s="1207">
        <v>14956</v>
      </c>
      <c r="D2210" s="1207">
        <v>15557</v>
      </c>
      <c r="E2210" s="1207">
        <v>3039</v>
      </c>
      <c r="F2210" s="1211">
        <v>33552</v>
      </c>
    </row>
    <row r="2211" spans="2:6" ht="13.15" customHeight="1" x14ac:dyDescent="0.3">
      <c r="B2211" s="1173" t="s">
        <v>2993</v>
      </c>
      <c r="C2211" s="1206">
        <v>1903</v>
      </c>
      <c r="D2211" s="1206">
        <v>5433</v>
      </c>
      <c r="E2211" s="1206">
        <v>591</v>
      </c>
      <c r="F2211" s="1210">
        <v>7927</v>
      </c>
    </row>
    <row r="2212" spans="2:6" ht="13.15" customHeight="1" x14ac:dyDescent="0.3">
      <c r="B2212" s="1172" t="s">
        <v>2994</v>
      </c>
      <c r="C2212" s="1207">
        <v>1216</v>
      </c>
      <c r="D2212" s="1207">
        <v>3266</v>
      </c>
      <c r="E2212" s="1207">
        <v>463</v>
      </c>
      <c r="F2212" s="1211">
        <v>4945</v>
      </c>
    </row>
    <row r="2213" spans="2:6" ht="13.15" customHeight="1" x14ac:dyDescent="0.3">
      <c r="B2213" s="1173" t="s">
        <v>2995</v>
      </c>
      <c r="C2213" s="1206">
        <v>80</v>
      </c>
      <c r="D2213" s="1206">
        <v>305</v>
      </c>
      <c r="E2213" s="1206">
        <v>29</v>
      </c>
      <c r="F2213" s="1210">
        <v>414</v>
      </c>
    </row>
    <row r="2214" spans="2:6" ht="13.15" customHeight="1" x14ac:dyDescent="0.3">
      <c r="B2214" s="1172" t="s">
        <v>2996</v>
      </c>
      <c r="C2214" s="1207">
        <v>1384</v>
      </c>
      <c r="D2214" s="1207">
        <v>3512</v>
      </c>
      <c r="E2214" s="1207">
        <v>514</v>
      </c>
      <c r="F2214" s="1211">
        <v>5410</v>
      </c>
    </row>
    <row r="2215" spans="2:6" ht="13.15" customHeight="1" x14ac:dyDescent="0.3">
      <c r="B2215" s="1173" t="s">
        <v>2997</v>
      </c>
      <c r="C2215" s="1206">
        <v>90</v>
      </c>
      <c r="D2215" s="1206">
        <v>381</v>
      </c>
      <c r="E2215" s="1206">
        <v>46</v>
      </c>
      <c r="F2215" s="1210">
        <v>517</v>
      </c>
    </row>
    <row r="2216" spans="2:6" ht="13.15" customHeight="1" x14ac:dyDescent="0.3">
      <c r="B2216" s="1172" t="s">
        <v>2998</v>
      </c>
      <c r="C2216" s="1207">
        <v>1508</v>
      </c>
      <c r="D2216" s="1207">
        <v>3947</v>
      </c>
      <c r="E2216" s="1207">
        <v>884</v>
      </c>
      <c r="F2216" s="1211">
        <v>6339</v>
      </c>
    </row>
    <row r="2217" spans="2:6" ht="13.15" customHeight="1" x14ac:dyDescent="0.3">
      <c r="B2217" s="1173" t="s">
        <v>2999</v>
      </c>
      <c r="C2217" s="1206">
        <v>4206</v>
      </c>
      <c r="D2217" s="1206">
        <v>5181</v>
      </c>
      <c r="E2217" s="1206">
        <v>1082</v>
      </c>
      <c r="F2217" s="1210">
        <v>10469</v>
      </c>
    </row>
    <row r="2218" spans="2:6" ht="13.15" customHeight="1" x14ac:dyDescent="0.3">
      <c r="B2218" s="1172" t="s">
        <v>3000</v>
      </c>
      <c r="C2218" s="1207">
        <v>580</v>
      </c>
      <c r="D2218" s="1207">
        <v>1749</v>
      </c>
      <c r="E2218" s="1207">
        <v>318</v>
      </c>
      <c r="F2218" s="1211">
        <v>2647</v>
      </c>
    </row>
    <row r="2219" spans="2:6" ht="13.15" customHeight="1" x14ac:dyDescent="0.3">
      <c r="B2219" s="1173" t="s">
        <v>3001</v>
      </c>
      <c r="C2219" s="1206">
        <v>523</v>
      </c>
      <c r="D2219" s="1206">
        <v>1312</v>
      </c>
      <c r="E2219" s="1206">
        <v>198</v>
      </c>
      <c r="F2219" s="1210">
        <v>2033</v>
      </c>
    </row>
    <row r="2220" spans="2:6" ht="13.15" customHeight="1" x14ac:dyDescent="0.3">
      <c r="B2220" s="1172" t="s">
        <v>3002</v>
      </c>
      <c r="C2220" s="1207">
        <v>433</v>
      </c>
      <c r="D2220" s="1207">
        <v>1459</v>
      </c>
      <c r="E2220" s="1207">
        <v>168</v>
      </c>
      <c r="F2220" s="1211">
        <v>2060</v>
      </c>
    </row>
    <row r="2221" spans="2:6" ht="13.15" customHeight="1" x14ac:dyDescent="0.3">
      <c r="B2221" s="1173" t="s">
        <v>3003</v>
      </c>
      <c r="C2221" s="1206">
        <v>61</v>
      </c>
      <c r="D2221" s="1206">
        <v>174</v>
      </c>
      <c r="E2221" s="1206">
        <v>40</v>
      </c>
      <c r="F2221" s="1210">
        <v>275</v>
      </c>
    </row>
    <row r="2222" spans="2:6" ht="13.15" customHeight="1" x14ac:dyDescent="0.3">
      <c r="B2222" s="1172" t="s">
        <v>3004</v>
      </c>
      <c r="C2222" s="1207">
        <v>5984</v>
      </c>
      <c r="D2222" s="1207">
        <v>11336</v>
      </c>
      <c r="E2222" s="1207">
        <v>1756</v>
      </c>
      <c r="F2222" s="1211">
        <v>19076</v>
      </c>
    </row>
    <row r="2223" spans="2:6" ht="13.15" customHeight="1" x14ac:dyDescent="0.3">
      <c r="B2223" s="1173" t="s">
        <v>3005</v>
      </c>
      <c r="C2223" s="1206">
        <v>716</v>
      </c>
      <c r="D2223" s="1206">
        <v>1249</v>
      </c>
      <c r="E2223" s="1206">
        <v>152</v>
      </c>
      <c r="F2223" s="1210">
        <v>2117</v>
      </c>
    </row>
    <row r="2224" spans="2:6" ht="13.15" customHeight="1" x14ac:dyDescent="0.3">
      <c r="B2224" s="1172" t="s">
        <v>3006</v>
      </c>
      <c r="C2224" s="1207">
        <v>147</v>
      </c>
      <c r="D2224" s="1207">
        <v>292</v>
      </c>
      <c r="E2224" s="1207">
        <v>38</v>
      </c>
      <c r="F2224" s="1211">
        <v>477</v>
      </c>
    </row>
    <row r="2225" spans="2:6" ht="13.15" customHeight="1" x14ac:dyDescent="0.3">
      <c r="B2225" s="1173" t="s">
        <v>3007</v>
      </c>
      <c r="C2225" s="1206">
        <v>499</v>
      </c>
      <c r="D2225" s="1206">
        <v>469</v>
      </c>
      <c r="E2225" s="1206">
        <v>52</v>
      </c>
      <c r="F2225" s="1210">
        <v>1020</v>
      </c>
    </row>
    <row r="2226" spans="2:6" ht="13.15" customHeight="1" x14ac:dyDescent="0.3">
      <c r="B2226" s="1172" t="s">
        <v>3008</v>
      </c>
      <c r="C2226" s="1207">
        <v>829</v>
      </c>
      <c r="D2226" s="1207">
        <v>1868</v>
      </c>
      <c r="E2226" s="1207">
        <v>231</v>
      </c>
      <c r="F2226" s="1211">
        <v>2928</v>
      </c>
    </row>
    <row r="2227" spans="2:6" ht="13.15" customHeight="1" x14ac:dyDescent="0.3">
      <c r="B2227" s="1173" t="s">
        <v>3009</v>
      </c>
      <c r="C2227" s="1206">
        <v>7931</v>
      </c>
      <c r="D2227" s="1206">
        <v>19042</v>
      </c>
      <c r="E2227" s="1206">
        <v>2603</v>
      </c>
      <c r="F2227" s="1210">
        <v>29576</v>
      </c>
    </row>
    <row r="2228" spans="2:6" ht="13.15" customHeight="1" x14ac:dyDescent="0.3">
      <c r="B2228" s="1172" t="s">
        <v>3010</v>
      </c>
      <c r="C2228" s="1207">
        <v>393</v>
      </c>
      <c r="D2228" s="1207">
        <v>969</v>
      </c>
      <c r="E2228" s="1207">
        <v>107</v>
      </c>
      <c r="F2228" s="1211">
        <v>1469</v>
      </c>
    </row>
    <row r="2229" spans="2:6" ht="13.15" customHeight="1" x14ac:dyDescent="0.3">
      <c r="B2229" s="1173" t="s">
        <v>3011</v>
      </c>
      <c r="C2229" s="1206">
        <v>502</v>
      </c>
      <c r="D2229" s="1206">
        <v>1132</v>
      </c>
      <c r="E2229" s="1206">
        <v>130</v>
      </c>
      <c r="F2229" s="1210">
        <v>1764</v>
      </c>
    </row>
    <row r="2230" spans="2:6" ht="13.15" customHeight="1" x14ac:dyDescent="0.3">
      <c r="B2230" s="1172" t="s">
        <v>3012</v>
      </c>
      <c r="C2230" s="1207">
        <v>1560</v>
      </c>
      <c r="D2230" s="1207">
        <v>4459</v>
      </c>
      <c r="E2230" s="1207">
        <v>450</v>
      </c>
      <c r="F2230" s="1211">
        <v>6469</v>
      </c>
    </row>
    <row r="2231" spans="2:6" ht="13.15" customHeight="1" x14ac:dyDescent="0.3">
      <c r="B2231" s="1173" t="s">
        <v>3013</v>
      </c>
      <c r="C2231" s="1206">
        <v>693</v>
      </c>
      <c r="D2231" s="1206">
        <v>2624</v>
      </c>
      <c r="E2231" s="1206">
        <v>328</v>
      </c>
      <c r="F2231" s="1210">
        <v>3645</v>
      </c>
    </row>
    <row r="2232" spans="2:6" ht="13.15" customHeight="1" x14ac:dyDescent="0.3">
      <c r="B2232" s="1172" t="s">
        <v>3014</v>
      </c>
      <c r="C2232" s="1207">
        <v>225</v>
      </c>
      <c r="D2232" s="1207">
        <v>775</v>
      </c>
      <c r="E2232" s="1207">
        <v>57</v>
      </c>
      <c r="F2232" s="1211">
        <v>1057</v>
      </c>
    </row>
    <row r="2233" spans="2:6" ht="13.15" customHeight="1" x14ac:dyDescent="0.3">
      <c r="B2233" s="1173" t="s">
        <v>3015</v>
      </c>
      <c r="C2233" s="1206">
        <v>3541</v>
      </c>
      <c r="D2233" s="1206">
        <v>9010</v>
      </c>
      <c r="E2233" s="1206">
        <v>1263</v>
      </c>
      <c r="F2233" s="1210">
        <v>13814</v>
      </c>
    </row>
    <row r="2234" spans="2:6" ht="13.15" customHeight="1" x14ac:dyDescent="0.3">
      <c r="B2234" s="1172" t="s">
        <v>3016</v>
      </c>
      <c r="C2234" s="1207">
        <v>920</v>
      </c>
      <c r="D2234" s="1207">
        <v>4601</v>
      </c>
      <c r="E2234" s="1207">
        <v>398</v>
      </c>
      <c r="F2234" s="1211">
        <v>5919</v>
      </c>
    </row>
    <row r="2235" spans="2:6" ht="13.15" customHeight="1" x14ac:dyDescent="0.3">
      <c r="B2235" s="1173" t="s">
        <v>3017</v>
      </c>
      <c r="C2235" s="1206">
        <v>1729</v>
      </c>
      <c r="D2235" s="1206">
        <v>4465</v>
      </c>
      <c r="E2235" s="1206">
        <v>517</v>
      </c>
      <c r="F2235" s="1210">
        <v>6711</v>
      </c>
    </row>
    <row r="2236" spans="2:6" ht="13.15" customHeight="1" x14ac:dyDescent="0.3">
      <c r="B2236" s="1172" t="s">
        <v>3018</v>
      </c>
      <c r="C2236" s="1207">
        <v>966</v>
      </c>
      <c r="D2236" s="1207">
        <v>1589</v>
      </c>
      <c r="E2236" s="1207">
        <v>234</v>
      </c>
      <c r="F2236" s="1211">
        <v>2789</v>
      </c>
    </row>
    <row r="2237" spans="2:6" ht="13.15" customHeight="1" x14ac:dyDescent="0.3">
      <c r="B2237" s="1173" t="s">
        <v>3019</v>
      </c>
      <c r="C2237" s="1206">
        <v>300</v>
      </c>
      <c r="D2237" s="1206">
        <v>355</v>
      </c>
      <c r="E2237" s="1206">
        <v>55</v>
      </c>
      <c r="F2237" s="1210">
        <v>710</v>
      </c>
    </row>
    <row r="2238" spans="2:6" ht="13.15" customHeight="1" x14ac:dyDescent="0.3">
      <c r="B2238" s="1172" t="s">
        <v>3020</v>
      </c>
      <c r="C2238" s="1207">
        <v>1507</v>
      </c>
      <c r="D2238" s="1207">
        <v>3718</v>
      </c>
      <c r="E2238" s="1207">
        <v>395</v>
      </c>
      <c r="F2238" s="1211">
        <v>5620</v>
      </c>
    </row>
    <row r="2239" spans="2:6" ht="13.15" customHeight="1" x14ac:dyDescent="0.3">
      <c r="B2239" s="1173" t="s">
        <v>3021</v>
      </c>
      <c r="C2239" s="1206">
        <v>507</v>
      </c>
      <c r="D2239" s="1206">
        <v>1181</v>
      </c>
      <c r="E2239" s="1206">
        <v>104</v>
      </c>
      <c r="F2239" s="1210">
        <v>1792</v>
      </c>
    </row>
    <row r="2240" spans="2:6" ht="13.15" customHeight="1" x14ac:dyDescent="0.3">
      <c r="B2240" s="1172" t="s">
        <v>3022</v>
      </c>
      <c r="C2240" s="1207">
        <v>482</v>
      </c>
      <c r="D2240" s="1207">
        <v>1018</v>
      </c>
      <c r="E2240" s="1207">
        <v>111</v>
      </c>
      <c r="F2240" s="1211">
        <v>1611</v>
      </c>
    </row>
    <row r="2241" spans="2:6" ht="13.15" customHeight="1" x14ac:dyDescent="0.3">
      <c r="B2241" s="1173" t="s">
        <v>3023</v>
      </c>
      <c r="C2241" s="1206">
        <v>42</v>
      </c>
      <c r="D2241" s="1206">
        <v>115</v>
      </c>
      <c r="E2241" s="1206">
        <v>8</v>
      </c>
      <c r="F2241" s="1210">
        <v>165</v>
      </c>
    </row>
    <row r="2242" spans="2:6" ht="13.15" customHeight="1" x14ac:dyDescent="0.3">
      <c r="B2242" s="1172" t="s">
        <v>3024</v>
      </c>
      <c r="C2242" s="1207">
        <v>2492</v>
      </c>
      <c r="D2242" s="1207">
        <v>6452</v>
      </c>
      <c r="E2242" s="1207">
        <v>601</v>
      </c>
      <c r="F2242" s="1211">
        <v>9545</v>
      </c>
    </row>
    <row r="2243" spans="2:6" ht="13.15" customHeight="1" x14ac:dyDescent="0.3">
      <c r="B2243" s="1173" t="s">
        <v>3025</v>
      </c>
      <c r="C2243" s="1206">
        <v>197</v>
      </c>
      <c r="D2243" s="1206">
        <v>643</v>
      </c>
      <c r="E2243" s="1206">
        <v>42</v>
      </c>
      <c r="F2243" s="1210">
        <v>882</v>
      </c>
    </row>
    <row r="2244" spans="2:6" ht="13.15" customHeight="1" x14ac:dyDescent="0.3">
      <c r="B2244" s="1172" t="s">
        <v>3026</v>
      </c>
      <c r="C2244" s="1207">
        <v>733</v>
      </c>
      <c r="D2244" s="1207">
        <v>1975</v>
      </c>
      <c r="E2244" s="1207">
        <v>231</v>
      </c>
      <c r="F2244" s="1211">
        <v>2939</v>
      </c>
    </row>
    <row r="2245" spans="2:6" ht="13.15" customHeight="1" x14ac:dyDescent="0.3">
      <c r="B2245" s="1173" t="s">
        <v>3027</v>
      </c>
      <c r="C2245" s="1206">
        <v>1294</v>
      </c>
      <c r="D2245" s="1206">
        <v>3603</v>
      </c>
      <c r="E2245" s="1206">
        <v>312</v>
      </c>
      <c r="F2245" s="1210">
        <v>5209</v>
      </c>
    </row>
    <row r="2246" spans="2:6" ht="13.15" customHeight="1" x14ac:dyDescent="0.3">
      <c r="B2246" s="1172" t="s">
        <v>3028</v>
      </c>
      <c r="C2246" s="1207">
        <v>4646</v>
      </c>
      <c r="D2246" s="1207">
        <v>7316</v>
      </c>
      <c r="E2246" s="1207">
        <v>2683</v>
      </c>
      <c r="F2246" s="1211">
        <v>14645</v>
      </c>
    </row>
    <row r="2247" spans="2:6" ht="13.15" customHeight="1" x14ac:dyDescent="0.3">
      <c r="B2247" s="1173" t="s">
        <v>3029</v>
      </c>
      <c r="C2247" s="1206">
        <v>5454</v>
      </c>
      <c r="D2247" s="1206">
        <v>5874</v>
      </c>
      <c r="E2247" s="1206">
        <v>2105</v>
      </c>
      <c r="F2247" s="1210">
        <v>13433</v>
      </c>
    </row>
    <row r="2248" spans="2:6" ht="13.15" customHeight="1" x14ac:dyDescent="0.3">
      <c r="B2248" s="1172" t="s">
        <v>3030</v>
      </c>
      <c r="C2248" s="1207">
        <v>10195</v>
      </c>
      <c r="D2248" s="1207">
        <v>16167</v>
      </c>
      <c r="E2248" s="1207">
        <v>3223</v>
      </c>
      <c r="F2248" s="1211">
        <v>29585</v>
      </c>
    </row>
    <row r="2249" spans="2:6" ht="13.15" customHeight="1" x14ac:dyDescent="0.3">
      <c r="B2249" s="1173" t="s">
        <v>3031</v>
      </c>
      <c r="C2249" s="1206">
        <v>15133</v>
      </c>
      <c r="D2249" s="1206">
        <v>22360</v>
      </c>
      <c r="E2249" s="1206">
        <v>4974</v>
      </c>
      <c r="F2249" s="1210">
        <v>42467</v>
      </c>
    </row>
    <row r="2250" spans="2:6" ht="13.15" customHeight="1" x14ac:dyDescent="0.3">
      <c r="B2250" s="1172" t="s">
        <v>3032</v>
      </c>
      <c r="C2250" s="1207">
        <v>13724</v>
      </c>
      <c r="D2250" s="1207">
        <v>46384</v>
      </c>
      <c r="E2250" s="1207">
        <v>4438</v>
      </c>
      <c r="F2250" s="1211">
        <v>64546</v>
      </c>
    </row>
    <row r="2251" spans="2:6" ht="13.15" customHeight="1" x14ac:dyDescent="0.3">
      <c r="B2251" s="1173" t="s">
        <v>3033</v>
      </c>
      <c r="C2251" s="1206">
        <v>20205</v>
      </c>
      <c r="D2251" s="1206">
        <v>37492</v>
      </c>
      <c r="E2251" s="1206">
        <v>7294</v>
      </c>
      <c r="F2251" s="1210">
        <v>64991</v>
      </c>
    </row>
    <row r="2252" spans="2:6" ht="13.15" customHeight="1" x14ac:dyDescent="0.3">
      <c r="B2252" s="1172" t="s">
        <v>3034</v>
      </c>
      <c r="C2252" s="1207">
        <v>8145</v>
      </c>
      <c r="D2252" s="1207">
        <v>5284</v>
      </c>
      <c r="E2252" s="1207">
        <v>934</v>
      </c>
      <c r="F2252" s="1211">
        <v>14363</v>
      </c>
    </row>
    <row r="2253" spans="2:6" ht="13.15" customHeight="1" x14ac:dyDescent="0.3">
      <c r="B2253" s="1173" t="s">
        <v>3035</v>
      </c>
      <c r="C2253" s="1206">
        <v>3</v>
      </c>
      <c r="D2253" s="1206">
        <v>12</v>
      </c>
      <c r="E2253" s="1206">
        <v>6</v>
      </c>
      <c r="F2253" s="1210">
        <v>21</v>
      </c>
    </row>
    <row r="2254" spans="2:6" ht="13.15" customHeight="1" x14ac:dyDescent="0.3">
      <c r="B2254" s="1172" t="s">
        <v>3036</v>
      </c>
      <c r="C2254" s="1207">
        <v>11</v>
      </c>
      <c r="D2254" s="1207">
        <v>112</v>
      </c>
      <c r="E2254" s="1207">
        <v>13</v>
      </c>
      <c r="F2254" s="1211">
        <v>136</v>
      </c>
    </row>
    <row r="2255" spans="2:6" ht="13.15" customHeight="1" x14ac:dyDescent="0.3">
      <c r="B2255" s="1173" t="s">
        <v>3037</v>
      </c>
      <c r="C2255" s="1206">
        <v>9945</v>
      </c>
      <c r="D2255" s="1206">
        <v>12791</v>
      </c>
      <c r="E2255" s="1206">
        <v>2725</v>
      </c>
      <c r="F2255" s="1210">
        <v>25461</v>
      </c>
    </row>
    <row r="2256" spans="2:6" ht="13.15" customHeight="1" x14ac:dyDescent="0.3">
      <c r="B2256" s="1172" t="s">
        <v>3038</v>
      </c>
      <c r="C2256" s="1207">
        <v>4779</v>
      </c>
      <c r="D2256" s="1207">
        <v>9250</v>
      </c>
      <c r="E2256" s="1207">
        <v>1503</v>
      </c>
      <c r="F2256" s="1211">
        <v>15532</v>
      </c>
    </row>
    <row r="2257" spans="2:6" ht="13.15" customHeight="1" x14ac:dyDescent="0.3">
      <c r="B2257" s="1173" t="s">
        <v>3039</v>
      </c>
      <c r="C2257" s="1206">
        <v>363</v>
      </c>
      <c r="D2257" s="1206">
        <v>906</v>
      </c>
      <c r="E2257" s="1206">
        <v>136</v>
      </c>
      <c r="F2257" s="1210">
        <v>1405</v>
      </c>
    </row>
    <row r="2258" spans="2:6" ht="13.15" customHeight="1" x14ac:dyDescent="0.3">
      <c r="B2258" s="1172" t="s">
        <v>3040</v>
      </c>
      <c r="C2258" s="1207">
        <v>245</v>
      </c>
      <c r="D2258" s="1207">
        <v>462</v>
      </c>
      <c r="E2258" s="1207">
        <v>54</v>
      </c>
      <c r="F2258" s="1211">
        <v>761</v>
      </c>
    </row>
    <row r="2259" spans="2:6" ht="13.15" customHeight="1" x14ac:dyDescent="0.3">
      <c r="B2259" s="1173" t="s">
        <v>3041</v>
      </c>
      <c r="C2259" s="1206">
        <v>797</v>
      </c>
      <c r="D2259" s="1206">
        <v>1359</v>
      </c>
      <c r="E2259" s="1206">
        <v>125</v>
      </c>
      <c r="F2259" s="1210">
        <v>2281</v>
      </c>
    </row>
    <row r="2260" spans="2:6" ht="13.15" customHeight="1" x14ac:dyDescent="0.3">
      <c r="B2260" s="1172" t="s">
        <v>3042</v>
      </c>
      <c r="C2260" s="1207">
        <v>45</v>
      </c>
      <c r="D2260" s="1207">
        <v>110</v>
      </c>
      <c r="E2260" s="1207">
        <v>4</v>
      </c>
      <c r="F2260" s="1211">
        <v>159</v>
      </c>
    </row>
    <row r="2261" spans="2:6" ht="13.15" customHeight="1" x14ac:dyDescent="0.3">
      <c r="B2261" s="1173" t="s">
        <v>3043</v>
      </c>
      <c r="C2261" s="1206">
        <v>220</v>
      </c>
      <c r="D2261" s="1206">
        <v>1028</v>
      </c>
      <c r="E2261" s="1206">
        <v>55</v>
      </c>
      <c r="F2261" s="1210">
        <v>1303</v>
      </c>
    </row>
    <row r="2262" spans="2:6" ht="13.15" customHeight="1" x14ac:dyDescent="0.3">
      <c r="B2262" s="1172" t="s">
        <v>3044</v>
      </c>
      <c r="C2262" s="1207">
        <v>260</v>
      </c>
      <c r="D2262" s="1207">
        <v>361</v>
      </c>
      <c r="E2262" s="1207">
        <v>37</v>
      </c>
      <c r="F2262" s="1211">
        <v>658</v>
      </c>
    </row>
    <row r="2263" spans="2:6" ht="13.15" customHeight="1" x14ac:dyDescent="0.3">
      <c r="B2263" s="1173" t="s">
        <v>3045</v>
      </c>
      <c r="C2263" s="1206">
        <v>217</v>
      </c>
      <c r="D2263" s="1206">
        <v>407</v>
      </c>
      <c r="E2263" s="1206">
        <v>44</v>
      </c>
      <c r="F2263" s="1210">
        <v>668</v>
      </c>
    </row>
    <row r="2264" spans="2:6" ht="13.15" customHeight="1" x14ac:dyDescent="0.3">
      <c r="B2264" s="1172" t="s">
        <v>3046</v>
      </c>
      <c r="C2264" s="1207">
        <v>148</v>
      </c>
      <c r="D2264" s="1207">
        <v>241</v>
      </c>
      <c r="E2264" s="1207">
        <v>27</v>
      </c>
      <c r="F2264" s="1211">
        <v>416</v>
      </c>
    </row>
    <row r="2265" spans="2:6" ht="13.15" customHeight="1" x14ac:dyDescent="0.3">
      <c r="B2265" s="1173" t="s">
        <v>3047</v>
      </c>
      <c r="C2265" s="1206">
        <v>89</v>
      </c>
      <c r="D2265" s="1206">
        <v>140</v>
      </c>
      <c r="E2265" s="1206">
        <v>25</v>
      </c>
      <c r="F2265" s="1210">
        <v>254</v>
      </c>
    </row>
    <row r="2266" spans="2:6" ht="13.15" customHeight="1" x14ac:dyDescent="0.3">
      <c r="B2266" s="1172" t="s">
        <v>3048</v>
      </c>
      <c r="C2266" s="1207">
        <v>174</v>
      </c>
      <c r="D2266" s="1207">
        <v>176</v>
      </c>
      <c r="E2266" s="1207">
        <v>19</v>
      </c>
      <c r="F2266" s="1211">
        <v>369</v>
      </c>
    </row>
    <row r="2267" spans="2:6" ht="13.15" customHeight="1" x14ac:dyDescent="0.3">
      <c r="B2267" s="1173" t="s">
        <v>3049</v>
      </c>
      <c r="C2267" s="1206">
        <v>1492</v>
      </c>
      <c r="D2267" s="1206">
        <v>3045</v>
      </c>
      <c r="E2267" s="1206">
        <v>405</v>
      </c>
      <c r="F2267" s="1210">
        <v>4942</v>
      </c>
    </row>
    <row r="2268" spans="2:6" ht="13.15" customHeight="1" x14ac:dyDescent="0.3">
      <c r="B2268" s="1172" t="s">
        <v>3050</v>
      </c>
      <c r="C2268" s="1207">
        <v>33</v>
      </c>
      <c r="D2268" s="1207">
        <v>132</v>
      </c>
      <c r="E2268" s="1207">
        <v>23</v>
      </c>
      <c r="F2268" s="1211">
        <v>188</v>
      </c>
    </row>
    <row r="2269" spans="2:6" ht="13.15" customHeight="1" x14ac:dyDescent="0.3">
      <c r="B2269" s="1173" t="s">
        <v>3051</v>
      </c>
      <c r="C2269" s="1206">
        <v>453</v>
      </c>
      <c r="D2269" s="1206">
        <v>1365</v>
      </c>
      <c r="E2269" s="1206">
        <v>163</v>
      </c>
      <c r="F2269" s="1210">
        <v>1981</v>
      </c>
    </row>
    <row r="2270" spans="2:6" ht="13.15" customHeight="1" x14ac:dyDescent="0.3">
      <c r="B2270" s="1172" t="s">
        <v>3052</v>
      </c>
      <c r="C2270" s="1207">
        <v>6</v>
      </c>
      <c r="D2270" s="1207">
        <v>51</v>
      </c>
      <c r="E2270" s="1207">
        <v>5</v>
      </c>
      <c r="F2270" s="1211">
        <v>62</v>
      </c>
    </row>
    <row r="2271" spans="2:6" ht="13.15" customHeight="1" x14ac:dyDescent="0.3">
      <c r="B2271" s="1173" t="s">
        <v>3053</v>
      </c>
      <c r="C2271" s="1206">
        <v>175</v>
      </c>
      <c r="D2271" s="1206">
        <v>203</v>
      </c>
      <c r="E2271" s="1206">
        <v>19</v>
      </c>
      <c r="F2271" s="1210">
        <v>397</v>
      </c>
    </row>
    <row r="2272" spans="2:6" ht="13.15" customHeight="1" x14ac:dyDescent="0.3">
      <c r="B2272" s="1172" t="s">
        <v>3054</v>
      </c>
      <c r="C2272" s="1207">
        <v>337</v>
      </c>
      <c r="D2272" s="1207">
        <v>322</v>
      </c>
      <c r="E2272" s="1207">
        <v>33</v>
      </c>
      <c r="F2272" s="1211">
        <v>692</v>
      </c>
    </row>
    <row r="2273" spans="2:6" ht="13.15" customHeight="1" x14ac:dyDescent="0.3">
      <c r="B2273" s="1173" t="s">
        <v>3055</v>
      </c>
      <c r="C2273" s="1206">
        <v>1</v>
      </c>
      <c r="D2273" s="1206">
        <v>13</v>
      </c>
      <c r="E2273" s="1206">
        <v>0</v>
      </c>
      <c r="F2273" s="1210">
        <v>14</v>
      </c>
    </row>
    <row r="2274" spans="2:6" ht="13.15" customHeight="1" x14ac:dyDescent="0.3">
      <c r="B2274" s="1172" t="s">
        <v>3056</v>
      </c>
      <c r="C2274" s="1207">
        <v>437</v>
      </c>
      <c r="D2274" s="1207">
        <v>1987</v>
      </c>
      <c r="E2274" s="1207">
        <v>147</v>
      </c>
      <c r="F2274" s="1211">
        <v>2571</v>
      </c>
    </row>
    <row r="2275" spans="2:6" ht="13.15" customHeight="1" x14ac:dyDescent="0.3">
      <c r="B2275" s="1173" t="s">
        <v>3057</v>
      </c>
      <c r="C2275" s="1206">
        <v>958</v>
      </c>
      <c r="D2275" s="1206">
        <v>1845</v>
      </c>
      <c r="E2275" s="1206">
        <v>305</v>
      </c>
      <c r="F2275" s="1210">
        <v>3108</v>
      </c>
    </row>
    <row r="2276" spans="2:6" ht="13.15" customHeight="1" x14ac:dyDescent="0.3">
      <c r="B2276" s="1172" t="s">
        <v>3058</v>
      </c>
      <c r="C2276" s="1207">
        <v>108</v>
      </c>
      <c r="D2276" s="1207">
        <v>217</v>
      </c>
      <c r="E2276" s="1207">
        <v>20</v>
      </c>
      <c r="F2276" s="1211">
        <v>345</v>
      </c>
    </row>
    <row r="2277" spans="2:6" ht="13.15" customHeight="1" x14ac:dyDescent="0.3">
      <c r="B2277" s="1173" t="s">
        <v>3059</v>
      </c>
      <c r="C2277" s="1206">
        <v>434</v>
      </c>
      <c r="D2277" s="1206">
        <v>1133</v>
      </c>
      <c r="E2277" s="1206">
        <v>131</v>
      </c>
      <c r="F2277" s="1210">
        <v>1698</v>
      </c>
    </row>
    <row r="2278" spans="2:6" ht="13.15" customHeight="1" x14ac:dyDescent="0.3">
      <c r="B2278" s="1172" t="s">
        <v>3060</v>
      </c>
      <c r="C2278" s="1207">
        <v>45</v>
      </c>
      <c r="D2278" s="1207">
        <v>255</v>
      </c>
      <c r="E2278" s="1207">
        <v>18</v>
      </c>
      <c r="F2278" s="1211">
        <v>318</v>
      </c>
    </row>
    <row r="2279" spans="2:6" ht="13.15" customHeight="1" x14ac:dyDescent="0.3">
      <c r="B2279" s="1173" t="s">
        <v>3061</v>
      </c>
      <c r="C2279" s="1206">
        <v>59</v>
      </c>
      <c r="D2279" s="1206">
        <v>225</v>
      </c>
      <c r="E2279" s="1206">
        <v>25</v>
      </c>
      <c r="F2279" s="1210">
        <v>309</v>
      </c>
    </row>
    <row r="2280" spans="2:6" ht="13.15" customHeight="1" x14ac:dyDescent="0.3">
      <c r="B2280" s="1172" t="s">
        <v>3062</v>
      </c>
      <c r="C2280" s="1207">
        <v>133</v>
      </c>
      <c r="D2280" s="1207">
        <v>655</v>
      </c>
      <c r="E2280" s="1207">
        <v>67</v>
      </c>
      <c r="F2280" s="1211">
        <v>855</v>
      </c>
    </row>
    <row r="2281" spans="2:6" ht="13.15" customHeight="1" x14ac:dyDescent="0.3">
      <c r="B2281" s="1173" t="s">
        <v>3063</v>
      </c>
      <c r="C2281" s="1206">
        <v>62</v>
      </c>
      <c r="D2281" s="1206">
        <v>396</v>
      </c>
      <c r="E2281" s="1206">
        <v>45</v>
      </c>
      <c r="F2281" s="1210">
        <v>503</v>
      </c>
    </row>
    <row r="2282" spans="2:6" ht="13.15" customHeight="1" x14ac:dyDescent="0.3">
      <c r="B2282" s="1172" t="s">
        <v>3064</v>
      </c>
      <c r="C2282" s="1207">
        <v>95</v>
      </c>
      <c r="D2282" s="1207">
        <v>225</v>
      </c>
      <c r="E2282" s="1207">
        <v>26</v>
      </c>
      <c r="F2282" s="1211">
        <v>346</v>
      </c>
    </row>
    <row r="2283" spans="2:6" ht="13.15" customHeight="1" x14ac:dyDescent="0.3">
      <c r="B2283" s="1173" t="s">
        <v>3065</v>
      </c>
      <c r="C2283" s="1206">
        <v>148</v>
      </c>
      <c r="D2283" s="1206">
        <v>551</v>
      </c>
      <c r="E2283" s="1206">
        <v>63</v>
      </c>
      <c r="F2283" s="1210">
        <v>762</v>
      </c>
    </row>
    <row r="2284" spans="2:6" ht="13.15" customHeight="1" x14ac:dyDescent="0.3">
      <c r="B2284" s="1172" t="s">
        <v>3066</v>
      </c>
      <c r="C2284" s="1207">
        <v>838</v>
      </c>
      <c r="D2284" s="1207">
        <v>1792</v>
      </c>
      <c r="E2284" s="1207">
        <v>334</v>
      </c>
      <c r="F2284" s="1211">
        <v>2964</v>
      </c>
    </row>
    <row r="2285" spans="2:6" ht="13.15" customHeight="1" x14ac:dyDescent="0.3">
      <c r="B2285" s="1173" t="s">
        <v>3067</v>
      </c>
      <c r="C2285" s="1206">
        <v>117</v>
      </c>
      <c r="D2285" s="1206">
        <v>475</v>
      </c>
      <c r="E2285" s="1206">
        <v>40</v>
      </c>
      <c r="F2285" s="1210">
        <v>632</v>
      </c>
    </row>
    <row r="2286" spans="2:6" ht="13.15" customHeight="1" x14ac:dyDescent="0.3">
      <c r="B2286" s="1172" t="s">
        <v>3068</v>
      </c>
      <c r="C2286" s="1207">
        <v>1295</v>
      </c>
      <c r="D2286" s="1207">
        <v>2374</v>
      </c>
      <c r="E2286" s="1207">
        <v>361</v>
      </c>
      <c r="F2286" s="1211">
        <v>4030</v>
      </c>
    </row>
    <row r="2287" spans="2:6" ht="13.15" customHeight="1" x14ac:dyDescent="0.3">
      <c r="B2287" s="1173" t="s">
        <v>3069</v>
      </c>
      <c r="C2287" s="1206">
        <v>425</v>
      </c>
      <c r="D2287" s="1206">
        <v>1112</v>
      </c>
      <c r="E2287" s="1206">
        <v>121</v>
      </c>
      <c r="F2287" s="1210">
        <v>1658</v>
      </c>
    </row>
    <row r="2288" spans="2:6" ht="13.15" customHeight="1" x14ac:dyDescent="0.3">
      <c r="B2288" s="1172" t="s">
        <v>3070</v>
      </c>
      <c r="C2288" s="1207">
        <v>228</v>
      </c>
      <c r="D2288" s="1207">
        <v>431</v>
      </c>
      <c r="E2288" s="1207">
        <v>50</v>
      </c>
      <c r="F2288" s="1211">
        <v>709</v>
      </c>
    </row>
    <row r="2289" spans="2:6" ht="13.15" customHeight="1" x14ac:dyDescent="0.3">
      <c r="B2289" s="1173" t="s">
        <v>3071</v>
      </c>
      <c r="C2289" s="1206">
        <v>191</v>
      </c>
      <c r="D2289" s="1206">
        <v>578</v>
      </c>
      <c r="E2289" s="1206">
        <v>73</v>
      </c>
      <c r="F2289" s="1210">
        <v>842</v>
      </c>
    </row>
    <row r="2290" spans="2:6" ht="13.15" customHeight="1" x14ac:dyDescent="0.3">
      <c r="B2290" s="1172" t="s">
        <v>3072</v>
      </c>
      <c r="C2290" s="1207">
        <v>118</v>
      </c>
      <c r="D2290" s="1207">
        <v>265</v>
      </c>
      <c r="E2290" s="1207">
        <v>31</v>
      </c>
      <c r="F2290" s="1211">
        <v>414</v>
      </c>
    </row>
    <row r="2291" spans="2:6" ht="13.15" customHeight="1" x14ac:dyDescent="0.3">
      <c r="B2291" s="1173" t="s">
        <v>3073</v>
      </c>
      <c r="C2291" s="1206">
        <v>540</v>
      </c>
      <c r="D2291" s="1206">
        <v>1967</v>
      </c>
      <c r="E2291" s="1206">
        <v>293</v>
      </c>
      <c r="F2291" s="1210">
        <v>2800</v>
      </c>
    </row>
    <row r="2292" spans="2:6" ht="13.15" customHeight="1" x14ac:dyDescent="0.3">
      <c r="B2292" s="1172" t="s">
        <v>3074</v>
      </c>
      <c r="C2292" s="1207">
        <v>218</v>
      </c>
      <c r="D2292" s="1207">
        <v>764</v>
      </c>
      <c r="E2292" s="1207">
        <v>88</v>
      </c>
      <c r="F2292" s="1211">
        <v>1070</v>
      </c>
    </row>
    <row r="2293" spans="2:6" ht="13.15" customHeight="1" x14ac:dyDescent="0.3">
      <c r="B2293" s="1173" t="s">
        <v>3075</v>
      </c>
      <c r="C2293" s="1206">
        <v>2659</v>
      </c>
      <c r="D2293" s="1206">
        <v>5016</v>
      </c>
      <c r="E2293" s="1206">
        <v>787</v>
      </c>
      <c r="F2293" s="1210">
        <v>8462</v>
      </c>
    </row>
    <row r="2294" spans="2:6" ht="13.15" customHeight="1" x14ac:dyDescent="0.3">
      <c r="B2294" s="1172" t="s">
        <v>3076</v>
      </c>
      <c r="C2294" s="1207">
        <v>555</v>
      </c>
      <c r="D2294" s="1207">
        <v>1207</v>
      </c>
      <c r="E2294" s="1207">
        <v>173</v>
      </c>
      <c r="F2294" s="1211">
        <v>1935</v>
      </c>
    </row>
    <row r="2295" spans="2:6" ht="13.15" customHeight="1" x14ac:dyDescent="0.3">
      <c r="B2295" s="1173" t="s">
        <v>3077</v>
      </c>
      <c r="C2295" s="1206">
        <v>951</v>
      </c>
      <c r="D2295" s="1206">
        <v>1919</v>
      </c>
      <c r="E2295" s="1206">
        <v>262</v>
      </c>
      <c r="F2295" s="1210">
        <v>3132</v>
      </c>
    </row>
    <row r="2296" spans="2:6" ht="13.15" customHeight="1" x14ac:dyDescent="0.3">
      <c r="B2296" s="1172" t="s">
        <v>3078</v>
      </c>
      <c r="C2296" s="1207">
        <v>89</v>
      </c>
      <c r="D2296" s="1207">
        <v>400</v>
      </c>
      <c r="E2296" s="1207">
        <v>59</v>
      </c>
      <c r="F2296" s="1211">
        <v>548</v>
      </c>
    </row>
    <row r="2297" spans="2:6" ht="13.15" customHeight="1" x14ac:dyDescent="0.3">
      <c r="B2297" s="1173" t="s">
        <v>3079</v>
      </c>
      <c r="C2297" s="1206">
        <v>1030</v>
      </c>
      <c r="D2297" s="1206">
        <v>2818</v>
      </c>
      <c r="E2297" s="1206">
        <v>427</v>
      </c>
      <c r="F2297" s="1210">
        <v>4275</v>
      </c>
    </row>
    <row r="2298" spans="2:6" ht="13.15" customHeight="1" x14ac:dyDescent="0.3">
      <c r="B2298" s="1172" t="s">
        <v>3080</v>
      </c>
      <c r="C2298" s="1207">
        <v>12137</v>
      </c>
      <c r="D2298" s="1207">
        <v>18890</v>
      </c>
      <c r="E2298" s="1207">
        <v>4263</v>
      </c>
      <c r="F2298" s="1211">
        <v>35290</v>
      </c>
    </row>
    <row r="2299" spans="2:6" ht="13.15" customHeight="1" x14ac:dyDescent="0.3">
      <c r="B2299" s="1173" t="s">
        <v>3081</v>
      </c>
      <c r="C2299" s="1206">
        <v>506</v>
      </c>
      <c r="D2299" s="1206">
        <v>1184</v>
      </c>
      <c r="E2299" s="1206">
        <v>133</v>
      </c>
      <c r="F2299" s="1210">
        <v>1823</v>
      </c>
    </row>
    <row r="2300" spans="2:6" ht="13.15" customHeight="1" x14ac:dyDescent="0.3">
      <c r="B2300" s="1172" t="s">
        <v>3082</v>
      </c>
      <c r="C2300" s="1207">
        <v>93</v>
      </c>
      <c r="D2300" s="1207">
        <v>156</v>
      </c>
      <c r="E2300" s="1207">
        <v>17</v>
      </c>
      <c r="F2300" s="1211">
        <v>266</v>
      </c>
    </row>
    <row r="2301" spans="2:6" ht="13.15" customHeight="1" x14ac:dyDescent="0.3">
      <c r="B2301" s="1173" t="s">
        <v>3083</v>
      </c>
      <c r="C2301" s="1206">
        <v>440</v>
      </c>
      <c r="D2301" s="1206">
        <v>636</v>
      </c>
      <c r="E2301" s="1206">
        <v>102</v>
      </c>
      <c r="F2301" s="1210">
        <v>1178</v>
      </c>
    </row>
    <row r="2302" spans="2:6" ht="13.15" customHeight="1" x14ac:dyDescent="0.3">
      <c r="B2302" s="1172" t="s">
        <v>3084</v>
      </c>
      <c r="C2302" s="1207">
        <v>287</v>
      </c>
      <c r="D2302" s="1207">
        <v>284</v>
      </c>
      <c r="E2302" s="1207">
        <v>46</v>
      </c>
      <c r="F2302" s="1211">
        <v>617</v>
      </c>
    </row>
    <row r="2303" spans="2:6" ht="13.15" customHeight="1" x14ac:dyDescent="0.3">
      <c r="B2303" s="1173" t="s">
        <v>3085</v>
      </c>
      <c r="C2303" s="1206">
        <v>337</v>
      </c>
      <c r="D2303" s="1206">
        <v>375</v>
      </c>
      <c r="E2303" s="1206">
        <v>62</v>
      </c>
      <c r="F2303" s="1210">
        <v>774</v>
      </c>
    </row>
    <row r="2304" spans="2:6" ht="13.15" customHeight="1" x14ac:dyDescent="0.3">
      <c r="B2304" s="1172" t="s">
        <v>3086</v>
      </c>
      <c r="C2304" s="1207">
        <v>263</v>
      </c>
      <c r="D2304" s="1207">
        <v>138</v>
      </c>
      <c r="E2304" s="1207">
        <v>26</v>
      </c>
      <c r="F2304" s="1211">
        <v>427</v>
      </c>
    </row>
    <row r="2305" spans="2:6" ht="13.15" customHeight="1" x14ac:dyDescent="0.3">
      <c r="B2305" s="1173" t="s">
        <v>3087</v>
      </c>
      <c r="C2305" s="1206">
        <v>164</v>
      </c>
      <c r="D2305" s="1206">
        <v>124</v>
      </c>
      <c r="E2305" s="1206">
        <v>21</v>
      </c>
      <c r="F2305" s="1210">
        <v>309</v>
      </c>
    </row>
    <row r="2306" spans="2:6" ht="13.15" customHeight="1" x14ac:dyDescent="0.3">
      <c r="B2306" s="1172" t="s">
        <v>3088</v>
      </c>
      <c r="C2306" s="1207">
        <v>515</v>
      </c>
      <c r="D2306" s="1207">
        <v>547</v>
      </c>
      <c r="E2306" s="1207">
        <v>66</v>
      </c>
      <c r="F2306" s="1211">
        <v>1128</v>
      </c>
    </row>
    <row r="2307" spans="2:6" ht="13.15" customHeight="1" x14ac:dyDescent="0.3">
      <c r="B2307" s="1173" t="s">
        <v>3089</v>
      </c>
      <c r="C2307" s="1206">
        <v>271</v>
      </c>
      <c r="D2307" s="1206">
        <v>109</v>
      </c>
      <c r="E2307" s="1206">
        <v>33</v>
      </c>
      <c r="F2307" s="1210">
        <v>413</v>
      </c>
    </row>
    <row r="2308" spans="2:6" ht="13.15" customHeight="1" x14ac:dyDescent="0.3">
      <c r="B2308" s="1172" t="s">
        <v>3090</v>
      </c>
      <c r="C2308" s="1207">
        <v>277</v>
      </c>
      <c r="D2308" s="1207">
        <v>181</v>
      </c>
      <c r="E2308" s="1207">
        <v>32</v>
      </c>
      <c r="F2308" s="1211">
        <v>490</v>
      </c>
    </row>
    <row r="2309" spans="2:6" ht="13.15" customHeight="1" x14ac:dyDescent="0.3">
      <c r="B2309" s="1173" t="s">
        <v>3091</v>
      </c>
      <c r="C2309" s="1206">
        <v>1134</v>
      </c>
      <c r="D2309" s="1206">
        <v>3633</v>
      </c>
      <c r="E2309" s="1206">
        <v>362</v>
      </c>
      <c r="F2309" s="1210">
        <v>5129</v>
      </c>
    </row>
    <row r="2310" spans="2:6" ht="13.15" customHeight="1" x14ac:dyDescent="0.3">
      <c r="B2310" s="1172" t="s">
        <v>3092</v>
      </c>
      <c r="C2310" s="1207">
        <v>241</v>
      </c>
      <c r="D2310" s="1207">
        <v>648</v>
      </c>
      <c r="E2310" s="1207">
        <v>50</v>
      </c>
      <c r="F2310" s="1211">
        <v>939</v>
      </c>
    </row>
    <row r="2311" spans="2:6" ht="13.15" customHeight="1" x14ac:dyDescent="0.3">
      <c r="B2311" s="1173" t="s">
        <v>3093</v>
      </c>
      <c r="C2311" s="1206">
        <v>189</v>
      </c>
      <c r="D2311" s="1206">
        <v>354</v>
      </c>
      <c r="E2311" s="1206">
        <v>32</v>
      </c>
      <c r="F2311" s="1210">
        <v>575</v>
      </c>
    </row>
    <row r="2312" spans="2:6" ht="13.15" customHeight="1" x14ac:dyDescent="0.3">
      <c r="B2312" s="1172" t="s">
        <v>3094</v>
      </c>
      <c r="C2312" s="1207">
        <v>153</v>
      </c>
      <c r="D2312" s="1207">
        <v>626</v>
      </c>
      <c r="E2312" s="1207">
        <v>71</v>
      </c>
      <c r="F2312" s="1211">
        <v>850</v>
      </c>
    </row>
    <row r="2313" spans="2:6" ht="13.15" customHeight="1" x14ac:dyDescent="0.3">
      <c r="B2313" s="1173" t="s">
        <v>3095</v>
      </c>
      <c r="C2313" s="1206">
        <v>7</v>
      </c>
      <c r="D2313" s="1206">
        <v>4</v>
      </c>
      <c r="E2313" s="1206">
        <v>2</v>
      </c>
      <c r="F2313" s="1210">
        <v>13</v>
      </c>
    </row>
    <row r="2314" spans="2:6" ht="13.15" customHeight="1" x14ac:dyDescent="0.3">
      <c r="B2314" s="1172" t="s">
        <v>3096</v>
      </c>
      <c r="C2314" s="1207">
        <v>38</v>
      </c>
      <c r="D2314" s="1207">
        <v>38</v>
      </c>
      <c r="E2314" s="1207">
        <v>3</v>
      </c>
      <c r="F2314" s="1211">
        <v>79</v>
      </c>
    </row>
    <row r="2315" spans="2:6" ht="13.15" customHeight="1" x14ac:dyDescent="0.3">
      <c r="B2315" s="1173" t="s">
        <v>3097</v>
      </c>
      <c r="C2315" s="1206">
        <v>87</v>
      </c>
      <c r="D2315" s="1206">
        <v>79</v>
      </c>
      <c r="E2315" s="1206">
        <v>2</v>
      </c>
      <c r="F2315" s="1210">
        <v>168</v>
      </c>
    </row>
    <row r="2316" spans="2:6" ht="13.15" customHeight="1" x14ac:dyDescent="0.3">
      <c r="B2316" s="1172" t="s">
        <v>3098</v>
      </c>
      <c r="C2316" s="1207">
        <v>3</v>
      </c>
      <c r="D2316" s="1207">
        <v>1</v>
      </c>
      <c r="E2316" s="1207">
        <v>18</v>
      </c>
      <c r="F2316" s="1211">
        <v>22</v>
      </c>
    </row>
    <row r="2317" spans="2:6" ht="13.15" customHeight="1" x14ac:dyDescent="0.3">
      <c r="B2317" s="1173" t="s">
        <v>3099</v>
      </c>
      <c r="C2317" s="1206">
        <v>63</v>
      </c>
      <c r="D2317" s="1206">
        <v>82</v>
      </c>
      <c r="E2317" s="1206">
        <v>13</v>
      </c>
      <c r="F2317" s="1210">
        <v>158</v>
      </c>
    </row>
    <row r="2318" spans="2:6" ht="13.15" customHeight="1" x14ac:dyDescent="0.3">
      <c r="B2318" s="1172" t="s">
        <v>3100</v>
      </c>
      <c r="C2318" s="1207">
        <v>258</v>
      </c>
      <c r="D2318" s="1207">
        <v>658</v>
      </c>
      <c r="E2318" s="1207">
        <v>63</v>
      </c>
      <c r="F2318" s="1211">
        <v>979</v>
      </c>
    </row>
    <row r="2319" spans="2:6" ht="13.15" customHeight="1" x14ac:dyDescent="0.3">
      <c r="B2319" s="1173" t="s">
        <v>3101</v>
      </c>
      <c r="C2319" s="1206">
        <v>21</v>
      </c>
      <c r="D2319" s="1206">
        <v>21</v>
      </c>
      <c r="E2319" s="1206">
        <v>1</v>
      </c>
      <c r="F2319" s="1210">
        <v>43</v>
      </c>
    </row>
    <row r="2320" spans="2:6" ht="13.15" customHeight="1" x14ac:dyDescent="0.3">
      <c r="B2320" s="1172" t="s">
        <v>3102</v>
      </c>
      <c r="C2320" s="1207">
        <v>2024</v>
      </c>
      <c r="D2320" s="1207">
        <v>1442</v>
      </c>
      <c r="E2320" s="1207">
        <v>234</v>
      </c>
      <c r="F2320" s="1211">
        <v>3700</v>
      </c>
    </row>
    <row r="2321" spans="2:6" ht="13.15" customHeight="1" x14ac:dyDescent="0.3">
      <c r="B2321" s="1173" t="s">
        <v>3103</v>
      </c>
      <c r="C2321" s="1206">
        <v>428</v>
      </c>
      <c r="D2321" s="1206">
        <v>1571</v>
      </c>
      <c r="E2321" s="1206">
        <v>184</v>
      </c>
      <c r="F2321" s="1210">
        <v>2183</v>
      </c>
    </row>
    <row r="2322" spans="2:6" ht="13.15" customHeight="1" x14ac:dyDescent="0.3">
      <c r="B2322" s="1172" t="s">
        <v>3104</v>
      </c>
      <c r="C2322" s="1207">
        <v>190</v>
      </c>
      <c r="D2322" s="1207">
        <v>996</v>
      </c>
      <c r="E2322" s="1207">
        <v>89</v>
      </c>
      <c r="F2322" s="1211">
        <v>1275</v>
      </c>
    </row>
    <row r="2323" spans="2:6" ht="13.15" customHeight="1" x14ac:dyDescent="0.3">
      <c r="B2323" s="1173" t="s">
        <v>3105</v>
      </c>
      <c r="C2323" s="1206">
        <v>260</v>
      </c>
      <c r="D2323" s="1206">
        <v>841</v>
      </c>
      <c r="E2323" s="1206">
        <v>96</v>
      </c>
      <c r="F2323" s="1210">
        <v>1197</v>
      </c>
    </row>
    <row r="2324" spans="2:6" ht="13.15" customHeight="1" x14ac:dyDescent="0.3">
      <c r="B2324" s="1172" t="s">
        <v>3106</v>
      </c>
      <c r="C2324" s="1207">
        <v>270</v>
      </c>
      <c r="D2324" s="1207">
        <v>816</v>
      </c>
      <c r="E2324" s="1207">
        <v>108</v>
      </c>
      <c r="F2324" s="1211">
        <v>1194</v>
      </c>
    </row>
    <row r="2325" spans="2:6" ht="13.15" customHeight="1" x14ac:dyDescent="0.3">
      <c r="B2325" s="1173" t="s">
        <v>3107</v>
      </c>
      <c r="C2325" s="1206">
        <v>7</v>
      </c>
      <c r="D2325" s="1206">
        <v>16</v>
      </c>
      <c r="E2325" s="1206">
        <v>3</v>
      </c>
      <c r="F2325" s="1210">
        <v>26</v>
      </c>
    </row>
    <row r="2326" spans="2:6" ht="13.15" customHeight="1" x14ac:dyDescent="0.3">
      <c r="B2326" s="1172" t="s">
        <v>3108</v>
      </c>
      <c r="C2326" s="1207">
        <v>4592</v>
      </c>
      <c r="D2326" s="1207">
        <v>7211</v>
      </c>
      <c r="E2326" s="1207">
        <v>1449</v>
      </c>
      <c r="F2326" s="1211">
        <v>13252</v>
      </c>
    </row>
    <row r="2327" spans="2:6" ht="13.15" customHeight="1" x14ac:dyDescent="0.3">
      <c r="B2327" s="1173" t="s">
        <v>3109</v>
      </c>
      <c r="C2327" s="1206">
        <v>1699</v>
      </c>
      <c r="D2327" s="1206">
        <v>3136</v>
      </c>
      <c r="E2327" s="1206">
        <v>445</v>
      </c>
      <c r="F2327" s="1210">
        <v>5280</v>
      </c>
    </row>
    <row r="2328" spans="2:6" ht="13.15" customHeight="1" x14ac:dyDescent="0.3">
      <c r="B2328" s="1172" t="s">
        <v>3110</v>
      </c>
      <c r="C2328" s="1207">
        <v>282</v>
      </c>
      <c r="D2328" s="1207">
        <v>533</v>
      </c>
      <c r="E2328" s="1207">
        <v>53</v>
      </c>
      <c r="F2328" s="1211">
        <v>868</v>
      </c>
    </row>
    <row r="2329" spans="2:6" ht="13.15" customHeight="1" x14ac:dyDescent="0.3">
      <c r="B2329" s="1173" t="s">
        <v>3111</v>
      </c>
      <c r="C2329" s="1206">
        <v>593</v>
      </c>
      <c r="D2329" s="1206">
        <v>1063</v>
      </c>
      <c r="E2329" s="1206">
        <v>147</v>
      </c>
      <c r="F2329" s="1210">
        <v>1803</v>
      </c>
    </row>
    <row r="2330" spans="2:6" ht="13.15" customHeight="1" x14ac:dyDescent="0.3">
      <c r="B2330" s="1172" t="s">
        <v>3112</v>
      </c>
      <c r="C2330" s="1207">
        <v>651</v>
      </c>
      <c r="D2330" s="1207">
        <v>739</v>
      </c>
      <c r="E2330" s="1207">
        <v>110</v>
      </c>
      <c r="F2330" s="1211">
        <v>1500</v>
      </c>
    </row>
    <row r="2331" spans="2:6" ht="13.15" customHeight="1" x14ac:dyDescent="0.3">
      <c r="B2331" s="1173" t="s">
        <v>3113</v>
      </c>
      <c r="C2331" s="1206">
        <v>523</v>
      </c>
      <c r="D2331" s="1206">
        <v>316</v>
      </c>
      <c r="E2331" s="1206">
        <v>60</v>
      </c>
      <c r="F2331" s="1210">
        <v>899</v>
      </c>
    </row>
    <row r="2332" spans="2:6" ht="13.15" customHeight="1" x14ac:dyDescent="0.3">
      <c r="B2332" s="1172" t="s">
        <v>3114</v>
      </c>
      <c r="C2332" s="1207">
        <v>72</v>
      </c>
      <c r="D2332" s="1207">
        <v>308</v>
      </c>
      <c r="E2332" s="1207">
        <v>28</v>
      </c>
      <c r="F2332" s="1211">
        <v>408</v>
      </c>
    </row>
    <row r="2333" spans="2:6" ht="13.15" customHeight="1" x14ac:dyDescent="0.3">
      <c r="B2333" s="1173" t="s">
        <v>3115</v>
      </c>
      <c r="C2333" s="1206">
        <v>427</v>
      </c>
      <c r="D2333" s="1206">
        <v>216</v>
      </c>
      <c r="E2333" s="1206">
        <v>48</v>
      </c>
      <c r="F2333" s="1210">
        <v>691</v>
      </c>
    </row>
    <row r="2334" spans="2:6" ht="13.15" customHeight="1" x14ac:dyDescent="0.3">
      <c r="B2334" s="1172" t="s">
        <v>3116</v>
      </c>
      <c r="C2334" s="1207">
        <v>296</v>
      </c>
      <c r="D2334" s="1207">
        <v>419</v>
      </c>
      <c r="E2334" s="1207">
        <v>53</v>
      </c>
      <c r="F2334" s="1211">
        <v>768</v>
      </c>
    </row>
    <row r="2335" spans="2:6" ht="13.15" customHeight="1" x14ac:dyDescent="0.3">
      <c r="B2335" s="1173" t="s">
        <v>3117</v>
      </c>
      <c r="C2335" s="1206">
        <v>387</v>
      </c>
      <c r="D2335" s="1206">
        <v>363</v>
      </c>
      <c r="E2335" s="1206">
        <v>50</v>
      </c>
      <c r="F2335" s="1210">
        <v>800</v>
      </c>
    </row>
    <row r="2336" spans="2:6" ht="13.15" customHeight="1" x14ac:dyDescent="0.3">
      <c r="B2336" s="1172" t="s">
        <v>3118</v>
      </c>
      <c r="C2336" s="1207">
        <v>329</v>
      </c>
      <c r="D2336" s="1207">
        <v>233</v>
      </c>
      <c r="E2336" s="1207">
        <v>41</v>
      </c>
      <c r="F2336" s="1211">
        <v>603</v>
      </c>
    </row>
    <row r="2337" spans="2:6" ht="13.15" customHeight="1" x14ac:dyDescent="0.3">
      <c r="B2337" s="1173" t="s">
        <v>3119</v>
      </c>
      <c r="C2337" s="1206">
        <v>571</v>
      </c>
      <c r="D2337" s="1206">
        <v>728</v>
      </c>
      <c r="E2337" s="1206">
        <v>114</v>
      </c>
      <c r="F2337" s="1210">
        <v>1413</v>
      </c>
    </row>
    <row r="2338" spans="2:6" ht="13.15" customHeight="1" x14ac:dyDescent="0.3">
      <c r="B2338" s="1172" t="s">
        <v>3120</v>
      </c>
      <c r="C2338" s="1207">
        <v>245</v>
      </c>
      <c r="D2338" s="1207">
        <v>272</v>
      </c>
      <c r="E2338" s="1207">
        <v>54</v>
      </c>
      <c r="F2338" s="1211">
        <v>571</v>
      </c>
    </row>
    <row r="2339" spans="2:6" ht="13.15" customHeight="1" x14ac:dyDescent="0.3">
      <c r="B2339" s="1173" t="s">
        <v>3121</v>
      </c>
      <c r="C2339" s="1206">
        <v>658</v>
      </c>
      <c r="D2339" s="1206">
        <v>363</v>
      </c>
      <c r="E2339" s="1206">
        <v>105</v>
      </c>
      <c r="F2339" s="1210">
        <v>1126</v>
      </c>
    </row>
    <row r="2340" spans="2:6" ht="13.15" customHeight="1" x14ac:dyDescent="0.3">
      <c r="B2340" s="1172" t="s">
        <v>3122</v>
      </c>
      <c r="C2340" s="1207">
        <v>210</v>
      </c>
      <c r="D2340" s="1207">
        <v>236</v>
      </c>
      <c r="E2340" s="1207">
        <v>46</v>
      </c>
      <c r="F2340" s="1211">
        <v>492</v>
      </c>
    </row>
    <row r="2341" spans="2:6" ht="13.15" customHeight="1" x14ac:dyDescent="0.3">
      <c r="B2341" s="1173" t="s">
        <v>3123</v>
      </c>
      <c r="C2341" s="1206">
        <v>1123</v>
      </c>
      <c r="D2341" s="1206">
        <v>1534</v>
      </c>
      <c r="E2341" s="1206">
        <v>283</v>
      </c>
      <c r="F2341" s="1210">
        <v>2940</v>
      </c>
    </row>
    <row r="2342" spans="2:6" ht="13.15" customHeight="1" x14ac:dyDescent="0.3">
      <c r="B2342" s="1172" t="s">
        <v>3124</v>
      </c>
      <c r="C2342" s="1207">
        <v>1130</v>
      </c>
      <c r="D2342" s="1207">
        <v>1587</v>
      </c>
      <c r="E2342" s="1207">
        <v>265</v>
      </c>
      <c r="F2342" s="1211">
        <v>2982</v>
      </c>
    </row>
    <row r="2343" spans="2:6" ht="13.15" customHeight="1" x14ac:dyDescent="0.3">
      <c r="B2343" s="1173" t="s">
        <v>3125</v>
      </c>
      <c r="C2343" s="1206">
        <v>322</v>
      </c>
      <c r="D2343" s="1206">
        <v>265</v>
      </c>
      <c r="E2343" s="1206">
        <v>36</v>
      </c>
      <c r="F2343" s="1210">
        <v>623</v>
      </c>
    </row>
    <row r="2344" spans="2:6" ht="13.15" customHeight="1" x14ac:dyDescent="0.3">
      <c r="B2344" s="1172" t="s">
        <v>3126</v>
      </c>
      <c r="C2344" s="1207">
        <v>900</v>
      </c>
      <c r="D2344" s="1207">
        <v>631</v>
      </c>
      <c r="E2344" s="1207">
        <v>144</v>
      </c>
      <c r="F2344" s="1211">
        <v>1675</v>
      </c>
    </row>
    <row r="2345" spans="2:6" ht="13.15" customHeight="1" x14ac:dyDescent="0.3">
      <c r="B2345" s="1173" t="s">
        <v>3127</v>
      </c>
      <c r="C2345" s="1206">
        <v>752</v>
      </c>
      <c r="D2345" s="1206">
        <v>1446</v>
      </c>
      <c r="E2345" s="1206">
        <v>331</v>
      </c>
      <c r="F2345" s="1210">
        <v>2529</v>
      </c>
    </row>
    <row r="2346" spans="2:6" ht="13.15" customHeight="1" x14ac:dyDescent="0.3">
      <c r="B2346" s="1172" t="s">
        <v>3128</v>
      </c>
      <c r="C2346" s="1207">
        <v>302</v>
      </c>
      <c r="D2346" s="1207">
        <v>453</v>
      </c>
      <c r="E2346" s="1207">
        <v>66</v>
      </c>
      <c r="F2346" s="1211">
        <v>821</v>
      </c>
    </row>
    <row r="2347" spans="2:6" ht="13.15" customHeight="1" x14ac:dyDescent="0.3">
      <c r="B2347" s="1173" t="s">
        <v>3129</v>
      </c>
      <c r="C2347" s="1206">
        <v>181</v>
      </c>
      <c r="D2347" s="1206">
        <v>257</v>
      </c>
      <c r="E2347" s="1206">
        <v>38</v>
      </c>
      <c r="F2347" s="1210">
        <v>476</v>
      </c>
    </row>
    <row r="2348" spans="2:6" ht="13.15" customHeight="1" x14ac:dyDescent="0.3">
      <c r="B2348" s="1172" t="s">
        <v>3130</v>
      </c>
      <c r="C2348" s="1207">
        <v>250</v>
      </c>
      <c r="D2348" s="1207">
        <v>311</v>
      </c>
      <c r="E2348" s="1207">
        <v>42</v>
      </c>
      <c r="F2348" s="1211">
        <v>603</v>
      </c>
    </row>
    <row r="2349" spans="2:6" ht="13.15" customHeight="1" x14ac:dyDescent="0.3">
      <c r="B2349" s="1173" t="s">
        <v>3131</v>
      </c>
      <c r="C2349" s="1206">
        <v>17442</v>
      </c>
      <c r="D2349" s="1206">
        <v>21973</v>
      </c>
      <c r="E2349" s="1206">
        <v>4781</v>
      </c>
      <c r="F2349" s="1210">
        <v>44196</v>
      </c>
    </row>
    <row r="2350" spans="2:6" ht="13.15" customHeight="1" x14ac:dyDescent="0.3">
      <c r="B2350" s="1172" t="s">
        <v>3132</v>
      </c>
      <c r="C2350" s="1207">
        <v>251</v>
      </c>
      <c r="D2350" s="1207">
        <v>884</v>
      </c>
      <c r="E2350" s="1207">
        <v>80</v>
      </c>
      <c r="F2350" s="1211">
        <v>1215</v>
      </c>
    </row>
    <row r="2351" spans="2:6" ht="13.15" customHeight="1" x14ac:dyDescent="0.3">
      <c r="B2351" s="1173" t="s">
        <v>3133</v>
      </c>
      <c r="C2351" s="1206">
        <v>329</v>
      </c>
      <c r="D2351" s="1206">
        <v>949</v>
      </c>
      <c r="E2351" s="1206">
        <v>136</v>
      </c>
      <c r="F2351" s="1210">
        <v>1414</v>
      </c>
    </row>
    <row r="2352" spans="2:6" ht="13.15" customHeight="1" x14ac:dyDescent="0.3">
      <c r="B2352" s="1172" t="s">
        <v>3134</v>
      </c>
      <c r="C2352" s="1207">
        <v>13</v>
      </c>
      <c r="D2352" s="1207">
        <v>6</v>
      </c>
      <c r="E2352" s="1207">
        <v>1</v>
      </c>
      <c r="F2352" s="1211">
        <v>20</v>
      </c>
    </row>
    <row r="2353" spans="2:6" ht="13.15" customHeight="1" x14ac:dyDescent="0.3">
      <c r="B2353" s="1173" t="s">
        <v>3135</v>
      </c>
      <c r="C2353" s="1206">
        <v>219</v>
      </c>
      <c r="D2353" s="1206">
        <v>876</v>
      </c>
      <c r="E2353" s="1206">
        <v>151</v>
      </c>
      <c r="F2353" s="1210">
        <v>1246</v>
      </c>
    </row>
    <row r="2354" spans="2:6" ht="13.15" customHeight="1" x14ac:dyDescent="0.3">
      <c r="B2354" s="1172" t="s">
        <v>3136</v>
      </c>
      <c r="C2354" s="1207">
        <v>6745</v>
      </c>
      <c r="D2354" s="1207">
        <v>9554</v>
      </c>
      <c r="E2354" s="1207">
        <v>1854</v>
      </c>
      <c r="F2354" s="1211">
        <v>18153</v>
      </c>
    </row>
    <row r="2355" spans="2:6" ht="13.15" customHeight="1" x14ac:dyDescent="0.3">
      <c r="B2355" s="1173" t="s">
        <v>3137</v>
      </c>
      <c r="C2355" s="1206">
        <v>1073</v>
      </c>
      <c r="D2355" s="1206">
        <v>2459</v>
      </c>
      <c r="E2355" s="1206">
        <v>345</v>
      </c>
      <c r="F2355" s="1210">
        <v>3877</v>
      </c>
    </row>
    <row r="2356" spans="2:6" ht="13.15" customHeight="1" x14ac:dyDescent="0.3">
      <c r="B2356" s="1172" t="s">
        <v>3138</v>
      </c>
      <c r="C2356" s="1207">
        <v>846</v>
      </c>
      <c r="D2356" s="1207">
        <v>1371</v>
      </c>
      <c r="E2356" s="1207">
        <v>233</v>
      </c>
      <c r="F2356" s="1211">
        <v>2450</v>
      </c>
    </row>
    <row r="2357" spans="2:6" ht="13.15" customHeight="1" x14ac:dyDescent="0.3">
      <c r="B2357" s="1173" t="s">
        <v>3139</v>
      </c>
      <c r="C2357" s="1206">
        <v>571</v>
      </c>
      <c r="D2357" s="1206">
        <v>630</v>
      </c>
      <c r="E2357" s="1206">
        <v>120</v>
      </c>
      <c r="F2357" s="1210">
        <v>1321</v>
      </c>
    </row>
    <row r="2358" spans="2:6" ht="13.15" customHeight="1" x14ac:dyDescent="0.3">
      <c r="B2358" s="1172" t="s">
        <v>3140</v>
      </c>
      <c r="C2358" s="1207">
        <v>1000</v>
      </c>
      <c r="D2358" s="1207">
        <v>305</v>
      </c>
      <c r="E2358" s="1207">
        <v>75</v>
      </c>
      <c r="F2358" s="1211">
        <v>1380</v>
      </c>
    </row>
    <row r="2359" spans="2:6" ht="13.15" customHeight="1" x14ac:dyDescent="0.3">
      <c r="B2359" s="1173" t="s">
        <v>3141</v>
      </c>
      <c r="C2359" s="1206">
        <v>18161</v>
      </c>
      <c r="D2359" s="1206">
        <v>23058</v>
      </c>
      <c r="E2359" s="1206">
        <v>5209</v>
      </c>
      <c r="F2359" s="1210">
        <v>46428</v>
      </c>
    </row>
    <row r="2360" spans="2:6" ht="13.15" customHeight="1" x14ac:dyDescent="0.3">
      <c r="B2360" s="1172" t="s">
        <v>3142</v>
      </c>
      <c r="C2360" s="1207">
        <v>1986</v>
      </c>
      <c r="D2360" s="1207">
        <v>4318</v>
      </c>
      <c r="E2360" s="1207">
        <v>635</v>
      </c>
      <c r="F2360" s="1211">
        <v>6939</v>
      </c>
    </row>
    <row r="2361" spans="2:6" ht="13.15" customHeight="1" x14ac:dyDescent="0.3">
      <c r="B2361" s="1173" t="s">
        <v>3143</v>
      </c>
      <c r="C2361" s="1206">
        <v>23078</v>
      </c>
      <c r="D2361" s="1206">
        <v>37332</v>
      </c>
      <c r="E2361" s="1206">
        <v>7429</v>
      </c>
      <c r="F2361" s="1210">
        <v>67839</v>
      </c>
    </row>
    <row r="2362" spans="2:6" ht="13.15" customHeight="1" x14ac:dyDescent="0.3">
      <c r="B2362" s="1172" t="s">
        <v>3144</v>
      </c>
      <c r="C2362" s="1207">
        <v>2499</v>
      </c>
      <c r="D2362" s="1207">
        <v>4595</v>
      </c>
      <c r="E2362" s="1207">
        <v>764</v>
      </c>
      <c r="F2362" s="1211">
        <v>7858</v>
      </c>
    </row>
    <row r="2363" spans="2:6" ht="13.15" customHeight="1" x14ac:dyDescent="0.3">
      <c r="B2363" s="1173" t="s">
        <v>3145</v>
      </c>
      <c r="C2363" s="1206">
        <v>13159</v>
      </c>
      <c r="D2363" s="1206">
        <v>20816</v>
      </c>
      <c r="E2363" s="1206">
        <v>4420</v>
      </c>
      <c r="F2363" s="1210">
        <v>38395</v>
      </c>
    </row>
    <row r="2364" spans="2:6" ht="13.15" customHeight="1" x14ac:dyDescent="0.3">
      <c r="B2364" s="1172" t="s">
        <v>3146</v>
      </c>
      <c r="C2364" s="1207">
        <v>18793</v>
      </c>
      <c r="D2364" s="1207">
        <v>13554</v>
      </c>
      <c r="E2364" s="1207">
        <v>3104</v>
      </c>
      <c r="F2364" s="1211">
        <v>35451</v>
      </c>
    </row>
    <row r="2365" spans="2:6" ht="13.15" customHeight="1" x14ac:dyDescent="0.3">
      <c r="B2365" s="1173" t="s">
        <v>3147</v>
      </c>
      <c r="C2365" s="1206">
        <v>2171</v>
      </c>
      <c r="D2365" s="1206">
        <v>3213</v>
      </c>
      <c r="E2365" s="1206">
        <v>453</v>
      </c>
      <c r="F2365" s="1210">
        <v>5837</v>
      </c>
    </row>
    <row r="2366" spans="2:6" ht="13.15" customHeight="1" x14ac:dyDescent="0.3">
      <c r="B2366" s="1172" t="s">
        <v>3148</v>
      </c>
      <c r="C2366" s="1207">
        <v>342</v>
      </c>
      <c r="D2366" s="1207">
        <v>692</v>
      </c>
      <c r="E2366" s="1207">
        <v>45</v>
      </c>
      <c r="F2366" s="1211">
        <v>1079</v>
      </c>
    </row>
    <row r="2367" spans="2:6" ht="13.15" customHeight="1" x14ac:dyDescent="0.3">
      <c r="B2367" s="1173" t="s">
        <v>3149</v>
      </c>
      <c r="C2367" s="1206">
        <v>8234</v>
      </c>
      <c r="D2367" s="1206">
        <v>2674</v>
      </c>
      <c r="E2367" s="1206">
        <v>797</v>
      </c>
      <c r="F2367" s="1210">
        <v>11705</v>
      </c>
    </row>
    <row r="2368" spans="2:6" ht="13.15" customHeight="1" x14ac:dyDescent="0.3">
      <c r="B2368" s="1172" t="s">
        <v>3150</v>
      </c>
      <c r="C2368" s="1207">
        <v>13729</v>
      </c>
      <c r="D2368" s="1207">
        <v>20152</v>
      </c>
      <c r="E2368" s="1207">
        <v>3738</v>
      </c>
      <c r="F2368" s="1211">
        <v>37619</v>
      </c>
    </row>
    <row r="2369" spans="2:6" ht="13.15" customHeight="1" x14ac:dyDescent="0.3">
      <c r="B2369" s="1173" t="s">
        <v>3151</v>
      </c>
      <c r="C2369" s="1206">
        <v>887</v>
      </c>
      <c r="D2369" s="1206">
        <v>1972</v>
      </c>
      <c r="E2369" s="1206">
        <v>243</v>
      </c>
      <c r="F2369" s="1210">
        <v>3102</v>
      </c>
    </row>
    <row r="2370" spans="2:6" ht="13.15" customHeight="1" x14ac:dyDescent="0.3">
      <c r="B2370" s="1172" t="s">
        <v>3152</v>
      </c>
      <c r="C2370" s="1207">
        <v>3727</v>
      </c>
      <c r="D2370" s="1207">
        <v>5072</v>
      </c>
      <c r="E2370" s="1207">
        <v>755</v>
      </c>
      <c r="F2370" s="1211">
        <v>9554</v>
      </c>
    </row>
    <row r="2371" spans="2:6" ht="13.15" customHeight="1" x14ac:dyDescent="0.3">
      <c r="B2371" s="1173" t="s">
        <v>3153</v>
      </c>
      <c r="C2371" s="1206">
        <v>1209</v>
      </c>
      <c r="D2371" s="1206">
        <v>998</v>
      </c>
      <c r="E2371" s="1206">
        <v>236</v>
      </c>
      <c r="F2371" s="1210">
        <v>2443</v>
      </c>
    </row>
    <row r="2372" spans="2:6" ht="13.15" customHeight="1" x14ac:dyDescent="0.3">
      <c r="B2372" s="1172" t="s">
        <v>3154</v>
      </c>
      <c r="C2372" s="1207">
        <v>3009</v>
      </c>
      <c r="D2372" s="1207">
        <v>2306</v>
      </c>
      <c r="E2372" s="1207">
        <v>400</v>
      </c>
      <c r="F2372" s="1211">
        <v>5715</v>
      </c>
    </row>
    <row r="2373" spans="2:6" ht="13.15" customHeight="1" x14ac:dyDescent="0.3">
      <c r="B2373" s="1173" t="s">
        <v>3155</v>
      </c>
      <c r="C2373" s="1206">
        <v>10188</v>
      </c>
      <c r="D2373" s="1206">
        <v>5577</v>
      </c>
      <c r="E2373" s="1206">
        <v>1193</v>
      </c>
      <c r="F2373" s="1210">
        <v>16958</v>
      </c>
    </row>
    <row r="2374" spans="2:6" ht="13.15" customHeight="1" x14ac:dyDescent="0.3">
      <c r="B2374" s="1172" t="s">
        <v>3156</v>
      </c>
      <c r="C2374" s="1207">
        <v>25758</v>
      </c>
      <c r="D2374" s="1207">
        <v>6659</v>
      </c>
      <c r="E2374" s="1207">
        <v>2247</v>
      </c>
      <c r="F2374" s="1211">
        <v>34664</v>
      </c>
    </row>
    <row r="2375" spans="2:6" ht="13.15" customHeight="1" x14ac:dyDescent="0.3">
      <c r="B2375" s="1173" t="s">
        <v>3157</v>
      </c>
      <c r="C2375" s="1206">
        <v>1022</v>
      </c>
      <c r="D2375" s="1206">
        <v>676</v>
      </c>
      <c r="E2375" s="1206">
        <v>163</v>
      </c>
      <c r="F2375" s="1210">
        <v>1861</v>
      </c>
    </row>
    <row r="2376" spans="2:6" ht="13.15" customHeight="1" x14ac:dyDescent="0.3">
      <c r="B2376" s="1172" t="s">
        <v>3158</v>
      </c>
      <c r="C2376" s="1207">
        <v>3715</v>
      </c>
      <c r="D2376" s="1207">
        <v>4415</v>
      </c>
      <c r="E2376" s="1207">
        <v>629</v>
      </c>
      <c r="F2376" s="1211">
        <v>8759</v>
      </c>
    </row>
    <row r="2377" spans="2:6" ht="13.15" customHeight="1" x14ac:dyDescent="0.3">
      <c r="B2377" s="1173" t="s">
        <v>3159</v>
      </c>
      <c r="C2377" s="1206">
        <v>283</v>
      </c>
      <c r="D2377" s="1206">
        <v>711</v>
      </c>
      <c r="E2377" s="1206">
        <v>85</v>
      </c>
      <c r="F2377" s="1210">
        <v>1079</v>
      </c>
    </row>
    <row r="2378" spans="2:6" ht="13.15" customHeight="1" x14ac:dyDescent="0.3">
      <c r="B2378" s="1172" t="s">
        <v>3160</v>
      </c>
      <c r="C2378" s="1207">
        <v>14695</v>
      </c>
      <c r="D2378" s="1207">
        <v>6179</v>
      </c>
      <c r="E2378" s="1207">
        <v>1894</v>
      </c>
      <c r="F2378" s="1211">
        <v>22768</v>
      </c>
    </row>
    <row r="2379" spans="2:6" ht="13.15" customHeight="1" x14ac:dyDescent="0.3">
      <c r="B2379" s="1173" t="s">
        <v>3161</v>
      </c>
      <c r="C2379" s="1206">
        <v>197</v>
      </c>
      <c r="D2379" s="1206">
        <v>244</v>
      </c>
      <c r="E2379" s="1206">
        <v>44</v>
      </c>
      <c r="F2379" s="1210">
        <v>485</v>
      </c>
    </row>
    <row r="2380" spans="2:6" ht="13.15" customHeight="1" x14ac:dyDescent="0.3">
      <c r="B2380" s="1172" t="s">
        <v>3162</v>
      </c>
      <c r="C2380" s="1207">
        <v>12873</v>
      </c>
      <c r="D2380" s="1207">
        <v>22225</v>
      </c>
      <c r="E2380" s="1207">
        <v>4150</v>
      </c>
      <c r="F2380" s="1211">
        <v>39248</v>
      </c>
    </row>
    <row r="2381" spans="2:6" ht="13.15" customHeight="1" x14ac:dyDescent="0.3">
      <c r="B2381" s="1173" t="s">
        <v>3163</v>
      </c>
      <c r="C2381" s="1206">
        <v>329</v>
      </c>
      <c r="D2381" s="1206">
        <v>614</v>
      </c>
      <c r="E2381" s="1206">
        <v>94</v>
      </c>
      <c r="F2381" s="1210">
        <v>1037</v>
      </c>
    </row>
    <row r="2382" spans="2:6" ht="13.15" customHeight="1" x14ac:dyDescent="0.3">
      <c r="B2382" s="1172" t="s">
        <v>3164</v>
      </c>
      <c r="C2382" s="1207">
        <v>4</v>
      </c>
      <c r="D2382" s="1207">
        <v>0</v>
      </c>
      <c r="E2382" s="1207">
        <v>0</v>
      </c>
      <c r="F2382" s="1211">
        <v>4</v>
      </c>
    </row>
    <row r="2383" spans="2:6" ht="13.15" customHeight="1" x14ac:dyDescent="0.3">
      <c r="B2383" s="1173" t="s">
        <v>3165</v>
      </c>
      <c r="C2383" s="1206">
        <v>4432</v>
      </c>
      <c r="D2383" s="1206">
        <v>5070</v>
      </c>
      <c r="E2383" s="1206">
        <v>1603</v>
      </c>
      <c r="F2383" s="1210">
        <v>11105</v>
      </c>
    </row>
    <row r="2384" spans="2:6" ht="13.15" customHeight="1" x14ac:dyDescent="0.3">
      <c r="B2384" s="1172" t="s">
        <v>3166</v>
      </c>
      <c r="C2384" s="1207">
        <v>5767</v>
      </c>
      <c r="D2384" s="1207">
        <v>6472</v>
      </c>
      <c r="E2384" s="1207">
        <v>1276</v>
      </c>
      <c r="F2384" s="1211">
        <v>13515</v>
      </c>
    </row>
    <row r="2385" spans="2:6" ht="13.15" customHeight="1" x14ac:dyDescent="0.3">
      <c r="B2385" s="1173" t="s">
        <v>3167</v>
      </c>
      <c r="C2385" s="1206">
        <v>8038</v>
      </c>
      <c r="D2385" s="1206">
        <v>7802</v>
      </c>
      <c r="E2385" s="1206">
        <v>1671</v>
      </c>
      <c r="F2385" s="1210">
        <v>17511</v>
      </c>
    </row>
    <row r="2386" spans="2:6" ht="13.15" customHeight="1" x14ac:dyDescent="0.3">
      <c r="B2386" s="1172" t="s">
        <v>3168</v>
      </c>
      <c r="C2386" s="1207">
        <v>8442</v>
      </c>
      <c r="D2386" s="1207">
        <v>9499</v>
      </c>
      <c r="E2386" s="1207">
        <v>1901</v>
      </c>
      <c r="F2386" s="1211">
        <v>19842</v>
      </c>
    </row>
    <row r="2387" spans="2:6" ht="13.15" customHeight="1" x14ac:dyDescent="0.3">
      <c r="B2387" s="1173" t="s">
        <v>3169</v>
      </c>
      <c r="C2387" s="1206">
        <v>9428</v>
      </c>
      <c r="D2387" s="1206">
        <v>13917</v>
      </c>
      <c r="E2387" s="1206">
        <v>2215</v>
      </c>
      <c r="F2387" s="1210">
        <v>25560</v>
      </c>
    </row>
    <row r="2388" spans="2:6" ht="13.15" customHeight="1" x14ac:dyDescent="0.3">
      <c r="B2388" s="1172" t="s">
        <v>3170</v>
      </c>
      <c r="C2388" s="1207">
        <v>1</v>
      </c>
      <c r="D2388" s="1207">
        <v>9</v>
      </c>
      <c r="E2388" s="1207">
        <v>0</v>
      </c>
      <c r="F2388" s="1211">
        <v>10</v>
      </c>
    </row>
    <row r="2389" spans="2:6" ht="13.15" customHeight="1" x14ac:dyDescent="0.3">
      <c r="B2389" s="1173" t="s">
        <v>3171</v>
      </c>
      <c r="C2389" s="1206">
        <v>1949</v>
      </c>
      <c r="D2389" s="1206">
        <v>2686</v>
      </c>
      <c r="E2389" s="1206">
        <v>290</v>
      </c>
      <c r="F2389" s="1210">
        <v>4925</v>
      </c>
    </row>
    <row r="2390" spans="2:6" ht="13.15" customHeight="1" x14ac:dyDescent="0.3">
      <c r="B2390" s="1172" t="s">
        <v>3172</v>
      </c>
      <c r="C2390" s="1207">
        <v>6</v>
      </c>
      <c r="D2390" s="1207">
        <v>41</v>
      </c>
      <c r="E2390" s="1207">
        <v>4</v>
      </c>
      <c r="F2390" s="1211">
        <v>51</v>
      </c>
    </row>
    <row r="2391" spans="2:6" ht="13.15" customHeight="1" x14ac:dyDescent="0.3">
      <c r="B2391" s="1173" t="s">
        <v>3173</v>
      </c>
      <c r="C2391" s="1206">
        <v>1252</v>
      </c>
      <c r="D2391" s="1206">
        <v>4444</v>
      </c>
      <c r="E2391" s="1206">
        <v>451</v>
      </c>
      <c r="F2391" s="1210">
        <v>6147</v>
      </c>
    </row>
    <row r="2392" spans="2:6" ht="13.15" customHeight="1" x14ac:dyDescent="0.3">
      <c r="B2392" s="1172" t="s">
        <v>3174</v>
      </c>
      <c r="C2392" s="1207">
        <v>412</v>
      </c>
      <c r="D2392" s="1207">
        <v>1257</v>
      </c>
      <c r="E2392" s="1207">
        <v>98</v>
      </c>
      <c r="F2392" s="1211">
        <v>1767</v>
      </c>
    </row>
    <row r="2393" spans="2:6" ht="13.15" customHeight="1" x14ac:dyDescent="0.3">
      <c r="B2393" s="1173" t="s">
        <v>3175</v>
      </c>
      <c r="C2393" s="1206">
        <v>178</v>
      </c>
      <c r="D2393" s="1206">
        <v>329</v>
      </c>
      <c r="E2393" s="1206">
        <v>35</v>
      </c>
      <c r="F2393" s="1210">
        <v>542</v>
      </c>
    </row>
    <row r="2394" spans="2:6" ht="13.15" customHeight="1" x14ac:dyDescent="0.3">
      <c r="B2394" s="1172" t="s">
        <v>3176</v>
      </c>
      <c r="C2394" s="1207">
        <v>398</v>
      </c>
      <c r="D2394" s="1207">
        <v>1212</v>
      </c>
      <c r="E2394" s="1207">
        <v>118</v>
      </c>
      <c r="F2394" s="1211">
        <v>1728</v>
      </c>
    </row>
    <row r="2395" spans="2:6" ht="13.15" customHeight="1" x14ac:dyDescent="0.3">
      <c r="B2395" s="1173" t="s">
        <v>3177</v>
      </c>
      <c r="C2395" s="1206">
        <v>398</v>
      </c>
      <c r="D2395" s="1206">
        <v>1245</v>
      </c>
      <c r="E2395" s="1206">
        <v>88</v>
      </c>
      <c r="F2395" s="1210">
        <v>1731</v>
      </c>
    </row>
    <row r="2396" spans="2:6" ht="13.15" customHeight="1" x14ac:dyDescent="0.3">
      <c r="B2396" s="1172" t="s">
        <v>3178</v>
      </c>
      <c r="C2396" s="1207">
        <v>2</v>
      </c>
      <c r="D2396" s="1207">
        <v>24</v>
      </c>
      <c r="E2396" s="1207">
        <v>3</v>
      </c>
      <c r="F2396" s="1211">
        <v>29</v>
      </c>
    </row>
    <row r="2397" spans="2:6" ht="13.15" customHeight="1" x14ac:dyDescent="0.3">
      <c r="B2397" s="1173" t="s">
        <v>3179</v>
      </c>
      <c r="C2397" s="1206">
        <v>462</v>
      </c>
      <c r="D2397" s="1206">
        <v>1268</v>
      </c>
      <c r="E2397" s="1206">
        <v>138</v>
      </c>
      <c r="F2397" s="1210">
        <v>1868</v>
      </c>
    </row>
    <row r="2398" spans="2:6" ht="13.15" customHeight="1" x14ac:dyDescent="0.3">
      <c r="B2398" s="1172" t="s">
        <v>3180</v>
      </c>
      <c r="C2398" s="1207">
        <v>42</v>
      </c>
      <c r="D2398" s="1207">
        <v>145</v>
      </c>
      <c r="E2398" s="1207">
        <v>11</v>
      </c>
      <c r="F2398" s="1211">
        <v>198</v>
      </c>
    </row>
    <row r="2399" spans="2:6" ht="13.15" customHeight="1" x14ac:dyDescent="0.3">
      <c r="B2399" s="1173" t="s">
        <v>3181</v>
      </c>
      <c r="C2399" s="1206">
        <v>190</v>
      </c>
      <c r="D2399" s="1206">
        <v>542</v>
      </c>
      <c r="E2399" s="1206">
        <v>64</v>
      </c>
      <c r="F2399" s="1210">
        <v>796</v>
      </c>
    </row>
    <row r="2400" spans="2:6" ht="13.15" customHeight="1" x14ac:dyDescent="0.3">
      <c r="B2400" s="1172" t="s">
        <v>3182</v>
      </c>
      <c r="C2400" s="1207">
        <v>207</v>
      </c>
      <c r="D2400" s="1207">
        <v>354</v>
      </c>
      <c r="E2400" s="1207">
        <v>30</v>
      </c>
      <c r="F2400" s="1211">
        <v>591</v>
      </c>
    </row>
    <row r="2401" spans="2:6" ht="13.15" customHeight="1" x14ac:dyDescent="0.3">
      <c r="B2401" s="1173" t="s">
        <v>3183</v>
      </c>
      <c r="C2401" s="1206">
        <v>9</v>
      </c>
      <c r="D2401" s="1206">
        <v>30</v>
      </c>
      <c r="E2401" s="1206">
        <v>3</v>
      </c>
      <c r="F2401" s="1210">
        <v>42</v>
      </c>
    </row>
    <row r="2402" spans="2:6" ht="13.15" customHeight="1" x14ac:dyDescent="0.3">
      <c r="B2402" s="1172" t="s">
        <v>3184</v>
      </c>
      <c r="C2402" s="1207">
        <v>879</v>
      </c>
      <c r="D2402" s="1207">
        <v>2998</v>
      </c>
      <c r="E2402" s="1207">
        <v>289</v>
      </c>
      <c r="F2402" s="1211">
        <v>4166</v>
      </c>
    </row>
    <row r="2403" spans="2:6" ht="13.15" customHeight="1" x14ac:dyDescent="0.3">
      <c r="B2403" s="1173" t="s">
        <v>3185</v>
      </c>
      <c r="C2403" s="1206">
        <v>21</v>
      </c>
      <c r="D2403" s="1206">
        <v>32</v>
      </c>
      <c r="E2403" s="1206">
        <v>0</v>
      </c>
      <c r="F2403" s="1210">
        <v>53</v>
      </c>
    </row>
    <row r="2404" spans="2:6" ht="13.15" customHeight="1" x14ac:dyDescent="0.3">
      <c r="B2404" s="1172" t="s">
        <v>3186</v>
      </c>
      <c r="C2404" s="1207">
        <v>88</v>
      </c>
      <c r="D2404" s="1207">
        <v>295</v>
      </c>
      <c r="E2404" s="1207">
        <v>26</v>
      </c>
      <c r="F2404" s="1211">
        <v>409</v>
      </c>
    </row>
    <row r="2405" spans="2:6" ht="13.15" customHeight="1" x14ac:dyDescent="0.3">
      <c r="B2405" s="1173" t="s">
        <v>3187</v>
      </c>
      <c r="C2405" s="1206">
        <v>589</v>
      </c>
      <c r="D2405" s="1206">
        <v>1075</v>
      </c>
      <c r="E2405" s="1206">
        <v>92</v>
      </c>
      <c r="F2405" s="1210">
        <v>1756</v>
      </c>
    </row>
    <row r="2406" spans="2:6" ht="13.15" customHeight="1" x14ac:dyDescent="0.3">
      <c r="B2406" s="1172" t="s">
        <v>3188</v>
      </c>
      <c r="C2406" s="1207">
        <v>525</v>
      </c>
      <c r="D2406" s="1207">
        <v>830</v>
      </c>
      <c r="E2406" s="1207">
        <v>110</v>
      </c>
      <c r="F2406" s="1211">
        <v>1465</v>
      </c>
    </row>
    <row r="2407" spans="2:6" ht="13.15" customHeight="1" x14ac:dyDescent="0.3">
      <c r="B2407" s="1173" t="s">
        <v>3189</v>
      </c>
      <c r="C2407" s="1206">
        <v>1191</v>
      </c>
      <c r="D2407" s="1206">
        <v>2961</v>
      </c>
      <c r="E2407" s="1206">
        <v>315</v>
      </c>
      <c r="F2407" s="1210">
        <v>4467</v>
      </c>
    </row>
    <row r="2408" spans="2:6" ht="13.15" customHeight="1" x14ac:dyDescent="0.3">
      <c r="B2408" s="1172" t="s">
        <v>3190</v>
      </c>
      <c r="C2408" s="1207">
        <v>1233</v>
      </c>
      <c r="D2408" s="1207">
        <v>3252</v>
      </c>
      <c r="E2408" s="1207">
        <v>382</v>
      </c>
      <c r="F2408" s="1211">
        <v>4867</v>
      </c>
    </row>
    <row r="2409" spans="2:6" ht="13.15" customHeight="1" x14ac:dyDescent="0.3">
      <c r="B2409" s="1173" t="s">
        <v>3191</v>
      </c>
      <c r="C2409" s="1206">
        <v>6112</v>
      </c>
      <c r="D2409" s="1206">
        <v>11925</v>
      </c>
      <c r="E2409" s="1206">
        <v>1605</v>
      </c>
      <c r="F2409" s="1210">
        <v>19642</v>
      </c>
    </row>
    <row r="2410" spans="2:6" ht="13.15" customHeight="1" x14ac:dyDescent="0.3">
      <c r="B2410" s="1172" t="s">
        <v>3192</v>
      </c>
      <c r="C2410" s="1207">
        <v>1383</v>
      </c>
      <c r="D2410" s="1207">
        <v>3142</v>
      </c>
      <c r="E2410" s="1207">
        <v>379</v>
      </c>
      <c r="F2410" s="1211">
        <v>4904</v>
      </c>
    </row>
    <row r="2411" spans="2:6" ht="13.15" customHeight="1" x14ac:dyDescent="0.3">
      <c r="B2411" s="1173" t="s">
        <v>3193</v>
      </c>
      <c r="C2411" s="1206">
        <v>473</v>
      </c>
      <c r="D2411" s="1206">
        <v>1294</v>
      </c>
      <c r="E2411" s="1206">
        <v>189</v>
      </c>
      <c r="F2411" s="1210">
        <v>1956</v>
      </c>
    </row>
    <row r="2412" spans="2:6" ht="13.15" customHeight="1" x14ac:dyDescent="0.3">
      <c r="B2412" s="1172" t="s">
        <v>3194</v>
      </c>
      <c r="C2412" s="1207">
        <v>29</v>
      </c>
      <c r="D2412" s="1207">
        <v>65</v>
      </c>
      <c r="E2412" s="1207">
        <v>6</v>
      </c>
      <c r="F2412" s="1211">
        <v>100</v>
      </c>
    </row>
    <row r="2413" spans="2:6" ht="13.15" customHeight="1" x14ac:dyDescent="0.3">
      <c r="B2413" s="1173" t="s">
        <v>3195</v>
      </c>
      <c r="C2413" s="1206">
        <v>435</v>
      </c>
      <c r="D2413" s="1206">
        <v>933</v>
      </c>
      <c r="E2413" s="1206">
        <v>131</v>
      </c>
      <c r="F2413" s="1210">
        <v>1499</v>
      </c>
    </row>
    <row r="2414" spans="2:6" ht="13.15" customHeight="1" x14ac:dyDescent="0.3">
      <c r="B2414" s="1172" t="s">
        <v>3196</v>
      </c>
      <c r="C2414" s="1207">
        <v>150</v>
      </c>
      <c r="D2414" s="1207">
        <v>423</v>
      </c>
      <c r="E2414" s="1207">
        <v>53</v>
      </c>
      <c r="F2414" s="1211">
        <v>626</v>
      </c>
    </row>
    <row r="2415" spans="2:6" ht="13.15" customHeight="1" x14ac:dyDescent="0.3">
      <c r="B2415" s="1173" t="s">
        <v>3197</v>
      </c>
      <c r="C2415" s="1206">
        <v>202</v>
      </c>
      <c r="D2415" s="1206">
        <v>444</v>
      </c>
      <c r="E2415" s="1206">
        <v>48</v>
      </c>
      <c r="F2415" s="1210">
        <v>694</v>
      </c>
    </row>
    <row r="2416" spans="2:6" ht="13.15" customHeight="1" x14ac:dyDescent="0.3">
      <c r="B2416" s="1172" t="s">
        <v>3198</v>
      </c>
      <c r="C2416" s="1207">
        <v>461</v>
      </c>
      <c r="D2416" s="1207">
        <v>709</v>
      </c>
      <c r="E2416" s="1207">
        <v>70</v>
      </c>
      <c r="F2416" s="1211">
        <v>1240</v>
      </c>
    </row>
    <row r="2417" spans="2:6" ht="13.15" customHeight="1" x14ac:dyDescent="0.3">
      <c r="B2417" s="1173" t="s">
        <v>3199</v>
      </c>
      <c r="C2417" s="1206">
        <v>664</v>
      </c>
      <c r="D2417" s="1206">
        <v>1803</v>
      </c>
      <c r="E2417" s="1206">
        <v>198</v>
      </c>
      <c r="F2417" s="1210">
        <v>2665</v>
      </c>
    </row>
    <row r="2418" spans="2:6" ht="13.15" customHeight="1" x14ac:dyDescent="0.3">
      <c r="B2418" s="1172" t="s">
        <v>3200</v>
      </c>
      <c r="C2418" s="1207">
        <v>1387</v>
      </c>
      <c r="D2418" s="1207">
        <v>2808</v>
      </c>
      <c r="E2418" s="1207">
        <v>329</v>
      </c>
      <c r="F2418" s="1211">
        <v>4524</v>
      </c>
    </row>
    <row r="2419" spans="2:6" ht="13.15" customHeight="1" x14ac:dyDescent="0.3">
      <c r="B2419" s="1173" t="s">
        <v>3201</v>
      </c>
      <c r="C2419" s="1206">
        <v>665</v>
      </c>
      <c r="D2419" s="1206">
        <v>1799</v>
      </c>
      <c r="E2419" s="1206">
        <v>162</v>
      </c>
      <c r="F2419" s="1210">
        <v>2626</v>
      </c>
    </row>
    <row r="2420" spans="2:6" ht="13.15" customHeight="1" x14ac:dyDescent="0.3">
      <c r="B2420" s="1172" t="s">
        <v>3202</v>
      </c>
      <c r="C2420" s="1207">
        <v>30</v>
      </c>
      <c r="D2420" s="1207">
        <v>60</v>
      </c>
      <c r="E2420" s="1207">
        <v>27</v>
      </c>
      <c r="F2420" s="1211">
        <v>117</v>
      </c>
    </row>
    <row r="2421" spans="2:6" ht="13.15" customHeight="1" x14ac:dyDescent="0.3">
      <c r="B2421" s="1173" t="s">
        <v>3203</v>
      </c>
      <c r="C2421" s="1206">
        <v>7117</v>
      </c>
      <c r="D2421" s="1206">
        <v>15766</v>
      </c>
      <c r="E2421" s="1206">
        <v>2261</v>
      </c>
      <c r="F2421" s="1210">
        <v>25144</v>
      </c>
    </row>
    <row r="2422" spans="2:6" ht="13.15" customHeight="1" x14ac:dyDescent="0.3">
      <c r="B2422" s="1172" t="s">
        <v>3204</v>
      </c>
      <c r="C2422" s="1207">
        <v>627</v>
      </c>
      <c r="D2422" s="1207">
        <v>2700</v>
      </c>
      <c r="E2422" s="1207">
        <v>285</v>
      </c>
      <c r="F2422" s="1211">
        <v>3612</v>
      </c>
    </row>
    <row r="2423" spans="2:6" ht="13.15" customHeight="1" x14ac:dyDescent="0.3">
      <c r="B2423" s="1173" t="s">
        <v>3205</v>
      </c>
      <c r="C2423" s="1206">
        <v>195</v>
      </c>
      <c r="D2423" s="1206">
        <v>1101</v>
      </c>
      <c r="E2423" s="1206">
        <v>125</v>
      </c>
      <c r="F2423" s="1210">
        <v>1421</v>
      </c>
    </row>
    <row r="2424" spans="2:6" ht="13.15" customHeight="1" x14ac:dyDescent="0.3">
      <c r="B2424" s="1172" t="s">
        <v>3206</v>
      </c>
      <c r="C2424" s="1207">
        <v>1373</v>
      </c>
      <c r="D2424" s="1207">
        <v>7749</v>
      </c>
      <c r="E2424" s="1207">
        <v>750</v>
      </c>
      <c r="F2424" s="1211">
        <v>9872</v>
      </c>
    </row>
    <row r="2425" spans="2:6" ht="13.15" customHeight="1" x14ac:dyDescent="0.3">
      <c r="B2425" s="1173" t="s">
        <v>3207</v>
      </c>
      <c r="C2425" s="1206">
        <v>3569</v>
      </c>
      <c r="D2425" s="1206">
        <v>15431</v>
      </c>
      <c r="E2425" s="1206">
        <v>1151</v>
      </c>
      <c r="F2425" s="1210">
        <v>20151</v>
      </c>
    </row>
    <row r="2426" spans="2:6" ht="13.15" customHeight="1" x14ac:dyDescent="0.3">
      <c r="B2426" s="1172" t="s">
        <v>3208</v>
      </c>
      <c r="C2426" s="1207">
        <v>220</v>
      </c>
      <c r="D2426" s="1207">
        <v>1410</v>
      </c>
      <c r="E2426" s="1207">
        <v>83</v>
      </c>
      <c r="F2426" s="1211">
        <v>1713</v>
      </c>
    </row>
    <row r="2427" spans="2:6" ht="13.15" customHeight="1" x14ac:dyDescent="0.3">
      <c r="B2427" s="1173" t="s">
        <v>3209</v>
      </c>
      <c r="C2427" s="1206">
        <v>261</v>
      </c>
      <c r="D2427" s="1206">
        <v>602</v>
      </c>
      <c r="E2427" s="1206">
        <v>119</v>
      </c>
      <c r="F2427" s="1210">
        <v>982</v>
      </c>
    </row>
    <row r="2428" spans="2:6" ht="13.15" customHeight="1" x14ac:dyDescent="0.3">
      <c r="B2428" s="1172" t="s">
        <v>3210</v>
      </c>
      <c r="C2428" s="1207">
        <v>545</v>
      </c>
      <c r="D2428" s="1207">
        <v>464</v>
      </c>
      <c r="E2428" s="1207">
        <v>95</v>
      </c>
      <c r="F2428" s="1211">
        <v>1104</v>
      </c>
    </row>
    <row r="2429" spans="2:6" ht="13.15" customHeight="1" x14ac:dyDescent="0.3">
      <c r="B2429" s="1173" t="s">
        <v>3211</v>
      </c>
      <c r="C2429" s="1206">
        <v>7156</v>
      </c>
      <c r="D2429" s="1206">
        <v>14237</v>
      </c>
      <c r="E2429" s="1206">
        <v>1953</v>
      </c>
      <c r="F2429" s="1210">
        <v>23346</v>
      </c>
    </row>
    <row r="2430" spans="2:6" ht="13.15" customHeight="1" x14ac:dyDescent="0.3">
      <c r="B2430" s="1172" t="s">
        <v>3212</v>
      </c>
      <c r="C2430" s="1207">
        <v>3006</v>
      </c>
      <c r="D2430" s="1207">
        <v>11293</v>
      </c>
      <c r="E2430" s="1207">
        <v>1069</v>
      </c>
      <c r="F2430" s="1211">
        <v>15368</v>
      </c>
    </row>
    <row r="2431" spans="2:6" ht="13.15" customHeight="1" x14ac:dyDescent="0.3">
      <c r="B2431" s="1173" t="s">
        <v>3213</v>
      </c>
      <c r="C2431" s="1206">
        <v>2877</v>
      </c>
      <c r="D2431" s="1206">
        <v>6803</v>
      </c>
      <c r="E2431" s="1206">
        <v>848</v>
      </c>
      <c r="F2431" s="1210">
        <v>10528</v>
      </c>
    </row>
    <row r="2432" spans="2:6" ht="13.15" customHeight="1" x14ac:dyDescent="0.3">
      <c r="B2432" s="1172" t="s">
        <v>3214</v>
      </c>
      <c r="C2432" s="1207">
        <v>211</v>
      </c>
      <c r="D2432" s="1207">
        <v>509</v>
      </c>
      <c r="E2432" s="1207">
        <v>46</v>
      </c>
      <c r="F2432" s="1211">
        <v>766</v>
      </c>
    </row>
    <row r="2433" spans="2:6" ht="13.15" customHeight="1" x14ac:dyDescent="0.3">
      <c r="B2433" s="1173" t="s">
        <v>3215</v>
      </c>
      <c r="C2433" s="1206">
        <v>12622</v>
      </c>
      <c r="D2433" s="1206">
        <v>22077</v>
      </c>
      <c r="E2433" s="1206">
        <v>3654</v>
      </c>
      <c r="F2433" s="1210">
        <v>38353</v>
      </c>
    </row>
    <row r="2434" spans="2:6" ht="13.15" customHeight="1" x14ac:dyDescent="0.3">
      <c r="B2434" s="1172" t="s">
        <v>3216</v>
      </c>
      <c r="C2434" s="1207">
        <v>54</v>
      </c>
      <c r="D2434" s="1207">
        <v>247</v>
      </c>
      <c r="E2434" s="1207">
        <v>24</v>
      </c>
      <c r="F2434" s="1211">
        <v>325</v>
      </c>
    </row>
    <row r="2435" spans="2:6" ht="13.15" customHeight="1" x14ac:dyDescent="0.3">
      <c r="B2435" s="1173" t="s">
        <v>3217</v>
      </c>
      <c r="C2435" s="1206">
        <v>1769</v>
      </c>
      <c r="D2435" s="1206">
        <v>4329</v>
      </c>
      <c r="E2435" s="1206">
        <v>573</v>
      </c>
      <c r="F2435" s="1210">
        <v>6671</v>
      </c>
    </row>
    <row r="2436" spans="2:6" ht="13.15" customHeight="1" x14ac:dyDescent="0.3">
      <c r="B2436" s="1172" t="s">
        <v>3218</v>
      </c>
      <c r="C2436" s="1207">
        <v>415</v>
      </c>
      <c r="D2436" s="1207">
        <v>1403</v>
      </c>
      <c r="E2436" s="1207">
        <v>136</v>
      </c>
      <c r="F2436" s="1211">
        <v>1954</v>
      </c>
    </row>
    <row r="2437" spans="2:6" ht="13.15" customHeight="1" x14ac:dyDescent="0.3">
      <c r="B2437" s="1173" t="s">
        <v>3219</v>
      </c>
      <c r="C2437" s="1206">
        <v>143</v>
      </c>
      <c r="D2437" s="1206">
        <v>589</v>
      </c>
      <c r="E2437" s="1206">
        <v>31</v>
      </c>
      <c r="F2437" s="1210">
        <v>763</v>
      </c>
    </row>
    <row r="2438" spans="2:6" ht="13.15" customHeight="1" x14ac:dyDescent="0.3">
      <c r="B2438" s="1172" t="s">
        <v>3220</v>
      </c>
      <c r="C2438" s="1207">
        <v>166</v>
      </c>
      <c r="D2438" s="1207">
        <v>913</v>
      </c>
      <c r="E2438" s="1207">
        <v>62</v>
      </c>
      <c r="F2438" s="1211">
        <v>1141</v>
      </c>
    </row>
    <row r="2439" spans="2:6" ht="13.15" customHeight="1" x14ac:dyDescent="0.3">
      <c r="B2439" s="1173" t="s">
        <v>3221</v>
      </c>
      <c r="C2439" s="1206">
        <v>329</v>
      </c>
      <c r="D2439" s="1206">
        <v>1428</v>
      </c>
      <c r="E2439" s="1206">
        <v>81</v>
      </c>
      <c r="F2439" s="1210">
        <v>1838</v>
      </c>
    </row>
    <row r="2440" spans="2:6" ht="13.15" customHeight="1" x14ac:dyDescent="0.3">
      <c r="B2440" s="1172" t="s">
        <v>3222</v>
      </c>
      <c r="C2440" s="1207">
        <v>670</v>
      </c>
      <c r="D2440" s="1207">
        <v>2204</v>
      </c>
      <c r="E2440" s="1207">
        <v>211</v>
      </c>
      <c r="F2440" s="1211">
        <v>3085</v>
      </c>
    </row>
    <row r="2441" spans="2:6" ht="13.15" customHeight="1" x14ac:dyDescent="0.3">
      <c r="B2441" s="1173" t="s">
        <v>3223</v>
      </c>
      <c r="C2441" s="1206">
        <v>12</v>
      </c>
      <c r="D2441" s="1206">
        <v>12</v>
      </c>
      <c r="E2441" s="1206">
        <v>0</v>
      </c>
      <c r="F2441" s="1210">
        <v>24</v>
      </c>
    </row>
    <row r="2442" spans="2:6" ht="13.15" customHeight="1" x14ac:dyDescent="0.3">
      <c r="B2442" s="1172" t="s">
        <v>3224</v>
      </c>
      <c r="C2442" s="1207">
        <v>691</v>
      </c>
      <c r="D2442" s="1207">
        <v>1817</v>
      </c>
      <c r="E2442" s="1207">
        <v>161</v>
      </c>
      <c r="F2442" s="1211">
        <v>2669</v>
      </c>
    </row>
    <row r="2443" spans="2:6" ht="13.15" customHeight="1" x14ac:dyDescent="0.3">
      <c r="B2443" s="1173" t="s">
        <v>3225</v>
      </c>
      <c r="C2443" s="1206">
        <v>132</v>
      </c>
      <c r="D2443" s="1206">
        <v>296</v>
      </c>
      <c r="E2443" s="1206">
        <v>23</v>
      </c>
      <c r="F2443" s="1210">
        <v>451</v>
      </c>
    </row>
    <row r="2444" spans="2:6" ht="13.15" customHeight="1" x14ac:dyDescent="0.3">
      <c r="B2444" s="1172" t="s">
        <v>3226</v>
      </c>
      <c r="C2444" s="1207">
        <v>291</v>
      </c>
      <c r="D2444" s="1207">
        <v>2043</v>
      </c>
      <c r="E2444" s="1207">
        <v>83</v>
      </c>
      <c r="F2444" s="1211">
        <v>2417</v>
      </c>
    </row>
    <row r="2445" spans="2:6" ht="13.15" customHeight="1" x14ac:dyDescent="0.3">
      <c r="B2445" s="1173" t="s">
        <v>3227</v>
      </c>
      <c r="C2445" s="1206">
        <v>183</v>
      </c>
      <c r="D2445" s="1206">
        <v>741</v>
      </c>
      <c r="E2445" s="1206">
        <v>51</v>
      </c>
      <c r="F2445" s="1210">
        <v>975</v>
      </c>
    </row>
    <row r="2446" spans="2:6" ht="13.15" customHeight="1" x14ac:dyDescent="0.3">
      <c r="B2446" s="1172" t="s">
        <v>3228</v>
      </c>
      <c r="C2446" s="1207">
        <v>191</v>
      </c>
      <c r="D2446" s="1207">
        <v>808</v>
      </c>
      <c r="E2446" s="1207">
        <v>43</v>
      </c>
      <c r="F2446" s="1211">
        <v>1042</v>
      </c>
    </row>
    <row r="2447" spans="2:6" ht="13.15" customHeight="1" x14ac:dyDescent="0.3">
      <c r="B2447" s="1173" t="s">
        <v>3229</v>
      </c>
      <c r="C2447" s="1206">
        <v>354</v>
      </c>
      <c r="D2447" s="1206">
        <v>1106</v>
      </c>
      <c r="E2447" s="1206">
        <v>78</v>
      </c>
      <c r="F2447" s="1210">
        <v>1538</v>
      </c>
    </row>
    <row r="2448" spans="2:6" ht="13.15" customHeight="1" x14ac:dyDescent="0.3">
      <c r="B2448" s="1172" t="s">
        <v>3230</v>
      </c>
      <c r="C2448" s="1207">
        <v>643</v>
      </c>
      <c r="D2448" s="1207">
        <v>1006</v>
      </c>
      <c r="E2448" s="1207">
        <v>155</v>
      </c>
      <c r="F2448" s="1211">
        <v>1804</v>
      </c>
    </row>
    <row r="2449" spans="2:6" ht="13.15" customHeight="1" x14ac:dyDescent="0.3">
      <c r="B2449" s="1173" t="s">
        <v>3231</v>
      </c>
      <c r="C2449" s="1206">
        <v>384</v>
      </c>
      <c r="D2449" s="1206">
        <v>1148</v>
      </c>
      <c r="E2449" s="1206">
        <v>104</v>
      </c>
      <c r="F2449" s="1210">
        <v>1636</v>
      </c>
    </row>
    <row r="2450" spans="2:6" ht="13.15" customHeight="1" x14ac:dyDescent="0.3">
      <c r="B2450" s="1172" t="s">
        <v>3232</v>
      </c>
      <c r="C2450" s="1207">
        <v>1487</v>
      </c>
      <c r="D2450" s="1207">
        <v>5151</v>
      </c>
      <c r="E2450" s="1207">
        <v>456</v>
      </c>
      <c r="F2450" s="1211">
        <v>7094</v>
      </c>
    </row>
    <row r="2451" spans="2:6" ht="13.15" customHeight="1" x14ac:dyDescent="0.3">
      <c r="B2451" s="1173" t="s">
        <v>3233</v>
      </c>
      <c r="C2451" s="1206">
        <v>215</v>
      </c>
      <c r="D2451" s="1206">
        <v>797</v>
      </c>
      <c r="E2451" s="1206">
        <v>59</v>
      </c>
      <c r="F2451" s="1210">
        <v>1071</v>
      </c>
    </row>
    <row r="2452" spans="2:6" ht="13.15" customHeight="1" x14ac:dyDescent="0.3">
      <c r="B2452" s="1172" t="s">
        <v>3234</v>
      </c>
      <c r="C2452" s="1207">
        <v>1418</v>
      </c>
      <c r="D2452" s="1207">
        <v>2955</v>
      </c>
      <c r="E2452" s="1207">
        <v>394</v>
      </c>
      <c r="F2452" s="1211">
        <v>4767</v>
      </c>
    </row>
    <row r="2453" spans="2:6" ht="13.15" customHeight="1" x14ac:dyDescent="0.3">
      <c r="B2453" s="1173" t="s">
        <v>3235</v>
      </c>
      <c r="C2453" s="1206">
        <v>114</v>
      </c>
      <c r="D2453" s="1206">
        <v>240</v>
      </c>
      <c r="E2453" s="1206">
        <v>28</v>
      </c>
      <c r="F2453" s="1210">
        <v>382</v>
      </c>
    </row>
    <row r="2454" spans="2:6" ht="13.15" customHeight="1" x14ac:dyDescent="0.3">
      <c r="B2454" s="1172" t="s">
        <v>3236</v>
      </c>
      <c r="C2454" s="1207">
        <v>487</v>
      </c>
      <c r="D2454" s="1207">
        <v>1682</v>
      </c>
      <c r="E2454" s="1207">
        <v>151</v>
      </c>
      <c r="F2454" s="1211">
        <v>2320</v>
      </c>
    </row>
    <row r="2455" spans="2:6" ht="13.15" customHeight="1" x14ac:dyDescent="0.3">
      <c r="B2455" s="1173" t="s">
        <v>3237</v>
      </c>
      <c r="C2455" s="1206">
        <v>88</v>
      </c>
      <c r="D2455" s="1206">
        <v>517</v>
      </c>
      <c r="E2455" s="1206">
        <v>62</v>
      </c>
      <c r="F2455" s="1210">
        <v>667</v>
      </c>
    </row>
    <row r="2456" spans="2:6" ht="13.15" customHeight="1" x14ac:dyDescent="0.3">
      <c r="B2456" s="1172" t="s">
        <v>3238</v>
      </c>
      <c r="C2456" s="1207">
        <v>252</v>
      </c>
      <c r="D2456" s="1207">
        <v>579</v>
      </c>
      <c r="E2456" s="1207">
        <v>53</v>
      </c>
      <c r="F2456" s="1211">
        <v>884</v>
      </c>
    </row>
    <row r="2457" spans="2:6" ht="13.15" customHeight="1" x14ac:dyDescent="0.3">
      <c r="B2457" s="1173" t="s">
        <v>3239</v>
      </c>
      <c r="C2457" s="1206">
        <v>1975</v>
      </c>
      <c r="D2457" s="1206">
        <v>4025</v>
      </c>
      <c r="E2457" s="1206">
        <v>536</v>
      </c>
      <c r="F2457" s="1210">
        <v>6536</v>
      </c>
    </row>
    <row r="2458" spans="2:6" ht="13.15" customHeight="1" x14ac:dyDescent="0.3">
      <c r="B2458" s="1172" t="s">
        <v>3240</v>
      </c>
      <c r="C2458" s="1207">
        <v>433</v>
      </c>
      <c r="D2458" s="1207">
        <v>1950</v>
      </c>
      <c r="E2458" s="1207">
        <v>165</v>
      </c>
      <c r="F2458" s="1211">
        <v>2548</v>
      </c>
    </row>
    <row r="2459" spans="2:6" ht="13.15" customHeight="1" x14ac:dyDescent="0.3">
      <c r="B2459" s="1173" t="s">
        <v>3241</v>
      </c>
      <c r="C2459" s="1206">
        <v>110</v>
      </c>
      <c r="D2459" s="1206">
        <v>178</v>
      </c>
      <c r="E2459" s="1206">
        <v>17</v>
      </c>
      <c r="F2459" s="1210">
        <v>305</v>
      </c>
    </row>
    <row r="2460" spans="2:6" ht="13.15" customHeight="1" x14ac:dyDescent="0.3">
      <c r="B2460" s="1172" t="s">
        <v>3242</v>
      </c>
      <c r="C2460" s="1207">
        <v>697</v>
      </c>
      <c r="D2460" s="1207">
        <v>1615</v>
      </c>
      <c r="E2460" s="1207">
        <v>113</v>
      </c>
      <c r="F2460" s="1211">
        <v>2425</v>
      </c>
    </row>
    <row r="2461" spans="2:6" ht="13.15" customHeight="1" x14ac:dyDescent="0.3">
      <c r="B2461" s="1173" t="s">
        <v>3243</v>
      </c>
      <c r="C2461" s="1206">
        <v>264</v>
      </c>
      <c r="D2461" s="1206">
        <v>412</v>
      </c>
      <c r="E2461" s="1206">
        <v>41</v>
      </c>
      <c r="F2461" s="1210">
        <v>717</v>
      </c>
    </row>
    <row r="2462" spans="2:6" ht="13.15" customHeight="1" x14ac:dyDescent="0.3">
      <c r="B2462" s="1172" t="s">
        <v>3244</v>
      </c>
      <c r="C2462" s="1207">
        <v>263</v>
      </c>
      <c r="D2462" s="1207">
        <v>549</v>
      </c>
      <c r="E2462" s="1207">
        <v>64</v>
      </c>
      <c r="F2462" s="1211">
        <v>876</v>
      </c>
    </row>
    <row r="2463" spans="2:6" ht="13.15" customHeight="1" x14ac:dyDescent="0.3">
      <c r="B2463" s="1173" t="s">
        <v>3245</v>
      </c>
      <c r="C2463" s="1206">
        <v>55</v>
      </c>
      <c r="D2463" s="1206">
        <v>168</v>
      </c>
      <c r="E2463" s="1206">
        <v>8</v>
      </c>
      <c r="F2463" s="1210">
        <v>231</v>
      </c>
    </row>
    <row r="2464" spans="2:6" ht="13.15" customHeight="1" x14ac:dyDescent="0.3">
      <c r="B2464" s="1172" t="s">
        <v>3246</v>
      </c>
      <c r="C2464" s="1207">
        <v>2847</v>
      </c>
      <c r="D2464" s="1207">
        <v>7800</v>
      </c>
      <c r="E2464" s="1207">
        <v>846</v>
      </c>
      <c r="F2464" s="1211">
        <v>11493</v>
      </c>
    </row>
    <row r="2465" spans="2:6" ht="13.15" customHeight="1" x14ac:dyDescent="0.3">
      <c r="B2465" s="1173" t="s">
        <v>3247</v>
      </c>
      <c r="C2465" s="1206">
        <v>374</v>
      </c>
      <c r="D2465" s="1206">
        <v>825</v>
      </c>
      <c r="E2465" s="1206">
        <v>73</v>
      </c>
      <c r="F2465" s="1210">
        <v>1272</v>
      </c>
    </row>
    <row r="2466" spans="2:6" ht="13.15" customHeight="1" x14ac:dyDescent="0.3">
      <c r="B2466" s="1172" t="s">
        <v>3248</v>
      </c>
      <c r="C2466" s="1207">
        <v>52</v>
      </c>
      <c r="D2466" s="1207">
        <v>291</v>
      </c>
      <c r="E2466" s="1207">
        <v>28</v>
      </c>
      <c r="F2466" s="1211">
        <v>371</v>
      </c>
    </row>
    <row r="2467" spans="2:6" ht="13.15" customHeight="1" x14ac:dyDescent="0.3">
      <c r="B2467" s="1173" t="s">
        <v>3249</v>
      </c>
      <c r="C2467" s="1206">
        <v>141</v>
      </c>
      <c r="D2467" s="1206">
        <v>367</v>
      </c>
      <c r="E2467" s="1206">
        <v>35</v>
      </c>
      <c r="F2467" s="1210">
        <v>543</v>
      </c>
    </row>
    <row r="2468" spans="2:6" ht="13.15" customHeight="1" x14ac:dyDescent="0.3">
      <c r="B2468" s="1172" t="s">
        <v>3250</v>
      </c>
      <c r="C2468" s="1207">
        <v>46</v>
      </c>
      <c r="D2468" s="1207">
        <v>67</v>
      </c>
      <c r="E2468" s="1207">
        <v>12</v>
      </c>
      <c r="F2468" s="1211">
        <v>125</v>
      </c>
    </row>
    <row r="2469" spans="2:6" ht="13.15" customHeight="1" x14ac:dyDescent="0.3">
      <c r="B2469" s="1173" t="s">
        <v>3251</v>
      </c>
      <c r="C2469" s="1206">
        <v>27</v>
      </c>
      <c r="D2469" s="1206">
        <v>57</v>
      </c>
      <c r="E2469" s="1206">
        <v>5</v>
      </c>
      <c r="F2469" s="1210">
        <v>89</v>
      </c>
    </row>
    <row r="2470" spans="2:6" ht="13.15" customHeight="1" x14ac:dyDescent="0.3">
      <c r="B2470" s="1172" t="s">
        <v>3252</v>
      </c>
      <c r="C2470" s="1207">
        <v>142</v>
      </c>
      <c r="D2470" s="1207">
        <v>277</v>
      </c>
      <c r="E2470" s="1207">
        <v>30</v>
      </c>
      <c r="F2470" s="1211">
        <v>449</v>
      </c>
    </row>
    <row r="2471" spans="2:6" ht="13.15" customHeight="1" x14ac:dyDescent="0.3">
      <c r="B2471" s="1173" t="s">
        <v>3253</v>
      </c>
      <c r="C2471" s="1206">
        <v>46</v>
      </c>
      <c r="D2471" s="1206">
        <v>98</v>
      </c>
      <c r="E2471" s="1206">
        <v>9</v>
      </c>
      <c r="F2471" s="1210">
        <v>153</v>
      </c>
    </row>
    <row r="2472" spans="2:6" ht="13.15" customHeight="1" x14ac:dyDescent="0.3">
      <c r="B2472" s="1172" t="s">
        <v>3254</v>
      </c>
      <c r="C2472" s="1207">
        <v>2417</v>
      </c>
      <c r="D2472" s="1207">
        <v>4773</v>
      </c>
      <c r="E2472" s="1207">
        <v>823</v>
      </c>
      <c r="F2472" s="1211">
        <v>8013</v>
      </c>
    </row>
    <row r="2473" spans="2:6" ht="13.15" customHeight="1" x14ac:dyDescent="0.3">
      <c r="B2473" s="1173" t="s">
        <v>3255</v>
      </c>
      <c r="C2473" s="1206">
        <v>505</v>
      </c>
      <c r="D2473" s="1206">
        <v>902</v>
      </c>
      <c r="E2473" s="1206">
        <v>134</v>
      </c>
      <c r="F2473" s="1210">
        <v>1541</v>
      </c>
    </row>
    <row r="2474" spans="2:6" ht="13.15" customHeight="1" x14ac:dyDescent="0.3">
      <c r="B2474" s="1172" t="s">
        <v>3256</v>
      </c>
      <c r="C2474" s="1207">
        <v>24</v>
      </c>
      <c r="D2474" s="1207">
        <v>8</v>
      </c>
      <c r="E2474" s="1207">
        <v>1</v>
      </c>
      <c r="F2474" s="1211">
        <v>33</v>
      </c>
    </row>
    <row r="2475" spans="2:6" ht="13.15" customHeight="1" x14ac:dyDescent="0.3">
      <c r="B2475" s="1173" t="s">
        <v>3257</v>
      </c>
      <c r="C2475" s="1206">
        <v>57</v>
      </c>
      <c r="D2475" s="1206">
        <v>90</v>
      </c>
      <c r="E2475" s="1206">
        <v>4</v>
      </c>
      <c r="F2475" s="1210">
        <v>151</v>
      </c>
    </row>
    <row r="2476" spans="2:6" ht="13.15" customHeight="1" x14ac:dyDescent="0.3">
      <c r="B2476" s="1172" t="s">
        <v>3258</v>
      </c>
      <c r="C2476" s="1207">
        <v>4</v>
      </c>
      <c r="D2476" s="1207">
        <v>15</v>
      </c>
      <c r="E2476" s="1207">
        <v>1</v>
      </c>
      <c r="F2476" s="1211">
        <v>20</v>
      </c>
    </row>
    <row r="2477" spans="2:6" ht="13.15" customHeight="1" x14ac:dyDescent="0.3">
      <c r="B2477" s="1173" t="s">
        <v>3259</v>
      </c>
      <c r="C2477" s="1206">
        <v>82</v>
      </c>
      <c r="D2477" s="1206">
        <v>194</v>
      </c>
      <c r="E2477" s="1206">
        <v>10</v>
      </c>
      <c r="F2477" s="1210">
        <v>286</v>
      </c>
    </row>
    <row r="2478" spans="2:6" ht="13.15" customHeight="1" x14ac:dyDescent="0.3">
      <c r="B2478" s="1172" t="s">
        <v>3260</v>
      </c>
      <c r="C2478" s="1207">
        <v>172</v>
      </c>
      <c r="D2478" s="1207">
        <v>340</v>
      </c>
      <c r="E2478" s="1207">
        <v>46</v>
      </c>
      <c r="F2478" s="1211">
        <v>558</v>
      </c>
    </row>
    <row r="2479" spans="2:6" ht="13.15" customHeight="1" x14ac:dyDescent="0.3">
      <c r="B2479" s="1173" t="s">
        <v>3261</v>
      </c>
      <c r="C2479" s="1206">
        <v>243</v>
      </c>
      <c r="D2479" s="1206">
        <v>757</v>
      </c>
      <c r="E2479" s="1206">
        <v>71</v>
      </c>
      <c r="F2479" s="1210">
        <v>1071</v>
      </c>
    </row>
    <row r="2480" spans="2:6" ht="13.15" customHeight="1" x14ac:dyDescent="0.3">
      <c r="B2480" s="1172" t="s">
        <v>3262</v>
      </c>
      <c r="C2480" s="1207">
        <v>20441</v>
      </c>
      <c r="D2480" s="1207">
        <v>26966</v>
      </c>
      <c r="E2480" s="1207">
        <v>5576</v>
      </c>
      <c r="F2480" s="1211">
        <v>52983</v>
      </c>
    </row>
    <row r="2481" spans="2:6" ht="13.15" customHeight="1" x14ac:dyDescent="0.3">
      <c r="B2481" s="1173" t="s">
        <v>3263</v>
      </c>
      <c r="C2481" s="1206">
        <v>1955</v>
      </c>
      <c r="D2481" s="1206">
        <v>4349</v>
      </c>
      <c r="E2481" s="1206">
        <v>619</v>
      </c>
      <c r="F2481" s="1210">
        <v>6923</v>
      </c>
    </row>
    <row r="2482" spans="2:6" ht="13.15" customHeight="1" x14ac:dyDescent="0.3">
      <c r="B2482" s="1172" t="s">
        <v>3264</v>
      </c>
      <c r="C2482" s="1207">
        <v>293</v>
      </c>
      <c r="D2482" s="1207">
        <v>355</v>
      </c>
      <c r="E2482" s="1207">
        <v>66</v>
      </c>
      <c r="F2482" s="1211">
        <v>714</v>
      </c>
    </row>
    <row r="2483" spans="2:6" ht="13.15" customHeight="1" x14ac:dyDescent="0.3">
      <c r="B2483" s="1173" t="s">
        <v>3265</v>
      </c>
      <c r="C2483" s="1206">
        <v>161</v>
      </c>
      <c r="D2483" s="1206">
        <v>317</v>
      </c>
      <c r="E2483" s="1206">
        <v>45</v>
      </c>
      <c r="F2483" s="1210">
        <v>523</v>
      </c>
    </row>
    <row r="2484" spans="2:6" ht="13.15" customHeight="1" x14ac:dyDescent="0.3">
      <c r="B2484" s="1172" t="s">
        <v>3266</v>
      </c>
      <c r="C2484" s="1207">
        <v>209</v>
      </c>
      <c r="D2484" s="1207">
        <v>329</v>
      </c>
      <c r="E2484" s="1207">
        <v>52</v>
      </c>
      <c r="F2484" s="1211">
        <v>590</v>
      </c>
    </row>
    <row r="2485" spans="2:6" ht="13.15" customHeight="1" x14ac:dyDescent="0.3">
      <c r="B2485" s="1173" t="s">
        <v>3267</v>
      </c>
      <c r="C2485" s="1206">
        <v>105</v>
      </c>
      <c r="D2485" s="1206">
        <v>225</v>
      </c>
      <c r="E2485" s="1206">
        <v>22</v>
      </c>
      <c r="F2485" s="1210">
        <v>352</v>
      </c>
    </row>
    <row r="2486" spans="2:6" ht="13.15" customHeight="1" x14ac:dyDescent="0.3">
      <c r="B2486" s="1172" t="s">
        <v>3268</v>
      </c>
      <c r="C2486" s="1207">
        <v>82</v>
      </c>
      <c r="D2486" s="1207">
        <v>132</v>
      </c>
      <c r="E2486" s="1207">
        <v>18</v>
      </c>
      <c r="F2486" s="1211">
        <v>232</v>
      </c>
    </row>
    <row r="2487" spans="2:6" ht="13.15" customHeight="1" x14ac:dyDescent="0.3">
      <c r="B2487" s="1173" t="s">
        <v>3269</v>
      </c>
      <c r="C2487" s="1206">
        <v>329</v>
      </c>
      <c r="D2487" s="1206">
        <v>469</v>
      </c>
      <c r="E2487" s="1206">
        <v>60</v>
      </c>
      <c r="F2487" s="1210">
        <v>858</v>
      </c>
    </row>
    <row r="2488" spans="2:6" ht="13.15" customHeight="1" x14ac:dyDescent="0.3">
      <c r="B2488" s="1172" t="s">
        <v>3270</v>
      </c>
      <c r="C2488" s="1207">
        <v>2</v>
      </c>
      <c r="D2488" s="1207">
        <v>5</v>
      </c>
      <c r="E2488" s="1207">
        <v>4</v>
      </c>
      <c r="F2488" s="1211">
        <v>11</v>
      </c>
    </row>
    <row r="2489" spans="2:6" ht="13.15" customHeight="1" x14ac:dyDescent="0.3">
      <c r="B2489" s="1173" t="s">
        <v>3271</v>
      </c>
      <c r="C2489" s="1206">
        <v>78</v>
      </c>
      <c r="D2489" s="1206">
        <v>87</v>
      </c>
      <c r="E2489" s="1206">
        <v>17</v>
      </c>
      <c r="F2489" s="1210">
        <v>182</v>
      </c>
    </row>
    <row r="2490" spans="2:6" ht="13.15" customHeight="1" x14ac:dyDescent="0.3">
      <c r="B2490" s="1172" t="s">
        <v>3272</v>
      </c>
      <c r="C2490" s="1207">
        <v>29</v>
      </c>
      <c r="D2490" s="1207">
        <v>43</v>
      </c>
      <c r="E2490" s="1207">
        <v>5</v>
      </c>
      <c r="F2490" s="1211">
        <v>77</v>
      </c>
    </row>
    <row r="2491" spans="2:6" ht="13.15" customHeight="1" x14ac:dyDescent="0.3">
      <c r="B2491" s="1173" t="s">
        <v>3273</v>
      </c>
      <c r="C2491" s="1206">
        <v>11947</v>
      </c>
      <c r="D2491" s="1206">
        <v>21693</v>
      </c>
      <c r="E2491" s="1206">
        <v>3555</v>
      </c>
      <c r="F2491" s="1210">
        <v>37195</v>
      </c>
    </row>
    <row r="2492" spans="2:6" ht="13.15" customHeight="1" x14ac:dyDescent="0.3">
      <c r="B2492" s="1172" t="s">
        <v>3274</v>
      </c>
      <c r="C2492" s="1207">
        <v>3890</v>
      </c>
      <c r="D2492" s="1207">
        <v>12279</v>
      </c>
      <c r="E2492" s="1207">
        <v>1174</v>
      </c>
      <c r="F2492" s="1211">
        <v>17343</v>
      </c>
    </row>
    <row r="2493" spans="2:6" ht="13.15" customHeight="1" x14ac:dyDescent="0.3">
      <c r="B2493" s="1173" t="s">
        <v>3275</v>
      </c>
      <c r="C2493" s="1206">
        <v>214</v>
      </c>
      <c r="D2493" s="1206">
        <v>730</v>
      </c>
      <c r="E2493" s="1206">
        <v>50</v>
      </c>
      <c r="F2493" s="1210">
        <v>994</v>
      </c>
    </row>
    <row r="2494" spans="2:6" ht="13.15" customHeight="1" x14ac:dyDescent="0.3">
      <c r="B2494" s="1172" t="s">
        <v>3276</v>
      </c>
      <c r="C2494" s="1207">
        <v>2009</v>
      </c>
      <c r="D2494" s="1207">
        <v>7567</v>
      </c>
      <c r="E2494" s="1207">
        <v>744</v>
      </c>
      <c r="F2494" s="1211">
        <v>10320</v>
      </c>
    </row>
    <row r="2495" spans="2:6" ht="13.15" customHeight="1" x14ac:dyDescent="0.3">
      <c r="B2495" s="1173" t="s">
        <v>3277</v>
      </c>
      <c r="C2495" s="1206">
        <v>3647</v>
      </c>
      <c r="D2495" s="1206">
        <v>11759</v>
      </c>
      <c r="E2495" s="1206">
        <v>1353</v>
      </c>
      <c r="F2495" s="1210">
        <v>16759</v>
      </c>
    </row>
    <row r="2496" spans="2:6" ht="13.15" customHeight="1" x14ac:dyDescent="0.3">
      <c r="B2496" s="1172" t="s">
        <v>3278</v>
      </c>
      <c r="C2496" s="1207">
        <v>2305</v>
      </c>
      <c r="D2496" s="1207">
        <v>7896</v>
      </c>
      <c r="E2496" s="1207">
        <v>1009</v>
      </c>
      <c r="F2496" s="1211">
        <v>11210</v>
      </c>
    </row>
    <row r="2497" spans="2:6" ht="13.15" customHeight="1" x14ac:dyDescent="0.3">
      <c r="B2497" s="1173" t="s">
        <v>3279</v>
      </c>
      <c r="C2497" s="1206">
        <v>330</v>
      </c>
      <c r="D2497" s="1206">
        <v>1581</v>
      </c>
      <c r="E2497" s="1206">
        <v>103</v>
      </c>
      <c r="F2497" s="1210">
        <v>2014</v>
      </c>
    </row>
    <row r="2498" spans="2:6" ht="13.15" customHeight="1" x14ac:dyDescent="0.3">
      <c r="B2498" s="1172" t="s">
        <v>3280</v>
      </c>
      <c r="C2498" s="1207">
        <v>169</v>
      </c>
      <c r="D2498" s="1207">
        <v>795</v>
      </c>
      <c r="E2498" s="1207">
        <v>52</v>
      </c>
      <c r="F2498" s="1211">
        <v>1016</v>
      </c>
    </row>
    <row r="2499" spans="2:6" ht="13.15" customHeight="1" x14ac:dyDescent="0.3">
      <c r="B2499" s="1173" t="s">
        <v>3281</v>
      </c>
      <c r="C2499" s="1206">
        <v>2575</v>
      </c>
      <c r="D2499" s="1206">
        <v>9448</v>
      </c>
      <c r="E2499" s="1206">
        <v>913</v>
      </c>
      <c r="F2499" s="1210">
        <v>12936</v>
      </c>
    </row>
    <row r="2500" spans="2:6" ht="13.15" customHeight="1" x14ac:dyDescent="0.3">
      <c r="B2500" s="1172" t="s">
        <v>3282</v>
      </c>
      <c r="C2500" s="1207">
        <v>267</v>
      </c>
      <c r="D2500" s="1207">
        <v>1217</v>
      </c>
      <c r="E2500" s="1207">
        <v>85</v>
      </c>
      <c r="F2500" s="1211">
        <v>1569</v>
      </c>
    </row>
    <row r="2501" spans="2:6" ht="13.15" customHeight="1" x14ac:dyDescent="0.3">
      <c r="B2501" s="1173" t="s">
        <v>3283</v>
      </c>
      <c r="C2501" s="1206">
        <v>756</v>
      </c>
      <c r="D2501" s="1206">
        <v>2861</v>
      </c>
      <c r="E2501" s="1206">
        <v>280</v>
      </c>
      <c r="F2501" s="1210">
        <v>3897</v>
      </c>
    </row>
    <row r="2502" spans="2:6" ht="13.15" customHeight="1" x14ac:dyDescent="0.3">
      <c r="B2502" s="1172" t="s">
        <v>3284</v>
      </c>
      <c r="C2502" s="1207">
        <v>81</v>
      </c>
      <c r="D2502" s="1207">
        <v>209</v>
      </c>
      <c r="E2502" s="1207">
        <v>17</v>
      </c>
      <c r="F2502" s="1211">
        <v>307</v>
      </c>
    </row>
    <row r="2503" spans="2:6" ht="13.15" customHeight="1" x14ac:dyDescent="0.3">
      <c r="B2503" s="1173" t="s">
        <v>3285</v>
      </c>
      <c r="C2503" s="1206">
        <v>12314</v>
      </c>
      <c r="D2503" s="1206">
        <v>29898</v>
      </c>
      <c r="E2503" s="1206">
        <v>4082</v>
      </c>
      <c r="F2503" s="1210">
        <v>46294</v>
      </c>
    </row>
    <row r="2504" spans="2:6" ht="13.15" customHeight="1" x14ac:dyDescent="0.3">
      <c r="B2504" s="1172" t="s">
        <v>3286</v>
      </c>
      <c r="C2504" s="1207">
        <v>1939</v>
      </c>
      <c r="D2504" s="1207">
        <v>6591</v>
      </c>
      <c r="E2504" s="1207">
        <v>699</v>
      </c>
      <c r="F2504" s="1211">
        <v>9229</v>
      </c>
    </row>
    <row r="2505" spans="2:6" ht="13.15" customHeight="1" x14ac:dyDescent="0.3">
      <c r="B2505" s="1173" t="s">
        <v>3287</v>
      </c>
      <c r="C2505" s="1206">
        <v>131</v>
      </c>
      <c r="D2505" s="1206">
        <v>696</v>
      </c>
      <c r="E2505" s="1206">
        <v>60</v>
      </c>
      <c r="F2505" s="1210">
        <v>887</v>
      </c>
    </row>
    <row r="2506" spans="2:6" ht="13.15" customHeight="1" x14ac:dyDescent="0.3">
      <c r="B2506" s="1172" t="s">
        <v>3288</v>
      </c>
      <c r="C2506" s="1207">
        <v>1276</v>
      </c>
      <c r="D2506" s="1207">
        <v>3822</v>
      </c>
      <c r="E2506" s="1207">
        <v>444</v>
      </c>
      <c r="F2506" s="1211">
        <v>5542</v>
      </c>
    </row>
    <row r="2507" spans="2:6" ht="13.15" customHeight="1" x14ac:dyDescent="0.3">
      <c r="B2507" s="1173" t="s">
        <v>3289</v>
      </c>
      <c r="C2507" s="1206">
        <v>63</v>
      </c>
      <c r="D2507" s="1206">
        <v>154</v>
      </c>
      <c r="E2507" s="1206">
        <v>13</v>
      </c>
      <c r="F2507" s="1210">
        <v>230</v>
      </c>
    </row>
    <row r="2508" spans="2:6" ht="13.15" customHeight="1" x14ac:dyDescent="0.3">
      <c r="B2508" s="1172" t="s">
        <v>3290</v>
      </c>
      <c r="C2508" s="1207">
        <v>751</v>
      </c>
      <c r="D2508" s="1207">
        <v>2896</v>
      </c>
      <c r="E2508" s="1207">
        <v>269</v>
      </c>
      <c r="F2508" s="1211">
        <v>3916</v>
      </c>
    </row>
    <row r="2509" spans="2:6" ht="13.15" customHeight="1" x14ac:dyDescent="0.3">
      <c r="B2509" s="1173" t="s">
        <v>3291</v>
      </c>
      <c r="C2509" s="1206">
        <v>665</v>
      </c>
      <c r="D2509" s="1206">
        <v>2320</v>
      </c>
      <c r="E2509" s="1206">
        <v>172</v>
      </c>
      <c r="F2509" s="1210">
        <v>3157</v>
      </c>
    </row>
    <row r="2510" spans="2:6" ht="13.15" customHeight="1" x14ac:dyDescent="0.3">
      <c r="B2510" s="1172" t="s">
        <v>3292</v>
      </c>
      <c r="C2510" s="1207">
        <v>367</v>
      </c>
      <c r="D2510" s="1207">
        <v>710</v>
      </c>
      <c r="E2510" s="1207">
        <v>98</v>
      </c>
      <c r="F2510" s="1211">
        <v>1175</v>
      </c>
    </row>
    <row r="2511" spans="2:6" ht="13.15" customHeight="1" x14ac:dyDescent="0.3">
      <c r="B2511" s="1173" t="s">
        <v>3293</v>
      </c>
      <c r="C2511" s="1206">
        <v>39</v>
      </c>
      <c r="D2511" s="1206">
        <v>25</v>
      </c>
      <c r="E2511" s="1206">
        <v>4</v>
      </c>
      <c r="F2511" s="1210">
        <v>68</v>
      </c>
    </row>
    <row r="2512" spans="2:6" ht="13.15" customHeight="1" x14ac:dyDescent="0.3">
      <c r="B2512" s="1172" t="s">
        <v>3294</v>
      </c>
      <c r="C2512" s="1207">
        <v>976</v>
      </c>
      <c r="D2512" s="1207">
        <v>1841</v>
      </c>
      <c r="E2512" s="1207">
        <v>232</v>
      </c>
      <c r="F2512" s="1211">
        <v>3049</v>
      </c>
    </row>
    <row r="2513" spans="2:6" ht="13.15" customHeight="1" x14ac:dyDescent="0.3">
      <c r="B2513" s="1173" t="s">
        <v>3295</v>
      </c>
      <c r="C2513" s="1206">
        <v>144</v>
      </c>
      <c r="D2513" s="1206">
        <v>239</v>
      </c>
      <c r="E2513" s="1206">
        <v>31</v>
      </c>
      <c r="F2513" s="1210">
        <v>414</v>
      </c>
    </row>
    <row r="2514" spans="2:6" ht="13.15" customHeight="1" x14ac:dyDescent="0.3">
      <c r="B2514" s="1172" t="s">
        <v>3296</v>
      </c>
      <c r="C2514" s="1207">
        <v>8610</v>
      </c>
      <c r="D2514" s="1207">
        <v>9953</v>
      </c>
      <c r="E2514" s="1207">
        <v>2468</v>
      </c>
      <c r="F2514" s="1211">
        <v>21031</v>
      </c>
    </row>
    <row r="2515" spans="2:6" ht="13.15" customHeight="1" x14ac:dyDescent="0.3">
      <c r="B2515" s="1173" t="s">
        <v>3297</v>
      </c>
      <c r="C2515" s="1206">
        <v>5373</v>
      </c>
      <c r="D2515" s="1206">
        <v>6278</v>
      </c>
      <c r="E2515" s="1206">
        <v>1636</v>
      </c>
      <c r="F2515" s="1210">
        <v>13287</v>
      </c>
    </row>
    <row r="2516" spans="2:6" ht="13.15" customHeight="1" x14ac:dyDescent="0.3">
      <c r="B2516" s="1172" t="s">
        <v>3298</v>
      </c>
      <c r="C2516" s="1207">
        <v>2541</v>
      </c>
      <c r="D2516" s="1207">
        <v>2844</v>
      </c>
      <c r="E2516" s="1207">
        <v>1154</v>
      </c>
      <c r="F2516" s="1211">
        <v>6539</v>
      </c>
    </row>
    <row r="2517" spans="2:6" ht="13.15" customHeight="1" x14ac:dyDescent="0.3">
      <c r="B2517" s="1173" t="s">
        <v>3299</v>
      </c>
      <c r="C2517" s="1206">
        <v>11763</v>
      </c>
      <c r="D2517" s="1206">
        <v>12046</v>
      </c>
      <c r="E2517" s="1206">
        <v>3008</v>
      </c>
      <c r="F2517" s="1210">
        <v>26817</v>
      </c>
    </row>
    <row r="2518" spans="2:6" ht="13.15" customHeight="1" x14ac:dyDescent="0.3">
      <c r="B2518" s="1172" t="s">
        <v>3300</v>
      </c>
      <c r="C2518" s="1207">
        <v>17711</v>
      </c>
      <c r="D2518" s="1207">
        <v>24906</v>
      </c>
      <c r="E2518" s="1207">
        <v>5101</v>
      </c>
      <c r="F2518" s="1211">
        <v>47718</v>
      </c>
    </row>
    <row r="2519" spans="2:6" ht="13.15" customHeight="1" x14ac:dyDescent="0.3">
      <c r="B2519" s="1173" t="s">
        <v>3301</v>
      </c>
      <c r="C2519" s="1206">
        <v>11330</v>
      </c>
      <c r="D2519" s="1206">
        <v>12381</v>
      </c>
      <c r="E2519" s="1206">
        <v>2767</v>
      </c>
      <c r="F2519" s="1210">
        <v>26478</v>
      </c>
    </row>
    <row r="2520" spans="2:6" ht="13.15" customHeight="1" x14ac:dyDescent="0.3">
      <c r="B2520" s="1172" t="s">
        <v>3302</v>
      </c>
      <c r="C2520" s="1207">
        <v>9441</v>
      </c>
      <c r="D2520" s="1207">
        <v>10622</v>
      </c>
      <c r="E2520" s="1207">
        <v>2369</v>
      </c>
      <c r="F2520" s="1211">
        <v>22432</v>
      </c>
    </row>
    <row r="2521" spans="2:6" ht="13.15" customHeight="1" x14ac:dyDescent="0.3">
      <c r="B2521" s="1173" t="s">
        <v>3303</v>
      </c>
      <c r="C2521" s="1206">
        <v>2073</v>
      </c>
      <c r="D2521" s="1206">
        <v>3639</v>
      </c>
      <c r="E2521" s="1206">
        <v>1085</v>
      </c>
      <c r="F2521" s="1210">
        <v>6797</v>
      </c>
    </row>
    <row r="2522" spans="2:6" ht="13.15" customHeight="1" x14ac:dyDescent="0.3">
      <c r="B2522" s="1172" t="s">
        <v>3304</v>
      </c>
      <c r="C2522" s="1207">
        <v>5296</v>
      </c>
      <c r="D2522" s="1207">
        <v>6660</v>
      </c>
      <c r="E2522" s="1207">
        <v>1579</v>
      </c>
      <c r="F2522" s="1211">
        <v>13535</v>
      </c>
    </row>
    <row r="2523" spans="2:6" ht="13.15" customHeight="1" x14ac:dyDescent="0.3">
      <c r="B2523" s="1173" t="s">
        <v>3305</v>
      </c>
      <c r="C2523" s="1206">
        <v>12154</v>
      </c>
      <c r="D2523" s="1206">
        <v>13094</v>
      </c>
      <c r="E2523" s="1206">
        <v>3281</v>
      </c>
      <c r="F2523" s="1210">
        <v>28529</v>
      </c>
    </row>
    <row r="2524" spans="2:6" ht="13.15" customHeight="1" x14ac:dyDescent="0.3">
      <c r="B2524" s="1172" t="s">
        <v>3306</v>
      </c>
      <c r="C2524" s="1207">
        <v>31368</v>
      </c>
      <c r="D2524" s="1207">
        <v>31847</v>
      </c>
      <c r="E2524" s="1207">
        <v>6663</v>
      </c>
      <c r="F2524" s="1211">
        <v>69878</v>
      </c>
    </row>
    <row r="2525" spans="2:6" ht="13.15" customHeight="1" x14ac:dyDescent="0.3">
      <c r="B2525" s="1173" t="s">
        <v>3307</v>
      </c>
      <c r="C2525" s="1206">
        <v>7790</v>
      </c>
      <c r="D2525" s="1206">
        <v>14575</v>
      </c>
      <c r="E2525" s="1206">
        <v>2185</v>
      </c>
      <c r="F2525" s="1210">
        <v>24550</v>
      </c>
    </row>
    <row r="2526" spans="2:6" ht="13.15" customHeight="1" x14ac:dyDescent="0.3">
      <c r="B2526" s="1172" t="s">
        <v>3308</v>
      </c>
      <c r="C2526" s="1207">
        <v>7693</v>
      </c>
      <c r="D2526" s="1207">
        <v>10235</v>
      </c>
      <c r="E2526" s="1207">
        <v>3176</v>
      </c>
      <c r="F2526" s="1211">
        <v>21104</v>
      </c>
    </row>
    <row r="2527" spans="2:6" ht="13.15" customHeight="1" x14ac:dyDescent="0.3">
      <c r="B2527" s="1173" t="s">
        <v>3309</v>
      </c>
      <c r="C2527" s="1206">
        <v>13776</v>
      </c>
      <c r="D2527" s="1206">
        <v>23875</v>
      </c>
      <c r="E2527" s="1206">
        <v>5445</v>
      </c>
      <c r="F2527" s="1210">
        <v>43096</v>
      </c>
    </row>
    <row r="2528" spans="2:6" ht="13.15" customHeight="1" x14ac:dyDescent="0.3">
      <c r="B2528" s="1172" t="s">
        <v>3310</v>
      </c>
      <c r="C2528" s="1207">
        <v>12</v>
      </c>
      <c r="D2528" s="1207">
        <v>75</v>
      </c>
      <c r="E2528" s="1207">
        <v>6</v>
      </c>
      <c r="F2528" s="1211">
        <v>93</v>
      </c>
    </row>
    <row r="2529" spans="2:6" ht="13.15" customHeight="1" x14ac:dyDescent="0.3">
      <c r="B2529" s="1173" t="s">
        <v>3311</v>
      </c>
      <c r="C2529" s="1206">
        <v>6</v>
      </c>
      <c r="D2529" s="1206">
        <v>4</v>
      </c>
      <c r="E2529" s="1206">
        <v>1</v>
      </c>
      <c r="F2529" s="1210">
        <v>11</v>
      </c>
    </row>
    <row r="2530" spans="2:6" ht="13.15" customHeight="1" x14ac:dyDescent="0.3">
      <c r="B2530" s="1172" t="s">
        <v>3312</v>
      </c>
      <c r="C2530" s="1207">
        <v>4</v>
      </c>
      <c r="D2530" s="1207">
        <v>14</v>
      </c>
      <c r="E2530" s="1207">
        <v>2</v>
      </c>
      <c r="F2530" s="1211">
        <v>20</v>
      </c>
    </row>
    <row r="2531" spans="2:6" ht="13.15" customHeight="1" x14ac:dyDescent="0.3">
      <c r="B2531" s="1173" t="s">
        <v>3313</v>
      </c>
      <c r="C2531" s="1206">
        <v>1</v>
      </c>
      <c r="D2531" s="1206">
        <v>49</v>
      </c>
      <c r="E2531" s="1206">
        <v>1</v>
      </c>
      <c r="F2531" s="1210">
        <v>51</v>
      </c>
    </row>
    <row r="2532" spans="2:6" ht="13.15" customHeight="1" x14ac:dyDescent="0.3">
      <c r="B2532" s="1172" t="s">
        <v>3314</v>
      </c>
      <c r="C2532" s="1207">
        <v>671</v>
      </c>
      <c r="D2532" s="1207">
        <v>589</v>
      </c>
      <c r="E2532" s="1207">
        <v>113</v>
      </c>
      <c r="F2532" s="1211">
        <v>1373</v>
      </c>
    </row>
    <row r="2533" spans="2:6" ht="13.15" customHeight="1" x14ac:dyDescent="0.3">
      <c r="B2533" s="1173" t="s">
        <v>3315</v>
      </c>
      <c r="C2533" s="1206">
        <v>5</v>
      </c>
      <c r="D2533" s="1206">
        <v>2</v>
      </c>
      <c r="E2533" s="1206">
        <v>2</v>
      </c>
      <c r="F2533" s="1210">
        <v>9</v>
      </c>
    </row>
    <row r="2534" spans="2:6" ht="13.15" customHeight="1" x14ac:dyDescent="0.3">
      <c r="B2534" s="1172" t="s">
        <v>3316</v>
      </c>
      <c r="C2534" s="1207">
        <v>2</v>
      </c>
      <c r="D2534" s="1207">
        <v>11</v>
      </c>
      <c r="E2534" s="1207">
        <v>3</v>
      </c>
      <c r="F2534" s="1211">
        <v>16</v>
      </c>
    </row>
    <row r="2535" spans="2:6" ht="13.15" customHeight="1" x14ac:dyDescent="0.3">
      <c r="B2535" s="1173" t="s">
        <v>3317</v>
      </c>
      <c r="C2535" s="1206">
        <v>9</v>
      </c>
      <c r="D2535" s="1206">
        <v>104</v>
      </c>
      <c r="E2535" s="1206">
        <v>15</v>
      </c>
      <c r="F2535" s="1210">
        <v>128</v>
      </c>
    </row>
    <row r="2536" spans="2:6" ht="13.15" customHeight="1" x14ac:dyDescent="0.3">
      <c r="B2536" s="1172" t="s">
        <v>3318</v>
      </c>
      <c r="C2536" s="1207">
        <v>4025</v>
      </c>
      <c r="D2536" s="1207">
        <v>10137</v>
      </c>
      <c r="E2536" s="1207">
        <v>1503</v>
      </c>
      <c r="F2536" s="1211">
        <v>15665</v>
      </c>
    </row>
    <row r="2537" spans="2:6" ht="13.15" customHeight="1" x14ac:dyDescent="0.3">
      <c r="B2537" s="1173" t="s">
        <v>3319</v>
      </c>
      <c r="C2537" s="1206">
        <v>416</v>
      </c>
      <c r="D2537" s="1206">
        <v>1677</v>
      </c>
      <c r="E2537" s="1206">
        <v>122</v>
      </c>
      <c r="F2537" s="1210">
        <v>2215</v>
      </c>
    </row>
    <row r="2538" spans="2:6" ht="13.15" customHeight="1" x14ac:dyDescent="0.3">
      <c r="B2538" s="1172" t="s">
        <v>3320</v>
      </c>
      <c r="C2538" s="1207">
        <v>329</v>
      </c>
      <c r="D2538" s="1207">
        <v>868</v>
      </c>
      <c r="E2538" s="1207">
        <v>101</v>
      </c>
      <c r="F2538" s="1211">
        <v>1298</v>
      </c>
    </row>
    <row r="2539" spans="2:6" ht="13.15" customHeight="1" x14ac:dyDescent="0.3">
      <c r="B2539" s="1173" t="s">
        <v>3321</v>
      </c>
      <c r="C2539" s="1206">
        <v>193</v>
      </c>
      <c r="D2539" s="1206">
        <v>544</v>
      </c>
      <c r="E2539" s="1206">
        <v>39</v>
      </c>
      <c r="F2539" s="1210">
        <v>776</v>
      </c>
    </row>
    <row r="2540" spans="2:6" ht="13.15" customHeight="1" x14ac:dyDescent="0.3">
      <c r="B2540" s="1172" t="s">
        <v>3322</v>
      </c>
      <c r="C2540" s="1207">
        <v>184</v>
      </c>
      <c r="D2540" s="1207">
        <v>729</v>
      </c>
      <c r="E2540" s="1207">
        <v>49</v>
      </c>
      <c r="F2540" s="1211">
        <v>962</v>
      </c>
    </row>
    <row r="2541" spans="2:6" ht="13.15" customHeight="1" x14ac:dyDescent="0.3">
      <c r="B2541" s="1173" t="s">
        <v>3323</v>
      </c>
      <c r="C2541" s="1206">
        <v>199</v>
      </c>
      <c r="D2541" s="1206">
        <v>684</v>
      </c>
      <c r="E2541" s="1206">
        <v>41</v>
      </c>
      <c r="F2541" s="1210">
        <v>924</v>
      </c>
    </row>
    <row r="2542" spans="2:6" ht="13.15" customHeight="1" x14ac:dyDescent="0.3">
      <c r="B2542" s="1172" t="s">
        <v>3324</v>
      </c>
      <c r="C2542" s="1207">
        <v>2153</v>
      </c>
      <c r="D2542" s="1207">
        <v>5291</v>
      </c>
      <c r="E2542" s="1207">
        <v>805</v>
      </c>
      <c r="F2542" s="1211">
        <v>8249</v>
      </c>
    </row>
    <row r="2543" spans="2:6" ht="13.15" customHeight="1" x14ac:dyDescent="0.3">
      <c r="B2543" s="1173" t="s">
        <v>3325</v>
      </c>
      <c r="C2543" s="1206">
        <v>444</v>
      </c>
      <c r="D2543" s="1206">
        <v>1446</v>
      </c>
      <c r="E2543" s="1206">
        <v>107</v>
      </c>
      <c r="F2543" s="1210">
        <v>1997</v>
      </c>
    </row>
    <row r="2544" spans="2:6" ht="13.15" customHeight="1" x14ac:dyDescent="0.3">
      <c r="B2544" s="1172" t="s">
        <v>3326</v>
      </c>
      <c r="C2544" s="1207">
        <v>555</v>
      </c>
      <c r="D2544" s="1207">
        <v>1242</v>
      </c>
      <c r="E2544" s="1207">
        <v>187</v>
      </c>
      <c r="F2544" s="1211">
        <v>1984</v>
      </c>
    </row>
    <row r="2545" spans="2:6" ht="13.15" customHeight="1" x14ac:dyDescent="0.3">
      <c r="B2545" s="1173" t="s">
        <v>3327</v>
      </c>
      <c r="C2545" s="1206">
        <v>652</v>
      </c>
      <c r="D2545" s="1206">
        <v>1902</v>
      </c>
      <c r="E2545" s="1206">
        <v>251</v>
      </c>
      <c r="F2545" s="1210">
        <v>2805</v>
      </c>
    </row>
    <row r="2546" spans="2:6" ht="13.15" customHeight="1" x14ac:dyDescent="0.3">
      <c r="B2546" s="1172" t="s">
        <v>3328</v>
      </c>
      <c r="C2546" s="1207">
        <v>190</v>
      </c>
      <c r="D2546" s="1207">
        <v>840</v>
      </c>
      <c r="E2546" s="1207">
        <v>56</v>
      </c>
      <c r="F2546" s="1211">
        <v>1086</v>
      </c>
    </row>
    <row r="2547" spans="2:6" ht="13.15" customHeight="1" x14ac:dyDescent="0.3">
      <c r="B2547" s="1173" t="s">
        <v>3329</v>
      </c>
      <c r="C2547" s="1206">
        <v>5</v>
      </c>
      <c r="D2547" s="1206">
        <v>39</v>
      </c>
      <c r="E2547" s="1206">
        <v>8</v>
      </c>
      <c r="F2547" s="1210">
        <v>52</v>
      </c>
    </row>
    <row r="2548" spans="2:6" ht="13.15" customHeight="1" x14ac:dyDescent="0.3">
      <c r="B2548" s="1172" t="s">
        <v>3330</v>
      </c>
      <c r="C2548" s="1207">
        <v>602</v>
      </c>
      <c r="D2548" s="1207">
        <v>1861</v>
      </c>
      <c r="E2548" s="1207">
        <v>255</v>
      </c>
      <c r="F2548" s="1211">
        <v>2718</v>
      </c>
    </row>
    <row r="2549" spans="2:6" ht="13.15" customHeight="1" x14ac:dyDescent="0.3">
      <c r="B2549" s="1173" t="s">
        <v>3331</v>
      </c>
      <c r="C2549" s="1206">
        <v>354</v>
      </c>
      <c r="D2549" s="1206">
        <v>355</v>
      </c>
      <c r="E2549" s="1206">
        <v>55</v>
      </c>
      <c r="F2549" s="1210">
        <v>764</v>
      </c>
    </row>
    <row r="2550" spans="2:6" ht="13.15" customHeight="1" x14ac:dyDescent="0.3">
      <c r="B2550" s="1172" t="s">
        <v>3332</v>
      </c>
      <c r="C2550" s="1207">
        <v>1280</v>
      </c>
      <c r="D2550" s="1207">
        <v>2751</v>
      </c>
      <c r="E2550" s="1207">
        <v>572</v>
      </c>
      <c r="F2550" s="1211">
        <v>4603</v>
      </c>
    </row>
    <row r="2551" spans="2:6" ht="13.15" customHeight="1" x14ac:dyDescent="0.3">
      <c r="B2551" s="1173" t="s">
        <v>3333</v>
      </c>
      <c r="C2551" s="1206">
        <v>3371</v>
      </c>
      <c r="D2551" s="1206">
        <v>7366</v>
      </c>
      <c r="E2551" s="1206">
        <v>956</v>
      </c>
      <c r="F2551" s="1210">
        <v>11693</v>
      </c>
    </row>
    <row r="2552" spans="2:6" ht="13.15" customHeight="1" x14ac:dyDescent="0.3">
      <c r="B2552" s="1172" t="s">
        <v>3334</v>
      </c>
      <c r="C2552" s="1207">
        <v>138</v>
      </c>
      <c r="D2552" s="1207">
        <v>327</v>
      </c>
      <c r="E2552" s="1207">
        <v>27</v>
      </c>
      <c r="F2552" s="1211">
        <v>492</v>
      </c>
    </row>
    <row r="2553" spans="2:6" ht="13.15" customHeight="1" x14ac:dyDescent="0.3">
      <c r="B2553" s="1173" t="s">
        <v>3335</v>
      </c>
      <c r="C2553" s="1206">
        <v>155</v>
      </c>
      <c r="D2553" s="1206">
        <v>455</v>
      </c>
      <c r="E2553" s="1206">
        <v>52</v>
      </c>
      <c r="F2553" s="1210">
        <v>662</v>
      </c>
    </row>
    <row r="2554" spans="2:6" ht="13.15" customHeight="1" x14ac:dyDescent="0.3">
      <c r="B2554" s="1172" t="s">
        <v>3336</v>
      </c>
      <c r="C2554" s="1207">
        <v>192</v>
      </c>
      <c r="D2554" s="1207">
        <v>798</v>
      </c>
      <c r="E2554" s="1207">
        <v>63</v>
      </c>
      <c r="F2554" s="1211">
        <v>1053</v>
      </c>
    </row>
    <row r="2555" spans="2:6" ht="13.15" customHeight="1" x14ac:dyDescent="0.3">
      <c r="B2555" s="1173" t="s">
        <v>3337</v>
      </c>
      <c r="C2555" s="1206">
        <v>136</v>
      </c>
      <c r="D2555" s="1206">
        <v>343</v>
      </c>
      <c r="E2555" s="1206">
        <v>20</v>
      </c>
      <c r="F2555" s="1210">
        <v>499</v>
      </c>
    </row>
    <row r="2556" spans="2:6" ht="13.15" customHeight="1" x14ac:dyDescent="0.3">
      <c r="B2556" s="1172" t="s">
        <v>3338</v>
      </c>
      <c r="C2556" s="1207">
        <v>261</v>
      </c>
      <c r="D2556" s="1207">
        <v>975</v>
      </c>
      <c r="E2556" s="1207">
        <v>55</v>
      </c>
      <c r="F2556" s="1211">
        <v>1291</v>
      </c>
    </row>
    <row r="2557" spans="2:6" ht="13.15" customHeight="1" x14ac:dyDescent="0.3">
      <c r="B2557" s="1173" t="s">
        <v>3339</v>
      </c>
      <c r="C2557" s="1206">
        <v>919</v>
      </c>
      <c r="D2557" s="1206">
        <v>1702</v>
      </c>
      <c r="E2557" s="1206">
        <v>259</v>
      </c>
      <c r="F2557" s="1210">
        <v>2880</v>
      </c>
    </row>
    <row r="2558" spans="2:6" ht="13.15" customHeight="1" x14ac:dyDescent="0.3">
      <c r="B2558" s="1172" t="s">
        <v>3340</v>
      </c>
      <c r="C2558" s="1207">
        <v>339</v>
      </c>
      <c r="D2558" s="1207">
        <v>904</v>
      </c>
      <c r="E2558" s="1207">
        <v>88</v>
      </c>
      <c r="F2558" s="1211">
        <v>1331</v>
      </c>
    </row>
    <row r="2559" spans="2:6" ht="13.15" customHeight="1" x14ac:dyDescent="0.3">
      <c r="B2559" s="1173" t="s">
        <v>3341</v>
      </c>
      <c r="C2559" s="1206">
        <v>1012</v>
      </c>
      <c r="D2559" s="1206">
        <v>1950</v>
      </c>
      <c r="E2559" s="1206">
        <v>239</v>
      </c>
      <c r="F2559" s="1210">
        <v>3201</v>
      </c>
    </row>
    <row r="2560" spans="2:6" ht="13.15" customHeight="1" x14ac:dyDescent="0.3">
      <c r="B2560" s="1172" t="s">
        <v>3342</v>
      </c>
      <c r="C2560" s="1207">
        <v>10</v>
      </c>
      <c r="D2560" s="1207">
        <v>40</v>
      </c>
      <c r="E2560" s="1207">
        <v>6</v>
      </c>
      <c r="F2560" s="1211">
        <v>56</v>
      </c>
    </row>
    <row r="2561" spans="2:6" ht="13.15" customHeight="1" x14ac:dyDescent="0.3">
      <c r="B2561" s="1173" t="s">
        <v>3343</v>
      </c>
      <c r="C2561" s="1206">
        <v>134</v>
      </c>
      <c r="D2561" s="1206">
        <v>259</v>
      </c>
      <c r="E2561" s="1206">
        <v>24</v>
      </c>
      <c r="F2561" s="1210">
        <v>417</v>
      </c>
    </row>
    <row r="2562" spans="2:6" ht="13.15" customHeight="1" x14ac:dyDescent="0.3">
      <c r="B2562" s="1172" t="s">
        <v>3344</v>
      </c>
      <c r="C2562" s="1207">
        <v>451</v>
      </c>
      <c r="D2562" s="1207">
        <v>1362</v>
      </c>
      <c r="E2562" s="1207">
        <v>147</v>
      </c>
      <c r="F2562" s="1211">
        <v>1960</v>
      </c>
    </row>
    <row r="2563" spans="2:6" ht="13.15" customHeight="1" x14ac:dyDescent="0.3">
      <c r="B2563" s="1173" t="s">
        <v>3345</v>
      </c>
      <c r="C2563" s="1206">
        <v>73</v>
      </c>
      <c r="D2563" s="1206">
        <v>314</v>
      </c>
      <c r="E2563" s="1206">
        <v>31</v>
      </c>
      <c r="F2563" s="1210">
        <v>418</v>
      </c>
    </row>
    <row r="2564" spans="2:6" ht="13.15" customHeight="1" x14ac:dyDescent="0.3">
      <c r="B2564" s="1172" t="s">
        <v>3346</v>
      </c>
      <c r="C2564" s="1207">
        <v>1844</v>
      </c>
      <c r="D2564" s="1207">
        <v>6635</v>
      </c>
      <c r="E2564" s="1207">
        <v>690</v>
      </c>
      <c r="F2564" s="1211">
        <v>9169</v>
      </c>
    </row>
    <row r="2565" spans="2:6" ht="13.15" customHeight="1" x14ac:dyDescent="0.3">
      <c r="B2565" s="1173" t="s">
        <v>3347</v>
      </c>
      <c r="C2565" s="1206">
        <v>869</v>
      </c>
      <c r="D2565" s="1206">
        <v>2875</v>
      </c>
      <c r="E2565" s="1206">
        <v>293</v>
      </c>
      <c r="F2565" s="1210">
        <v>4037</v>
      </c>
    </row>
    <row r="2566" spans="2:6" ht="13.15" customHeight="1" x14ac:dyDescent="0.3">
      <c r="B2566" s="1172" t="s">
        <v>3348</v>
      </c>
      <c r="C2566" s="1207">
        <v>785</v>
      </c>
      <c r="D2566" s="1207">
        <v>2197</v>
      </c>
      <c r="E2566" s="1207">
        <v>264</v>
      </c>
      <c r="F2566" s="1211">
        <v>3246</v>
      </c>
    </row>
    <row r="2567" spans="2:6" ht="13.15" customHeight="1" x14ac:dyDescent="0.3">
      <c r="B2567" s="1173" t="s">
        <v>3349</v>
      </c>
      <c r="C2567" s="1206">
        <v>46</v>
      </c>
      <c r="D2567" s="1206">
        <v>338</v>
      </c>
      <c r="E2567" s="1206">
        <v>25</v>
      </c>
      <c r="F2567" s="1210">
        <v>409</v>
      </c>
    </row>
    <row r="2568" spans="2:6" ht="13.15" customHeight="1" x14ac:dyDescent="0.3">
      <c r="B2568" s="1172" t="s">
        <v>3350</v>
      </c>
      <c r="C2568" s="1207">
        <v>217</v>
      </c>
      <c r="D2568" s="1207">
        <v>574</v>
      </c>
      <c r="E2568" s="1207">
        <v>48</v>
      </c>
      <c r="F2568" s="1211">
        <v>839</v>
      </c>
    </row>
    <row r="2569" spans="2:6" ht="13.15" customHeight="1" x14ac:dyDescent="0.3">
      <c r="B2569" s="1173" t="s">
        <v>3351</v>
      </c>
      <c r="C2569" s="1206">
        <v>255</v>
      </c>
      <c r="D2569" s="1206">
        <v>424</v>
      </c>
      <c r="E2569" s="1206">
        <v>26</v>
      </c>
      <c r="F2569" s="1210">
        <v>705</v>
      </c>
    </row>
    <row r="2570" spans="2:6" ht="13.15" customHeight="1" x14ac:dyDescent="0.3">
      <c r="B2570" s="1172" t="s">
        <v>3352</v>
      </c>
      <c r="C2570" s="1207">
        <v>853</v>
      </c>
      <c r="D2570" s="1207">
        <v>2762</v>
      </c>
      <c r="E2570" s="1207">
        <v>263</v>
      </c>
      <c r="F2570" s="1211">
        <v>3878</v>
      </c>
    </row>
    <row r="2571" spans="2:6" ht="13.15" customHeight="1" x14ac:dyDescent="0.3">
      <c r="B2571" s="1173" t="s">
        <v>3353</v>
      </c>
      <c r="C2571" s="1206">
        <v>194</v>
      </c>
      <c r="D2571" s="1206">
        <v>454</v>
      </c>
      <c r="E2571" s="1206">
        <v>56</v>
      </c>
      <c r="F2571" s="1210">
        <v>704</v>
      </c>
    </row>
    <row r="2572" spans="2:6" ht="13.15" customHeight="1" x14ac:dyDescent="0.3">
      <c r="B2572" s="1172" t="s">
        <v>3354</v>
      </c>
      <c r="C2572" s="1207">
        <v>122</v>
      </c>
      <c r="D2572" s="1207">
        <v>265</v>
      </c>
      <c r="E2572" s="1207">
        <v>19</v>
      </c>
      <c r="F2572" s="1211">
        <v>406</v>
      </c>
    </row>
    <row r="2573" spans="2:6" ht="13.15" customHeight="1" x14ac:dyDescent="0.3">
      <c r="B2573" s="1173" t="s">
        <v>3355</v>
      </c>
      <c r="C2573" s="1206">
        <v>1</v>
      </c>
      <c r="D2573" s="1206">
        <v>8</v>
      </c>
      <c r="E2573" s="1206">
        <v>1</v>
      </c>
      <c r="F2573" s="1210">
        <v>10</v>
      </c>
    </row>
    <row r="2574" spans="2:6" ht="13.15" customHeight="1" x14ac:dyDescent="0.3">
      <c r="B2574" s="1172" t="s">
        <v>3356</v>
      </c>
      <c r="C2574" s="1207">
        <v>866</v>
      </c>
      <c r="D2574" s="1207">
        <v>1395</v>
      </c>
      <c r="E2574" s="1207">
        <v>221</v>
      </c>
      <c r="F2574" s="1211">
        <v>2482</v>
      </c>
    </row>
    <row r="2575" spans="2:6" ht="13.15" customHeight="1" x14ac:dyDescent="0.3">
      <c r="B2575" s="1173" t="s">
        <v>3357</v>
      </c>
      <c r="C2575" s="1206">
        <v>7193</v>
      </c>
      <c r="D2575" s="1206">
        <v>13639</v>
      </c>
      <c r="E2575" s="1206">
        <v>1954</v>
      </c>
      <c r="F2575" s="1210">
        <v>22786</v>
      </c>
    </row>
    <row r="2576" spans="2:6" ht="13.15" customHeight="1" x14ac:dyDescent="0.3">
      <c r="B2576" s="1172" t="s">
        <v>3358</v>
      </c>
      <c r="C2576" s="1207">
        <v>400</v>
      </c>
      <c r="D2576" s="1207">
        <v>864</v>
      </c>
      <c r="E2576" s="1207">
        <v>125</v>
      </c>
      <c r="F2576" s="1211">
        <v>1389</v>
      </c>
    </row>
    <row r="2577" spans="2:6" ht="13.15" customHeight="1" x14ac:dyDescent="0.3">
      <c r="B2577" s="1173" t="s">
        <v>3359</v>
      </c>
      <c r="C2577" s="1206">
        <v>380</v>
      </c>
      <c r="D2577" s="1206">
        <v>1274</v>
      </c>
      <c r="E2577" s="1206">
        <v>141</v>
      </c>
      <c r="F2577" s="1210">
        <v>1795</v>
      </c>
    </row>
    <row r="2578" spans="2:6" ht="13.15" customHeight="1" x14ac:dyDescent="0.3">
      <c r="B2578" s="1172" t="s">
        <v>3360</v>
      </c>
      <c r="C2578" s="1207">
        <v>113</v>
      </c>
      <c r="D2578" s="1207">
        <v>433</v>
      </c>
      <c r="E2578" s="1207">
        <v>34</v>
      </c>
      <c r="F2578" s="1211">
        <v>580</v>
      </c>
    </row>
    <row r="2579" spans="2:6" ht="13.15" customHeight="1" x14ac:dyDescent="0.3">
      <c r="B2579" s="1173" t="s">
        <v>3361</v>
      </c>
      <c r="C2579" s="1206">
        <v>1560</v>
      </c>
      <c r="D2579" s="1206">
        <v>3714</v>
      </c>
      <c r="E2579" s="1206">
        <v>525</v>
      </c>
      <c r="F2579" s="1210">
        <v>5799</v>
      </c>
    </row>
    <row r="2580" spans="2:6" ht="13.15" customHeight="1" x14ac:dyDescent="0.3">
      <c r="B2580" s="1172" t="s">
        <v>3362</v>
      </c>
      <c r="C2580" s="1207">
        <v>771</v>
      </c>
      <c r="D2580" s="1207">
        <v>3023</v>
      </c>
      <c r="E2580" s="1207">
        <v>296</v>
      </c>
      <c r="F2580" s="1211">
        <v>4090</v>
      </c>
    </row>
    <row r="2581" spans="2:6" ht="13.15" customHeight="1" x14ac:dyDescent="0.3">
      <c r="B2581" s="1173" t="s">
        <v>3363</v>
      </c>
      <c r="C2581" s="1206">
        <v>160</v>
      </c>
      <c r="D2581" s="1206">
        <v>457</v>
      </c>
      <c r="E2581" s="1206">
        <v>24</v>
      </c>
      <c r="F2581" s="1210">
        <v>641</v>
      </c>
    </row>
    <row r="2582" spans="2:6" ht="13.15" customHeight="1" x14ac:dyDescent="0.3">
      <c r="B2582" s="1172" t="s">
        <v>3364</v>
      </c>
      <c r="C2582" s="1207">
        <v>2411</v>
      </c>
      <c r="D2582" s="1207">
        <v>7720</v>
      </c>
      <c r="E2582" s="1207">
        <v>708</v>
      </c>
      <c r="F2582" s="1211">
        <v>10839</v>
      </c>
    </row>
    <row r="2583" spans="2:6" ht="13.15" customHeight="1" x14ac:dyDescent="0.3">
      <c r="B2583" s="1173" t="s">
        <v>3365</v>
      </c>
      <c r="C2583" s="1206">
        <v>420</v>
      </c>
      <c r="D2583" s="1206">
        <v>919</v>
      </c>
      <c r="E2583" s="1206">
        <v>115</v>
      </c>
      <c r="F2583" s="1210">
        <v>1454</v>
      </c>
    </row>
    <row r="2584" spans="2:6" ht="13.15" customHeight="1" x14ac:dyDescent="0.3">
      <c r="B2584" s="1172" t="s">
        <v>3366</v>
      </c>
      <c r="C2584" s="1207">
        <v>35</v>
      </c>
      <c r="D2584" s="1207">
        <v>117</v>
      </c>
      <c r="E2584" s="1207">
        <v>15</v>
      </c>
      <c r="F2584" s="1211">
        <v>167</v>
      </c>
    </row>
    <row r="2585" spans="2:6" ht="13.15" customHeight="1" x14ac:dyDescent="0.3">
      <c r="B2585" s="1173" t="s">
        <v>3367</v>
      </c>
      <c r="C2585" s="1206">
        <v>81</v>
      </c>
      <c r="D2585" s="1206">
        <v>223</v>
      </c>
      <c r="E2585" s="1206">
        <v>16</v>
      </c>
      <c r="F2585" s="1210">
        <v>320</v>
      </c>
    </row>
    <row r="2586" spans="2:6" ht="13.15" customHeight="1" x14ac:dyDescent="0.3">
      <c r="B2586" s="1172" t="s">
        <v>3368</v>
      </c>
      <c r="C2586" s="1207">
        <v>168</v>
      </c>
      <c r="D2586" s="1207">
        <v>367</v>
      </c>
      <c r="E2586" s="1207">
        <v>23</v>
      </c>
      <c r="F2586" s="1211">
        <v>558</v>
      </c>
    </row>
    <row r="2587" spans="2:6" ht="13.15" customHeight="1" x14ac:dyDescent="0.3">
      <c r="B2587" s="1173" t="s">
        <v>3369</v>
      </c>
      <c r="C2587" s="1206">
        <v>2</v>
      </c>
      <c r="D2587" s="1206">
        <v>8</v>
      </c>
      <c r="E2587" s="1206">
        <v>4</v>
      </c>
      <c r="F2587" s="1210">
        <v>14</v>
      </c>
    </row>
    <row r="2588" spans="2:6" ht="13.15" customHeight="1" x14ac:dyDescent="0.3">
      <c r="B2588" s="1172" t="s">
        <v>3370</v>
      </c>
      <c r="C2588" s="1207">
        <v>428</v>
      </c>
      <c r="D2588" s="1207">
        <v>1661</v>
      </c>
      <c r="E2588" s="1207">
        <v>177</v>
      </c>
      <c r="F2588" s="1211">
        <v>2266</v>
      </c>
    </row>
    <row r="2589" spans="2:6" ht="13.15" customHeight="1" x14ac:dyDescent="0.3">
      <c r="B2589" s="1173" t="s">
        <v>3371</v>
      </c>
      <c r="C2589" s="1206">
        <v>756</v>
      </c>
      <c r="D2589" s="1206">
        <v>2354</v>
      </c>
      <c r="E2589" s="1206">
        <v>287</v>
      </c>
      <c r="F2589" s="1210">
        <v>3397</v>
      </c>
    </row>
    <row r="2590" spans="2:6" ht="13.15" customHeight="1" x14ac:dyDescent="0.3">
      <c r="B2590" s="1172" t="s">
        <v>3372</v>
      </c>
      <c r="C2590" s="1207">
        <v>789</v>
      </c>
      <c r="D2590" s="1207">
        <v>2400</v>
      </c>
      <c r="E2590" s="1207">
        <v>283</v>
      </c>
      <c r="F2590" s="1211">
        <v>3472</v>
      </c>
    </row>
    <row r="2591" spans="2:6" ht="13.15" customHeight="1" x14ac:dyDescent="0.3">
      <c r="B2591" s="1173" t="s">
        <v>3373</v>
      </c>
      <c r="C2591" s="1206">
        <v>581</v>
      </c>
      <c r="D2591" s="1206">
        <v>1338</v>
      </c>
      <c r="E2591" s="1206">
        <v>206</v>
      </c>
      <c r="F2591" s="1210">
        <v>2125</v>
      </c>
    </row>
    <row r="2592" spans="2:6" ht="13.15" customHeight="1" x14ac:dyDescent="0.3">
      <c r="B2592" s="1172" t="s">
        <v>3374</v>
      </c>
      <c r="C2592" s="1207">
        <v>312</v>
      </c>
      <c r="D2592" s="1207">
        <v>941</v>
      </c>
      <c r="E2592" s="1207">
        <v>78</v>
      </c>
      <c r="F2592" s="1211">
        <v>1331</v>
      </c>
    </row>
    <row r="2593" spans="2:6" ht="13.15" customHeight="1" x14ac:dyDescent="0.3">
      <c r="B2593" s="1173" t="s">
        <v>3375</v>
      </c>
      <c r="C2593" s="1206">
        <v>327</v>
      </c>
      <c r="D2593" s="1206">
        <v>764</v>
      </c>
      <c r="E2593" s="1206">
        <v>77</v>
      </c>
      <c r="F2593" s="1210">
        <v>1168</v>
      </c>
    </row>
    <row r="2594" spans="2:6" ht="13.15" customHeight="1" x14ac:dyDescent="0.3">
      <c r="B2594" s="1172" t="s">
        <v>3376</v>
      </c>
      <c r="C2594" s="1207">
        <v>9602</v>
      </c>
      <c r="D2594" s="1207">
        <v>21194</v>
      </c>
      <c r="E2594" s="1207">
        <v>3200</v>
      </c>
      <c r="F2594" s="1211">
        <v>33996</v>
      </c>
    </row>
    <row r="2595" spans="2:6" ht="13.15" customHeight="1" x14ac:dyDescent="0.3">
      <c r="B2595" s="1173" t="s">
        <v>3377</v>
      </c>
      <c r="C2595" s="1206">
        <v>1007</v>
      </c>
      <c r="D2595" s="1206">
        <v>2966</v>
      </c>
      <c r="E2595" s="1206">
        <v>344</v>
      </c>
      <c r="F2595" s="1210">
        <v>4317</v>
      </c>
    </row>
    <row r="2596" spans="2:6" ht="13.15" customHeight="1" x14ac:dyDescent="0.3">
      <c r="B2596" s="1172" t="s">
        <v>3378</v>
      </c>
      <c r="C2596" s="1207">
        <v>214</v>
      </c>
      <c r="D2596" s="1207">
        <v>698</v>
      </c>
      <c r="E2596" s="1207">
        <v>61</v>
      </c>
      <c r="F2596" s="1211">
        <v>973</v>
      </c>
    </row>
    <row r="2597" spans="2:6" ht="13.15" customHeight="1" x14ac:dyDescent="0.3">
      <c r="B2597" s="1173" t="s">
        <v>3379</v>
      </c>
      <c r="C2597" s="1206">
        <v>242</v>
      </c>
      <c r="D2597" s="1206">
        <v>1107</v>
      </c>
      <c r="E2597" s="1206">
        <v>93</v>
      </c>
      <c r="F2597" s="1210">
        <v>1442</v>
      </c>
    </row>
    <row r="2598" spans="2:6" ht="13.15" customHeight="1" x14ac:dyDescent="0.3">
      <c r="B2598" s="1172" t="s">
        <v>3380</v>
      </c>
      <c r="C2598" s="1207">
        <v>3167</v>
      </c>
      <c r="D2598" s="1207">
        <v>7932</v>
      </c>
      <c r="E2598" s="1207">
        <v>1081</v>
      </c>
      <c r="F2598" s="1211">
        <v>12180</v>
      </c>
    </row>
    <row r="2599" spans="2:6" ht="13.15" customHeight="1" x14ac:dyDescent="0.3">
      <c r="B2599" s="1173" t="s">
        <v>3381</v>
      </c>
      <c r="C2599" s="1206">
        <v>1053</v>
      </c>
      <c r="D2599" s="1206">
        <v>3887</v>
      </c>
      <c r="E2599" s="1206">
        <v>357</v>
      </c>
      <c r="F2599" s="1210">
        <v>5297</v>
      </c>
    </row>
    <row r="2600" spans="2:6" ht="13.15" customHeight="1" x14ac:dyDescent="0.3">
      <c r="B2600" s="1172" t="s">
        <v>3382</v>
      </c>
      <c r="C2600" s="1207">
        <v>2548</v>
      </c>
      <c r="D2600" s="1207">
        <v>6393</v>
      </c>
      <c r="E2600" s="1207">
        <v>710</v>
      </c>
      <c r="F2600" s="1211">
        <v>9651</v>
      </c>
    </row>
    <row r="2601" spans="2:6" ht="13.15" customHeight="1" x14ac:dyDescent="0.3">
      <c r="B2601" s="1173" t="s">
        <v>3383</v>
      </c>
      <c r="C2601" s="1206">
        <v>1141</v>
      </c>
      <c r="D2601" s="1206">
        <v>3340</v>
      </c>
      <c r="E2601" s="1206">
        <v>378</v>
      </c>
      <c r="F2601" s="1210">
        <v>4859</v>
      </c>
    </row>
    <row r="2602" spans="2:6" ht="13.15" customHeight="1" x14ac:dyDescent="0.3">
      <c r="B2602" s="1172" t="s">
        <v>3384</v>
      </c>
      <c r="C2602" s="1207">
        <v>328</v>
      </c>
      <c r="D2602" s="1207">
        <v>1796</v>
      </c>
      <c r="E2602" s="1207">
        <v>135</v>
      </c>
      <c r="F2602" s="1211">
        <v>2259</v>
      </c>
    </row>
    <row r="2603" spans="2:6" ht="13.15" customHeight="1" x14ac:dyDescent="0.3">
      <c r="B2603" s="1173" t="s">
        <v>3385</v>
      </c>
      <c r="C2603" s="1206">
        <v>1107</v>
      </c>
      <c r="D2603" s="1206">
        <v>4438</v>
      </c>
      <c r="E2603" s="1206">
        <v>357</v>
      </c>
      <c r="F2603" s="1210">
        <v>5902</v>
      </c>
    </row>
    <row r="2604" spans="2:6" ht="13.15" customHeight="1" x14ac:dyDescent="0.3">
      <c r="B2604" s="1172" t="s">
        <v>3386</v>
      </c>
      <c r="C2604" s="1207">
        <v>265</v>
      </c>
      <c r="D2604" s="1207">
        <v>1046</v>
      </c>
      <c r="E2604" s="1207">
        <v>64</v>
      </c>
      <c r="F2604" s="1211">
        <v>1375</v>
      </c>
    </row>
    <row r="2605" spans="2:6" ht="13.15" customHeight="1" x14ac:dyDescent="0.3">
      <c r="B2605" s="1173" t="s">
        <v>3387</v>
      </c>
      <c r="C2605" s="1206">
        <v>9433</v>
      </c>
      <c r="D2605" s="1206">
        <v>17975</v>
      </c>
      <c r="E2605" s="1206">
        <v>2252</v>
      </c>
      <c r="F2605" s="1210">
        <v>29660</v>
      </c>
    </row>
    <row r="2606" spans="2:6" ht="13.15" customHeight="1" x14ac:dyDescent="0.3">
      <c r="B2606" s="1172" t="s">
        <v>3388</v>
      </c>
      <c r="C2606" s="1207">
        <v>3261</v>
      </c>
      <c r="D2606" s="1207">
        <v>7089</v>
      </c>
      <c r="E2606" s="1207">
        <v>1091</v>
      </c>
      <c r="F2606" s="1211">
        <v>11441</v>
      </c>
    </row>
    <row r="2607" spans="2:6" ht="13.15" customHeight="1" x14ac:dyDescent="0.3">
      <c r="B2607" s="1173" t="s">
        <v>3389</v>
      </c>
      <c r="C2607" s="1206">
        <v>2339</v>
      </c>
      <c r="D2607" s="1206">
        <v>4807</v>
      </c>
      <c r="E2607" s="1206">
        <v>712</v>
      </c>
      <c r="F2607" s="1210">
        <v>7858</v>
      </c>
    </row>
    <row r="2608" spans="2:6" ht="13.15" customHeight="1" x14ac:dyDescent="0.3">
      <c r="B2608" s="1172" t="s">
        <v>3390</v>
      </c>
      <c r="C2608" s="1207">
        <v>1625</v>
      </c>
      <c r="D2608" s="1207">
        <v>3122</v>
      </c>
      <c r="E2608" s="1207">
        <v>498</v>
      </c>
      <c r="F2608" s="1211">
        <v>5245</v>
      </c>
    </row>
    <row r="2609" spans="2:6" ht="13.15" customHeight="1" x14ac:dyDescent="0.3">
      <c r="B2609" s="1173" t="s">
        <v>3391</v>
      </c>
      <c r="C2609" s="1206">
        <v>998</v>
      </c>
      <c r="D2609" s="1206">
        <v>1888</v>
      </c>
      <c r="E2609" s="1206">
        <v>309</v>
      </c>
      <c r="F2609" s="1210">
        <v>3195</v>
      </c>
    </row>
    <row r="2610" spans="2:6" ht="13.15" customHeight="1" x14ac:dyDescent="0.3">
      <c r="B2610" s="1172" t="s">
        <v>3392</v>
      </c>
      <c r="C2610" s="1207">
        <v>2609</v>
      </c>
      <c r="D2610" s="1207">
        <v>5030</v>
      </c>
      <c r="E2610" s="1207">
        <v>762</v>
      </c>
      <c r="F2610" s="1211">
        <v>8401</v>
      </c>
    </row>
    <row r="2611" spans="2:6" ht="13.15" customHeight="1" x14ac:dyDescent="0.3">
      <c r="B2611" s="1173" t="s">
        <v>3393</v>
      </c>
      <c r="C2611" s="1206">
        <v>2293</v>
      </c>
      <c r="D2611" s="1206">
        <v>5850</v>
      </c>
      <c r="E2611" s="1206">
        <v>732</v>
      </c>
      <c r="F2611" s="1210">
        <v>8875</v>
      </c>
    </row>
    <row r="2612" spans="2:6" ht="13.15" customHeight="1" x14ac:dyDescent="0.3">
      <c r="B2612" s="1172" t="s">
        <v>3394</v>
      </c>
      <c r="C2612" s="1207">
        <v>69</v>
      </c>
      <c r="D2612" s="1207">
        <v>103</v>
      </c>
      <c r="E2612" s="1207">
        <v>10</v>
      </c>
      <c r="F2612" s="1211">
        <v>182</v>
      </c>
    </row>
    <row r="2613" spans="2:6" ht="13.15" customHeight="1" x14ac:dyDescent="0.3">
      <c r="B2613" s="1173" t="s">
        <v>3395</v>
      </c>
      <c r="C2613" s="1206">
        <v>831</v>
      </c>
      <c r="D2613" s="1206">
        <v>2952</v>
      </c>
      <c r="E2613" s="1206">
        <v>269</v>
      </c>
      <c r="F2613" s="1210">
        <v>4052</v>
      </c>
    </row>
    <row r="2614" spans="2:6" ht="13.15" customHeight="1" x14ac:dyDescent="0.3">
      <c r="B2614" s="1172" t="s">
        <v>3396</v>
      </c>
      <c r="C2614" s="1207">
        <v>334</v>
      </c>
      <c r="D2614" s="1207">
        <v>1300</v>
      </c>
      <c r="E2614" s="1207">
        <v>85</v>
      </c>
      <c r="F2614" s="1211">
        <v>1719</v>
      </c>
    </row>
    <row r="2615" spans="2:6" ht="13.15" customHeight="1" x14ac:dyDescent="0.3">
      <c r="B2615" s="1173" t="s">
        <v>3397</v>
      </c>
      <c r="C2615" s="1206">
        <v>7988</v>
      </c>
      <c r="D2615" s="1206">
        <v>14926</v>
      </c>
      <c r="E2615" s="1206">
        <v>2271</v>
      </c>
      <c r="F2615" s="1210">
        <v>25185</v>
      </c>
    </row>
    <row r="2616" spans="2:6" ht="13.15" customHeight="1" x14ac:dyDescent="0.3">
      <c r="B2616" s="1172" t="s">
        <v>3398</v>
      </c>
      <c r="C2616" s="1207">
        <v>251</v>
      </c>
      <c r="D2616" s="1207">
        <v>0</v>
      </c>
      <c r="E2616" s="1207">
        <v>67</v>
      </c>
      <c r="F2616" s="1211">
        <v>318</v>
      </c>
    </row>
    <row r="2617" spans="2:6" ht="13.15" customHeight="1" x14ac:dyDescent="0.3">
      <c r="B2617" s="1173" t="s">
        <v>3399</v>
      </c>
      <c r="C2617" s="1206">
        <v>2242</v>
      </c>
      <c r="D2617" s="1206">
        <v>4548</v>
      </c>
      <c r="E2617" s="1206">
        <v>880</v>
      </c>
      <c r="F2617" s="1210">
        <v>7670</v>
      </c>
    </row>
    <row r="2618" spans="2:6" ht="13.15" customHeight="1" x14ac:dyDescent="0.3">
      <c r="B2618" s="1172" t="s">
        <v>3400</v>
      </c>
      <c r="C2618" s="1207">
        <v>589</v>
      </c>
      <c r="D2618" s="1207">
        <v>1139</v>
      </c>
      <c r="E2618" s="1207">
        <v>178</v>
      </c>
      <c r="F2618" s="1211">
        <v>1906</v>
      </c>
    </row>
    <row r="2619" spans="2:6" ht="13.15" customHeight="1" x14ac:dyDescent="0.3">
      <c r="B2619" s="1173" t="s">
        <v>3401</v>
      </c>
      <c r="C2619" s="1206">
        <v>79</v>
      </c>
      <c r="D2619" s="1206">
        <v>80</v>
      </c>
      <c r="E2619" s="1206">
        <v>33</v>
      </c>
      <c r="F2619" s="1210">
        <v>192</v>
      </c>
    </row>
    <row r="2620" spans="2:6" ht="13.15" customHeight="1" x14ac:dyDescent="0.3">
      <c r="B2620" s="1172" t="s">
        <v>3402</v>
      </c>
      <c r="C2620" s="1207">
        <v>2248</v>
      </c>
      <c r="D2620" s="1207">
        <v>5435</v>
      </c>
      <c r="E2620" s="1207">
        <v>793</v>
      </c>
      <c r="F2620" s="1211">
        <v>8476</v>
      </c>
    </row>
    <row r="2621" spans="2:6" ht="13.15" customHeight="1" x14ac:dyDescent="0.3">
      <c r="B2621" s="1173" t="s">
        <v>3403</v>
      </c>
      <c r="C2621" s="1206">
        <v>177</v>
      </c>
      <c r="D2621" s="1206">
        <v>362</v>
      </c>
      <c r="E2621" s="1206">
        <v>62</v>
      </c>
      <c r="F2621" s="1210">
        <v>601</v>
      </c>
    </row>
    <row r="2622" spans="2:6" ht="13.15" customHeight="1" x14ac:dyDescent="0.3">
      <c r="B2622" s="1172" t="s">
        <v>3404</v>
      </c>
      <c r="C2622" s="1207">
        <v>2704</v>
      </c>
      <c r="D2622" s="1207">
        <v>5046</v>
      </c>
      <c r="E2622" s="1207">
        <v>909</v>
      </c>
      <c r="F2622" s="1211">
        <v>8659</v>
      </c>
    </row>
    <row r="2623" spans="2:6" ht="13.15" customHeight="1" x14ac:dyDescent="0.3">
      <c r="B2623" s="1173" t="s">
        <v>3405</v>
      </c>
      <c r="C2623" s="1206">
        <v>73</v>
      </c>
      <c r="D2623" s="1206">
        <v>235</v>
      </c>
      <c r="E2623" s="1206">
        <v>13</v>
      </c>
      <c r="F2623" s="1210">
        <v>321</v>
      </c>
    </row>
    <row r="2624" spans="2:6" ht="13.15" customHeight="1" x14ac:dyDescent="0.3">
      <c r="B2624" s="1172" t="s">
        <v>3406</v>
      </c>
      <c r="C2624" s="1207">
        <v>1039</v>
      </c>
      <c r="D2624" s="1207">
        <v>2910</v>
      </c>
      <c r="E2624" s="1207">
        <v>389</v>
      </c>
      <c r="F2624" s="1211">
        <v>4338</v>
      </c>
    </row>
    <row r="2625" spans="2:6" ht="13.15" customHeight="1" x14ac:dyDescent="0.3">
      <c r="B2625" s="1173" t="s">
        <v>3407</v>
      </c>
      <c r="C2625" s="1206">
        <v>3</v>
      </c>
      <c r="D2625" s="1206">
        <v>8</v>
      </c>
      <c r="E2625" s="1206">
        <v>1</v>
      </c>
      <c r="F2625" s="1210">
        <v>12</v>
      </c>
    </row>
    <row r="2626" spans="2:6" ht="13.15" customHeight="1" x14ac:dyDescent="0.3">
      <c r="B2626" s="1172" t="s">
        <v>3408</v>
      </c>
      <c r="C2626" s="1207">
        <v>6921</v>
      </c>
      <c r="D2626" s="1207">
        <v>17851</v>
      </c>
      <c r="E2626" s="1207">
        <v>1609</v>
      </c>
      <c r="F2626" s="1211">
        <v>26381</v>
      </c>
    </row>
    <row r="2627" spans="2:6" ht="13.15" customHeight="1" x14ac:dyDescent="0.3">
      <c r="B2627" s="1173" t="s">
        <v>3409</v>
      </c>
      <c r="C2627" s="1206">
        <v>748</v>
      </c>
      <c r="D2627" s="1206">
        <v>2434</v>
      </c>
      <c r="E2627" s="1206">
        <v>245</v>
      </c>
      <c r="F2627" s="1210">
        <v>3427</v>
      </c>
    </row>
    <row r="2628" spans="2:6" ht="13.15" customHeight="1" x14ac:dyDescent="0.3">
      <c r="B2628" s="1172" t="s">
        <v>3410</v>
      </c>
      <c r="C2628" s="1207">
        <v>27</v>
      </c>
      <c r="D2628" s="1207">
        <v>184</v>
      </c>
      <c r="E2628" s="1207">
        <v>9</v>
      </c>
      <c r="F2628" s="1211">
        <v>220</v>
      </c>
    </row>
    <row r="2629" spans="2:6" ht="13.15" customHeight="1" x14ac:dyDescent="0.3">
      <c r="B2629" s="1173" t="s">
        <v>3411</v>
      </c>
      <c r="C2629" s="1206">
        <v>514</v>
      </c>
      <c r="D2629" s="1206">
        <v>2291</v>
      </c>
      <c r="E2629" s="1206">
        <v>115</v>
      </c>
      <c r="F2629" s="1210">
        <v>2920</v>
      </c>
    </row>
    <row r="2630" spans="2:6" ht="13.15" customHeight="1" x14ac:dyDescent="0.3">
      <c r="B2630" s="1172" t="s">
        <v>3412</v>
      </c>
      <c r="C2630" s="1207">
        <v>78</v>
      </c>
      <c r="D2630" s="1207">
        <v>784</v>
      </c>
      <c r="E2630" s="1207">
        <v>25</v>
      </c>
      <c r="F2630" s="1211">
        <v>887</v>
      </c>
    </row>
    <row r="2631" spans="2:6" ht="13.15" customHeight="1" x14ac:dyDescent="0.3">
      <c r="B2631" s="1173" t="s">
        <v>3413</v>
      </c>
      <c r="C2631" s="1206">
        <v>174</v>
      </c>
      <c r="D2631" s="1206">
        <v>585</v>
      </c>
      <c r="E2631" s="1206">
        <v>31</v>
      </c>
      <c r="F2631" s="1210">
        <v>790</v>
      </c>
    </row>
    <row r="2632" spans="2:6" ht="13.15" customHeight="1" x14ac:dyDescent="0.3">
      <c r="B2632" s="1172" t="s">
        <v>3414</v>
      </c>
      <c r="C2632" s="1207">
        <v>416</v>
      </c>
      <c r="D2632" s="1207">
        <v>1619</v>
      </c>
      <c r="E2632" s="1207">
        <v>103</v>
      </c>
      <c r="F2632" s="1211">
        <v>2138</v>
      </c>
    </row>
    <row r="2633" spans="2:6" ht="13.15" customHeight="1" x14ac:dyDescent="0.3">
      <c r="B2633" s="1173" t="s">
        <v>3415</v>
      </c>
      <c r="C2633" s="1206">
        <v>275</v>
      </c>
      <c r="D2633" s="1206">
        <v>789</v>
      </c>
      <c r="E2633" s="1206">
        <v>74</v>
      </c>
      <c r="F2633" s="1210">
        <v>1138</v>
      </c>
    </row>
    <row r="2634" spans="2:6" ht="13.15" customHeight="1" x14ac:dyDescent="0.3">
      <c r="B2634" s="1172" t="s">
        <v>3416</v>
      </c>
      <c r="C2634" s="1207">
        <v>90</v>
      </c>
      <c r="D2634" s="1207">
        <v>542</v>
      </c>
      <c r="E2634" s="1207">
        <v>39</v>
      </c>
      <c r="F2634" s="1211">
        <v>671</v>
      </c>
    </row>
    <row r="2635" spans="2:6" ht="13.15" customHeight="1" x14ac:dyDescent="0.3">
      <c r="B2635" s="1173" t="s">
        <v>3417</v>
      </c>
      <c r="C2635" s="1206">
        <v>175</v>
      </c>
      <c r="D2635" s="1206">
        <v>629</v>
      </c>
      <c r="E2635" s="1206">
        <v>103</v>
      </c>
      <c r="F2635" s="1210">
        <v>907</v>
      </c>
    </row>
    <row r="2636" spans="2:6" ht="13.15" customHeight="1" x14ac:dyDescent="0.3">
      <c r="B2636" s="1172" t="s">
        <v>3418</v>
      </c>
      <c r="C2636" s="1207">
        <v>716</v>
      </c>
      <c r="D2636" s="1207">
        <v>3211</v>
      </c>
      <c r="E2636" s="1207">
        <v>278</v>
      </c>
      <c r="F2636" s="1211">
        <v>4205</v>
      </c>
    </row>
    <row r="2637" spans="2:6" ht="13.15" customHeight="1" x14ac:dyDescent="0.3">
      <c r="B2637" s="1173" t="s">
        <v>3419</v>
      </c>
      <c r="C2637" s="1206">
        <v>1928</v>
      </c>
      <c r="D2637" s="1206">
        <v>7157</v>
      </c>
      <c r="E2637" s="1206">
        <v>664</v>
      </c>
      <c r="F2637" s="1210">
        <v>9749</v>
      </c>
    </row>
    <row r="2638" spans="2:6" ht="13.15" customHeight="1" x14ac:dyDescent="0.3">
      <c r="B2638" s="1172" t="s">
        <v>3420</v>
      </c>
      <c r="C2638" s="1207">
        <v>5839</v>
      </c>
      <c r="D2638" s="1207">
        <v>14066</v>
      </c>
      <c r="E2638" s="1207">
        <v>1552</v>
      </c>
      <c r="F2638" s="1211">
        <v>21457</v>
      </c>
    </row>
    <row r="2639" spans="2:6" ht="13.15" customHeight="1" x14ac:dyDescent="0.3">
      <c r="B2639" s="1173" t="s">
        <v>3421</v>
      </c>
      <c r="C2639" s="1206">
        <v>1279</v>
      </c>
      <c r="D2639" s="1206">
        <v>4638</v>
      </c>
      <c r="E2639" s="1206">
        <v>515</v>
      </c>
      <c r="F2639" s="1210">
        <v>6432</v>
      </c>
    </row>
    <row r="2640" spans="2:6" ht="13.15" customHeight="1" x14ac:dyDescent="0.3">
      <c r="B2640" s="1172" t="s">
        <v>3422</v>
      </c>
      <c r="C2640" s="1207">
        <v>66</v>
      </c>
      <c r="D2640" s="1207">
        <v>527</v>
      </c>
      <c r="E2640" s="1207">
        <v>49</v>
      </c>
      <c r="F2640" s="1211">
        <v>642</v>
      </c>
    </row>
    <row r="2641" spans="2:6" ht="13.15" customHeight="1" x14ac:dyDescent="0.3">
      <c r="B2641" s="1173" t="s">
        <v>3423</v>
      </c>
      <c r="C2641" s="1206">
        <v>359</v>
      </c>
      <c r="D2641" s="1206">
        <v>1219</v>
      </c>
      <c r="E2641" s="1206">
        <v>80</v>
      </c>
      <c r="F2641" s="1210">
        <v>1658</v>
      </c>
    </row>
    <row r="2642" spans="2:6" ht="13.15" customHeight="1" x14ac:dyDescent="0.3">
      <c r="B2642" s="1172" t="s">
        <v>3424</v>
      </c>
      <c r="C2642" s="1207">
        <v>1370</v>
      </c>
      <c r="D2642" s="1207">
        <v>3412</v>
      </c>
      <c r="E2642" s="1207">
        <v>319</v>
      </c>
      <c r="F2642" s="1211">
        <v>5101</v>
      </c>
    </row>
    <row r="2643" spans="2:6" ht="13.15" customHeight="1" x14ac:dyDescent="0.3">
      <c r="B2643" s="1173" t="s">
        <v>3425</v>
      </c>
      <c r="C2643" s="1206">
        <v>262</v>
      </c>
      <c r="D2643" s="1206">
        <v>423</v>
      </c>
      <c r="E2643" s="1206">
        <v>61</v>
      </c>
      <c r="F2643" s="1210">
        <v>746</v>
      </c>
    </row>
    <row r="2644" spans="2:6" ht="13.15" customHeight="1" x14ac:dyDescent="0.3">
      <c r="B2644" s="1172" t="s">
        <v>3426</v>
      </c>
      <c r="C2644" s="1207">
        <v>908</v>
      </c>
      <c r="D2644" s="1207">
        <v>3030</v>
      </c>
      <c r="E2644" s="1207">
        <v>245</v>
      </c>
      <c r="F2644" s="1211">
        <v>4183</v>
      </c>
    </row>
    <row r="2645" spans="2:6" ht="13.15" customHeight="1" x14ac:dyDescent="0.3">
      <c r="B2645" s="1173" t="s">
        <v>3427</v>
      </c>
      <c r="C2645" s="1206">
        <v>16948</v>
      </c>
      <c r="D2645" s="1206">
        <v>31043</v>
      </c>
      <c r="E2645" s="1206">
        <v>5212</v>
      </c>
      <c r="F2645" s="1210">
        <v>53203</v>
      </c>
    </row>
    <row r="2646" spans="2:6" ht="13.15" customHeight="1" x14ac:dyDescent="0.3">
      <c r="B2646" s="1172" t="s">
        <v>3428</v>
      </c>
      <c r="C2646" s="1207">
        <v>1174</v>
      </c>
      <c r="D2646" s="1207">
        <v>4034</v>
      </c>
      <c r="E2646" s="1207">
        <v>338</v>
      </c>
      <c r="F2646" s="1211">
        <v>5546</v>
      </c>
    </row>
    <row r="2647" spans="2:6" ht="13.15" customHeight="1" x14ac:dyDescent="0.3">
      <c r="B2647" s="1173" t="s">
        <v>3429</v>
      </c>
      <c r="C2647" s="1206">
        <v>95</v>
      </c>
      <c r="D2647" s="1206">
        <v>952</v>
      </c>
      <c r="E2647" s="1206">
        <v>68</v>
      </c>
      <c r="F2647" s="1210">
        <v>1115</v>
      </c>
    </row>
    <row r="2648" spans="2:6" ht="13.15" customHeight="1" x14ac:dyDescent="0.3">
      <c r="B2648" s="1172" t="s">
        <v>3430</v>
      </c>
      <c r="C2648" s="1207">
        <v>7</v>
      </c>
      <c r="D2648" s="1207">
        <v>48</v>
      </c>
      <c r="E2648" s="1207">
        <v>2</v>
      </c>
      <c r="F2648" s="1211">
        <v>57</v>
      </c>
    </row>
    <row r="2649" spans="2:6" ht="13.15" customHeight="1" x14ac:dyDescent="0.3">
      <c r="B2649" s="1173" t="s">
        <v>3431</v>
      </c>
      <c r="C2649" s="1206">
        <v>656</v>
      </c>
      <c r="D2649" s="1206">
        <v>1782</v>
      </c>
      <c r="E2649" s="1206">
        <v>163</v>
      </c>
      <c r="F2649" s="1210">
        <v>2601</v>
      </c>
    </row>
    <row r="2650" spans="2:6" ht="13.15" customHeight="1" x14ac:dyDescent="0.3">
      <c r="B2650" s="1172" t="s">
        <v>3432</v>
      </c>
      <c r="C2650" s="1207">
        <v>373</v>
      </c>
      <c r="D2650" s="1207">
        <v>1239</v>
      </c>
      <c r="E2650" s="1207">
        <v>122</v>
      </c>
      <c r="F2650" s="1211">
        <v>1734</v>
      </c>
    </row>
    <row r="2651" spans="2:6" ht="13.15" customHeight="1" x14ac:dyDescent="0.3">
      <c r="B2651" s="1173" t="s">
        <v>3433</v>
      </c>
      <c r="C2651" s="1206">
        <v>31</v>
      </c>
      <c r="D2651" s="1206">
        <v>156</v>
      </c>
      <c r="E2651" s="1206">
        <v>21</v>
      </c>
      <c r="F2651" s="1210">
        <v>208</v>
      </c>
    </row>
    <row r="2652" spans="2:6" ht="13.15" customHeight="1" x14ac:dyDescent="0.3">
      <c r="B2652" s="1172" t="s">
        <v>3434</v>
      </c>
      <c r="C2652" s="1207">
        <v>4666</v>
      </c>
      <c r="D2652" s="1207">
        <v>11537</v>
      </c>
      <c r="E2652" s="1207">
        <v>1085</v>
      </c>
      <c r="F2652" s="1211">
        <v>17288</v>
      </c>
    </row>
    <row r="2653" spans="2:6" ht="13.15" customHeight="1" x14ac:dyDescent="0.3">
      <c r="B2653" s="1173" t="s">
        <v>3435</v>
      </c>
      <c r="C2653" s="1206">
        <v>608</v>
      </c>
      <c r="D2653" s="1206">
        <v>1934</v>
      </c>
      <c r="E2653" s="1206">
        <v>171</v>
      </c>
      <c r="F2653" s="1210">
        <v>2713</v>
      </c>
    </row>
    <row r="2654" spans="2:6" ht="13.15" customHeight="1" x14ac:dyDescent="0.3">
      <c r="B2654" s="1172" t="s">
        <v>3436</v>
      </c>
      <c r="C2654" s="1207">
        <v>8307</v>
      </c>
      <c r="D2654" s="1207">
        <v>15154</v>
      </c>
      <c r="E2654" s="1207">
        <v>2110</v>
      </c>
      <c r="F2654" s="1211">
        <v>25571</v>
      </c>
    </row>
    <row r="2655" spans="2:6" ht="13.15" customHeight="1" x14ac:dyDescent="0.3">
      <c r="B2655" s="1173" t="s">
        <v>3437</v>
      </c>
      <c r="C2655" s="1206">
        <v>1</v>
      </c>
      <c r="D2655" s="1206">
        <v>1</v>
      </c>
      <c r="E2655" s="1206">
        <v>0</v>
      </c>
      <c r="F2655" s="1210">
        <v>2</v>
      </c>
    </row>
    <row r="2656" spans="2:6" ht="13.15" customHeight="1" x14ac:dyDescent="0.3">
      <c r="B2656" s="1172" t="s">
        <v>3438</v>
      </c>
      <c r="C2656" s="1207">
        <v>291</v>
      </c>
      <c r="D2656" s="1207">
        <v>1388</v>
      </c>
      <c r="E2656" s="1207">
        <v>103</v>
      </c>
      <c r="F2656" s="1211">
        <v>1782</v>
      </c>
    </row>
    <row r="2657" spans="2:6" ht="13.15" customHeight="1" x14ac:dyDescent="0.3">
      <c r="B2657" s="1173" t="s">
        <v>3439</v>
      </c>
      <c r="C2657" s="1206">
        <v>2990</v>
      </c>
      <c r="D2657" s="1206">
        <v>8410</v>
      </c>
      <c r="E2657" s="1206">
        <v>741</v>
      </c>
      <c r="F2657" s="1210">
        <v>12141</v>
      </c>
    </row>
    <row r="2658" spans="2:6" ht="13.15" customHeight="1" x14ac:dyDescent="0.3">
      <c r="B2658" s="1172" t="s">
        <v>3440</v>
      </c>
      <c r="C2658" s="1207">
        <v>961</v>
      </c>
      <c r="D2658" s="1207">
        <v>3493</v>
      </c>
      <c r="E2658" s="1207">
        <v>255</v>
      </c>
      <c r="F2658" s="1211">
        <v>4709</v>
      </c>
    </row>
    <row r="2659" spans="2:6" ht="13.15" customHeight="1" x14ac:dyDescent="0.3">
      <c r="B2659" s="1173" t="s">
        <v>3441</v>
      </c>
      <c r="C2659" s="1206">
        <v>124</v>
      </c>
      <c r="D2659" s="1206">
        <v>366</v>
      </c>
      <c r="E2659" s="1206">
        <v>30</v>
      </c>
      <c r="F2659" s="1210">
        <v>520</v>
      </c>
    </row>
    <row r="2660" spans="2:6" ht="13.15" customHeight="1" x14ac:dyDescent="0.3">
      <c r="B2660" s="1172" t="s">
        <v>3442</v>
      </c>
      <c r="C2660" s="1207">
        <v>137</v>
      </c>
      <c r="D2660" s="1207">
        <v>804</v>
      </c>
      <c r="E2660" s="1207">
        <v>34</v>
      </c>
      <c r="F2660" s="1211">
        <v>975</v>
      </c>
    </row>
    <row r="2661" spans="2:6" ht="13.15" customHeight="1" x14ac:dyDescent="0.3">
      <c r="B2661" s="1173" t="s">
        <v>3443</v>
      </c>
      <c r="C2661" s="1206">
        <v>6516</v>
      </c>
      <c r="D2661" s="1206">
        <v>4703</v>
      </c>
      <c r="E2661" s="1206">
        <v>2456</v>
      </c>
      <c r="F2661" s="1210">
        <v>13675</v>
      </c>
    </row>
    <row r="2662" spans="2:6" ht="13.15" customHeight="1" x14ac:dyDescent="0.3">
      <c r="B2662" s="1172" t="s">
        <v>3444</v>
      </c>
      <c r="C2662" s="1207">
        <v>15305</v>
      </c>
      <c r="D2662" s="1207">
        <v>11818</v>
      </c>
      <c r="E2662" s="1207">
        <v>4719</v>
      </c>
      <c r="F2662" s="1211">
        <v>31842</v>
      </c>
    </row>
    <row r="2663" spans="2:6" ht="13.15" customHeight="1" x14ac:dyDescent="0.3">
      <c r="B2663" s="1173" t="s">
        <v>3445</v>
      </c>
      <c r="C2663" s="1206">
        <v>12347</v>
      </c>
      <c r="D2663" s="1206">
        <v>8043</v>
      </c>
      <c r="E2663" s="1206">
        <v>3899</v>
      </c>
      <c r="F2663" s="1210">
        <v>24289</v>
      </c>
    </row>
    <row r="2664" spans="2:6" ht="13.15" customHeight="1" x14ac:dyDescent="0.3">
      <c r="B2664" s="1172" t="s">
        <v>3446</v>
      </c>
      <c r="C2664" s="1207">
        <v>8160</v>
      </c>
      <c r="D2664" s="1207">
        <v>7509</v>
      </c>
      <c r="E2664" s="1207">
        <v>4276</v>
      </c>
      <c r="F2664" s="1211">
        <v>19945</v>
      </c>
    </row>
    <row r="2665" spans="2:6" ht="13.15" customHeight="1" x14ac:dyDescent="0.3">
      <c r="B2665" s="1173" t="s">
        <v>3447</v>
      </c>
      <c r="C2665" s="1206">
        <v>7291</v>
      </c>
      <c r="D2665" s="1206">
        <v>5729</v>
      </c>
      <c r="E2665" s="1206">
        <v>2588</v>
      </c>
      <c r="F2665" s="1210">
        <v>15608</v>
      </c>
    </row>
    <row r="2666" spans="2:6" ht="13.15" customHeight="1" x14ac:dyDescent="0.3">
      <c r="B2666" s="1172" t="s">
        <v>3448</v>
      </c>
      <c r="C2666" s="1207">
        <v>10637</v>
      </c>
      <c r="D2666" s="1207">
        <v>9525</v>
      </c>
      <c r="E2666" s="1207">
        <v>3923</v>
      </c>
      <c r="F2666" s="1211">
        <v>24085</v>
      </c>
    </row>
    <row r="2667" spans="2:6" ht="13.15" customHeight="1" x14ac:dyDescent="0.3">
      <c r="B2667" s="1173" t="s">
        <v>3449</v>
      </c>
      <c r="C2667" s="1206">
        <v>14274</v>
      </c>
      <c r="D2667" s="1206">
        <v>10672</v>
      </c>
      <c r="E2667" s="1206">
        <v>5369</v>
      </c>
      <c r="F2667" s="1210">
        <v>30315</v>
      </c>
    </row>
    <row r="2668" spans="2:6" ht="13.15" customHeight="1" x14ac:dyDescent="0.3">
      <c r="B2668" s="1172" t="s">
        <v>3450</v>
      </c>
      <c r="C2668" s="1207">
        <v>13198</v>
      </c>
      <c r="D2668" s="1207">
        <v>16645</v>
      </c>
      <c r="E2668" s="1207">
        <v>5803</v>
      </c>
      <c r="F2668" s="1211">
        <v>35646</v>
      </c>
    </row>
    <row r="2669" spans="2:6" ht="13.15" customHeight="1" x14ac:dyDescent="0.3">
      <c r="B2669" s="1173" t="s">
        <v>3451</v>
      </c>
      <c r="C2669" s="1206">
        <v>17903</v>
      </c>
      <c r="D2669" s="1206">
        <v>17217</v>
      </c>
      <c r="E2669" s="1206">
        <v>5820</v>
      </c>
      <c r="F2669" s="1210">
        <v>40940</v>
      </c>
    </row>
    <row r="2670" spans="2:6" ht="13.15" customHeight="1" x14ac:dyDescent="0.3">
      <c r="B2670" s="1172" t="s">
        <v>3452</v>
      </c>
      <c r="C2670" s="1207">
        <v>13445</v>
      </c>
      <c r="D2670" s="1207">
        <v>11023</v>
      </c>
      <c r="E2670" s="1207">
        <v>4752</v>
      </c>
      <c r="F2670" s="1211">
        <v>29220</v>
      </c>
    </row>
    <row r="2671" spans="2:6" ht="13.15" customHeight="1" x14ac:dyDescent="0.3">
      <c r="B2671" s="1173" t="s">
        <v>3453</v>
      </c>
      <c r="C2671" s="1206">
        <v>14878</v>
      </c>
      <c r="D2671" s="1206">
        <v>14810</v>
      </c>
      <c r="E2671" s="1206">
        <v>4960</v>
      </c>
      <c r="F2671" s="1210">
        <v>34648</v>
      </c>
    </row>
    <row r="2672" spans="2:6" ht="13.15" customHeight="1" x14ac:dyDescent="0.3">
      <c r="B2672" s="1172" t="s">
        <v>3454</v>
      </c>
      <c r="C2672" s="1207">
        <v>0</v>
      </c>
      <c r="D2672" s="1207">
        <v>1</v>
      </c>
      <c r="E2672" s="1207">
        <v>2</v>
      </c>
      <c r="F2672" s="1211">
        <v>3</v>
      </c>
    </row>
    <row r="2673" spans="2:6" ht="13.15" customHeight="1" x14ac:dyDescent="0.3">
      <c r="B2673" s="1173" t="s">
        <v>3455</v>
      </c>
      <c r="C2673" s="1206">
        <v>1</v>
      </c>
      <c r="D2673" s="1206">
        <v>1</v>
      </c>
      <c r="E2673" s="1206">
        <v>0</v>
      </c>
      <c r="F2673" s="1210">
        <v>2</v>
      </c>
    </row>
    <row r="2674" spans="2:6" ht="13.15" customHeight="1" x14ac:dyDescent="0.3">
      <c r="B2674" s="1172" t="s">
        <v>3456</v>
      </c>
      <c r="C2674" s="1207">
        <v>0</v>
      </c>
      <c r="D2674" s="1207">
        <v>0</v>
      </c>
      <c r="E2674" s="1207">
        <v>2</v>
      </c>
      <c r="F2674" s="1211">
        <v>2</v>
      </c>
    </row>
    <row r="2675" spans="2:6" ht="13.15" customHeight="1" x14ac:dyDescent="0.3">
      <c r="B2675" s="1173" t="s">
        <v>3457</v>
      </c>
      <c r="C2675" s="1206">
        <v>0</v>
      </c>
      <c r="D2675" s="1206">
        <v>28</v>
      </c>
      <c r="E2675" s="1206">
        <v>2</v>
      </c>
      <c r="F2675" s="1210">
        <v>30</v>
      </c>
    </row>
    <row r="2676" spans="2:6" ht="13.15" customHeight="1" x14ac:dyDescent="0.3">
      <c r="B2676" s="1172" t="s">
        <v>3458</v>
      </c>
      <c r="C2676" s="1207">
        <v>1</v>
      </c>
      <c r="D2676" s="1207">
        <v>1</v>
      </c>
      <c r="E2676" s="1207">
        <v>0</v>
      </c>
      <c r="F2676" s="1211">
        <v>2</v>
      </c>
    </row>
    <row r="2677" spans="2:6" ht="13.15" customHeight="1" x14ac:dyDescent="0.3">
      <c r="B2677" s="1173" t="s">
        <v>12591</v>
      </c>
      <c r="C2677" s="1206">
        <v>0</v>
      </c>
      <c r="D2677" s="1206">
        <v>1</v>
      </c>
      <c r="E2677" s="1206">
        <v>0</v>
      </c>
      <c r="F2677" s="1210">
        <v>1</v>
      </c>
    </row>
    <row r="2678" spans="2:6" ht="13.15" customHeight="1" x14ac:dyDescent="0.3">
      <c r="B2678" s="1172" t="s">
        <v>3459</v>
      </c>
      <c r="C2678" s="1207">
        <v>0</v>
      </c>
      <c r="D2678" s="1207">
        <v>2</v>
      </c>
      <c r="E2678" s="1207">
        <v>1</v>
      </c>
      <c r="F2678" s="1211">
        <v>3</v>
      </c>
    </row>
    <row r="2679" spans="2:6" ht="13.15" customHeight="1" x14ac:dyDescent="0.3">
      <c r="B2679" s="1173" t="s">
        <v>3460</v>
      </c>
      <c r="C2679" s="1206">
        <v>1</v>
      </c>
      <c r="D2679" s="1206">
        <v>0</v>
      </c>
      <c r="E2679" s="1206">
        <v>3</v>
      </c>
      <c r="F2679" s="1210">
        <v>4</v>
      </c>
    </row>
    <row r="2680" spans="2:6" ht="13.15" customHeight="1" x14ac:dyDescent="0.3">
      <c r="B2680" s="1172" t="s">
        <v>12592</v>
      </c>
      <c r="C2680" s="1207">
        <v>0</v>
      </c>
      <c r="D2680" s="1207">
        <v>4</v>
      </c>
      <c r="E2680" s="1207">
        <v>0</v>
      </c>
      <c r="F2680" s="1211">
        <v>4</v>
      </c>
    </row>
    <row r="2681" spans="2:6" ht="13.15" customHeight="1" x14ac:dyDescent="0.3">
      <c r="B2681" s="1173" t="s">
        <v>3461</v>
      </c>
      <c r="C2681" s="1206">
        <v>1</v>
      </c>
      <c r="D2681" s="1206">
        <v>0</v>
      </c>
      <c r="E2681" s="1206">
        <v>0</v>
      </c>
      <c r="F2681" s="1210">
        <v>1</v>
      </c>
    </row>
    <row r="2682" spans="2:6" ht="13.15" customHeight="1" x14ac:dyDescent="0.3">
      <c r="B2682" s="1172" t="s">
        <v>3462</v>
      </c>
      <c r="C2682" s="1207">
        <v>0</v>
      </c>
      <c r="D2682" s="1207">
        <v>2</v>
      </c>
      <c r="E2682" s="1207">
        <v>0</v>
      </c>
      <c r="F2682" s="1211">
        <v>2</v>
      </c>
    </row>
    <row r="2683" spans="2:6" ht="13.15" customHeight="1" x14ac:dyDescent="0.3">
      <c r="B2683" s="1173" t="s">
        <v>3463</v>
      </c>
      <c r="C2683" s="1206">
        <v>1</v>
      </c>
      <c r="D2683" s="1206">
        <v>7</v>
      </c>
      <c r="E2683" s="1206">
        <v>0</v>
      </c>
      <c r="F2683" s="1210">
        <v>8</v>
      </c>
    </row>
    <row r="2684" spans="2:6" ht="13.15" customHeight="1" x14ac:dyDescent="0.3">
      <c r="B2684" s="1172" t="s">
        <v>3464</v>
      </c>
      <c r="C2684" s="1207">
        <v>1</v>
      </c>
      <c r="D2684" s="1207">
        <v>0</v>
      </c>
      <c r="E2684" s="1207">
        <v>0</v>
      </c>
      <c r="F2684" s="1211">
        <v>1</v>
      </c>
    </row>
    <row r="2685" spans="2:6" ht="13.15" customHeight="1" x14ac:dyDescent="0.3">
      <c r="B2685" s="1173" t="s">
        <v>12593</v>
      </c>
      <c r="C2685" s="1206">
        <v>0</v>
      </c>
      <c r="D2685" s="1206">
        <v>5</v>
      </c>
      <c r="E2685" s="1206">
        <v>0</v>
      </c>
      <c r="F2685" s="1210">
        <v>5</v>
      </c>
    </row>
    <row r="2686" spans="2:6" ht="13.15" customHeight="1" x14ac:dyDescent="0.3">
      <c r="B2686" s="1172" t="s">
        <v>3465</v>
      </c>
      <c r="C2686" s="1207">
        <v>5</v>
      </c>
      <c r="D2686" s="1207">
        <v>8</v>
      </c>
      <c r="E2686" s="1207">
        <v>3</v>
      </c>
      <c r="F2686" s="1211">
        <v>16</v>
      </c>
    </row>
    <row r="2687" spans="2:6" ht="13.15" customHeight="1" x14ac:dyDescent="0.3">
      <c r="B2687" s="1173" t="s">
        <v>3466</v>
      </c>
      <c r="C2687" s="1206">
        <v>2</v>
      </c>
      <c r="D2687" s="1206">
        <v>7</v>
      </c>
      <c r="E2687" s="1206">
        <v>10</v>
      </c>
      <c r="F2687" s="1210">
        <v>19</v>
      </c>
    </row>
    <row r="2688" spans="2:6" ht="13.15" customHeight="1" x14ac:dyDescent="0.3">
      <c r="B2688" s="1172" t="s">
        <v>3467</v>
      </c>
      <c r="C2688" s="1207">
        <v>1</v>
      </c>
      <c r="D2688" s="1207">
        <v>1</v>
      </c>
      <c r="E2688" s="1207">
        <v>0</v>
      </c>
      <c r="F2688" s="1211">
        <v>2</v>
      </c>
    </row>
    <row r="2689" spans="2:6" ht="13.15" customHeight="1" x14ac:dyDescent="0.3">
      <c r="B2689" s="1173" t="s">
        <v>3468</v>
      </c>
      <c r="C2689" s="1206">
        <v>0</v>
      </c>
      <c r="D2689" s="1206">
        <v>1</v>
      </c>
      <c r="E2689" s="1206">
        <v>0</v>
      </c>
      <c r="F2689" s="1210">
        <v>1</v>
      </c>
    </row>
    <row r="2690" spans="2:6" ht="13.15" customHeight="1" x14ac:dyDescent="0.3">
      <c r="B2690" s="1172" t="s">
        <v>3469</v>
      </c>
      <c r="C2690" s="1207">
        <v>1</v>
      </c>
      <c r="D2690" s="1207">
        <v>5</v>
      </c>
      <c r="E2690" s="1207">
        <v>0</v>
      </c>
      <c r="F2690" s="1211">
        <v>6</v>
      </c>
    </row>
    <row r="2691" spans="2:6" ht="13.15" customHeight="1" x14ac:dyDescent="0.3">
      <c r="B2691" s="1173" t="s">
        <v>3470</v>
      </c>
      <c r="C2691" s="1206">
        <v>10</v>
      </c>
      <c r="D2691" s="1206">
        <v>28</v>
      </c>
      <c r="E2691" s="1206">
        <v>4</v>
      </c>
      <c r="F2691" s="1210">
        <v>42</v>
      </c>
    </row>
    <row r="2692" spans="2:6" ht="13.15" customHeight="1" x14ac:dyDescent="0.3">
      <c r="B2692" s="1172" t="s">
        <v>3471</v>
      </c>
      <c r="C2692" s="1207">
        <v>0</v>
      </c>
      <c r="D2692" s="1207">
        <v>1</v>
      </c>
      <c r="E2692" s="1207">
        <v>1</v>
      </c>
      <c r="F2692" s="1211">
        <v>2</v>
      </c>
    </row>
    <row r="2693" spans="2:6" ht="13.15" customHeight="1" x14ac:dyDescent="0.3">
      <c r="B2693" s="1173" t="s">
        <v>12594</v>
      </c>
      <c r="C2693" s="1206">
        <v>0</v>
      </c>
      <c r="D2693" s="1206">
        <v>2</v>
      </c>
      <c r="E2693" s="1206">
        <v>0</v>
      </c>
      <c r="F2693" s="1210">
        <v>2</v>
      </c>
    </row>
    <row r="2694" spans="2:6" ht="13.15" customHeight="1" x14ac:dyDescent="0.3">
      <c r="B2694" s="1172" t="s">
        <v>12595</v>
      </c>
      <c r="C2694" s="1207">
        <v>0</v>
      </c>
      <c r="D2694" s="1207">
        <v>1</v>
      </c>
      <c r="E2694" s="1207">
        <v>0</v>
      </c>
      <c r="F2694" s="1211">
        <v>1</v>
      </c>
    </row>
    <row r="2695" spans="2:6" ht="13.15" customHeight="1" x14ac:dyDescent="0.3">
      <c r="B2695" s="1173" t="s">
        <v>3472</v>
      </c>
      <c r="C2695" s="1206">
        <v>9704</v>
      </c>
      <c r="D2695" s="1206">
        <v>17425</v>
      </c>
      <c r="E2695" s="1206">
        <v>3955</v>
      </c>
      <c r="F2695" s="1210">
        <v>31084</v>
      </c>
    </row>
    <row r="2696" spans="2:6" ht="13.15" customHeight="1" x14ac:dyDescent="0.3">
      <c r="B2696" s="1172" t="s">
        <v>3473</v>
      </c>
      <c r="C2696" s="1207">
        <v>473</v>
      </c>
      <c r="D2696" s="1207">
        <v>726</v>
      </c>
      <c r="E2696" s="1207">
        <v>157</v>
      </c>
      <c r="F2696" s="1211">
        <v>1356</v>
      </c>
    </row>
    <row r="2697" spans="2:6" ht="13.15" customHeight="1" x14ac:dyDescent="0.3">
      <c r="B2697" s="1173" t="s">
        <v>3474</v>
      </c>
      <c r="C2697" s="1206">
        <v>565</v>
      </c>
      <c r="D2697" s="1206">
        <v>1987</v>
      </c>
      <c r="E2697" s="1206">
        <v>386</v>
      </c>
      <c r="F2697" s="1210">
        <v>2938</v>
      </c>
    </row>
    <row r="2698" spans="2:6" ht="13.15" customHeight="1" x14ac:dyDescent="0.3">
      <c r="B2698" s="1172" t="s">
        <v>3475</v>
      </c>
      <c r="C2698" s="1207">
        <v>229</v>
      </c>
      <c r="D2698" s="1207">
        <v>674</v>
      </c>
      <c r="E2698" s="1207">
        <v>103</v>
      </c>
      <c r="F2698" s="1211">
        <v>1006</v>
      </c>
    </row>
    <row r="2699" spans="2:6" ht="13.15" customHeight="1" x14ac:dyDescent="0.3">
      <c r="B2699" s="1173" t="s">
        <v>3476</v>
      </c>
      <c r="C2699" s="1206">
        <v>553</v>
      </c>
      <c r="D2699" s="1206">
        <v>1603</v>
      </c>
      <c r="E2699" s="1206">
        <v>205</v>
      </c>
      <c r="F2699" s="1210">
        <v>2361</v>
      </c>
    </row>
    <row r="2700" spans="2:6" ht="13.15" customHeight="1" x14ac:dyDescent="0.3">
      <c r="B2700" s="1172" t="s">
        <v>3477</v>
      </c>
      <c r="C2700" s="1207">
        <v>734</v>
      </c>
      <c r="D2700" s="1207">
        <v>2414</v>
      </c>
      <c r="E2700" s="1207">
        <v>394</v>
      </c>
      <c r="F2700" s="1211">
        <v>3542</v>
      </c>
    </row>
    <row r="2701" spans="2:6" ht="13.15" customHeight="1" x14ac:dyDescent="0.3">
      <c r="B2701" s="1173" t="s">
        <v>3478</v>
      </c>
      <c r="C2701" s="1206">
        <v>624</v>
      </c>
      <c r="D2701" s="1206">
        <v>2254</v>
      </c>
      <c r="E2701" s="1206">
        <v>272</v>
      </c>
      <c r="F2701" s="1210">
        <v>3150</v>
      </c>
    </row>
    <row r="2702" spans="2:6" ht="13.15" customHeight="1" x14ac:dyDescent="0.3">
      <c r="B2702" s="1172" t="s">
        <v>3479</v>
      </c>
      <c r="C2702" s="1207">
        <v>1660</v>
      </c>
      <c r="D2702" s="1207">
        <v>4452</v>
      </c>
      <c r="E2702" s="1207">
        <v>695</v>
      </c>
      <c r="F2702" s="1211">
        <v>6807</v>
      </c>
    </row>
    <row r="2703" spans="2:6" ht="13.15" customHeight="1" x14ac:dyDescent="0.3">
      <c r="B2703" s="1173" t="s">
        <v>3480</v>
      </c>
      <c r="C2703" s="1206">
        <v>347</v>
      </c>
      <c r="D2703" s="1206">
        <v>965</v>
      </c>
      <c r="E2703" s="1206">
        <v>178</v>
      </c>
      <c r="F2703" s="1210">
        <v>1490</v>
      </c>
    </row>
    <row r="2704" spans="2:6" ht="13.15" customHeight="1" x14ac:dyDescent="0.3">
      <c r="B2704" s="1172" t="s">
        <v>3481</v>
      </c>
      <c r="C2704" s="1207">
        <v>102</v>
      </c>
      <c r="D2704" s="1207">
        <v>274</v>
      </c>
      <c r="E2704" s="1207">
        <v>53</v>
      </c>
      <c r="F2704" s="1211">
        <v>429</v>
      </c>
    </row>
    <row r="2705" spans="2:6" ht="13.15" customHeight="1" x14ac:dyDescent="0.3">
      <c r="B2705" s="1173" t="s">
        <v>3482</v>
      </c>
      <c r="C2705" s="1206">
        <v>2340</v>
      </c>
      <c r="D2705" s="1206">
        <v>3498</v>
      </c>
      <c r="E2705" s="1206">
        <v>582</v>
      </c>
      <c r="F2705" s="1210">
        <v>6420</v>
      </c>
    </row>
    <row r="2706" spans="2:6" ht="13.15" customHeight="1" x14ac:dyDescent="0.3">
      <c r="B2706" s="1172" t="s">
        <v>3483</v>
      </c>
      <c r="C2706" s="1207">
        <v>804</v>
      </c>
      <c r="D2706" s="1207">
        <v>800</v>
      </c>
      <c r="E2706" s="1207">
        <v>170</v>
      </c>
      <c r="F2706" s="1211">
        <v>1774</v>
      </c>
    </row>
    <row r="2707" spans="2:6" ht="13.15" customHeight="1" x14ac:dyDescent="0.3">
      <c r="B2707" s="1173" t="s">
        <v>3484</v>
      </c>
      <c r="C2707" s="1206">
        <v>671</v>
      </c>
      <c r="D2707" s="1206">
        <v>1434</v>
      </c>
      <c r="E2707" s="1206">
        <v>200</v>
      </c>
      <c r="F2707" s="1210">
        <v>2305</v>
      </c>
    </row>
    <row r="2708" spans="2:6" ht="13.15" customHeight="1" x14ac:dyDescent="0.3">
      <c r="B2708" s="1172" t="s">
        <v>3485</v>
      </c>
      <c r="C2708" s="1207">
        <v>306</v>
      </c>
      <c r="D2708" s="1207">
        <v>831</v>
      </c>
      <c r="E2708" s="1207">
        <v>89</v>
      </c>
      <c r="F2708" s="1211">
        <v>1226</v>
      </c>
    </row>
    <row r="2709" spans="2:6" ht="13.15" customHeight="1" x14ac:dyDescent="0.3">
      <c r="B2709" s="1173" t="s">
        <v>3486</v>
      </c>
      <c r="C2709" s="1206">
        <v>1672</v>
      </c>
      <c r="D2709" s="1206">
        <v>1778</v>
      </c>
      <c r="E2709" s="1206">
        <v>347</v>
      </c>
      <c r="F2709" s="1210">
        <v>3797</v>
      </c>
    </row>
    <row r="2710" spans="2:6" ht="13.15" customHeight="1" x14ac:dyDescent="0.3">
      <c r="B2710" s="1172" t="s">
        <v>3487</v>
      </c>
      <c r="C2710" s="1207">
        <v>205</v>
      </c>
      <c r="D2710" s="1207">
        <v>493</v>
      </c>
      <c r="E2710" s="1207">
        <v>85</v>
      </c>
      <c r="F2710" s="1211">
        <v>783</v>
      </c>
    </row>
    <row r="2711" spans="2:6" ht="13.15" customHeight="1" x14ac:dyDescent="0.3">
      <c r="B2711" s="1173" t="s">
        <v>3488</v>
      </c>
      <c r="C2711" s="1206">
        <v>91</v>
      </c>
      <c r="D2711" s="1206">
        <v>665</v>
      </c>
      <c r="E2711" s="1206">
        <v>48</v>
      </c>
      <c r="F2711" s="1210">
        <v>804</v>
      </c>
    </row>
    <row r="2712" spans="2:6" ht="13.15" customHeight="1" x14ac:dyDescent="0.3">
      <c r="B2712" s="1172" t="s">
        <v>3489</v>
      </c>
      <c r="C2712" s="1207">
        <v>1</v>
      </c>
      <c r="D2712" s="1207">
        <v>2</v>
      </c>
      <c r="E2712" s="1207">
        <v>0</v>
      </c>
      <c r="F2712" s="1211">
        <v>3</v>
      </c>
    </row>
    <row r="2713" spans="2:6" ht="13.15" customHeight="1" x14ac:dyDescent="0.3">
      <c r="B2713" s="1173" t="s">
        <v>3490</v>
      </c>
      <c r="C2713" s="1206">
        <v>859</v>
      </c>
      <c r="D2713" s="1206">
        <v>1609</v>
      </c>
      <c r="E2713" s="1206">
        <v>350</v>
      </c>
      <c r="F2713" s="1210">
        <v>2818</v>
      </c>
    </row>
    <row r="2714" spans="2:6" ht="13.15" customHeight="1" x14ac:dyDescent="0.3">
      <c r="B2714" s="1172" t="s">
        <v>3491</v>
      </c>
      <c r="C2714" s="1207">
        <v>209</v>
      </c>
      <c r="D2714" s="1207">
        <v>492</v>
      </c>
      <c r="E2714" s="1207">
        <v>75</v>
      </c>
      <c r="F2714" s="1211">
        <v>776</v>
      </c>
    </row>
    <row r="2715" spans="2:6" ht="13.15" customHeight="1" x14ac:dyDescent="0.3">
      <c r="B2715" s="1173" t="s">
        <v>3492</v>
      </c>
      <c r="C2715" s="1206">
        <v>1510</v>
      </c>
      <c r="D2715" s="1206">
        <v>1922</v>
      </c>
      <c r="E2715" s="1206">
        <v>378</v>
      </c>
      <c r="F2715" s="1210">
        <v>3810</v>
      </c>
    </row>
    <row r="2716" spans="2:6" ht="13.15" customHeight="1" x14ac:dyDescent="0.3">
      <c r="B2716" s="1172" t="s">
        <v>3493</v>
      </c>
      <c r="C2716" s="1207">
        <v>1787</v>
      </c>
      <c r="D2716" s="1207">
        <v>2994</v>
      </c>
      <c r="E2716" s="1207">
        <v>593</v>
      </c>
      <c r="F2716" s="1211">
        <v>5374</v>
      </c>
    </row>
    <row r="2717" spans="2:6" ht="13.15" customHeight="1" x14ac:dyDescent="0.3">
      <c r="B2717" s="1173" t="s">
        <v>3494</v>
      </c>
      <c r="C2717" s="1206">
        <v>345</v>
      </c>
      <c r="D2717" s="1206">
        <v>1258</v>
      </c>
      <c r="E2717" s="1206">
        <v>110</v>
      </c>
      <c r="F2717" s="1210">
        <v>1713</v>
      </c>
    </row>
    <row r="2718" spans="2:6" ht="13.15" customHeight="1" x14ac:dyDescent="0.3">
      <c r="B2718" s="1172" t="s">
        <v>3495</v>
      </c>
      <c r="C2718" s="1207">
        <v>131</v>
      </c>
      <c r="D2718" s="1207">
        <v>373</v>
      </c>
      <c r="E2718" s="1207">
        <v>68</v>
      </c>
      <c r="F2718" s="1211">
        <v>572</v>
      </c>
    </row>
    <row r="2719" spans="2:6" ht="13.15" customHeight="1" x14ac:dyDescent="0.3">
      <c r="B2719" s="1173" t="s">
        <v>3496</v>
      </c>
      <c r="C2719" s="1206">
        <v>157</v>
      </c>
      <c r="D2719" s="1206">
        <v>737</v>
      </c>
      <c r="E2719" s="1206">
        <v>109</v>
      </c>
      <c r="F2719" s="1210">
        <v>1003</v>
      </c>
    </row>
    <row r="2720" spans="2:6" ht="13.15" customHeight="1" x14ac:dyDescent="0.3">
      <c r="B2720" s="1172" t="s">
        <v>3497</v>
      </c>
      <c r="C2720" s="1207">
        <v>80</v>
      </c>
      <c r="D2720" s="1207">
        <v>223</v>
      </c>
      <c r="E2720" s="1207">
        <v>40</v>
      </c>
      <c r="F2720" s="1211">
        <v>343</v>
      </c>
    </row>
    <row r="2721" spans="2:6" ht="13.15" customHeight="1" x14ac:dyDescent="0.3">
      <c r="B2721" s="1173" t="s">
        <v>3498</v>
      </c>
      <c r="C2721" s="1206">
        <v>2151</v>
      </c>
      <c r="D2721" s="1206">
        <v>6185</v>
      </c>
      <c r="E2721" s="1206">
        <v>807</v>
      </c>
      <c r="F2721" s="1210">
        <v>9143</v>
      </c>
    </row>
    <row r="2722" spans="2:6" ht="13.15" customHeight="1" x14ac:dyDescent="0.3">
      <c r="B2722" s="1172" t="s">
        <v>3499</v>
      </c>
      <c r="C2722" s="1207">
        <v>1026</v>
      </c>
      <c r="D2722" s="1207">
        <v>1065</v>
      </c>
      <c r="E2722" s="1207">
        <v>261</v>
      </c>
      <c r="F2722" s="1211">
        <v>2352</v>
      </c>
    </row>
    <row r="2723" spans="2:6" ht="13.15" customHeight="1" x14ac:dyDescent="0.3">
      <c r="B2723" s="1173" t="s">
        <v>3500</v>
      </c>
      <c r="C2723" s="1206">
        <v>72</v>
      </c>
      <c r="D2723" s="1206">
        <v>271</v>
      </c>
      <c r="E2723" s="1206">
        <v>10</v>
      </c>
      <c r="F2723" s="1210">
        <v>353</v>
      </c>
    </row>
    <row r="2724" spans="2:6" ht="13.15" customHeight="1" x14ac:dyDescent="0.3">
      <c r="B2724" s="1172" t="s">
        <v>3501</v>
      </c>
      <c r="C2724" s="1207">
        <v>316</v>
      </c>
      <c r="D2724" s="1207">
        <v>717</v>
      </c>
      <c r="E2724" s="1207">
        <v>121</v>
      </c>
      <c r="F2724" s="1211">
        <v>1154</v>
      </c>
    </row>
    <row r="2725" spans="2:6" ht="13.15" customHeight="1" x14ac:dyDescent="0.3">
      <c r="B2725" s="1173" t="s">
        <v>3502</v>
      </c>
      <c r="C2725" s="1206">
        <v>80</v>
      </c>
      <c r="D2725" s="1206">
        <v>321</v>
      </c>
      <c r="E2725" s="1206">
        <v>26</v>
      </c>
      <c r="F2725" s="1210">
        <v>427</v>
      </c>
    </row>
    <row r="2726" spans="2:6" ht="13.15" customHeight="1" x14ac:dyDescent="0.3">
      <c r="B2726" s="1172" t="s">
        <v>3503</v>
      </c>
      <c r="C2726" s="1207">
        <v>3098</v>
      </c>
      <c r="D2726" s="1207">
        <v>4411</v>
      </c>
      <c r="E2726" s="1207">
        <v>1666</v>
      </c>
      <c r="F2726" s="1211">
        <v>9175</v>
      </c>
    </row>
    <row r="2727" spans="2:6" ht="13.15" customHeight="1" x14ac:dyDescent="0.3">
      <c r="B2727" s="1173" t="s">
        <v>3504</v>
      </c>
      <c r="C2727" s="1206">
        <v>2155</v>
      </c>
      <c r="D2727" s="1206">
        <v>3518</v>
      </c>
      <c r="E2727" s="1206">
        <v>1053</v>
      </c>
      <c r="F2727" s="1210">
        <v>6726</v>
      </c>
    </row>
    <row r="2728" spans="2:6" ht="13.15" customHeight="1" x14ac:dyDescent="0.3">
      <c r="B2728" s="1172" t="s">
        <v>3505</v>
      </c>
      <c r="C2728" s="1207">
        <v>8598</v>
      </c>
      <c r="D2728" s="1207">
        <v>12572</v>
      </c>
      <c r="E2728" s="1207">
        <v>3385</v>
      </c>
      <c r="F2728" s="1211">
        <v>24555</v>
      </c>
    </row>
    <row r="2729" spans="2:6" ht="13.15" customHeight="1" x14ac:dyDescent="0.3">
      <c r="B2729" s="1173" t="s">
        <v>3506</v>
      </c>
      <c r="C2729" s="1206">
        <v>9</v>
      </c>
      <c r="D2729" s="1206">
        <v>40</v>
      </c>
      <c r="E2729" s="1206">
        <v>23</v>
      </c>
      <c r="F2729" s="1210">
        <v>72</v>
      </c>
    </row>
    <row r="2730" spans="2:6" ht="13.15" customHeight="1" x14ac:dyDescent="0.3">
      <c r="B2730" s="1172" t="s">
        <v>3507</v>
      </c>
      <c r="C2730" s="1207">
        <v>815</v>
      </c>
      <c r="D2730" s="1207">
        <v>2287</v>
      </c>
      <c r="E2730" s="1207">
        <v>333</v>
      </c>
      <c r="F2730" s="1211">
        <v>3435</v>
      </c>
    </row>
    <row r="2731" spans="2:6" ht="13.15" customHeight="1" x14ac:dyDescent="0.3">
      <c r="B2731" s="1173" t="s">
        <v>3508</v>
      </c>
      <c r="C2731" s="1206">
        <v>4301</v>
      </c>
      <c r="D2731" s="1206">
        <v>9594</v>
      </c>
      <c r="E2731" s="1206">
        <v>1843</v>
      </c>
      <c r="F2731" s="1210">
        <v>15738</v>
      </c>
    </row>
    <row r="2732" spans="2:6" ht="13.15" customHeight="1" x14ac:dyDescent="0.3">
      <c r="B2732" s="1172" t="s">
        <v>3509</v>
      </c>
      <c r="C2732" s="1207">
        <v>196</v>
      </c>
      <c r="D2732" s="1207">
        <v>547</v>
      </c>
      <c r="E2732" s="1207">
        <v>73</v>
      </c>
      <c r="F2732" s="1211">
        <v>816</v>
      </c>
    </row>
    <row r="2733" spans="2:6" ht="13.15" customHeight="1" x14ac:dyDescent="0.3">
      <c r="B2733" s="1173" t="s">
        <v>3510</v>
      </c>
      <c r="C2733" s="1206">
        <v>1409</v>
      </c>
      <c r="D2733" s="1206">
        <v>5745</v>
      </c>
      <c r="E2733" s="1206">
        <v>671</v>
      </c>
      <c r="F2733" s="1210">
        <v>7825</v>
      </c>
    </row>
    <row r="2734" spans="2:6" ht="13.15" customHeight="1" x14ac:dyDescent="0.3">
      <c r="B2734" s="1172" t="s">
        <v>3511</v>
      </c>
      <c r="C2734" s="1207">
        <v>197</v>
      </c>
      <c r="D2734" s="1207">
        <v>599</v>
      </c>
      <c r="E2734" s="1207">
        <v>117</v>
      </c>
      <c r="F2734" s="1211">
        <v>913</v>
      </c>
    </row>
    <row r="2735" spans="2:6" ht="13.15" customHeight="1" x14ac:dyDescent="0.3">
      <c r="B2735" s="1173" t="s">
        <v>3512</v>
      </c>
      <c r="C2735" s="1206">
        <v>430</v>
      </c>
      <c r="D2735" s="1206">
        <v>1543</v>
      </c>
      <c r="E2735" s="1206">
        <v>195</v>
      </c>
      <c r="F2735" s="1210">
        <v>2168</v>
      </c>
    </row>
    <row r="2736" spans="2:6" ht="13.15" customHeight="1" x14ac:dyDescent="0.3">
      <c r="B2736" s="1172" t="s">
        <v>3513</v>
      </c>
      <c r="C2736" s="1207">
        <v>672</v>
      </c>
      <c r="D2736" s="1207">
        <v>2033</v>
      </c>
      <c r="E2736" s="1207">
        <v>369</v>
      </c>
      <c r="F2736" s="1211">
        <v>3074</v>
      </c>
    </row>
    <row r="2737" spans="2:6" ht="13.15" customHeight="1" x14ac:dyDescent="0.3">
      <c r="B2737" s="1173" t="s">
        <v>3514</v>
      </c>
      <c r="C2737" s="1206">
        <v>604</v>
      </c>
      <c r="D2737" s="1206">
        <v>3062</v>
      </c>
      <c r="E2737" s="1206">
        <v>297</v>
      </c>
      <c r="F2737" s="1210">
        <v>3963</v>
      </c>
    </row>
    <row r="2738" spans="2:6" ht="13.15" customHeight="1" x14ac:dyDescent="0.3">
      <c r="B2738" s="1172" t="s">
        <v>3515</v>
      </c>
      <c r="C2738" s="1207">
        <v>39</v>
      </c>
      <c r="D2738" s="1207">
        <v>114</v>
      </c>
      <c r="E2738" s="1207">
        <v>13</v>
      </c>
      <c r="F2738" s="1211">
        <v>166</v>
      </c>
    </row>
    <row r="2739" spans="2:6" ht="13.15" customHeight="1" x14ac:dyDescent="0.3">
      <c r="B2739" s="1173" t="s">
        <v>3516</v>
      </c>
      <c r="C2739" s="1206">
        <v>325</v>
      </c>
      <c r="D2739" s="1206">
        <v>503</v>
      </c>
      <c r="E2739" s="1206">
        <v>83</v>
      </c>
      <c r="F2739" s="1210">
        <v>911</v>
      </c>
    </row>
    <row r="2740" spans="2:6" ht="13.15" customHeight="1" x14ac:dyDescent="0.3">
      <c r="B2740" s="1172" t="s">
        <v>3517</v>
      </c>
      <c r="C2740" s="1207">
        <v>416</v>
      </c>
      <c r="D2740" s="1207">
        <v>487</v>
      </c>
      <c r="E2740" s="1207">
        <v>85</v>
      </c>
      <c r="F2740" s="1211">
        <v>988</v>
      </c>
    </row>
    <row r="2741" spans="2:6" ht="13.15" customHeight="1" x14ac:dyDescent="0.3">
      <c r="B2741" s="1173" t="s">
        <v>3518</v>
      </c>
      <c r="C2741" s="1206">
        <v>1702</v>
      </c>
      <c r="D2741" s="1206">
        <v>1776</v>
      </c>
      <c r="E2741" s="1206">
        <v>548</v>
      </c>
      <c r="F2741" s="1210">
        <v>4026</v>
      </c>
    </row>
    <row r="2742" spans="2:6" ht="13.15" customHeight="1" x14ac:dyDescent="0.3">
      <c r="B2742" s="1172" t="s">
        <v>3519</v>
      </c>
      <c r="C2742" s="1207">
        <v>7602</v>
      </c>
      <c r="D2742" s="1207">
        <v>10371</v>
      </c>
      <c r="E2742" s="1207">
        <v>2322</v>
      </c>
      <c r="F2742" s="1211">
        <v>20295</v>
      </c>
    </row>
    <row r="2743" spans="2:6" ht="13.15" customHeight="1" x14ac:dyDescent="0.3">
      <c r="B2743" s="1173" t="s">
        <v>3520</v>
      </c>
      <c r="C2743" s="1206">
        <v>1</v>
      </c>
      <c r="D2743" s="1206">
        <v>2</v>
      </c>
      <c r="E2743" s="1206">
        <v>1</v>
      </c>
      <c r="F2743" s="1210">
        <v>4</v>
      </c>
    </row>
    <row r="2744" spans="2:6" ht="13.15" customHeight="1" x14ac:dyDescent="0.3">
      <c r="B2744" s="1172" t="s">
        <v>3521</v>
      </c>
      <c r="C2744" s="1207">
        <v>1695</v>
      </c>
      <c r="D2744" s="1207">
        <v>4563</v>
      </c>
      <c r="E2744" s="1207">
        <v>1014</v>
      </c>
      <c r="F2744" s="1211">
        <v>7272</v>
      </c>
    </row>
    <row r="2745" spans="2:6" ht="13.15" customHeight="1" x14ac:dyDescent="0.3">
      <c r="B2745" s="1173" t="s">
        <v>3522</v>
      </c>
      <c r="C2745" s="1206">
        <v>284</v>
      </c>
      <c r="D2745" s="1206">
        <v>1199</v>
      </c>
      <c r="E2745" s="1206">
        <v>123</v>
      </c>
      <c r="F2745" s="1210">
        <v>1606</v>
      </c>
    </row>
    <row r="2746" spans="2:6" ht="13.15" customHeight="1" x14ac:dyDescent="0.3">
      <c r="B2746" s="1172" t="s">
        <v>3523</v>
      </c>
      <c r="C2746" s="1207">
        <v>434</v>
      </c>
      <c r="D2746" s="1207">
        <v>630</v>
      </c>
      <c r="E2746" s="1207">
        <v>123</v>
      </c>
      <c r="F2746" s="1211">
        <v>1187</v>
      </c>
    </row>
    <row r="2747" spans="2:6" ht="13.15" customHeight="1" x14ac:dyDescent="0.3">
      <c r="B2747" s="1173" t="s">
        <v>3524</v>
      </c>
      <c r="C2747" s="1206">
        <v>1536</v>
      </c>
      <c r="D2747" s="1206">
        <v>4970</v>
      </c>
      <c r="E2747" s="1206">
        <v>601</v>
      </c>
      <c r="F2747" s="1210">
        <v>7107</v>
      </c>
    </row>
    <row r="2748" spans="2:6" ht="13.15" customHeight="1" x14ac:dyDescent="0.3">
      <c r="B2748" s="1172" t="s">
        <v>3525</v>
      </c>
      <c r="C2748" s="1207">
        <v>730</v>
      </c>
      <c r="D2748" s="1207">
        <v>1269</v>
      </c>
      <c r="E2748" s="1207">
        <v>242</v>
      </c>
      <c r="F2748" s="1211">
        <v>2241</v>
      </c>
    </row>
    <row r="2749" spans="2:6" ht="13.15" customHeight="1" x14ac:dyDescent="0.3">
      <c r="B2749" s="1173" t="s">
        <v>3526</v>
      </c>
      <c r="C2749" s="1206">
        <v>127</v>
      </c>
      <c r="D2749" s="1206">
        <v>44</v>
      </c>
      <c r="E2749" s="1206">
        <v>46</v>
      </c>
      <c r="F2749" s="1210">
        <v>217</v>
      </c>
    </row>
    <row r="2750" spans="2:6" ht="13.15" customHeight="1" x14ac:dyDescent="0.3">
      <c r="B2750" s="1172" t="s">
        <v>3527</v>
      </c>
      <c r="C2750" s="1207">
        <v>456</v>
      </c>
      <c r="D2750" s="1207">
        <v>1001</v>
      </c>
      <c r="E2750" s="1207">
        <v>182</v>
      </c>
      <c r="F2750" s="1211">
        <v>1639</v>
      </c>
    </row>
    <row r="2751" spans="2:6" ht="13.15" customHeight="1" x14ac:dyDescent="0.3">
      <c r="B2751" s="1173" t="s">
        <v>3528</v>
      </c>
      <c r="C2751" s="1206">
        <v>4895</v>
      </c>
      <c r="D2751" s="1206">
        <v>8425</v>
      </c>
      <c r="E2751" s="1206">
        <v>1949</v>
      </c>
      <c r="F2751" s="1210">
        <v>15269</v>
      </c>
    </row>
    <row r="2752" spans="2:6" ht="13.15" customHeight="1" x14ac:dyDescent="0.3">
      <c r="B2752" s="1172" t="s">
        <v>3529</v>
      </c>
      <c r="C2752" s="1207">
        <v>2894</v>
      </c>
      <c r="D2752" s="1207">
        <v>3676</v>
      </c>
      <c r="E2752" s="1207">
        <v>825</v>
      </c>
      <c r="F2752" s="1211">
        <v>7395</v>
      </c>
    </row>
    <row r="2753" spans="2:6" ht="13.15" customHeight="1" x14ac:dyDescent="0.3">
      <c r="B2753" s="1173" t="s">
        <v>3530</v>
      </c>
      <c r="C2753" s="1206">
        <v>6607</v>
      </c>
      <c r="D2753" s="1206">
        <v>8769</v>
      </c>
      <c r="E2753" s="1206">
        <v>2506</v>
      </c>
      <c r="F2753" s="1210">
        <v>17882</v>
      </c>
    </row>
    <row r="2754" spans="2:6" ht="13.15" customHeight="1" x14ac:dyDescent="0.3">
      <c r="B2754" s="1172" t="s">
        <v>3531</v>
      </c>
      <c r="C2754" s="1207">
        <v>2525</v>
      </c>
      <c r="D2754" s="1207">
        <v>4517</v>
      </c>
      <c r="E2754" s="1207">
        <v>908</v>
      </c>
      <c r="F2754" s="1211">
        <v>7950</v>
      </c>
    </row>
    <row r="2755" spans="2:6" ht="13.15" customHeight="1" x14ac:dyDescent="0.3">
      <c r="B2755" s="1173" t="s">
        <v>3532</v>
      </c>
      <c r="C2755" s="1206">
        <v>1800</v>
      </c>
      <c r="D2755" s="1206">
        <v>3416</v>
      </c>
      <c r="E2755" s="1206">
        <v>745</v>
      </c>
      <c r="F2755" s="1210">
        <v>5961</v>
      </c>
    </row>
    <row r="2756" spans="2:6" ht="13.15" customHeight="1" x14ac:dyDescent="0.3">
      <c r="B2756" s="1172" t="s">
        <v>3533</v>
      </c>
      <c r="C2756" s="1207">
        <v>2343</v>
      </c>
      <c r="D2756" s="1207">
        <v>3147</v>
      </c>
      <c r="E2756" s="1207">
        <v>748</v>
      </c>
      <c r="F2756" s="1211">
        <v>6238</v>
      </c>
    </row>
    <row r="2757" spans="2:6" ht="13.15" customHeight="1" x14ac:dyDescent="0.3">
      <c r="B2757" s="1173" t="s">
        <v>3534</v>
      </c>
      <c r="C2757" s="1206">
        <v>1611</v>
      </c>
      <c r="D2757" s="1206">
        <v>2579</v>
      </c>
      <c r="E2757" s="1206">
        <v>577</v>
      </c>
      <c r="F2757" s="1210">
        <v>4767</v>
      </c>
    </row>
    <row r="2758" spans="2:6" ht="13.15" customHeight="1" x14ac:dyDescent="0.3">
      <c r="B2758" s="1172" t="s">
        <v>3535</v>
      </c>
      <c r="C2758" s="1207">
        <v>4349</v>
      </c>
      <c r="D2758" s="1207">
        <v>6069</v>
      </c>
      <c r="E2758" s="1207">
        <v>1574</v>
      </c>
      <c r="F2758" s="1211">
        <v>11992</v>
      </c>
    </row>
    <row r="2759" spans="2:6" ht="13.15" customHeight="1" x14ac:dyDescent="0.3">
      <c r="B2759" s="1173" t="s">
        <v>3536</v>
      </c>
      <c r="C2759" s="1206">
        <v>315</v>
      </c>
      <c r="D2759" s="1206">
        <v>1185</v>
      </c>
      <c r="E2759" s="1206">
        <v>368</v>
      </c>
      <c r="F2759" s="1210">
        <v>1868</v>
      </c>
    </row>
    <row r="2760" spans="2:6" ht="13.15" customHeight="1" x14ac:dyDescent="0.3">
      <c r="B2760" s="1172" t="s">
        <v>3537</v>
      </c>
      <c r="C2760" s="1207">
        <v>954</v>
      </c>
      <c r="D2760" s="1207">
        <v>2265</v>
      </c>
      <c r="E2760" s="1207">
        <v>429</v>
      </c>
      <c r="F2760" s="1211">
        <v>3648</v>
      </c>
    </row>
    <row r="2761" spans="2:6" ht="13.15" customHeight="1" x14ac:dyDescent="0.3">
      <c r="B2761" s="1173" t="s">
        <v>3538</v>
      </c>
      <c r="C2761" s="1206">
        <v>372</v>
      </c>
      <c r="D2761" s="1206">
        <v>907</v>
      </c>
      <c r="E2761" s="1206">
        <v>162</v>
      </c>
      <c r="F2761" s="1210">
        <v>1441</v>
      </c>
    </row>
    <row r="2762" spans="2:6" ht="13.15" customHeight="1" x14ac:dyDescent="0.3">
      <c r="B2762" s="1172" t="s">
        <v>3539</v>
      </c>
      <c r="C2762" s="1207">
        <v>222</v>
      </c>
      <c r="D2762" s="1207">
        <v>606</v>
      </c>
      <c r="E2762" s="1207">
        <v>102</v>
      </c>
      <c r="F2762" s="1211">
        <v>930</v>
      </c>
    </row>
    <row r="2763" spans="2:6" ht="13.15" customHeight="1" x14ac:dyDescent="0.3">
      <c r="B2763" s="1173" t="s">
        <v>3540</v>
      </c>
      <c r="C2763" s="1206">
        <v>90</v>
      </c>
      <c r="D2763" s="1206">
        <v>206</v>
      </c>
      <c r="E2763" s="1206">
        <v>29</v>
      </c>
      <c r="F2763" s="1210">
        <v>325</v>
      </c>
    </row>
    <row r="2764" spans="2:6" ht="13.15" customHeight="1" x14ac:dyDescent="0.3">
      <c r="B2764" s="1172" t="s">
        <v>3541</v>
      </c>
      <c r="C2764" s="1207">
        <v>1340</v>
      </c>
      <c r="D2764" s="1207">
        <v>3489</v>
      </c>
      <c r="E2764" s="1207">
        <v>553</v>
      </c>
      <c r="F2764" s="1211">
        <v>5382</v>
      </c>
    </row>
    <row r="2765" spans="2:6" ht="13.15" customHeight="1" x14ac:dyDescent="0.3">
      <c r="B2765" s="1173" t="s">
        <v>3542</v>
      </c>
      <c r="C2765" s="1206">
        <v>502</v>
      </c>
      <c r="D2765" s="1206">
        <v>1890</v>
      </c>
      <c r="E2765" s="1206">
        <v>265</v>
      </c>
      <c r="F2765" s="1210">
        <v>2657</v>
      </c>
    </row>
    <row r="2766" spans="2:6" ht="13.15" customHeight="1" x14ac:dyDescent="0.3">
      <c r="B2766" s="1172" t="s">
        <v>3543</v>
      </c>
      <c r="C2766" s="1207">
        <v>162</v>
      </c>
      <c r="D2766" s="1207">
        <v>264</v>
      </c>
      <c r="E2766" s="1207">
        <v>64</v>
      </c>
      <c r="F2766" s="1211">
        <v>490</v>
      </c>
    </row>
    <row r="2767" spans="2:6" ht="13.15" customHeight="1" x14ac:dyDescent="0.3">
      <c r="B2767" s="1173" t="s">
        <v>3544</v>
      </c>
      <c r="C2767" s="1206">
        <v>98</v>
      </c>
      <c r="D2767" s="1206">
        <v>168</v>
      </c>
      <c r="E2767" s="1206">
        <v>69</v>
      </c>
      <c r="F2767" s="1210">
        <v>335</v>
      </c>
    </row>
    <row r="2768" spans="2:6" ht="13.15" customHeight="1" x14ac:dyDescent="0.3">
      <c r="B2768" s="1172" t="s">
        <v>3545</v>
      </c>
      <c r="C2768" s="1207">
        <v>2612</v>
      </c>
      <c r="D2768" s="1207">
        <v>5070</v>
      </c>
      <c r="E2768" s="1207">
        <v>838</v>
      </c>
      <c r="F2768" s="1211">
        <v>8520</v>
      </c>
    </row>
    <row r="2769" spans="2:6" ht="13.15" customHeight="1" x14ac:dyDescent="0.3">
      <c r="B2769" s="1173" t="s">
        <v>3546</v>
      </c>
      <c r="C2769" s="1206">
        <v>3748</v>
      </c>
      <c r="D2769" s="1206">
        <v>6415</v>
      </c>
      <c r="E2769" s="1206">
        <v>1787</v>
      </c>
      <c r="F2769" s="1210">
        <v>11950</v>
      </c>
    </row>
    <row r="2770" spans="2:6" ht="13.15" customHeight="1" x14ac:dyDescent="0.3">
      <c r="B2770" s="1172" t="s">
        <v>3547</v>
      </c>
      <c r="C2770" s="1207">
        <v>51</v>
      </c>
      <c r="D2770" s="1207">
        <v>17</v>
      </c>
      <c r="E2770" s="1207">
        <v>11</v>
      </c>
      <c r="F2770" s="1211">
        <v>79</v>
      </c>
    </row>
    <row r="2771" spans="2:6" ht="13.15" customHeight="1" x14ac:dyDescent="0.3">
      <c r="B2771" s="1173" t="s">
        <v>3548</v>
      </c>
      <c r="C2771" s="1206">
        <v>36</v>
      </c>
      <c r="D2771" s="1206">
        <v>68</v>
      </c>
      <c r="E2771" s="1206">
        <v>14</v>
      </c>
      <c r="F2771" s="1210">
        <v>118</v>
      </c>
    </row>
    <row r="2772" spans="2:6" ht="13.15" customHeight="1" x14ac:dyDescent="0.3">
      <c r="B2772" s="1172" t="s">
        <v>3549</v>
      </c>
      <c r="C2772" s="1207">
        <v>321</v>
      </c>
      <c r="D2772" s="1207">
        <v>647</v>
      </c>
      <c r="E2772" s="1207">
        <v>105</v>
      </c>
      <c r="F2772" s="1211">
        <v>1073</v>
      </c>
    </row>
    <row r="2773" spans="2:6" ht="13.15" customHeight="1" x14ac:dyDescent="0.3">
      <c r="B2773" s="1173" t="s">
        <v>3550</v>
      </c>
      <c r="C2773" s="1206">
        <v>622</v>
      </c>
      <c r="D2773" s="1206">
        <v>1615</v>
      </c>
      <c r="E2773" s="1206">
        <v>295</v>
      </c>
      <c r="F2773" s="1210">
        <v>2532</v>
      </c>
    </row>
    <row r="2774" spans="2:6" ht="13.15" customHeight="1" x14ac:dyDescent="0.3">
      <c r="B2774" s="1172" t="s">
        <v>3551</v>
      </c>
      <c r="C2774" s="1207">
        <v>5346</v>
      </c>
      <c r="D2774" s="1207">
        <v>7550</v>
      </c>
      <c r="E2774" s="1207">
        <v>1954</v>
      </c>
      <c r="F2774" s="1211">
        <v>14850</v>
      </c>
    </row>
    <row r="2775" spans="2:6" ht="13.15" customHeight="1" x14ac:dyDescent="0.3">
      <c r="B2775" s="1173" t="s">
        <v>3552</v>
      </c>
      <c r="C2775" s="1206">
        <v>655</v>
      </c>
      <c r="D2775" s="1206">
        <v>1628</v>
      </c>
      <c r="E2775" s="1206">
        <v>229</v>
      </c>
      <c r="F2775" s="1210">
        <v>2512</v>
      </c>
    </row>
    <row r="2776" spans="2:6" ht="13.15" customHeight="1" x14ac:dyDescent="0.3">
      <c r="B2776" s="1172" t="s">
        <v>3553</v>
      </c>
      <c r="C2776" s="1207">
        <v>92</v>
      </c>
      <c r="D2776" s="1207">
        <v>239</v>
      </c>
      <c r="E2776" s="1207">
        <v>41</v>
      </c>
      <c r="F2776" s="1211">
        <v>372</v>
      </c>
    </row>
    <row r="2777" spans="2:6" ht="13.15" customHeight="1" x14ac:dyDescent="0.3">
      <c r="B2777" s="1173" t="s">
        <v>3554</v>
      </c>
      <c r="C2777" s="1206">
        <v>101</v>
      </c>
      <c r="D2777" s="1206">
        <v>328</v>
      </c>
      <c r="E2777" s="1206">
        <v>25</v>
      </c>
      <c r="F2777" s="1210">
        <v>454</v>
      </c>
    </row>
    <row r="2778" spans="2:6" ht="13.15" customHeight="1" x14ac:dyDescent="0.3">
      <c r="B2778" s="1172" t="s">
        <v>3555</v>
      </c>
      <c r="C2778" s="1207">
        <v>209</v>
      </c>
      <c r="D2778" s="1207">
        <v>465</v>
      </c>
      <c r="E2778" s="1207">
        <v>101</v>
      </c>
      <c r="F2778" s="1211">
        <v>775</v>
      </c>
    </row>
    <row r="2779" spans="2:6" ht="13.15" customHeight="1" x14ac:dyDescent="0.3">
      <c r="B2779" s="1173" t="s">
        <v>3556</v>
      </c>
      <c r="C2779" s="1206">
        <v>600</v>
      </c>
      <c r="D2779" s="1206">
        <v>2194</v>
      </c>
      <c r="E2779" s="1206">
        <v>227</v>
      </c>
      <c r="F2779" s="1210">
        <v>3021</v>
      </c>
    </row>
    <row r="2780" spans="2:6" ht="13.15" customHeight="1" x14ac:dyDescent="0.3">
      <c r="B2780" s="1172" t="s">
        <v>3557</v>
      </c>
      <c r="C2780" s="1207">
        <v>49</v>
      </c>
      <c r="D2780" s="1207">
        <v>199</v>
      </c>
      <c r="E2780" s="1207">
        <v>16</v>
      </c>
      <c r="F2780" s="1211">
        <v>264</v>
      </c>
    </row>
    <row r="2781" spans="2:6" ht="13.15" customHeight="1" x14ac:dyDescent="0.3">
      <c r="B2781" s="1173" t="s">
        <v>3558</v>
      </c>
      <c r="C2781" s="1206">
        <v>148</v>
      </c>
      <c r="D2781" s="1206">
        <v>438</v>
      </c>
      <c r="E2781" s="1206">
        <v>48</v>
      </c>
      <c r="F2781" s="1210">
        <v>634</v>
      </c>
    </row>
    <row r="2782" spans="2:6" ht="13.15" customHeight="1" x14ac:dyDescent="0.3">
      <c r="B2782" s="1172" t="s">
        <v>3559</v>
      </c>
      <c r="C2782" s="1207">
        <v>8</v>
      </c>
      <c r="D2782" s="1207">
        <v>12</v>
      </c>
      <c r="E2782" s="1207">
        <v>6</v>
      </c>
      <c r="F2782" s="1211">
        <v>26</v>
      </c>
    </row>
    <row r="2783" spans="2:6" ht="13.15" customHeight="1" x14ac:dyDescent="0.3">
      <c r="B2783" s="1173" t="s">
        <v>3560</v>
      </c>
      <c r="C2783" s="1206">
        <v>147</v>
      </c>
      <c r="D2783" s="1206">
        <v>301</v>
      </c>
      <c r="E2783" s="1206">
        <v>58</v>
      </c>
      <c r="F2783" s="1210">
        <v>506</v>
      </c>
    </row>
    <row r="2784" spans="2:6" ht="13.15" customHeight="1" x14ac:dyDescent="0.3">
      <c r="B2784" s="1172" t="s">
        <v>3561</v>
      </c>
      <c r="C2784" s="1207">
        <v>4852</v>
      </c>
      <c r="D2784" s="1207">
        <v>6746</v>
      </c>
      <c r="E2784" s="1207">
        <v>2109</v>
      </c>
      <c r="F2784" s="1211">
        <v>13707</v>
      </c>
    </row>
    <row r="2785" spans="2:6" ht="13.15" customHeight="1" x14ac:dyDescent="0.3">
      <c r="B2785" s="1173" t="s">
        <v>3562</v>
      </c>
      <c r="C2785" s="1206">
        <v>63</v>
      </c>
      <c r="D2785" s="1206">
        <v>83</v>
      </c>
      <c r="E2785" s="1206">
        <v>40</v>
      </c>
      <c r="F2785" s="1210">
        <v>186</v>
      </c>
    </row>
    <row r="2786" spans="2:6" ht="13.15" customHeight="1" x14ac:dyDescent="0.3">
      <c r="B2786" s="1172" t="s">
        <v>3563</v>
      </c>
      <c r="C2786" s="1207">
        <v>575</v>
      </c>
      <c r="D2786" s="1207">
        <v>1604</v>
      </c>
      <c r="E2786" s="1207">
        <v>271</v>
      </c>
      <c r="F2786" s="1211">
        <v>2450</v>
      </c>
    </row>
    <row r="2787" spans="2:6" ht="13.15" customHeight="1" x14ac:dyDescent="0.3">
      <c r="B2787" s="1173" t="s">
        <v>3564</v>
      </c>
      <c r="C2787" s="1206">
        <v>1292</v>
      </c>
      <c r="D2787" s="1206">
        <v>3004</v>
      </c>
      <c r="E2787" s="1206">
        <v>403</v>
      </c>
      <c r="F2787" s="1210">
        <v>4699</v>
      </c>
    </row>
    <row r="2788" spans="2:6" ht="13.15" customHeight="1" x14ac:dyDescent="0.3">
      <c r="B2788" s="1172" t="s">
        <v>3565</v>
      </c>
      <c r="C2788" s="1207">
        <v>94</v>
      </c>
      <c r="D2788" s="1207">
        <v>212</v>
      </c>
      <c r="E2788" s="1207">
        <v>30</v>
      </c>
      <c r="F2788" s="1211">
        <v>336</v>
      </c>
    </row>
    <row r="2789" spans="2:6" ht="13.15" customHeight="1" x14ac:dyDescent="0.3">
      <c r="B2789" s="1173" t="s">
        <v>3566</v>
      </c>
      <c r="C2789" s="1206">
        <v>132</v>
      </c>
      <c r="D2789" s="1206">
        <v>348</v>
      </c>
      <c r="E2789" s="1206">
        <v>48</v>
      </c>
      <c r="F2789" s="1210">
        <v>528</v>
      </c>
    </row>
    <row r="2790" spans="2:6" ht="13.15" customHeight="1" x14ac:dyDescent="0.3">
      <c r="B2790" s="1172" t="s">
        <v>3567</v>
      </c>
      <c r="C2790" s="1207">
        <v>78</v>
      </c>
      <c r="D2790" s="1207">
        <v>179</v>
      </c>
      <c r="E2790" s="1207">
        <v>27</v>
      </c>
      <c r="F2790" s="1211">
        <v>284</v>
      </c>
    </row>
    <row r="2791" spans="2:6" ht="13.15" customHeight="1" x14ac:dyDescent="0.3">
      <c r="B2791" s="1173" t="s">
        <v>3568</v>
      </c>
      <c r="C2791" s="1206">
        <v>94</v>
      </c>
      <c r="D2791" s="1206">
        <v>435</v>
      </c>
      <c r="E2791" s="1206">
        <v>41</v>
      </c>
      <c r="F2791" s="1210">
        <v>570</v>
      </c>
    </row>
    <row r="2792" spans="2:6" ht="13.15" customHeight="1" x14ac:dyDescent="0.3">
      <c r="B2792" s="1172" t="s">
        <v>3569</v>
      </c>
      <c r="C2792" s="1207">
        <v>693</v>
      </c>
      <c r="D2792" s="1207">
        <v>1272</v>
      </c>
      <c r="E2792" s="1207">
        <v>297</v>
      </c>
      <c r="F2792" s="1211">
        <v>2262</v>
      </c>
    </row>
    <row r="2793" spans="2:6" ht="13.15" customHeight="1" x14ac:dyDescent="0.3">
      <c r="B2793" s="1173" t="s">
        <v>3570</v>
      </c>
      <c r="C2793" s="1206">
        <v>1701</v>
      </c>
      <c r="D2793" s="1206">
        <v>2941</v>
      </c>
      <c r="E2793" s="1206">
        <v>551</v>
      </c>
      <c r="F2793" s="1210">
        <v>5193</v>
      </c>
    </row>
    <row r="2794" spans="2:6" ht="13.15" customHeight="1" x14ac:dyDescent="0.3">
      <c r="B2794" s="1172" t="s">
        <v>3571</v>
      </c>
      <c r="C2794" s="1207">
        <v>533</v>
      </c>
      <c r="D2794" s="1207">
        <v>3946</v>
      </c>
      <c r="E2794" s="1207">
        <v>480</v>
      </c>
      <c r="F2794" s="1211">
        <v>4959</v>
      </c>
    </row>
    <row r="2795" spans="2:6" ht="13.15" customHeight="1" x14ac:dyDescent="0.3">
      <c r="B2795" s="1173" t="s">
        <v>3572</v>
      </c>
      <c r="C2795" s="1206">
        <v>468</v>
      </c>
      <c r="D2795" s="1206">
        <v>1092</v>
      </c>
      <c r="E2795" s="1206">
        <v>266</v>
      </c>
      <c r="F2795" s="1210">
        <v>1826</v>
      </c>
    </row>
    <row r="2796" spans="2:6" ht="13.15" customHeight="1" x14ac:dyDescent="0.3">
      <c r="B2796" s="1172" t="s">
        <v>3573</v>
      </c>
      <c r="C2796" s="1207">
        <v>327</v>
      </c>
      <c r="D2796" s="1207">
        <v>695</v>
      </c>
      <c r="E2796" s="1207">
        <v>193</v>
      </c>
      <c r="F2796" s="1211">
        <v>1215</v>
      </c>
    </row>
    <row r="2797" spans="2:6" ht="13.15" customHeight="1" x14ac:dyDescent="0.3">
      <c r="B2797" s="1173" t="s">
        <v>3574</v>
      </c>
      <c r="C2797" s="1206">
        <v>3335</v>
      </c>
      <c r="D2797" s="1206">
        <v>4253</v>
      </c>
      <c r="E2797" s="1206">
        <v>1024</v>
      </c>
      <c r="F2797" s="1210">
        <v>8612</v>
      </c>
    </row>
    <row r="2798" spans="2:6" ht="13.15" customHeight="1" x14ac:dyDescent="0.3">
      <c r="B2798" s="1172" t="s">
        <v>3575</v>
      </c>
      <c r="C2798" s="1207">
        <v>1635</v>
      </c>
      <c r="D2798" s="1207">
        <v>3208</v>
      </c>
      <c r="E2798" s="1207">
        <v>743</v>
      </c>
      <c r="F2798" s="1211">
        <v>5586</v>
      </c>
    </row>
    <row r="2799" spans="2:6" ht="13.15" customHeight="1" x14ac:dyDescent="0.3">
      <c r="B2799" s="1173" t="s">
        <v>3576</v>
      </c>
      <c r="C2799" s="1206">
        <v>297</v>
      </c>
      <c r="D2799" s="1206">
        <v>836</v>
      </c>
      <c r="E2799" s="1206">
        <v>135</v>
      </c>
      <c r="F2799" s="1210">
        <v>1268</v>
      </c>
    </row>
    <row r="2800" spans="2:6" ht="13.15" customHeight="1" x14ac:dyDescent="0.3">
      <c r="B2800" s="1172" t="s">
        <v>3577</v>
      </c>
      <c r="C2800" s="1207">
        <v>26</v>
      </c>
      <c r="D2800" s="1207">
        <v>138</v>
      </c>
      <c r="E2800" s="1207">
        <v>20</v>
      </c>
      <c r="F2800" s="1211">
        <v>184</v>
      </c>
    </row>
    <row r="2801" spans="2:6" ht="13.15" customHeight="1" x14ac:dyDescent="0.3">
      <c r="B2801" s="1173" t="s">
        <v>3578</v>
      </c>
      <c r="C2801" s="1206">
        <v>1</v>
      </c>
      <c r="D2801" s="1206">
        <v>2</v>
      </c>
      <c r="E2801" s="1206">
        <v>0</v>
      </c>
      <c r="F2801" s="1210">
        <v>3</v>
      </c>
    </row>
    <row r="2802" spans="2:6" ht="13.15" customHeight="1" x14ac:dyDescent="0.3">
      <c r="B2802" s="1172" t="s">
        <v>3579</v>
      </c>
      <c r="C2802" s="1207">
        <v>65</v>
      </c>
      <c r="D2802" s="1207">
        <v>161</v>
      </c>
      <c r="E2802" s="1207">
        <v>17</v>
      </c>
      <c r="F2802" s="1211">
        <v>243</v>
      </c>
    </row>
    <row r="2803" spans="2:6" ht="13.15" customHeight="1" x14ac:dyDescent="0.3">
      <c r="B2803" s="1173" t="s">
        <v>3580</v>
      </c>
      <c r="C2803" s="1206">
        <v>132</v>
      </c>
      <c r="D2803" s="1206">
        <v>396</v>
      </c>
      <c r="E2803" s="1206">
        <v>78</v>
      </c>
      <c r="F2803" s="1210">
        <v>606</v>
      </c>
    </row>
    <row r="2804" spans="2:6" ht="13.15" customHeight="1" x14ac:dyDescent="0.3">
      <c r="B2804" s="1172" t="s">
        <v>3581</v>
      </c>
      <c r="C2804" s="1207">
        <v>311</v>
      </c>
      <c r="D2804" s="1207">
        <v>781</v>
      </c>
      <c r="E2804" s="1207">
        <v>113</v>
      </c>
      <c r="F2804" s="1211">
        <v>1205</v>
      </c>
    </row>
    <row r="2805" spans="2:6" ht="13.15" customHeight="1" x14ac:dyDescent="0.3">
      <c r="B2805" s="1173" t="s">
        <v>3582</v>
      </c>
      <c r="C2805" s="1206">
        <v>262</v>
      </c>
      <c r="D2805" s="1206">
        <v>504</v>
      </c>
      <c r="E2805" s="1206">
        <v>96</v>
      </c>
      <c r="F2805" s="1210">
        <v>862</v>
      </c>
    </row>
    <row r="2806" spans="2:6" ht="13.15" customHeight="1" x14ac:dyDescent="0.3">
      <c r="B2806" s="1172" t="s">
        <v>3583</v>
      </c>
      <c r="C2806" s="1207">
        <v>5</v>
      </c>
      <c r="D2806" s="1207">
        <v>31</v>
      </c>
      <c r="E2806" s="1207">
        <v>7</v>
      </c>
      <c r="F2806" s="1211">
        <v>43</v>
      </c>
    </row>
    <row r="2807" spans="2:6" ht="13.15" customHeight="1" x14ac:dyDescent="0.3">
      <c r="B2807" s="1173" t="s">
        <v>3584</v>
      </c>
      <c r="C2807" s="1206">
        <v>262</v>
      </c>
      <c r="D2807" s="1206">
        <v>518</v>
      </c>
      <c r="E2807" s="1206">
        <v>101</v>
      </c>
      <c r="F2807" s="1210">
        <v>881</v>
      </c>
    </row>
    <row r="2808" spans="2:6" ht="13.15" customHeight="1" x14ac:dyDescent="0.3">
      <c r="B2808" s="1172" t="s">
        <v>3585</v>
      </c>
      <c r="C2808" s="1207">
        <v>510</v>
      </c>
      <c r="D2808" s="1207">
        <v>555</v>
      </c>
      <c r="E2808" s="1207">
        <v>161</v>
      </c>
      <c r="F2808" s="1211">
        <v>1226</v>
      </c>
    </row>
    <row r="2809" spans="2:6" ht="13.15" customHeight="1" x14ac:dyDescent="0.3">
      <c r="B2809" s="1173" t="s">
        <v>3586</v>
      </c>
      <c r="C2809" s="1206">
        <v>425</v>
      </c>
      <c r="D2809" s="1206">
        <v>599</v>
      </c>
      <c r="E2809" s="1206">
        <v>147</v>
      </c>
      <c r="F2809" s="1210">
        <v>1171</v>
      </c>
    </row>
    <row r="2810" spans="2:6" ht="13.15" customHeight="1" x14ac:dyDescent="0.3">
      <c r="B2810" s="1172" t="s">
        <v>3587</v>
      </c>
      <c r="C2810" s="1207">
        <v>1296</v>
      </c>
      <c r="D2810" s="1207">
        <v>1801</v>
      </c>
      <c r="E2810" s="1207">
        <v>271</v>
      </c>
      <c r="F2810" s="1211">
        <v>3368</v>
      </c>
    </row>
    <row r="2811" spans="2:6" ht="13.15" customHeight="1" x14ac:dyDescent="0.3">
      <c r="B2811" s="1173" t="s">
        <v>3588</v>
      </c>
      <c r="C2811" s="1206">
        <v>137</v>
      </c>
      <c r="D2811" s="1206">
        <v>87</v>
      </c>
      <c r="E2811" s="1206">
        <v>33</v>
      </c>
      <c r="F2811" s="1210">
        <v>257</v>
      </c>
    </row>
    <row r="2812" spans="2:6" ht="13.15" customHeight="1" x14ac:dyDescent="0.3">
      <c r="B2812" s="1172" t="s">
        <v>3589</v>
      </c>
      <c r="C2812" s="1207">
        <v>256</v>
      </c>
      <c r="D2812" s="1207">
        <v>205</v>
      </c>
      <c r="E2812" s="1207">
        <v>54</v>
      </c>
      <c r="F2812" s="1211">
        <v>515</v>
      </c>
    </row>
    <row r="2813" spans="2:6" ht="13.15" customHeight="1" x14ac:dyDescent="0.3">
      <c r="B2813" s="1173" t="s">
        <v>3590</v>
      </c>
      <c r="C2813" s="1206">
        <v>135</v>
      </c>
      <c r="D2813" s="1206">
        <v>211</v>
      </c>
      <c r="E2813" s="1206">
        <v>50</v>
      </c>
      <c r="F2813" s="1210">
        <v>396</v>
      </c>
    </row>
    <row r="2814" spans="2:6" ht="13.15" customHeight="1" x14ac:dyDescent="0.3">
      <c r="B2814" s="1172" t="s">
        <v>3591</v>
      </c>
      <c r="C2814" s="1207">
        <v>83</v>
      </c>
      <c r="D2814" s="1207">
        <v>243</v>
      </c>
      <c r="E2814" s="1207">
        <v>29</v>
      </c>
      <c r="F2814" s="1211">
        <v>355</v>
      </c>
    </row>
    <row r="2815" spans="2:6" ht="13.15" customHeight="1" x14ac:dyDescent="0.3">
      <c r="B2815" s="1173" t="s">
        <v>3592</v>
      </c>
      <c r="C2815" s="1206">
        <v>137</v>
      </c>
      <c r="D2815" s="1206">
        <v>276</v>
      </c>
      <c r="E2815" s="1206">
        <v>31</v>
      </c>
      <c r="F2815" s="1210">
        <v>444</v>
      </c>
    </row>
    <row r="2816" spans="2:6" ht="13.15" customHeight="1" x14ac:dyDescent="0.3">
      <c r="B2816" s="1172" t="s">
        <v>3593</v>
      </c>
      <c r="C2816" s="1207">
        <v>6214</v>
      </c>
      <c r="D2816" s="1207">
        <v>7901</v>
      </c>
      <c r="E2816" s="1207">
        <v>2387</v>
      </c>
      <c r="F2816" s="1211">
        <v>16502</v>
      </c>
    </row>
    <row r="2817" spans="2:6" ht="13.15" customHeight="1" x14ac:dyDescent="0.3">
      <c r="B2817" s="1173" t="s">
        <v>3594</v>
      </c>
      <c r="C2817" s="1206">
        <v>1710</v>
      </c>
      <c r="D2817" s="1206">
        <v>3778</v>
      </c>
      <c r="E2817" s="1206">
        <v>732</v>
      </c>
      <c r="F2817" s="1210">
        <v>6220</v>
      </c>
    </row>
    <row r="2818" spans="2:6" ht="13.15" customHeight="1" x14ac:dyDescent="0.3">
      <c r="B2818" s="1172" t="s">
        <v>3595</v>
      </c>
      <c r="C2818" s="1207">
        <v>4</v>
      </c>
      <c r="D2818" s="1207">
        <v>5</v>
      </c>
      <c r="E2818" s="1207">
        <v>1</v>
      </c>
      <c r="F2818" s="1211">
        <v>10</v>
      </c>
    </row>
    <row r="2819" spans="2:6" ht="13.15" customHeight="1" x14ac:dyDescent="0.3">
      <c r="B2819" s="1173" t="s">
        <v>3596</v>
      </c>
      <c r="C2819" s="1206">
        <v>560</v>
      </c>
      <c r="D2819" s="1206">
        <v>1563</v>
      </c>
      <c r="E2819" s="1206">
        <v>205</v>
      </c>
      <c r="F2819" s="1210">
        <v>2328</v>
      </c>
    </row>
    <row r="2820" spans="2:6" ht="13.15" customHeight="1" x14ac:dyDescent="0.3">
      <c r="B2820" s="1172" t="s">
        <v>3597</v>
      </c>
      <c r="C2820" s="1207">
        <v>728</v>
      </c>
      <c r="D2820" s="1207">
        <v>1783</v>
      </c>
      <c r="E2820" s="1207">
        <v>233</v>
      </c>
      <c r="F2820" s="1211">
        <v>2744</v>
      </c>
    </row>
    <row r="2821" spans="2:6" ht="13.15" customHeight="1" x14ac:dyDescent="0.3">
      <c r="B2821" s="1173" t="s">
        <v>3598</v>
      </c>
      <c r="C2821" s="1206">
        <v>175</v>
      </c>
      <c r="D2821" s="1206">
        <v>851</v>
      </c>
      <c r="E2821" s="1206">
        <v>93</v>
      </c>
      <c r="F2821" s="1210">
        <v>1119</v>
      </c>
    </row>
    <row r="2822" spans="2:6" ht="13.15" customHeight="1" x14ac:dyDescent="0.3">
      <c r="B2822" s="1172" t="s">
        <v>3599</v>
      </c>
      <c r="C2822" s="1207">
        <v>766</v>
      </c>
      <c r="D2822" s="1207">
        <v>1801</v>
      </c>
      <c r="E2822" s="1207">
        <v>305</v>
      </c>
      <c r="F2822" s="1211">
        <v>2872</v>
      </c>
    </row>
    <row r="2823" spans="2:6" ht="13.15" customHeight="1" x14ac:dyDescent="0.3">
      <c r="B2823" s="1173" t="s">
        <v>3600</v>
      </c>
      <c r="C2823" s="1206">
        <v>663</v>
      </c>
      <c r="D2823" s="1206">
        <v>2028</v>
      </c>
      <c r="E2823" s="1206">
        <v>244</v>
      </c>
      <c r="F2823" s="1210">
        <v>2935</v>
      </c>
    </row>
    <row r="2824" spans="2:6" ht="13.15" customHeight="1" x14ac:dyDescent="0.3">
      <c r="B2824" s="1172" t="s">
        <v>3601</v>
      </c>
      <c r="C2824" s="1207">
        <v>2169</v>
      </c>
      <c r="D2824" s="1207">
        <v>5342</v>
      </c>
      <c r="E2824" s="1207">
        <v>828</v>
      </c>
      <c r="F2824" s="1211">
        <v>8339</v>
      </c>
    </row>
    <row r="2825" spans="2:6" ht="13.15" customHeight="1" x14ac:dyDescent="0.3">
      <c r="B2825" s="1173" t="s">
        <v>3602</v>
      </c>
      <c r="C2825" s="1206">
        <v>1339</v>
      </c>
      <c r="D2825" s="1206">
        <v>2657</v>
      </c>
      <c r="E2825" s="1206">
        <v>534</v>
      </c>
      <c r="F2825" s="1210">
        <v>4530</v>
      </c>
    </row>
    <row r="2826" spans="2:6" ht="13.15" customHeight="1" x14ac:dyDescent="0.3">
      <c r="B2826" s="1172" t="s">
        <v>3603</v>
      </c>
      <c r="C2826" s="1207">
        <v>4425</v>
      </c>
      <c r="D2826" s="1207">
        <v>9043</v>
      </c>
      <c r="E2826" s="1207">
        <v>1440</v>
      </c>
      <c r="F2826" s="1211">
        <v>14908</v>
      </c>
    </row>
    <row r="2827" spans="2:6" ht="13.15" customHeight="1" x14ac:dyDescent="0.3">
      <c r="B2827" s="1173" t="s">
        <v>3604</v>
      </c>
      <c r="C2827" s="1206">
        <v>9</v>
      </c>
      <c r="D2827" s="1206">
        <v>61</v>
      </c>
      <c r="E2827" s="1206">
        <v>2</v>
      </c>
      <c r="F2827" s="1210">
        <v>72</v>
      </c>
    </row>
    <row r="2828" spans="2:6" ht="13.15" customHeight="1" x14ac:dyDescent="0.3">
      <c r="B2828" s="1172" t="s">
        <v>3605</v>
      </c>
      <c r="C2828" s="1207">
        <v>56</v>
      </c>
      <c r="D2828" s="1207">
        <v>117</v>
      </c>
      <c r="E2828" s="1207">
        <v>12</v>
      </c>
      <c r="F2828" s="1211">
        <v>185</v>
      </c>
    </row>
    <row r="2829" spans="2:6" ht="13.15" customHeight="1" x14ac:dyDescent="0.3">
      <c r="B2829" s="1173" t="s">
        <v>3606</v>
      </c>
      <c r="C2829" s="1206">
        <v>27</v>
      </c>
      <c r="D2829" s="1206">
        <v>20</v>
      </c>
      <c r="E2829" s="1206">
        <v>9</v>
      </c>
      <c r="F2829" s="1210">
        <v>56</v>
      </c>
    </row>
    <row r="2830" spans="2:6" ht="13.15" customHeight="1" x14ac:dyDescent="0.3">
      <c r="B2830" s="1172" t="s">
        <v>3607</v>
      </c>
      <c r="C2830" s="1207">
        <v>80</v>
      </c>
      <c r="D2830" s="1207">
        <v>39</v>
      </c>
      <c r="E2830" s="1207">
        <v>22</v>
      </c>
      <c r="F2830" s="1211">
        <v>141</v>
      </c>
    </row>
    <row r="2831" spans="2:6" ht="13.15" customHeight="1" x14ac:dyDescent="0.3">
      <c r="B2831" s="1173" t="s">
        <v>3608</v>
      </c>
      <c r="C2831" s="1206">
        <v>18</v>
      </c>
      <c r="D2831" s="1206">
        <v>27</v>
      </c>
      <c r="E2831" s="1206">
        <v>7</v>
      </c>
      <c r="F2831" s="1210">
        <v>52</v>
      </c>
    </row>
    <row r="2832" spans="2:6" ht="13.15" customHeight="1" x14ac:dyDescent="0.3">
      <c r="B2832" s="1172" t="s">
        <v>3609</v>
      </c>
      <c r="C2832" s="1207">
        <v>33</v>
      </c>
      <c r="D2832" s="1207">
        <v>190</v>
      </c>
      <c r="E2832" s="1207">
        <v>11</v>
      </c>
      <c r="F2832" s="1211">
        <v>234</v>
      </c>
    </row>
    <row r="2833" spans="2:6" ht="13.15" customHeight="1" x14ac:dyDescent="0.3">
      <c r="B2833" s="1173" t="s">
        <v>3610</v>
      </c>
      <c r="C2833" s="1206">
        <v>2089</v>
      </c>
      <c r="D2833" s="1206">
        <v>2500</v>
      </c>
      <c r="E2833" s="1206">
        <v>464</v>
      </c>
      <c r="F2833" s="1210">
        <v>5053</v>
      </c>
    </row>
    <row r="2834" spans="2:6" ht="13.15" customHeight="1" x14ac:dyDescent="0.3">
      <c r="B2834" s="1172" t="s">
        <v>3611</v>
      </c>
      <c r="C2834" s="1207">
        <v>307</v>
      </c>
      <c r="D2834" s="1207">
        <v>687</v>
      </c>
      <c r="E2834" s="1207">
        <v>98</v>
      </c>
      <c r="F2834" s="1211">
        <v>1092</v>
      </c>
    </row>
    <row r="2835" spans="2:6" ht="13.15" customHeight="1" x14ac:dyDescent="0.3">
      <c r="B2835" s="1173" t="s">
        <v>3612</v>
      </c>
      <c r="C2835" s="1206">
        <v>488</v>
      </c>
      <c r="D2835" s="1206">
        <v>640</v>
      </c>
      <c r="E2835" s="1206">
        <v>116</v>
      </c>
      <c r="F2835" s="1210">
        <v>1244</v>
      </c>
    </row>
    <row r="2836" spans="2:6" ht="13.15" customHeight="1" x14ac:dyDescent="0.3">
      <c r="B2836" s="1172" t="s">
        <v>3613</v>
      </c>
      <c r="C2836" s="1207">
        <v>123</v>
      </c>
      <c r="D2836" s="1207">
        <v>329</v>
      </c>
      <c r="E2836" s="1207">
        <v>58</v>
      </c>
      <c r="F2836" s="1211">
        <v>510</v>
      </c>
    </row>
    <row r="2837" spans="2:6" ht="13.15" customHeight="1" x14ac:dyDescent="0.3">
      <c r="B2837" s="1173" t="s">
        <v>3614</v>
      </c>
      <c r="C2837" s="1206">
        <v>1104</v>
      </c>
      <c r="D2837" s="1206">
        <v>1223</v>
      </c>
      <c r="E2837" s="1206">
        <v>184</v>
      </c>
      <c r="F2837" s="1210">
        <v>2511</v>
      </c>
    </row>
    <row r="2838" spans="2:6" ht="13.15" customHeight="1" x14ac:dyDescent="0.3">
      <c r="B2838" s="1172" t="s">
        <v>3615</v>
      </c>
      <c r="C2838" s="1207">
        <v>85</v>
      </c>
      <c r="D2838" s="1207">
        <v>136</v>
      </c>
      <c r="E2838" s="1207">
        <v>28</v>
      </c>
      <c r="F2838" s="1211">
        <v>249</v>
      </c>
    </row>
    <row r="2839" spans="2:6" ht="13.15" customHeight="1" x14ac:dyDescent="0.3">
      <c r="B2839" s="1173" t="s">
        <v>3616</v>
      </c>
      <c r="C2839" s="1206">
        <v>32</v>
      </c>
      <c r="D2839" s="1206">
        <v>42</v>
      </c>
      <c r="E2839" s="1206">
        <v>7</v>
      </c>
      <c r="F2839" s="1210">
        <v>81</v>
      </c>
    </row>
    <row r="2840" spans="2:6" ht="13.15" customHeight="1" x14ac:dyDescent="0.3">
      <c r="B2840" s="1172" t="s">
        <v>3617</v>
      </c>
      <c r="C2840" s="1207">
        <v>32</v>
      </c>
      <c r="D2840" s="1207">
        <v>67</v>
      </c>
      <c r="E2840" s="1207">
        <v>15</v>
      </c>
      <c r="F2840" s="1211">
        <v>114</v>
      </c>
    </row>
    <row r="2841" spans="2:6" ht="13.15" customHeight="1" x14ac:dyDescent="0.3">
      <c r="B2841" s="1173" t="s">
        <v>3618</v>
      </c>
      <c r="C2841" s="1206">
        <v>3453</v>
      </c>
      <c r="D2841" s="1206">
        <v>3851</v>
      </c>
      <c r="E2841" s="1206">
        <v>848</v>
      </c>
      <c r="F2841" s="1210">
        <v>8152</v>
      </c>
    </row>
    <row r="2842" spans="2:6" ht="13.15" customHeight="1" x14ac:dyDescent="0.3">
      <c r="B2842" s="1172" t="s">
        <v>3619</v>
      </c>
      <c r="C2842" s="1207">
        <v>126</v>
      </c>
      <c r="D2842" s="1207">
        <v>190</v>
      </c>
      <c r="E2842" s="1207">
        <v>70</v>
      </c>
      <c r="F2842" s="1211">
        <v>386</v>
      </c>
    </row>
    <row r="2843" spans="2:6" ht="13.15" customHeight="1" x14ac:dyDescent="0.3">
      <c r="B2843" s="1173" t="s">
        <v>3620</v>
      </c>
      <c r="C2843" s="1206">
        <v>70</v>
      </c>
      <c r="D2843" s="1206">
        <v>132</v>
      </c>
      <c r="E2843" s="1206">
        <v>28</v>
      </c>
      <c r="F2843" s="1210">
        <v>230</v>
      </c>
    </row>
    <row r="2844" spans="2:6" ht="13.15" customHeight="1" x14ac:dyDescent="0.3">
      <c r="B2844" s="1172" t="s">
        <v>3621</v>
      </c>
      <c r="C2844" s="1207">
        <v>216</v>
      </c>
      <c r="D2844" s="1207">
        <v>372</v>
      </c>
      <c r="E2844" s="1207">
        <v>51</v>
      </c>
      <c r="F2844" s="1211">
        <v>639</v>
      </c>
    </row>
    <row r="2845" spans="2:6" ht="13.15" customHeight="1" x14ac:dyDescent="0.3">
      <c r="B2845" s="1173" t="s">
        <v>3622</v>
      </c>
      <c r="C2845" s="1206">
        <v>1767</v>
      </c>
      <c r="D2845" s="1206">
        <v>1875</v>
      </c>
      <c r="E2845" s="1206">
        <v>390</v>
      </c>
      <c r="F2845" s="1210">
        <v>4032</v>
      </c>
    </row>
    <row r="2846" spans="2:6" ht="13.15" customHeight="1" x14ac:dyDescent="0.3">
      <c r="B2846" s="1172" t="s">
        <v>3623</v>
      </c>
      <c r="C2846" s="1207">
        <v>337</v>
      </c>
      <c r="D2846" s="1207">
        <v>418</v>
      </c>
      <c r="E2846" s="1207">
        <v>61</v>
      </c>
      <c r="F2846" s="1211">
        <v>816</v>
      </c>
    </row>
    <row r="2847" spans="2:6" ht="13.15" customHeight="1" x14ac:dyDescent="0.3">
      <c r="B2847" s="1173" t="s">
        <v>3624</v>
      </c>
      <c r="C2847" s="1206">
        <v>130</v>
      </c>
      <c r="D2847" s="1206">
        <v>277</v>
      </c>
      <c r="E2847" s="1206">
        <v>43</v>
      </c>
      <c r="F2847" s="1210">
        <v>450</v>
      </c>
    </row>
    <row r="2848" spans="2:6" ht="13.15" customHeight="1" x14ac:dyDescent="0.3">
      <c r="B2848" s="1172" t="s">
        <v>3625</v>
      </c>
      <c r="C2848" s="1207">
        <v>155</v>
      </c>
      <c r="D2848" s="1207">
        <v>208</v>
      </c>
      <c r="E2848" s="1207">
        <v>29</v>
      </c>
      <c r="F2848" s="1211">
        <v>392</v>
      </c>
    </row>
    <row r="2849" spans="2:6" ht="13.15" customHeight="1" x14ac:dyDescent="0.3">
      <c r="B2849" s="1173" t="s">
        <v>3626</v>
      </c>
      <c r="C2849" s="1206">
        <v>135</v>
      </c>
      <c r="D2849" s="1206">
        <v>192</v>
      </c>
      <c r="E2849" s="1206">
        <v>42</v>
      </c>
      <c r="F2849" s="1210">
        <v>369</v>
      </c>
    </row>
    <row r="2850" spans="2:6" ht="13.15" customHeight="1" x14ac:dyDescent="0.3">
      <c r="B2850" s="1172" t="s">
        <v>3627</v>
      </c>
      <c r="C2850" s="1207">
        <v>36</v>
      </c>
      <c r="D2850" s="1207">
        <v>49</v>
      </c>
      <c r="E2850" s="1207">
        <v>16</v>
      </c>
      <c r="F2850" s="1211">
        <v>101</v>
      </c>
    </row>
    <row r="2851" spans="2:6" ht="13.15" customHeight="1" x14ac:dyDescent="0.3">
      <c r="B2851" s="1173" t="s">
        <v>3628</v>
      </c>
      <c r="C2851" s="1206">
        <v>252</v>
      </c>
      <c r="D2851" s="1206">
        <v>671</v>
      </c>
      <c r="E2851" s="1206">
        <v>56</v>
      </c>
      <c r="F2851" s="1210">
        <v>979</v>
      </c>
    </row>
    <row r="2852" spans="2:6" ht="13.15" customHeight="1" x14ac:dyDescent="0.3">
      <c r="B2852" s="1172" t="s">
        <v>3629</v>
      </c>
      <c r="C2852" s="1207">
        <v>887</v>
      </c>
      <c r="D2852" s="1207">
        <v>1975</v>
      </c>
      <c r="E2852" s="1207">
        <v>285</v>
      </c>
      <c r="F2852" s="1211">
        <v>3147</v>
      </c>
    </row>
    <row r="2853" spans="2:6" ht="13.15" customHeight="1" x14ac:dyDescent="0.3">
      <c r="B2853" s="1173" t="s">
        <v>3630</v>
      </c>
      <c r="C2853" s="1206">
        <v>82</v>
      </c>
      <c r="D2853" s="1206">
        <v>130</v>
      </c>
      <c r="E2853" s="1206">
        <v>20</v>
      </c>
      <c r="F2853" s="1210">
        <v>232</v>
      </c>
    </row>
    <row r="2854" spans="2:6" ht="13.15" customHeight="1" x14ac:dyDescent="0.3">
      <c r="B2854" s="1172" t="s">
        <v>3631</v>
      </c>
      <c r="C2854" s="1207">
        <v>80</v>
      </c>
      <c r="D2854" s="1207">
        <v>98</v>
      </c>
      <c r="E2854" s="1207">
        <v>11</v>
      </c>
      <c r="F2854" s="1211">
        <v>189</v>
      </c>
    </row>
    <row r="2855" spans="2:6" ht="13.15" customHeight="1" x14ac:dyDescent="0.3">
      <c r="B2855" s="1173" t="s">
        <v>3632</v>
      </c>
      <c r="C2855" s="1206">
        <v>212</v>
      </c>
      <c r="D2855" s="1206">
        <v>329</v>
      </c>
      <c r="E2855" s="1206">
        <v>78</v>
      </c>
      <c r="F2855" s="1210">
        <v>619</v>
      </c>
    </row>
    <row r="2856" spans="2:6" ht="13.15" customHeight="1" x14ac:dyDescent="0.3">
      <c r="B2856" s="1172" t="s">
        <v>3633</v>
      </c>
      <c r="C2856" s="1207">
        <v>229</v>
      </c>
      <c r="D2856" s="1207">
        <v>534</v>
      </c>
      <c r="E2856" s="1207">
        <v>85</v>
      </c>
      <c r="F2856" s="1211">
        <v>848</v>
      </c>
    </row>
    <row r="2857" spans="2:6" ht="13.15" customHeight="1" x14ac:dyDescent="0.3">
      <c r="B2857" s="1173" t="s">
        <v>3634</v>
      </c>
      <c r="C2857" s="1206">
        <v>179</v>
      </c>
      <c r="D2857" s="1206">
        <v>267</v>
      </c>
      <c r="E2857" s="1206">
        <v>47</v>
      </c>
      <c r="F2857" s="1210">
        <v>493</v>
      </c>
    </row>
    <row r="2858" spans="2:6" ht="13.15" customHeight="1" x14ac:dyDescent="0.3">
      <c r="B2858" s="1172" t="s">
        <v>3635</v>
      </c>
      <c r="C2858" s="1207">
        <v>620</v>
      </c>
      <c r="D2858" s="1207">
        <v>1625</v>
      </c>
      <c r="E2858" s="1207">
        <v>178</v>
      </c>
      <c r="F2858" s="1211">
        <v>2423</v>
      </c>
    </row>
    <row r="2859" spans="2:6" ht="13.15" customHeight="1" x14ac:dyDescent="0.3">
      <c r="B2859" s="1173" t="s">
        <v>3636</v>
      </c>
      <c r="C2859" s="1206">
        <v>30</v>
      </c>
      <c r="D2859" s="1206">
        <v>16</v>
      </c>
      <c r="E2859" s="1206">
        <v>2</v>
      </c>
      <c r="F2859" s="1210">
        <v>48</v>
      </c>
    </row>
    <row r="2860" spans="2:6" ht="13.15" customHeight="1" x14ac:dyDescent="0.3">
      <c r="B2860" s="1172" t="s">
        <v>3637</v>
      </c>
      <c r="C2860" s="1207">
        <v>4688</v>
      </c>
      <c r="D2860" s="1207">
        <v>4482</v>
      </c>
      <c r="E2860" s="1207">
        <v>1595</v>
      </c>
      <c r="F2860" s="1211">
        <v>10765</v>
      </c>
    </row>
    <row r="2861" spans="2:6" ht="13.15" customHeight="1" x14ac:dyDescent="0.3">
      <c r="B2861" s="1173" t="s">
        <v>3638</v>
      </c>
      <c r="C2861" s="1206">
        <v>2927</v>
      </c>
      <c r="D2861" s="1206">
        <v>3076</v>
      </c>
      <c r="E2861" s="1206">
        <v>1364</v>
      </c>
      <c r="F2861" s="1210">
        <v>7367</v>
      </c>
    </row>
    <row r="2862" spans="2:6" ht="13.15" customHeight="1" x14ac:dyDescent="0.3">
      <c r="B2862" s="1172" t="s">
        <v>3639</v>
      </c>
      <c r="C2862" s="1207">
        <v>6543</v>
      </c>
      <c r="D2862" s="1207">
        <v>6410</v>
      </c>
      <c r="E2862" s="1207">
        <v>2439</v>
      </c>
      <c r="F2862" s="1211">
        <v>15392</v>
      </c>
    </row>
    <row r="2863" spans="2:6" ht="13.15" customHeight="1" x14ac:dyDescent="0.3">
      <c r="B2863" s="1173" t="s">
        <v>3640</v>
      </c>
      <c r="C2863" s="1206">
        <v>8140</v>
      </c>
      <c r="D2863" s="1206">
        <v>8046</v>
      </c>
      <c r="E2863" s="1206">
        <v>2811</v>
      </c>
      <c r="F2863" s="1210">
        <v>18997</v>
      </c>
    </row>
    <row r="2864" spans="2:6" ht="13.15" customHeight="1" x14ac:dyDescent="0.3">
      <c r="B2864" s="1172" t="s">
        <v>3641</v>
      </c>
      <c r="C2864" s="1207">
        <v>4199</v>
      </c>
      <c r="D2864" s="1207">
        <v>6011</v>
      </c>
      <c r="E2864" s="1207">
        <v>1803</v>
      </c>
      <c r="F2864" s="1211">
        <v>12013</v>
      </c>
    </row>
    <row r="2865" spans="2:6" ht="13.15" customHeight="1" x14ac:dyDescent="0.3">
      <c r="B2865" s="1173" t="s">
        <v>3642</v>
      </c>
      <c r="C2865" s="1206">
        <v>5817</v>
      </c>
      <c r="D2865" s="1206">
        <v>4649</v>
      </c>
      <c r="E2865" s="1206">
        <v>1982</v>
      </c>
      <c r="F2865" s="1210">
        <v>12448</v>
      </c>
    </row>
    <row r="2866" spans="2:6" ht="13.15" customHeight="1" x14ac:dyDescent="0.3">
      <c r="B2866" s="1172" t="s">
        <v>3643</v>
      </c>
      <c r="C2866" s="1207">
        <v>154</v>
      </c>
      <c r="D2866" s="1207">
        <v>173</v>
      </c>
      <c r="E2866" s="1207">
        <v>119</v>
      </c>
      <c r="F2866" s="1211">
        <v>446</v>
      </c>
    </row>
    <row r="2867" spans="2:6" ht="13.15" customHeight="1" x14ac:dyDescent="0.3">
      <c r="B2867" s="1173" t="s">
        <v>3644</v>
      </c>
      <c r="C2867" s="1206">
        <v>0</v>
      </c>
      <c r="D2867" s="1206">
        <v>1</v>
      </c>
      <c r="E2867" s="1206">
        <v>1</v>
      </c>
      <c r="F2867" s="1210">
        <v>2</v>
      </c>
    </row>
    <row r="2868" spans="2:6" ht="13.15" customHeight="1" x14ac:dyDescent="0.3">
      <c r="B2868" s="1172" t="s">
        <v>3645</v>
      </c>
      <c r="C2868" s="1207">
        <v>4</v>
      </c>
      <c r="D2868" s="1207">
        <v>13</v>
      </c>
      <c r="E2868" s="1207">
        <v>7</v>
      </c>
      <c r="F2868" s="1211">
        <v>24</v>
      </c>
    </row>
    <row r="2869" spans="2:6" ht="13.15" customHeight="1" x14ac:dyDescent="0.3">
      <c r="B2869" s="1173" t="s">
        <v>3646</v>
      </c>
      <c r="C2869" s="1206">
        <v>1</v>
      </c>
      <c r="D2869" s="1206">
        <v>2</v>
      </c>
      <c r="E2869" s="1206">
        <v>0</v>
      </c>
      <c r="F2869" s="1210">
        <v>3</v>
      </c>
    </row>
    <row r="2870" spans="2:6" ht="13.15" customHeight="1" x14ac:dyDescent="0.3">
      <c r="B2870" s="1172" t="s">
        <v>3647</v>
      </c>
      <c r="C2870" s="1207">
        <v>1</v>
      </c>
      <c r="D2870" s="1207">
        <v>5</v>
      </c>
      <c r="E2870" s="1207">
        <v>2</v>
      </c>
      <c r="F2870" s="1211">
        <v>8</v>
      </c>
    </row>
    <row r="2871" spans="2:6" ht="13.15" customHeight="1" x14ac:dyDescent="0.3">
      <c r="B2871" s="1173" t="s">
        <v>3648</v>
      </c>
      <c r="C2871" s="1206">
        <v>12</v>
      </c>
      <c r="D2871" s="1206">
        <v>31</v>
      </c>
      <c r="E2871" s="1206">
        <v>2</v>
      </c>
      <c r="F2871" s="1210">
        <v>45</v>
      </c>
    </row>
    <row r="2872" spans="2:6" ht="13.15" customHeight="1" x14ac:dyDescent="0.3">
      <c r="B2872" s="1172" t="s">
        <v>3649</v>
      </c>
      <c r="C2872" s="1207">
        <v>2</v>
      </c>
      <c r="D2872" s="1207">
        <v>0</v>
      </c>
      <c r="E2872" s="1207">
        <v>1</v>
      </c>
      <c r="F2872" s="1211">
        <v>3</v>
      </c>
    </row>
    <row r="2873" spans="2:6" ht="13.15" customHeight="1" x14ac:dyDescent="0.3">
      <c r="B2873" s="1173" t="s">
        <v>3650</v>
      </c>
      <c r="C2873" s="1206">
        <v>4412</v>
      </c>
      <c r="D2873" s="1206">
        <v>6365</v>
      </c>
      <c r="E2873" s="1206">
        <v>1524</v>
      </c>
      <c r="F2873" s="1210">
        <v>12301</v>
      </c>
    </row>
    <row r="2874" spans="2:6" ht="13.15" customHeight="1" x14ac:dyDescent="0.3">
      <c r="B2874" s="1172" t="s">
        <v>3651</v>
      </c>
      <c r="C2874" s="1207">
        <v>411</v>
      </c>
      <c r="D2874" s="1207">
        <v>1135</v>
      </c>
      <c r="E2874" s="1207">
        <v>165</v>
      </c>
      <c r="F2874" s="1211">
        <v>1711</v>
      </c>
    </row>
    <row r="2875" spans="2:6" ht="13.15" customHeight="1" x14ac:dyDescent="0.3">
      <c r="B2875" s="1173" t="s">
        <v>3652</v>
      </c>
      <c r="C2875" s="1206">
        <v>1959</v>
      </c>
      <c r="D2875" s="1206">
        <v>3781</v>
      </c>
      <c r="E2875" s="1206">
        <v>819</v>
      </c>
      <c r="F2875" s="1210">
        <v>6559</v>
      </c>
    </row>
    <row r="2876" spans="2:6" ht="13.15" customHeight="1" x14ac:dyDescent="0.3">
      <c r="B2876" s="1172" t="s">
        <v>3653</v>
      </c>
      <c r="C2876" s="1207">
        <v>409</v>
      </c>
      <c r="D2876" s="1207">
        <v>889</v>
      </c>
      <c r="E2876" s="1207">
        <v>191</v>
      </c>
      <c r="F2876" s="1211">
        <v>1489</v>
      </c>
    </row>
    <row r="2877" spans="2:6" ht="13.15" customHeight="1" x14ac:dyDescent="0.3">
      <c r="B2877" s="1173" t="s">
        <v>3654</v>
      </c>
      <c r="C2877" s="1206">
        <v>441</v>
      </c>
      <c r="D2877" s="1206">
        <v>1009</v>
      </c>
      <c r="E2877" s="1206">
        <v>177</v>
      </c>
      <c r="F2877" s="1210">
        <v>1627</v>
      </c>
    </row>
    <row r="2878" spans="2:6" ht="13.15" customHeight="1" x14ac:dyDescent="0.3">
      <c r="B2878" s="1172" t="s">
        <v>3655</v>
      </c>
      <c r="C2878" s="1207">
        <v>253</v>
      </c>
      <c r="D2878" s="1207">
        <v>593</v>
      </c>
      <c r="E2878" s="1207">
        <v>66</v>
      </c>
      <c r="F2878" s="1211">
        <v>912</v>
      </c>
    </row>
    <row r="2879" spans="2:6" ht="13.15" customHeight="1" x14ac:dyDescent="0.3">
      <c r="B2879" s="1173" t="s">
        <v>3656</v>
      </c>
      <c r="C2879" s="1206">
        <v>204</v>
      </c>
      <c r="D2879" s="1206">
        <v>437</v>
      </c>
      <c r="E2879" s="1206">
        <v>126</v>
      </c>
      <c r="F2879" s="1210">
        <v>767</v>
      </c>
    </row>
    <row r="2880" spans="2:6" ht="13.15" customHeight="1" x14ac:dyDescent="0.3">
      <c r="B2880" s="1172" t="s">
        <v>3657</v>
      </c>
      <c r="C2880" s="1207">
        <v>525</v>
      </c>
      <c r="D2880" s="1207">
        <v>1302</v>
      </c>
      <c r="E2880" s="1207">
        <v>219</v>
      </c>
      <c r="F2880" s="1211">
        <v>2046</v>
      </c>
    </row>
    <row r="2881" spans="2:6" ht="13.15" customHeight="1" x14ac:dyDescent="0.3">
      <c r="B2881" s="1173" t="s">
        <v>3658</v>
      </c>
      <c r="C2881" s="1206">
        <v>66</v>
      </c>
      <c r="D2881" s="1206">
        <v>574</v>
      </c>
      <c r="E2881" s="1206">
        <v>18</v>
      </c>
      <c r="F2881" s="1210">
        <v>658</v>
      </c>
    </row>
    <row r="2882" spans="2:6" ht="13.15" customHeight="1" x14ac:dyDescent="0.3">
      <c r="B2882" s="1172" t="s">
        <v>3659</v>
      </c>
      <c r="C2882" s="1207">
        <v>62</v>
      </c>
      <c r="D2882" s="1207">
        <v>192</v>
      </c>
      <c r="E2882" s="1207">
        <v>19</v>
      </c>
      <c r="F2882" s="1211">
        <v>273</v>
      </c>
    </row>
    <row r="2883" spans="2:6" ht="13.15" customHeight="1" x14ac:dyDescent="0.3">
      <c r="B2883" s="1173" t="s">
        <v>3660</v>
      </c>
      <c r="C2883" s="1206">
        <v>663</v>
      </c>
      <c r="D2883" s="1206">
        <v>1197</v>
      </c>
      <c r="E2883" s="1206">
        <v>203</v>
      </c>
      <c r="F2883" s="1210">
        <v>2063</v>
      </c>
    </row>
    <row r="2884" spans="2:6" ht="13.15" customHeight="1" x14ac:dyDescent="0.3">
      <c r="B2884" s="1172" t="s">
        <v>3661</v>
      </c>
      <c r="C2884" s="1207">
        <v>324</v>
      </c>
      <c r="D2884" s="1207">
        <v>1005</v>
      </c>
      <c r="E2884" s="1207">
        <v>130</v>
      </c>
      <c r="F2884" s="1211">
        <v>1459</v>
      </c>
    </row>
    <row r="2885" spans="2:6" ht="13.15" customHeight="1" x14ac:dyDescent="0.3">
      <c r="B2885" s="1173" t="s">
        <v>3662</v>
      </c>
      <c r="C2885" s="1206">
        <v>2033</v>
      </c>
      <c r="D2885" s="1206">
        <v>2959</v>
      </c>
      <c r="E2885" s="1206">
        <v>538</v>
      </c>
      <c r="F2885" s="1210">
        <v>5530</v>
      </c>
    </row>
    <row r="2886" spans="2:6" ht="13.15" customHeight="1" x14ac:dyDescent="0.3">
      <c r="B2886" s="1172" t="s">
        <v>3663</v>
      </c>
      <c r="C2886" s="1207">
        <v>276</v>
      </c>
      <c r="D2886" s="1207">
        <v>357</v>
      </c>
      <c r="E2886" s="1207">
        <v>72</v>
      </c>
      <c r="F2886" s="1211">
        <v>705</v>
      </c>
    </row>
    <row r="2887" spans="2:6" ht="13.15" customHeight="1" x14ac:dyDescent="0.3">
      <c r="B2887" s="1173" t="s">
        <v>3664</v>
      </c>
      <c r="C2887" s="1206">
        <v>116</v>
      </c>
      <c r="D2887" s="1206">
        <v>174</v>
      </c>
      <c r="E2887" s="1206">
        <v>39</v>
      </c>
      <c r="F2887" s="1210">
        <v>329</v>
      </c>
    </row>
    <row r="2888" spans="2:6" ht="13.15" customHeight="1" x14ac:dyDescent="0.3">
      <c r="B2888" s="1172" t="s">
        <v>3665</v>
      </c>
      <c r="C2888" s="1207">
        <v>129</v>
      </c>
      <c r="D2888" s="1207">
        <v>125</v>
      </c>
      <c r="E2888" s="1207">
        <v>31</v>
      </c>
      <c r="F2888" s="1211">
        <v>285</v>
      </c>
    </row>
    <row r="2889" spans="2:6" ht="13.15" customHeight="1" x14ac:dyDescent="0.3">
      <c r="B2889" s="1173" t="s">
        <v>3666</v>
      </c>
      <c r="C2889" s="1206">
        <v>1</v>
      </c>
      <c r="D2889" s="1206">
        <v>0</v>
      </c>
      <c r="E2889" s="1206">
        <v>1</v>
      </c>
      <c r="F2889" s="1210">
        <v>2</v>
      </c>
    </row>
    <row r="2890" spans="2:6" ht="13.15" customHeight="1" x14ac:dyDescent="0.3">
      <c r="B2890" s="1172" t="s">
        <v>3667</v>
      </c>
      <c r="C2890" s="1207">
        <v>535</v>
      </c>
      <c r="D2890" s="1207">
        <v>1328</v>
      </c>
      <c r="E2890" s="1207">
        <v>246</v>
      </c>
      <c r="F2890" s="1211">
        <v>2109</v>
      </c>
    </row>
    <row r="2891" spans="2:6" ht="13.15" customHeight="1" x14ac:dyDescent="0.3">
      <c r="B2891" s="1173" t="s">
        <v>3668</v>
      </c>
      <c r="C2891" s="1206">
        <v>75</v>
      </c>
      <c r="D2891" s="1206">
        <v>220</v>
      </c>
      <c r="E2891" s="1206">
        <v>34</v>
      </c>
      <c r="F2891" s="1210">
        <v>329</v>
      </c>
    </row>
    <row r="2892" spans="2:6" ht="13.15" customHeight="1" x14ac:dyDescent="0.3">
      <c r="B2892" s="1172" t="s">
        <v>3669</v>
      </c>
      <c r="C2892" s="1207">
        <v>202</v>
      </c>
      <c r="D2892" s="1207">
        <v>625</v>
      </c>
      <c r="E2892" s="1207">
        <v>90</v>
      </c>
      <c r="F2892" s="1211">
        <v>917</v>
      </c>
    </row>
    <row r="2893" spans="2:6" ht="13.15" customHeight="1" x14ac:dyDescent="0.3">
      <c r="B2893" s="1173" t="s">
        <v>3670</v>
      </c>
      <c r="C2893" s="1206">
        <v>429</v>
      </c>
      <c r="D2893" s="1206">
        <v>1068</v>
      </c>
      <c r="E2893" s="1206">
        <v>201</v>
      </c>
      <c r="F2893" s="1210">
        <v>1698</v>
      </c>
    </row>
    <row r="2894" spans="2:6" ht="13.15" customHeight="1" x14ac:dyDescent="0.3">
      <c r="B2894" s="1172" t="s">
        <v>3671</v>
      </c>
      <c r="C2894" s="1207">
        <v>116</v>
      </c>
      <c r="D2894" s="1207">
        <v>249</v>
      </c>
      <c r="E2894" s="1207">
        <v>25</v>
      </c>
      <c r="F2894" s="1211">
        <v>390</v>
      </c>
    </row>
    <row r="2895" spans="2:6" ht="13.15" customHeight="1" x14ac:dyDescent="0.3">
      <c r="B2895" s="1173" t="s">
        <v>3672</v>
      </c>
      <c r="C2895" s="1206">
        <v>289</v>
      </c>
      <c r="D2895" s="1206">
        <v>1000</v>
      </c>
      <c r="E2895" s="1206">
        <v>161</v>
      </c>
      <c r="F2895" s="1210">
        <v>1450</v>
      </c>
    </row>
    <row r="2896" spans="2:6" ht="13.15" customHeight="1" x14ac:dyDescent="0.3">
      <c r="B2896" s="1172" t="s">
        <v>3673</v>
      </c>
      <c r="C2896" s="1207">
        <v>10</v>
      </c>
      <c r="D2896" s="1207">
        <v>26</v>
      </c>
      <c r="E2896" s="1207">
        <v>6</v>
      </c>
      <c r="F2896" s="1211">
        <v>42</v>
      </c>
    </row>
    <row r="2897" spans="2:6" ht="13.15" customHeight="1" x14ac:dyDescent="0.3">
      <c r="B2897" s="1173" t="s">
        <v>3674</v>
      </c>
      <c r="C2897" s="1206">
        <v>13</v>
      </c>
      <c r="D2897" s="1206">
        <v>55</v>
      </c>
      <c r="E2897" s="1206">
        <v>7</v>
      </c>
      <c r="F2897" s="1210">
        <v>75</v>
      </c>
    </row>
    <row r="2898" spans="2:6" ht="13.15" customHeight="1" x14ac:dyDescent="0.3">
      <c r="B2898" s="1172" t="s">
        <v>3675</v>
      </c>
      <c r="C2898" s="1207">
        <v>88</v>
      </c>
      <c r="D2898" s="1207">
        <v>202</v>
      </c>
      <c r="E2898" s="1207">
        <v>26</v>
      </c>
      <c r="F2898" s="1211">
        <v>316</v>
      </c>
    </row>
    <row r="2899" spans="2:6" ht="13.15" customHeight="1" x14ac:dyDescent="0.3">
      <c r="B2899" s="1173" t="s">
        <v>3676</v>
      </c>
      <c r="C2899" s="1206">
        <v>170</v>
      </c>
      <c r="D2899" s="1206">
        <v>483</v>
      </c>
      <c r="E2899" s="1206">
        <v>92</v>
      </c>
      <c r="F2899" s="1210">
        <v>745</v>
      </c>
    </row>
    <row r="2900" spans="2:6" ht="13.15" customHeight="1" x14ac:dyDescent="0.3">
      <c r="B2900" s="1172" t="s">
        <v>3677</v>
      </c>
      <c r="C2900" s="1207">
        <v>13647</v>
      </c>
      <c r="D2900" s="1207">
        <v>18857</v>
      </c>
      <c r="E2900" s="1207">
        <v>5186</v>
      </c>
      <c r="F2900" s="1211">
        <v>37690</v>
      </c>
    </row>
    <row r="2901" spans="2:6" ht="13.15" customHeight="1" x14ac:dyDescent="0.3">
      <c r="B2901" s="1173" t="s">
        <v>3678</v>
      </c>
      <c r="C2901" s="1206">
        <v>2219</v>
      </c>
      <c r="D2901" s="1206">
        <v>3977</v>
      </c>
      <c r="E2901" s="1206">
        <v>682</v>
      </c>
      <c r="F2901" s="1210">
        <v>6878</v>
      </c>
    </row>
    <row r="2902" spans="2:6" ht="13.15" customHeight="1" x14ac:dyDescent="0.3">
      <c r="B2902" s="1172" t="s">
        <v>3679</v>
      </c>
      <c r="C2902" s="1207">
        <v>23</v>
      </c>
      <c r="D2902" s="1207">
        <v>122</v>
      </c>
      <c r="E2902" s="1207">
        <v>92</v>
      </c>
      <c r="F2902" s="1211">
        <v>237</v>
      </c>
    </row>
    <row r="2903" spans="2:6" ht="13.15" customHeight="1" x14ac:dyDescent="0.3">
      <c r="B2903" s="1173" t="s">
        <v>3680</v>
      </c>
      <c r="C2903" s="1206">
        <v>115</v>
      </c>
      <c r="D2903" s="1206">
        <v>739</v>
      </c>
      <c r="E2903" s="1206">
        <v>56</v>
      </c>
      <c r="F2903" s="1210">
        <v>910</v>
      </c>
    </row>
    <row r="2904" spans="2:6" ht="13.15" customHeight="1" x14ac:dyDescent="0.3">
      <c r="B2904" s="1172" t="s">
        <v>3681</v>
      </c>
      <c r="C2904" s="1207">
        <v>146</v>
      </c>
      <c r="D2904" s="1207">
        <v>294</v>
      </c>
      <c r="E2904" s="1207">
        <v>49</v>
      </c>
      <c r="F2904" s="1211">
        <v>489</v>
      </c>
    </row>
    <row r="2905" spans="2:6" ht="13.15" customHeight="1" x14ac:dyDescent="0.3">
      <c r="B2905" s="1173" t="s">
        <v>3682</v>
      </c>
      <c r="C2905" s="1206">
        <v>1323</v>
      </c>
      <c r="D2905" s="1206">
        <v>2184</v>
      </c>
      <c r="E2905" s="1206">
        <v>438</v>
      </c>
      <c r="F2905" s="1210">
        <v>3945</v>
      </c>
    </row>
    <row r="2906" spans="2:6" ht="13.15" customHeight="1" x14ac:dyDescent="0.3">
      <c r="B2906" s="1172" t="s">
        <v>3683</v>
      </c>
      <c r="C2906" s="1207">
        <v>36</v>
      </c>
      <c r="D2906" s="1207">
        <v>79</v>
      </c>
      <c r="E2906" s="1207">
        <v>10</v>
      </c>
      <c r="F2906" s="1211">
        <v>125</v>
      </c>
    </row>
    <row r="2907" spans="2:6" ht="13.15" customHeight="1" x14ac:dyDescent="0.3">
      <c r="B2907" s="1173" t="s">
        <v>3684</v>
      </c>
      <c r="C2907" s="1206">
        <v>42</v>
      </c>
      <c r="D2907" s="1206">
        <v>135</v>
      </c>
      <c r="E2907" s="1206">
        <v>13</v>
      </c>
      <c r="F2907" s="1210">
        <v>190</v>
      </c>
    </row>
    <row r="2908" spans="2:6" ht="13.15" customHeight="1" x14ac:dyDescent="0.3">
      <c r="B2908" s="1172" t="s">
        <v>3685</v>
      </c>
      <c r="C2908" s="1207">
        <v>9</v>
      </c>
      <c r="D2908" s="1207">
        <v>21</v>
      </c>
      <c r="E2908" s="1207">
        <v>1</v>
      </c>
      <c r="F2908" s="1211">
        <v>31</v>
      </c>
    </row>
    <row r="2909" spans="2:6" ht="13.15" customHeight="1" x14ac:dyDescent="0.3">
      <c r="B2909" s="1173" t="s">
        <v>3686</v>
      </c>
      <c r="C2909" s="1206">
        <v>1</v>
      </c>
      <c r="D2909" s="1206">
        <v>10</v>
      </c>
      <c r="E2909" s="1206">
        <v>1</v>
      </c>
      <c r="F2909" s="1210">
        <v>12</v>
      </c>
    </row>
    <row r="2910" spans="2:6" ht="13.15" customHeight="1" x14ac:dyDescent="0.3">
      <c r="B2910" s="1172" t="s">
        <v>3687</v>
      </c>
      <c r="C2910" s="1207">
        <v>615</v>
      </c>
      <c r="D2910" s="1207">
        <v>912</v>
      </c>
      <c r="E2910" s="1207">
        <v>221</v>
      </c>
      <c r="F2910" s="1211">
        <v>1748</v>
      </c>
    </row>
    <row r="2911" spans="2:6" ht="13.15" customHeight="1" x14ac:dyDescent="0.3">
      <c r="B2911" s="1173" t="s">
        <v>3688</v>
      </c>
      <c r="C2911" s="1206">
        <v>41</v>
      </c>
      <c r="D2911" s="1206">
        <v>40</v>
      </c>
      <c r="E2911" s="1206">
        <v>23</v>
      </c>
      <c r="F2911" s="1210">
        <v>104</v>
      </c>
    </row>
    <row r="2912" spans="2:6" ht="13.15" customHeight="1" x14ac:dyDescent="0.3">
      <c r="B2912" s="1172" t="s">
        <v>3689</v>
      </c>
      <c r="C2912" s="1207">
        <v>198</v>
      </c>
      <c r="D2912" s="1207">
        <v>405</v>
      </c>
      <c r="E2912" s="1207">
        <v>50</v>
      </c>
      <c r="F2912" s="1211">
        <v>653</v>
      </c>
    </row>
    <row r="2913" spans="2:6" ht="13.15" customHeight="1" x14ac:dyDescent="0.3">
      <c r="B2913" s="1173" t="s">
        <v>3690</v>
      </c>
      <c r="C2913" s="1206">
        <v>436</v>
      </c>
      <c r="D2913" s="1206">
        <v>880</v>
      </c>
      <c r="E2913" s="1206">
        <v>120</v>
      </c>
      <c r="F2913" s="1210">
        <v>1436</v>
      </c>
    </row>
    <row r="2914" spans="2:6" ht="13.15" customHeight="1" x14ac:dyDescent="0.3">
      <c r="B2914" s="1172" t="s">
        <v>3691</v>
      </c>
      <c r="C2914" s="1207">
        <v>681</v>
      </c>
      <c r="D2914" s="1207">
        <v>1107</v>
      </c>
      <c r="E2914" s="1207">
        <v>237</v>
      </c>
      <c r="F2914" s="1211">
        <v>2025</v>
      </c>
    </row>
    <row r="2915" spans="2:6" ht="13.15" customHeight="1" x14ac:dyDescent="0.3">
      <c r="B2915" s="1173" t="s">
        <v>3692</v>
      </c>
      <c r="C2915" s="1206">
        <v>1622</v>
      </c>
      <c r="D2915" s="1206">
        <v>1297</v>
      </c>
      <c r="E2915" s="1206">
        <v>302</v>
      </c>
      <c r="F2915" s="1210">
        <v>3221</v>
      </c>
    </row>
    <row r="2916" spans="2:6" ht="13.15" customHeight="1" x14ac:dyDescent="0.3">
      <c r="B2916" s="1172" t="s">
        <v>3693</v>
      </c>
      <c r="C2916" s="1207">
        <v>291</v>
      </c>
      <c r="D2916" s="1207">
        <v>736</v>
      </c>
      <c r="E2916" s="1207">
        <v>114</v>
      </c>
      <c r="F2916" s="1211">
        <v>1141</v>
      </c>
    </row>
    <row r="2917" spans="2:6" ht="13.15" customHeight="1" x14ac:dyDescent="0.3">
      <c r="B2917" s="1173" t="s">
        <v>3694</v>
      </c>
      <c r="C2917" s="1206">
        <v>325</v>
      </c>
      <c r="D2917" s="1206">
        <v>663</v>
      </c>
      <c r="E2917" s="1206">
        <v>96</v>
      </c>
      <c r="F2917" s="1210">
        <v>1084</v>
      </c>
    </row>
    <row r="2918" spans="2:6" ht="13.15" customHeight="1" x14ac:dyDescent="0.3">
      <c r="B2918" s="1172" t="s">
        <v>3695</v>
      </c>
      <c r="C2918" s="1207">
        <v>53</v>
      </c>
      <c r="D2918" s="1207">
        <v>96</v>
      </c>
      <c r="E2918" s="1207">
        <v>12</v>
      </c>
      <c r="F2918" s="1211">
        <v>161</v>
      </c>
    </row>
    <row r="2919" spans="2:6" ht="13.15" customHeight="1" x14ac:dyDescent="0.3">
      <c r="B2919" s="1173" t="s">
        <v>3696</v>
      </c>
      <c r="C2919" s="1206">
        <v>2861</v>
      </c>
      <c r="D2919" s="1206">
        <v>3885</v>
      </c>
      <c r="E2919" s="1206">
        <v>1026</v>
      </c>
      <c r="F2919" s="1210">
        <v>7772</v>
      </c>
    </row>
    <row r="2920" spans="2:6" ht="13.15" customHeight="1" x14ac:dyDescent="0.3">
      <c r="B2920" s="1172" t="s">
        <v>3697</v>
      </c>
      <c r="C2920" s="1207">
        <v>270</v>
      </c>
      <c r="D2920" s="1207">
        <v>277</v>
      </c>
      <c r="E2920" s="1207">
        <v>31</v>
      </c>
      <c r="F2920" s="1211">
        <v>578</v>
      </c>
    </row>
    <row r="2921" spans="2:6" ht="13.15" customHeight="1" x14ac:dyDescent="0.3">
      <c r="B2921" s="1173" t="s">
        <v>3698</v>
      </c>
      <c r="C2921" s="1206">
        <v>890</v>
      </c>
      <c r="D2921" s="1206">
        <v>1530</v>
      </c>
      <c r="E2921" s="1206">
        <v>243</v>
      </c>
      <c r="F2921" s="1210">
        <v>2663</v>
      </c>
    </row>
    <row r="2922" spans="2:6" ht="13.15" customHeight="1" x14ac:dyDescent="0.3">
      <c r="B2922" s="1172" t="s">
        <v>3699</v>
      </c>
      <c r="C2922" s="1207">
        <v>320</v>
      </c>
      <c r="D2922" s="1207">
        <v>586</v>
      </c>
      <c r="E2922" s="1207">
        <v>80</v>
      </c>
      <c r="F2922" s="1211">
        <v>986</v>
      </c>
    </row>
    <row r="2923" spans="2:6" ht="13.15" customHeight="1" x14ac:dyDescent="0.3">
      <c r="B2923" s="1173" t="s">
        <v>3700</v>
      </c>
      <c r="C2923" s="1206">
        <v>53</v>
      </c>
      <c r="D2923" s="1206">
        <v>90</v>
      </c>
      <c r="E2923" s="1206">
        <v>19</v>
      </c>
      <c r="F2923" s="1210">
        <v>162</v>
      </c>
    </row>
    <row r="2924" spans="2:6" ht="13.15" customHeight="1" x14ac:dyDescent="0.3">
      <c r="B2924" s="1172" t="s">
        <v>3701</v>
      </c>
      <c r="C2924" s="1207">
        <v>147</v>
      </c>
      <c r="D2924" s="1207">
        <v>301</v>
      </c>
      <c r="E2924" s="1207">
        <v>225</v>
      </c>
      <c r="F2924" s="1211">
        <v>673</v>
      </c>
    </row>
    <row r="2925" spans="2:6" ht="13.15" customHeight="1" x14ac:dyDescent="0.3">
      <c r="B2925" s="1173" t="s">
        <v>3702</v>
      </c>
      <c r="C2925" s="1206">
        <v>402</v>
      </c>
      <c r="D2925" s="1206">
        <v>1466</v>
      </c>
      <c r="E2925" s="1206">
        <v>230</v>
      </c>
      <c r="F2925" s="1210">
        <v>2098</v>
      </c>
    </row>
    <row r="2926" spans="2:6" ht="13.15" customHeight="1" x14ac:dyDescent="0.3">
      <c r="B2926" s="1172" t="s">
        <v>3703</v>
      </c>
      <c r="C2926" s="1207">
        <v>352</v>
      </c>
      <c r="D2926" s="1207">
        <v>777</v>
      </c>
      <c r="E2926" s="1207">
        <v>156</v>
      </c>
      <c r="F2926" s="1211">
        <v>1285</v>
      </c>
    </row>
    <row r="2927" spans="2:6" ht="13.15" customHeight="1" x14ac:dyDescent="0.3">
      <c r="B2927" s="1173" t="s">
        <v>3704</v>
      </c>
      <c r="C2927" s="1206">
        <v>70</v>
      </c>
      <c r="D2927" s="1206">
        <v>305</v>
      </c>
      <c r="E2927" s="1206">
        <v>25</v>
      </c>
      <c r="F2927" s="1210">
        <v>400</v>
      </c>
    </row>
    <row r="2928" spans="2:6" ht="13.15" customHeight="1" x14ac:dyDescent="0.3">
      <c r="B2928" s="1172" t="s">
        <v>3705</v>
      </c>
      <c r="C2928" s="1207">
        <v>37</v>
      </c>
      <c r="D2928" s="1207">
        <v>168</v>
      </c>
      <c r="E2928" s="1207">
        <v>16</v>
      </c>
      <c r="F2928" s="1211">
        <v>221</v>
      </c>
    </row>
    <row r="2929" spans="2:6" ht="13.15" customHeight="1" x14ac:dyDescent="0.3">
      <c r="B2929" s="1173" t="s">
        <v>3706</v>
      </c>
      <c r="C2929" s="1206">
        <v>95</v>
      </c>
      <c r="D2929" s="1206">
        <v>392</v>
      </c>
      <c r="E2929" s="1206">
        <v>53</v>
      </c>
      <c r="F2929" s="1210">
        <v>540</v>
      </c>
    </row>
    <row r="2930" spans="2:6" ht="13.15" customHeight="1" x14ac:dyDescent="0.3">
      <c r="B2930" s="1172" t="s">
        <v>3707</v>
      </c>
      <c r="C2930" s="1207">
        <v>11</v>
      </c>
      <c r="D2930" s="1207">
        <v>19</v>
      </c>
      <c r="E2930" s="1207">
        <v>15</v>
      </c>
      <c r="F2930" s="1211">
        <v>45</v>
      </c>
    </row>
    <row r="2931" spans="2:6" ht="13.15" customHeight="1" x14ac:dyDescent="0.3">
      <c r="B2931" s="1173" t="s">
        <v>3708</v>
      </c>
      <c r="C2931" s="1206">
        <v>357</v>
      </c>
      <c r="D2931" s="1206">
        <v>1281</v>
      </c>
      <c r="E2931" s="1206">
        <v>181</v>
      </c>
      <c r="F2931" s="1210">
        <v>1819</v>
      </c>
    </row>
    <row r="2932" spans="2:6" ht="13.15" customHeight="1" x14ac:dyDescent="0.3">
      <c r="B2932" s="1172" t="s">
        <v>3709</v>
      </c>
      <c r="C2932" s="1207">
        <v>2215</v>
      </c>
      <c r="D2932" s="1207">
        <v>2691</v>
      </c>
      <c r="E2932" s="1207">
        <v>691</v>
      </c>
      <c r="F2932" s="1211">
        <v>5597</v>
      </c>
    </row>
    <row r="2933" spans="2:6" ht="13.15" customHeight="1" x14ac:dyDescent="0.3">
      <c r="B2933" s="1173" t="s">
        <v>3710</v>
      </c>
      <c r="C2933" s="1206">
        <v>1186</v>
      </c>
      <c r="D2933" s="1206">
        <v>1964</v>
      </c>
      <c r="E2933" s="1206">
        <v>361</v>
      </c>
      <c r="F2933" s="1210">
        <v>3511</v>
      </c>
    </row>
    <row r="2934" spans="2:6" ht="13.15" customHeight="1" x14ac:dyDescent="0.3">
      <c r="B2934" s="1172" t="s">
        <v>3711</v>
      </c>
      <c r="C2934" s="1207">
        <v>381</v>
      </c>
      <c r="D2934" s="1207">
        <v>433</v>
      </c>
      <c r="E2934" s="1207">
        <v>102</v>
      </c>
      <c r="F2934" s="1211">
        <v>916</v>
      </c>
    </row>
    <row r="2935" spans="2:6" ht="13.15" customHeight="1" x14ac:dyDescent="0.3">
      <c r="B2935" s="1173" t="s">
        <v>3712</v>
      </c>
      <c r="C2935" s="1206">
        <v>444</v>
      </c>
      <c r="D2935" s="1206">
        <v>473</v>
      </c>
      <c r="E2935" s="1206">
        <v>68</v>
      </c>
      <c r="F2935" s="1210">
        <v>985</v>
      </c>
    </row>
    <row r="2936" spans="2:6" ht="13.15" customHeight="1" x14ac:dyDescent="0.3">
      <c r="B2936" s="1172" t="s">
        <v>3713</v>
      </c>
      <c r="C2936" s="1207">
        <v>3274</v>
      </c>
      <c r="D2936" s="1207">
        <v>3251</v>
      </c>
      <c r="E2936" s="1207">
        <v>772</v>
      </c>
      <c r="F2936" s="1211">
        <v>7297</v>
      </c>
    </row>
    <row r="2937" spans="2:6" ht="13.15" customHeight="1" x14ac:dyDescent="0.3">
      <c r="B2937" s="1173" t="s">
        <v>3714</v>
      </c>
      <c r="C2937" s="1206">
        <v>243</v>
      </c>
      <c r="D2937" s="1206">
        <v>300</v>
      </c>
      <c r="E2937" s="1206">
        <v>68</v>
      </c>
      <c r="F2937" s="1210">
        <v>611</v>
      </c>
    </row>
    <row r="2938" spans="2:6" ht="13.15" customHeight="1" x14ac:dyDescent="0.3">
      <c r="B2938" s="1172" t="s">
        <v>3715</v>
      </c>
      <c r="C2938" s="1207">
        <v>419</v>
      </c>
      <c r="D2938" s="1207">
        <v>834</v>
      </c>
      <c r="E2938" s="1207">
        <v>199</v>
      </c>
      <c r="F2938" s="1211">
        <v>1452</v>
      </c>
    </row>
    <row r="2939" spans="2:6" ht="13.15" customHeight="1" x14ac:dyDescent="0.3">
      <c r="B2939" s="1173" t="s">
        <v>3716</v>
      </c>
      <c r="C2939" s="1206">
        <v>262</v>
      </c>
      <c r="D2939" s="1206">
        <v>554</v>
      </c>
      <c r="E2939" s="1206">
        <v>110</v>
      </c>
      <c r="F2939" s="1210">
        <v>926</v>
      </c>
    </row>
    <row r="2940" spans="2:6" ht="13.15" customHeight="1" x14ac:dyDescent="0.3">
      <c r="B2940" s="1172" t="s">
        <v>3717</v>
      </c>
      <c r="C2940" s="1207">
        <v>3235</v>
      </c>
      <c r="D2940" s="1207">
        <v>3357</v>
      </c>
      <c r="E2940" s="1207">
        <v>741</v>
      </c>
      <c r="F2940" s="1211">
        <v>7333</v>
      </c>
    </row>
    <row r="2941" spans="2:6" ht="13.15" customHeight="1" x14ac:dyDescent="0.3">
      <c r="B2941" s="1173" t="s">
        <v>3718</v>
      </c>
      <c r="C2941" s="1206">
        <v>226</v>
      </c>
      <c r="D2941" s="1206">
        <v>464</v>
      </c>
      <c r="E2941" s="1206">
        <v>94</v>
      </c>
      <c r="F2941" s="1210">
        <v>784</v>
      </c>
    </row>
    <row r="2942" spans="2:6" ht="13.15" customHeight="1" x14ac:dyDescent="0.3">
      <c r="B2942" s="1172" t="s">
        <v>3719</v>
      </c>
      <c r="C2942" s="1207">
        <v>331</v>
      </c>
      <c r="D2942" s="1207">
        <v>815</v>
      </c>
      <c r="E2942" s="1207">
        <v>89</v>
      </c>
      <c r="F2942" s="1211">
        <v>1235</v>
      </c>
    </row>
    <row r="2943" spans="2:6" ht="13.15" customHeight="1" x14ac:dyDescent="0.3">
      <c r="B2943" s="1173" t="s">
        <v>3720</v>
      </c>
      <c r="C2943" s="1206">
        <v>93</v>
      </c>
      <c r="D2943" s="1206">
        <v>169</v>
      </c>
      <c r="E2943" s="1206">
        <v>21</v>
      </c>
      <c r="F2943" s="1210">
        <v>283</v>
      </c>
    </row>
    <row r="2944" spans="2:6" ht="13.15" customHeight="1" x14ac:dyDescent="0.3">
      <c r="B2944" s="1172" t="s">
        <v>3721</v>
      </c>
      <c r="C2944" s="1207">
        <v>213</v>
      </c>
      <c r="D2944" s="1207">
        <v>390</v>
      </c>
      <c r="E2944" s="1207">
        <v>73</v>
      </c>
      <c r="F2944" s="1211">
        <v>676</v>
      </c>
    </row>
    <row r="2945" spans="2:6" ht="13.15" customHeight="1" x14ac:dyDescent="0.3">
      <c r="B2945" s="1173" t="s">
        <v>3722</v>
      </c>
      <c r="C2945" s="1206">
        <v>542</v>
      </c>
      <c r="D2945" s="1206">
        <v>1134</v>
      </c>
      <c r="E2945" s="1206">
        <v>220</v>
      </c>
      <c r="F2945" s="1210">
        <v>1896</v>
      </c>
    </row>
    <row r="2946" spans="2:6" ht="13.15" customHeight="1" x14ac:dyDescent="0.3">
      <c r="B2946" s="1172" t="s">
        <v>3723</v>
      </c>
      <c r="C2946" s="1207">
        <v>535</v>
      </c>
      <c r="D2946" s="1207">
        <v>1335</v>
      </c>
      <c r="E2946" s="1207">
        <v>336</v>
      </c>
      <c r="F2946" s="1211">
        <v>2206</v>
      </c>
    </row>
    <row r="2947" spans="2:6" ht="13.15" customHeight="1" x14ac:dyDescent="0.3">
      <c r="B2947" s="1173" t="s">
        <v>3724</v>
      </c>
      <c r="C2947" s="1206">
        <v>45</v>
      </c>
      <c r="D2947" s="1206">
        <v>103</v>
      </c>
      <c r="E2947" s="1206">
        <v>21</v>
      </c>
      <c r="F2947" s="1210">
        <v>169</v>
      </c>
    </row>
    <row r="2948" spans="2:6" ht="13.15" customHeight="1" x14ac:dyDescent="0.3">
      <c r="B2948" s="1172" t="s">
        <v>3725</v>
      </c>
      <c r="C2948" s="1207">
        <v>735</v>
      </c>
      <c r="D2948" s="1207">
        <v>1558</v>
      </c>
      <c r="E2948" s="1207">
        <v>226</v>
      </c>
      <c r="F2948" s="1211">
        <v>2519</v>
      </c>
    </row>
    <row r="2949" spans="2:6" ht="13.15" customHeight="1" x14ac:dyDescent="0.3">
      <c r="B2949" s="1173" t="s">
        <v>3726</v>
      </c>
      <c r="C2949" s="1206">
        <v>3851</v>
      </c>
      <c r="D2949" s="1206">
        <v>6407</v>
      </c>
      <c r="E2949" s="1206">
        <v>1543</v>
      </c>
      <c r="F2949" s="1210">
        <v>11801</v>
      </c>
    </row>
    <row r="2950" spans="2:6" ht="13.15" customHeight="1" x14ac:dyDescent="0.3">
      <c r="B2950" s="1172" t="s">
        <v>3727</v>
      </c>
      <c r="C2950" s="1207">
        <v>384</v>
      </c>
      <c r="D2950" s="1207">
        <v>799</v>
      </c>
      <c r="E2950" s="1207">
        <v>155</v>
      </c>
      <c r="F2950" s="1211">
        <v>1338</v>
      </c>
    </row>
    <row r="2951" spans="2:6" ht="13.15" customHeight="1" x14ac:dyDescent="0.3">
      <c r="B2951" s="1173" t="s">
        <v>3728</v>
      </c>
      <c r="C2951" s="1206">
        <v>287</v>
      </c>
      <c r="D2951" s="1206">
        <v>704</v>
      </c>
      <c r="E2951" s="1206">
        <v>123</v>
      </c>
      <c r="F2951" s="1210">
        <v>1114</v>
      </c>
    </row>
    <row r="2952" spans="2:6" ht="13.15" customHeight="1" x14ac:dyDescent="0.3">
      <c r="B2952" s="1172" t="s">
        <v>3729</v>
      </c>
      <c r="C2952" s="1207">
        <v>4168</v>
      </c>
      <c r="D2952" s="1207">
        <v>5564</v>
      </c>
      <c r="E2952" s="1207">
        <v>1596</v>
      </c>
      <c r="F2952" s="1211">
        <v>11328</v>
      </c>
    </row>
    <row r="2953" spans="2:6" ht="13.15" customHeight="1" x14ac:dyDescent="0.3">
      <c r="B2953" s="1173" t="s">
        <v>3730</v>
      </c>
      <c r="C2953" s="1206">
        <v>4797</v>
      </c>
      <c r="D2953" s="1206">
        <v>6113</v>
      </c>
      <c r="E2953" s="1206">
        <v>1676</v>
      </c>
      <c r="F2953" s="1210">
        <v>12586</v>
      </c>
    </row>
    <row r="2954" spans="2:6" ht="13.15" customHeight="1" x14ac:dyDescent="0.3">
      <c r="B2954" s="1172" t="s">
        <v>3731</v>
      </c>
      <c r="C2954" s="1207">
        <v>4342</v>
      </c>
      <c r="D2954" s="1207">
        <v>9039</v>
      </c>
      <c r="E2954" s="1207">
        <v>1678</v>
      </c>
      <c r="F2954" s="1211">
        <v>15059</v>
      </c>
    </row>
    <row r="2955" spans="2:6" ht="13.15" customHeight="1" x14ac:dyDescent="0.3">
      <c r="B2955" s="1173" t="s">
        <v>3732</v>
      </c>
      <c r="C2955" s="1206">
        <v>472</v>
      </c>
      <c r="D2955" s="1206">
        <v>2635</v>
      </c>
      <c r="E2955" s="1206">
        <v>253</v>
      </c>
      <c r="F2955" s="1210">
        <v>3360</v>
      </c>
    </row>
    <row r="2956" spans="2:6" ht="13.15" customHeight="1" x14ac:dyDescent="0.3">
      <c r="B2956" s="1172" t="s">
        <v>3733</v>
      </c>
      <c r="C2956" s="1207">
        <v>426</v>
      </c>
      <c r="D2956" s="1207">
        <v>1653</v>
      </c>
      <c r="E2956" s="1207">
        <v>234</v>
      </c>
      <c r="F2956" s="1211">
        <v>2313</v>
      </c>
    </row>
    <row r="2957" spans="2:6" ht="13.15" customHeight="1" x14ac:dyDescent="0.3">
      <c r="B2957" s="1173" t="s">
        <v>3734</v>
      </c>
      <c r="C2957" s="1206">
        <v>976</v>
      </c>
      <c r="D2957" s="1206">
        <v>3850</v>
      </c>
      <c r="E2957" s="1206">
        <v>583</v>
      </c>
      <c r="F2957" s="1210">
        <v>5409</v>
      </c>
    </row>
    <row r="2958" spans="2:6" ht="13.15" customHeight="1" x14ac:dyDescent="0.3">
      <c r="B2958" s="1172" t="s">
        <v>3735</v>
      </c>
      <c r="C2958" s="1207">
        <v>615</v>
      </c>
      <c r="D2958" s="1207">
        <v>2488</v>
      </c>
      <c r="E2958" s="1207">
        <v>424</v>
      </c>
      <c r="F2958" s="1211">
        <v>3527</v>
      </c>
    </row>
    <row r="2959" spans="2:6" ht="13.15" customHeight="1" x14ac:dyDescent="0.3">
      <c r="B2959" s="1173" t="s">
        <v>3736</v>
      </c>
      <c r="C2959" s="1206">
        <v>750</v>
      </c>
      <c r="D2959" s="1206">
        <v>3690</v>
      </c>
      <c r="E2959" s="1206">
        <v>552</v>
      </c>
      <c r="F2959" s="1210">
        <v>4992</v>
      </c>
    </row>
    <row r="2960" spans="2:6" ht="13.15" customHeight="1" x14ac:dyDescent="0.3">
      <c r="B2960" s="1172" t="s">
        <v>3737</v>
      </c>
      <c r="C2960" s="1207">
        <v>1422</v>
      </c>
      <c r="D2960" s="1207">
        <v>4364</v>
      </c>
      <c r="E2960" s="1207">
        <v>611</v>
      </c>
      <c r="F2960" s="1211">
        <v>6397</v>
      </c>
    </row>
    <row r="2961" spans="2:6" ht="13.15" customHeight="1" x14ac:dyDescent="0.3">
      <c r="B2961" s="1173" t="s">
        <v>3738</v>
      </c>
      <c r="C2961" s="1206">
        <v>797</v>
      </c>
      <c r="D2961" s="1206">
        <v>2194</v>
      </c>
      <c r="E2961" s="1206">
        <v>426</v>
      </c>
      <c r="F2961" s="1210">
        <v>3417</v>
      </c>
    </row>
    <row r="2962" spans="2:6" ht="13.15" customHeight="1" x14ac:dyDescent="0.3">
      <c r="B2962" s="1172" t="s">
        <v>3739</v>
      </c>
      <c r="C2962" s="1207">
        <v>691</v>
      </c>
      <c r="D2962" s="1207">
        <v>1591</v>
      </c>
      <c r="E2962" s="1207">
        <v>341</v>
      </c>
      <c r="F2962" s="1211">
        <v>2623</v>
      </c>
    </row>
    <row r="2963" spans="2:6" ht="13.15" customHeight="1" x14ac:dyDescent="0.3">
      <c r="B2963" s="1173" t="s">
        <v>3740</v>
      </c>
      <c r="C2963" s="1206">
        <v>62</v>
      </c>
      <c r="D2963" s="1206">
        <v>41</v>
      </c>
      <c r="E2963" s="1206">
        <v>19</v>
      </c>
      <c r="F2963" s="1210">
        <v>122</v>
      </c>
    </row>
    <row r="2964" spans="2:6" ht="13.15" customHeight="1" x14ac:dyDescent="0.3">
      <c r="B2964" s="1172" t="s">
        <v>3741</v>
      </c>
      <c r="C2964" s="1207">
        <v>6936</v>
      </c>
      <c r="D2964" s="1207">
        <v>5850</v>
      </c>
      <c r="E2964" s="1207">
        <v>2811</v>
      </c>
      <c r="F2964" s="1211">
        <v>15597</v>
      </c>
    </row>
    <row r="2965" spans="2:6" ht="13.15" customHeight="1" x14ac:dyDescent="0.3">
      <c r="B2965" s="1173" t="s">
        <v>3742</v>
      </c>
      <c r="C2965" s="1206">
        <v>7144</v>
      </c>
      <c r="D2965" s="1206">
        <v>9051</v>
      </c>
      <c r="E2965" s="1206">
        <v>2842</v>
      </c>
      <c r="F2965" s="1210">
        <v>19037</v>
      </c>
    </row>
    <row r="2966" spans="2:6" ht="13.15" customHeight="1" x14ac:dyDescent="0.3">
      <c r="B2966" s="1172" t="s">
        <v>3743</v>
      </c>
      <c r="C2966" s="1207">
        <v>5207</v>
      </c>
      <c r="D2966" s="1207">
        <v>5658</v>
      </c>
      <c r="E2966" s="1207">
        <v>2337</v>
      </c>
      <c r="F2966" s="1211">
        <v>13202</v>
      </c>
    </row>
    <row r="2967" spans="2:6" ht="13.15" customHeight="1" x14ac:dyDescent="0.3">
      <c r="B2967" s="1173" t="s">
        <v>3744</v>
      </c>
      <c r="C2967" s="1206">
        <v>4091</v>
      </c>
      <c r="D2967" s="1206">
        <v>5646</v>
      </c>
      <c r="E2967" s="1206">
        <v>1923</v>
      </c>
      <c r="F2967" s="1210">
        <v>11660</v>
      </c>
    </row>
    <row r="2968" spans="2:6" ht="13.15" customHeight="1" x14ac:dyDescent="0.3">
      <c r="B2968" s="1172" t="s">
        <v>3745</v>
      </c>
      <c r="C2968" s="1207">
        <v>5418</v>
      </c>
      <c r="D2968" s="1207">
        <v>6546</v>
      </c>
      <c r="E2968" s="1207">
        <v>2452</v>
      </c>
      <c r="F2968" s="1211">
        <v>14416</v>
      </c>
    </row>
    <row r="2969" spans="2:6" ht="13.15" customHeight="1" x14ac:dyDescent="0.3">
      <c r="B2969" s="1173" t="s">
        <v>3746</v>
      </c>
      <c r="C2969" s="1206">
        <v>7126</v>
      </c>
      <c r="D2969" s="1206">
        <v>7082</v>
      </c>
      <c r="E2969" s="1206">
        <v>2316</v>
      </c>
      <c r="F2969" s="1210">
        <v>16524</v>
      </c>
    </row>
    <row r="2970" spans="2:6" ht="13.15" customHeight="1" x14ac:dyDescent="0.3">
      <c r="B2970" s="1172" t="s">
        <v>3747</v>
      </c>
      <c r="C2970" s="1207">
        <v>4043</v>
      </c>
      <c r="D2970" s="1207">
        <v>6404</v>
      </c>
      <c r="E2970" s="1207">
        <v>2086</v>
      </c>
      <c r="F2970" s="1211">
        <v>12533</v>
      </c>
    </row>
    <row r="2971" spans="2:6" ht="13.15" customHeight="1" x14ac:dyDescent="0.3">
      <c r="B2971" s="1173" t="s">
        <v>3748</v>
      </c>
      <c r="C2971" s="1206">
        <v>3</v>
      </c>
      <c r="D2971" s="1206">
        <v>0</v>
      </c>
      <c r="E2971" s="1206">
        <v>1</v>
      </c>
      <c r="F2971" s="1210">
        <v>4</v>
      </c>
    </row>
    <row r="2972" spans="2:6" ht="13.15" customHeight="1" x14ac:dyDescent="0.3">
      <c r="B2972" s="1172" t="s">
        <v>3749</v>
      </c>
      <c r="C2972" s="1207">
        <v>25</v>
      </c>
      <c r="D2972" s="1207">
        <v>9</v>
      </c>
      <c r="E2972" s="1207">
        <v>2</v>
      </c>
      <c r="F2972" s="1211">
        <v>36</v>
      </c>
    </row>
    <row r="2973" spans="2:6" ht="13.15" customHeight="1" x14ac:dyDescent="0.3">
      <c r="B2973" s="1173" t="s">
        <v>3750</v>
      </c>
      <c r="C2973" s="1206">
        <v>0</v>
      </c>
      <c r="D2973" s="1206">
        <v>2</v>
      </c>
      <c r="E2973" s="1206">
        <v>0</v>
      </c>
      <c r="F2973" s="1210">
        <v>2</v>
      </c>
    </row>
    <row r="2974" spans="2:6" ht="13.15" customHeight="1" x14ac:dyDescent="0.3">
      <c r="B2974" s="1172" t="s">
        <v>3751</v>
      </c>
      <c r="C2974" s="1207">
        <v>5</v>
      </c>
      <c r="D2974" s="1207">
        <v>7</v>
      </c>
      <c r="E2974" s="1207">
        <v>4</v>
      </c>
      <c r="F2974" s="1211">
        <v>16</v>
      </c>
    </row>
    <row r="2975" spans="2:6" ht="13.15" customHeight="1" x14ac:dyDescent="0.3">
      <c r="B2975" s="1173" t="s">
        <v>3752</v>
      </c>
      <c r="C2975" s="1206">
        <v>0</v>
      </c>
      <c r="D2975" s="1206">
        <v>9</v>
      </c>
      <c r="E2975" s="1206">
        <v>75</v>
      </c>
      <c r="F2975" s="1210">
        <v>84</v>
      </c>
    </row>
    <row r="2976" spans="2:6" ht="13.15" customHeight="1" x14ac:dyDescent="0.3">
      <c r="B2976" s="1172" t="s">
        <v>3753</v>
      </c>
      <c r="C2976" s="1207">
        <v>2586</v>
      </c>
      <c r="D2976" s="1207">
        <v>2253</v>
      </c>
      <c r="E2976" s="1207">
        <v>511</v>
      </c>
      <c r="F2976" s="1211">
        <v>5350</v>
      </c>
    </row>
    <row r="2977" spans="2:6" ht="13.15" customHeight="1" x14ac:dyDescent="0.3">
      <c r="B2977" s="1173" t="s">
        <v>3754</v>
      </c>
      <c r="C2977" s="1206">
        <v>3837</v>
      </c>
      <c r="D2977" s="1206">
        <v>6645</v>
      </c>
      <c r="E2977" s="1206">
        <v>1489</v>
      </c>
      <c r="F2977" s="1210">
        <v>11971</v>
      </c>
    </row>
    <row r="2978" spans="2:6" ht="13.15" customHeight="1" x14ac:dyDescent="0.3">
      <c r="B2978" s="1172" t="s">
        <v>3755</v>
      </c>
      <c r="C2978" s="1207">
        <v>78</v>
      </c>
      <c r="D2978" s="1207">
        <v>109</v>
      </c>
      <c r="E2978" s="1207">
        <v>18</v>
      </c>
      <c r="F2978" s="1211">
        <v>205</v>
      </c>
    </row>
    <row r="2979" spans="2:6" ht="13.15" customHeight="1" x14ac:dyDescent="0.3">
      <c r="B2979" s="1173" t="s">
        <v>3756</v>
      </c>
      <c r="C2979" s="1206">
        <v>269</v>
      </c>
      <c r="D2979" s="1206">
        <v>1054</v>
      </c>
      <c r="E2979" s="1206">
        <v>118</v>
      </c>
      <c r="F2979" s="1210">
        <v>1441</v>
      </c>
    </row>
    <row r="2980" spans="2:6" ht="13.15" customHeight="1" x14ac:dyDescent="0.3">
      <c r="B2980" s="1172" t="s">
        <v>3757</v>
      </c>
      <c r="C2980" s="1207">
        <v>500</v>
      </c>
      <c r="D2980" s="1207">
        <v>1382</v>
      </c>
      <c r="E2980" s="1207">
        <v>154</v>
      </c>
      <c r="F2980" s="1211">
        <v>2036</v>
      </c>
    </row>
    <row r="2981" spans="2:6" ht="13.15" customHeight="1" x14ac:dyDescent="0.3">
      <c r="B2981" s="1173" t="s">
        <v>3758</v>
      </c>
      <c r="C2981" s="1206">
        <v>487</v>
      </c>
      <c r="D2981" s="1206">
        <v>1941</v>
      </c>
      <c r="E2981" s="1206">
        <v>180</v>
      </c>
      <c r="F2981" s="1210">
        <v>2608</v>
      </c>
    </row>
    <row r="2982" spans="2:6" ht="13.15" customHeight="1" x14ac:dyDescent="0.3">
      <c r="B2982" s="1172" t="s">
        <v>3759</v>
      </c>
      <c r="C2982" s="1207">
        <v>446</v>
      </c>
      <c r="D2982" s="1207">
        <v>767</v>
      </c>
      <c r="E2982" s="1207">
        <v>159</v>
      </c>
      <c r="F2982" s="1211">
        <v>1372</v>
      </c>
    </row>
    <row r="2983" spans="2:6" ht="13.15" customHeight="1" x14ac:dyDescent="0.3">
      <c r="B2983" s="1173" t="s">
        <v>3760</v>
      </c>
      <c r="C2983" s="1206">
        <v>1937</v>
      </c>
      <c r="D2983" s="1206">
        <v>4267</v>
      </c>
      <c r="E2983" s="1206">
        <v>750</v>
      </c>
      <c r="F2983" s="1210">
        <v>6954</v>
      </c>
    </row>
    <row r="2984" spans="2:6" ht="13.15" customHeight="1" x14ac:dyDescent="0.3">
      <c r="B2984" s="1172" t="s">
        <v>3761</v>
      </c>
      <c r="C2984" s="1207">
        <v>380</v>
      </c>
      <c r="D2984" s="1207">
        <v>1338</v>
      </c>
      <c r="E2984" s="1207">
        <v>171</v>
      </c>
      <c r="F2984" s="1211">
        <v>1889</v>
      </c>
    </row>
    <row r="2985" spans="2:6" ht="13.15" customHeight="1" x14ac:dyDescent="0.3">
      <c r="B2985" s="1173" t="s">
        <v>3762</v>
      </c>
      <c r="C2985" s="1206">
        <v>67</v>
      </c>
      <c r="D2985" s="1206">
        <v>154</v>
      </c>
      <c r="E2985" s="1206">
        <v>41</v>
      </c>
      <c r="F2985" s="1210">
        <v>262</v>
      </c>
    </row>
    <row r="2986" spans="2:6" ht="13.15" customHeight="1" x14ac:dyDescent="0.3">
      <c r="B2986" s="1172" t="s">
        <v>3763</v>
      </c>
      <c r="C2986" s="1207">
        <v>172</v>
      </c>
      <c r="D2986" s="1207">
        <v>461</v>
      </c>
      <c r="E2986" s="1207">
        <v>74</v>
      </c>
      <c r="F2986" s="1211">
        <v>707</v>
      </c>
    </row>
    <row r="2987" spans="2:6" ht="13.15" customHeight="1" x14ac:dyDescent="0.3">
      <c r="B2987" s="1173" t="s">
        <v>3764</v>
      </c>
      <c r="C2987" s="1206">
        <v>121</v>
      </c>
      <c r="D2987" s="1206">
        <v>276</v>
      </c>
      <c r="E2987" s="1206">
        <v>77</v>
      </c>
      <c r="F2987" s="1210">
        <v>474</v>
      </c>
    </row>
    <row r="2988" spans="2:6" ht="13.15" customHeight="1" x14ac:dyDescent="0.3">
      <c r="B2988" s="1172" t="s">
        <v>3765</v>
      </c>
      <c r="C2988" s="1207">
        <v>101</v>
      </c>
      <c r="D2988" s="1207">
        <v>225</v>
      </c>
      <c r="E2988" s="1207">
        <v>58</v>
      </c>
      <c r="F2988" s="1211">
        <v>384</v>
      </c>
    </row>
    <row r="2989" spans="2:6" ht="13.15" customHeight="1" x14ac:dyDescent="0.3">
      <c r="B2989" s="1173" t="s">
        <v>3766</v>
      </c>
      <c r="C2989" s="1206">
        <v>453</v>
      </c>
      <c r="D2989" s="1206">
        <v>1593</v>
      </c>
      <c r="E2989" s="1206">
        <v>198</v>
      </c>
      <c r="F2989" s="1210">
        <v>2244</v>
      </c>
    </row>
    <row r="2990" spans="2:6" ht="13.15" customHeight="1" x14ac:dyDescent="0.3">
      <c r="B2990" s="1172" t="s">
        <v>3767</v>
      </c>
      <c r="C2990" s="1207">
        <v>712</v>
      </c>
      <c r="D2990" s="1207">
        <v>1853</v>
      </c>
      <c r="E2990" s="1207">
        <v>342</v>
      </c>
      <c r="F2990" s="1211">
        <v>2907</v>
      </c>
    </row>
    <row r="2991" spans="2:6" ht="13.15" customHeight="1" x14ac:dyDescent="0.3">
      <c r="B2991" s="1173" t="s">
        <v>3768</v>
      </c>
      <c r="C2991" s="1206">
        <v>571</v>
      </c>
      <c r="D2991" s="1206">
        <v>2644</v>
      </c>
      <c r="E2991" s="1206">
        <v>445</v>
      </c>
      <c r="F2991" s="1210">
        <v>3660</v>
      </c>
    </row>
    <row r="2992" spans="2:6" ht="13.15" customHeight="1" x14ac:dyDescent="0.3">
      <c r="B2992" s="1172" t="s">
        <v>3769</v>
      </c>
      <c r="C2992" s="1207">
        <v>1143</v>
      </c>
      <c r="D2992" s="1207">
        <v>3059</v>
      </c>
      <c r="E2992" s="1207">
        <v>659</v>
      </c>
      <c r="F2992" s="1211">
        <v>4861</v>
      </c>
    </row>
    <row r="2993" spans="2:6" ht="13.15" customHeight="1" x14ac:dyDescent="0.3">
      <c r="B2993" s="1173" t="s">
        <v>3770</v>
      </c>
      <c r="C2993" s="1206">
        <v>829</v>
      </c>
      <c r="D2993" s="1206">
        <v>3380</v>
      </c>
      <c r="E2993" s="1206">
        <v>454</v>
      </c>
      <c r="F2993" s="1210">
        <v>4663</v>
      </c>
    </row>
    <row r="2994" spans="2:6" ht="13.15" customHeight="1" x14ac:dyDescent="0.3">
      <c r="B2994" s="1172" t="s">
        <v>3771</v>
      </c>
      <c r="C2994" s="1207">
        <v>209</v>
      </c>
      <c r="D2994" s="1207">
        <v>652</v>
      </c>
      <c r="E2994" s="1207">
        <v>156</v>
      </c>
      <c r="F2994" s="1211">
        <v>1017</v>
      </c>
    </row>
    <row r="2995" spans="2:6" ht="13.15" customHeight="1" x14ac:dyDescent="0.3">
      <c r="B2995" s="1173" t="s">
        <v>3772</v>
      </c>
      <c r="C2995" s="1206">
        <v>159</v>
      </c>
      <c r="D2995" s="1206">
        <v>499</v>
      </c>
      <c r="E2995" s="1206">
        <v>111</v>
      </c>
      <c r="F2995" s="1210">
        <v>769</v>
      </c>
    </row>
    <row r="2996" spans="2:6" ht="13.15" customHeight="1" x14ac:dyDescent="0.3">
      <c r="B2996" s="1172" t="s">
        <v>3773</v>
      </c>
      <c r="C2996" s="1207">
        <v>52</v>
      </c>
      <c r="D2996" s="1207">
        <v>87</v>
      </c>
      <c r="E2996" s="1207">
        <v>16</v>
      </c>
      <c r="F2996" s="1211">
        <v>155</v>
      </c>
    </row>
    <row r="2997" spans="2:6" ht="13.15" customHeight="1" x14ac:dyDescent="0.3">
      <c r="B2997" s="1173" t="s">
        <v>3774</v>
      </c>
      <c r="C2997" s="1206">
        <v>28</v>
      </c>
      <c r="D2997" s="1206">
        <v>58</v>
      </c>
      <c r="E2997" s="1206">
        <v>10</v>
      </c>
      <c r="F2997" s="1210">
        <v>96</v>
      </c>
    </row>
    <row r="2998" spans="2:6" ht="13.15" customHeight="1" x14ac:dyDescent="0.3">
      <c r="B2998" s="1172" t="s">
        <v>3775</v>
      </c>
      <c r="C2998" s="1207">
        <v>57</v>
      </c>
      <c r="D2998" s="1207">
        <v>86</v>
      </c>
      <c r="E2998" s="1207">
        <v>24</v>
      </c>
      <c r="F2998" s="1211">
        <v>167</v>
      </c>
    </row>
    <row r="2999" spans="2:6" ht="13.15" customHeight="1" x14ac:dyDescent="0.3">
      <c r="B2999" s="1173" t="s">
        <v>3776</v>
      </c>
      <c r="C2999" s="1206">
        <v>2464</v>
      </c>
      <c r="D2999" s="1206">
        <v>5265</v>
      </c>
      <c r="E2999" s="1206">
        <v>1075</v>
      </c>
      <c r="F2999" s="1210">
        <v>8804</v>
      </c>
    </row>
    <row r="3000" spans="2:6" ht="13.15" customHeight="1" x14ac:dyDescent="0.3">
      <c r="B3000" s="1172" t="s">
        <v>3777</v>
      </c>
      <c r="C3000" s="1207">
        <v>164</v>
      </c>
      <c r="D3000" s="1207">
        <v>497</v>
      </c>
      <c r="E3000" s="1207">
        <v>85</v>
      </c>
      <c r="F3000" s="1211">
        <v>746</v>
      </c>
    </row>
    <row r="3001" spans="2:6" ht="13.15" customHeight="1" x14ac:dyDescent="0.3">
      <c r="B3001" s="1173" t="s">
        <v>3778</v>
      </c>
      <c r="C3001" s="1206">
        <v>216</v>
      </c>
      <c r="D3001" s="1206">
        <v>777</v>
      </c>
      <c r="E3001" s="1206">
        <v>90</v>
      </c>
      <c r="F3001" s="1210">
        <v>1083</v>
      </c>
    </row>
    <row r="3002" spans="2:6" ht="13.15" customHeight="1" x14ac:dyDescent="0.3">
      <c r="B3002" s="1172" t="s">
        <v>3779</v>
      </c>
      <c r="C3002" s="1207">
        <v>312</v>
      </c>
      <c r="D3002" s="1207">
        <v>738</v>
      </c>
      <c r="E3002" s="1207">
        <v>156</v>
      </c>
      <c r="F3002" s="1211">
        <v>1206</v>
      </c>
    </row>
    <row r="3003" spans="2:6" ht="13.15" customHeight="1" x14ac:dyDescent="0.3">
      <c r="B3003" s="1173" t="s">
        <v>3780</v>
      </c>
      <c r="C3003" s="1206">
        <v>1875</v>
      </c>
      <c r="D3003" s="1206">
        <v>6237</v>
      </c>
      <c r="E3003" s="1206">
        <v>806</v>
      </c>
      <c r="F3003" s="1210">
        <v>8918</v>
      </c>
    </row>
    <row r="3004" spans="2:6" ht="13.15" customHeight="1" x14ac:dyDescent="0.3">
      <c r="B3004" s="1172" t="s">
        <v>3781</v>
      </c>
      <c r="C3004" s="1207">
        <v>376</v>
      </c>
      <c r="D3004" s="1207">
        <v>952</v>
      </c>
      <c r="E3004" s="1207">
        <v>138</v>
      </c>
      <c r="F3004" s="1211">
        <v>1466</v>
      </c>
    </row>
    <row r="3005" spans="2:6" ht="13.15" customHeight="1" x14ac:dyDescent="0.3">
      <c r="B3005" s="1173" t="s">
        <v>3782</v>
      </c>
      <c r="C3005" s="1206">
        <v>159</v>
      </c>
      <c r="D3005" s="1206">
        <v>726</v>
      </c>
      <c r="E3005" s="1206">
        <v>72</v>
      </c>
      <c r="F3005" s="1210">
        <v>957</v>
      </c>
    </row>
    <row r="3006" spans="2:6" ht="13.15" customHeight="1" x14ac:dyDescent="0.3">
      <c r="B3006" s="1172" t="s">
        <v>3783</v>
      </c>
      <c r="C3006" s="1207">
        <v>93</v>
      </c>
      <c r="D3006" s="1207">
        <v>337</v>
      </c>
      <c r="E3006" s="1207">
        <v>54</v>
      </c>
      <c r="F3006" s="1211">
        <v>484</v>
      </c>
    </row>
    <row r="3007" spans="2:6" ht="13.15" customHeight="1" x14ac:dyDescent="0.3">
      <c r="B3007" s="1173" t="s">
        <v>3784</v>
      </c>
      <c r="C3007" s="1206">
        <v>108</v>
      </c>
      <c r="D3007" s="1206">
        <v>612</v>
      </c>
      <c r="E3007" s="1206">
        <v>63</v>
      </c>
      <c r="F3007" s="1210">
        <v>783</v>
      </c>
    </row>
    <row r="3008" spans="2:6" ht="13.15" customHeight="1" x14ac:dyDescent="0.3">
      <c r="B3008" s="1172" t="s">
        <v>3785</v>
      </c>
      <c r="C3008" s="1207">
        <v>148</v>
      </c>
      <c r="D3008" s="1207">
        <v>711</v>
      </c>
      <c r="E3008" s="1207">
        <v>55</v>
      </c>
      <c r="F3008" s="1211">
        <v>914</v>
      </c>
    </row>
    <row r="3009" spans="2:6" ht="13.15" customHeight="1" x14ac:dyDescent="0.3">
      <c r="B3009" s="1173" t="s">
        <v>3786</v>
      </c>
      <c r="C3009" s="1206">
        <v>482</v>
      </c>
      <c r="D3009" s="1206">
        <v>2257</v>
      </c>
      <c r="E3009" s="1206">
        <v>164</v>
      </c>
      <c r="F3009" s="1210">
        <v>2903</v>
      </c>
    </row>
    <row r="3010" spans="2:6" ht="13.15" customHeight="1" x14ac:dyDescent="0.3">
      <c r="B3010" s="1172" t="s">
        <v>3787</v>
      </c>
      <c r="C3010" s="1207">
        <v>71</v>
      </c>
      <c r="D3010" s="1207">
        <v>142</v>
      </c>
      <c r="E3010" s="1207">
        <v>22</v>
      </c>
      <c r="F3010" s="1211">
        <v>235</v>
      </c>
    </row>
    <row r="3011" spans="2:6" ht="13.15" customHeight="1" x14ac:dyDescent="0.3">
      <c r="B3011" s="1173" t="s">
        <v>3788</v>
      </c>
      <c r="C3011" s="1206">
        <v>54</v>
      </c>
      <c r="D3011" s="1206">
        <v>210</v>
      </c>
      <c r="E3011" s="1206">
        <v>27</v>
      </c>
      <c r="F3011" s="1210">
        <v>291</v>
      </c>
    </row>
    <row r="3012" spans="2:6" ht="13.15" customHeight="1" x14ac:dyDescent="0.3">
      <c r="B3012" s="1172" t="s">
        <v>3789</v>
      </c>
      <c r="C3012" s="1207">
        <v>36</v>
      </c>
      <c r="D3012" s="1207">
        <v>161</v>
      </c>
      <c r="E3012" s="1207">
        <v>21</v>
      </c>
      <c r="F3012" s="1211">
        <v>218</v>
      </c>
    </row>
    <row r="3013" spans="2:6" ht="13.15" customHeight="1" x14ac:dyDescent="0.3">
      <c r="B3013" s="1173" t="s">
        <v>3790</v>
      </c>
      <c r="C3013" s="1206">
        <v>49</v>
      </c>
      <c r="D3013" s="1206">
        <v>292</v>
      </c>
      <c r="E3013" s="1206">
        <v>34</v>
      </c>
      <c r="F3013" s="1210">
        <v>375</v>
      </c>
    </row>
    <row r="3014" spans="2:6" ht="13.15" customHeight="1" x14ac:dyDescent="0.3">
      <c r="B3014" s="1172" t="s">
        <v>3791</v>
      </c>
      <c r="C3014" s="1207">
        <v>24</v>
      </c>
      <c r="D3014" s="1207">
        <v>112</v>
      </c>
      <c r="E3014" s="1207">
        <v>12</v>
      </c>
      <c r="F3014" s="1211">
        <v>148</v>
      </c>
    </row>
    <row r="3015" spans="2:6" ht="13.15" customHeight="1" x14ac:dyDescent="0.3">
      <c r="B3015" s="1173" t="s">
        <v>3792</v>
      </c>
      <c r="C3015" s="1206">
        <v>60</v>
      </c>
      <c r="D3015" s="1206">
        <v>253</v>
      </c>
      <c r="E3015" s="1206">
        <v>29</v>
      </c>
      <c r="F3015" s="1210">
        <v>342</v>
      </c>
    </row>
    <row r="3016" spans="2:6" ht="13.15" customHeight="1" x14ac:dyDescent="0.3">
      <c r="B3016" s="1172" t="s">
        <v>3793</v>
      </c>
      <c r="C3016" s="1207">
        <v>187</v>
      </c>
      <c r="D3016" s="1207">
        <v>658</v>
      </c>
      <c r="E3016" s="1207">
        <v>94</v>
      </c>
      <c r="F3016" s="1211">
        <v>939</v>
      </c>
    </row>
    <row r="3017" spans="2:6" ht="13.15" customHeight="1" x14ac:dyDescent="0.3">
      <c r="B3017" s="1173" t="s">
        <v>3794</v>
      </c>
      <c r="C3017" s="1206">
        <v>45</v>
      </c>
      <c r="D3017" s="1206">
        <v>161</v>
      </c>
      <c r="E3017" s="1206">
        <v>22</v>
      </c>
      <c r="F3017" s="1210">
        <v>228</v>
      </c>
    </row>
    <row r="3018" spans="2:6" ht="13.15" customHeight="1" x14ac:dyDescent="0.3">
      <c r="B3018" s="1172" t="s">
        <v>3795</v>
      </c>
      <c r="C3018" s="1207">
        <v>102</v>
      </c>
      <c r="D3018" s="1207">
        <v>262</v>
      </c>
      <c r="E3018" s="1207">
        <v>55</v>
      </c>
      <c r="F3018" s="1211">
        <v>419</v>
      </c>
    </row>
    <row r="3019" spans="2:6" ht="13.15" customHeight="1" x14ac:dyDescent="0.3">
      <c r="B3019" s="1173" t="s">
        <v>3796</v>
      </c>
      <c r="C3019" s="1206">
        <v>689</v>
      </c>
      <c r="D3019" s="1206">
        <v>2640</v>
      </c>
      <c r="E3019" s="1206">
        <v>284</v>
      </c>
      <c r="F3019" s="1210">
        <v>3613</v>
      </c>
    </row>
    <row r="3020" spans="2:6" ht="13.15" customHeight="1" x14ac:dyDescent="0.3">
      <c r="B3020" s="1172" t="s">
        <v>3797</v>
      </c>
      <c r="C3020" s="1207">
        <v>1238</v>
      </c>
      <c r="D3020" s="1207">
        <v>3357</v>
      </c>
      <c r="E3020" s="1207">
        <v>375</v>
      </c>
      <c r="F3020" s="1211">
        <v>4970</v>
      </c>
    </row>
    <row r="3021" spans="2:6" ht="13.15" customHeight="1" x14ac:dyDescent="0.3">
      <c r="B3021" s="1173" t="s">
        <v>3798</v>
      </c>
      <c r="C3021" s="1206">
        <v>1065</v>
      </c>
      <c r="D3021" s="1206">
        <v>2755</v>
      </c>
      <c r="E3021" s="1206">
        <v>442</v>
      </c>
      <c r="F3021" s="1210">
        <v>4262</v>
      </c>
    </row>
    <row r="3022" spans="2:6" ht="13.15" customHeight="1" x14ac:dyDescent="0.3">
      <c r="B3022" s="1172" t="s">
        <v>3799</v>
      </c>
      <c r="C3022" s="1207">
        <v>1028</v>
      </c>
      <c r="D3022" s="1207">
        <v>2309</v>
      </c>
      <c r="E3022" s="1207">
        <v>665</v>
      </c>
      <c r="F3022" s="1211">
        <v>4002</v>
      </c>
    </row>
    <row r="3023" spans="2:6" ht="13.15" customHeight="1" x14ac:dyDescent="0.3">
      <c r="B3023" s="1173" t="s">
        <v>3800</v>
      </c>
      <c r="C3023" s="1206">
        <v>104</v>
      </c>
      <c r="D3023" s="1206">
        <v>379</v>
      </c>
      <c r="E3023" s="1206">
        <v>66</v>
      </c>
      <c r="F3023" s="1210">
        <v>549</v>
      </c>
    </row>
    <row r="3024" spans="2:6" ht="13.15" customHeight="1" x14ac:dyDescent="0.3">
      <c r="B3024" s="1172" t="s">
        <v>3801</v>
      </c>
      <c r="C3024" s="1207">
        <v>166</v>
      </c>
      <c r="D3024" s="1207">
        <v>521</v>
      </c>
      <c r="E3024" s="1207">
        <v>86</v>
      </c>
      <c r="F3024" s="1211">
        <v>773</v>
      </c>
    </row>
    <row r="3025" spans="2:6" ht="13.15" customHeight="1" x14ac:dyDescent="0.3">
      <c r="B3025" s="1173" t="s">
        <v>3802</v>
      </c>
      <c r="C3025" s="1206">
        <v>52</v>
      </c>
      <c r="D3025" s="1206">
        <v>257</v>
      </c>
      <c r="E3025" s="1206">
        <v>27</v>
      </c>
      <c r="F3025" s="1210">
        <v>336</v>
      </c>
    </row>
    <row r="3026" spans="2:6" ht="13.15" customHeight="1" x14ac:dyDescent="0.3">
      <c r="B3026" s="1172" t="s">
        <v>3803</v>
      </c>
      <c r="C3026" s="1207">
        <v>820</v>
      </c>
      <c r="D3026" s="1207">
        <v>3055</v>
      </c>
      <c r="E3026" s="1207">
        <v>322</v>
      </c>
      <c r="F3026" s="1211">
        <v>4197</v>
      </c>
    </row>
    <row r="3027" spans="2:6" ht="13.15" customHeight="1" x14ac:dyDescent="0.3">
      <c r="B3027" s="1173" t="s">
        <v>3804</v>
      </c>
      <c r="C3027" s="1206">
        <v>224</v>
      </c>
      <c r="D3027" s="1206">
        <v>614</v>
      </c>
      <c r="E3027" s="1206">
        <v>81</v>
      </c>
      <c r="F3027" s="1210">
        <v>919</v>
      </c>
    </row>
    <row r="3028" spans="2:6" ht="13.15" customHeight="1" x14ac:dyDescent="0.3">
      <c r="B3028" s="1172" t="s">
        <v>3805</v>
      </c>
      <c r="C3028" s="1207">
        <v>216</v>
      </c>
      <c r="D3028" s="1207">
        <v>703</v>
      </c>
      <c r="E3028" s="1207">
        <v>140</v>
      </c>
      <c r="F3028" s="1211">
        <v>1059</v>
      </c>
    </row>
    <row r="3029" spans="2:6" ht="13.15" customHeight="1" x14ac:dyDescent="0.3">
      <c r="B3029" s="1173" t="s">
        <v>3806</v>
      </c>
      <c r="C3029" s="1206">
        <v>1072</v>
      </c>
      <c r="D3029" s="1206">
        <v>4193</v>
      </c>
      <c r="E3029" s="1206">
        <v>781</v>
      </c>
      <c r="F3029" s="1210">
        <v>6046</v>
      </c>
    </row>
    <row r="3030" spans="2:6" ht="13.15" customHeight="1" x14ac:dyDescent="0.3">
      <c r="B3030" s="1172" t="s">
        <v>3807</v>
      </c>
      <c r="C3030" s="1207">
        <v>135</v>
      </c>
      <c r="D3030" s="1207">
        <v>518</v>
      </c>
      <c r="E3030" s="1207">
        <v>104</v>
      </c>
      <c r="F3030" s="1211">
        <v>757</v>
      </c>
    </row>
    <row r="3031" spans="2:6" ht="13.15" customHeight="1" x14ac:dyDescent="0.3">
      <c r="B3031" s="1173" t="s">
        <v>3808</v>
      </c>
      <c r="C3031" s="1206">
        <v>2506</v>
      </c>
      <c r="D3031" s="1206">
        <v>5664</v>
      </c>
      <c r="E3031" s="1206">
        <v>1259</v>
      </c>
      <c r="F3031" s="1210">
        <v>9429</v>
      </c>
    </row>
    <row r="3032" spans="2:6" ht="13.15" customHeight="1" x14ac:dyDescent="0.3">
      <c r="B3032" s="1172" t="s">
        <v>3809</v>
      </c>
      <c r="C3032" s="1207">
        <v>531</v>
      </c>
      <c r="D3032" s="1207">
        <v>2060</v>
      </c>
      <c r="E3032" s="1207">
        <v>346</v>
      </c>
      <c r="F3032" s="1211">
        <v>2937</v>
      </c>
    </row>
    <row r="3033" spans="2:6" ht="13.15" customHeight="1" x14ac:dyDescent="0.3">
      <c r="B3033" s="1173" t="s">
        <v>3810</v>
      </c>
      <c r="C3033" s="1206">
        <v>1256</v>
      </c>
      <c r="D3033" s="1206">
        <v>4678</v>
      </c>
      <c r="E3033" s="1206">
        <v>690</v>
      </c>
      <c r="F3033" s="1210">
        <v>6624</v>
      </c>
    </row>
    <row r="3034" spans="2:6" ht="13.15" customHeight="1" x14ac:dyDescent="0.3">
      <c r="B3034" s="1172" t="s">
        <v>3811</v>
      </c>
      <c r="C3034" s="1207">
        <v>2344</v>
      </c>
      <c r="D3034" s="1207">
        <v>5836</v>
      </c>
      <c r="E3034" s="1207">
        <v>887</v>
      </c>
      <c r="F3034" s="1211">
        <v>9067</v>
      </c>
    </row>
    <row r="3035" spans="2:6" ht="13.15" customHeight="1" x14ac:dyDescent="0.3">
      <c r="B3035" s="1173" t="s">
        <v>3812</v>
      </c>
      <c r="C3035" s="1206">
        <v>177</v>
      </c>
      <c r="D3035" s="1206">
        <v>780</v>
      </c>
      <c r="E3035" s="1206">
        <v>131</v>
      </c>
      <c r="F3035" s="1210">
        <v>1088</v>
      </c>
    </row>
    <row r="3036" spans="2:6" ht="13.15" customHeight="1" x14ac:dyDescent="0.3">
      <c r="B3036" s="1172" t="s">
        <v>3813</v>
      </c>
      <c r="C3036" s="1207">
        <v>1694</v>
      </c>
      <c r="D3036" s="1207">
        <v>2994</v>
      </c>
      <c r="E3036" s="1207">
        <v>765</v>
      </c>
      <c r="F3036" s="1211">
        <v>5453</v>
      </c>
    </row>
    <row r="3037" spans="2:6" ht="13.15" customHeight="1" x14ac:dyDescent="0.3">
      <c r="B3037" s="1173" t="s">
        <v>3814</v>
      </c>
      <c r="C3037" s="1206">
        <v>487</v>
      </c>
      <c r="D3037" s="1206">
        <v>5228</v>
      </c>
      <c r="E3037" s="1206">
        <v>776</v>
      </c>
      <c r="F3037" s="1210">
        <v>6491</v>
      </c>
    </row>
    <row r="3038" spans="2:6" ht="13.15" customHeight="1" x14ac:dyDescent="0.3">
      <c r="B3038" s="1172" t="s">
        <v>3815</v>
      </c>
      <c r="C3038" s="1207">
        <v>34</v>
      </c>
      <c r="D3038" s="1207">
        <v>21</v>
      </c>
      <c r="E3038" s="1207">
        <v>15</v>
      </c>
      <c r="F3038" s="1211">
        <v>70</v>
      </c>
    </row>
    <row r="3039" spans="2:6" ht="13.15" customHeight="1" x14ac:dyDescent="0.3">
      <c r="B3039" s="1173" t="s">
        <v>3816</v>
      </c>
      <c r="C3039" s="1206">
        <v>413</v>
      </c>
      <c r="D3039" s="1206">
        <v>1334</v>
      </c>
      <c r="E3039" s="1206">
        <v>197</v>
      </c>
      <c r="F3039" s="1210">
        <v>1944</v>
      </c>
    </row>
    <row r="3040" spans="2:6" ht="13.15" customHeight="1" x14ac:dyDescent="0.3">
      <c r="B3040" s="1172" t="s">
        <v>3817</v>
      </c>
      <c r="C3040" s="1207">
        <v>565</v>
      </c>
      <c r="D3040" s="1207">
        <v>1713</v>
      </c>
      <c r="E3040" s="1207">
        <v>302</v>
      </c>
      <c r="F3040" s="1211">
        <v>2580</v>
      </c>
    </row>
    <row r="3041" spans="2:6" ht="13.15" customHeight="1" x14ac:dyDescent="0.3">
      <c r="B3041" s="1173" t="s">
        <v>3818</v>
      </c>
      <c r="C3041" s="1206">
        <v>1111</v>
      </c>
      <c r="D3041" s="1206">
        <v>1807</v>
      </c>
      <c r="E3041" s="1206">
        <v>425</v>
      </c>
      <c r="F3041" s="1210">
        <v>3343</v>
      </c>
    </row>
    <row r="3042" spans="2:6" ht="13.15" customHeight="1" x14ac:dyDescent="0.3">
      <c r="B3042" s="1172" t="s">
        <v>3819</v>
      </c>
      <c r="C3042" s="1207">
        <v>7092</v>
      </c>
      <c r="D3042" s="1207">
        <v>10126</v>
      </c>
      <c r="E3042" s="1207">
        <v>3544</v>
      </c>
      <c r="F3042" s="1211">
        <v>20762</v>
      </c>
    </row>
    <row r="3043" spans="2:6" ht="13.15" customHeight="1" x14ac:dyDescent="0.3">
      <c r="B3043" s="1173" t="s">
        <v>3820</v>
      </c>
      <c r="C3043" s="1206">
        <v>761</v>
      </c>
      <c r="D3043" s="1206">
        <v>1770</v>
      </c>
      <c r="E3043" s="1206">
        <v>421</v>
      </c>
      <c r="F3043" s="1210">
        <v>2952</v>
      </c>
    </row>
    <row r="3044" spans="2:6" ht="13.15" customHeight="1" x14ac:dyDescent="0.3">
      <c r="B3044" s="1172" t="s">
        <v>3821</v>
      </c>
      <c r="C3044" s="1207">
        <v>625</v>
      </c>
      <c r="D3044" s="1207">
        <v>1597</v>
      </c>
      <c r="E3044" s="1207">
        <v>414</v>
      </c>
      <c r="F3044" s="1211">
        <v>2636</v>
      </c>
    </row>
    <row r="3045" spans="2:6" ht="13.15" customHeight="1" x14ac:dyDescent="0.3">
      <c r="B3045" s="1173" t="s">
        <v>3822</v>
      </c>
      <c r="C3045" s="1206">
        <v>609</v>
      </c>
      <c r="D3045" s="1206">
        <v>1587</v>
      </c>
      <c r="E3045" s="1206">
        <v>455</v>
      </c>
      <c r="F3045" s="1210">
        <v>2651</v>
      </c>
    </row>
    <row r="3046" spans="2:6" ht="13.15" customHeight="1" x14ac:dyDescent="0.3">
      <c r="B3046" s="1172" t="s">
        <v>3823</v>
      </c>
      <c r="C3046" s="1207">
        <v>266</v>
      </c>
      <c r="D3046" s="1207">
        <v>520</v>
      </c>
      <c r="E3046" s="1207">
        <v>144</v>
      </c>
      <c r="F3046" s="1211">
        <v>930</v>
      </c>
    </row>
    <row r="3047" spans="2:6" ht="13.15" customHeight="1" x14ac:dyDescent="0.3">
      <c r="B3047" s="1173" t="s">
        <v>3824</v>
      </c>
      <c r="C3047" s="1206">
        <v>1835</v>
      </c>
      <c r="D3047" s="1206">
        <v>4049</v>
      </c>
      <c r="E3047" s="1206">
        <v>866</v>
      </c>
      <c r="F3047" s="1210">
        <v>6750</v>
      </c>
    </row>
    <row r="3048" spans="2:6" ht="13.15" customHeight="1" x14ac:dyDescent="0.3">
      <c r="B3048" s="1172" t="s">
        <v>3825</v>
      </c>
      <c r="C3048" s="1207">
        <v>248</v>
      </c>
      <c r="D3048" s="1207">
        <v>634</v>
      </c>
      <c r="E3048" s="1207">
        <v>144</v>
      </c>
      <c r="F3048" s="1211">
        <v>1026</v>
      </c>
    </row>
    <row r="3049" spans="2:6" ht="13.15" customHeight="1" x14ac:dyDescent="0.3">
      <c r="B3049" s="1173" t="s">
        <v>3826</v>
      </c>
      <c r="C3049" s="1206">
        <v>595</v>
      </c>
      <c r="D3049" s="1206">
        <v>2715</v>
      </c>
      <c r="E3049" s="1206">
        <v>356</v>
      </c>
      <c r="F3049" s="1210">
        <v>3666</v>
      </c>
    </row>
    <row r="3050" spans="2:6" ht="13.15" customHeight="1" x14ac:dyDescent="0.3">
      <c r="B3050" s="1172" t="s">
        <v>3827</v>
      </c>
      <c r="C3050" s="1207">
        <v>123</v>
      </c>
      <c r="D3050" s="1207">
        <v>461</v>
      </c>
      <c r="E3050" s="1207">
        <v>46</v>
      </c>
      <c r="F3050" s="1211">
        <v>630</v>
      </c>
    </row>
    <row r="3051" spans="2:6" ht="13.15" customHeight="1" x14ac:dyDescent="0.3">
      <c r="B3051" s="1173" t="s">
        <v>3828</v>
      </c>
      <c r="C3051" s="1206">
        <v>56</v>
      </c>
      <c r="D3051" s="1206">
        <v>243</v>
      </c>
      <c r="E3051" s="1206">
        <v>41</v>
      </c>
      <c r="F3051" s="1210">
        <v>340</v>
      </c>
    </row>
    <row r="3052" spans="2:6" ht="13.15" customHeight="1" x14ac:dyDescent="0.3">
      <c r="B3052" s="1172" t="s">
        <v>3829</v>
      </c>
      <c r="C3052" s="1207">
        <v>144</v>
      </c>
      <c r="D3052" s="1207">
        <v>586</v>
      </c>
      <c r="E3052" s="1207">
        <v>74</v>
      </c>
      <c r="F3052" s="1211">
        <v>804</v>
      </c>
    </row>
    <row r="3053" spans="2:6" ht="13.15" customHeight="1" x14ac:dyDescent="0.3">
      <c r="B3053" s="1173" t="s">
        <v>3830</v>
      </c>
      <c r="C3053" s="1206">
        <v>120</v>
      </c>
      <c r="D3053" s="1206">
        <v>486</v>
      </c>
      <c r="E3053" s="1206">
        <v>87</v>
      </c>
      <c r="F3053" s="1210">
        <v>693</v>
      </c>
    </row>
    <row r="3054" spans="2:6" ht="13.15" customHeight="1" x14ac:dyDescent="0.3">
      <c r="B3054" s="1172" t="s">
        <v>3831</v>
      </c>
      <c r="C3054" s="1207">
        <v>144</v>
      </c>
      <c r="D3054" s="1207">
        <v>394</v>
      </c>
      <c r="E3054" s="1207">
        <v>72</v>
      </c>
      <c r="F3054" s="1211">
        <v>610</v>
      </c>
    </row>
    <row r="3055" spans="2:6" ht="13.15" customHeight="1" x14ac:dyDescent="0.3">
      <c r="B3055" s="1173" t="s">
        <v>3832</v>
      </c>
      <c r="C3055" s="1206">
        <v>331</v>
      </c>
      <c r="D3055" s="1206">
        <v>1087</v>
      </c>
      <c r="E3055" s="1206">
        <v>208</v>
      </c>
      <c r="F3055" s="1210">
        <v>1626</v>
      </c>
    </row>
    <row r="3056" spans="2:6" ht="13.15" customHeight="1" x14ac:dyDescent="0.3">
      <c r="B3056" s="1172" t="s">
        <v>3833</v>
      </c>
      <c r="C3056" s="1207">
        <v>2654</v>
      </c>
      <c r="D3056" s="1207">
        <v>4864</v>
      </c>
      <c r="E3056" s="1207">
        <v>922</v>
      </c>
      <c r="F3056" s="1211">
        <v>8440</v>
      </c>
    </row>
    <row r="3057" spans="2:6" ht="13.15" customHeight="1" x14ac:dyDescent="0.3">
      <c r="B3057" s="1173" t="s">
        <v>3834</v>
      </c>
      <c r="C3057" s="1206">
        <v>200</v>
      </c>
      <c r="D3057" s="1206">
        <v>592</v>
      </c>
      <c r="E3057" s="1206">
        <v>80</v>
      </c>
      <c r="F3057" s="1210">
        <v>872</v>
      </c>
    </row>
    <row r="3058" spans="2:6" ht="13.15" customHeight="1" x14ac:dyDescent="0.3">
      <c r="B3058" s="1172" t="s">
        <v>3835</v>
      </c>
      <c r="C3058" s="1207">
        <v>5698</v>
      </c>
      <c r="D3058" s="1207">
        <v>8895</v>
      </c>
      <c r="E3058" s="1207">
        <v>2176</v>
      </c>
      <c r="F3058" s="1211">
        <v>16769</v>
      </c>
    </row>
    <row r="3059" spans="2:6" ht="13.15" customHeight="1" x14ac:dyDescent="0.3">
      <c r="B3059" s="1173" t="s">
        <v>3836</v>
      </c>
      <c r="C3059" s="1206">
        <v>154</v>
      </c>
      <c r="D3059" s="1206">
        <v>475</v>
      </c>
      <c r="E3059" s="1206">
        <v>74</v>
      </c>
      <c r="F3059" s="1210">
        <v>703</v>
      </c>
    </row>
    <row r="3060" spans="2:6" ht="13.15" customHeight="1" x14ac:dyDescent="0.3">
      <c r="B3060" s="1172" t="s">
        <v>3837</v>
      </c>
      <c r="C3060" s="1207">
        <v>698</v>
      </c>
      <c r="D3060" s="1207">
        <v>1679</v>
      </c>
      <c r="E3060" s="1207">
        <v>330</v>
      </c>
      <c r="F3060" s="1211">
        <v>2707</v>
      </c>
    </row>
    <row r="3061" spans="2:6" ht="13.15" customHeight="1" x14ac:dyDescent="0.3">
      <c r="B3061" s="1173" t="s">
        <v>3838</v>
      </c>
      <c r="C3061" s="1206">
        <v>881</v>
      </c>
      <c r="D3061" s="1206">
        <v>1337</v>
      </c>
      <c r="E3061" s="1206">
        <v>273</v>
      </c>
      <c r="F3061" s="1210">
        <v>2491</v>
      </c>
    </row>
    <row r="3062" spans="2:6" ht="13.15" customHeight="1" x14ac:dyDescent="0.3">
      <c r="B3062" s="1172" t="s">
        <v>3839</v>
      </c>
      <c r="C3062" s="1207">
        <v>3258</v>
      </c>
      <c r="D3062" s="1207">
        <v>4774</v>
      </c>
      <c r="E3062" s="1207">
        <v>1283</v>
      </c>
      <c r="F3062" s="1211">
        <v>9315</v>
      </c>
    </row>
    <row r="3063" spans="2:6" ht="13.15" customHeight="1" x14ac:dyDescent="0.3">
      <c r="B3063" s="1173" t="s">
        <v>3840</v>
      </c>
      <c r="C3063" s="1206">
        <v>424</v>
      </c>
      <c r="D3063" s="1206">
        <v>1073</v>
      </c>
      <c r="E3063" s="1206">
        <v>158</v>
      </c>
      <c r="F3063" s="1210">
        <v>1655</v>
      </c>
    </row>
    <row r="3064" spans="2:6" ht="13.15" customHeight="1" x14ac:dyDescent="0.3">
      <c r="B3064" s="1172" t="s">
        <v>3841</v>
      </c>
      <c r="C3064" s="1207">
        <v>382</v>
      </c>
      <c r="D3064" s="1207">
        <v>410</v>
      </c>
      <c r="E3064" s="1207">
        <v>86</v>
      </c>
      <c r="F3064" s="1211">
        <v>878</v>
      </c>
    </row>
    <row r="3065" spans="2:6" ht="13.15" customHeight="1" x14ac:dyDescent="0.3">
      <c r="B3065" s="1173" t="s">
        <v>3842</v>
      </c>
      <c r="C3065" s="1206">
        <v>130</v>
      </c>
      <c r="D3065" s="1206">
        <v>92</v>
      </c>
      <c r="E3065" s="1206">
        <v>45</v>
      </c>
      <c r="F3065" s="1210">
        <v>267</v>
      </c>
    </row>
    <row r="3066" spans="2:6" ht="13.15" customHeight="1" x14ac:dyDescent="0.3">
      <c r="B3066" s="1172" t="s">
        <v>3843</v>
      </c>
      <c r="C3066" s="1207">
        <v>1020</v>
      </c>
      <c r="D3066" s="1207">
        <v>1380</v>
      </c>
      <c r="E3066" s="1207">
        <v>271</v>
      </c>
      <c r="F3066" s="1211">
        <v>2671</v>
      </c>
    </row>
    <row r="3067" spans="2:6" ht="13.15" customHeight="1" x14ac:dyDescent="0.3">
      <c r="B3067" s="1173" t="s">
        <v>3844</v>
      </c>
      <c r="C3067" s="1206">
        <v>8058</v>
      </c>
      <c r="D3067" s="1206">
        <v>9492</v>
      </c>
      <c r="E3067" s="1206">
        <v>2756</v>
      </c>
      <c r="F3067" s="1210">
        <v>20306</v>
      </c>
    </row>
    <row r="3068" spans="2:6" ht="13.15" customHeight="1" x14ac:dyDescent="0.3">
      <c r="B3068" s="1172" t="s">
        <v>3845</v>
      </c>
      <c r="C3068" s="1207">
        <v>11</v>
      </c>
      <c r="D3068" s="1207">
        <v>13</v>
      </c>
      <c r="E3068" s="1207">
        <v>3</v>
      </c>
      <c r="F3068" s="1211">
        <v>27</v>
      </c>
    </row>
    <row r="3069" spans="2:6" ht="13.15" customHeight="1" x14ac:dyDescent="0.3">
      <c r="B3069" s="1173" t="s">
        <v>3846</v>
      </c>
      <c r="C3069" s="1206">
        <v>1244</v>
      </c>
      <c r="D3069" s="1206">
        <v>1705</v>
      </c>
      <c r="E3069" s="1206">
        <v>399</v>
      </c>
      <c r="F3069" s="1210">
        <v>3348</v>
      </c>
    </row>
    <row r="3070" spans="2:6" ht="13.15" customHeight="1" x14ac:dyDescent="0.3">
      <c r="B3070" s="1172" t="s">
        <v>3847</v>
      </c>
      <c r="C3070" s="1207">
        <v>527</v>
      </c>
      <c r="D3070" s="1207">
        <v>733</v>
      </c>
      <c r="E3070" s="1207">
        <v>187</v>
      </c>
      <c r="F3070" s="1211">
        <v>1447</v>
      </c>
    </row>
    <row r="3071" spans="2:6" ht="13.15" customHeight="1" x14ac:dyDescent="0.3">
      <c r="B3071" s="1173" t="s">
        <v>3848</v>
      </c>
      <c r="C3071" s="1206">
        <v>485</v>
      </c>
      <c r="D3071" s="1206">
        <v>1324</v>
      </c>
      <c r="E3071" s="1206">
        <v>196</v>
      </c>
      <c r="F3071" s="1210">
        <v>2005</v>
      </c>
    </row>
    <row r="3072" spans="2:6" ht="13.15" customHeight="1" x14ac:dyDescent="0.3">
      <c r="B3072" s="1172" t="s">
        <v>3849</v>
      </c>
      <c r="C3072" s="1207">
        <v>113</v>
      </c>
      <c r="D3072" s="1207">
        <v>220</v>
      </c>
      <c r="E3072" s="1207">
        <v>43</v>
      </c>
      <c r="F3072" s="1211">
        <v>376</v>
      </c>
    </row>
    <row r="3073" spans="2:6" ht="13.15" customHeight="1" x14ac:dyDescent="0.3">
      <c r="B3073" s="1173" t="s">
        <v>3850</v>
      </c>
      <c r="C3073" s="1206">
        <v>1130</v>
      </c>
      <c r="D3073" s="1206">
        <v>1524</v>
      </c>
      <c r="E3073" s="1206">
        <v>337</v>
      </c>
      <c r="F3073" s="1210">
        <v>2991</v>
      </c>
    </row>
    <row r="3074" spans="2:6" ht="13.15" customHeight="1" x14ac:dyDescent="0.3">
      <c r="B3074" s="1172" t="s">
        <v>3851</v>
      </c>
      <c r="C3074" s="1207">
        <v>2382</v>
      </c>
      <c r="D3074" s="1207">
        <v>3480</v>
      </c>
      <c r="E3074" s="1207">
        <v>465</v>
      </c>
      <c r="F3074" s="1211">
        <v>6327</v>
      </c>
    </row>
    <row r="3075" spans="2:6" ht="13.15" customHeight="1" x14ac:dyDescent="0.3">
      <c r="B3075" s="1173" t="s">
        <v>3852</v>
      </c>
      <c r="C3075" s="1206">
        <v>240</v>
      </c>
      <c r="D3075" s="1206">
        <v>386</v>
      </c>
      <c r="E3075" s="1206">
        <v>106</v>
      </c>
      <c r="F3075" s="1210">
        <v>732</v>
      </c>
    </row>
    <row r="3076" spans="2:6" ht="13.15" customHeight="1" x14ac:dyDescent="0.3">
      <c r="B3076" s="1172" t="s">
        <v>3853</v>
      </c>
      <c r="C3076" s="1207">
        <v>123</v>
      </c>
      <c r="D3076" s="1207">
        <v>315</v>
      </c>
      <c r="E3076" s="1207">
        <v>58</v>
      </c>
      <c r="F3076" s="1211">
        <v>496</v>
      </c>
    </row>
    <row r="3077" spans="2:6" ht="13.15" customHeight="1" x14ac:dyDescent="0.3">
      <c r="B3077" s="1173" t="s">
        <v>3854</v>
      </c>
      <c r="C3077" s="1206">
        <v>371</v>
      </c>
      <c r="D3077" s="1206">
        <v>1967</v>
      </c>
      <c r="E3077" s="1206">
        <v>273</v>
      </c>
      <c r="F3077" s="1210">
        <v>2611</v>
      </c>
    </row>
    <row r="3078" spans="2:6" ht="13.15" customHeight="1" x14ac:dyDescent="0.3">
      <c r="B3078" s="1172" t="s">
        <v>3855</v>
      </c>
      <c r="C3078" s="1207">
        <v>462</v>
      </c>
      <c r="D3078" s="1207">
        <v>1692</v>
      </c>
      <c r="E3078" s="1207">
        <v>264</v>
      </c>
      <c r="F3078" s="1211">
        <v>2418</v>
      </c>
    </row>
    <row r="3079" spans="2:6" ht="13.15" customHeight="1" x14ac:dyDescent="0.3">
      <c r="B3079" s="1173" t="s">
        <v>3856</v>
      </c>
      <c r="C3079" s="1206">
        <v>155</v>
      </c>
      <c r="D3079" s="1206">
        <v>442</v>
      </c>
      <c r="E3079" s="1206">
        <v>78</v>
      </c>
      <c r="F3079" s="1210">
        <v>675</v>
      </c>
    </row>
    <row r="3080" spans="2:6" ht="13.15" customHeight="1" x14ac:dyDescent="0.3">
      <c r="B3080" s="1172" t="s">
        <v>3857</v>
      </c>
      <c r="C3080" s="1207">
        <v>104</v>
      </c>
      <c r="D3080" s="1207">
        <v>274</v>
      </c>
      <c r="E3080" s="1207">
        <v>51</v>
      </c>
      <c r="F3080" s="1211">
        <v>429</v>
      </c>
    </row>
    <row r="3081" spans="2:6" ht="13.15" customHeight="1" x14ac:dyDescent="0.3">
      <c r="B3081" s="1173" t="s">
        <v>3858</v>
      </c>
      <c r="C3081" s="1206">
        <v>556</v>
      </c>
      <c r="D3081" s="1206">
        <v>1514</v>
      </c>
      <c r="E3081" s="1206">
        <v>250</v>
      </c>
      <c r="F3081" s="1210">
        <v>2320</v>
      </c>
    </row>
    <row r="3082" spans="2:6" ht="13.15" customHeight="1" x14ac:dyDescent="0.3">
      <c r="B3082" s="1172" t="s">
        <v>3859</v>
      </c>
      <c r="C3082" s="1207">
        <v>542</v>
      </c>
      <c r="D3082" s="1207">
        <v>1453</v>
      </c>
      <c r="E3082" s="1207">
        <v>246</v>
      </c>
      <c r="F3082" s="1211">
        <v>2241</v>
      </c>
    </row>
    <row r="3083" spans="2:6" ht="13.15" customHeight="1" x14ac:dyDescent="0.3">
      <c r="B3083" s="1173" t="s">
        <v>3860</v>
      </c>
      <c r="C3083" s="1206">
        <v>335</v>
      </c>
      <c r="D3083" s="1206">
        <v>1144</v>
      </c>
      <c r="E3083" s="1206">
        <v>204</v>
      </c>
      <c r="F3083" s="1210">
        <v>1683</v>
      </c>
    </row>
    <row r="3084" spans="2:6" ht="13.15" customHeight="1" x14ac:dyDescent="0.3">
      <c r="B3084" s="1172" t="s">
        <v>3861</v>
      </c>
      <c r="C3084" s="1207">
        <v>190</v>
      </c>
      <c r="D3084" s="1207">
        <v>678</v>
      </c>
      <c r="E3084" s="1207">
        <v>94</v>
      </c>
      <c r="F3084" s="1211">
        <v>962</v>
      </c>
    </row>
    <row r="3085" spans="2:6" ht="13.15" customHeight="1" x14ac:dyDescent="0.3">
      <c r="B3085" s="1173" t="s">
        <v>3862</v>
      </c>
      <c r="C3085" s="1206">
        <v>979</v>
      </c>
      <c r="D3085" s="1206">
        <v>1351</v>
      </c>
      <c r="E3085" s="1206">
        <v>308</v>
      </c>
      <c r="F3085" s="1210">
        <v>2638</v>
      </c>
    </row>
    <row r="3086" spans="2:6" ht="13.15" customHeight="1" x14ac:dyDescent="0.3">
      <c r="B3086" s="1172" t="s">
        <v>3863</v>
      </c>
      <c r="C3086" s="1207">
        <v>251</v>
      </c>
      <c r="D3086" s="1207">
        <v>563</v>
      </c>
      <c r="E3086" s="1207">
        <v>96</v>
      </c>
      <c r="F3086" s="1211">
        <v>910</v>
      </c>
    </row>
    <row r="3087" spans="2:6" ht="13.15" customHeight="1" x14ac:dyDescent="0.3">
      <c r="B3087" s="1173" t="s">
        <v>3864</v>
      </c>
      <c r="C3087" s="1206">
        <v>176</v>
      </c>
      <c r="D3087" s="1206">
        <v>464</v>
      </c>
      <c r="E3087" s="1206">
        <v>105</v>
      </c>
      <c r="F3087" s="1210">
        <v>745</v>
      </c>
    </row>
    <row r="3088" spans="2:6" ht="13.15" customHeight="1" x14ac:dyDescent="0.3">
      <c r="B3088" s="1172" t="s">
        <v>3865</v>
      </c>
      <c r="C3088" s="1207">
        <v>184</v>
      </c>
      <c r="D3088" s="1207">
        <v>548</v>
      </c>
      <c r="E3088" s="1207">
        <v>119</v>
      </c>
      <c r="F3088" s="1211">
        <v>851</v>
      </c>
    </row>
    <row r="3089" spans="2:6" ht="13.15" customHeight="1" x14ac:dyDescent="0.3">
      <c r="B3089" s="1173" t="s">
        <v>3866</v>
      </c>
      <c r="C3089" s="1206">
        <v>125</v>
      </c>
      <c r="D3089" s="1206">
        <v>345</v>
      </c>
      <c r="E3089" s="1206">
        <v>54</v>
      </c>
      <c r="F3089" s="1210">
        <v>524</v>
      </c>
    </row>
    <row r="3090" spans="2:6" ht="13.15" customHeight="1" x14ac:dyDescent="0.3">
      <c r="B3090" s="1172" t="s">
        <v>3867</v>
      </c>
      <c r="C3090" s="1207">
        <v>127</v>
      </c>
      <c r="D3090" s="1207">
        <v>304</v>
      </c>
      <c r="E3090" s="1207">
        <v>65</v>
      </c>
      <c r="F3090" s="1211">
        <v>496</v>
      </c>
    </row>
    <row r="3091" spans="2:6" ht="13.15" customHeight="1" x14ac:dyDescent="0.3">
      <c r="B3091" s="1173" t="s">
        <v>3868</v>
      </c>
      <c r="C3091" s="1206">
        <v>1473</v>
      </c>
      <c r="D3091" s="1206">
        <v>1147</v>
      </c>
      <c r="E3091" s="1206">
        <v>384</v>
      </c>
      <c r="F3091" s="1210">
        <v>3004</v>
      </c>
    </row>
    <row r="3092" spans="2:6" ht="13.15" customHeight="1" x14ac:dyDescent="0.3">
      <c r="B3092" s="1172" t="s">
        <v>3869</v>
      </c>
      <c r="C3092" s="1207">
        <v>4331</v>
      </c>
      <c r="D3092" s="1207">
        <v>6934</v>
      </c>
      <c r="E3092" s="1207">
        <v>1316</v>
      </c>
      <c r="F3092" s="1211">
        <v>12581</v>
      </c>
    </row>
    <row r="3093" spans="2:6" ht="13.15" customHeight="1" x14ac:dyDescent="0.3">
      <c r="B3093" s="1173" t="s">
        <v>3870</v>
      </c>
      <c r="C3093" s="1206">
        <v>5864</v>
      </c>
      <c r="D3093" s="1206">
        <v>7385</v>
      </c>
      <c r="E3093" s="1206">
        <v>1314</v>
      </c>
      <c r="F3093" s="1210">
        <v>14563</v>
      </c>
    </row>
    <row r="3094" spans="2:6" ht="13.15" customHeight="1" x14ac:dyDescent="0.3">
      <c r="B3094" s="1172" t="s">
        <v>3871</v>
      </c>
      <c r="C3094" s="1207">
        <v>6581</v>
      </c>
      <c r="D3094" s="1207">
        <v>8543</v>
      </c>
      <c r="E3094" s="1207">
        <v>1236</v>
      </c>
      <c r="F3094" s="1211">
        <v>16360</v>
      </c>
    </row>
    <row r="3095" spans="2:6" ht="13.15" customHeight="1" x14ac:dyDescent="0.3">
      <c r="B3095" s="1173" t="s">
        <v>3872</v>
      </c>
      <c r="C3095" s="1206">
        <v>10841</v>
      </c>
      <c r="D3095" s="1206">
        <v>16728</v>
      </c>
      <c r="E3095" s="1206">
        <v>2304</v>
      </c>
      <c r="F3095" s="1210">
        <v>29873</v>
      </c>
    </row>
    <row r="3096" spans="2:6" ht="13.15" customHeight="1" x14ac:dyDescent="0.3">
      <c r="B3096" s="1172" t="s">
        <v>3873</v>
      </c>
      <c r="C3096" s="1207">
        <v>1</v>
      </c>
      <c r="D3096" s="1207">
        <v>3</v>
      </c>
      <c r="E3096" s="1207">
        <v>0</v>
      </c>
      <c r="F3096" s="1211">
        <v>4</v>
      </c>
    </row>
    <row r="3097" spans="2:6" ht="13.15" customHeight="1" x14ac:dyDescent="0.3">
      <c r="B3097" s="1173" t="s">
        <v>3874</v>
      </c>
      <c r="C3097" s="1206">
        <v>1</v>
      </c>
      <c r="D3097" s="1206">
        <v>0</v>
      </c>
      <c r="E3097" s="1206">
        <v>1</v>
      </c>
      <c r="F3097" s="1210">
        <v>2</v>
      </c>
    </row>
    <row r="3098" spans="2:6" ht="13.15" customHeight="1" x14ac:dyDescent="0.3">
      <c r="B3098" s="1172" t="s">
        <v>3875</v>
      </c>
      <c r="C3098" s="1207">
        <v>1892</v>
      </c>
      <c r="D3098" s="1207">
        <v>2241</v>
      </c>
      <c r="E3098" s="1207">
        <v>348</v>
      </c>
      <c r="F3098" s="1211">
        <v>4481</v>
      </c>
    </row>
    <row r="3099" spans="2:6" ht="13.15" customHeight="1" x14ac:dyDescent="0.3">
      <c r="B3099" s="1173" t="s">
        <v>3876</v>
      </c>
      <c r="C3099" s="1206">
        <v>444</v>
      </c>
      <c r="D3099" s="1206">
        <v>2043</v>
      </c>
      <c r="E3099" s="1206">
        <v>117</v>
      </c>
      <c r="F3099" s="1210">
        <v>2604</v>
      </c>
    </row>
    <row r="3100" spans="2:6" ht="13.15" customHeight="1" x14ac:dyDescent="0.3">
      <c r="B3100" s="1172" t="s">
        <v>3877</v>
      </c>
      <c r="C3100" s="1207">
        <v>249</v>
      </c>
      <c r="D3100" s="1207">
        <v>731</v>
      </c>
      <c r="E3100" s="1207">
        <v>41</v>
      </c>
      <c r="F3100" s="1211">
        <v>1021</v>
      </c>
    </row>
    <row r="3101" spans="2:6" ht="13.15" customHeight="1" x14ac:dyDescent="0.3">
      <c r="B3101" s="1173" t="s">
        <v>3878</v>
      </c>
      <c r="C3101" s="1206">
        <v>57</v>
      </c>
      <c r="D3101" s="1206">
        <v>44</v>
      </c>
      <c r="E3101" s="1206">
        <v>2</v>
      </c>
      <c r="F3101" s="1210">
        <v>103</v>
      </c>
    </row>
    <row r="3102" spans="2:6" ht="13.15" customHeight="1" x14ac:dyDescent="0.3">
      <c r="B3102" s="1172" t="s">
        <v>3879</v>
      </c>
      <c r="C3102" s="1207">
        <v>340</v>
      </c>
      <c r="D3102" s="1207">
        <v>608</v>
      </c>
      <c r="E3102" s="1207">
        <v>61</v>
      </c>
      <c r="F3102" s="1211">
        <v>1009</v>
      </c>
    </row>
    <row r="3103" spans="2:6" ht="13.15" customHeight="1" x14ac:dyDescent="0.3">
      <c r="B3103" s="1173" t="s">
        <v>3880</v>
      </c>
      <c r="C3103" s="1206">
        <v>274</v>
      </c>
      <c r="D3103" s="1206">
        <v>371</v>
      </c>
      <c r="E3103" s="1206">
        <v>67</v>
      </c>
      <c r="F3103" s="1210">
        <v>712</v>
      </c>
    </row>
    <row r="3104" spans="2:6" ht="13.15" customHeight="1" x14ac:dyDescent="0.3">
      <c r="B3104" s="1172" t="s">
        <v>3881</v>
      </c>
      <c r="C3104" s="1207">
        <v>404</v>
      </c>
      <c r="D3104" s="1207">
        <v>2205</v>
      </c>
      <c r="E3104" s="1207">
        <v>152</v>
      </c>
      <c r="F3104" s="1211">
        <v>2761</v>
      </c>
    </row>
    <row r="3105" spans="2:6" ht="13.15" customHeight="1" x14ac:dyDescent="0.3">
      <c r="B3105" s="1173" t="s">
        <v>3882</v>
      </c>
      <c r="C3105" s="1206">
        <v>51</v>
      </c>
      <c r="D3105" s="1206">
        <v>140</v>
      </c>
      <c r="E3105" s="1206">
        <v>8</v>
      </c>
      <c r="F3105" s="1210">
        <v>199</v>
      </c>
    </row>
    <row r="3106" spans="2:6" ht="13.15" customHeight="1" x14ac:dyDescent="0.3">
      <c r="B3106" s="1172" t="s">
        <v>3883</v>
      </c>
      <c r="C3106" s="1207">
        <v>1136</v>
      </c>
      <c r="D3106" s="1207">
        <v>2279</v>
      </c>
      <c r="E3106" s="1207">
        <v>175</v>
      </c>
      <c r="F3106" s="1211">
        <v>3590</v>
      </c>
    </row>
    <row r="3107" spans="2:6" ht="13.15" customHeight="1" x14ac:dyDescent="0.3">
      <c r="B3107" s="1173" t="s">
        <v>3884</v>
      </c>
      <c r="C3107" s="1206">
        <v>370</v>
      </c>
      <c r="D3107" s="1206">
        <v>568</v>
      </c>
      <c r="E3107" s="1206">
        <v>59</v>
      </c>
      <c r="F3107" s="1210">
        <v>997</v>
      </c>
    </row>
    <row r="3108" spans="2:6" ht="13.15" customHeight="1" x14ac:dyDescent="0.3">
      <c r="B3108" s="1172" t="s">
        <v>3885</v>
      </c>
      <c r="C3108" s="1207">
        <v>227</v>
      </c>
      <c r="D3108" s="1207">
        <v>252</v>
      </c>
      <c r="E3108" s="1207">
        <v>28</v>
      </c>
      <c r="F3108" s="1211">
        <v>507</v>
      </c>
    </row>
    <row r="3109" spans="2:6" ht="13.15" customHeight="1" x14ac:dyDescent="0.3">
      <c r="B3109" s="1173" t="s">
        <v>3886</v>
      </c>
      <c r="C3109" s="1206">
        <v>133</v>
      </c>
      <c r="D3109" s="1206">
        <v>251</v>
      </c>
      <c r="E3109" s="1206">
        <v>22</v>
      </c>
      <c r="F3109" s="1210">
        <v>406</v>
      </c>
    </row>
    <row r="3110" spans="2:6" ht="13.15" customHeight="1" x14ac:dyDescent="0.3">
      <c r="B3110" s="1172" t="s">
        <v>3887</v>
      </c>
      <c r="C3110" s="1207">
        <v>460</v>
      </c>
      <c r="D3110" s="1207">
        <v>809</v>
      </c>
      <c r="E3110" s="1207">
        <v>112</v>
      </c>
      <c r="F3110" s="1211">
        <v>1381</v>
      </c>
    </row>
    <row r="3111" spans="2:6" ht="13.15" customHeight="1" x14ac:dyDescent="0.3">
      <c r="B3111" s="1173" t="s">
        <v>3888</v>
      </c>
      <c r="C3111" s="1206">
        <v>159</v>
      </c>
      <c r="D3111" s="1206">
        <v>285</v>
      </c>
      <c r="E3111" s="1206">
        <v>39</v>
      </c>
      <c r="F3111" s="1210">
        <v>483</v>
      </c>
    </row>
    <row r="3112" spans="2:6" ht="13.15" customHeight="1" x14ac:dyDescent="0.3">
      <c r="B3112" s="1172" t="s">
        <v>3889</v>
      </c>
      <c r="C3112" s="1207">
        <v>127</v>
      </c>
      <c r="D3112" s="1207">
        <v>189</v>
      </c>
      <c r="E3112" s="1207">
        <v>14</v>
      </c>
      <c r="F3112" s="1211">
        <v>330</v>
      </c>
    </row>
    <row r="3113" spans="2:6" ht="13.15" customHeight="1" x14ac:dyDescent="0.3">
      <c r="B3113" s="1173" t="s">
        <v>3890</v>
      </c>
      <c r="C3113" s="1206">
        <v>208</v>
      </c>
      <c r="D3113" s="1206">
        <v>229</v>
      </c>
      <c r="E3113" s="1206">
        <v>22</v>
      </c>
      <c r="F3113" s="1210">
        <v>459</v>
      </c>
    </row>
    <row r="3114" spans="2:6" ht="13.15" customHeight="1" x14ac:dyDescent="0.3">
      <c r="B3114" s="1172" t="s">
        <v>3891</v>
      </c>
      <c r="C3114" s="1207">
        <v>359</v>
      </c>
      <c r="D3114" s="1207">
        <v>440</v>
      </c>
      <c r="E3114" s="1207">
        <v>71</v>
      </c>
      <c r="F3114" s="1211">
        <v>870</v>
      </c>
    </row>
    <row r="3115" spans="2:6" ht="13.15" customHeight="1" x14ac:dyDescent="0.3">
      <c r="B3115" s="1173" t="s">
        <v>3892</v>
      </c>
      <c r="C3115" s="1206">
        <v>352</v>
      </c>
      <c r="D3115" s="1206">
        <v>363</v>
      </c>
      <c r="E3115" s="1206">
        <v>39</v>
      </c>
      <c r="F3115" s="1210">
        <v>754</v>
      </c>
    </row>
    <row r="3116" spans="2:6" ht="13.15" customHeight="1" x14ac:dyDescent="0.3">
      <c r="B3116" s="1172" t="s">
        <v>3893</v>
      </c>
      <c r="C3116" s="1207">
        <v>221</v>
      </c>
      <c r="D3116" s="1207">
        <v>799</v>
      </c>
      <c r="E3116" s="1207">
        <v>52</v>
      </c>
      <c r="F3116" s="1211">
        <v>1072</v>
      </c>
    </row>
    <row r="3117" spans="2:6" ht="13.15" customHeight="1" x14ac:dyDescent="0.3">
      <c r="B3117" s="1173" t="s">
        <v>3894</v>
      </c>
      <c r="C3117" s="1206">
        <v>278</v>
      </c>
      <c r="D3117" s="1206">
        <v>341</v>
      </c>
      <c r="E3117" s="1206">
        <v>39</v>
      </c>
      <c r="F3117" s="1210">
        <v>658</v>
      </c>
    </row>
    <row r="3118" spans="2:6" ht="13.15" customHeight="1" x14ac:dyDescent="0.3">
      <c r="B3118" s="1172" t="s">
        <v>3895</v>
      </c>
      <c r="C3118" s="1207">
        <v>167</v>
      </c>
      <c r="D3118" s="1207">
        <v>109</v>
      </c>
      <c r="E3118" s="1207">
        <v>12</v>
      </c>
      <c r="F3118" s="1211">
        <v>288</v>
      </c>
    </row>
    <row r="3119" spans="2:6" ht="13.15" customHeight="1" x14ac:dyDescent="0.3">
      <c r="B3119" s="1173" t="s">
        <v>3896</v>
      </c>
      <c r="C3119" s="1206">
        <v>568</v>
      </c>
      <c r="D3119" s="1206">
        <v>821</v>
      </c>
      <c r="E3119" s="1206">
        <v>106</v>
      </c>
      <c r="F3119" s="1210">
        <v>1495</v>
      </c>
    </row>
    <row r="3120" spans="2:6" ht="13.15" customHeight="1" x14ac:dyDescent="0.3">
      <c r="B3120" s="1172" t="s">
        <v>3897</v>
      </c>
      <c r="C3120" s="1207">
        <v>281</v>
      </c>
      <c r="D3120" s="1207">
        <v>535</v>
      </c>
      <c r="E3120" s="1207">
        <v>50</v>
      </c>
      <c r="F3120" s="1211">
        <v>866</v>
      </c>
    </row>
    <row r="3121" spans="2:6" ht="13.15" customHeight="1" x14ac:dyDescent="0.3">
      <c r="B3121" s="1173" t="s">
        <v>3898</v>
      </c>
      <c r="C3121" s="1206">
        <v>246</v>
      </c>
      <c r="D3121" s="1206">
        <v>467</v>
      </c>
      <c r="E3121" s="1206">
        <v>25</v>
      </c>
      <c r="F3121" s="1210">
        <v>738</v>
      </c>
    </row>
    <row r="3122" spans="2:6" ht="13.15" customHeight="1" x14ac:dyDescent="0.3">
      <c r="B3122" s="1172" t="s">
        <v>3899</v>
      </c>
      <c r="C3122" s="1207">
        <v>363</v>
      </c>
      <c r="D3122" s="1207">
        <v>881</v>
      </c>
      <c r="E3122" s="1207">
        <v>104</v>
      </c>
      <c r="F3122" s="1211">
        <v>1348</v>
      </c>
    </row>
    <row r="3123" spans="2:6" ht="13.15" customHeight="1" x14ac:dyDescent="0.3">
      <c r="B3123" s="1173" t="s">
        <v>3900</v>
      </c>
      <c r="C3123" s="1206">
        <v>573</v>
      </c>
      <c r="D3123" s="1206">
        <v>721</v>
      </c>
      <c r="E3123" s="1206">
        <v>98</v>
      </c>
      <c r="F3123" s="1210">
        <v>1392</v>
      </c>
    </row>
    <row r="3124" spans="2:6" ht="13.15" customHeight="1" x14ac:dyDescent="0.3">
      <c r="B3124" s="1172" t="s">
        <v>3901</v>
      </c>
      <c r="C3124" s="1207">
        <v>178</v>
      </c>
      <c r="D3124" s="1207">
        <v>395</v>
      </c>
      <c r="E3124" s="1207">
        <v>36</v>
      </c>
      <c r="F3124" s="1211">
        <v>609</v>
      </c>
    </row>
    <row r="3125" spans="2:6" ht="13.15" customHeight="1" x14ac:dyDescent="0.3">
      <c r="B3125" s="1173" t="s">
        <v>3902</v>
      </c>
      <c r="C3125" s="1206">
        <v>688</v>
      </c>
      <c r="D3125" s="1206">
        <v>1606</v>
      </c>
      <c r="E3125" s="1206">
        <v>144</v>
      </c>
      <c r="F3125" s="1210">
        <v>2438</v>
      </c>
    </row>
    <row r="3126" spans="2:6" ht="13.15" customHeight="1" x14ac:dyDescent="0.3">
      <c r="B3126" s="1172" t="s">
        <v>3903</v>
      </c>
      <c r="C3126" s="1207">
        <v>2636</v>
      </c>
      <c r="D3126" s="1207">
        <v>6776</v>
      </c>
      <c r="E3126" s="1207">
        <v>884</v>
      </c>
      <c r="F3126" s="1211">
        <v>10296</v>
      </c>
    </row>
    <row r="3127" spans="2:6" ht="13.15" customHeight="1" x14ac:dyDescent="0.3">
      <c r="B3127" s="1173" t="s">
        <v>3904</v>
      </c>
      <c r="C3127" s="1206">
        <v>684</v>
      </c>
      <c r="D3127" s="1206">
        <v>1564</v>
      </c>
      <c r="E3127" s="1206">
        <v>162</v>
      </c>
      <c r="F3127" s="1210">
        <v>2410</v>
      </c>
    </row>
    <row r="3128" spans="2:6" ht="13.15" customHeight="1" x14ac:dyDescent="0.3">
      <c r="B3128" s="1172" t="s">
        <v>3905</v>
      </c>
      <c r="C3128" s="1207">
        <v>424</v>
      </c>
      <c r="D3128" s="1207">
        <v>820</v>
      </c>
      <c r="E3128" s="1207">
        <v>81</v>
      </c>
      <c r="F3128" s="1211">
        <v>1325</v>
      </c>
    </row>
    <row r="3129" spans="2:6" ht="13.15" customHeight="1" x14ac:dyDescent="0.3">
      <c r="B3129" s="1173" t="s">
        <v>3906</v>
      </c>
      <c r="C3129" s="1206">
        <v>170</v>
      </c>
      <c r="D3129" s="1206">
        <v>454</v>
      </c>
      <c r="E3129" s="1206">
        <v>31</v>
      </c>
      <c r="F3129" s="1210">
        <v>655</v>
      </c>
    </row>
    <row r="3130" spans="2:6" ht="13.15" customHeight="1" x14ac:dyDescent="0.3">
      <c r="B3130" s="1172" t="s">
        <v>3907</v>
      </c>
      <c r="C3130" s="1207">
        <v>252</v>
      </c>
      <c r="D3130" s="1207">
        <v>588</v>
      </c>
      <c r="E3130" s="1207">
        <v>81</v>
      </c>
      <c r="F3130" s="1211">
        <v>921</v>
      </c>
    </row>
    <row r="3131" spans="2:6" ht="13.15" customHeight="1" x14ac:dyDescent="0.3">
      <c r="B3131" s="1173" t="s">
        <v>3908</v>
      </c>
      <c r="C3131" s="1206">
        <v>220</v>
      </c>
      <c r="D3131" s="1206">
        <v>384</v>
      </c>
      <c r="E3131" s="1206">
        <v>36</v>
      </c>
      <c r="F3131" s="1210">
        <v>640</v>
      </c>
    </row>
    <row r="3132" spans="2:6" ht="13.15" customHeight="1" x14ac:dyDescent="0.3">
      <c r="B3132" s="1172" t="s">
        <v>3909</v>
      </c>
      <c r="C3132" s="1207">
        <v>246</v>
      </c>
      <c r="D3132" s="1207">
        <v>297</v>
      </c>
      <c r="E3132" s="1207">
        <v>23</v>
      </c>
      <c r="F3132" s="1211">
        <v>566</v>
      </c>
    </row>
    <row r="3133" spans="2:6" ht="13.15" customHeight="1" x14ac:dyDescent="0.3">
      <c r="B3133" s="1173" t="s">
        <v>3910</v>
      </c>
      <c r="C3133" s="1206">
        <v>1845</v>
      </c>
      <c r="D3133" s="1206">
        <v>8594</v>
      </c>
      <c r="E3133" s="1206">
        <v>683</v>
      </c>
      <c r="F3133" s="1210">
        <v>11122</v>
      </c>
    </row>
    <row r="3134" spans="2:6" ht="13.15" customHeight="1" x14ac:dyDescent="0.3">
      <c r="B3134" s="1172" t="s">
        <v>3911</v>
      </c>
      <c r="C3134" s="1207">
        <v>736</v>
      </c>
      <c r="D3134" s="1207">
        <v>2859</v>
      </c>
      <c r="E3134" s="1207">
        <v>388</v>
      </c>
      <c r="F3134" s="1211">
        <v>3983</v>
      </c>
    </row>
    <row r="3135" spans="2:6" ht="13.15" customHeight="1" x14ac:dyDescent="0.3">
      <c r="B3135" s="1173" t="s">
        <v>3912</v>
      </c>
      <c r="C3135" s="1206">
        <v>9</v>
      </c>
      <c r="D3135" s="1206">
        <v>60</v>
      </c>
      <c r="E3135" s="1206">
        <v>4</v>
      </c>
      <c r="F3135" s="1210">
        <v>73</v>
      </c>
    </row>
    <row r="3136" spans="2:6" ht="13.15" customHeight="1" x14ac:dyDescent="0.3">
      <c r="B3136" s="1172" t="s">
        <v>3913</v>
      </c>
      <c r="C3136" s="1207">
        <v>1542</v>
      </c>
      <c r="D3136" s="1207">
        <v>5875</v>
      </c>
      <c r="E3136" s="1207">
        <v>897</v>
      </c>
      <c r="F3136" s="1211">
        <v>8314</v>
      </c>
    </row>
    <row r="3137" spans="2:6" ht="13.15" customHeight="1" x14ac:dyDescent="0.3">
      <c r="B3137" s="1173" t="s">
        <v>3914</v>
      </c>
      <c r="C3137" s="1206">
        <v>221</v>
      </c>
      <c r="D3137" s="1206">
        <v>1030</v>
      </c>
      <c r="E3137" s="1206">
        <v>100</v>
      </c>
      <c r="F3137" s="1210">
        <v>1351</v>
      </c>
    </row>
    <row r="3138" spans="2:6" ht="13.15" customHeight="1" x14ac:dyDescent="0.3">
      <c r="B3138" s="1172" t="s">
        <v>3915</v>
      </c>
      <c r="C3138" s="1207">
        <v>498</v>
      </c>
      <c r="D3138" s="1207">
        <v>2107</v>
      </c>
      <c r="E3138" s="1207">
        <v>158</v>
      </c>
      <c r="F3138" s="1211">
        <v>2763</v>
      </c>
    </row>
    <row r="3139" spans="2:6" ht="13.15" customHeight="1" x14ac:dyDescent="0.3">
      <c r="B3139" s="1173" t="s">
        <v>3916</v>
      </c>
      <c r="C3139" s="1206">
        <v>8</v>
      </c>
      <c r="D3139" s="1206">
        <v>27</v>
      </c>
      <c r="E3139" s="1206">
        <v>1</v>
      </c>
      <c r="F3139" s="1210">
        <v>36</v>
      </c>
    </row>
    <row r="3140" spans="2:6" ht="13.15" customHeight="1" x14ac:dyDescent="0.3">
      <c r="B3140" s="1172" t="s">
        <v>3917</v>
      </c>
      <c r="C3140" s="1207">
        <v>888</v>
      </c>
      <c r="D3140" s="1207">
        <v>4028</v>
      </c>
      <c r="E3140" s="1207">
        <v>286</v>
      </c>
      <c r="F3140" s="1211">
        <v>5202</v>
      </c>
    </row>
    <row r="3141" spans="2:6" ht="13.15" customHeight="1" x14ac:dyDescent="0.3">
      <c r="B3141" s="1173" t="s">
        <v>3918</v>
      </c>
      <c r="C3141" s="1206">
        <v>169</v>
      </c>
      <c r="D3141" s="1206">
        <v>1087</v>
      </c>
      <c r="E3141" s="1206">
        <v>75</v>
      </c>
      <c r="F3141" s="1210">
        <v>1331</v>
      </c>
    </row>
    <row r="3142" spans="2:6" ht="13.15" customHeight="1" x14ac:dyDescent="0.3">
      <c r="B3142" s="1172" t="s">
        <v>3919</v>
      </c>
      <c r="C3142" s="1207">
        <v>79</v>
      </c>
      <c r="D3142" s="1207">
        <v>355</v>
      </c>
      <c r="E3142" s="1207">
        <v>22</v>
      </c>
      <c r="F3142" s="1211">
        <v>456</v>
      </c>
    </row>
    <row r="3143" spans="2:6" ht="13.15" customHeight="1" x14ac:dyDescent="0.3">
      <c r="B3143" s="1173" t="s">
        <v>3920</v>
      </c>
      <c r="C3143" s="1206">
        <v>120</v>
      </c>
      <c r="D3143" s="1206">
        <v>678</v>
      </c>
      <c r="E3143" s="1206">
        <v>54</v>
      </c>
      <c r="F3143" s="1210">
        <v>852</v>
      </c>
    </row>
    <row r="3144" spans="2:6" ht="13.15" customHeight="1" x14ac:dyDescent="0.3">
      <c r="B3144" s="1172" t="s">
        <v>3921</v>
      </c>
      <c r="C3144" s="1207">
        <v>735</v>
      </c>
      <c r="D3144" s="1207">
        <v>3624</v>
      </c>
      <c r="E3144" s="1207">
        <v>270</v>
      </c>
      <c r="F3144" s="1211">
        <v>4629</v>
      </c>
    </row>
    <row r="3145" spans="2:6" ht="13.15" customHeight="1" x14ac:dyDescent="0.3">
      <c r="B3145" s="1173" t="s">
        <v>3922</v>
      </c>
      <c r="C3145" s="1206">
        <v>224</v>
      </c>
      <c r="D3145" s="1206">
        <v>651</v>
      </c>
      <c r="E3145" s="1206">
        <v>43</v>
      </c>
      <c r="F3145" s="1210">
        <v>918</v>
      </c>
    </row>
    <row r="3146" spans="2:6" ht="13.15" customHeight="1" x14ac:dyDescent="0.3">
      <c r="B3146" s="1172" t="s">
        <v>3923</v>
      </c>
      <c r="C3146" s="1207">
        <v>227</v>
      </c>
      <c r="D3146" s="1207">
        <v>1559</v>
      </c>
      <c r="E3146" s="1207">
        <v>76</v>
      </c>
      <c r="F3146" s="1211">
        <v>1862</v>
      </c>
    </row>
    <row r="3147" spans="2:6" ht="13.15" customHeight="1" x14ac:dyDescent="0.3">
      <c r="B3147" s="1173" t="s">
        <v>3924</v>
      </c>
      <c r="C3147" s="1206">
        <v>224</v>
      </c>
      <c r="D3147" s="1206">
        <v>1279</v>
      </c>
      <c r="E3147" s="1206">
        <v>86</v>
      </c>
      <c r="F3147" s="1210">
        <v>1589</v>
      </c>
    </row>
    <row r="3148" spans="2:6" ht="13.15" customHeight="1" x14ac:dyDescent="0.3">
      <c r="B3148" s="1172" t="s">
        <v>3925</v>
      </c>
      <c r="C3148" s="1207">
        <v>232</v>
      </c>
      <c r="D3148" s="1207">
        <v>1330</v>
      </c>
      <c r="E3148" s="1207">
        <v>66</v>
      </c>
      <c r="F3148" s="1211">
        <v>1628</v>
      </c>
    </row>
    <row r="3149" spans="2:6" ht="13.15" customHeight="1" x14ac:dyDescent="0.3">
      <c r="B3149" s="1173" t="s">
        <v>3926</v>
      </c>
      <c r="C3149" s="1206">
        <v>439</v>
      </c>
      <c r="D3149" s="1206">
        <v>1373</v>
      </c>
      <c r="E3149" s="1206">
        <v>114</v>
      </c>
      <c r="F3149" s="1210">
        <v>1926</v>
      </c>
    </row>
    <row r="3150" spans="2:6" ht="13.15" customHeight="1" x14ac:dyDescent="0.3">
      <c r="B3150" s="1172" t="s">
        <v>3927</v>
      </c>
      <c r="C3150" s="1207">
        <v>385</v>
      </c>
      <c r="D3150" s="1207">
        <v>461</v>
      </c>
      <c r="E3150" s="1207">
        <v>39</v>
      </c>
      <c r="F3150" s="1211">
        <v>885</v>
      </c>
    </row>
    <row r="3151" spans="2:6" ht="13.15" customHeight="1" x14ac:dyDescent="0.3">
      <c r="B3151" s="1173" t="s">
        <v>3928</v>
      </c>
      <c r="C3151" s="1206">
        <v>203</v>
      </c>
      <c r="D3151" s="1206">
        <v>312</v>
      </c>
      <c r="E3151" s="1206">
        <v>18</v>
      </c>
      <c r="F3151" s="1210">
        <v>533</v>
      </c>
    </row>
    <row r="3152" spans="2:6" ht="13.15" customHeight="1" x14ac:dyDescent="0.3">
      <c r="B3152" s="1172" t="s">
        <v>3929</v>
      </c>
      <c r="C3152" s="1207">
        <v>198</v>
      </c>
      <c r="D3152" s="1207">
        <v>937</v>
      </c>
      <c r="E3152" s="1207">
        <v>48</v>
      </c>
      <c r="F3152" s="1211">
        <v>1183</v>
      </c>
    </row>
    <row r="3153" spans="2:6" ht="13.15" customHeight="1" x14ac:dyDescent="0.3">
      <c r="B3153" s="1173" t="s">
        <v>3930</v>
      </c>
      <c r="C3153" s="1206">
        <v>137</v>
      </c>
      <c r="D3153" s="1206">
        <v>115</v>
      </c>
      <c r="E3153" s="1206">
        <v>13</v>
      </c>
      <c r="F3153" s="1210">
        <v>265</v>
      </c>
    </row>
    <row r="3154" spans="2:6" ht="13.15" customHeight="1" x14ac:dyDescent="0.3">
      <c r="B3154" s="1172" t="s">
        <v>3931</v>
      </c>
      <c r="C3154" s="1207">
        <v>430</v>
      </c>
      <c r="D3154" s="1207">
        <v>547</v>
      </c>
      <c r="E3154" s="1207">
        <v>46</v>
      </c>
      <c r="F3154" s="1211">
        <v>1023</v>
      </c>
    </row>
    <row r="3155" spans="2:6" ht="13.15" customHeight="1" x14ac:dyDescent="0.3">
      <c r="B3155" s="1173" t="s">
        <v>3932</v>
      </c>
      <c r="C3155" s="1206">
        <v>254</v>
      </c>
      <c r="D3155" s="1206">
        <v>311</v>
      </c>
      <c r="E3155" s="1206">
        <v>24</v>
      </c>
      <c r="F3155" s="1210">
        <v>589</v>
      </c>
    </row>
    <row r="3156" spans="2:6" ht="13.15" customHeight="1" x14ac:dyDescent="0.3">
      <c r="B3156" s="1172" t="s">
        <v>3933</v>
      </c>
      <c r="C3156" s="1207">
        <v>202</v>
      </c>
      <c r="D3156" s="1207">
        <v>351</v>
      </c>
      <c r="E3156" s="1207">
        <v>32</v>
      </c>
      <c r="F3156" s="1211">
        <v>585</v>
      </c>
    </row>
    <row r="3157" spans="2:6" ht="13.15" customHeight="1" x14ac:dyDescent="0.3">
      <c r="B3157" s="1173" t="s">
        <v>3934</v>
      </c>
      <c r="C3157" s="1206">
        <v>385</v>
      </c>
      <c r="D3157" s="1206">
        <v>855</v>
      </c>
      <c r="E3157" s="1206">
        <v>87</v>
      </c>
      <c r="F3157" s="1210">
        <v>1327</v>
      </c>
    </row>
    <row r="3158" spans="2:6" ht="13.15" customHeight="1" x14ac:dyDescent="0.3">
      <c r="B3158" s="1172" t="s">
        <v>3935</v>
      </c>
      <c r="C3158" s="1207">
        <v>105</v>
      </c>
      <c r="D3158" s="1207">
        <v>260</v>
      </c>
      <c r="E3158" s="1207">
        <v>29</v>
      </c>
      <c r="F3158" s="1211">
        <v>394</v>
      </c>
    </row>
    <row r="3159" spans="2:6" ht="13.15" customHeight="1" x14ac:dyDescent="0.3">
      <c r="B3159" s="1173" t="s">
        <v>3936</v>
      </c>
      <c r="C3159" s="1206">
        <v>476</v>
      </c>
      <c r="D3159" s="1206">
        <v>1341</v>
      </c>
      <c r="E3159" s="1206">
        <v>156</v>
      </c>
      <c r="F3159" s="1210">
        <v>1973</v>
      </c>
    </row>
    <row r="3160" spans="2:6" ht="13.15" customHeight="1" x14ac:dyDescent="0.3">
      <c r="B3160" s="1172" t="s">
        <v>3937</v>
      </c>
      <c r="C3160" s="1207">
        <v>325</v>
      </c>
      <c r="D3160" s="1207">
        <v>381</v>
      </c>
      <c r="E3160" s="1207">
        <v>29</v>
      </c>
      <c r="F3160" s="1211">
        <v>735</v>
      </c>
    </row>
    <row r="3161" spans="2:6" ht="13.15" customHeight="1" x14ac:dyDescent="0.3">
      <c r="B3161" s="1173" t="s">
        <v>3938</v>
      </c>
      <c r="C3161" s="1206">
        <v>112</v>
      </c>
      <c r="D3161" s="1206">
        <v>127</v>
      </c>
      <c r="E3161" s="1206">
        <v>14</v>
      </c>
      <c r="F3161" s="1210">
        <v>253</v>
      </c>
    </row>
    <row r="3162" spans="2:6" ht="13.15" customHeight="1" x14ac:dyDescent="0.3">
      <c r="B3162" s="1172" t="s">
        <v>3939</v>
      </c>
      <c r="C3162" s="1207">
        <v>125</v>
      </c>
      <c r="D3162" s="1207">
        <v>152</v>
      </c>
      <c r="E3162" s="1207">
        <v>11</v>
      </c>
      <c r="F3162" s="1211">
        <v>288</v>
      </c>
    </row>
    <row r="3163" spans="2:6" ht="13.15" customHeight="1" x14ac:dyDescent="0.3">
      <c r="B3163" s="1173" t="s">
        <v>3940</v>
      </c>
      <c r="C3163" s="1206">
        <v>67</v>
      </c>
      <c r="D3163" s="1206">
        <v>297</v>
      </c>
      <c r="E3163" s="1206">
        <v>20</v>
      </c>
      <c r="F3163" s="1210">
        <v>384</v>
      </c>
    </row>
    <row r="3164" spans="2:6" ht="13.15" customHeight="1" x14ac:dyDescent="0.3">
      <c r="B3164" s="1172" t="s">
        <v>3941</v>
      </c>
      <c r="C3164" s="1207">
        <v>298</v>
      </c>
      <c r="D3164" s="1207">
        <v>368</v>
      </c>
      <c r="E3164" s="1207">
        <v>49</v>
      </c>
      <c r="F3164" s="1211">
        <v>715</v>
      </c>
    </row>
    <row r="3165" spans="2:6" ht="13.15" customHeight="1" x14ac:dyDescent="0.3">
      <c r="B3165" s="1173" t="s">
        <v>3942</v>
      </c>
      <c r="C3165" s="1206">
        <v>438</v>
      </c>
      <c r="D3165" s="1206">
        <v>925</v>
      </c>
      <c r="E3165" s="1206">
        <v>108</v>
      </c>
      <c r="F3165" s="1210">
        <v>1471</v>
      </c>
    </row>
    <row r="3166" spans="2:6" ht="13.15" customHeight="1" x14ac:dyDescent="0.3">
      <c r="B3166" s="1172" t="s">
        <v>3943</v>
      </c>
      <c r="C3166" s="1207">
        <v>124</v>
      </c>
      <c r="D3166" s="1207">
        <v>223</v>
      </c>
      <c r="E3166" s="1207">
        <v>24</v>
      </c>
      <c r="F3166" s="1211">
        <v>371</v>
      </c>
    </row>
    <row r="3167" spans="2:6" ht="13.15" customHeight="1" x14ac:dyDescent="0.3">
      <c r="B3167" s="1173" t="s">
        <v>3944</v>
      </c>
      <c r="C3167" s="1206">
        <v>272</v>
      </c>
      <c r="D3167" s="1206">
        <v>231</v>
      </c>
      <c r="E3167" s="1206">
        <v>26</v>
      </c>
      <c r="F3167" s="1210">
        <v>529</v>
      </c>
    </row>
    <row r="3168" spans="2:6" ht="13.15" customHeight="1" x14ac:dyDescent="0.3">
      <c r="B3168" s="1172" t="s">
        <v>3945</v>
      </c>
      <c r="C3168" s="1207">
        <v>182</v>
      </c>
      <c r="D3168" s="1207">
        <v>154</v>
      </c>
      <c r="E3168" s="1207">
        <v>26</v>
      </c>
      <c r="F3168" s="1211">
        <v>362</v>
      </c>
    </row>
    <row r="3169" spans="2:6" ht="13.15" customHeight="1" x14ac:dyDescent="0.3">
      <c r="B3169" s="1173" t="s">
        <v>3946</v>
      </c>
      <c r="C3169" s="1206">
        <v>349</v>
      </c>
      <c r="D3169" s="1206">
        <v>318</v>
      </c>
      <c r="E3169" s="1206">
        <v>47</v>
      </c>
      <c r="F3169" s="1210">
        <v>714</v>
      </c>
    </row>
    <row r="3170" spans="2:6" ht="13.15" customHeight="1" x14ac:dyDescent="0.3">
      <c r="B3170" s="1172" t="s">
        <v>3947</v>
      </c>
      <c r="C3170" s="1207">
        <v>467</v>
      </c>
      <c r="D3170" s="1207">
        <v>673</v>
      </c>
      <c r="E3170" s="1207">
        <v>96</v>
      </c>
      <c r="F3170" s="1211">
        <v>1236</v>
      </c>
    </row>
    <row r="3171" spans="2:6" ht="13.15" customHeight="1" x14ac:dyDescent="0.3">
      <c r="B3171" s="1173" t="s">
        <v>3948</v>
      </c>
      <c r="C3171" s="1206">
        <v>167</v>
      </c>
      <c r="D3171" s="1206">
        <v>238</v>
      </c>
      <c r="E3171" s="1206">
        <v>28</v>
      </c>
      <c r="F3171" s="1210">
        <v>433</v>
      </c>
    </row>
    <row r="3172" spans="2:6" ht="13.15" customHeight="1" x14ac:dyDescent="0.3">
      <c r="B3172" s="1172" t="s">
        <v>3949</v>
      </c>
      <c r="C3172" s="1207">
        <v>519</v>
      </c>
      <c r="D3172" s="1207">
        <v>1438</v>
      </c>
      <c r="E3172" s="1207">
        <v>128</v>
      </c>
      <c r="F3172" s="1211">
        <v>2085</v>
      </c>
    </row>
    <row r="3173" spans="2:6" ht="13.15" customHeight="1" x14ac:dyDescent="0.3">
      <c r="B3173" s="1173" t="s">
        <v>3950</v>
      </c>
      <c r="C3173" s="1206">
        <v>7209</v>
      </c>
      <c r="D3173" s="1206">
        <v>13489</v>
      </c>
      <c r="E3173" s="1206">
        <v>2009</v>
      </c>
      <c r="F3173" s="1210">
        <v>22707</v>
      </c>
    </row>
    <row r="3174" spans="2:6" ht="13.15" customHeight="1" x14ac:dyDescent="0.3">
      <c r="B3174" s="1172" t="s">
        <v>3951</v>
      </c>
      <c r="C3174" s="1207">
        <v>1476</v>
      </c>
      <c r="D3174" s="1207">
        <v>3530</v>
      </c>
      <c r="E3174" s="1207">
        <v>341</v>
      </c>
      <c r="F3174" s="1211">
        <v>5347</v>
      </c>
    </row>
    <row r="3175" spans="2:6" ht="13.15" customHeight="1" x14ac:dyDescent="0.3">
      <c r="B3175" s="1173" t="s">
        <v>3952</v>
      </c>
      <c r="C3175" s="1206">
        <v>491</v>
      </c>
      <c r="D3175" s="1206">
        <v>1705</v>
      </c>
      <c r="E3175" s="1206">
        <v>114</v>
      </c>
      <c r="F3175" s="1210">
        <v>2310</v>
      </c>
    </row>
    <row r="3176" spans="2:6" ht="13.15" customHeight="1" x14ac:dyDescent="0.3">
      <c r="B3176" s="1172" t="s">
        <v>3953</v>
      </c>
      <c r="C3176" s="1207">
        <v>104</v>
      </c>
      <c r="D3176" s="1207">
        <v>320</v>
      </c>
      <c r="E3176" s="1207">
        <v>15</v>
      </c>
      <c r="F3176" s="1211">
        <v>439</v>
      </c>
    </row>
    <row r="3177" spans="2:6" ht="13.15" customHeight="1" x14ac:dyDescent="0.3">
      <c r="B3177" s="1173" t="s">
        <v>3954</v>
      </c>
      <c r="C3177" s="1206">
        <v>166</v>
      </c>
      <c r="D3177" s="1206">
        <v>314</v>
      </c>
      <c r="E3177" s="1206">
        <v>31</v>
      </c>
      <c r="F3177" s="1210">
        <v>511</v>
      </c>
    </row>
    <row r="3178" spans="2:6" ht="13.15" customHeight="1" x14ac:dyDescent="0.3">
      <c r="B3178" s="1172" t="s">
        <v>3955</v>
      </c>
      <c r="C3178" s="1207">
        <v>264</v>
      </c>
      <c r="D3178" s="1207">
        <v>408</v>
      </c>
      <c r="E3178" s="1207">
        <v>35</v>
      </c>
      <c r="F3178" s="1211">
        <v>707</v>
      </c>
    </row>
    <row r="3179" spans="2:6" ht="13.15" customHeight="1" x14ac:dyDescent="0.3">
      <c r="B3179" s="1173" t="s">
        <v>3956</v>
      </c>
      <c r="C3179" s="1206">
        <v>778</v>
      </c>
      <c r="D3179" s="1206">
        <v>2799</v>
      </c>
      <c r="E3179" s="1206">
        <v>274</v>
      </c>
      <c r="F3179" s="1210">
        <v>3851</v>
      </c>
    </row>
    <row r="3180" spans="2:6" ht="13.15" customHeight="1" x14ac:dyDescent="0.3">
      <c r="B3180" s="1172" t="s">
        <v>3957</v>
      </c>
      <c r="C3180" s="1207">
        <v>227</v>
      </c>
      <c r="D3180" s="1207">
        <v>1028</v>
      </c>
      <c r="E3180" s="1207">
        <v>45</v>
      </c>
      <c r="F3180" s="1211">
        <v>1300</v>
      </c>
    </row>
    <row r="3181" spans="2:6" ht="13.15" customHeight="1" x14ac:dyDescent="0.3">
      <c r="B3181" s="1173" t="s">
        <v>3958</v>
      </c>
      <c r="C3181" s="1206">
        <v>246</v>
      </c>
      <c r="D3181" s="1206">
        <v>829</v>
      </c>
      <c r="E3181" s="1206">
        <v>75</v>
      </c>
      <c r="F3181" s="1210">
        <v>1150</v>
      </c>
    </row>
    <row r="3182" spans="2:6" ht="13.15" customHeight="1" x14ac:dyDescent="0.3">
      <c r="B3182" s="1172" t="s">
        <v>3959</v>
      </c>
      <c r="C3182" s="1207">
        <v>361</v>
      </c>
      <c r="D3182" s="1207">
        <v>842</v>
      </c>
      <c r="E3182" s="1207">
        <v>58</v>
      </c>
      <c r="F3182" s="1211">
        <v>1261</v>
      </c>
    </row>
    <row r="3183" spans="2:6" ht="13.15" customHeight="1" x14ac:dyDescent="0.3">
      <c r="B3183" s="1173" t="s">
        <v>3960</v>
      </c>
      <c r="C3183" s="1206">
        <v>177</v>
      </c>
      <c r="D3183" s="1206">
        <v>486</v>
      </c>
      <c r="E3183" s="1206">
        <v>35</v>
      </c>
      <c r="F3183" s="1210">
        <v>698</v>
      </c>
    </row>
    <row r="3184" spans="2:6" ht="13.15" customHeight="1" x14ac:dyDescent="0.3">
      <c r="B3184" s="1172" t="s">
        <v>3961</v>
      </c>
      <c r="C3184" s="1207">
        <v>206</v>
      </c>
      <c r="D3184" s="1207">
        <v>547</v>
      </c>
      <c r="E3184" s="1207">
        <v>59</v>
      </c>
      <c r="F3184" s="1211">
        <v>812</v>
      </c>
    </row>
    <row r="3185" spans="2:6" ht="13.15" customHeight="1" x14ac:dyDescent="0.3">
      <c r="B3185" s="1173" t="s">
        <v>3962</v>
      </c>
      <c r="C3185" s="1206">
        <v>303</v>
      </c>
      <c r="D3185" s="1206">
        <v>544</v>
      </c>
      <c r="E3185" s="1206">
        <v>69</v>
      </c>
      <c r="F3185" s="1210">
        <v>916</v>
      </c>
    </row>
    <row r="3186" spans="2:6" ht="13.15" customHeight="1" x14ac:dyDescent="0.3">
      <c r="B3186" s="1172" t="s">
        <v>3963</v>
      </c>
      <c r="C3186" s="1207">
        <v>161</v>
      </c>
      <c r="D3186" s="1207">
        <v>550</v>
      </c>
      <c r="E3186" s="1207">
        <v>49</v>
      </c>
      <c r="F3186" s="1211">
        <v>760</v>
      </c>
    </row>
    <row r="3187" spans="2:6" ht="13.15" customHeight="1" x14ac:dyDescent="0.3">
      <c r="B3187" s="1173" t="s">
        <v>3964</v>
      </c>
      <c r="C3187" s="1206">
        <v>252</v>
      </c>
      <c r="D3187" s="1206">
        <v>534</v>
      </c>
      <c r="E3187" s="1206">
        <v>37</v>
      </c>
      <c r="F3187" s="1210">
        <v>823</v>
      </c>
    </row>
    <row r="3188" spans="2:6" ht="13.15" customHeight="1" x14ac:dyDescent="0.3">
      <c r="B3188" s="1172" t="s">
        <v>3965</v>
      </c>
      <c r="C3188" s="1207">
        <v>543</v>
      </c>
      <c r="D3188" s="1207">
        <v>628</v>
      </c>
      <c r="E3188" s="1207">
        <v>68</v>
      </c>
      <c r="F3188" s="1211">
        <v>1239</v>
      </c>
    </row>
    <row r="3189" spans="2:6" ht="13.15" customHeight="1" x14ac:dyDescent="0.3">
      <c r="B3189" s="1173" t="s">
        <v>3966</v>
      </c>
      <c r="C3189" s="1206">
        <v>94</v>
      </c>
      <c r="D3189" s="1206">
        <v>166</v>
      </c>
      <c r="E3189" s="1206">
        <v>17</v>
      </c>
      <c r="F3189" s="1210">
        <v>277</v>
      </c>
    </row>
    <row r="3190" spans="2:6" ht="13.15" customHeight="1" x14ac:dyDescent="0.3">
      <c r="B3190" s="1172" t="s">
        <v>3967</v>
      </c>
      <c r="C3190" s="1207">
        <v>105</v>
      </c>
      <c r="D3190" s="1207">
        <v>219</v>
      </c>
      <c r="E3190" s="1207">
        <v>18</v>
      </c>
      <c r="F3190" s="1211">
        <v>342</v>
      </c>
    </row>
    <row r="3191" spans="2:6" ht="13.15" customHeight="1" x14ac:dyDescent="0.3">
      <c r="B3191" s="1173" t="s">
        <v>3968</v>
      </c>
      <c r="C3191" s="1206">
        <v>409</v>
      </c>
      <c r="D3191" s="1206">
        <v>917</v>
      </c>
      <c r="E3191" s="1206">
        <v>126</v>
      </c>
      <c r="F3191" s="1210">
        <v>1452</v>
      </c>
    </row>
    <row r="3192" spans="2:6" ht="13.15" customHeight="1" x14ac:dyDescent="0.3">
      <c r="B3192" s="1172" t="s">
        <v>3969</v>
      </c>
      <c r="C3192" s="1207">
        <v>80</v>
      </c>
      <c r="D3192" s="1207">
        <v>194</v>
      </c>
      <c r="E3192" s="1207">
        <v>15</v>
      </c>
      <c r="F3192" s="1211">
        <v>289</v>
      </c>
    </row>
    <row r="3193" spans="2:6" ht="13.15" customHeight="1" x14ac:dyDescent="0.3">
      <c r="B3193" s="1173" t="s">
        <v>3970</v>
      </c>
      <c r="C3193" s="1206">
        <v>337</v>
      </c>
      <c r="D3193" s="1206">
        <v>838</v>
      </c>
      <c r="E3193" s="1206">
        <v>78</v>
      </c>
      <c r="F3193" s="1210">
        <v>1253</v>
      </c>
    </row>
    <row r="3194" spans="2:6" ht="13.15" customHeight="1" x14ac:dyDescent="0.3">
      <c r="B3194" s="1172" t="s">
        <v>3971</v>
      </c>
      <c r="C3194" s="1207">
        <v>173</v>
      </c>
      <c r="D3194" s="1207">
        <v>324</v>
      </c>
      <c r="E3194" s="1207">
        <v>29</v>
      </c>
      <c r="F3194" s="1211">
        <v>526</v>
      </c>
    </row>
    <row r="3195" spans="2:6" ht="13.15" customHeight="1" x14ac:dyDescent="0.3">
      <c r="B3195" s="1173" t="s">
        <v>3972</v>
      </c>
      <c r="C3195" s="1206">
        <v>324</v>
      </c>
      <c r="D3195" s="1206">
        <v>403</v>
      </c>
      <c r="E3195" s="1206">
        <v>57</v>
      </c>
      <c r="F3195" s="1210">
        <v>784</v>
      </c>
    </row>
    <row r="3196" spans="2:6" ht="13.15" customHeight="1" x14ac:dyDescent="0.3">
      <c r="B3196" s="1172" t="s">
        <v>3973</v>
      </c>
      <c r="C3196" s="1207">
        <v>833</v>
      </c>
      <c r="D3196" s="1207">
        <v>1041</v>
      </c>
      <c r="E3196" s="1207">
        <v>118</v>
      </c>
      <c r="F3196" s="1211">
        <v>1992</v>
      </c>
    </row>
    <row r="3197" spans="2:6" ht="13.15" customHeight="1" x14ac:dyDescent="0.3">
      <c r="B3197" s="1173" t="s">
        <v>3974</v>
      </c>
      <c r="C3197" s="1206">
        <v>108</v>
      </c>
      <c r="D3197" s="1206">
        <v>306</v>
      </c>
      <c r="E3197" s="1206">
        <v>16</v>
      </c>
      <c r="F3197" s="1210">
        <v>430</v>
      </c>
    </row>
    <row r="3198" spans="2:6" ht="13.15" customHeight="1" x14ac:dyDescent="0.3">
      <c r="B3198" s="1172" t="s">
        <v>3975</v>
      </c>
      <c r="C3198" s="1207">
        <v>66</v>
      </c>
      <c r="D3198" s="1207">
        <v>51</v>
      </c>
      <c r="E3198" s="1207">
        <v>6</v>
      </c>
      <c r="F3198" s="1211">
        <v>123</v>
      </c>
    </row>
    <row r="3199" spans="2:6" ht="13.15" customHeight="1" x14ac:dyDescent="0.3">
      <c r="B3199" s="1173" t="s">
        <v>3976</v>
      </c>
      <c r="C3199" s="1206">
        <v>92</v>
      </c>
      <c r="D3199" s="1206">
        <v>219</v>
      </c>
      <c r="E3199" s="1206">
        <v>17</v>
      </c>
      <c r="F3199" s="1210">
        <v>328</v>
      </c>
    </row>
    <row r="3200" spans="2:6" ht="13.15" customHeight="1" x14ac:dyDescent="0.3">
      <c r="B3200" s="1172" t="s">
        <v>3977</v>
      </c>
      <c r="C3200" s="1207">
        <v>141</v>
      </c>
      <c r="D3200" s="1207">
        <v>161</v>
      </c>
      <c r="E3200" s="1207">
        <v>19</v>
      </c>
      <c r="F3200" s="1211">
        <v>321</v>
      </c>
    </row>
    <row r="3201" spans="2:6" ht="13.15" customHeight="1" x14ac:dyDescent="0.3">
      <c r="B3201" s="1173" t="s">
        <v>3978</v>
      </c>
      <c r="C3201" s="1206">
        <v>459</v>
      </c>
      <c r="D3201" s="1206">
        <v>907</v>
      </c>
      <c r="E3201" s="1206">
        <v>114</v>
      </c>
      <c r="F3201" s="1210">
        <v>1480</v>
      </c>
    </row>
    <row r="3202" spans="2:6" ht="13.15" customHeight="1" x14ac:dyDescent="0.3">
      <c r="B3202" s="1172" t="s">
        <v>3979</v>
      </c>
      <c r="C3202" s="1207">
        <v>717</v>
      </c>
      <c r="D3202" s="1207">
        <v>3057</v>
      </c>
      <c r="E3202" s="1207">
        <v>209</v>
      </c>
      <c r="F3202" s="1211">
        <v>3983</v>
      </c>
    </row>
    <row r="3203" spans="2:6" ht="13.15" customHeight="1" x14ac:dyDescent="0.3">
      <c r="B3203" s="1173" t="s">
        <v>3980</v>
      </c>
      <c r="C3203" s="1206">
        <v>327</v>
      </c>
      <c r="D3203" s="1206">
        <v>467</v>
      </c>
      <c r="E3203" s="1206">
        <v>59</v>
      </c>
      <c r="F3203" s="1210">
        <v>853</v>
      </c>
    </row>
    <row r="3204" spans="2:6" ht="13.15" customHeight="1" x14ac:dyDescent="0.3">
      <c r="B3204" s="1172" t="s">
        <v>3981</v>
      </c>
      <c r="C3204" s="1207">
        <v>435</v>
      </c>
      <c r="D3204" s="1207">
        <v>481</v>
      </c>
      <c r="E3204" s="1207">
        <v>64</v>
      </c>
      <c r="F3204" s="1211">
        <v>980</v>
      </c>
    </row>
    <row r="3205" spans="2:6" ht="13.15" customHeight="1" x14ac:dyDescent="0.3">
      <c r="B3205" s="1173" t="s">
        <v>3982</v>
      </c>
      <c r="C3205" s="1206">
        <v>29</v>
      </c>
      <c r="D3205" s="1206">
        <v>71</v>
      </c>
      <c r="E3205" s="1206">
        <v>3</v>
      </c>
      <c r="F3205" s="1210">
        <v>103</v>
      </c>
    </row>
    <row r="3206" spans="2:6" ht="13.15" customHeight="1" x14ac:dyDescent="0.3">
      <c r="B3206" s="1172" t="s">
        <v>3983</v>
      </c>
      <c r="C3206" s="1207">
        <v>57</v>
      </c>
      <c r="D3206" s="1207">
        <v>26</v>
      </c>
      <c r="E3206" s="1207">
        <v>2</v>
      </c>
      <c r="F3206" s="1211">
        <v>85</v>
      </c>
    </row>
    <row r="3207" spans="2:6" ht="13.15" customHeight="1" x14ac:dyDescent="0.3">
      <c r="B3207" s="1173" t="s">
        <v>3984</v>
      </c>
      <c r="C3207" s="1206">
        <v>219</v>
      </c>
      <c r="D3207" s="1206">
        <v>286</v>
      </c>
      <c r="E3207" s="1206">
        <v>31</v>
      </c>
      <c r="F3207" s="1210">
        <v>536</v>
      </c>
    </row>
    <row r="3208" spans="2:6" ht="13.15" customHeight="1" x14ac:dyDescent="0.3">
      <c r="B3208" s="1172" t="s">
        <v>3985</v>
      </c>
      <c r="C3208" s="1207">
        <v>44</v>
      </c>
      <c r="D3208" s="1207">
        <v>43</v>
      </c>
      <c r="E3208" s="1207">
        <v>11</v>
      </c>
      <c r="F3208" s="1211">
        <v>98</v>
      </c>
    </row>
    <row r="3209" spans="2:6" ht="13.15" customHeight="1" x14ac:dyDescent="0.3">
      <c r="B3209" s="1173" t="s">
        <v>3986</v>
      </c>
      <c r="C3209" s="1206">
        <v>234</v>
      </c>
      <c r="D3209" s="1206">
        <v>332</v>
      </c>
      <c r="E3209" s="1206">
        <v>30</v>
      </c>
      <c r="F3209" s="1210">
        <v>596</v>
      </c>
    </row>
    <row r="3210" spans="2:6" ht="13.15" customHeight="1" x14ac:dyDescent="0.3">
      <c r="B3210" s="1172" t="s">
        <v>3987</v>
      </c>
      <c r="C3210" s="1207">
        <v>235</v>
      </c>
      <c r="D3210" s="1207">
        <v>637</v>
      </c>
      <c r="E3210" s="1207">
        <v>48</v>
      </c>
      <c r="F3210" s="1211">
        <v>920</v>
      </c>
    </row>
    <row r="3211" spans="2:6" ht="13.15" customHeight="1" x14ac:dyDescent="0.3">
      <c r="B3211" s="1173" t="s">
        <v>3988</v>
      </c>
      <c r="C3211" s="1206">
        <v>148</v>
      </c>
      <c r="D3211" s="1206">
        <v>220</v>
      </c>
      <c r="E3211" s="1206">
        <v>27</v>
      </c>
      <c r="F3211" s="1210">
        <v>395</v>
      </c>
    </row>
    <row r="3212" spans="2:6" ht="13.15" customHeight="1" x14ac:dyDescent="0.3">
      <c r="B3212" s="1172" t="s">
        <v>3989</v>
      </c>
      <c r="C3212" s="1207">
        <v>89</v>
      </c>
      <c r="D3212" s="1207">
        <v>209</v>
      </c>
      <c r="E3212" s="1207">
        <v>24</v>
      </c>
      <c r="F3212" s="1211">
        <v>322</v>
      </c>
    </row>
    <row r="3213" spans="2:6" ht="13.15" customHeight="1" x14ac:dyDescent="0.3">
      <c r="B3213" s="1173" t="s">
        <v>3990</v>
      </c>
      <c r="C3213" s="1206">
        <v>225</v>
      </c>
      <c r="D3213" s="1206">
        <v>270</v>
      </c>
      <c r="E3213" s="1206">
        <v>16</v>
      </c>
      <c r="F3213" s="1210">
        <v>511</v>
      </c>
    </row>
    <row r="3214" spans="2:6" ht="13.15" customHeight="1" x14ac:dyDescent="0.3">
      <c r="B3214" s="1172" t="s">
        <v>3991</v>
      </c>
      <c r="C3214" s="1207">
        <v>90</v>
      </c>
      <c r="D3214" s="1207">
        <v>85</v>
      </c>
      <c r="E3214" s="1207">
        <v>12</v>
      </c>
      <c r="F3214" s="1211">
        <v>187</v>
      </c>
    </row>
    <row r="3215" spans="2:6" ht="13.15" customHeight="1" x14ac:dyDescent="0.3">
      <c r="B3215" s="1173" t="s">
        <v>3992</v>
      </c>
      <c r="C3215" s="1206">
        <v>263</v>
      </c>
      <c r="D3215" s="1206">
        <v>329</v>
      </c>
      <c r="E3215" s="1206">
        <v>32</v>
      </c>
      <c r="F3215" s="1210">
        <v>624</v>
      </c>
    </row>
    <row r="3216" spans="2:6" ht="13.15" customHeight="1" x14ac:dyDescent="0.3">
      <c r="B3216" s="1172" t="s">
        <v>3993</v>
      </c>
      <c r="C3216" s="1207">
        <v>247</v>
      </c>
      <c r="D3216" s="1207">
        <v>502</v>
      </c>
      <c r="E3216" s="1207">
        <v>60</v>
      </c>
      <c r="F3216" s="1211">
        <v>809</v>
      </c>
    </row>
    <row r="3217" spans="2:6" ht="13.15" customHeight="1" x14ac:dyDescent="0.3">
      <c r="B3217" s="1173" t="s">
        <v>3994</v>
      </c>
      <c r="C3217" s="1206">
        <v>2346</v>
      </c>
      <c r="D3217" s="1206">
        <v>7485</v>
      </c>
      <c r="E3217" s="1206">
        <v>906</v>
      </c>
      <c r="F3217" s="1210">
        <v>10737</v>
      </c>
    </row>
    <row r="3218" spans="2:6" ht="13.15" customHeight="1" x14ac:dyDescent="0.3">
      <c r="B3218" s="1172" t="s">
        <v>3995</v>
      </c>
      <c r="C3218" s="1207">
        <v>341</v>
      </c>
      <c r="D3218" s="1207">
        <v>1734</v>
      </c>
      <c r="E3218" s="1207">
        <v>139</v>
      </c>
      <c r="F3218" s="1211">
        <v>2214</v>
      </c>
    </row>
    <row r="3219" spans="2:6" ht="13.15" customHeight="1" x14ac:dyDescent="0.3">
      <c r="B3219" s="1173" t="s">
        <v>3996</v>
      </c>
      <c r="C3219" s="1206">
        <v>286</v>
      </c>
      <c r="D3219" s="1206">
        <v>1066</v>
      </c>
      <c r="E3219" s="1206">
        <v>114</v>
      </c>
      <c r="F3219" s="1210">
        <v>1466</v>
      </c>
    </row>
    <row r="3220" spans="2:6" ht="13.15" customHeight="1" x14ac:dyDescent="0.3">
      <c r="B3220" s="1172" t="s">
        <v>3997</v>
      </c>
      <c r="C3220" s="1207">
        <v>131</v>
      </c>
      <c r="D3220" s="1207">
        <v>539</v>
      </c>
      <c r="E3220" s="1207">
        <v>41</v>
      </c>
      <c r="F3220" s="1211">
        <v>711</v>
      </c>
    </row>
    <row r="3221" spans="2:6" ht="13.15" customHeight="1" x14ac:dyDescent="0.3">
      <c r="B3221" s="1173" t="s">
        <v>3998</v>
      </c>
      <c r="C3221" s="1206">
        <v>491</v>
      </c>
      <c r="D3221" s="1206">
        <v>2030</v>
      </c>
      <c r="E3221" s="1206">
        <v>171</v>
      </c>
      <c r="F3221" s="1210">
        <v>2692</v>
      </c>
    </row>
    <row r="3222" spans="2:6" ht="13.15" customHeight="1" x14ac:dyDescent="0.3">
      <c r="B3222" s="1172" t="s">
        <v>3999</v>
      </c>
      <c r="C3222" s="1207">
        <v>245</v>
      </c>
      <c r="D3222" s="1207">
        <v>632</v>
      </c>
      <c r="E3222" s="1207">
        <v>53</v>
      </c>
      <c r="F3222" s="1211">
        <v>930</v>
      </c>
    </row>
    <row r="3223" spans="2:6" ht="13.15" customHeight="1" x14ac:dyDescent="0.3">
      <c r="B3223" s="1173" t="s">
        <v>4000</v>
      </c>
      <c r="C3223" s="1206">
        <v>85</v>
      </c>
      <c r="D3223" s="1206">
        <v>287</v>
      </c>
      <c r="E3223" s="1206">
        <v>7</v>
      </c>
      <c r="F3223" s="1210">
        <v>379</v>
      </c>
    </row>
    <row r="3224" spans="2:6" ht="13.15" customHeight="1" x14ac:dyDescent="0.3">
      <c r="B3224" s="1172" t="s">
        <v>4001</v>
      </c>
      <c r="C3224" s="1207">
        <v>120</v>
      </c>
      <c r="D3224" s="1207">
        <v>242</v>
      </c>
      <c r="E3224" s="1207">
        <v>27</v>
      </c>
      <c r="F3224" s="1211">
        <v>389</v>
      </c>
    </row>
    <row r="3225" spans="2:6" ht="13.15" customHeight="1" x14ac:dyDescent="0.3">
      <c r="B3225" s="1173" t="s">
        <v>4002</v>
      </c>
      <c r="C3225" s="1206">
        <v>1848</v>
      </c>
      <c r="D3225" s="1206">
        <v>6334</v>
      </c>
      <c r="E3225" s="1206">
        <v>567</v>
      </c>
      <c r="F3225" s="1210">
        <v>8749</v>
      </c>
    </row>
    <row r="3226" spans="2:6" ht="13.15" customHeight="1" x14ac:dyDescent="0.3">
      <c r="B3226" s="1172" t="s">
        <v>4003</v>
      </c>
      <c r="C3226" s="1207">
        <v>356</v>
      </c>
      <c r="D3226" s="1207">
        <v>1285</v>
      </c>
      <c r="E3226" s="1207">
        <v>110</v>
      </c>
      <c r="F3226" s="1211">
        <v>1751</v>
      </c>
    </row>
    <row r="3227" spans="2:6" ht="13.15" customHeight="1" x14ac:dyDescent="0.3">
      <c r="B3227" s="1173" t="s">
        <v>4004</v>
      </c>
      <c r="C3227" s="1206">
        <v>206</v>
      </c>
      <c r="D3227" s="1206">
        <v>881</v>
      </c>
      <c r="E3227" s="1206">
        <v>38</v>
      </c>
      <c r="F3227" s="1210">
        <v>1125</v>
      </c>
    </row>
    <row r="3228" spans="2:6" ht="13.15" customHeight="1" x14ac:dyDescent="0.3">
      <c r="B3228" s="1172" t="s">
        <v>4005</v>
      </c>
      <c r="C3228" s="1207">
        <v>751</v>
      </c>
      <c r="D3228" s="1207">
        <v>2107</v>
      </c>
      <c r="E3228" s="1207">
        <v>180</v>
      </c>
      <c r="F3228" s="1211">
        <v>3038</v>
      </c>
    </row>
    <row r="3229" spans="2:6" ht="13.15" customHeight="1" x14ac:dyDescent="0.3">
      <c r="B3229" s="1173" t="s">
        <v>4006</v>
      </c>
      <c r="C3229" s="1206">
        <v>44</v>
      </c>
      <c r="D3229" s="1206">
        <v>95</v>
      </c>
      <c r="E3229" s="1206">
        <v>11</v>
      </c>
      <c r="F3229" s="1210">
        <v>150</v>
      </c>
    </row>
    <row r="3230" spans="2:6" ht="13.15" customHeight="1" x14ac:dyDescent="0.3">
      <c r="B3230" s="1172" t="s">
        <v>4007</v>
      </c>
      <c r="C3230" s="1207">
        <v>311</v>
      </c>
      <c r="D3230" s="1207">
        <v>723</v>
      </c>
      <c r="E3230" s="1207">
        <v>61</v>
      </c>
      <c r="F3230" s="1211">
        <v>1095</v>
      </c>
    </row>
    <row r="3231" spans="2:6" ht="13.15" customHeight="1" x14ac:dyDescent="0.3">
      <c r="B3231" s="1173" t="s">
        <v>4008</v>
      </c>
      <c r="C3231" s="1206">
        <v>75</v>
      </c>
      <c r="D3231" s="1206">
        <v>139</v>
      </c>
      <c r="E3231" s="1206">
        <v>20</v>
      </c>
      <c r="F3231" s="1210">
        <v>234</v>
      </c>
    </row>
    <row r="3232" spans="2:6" ht="13.15" customHeight="1" x14ac:dyDescent="0.3">
      <c r="B3232" s="1172" t="s">
        <v>4009</v>
      </c>
      <c r="C3232" s="1207">
        <v>102</v>
      </c>
      <c r="D3232" s="1207">
        <v>224</v>
      </c>
      <c r="E3232" s="1207">
        <v>14</v>
      </c>
      <c r="F3232" s="1211">
        <v>340</v>
      </c>
    </row>
    <row r="3233" spans="2:6" ht="13.15" customHeight="1" x14ac:dyDescent="0.3">
      <c r="B3233" s="1173" t="s">
        <v>4010</v>
      </c>
      <c r="C3233" s="1206">
        <v>621</v>
      </c>
      <c r="D3233" s="1206">
        <v>2704</v>
      </c>
      <c r="E3233" s="1206">
        <v>173</v>
      </c>
      <c r="F3233" s="1210">
        <v>3498</v>
      </c>
    </row>
    <row r="3234" spans="2:6" ht="13.15" customHeight="1" x14ac:dyDescent="0.3">
      <c r="B3234" s="1172" t="s">
        <v>4011</v>
      </c>
      <c r="C3234" s="1207">
        <v>1862</v>
      </c>
      <c r="D3234" s="1207">
        <v>7602</v>
      </c>
      <c r="E3234" s="1207">
        <v>658</v>
      </c>
      <c r="F3234" s="1211">
        <v>10122</v>
      </c>
    </row>
    <row r="3235" spans="2:6" ht="13.15" customHeight="1" x14ac:dyDescent="0.3">
      <c r="B3235" s="1173" t="s">
        <v>4012</v>
      </c>
      <c r="C3235" s="1206">
        <v>917</v>
      </c>
      <c r="D3235" s="1206">
        <v>2738</v>
      </c>
      <c r="E3235" s="1206">
        <v>257</v>
      </c>
      <c r="F3235" s="1210">
        <v>3912</v>
      </c>
    </row>
    <row r="3236" spans="2:6" ht="13.15" customHeight="1" x14ac:dyDescent="0.3">
      <c r="B3236" s="1172" t="s">
        <v>4013</v>
      </c>
      <c r="C3236" s="1207">
        <v>651</v>
      </c>
      <c r="D3236" s="1207">
        <v>2005</v>
      </c>
      <c r="E3236" s="1207">
        <v>234</v>
      </c>
      <c r="F3236" s="1211">
        <v>2890</v>
      </c>
    </row>
    <row r="3237" spans="2:6" ht="13.15" customHeight="1" x14ac:dyDescent="0.3">
      <c r="B3237" s="1173" t="s">
        <v>4014</v>
      </c>
      <c r="C3237" s="1206">
        <v>389</v>
      </c>
      <c r="D3237" s="1206">
        <v>971</v>
      </c>
      <c r="E3237" s="1206">
        <v>72</v>
      </c>
      <c r="F3237" s="1210">
        <v>1432</v>
      </c>
    </row>
    <row r="3238" spans="2:6" ht="13.15" customHeight="1" x14ac:dyDescent="0.3">
      <c r="B3238" s="1172" t="s">
        <v>4015</v>
      </c>
      <c r="C3238" s="1207">
        <v>182</v>
      </c>
      <c r="D3238" s="1207">
        <v>492</v>
      </c>
      <c r="E3238" s="1207">
        <v>50</v>
      </c>
      <c r="F3238" s="1211">
        <v>724</v>
      </c>
    </row>
    <row r="3239" spans="2:6" ht="13.15" customHeight="1" x14ac:dyDescent="0.3">
      <c r="B3239" s="1173" t="s">
        <v>4016</v>
      </c>
      <c r="C3239" s="1206">
        <v>217</v>
      </c>
      <c r="D3239" s="1206">
        <v>513</v>
      </c>
      <c r="E3239" s="1206">
        <v>64</v>
      </c>
      <c r="F3239" s="1210">
        <v>794</v>
      </c>
    </row>
    <row r="3240" spans="2:6" ht="13.15" customHeight="1" x14ac:dyDescent="0.3">
      <c r="B3240" s="1172" t="s">
        <v>4017</v>
      </c>
      <c r="C3240" s="1207">
        <v>231</v>
      </c>
      <c r="D3240" s="1207">
        <v>546</v>
      </c>
      <c r="E3240" s="1207">
        <v>51</v>
      </c>
      <c r="F3240" s="1211">
        <v>828</v>
      </c>
    </row>
    <row r="3241" spans="2:6" ht="13.15" customHeight="1" x14ac:dyDescent="0.3">
      <c r="B3241" s="1173" t="s">
        <v>4018</v>
      </c>
      <c r="C3241" s="1206">
        <v>117</v>
      </c>
      <c r="D3241" s="1206">
        <v>364</v>
      </c>
      <c r="E3241" s="1206">
        <v>25</v>
      </c>
      <c r="F3241" s="1210">
        <v>506</v>
      </c>
    </row>
    <row r="3242" spans="2:6" ht="13.15" customHeight="1" x14ac:dyDescent="0.3">
      <c r="B3242" s="1172" t="s">
        <v>4019</v>
      </c>
      <c r="C3242" s="1207">
        <v>631</v>
      </c>
      <c r="D3242" s="1207">
        <v>1865</v>
      </c>
      <c r="E3242" s="1207">
        <v>195</v>
      </c>
      <c r="F3242" s="1211">
        <v>2691</v>
      </c>
    </row>
    <row r="3243" spans="2:6" ht="13.15" customHeight="1" x14ac:dyDescent="0.3">
      <c r="B3243" s="1173" t="s">
        <v>4020</v>
      </c>
      <c r="C3243" s="1206">
        <v>90</v>
      </c>
      <c r="D3243" s="1206">
        <v>167</v>
      </c>
      <c r="E3243" s="1206">
        <v>13</v>
      </c>
      <c r="F3243" s="1210">
        <v>270</v>
      </c>
    </row>
    <row r="3244" spans="2:6" ht="13.15" customHeight="1" x14ac:dyDescent="0.3">
      <c r="B3244" s="1172" t="s">
        <v>4021</v>
      </c>
      <c r="C3244" s="1207">
        <v>33</v>
      </c>
      <c r="D3244" s="1207">
        <v>36</v>
      </c>
      <c r="E3244" s="1207">
        <v>6</v>
      </c>
      <c r="F3244" s="1211">
        <v>75</v>
      </c>
    </row>
    <row r="3245" spans="2:6" ht="13.15" customHeight="1" x14ac:dyDescent="0.3">
      <c r="B3245" s="1173" t="s">
        <v>4022</v>
      </c>
      <c r="C3245" s="1206">
        <v>245</v>
      </c>
      <c r="D3245" s="1206">
        <v>517</v>
      </c>
      <c r="E3245" s="1206">
        <v>66</v>
      </c>
      <c r="F3245" s="1210">
        <v>828</v>
      </c>
    </row>
    <row r="3246" spans="2:6" ht="13.15" customHeight="1" x14ac:dyDescent="0.3">
      <c r="B3246" s="1172" t="s">
        <v>4023</v>
      </c>
      <c r="C3246" s="1207">
        <v>221</v>
      </c>
      <c r="D3246" s="1207">
        <v>371</v>
      </c>
      <c r="E3246" s="1207">
        <v>29</v>
      </c>
      <c r="F3246" s="1211">
        <v>621</v>
      </c>
    </row>
    <row r="3247" spans="2:6" ht="13.15" customHeight="1" x14ac:dyDescent="0.3">
      <c r="B3247" s="1173" t="s">
        <v>4024</v>
      </c>
      <c r="C3247" s="1206">
        <v>462</v>
      </c>
      <c r="D3247" s="1206">
        <v>2136</v>
      </c>
      <c r="E3247" s="1206">
        <v>208</v>
      </c>
      <c r="F3247" s="1210">
        <v>2806</v>
      </c>
    </row>
    <row r="3248" spans="2:6" ht="13.15" customHeight="1" x14ac:dyDescent="0.3">
      <c r="B3248" s="1172" t="s">
        <v>4025</v>
      </c>
      <c r="C3248" s="1207">
        <v>200</v>
      </c>
      <c r="D3248" s="1207">
        <v>801</v>
      </c>
      <c r="E3248" s="1207">
        <v>55</v>
      </c>
      <c r="F3248" s="1211">
        <v>1056</v>
      </c>
    </row>
    <row r="3249" spans="2:6" ht="13.15" customHeight="1" x14ac:dyDescent="0.3">
      <c r="B3249" s="1173" t="s">
        <v>4026</v>
      </c>
      <c r="C3249" s="1206">
        <v>118</v>
      </c>
      <c r="D3249" s="1206">
        <v>182</v>
      </c>
      <c r="E3249" s="1206">
        <v>19</v>
      </c>
      <c r="F3249" s="1210">
        <v>319</v>
      </c>
    </row>
    <row r="3250" spans="2:6" ht="13.15" customHeight="1" x14ac:dyDescent="0.3">
      <c r="B3250" s="1172" t="s">
        <v>4027</v>
      </c>
      <c r="C3250" s="1207">
        <v>133</v>
      </c>
      <c r="D3250" s="1207">
        <v>350</v>
      </c>
      <c r="E3250" s="1207">
        <v>22</v>
      </c>
      <c r="F3250" s="1211">
        <v>505</v>
      </c>
    </row>
    <row r="3251" spans="2:6" ht="13.15" customHeight="1" x14ac:dyDescent="0.3">
      <c r="B3251" s="1173" t="s">
        <v>4028</v>
      </c>
      <c r="C3251" s="1206">
        <v>41</v>
      </c>
      <c r="D3251" s="1206">
        <v>83</v>
      </c>
      <c r="E3251" s="1206">
        <v>2</v>
      </c>
      <c r="F3251" s="1210">
        <v>126</v>
      </c>
    </row>
    <row r="3252" spans="2:6" ht="13.15" customHeight="1" x14ac:dyDescent="0.3">
      <c r="B3252" s="1172" t="s">
        <v>4029</v>
      </c>
      <c r="C3252" s="1207">
        <v>529</v>
      </c>
      <c r="D3252" s="1207">
        <v>982</v>
      </c>
      <c r="E3252" s="1207">
        <v>107</v>
      </c>
      <c r="F3252" s="1211">
        <v>1618</v>
      </c>
    </row>
    <row r="3253" spans="2:6" ht="13.15" customHeight="1" x14ac:dyDescent="0.3">
      <c r="B3253" s="1173" t="s">
        <v>4030</v>
      </c>
      <c r="C3253" s="1206">
        <v>254</v>
      </c>
      <c r="D3253" s="1206">
        <v>329</v>
      </c>
      <c r="E3253" s="1206">
        <v>29</v>
      </c>
      <c r="F3253" s="1210">
        <v>612</v>
      </c>
    </row>
    <row r="3254" spans="2:6" ht="13.15" customHeight="1" x14ac:dyDescent="0.3">
      <c r="B3254" s="1172" t="s">
        <v>4031</v>
      </c>
      <c r="C3254" s="1207">
        <v>386</v>
      </c>
      <c r="D3254" s="1207">
        <v>649</v>
      </c>
      <c r="E3254" s="1207">
        <v>66</v>
      </c>
      <c r="F3254" s="1211">
        <v>1101</v>
      </c>
    </row>
    <row r="3255" spans="2:6" ht="13.15" customHeight="1" x14ac:dyDescent="0.3">
      <c r="B3255" s="1173" t="s">
        <v>4032</v>
      </c>
      <c r="C3255" s="1206">
        <v>23</v>
      </c>
      <c r="D3255" s="1206">
        <v>40</v>
      </c>
      <c r="E3255" s="1206">
        <v>10</v>
      </c>
      <c r="F3255" s="1210">
        <v>73</v>
      </c>
    </row>
    <row r="3256" spans="2:6" ht="13.15" customHeight="1" x14ac:dyDescent="0.3">
      <c r="B3256" s="1172" t="s">
        <v>4033</v>
      </c>
      <c r="C3256" s="1207">
        <v>93</v>
      </c>
      <c r="D3256" s="1207">
        <v>233</v>
      </c>
      <c r="E3256" s="1207">
        <v>31</v>
      </c>
      <c r="F3256" s="1211">
        <v>357</v>
      </c>
    </row>
    <row r="3257" spans="2:6" ht="13.15" customHeight="1" x14ac:dyDescent="0.3">
      <c r="B3257" s="1173" t="s">
        <v>4034</v>
      </c>
      <c r="C3257" s="1206">
        <v>176</v>
      </c>
      <c r="D3257" s="1206">
        <v>334</v>
      </c>
      <c r="E3257" s="1206">
        <v>26</v>
      </c>
      <c r="F3257" s="1210">
        <v>536</v>
      </c>
    </row>
    <row r="3258" spans="2:6" ht="13.15" customHeight="1" x14ac:dyDescent="0.3">
      <c r="B3258" s="1172" t="s">
        <v>4035</v>
      </c>
      <c r="C3258" s="1207">
        <v>102</v>
      </c>
      <c r="D3258" s="1207">
        <v>199</v>
      </c>
      <c r="E3258" s="1207">
        <v>16</v>
      </c>
      <c r="F3258" s="1211">
        <v>317</v>
      </c>
    </row>
    <row r="3259" spans="2:6" ht="13.15" customHeight="1" x14ac:dyDescent="0.3">
      <c r="B3259" s="1173" t="s">
        <v>4036</v>
      </c>
      <c r="C3259" s="1206">
        <v>220</v>
      </c>
      <c r="D3259" s="1206">
        <v>359</v>
      </c>
      <c r="E3259" s="1206">
        <v>36</v>
      </c>
      <c r="F3259" s="1210">
        <v>615</v>
      </c>
    </row>
    <row r="3260" spans="2:6" ht="13.15" customHeight="1" x14ac:dyDescent="0.3">
      <c r="B3260" s="1172" t="s">
        <v>4037</v>
      </c>
      <c r="C3260" s="1207">
        <v>220</v>
      </c>
      <c r="D3260" s="1207">
        <v>425</v>
      </c>
      <c r="E3260" s="1207">
        <v>41</v>
      </c>
      <c r="F3260" s="1211">
        <v>686</v>
      </c>
    </row>
    <row r="3261" spans="2:6" ht="13.15" customHeight="1" x14ac:dyDescent="0.3">
      <c r="B3261" s="1173" t="s">
        <v>4038</v>
      </c>
      <c r="C3261" s="1206">
        <v>26</v>
      </c>
      <c r="D3261" s="1206">
        <v>63</v>
      </c>
      <c r="E3261" s="1206">
        <v>11</v>
      </c>
      <c r="F3261" s="1210">
        <v>100</v>
      </c>
    </row>
    <row r="3262" spans="2:6" ht="13.15" customHeight="1" x14ac:dyDescent="0.3">
      <c r="B3262" s="1172" t="s">
        <v>4039</v>
      </c>
      <c r="C3262" s="1207">
        <v>38</v>
      </c>
      <c r="D3262" s="1207">
        <v>30</v>
      </c>
      <c r="E3262" s="1207">
        <v>5</v>
      </c>
      <c r="F3262" s="1211">
        <v>73</v>
      </c>
    </row>
    <row r="3263" spans="2:6" ht="13.15" customHeight="1" x14ac:dyDescent="0.3">
      <c r="B3263" s="1173" t="s">
        <v>4040</v>
      </c>
      <c r="C3263" s="1206">
        <v>7</v>
      </c>
      <c r="D3263" s="1206">
        <v>32</v>
      </c>
      <c r="E3263" s="1206">
        <v>4</v>
      </c>
      <c r="F3263" s="1210">
        <v>43</v>
      </c>
    </row>
    <row r="3264" spans="2:6" ht="13.15" customHeight="1" x14ac:dyDescent="0.3">
      <c r="B3264" s="1172" t="s">
        <v>4041</v>
      </c>
      <c r="C3264" s="1207">
        <v>6</v>
      </c>
      <c r="D3264" s="1207">
        <v>24</v>
      </c>
      <c r="E3264" s="1207">
        <v>3</v>
      </c>
      <c r="F3264" s="1211">
        <v>33</v>
      </c>
    </row>
    <row r="3265" spans="2:6" ht="13.15" customHeight="1" x14ac:dyDescent="0.3">
      <c r="B3265" s="1173" t="s">
        <v>4042</v>
      </c>
      <c r="C3265" s="1206">
        <v>33</v>
      </c>
      <c r="D3265" s="1206">
        <v>18</v>
      </c>
      <c r="E3265" s="1206">
        <v>3</v>
      </c>
      <c r="F3265" s="1210">
        <v>54</v>
      </c>
    </row>
    <row r="3266" spans="2:6" ht="13.15" customHeight="1" x14ac:dyDescent="0.3">
      <c r="B3266" s="1172" t="s">
        <v>4043</v>
      </c>
      <c r="C3266" s="1207">
        <v>126</v>
      </c>
      <c r="D3266" s="1207">
        <v>197</v>
      </c>
      <c r="E3266" s="1207">
        <v>28</v>
      </c>
      <c r="F3266" s="1211">
        <v>351</v>
      </c>
    </row>
    <row r="3267" spans="2:6" ht="13.15" customHeight="1" x14ac:dyDescent="0.3">
      <c r="B3267" s="1173" t="s">
        <v>4044</v>
      </c>
      <c r="C3267" s="1206">
        <v>146</v>
      </c>
      <c r="D3267" s="1206">
        <v>331</v>
      </c>
      <c r="E3267" s="1206">
        <v>32</v>
      </c>
      <c r="F3267" s="1210">
        <v>509</v>
      </c>
    </row>
    <row r="3268" spans="2:6" ht="13.15" customHeight="1" x14ac:dyDescent="0.3">
      <c r="B3268" s="1172" t="s">
        <v>4045</v>
      </c>
      <c r="C3268" s="1207">
        <v>167</v>
      </c>
      <c r="D3268" s="1207">
        <v>519</v>
      </c>
      <c r="E3268" s="1207">
        <v>43</v>
      </c>
      <c r="F3268" s="1211">
        <v>729</v>
      </c>
    </row>
    <row r="3269" spans="2:6" ht="13.15" customHeight="1" x14ac:dyDescent="0.3">
      <c r="B3269" s="1173" t="s">
        <v>4046</v>
      </c>
      <c r="C3269" s="1206">
        <v>147</v>
      </c>
      <c r="D3269" s="1206">
        <v>263</v>
      </c>
      <c r="E3269" s="1206">
        <v>40</v>
      </c>
      <c r="F3269" s="1210">
        <v>450</v>
      </c>
    </row>
    <row r="3270" spans="2:6" ht="13.15" customHeight="1" x14ac:dyDescent="0.3">
      <c r="B3270" s="1172" t="s">
        <v>4047</v>
      </c>
      <c r="C3270" s="1207">
        <v>219</v>
      </c>
      <c r="D3270" s="1207">
        <v>220</v>
      </c>
      <c r="E3270" s="1207">
        <v>24</v>
      </c>
      <c r="F3270" s="1211">
        <v>463</v>
      </c>
    </row>
    <row r="3271" spans="2:6" ht="13.15" customHeight="1" x14ac:dyDescent="0.3">
      <c r="B3271" s="1173" t="s">
        <v>4048</v>
      </c>
      <c r="C3271" s="1206">
        <v>135</v>
      </c>
      <c r="D3271" s="1206">
        <v>154</v>
      </c>
      <c r="E3271" s="1206">
        <v>18</v>
      </c>
      <c r="F3271" s="1210">
        <v>307</v>
      </c>
    </row>
    <row r="3272" spans="2:6" ht="13.15" customHeight="1" x14ac:dyDescent="0.3">
      <c r="B3272" s="1172" t="s">
        <v>4049</v>
      </c>
      <c r="C3272" s="1207">
        <v>332</v>
      </c>
      <c r="D3272" s="1207">
        <v>584</v>
      </c>
      <c r="E3272" s="1207">
        <v>69</v>
      </c>
      <c r="F3272" s="1211">
        <v>985</v>
      </c>
    </row>
    <row r="3273" spans="2:6" ht="13.15" customHeight="1" x14ac:dyDescent="0.3">
      <c r="B3273" s="1173" t="s">
        <v>4050</v>
      </c>
      <c r="C3273" s="1206">
        <v>203</v>
      </c>
      <c r="D3273" s="1206">
        <v>314</v>
      </c>
      <c r="E3273" s="1206">
        <v>37</v>
      </c>
      <c r="F3273" s="1210">
        <v>554</v>
      </c>
    </row>
    <row r="3274" spans="2:6" ht="13.15" customHeight="1" x14ac:dyDescent="0.3">
      <c r="B3274" s="1172" t="s">
        <v>4051</v>
      </c>
      <c r="C3274" s="1207">
        <v>80</v>
      </c>
      <c r="D3274" s="1207">
        <v>157</v>
      </c>
      <c r="E3274" s="1207">
        <v>9</v>
      </c>
      <c r="F3274" s="1211">
        <v>246</v>
      </c>
    </row>
    <row r="3275" spans="2:6" ht="13.15" customHeight="1" x14ac:dyDescent="0.3">
      <c r="B3275" s="1173" t="s">
        <v>4052</v>
      </c>
      <c r="C3275" s="1206">
        <v>4</v>
      </c>
      <c r="D3275" s="1206">
        <v>0</v>
      </c>
      <c r="E3275" s="1206">
        <v>0</v>
      </c>
      <c r="F3275" s="1210">
        <v>4</v>
      </c>
    </row>
    <row r="3276" spans="2:6" ht="13.15" customHeight="1" x14ac:dyDescent="0.3">
      <c r="B3276" s="1172" t="s">
        <v>4053</v>
      </c>
      <c r="C3276" s="1207">
        <v>4978</v>
      </c>
      <c r="D3276" s="1207">
        <v>4519</v>
      </c>
      <c r="E3276" s="1207">
        <v>2417</v>
      </c>
      <c r="F3276" s="1211">
        <v>11914</v>
      </c>
    </row>
    <row r="3277" spans="2:6" ht="13.15" customHeight="1" x14ac:dyDescent="0.3">
      <c r="B3277" s="1173" t="s">
        <v>4054</v>
      </c>
      <c r="C3277" s="1206">
        <v>5573</v>
      </c>
      <c r="D3277" s="1206">
        <v>5644</v>
      </c>
      <c r="E3277" s="1206">
        <v>2789</v>
      </c>
      <c r="F3277" s="1210">
        <v>14006</v>
      </c>
    </row>
    <row r="3278" spans="2:6" ht="13.15" customHeight="1" x14ac:dyDescent="0.3">
      <c r="B3278" s="1172" t="s">
        <v>4055</v>
      </c>
      <c r="C3278" s="1207">
        <v>12316</v>
      </c>
      <c r="D3278" s="1207">
        <v>16558</v>
      </c>
      <c r="E3278" s="1207">
        <v>4667</v>
      </c>
      <c r="F3278" s="1211">
        <v>33541</v>
      </c>
    </row>
    <row r="3279" spans="2:6" ht="13.15" customHeight="1" x14ac:dyDescent="0.3">
      <c r="B3279" s="1173" t="s">
        <v>4056</v>
      </c>
      <c r="C3279" s="1206">
        <v>4283</v>
      </c>
      <c r="D3279" s="1206">
        <v>5167</v>
      </c>
      <c r="E3279" s="1206">
        <v>2084</v>
      </c>
      <c r="F3279" s="1210">
        <v>11534</v>
      </c>
    </row>
    <row r="3280" spans="2:6" ht="13.15" customHeight="1" x14ac:dyDescent="0.3">
      <c r="B3280" s="1172" t="s">
        <v>4057</v>
      </c>
      <c r="C3280" s="1207">
        <v>9927</v>
      </c>
      <c r="D3280" s="1207">
        <v>12727</v>
      </c>
      <c r="E3280" s="1207">
        <v>3959</v>
      </c>
      <c r="F3280" s="1211">
        <v>26613</v>
      </c>
    </row>
    <row r="3281" spans="2:6" ht="13.15" customHeight="1" x14ac:dyDescent="0.3">
      <c r="B3281" s="1173" t="s">
        <v>4058</v>
      </c>
      <c r="C3281" s="1206">
        <v>5240</v>
      </c>
      <c r="D3281" s="1206">
        <v>7247</v>
      </c>
      <c r="E3281" s="1206">
        <v>2282</v>
      </c>
      <c r="F3281" s="1210">
        <v>14769</v>
      </c>
    </row>
    <row r="3282" spans="2:6" ht="13.15" customHeight="1" x14ac:dyDescent="0.3">
      <c r="B3282" s="1172" t="s">
        <v>4059</v>
      </c>
      <c r="C3282" s="1207">
        <v>7124</v>
      </c>
      <c r="D3282" s="1207">
        <v>12410</v>
      </c>
      <c r="E3282" s="1207">
        <v>2846</v>
      </c>
      <c r="F3282" s="1211">
        <v>22380</v>
      </c>
    </row>
    <row r="3283" spans="2:6" ht="13.15" customHeight="1" x14ac:dyDescent="0.3">
      <c r="B3283" s="1173" t="s">
        <v>4060</v>
      </c>
      <c r="C3283" s="1206">
        <v>1</v>
      </c>
      <c r="D3283" s="1206">
        <v>3</v>
      </c>
      <c r="E3283" s="1206">
        <v>0</v>
      </c>
      <c r="F3283" s="1210">
        <v>4</v>
      </c>
    </row>
    <row r="3284" spans="2:6" ht="13.15" customHeight="1" x14ac:dyDescent="0.3">
      <c r="B3284" s="1172" t="s">
        <v>4061</v>
      </c>
      <c r="C3284" s="1207">
        <v>1</v>
      </c>
      <c r="D3284" s="1207">
        <v>3</v>
      </c>
      <c r="E3284" s="1207">
        <v>0</v>
      </c>
      <c r="F3284" s="1211">
        <v>4</v>
      </c>
    </row>
    <row r="3285" spans="2:6" ht="13.15" customHeight="1" x14ac:dyDescent="0.3">
      <c r="B3285" s="1173" t="s">
        <v>4062</v>
      </c>
      <c r="C3285" s="1206">
        <v>4</v>
      </c>
      <c r="D3285" s="1206">
        <v>2</v>
      </c>
      <c r="E3285" s="1206">
        <v>1</v>
      </c>
      <c r="F3285" s="1210">
        <v>7</v>
      </c>
    </row>
    <row r="3286" spans="2:6" ht="13.15" customHeight="1" x14ac:dyDescent="0.3">
      <c r="B3286" s="1172" t="s">
        <v>4063</v>
      </c>
      <c r="C3286" s="1207">
        <v>36</v>
      </c>
      <c r="D3286" s="1207">
        <v>40</v>
      </c>
      <c r="E3286" s="1207">
        <v>25</v>
      </c>
      <c r="F3286" s="1211">
        <v>101</v>
      </c>
    </row>
    <row r="3287" spans="2:6" ht="13.15" customHeight="1" x14ac:dyDescent="0.3">
      <c r="B3287" s="1173" t="s">
        <v>4064</v>
      </c>
      <c r="C3287" s="1206">
        <v>4543</v>
      </c>
      <c r="D3287" s="1206">
        <v>8422</v>
      </c>
      <c r="E3287" s="1206">
        <v>1728</v>
      </c>
      <c r="F3287" s="1210">
        <v>14693</v>
      </c>
    </row>
    <row r="3288" spans="2:6" ht="13.15" customHeight="1" x14ac:dyDescent="0.3">
      <c r="B3288" s="1172" t="s">
        <v>4065</v>
      </c>
      <c r="C3288" s="1207">
        <v>1</v>
      </c>
      <c r="D3288" s="1207">
        <v>1</v>
      </c>
      <c r="E3288" s="1207">
        <v>1</v>
      </c>
      <c r="F3288" s="1211">
        <v>3</v>
      </c>
    </row>
    <row r="3289" spans="2:6" ht="13.15" customHeight="1" x14ac:dyDescent="0.3">
      <c r="B3289" s="1173" t="s">
        <v>4066</v>
      </c>
      <c r="C3289" s="1206">
        <v>0</v>
      </c>
      <c r="D3289" s="1206">
        <v>0</v>
      </c>
      <c r="E3289" s="1206">
        <v>3</v>
      </c>
      <c r="F3289" s="1210">
        <v>3</v>
      </c>
    </row>
    <row r="3290" spans="2:6" ht="13.15" customHeight="1" x14ac:dyDescent="0.3">
      <c r="B3290" s="1172" t="s">
        <v>4067</v>
      </c>
      <c r="C3290" s="1207">
        <v>0</v>
      </c>
      <c r="D3290" s="1207">
        <v>0</v>
      </c>
      <c r="E3290" s="1207">
        <v>1</v>
      </c>
      <c r="F3290" s="1211">
        <v>1</v>
      </c>
    </row>
    <row r="3291" spans="2:6" ht="13.15" customHeight="1" x14ac:dyDescent="0.3">
      <c r="B3291" s="1173" t="s">
        <v>4068</v>
      </c>
      <c r="C3291" s="1206">
        <v>168</v>
      </c>
      <c r="D3291" s="1206">
        <v>393</v>
      </c>
      <c r="E3291" s="1206">
        <v>60</v>
      </c>
      <c r="F3291" s="1210">
        <v>621</v>
      </c>
    </row>
    <row r="3292" spans="2:6" ht="13.15" customHeight="1" x14ac:dyDescent="0.3">
      <c r="B3292" s="1172" t="s">
        <v>4069</v>
      </c>
      <c r="C3292" s="1207">
        <v>449</v>
      </c>
      <c r="D3292" s="1207">
        <v>1139</v>
      </c>
      <c r="E3292" s="1207">
        <v>278</v>
      </c>
      <c r="F3292" s="1211">
        <v>1866</v>
      </c>
    </row>
    <row r="3293" spans="2:6" ht="13.15" customHeight="1" x14ac:dyDescent="0.3">
      <c r="B3293" s="1173" t="s">
        <v>4070</v>
      </c>
      <c r="C3293" s="1206">
        <v>157</v>
      </c>
      <c r="D3293" s="1206">
        <v>328</v>
      </c>
      <c r="E3293" s="1206">
        <v>86</v>
      </c>
      <c r="F3293" s="1210">
        <v>571</v>
      </c>
    </row>
    <row r="3294" spans="2:6" ht="13.15" customHeight="1" x14ac:dyDescent="0.3">
      <c r="B3294" s="1172" t="s">
        <v>4071</v>
      </c>
      <c r="C3294" s="1207">
        <v>144</v>
      </c>
      <c r="D3294" s="1207">
        <v>262</v>
      </c>
      <c r="E3294" s="1207">
        <v>50</v>
      </c>
      <c r="F3294" s="1211">
        <v>456</v>
      </c>
    </row>
    <row r="3295" spans="2:6" ht="13.15" customHeight="1" x14ac:dyDescent="0.3">
      <c r="B3295" s="1173" t="s">
        <v>4072</v>
      </c>
      <c r="C3295" s="1206">
        <v>20</v>
      </c>
      <c r="D3295" s="1206">
        <v>20</v>
      </c>
      <c r="E3295" s="1206">
        <v>7</v>
      </c>
      <c r="F3295" s="1210">
        <v>47</v>
      </c>
    </row>
    <row r="3296" spans="2:6" ht="13.15" customHeight="1" x14ac:dyDescent="0.3">
      <c r="B3296" s="1172" t="s">
        <v>4073</v>
      </c>
      <c r="C3296" s="1207">
        <v>308</v>
      </c>
      <c r="D3296" s="1207">
        <v>924</v>
      </c>
      <c r="E3296" s="1207">
        <v>105</v>
      </c>
      <c r="F3296" s="1211">
        <v>1337</v>
      </c>
    </row>
    <row r="3297" spans="2:6" ht="13.15" customHeight="1" x14ac:dyDescent="0.3">
      <c r="B3297" s="1173" t="s">
        <v>4074</v>
      </c>
      <c r="C3297" s="1206">
        <v>10</v>
      </c>
      <c r="D3297" s="1206">
        <v>3</v>
      </c>
      <c r="E3297" s="1206">
        <v>1</v>
      </c>
      <c r="F3297" s="1210">
        <v>14</v>
      </c>
    </row>
    <row r="3298" spans="2:6" ht="13.15" customHeight="1" x14ac:dyDescent="0.3">
      <c r="B3298" s="1172" t="s">
        <v>4075</v>
      </c>
      <c r="C3298" s="1207">
        <v>138</v>
      </c>
      <c r="D3298" s="1207">
        <v>235</v>
      </c>
      <c r="E3298" s="1207">
        <v>41</v>
      </c>
      <c r="F3298" s="1211">
        <v>414</v>
      </c>
    </row>
    <row r="3299" spans="2:6" ht="13.15" customHeight="1" x14ac:dyDescent="0.3">
      <c r="B3299" s="1173" t="s">
        <v>4076</v>
      </c>
      <c r="C3299" s="1206">
        <v>236</v>
      </c>
      <c r="D3299" s="1206">
        <v>524</v>
      </c>
      <c r="E3299" s="1206">
        <v>111</v>
      </c>
      <c r="F3299" s="1210">
        <v>871</v>
      </c>
    </row>
    <row r="3300" spans="2:6" ht="13.15" customHeight="1" x14ac:dyDescent="0.3">
      <c r="B3300" s="1172" t="s">
        <v>4077</v>
      </c>
      <c r="C3300" s="1207">
        <v>714</v>
      </c>
      <c r="D3300" s="1207">
        <v>1573</v>
      </c>
      <c r="E3300" s="1207">
        <v>256</v>
      </c>
      <c r="F3300" s="1211">
        <v>2543</v>
      </c>
    </row>
    <row r="3301" spans="2:6" ht="13.15" customHeight="1" x14ac:dyDescent="0.3">
      <c r="B3301" s="1173" t="s">
        <v>4078</v>
      </c>
      <c r="C3301" s="1206">
        <v>115</v>
      </c>
      <c r="D3301" s="1206">
        <v>197</v>
      </c>
      <c r="E3301" s="1206">
        <v>32</v>
      </c>
      <c r="F3301" s="1210">
        <v>344</v>
      </c>
    </row>
    <row r="3302" spans="2:6" ht="13.15" customHeight="1" x14ac:dyDescent="0.3">
      <c r="B3302" s="1172" t="s">
        <v>4079</v>
      </c>
      <c r="C3302" s="1207">
        <v>174</v>
      </c>
      <c r="D3302" s="1207">
        <v>332</v>
      </c>
      <c r="E3302" s="1207">
        <v>45</v>
      </c>
      <c r="F3302" s="1211">
        <v>551</v>
      </c>
    </row>
    <row r="3303" spans="2:6" ht="13.15" customHeight="1" x14ac:dyDescent="0.3">
      <c r="B3303" s="1173" t="s">
        <v>4080</v>
      </c>
      <c r="C3303" s="1206">
        <v>13730</v>
      </c>
      <c r="D3303" s="1206">
        <v>8034</v>
      </c>
      <c r="E3303" s="1206">
        <v>1951</v>
      </c>
      <c r="F3303" s="1210">
        <v>23715</v>
      </c>
    </row>
    <row r="3304" spans="2:6" ht="13.15" customHeight="1" x14ac:dyDescent="0.3">
      <c r="B3304" s="1172" t="s">
        <v>4081</v>
      </c>
      <c r="C3304" s="1207">
        <v>174</v>
      </c>
      <c r="D3304" s="1207">
        <v>307</v>
      </c>
      <c r="E3304" s="1207">
        <v>47</v>
      </c>
      <c r="F3304" s="1211">
        <v>528</v>
      </c>
    </row>
    <row r="3305" spans="2:6" ht="13.15" customHeight="1" x14ac:dyDescent="0.3">
      <c r="B3305" s="1173" t="s">
        <v>4082</v>
      </c>
      <c r="C3305" s="1206">
        <v>132</v>
      </c>
      <c r="D3305" s="1206">
        <v>302</v>
      </c>
      <c r="E3305" s="1206">
        <v>49</v>
      </c>
      <c r="F3305" s="1210">
        <v>483</v>
      </c>
    </row>
    <row r="3306" spans="2:6" ht="13.15" customHeight="1" x14ac:dyDescent="0.3">
      <c r="B3306" s="1172" t="s">
        <v>4083</v>
      </c>
      <c r="C3306" s="1207">
        <v>430</v>
      </c>
      <c r="D3306" s="1207">
        <v>1078</v>
      </c>
      <c r="E3306" s="1207">
        <v>186</v>
      </c>
      <c r="F3306" s="1211">
        <v>1694</v>
      </c>
    </row>
    <row r="3307" spans="2:6" ht="13.15" customHeight="1" x14ac:dyDescent="0.3">
      <c r="B3307" s="1173" t="s">
        <v>4084</v>
      </c>
      <c r="C3307" s="1206">
        <v>252</v>
      </c>
      <c r="D3307" s="1206">
        <v>628</v>
      </c>
      <c r="E3307" s="1206">
        <v>107</v>
      </c>
      <c r="F3307" s="1210">
        <v>987</v>
      </c>
    </row>
    <row r="3308" spans="2:6" ht="13.15" customHeight="1" x14ac:dyDescent="0.3">
      <c r="B3308" s="1172" t="s">
        <v>4085</v>
      </c>
      <c r="C3308" s="1207">
        <v>445</v>
      </c>
      <c r="D3308" s="1207">
        <v>799</v>
      </c>
      <c r="E3308" s="1207">
        <v>110</v>
      </c>
      <c r="F3308" s="1211">
        <v>1354</v>
      </c>
    </row>
    <row r="3309" spans="2:6" ht="13.15" customHeight="1" x14ac:dyDescent="0.3">
      <c r="B3309" s="1173" t="s">
        <v>4086</v>
      </c>
      <c r="C3309" s="1206">
        <v>250</v>
      </c>
      <c r="D3309" s="1206">
        <v>575</v>
      </c>
      <c r="E3309" s="1206">
        <v>101</v>
      </c>
      <c r="F3309" s="1210">
        <v>926</v>
      </c>
    </row>
    <row r="3310" spans="2:6" ht="13.15" customHeight="1" x14ac:dyDescent="0.3">
      <c r="B3310" s="1172" t="s">
        <v>4087</v>
      </c>
      <c r="C3310" s="1207">
        <v>449</v>
      </c>
      <c r="D3310" s="1207">
        <v>1019</v>
      </c>
      <c r="E3310" s="1207">
        <v>147</v>
      </c>
      <c r="F3310" s="1211">
        <v>1615</v>
      </c>
    </row>
    <row r="3311" spans="2:6" ht="13.15" customHeight="1" x14ac:dyDescent="0.3">
      <c r="B3311" s="1173" t="s">
        <v>4088</v>
      </c>
      <c r="C3311" s="1206">
        <v>470</v>
      </c>
      <c r="D3311" s="1206">
        <v>822</v>
      </c>
      <c r="E3311" s="1206">
        <v>126</v>
      </c>
      <c r="F3311" s="1210">
        <v>1418</v>
      </c>
    </row>
    <row r="3312" spans="2:6" ht="13.15" customHeight="1" x14ac:dyDescent="0.3">
      <c r="B3312" s="1172" t="s">
        <v>4089</v>
      </c>
      <c r="C3312" s="1207">
        <v>510</v>
      </c>
      <c r="D3312" s="1207">
        <v>1226</v>
      </c>
      <c r="E3312" s="1207">
        <v>197</v>
      </c>
      <c r="F3312" s="1211">
        <v>1933</v>
      </c>
    </row>
    <row r="3313" spans="2:6" ht="13.15" customHeight="1" x14ac:dyDescent="0.3">
      <c r="B3313" s="1173" t="s">
        <v>4090</v>
      </c>
      <c r="C3313" s="1206">
        <v>174</v>
      </c>
      <c r="D3313" s="1206">
        <v>493</v>
      </c>
      <c r="E3313" s="1206">
        <v>73</v>
      </c>
      <c r="F3313" s="1210">
        <v>740</v>
      </c>
    </row>
    <row r="3314" spans="2:6" ht="13.15" customHeight="1" x14ac:dyDescent="0.3">
      <c r="B3314" s="1172" t="s">
        <v>4091</v>
      </c>
      <c r="C3314" s="1207">
        <v>116</v>
      </c>
      <c r="D3314" s="1207">
        <v>186</v>
      </c>
      <c r="E3314" s="1207">
        <v>32</v>
      </c>
      <c r="F3314" s="1211">
        <v>334</v>
      </c>
    </row>
    <row r="3315" spans="2:6" ht="13.15" customHeight="1" x14ac:dyDescent="0.3">
      <c r="B3315" s="1173" t="s">
        <v>4092</v>
      </c>
      <c r="C3315" s="1206">
        <v>1</v>
      </c>
      <c r="D3315" s="1206">
        <v>0</v>
      </c>
      <c r="E3315" s="1206">
        <v>0</v>
      </c>
      <c r="F3315" s="1210">
        <v>1</v>
      </c>
    </row>
    <row r="3316" spans="2:6" ht="13.15" customHeight="1" x14ac:dyDescent="0.3">
      <c r="B3316" s="1172" t="s">
        <v>4093</v>
      </c>
      <c r="C3316" s="1207">
        <v>1430</v>
      </c>
      <c r="D3316" s="1207">
        <v>3318</v>
      </c>
      <c r="E3316" s="1207">
        <v>612</v>
      </c>
      <c r="F3316" s="1211">
        <v>5360</v>
      </c>
    </row>
    <row r="3317" spans="2:6" ht="13.15" customHeight="1" x14ac:dyDescent="0.3">
      <c r="B3317" s="1173" t="s">
        <v>4094</v>
      </c>
      <c r="C3317" s="1206">
        <v>27</v>
      </c>
      <c r="D3317" s="1206">
        <v>112</v>
      </c>
      <c r="E3317" s="1206">
        <v>20</v>
      </c>
      <c r="F3317" s="1210">
        <v>159</v>
      </c>
    </row>
    <row r="3318" spans="2:6" ht="13.15" customHeight="1" x14ac:dyDescent="0.3">
      <c r="B3318" s="1172" t="s">
        <v>4095</v>
      </c>
      <c r="C3318" s="1207">
        <v>177</v>
      </c>
      <c r="D3318" s="1207">
        <v>403</v>
      </c>
      <c r="E3318" s="1207">
        <v>69</v>
      </c>
      <c r="F3318" s="1211">
        <v>649</v>
      </c>
    </row>
    <row r="3319" spans="2:6" ht="13.15" customHeight="1" x14ac:dyDescent="0.3">
      <c r="B3319" s="1173" t="s">
        <v>4096</v>
      </c>
      <c r="C3319" s="1206">
        <v>106</v>
      </c>
      <c r="D3319" s="1206">
        <v>212</v>
      </c>
      <c r="E3319" s="1206">
        <v>42</v>
      </c>
      <c r="F3319" s="1210">
        <v>360</v>
      </c>
    </row>
    <row r="3320" spans="2:6" ht="13.15" customHeight="1" x14ac:dyDescent="0.3">
      <c r="B3320" s="1172" t="s">
        <v>4097</v>
      </c>
      <c r="C3320" s="1207">
        <v>125</v>
      </c>
      <c r="D3320" s="1207">
        <v>376</v>
      </c>
      <c r="E3320" s="1207">
        <v>71</v>
      </c>
      <c r="F3320" s="1211">
        <v>572</v>
      </c>
    </row>
    <row r="3321" spans="2:6" ht="13.15" customHeight="1" x14ac:dyDescent="0.3">
      <c r="B3321" s="1173" t="s">
        <v>4098</v>
      </c>
      <c r="C3321" s="1206">
        <v>2239</v>
      </c>
      <c r="D3321" s="1206">
        <v>4105</v>
      </c>
      <c r="E3321" s="1206">
        <v>812</v>
      </c>
      <c r="F3321" s="1210">
        <v>7156</v>
      </c>
    </row>
    <row r="3322" spans="2:6" ht="13.15" customHeight="1" x14ac:dyDescent="0.3">
      <c r="B3322" s="1172" t="s">
        <v>4099</v>
      </c>
      <c r="C3322" s="1207">
        <v>193</v>
      </c>
      <c r="D3322" s="1207">
        <v>358</v>
      </c>
      <c r="E3322" s="1207">
        <v>67</v>
      </c>
      <c r="F3322" s="1211">
        <v>618</v>
      </c>
    </row>
    <row r="3323" spans="2:6" ht="13.15" customHeight="1" x14ac:dyDescent="0.3">
      <c r="B3323" s="1173" t="s">
        <v>4100</v>
      </c>
      <c r="C3323" s="1206">
        <v>1958</v>
      </c>
      <c r="D3323" s="1206">
        <v>4940</v>
      </c>
      <c r="E3323" s="1206">
        <v>873</v>
      </c>
      <c r="F3323" s="1210">
        <v>7771</v>
      </c>
    </row>
    <row r="3324" spans="2:6" ht="13.15" customHeight="1" x14ac:dyDescent="0.3">
      <c r="B3324" s="1172" t="s">
        <v>4101</v>
      </c>
      <c r="C3324" s="1207">
        <v>595</v>
      </c>
      <c r="D3324" s="1207">
        <v>1244</v>
      </c>
      <c r="E3324" s="1207">
        <v>213</v>
      </c>
      <c r="F3324" s="1211">
        <v>2052</v>
      </c>
    </row>
    <row r="3325" spans="2:6" ht="13.15" customHeight="1" x14ac:dyDescent="0.3">
      <c r="B3325" s="1173" t="s">
        <v>4102</v>
      </c>
      <c r="C3325" s="1206">
        <v>744</v>
      </c>
      <c r="D3325" s="1206">
        <v>1548</v>
      </c>
      <c r="E3325" s="1206">
        <v>282</v>
      </c>
      <c r="F3325" s="1210">
        <v>2574</v>
      </c>
    </row>
    <row r="3326" spans="2:6" ht="13.15" customHeight="1" x14ac:dyDescent="0.3">
      <c r="B3326" s="1172" t="s">
        <v>4103</v>
      </c>
      <c r="C3326" s="1207">
        <v>64</v>
      </c>
      <c r="D3326" s="1207">
        <v>129</v>
      </c>
      <c r="E3326" s="1207">
        <v>34</v>
      </c>
      <c r="F3326" s="1211">
        <v>227</v>
      </c>
    </row>
    <row r="3327" spans="2:6" ht="13.15" customHeight="1" x14ac:dyDescent="0.3">
      <c r="B3327" s="1173" t="s">
        <v>4104</v>
      </c>
      <c r="C3327" s="1206">
        <v>1025</v>
      </c>
      <c r="D3327" s="1206">
        <v>2028</v>
      </c>
      <c r="E3327" s="1206">
        <v>407</v>
      </c>
      <c r="F3327" s="1210">
        <v>3460</v>
      </c>
    </row>
    <row r="3328" spans="2:6" ht="13.15" customHeight="1" x14ac:dyDescent="0.3">
      <c r="B3328" s="1172" t="s">
        <v>4105</v>
      </c>
      <c r="C3328" s="1207">
        <v>13</v>
      </c>
      <c r="D3328" s="1207">
        <v>31</v>
      </c>
      <c r="E3328" s="1207">
        <v>5</v>
      </c>
      <c r="F3328" s="1211">
        <v>49</v>
      </c>
    </row>
    <row r="3329" spans="2:6" ht="13.15" customHeight="1" x14ac:dyDescent="0.3">
      <c r="B3329" s="1173" t="s">
        <v>4106</v>
      </c>
      <c r="C3329" s="1206">
        <v>737</v>
      </c>
      <c r="D3329" s="1206">
        <v>1412</v>
      </c>
      <c r="E3329" s="1206">
        <v>216</v>
      </c>
      <c r="F3329" s="1210">
        <v>2365</v>
      </c>
    </row>
    <row r="3330" spans="2:6" ht="13.15" customHeight="1" x14ac:dyDescent="0.3">
      <c r="B3330" s="1172" t="s">
        <v>4107</v>
      </c>
      <c r="C3330" s="1207">
        <v>4</v>
      </c>
      <c r="D3330" s="1207">
        <v>11</v>
      </c>
      <c r="E3330" s="1207">
        <v>1</v>
      </c>
      <c r="F3330" s="1211">
        <v>16</v>
      </c>
    </row>
    <row r="3331" spans="2:6" ht="13.15" customHeight="1" x14ac:dyDescent="0.3">
      <c r="B3331" s="1173" t="s">
        <v>4108</v>
      </c>
      <c r="C3331" s="1206">
        <v>665</v>
      </c>
      <c r="D3331" s="1206">
        <v>1188</v>
      </c>
      <c r="E3331" s="1206">
        <v>286</v>
      </c>
      <c r="F3331" s="1210">
        <v>2139</v>
      </c>
    </row>
    <row r="3332" spans="2:6" ht="13.15" customHeight="1" x14ac:dyDescent="0.3">
      <c r="B3332" s="1172" t="s">
        <v>4109</v>
      </c>
      <c r="C3332" s="1207">
        <v>0</v>
      </c>
      <c r="D3332" s="1207">
        <v>2</v>
      </c>
      <c r="E3332" s="1207">
        <v>1</v>
      </c>
      <c r="F3332" s="1211">
        <v>3</v>
      </c>
    </row>
    <row r="3333" spans="2:6" ht="13.15" customHeight="1" x14ac:dyDescent="0.3">
      <c r="B3333" s="1173" t="s">
        <v>4110</v>
      </c>
      <c r="C3333" s="1206">
        <v>791</v>
      </c>
      <c r="D3333" s="1206">
        <v>1607</v>
      </c>
      <c r="E3333" s="1206">
        <v>296</v>
      </c>
      <c r="F3333" s="1210">
        <v>2694</v>
      </c>
    </row>
    <row r="3334" spans="2:6" ht="13.15" customHeight="1" x14ac:dyDescent="0.3">
      <c r="B3334" s="1172" t="s">
        <v>4111</v>
      </c>
      <c r="C3334" s="1207">
        <v>131</v>
      </c>
      <c r="D3334" s="1207">
        <v>309</v>
      </c>
      <c r="E3334" s="1207">
        <v>44</v>
      </c>
      <c r="F3334" s="1211">
        <v>484</v>
      </c>
    </row>
    <row r="3335" spans="2:6" ht="13.15" customHeight="1" x14ac:dyDescent="0.3">
      <c r="B3335" s="1173" t="s">
        <v>4112</v>
      </c>
      <c r="C3335" s="1206">
        <v>1148</v>
      </c>
      <c r="D3335" s="1206">
        <v>3146</v>
      </c>
      <c r="E3335" s="1206">
        <v>593</v>
      </c>
      <c r="F3335" s="1210">
        <v>4887</v>
      </c>
    </row>
    <row r="3336" spans="2:6" ht="13.15" customHeight="1" x14ac:dyDescent="0.3">
      <c r="B3336" s="1172" t="s">
        <v>4113</v>
      </c>
      <c r="C3336" s="1207">
        <v>263</v>
      </c>
      <c r="D3336" s="1207">
        <v>626</v>
      </c>
      <c r="E3336" s="1207">
        <v>72</v>
      </c>
      <c r="F3336" s="1211">
        <v>961</v>
      </c>
    </row>
    <row r="3337" spans="2:6" ht="13.15" customHeight="1" x14ac:dyDescent="0.3">
      <c r="B3337" s="1173" t="s">
        <v>4114</v>
      </c>
      <c r="C3337" s="1206">
        <v>1689</v>
      </c>
      <c r="D3337" s="1206">
        <v>3756</v>
      </c>
      <c r="E3337" s="1206">
        <v>722</v>
      </c>
      <c r="F3337" s="1210">
        <v>6167</v>
      </c>
    </row>
    <row r="3338" spans="2:6" ht="13.15" customHeight="1" x14ac:dyDescent="0.3">
      <c r="B3338" s="1172" t="s">
        <v>4115</v>
      </c>
      <c r="C3338" s="1207">
        <v>282</v>
      </c>
      <c r="D3338" s="1207">
        <v>1262</v>
      </c>
      <c r="E3338" s="1207">
        <v>288</v>
      </c>
      <c r="F3338" s="1211">
        <v>1832</v>
      </c>
    </row>
    <row r="3339" spans="2:6" ht="13.15" customHeight="1" x14ac:dyDescent="0.3">
      <c r="B3339" s="1173" t="s">
        <v>4116</v>
      </c>
      <c r="C3339" s="1206">
        <v>56</v>
      </c>
      <c r="D3339" s="1206">
        <v>146</v>
      </c>
      <c r="E3339" s="1206">
        <v>33</v>
      </c>
      <c r="F3339" s="1210">
        <v>235</v>
      </c>
    </row>
    <row r="3340" spans="2:6" ht="13.15" customHeight="1" x14ac:dyDescent="0.3">
      <c r="B3340" s="1172" t="s">
        <v>4117</v>
      </c>
      <c r="C3340" s="1207">
        <v>168</v>
      </c>
      <c r="D3340" s="1207">
        <v>506</v>
      </c>
      <c r="E3340" s="1207">
        <v>102</v>
      </c>
      <c r="F3340" s="1211">
        <v>776</v>
      </c>
    </row>
    <row r="3341" spans="2:6" ht="13.15" customHeight="1" x14ac:dyDescent="0.3">
      <c r="B3341" s="1173" t="s">
        <v>4118</v>
      </c>
      <c r="C3341" s="1206">
        <v>103</v>
      </c>
      <c r="D3341" s="1206">
        <v>380</v>
      </c>
      <c r="E3341" s="1206">
        <v>52</v>
      </c>
      <c r="F3341" s="1210">
        <v>535</v>
      </c>
    </row>
    <row r="3342" spans="2:6" ht="13.15" customHeight="1" x14ac:dyDescent="0.3">
      <c r="B3342" s="1172" t="s">
        <v>4119</v>
      </c>
      <c r="C3342" s="1207">
        <v>971</v>
      </c>
      <c r="D3342" s="1207">
        <v>2477</v>
      </c>
      <c r="E3342" s="1207">
        <v>456</v>
      </c>
      <c r="F3342" s="1211">
        <v>3904</v>
      </c>
    </row>
    <row r="3343" spans="2:6" ht="13.15" customHeight="1" x14ac:dyDescent="0.3">
      <c r="B3343" s="1173" t="s">
        <v>4120</v>
      </c>
      <c r="C3343" s="1206">
        <v>9859</v>
      </c>
      <c r="D3343" s="1206">
        <v>14913</v>
      </c>
      <c r="E3343" s="1206">
        <v>4463</v>
      </c>
      <c r="F3343" s="1210">
        <v>29235</v>
      </c>
    </row>
    <row r="3344" spans="2:6" ht="13.15" customHeight="1" x14ac:dyDescent="0.3">
      <c r="B3344" s="1172" t="s">
        <v>12596</v>
      </c>
      <c r="C3344" s="1207">
        <v>0</v>
      </c>
      <c r="D3344" s="1207">
        <v>3</v>
      </c>
      <c r="E3344" s="1207">
        <v>0</v>
      </c>
      <c r="F3344" s="1211">
        <v>3</v>
      </c>
    </row>
    <row r="3345" spans="2:6" ht="13.15" customHeight="1" x14ac:dyDescent="0.3">
      <c r="B3345" s="1173" t="s">
        <v>4121</v>
      </c>
      <c r="C3345" s="1206">
        <v>381</v>
      </c>
      <c r="D3345" s="1206">
        <v>1023</v>
      </c>
      <c r="E3345" s="1206">
        <v>177</v>
      </c>
      <c r="F3345" s="1210">
        <v>1581</v>
      </c>
    </row>
    <row r="3346" spans="2:6" ht="13.15" customHeight="1" x14ac:dyDescent="0.3">
      <c r="B3346" s="1172" t="s">
        <v>4122</v>
      </c>
      <c r="C3346" s="1207">
        <v>9167</v>
      </c>
      <c r="D3346" s="1207">
        <v>16448</v>
      </c>
      <c r="E3346" s="1207">
        <v>3558</v>
      </c>
      <c r="F3346" s="1211">
        <v>29173</v>
      </c>
    </row>
    <row r="3347" spans="2:6" ht="13.15" customHeight="1" x14ac:dyDescent="0.3">
      <c r="B3347" s="1173" t="s">
        <v>4123</v>
      </c>
      <c r="C3347" s="1206">
        <v>3356</v>
      </c>
      <c r="D3347" s="1206">
        <v>700</v>
      </c>
      <c r="E3347" s="1206">
        <v>284</v>
      </c>
      <c r="F3347" s="1210">
        <v>4340</v>
      </c>
    </row>
    <row r="3348" spans="2:6" ht="13.15" customHeight="1" x14ac:dyDescent="0.3">
      <c r="B3348" s="1172" t="s">
        <v>4124</v>
      </c>
      <c r="C3348" s="1207">
        <v>1143</v>
      </c>
      <c r="D3348" s="1207">
        <v>388</v>
      </c>
      <c r="E3348" s="1207">
        <v>181</v>
      </c>
      <c r="F3348" s="1211">
        <v>1712</v>
      </c>
    </row>
    <row r="3349" spans="2:6" ht="13.15" customHeight="1" x14ac:dyDescent="0.3">
      <c r="B3349" s="1173" t="s">
        <v>4125</v>
      </c>
      <c r="C3349" s="1206">
        <v>1060</v>
      </c>
      <c r="D3349" s="1206">
        <v>371</v>
      </c>
      <c r="E3349" s="1206">
        <v>108</v>
      </c>
      <c r="F3349" s="1210">
        <v>1539</v>
      </c>
    </row>
    <row r="3350" spans="2:6" ht="13.15" customHeight="1" x14ac:dyDescent="0.3">
      <c r="B3350" s="1172" t="s">
        <v>4126</v>
      </c>
      <c r="C3350" s="1207">
        <v>330</v>
      </c>
      <c r="D3350" s="1207">
        <v>844</v>
      </c>
      <c r="E3350" s="1207">
        <v>133</v>
      </c>
      <c r="F3350" s="1211">
        <v>1307</v>
      </c>
    </row>
    <row r="3351" spans="2:6" ht="13.15" customHeight="1" x14ac:dyDescent="0.3">
      <c r="B3351" s="1173" t="s">
        <v>4127</v>
      </c>
      <c r="C3351" s="1206">
        <v>137</v>
      </c>
      <c r="D3351" s="1206">
        <v>333</v>
      </c>
      <c r="E3351" s="1206">
        <v>74</v>
      </c>
      <c r="F3351" s="1210">
        <v>544</v>
      </c>
    </row>
    <row r="3352" spans="2:6" ht="13.15" customHeight="1" x14ac:dyDescent="0.3">
      <c r="B3352" s="1172" t="s">
        <v>4128</v>
      </c>
      <c r="C3352" s="1207">
        <v>13913</v>
      </c>
      <c r="D3352" s="1207">
        <v>17066</v>
      </c>
      <c r="E3352" s="1207">
        <v>4564</v>
      </c>
      <c r="F3352" s="1211">
        <v>35543</v>
      </c>
    </row>
    <row r="3353" spans="2:6" ht="13.15" customHeight="1" x14ac:dyDescent="0.3">
      <c r="B3353" s="1173" t="s">
        <v>4129</v>
      </c>
      <c r="C3353" s="1206">
        <v>12058</v>
      </c>
      <c r="D3353" s="1206">
        <v>13106</v>
      </c>
      <c r="E3353" s="1206">
        <v>3243</v>
      </c>
      <c r="F3353" s="1210">
        <v>28407</v>
      </c>
    </row>
    <row r="3354" spans="2:6" ht="13.15" customHeight="1" x14ac:dyDescent="0.3">
      <c r="B3354" s="1172" t="s">
        <v>4130</v>
      </c>
      <c r="C3354" s="1207">
        <v>1</v>
      </c>
      <c r="D3354" s="1207">
        <v>0</v>
      </c>
      <c r="E3354" s="1207">
        <v>0</v>
      </c>
      <c r="F3354" s="1211">
        <v>1</v>
      </c>
    </row>
    <row r="3355" spans="2:6" ht="13.15" customHeight="1" x14ac:dyDescent="0.3">
      <c r="B3355" s="1173" t="s">
        <v>4131</v>
      </c>
      <c r="C3355" s="1206">
        <v>3928</v>
      </c>
      <c r="D3355" s="1206">
        <v>7666</v>
      </c>
      <c r="E3355" s="1206">
        <v>1479</v>
      </c>
      <c r="F3355" s="1210">
        <v>13073</v>
      </c>
    </row>
    <row r="3356" spans="2:6" ht="13.15" customHeight="1" x14ac:dyDescent="0.3">
      <c r="B3356" s="1172" t="s">
        <v>4132</v>
      </c>
      <c r="C3356" s="1207">
        <v>323</v>
      </c>
      <c r="D3356" s="1207">
        <v>699</v>
      </c>
      <c r="E3356" s="1207">
        <v>152</v>
      </c>
      <c r="F3356" s="1211">
        <v>1174</v>
      </c>
    </row>
    <row r="3357" spans="2:6" ht="13.15" customHeight="1" x14ac:dyDescent="0.3">
      <c r="B3357" s="1173" t="s">
        <v>4133</v>
      </c>
      <c r="C3357" s="1206">
        <v>1289</v>
      </c>
      <c r="D3357" s="1206">
        <v>2881</v>
      </c>
      <c r="E3357" s="1206">
        <v>507</v>
      </c>
      <c r="F3357" s="1210">
        <v>4677</v>
      </c>
    </row>
    <row r="3358" spans="2:6" ht="13.15" customHeight="1" x14ac:dyDescent="0.3">
      <c r="B3358" s="1172" t="s">
        <v>4134</v>
      </c>
      <c r="C3358" s="1207">
        <v>256</v>
      </c>
      <c r="D3358" s="1207">
        <v>776</v>
      </c>
      <c r="E3358" s="1207">
        <v>146</v>
      </c>
      <c r="F3358" s="1211">
        <v>1178</v>
      </c>
    </row>
    <row r="3359" spans="2:6" ht="13.15" customHeight="1" x14ac:dyDescent="0.3">
      <c r="B3359" s="1173" t="s">
        <v>4135</v>
      </c>
      <c r="C3359" s="1206">
        <v>4347</v>
      </c>
      <c r="D3359" s="1206">
        <v>8700</v>
      </c>
      <c r="E3359" s="1206">
        <v>1742</v>
      </c>
      <c r="F3359" s="1210">
        <v>14789</v>
      </c>
    </row>
    <row r="3360" spans="2:6" ht="13.15" customHeight="1" x14ac:dyDescent="0.3">
      <c r="B3360" s="1172" t="s">
        <v>4136</v>
      </c>
      <c r="C3360" s="1207">
        <v>196</v>
      </c>
      <c r="D3360" s="1207">
        <v>256</v>
      </c>
      <c r="E3360" s="1207">
        <v>84</v>
      </c>
      <c r="F3360" s="1211">
        <v>536</v>
      </c>
    </row>
    <row r="3361" spans="2:6" ht="13.15" customHeight="1" x14ac:dyDescent="0.3">
      <c r="B3361" s="1173" t="s">
        <v>4137</v>
      </c>
      <c r="C3361" s="1206">
        <v>3352</v>
      </c>
      <c r="D3361" s="1206">
        <v>5323</v>
      </c>
      <c r="E3361" s="1206">
        <v>1082</v>
      </c>
      <c r="F3361" s="1210">
        <v>9757</v>
      </c>
    </row>
    <row r="3362" spans="2:6" ht="13.15" customHeight="1" x14ac:dyDescent="0.3">
      <c r="B3362" s="1172" t="s">
        <v>4138</v>
      </c>
      <c r="C3362" s="1207">
        <v>1767</v>
      </c>
      <c r="D3362" s="1207">
        <v>1060</v>
      </c>
      <c r="E3362" s="1207">
        <v>314</v>
      </c>
      <c r="F3362" s="1211">
        <v>3141</v>
      </c>
    </row>
    <row r="3363" spans="2:6" ht="13.15" customHeight="1" x14ac:dyDescent="0.3">
      <c r="B3363" s="1173" t="s">
        <v>4139</v>
      </c>
      <c r="C3363" s="1206">
        <v>1705</v>
      </c>
      <c r="D3363" s="1206">
        <v>1926</v>
      </c>
      <c r="E3363" s="1206">
        <v>425</v>
      </c>
      <c r="F3363" s="1210">
        <v>4056</v>
      </c>
    </row>
    <row r="3364" spans="2:6" ht="13.15" customHeight="1" x14ac:dyDescent="0.3">
      <c r="B3364" s="1172" t="s">
        <v>4140</v>
      </c>
      <c r="C3364" s="1207">
        <v>10904</v>
      </c>
      <c r="D3364" s="1207">
        <v>6230</v>
      </c>
      <c r="E3364" s="1207">
        <v>2563</v>
      </c>
      <c r="F3364" s="1211">
        <v>19697</v>
      </c>
    </row>
    <row r="3365" spans="2:6" ht="13.15" customHeight="1" x14ac:dyDescent="0.3">
      <c r="B3365" s="1173" t="s">
        <v>4141</v>
      </c>
      <c r="C3365" s="1206">
        <v>5774</v>
      </c>
      <c r="D3365" s="1206">
        <v>6476</v>
      </c>
      <c r="E3365" s="1206">
        <v>1198</v>
      </c>
      <c r="F3365" s="1210">
        <v>13448</v>
      </c>
    </row>
    <row r="3366" spans="2:6" ht="13.15" customHeight="1" x14ac:dyDescent="0.3">
      <c r="B3366" s="1172" t="s">
        <v>4142</v>
      </c>
      <c r="C3366" s="1207">
        <v>6915</v>
      </c>
      <c r="D3366" s="1207">
        <v>3637</v>
      </c>
      <c r="E3366" s="1207">
        <v>964</v>
      </c>
      <c r="F3366" s="1211">
        <v>11516</v>
      </c>
    </row>
    <row r="3367" spans="2:6" ht="13.15" customHeight="1" x14ac:dyDescent="0.3">
      <c r="B3367" s="1173" t="s">
        <v>4143</v>
      </c>
      <c r="C3367" s="1206">
        <v>1104</v>
      </c>
      <c r="D3367" s="1206">
        <v>2844</v>
      </c>
      <c r="E3367" s="1206">
        <v>462</v>
      </c>
      <c r="F3367" s="1210">
        <v>4410</v>
      </c>
    </row>
    <row r="3368" spans="2:6" ht="13.15" customHeight="1" x14ac:dyDescent="0.3">
      <c r="B3368" s="1172" t="s">
        <v>4144</v>
      </c>
      <c r="C3368" s="1207">
        <v>4660</v>
      </c>
      <c r="D3368" s="1207">
        <v>3997</v>
      </c>
      <c r="E3368" s="1207">
        <v>810</v>
      </c>
      <c r="F3368" s="1211">
        <v>9467</v>
      </c>
    </row>
    <row r="3369" spans="2:6" ht="13.15" customHeight="1" x14ac:dyDescent="0.3">
      <c r="B3369" s="1173" t="s">
        <v>4145</v>
      </c>
      <c r="C3369" s="1206">
        <v>3568</v>
      </c>
      <c r="D3369" s="1206">
        <v>3141</v>
      </c>
      <c r="E3369" s="1206">
        <v>667</v>
      </c>
      <c r="F3369" s="1210">
        <v>7376</v>
      </c>
    </row>
    <row r="3370" spans="2:6" ht="13.15" customHeight="1" x14ac:dyDescent="0.3">
      <c r="B3370" s="1172" t="s">
        <v>4146</v>
      </c>
      <c r="C3370" s="1207">
        <v>4684</v>
      </c>
      <c r="D3370" s="1207">
        <v>7555</v>
      </c>
      <c r="E3370" s="1207">
        <v>1486</v>
      </c>
      <c r="F3370" s="1211">
        <v>13725</v>
      </c>
    </row>
    <row r="3371" spans="2:6" ht="13.15" customHeight="1" x14ac:dyDescent="0.3">
      <c r="B3371" s="1173" t="s">
        <v>4147</v>
      </c>
      <c r="C3371" s="1206">
        <v>5281</v>
      </c>
      <c r="D3371" s="1206">
        <v>2621</v>
      </c>
      <c r="E3371" s="1206">
        <v>839</v>
      </c>
      <c r="F3371" s="1210">
        <v>8741</v>
      </c>
    </row>
    <row r="3372" spans="2:6" ht="13.15" customHeight="1" x14ac:dyDescent="0.3">
      <c r="B3372" s="1172" t="s">
        <v>4148</v>
      </c>
      <c r="C3372" s="1207">
        <v>23409</v>
      </c>
      <c r="D3372" s="1207">
        <v>28550</v>
      </c>
      <c r="E3372" s="1207">
        <v>6948</v>
      </c>
      <c r="F3372" s="1211">
        <v>58907</v>
      </c>
    </row>
    <row r="3373" spans="2:6" ht="13.15" customHeight="1" x14ac:dyDescent="0.3">
      <c r="B3373" s="1173" t="s">
        <v>4149</v>
      </c>
      <c r="C3373" s="1206">
        <v>21073</v>
      </c>
      <c r="D3373" s="1206">
        <v>26428</v>
      </c>
      <c r="E3373" s="1206">
        <v>8893</v>
      </c>
      <c r="F3373" s="1210">
        <v>56394</v>
      </c>
    </row>
    <row r="3374" spans="2:6" ht="13.15" customHeight="1" x14ac:dyDescent="0.3">
      <c r="B3374" s="1172" t="s">
        <v>4150</v>
      </c>
      <c r="C3374" s="1207">
        <v>5981</v>
      </c>
      <c r="D3374" s="1207">
        <v>4798</v>
      </c>
      <c r="E3374" s="1207">
        <v>1554</v>
      </c>
      <c r="F3374" s="1211">
        <v>12333</v>
      </c>
    </row>
    <row r="3375" spans="2:6" ht="13.15" customHeight="1" x14ac:dyDescent="0.3">
      <c r="B3375" s="1173" t="s">
        <v>4151</v>
      </c>
      <c r="C3375" s="1206">
        <v>1817</v>
      </c>
      <c r="D3375" s="1206">
        <v>3134</v>
      </c>
      <c r="E3375" s="1206">
        <v>562</v>
      </c>
      <c r="F3375" s="1210">
        <v>5513</v>
      </c>
    </row>
    <row r="3376" spans="2:6" ht="13.15" customHeight="1" x14ac:dyDescent="0.3">
      <c r="B3376" s="1172" t="s">
        <v>4152</v>
      </c>
      <c r="C3376" s="1207">
        <v>2941</v>
      </c>
      <c r="D3376" s="1207">
        <v>4927</v>
      </c>
      <c r="E3376" s="1207">
        <v>853</v>
      </c>
      <c r="F3376" s="1211">
        <v>8721</v>
      </c>
    </row>
    <row r="3377" spans="2:6" ht="13.15" customHeight="1" x14ac:dyDescent="0.3">
      <c r="B3377" s="1173" t="s">
        <v>4153</v>
      </c>
      <c r="C3377" s="1206">
        <v>25</v>
      </c>
      <c r="D3377" s="1206">
        <v>24</v>
      </c>
      <c r="E3377" s="1206">
        <v>7</v>
      </c>
      <c r="F3377" s="1210">
        <v>56</v>
      </c>
    </row>
    <row r="3378" spans="2:6" ht="13.15" customHeight="1" x14ac:dyDescent="0.3">
      <c r="B3378" s="1172" t="s">
        <v>4154</v>
      </c>
      <c r="C3378" s="1207">
        <v>2403</v>
      </c>
      <c r="D3378" s="1207">
        <v>4607</v>
      </c>
      <c r="E3378" s="1207">
        <v>753</v>
      </c>
      <c r="F3378" s="1211">
        <v>7763</v>
      </c>
    </row>
    <row r="3379" spans="2:6" ht="13.15" customHeight="1" x14ac:dyDescent="0.3">
      <c r="B3379" s="1173" t="s">
        <v>4155</v>
      </c>
      <c r="C3379" s="1206">
        <v>2133</v>
      </c>
      <c r="D3379" s="1206">
        <v>4119</v>
      </c>
      <c r="E3379" s="1206">
        <v>671</v>
      </c>
      <c r="F3379" s="1210">
        <v>6923</v>
      </c>
    </row>
    <row r="3380" spans="2:6" ht="13.15" customHeight="1" x14ac:dyDescent="0.3">
      <c r="B3380" s="1172" t="s">
        <v>4156</v>
      </c>
      <c r="C3380" s="1207">
        <v>160</v>
      </c>
      <c r="D3380" s="1207">
        <v>214</v>
      </c>
      <c r="E3380" s="1207">
        <v>38</v>
      </c>
      <c r="F3380" s="1211">
        <v>412</v>
      </c>
    </row>
    <row r="3381" spans="2:6" ht="13.15" customHeight="1" x14ac:dyDescent="0.3">
      <c r="B3381" s="1173" t="s">
        <v>4157</v>
      </c>
      <c r="C3381" s="1206">
        <v>864</v>
      </c>
      <c r="D3381" s="1206">
        <v>1020</v>
      </c>
      <c r="E3381" s="1206">
        <v>178</v>
      </c>
      <c r="F3381" s="1210">
        <v>2062</v>
      </c>
    </row>
    <row r="3382" spans="2:6" ht="13.15" customHeight="1" x14ac:dyDescent="0.3">
      <c r="B3382" s="1172" t="s">
        <v>4158</v>
      </c>
      <c r="C3382" s="1207">
        <v>2879</v>
      </c>
      <c r="D3382" s="1207">
        <v>5370</v>
      </c>
      <c r="E3382" s="1207">
        <v>1206</v>
      </c>
      <c r="F3382" s="1211">
        <v>9455</v>
      </c>
    </row>
    <row r="3383" spans="2:6" ht="13.15" customHeight="1" x14ac:dyDescent="0.3">
      <c r="B3383" s="1173" t="s">
        <v>4159</v>
      </c>
      <c r="C3383" s="1206">
        <v>3768</v>
      </c>
      <c r="D3383" s="1206">
        <v>7007</v>
      </c>
      <c r="E3383" s="1206">
        <v>1555</v>
      </c>
      <c r="F3383" s="1210">
        <v>12330</v>
      </c>
    </row>
    <row r="3384" spans="2:6" ht="13.15" customHeight="1" x14ac:dyDescent="0.3">
      <c r="B3384" s="1172" t="s">
        <v>4160</v>
      </c>
      <c r="C3384" s="1207">
        <v>3772</v>
      </c>
      <c r="D3384" s="1207">
        <v>6271</v>
      </c>
      <c r="E3384" s="1207">
        <v>1281</v>
      </c>
      <c r="F3384" s="1211">
        <v>11324</v>
      </c>
    </row>
    <row r="3385" spans="2:6" ht="13.15" customHeight="1" x14ac:dyDescent="0.3">
      <c r="B3385" s="1173" t="s">
        <v>4161</v>
      </c>
      <c r="C3385" s="1206">
        <v>54</v>
      </c>
      <c r="D3385" s="1206">
        <v>149</v>
      </c>
      <c r="E3385" s="1206">
        <v>20</v>
      </c>
      <c r="F3385" s="1210">
        <v>223</v>
      </c>
    </row>
    <row r="3386" spans="2:6" ht="13.15" customHeight="1" x14ac:dyDescent="0.3">
      <c r="B3386" s="1172" t="s">
        <v>4162</v>
      </c>
      <c r="C3386" s="1207">
        <v>1132</v>
      </c>
      <c r="D3386" s="1207">
        <v>2152</v>
      </c>
      <c r="E3386" s="1207">
        <v>469</v>
      </c>
      <c r="F3386" s="1211">
        <v>3753</v>
      </c>
    </row>
    <row r="3387" spans="2:6" ht="13.15" customHeight="1" x14ac:dyDescent="0.3">
      <c r="B3387" s="1173" t="s">
        <v>4163</v>
      </c>
      <c r="C3387" s="1206">
        <v>5659</v>
      </c>
      <c r="D3387" s="1206">
        <v>9985</v>
      </c>
      <c r="E3387" s="1206">
        <v>2084</v>
      </c>
      <c r="F3387" s="1210">
        <v>17728</v>
      </c>
    </row>
    <row r="3388" spans="2:6" ht="13.15" customHeight="1" x14ac:dyDescent="0.3">
      <c r="B3388" s="1172" t="s">
        <v>4164</v>
      </c>
      <c r="C3388" s="1207">
        <v>135</v>
      </c>
      <c r="D3388" s="1207">
        <v>441</v>
      </c>
      <c r="E3388" s="1207">
        <v>82</v>
      </c>
      <c r="F3388" s="1211">
        <v>658</v>
      </c>
    </row>
    <row r="3389" spans="2:6" ht="13.15" customHeight="1" x14ac:dyDescent="0.3">
      <c r="B3389" s="1173" t="s">
        <v>4165</v>
      </c>
      <c r="C3389" s="1206">
        <v>2</v>
      </c>
      <c r="D3389" s="1206">
        <v>4</v>
      </c>
      <c r="E3389" s="1206">
        <v>1</v>
      </c>
      <c r="F3389" s="1210">
        <v>7</v>
      </c>
    </row>
    <row r="3390" spans="2:6" ht="13.15" customHeight="1" x14ac:dyDescent="0.3">
      <c r="B3390" s="1172" t="s">
        <v>4166</v>
      </c>
      <c r="C3390" s="1207">
        <v>8</v>
      </c>
      <c r="D3390" s="1207">
        <v>4</v>
      </c>
      <c r="E3390" s="1207">
        <v>2</v>
      </c>
      <c r="F3390" s="1211">
        <v>14</v>
      </c>
    </row>
    <row r="3391" spans="2:6" ht="13.15" customHeight="1" x14ac:dyDescent="0.3">
      <c r="B3391" s="1173" t="s">
        <v>4167</v>
      </c>
      <c r="C3391" s="1206">
        <v>2</v>
      </c>
      <c r="D3391" s="1206">
        <v>4</v>
      </c>
      <c r="E3391" s="1206">
        <v>2</v>
      </c>
      <c r="F3391" s="1210">
        <v>8</v>
      </c>
    </row>
    <row r="3392" spans="2:6" ht="13.15" customHeight="1" x14ac:dyDescent="0.3">
      <c r="B3392" s="1172" t="s">
        <v>4168</v>
      </c>
      <c r="C3392" s="1207">
        <v>12</v>
      </c>
      <c r="D3392" s="1207">
        <v>7</v>
      </c>
      <c r="E3392" s="1207">
        <v>1</v>
      </c>
      <c r="F3392" s="1211">
        <v>20</v>
      </c>
    </row>
    <row r="3393" spans="2:6" ht="13.15" customHeight="1" x14ac:dyDescent="0.3">
      <c r="B3393" s="1173" t="s">
        <v>4169</v>
      </c>
      <c r="C3393" s="1206">
        <v>1945</v>
      </c>
      <c r="D3393" s="1206">
        <v>3284</v>
      </c>
      <c r="E3393" s="1206">
        <v>658</v>
      </c>
      <c r="F3393" s="1210">
        <v>5887</v>
      </c>
    </row>
    <row r="3394" spans="2:6" ht="13.15" customHeight="1" x14ac:dyDescent="0.3">
      <c r="B3394" s="1172" t="s">
        <v>4170</v>
      </c>
      <c r="C3394" s="1207">
        <v>377</v>
      </c>
      <c r="D3394" s="1207">
        <v>943</v>
      </c>
      <c r="E3394" s="1207">
        <v>196</v>
      </c>
      <c r="F3394" s="1211">
        <v>1516</v>
      </c>
    </row>
    <row r="3395" spans="2:6" ht="13.15" customHeight="1" x14ac:dyDescent="0.3">
      <c r="B3395" s="1173" t="s">
        <v>4171</v>
      </c>
      <c r="C3395" s="1206">
        <v>352</v>
      </c>
      <c r="D3395" s="1206">
        <v>866</v>
      </c>
      <c r="E3395" s="1206">
        <v>177</v>
      </c>
      <c r="F3395" s="1210">
        <v>1395</v>
      </c>
    </row>
    <row r="3396" spans="2:6" ht="13.15" customHeight="1" x14ac:dyDescent="0.3">
      <c r="B3396" s="1172" t="s">
        <v>4172</v>
      </c>
      <c r="C3396" s="1207">
        <v>1</v>
      </c>
      <c r="D3396" s="1207">
        <v>5</v>
      </c>
      <c r="E3396" s="1207">
        <v>1</v>
      </c>
      <c r="F3396" s="1211">
        <v>7</v>
      </c>
    </row>
    <row r="3397" spans="2:6" ht="13.15" customHeight="1" x14ac:dyDescent="0.3">
      <c r="B3397" s="1173" t="s">
        <v>4173</v>
      </c>
      <c r="C3397" s="1206">
        <v>30</v>
      </c>
      <c r="D3397" s="1206">
        <v>91</v>
      </c>
      <c r="E3397" s="1206">
        <v>17</v>
      </c>
      <c r="F3397" s="1210">
        <v>138</v>
      </c>
    </row>
    <row r="3398" spans="2:6" ht="13.15" customHeight="1" x14ac:dyDescent="0.3">
      <c r="B3398" s="1172" t="s">
        <v>4174</v>
      </c>
      <c r="C3398" s="1207">
        <v>3668</v>
      </c>
      <c r="D3398" s="1207">
        <v>6601</v>
      </c>
      <c r="E3398" s="1207">
        <v>1401</v>
      </c>
      <c r="F3398" s="1211">
        <v>11670</v>
      </c>
    </row>
    <row r="3399" spans="2:6" ht="13.15" customHeight="1" x14ac:dyDescent="0.3">
      <c r="B3399" s="1173" t="s">
        <v>4175</v>
      </c>
      <c r="C3399" s="1206">
        <v>19</v>
      </c>
      <c r="D3399" s="1206">
        <v>52</v>
      </c>
      <c r="E3399" s="1206">
        <v>16</v>
      </c>
      <c r="F3399" s="1210">
        <v>87</v>
      </c>
    </row>
    <row r="3400" spans="2:6" ht="13.15" customHeight="1" x14ac:dyDescent="0.3">
      <c r="B3400" s="1172" t="s">
        <v>4176</v>
      </c>
      <c r="C3400" s="1207">
        <v>914</v>
      </c>
      <c r="D3400" s="1207">
        <v>3470</v>
      </c>
      <c r="E3400" s="1207">
        <v>735</v>
      </c>
      <c r="F3400" s="1211">
        <v>5119</v>
      </c>
    </row>
    <row r="3401" spans="2:6" ht="13.15" customHeight="1" x14ac:dyDescent="0.3">
      <c r="B3401" s="1173" t="s">
        <v>4177</v>
      </c>
      <c r="C3401" s="1206">
        <v>1054</v>
      </c>
      <c r="D3401" s="1206">
        <v>3479</v>
      </c>
      <c r="E3401" s="1206">
        <v>719</v>
      </c>
      <c r="F3401" s="1210">
        <v>5252</v>
      </c>
    </row>
    <row r="3402" spans="2:6" ht="13.15" customHeight="1" x14ac:dyDescent="0.3">
      <c r="B3402" s="1172" t="s">
        <v>4178</v>
      </c>
      <c r="C3402" s="1207">
        <v>143</v>
      </c>
      <c r="D3402" s="1207">
        <v>653</v>
      </c>
      <c r="E3402" s="1207">
        <v>135</v>
      </c>
      <c r="F3402" s="1211">
        <v>931</v>
      </c>
    </row>
    <row r="3403" spans="2:6" ht="13.15" customHeight="1" x14ac:dyDescent="0.3">
      <c r="B3403" s="1173" t="s">
        <v>4179</v>
      </c>
      <c r="C3403" s="1206">
        <v>2024</v>
      </c>
      <c r="D3403" s="1206">
        <v>4690</v>
      </c>
      <c r="E3403" s="1206">
        <v>1003</v>
      </c>
      <c r="F3403" s="1210">
        <v>7717</v>
      </c>
    </row>
    <row r="3404" spans="2:6" ht="13.15" customHeight="1" x14ac:dyDescent="0.3">
      <c r="B3404" s="1172" t="s">
        <v>4180</v>
      </c>
      <c r="C3404" s="1207">
        <v>57</v>
      </c>
      <c r="D3404" s="1207">
        <v>294</v>
      </c>
      <c r="E3404" s="1207">
        <v>17</v>
      </c>
      <c r="F3404" s="1211">
        <v>368</v>
      </c>
    </row>
    <row r="3405" spans="2:6" ht="13.15" customHeight="1" x14ac:dyDescent="0.3">
      <c r="B3405" s="1173" t="s">
        <v>4181</v>
      </c>
      <c r="C3405" s="1206">
        <v>1000</v>
      </c>
      <c r="D3405" s="1206">
        <v>2313</v>
      </c>
      <c r="E3405" s="1206">
        <v>390</v>
      </c>
      <c r="F3405" s="1210">
        <v>3703</v>
      </c>
    </row>
    <row r="3406" spans="2:6" ht="13.15" customHeight="1" x14ac:dyDescent="0.3">
      <c r="B3406" s="1172" t="s">
        <v>4182</v>
      </c>
      <c r="C3406" s="1207">
        <v>719</v>
      </c>
      <c r="D3406" s="1207">
        <v>1521</v>
      </c>
      <c r="E3406" s="1207">
        <v>250</v>
      </c>
      <c r="F3406" s="1211">
        <v>2490</v>
      </c>
    </row>
    <row r="3407" spans="2:6" ht="13.15" customHeight="1" x14ac:dyDescent="0.3">
      <c r="B3407" s="1173" t="s">
        <v>4183</v>
      </c>
      <c r="C3407" s="1206">
        <v>799</v>
      </c>
      <c r="D3407" s="1206">
        <v>2055</v>
      </c>
      <c r="E3407" s="1206">
        <v>302</v>
      </c>
      <c r="F3407" s="1210">
        <v>3156</v>
      </c>
    </row>
    <row r="3408" spans="2:6" ht="13.15" customHeight="1" x14ac:dyDescent="0.3">
      <c r="B3408" s="1172" t="s">
        <v>4184</v>
      </c>
      <c r="C3408" s="1207">
        <v>313</v>
      </c>
      <c r="D3408" s="1207">
        <v>668</v>
      </c>
      <c r="E3408" s="1207">
        <v>126</v>
      </c>
      <c r="F3408" s="1211">
        <v>1107</v>
      </c>
    </row>
    <row r="3409" spans="2:6" ht="13.15" customHeight="1" x14ac:dyDescent="0.3">
      <c r="B3409" s="1173" t="s">
        <v>4185</v>
      </c>
      <c r="C3409" s="1206">
        <v>256</v>
      </c>
      <c r="D3409" s="1206">
        <v>367</v>
      </c>
      <c r="E3409" s="1206">
        <v>63</v>
      </c>
      <c r="F3409" s="1210">
        <v>686</v>
      </c>
    </row>
    <row r="3410" spans="2:6" ht="13.15" customHeight="1" x14ac:dyDescent="0.3">
      <c r="B3410" s="1172" t="s">
        <v>4186</v>
      </c>
      <c r="C3410" s="1207">
        <v>207</v>
      </c>
      <c r="D3410" s="1207">
        <v>315</v>
      </c>
      <c r="E3410" s="1207">
        <v>59</v>
      </c>
      <c r="F3410" s="1211">
        <v>581</v>
      </c>
    </row>
    <row r="3411" spans="2:6" ht="13.15" customHeight="1" x14ac:dyDescent="0.3">
      <c r="B3411" s="1173" t="s">
        <v>4187</v>
      </c>
      <c r="C3411" s="1206">
        <v>351</v>
      </c>
      <c r="D3411" s="1206">
        <v>1220</v>
      </c>
      <c r="E3411" s="1206">
        <v>242</v>
      </c>
      <c r="F3411" s="1210">
        <v>1813</v>
      </c>
    </row>
    <row r="3412" spans="2:6" ht="13.15" customHeight="1" x14ac:dyDescent="0.3">
      <c r="B3412" s="1172" t="s">
        <v>4188</v>
      </c>
      <c r="C3412" s="1207">
        <v>1131</v>
      </c>
      <c r="D3412" s="1207">
        <v>4927</v>
      </c>
      <c r="E3412" s="1207">
        <v>792</v>
      </c>
      <c r="F3412" s="1211">
        <v>6850</v>
      </c>
    </row>
    <row r="3413" spans="2:6" ht="13.15" customHeight="1" x14ac:dyDescent="0.3">
      <c r="B3413" s="1173" t="s">
        <v>4189</v>
      </c>
      <c r="C3413" s="1206">
        <v>1390</v>
      </c>
      <c r="D3413" s="1206">
        <v>1966</v>
      </c>
      <c r="E3413" s="1206">
        <v>382</v>
      </c>
      <c r="F3413" s="1210">
        <v>3738</v>
      </c>
    </row>
    <row r="3414" spans="2:6" ht="13.15" customHeight="1" x14ac:dyDescent="0.3">
      <c r="B3414" s="1172" t="s">
        <v>4190</v>
      </c>
      <c r="C3414" s="1207">
        <v>700</v>
      </c>
      <c r="D3414" s="1207">
        <v>1004</v>
      </c>
      <c r="E3414" s="1207">
        <v>133</v>
      </c>
      <c r="F3414" s="1211">
        <v>1837</v>
      </c>
    </row>
    <row r="3415" spans="2:6" ht="13.15" customHeight="1" x14ac:dyDescent="0.3">
      <c r="B3415" s="1173" t="s">
        <v>4191</v>
      </c>
      <c r="C3415" s="1206">
        <v>447</v>
      </c>
      <c r="D3415" s="1206">
        <v>829</v>
      </c>
      <c r="E3415" s="1206">
        <v>137</v>
      </c>
      <c r="F3415" s="1210">
        <v>1413</v>
      </c>
    </row>
    <row r="3416" spans="2:6" ht="13.15" customHeight="1" x14ac:dyDescent="0.3">
      <c r="B3416" s="1172" t="s">
        <v>4192</v>
      </c>
      <c r="C3416" s="1207">
        <v>539</v>
      </c>
      <c r="D3416" s="1207">
        <v>1203</v>
      </c>
      <c r="E3416" s="1207">
        <v>163</v>
      </c>
      <c r="F3416" s="1211">
        <v>1905</v>
      </c>
    </row>
    <row r="3417" spans="2:6" ht="13.15" customHeight="1" x14ac:dyDescent="0.3">
      <c r="B3417" s="1173" t="s">
        <v>4193</v>
      </c>
      <c r="C3417" s="1206">
        <v>295</v>
      </c>
      <c r="D3417" s="1206">
        <v>641</v>
      </c>
      <c r="E3417" s="1206">
        <v>106</v>
      </c>
      <c r="F3417" s="1210">
        <v>1042</v>
      </c>
    </row>
    <row r="3418" spans="2:6" ht="13.15" customHeight="1" x14ac:dyDescent="0.3">
      <c r="B3418" s="1172" t="s">
        <v>4194</v>
      </c>
      <c r="C3418" s="1207">
        <v>263</v>
      </c>
      <c r="D3418" s="1207">
        <v>692</v>
      </c>
      <c r="E3418" s="1207">
        <v>74</v>
      </c>
      <c r="F3418" s="1211">
        <v>1029</v>
      </c>
    </row>
    <row r="3419" spans="2:6" ht="13.15" customHeight="1" x14ac:dyDescent="0.3">
      <c r="B3419" s="1173" t="s">
        <v>4195</v>
      </c>
      <c r="C3419" s="1206">
        <v>22418</v>
      </c>
      <c r="D3419" s="1206">
        <v>14574</v>
      </c>
      <c r="E3419" s="1206">
        <v>3715</v>
      </c>
      <c r="F3419" s="1210">
        <v>40707</v>
      </c>
    </row>
    <row r="3420" spans="2:6" ht="13.15" customHeight="1" x14ac:dyDescent="0.3">
      <c r="B3420" s="1172" t="s">
        <v>4196</v>
      </c>
      <c r="C3420" s="1207">
        <v>1056</v>
      </c>
      <c r="D3420" s="1207">
        <v>2582</v>
      </c>
      <c r="E3420" s="1207">
        <v>476</v>
      </c>
      <c r="F3420" s="1211">
        <v>4114</v>
      </c>
    </row>
    <row r="3421" spans="2:6" ht="13.15" customHeight="1" x14ac:dyDescent="0.3">
      <c r="B3421" s="1173" t="s">
        <v>4197</v>
      </c>
      <c r="C3421" s="1206">
        <v>302</v>
      </c>
      <c r="D3421" s="1206">
        <v>686</v>
      </c>
      <c r="E3421" s="1206">
        <v>105</v>
      </c>
      <c r="F3421" s="1210">
        <v>1093</v>
      </c>
    </row>
    <row r="3422" spans="2:6" ht="13.15" customHeight="1" x14ac:dyDescent="0.3">
      <c r="B3422" s="1172" t="s">
        <v>4198</v>
      </c>
      <c r="C3422" s="1207">
        <v>472</v>
      </c>
      <c r="D3422" s="1207">
        <v>995</v>
      </c>
      <c r="E3422" s="1207">
        <v>164</v>
      </c>
      <c r="F3422" s="1211">
        <v>1631</v>
      </c>
    </row>
    <row r="3423" spans="2:6" ht="13.15" customHeight="1" x14ac:dyDescent="0.3">
      <c r="B3423" s="1173" t="s">
        <v>4199</v>
      </c>
      <c r="C3423" s="1206">
        <v>265</v>
      </c>
      <c r="D3423" s="1206">
        <v>548</v>
      </c>
      <c r="E3423" s="1206">
        <v>122</v>
      </c>
      <c r="F3423" s="1210">
        <v>935</v>
      </c>
    </row>
    <row r="3424" spans="2:6" ht="13.15" customHeight="1" x14ac:dyDescent="0.3">
      <c r="B3424" s="1172" t="s">
        <v>4200</v>
      </c>
      <c r="C3424" s="1207">
        <v>321</v>
      </c>
      <c r="D3424" s="1207">
        <v>821</v>
      </c>
      <c r="E3424" s="1207">
        <v>142</v>
      </c>
      <c r="F3424" s="1211">
        <v>1284</v>
      </c>
    </row>
    <row r="3425" spans="2:6" ht="13.15" customHeight="1" x14ac:dyDescent="0.3">
      <c r="B3425" s="1173" t="s">
        <v>4201</v>
      </c>
      <c r="C3425" s="1206">
        <v>2253</v>
      </c>
      <c r="D3425" s="1206">
        <v>3969</v>
      </c>
      <c r="E3425" s="1206">
        <v>864</v>
      </c>
      <c r="F3425" s="1210">
        <v>7086</v>
      </c>
    </row>
    <row r="3426" spans="2:6" ht="13.15" customHeight="1" x14ac:dyDescent="0.3">
      <c r="B3426" s="1172" t="s">
        <v>4202</v>
      </c>
      <c r="C3426" s="1207">
        <v>11177</v>
      </c>
      <c r="D3426" s="1207">
        <v>5562</v>
      </c>
      <c r="E3426" s="1207">
        <v>1983</v>
      </c>
      <c r="F3426" s="1211">
        <v>18722</v>
      </c>
    </row>
    <row r="3427" spans="2:6" ht="13.15" customHeight="1" x14ac:dyDescent="0.3">
      <c r="B3427" s="1173" t="s">
        <v>4203</v>
      </c>
      <c r="C3427" s="1206">
        <v>2761</v>
      </c>
      <c r="D3427" s="1206">
        <v>3293</v>
      </c>
      <c r="E3427" s="1206">
        <v>769</v>
      </c>
      <c r="F3427" s="1210">
        <v>6823</v>
      </c>
    </row>
    <row r="3428" spans="2:6" ht="13.15" customHeight="1" x14ac:dyDescent="0.3">
      <c r="B3428" s="1172" t="s">
        <v>4204</v>
      </c>
      <c r="C3428" s="1207">
        <v>2329</v>
      </c>
      <c r="D3428" s="1207">
        <v>1274</v>
      </c>
      <c r="E3428" s="1207">
        <v>307</v>
      </c>
      <c r="F3428" s="1211">
        <v>3910</v>
      </c>
    </row>
    <row r="3429" spans="2:6" ht="13.15" customHeight="1" x14ac:dyDescent="0.3">
      <c r="B3429" s="1173" t="s">
        <v>4205</v>
      </c>
      <c r="C3429" s="1206">
        <v>7502</v>
      </c>
      <c r="D3429" s="1206">
        <v>4240</v>
      </c>
      <c r="E3429" s="1206">
        <v>937</v>
      </c>
      <c r="F3429" s="1210">
        <v>12679</v>
      </c>
    </row>
    <row r="3430" spans="2:6" ht="13.15" customHeight="1" x14ac:dyDescent="0.3">
      <c r="B3430" s="1172" t="s">
        <v>4206</v>
      </c>
      <c r="C3430" s="1207">
        <v>940</v>
      </c>
      <c r="D3430" s="1207">
        <v>1634</v>
      </c>
      <c r="E3430" s="1207">
        <v>304</v>
      </c>
      <c r="F3430" s="1211">
        <v>2878</v>
      </c>
    </row>
    <row r="3431" spans="2:6" ht="13.15" customHeight="1" x14ac:dyDescent="0.3">
      <c r="B3431" s="1173" t="s">
        <v>4207</v>
      </c>
      <c r="C3431" s="1206">
        <v>88</v>
      </c>
      <c r="D3431" s="1206">
        <v>333</v>
      </c>
      <c r="E3431" s="1206">
        <v>48</v>
      </c>
      <c r="F3431" s="1210">
        <v>469</v>
      </c>
    </row>
    <row r="3432" spans="2:6" ht="13.15" customHeight="1" x14ac:dyDescent="0.3">
      <c r="B3432" s="1172" t="s">
        <v>4208</v>
      </c>
      <c r="C3432" s="1207">
        <v>556</v>
      </c>
      <c r="D3432" s="1207">
        <v>1280</v>
      </c>
      <c r="E3432" s="1207">
        <v>249</v>
      </c>
      <c r="F3432" s="1211">
        <v>2085</v>
      </c>
    </row>
    <row r="3433" spans="2:6" ht="13.15" customHeight="1" x14ac:dyDescent="0.3">
      <c r="B3433" s="1173" t="s">
        <v>4209</v>
      </c>
      <c r="C3433" s="1206">
        <v>262</v>
      </c>
      <c r="D3433" s="1206">
        <v>526</v>
      </c>
      <c r="E3433" s="1206">
        <v>62</v>
      </c>
      <c r="F3433" s="1210">
        <v>850</v>
      </c>
    </row>
    <row r="3434" spans="2:6" ht="13.15" customHeight="1" x14ac:dyDescent="0.3">
      <c r="B3434" s="1172" t="s">
        <v>4210</v>
      </c>
      <c r="C3434" s="1207">
        <v>836</v>
      </c>
      <c r="D3434" s="1207">
        <v>1338</v>
      </c>
      <c r="E3434" s="1207">
        <v>206</v>
      </c>
      <c r="F3434" s="1211">
        <v>2380</v>
      </c>
    </row>
    <row r="3435" spans="2:6" ht="13.15" customHeight="1" x14ac:dyDescent="0.3">
      <c r="B3435" s="1173" t="s">
        <v>4211</v>
      </c>
      <c r="C3435" s="1206">
        <v>819</v>
      </c>
      <c r="D3435" s="1206">
        <v>328</v>
      </c>
      <c r="E3435" s="1206">
        <v>98</v>
      </c>
      <c r="F3435" s="1210">
        <v>1245</v>
      </c>
    </row>
    <row r="3436" spans="2:6" ht="13.15" customHeight="1" x14ac:dyDescent="0.3">
      <c r="B3436" s="1172" t="s">
        <v>4212</v>
      </c>
      <c r="C3436" s="1207">
        <v>950</v>
      </c>
      <c r="D3436" s="1207">
        <v>566</v>
      </c>
      <c r="E3436" s="1207">
        <v>193</v>
      </c>
      <c r="F3436" s="1211">
        <v>1709</v>
      </c>
    </row>
    <row r="3437" spans="2:6" ht="13.15" customHeight="1" x14ac:dyDescent="0.3">
      <c r="B3437" s="1173" t="s">
        <v>4213</v>
      </c>
      <c r="C3437" s="1206">
        <v>5114</v>
      </c>
      <c r="D3437" s="1206">
        <v>7644</v>
      </c>
      <c r="E3437" s="1206">
        <v>1701</v>
      </c>
      <c r="F3437" s="1210">
        <v>14459</v>
      </c>
    </row>
    <row r="3438" spans="2:6" ht="13.15" customHeight="1" x14ac:dyDescent="0.3">
      <c r="B3438" s="1172" t="s">
        <v>4214</v>
      </c>
      <c r="C3438" s="1207">
        <v>61</v>
      </c>
      <c r="D3438" s="1207">
        <v>118</v>
      </c>
      <c r="E3438" s="1207">
        <v>27</v>
      </c>
      <c r="F3438" s="1211">
        <v>206</v>
      </c>
    </row>
    <row r="3439" spans="2:6" ht="13.15" customHeight="1" x14ac:dyDescent="0.3">
      <c r="B3439" s="1173" t="s">
        <v>4215</v>
      </c>
      <c r="C3439" s="1206">
        <v>57</v>
      </c>
      <c r="D3439" s="1206">
        <v>187</v>
      </c>
      <c r="E3439" s="1206">
        <v>27</v>
      </c>
      <c r="F3439" s="1210">
        <v>271</v>
      </c>
    </row>
    <row r="3440" spans="2:6" ht="13.15" customHeight="1" x14ac:dyDescent="0.3">
      <c r="B3440" s="1172" t="s">
        <v>4216</v>
      </c>
      <c r="C3440" s="1207">
        <v>2</v>
      </c>
      <c r="D3440" s="1207">
        <v>4</v>
      </c>
      <c r="E3440" s="1207">
        <v>1</v>
      </c>
      <c r="F3440" s="1211">
        <v>7</v>
      </c>
    </row>
    <row r="3441" spans="2:6" ht="13.15" customHeight="1" x14ac:dyDescent="0.3">
      <c r="B3441" s="1173" t="s">
        <v>4217</v>
      </c>
      <c r="C3441" s="1206">
        <v>7</v>
      </c>
      <c r="D3441" s="1206">
        <v>4</v>
      </c>
      <c r="E3441" s="1206">
        <v>9</v>
      </c>
      <c r="F3441" s="1210">
        <v>20</v>
      </c>
    </row>
    <row r="3442" spans="2:6" ht="13.15" customHeight="1" x14ac:dyDescent="0.3">
      <c r="B3442" s="1172" t="s">
        <v>4218</v>
      </c>
      <c r="C3442" s="1207">
        <v>86</v>
      </c>
      <c r="D3442" s="1207">
        <v>197</v>
      </c>
      <c r="E3442" s="1207">
        <v>23</v>
      </c>
      <c r="F3442" s="1211">
        <v>306</v>
      </c>
    </row>
    <row r="3443" spans="2:6" ht="13.15" customHeight="1" x14ac:dyDescent="0.3">
      <c r="B3443" s="1173" t="s">
        <v>4219</v>
      </c>
      <c r="C3443" s="1206">
        <v>5119</v>
      </c>
      <c r="D3443" s="1206">
        <v>6749</v>
      </c>
      <c r="E3443" s="1206">
        <v>2050</v>
      </c>
      <c r="F3443" s="1210">
        <v>13918</v>
      </c>
    </row>
    <row r="3444" spans="2:6" ht="13.15" customHeight="1" x14ac:dyDescent="0.3">
      <c r="B3444" s="1172" t="s">
        <v>4220</v>
      </c>
      <c r="C3444" s="1207">
        <v>2110</v>
      </c>
      <c r="D3444" s="1207">
        <v>1218</v>
      </c>
      <c r="E3444" s="1207">
        <v>331</v>
      </c>
      <c r="F3444" s="1211">
        <v>3659</v>
      </c>
    </row>
    <row r="3445" spans="2:6" ht="13.15" customHeight="1" x14ac:dyDescent="0.3">
      <c r="B3445" s="1173" t="s">
        <v>4221</v>
      </c>
      <c r="C3445" s="1206">
        <v>765</v>
      </c>
      <c r="D3445" s="1206">
        <v>459</v>
      </c>
      <c r="E3445" s="1206">
        <v>88</v>
      </c>
      <c r="F3445" s="1210">
        <v>1312</v>
      </c>
    </row>
    <row r="3446" spans="2:6" ht="13.15" customHeight="1" x14ac:dyDescent="0.3">
      <c r="B3446" s="1172" t="s">
        <v>4222</v>
      </c>
      <c r="C3446" s="1207">
        <v>380</v>
      </c>
      <c r="D3446" s="1207">
        <v>211</v>
      </c>
      <c r="E3446" s="1207">
        <v>38</v>
      </c>
      <c r="F3446" s="1211">
        <v>629</v>
      </c>
    </row>
    <row r="3447" spans="2:6" ht="13.15" customHeight="1" x14ac:dyDescent="0.3">
      <c r="B3447" s="1173" t="s">
        <v>4223</v>
      </c>
      <c r="C3447" s="1206">
        <v>1554</v>
      </c>
      <c r="D3447" s="1206">
        <v>2631</v>
      </c>
      <c r="E3447" s="1206">
        <v>396</v>
      </c>
      <c r="F3447" s="1210">
        <v>4581</v>
      </c>
    </row>
    <row r="3448" spans="2:6" ht="13.15" customHeight="1" x14ac:dyDescent="0.3">
      <c r="B3448" s="1172" t="s">
        <v>4224</v>
      </c>
      <c r="C3448" s="1207">
        <v>117</v>
      </c>
      <c r="D3448" s="1207">
        <v>175</v>
      </c>
      <c r="E3448" s="1207">
        <v>22</v>
      </c>
      <c r="F3448" s="1211">
        <v>314</v>
      </c>
    </row>
    <row r="3449" spans="2:6" ht="13.15" customHeight="1" x14ac:dyDescent="0.3">
      <c r="B3449" s="1173" t="s">
        <v>4225</v>
      </c>
      <c r="C3449" s="1206">
        <v>26</v>
      </c>
      <c r="D3449" s="1206">
        <v>38</v>
      </c>
      <c r="E3449" s="1206">
        <v>10</v>
      </c>
      <c r="F3449" s="1210">
        <v>74</v>
      </c>
    </row>
    <row r="3450" spans="2:6" ht="13.15" customHeight="1" x14ac:dyDescent="0.3">
      <c r="B3450" s="1172" t="s">
        <v>4226</v>
      </c>
      <c r="C3450" s="1207">
        <v>2061</v>
      </c>
      <c r="D3450" s="1207">
        <v>1707</v>
      </c>
      <c r="E3450" s="1207">
        <v>461</v>
      </c>
      <c r="F3450" s="1211">
        <v>4229</v>
      </c>
    </row>
    <row r="3451" spans="2:6" ht="13.15" customHeight="1" x14ac:dyDescent="0.3">
      <c r="B3451" s="1173" t="s">
        <v>4227</v>
      </c>
      <c r="C3451" s="1206">
        <v>481</v>
      </c>
      <c r="D3451" s="1206">
        <v>209</v>
      </c>
      <c r="E3451" s="1206">
        <v>59</v>
      </c>
      <c r="F3451" s="1210">
        <v>749</v>
      </c>
    </row>
    <row r="3452" spans="2:6" ht="13.15" customHeight="1" x14ac:dyDescent="0.3">
      <c r="B3452" s="1172" t="s">
        <v>4228</v>
      </c>
      <c r="C3452" s="1207">
        <v>157</v>
      </c>
      <c r="D3452" s="1207">
        <v>115</v>
      </c>
      <c r="E3452" s="1207">
        <v>24</v>
      </c>
      <c r="F3452" s="1211">
        <v>296</v>
      </c>
    </row>
    <row r="3453" spans="2:6" ht="13.15" customHeight="1" x14ac:dyDescent="0.3">
      <c r="B3453" s="1173" t="s">
        <v>4229</v>
      </c>
      <c r="C3453" s="1206">
        <v>1038</v>
      </c>
      <c r="D3453" s="1206">
        <v>461</v>
      </c>
      <c r="E3453" s="1206">
        <v>114</v>
      </c>
      <c r="F3453" s="1210">
        <v>1613</v>
      </c>
    </row>
    <row r="3454" spans="2:6" ht="13.15" customHeight="1" x14ac:dyDescent="0.3">
      <c r="B3454" s="1172" t="s">
        <v>4230</v>
      </c>
      <c r="C3454" s="1207">
        <v>3406</v>
      </c>
      <c r="D3454" s="1207">
        <v>1860</v>
      </c>
      <c r="E3454" s="1207">
        <v>335</v>
      </c>
      <c r="F3454" s="1211">
        <v>5601</v>
      </c>
    </row>
    <row r="3455" spans="2:6" ht="13.15" customHeight="1" x14ac:dyDescent="0.3">
      <c r="B3455" s="1173" t="s">
        <v>4231</v>
      </c>
      <c r="C3455" s="1206">
        <v>1840</v>
      </c>
      <c r="D3455" s="1206">
        <v>1221</v>
      </c>
      <c r="E3455" s="1206">
        <v>209</v>
      </c>
      <c r="F3455" s="1210">
        <v>3270</v>
      </c>
    </row>
    <row r="3456" spans="2:6" ht="13.15" customHeight="1" x14ac:dyDescent="0.3">
      <c r="B3456" s="1172" t="s">
        <v>4232</v>
      </c>
      <c r="C3456" s="1207">
        <v>19663</v>
      </c>
      <c r="D3456" s="1207">
        <v>27377</v>
      </c>
      <c r="E3456" s="1207">
        <v>8074</v>
      </c>
      <c r="F3456" s="1211">
        <v>55114</v>
      </c>
    </row>
    <row r="3457" spans="2:6" ht="13.15" customHeight="1" x14ac:dyDescent="0.3">
      <c r="B3457" s="1173" t="s">
        <v>4233</v>
      </c>
      <c r="C3457" s="1206">
        <v>1277</v>
      </c>
      <c r="D3457" s="1206">
        <v>2208</v>
      </c>
      <c r="E3457" s="1206">
        <v>545</v>
      </c>
      <c r="F3457" s="1210">
        <v>4030</v>
      </c>
    </row>
    <row r="3458" spans="2:6" ht="13.15" customHeight="1" x14ac:dyDescent="0.3">
      <c r="B3458" s="1172" t="s">
        <v>4234</v>
      </c>
      <c r="C3458" s="1207">
        <v>227</v>
      </c>
      <c r="D3458" s="1207">
        <v>871</v>
      </c>
      <c r="E3458" s="1207">
        <v>171</v>
      </c>
      <c r="F3458" s="1211">
        <v>1269</v>
      </c>
    </row>
    <row r="3459" spans="2:6" ht="13.15" customHeight="1" x14ac:dyDescent="0.3">
      <c r="B3459" s="1173" t="s">
        <v>4235</v>
      </c>
      <c r="C3459" s="1206">
        <v>508</v>
      </c>
      <c r="D3459" s="1206">
        <v>854</v>
      </c>
      <c r="E3459" s="1206">
        <v>105</v>
      </c>
      <c r="F3459" s="1210">
        <v>1467</v>
      </c>
    </row>
    <row r="3460" spans="2:6" ht="13.15" customHeight="1" x14ac:dyDescent="0.3">
      <c r="B3460" s="1172" t="s">
        <v>4236</v>
      </c>
      <c r="C3460" s="1207">
        <v>176</v>
      </c>
      <c r="D3460" s="1207">
        <v>297</v>
      </c>
      <c r="E3460" s="1207">
        <v>37</v>
      </c>
      <c r="F3460" s="1211">
        <v>510</v>
      </c>
    </row>
    <row r="3461" spans="2:6" ht="13.15" customHeight="1" x14ac:dyDescent="0.3">
      <c r="B3461" s="1173" t="s">
        <v>4237</v>
      </c>
      <c r="C3461" s="1206">
        <v>44</v>
      </c>
      <c r="D3461" s="1206">
        <v>73</v>
      </c>
      <c r="E3461" s="1206">
        <v>65</v>
      </c>
      <c r="F3461" s="1210">
        <v>182</v>
      </c>
    </row>
    <row r="3462" spans="2:6" ht="13.15" customHeight="1" x14ac:dyDescent="0.3">
      <c r="B3462" s="1172" t="s">
        <v>4238</v>
      </c>
      <c r="C3462" s="1207">
        <v>0</v>
      </c>
      <c r="D3462" s="1207">
        <v>4</v>
      </c>
      <c r="E3462" s="1207">
        <v>0</v>
      </c>
      <c r="F3462" s="1211">
        <v>4</v>
      </c>
    </row>
    <row r="3463" spans="2:6" ht="13.15" customHeight="1" x14ac:dyDescent="0.3">
      <c r="B3463" s="1173" t="s">
        <v>4239</v>
      </c>
      <c r="C3463" s="1206">
        <v>532</v>
      </c>
      <c r="D3463" s="1206">
        <v>649</v>
      </c>
      <c r="E3463" s="1206">
        <v>136</v>
      </c>
      <c r="F3463" s="1210">
        <v>1317</v>
      </c>
    </row>
    <row r="3464" spans="2:6" ht="13.15" customHeight="1" x14ac:dyDescent="0.3">
      <c r="B3464" s="1172" t="s">
        <v>4240</v>
      </c>
      <c r="C3464" s="1207">
        <v>5</v>
      </c>
      <c r="D3464" s="1207">
        <v>9</v>
      </c>
      <c r="E3464" s="1207">
        <v>4</v>
      </c>
      <c r="F3464" s="1211">
        <v>18</v>
      </c>
    </row>
    <row r="3465" spans="2:6" ht="13.15" customHeight="1" x14ac:dyDescent="0.3">
      <c r="B3465" s="1173" t="s">
        <v>4241</v>
      </c>
      <c r="C3465" s="1206">
        <v>339</v>
      </c>
      <c r="D3465" s="1206">
        <v>464</v>
      </c>
      <c r="E3465" s="1206">
        <v>71</v>
      </c>
      <c r="F3465" s="1210">
        <v>874</v>
      </c>
    </row>
    <row r="3466" spans="2:6" ht="13.15" customHeight="1" x14ac:dyDescent="0.3">
      <c r="B3466" s="1172" t="s">
        <v>4242</v>
      </c>
      <c r="C3466" s="1207">
        <v>250</v>
      </c>
      <c r="D3466" s="1207">
        <v>484</v>
      </c>
      <c r="E3466" s="1207">
        <v>74</v>
      </c>
      <c r="F3466" s="1211">
        <v>808</v>
      </c>
    </row>
    <row r="3467" spans="2:6" ht="13.15" customHeight="1" x14ac:dyDescent="0.3">
      <c r="B3467" s="1173" t="s">
        <v>4243</v>
      </c>
      <c r="C3467" s="1206">
        <v>502</v>
      </c>
      <c r="D3467" s="1206">
        <v>1276</v>
      </c>
      <c r="E3467" s="1206">
        <v>319</v>
      </c>
      <c r="F3467" s="1210">
        <v>2097</v>
      </c>
    </row>
    <row r="3468" spans="2:6" ht="13.15" customHeight="1" x14ac:dyDescent="0.3">
      <c r="B3468" s="1172" t="s">
        <v>4244</v>
      </c>
      <c r="C3468" s="1207">
        <v>147</v>
      </c>
      <c r="D3468" s="1207">
        <v>259</v>
      </c>
      <c r="E3468" s="1207">
        <v>30</v>
      </c>
      <c r="F3468" s="1211">
        <v>436</v>
      </c>
    </row>
    <row r="3469" spans="2:6" ht="13.15" customHeight="1" x14ac:dyDescent="0.3">
      <c r="B3469" s="1173" t="s">
        <v>4245</v>
      </c>
      <c r="C3469" s="1206">
        <v>191</v>
      </c>
      <c r="D3469" s="1206">
        <v>193</v>
      </c>
      <c r="E3469" s="1206">
        <v>34</v>
      </c>
      <c r="F3469" s="1210">
        <v>418</v>
      </c>
    </row>
    <row r="3470" spans="2:6" ht="13.15" customHeight="1" x14ac:dyDescent="0.3">
      <c r="B3470" s="1172" t="s">
        <v>4246</v>
      </c>
      <c r="C3470" s="1207">
        <v>66</v>
      </c>
      <c r="D3470" s="1207">
        <v>99</v>
      </c>
      <c r="E3470" s="1207">
        <v>27</v>
      </c>
      <c r="F3470" s="1211">
        <v>192</v>
      </c>
    </row>
    <row r="3471" spans="2:6" ht="13.15" customHeight="1" x14ac:dyDescent="0.3">
      <c r="B3471" s="1173" t="s">
        <v>4247</v>
      </c>
      <c r="C3471" s="1206">
        <v>2</v>
      </c>
      <c r="D3471" s="1206">
        <v>10</v>
      </c>
      <c r="E3471" s="1206">
        <v>0</v>
      </c>
      <c r="F3471" s="1210">
        <v>12</v>
      </c>
    </row>
    <row r="3472" spans="2:6" ht="13.15" customHeight="1" x14ac:dyDescent="0.3">
      <c r="B3472" s="1172" t="s">
        <v>4248</v>
      </c>
      <c r="C3472" s="1207">
        <v>2018</v>
      </c>
      <c r="D3472" s="1207">
        <v>4786</v>
      </c>
      <c r="E3472" s="1207">
        <v>781</v>
      </c>
      <c r="F3472" s="1211">
        <v>7585</v>
      </c>
    </row>
    <row r="3473" spans="2:6" ht="13.15" customHeight="1" x14ac:dyDescent="0.3">
      <c r="B3473" s="1173" t="s">
        <v>4249</v>
      </c>
      <c r="C3473" s="1206">
        <v>171</v>
      </c>
      <c r="D3473" s="1206">
        <v>328</v>
      </c>
      <c r="E3473" s="1206">
        <v>55</v>
      </c>
      <c r="F3473" s="1210">
        <v>554</v>
      </c>
    </row>
    <row r="3474" spans="2:6" ht="13.15" customHeight="1" x14ac:dyDescent="0.3">
      <c r="B3474" s="1172" t="s">
        <v>4250</v>
      </c>
      <c r="C3474" s="1207">
        <v>600</v>
      </c>
      <c r="D3474" s="1207">
        <v>1573</v>
      </c>
      <c r="E3474" s="1207">
        <v>242</v>
      </c>
      <c r="F3474" s="1211">
        <v>2415</v>
      </c>
    </row>
    <row r="3475" spans="2:6" ht="13.15" customHeight="1" x14ac:dyDescent="0.3">
      <c r="B3475" s="1173" t="s">
        <v>4251</v>
      </c>
      <c r="C3475" s="1206">
        <v>145</v>
      </c>
      <c r="D3475" s="1206">
        <v>371</v>
      </c>
      <c r="E3475" s="1206">
        <v>68</v>
      </c>
      <c r="F3475" s="1210">
        <v>584</v>
      </c>
    </row>
    <row r="3476" spans="2:6" ht="13.15" customHeight="1" x14ac:dyDescent="0.3">
      <c r="B3476" s="1172" t="s">
        <v>4252</v>
      </c>
      <c r="C3476" s="1207">
        <v>822</v>
      </c>
      <c r="D3476" s="1207">
        <v>1277</v>
      </c>
      <c r="E3476" s="1207">
        <v>195</v>
      </c>
      <c r="F3476" s="1211">
        <v>2294</v>
      </c>
    </row>
    <row r="3477" spans="2:6" ht="13.15" customHeight="1" x14ac:dyDescent="0.3">
      <c r="B3477" s="1173" t="s">
        <v>4253</v>
      </c>
      <c r="C3477" s="1206">
        <v>343</v>
      </c>
      <c r="D3477" s="1206">
        <v>753</v>
      </c>
      <c r="E3477" s="1206">
        <v>110</v>
      </c>
      <c r="F3477" s="1210">
        <v>1206</v>
      </c>
    </row>
    <row r="3478" spans="2:6" ht="13.15" customHeight="1" x14ac:dyDescent="0.3">
      <c r="B3478" s="1172" t="s">
        <v>4254</v>
      </c>
      <c r="C3478" s="1207">
        <v>52</v>
      </c>
      <c r="D3478" s="1207">
        <v>225</v>
      </c>
      <c r="E3478" s="1207">
        <v>55</v>
      </c>
      <c r="F3478" s="1211">
        <v>332</v>
      </c>
    </row>
    <row r="3479" spans="2:6" ht="13.15" customHeight="1" x14ac:dyDescent="0.3">
      <c r="B3479" s="1173" t="s">
        <v>4255</v>
      </c>
      <c r="C3479" s="1206">
        <v>29</v>
      </c>
      <c r="D3479" s="1206">
        <v>69</v>
      </c>
      <c r="E3479" s="1206">
        <v>4</v>
      </c>
      <c r="F3479" s="1210">
        <v>102</v>
      </c>
    </row>
    <row r="3480" spans="2:6" ht="13.15" customHeight="1" x14ac:dyDescent="0.3">
      <c r="B3480" s="1172" t="s">
        <v>4256</v>
      </c>
      <c r="C3480" s="1207">
        <v>313</v>
      </c>
      <c r="D3480" s="1207">
        <v>586</v>
      </c>
      <c r="E3480" s="1207">
        <v>87</v>
      </c>
      <c r="F3480" s="1211">
        <v>986</v>
      </c>
    </row>
    <row r="3481" spans="2:6" ht="13.15" customHeight="1" x14ac:dyDescent="0.3">
      <c r="B3481" s="1173" t="s">
        <v>4257</v>
      </c>
      <c r="C3481" s="1206">
        <v>234</v>
      </c>
      <c r="D3481" s="1206">
        <v>550</v>
      </c>
      <c r="E3481" s="1206">
        <v>89</v>
      </c>
      <c r="F3481" s="1210">
        <v>873</v>
      </c>
    </row>
    <row r="3482" spans="2:6" ht="13.15" customHeight="1" x14ac:dyDescent="0.3">
      <c r="B3482" s="1172" t="s">
        <v>4258</v>
      </c>
      <c r="C3482" s="1207">
        <v>97</v>
      </c>
      <c r="D3482" s="1207">
        <v>203</v>
      </c>
      <c r="E3482" s="1207">
        <v>25</v>
      </c>
      <c r="F3482" s="1211">
        <v>325</v>
      </c>
    </row>
    <row r="3483" spans="2:6" ht="13.15" customHeight="1" x14ac:dyDescent="0.3">
      <c r="B3483" s="1173" t="s">
        <v>4259</v>
      </c>
      <c r="C3483" s="1206">
        <v>214</v>
      </c>
      <c r="D3483" s="1206">
        <v>431</v>
      </c>
      <c r="E3483" s="1206">
        <v>48</v>
      </c>
      <c r="F3483" s="1210">
        <v>693</v>
      </c>
    </row>
    <row r="3484" spans="2:6" ht="13.15" customHeight="1" x14ac:dyDescent="0.3">
      <c r="B3484" s="1172" t="s">
        <v>4260</v>
      </c>
      <c r="C3484" s="1207">
        <v>124</v>
      </c>
      <c r="D3484" s="1207">
        <v>186</v>
      </c>
      <c r="E3484" s="1207">
        <v>25</v>
      </c>
      <c r="F3484" s="1211">
        <v>335</v>
      </c>
    </row>
    <row r="3485" spans="2:6" ht="13.15" customHeight="1" x14ac:dyDescent="0.3">
      <c r="B3485" s="1173" t="s">
        <v>4261</v>
      </c>
      <c r="C3485" s="1206">
        <v>5</v>
      </c>
      <c r="D3485" s="1206">
        <v>10</v>
      </c>
      <c r="E3485" s="1206">
        <v>0</v>
      </c>
      <c r="F3485" s="1210">
        <v>15</v>
      </c>
    </row>
    <row r="3486" spans="2:6" ht="13.15" customHeight="1" x14ac:dyDescent="0.3">
      <c r="B3486" s="1172" t="s">
        <v>4262</v>
      </c>
      <c r="C3486" s="1207">
        <v>353</v>
      </c>
      <c r="D3486" s="1207">
        <v>862</v>
      </c>
      <c r="E3486" s="1207">
        <v>139</v>
      </c>
      <c r="F3486" s="1211">
        <v>1354</v>
      </c>
    </row>
    <row r="3487" spans="2:6" ht="13.15" customHeight="1" x14ac:dyDescent="0.3">
      <c r="B3487" s="1173" t="s">
        <v>4263</v>
      </c>
      <c r="C3487" s="1206">
        <v>331</v>
      </c>
      <c r="D3487" s="1206">
        <v>1008</v>
      </c>
      <c r="E3487" s="1206">
        <v>155</v>
      </c>
      <c r="F3487" s="1210">
        <v>1494</v>
      </c>
    </row>
    <row r="3488" spans="2:6" ht="13.15" customHeight="1" x14ac:dyDescent="0.3">
      <c r="B3488" s="1172" t="s">
        <v>4264</v>
      </c>
      <c r="C3488" s="1207">
        <v>40</v>
      </c>
      <c r="D3488" s="1207">
        <v>146</v>
      </c>
      <c r="E3488" s="1207">
        <v>16</v>
      </c>
      <c r="F3488" s="1211">
        <v>202</v>
      </c>
    </row>
    <row r="3489" spans="2:6" ht="13.15" customHeight="1" x14ac:dyDescent="0.3">
      <c r="B3489" s="1173" t="s">
        <v>4265</v>
      </c>
      <c r="C3489" s="1206">
        <v>71</v>
      </c>
      <c r="D3489" s="1206">
        <v>193</v>
      </c>
      <c r="E3489" s="1206">
        <v>25</v>
      </c>
      <c r="F3489" s="1210">
        <v>289</v>
      </c>
    </row>
    <row r="3490" spans="2:6" ht="13.15" customHeight="1" x14ac:dyDescent="0.3">
      <c r="B3490" s="1172" t="s">
        <v>4266</v>
      </c>
      <c r="C3490" s="1207">
        <v>316</v>
      </c>
      <c r="D3490" s="1207">
        <v>835</v>
      </c>
      <c r="E3490" s="1207">
        <v>124</v>
      </c>
      <c r="F3490" s="1211">
        <v>1275</v>
      </c>
    </row>
    <row r="3491" spans="2:6" ht="13.15" customHeight="1" x14ac:dyDescent="0.3">
      <c r="B3491" s="1173" t="s">
        <v>4267</v>
      </c>
      <c r="C3491" s="1206">
        <v>132</v>
      </c>
      <c r="D3491" s="1206">
        <v>470</v>
      </c>
      <c r="E3491" s="1206">
        <v>80</v>
      </c>
      <c r="F3491" s="1210">
        <v>682</v>
      </c>
    </row>
    <row r="3492" spans="2:6" ht="13.15" customHeight="1" x14ac:dyDescent="0.3">
      <c r="B3492" s="1172" t="s">
        <v>4268</v>
      </c>
      <c r="C3492" s="1207">
        <v>168</v>
      </c>
      <c r="D3492" s="1207">
        <v>463</v>
      </c>
      <c r="E3492" s="1207">
        <v>91</v>
      </c>
      <c r="F3492" s="1211">
        <v>722</v>
      </c>
    </row>
    <row r="3493" spans="2:6" ht="13.15" customHeight="1" x14ac:dyDescent="0.3">
      <c r="B3493" s="1173" t="s">
        <v>4269</v>
      </c>
      <c r="C3493" s="1206">
        <v>129</v>
      </c>
      <c r="D3493" s="1206">
        <v>244</v>
      </c>
      <c r="E3493" s="1206">
        <v>41</v>
      </c>
      <c r="F3493" s="1210">
        <v>414</v>
      </c>
    </row>
    <row r="3494" spans="2:6" ht="13.15" customHeight="1" x14ac:dyDescent="0.3">
      <c r="B3494" s="1172" t="s">
        <v>4270</v>
      </c>
      <c r="C3494" s="1207">
        <v>476</v>
      </c>
      <c r="D3494" s="1207">
        <v>858</v>
      </c>
      <c r="E3494" s="1207">
        <v>167</v>
      </c>
      <c r="F3494" s="1211">
        <v>1501</v>
      </c>
    </row>
    <row r="3495" spans="2:6" ht="13.15" customHeight="1" x14ac:dyDescent="0.3">
      <c r="B3495" s="1173" t="s">
        <v>4271</v>
      </c>
      <c r="C3495" s="1206">
        <v>126</v>
      </c>
      <c r="D3495" s="1206">
        <v>177</v>
      </c>
      <c r="E3495" s="1206">
        <v>32</v>
      </c>
      <c r="F3495" s="1210">
        <v>335</v>
      </c>
    </row>
    <row r="3496" spans="2:6" ht="13.15" customHeight="1" x14ac:dyDescent="0.3">
      <c r="B3496" s="1172" t="s">
        <v>4272</v>
      </c>
      <c r="C3496" s="1207">
        <v>14845</v>
      </c>
      <c r="D3496" s="1207">
        <v>24567</v>
      </c>
      <c r="E3496" s="1207">
        <v>5705</v>
      </c>
      <c r="F3496" s="1211">
        <v>45117</v>
      </c>
    </row>
    <row r="3497" spans="2:6" ht="13.15" customHeight="1" x14ac:dyDescent="0.3">
      <c r="B3497" s="1173" t="s">
        <v>4273</v>
      </c>
      <c r="C3497" s="1206">
        <v>256</v>
      </c>
      <c r="D3497" s="1206">
        <v>714</v>
      </c>
      <c r="E3497" s="1206">
        <v>318</v>
      </c>
      <c r="F3497" s="1210">
        <v>1288</v>
      </c>
    </row>
    <row r="3498" spans="2:6" ht="13.15" customHeight="1" x14ac:dyDescent="0.3">
      <c r="B3498" s="1172" t="s">
        <v>4274</v>
      </c>
      <c r="C3498" s="1207">
        <v>637</v>
      </c>
      <c r="D3498" s="1207">
        <v>1562</v>
      </c>
      <c r="E3498" s="1207">
        <v>280</v>
      </c>
      <c r="F3498" s="1211">
        <v>2479</v>
      </c>
    </row>
    <row r="3499" spans="2:6" ht="13.15" customHeight="1" x14ac:dyDescent="0.3">
      <c r="B3499" s="1173" t="s">
        <v>4275</v>
      </c>
      <c r="C3499" s="1206">
        <v>85</v>
      </c>
      <c r="D3499" s="1206">
        <v>314</v>
      </c>
      <c r="E3499" s="1206">
        <v>39</v>
      </c>
      <c r="F3499" s="1210">
        <v>438</v>
      </c>
    </row>
    <row r="3500" spans="2:6" ht="13.15" customHeight="1" x14ac:dyDescent="0.3">
      <c r="B3500" s="1172" t="s">
        <v>4276</v>
      </c>
      <c r="C3500" s="1207">
        <v>319</v>
      </c>
      <c r="D3500" s="1207">
        <v>954</v>
      </c>
      <c r="E3500" s="1207">
        <v>123</v>
      </c>
      <c r="F3500" s="1211">
        <v>1396</v>
      </c>
    </row>
    <row r="3501" spans="2:6" ht="13.15" customHeight="1" x14ac:dyDescent="0.3">
      <c r="B3501" s="1173" t="s">
        <v>4277</v>
      </c>
      <c r="C3501" s="1206">
        <v>8563</v>
      </c>
      <c r="D3501" s="1206">
        <v>14578</v>
      </c>
      <c r="E3501" s="1206">
        <v>3327</v>
      </c>
      <c r="F3501" s="1210">
        <v>26468</v>
      </c>
    </row>
    <row r="3502" spans="2:6" ht="13.15" customHeight="1" x14ac:dyDescent="0.3">
      <c r="B3502" s="1172" t="s">
        <v>4278</v>
      </c>
      <c r="C3502" s="1207">
        <v>181</v>
      </c>
      <c r="D3502" s="1207">
        <v>434</v>
      </c>
      <c r="E3502" s="1207">
        <v>60</v>
      </c>
      <c r="F3502" s="1211">
        <v>675</v>
      </c>
    </row>
    <row r="3503" spans="2:6" ht="13.15" customHeight="1" x14ac:dyDescent="0.3">
      <c r="B3503" s="1173" t="s">
        <v>4279</v>
      </c>
      <c r="C3503" s="1206">
        <v>78</v>
      </c>
      <c r="D3503" s="1206">
        <v>249</v>
      </c>
      <c r="E3503" s="1206">
        <v>40</v>
      </c>
      <c r="F3503" s="1210">
        <v>367</v>
      </c>
    </row>
    <row r="3504" spans="2:6" ht="13.15" customHeight="1" x14ac:dyDescent="0.3">
      <c r="B3504" s="1172" t="s">
        <v>4280</v>
      </c>
      <c r="C3504" s="1207">
        <v>291</v>
      </c>
      <c r="D3504" s="1207">
        <v>706</v>
      </c>
      <c r="E3504" s="1207">
        <v>116</v>
      </c>
      <c r="F3504" s="1211">
        <v>1113</v>
      </c>
    </row>
    <row r="3505" spans="2:6" ht="13.15" customHeight="1" x14ac:dyDescent="0.3">
      <c r="B3505" s="1173" t="s">
        <v>4281</v>
      </c>
      <c r="C3505" s="1206">
        <v>529</v>
      </c>
      <c r="D3505" s="1206">
        <v>1487</v>
      </c>
      <c r="E3505" s="1206">
        <v>221</v>
      </c>
      <c r="F3505" s="1210">
        <v>2237</v>
      </c>
    </row>
    <row r="3506" spans="2:6" ht="13.15" customHeight="1" x14ac:dyDescent="0.3">
      <c r="B3506" s="1172" t="s">
        <v>4282</v>
      </c>
      <c r="C3506" s="1207">
        <v>1434</v>
      </c>
      <c r="D3506" s="1207">
        <v>4057</v>
      </c>
      <c r="E3506" s="1207">
        <v>550</v>
      </c>
      <c r="F3506" s="1211">
        <v>6041</v>
      </c>
    </row>
    <row r="3507" spans="2:6" ht="13.15" customHeight="1" x14ac:dyDescent="0.3">
      <c r="B3507" s="1173" t="s">
        <v>4283</v>
      </c>
      <c r="C3507" s="1206">
        <v>2323</v>
      </c>
      <c r="D3507" s="1206">
        <v>4416</v>
      </c>
      <c r="E3507" s="1206">
        <v>970</v>
      </c>
      <c r="F3507" s="1210">
        <v>7709</v>
      </c>
    </row>
    <row r="3508" spans="2:6" ht="13.15" customHeight="1" x14ac:dyDescent="0.3">
      <c r="B3508" s="1172" t="s">
        <v>4284</v>
      </c>
      <c r="C3508" s="1207">
        <v>158</v>
      </c>
      <c r="D3508" s="1207">
        <v>733</v>
      </c>
      <c r="E3508" s="1207">
        <v>217</v>
      </c>
      <c r="F3508" s="1211">
        <v>1108</v>
      </c>
    </row>
    <row r="3509" spans="2:6" ht="13.15" customHeight="1" x14ac:dyDescent="0.3">
      <c r="B3509" s="1173" t="s">
        <v>4285</v>
      </c>
      <c r="C3509" s="1206">
        <v>810</v>
      </c>
      <c r="D3509" s="1206">
        <v>2617</v>
      </c>
      <c r="E3509" s="1206">
        <v>579</v>
      </c>
      <c r="F3509" s="1210">
        <v>4006</v>
      </c>
    </row>
    <row r="3510" spans="2:6" ht="13.15" customHeight="1" x14ac:dyDescent="0.3">
      <c r="B3510" s="1172" t="s">
        <v>4286</v>
      </c>
      <c r="C3510" s="1207">
        <v>51</v>
      </c>
      <c r="D3510" s="1207">
        <v>174</v>
      </c>
      <c r="E3510" s="1207">
        <v>41</v>
      </c>
      <c r="F3510" s="1211">
        <v>266</v>
      </c>
    </row>
    <row r="3511" spans="2:6" ht="13.15" customHeight="1" x14ac:dyDescent="0.3">
      <c r="B3511" s="1173" t="s">
        <v>4287</v>
      </c>
      <c r="C3511" s="1206">
        <v>541</v>
      </c>
      <c r="D3511" s="1206">
        <v>1181</v>
      </c>
      <c r="E3511" s="1206">
        <v>248</v>
      </c>
      <c r="F3511" s="1210">
        <v>1970</v>
      </c>
    </row>
    <row r="3512" spans="2:6" ht="13.15" customHeight="1" x14ac:dyDescent="0.3">
      <c r="B3512" s="1172" t="s">
        <v>4288</v>
      </c>
      <c r="C3512" s="1207">
        <v>1264</v>
      </c>
      <c r="D3512" s="1207">
        <v>2415</v>
      </c>
      <c r="E3512" s="1207">
        <v>570</v>
      </c>
      <c r="F3512" s="1211">
        <v>4249</v>
      </c>
    </row>
    <row r="3513" spans="2:6" ht="13.15" customHeight="1" x14ac:dyDescent="0.3">
      <c r="B3513" s="1173" t="s">
        <v>4289</v>
      </c>
      <c r="C3513" s="1206">
        <v>179</v>
      </c>
      <c r="D3513" s="1206">
        <v>471</v>
      </c>
      <c r="E3513" s="1206">
        <v>57</v>
      </c>
      <c r="F3513" s="1210">
        <v>707</v>
      </c>
    </row>
    <row r="3514" spans="2:6" ht="13.15" customHeight="1" x14ac:dyDescent="0.3">
      <c r="B3514" s="1172" t="s">
        <v>4290</v>
      </c>
      <c r="C3514" s="1207">
        <v>437</v>
      </c>
      <c r="D3514" s="1207">
        <v>1015</v>
      </c>
      <c r="E3514" s="1207">
        <v>182</v>
      </c>
      <c r="F3514" s="1211">
        <v>1634</v>
      </c>
    </row>
    <row r="3515" spans="2:6" ht="13.15" customHeight="1" x14ac:dyDescent="0.3">
      <c r="B3515" s="1173" t="s">
        <v>4291</v>
      </c>
      <c r="C3515" s="1206">
        <v>683</v>
      </c>
      <c r="D3515" s="1206">
        <v>1361</v>
      </c>
      <c r="E3515" s="1206">
        <v>256</v>
      </c>
      <c r="F3515" s="1210">
        <v>2300</v>
      </c>
    </row>
    <row r="3516" spans="2:6" ht="13.15" customHeight="1" x14ac:dyDescent="0.3">
      <c r="B3516" s="1172" t="s">
        <v>4292</v>
      </c>
      <c r="C3516" s="1207">
        <v>369</v>
      </c>
      <c r="D3516" s="1207">
        <v>876</v>
      </c>
      <c r="E3516" s="1207">
        <v>134</v>
      </c>
      <c r="F3516" s="1211">
        <v>1379</v>
      </c>
    </row>
    <row r="3517" spans="2:6" ht="13.15" customHeight="1" x14ac:dyDescent="0.3">
      <c r="B3517" s="1173" t="s">
        <v>4293</v>
      </c>
      <c r="C3517" s="1206">
        <v>408</v>
      </c>
      <c r="D3517" s="1206">
        <v>908</v>
      </c>
      <c r="E3517" s="1206">
        <v>114</v>
      </c>
      <c r="F3517" s="1210">
        <v>1430</v>
      </c>
    </row>
    <row r="3518" spans="2:6" ht="13.15" customHeight="1" x14ac:dyDescent="0.3">
      <c r="B3518" s="1172" t="s">
        <v>4294</v>
      </c>
      <c r="C3518" s="1207">
        <v>524</v>
      </c>
      <c r="D3518" s="1207">
        <v>948</v>
      </c>
      <c r="E3518" s="1207">
        <v>134</v>
      </c>
      <c r="F3518" s="1211">
        <v>1606</v>
      </c>
    </row>
    <row r="3519" spans="2:6" ht="13.15" customHeight="1" x14ac:dyDescent="0.3">
      <c r="B3519" s="1173" t="s">
        <v>4295</v>
      </c>
      <c r="C3519" s="1206">
        <v>1324</v>
      </c>
      <c r="D3519" s="1206">
        <v>2924</v>
      </c>
      <c r="E3519" s="1206">
        <v>578</v>
      </c>
      <c r="F3519" s="1210">
        <v>4826</v>
      </c>
    </row>
    <row r="3520" spans="2:6" ht="13.15" customHeight="1" x14ac:dyDescent="0.3">
      <c r="B3520" s="1172" t="s">
        <v>4296</v>
      </c>
      <c r="C3520" s="1207">
        <v>265</v>
      </c>
      <c r="D3520" s="1207">
        <v>517</v>
      </c>
      <c r="E3520" s="1207">
        <v>63</v>
      </c>
      <c r="F3520" s="1211">
        <v>845</v>
      </c>
    </row>
    <row r="3521" spans="2:6" ht="13.15" customHeight="1" x14ac:dyDescent="0.3">
      <c r="B3521" s="1173" t="s">
        <v>4297</v>
      </c>
      <c r="C3521" s="1206">
        <v>1625</v>
      </c>
      <c r="D3521" s="1206">
        <v>2307</v>
      </c>
      <c r="E3521" s="1206">
        <v>453</v>
      </c>
      <c r="F3521" s="1210">
        <v>4385</v>
      </c>
    </row>
    <row r="3522" spans="2:6" ht="13.15" customHeight="1" x14ac:dyDescent="0.3">
      <c r="B3522" s="1172" t="s">
        <v>4298</v>
      </c>
      <c r="C3522" s="1207">
        <v>158</v>
      </c>
      <c r="D3522" s="1207">
        <v>198</v>
      </c>
      <c r="E3522" s="1207">
        <v>30</v>
      </c>
      <c r="F3522" s="1211">
        <v>386</v>
      </c>
    </row>
    <row r="3523" spans="2:6" ht="13.15" customHeight="1" x14ac:dyDescent="0.3">
      <c r="B3523" s="1173" t="s">
        <v>4299</v>
      </c>
      <c r="C3523" s="1206">
        <v>127</v>
      </c>
      <c r="D3523" s="1206">
        <v>230</v>
      </c>
      <c r="E3523" s="1206">
        <v>70</v>
      </c>
      <c r="F3523" s="1210">
        <v>427</v>
      </c>
    </row>
    <row r="3524" spans="2:6" ht="13.15" customHeight="1" x14ac:dyDescent="0.3">
      <c r="B3524" s="1172" t="s">
        <v>4300</v>
      </c>
      <c r="C3524" s="1207">
        <v>3</v>
      </c>
      <c r="D3524" s="1207">
        <v>6</v>
      </c>
      <c r="E3524" s="1207">
        <v>1</v>
      </c>
      <c r="F3524" s="1211">
        <v>10</v>
      </c>
    </row>
    <row r="3525" spans="2:6" ht="13.15" customHeight="1" x14ac:dyDescent="0.3">
      <c r="B3525" s="1173" t="s">
        <v>4301</v>
      </c>
      <c r="C3525" s="1206">
        <v>587</v>
      </c>
      <c r="D3525" s="1206">
        <v>679</v>
      </c>
      <c r="E3525" s="1206">
        <v>137</v>
      </c>
      <c r="F3525" s="1210">
        <v>1403</v>
      </c>
    </row>
    <row r="3526" spans="2:6" ht="13.15" customHeight="1" x14ac:dyDescent="0.3">
      <c r="B3526" s="1172" t="s">
        <v>4302</v>
      </c>
      <c r="C3526" s="1207">
        <v>0</v>
      </c>
      <c r="D3526" s="1207">
        <v>6</v>
      </c>
      <c r="E3526" s="1207">
        <v>1</v>
      </c>
      <c r="F3526" s="1211">
        <v>7</v>
      </c>
    </row>
    <row r="3527" spans="2:6" ht="13.15" customHeight="1" x14ac:dyDescent="0.3">
      <c r="B3527" s="1173" t="s">
        <v>4303</v>
      </c>
      <c r="C3527" s="1206">
        <v>23</v>
      </c>
      <c r="D3527" s="1206">
        <v>6</v>
      </c>
      <c r="E3527" s="1206">
        <v>3</v>
      </c>
      <c r="F3527" s="1210">
        <v>32</v>
      </c>
    </row>
    <row r="3528" spans="2:6" ht="13.15" customHeight="1" x14ac:dyDescent="0.3">
      <c r="B3528" s="1172" t="s">
        <v>4304</v>
      </c>
      <c r="C3528" s="1207">
        <v>2387</v>
      </c>
      <c r="D3528" s="1207">
        <v>1812</v>
      </c>
      <c r="E3528" s="1207">
        <v>472</v>
      </c>
      <c r="F3528" s="1211">
        <v>4671</v>
      </c>
    </row>
    <row r="3529" spans="2:6" ht="13.15" customHeight="1" x14ac:dyDescent="0.3">
      <c r="B3529" s="1173" t="s">
        <v>4305</v>
      </c>
      <c r="C3529" s="1206">
        <v>343</v>
      </c>
      <c r="D3529" s="1206">
        <v>356</v>
      </c>
      <c r="E3529" s="1206">
        <v>55</v>
      </c>
      <c r="F3529" s="1210">
        <v>754</v>
      </c>
    </row>
    <row r="3530" spans="2:6" ht="13.15" customHeight="1" x14ac:dyDescent="0.3">
      <c r="B3530" s="1172" t="s">
        <v>4306</v>
      </c>
      <c r="C3530" s="1207">
        <v>1551</v>
      </c>
      <c r="D3530" s="1207">
        <v>1121</v>
      </c>
      <c r="E3530" s="1207">
        <v>154</v>
      </c>
      <c r="F3530" s="1211">
        <v>2826</v>
      </c>
    </row>
    <row r="3531" spans="2:6" ht="13.15" customHeight="1" x14ac:dyDescent="0.3">
      <c r="B3531" s="1173" t="s">
        <v>4307</v>
      </c>
      <c r="C3531" s="1206">
        <v>4413</v>
      </c>
      <c r="D3531" s="1206">
        <v>3194</v>
      </c>
      <c r="E3531" s="1206">
        <v>1930</v>
      </c>
      <c r="F3531" s="1210">
        <v>9537</v>
      </c>
    </row>
    <row r="3532" spans="2:6" ht="13.15" customHeight="1" x14ac:dyDescent="0.3">
      <c r="B3532" s="1172" t="s">
        <v>4308</v>
      </c>
      <c r="C3532" s="1207">
        <v>7399</v>
      </c>
      <c r="D3532" s="1207">
        <v>5862</v>
      </c>
      <c r="E3532" s="1207">
        <v>2546</v>
      </c>
      <c r="F3532" s="1211">
        <v>15807</v>
      </c>
    </row>
    <row r="3533" spans="2:6" ht="13.15" customHeight="1" x14ac:dyDescent="0.3">
      <c r="B3533" s="1173" t="s">
        <v>4309</v>
      </c>
      <c r="C3533" s="1206">
        <v>7656</v>
      </c>
      <c r="D3533" s="1206">
        <v>6337</v>
      </c>
      <c r="E3533" s="1206">
        <v>1730</v>
      </c>
      <c r="F3533" s="1210">
        <v>15723</v>
      </c>
    </row>
    <row r="3534" spans="2:6" ht="13.15" customHeight="1" x14ac:dyDescent="0.3">
      <c r="B3534" s="1172" t="s">
        <v>4310</v>
      </c>
      <c r="C3534" s="1207">
        <v>7771</v>
      </c>
      <c r="D3534" s="1207">
        <v>7200</v>
      </c>
      <c r="E3534" s="1207">
        <v>2276</v>
      </c>
      <c r="F3534" s="1211">
        <v>17247</v>
      </c>
    </row>
    <row r="3535" spans="2:6" ht="13.15" customHeight="1" x14ac:dyDescent="0.3">
      <c r="B3535" s="1173" t="s">
        <v>4311</v>
      </c>
      <c r="C3535" s="1206">
        <v>6415</v>
      </c>
      <c r="D3535" s="1206">
        <v>6697</v>
      </c>
      <c r="E3535" s="1206">
        <v>2232</v>
      </c>
      <c r="F3535" s="1210">
        <v>15344</v>
      </c>
    </row>
    <row r="3536" spans="2:6" ht="13.15" customHeight="1" x14ac:dyDescent="0.3">
      <c r="B3536" s="1172" t="s">
        <v>4312</v>
      </c>
      <c r="C3536" s="1207">
        <v>17307</v>
      </c>
      <c r="D3536" s="1207">
        <v>13723</v>
      </c>
      <c r="E3536" s="1207">
        <v>3774</v>
      </c>
      <c r="F3536" s="1211">
        <v>34804</v>
      </c>
    </row>
    <row r="3537" spans="2:6" ht="13.15" customHeight="1" x14ac:dyDescent="0.3">
      <c r="B3537" s="1173" t="s">
        <v>4313</v>
      </c>
      <c r="C3537" s="1206">
        <v>9891</v>
      </c>
      <c r="D3537" s="1206">
        <v>9121</v>
      </c>
      <c r="E3537" s="1206">
        <v>2783</v>
      </c>
      <c r="F3537" s="1210">
        <v>21795</v>
      </c>
    </row>
    <row r="3538" spans="2:6" ht="13.15" customHeight="1" x14ac:dyDescent="0.3">
      <c r="B3538" s="1172" t="s">
        <v>4314</v>
      </c>
      <c r="C3538" s="1207">
        <v>15256</v>
      </c>
      <c r="D3538" s="1207">
        <v>19470</v>
      </c>
      <c r="E3538" s="1207">
        <v>4176</v>
      </c>
      <c r="F3538" s="1211">
        <v>38902</v>
      </c>
    </row>
    <row r="3539" spans="2:6" ht="13.15" customHeight="1" x14ac:dyDescent="0.3">
      <c r="B3539" s="1173" t="s">
        <v>4315</v>
      </c>
      <c r="C3539" s="1206">
        <v>4856</v>
      </c>
      <c r="D3539" s="1206">
        <v>4496</v>
      </c>
      <c r="E3539" s="1206">
        <v>1819</v>
      </c>
      <c r="F3539" s="1210">
        <v>11171</v>
      </c>
    </row>
    <row r="3540" spans="2:6" ht="13.15" customHeight="1" x14ac:dyDescent="0.3">
      <c r="B3540" s="1172" t="s">
        <v>4316</v>
      </c>
      <c r="C3540" s="1207">
        <v>4414</v>
      </c>
      <c r="D3540" s="1207">
        <v>4845</v>
      </c>
      <c r="E3540" s="1207">
        <v>1599</v>
      </c>
      <c r="F3540" s="1211">
        <v>10858</v>
      </c>
    </row>
    <row r="3541" spans="2:6" ht="13.15" customHeight="1" x14ac:dyDescent="0.3">
      <c r="B3541" s="1173" t="s">
        <v>4317</v>
      </c>
      <c r="C3541" s="1206">
        <v>6368</v>
      </c>
      <c r="D3541" s="1206">
        <v>7409</v>
      </c>
      <c r="E3541" s="1206">
        <v>2305</v>
      </c>
      <c r="F3541" s="1210">
        <v>16082</v>
      </c>
    </row>
    <row r="3542" spans="2:6" ht="13.15" customHeight="1" x14ac:dyDescent="0.3">
      <c r="B3542" s="1172" t="s">
        <v>4318</v>
      </c>
      <c r="C3542" s="1207">
        <v>6422</v>
      </c>
      <c r="D3542" s="1207">
        <v>4669</v>
      </c>
      <c r="E3542" s="1207">
        <v>1635</v>
      </c>
      <c r="F3542" s="1211">
        <v>12726</v>
      </c>
    </row>
    <row r="3543" spans="2:6" ht="13.15" customHeight="1" x14ac:dyDescent="0.3">
      <c r="B3543" s="1173" t="s">
        <v>4319</v>
      </c>
      <c r="C3543" s="1206">
        <v>6860</v>
      </c>
      <c r="D3543" s="1206">
        <v>8350</v>
      </c>
      <c r="E3543" s="1206">
        <v>2166</v>
      </c>
      <c r="F3543" s="1210">
        <v>17376</v>
      </c>
    </row>
    <row r="3544" spans="2:6" ht="13.15" customHeight="1" x14ac:dyDescent="0.3">
      <c r="B3544" s="1172" t="s">
        <v>4320</v>
      </c>
      <c r="C3544" s="1207">
        <v>13403</v>
      </c>
      <c r="D3544" s="1207">
        <v>15359</v>
      </c>
      <c r="E3544" s="1207">
        <v>3286</v>
      </c>
      <c r="F3544" s="1211">
        <v>32048</v>
      </c>
    </row>
    <row r="3545" spans="2:6" ht="13.15" customHeight="1" x14ac:dyDescent="0.3">
      <c r="B3545" s="1173" t="s">
        <v>4321</v>
      </c>
      <c r="C3545" s="1206">
        <v>9262</v>
      </c>
      <c r="D3545" s="1206">
        <v>10356</v>
      </c>
      <c r="E3545" s="1206">
        <v>2498</v>
      </c>
      <c r="F3545" s="1210">
        <v>22116</v>
      </c>
    </row>
    <row r="3546" spans="2:6" ht="13.15" customHeight="1" x14ac:dyDescent="0.3">
      <c r="B3546" s="1172" t="s">
        <v>4322</v>
      </c>
      <c r="C3546" s="1207">
        <v>515</v>
      </c>
      <c r="D3546" s="1207">
        <v>635</v>
      </c>
      <c r="E3546" s="1207">
        <v>223</v>
      </c>
      <c r="F3546" s="1211">
        <v>1373</v>
      </c>
    </row>
    <row r="3547" spans="2:6" ht="13.15" customHeight="1" x14ac:dyDescent="0.3">
      <c r="B3547" s="1173" t="s">
        <v>4323</v>
      </c>
      <c r="C3547" s="1206">
        <v>3</v>
      </c>
      <c r="D3547" s="1206">
        <v>6</v>
      </c>
      <c r="E3547" s="1206">
        <v>5</v>
      </c>
      <c r="F3547" s="1210">
        <v>14</v>
      </c>
    </row>
    <row r="3548" spans="2:6" ht="13.15" customHeight="1" x14ac:dyDescent="0.3">
      <c r="B3548" s="1172" t="s">
        <v>4324</v>
      </c>
      <c r="C3548" s="1207">
        <v>3</v>
      </c>
      <c r="D3548" s="1207">
        <v>10</v>
      </c>
      <c r="E3548" s="1207">
        <v>7</v>
      </c>
      <c r="F3548" s="1211">
        <v>20</v>
      </c>
    </row>
    <row r="3549" spans="2:6" ht="13.15" customHeight="1" x14ac:dyDescent="0.3">
      <c r="B3549" s="1173" t="s">
        <v>4325</v>
      </c>
      <c r="C3549" s="1206">
        <v>15</v>
      </c>
      <c r="D3549" s="1206">
        <v>37</v>
      </c>
      <c r="E3549" s="1206">
        <v>3</v>
      </c>
      <c r="F3549" s="1210">
        <v>55</v>
      </c>
    </row>
    <row r="3550" spans="2:6" ht="13.15" customHeight="1" x14ac:dyDescent="0.3">
      <c r="B3550" s="1172" t="s">
        <v>4326</v>
      </c>
      <c r="C3550" s="1207">
        <v>10488</v>
      </c>
      <c r="D3550" s="1207">
        <v>15578</v>
      </c>
      <c r="E3550" s="1207">
        <v>3692</v>
      </c>
      <c r="F3550" s="1211">
        <v>29758</v>
      </c>
    </row>
    <row r="3551" spans="2:6" ht="13.15" customHeight="1" x14ac:dyDescent="0.3">
      <c r="B3551" s="1173" t="s">
        <v>4327</v>
      </c>
      <c r="C3551" s="1206">
        <v>2165</v>
      </c>
      <c r="D3551" s="1206">
        <v>4825</v>
      </c>
      <c r="E3551" s="1206">
        <v>727</v>
      </c>
      <c r="F3551" s="1210">
        <v>7717</v>
      </c>
    </row>
    <row r="3552" spans="2:6" ht="13.15" customHeight="1" x14ac:dyDescent="0.3">
      <c r="B3552" s="1172" t="s">
        <v>4328</v>
      </c>
      <c r="C3552" s="1207">
        <v>1819</v>
      </c>
      <c r="D3552" s="1207">
        <v>4459</v>
      </c>
      <c r="E3552" s="1207">
        <v>622</v>
      </c>
      <c r="F3552" s="1211">
        <v>6900</v>
      </c>
    </row>
    <row r="3553" spans="2:6" ht="13.15" customHeight="1" x14ac:dyDescent="0.3">
      <c r="B3553" s="1173" t="s">
        <v>4329</v>
      </c>
      <c r="C3553" s="1206">
        <v>9930</v>
      </c>
      <c r="D3553" s="1206">
        <v>16615</v>
      </c>
      <c r="E3553" s="1206">
        <v>2789</v>
      </c>
      <c r="F3553" s="1210">
        <v>29334</v>
      </c>
    </row>
    <row r="3554" spans="2:6" ht="13.15" customHeight="1" x14ac:dyDescent="0.3">
      <c r="B3554" s="1172" t="s">
        <v>4330</v>
      </c>
      <c r="C3554" s="1207">
        <v>1445</v>
      </c>
      <c r="D3554" s="1207">
        <v>4892</v>
      </c>
      <c r="E3554" s="1207">
        <v>450</v>
      </c>
      <c r="F3554" s="1211">
        <v>6787</v>
      </c>
    </row>
    <row r="3555" spans="2:6" ht="13.15" customHeight="1" x14ac:dyDescent="0.3">
      <c r="B3555" s="1173" t="s">
        <v>4331</v>
      </c>
      <c r="C3555" s="1206">
        <v>229</v>
      </c>
      <c r="D3555" s="1206">
        <v>1341</v>
      </c>
      <c r="E3555" s="1206">
        <v>102</v>
      </c>
      <c r="F3555" s="1210">
        <v>1672</v>
      </c>
    </row>
    <row r="3556" spans="2:6" ht="13.15" customHeight="1" x14ac:dyDescent="0.3">
      <c r="B3556" s="1172" t="s">
        <v>4332</v>
      </c>
      <c r="C3556" s="1207">
        <v>138</v>
      </c>
      <c r="D3556" s="1207">
        <v>516</v>
      </c>
      <c r="E3556" s="1207">
        <v>33</v>
      </c>
      <c r="F3556" s="1211">
        <v>687</v>
      </c>
    </row>
    <row r="3557" spans="2:6" ht="13.15" customHeight="1" x14ac:dyDescent="0.3">
      <c r="B3557" s="1173" t="s">
        <v>4333</v>
      </c>
      <c r="C3557" s="1206">
        <v>579</v>
      </c>
      <c r="D3557" s="1206">
        <v>1904</v>
      </c>
      <c r="E3557" s="1206">
        <v>225</v>
      </c>
      <c r="F3557" s="1210">
        <v>2708</v>
      </c>
    </row>
    <row r="3558" spans="2:6" ht="13.15" customHeight="1" x14ac:dyDescent="0.3">
      <c r="B3558" s="1172" t="s">
        <v>4334</v>
      </c>
      <c r="C3558" s="1207">
        <v>502</v>
      </c>
      <c r="D3558" s="1207">
        <v>2631</v>
      </c>
      <c r="E3558" s="1207">
        <v>226</v>
      </c>
      <c r="F3558" s="1211">
        <v>3359</v>
      </c>
    </row>
    <row r="3559" spans="2:6" ht="13.15" customHeight="1" x14ac:dyDescent="0.3">
      <c r="B3559" s="1173" t="s">
        <v>4335</v>
      </c>
      <c r="C3559" s="1206">
        <v>337</v>
      </c>
      <c r="D3559" s="1206">
        <v>1045</v>
      </c>
      <c r="E3559" s="1206">
        <v>82</v>
      </c>
      <c r="F3559" s="1210">
        <v>1464</v>
      </c>
    </row>
    <row r="3560" spans="2:6" ht="13.15" customHeight="1" x14ac:dyDescent="0.3">
      <c r="B3560" s="1172" t="s">
        <v>4336</v>
      </c>
      <c r="C3560" s="1207">
        <v>885</v>
      </c>
      <c r="D3560" s="1207">
        <v>2650</v>
      </c>
      <c r="E3560" s="1207">
        <v>317</v>
      </c>
      <c r="F3560" s="1211">
        <v>3852</v>
      </c>
    </row>
    <row r="3561" spans="2:6" ht="13.15" customHeight="1" x14ac:dyDescent="0.3">
      <c r="B3561" s="1173" t="s">
        <v>4337</v>
      </c>
      <c r="C3561" s="1206">
        <v>225</v>
      </c>
      <c r="D3561" s="1206">
        <v>786</v>
      </c>
      <c r="E3561" s="1206">
        <v>81</v>
      </c>
      <c r="F3561" s="1210">
        <v>1092</v>
      </c>
    </row>
    <row r="3562" spans="2:6" ht="13.15" customHeight="1" x14ac:dyDescent="0.3">
      <c r="B3562" s="1172" t="s">
        <v>4338</v>
      </c>
      <c r="C3562" s="1207">
        <v>50</v>
      </c>
      <c r="D3562" s="1207">
        <v>349</v>
      </c>
      <c r="E3562" s="1207">
        <v>14</v>
      </c>
      <c r="F3562" s="1211">
        <v>413</v>
      </c>
    </row>
    <row r="3563" spans="2:6" ht="13.15" customHeight="1" x14ac:dyDescent="0.3">
      <c r="B3563" s="1173" t="s">
        <v>4339</v>
      </c>
      <c r="C3563" s="1206">
        <v>8428</v>
      </c>
      <c r="D3563" s="1206">
        <v>15338</v>
      </c>
      <c r="E3563" s="1206">
        <v>2576</v>
      </c>
      <c r="F3563" s="1210">
        <v>26342</v>
      </c>
    </row>
    <row r="3564" spans="2:6" ht="13.15" customHeight="1" x14ac:dyDescent="0.3">
      <c r="B3564" s="1172" t="s">
        <v>4340</v>
      </c>
      <c r="C3564" s="1207">
        <v>2256</v>
      </c>
      <c r="D3564" s="1207">
        <v>5164</v>
      </c>
      <c r="E3564" s="1207">
        <v>781</v>
      </c>
      <c r="F3564" s="1211">
        <v>8201</v>
      </c>
    </row>
    <row r="3565" spans="2:6" ht="13.15" customHeight="1" x14ac:dyDescent="0.3">
      <c r="B3565" s="1173" t="s">
        <v>4341</v>
      </c>
      <c r="C3565" s="1206">
        <v>5863</v>
      </c>
      <c r="D3565" s="1206">
        <v>11993</v>
      </c>
      <c r="E3565" s="1206">
        <v>2107</v>
      </c>
      <c r="F3565" s="1210">
        <v>19963</v>
      </c>
    </row>
    <row r="3566" spans="2:6" ht="13.15" customHeight="1" x14ac:dyDescent="0.3">
      <c r="B3566" s="1172" t="s">
        <v>4342</v>
      </c>
      <c r="C3566" s="1207">
        <v>760</v>
      </c>
      <c r="D3566" s="1207">
        <v>2159</v>
      </c>
      <c r="E3566" s="1207">
        <v>245</v>
      </c>
      <c r="F3566" s="1211">
        <v>3164</v>
      </c>
    </row>
    <row r="3567" spans="2:6" ht="13.15" customHeight="1" x14ac:dyDescent="0.3">
      <c r="B3567" s="1173" t="s">
        <v>4343</v>
      </c>
      <c r="C3567" s="1206">
        <v>1225</v>
      </c>
      <c r="D3567" s="1206">
        <v>1927</v>
      </c>
      <c r="E3567" s="1206">
        <v>320</v>
      </c>
      <c r="F3567" s="1210">
        <v>3472</v>
      </c>
    </row>
    <row r="3568" spans="2:6" ht="13.15" customHeight="1" x14ac:dyDescent="0.3">
      <c r="B3568" s="1172" t="s">
        <v>4344</v>
      </c>
      <c r="C3568" s="1207">
        <v>2174</v>
      </c>
      <c r="D3568" s="1207">
        <v>4591</v>
      </c>
      <c r="E3568" s="1207">
        <v>703</v>
      </c>
      <c r="F3568" s="1211">
        <v>7468</v>
      </c>
    </row>
    <row r="3569" spans="2:6" ht="13.15" customHeight="1" x14ac:dyDescent="0.3">
      <c r="B3569" s="1173" t="s">
        <v>4345</v>
      </c>
      <c r="C3569" s="1206">
        <v>393</v>
      </c>
      <c r="D3569" s="1206">
        <v>810</v>
      </c>
      <c r="E3569" s="1206">
        <v>135</v>
      </c>
      <c r="F3569" s="1210">
        <v>1338</v>
      </c>
    </row>
    <row r="3570" spans="2:6" ht="13.15" customHeight="1" x14ac:dyDescent="0.3">
      <c r="B3570" s="1172" t="s">
        <v>4346</v>
      </c>
      <c r="C3570" s="1207">
        <v>269</v>
      </c>
      <c r="D3570" s="1207">
        <v>674</v>
      </c>
      <c r="E3570" s="1207">
        <v>81</v>
      </c>
      <c r="F3570" s="1211">
        <v>1024</v>
      </c>
    </row>
    <row r="3571" spans="2:6" ht="13.15" customHeight="1" x14ac:dyDescent="0.3">
      <c r="B3571" s="1173" t="s">
        <v>4347</v>
      </c>
      <c r="C3571" s="1206">
        <v>387</v>
      </c>
      <c r="D3571" s="1206">
        <v>1565</v>
      </c>
      <c r="E3571" s="1206">
        <v>141</v>
      </c>
      <c r="F3571" s="1210">
        <v>2093</v>
      </c>
    </row>
    <row r="3572" spans="2:6" ht="13.15" customHeight="1" x14ac:dyDescent="0.3">
      <c r="B3572" s="1172" t="s">
        <v>4348</v>
      </c>
      <c r="C3572" s="1207">
        <v>205</v>
      </c>
      <c r="D3572" s="1207">
        <v>639</v>
      </c>
      <c r="E3572" s="1207">
        <v>69</v>
      </c>
      <c r="F3572" s="1211">
        <v>913</v>
      </c>
    </row>
    <row r="3573" spans="2:6" ht="13.15" customHeight="1" x14ac:dyDescent="0.3">
      <c r="B3573" s="1173" t="s">
        <v>4349</v>
      </c>
      <c r="C3573" s="1206">
        <v>693</v>
      </c>
      <c r="D3573" s="1206">
        <v>1757</v>
      </c>
      <c r="E3573" s="1206">
        <v>223</v>
      </c>
      <c r="F3573" s="1210">
        <v>2673</v>
      </c>
    </row>
    <row r="3574" spans="2:6" ht="13.15" customHeight="1" x14ac:dyDescent="0.3">
      <c r="B3574" s="1172" t="s">
        <v>4350</v>
      </c>
      <c r="C3574" s="1207">
        <v>266</v>
      </c>
      <c r="D3574" s="1207">
        <v>857</v>
      </c>
      <c r="E3574" s="1207">
        <v>100</v>
      </c>
      <c r="F3574" s="1211">
        <v>1223</v>
      </c>
    </row>
    <row r="3575" spans="2:6" ht="13.15" customHeight="1" x14ac:dyDescent="0.3">
      <c r="B3575" s="1173" t="s">
        <v>4351</v>
      </c>
      <c r="C3575" s="1206">
        <v>0</v>
      </c>
      <c r="D3575" s="1206">
        <v>2</v>
      </c>
      <c r="E3575" s="1206">
        <v>1</v>
      </c>
      <c r="F3575" s="1210">
        <v>3</v>
      </c>
    </row>
    <row r="3576" spans="2:6" ht="13.15" customHeight="1" x14ac:dyDescent="0.3">
      <c r="B3576" s="1172" t="s">
        <v>4352</v>
      </c>
      <c r="C3576" s="1207">
        <v>3692</v>
      </c>
      <c r="D3576" s="1207">
        <v>6219</v>
      </c>
      <c r="E3576" s="1207">
        <v>1102</v>
      </c>
      <c r="F3576" s="1211">
        <v>11013</v>
      </c>
    </row>
    <row r="3577" spans="2:6" ht="13.15" customHeight="1" x14ac:dyDescent="0.3">
      <c r="B3577" s="1173" t="s">
        <v>4353</v>
      </c>
      <c r="C3577" s="1206">
        <v>673</v>
      </c>
      <c r="D3577" s="1206">
        <v>1518</v>
      </c>
      <c r="E3577" s="1206">
        <v>191</v>
      </c>
      <c r="F3577" s="1210">
        <v>2382</v>
      </c>
    </row>
    <row r="3578" spans="2:6" ht="13.15" customHeight="1" x14ac:dyDescent="0.3">
      <c r="B3578" s="1172" t="s">
        <v>4354</v>
      </c>
      <c r="C3578" s="1207">
        <v>431</v>
      </c>
      <c r="D3578" s="1207">
        <v>961</v>
      </c>
      <c r="E3578" s="1207">
        <v>112</v>
      </c>
      <c r="F3578" s="1211">
        <v>1504</v>
      </c>
    </row>
    <row r="3579" spans="2:6" ht="13.15" customHeight="1" x14ac:dyDescent="0.3">
      <c r="B3579" s="1173" t="s">
        <v>4355</v>
      </c>
      <c r="C3579" s="1206">
        <v>4388</v>
      </c>
      <c r="D3579" s="1206">
        <v>6977</v>
      </c>
      <c r="E3579" s="1206">
        <v>1118</v>
      </c>
      <c r="F3579" s="1210">
        <v>12483</v>
      </c>
    </row>
    <row r="3580" spans="2:6" ht="13.15" customHeight="1" x14ac:dyDescent="0.3">
      <c r="B3580" s="1172" t="s">
        <v>4356</v>
      </c>
      <c r="C3580" s="1207">
        <v>7267</v>
      </c>
      <c r="D3580" s="1207">
        <v>12442</v>
      </c>
      <c r="E3580" s="1207">
        <v>2132</v>
      </c>
      <c r="F3580" s="1211">
        <v>21841</v>
      </c>
    </row>
    <row r="3581" spans="2:6" ht="13.15" customHeight="1" x14ac:dyDescent="0.3">
      <c r="B3581" s="1173" t="s">
        <v>4357</v>
      </c>
      <c r="C3581" s="1206">
        <v>2947</v>
      </c>
      <c r="D3581" s="1206">
        <v>6009</v>
      </c>
      <c r="E3581" s="1206">
        <v>1041</v>
      </c>
      <c r="F3581" s="1210">
        <v>9997</v>
      </c>
    </row>
    <row r="3582" spans="2:6" ht="13.15" customHeight="1" x14ac:dyDescent="0.3">
      <c r="B3582" s="1172" t="s">
        <v>4358</v>
      </c>
      <c r="C3582" s="1207">
        <v>2182</v>
      </c>
      <c r="D3582" s="1207">
        <v>381</v>
      </c>
      <c r="E3582" s="1207">
        <v>373</v>
      </c>
      <c r="F3582" s="1211">
        <v>2936</v>
      </c>
    </row>
    <row r="3583" spans="2:6" ht="13.15" customHeight="1" x14ac:dyDescent="0.3">
      <c r="B3583" s="1173" t="s">
        <v>4359</v>
      </c>
      <c r="C3583" s="1206">
        <v>2032</v>
      </c>
      <c r="D3583" s="1206">
        <v>4820</v>
      </c>
      <c r="E3583" s="1206">
        <v>949</v>
      </c>
      <c r="F3583" s="1210">
        <v>7801</v>
      </c>
    </row>
    <row r="3584" spans="2:6" ht="13.15" customHeight="1" x14ac:dyDescent="0.3">
      <c r="B3584" s="1172" t="s">
        <v>4360</v>
      </c>
      <c r="C3584" s="1207">
        <v>4650</v>
      </c>
      <c r="D3584" s="1207">
        <v>10300</v>
      </c>
      <c r="E3584" s="1207">
        <v>1555</v>
      </c>
      <c r="F3584" s="1211">
        <v>16505</v>
      </c>
    </row>
    <row r="3585" spans="2:6" ht="13.15" customHeight="1" x14ac:dyDescent="0.3">
      <c r="B3585" s="1173" t="s">
        <v>4361</v>
      </c>
      <c r="C3585" s="1206">
        <v>1981</v>
      </c>
      <c r="D3585" s="1206">
        <v>4181</v>
      </c>
      <c r="E3585" s="1206">
        <v>611</v>
      </c>
      <c r="F3585" s="1210">
        <v>6773</v>
      </c>
    </row>
    <row r="3586" spans="2:6" ht="13.15" customHeight="1" x14ac:dyDescent="0.3">
      <c r="B3586" s="1172" t="s">
        <v>4362</v>
      </c>
      <c r="C3586" s="1207">
        <v>8980</v>
      </c>
      <c r="D3586" s="1207">
        <v>14862</v>
      </c>
      <c r="E3586" s="1207">
        <v>2999</v>
      </c>
      <c r="F3586" s="1211">
        <v>26841</v>
      </c>
    </row>
    <row r="3587" spans="2:6" ht="13.15" customHeight="1" x14ac:dyDescent="0.3">
      <c r="B3587" s="1173" t="s">
        <v>4363</v>
      </c>
      <c r="C3587" s="1206">
        <v>4154</v>
      </c>
      <c r="D3587" s="1206">
        <v>10093</v>
      </c>
      <c r="E3587" s="1206">
        <v>2118</v>
      </c>
      <c r="F3587" s="1210">
        <v>16365</v>
      </c>
    </row>
    <row r="3588" spans="2:6" ht="13.15" customHeight="1" x14ac:dyDescent="0.3">
      <c r="B3588" s="1172" t="s">
        <v>4364</v>
      </c>
      <c r="C3588" s="1207">
        <v>576</v>
      </c>
      <c r="D3588" s="1207">
        <v>1562</v>
      </c>
      <c r="E3588" s="1207">
        <v>252</v>
      </c>
      <c r="F3588" s="1211">
        <v>2390</v>
      </c>
    </row>
    <row r="3589" spans="2:6" ht="13.15" customHeight="1" x14ac:dyDescent="0.3">
      <c r="B3589" s="1173" t="s">
        <v>4365</v>
      </c>
      <c r="C3589" s="1206">
        <v>808</v>
      </c>
      <c r="D3589" s="1206">
        <v>1911</v>
      </c>
      <c r="E3589" s="1206">
        <v>307</v>
      </c>
      <c r="F3589" s="1210">
        <v>3026</v>
      </c>
    </row>
    <row r="3590" spans="2:6" ht="13.15" customHeight="1" x14ac:dyDescent="0.3">
      <c r="B3590" s="1172" t="s">
        <v>4366</v>
      </c>
      <c r="C3590" s="1207">
        <v>1269</v>
      </c>
      <c r="D3590" s="1207">
        <v>3221</v>
      </c>
      <c r="E3590" s="1207">
        <v>498</v>
      </c>
      <c r="F3590" s="1211">
        <v>4988</v>
      </c>
    </row>
    <row r="3591" spans="2:6" ht="13.15" customHeight="1" x14ac:dyDescent="0.3">
      <c r="B3591" s="1173" t="s">
        <v>4367</v>
      </c>
      <c r="C3591" s="1206">
        <v>409</v>
      </c>
      <c r="D3591" s="1206">
        <v>908</v>
      </c>
      <c r="E3591" s="1206">
        <v>100</v>
      </c>
      <c r="F3591" s="1210">
        <v>1417</v>
      </c>
    </row>
    <row r="3592" spans="2:6" ht="13.15" customHeight="1" x14ac:dyDescent="0.3">
      <c r="B3592" s="1172" t="s">
        <v>4368</v>
      </c>
      <c r="C3592" s="1207">
        <v>7306</v>
      </c>
      <c r="D3592" s="1207">
        <v>14913</v>
      </c>
      <c r="E3592" s="1207">
        <v>3071</v>
      </c>
      <c r="F3592" s="1211">
        <v>25290</v>
      </c>
    </row>
    <row r="3593" spans="2:6" ht="13.15" customHeight="1" x14ac:dyDescent="0.3">
      <c r="B3593" s="1173" t="s">
        <v>4369</v>
      </c>
      <c r="C3593" s="1206">
        <v>7712</v>
      </c>
      <c r="D3593" s="1206">
        <v>13457</v>
      </c>
      <c r="E3593" s="1206">
        <v>2991</v>
      </c>
      <c r="F3593" s="1210">
        <v>24160</v>
      </c>
    </row>
    <row r="3594" spans="2:6" ht="13.15" customHeight="1" x14ac:dyDescent="0.3">
      <c r="B3594" s="1172" t="s">
        <v>4370</v>
      </c>
      <c r="C3594" s="1207">
        <v>2121</v>
      </c>
      <c r="D3594" s="1207">
        <v>4315</v>
      </c>
      <c r="E3594" s="1207">
        <v>962</v>
      </c>
      <c r="F3594" s="1211">
        <v>7398</v>
      </c>
    </row>
    <row r="3595" spans="2:6" ht="13.15" customHeight="1" x14ac:dyDescent="0.3">
      <c r="B3595" s="1173" t="s">
        <v>4371</v>
      </c>
      <c r="C3595" s="1206">
        <v>193</v>
      </c>
      <c r="D3595" s="1206">
        <v>496</v>
      </c>
      <c r="E3595" s="1206">
        <v>29</v>
      </c>
      <c r="F3595" s="1210">
        <v>718</v>
      </c>
    </row>
    <row r="3596" spans="2:6" ht="13.15" customHeight="1" x14ac:dyDescent="0.3">
      <c r="B3596" s="1172" t="s">
        <v>4372</v>
      </c>
      <c r="C3596" s="1207">
        <v>431</v>
      </c>
      <c r="D3596" s="1207">
        <v>1663</v>
      </c>
      <c r="E3596" s="1207">
        <v>152</v>
      </c>
      <c r="F3596" s="1211">
        <v>2246</v>
      </c>
    </row>
    <row r="3597" spans="2:6" ht="13.15" customHeight="1" x14ac:dyDescent="0.3">
      <c r="B3597" s="1173" t="s">
        <v>4373</v>
      </c>
      <c r="C3597" s="1206">
        <v>505</v>
      </c>
      <c r="D3597" s="1206">
        <v>1797</v>
      </c>
      <c r="E3597" s="1206">
        <v>147</v>
      </c>
      <c r="F3597" s="1210">
        <v>2449</v>
      </c>
    </row>
    <row r="3598" spans="2:6" ht="13.15" customHeight="1" x14ac:dyDescent="0.3">
      <c r="B3598" s="1172" t="s">
        <v>4374</v>
      </c>
      <c r="C3598" s="1207">
        <v>770</v>
      </c>
      <c r="D3598" s="1207">
        <v>1665</v>
      </c>
      <c r="E3598" s="1207">
        <v>250</v>
      </c>
      <c r="F3598" s="1211">
        <v>2685</v>
      </c>
    </row>
    <row r="3599" spans="2:6" ht="13.15" customHeight="1" x14ac:dyDescent="0.3">
      <c r="B3599" s="1173" t="s">
        <v>4375</v>
      </c>
      <c r="C3599" s="1206">
        <v>1626</v>
      </c>
      <c r="D3599" s="1206">
        <v>4435</v>
      </c>
      <c r="E3599" s="1206">
        <v>581</v>
      </c>
      <c r="F3599" s="1210">
        <v>6642</v>
      </c>
    </row>
    <row r="3600" spans="2:6" ht="13.15" customHeight="1" x14ac:dyDescent="0.3">
      <c r="B3600" s="1172" t="s">
        <v>4376</v>
      </c>
      <c r="C3600" s="1207">
        <v>1447</v>
      </c>
      <c r="D3600" s="1207">
        <v>5976</v>
      </c>
      <c r="E3600" s="1207">
        <v>399</v>
      </c>
      <c r="F3600" s="1211">
        <v>7822</v>
      </c>
    </row>
    <row r="3601" spans="2:6" ht="13.15" customHeight="1" x14ac:dyDescent="0.3">
      <c r="B3601" s="1173" t="s">
        <v>4377</v>
      </c>
      <c r="C3601" s="1206">
        <v>365</v>
      </c>
      <c r="D3601" s="1206">
        <v>2211</v>
      </c>
      <c r="E3601" s="1206">
        <v>121</v>
      </c>
      <c r="F3601" s="1210">
        <v>2697</v>
      </c>
    </row>
    <row r="3602" spans="2:6" ht="13.15" customHeight="1" x14ac:dyDescent="0.3">
      <c r="B3602" s="1172" t="s">
        <v>4378</v>
      </c>
      <c r="C3602" s="1207">
        <v>890</v>
      </c>
      <c r="D3602" s="1207">
        <v>1806</v>
      </c>
      <c r="E3602" s="1207">
        <v>311</v>
      </c>
      <c r="F3602" s="1211">
        <v>3007</v>
      </c>
    </row>
    <row r="3603" spans="2:6" ht="13.15" customHeight="1" x14ac:dyDescent="0.3">
      <c r="B3603" s="1173" t="s">
        <v>4379</v>
      </c>
      <c r="C3603" s="1206">
        <v>689</v>
      </c>
      <c r="D3603" s="1206">
        <v>1991</v>
      </c>
      <c r="E3603" s="1206">
        <v>250</v>
      </c>
      <c r="F3603" s="1210">
        <v>2930</v>
      </c>
    </row>
    <row r="3604" spans="2:6" ht="13.15" customHeight="1" x14ac:dyDescent="0.3">
      <c r="B3604" s="1172" t="s">
        <v>4380</v>
      </c>
      <c r="C3604" s="1207">
        <v>326</v>
      </c>
      <c r="D3604" s="1207">
        <v>1163</v>
      </c>
      <c r="E3604" s="1207">
        <v>78</v>
      </c>
      <c r="F3604" s="1211">
        <v>1567</v>
      </c>
    </row>
    <row r="3605" spans="2:6" ht="13.15" customHeight="1" x14ac:dyDescent="0.3">
      <c r="B3605" s="1173" t="s">
        <v>4381</v>
      </c>
      <c r="C3605" s="1206">
        <v>13</v>
      </c>
      <c r="D3605" s="1206">
        <v>16</v>
      </c>
      <c r="E3605" s="1206">
        <v>9</v>
      </c>
      <c r="F3605" s="1210">
        <v>38</v>
      </c>
    </row>
    <row r="3606" spans="2:6" ht="13.15" customHeight="1" x14ac:dyDescent="0.3">
      <c r="B3606" s="1172" t="s">
        <v>4382</v>
      </c>
      <c r="C3606" s="1207">
        <v>63</v>
      </c>
      <c r="D3606" s="1207">
        <v>488</v>
      </c>
      <c r="E3606" s="1207">
        <v>27</v>
      </c>
      <c r="F3606" s="1211">
        <v>578</v>
      </c>
    </row>
    <row r="3607" spans="2:6" ht="13.15" customHeight="1" x14ac:dyDescent="0.3">
      <c r="B3607" s="1173" t="s">
        <v>4383</v>
      </c>
      <c r="C3607" s="1206">
        <v>7106</v>
      </c>
      <c r="D3607" s="1206">
        <v>15708</v>
      </c>
      <c r="E3607" s="1206">
        <v>2011</v>
      </c>
      <c r="F3607" s="1210">
        <v>24825</v>
      </c>
    </row>
    <row r="3608" spans="2:6" ht="13.15" customHeight="1" x14ac:dyDescent="0.3">
      <c r="B3608" s="1172" t="s">
        <v>4384</v>
      </c>
      <c r="C3608" s="1207">
        <v>626</v>
      </c>
      <c r="D3608" s="1207">
        <v>2809</v>
      </c>
      <c r="E3608" s="1207">
        <v>192</v>
      </c>
      <c r="F3608" s="1211">
        <v>3627</v>
      </c>
    </row>
    <row r="3609" spans="2:6" ht="13.15" customHeight="1" x14ac:dyDescent="0.3">
      <c r="B3609" s="1173" t="s">
        <v>4385</v>
      </c>
      <c r="C3609" s="1206">
        <v>348</v>
      </c>
      <c r="D3609" s="1206">
        <v>2224</v>
      </c>
      <c r="E3609" s="1206">
        <v>151</v>
      </c>
      <c r="F3609" s="1210">
        <v>2723</v>
      </c>
    </row>
    <row r="3610" spans="2:6" ht="13.15" customHeight="1" x14ac:dyDescent="0.3">
      <c r="B3610" s="1172" t="s">
        <v>4386</v>
      </c>
      <c r="C3610" s="1207">
        <v>189</v>
      </c>
      <c r="D3610" s="1207">
        <v>548</v>
      </c>
      <c r="E3610" s="1207">
        <v>60</v>
      </c>
      <c r="F3610" s="1211">
        <v>797</v>
      </c>
    </row>
    <row r="3611" spans="2:6" ht="13.15" customHeight="1" x14ac:dyDescent="0.3">
      <c r="B3611" s="1173" t="s">
        <v>4387</v>
      </c>
      <c r="C3611" s="1206">
        <v>102</v>
      </c>
      <c r="D3611" s="1206">
        <v>222</v>
      </c>
      <c r="E3611" s="1206">
        <v>33</v>
      </c>
      <c r="F3611" s="1210">
        <v>357</v>
      </c>
    </row>
    <row r="3612" spans="2:6" ht="13.15" customHeight="1" x14ac:dyDescent="0.3">
      <c r="B3612" s="1172" t="s">
        <v>4388</v>
      </c>
      <c r="C3612" s="1207">
        <v>152</v>
      </c>
      <c r="D3612" s="1207">
        <v>617</v>
      </c>
      <c r="E3612" s="1207">
        <v>56</v>
      </c>
      <c r="F3612" s="1211">
        <v>825</v>
      </c>
    </row>
    <row r="3613" spans="2:6" ht="13.15" customHeight="1" x14ac:dyDescent="0.3">
      <c r="B3613" s="1173" t="s">
        <v>4389</v>
      </c>
      <c r="C3613" s="1206">
        <v>5354</v>
      </c>
      <c r="D3613" s="1206">
        <v>9328</v>
      </c>
      <c r="E3613" s="1206">
        <v>1975</v>
      </c>
      <c r="F3613" s="1210">
        <v>16657</v>
      </c>
    </row>
    <row r="3614" spans="2:6" ht="13.15" customHeight="1" x14ac:dyDescent="0.3">
      <c r="B3614" s="1172" t="s">
        <v>4390</v>
      </c>
      <c r="C3614" s="1207">
        <v>1043</v>
      </c>
      <c r="D3614" s="1207">
        <v>2142</v>
      </c>
      <c r="E3614" s="1207">
        <v>365</v>
      </c>
      <c r="F3614" s="1211">
        <v>3550</v>
      </c>
    </row>
    <row r="3615" spans="2:6" ht="13.15" customHeight="1" x14ac:dyDescent="0.3">
      <c r="B3615" s="1173" t="s">
        <v>4391</v>
      </c>
      <c r="C3615" s="1206">
        <v>376</v>
      </c>
      <c r="D3615" s="1206">
        <v>1092</v>
      </c>
      <c r="E3615" s="1206">
        <v>118</v>
      </c>
      <c r="F3615" s="1210">
        <v>1586</v>
      </c>
    </row>
    <row r="3616" spans="2:6" ht="13.15" customHeight="1" x14ac:dyDescent="0.3">
      <c r="B3616" s="1172" t="s">
        <v>4392</v>
      </c>
      <c r="C3616" s="1207">
        <v>688</v>
      </c>
      <c r="D3616" s="1207">
        <v>2055</v>
      </c>
      <c r="E3616" s="1207">
        <v>214</v>
      </c>
      <c r="F3616" s="1211">
        <v>2957</v>
      </c>
    </row>
    <row r="3617" spans="2:6" ht="13.15" customHeight="1" x14ac:dyDescent="0.3">
      <c r="B3617" s="1173" t="s">
        <v>4393</v>
      </c>
      <c r="C3617" s="1206">
        <v>1643</v>
      </c>
      <c r="D3617" s="1206">
        <v>4484</v>
      </c>
      <c r="E3617" s="1206">
        <v>910</v>
      </c>
      <c r="F3617" s="1210">
        <v>7037</v>
      </c>
    </row>
    <row r="3618" spans="2:6" ht="13.15" customHeight="1" x14ac:dyDescent="0.3">
      <c r="B3618" s="1172" t="s">
        <v>4394</v>
      </c>
      <c r="C3618" s="1207">
        <v>1626</v>
      </c>
      <c r="D3618" s="1207">
        <v>3145</v>
      </c>
      <c r="E3618" s="1207">
        <v>590</v>
      </c>
      <c r="F3618" s="1211">
        <v>5361</v>
      </c>
    </row>
    <row r="3619" spans="2:6" ht="13.15" customHeight="1" x14ac:dyDescent="0.3">
      <c r="B3619" s="1173" t="s">
        <v>4395</v>
      </c>
      <c r="C3619" s="1206">
        <v>1218</v>
      </c>
      <c r="D3619" s="1206">
        <v>3505</v>
      </c>
      <c r="E3619" s="1206">
        <v>570</v>
      </c>
      <c r="F3619" s="1210">
        <v>5293</v>
      </c>
    </row>
    <row r="3620" spans="2:6" ht="13.15" customHeight="1" x14ac:dyDescent="0.3">
      <c r="B3620" s="1172" t="s">
        <v>4396</v>
      </c>
      <c r="C3620" s="1207">
        <v>617</v>
      </c>
      <c r="D3620" s="1207">
        <v>1917</v>
      </c>
      <c r="E3620" s="1207">
        <v>215</v>
      </c>
      <c r="F3620" s="1211">
        <v>2749</v>
      </c>
    </row>
    <row r="3621" spans="2:6" ht="13.15" customHeight="1" x14ac:dyDescent="0.3">
      <c r="B3621" s="1173" t="s">
        <v>4397</v>
      </c>
      <c r="C3621" s="1206">
        <v>3241</v>
      </c>
      <c r="D3621" s="1206">
        <v>8777</v>
      </c>
      <c r="E3621" s="1206">
        <v>919</v>
      </c>
      <c r="F3621" s="1210">
        <v>12937</v>
      </c>
    </row>
    <row r="3622" spans="2:6" ht="13.15" customHeight="1" x14ac:dyDescent="0.3">
      <c r="B3622" s="1172" t="s">
        <v>4398</v>
      </c>
      <c r="C3622" s="1207">
        <v>481</v>
      </c>
      <c r="D3622" s="1207">
        <v>1764</v>
      </c>
      <c r="E3622" s="1207">
        <v>126</v>
      </c>
      <c r="F3622" s="1211">
        <v>2371</v>
      </c>
    </row>
    <row r="3623" spans="2:6" ht="13.15" customHeight="1" x14ac:dyDescent="0.3">
      <c r="B3623" s="1173" t="s">
        <v>4399</v>
      </c>
      <c r="C3623" s="1206">
        <v>944</v>
      </c>
      <c r="D3623" s="1206">
        <v>2900</v>
      </c>
      <c r="E3623" s="1206">
        <v>347</v>
      </c>
      <c r="F3623" s="1210">
        <v>4191</v>
      </c>
    </row>
    <row r="3624" spans="2:6" ht="13.15" customHeight="1" x14ac:dyDescent="0.3">
      <c r="B3624" s="1172" t="s">
        <v>4400</v>
      </c>
      <c r="C3624" s="1207">
        <v>293</v>
      </c>
      <c r="D3624" s="1207">
        <v>828</v>
      </c>
      <c r="E3624" s="1207">
        <v>65</v>
      </c>
      <c r="F3624" s="1211">
        <v>1186</v>
      </c>
    </row>
    <row r="3625" spans="2:6" ht="13.15" customHeight="1" x14ac:dyDescent="0.3">
      <c r="B3625" s="1173" t="s">
        <v>4401</v>
      </c>
      <c r="C3625" s="1206">
        <v>131</v>
      </c>
      <c r="D3625" s="1206">
        <v>266</v>
      </c>
      <c r="E3625" s="1206">
        <v>35</v>
      </c>
      <c r="F3625" s="1210">
        <v>432</v>
      </c>
    </row>
    <row r="3626" spans="2:6" ht="13.15" customHeight="1" x14ac:dyDescent="0.3">
      <c r="B3626" s="1172" t="s">
        <v>4402</v>
      </c>
      <c r="C3626" s="1207">
        <v>1633</v>
      </c>
      <c r="D3626" s="1207">
        <v>4211</v>
      </c>
      <c r="E3626" s="1207">
        <v>542</v>
      </c>
      <c r="F3626" s="1211">
        <v>6386</v>
      </c>
    </row>
    <row r="3627" spans="2:6" ht="13.15" customHeight="1" x14ac:dyDescent="0.3">
      <c r="B3627" s="1173" t="s">
        <v>4403</v>
      </c>
      <c r="C3627" s="1206">
        <v>222</v>
      </c>
      <c r="D3627" s="1206">
        <v>370</v>
      </c>
      <c r="E3627" s="1206">
        <v>45</v>
      </c>
      <c r="F3627" s="1210">
        <v>637</v>
      </c>
    </row>
    <row r="3628" spans="2:6" ht="13.15" customHeight="1" x14ac:dyDescent="0.3">
      <c r="B3628" s="1172" t="s">
        <v>4404</v>
      </c>
      <c r="C3628" s="1207">
        <v>114</v>
      </c>
      <c r="D3628" s="1207">
        <v>260</v>
      </c>
      <c r="E3628" s="1207">
        <v>65</v>
      </c>
      <c r="F3628" s="1211">
        <v>439</v>
      </c>
    </row>
    <row r="3629" spans="2:6" ht="13.15" customHeight="1" x14ac:dyDescent="0.3">
      <c r="B3629" s="1173" t="s">
        <v>4405</v>
      </c>
      <c r="C3629" s="1206">
        <v>256</v>
      </c>
      <c r="D3629" s="1206">
        <v>321</v>
      </c>
      <c r="E3629" s="1206">
        <v>38</v>
      </c>
      <c r="F3629" s="1210">
        <v>615</v>
      </c>
    </row>
    <row r="3630" spans="2:6" ht="13.15" customHeight="1" x14ac:dyDescent="0.3">
      <c r="B3630" s="1172" t="s">
        <v>4406</v>
      </c>
      <c r="C3630" s="1207">
        <v>275</v>
      </c>
      <c r="D3630" s="1207">
        <v>420</v>
      </c>
      <c r="E3630" s="1207">
        <v>71</v>
      </c>
      <c r="F3630" s="1211">
        <v>766</v>
      </c>
    </row>
    <row r="3631" spans="2:6" ht="13.15" customHeight="1" x14ac:dyDescent="0.3">
      <c r="B3631" s="1173" t="s">
        <v>4407</v>
      </c>
      <c r="C3631" s="1206">
        <v>310</v>
      </c>
      <c r="D3631" s="1206">
        <v>569</v>
      </c>
      <c r="E3631" s="1206">
        <v>65</v>
      </c>
      <c r="F3631" s="1210">
        <v>944</v>
      </c>
    </row>
    <row r="3632" spans="2:6" ht="13.15" customHeight="1" x14ac:dyDescent="0.3">
      <c r="B3632" s="1172" t="s">
        <v>4408</v>
      </c>
      <c r="C3632" s="1207">
        <v>76</v>
      </c>
      <c r="D3632" s="1207">
        <v>272</v>
      </c>
      <c r="E3632" s="1207">
        <v>28</v>
      </c>
      <c r="F3632" s="1211">
        <v>376</v>
      </c>
    </row>
    <row r="3633" spans="2:6" ht="13.15" customHeight="1" x14ac:dyDescent="0.3">
      <c r="B3633" s="1173" t="s">
        <v>4409</v>
      </c>
      <c r="C3633" s="1206">
        <v>87</v>
      </c>
      <c r="D3633" s="1206">
        <v>348</v>
      </c>
      <c r="E3633" s="1206">
        <v>17</v>
      </c>
      <c r="F3633" s="1210">
        <v>452</v>
      </c>
    </row>
    <row r="3634" spans="2:6" ht="13.15" customHeight="1" x14ac:dyDescent="0.3">
      <c r="B3634" s="1172" t="s">
        <v>4410</v>
      </c>
      <c r="C3634" s="1207">
        <v>153</v>
      </c>
      <c r="D3634" s="1207">
        <v>635</v>
      </c>
      <c r="E3634" s="1207">
        <v>94</v>
      </c>
      <c r="F3634" s="1211">
        <v>882</v>
      </c>
    </row>
    <row r="3635" spans="2:6" ht="13.15" customHeight="1" x14ac:dyDescent="0.3">
      <c r="B3635" s="1173" t="s">
        <v>4411</v>
      </c>
      <c r="C3635" s="1206">
        <v>206</v>
      </c>
      <c r="D3635" s="1206">
        <v>555</v>
      </c>
      <c r="E3635" s="1206">
        <v>39</v>
      </c>
      <c r="F3635" s="1210">
        <v>800</v>
      </c>
    </row>
    <row r="3636" spans="2:6" ht="13.15" customHeight="1" x14ac:dyDescent="0.3">
      <c r="B3636" s="1172" t="s">
        <v>4412</v>
      </c>
      <c r="C3636" s="1207">
        <v>1223</v>
      </c>
      <c r="D3636" s="1207">
        <v>2627</v>
      </c>
      <c r="E3636" s="1207">
        <v>536</v>
      </c>
      <c r="F3636" s="1211">
        <v>4386</v>
      </c>
    </row>
    <row r="3637" spans="2:6" ht="13.15" customHeight="1" x14ac:dyDescent="0.3">
      <c r="B3637" s="1173" t="s">
        <v>4413</v>
      </c>
      <c r="C3637" s="1206">
        <v>146</v>
      </c>
      <c r="D3637" s="1206">
        <v>536</v>
      </c>
      <c r="E3637" s="1206">
        <v>39</v>
      </c>
      <c r="F3637" s="1210">
        <v>721</v>
      </c>
    </row>
    <row r="3638" spans="2:6" ht="13.15" customHeight="1" x14ac:dyDescent="0.3">
      <c r="B3638" s="1172" t="s">
        <v>4414</v>
      </c>
      <c r="C3638" s="1207">
        <v>68</v>
      </c>
      <c r="D3638" s="1207">
        <v>190</v>
      </c>
      <c r="E3638" s="1207">
        <v>14</v>
      </c>
      <c r="F3638" s="1211">
        <v>272</v>
      </c>
    </row>
    <row r="3639" spans="2:6" ht="13.15" customHeight="1" x14ac:dyDescent="0.3">
      <c r="B3639" s="1173" t="s">
        <v>4415</v>
      </c>
      <c r="C3639" s="1206">
        <v>62</v>
      </c>
      <c r="D3639" s="1206">
        <v>209</v>
      </c>
      <c r="E3639" s="1206">
        <v>12</v>
      </c>
      <c r="F3639" s="1210">
        <v>283</v>
      </c>
    </row>
    <row r="3640" spans="2:6" ht="13.15" customHeight="1" x14ac:dyDescent="0.3">
      <c r="B3640" s="1172" t="s">
        <v>4416</v>
      </c>
      <c r="C3640" s="1207">
        <v>390</v>
      </c>
      <c r="D3640" s="1207">
        <v>1178</v>
      </c>
      <c r="E3640" s="1207">
        <v>112</v>
      </c>
      <c r="F3640" s="1211">
        <v>1680</v>
      </c>
    </row>
    <row r="3641" spans="2:6" ht="13.15" customHeight="1" x14ac:dyDescent="0.3">
      <c r="B3641" s="1173" t="s">
        <v>4417</v>
      </c>
      <c r="C3641" s="1206">
        <v>56</v>
      </c>
      <c r="D3641" s="1206">
        <v>131</v>
      </c>
      <c r="E3641" s="1206">
        <v>2</v>
      </c>
      <c r="F3641" s="1210">
        <v>189</v>
      </c>
    </row>
    <row r="3642" spans="2:6" ht="13.15" customHeight="1" x14ac:dyDescent="0.3">
      <c r="B3642" s="1172" t="s">
        <v>4418</v>
      </c>
      <c r="C3642" s="1207">
        <v>12</v>
      </c>
      <c r="D3642" s="1207">
        <v>88</v>
      </c>
      <c r="E3642" s="1207">
        <v>5</v>
      </c>
      <c r="F3642" s="1211">
        <v>105</v>
      </c>
    </row>
    <row r="3643" spans="2:6" ht="13.15" customHeight="1" x14ac:dyDescent="0.3">
      <c r="B3643" s="1173" t="s">
        <v>4419</v>
      </c>
      <c r="C3643" s="1206">
        <v>195</v>
      </c>
      <c r="D3643" s="1206">
        <v>520</v>
      </c>
      <c r="E3643" s="1206">
        <v>29</v>
      </c>
      <c r="F3643" s="1210">
        <v>744</v>
      </c>
    </row>
    <row r="3644" spans="2:6" ht="13.15" customHeight="1" x14ac:dyDescent="0.3">
      <c r="B3644" s="1172" t="s">
        <v>4420</v>
      </c>
      <c r="C3644" s="1207">
        <v>197</v>
      </c>
      <c r="D3644" s="1207">
        <v>770</v>
      </c>
      <c r="E3644" s="1207">
        <v>47</v>
      </c>
      <c r="F3644" s="1211">
        <v>1014</v>
      </c>
    </row>
    <row r="3645" spans="2:6" ht="13.15" customHeight="1" x14ac:dyDescent="0.3">
      <c r="B3645" s="1173" t="s">
        <v>4421</v>
      </c>
      <c r="C3645" s="1206">
        <v>47</v>
      </c>
      <c r="D3645" s="1206">
        <v>116</v>
      </c>
      <c r="E3645" s="1206">
        <v>10</v>
      </c>
      <c r="F3645" s="1210">
        <v>173</v>
      </c>
    </row>
    <row r="3646" spans="2:6" ht="13.15" customHeight="1" x14ac:dyDescent="0.3">
      <c r="B3646" s="1172" t="s">
        <v>4422</v>
      </c>
      <c r="C3646" s="1207">
        <v>91</v>
      </c>
      <c r="D3646" s="1207">
        <v>329</v>
      </c>
      <c r="E3646" s="1207">
        <v>31</v>
      </c>
      <c r="F3646" s="1211">
        <v>451</v>
      </c>
    </row>
    <row r="3647" spans="2:6" ht="13.15" customHeight="1" x14ac:dyDescent="0.3">
      <c r="B3647" s="1173" t="s">
        <v>4423</v>
      </c>
      <c r="C3647" s="1206">
        <v>248</v>
      </c>
      <c r="D3647" s="1206">
        <v>722</v>
      </c>
      <c r="E3647" s="1206">
        <v>51</v>
      </c>
      <c r="F3647" s="1210">
        <v>1021</v>
      </c>
    </row>
    <row r="3648" spans="2:6" ht="13.15" customHeight="1" x14ac:dyDescent="0.3">
      <c r="B3648" s="1172" t="s">
        <v>4424</v>
      </c>
      <c r="C3648" s="1207">
        <v>458</v>
      </c>
      <c r="D3648" s="1207">
        <v>1814</v>
      </c>
      <c r="E3648" s="1207">
        <v>247</v>
      </c>
      <c r="F3648" s="1211">
        <v>2519</v>
      </c>
    </row>
    <row r="3649" spans="2:6" ht="13.15" customHeight="1" x14ac:dyDescent="0.3">
      <c r="B3649" s="1173" t="s">
        <v>4425</v>
      </c>
      <c r="C3649" s="1206">
        <v>95</v>
      </c>
      <c r="D3649" s="1206">
        <v>324</v>
      </c>
      <c r="E3649" s="1206">
        <v>25</v>
      </c>
      <c r="F3649" s="1210">
        <v>444</v>
      </c>
    </row>
    <row r="3650" spans="2:6" ht="13.15" customHeight="1" x14ac:dyDescent="0.3">
      <c r="B3650" s="1172" t="s">
        <v>4426</v>
      </c>
      <c r="C3650" s="1207">
        <v>41</v>
      </c>
      <c r="D3650" s="1207">
        <v>194</v>
      </c>
      <c r="E3650" s="1207">
        <v>23</v>
      </c>
      <c r="F3650" s="1211">
        <v>258</v>
      </c>
    </row>
    <row r="3651" spans="2:6" ht="13.15" customHeight="1" x14ac:dyDescent="0.3">
      <c r="B3651" s="1173" t="s">
        <v>4427</v>
      </c>
      <c r="C3651" s="1206">
        <v>29</v>
      </c>
      <c r="D3651" s="1206">
        <v>99</v>
      </c>
      <c r="E3651" s="1206">
        <v>7</v>
      </c>
      <c r="F3651" s="1210">
        <v>135</v>
      </c>
    </row>
    <row r="3652" spans="2:6" ht="13.15" customHeight="1" x14ac:dyDescent="0.3">
      <c r="B3652" s="1172" t="s">
        <v>4428</v>
      </c>
      <c r="C3652" s="1207">
        <v>2</v>
      </c>
      <c r="D3652" s="1207">
        <v>3</v>
      </c>
      <c r="E3652" s="1207">
        <v>1</v>
      </c>
      <c r="F3652" s="1211">
        <v>6</v>
      </c>
    </row>
    <row r="3653" spans="2:6" ht="13.15" customHeight="1" x14ac:dyDescent="0.3">
      <c r="B3653" s="1173" t="s">
        <v>4429</v>
      </c>
      <c r="C3653" s="1206">
        <v>455</v>
      </c>
      <c r="D3653" s="1206">
        <v>1114</v>
      </c>
      <c r="E3653" s="1206">
        <v>92</v>
      </c>
      <c r="F3653" s="1210">
        <v>1661</v>
      </c>
    </row>
    <row r="3654" spans="2:6" ht="13.15" customHeight="1" x14ac:dyDescent="0.3">
      <c r="B3654" s="1172" t="s">
        <v>4430</v>
      </c>
      <c r="C3654" s="1207">
        <v>6538</v>
      </c>
      <c r="D3654" s="1207">
        <v>13262</v>
      </c>
      <c r="E3654" s="1207">
        <v>2008</v>
      </c>
      <c r="F3654" s="1211">
        <v>21808</v>
      </c>
    </row>
    <row r="3655" spans="2:6" ht="13.15" customHeight="1" x14ac:dyDescent="0.3">
      <c r="B3655" s="1173" t="s">
        <v>4431</v>
      </c>
      <c r="C3655" s="1206">
        <v>760</v>
      </c>
      <c r="D3655" s="1206">
        <v>2237</v>
      </c>
      <c r="E3655" s="1206">
        <v>300</v>
      </c>
      <c r="F3655" s="1210">
        <v>3297</v>
      </c>
    </row>
    <row r="3656" spans="2:6" ht="13.15" customHeight="1" x14ac:dyDescent="0.3">
      <c r="B3656" s="1172" t="s">
        <v>4432</v>
      </c>
      <c r="C3656" s="1207">
        <v>648</v>
      </c>
      <c r="D3656" s="1207">
        <v>2068</v>
      </c>
      <c r="E3656" s="1207">
        <v>186</v>
      </c>
      <c r="F3656" s="1211">
        <v>2902</v>
      </c>
    </row>
    <row r="3657" spans="2:6" ht="13.15" customHeight="1" x14ac:dyDescent="0.3">
      <c r="B3657" s="1173" t="s">
        <v>4433</v>
      </c>
      <c r="C3657" s="1206">
        <v>856</v>
      </c>
      <c r="D3657" s="1206">
        <v>2501</v>
      </c>
      <c r="E3657" s="1206">
        <v>279</v>
      </c>
      <c r="F3657" s="1210">
        <v>3636</v>
      </c>
    </row>
    <row r="3658" spans="2:6" ht="13.15" customHeight="1" x14ac:dyDescent="0.3">
      <c r="B3658" s="1172" t="s">
        <v>4434</v>
      </c>
      <c r="C3658" s="1207">
        <v>76</v>
      </c>
      <c r="D3658" s="1207">
        <v>301</v>
      </c>
      <c r="E3658" s="1207">
        <v>30</v>
      </c>
      <c r="F3658" s="1211">
        <v>407</v>
      </c>
    </row>
    <row r="3659" spans="2:6" ht="13.15" customHeight="1" x14ac:dyDescent="0.3">
      <c r="B3659" s="1173" t="s">
        <v>4435</v>
      </c>
      <c r="C3659" s="1206">
        <v>255</v>
      </c>
      <c r="D3659" s="1206">
        <v>615</v>
      </c>
      <c r="E3659" s="1206">
        <v>50</v>
      </c>
      <c r="F3659" s="1210">
        <v>920</v>
      </c>
    </row>
    <row r="3660" spans="2:6" ht="13.15" customHeight="1" x14ac:dyDescent="0.3">
      <c r="B3660" s="1172" t="s">
        <v>4436</v>
      </c>
      <c r="C3660" s="1207">
        <v>243</v>
      </c>
      <c r="D3660" s="1207">
        <v>1020</v>
      </c>
      <c r="E3660" s="1207">
        <v>86</v>
      </c>
      <c r="F3660" s="1211">
        <v>1349</v>
      </c>
    </row>
    <row r="3661" spans="2:6" ht="13.15" customHeight="1" x14ac:dyDescent="0.3">
      <c r="B3661" s="1173" t="s">
        <v>4437</v>
      </c>
      <c r="C3661" s="1206">
        <v>301</v>
      </c>
      <c r="D3661" s="1206">
        <v>985</v>
      </c>
      <c r="E3661" s="1206">
        <v>71</v>
      </c>
      <c r="F3661" s="1210">
        <v>1357</v>
      </c>
    </row>
    <row r="3662" spans="2:6" ht="13.15" customHeight="1" x14ac:dyDescent="0.3">
      <c r="B3662" s="1172" t="s">
        <v>4438</v>
      </c>
      <c r="C3662" s="1207">
        <v>450</v>
      </c>
      <c r="D3662" s="1207">
        <v>1572</v>
      </c>
      <c r="E3662" s="1207">
        <v>183</v>
      </c>
      <c r="F3662" s="1211">
        <v>2205</v>
      </c>
    </row>
    <row r="3663" spans="2:6" ht="13.15" customHeight="1" x14ac:dyDescent="0.3">
      <c r="B3663" s="1173" t="s">
        <v>4439</v>
      </c>
      <c r="C3663" s="1206">
        <v>1314</v>
      </c>
      <c r="D3663" s="1206">
        <v>2789</v>
      </c>
      <c r="E3663" s="1206">
        <v>288</v>
      </c>
      <c r="F3663" s="1210">
        <v>4391</v>
      </c>
    </row>
    <row r="3664" spans="2:6" ht="13.15" customHeight="1" x14ac:dyDescent="0.3">
      <c r="B3664" s="1172" t="s">
        <v>4440</v>
      </c>
      <c r="C3664" s="1207">
        <v>528</v>
      </c>
      <c r="D3664" s="1207">
        <v>2092</v>
      </c>
      <c r="E3664" s="1207">
        <v>288</v>
      </c>
      <c r="F3664" s="1211">
        <v>2908</v>
      </c>
    </row>
    <row r="3665" spans="2:6" ht="13.15" customHeight="1" x14ac:dyDescent="0.3">
      <c r="B3665" s="1173" t="s">
        <v>4441</v>
      </c>
      <c r="C3665" s="1206">
        <v>181</v>
      </c>
      <c r="D3665" s="1206">
        <v>566</v>
      </c>
      <c r="E3665" s="1206">
        <v>39</v>
      </c>
      <c r="F3665" s="1210">
        <v>786</v>
      </c>
    </row>
    <row r="3666" spans="2:6" ht="13.15" customHeight="1" x14ac:dyDescent="0.3">
      <c r="B3666" s="1172" t="s">
        <v>4442</v>
      </c>
      <c r="C3666" s="1207">
        <v>273</v>
      </c>
      <c r="D3666" s="1207">
        <v>785</v>
      </c>
      <c r="E3666" s="1207">
        <v>115</v>
      </c>
      <c r="F3666" s="1211">
        <v>1173</v>
      </c>
    </row>
    <row r="3667" spans="2:6" ht="13.15" customHeight="1" x14ac:dyDescent="0.3">
      <c r="B3667" s="1173" t="s">
        <v>4443</v>
      </c>
      <c r="C3667" s="1206">
        <v>165</v>
      </c>
      <c r="D3667" s="1206">
        <v>684</v>
      </c>
      <c r="E3667" s="1206">
        <v>49</v>
      </c>
      <c r="F3667" s="1210">
        <v>898</v>
      </c>
    </row>
    <row r="3668" spans="2:6" ht="13.15" customHeight="1" x14ac:dyDescent="0.3">
      <c r="B3668" s="1172" t="s">
        <v>4444</v>
      </c>
      <c r="C3668" s="1207">
        <v>162</v>
      </c>
      <c r="D3668" s="1207">
        <v>448</v>
      </c>
      <c r="E3668" s="1207">
        <v>50</v>
      </c>
      <c r="F3668" s="1211">
        <v>660</v>
      </c>
    </row>
    <row r="3669" spans="2:6" ht="13.15" customHeight="1" x14ac:dyDescent="0.3">
      <c r="B3669" s="1173" t="s">
        <v>4445</v>
      </c>
      <c r="C3669" s="1206">
        <v>216</v>
      </c>
      <c r="D3669" s="1206">
        <v>932</v>
      </c>
      <c r="E3669" s="1206">
        <v>62</v>
      </c>
      <c r="F3669" s="1210">
        <v>1210</v>
      </c>
    </row>
    <row r="3670" spans="2:6" ht="13.15" customHeight="1" x14ac:dyDescent="0.3">
      <c r="B3670" s="1172" t="s">
        <v>4446</v>
      </c>
      <c r="C3670" s="1207">
        <v>1283</v>
      </c>
      <c r="D3670" s="1207">
        <v>3793</v>
      </c>
      <c r="E3670" s="1207">
        <v>546</v>
      </c>
      <c r="F3670" s="1211">
        <v>5622</v>
      </c>
    </row>
    <row r="3671" spans="2:6" ht="13.15" customHeight="1" x14ac:dyDescent="0.3">
      <c r="B3671" s="1173" t="s">
        <v>4447</v>
      </c>
      <c r="C3671" s="1206">
        <v>397</v>
      </c>
      <c r="D3671" s="1206">
        <v>1314</v>
      </c>
      <c r="E3671" s="1206">
        <v>146</v>
      </c>
      <c r="F3671" s="1210">
        <v>1857</v>
      </c>
    </row>
    <row r="3672" spans="2:6" ht="13.15" customHeight="1" x14ac:dyDescent="0.3">
      <c r="B3672" s="1172" t="s">
        <v>4448</v>
      </c>
      <c r="C3672" s="1207">
        <v>461</v>
      </c>
      <c r="D3672" s="1207">
        <v>1948</v>
      </c>
      <c r="E3672" s="1207">
        <v>160</v>
      </c>
      <c r="F3672" s="1211">
        <v>2569</v>
      </c>
    </row>
    <row r="3673" spans="2:6" ht="13.15" customHeight="1" x14ac:dyDescent="0.3">
      <c r="B3673" s="1173" t="s">
        <v>4449</v>
      </c>
      <c r="C3673" s="1206">
        <v>42</v>
      </c>
      <c r="D3673" s="1206">
        <v>174</v>
      </c>
      <c r="E3673" s="1206">
        <v>16</v>
      </c>
      <c r="F3673" s="1210">
        <v>232</v>
      </c>
    </row>
    <row r="3674" spans="2:6" ht="13.15" customHeight="1" x14ac:dyDescent="0.3">
      <c r="B3674" s="1172" t="s">
        <v>4450</v>
      </c>
      <c r="C3674" s="1207">
        <v>288</v>
      </c>
      <c r="D3674" s="1207">
        <v>877</v>
      </c>
      <c r="E3674" s="1207">
        <v>76</v>
      </c>
      <c r="F3674" s="1211">
        <v>1241</v>
      </c>
    </row>
    <row r="3675" spans="2:6" ht="13.15" customHeight="1" x14ac:dyDescent="0.3">
      <c r="B3675" s="1173" t="s">
        <v>4451</v>
      </c>
      <c r="C3675" s="1206">
        <v>381</v>
      </c>
      <c r="D3675" s="1206">
        <v>1577</v>
      </c>
      <c r="E3675" s="1206">
        <v>175</v>
      </c>
      <c r="F3675" s="1210">
        <v>2133</v>
      </c>
    </row>
    <row r="3676" spans="2:6" ht="13.15" customHeight="1" x14ac:dyDescent="0.3">
      <c r="B3676" s="1172" t="s">
        <v>4452</v>
      </c>
      <c r="C3676" s="1207">
        <v>404</v>
      </c>
      <c r="D3676" s="1207">
        <v>1197</v>
      </c>
      <c r="E3676" s="1207">
        <v>138</v>
      </c>
      <c r="F3676" s="1211">
        <v>1739</v>
      </c>
    </row>
    <row r="3677" spans="2:6" ht="13.15" customHeight="1" x14ac:dyDescent="0.3">
      <c r="B3677" s="1173" t="s">
        <v>4453</v>
      </c>
      <c r="C3677" s="1206">
        <v>276</v>
      </c>
      <c r="D3677" s="1206">
        <v>1179</v>
      </c>
      <c r="E3677" s="1206">
        <v>119</v>
      </c>
      <c r="F3677" s="1210">
        <v>1574</v>
      </c>
    </row>
    <row r="3678" spans="2:6" ht="13.15" customHeight="1" x14ac:dyDescent="0.3">
      <c r="B3678" s="1172" t="s">
        <v>4454</v>
      </c>
      <c r="C3678" s="1207">
        <v>553</v>
      </c>
      <c r="D3678" s="1207">
        <v>1482</v>
      </c>
      <c r="E3678" s="1207">
        <v>153</v>
      </c>
      <c r="F3678" s="1211">
        <v>2188</v>
      </c>
    </row>
    <row r="3679" spans="2:6" ht="13.15" customHeight="1" x14ac:dyDescent="0.3">
      <c r="B3679" s="1173" t="s">
        <v>4455</v>
      </c>
      <c r="C3679" s="1206">
        <v>276</v>
      </c>
      <c r="D3679" s="1206">
        <v>841</v>
      </c>
      <c r="E3679" s="1206">
        <v>95</v>
      </c>
      <c r="F3679" s="1210">
        <v>1212</v>
      </c>
    </row>
    <row r="3680" spans="2:6" ht="13.15" customHeight="1" x14ac:dyDescent="0.3">
      <c r="B3680" s="1172" t="s">
        <v>4456</v>
      </c>
      <c r="C3680" s="1207">
        <v>257</v>
      </c>
      <c r="D3680" s="1207">
        <v>1060</v>
      </c>
      <c r="E3680" s="1207">
        <v>82</v>
      </c>
      <c r="F3680" s="1211">
        <v>1399</v>
      </c>
    </row>
    <row r="3681" spans="2:6" ht="13.15" customHeight="1" x14ac:dyDescent="0.3">
      <c r="B3681" s="1173" t="s">
        <v>4457</v>
      </c>
      <c r="C3681" s="1206">
        <v>634</v>
      </c>
      <c r="D3681" s="1206">
        <v>2153</v>
      </c>
      <c r="E3681" s="1206">
        <v>344</v>
      </c>
      <c r="F3681" s="1210">
        <v>3131</v>
      </c>
    </row>
    <row r="3682" spans="2:6" ht="13.15" customHeight="1" x14ac:dyDescent="0.3">
      <c r="B3682" s="1172" t="s">
        <v>4458</v>
      </c>
      <c r="C3682" s="1207">
        <v>21328</v>
      </c>
      <c r="D3682" s="1207">
        <v>33688</v>
      </c>
      <c r="E3682" s="1207">
        <v>6313</v>
      </c>
      <c r="F3682" s="1211">
        <v>61329</v>
      </c>
    </row>
    <row r="3683" spans="2:6" ht="13.15" customHeight="1" x14ac:dyDescent="0.3">
      <c r="B3683" s="1173" t="s">
        <v>4459</v>
      </c>
      <c r="C3683" s="1206">
        <v>370</v>
      </c>
      <c r="D3683" s="1206">
        <v>909</v>
      </c>
      <c r="E3683" s="1206">
        <v>100</v>
      </c>
      <c r="F3683" s="1210">
        <v>1379</v>
      </c>
    </row>
    <row r="3684" spans="2:6" ht="13.15" customHeight="1" x14ac:dyDescent="0.3">
      <c r="B3684" s="1172" t="s">
        <v>4460</v>
      </c>
      <c r="C3684" s="1207">
        <v>585</v>
      </c>
      <c r="D3684" s="1207">
        <v>2259</v>
      </c>
      <c r="E3684" s="1207">
        <v>222</v>
      </c>
      <c r="F3684" s="1211">
        <v>3066</v>
      </c>
    </row>
    <row r="3685" spans="2:6" ht="13.15" customHeight="1" x14ac:dyDescent="0.3">
      <c r="B3685" s="1173" t="s">
        <v>4461</v>
      </c>
      <c r="C3685" s="1206">
        <v>400</v>
      </c>
      <c r="D3685" s="1206">
        <v>863</v>
      </c>
      <c r="E3685" s="1206">
        <v>74</v>
      </c>
      <c r="F3685" s="1210">
        <v>1337</v>
      </c>
    </row>
    <row r="3686" spans="2:6" ht="13.15" customHeight="1" x14ac:dyDescent="0.3">
      <c r="B3686" s="1172" t="s">
        <v>4462</v>
      </c>
      <c r="C3686" s="1207">
        <v>2925</v>
      </c>
      <c r="D3686" s="1207">
        <v>2516</v>
      </c>
      <c r="E3686" s="1207">
        <v>450</v>
      </c>
      <c r="F3686" s="1211">
        <v>5891</v>
      </c>
    </row>
    <row r="3687" spans="2:6" ht="13.15" customHeight="1" x14ac:dyDescent="0.3">
      <c r="B3687" s="1173" t="s">
        <v>4463</v>
      </c>
      <c r="C3687" s="1206">
        <v>750</v>
      </c>
      <c r="D3687" s="1206">
        <v>942</v>
      </c>
      <c r="E3687" s="1206">
        <v>300</v>
      </c>
      <c r="F3687" s="1210">
        <v>1992</v>
      </c>
    </row>
    <row r="3688" spans="2:6" ht="13.15" customHeight="1" x14ac:dyDescent="0.3">
      <c r="B3688" s="1172" t="s">
        <v>4464</v>
      </c>
      <c r="C3688" s="1207">
        <v>378</v>
      </c>
      <c r="D3688" s="1207">
        <v>823</v>
      </c>
      <c r="E3688" s="1207">
        <v>94</v>
      </c>
      <c r="F3688" s="1211">
        <v>1295</v>
      </c>
    </row>
    <row r="3689" spans="2:6" ht="13.15" customHeight="1" x14ac:dyDescent="0.3">
      <c r="B3689" s="1173" t="s">
        <v>4465</v>
      </c>
      <c r="C3689" s="1206">
        <v>25</v>
      </c>
      <c r="D3689" s="1206">
        <v>16</v>
      </c>
      <c r="E3689" s="1206">
        <v>5</v>
      </c>
      <c r="F3689" s="1210">
        <v>46</v>
      </c>
    </row>
    <row r="3690" spans="2:6" ht="13.15" customHeight="1" x14ac:dyDescent="0.3">
      <c r="B3690" s="1172" t="s">
        <v>4466</v>
      </c>
      <c r="C3690" s="1207">
        <v>3902</v>
      </c>
      <c r="D3690" s="1207">
        <v>7858</v>
      </c>
      <c r="E3690" s="1207">
        <v>1197</v>
      </c>
      <c r="F3690" s="1211">
        <v>12957</v>
      </c>
    </row>
    <row r="3691" spans="2:6" ht="13.15" customHeight="1" x14ac:dyDescent="0.3">
      <c r="B3691" s="1173" t="s">
        <v>4467</v>
      </c>
      <c r="C3691" s="1206">
        <v>2918</v>
      </c>
      <c r="D3691" s="1206">
        <v>6276</v>
      </c>
      <c r="E3691" s="1206">
        <v>1014</v>
      </c>
      <c r="F3691" s="1210">
        <v>10208</v>
      </c>
    </row>
    <row r="3692" spans="2:6" ht="13.15" customHeight="1" x14ac:dyDescent="0.3">
      <c r="B3692" s="1172" t="s">
        <v>4468</v>
      </c>
      <c r="C3692" s="1207">
        <v>3249</v>
      </c>
      <c r="D3692" s="1207">
        <v>8623</v>
      </c>
      <c r="E3692" s="1207">
        <v>1102</v>
      </c>
      <c r="F3692" s="1211">
        <v>12974</v>
      </c>
    </row>
    <row r="3693" spans="2:6" ht="13.15" customHeight="1" x14ac:dyDescent="0.3">
      <c r="B3693" s="1173" t="s">
        <v>4469</v>
      </c>
      <c r="C3693" s="1206">
        <v>2536</v>
      </c>
      <c r="D3693" s="1206">
        <v>5831</v>
      </c>
      <c r="E3693" s="1206">
        <v>769</v>
      </c>
      <c r="F3693" s="1210">
        <v>9136</v>
      </c>
    </row>
    <row r="3694" spans="2:6" ht="13.15" customHeight="1" x14ac:dyDescent="0.3">
      <c r="B3694" s="1172" t="s">
        <v>4470</v>
      </c>
      <c r="C3694" s="1207">
        <v>761</v>
      </c>
      <c r="D3694" s="1207">
        <v>1957</v>
      </c>
      <c r="E3694" s="1207">
        <v>183</v>
      </c>
      <c r="F3694" s="1211">
        <v>2901</v>
      </c>
    </row>
    <row r="3695" spans="2:6" ht="13.15" customHeight="1" x14ac:dyDescent="0.3">
      <c r="B3695" s="1173" t="s">
        <v>4471</v>
      </c>
      <c r="C3695" s="1206">
        <v>415</v>
      </c>
      <c r="D3695" s="1206">
        <v>1510</v>
      </c>
      <c r="E3695" s="1206">
        <v>119</v>
      </c>
      <c r="F3695" s="1210">
        <v>2044</v>
      </c>
    </row>
    <row r="3696" spans="2:6" ht="13.15" customHeight="1" x14ac:dyDescent="0.3">
      <c r="B3696" s="1172" t="s">
        <v>4472</v>
      </c>
      <c r="C3696" s="1207">
        <v>658</v>
      </c>
      <c r="D3696" s="1207">
        <v>1456</v>
      </c>
      <c r="E3696" s="1207">
        <v>188</v>
      </c>
      <c r="F3696" s="1211">
        <v>2302</v>
      </c>
    </row>
    <row r="3697" spans="2:6" ht="13.15" customHeight="1" x14ac:dyDescent="0.3">
      <c r="B3697" s="1173" t="s">
        <v>4473</v>
      </c>
      <c r="C3697" s="1206">
        <v>585</v>
      </c>
      <c r="D3697" s="1206">
        <v>1502</v>
      </c>
      <c r="E3697" s="1206">
        <v>188</v>
      </c>
      <c r="F3697" s="1210">
        <v>2275</v>
      </c>
    </row>
    <row r="3698" spans="2:6" ht="13.15" customHeight="1" x14ac:dyDescent="0.3">
      <c r="B3698" s="1172" t="s">
        <v>4474</v>
      </c>
      <c r="C3698" s="1207">
        <v>107</v>
      </c>
      <c r="D3698" s="1207">
        <v>388</v>
      </c>
      <c r="E3698" s="1207">
        <v>14</v>
      </c>
      <c r="F3698" s="1211">
        <v>509</v>
      </c>
    </row>
    <row r="3699" spans="2:6" ht="13.15" customHeight="1" x14ac:dyDescent="0.3">
      <c r="B3699" s="1173" t="s">
        <v>4475</v>
      </c>
      <c r="C3699" s="1206">
        <v>1280</v>
      </c>
      <c r="D3699" s="1206">
        <v>2117</v>
      </c>
      <c r="E3699" s="1206">
        <v>309</v>
      </c>
      <c r="F3699" s="1210">
        <v>3706</v>
      </c>
    </row>
    <row r="3700" spans="2:6" ht="13.15" customHeight="1" x14ac:dyDescent="0.3">
      <c r="B3700" s="1172" t="s">
        <v>4476</v>
      </c>
      <c r="C3700" s="1207">
        <v>8839</v>
      </c>
      <c r="D3700" s="1207">
        <v>8215</v>
      </c>
      <c r="E3700" s="1207">
        <v>1474</v>
      </c>
      <c r="F3700" s="1211">
        <v>18528</v>
      </c>
    </row>
    <row r="3701" spans="2:6" ht="13.15" customHeight="1" x14ac:dyDescent="0.3">
      <c r="B3701" s="1173" t="s">
        <v>4477</v>
      </c>
      <c r="C3701" s="1206">
        <v>18730</v>
      </c>
      <c r="D3701" s="1206">
        <v>18070</v>
      </c>
      <c r="E3701" s="1206">
        <v>3509</v>
      </c>
      <c r="F3701" s="1210">
        <v>40309</v>
      </c>
    </row>
    <row r="3702" spans="2:6" ht="13.15" customHeight="1" x14ac:dyDescent="0.3">
      <c r="B3702" s="1172" t="s">
        <v>4478</v>
      </c>
      <c r="C3702" s="1207">
        <v>4979</v>
      </c>
      <c r="D3702" s="1207">
        <v>4584</v>
      </c>
      <c r="E3702" s="1207">
        <v>856</v>
      </c>
      <c r="F3702" s="1211">
        <v>10419</v>
      </c>
    </row>
    <row r="3703" spans="2:6" ht="13.15" customHeight="1" x14ac:dyDescent="0.3">
      <c r="B3703" s="1173" t="s">
        <v>4479</v>
      </c>
      <c r="C3703" s="1206">
        <v>333</v>
      </c>
      <c r="D3703" s="1206">
        <v>881</v>
      </c>
      <c r="E3703" s="1206">
        <v>83</v>
      </c>
      <c r="F3703" s="1210">
        <v>1297</v>
      </c>
    </row>
    <row r="3704" spans="2:6" ht="13.15" customHeight="1" x14ac:dyDescent="0.3">
      <c r="B3704" s="1172" t="s">
        <v>4480</v>
      </c>
      <c r="C3704" s="1207">
        <v>437</v>
      </c>
      <c r="D3704" s="1207">
        <v>960</v>
      </c>
      <c r="E3704" s="1207">
        <v>107</v>
      </c>
      <c r="F3704" s="1211">
        <v>1504</v>
      </c>
    </row>
    <row r="3705" spans="2:6" ht="13.15" customHeight="1" x14ac:dyDescent="0.3">
      <c r="B3705" s="1173" t="s">
        <v>4481</v>
      </c>
      <c r="C3705" s="1206">
        <v>1294</v>
      </c>
      <c r="D3705" s="1206">
        <v>3367</v>
      </c>
      <c r="E3705" s="1206">
        <v>611</v>
      </c>
      <c r="F3705" s="1210">
        <v>5272</v>
      </c>
    </row>
    <row r="3706" spans="2:6" ht="13.15" customHeight="1" x14ac:dyDescent="0.3">
      <c r="B3706" s="1172" t="s">
        <v>4482</v>
      </c>
      <c r="C3706" s="1207">
        <v>210</v>
      </c>
      <c r="D3706" s="1207">
        <v>906</v>
      </c>
      <c r="E3706" s="1207">
        <v>56</v>
      </c>
      <c r="F3706" s="1211">
        <v>1172</v>
      </c>
    </row>
    <row r="3707" spans="2:6" ht="13.15" customHeight="1" x14ac:dyDescent="0.3">
      <c r="B3707" s="1173" t="s">
        <v>4483</v>
      </c>
      <c r="C3707" s="1206">
        <v>185</v>
      </c>
      <c r="D3707" s="1206">
        <v>231</v>
      </c>
      <c r="E3707" s="1206">
        <v>36</v>
      </c>
      <c r="F3707" s="1210">
        <v>452</v>
      </c>
    </row>
    <row r="3708" spans="2:6" ht="13.15" customHeight="1" x14ac:dyDescent="0.3">
      <c r="B3708" s="1172" t="s">
        <v>4484</v>
      </c>
      <c r="C3708" s="1207">
        <v>192</v>
      </c>
      <c r="D3708" s="1207">
        <v>306</v>
      </c>
      <c r="E3708" s="1207">
        <v>61</v>
      </c>
      <c r="F3708" s="1211">
        <v>559</v>
      </c>
    </row>
    <row r="3709" spans="2:6" ht="13.15" customHeight="1" x14ac:dyDescent="0.3">
      <c r="B3709" s="1173" t="s">
        <v>4485</v>
      </c>
      <c r="C3709" s="1206">
        <v>292</v>
      </c>
      <c r="D3709" s="1206">
        <v>385</v>
      </c>
      <c r="E3709" s="1206">
        <v>31</v>
      </c>
      <c r="F3709" s="1210">
        <v>708</v>
      </c>
    </row>
    <row r="3710" spans="2:6" ht="13.15" customHeight="1" x14ac:dyDescent="0.3">
      <c r="B3710" s="1172" t="s">
        <v>4486</v>
      </c>
      <c r="C3710" s="1207">
        <v>4386</v>
      </c>
      <c r="D3710" s="1207">
        <v>1860</v>
      </c>
      <c r="E3710" s="1207">
        <v>362</v>
      </c>
      <c r="F3710" s="1211">
        <v>6608</v>
      </c>
    </row>
    <row r="3711" spans="2:6" ht="13.15" customHeight="1" x14ac:dyDescent="0.3">
      <c r="B3711" s="1173" t="s">
        <v>4487</v>
      </c>
      <c r="C3711" s="1206">
        <v>3215</v>
      </c>
      <c r="D3711" s="1206">
        <v>2973</v>
      </c>
      <c r="E3711" s="1206">
        <v>697</v>
      </c>
      <c r="F3711" s="1210">
        <v>6885</v>
      </c>
    </row>
    <row r="3712" spans="2:6" ht="13.15" customHeight="1" x14ac:dyDescent="0.3">
      <c r="B3712" s="1172" t="s">
        <v>4488</v>
      </c>
      <c r="C3712" s="1207">
        <v>2634</v>
      </c>
      <c r="D3712" s="1207">
        <v>3293</v>
      </c>
      <c r="E3712" s="1207">
        <v>447</v>
      </c>
      <c r="F3712" s="1211">
        <v>6374</v>
      </c>
    </row>
    <row r="3713" spans="2:6" ht="13.15" customHeight="1" x14ac:dyDescent="0.3">
      <c r="B3713" s="1173" t="s">
        <v>4489</v>
      </c>
      <c r="C3713" s="1206">
        <v>911</v>
      </c>
      <c r="D3713" s="1206">
        <v>1128</v>
      </c>
      <c r="E3713" s="1206">
        <v>245</v>
      </c>
      <c r="F3713" s="1210">
        <v>2284</v>
      </c>
    </row>
    <row r="3714" spans="2:6" ht="13.15" customHeight="1" x14ac:dyDescent="0.3">
      <c r="B3714" s="1172" t="s">
        <v>4490</v>
      </c>
      <c r="C3714" s="1207">
        <v>735</v>
      </c>
      <c r="D3714" s="1207">
        <v>1273</v>
      </c>
      <c r="E3714" s="1207">
        <v>183</v>
      </c>
      <c r="F3714" s="1211">
        <v>2191</v>
      </c>
    </row>
    <row r="3715" spans="2:6" ht="13.15" customHeight="1" x14ac:dyDescent="0.3">
      <c r="B3715" s="1173" t="s">
        <v>4491</v>
      </c>
      <c r="C3715" s="1206">
        <v>93</v>
      </c>
      <c r="D3715" s="1206">
        <v>453</v>
      </c>
      <c r="E3715" s="1206">
        <v>20</v>
      </c>
      <c r="F3715" s="1210">
        <v>566</v>
      </c>
    </row>
    <row r="3716" spans="2:6" ht="13.15" customHeight="1" x14ac:dyDescent="0.3">
      <c r="B3716" s="1172" t="s">
        <v>4492</v>
      </c>
      <c r="C3716" s="1207">
        <v>8139</v>
      </c>
      <c r="D3716" s="1207">
        <v>16699</v>
      </c>
      <c r="E3716" s="1207">
        <v>2176</v>
      </c>
      <c r="F3716" s="1211">
        <v>27014</v>
      </c>
    </row>
    <row r="3717" spans="2:6" ht="13.15" customHeight="1" x14ac:dyDescent="0.3">
      <c r="B3717" s="1173" t="s">
        <v>4493</v>
      </c>
      <c r="C3717" s="1206">
        <v>1217</v>
      </c>
      <c r="D3717" s="1206">
        <v>4222</v>
      </c>
      <c r="E3717" s="1206">
        <v>334</v>
      </c>
      <c r="F3717" s="1210">
        <v>5773</v>
      </c>
    </row>
    <row r="3718" spans="2:6" ht="13.15" customHeight="1" x14ac:dyDescent="0.3">
      <c r="B3718" s="1172" t="s">
        <v>4494</v>
      </c>
      <c r="C3718" s="1207">
        <v>814</v>
      </c>
      <c r="D3718" s="1207">
        <v>2777</v>
      </c>
      <c r="E3718" s="1207">
        <v>248</v>
      </c>
      <c r="F3718" s="1211">
        <v>3839</v>
      </c>
    </row>
    <row r="3719" spans="2:6" ht="13.15" customHeight="1" x14ac:dyDescent="0.3">
      <c r="B3719" s="1173" t="s">
        <v>4495</v>
      </c>
      <c r="C3719" s="1206">
        <v>333</v>
      </c>
      <c r="D3719" s="1206">
        <v>1028</v>
      </c>
      <c r="E3719" s="1206">
        <v>76</v>
      </c>
      <c r="F3719" s="1210">
        <v>1437</v>
      </c>
    </row>
    <row r="3720" spans="2:6" ht="13.15" customHeight="1" x14ac:dyDescent="0.3">
      <c r="B3720" s="1172" t="s">
        <v>4496</v>
      </c>
      <c r="C3720" s="1207">
        <v>601</v>
      </c>
      <c r="D3720" s="1207">
        <v>1989</v>
      </c>
      <c r="E3720" s="1207">
        <v>144</v>
      </c>
      <c r="F3720" s="1211">
        <v>2734</v>
      </c>
    </row>
    <row r="3721" spans="2:6" ht="13.15" customHeight="1" x14ac:dyDescent="0.3">
      <c r="B3721" s="1173" t="s">
        <v>4497</v>
      </c>
      <c r="C3721" s="1206">
        <v>355</v>
      </c>
      <c r="D3721" s="1206">
        <v>1358</v>
      </c>
      <c r="E3721" s="1206">
        <v>120</v>
      </c>
      <c r="F3721" s="1210">
        <v>1833</v>
      </c>
    </row>
    <row r="3722" spans="2:6" ht="13.15" customHeight="1" x14ac:dyDescent="0.3">
      <c r="B3722" s="1172" t="s">
        <v>4498</v>
      </c>
      <c r="C3722" s="1207">
        <v>152</v>
      </c>
      <c r="D3722" s="1207">
        <v>596</v>
      </c>
      <c r="E3722" s="1207">
        <v>30</v>
      </c>
      <c r="F3722" s="1211">
        <v>778</v>
      </c>
    </row>
    <row r="3723" spans="2:6" ht="13.15" customHeight="1" x14ac:dyDescent="0.3">
      <c r="B3723" s="1173" t="s">
        <v>4499</v>
      </c>
      <c r="C3723" s="1206">
        <v>636</v>
      </c>
      <c r="D3723" s="1206">
        <v>2278</v>
      </c>
      <c r="E3723" s="1206">
        <v>143</v>
      </c>
      <c r="F3723" s="1210">
        <v>3057</v>
      </c>
    </row>
    <row r="3724" spans="2:6" ht="13.15" customHeight="1" x14ac:dyDescent="0.3">
      <c r="B3724" s="1172" t="s">
        <v>4500</v>
      </c>
      <c r="C3724" s="1207">
        <v>555</v>
      </c>
      <c r="D3724" s="1207">
        <v>2488</v>
      </c>
      <c r="E3724" s="1207">
        <v>196</v>
      </c>
      <c r="F3724" s="1211">
        <v>3239</v>
      </c>
    </row>
    <row r="3725" spans="2:6" ht="13.15" customHeight="1" x14ac:dyDescent="0.3">
      <c r="B3725" s="1173" t="s">
        <v>4501</v>
      </c>
      <c r="C3725" s="1206">
        <v>411</v>
      </c>
      <c r="D3725" s="1206">
        <v>1351</v>
      </c>
      <c r="E3725" s="1206">
        <v>89</v>
      </c>
      <c r="F3725" s="1210">
        <v>1851</v>
      </c>
    </row>
    <row r="3726" spans="2:6" ht="13.15" customHeight="1" x14ac:dyDescent="0.3">
      <c r="B3726" s="1172" t="s">
        <v>4502</v>
      </c>
      <c r="C3726" s="1207">
        <v>1</v>
      </c>
      <c r="D3726" s="1207">
        <v>0</v>
      </c>
      <c r="E3726" s="1207">
        <v>0</v>
      </c>
      <c r="F3726" s="1211">
        <v>1</v>
      </c>
    </row>
    <row r="3727" spans="2:6" ht="13.15" customHeight="1" x14ac:dyDescent="0.3">
      <c r="B3727" s="1173" t="s">
        <v>4503</v>
      </c>
      <c r="C3727" s="1206">
        <v>884</v>
      </c>
      <c r="D3727" s="1206">
        <v>2264</v>
      </c>
      <c r="E3727" s="1206">
        <v>126</v>
      </c>
      <c r="F3727" s="1210">
        <v>3274</v>
      </c>
    </row>
    <row r="3728" spans="2:6" ht="13.15" customHeight="1" x14ac:dyDescent="0.3">
      <c r="B3728" s="1172" t="s">
        <v>4504</v>
      </c>
      <c r="C3728" s="1207">
        <v>2895</v>
      </c>
      <c r="D3728" s="1207">
        <v>6890</v>
      </c>
      <c r="E3728" s="1207">
        <v>597</v>
      </c>
      <c r="F3728" s="1211">
        <v>10382</v>
      </c>
    </row>
    <row r="3729" spans="2:6" ht="13.15" customHeight="1" x14ac:dyDescent="0.3">
      <c r="B3729" s="1173" t="s">
        <v>4505</v>
      </c>
      <c r="C3729" s="1206">
        <v>485</v>
      </c>
      <c r="D3729" s="1206">
        <v>1186</v>
      </c>
      <c r="E3729" s="1206">
        <v>99</v>
      </c>
      <c r="F3729" s="1210">
        <v>1770</v>
      </c>
    </row>
    <row r="3730" spans="2:6" ht="13.15" customHeight="1" x14ac:dyDescent="0.3">
      <c r="B3730" s="1172" t="s">
        <v>4506</v>
      </c>
      <c r="C3730" s="1207">
        <v>0</v>
      </c>
      <c r="D3730" s="1207">
        <v>2</v>
      </c>
      <c r="E3730" s="1207">
        <v>0</v>
      </c>
      <c r="F3730" s="1211">
        <v>2</v>
      </c>
    </row>
    <row r="3731" spans="2:6" ht="13.15" customHeight="1" x14ac:dyDescent="0.3">
      <c r="B3731" s="1173" t="s">
        <v>4507</v>
      </c>
      <c r="C3731" s="1206">
        <v>1261</v>
      </c>
      <c r="D3731" s="1206">
        <v>3791</v>
      </c>
      <c r="E3731" s="1206">
        <v>329</v>
      </c>
      <c r="F3731" s="1210">
        <v>5381</v>
      </c>
    </row>
    <row r="3732" spans="2:6" ht="13.15" customHeight="1" x14ac:dyDescent="0.3">
      <c r="B3732" s="1172" t="s">
        <v>4508</v>
      </c>
      <c r="C3732" s="1207">
        <v>0</v>
      </c>
      <c r="D3732" s="1207">
        <v>0</v>
      </c>
      <c r="E3732" s="1207">
        <v>1</v>
      </c>
      <c r="F3732" s="1211">
        <v>1</v>
      </c>
    </row>
    <row r="3733" spans="2:6" ht="13.15" customHeight="1" x14ac:dyDescent="0.3">
      <c r="B3733" s="1173" t="s">
        <v>4509</v>
      </c>
      <c r="C3733" s="1206">
        <v>425</v>
      </c>
      <c r="D3733" s="1206">
        <v>1197</v>
      </c>
      <c r="E3733" s="1206">
        <v>99</v>
      </c>
      <c r="F3733" s="1210">
        <v>1721</v>
      </c>
    </row>
    <row r="3734" spans="2:6" ht="13.15" customHeight="1" x14ac:dyDescent="0.3">
      <c r="B3734" s="1172" t="s">
        <v>4510</v>
      </c>
      <c r="C3734" s="1207">
        <v>86</v>
      </c>
      <c r="D3734" s="1207">
        <v>264</v>
      </c>
      <c r="E3734" s="1207">
        <v>22</v>
      </c>
      <c r="F3734" s="1211">
        <v>372</v>
      </c>
    </row>
    <row r="3735" spans="2:6" ht="13.15" customHeight="1" x14ac:dyDescent="0.3">
      <c r="B3735" s="1173" t="s">
        <v>4511</v>
      </c>
      <c r="C3735" s="1206">
        <v>192</v>
      </c>
      <c r="D3735" s="1206">
        <v>422</v>
      </c>
      <c r="E3735" s="1206">
        <v>47</v>
      </c>
      <c r="F3735" s="1210">
        <v>661</v>
      </c>
    </row>
    <row r="3736" spans="2:6" ht="13.15" customHeight="1" x14ac:dyDescent="0.3">
      <c r="B3736" s="1172" t="s">
        <v>4512</v>
      </c>
      <c r="C3736" s="1207">
        <v>257</v>
      </c>
      <c r="D3736" s="1207">
        <v>787</v>
      </c>
      <c r="E3736" s="1207">
        <v>57</v>
      </c>
      <c r="F3736" s="1211">
        <v>1101</v>
      </c>
    </row>
    <row r="3737" spans="2:6" ht="13.15" customHeight="1" x14ac:dyDescent="0.3">
      <c r="B3737" s="1173" t="s">
        <v>4513</v>
      </c>
      <c r="C3737" s="1206">
        <v>81</v>
      </c>
      <c r="D3737" s="1206">
        <v>401</v>
      </c>
      <c r="E3737" s="1206">
        <v>24</v>
      </c>
      <c r="F3737" s="1210">
        <v>506</v>
      </c>
    </row>
    <row r="3738" spans="2:6" ht="13.15" customHeight="1" x14ac:dyDescent="0.3">
      <c r="B3738" s="1172" t="s">
        <v>4514</v>
      </c>
      <c r="C3738" s="1207">
        <v>81</v>
      </c>
      <c r="D3738" s="1207">
        <v>360</v>
      </c>
      <c r="E3738" s="1207">
        <v>21</v>
      </c>
      <c r="F3738" s="1211">
        <v>462</v>
      </c>
    </row>
    <row r="3739" spans="2:6" ht="13.15" customHeight="1" x14ac:dyDescent="0.3">
      <c r="B3739" s="1173" t="s">
        <v>4515</v>
      </c>
      <c r="C3739" s="1206">
        <v>39</v>
      </c>
      <c r="D3739" s="1206">
        <v>117</v>
      </c>
      <c r="E3739" s="1206">
        <v>25</v>
      </c>
      <c r="F3739" s="1210">
        <v>181</v>
      </c>
    </row>
    <row r="3740" spans="2:6" ht="13.15" customHeight="1" x14ac:dyDescent="0.3">
      <c r="B3740" s="1172" t="s">
        <v>4516</v>
      </c>
      <c r="C3740" s="1207">
        <v>4730</v>
      </c>
      <c r="D3740" s="1207">
        <v>5508</v>
      </c>
      <c r="E3740" s="1207">
        <v>1355</v>
      </c>
      <c r="F3740" s="1211">
        <v>11593</v>
      </c>
    </row>
    <row r="3741" spans="2:6" ht="13.15" customHeight="1" x14ac:dyDescent="0.3">
      <c r="B3741" s="1173" t="s">
        <v>4517</v>
      </c>
      <c r="C3741" s="1206">
        <v>6785</v>
      </c>
      <c r="D3741" s="1206">
        <v>9214</v>
      </c>
      <c r="E3741" s="1206">
        <v>1563</v>
      </c>
      <c r="F3741" s="1210">
        <v>17562</v>
      </c>
    </row>
    <row r="3742" spans="2:6" ht="13.15" customHeight="1" x14ac:dyDescent="0.3">
      <c r="B3742" s="1172" t="s">
        <v>4518</v>
      </c>
      <c r="C3742" s="1207">
        <v>4923</v>
      </c>
      <c r="D3742" s="1207">
        <v>5773</v>
      </c>
      <c r="E3742" s="1207">
        <v>1130</v>
      </c>
      <c r="F3742" s="1211">
        <v>11826</v>
      </c>
    </row>
    <row r="3743" spans="2:6" ht="13.15" customHeight="1" x14ac:dyDescent="0.3">
      <c r="B3743" s="1173" t="s">
        <v>4519</v>
      </c>
      <c r="C3743" s="1206">
        <v>7410</v>
      </c>
      <c r="D3743" s="1206">
        <v>14000</v>
      </c>
      <c r="E3743" s="1206">
        <v>2231</v>
      </c>
      <c r="F3743" s="1210">
        <v>23641</v>
      </c>
    </row>
    <row r="3744" spans="2:6" ht="13.15" customHeight="1" x14ac:dyDescent="0.3">
      <c r="B3744" s="1172" t="s">
        <v>4520</v>
      </c>
      <c r="C3744" s="1207">
        <v>16720</v>
      </c>
      <c r="D3744" s="1207">
        <v>25404</v>
      </c>
      <c r="E3744" s="1207">
        <v>3171</v>
      </c>
      <c r="F3744" s="1211">
        <v>45295</v>
      </c>
    </row>
    <row r="3745" spans="2:6" ht="13.15" customHeight="1" x14ac:dyDescent="0.3">
      <c r="B3745" s="1173" t="s">
        <v>4521</v>
      </c>
      <c r="C3745" s="1206">
        <v>2</v>
      </c>
      <c r="D3745" s="1206">
        <v>3</v>
      </c>
      <c r="E3745" s="1206">
        <v>3</v>
      </c>
      <c r="F3745" s="1210">
        <v>8</v>
      </c>
    </row>
    <row r="3746" spans="2:6" ht="13.15" customHeight="1" x14ac:dyDescent="0.3">
      <c r="B3746" s="1172" t="s">
        <v>4522</v>
      </c>
      <c r="C3746" s="1207">
        <v>1391</v>
      </c>
      <c r="D3746" s="1207">
        <v>1591</v>
      </c>
      <c r="E3746" s="1207">
        <v>309</v>
      </c>
      <c r="F3746" s="1211">
        <v>3291</v>
      </c>
    </row>
    <row r="3747" spans="2:6" ht="13.15" customHeight="1" x14ac:dyDescent="0.3">
      <c r="B3747" s="1173" t="s">
        <v>4523</v>
      </c>
      <c r="C3747" s="1206">
        <v>9</v>
      </c>
      <c r="D3747" s="1206">
        <v>16</v>
      </c>
      <c r="E3747" s="1206">
        <v>3</v>
      </c>
      <c r="F3747" s="1210">
        <v>28</v>
      </c>
    </row>
    <row r="3748" spans="2:6" ht="13.15" customHeight="1" x14ac:dyDescent="0.3">
      <c r="B3748" s="1172" t="s">
        <v>4524</v>
      </c>
      <c r="C3748" s="1207">
        <v>747</v>
      </c>
      <c r="D3748" s="1207">
        <v>899</v>
      </c>
      <c r="E3748" s="1207">
        <v>157</v>
      </c>
      <c r="F3748" s="1211">
        <v>1803</v>
      </c>
    </row>
    <row r="3749" spans="2:6" ht="13.15" customHeight="1" x14ac:dyDescent="0.3">
      <c r="B3749" s="1173" t="s">
        <v>4525</v>
      </c>
      <c r="C3749" s="1206">
        <v>1114</v>
      </c>
      <c r="D3749" s="1206">
        <v>2769</v>
      </c>
      <c r="E3749" s="1206">
        <v>407</v>
      </c>
      <c r="F3749" s="1210">
        <v>4290</v>
      </c>
    </row>
    <row r="3750" spans="2:6" ht="13.15" customHeight="1" x14ac:dyDescent="0.3">
      <c r="B3750" s="1172" t="s">
        <v>4526</v>
      </c>
      <c r="C3750" s="1207">
        <v>289</v>
      </c>
      <c r="D3750" s="1207">
        <v>554</v>
      </c>
      <c r="E3750" s="1207">
        <v>56</v>
      </c>
      <c r="F3750" s="1211">
        <v>899</v>
      </c>
    </row>
    <row r="3751" spans="2:6" ht="13.15" customHeight="1" x14ac:dyDescent="0.3">
      <c r="B3751" s="1173" t="s">
        <v>4527</v>
      </c>
      <c r="C3751" s="1206">
        <v>318</v>
      </c>
      <c r="D3751" s="1206">
        <v>640</v>
      </c>
      <c r="E3751" s="1206">
        <v>82</v>
      </c>
      <c r="F3751" s="1210">
        <v>1040</v>
      </c>
    </row>
    <row r="3752" spans="2:6" ht="13.15" customHeight="1" x14ac:dyDescent="0.3">
      <c r="B3752" s="1172" t="s">
        <v>4528</v>
      </c>
      <c r="C3752" s="1207">
        <v>498</v>
      </c>
      <c r="D3752" s="1207">
        <v>611</v>
      </c>
      <c r="E3752" s="1207">
        <v>75</v>
      </c>
      <c r="F3752" s="1211">
        <v>1184</v>
      </c>
    </row>
    <row r="3753" spans="2:6" ht="13.15" customHeight="1" x14ac:dyDescent="0.3">
      <c r="B3753" s="1173" t="s">
        <v>4529</v>
      </c>
      <c r="C3753" s="1206">
        <v>184</v>
      </c>
      <c r="D3753" s="1206">
        <v>347</v>
      </c>
      <c r="E3753" s="1206">
        <v>36</v>
      </c>
      <c r="F3753" s="1210">
        <v>567</v>
      </c>
    </row>
    <row r="3754" spans="2:6" ht="13.15" customHeight="1" x14ac:dyDescent="0.3">
      <c r="B3754" s="1172" t="s">
        <v>4530</v>
      </c>
      <c r="C3754" s="1207">
        <v>630</v>
      </c>
      <c r="D3754" s="1207">
        <v>1074</v>
      </c>
      <c r="E3754" s="1207">
        <v>150</v>
      </c>
      <c r="F3754" s="1211">
        <v>1854</v>
      </c>
    </row>
    <row r="3755" spans="2:6" ht="13.15" customHeight="1" x14ac:dyDescent="0.3">
      <c r="B3755" s="1173" t="s">
        <v>4531</v>
      </c>
      <c r="C3755" s="1206">
        <v>226</v>
      </c>
      <c r="D3755" s="1206">
        <v>347</v>
      </c>
      <c r="E3755" s="1206">
        <v>32</v>
      </c>
      <c r="F3755" s="1210">
        <v>605</v>
      </c>
    </row>
    <row r="3756" spans="2:6" ht="13.15" customHeight="1" x14ac:dyDescent="0.3">
      <c r="B3756" s="1172" t="s">
        <v>4532</v>
      </c>
      <c r="C3756" s="1207">
        <v>1185</v>
      </c>
      <c r="D3756" s="1207">
        <v>1013</v>
      </c>
      <c r="E3756" s="1207">
        <v>122</v>
      </c>
      <c r="F3756" s="1211">
        <v>2320</v>
      </c>
    </row>
    <row r="3757" spans="2:6" ht="13.15" customHeight="1" x14ac:dyDescent="0.3">
      <c r="B3757" s="1173" t="s">
        <v>4533</v>
      </c>
      <c r="C3757" s="1206">
        <v>403</v>
      </c>
      <c r="D3757" s="1206">
        <v>602</v>
      </c>
      <c r="E3757" s="1206">
        <v>85</v>
      </c>
      <c r="F3757" s="1210">
        <v>1090</v>
      </c>
    </row>
    <row r="3758" spans="2:6" ht="13.15" customHeight="1" x14ac:dyDescent="0.3">
      <c r="B3758" s="1172" t="s">
        <v>4534</v>
      </c>
      <c r="C3758" s="1207">
        <v>2392</v>
      </c>
      <c r="D3758" s="1207">
        <v>2390</v>
      </c>
      <c r="E3758" s="1207">
        <v>247</v>
      </c>
      <c r="F3758" s="1211">
        <v>5029</v>
      </c>
    </row>
    <row r="3759" spans="2:6" ht="13.15" customHeight="1" x14ac:dyDescent="0.3">
      <c r="B3759" s="1173" t="s">
        <v>4535</v>
      </c>
      <c r="C3759" s="1206">
        <v>1148</v>
      </c>
      <c r="D3759" s="1206">
        <v>1558</v>
      </c>
      <c r="E3759" s="1206">
        <v>207</v>
      </c>
      <c r="F3759" s="1210">
        <v>2913</v>
      </c>
    </row>
    <row r="3760" spans="2:6" ht="13.15" customHeight="1" x14ac:dyDescent="0.3">
      <c r="B3760" s="1172" t="s">
        <v>4536</v>
      </c>
      <c r="C3760" s="1207">
        <v>223</v>
      </c>
      <c r="D3760" s="1207">
        <v>329</v>
      </c>
      <c r="E3760" s="1207">
        <v>42</v>
      </c>
      <c r="F3760" s="1211">
        <v>594</v>
      </c>
    </row>
    <row r="3761" spans="2:6" ht="13.15" customHeight="1" x14ac:dyDescent="0.3">
      <c r="B3761" s="1173" t="s">
        <v>4537</v>
      </c>
      <c r="C3761" s="1206">
        <v>145</v>
      </c>
      <c r="D3761" s="1206">
        <v>155</v>
      </c>
      <c r="E3761" s="1206">
        <v>22</v>
      </c>
      <c r="F3761" s="1210">
        <v>322</v>
      </c>
    </row>
    <row r="3762" spans="2:6" ht="13.15" customHeight="1" x14ac:dyDescent="0.3">
      <c r="B3762" s="1172" t="s">
        <v>4538</v>
      </c>
      <c r="C3762" s="1207">
        <v>311</v>
      </c>
      <c r="D3762" s="1207">
        <v>345</v>
      </c>
      <c r="E3762" s="1207">
        <v>16</v>
      </c>
      <c r="F3762" s="1211">
        <v>672</v>
      </c>
    </row>
    <row r="3763" spans="2:6" ht="13.15" customHeight="1" x14ac:dyDescent="0.3">
      <c r="B3763" s="1173" t="s">
        <v>4539</v>
      </c>
      <c r="C3763" s="1206">
        <v>627</v>
      </c>
      <c r="D3763" s="1206">
        <v>429</v>
      </c>
      <c r="E3763" s="1206">
        <v>44</v>
      </c>
      <c r="F3763" s="1210">
        <v>1100</v>
      </c>
    </row>
    <row r="3764" spans="2:6" ht="13.15" customHeight="1" x14ac:dyDescent="0.3">
      <c r="B3764" s="1172" t="s">
        <v>4540</v>
      </c>
      <c r="C3764" s="1207">
        <v>563</v>
      </c>
      <c r="D3764" s="1207">
        <v>460</v>
      </c>
      <c r="E3764" s="1207">
        <v>53</v>
      </c>
      <c r="F3764" s="1211">
        <v>1076</v>
      </c>
    </row>
    <row r="3765" spans="2:6" ht="13.15" customHeight="1" x14ac:dyDescent="0.3">
      <c r="B3765" s="1173" t="s">
        <v>4541</v>
      </c>
      <c r="C3765" s="1206">
        <v>218</v>
      </c>
      <c r="D3765" s="1206">
        <v>172</v>
      </c>
      <c r="E3765" s="1206">
        <v>18</v>
      </c>
      <c r="F3765" s="1210">
        <v>408</v>
      </c>
    </row>
    <row r="3766" spans="2:6" ht="13.15" customHeight="1" x14ac:dyDescent="0.3">
      <c r="B3766" s="1172" t="s">
        <v>4542</v>
      </c>
      <c r="C3766" s="1207">
        <v>2</v>
      </c>
      <c r="D3766" s="1207">
        <v>0</v>
      </c>
      <c r="E3766" s="1207">
        <v>0</v>
      </c>
      <c r="F3766" s="1211">
        <v>2</v>
      </c>
    </row>
    <row r="3767" spans="2:6" ht="13.15" customHeight="1" x14ac:dyDescent="0.3">
      <c r="B3767" s="1173" t="s">
        <v>4543</v>
      </c>
      <c r="C3767" s="1206">
        <v>165</v>
      </c>
      <c r="D3767" s="1206">
        <v>208</v>
      </c>
      <c r="E3767" s="1206">
        <v>18</v>
      </c>
      <c r="F3767" s="1210">
        <v>391</v>
      </c>
    </row>
    <row r="3768" spans="2:6" ht="13.15" customHeight="1" x14ac:dyDescent="0.3">
      <c r="B3768" s="1172" t="s">
        <v>4544</v>
      </c>
      <c r="C3768" s="1207">
        <v>643</v>
      </c>
      <c r="D3768" s="1207">
        <v>470</v>
      </c>
      <c r="E3768" s="1207">
        <v>69</v>
      </c>
      <c r="F3768" s="1211">
        <v>1182</v>
      </c>
    </row>
    <row r="3769" spans="2:6" ht="13.15" customHeight="1" x14ac:dyDescent="0.3">
      <c r="B3769" s="1173" t="s">
        <v>4545</v>
      </c>
      <c r="C3769" s="1206">
        <v>568</v>
      </c>
      <c r="D3769" s="1206">
        <v>614</v>
      </c>
      <c r="E3769" s="1206">
        <v>84</v>
      </c>
      <c r="F3769" s="1210">
        <v>1266</v>
      </c>
    </row>
    <row r="3770" spans="2:6" ht="13.15" customHeight="1" x14ac:dyDescent="0.3">
      <c r="B3770" s="1172" t="s">
        <v>4546</v>
      </c>
      <c r="C3770" s="1207">
        <v>195</v>
      </c>
      <c r="D3770" s="1207">
        <v>333</v>
      </c>
      <c r="E3770" s="1207">
        <v>27</v>
      </c>
      <c r="F3770" s="1211">
        <v>555</v>
      </c>
    </row>
    <row r="3771" spans="2:6" ht="13.15" customHeight="1" x14ac:dyDescent="0.3">
      <c r="B3771" s="1173" t="s">
        <v>4547</v>
      </c>
      <c r="C3771" s="1206">
        <v>1854</v>
      </c>
      <c r="D3771" s="1206">
        <v>2814</v>
      </c>
      <c r="E3771" s="1206">
        <v>463</v>
      </c>
      <c r="F3771" s="1210">
        <v>5131</v>
      </c>
    </row>
    <row r="3772" spans="2:6" ht="13.15" customHeight="1" x14ac:dyDescent="0.3">
      <c r="B3772" s="1172" t="s">
        <v>4548</v>
      </c>
      <c r="C3772" s="1207">
        <v>1464</v>
      </c>
      <c r="D3772" s="1207">
        <v>2542</v>
      </c>
      <c r="E3772" s="1207">
        <v>316</v>
      </c>
      <c r="F3772" s="1211">
        <v>4322</v>
      </c>
    </row>
    <row r="3773" spans="2:6" ht="13.15" customHeight="1" x14ac:dyDescent="0.3">
      <c r="B3773" s="1173" t="s">
        <v>4549</v>
      </c>
      <c r="C3773" s="1206">
        <v>2046</v>
      </c>
      <c r="D3773" s="1206">
        <v>2827</v>
      </c>
      <c r="E3773" s="1206">
        <v>418</v>
      </c>
      <c r="F3773" s="1210">
        <v>5291</v>
      </c>
    </row>
    <row r="3774" spans="2:6" ht="13.15" customHeight="1" x14ac:dyDescent="0.3">
      <c r="B3774" s="1172" t="s">
        <v>4550</v>
      </c>
      <c r="C3774" s="1207">
        <v>282</v>
      </c>
      <c r="D3774" s="1207">
        <v>375</v>
      </c>
      <c r="E3774" s="1207">
        <v>37</v>
      </c>
      <c r="F3774" s="1211">
        <v>694</v>
      </c>
    </row>
    <row r="3775" spans="2:6" ht="13.15" customHeight="1" x14ac:dyDescent="0.3">
      <c r="B3775" s="1173" t="s">
        <v>4551</v>
      </c>
      <c r="C3775" s="1206">
        <v>468</v>
      </c>
      <c r="D3775" s="1206">
        <v>398</v>
      </c>
      <c r="E3775" s="1206">
        <v>51</v>
      </c>
      <c r="F3775" s="1210">
        <v>917</v>
      </c>
    </row>
    <row r="3776" spans="2:6" ht="13.15" customHeight="1" x14ac:dyDescent="0.3">
      <c r="B3776" s="1172" t="s">
        <v>4552</v>
      </c>
      <c r="C3776" s="1207">
        <v>444</v>
      </c>
      <c r="D3776" s="1207">
        <v>467</v>
      </c>
      <c r="E3776" s="1207">
        <v>57</v>
      </c>
      <c r="F3776" s="1211">
        <v>968</v>
      </c>
    </row>
    <row r="3777" spans="2:6" ht="13.15" customHeight="1" x14ac:dyDescent="0.3">
      <c r="B3777" s="1173" t="s">
        <v>4553</v>
      </c>
      <c r="C3777" s="1206">
        <v>140</v>
      </c>
      <c r="D3777" s="1206">
        <v>151</v>
      </c>
      <c r="E3777" s="1206">
        <v>26</v>
      </c>
      <c r="F3777" s="1210">
        <v>317</v>
      </c>
    </row>
    <row r="3778" spans="2:6" ht="13.15" customHeight="1" x14ac:dyDescent="0.3">
      <c r="B3778" s="1172" t="s">
        <v>4554</v>
      </c>
      <c r="C3778" s="1207">
        <v>410</v>
      </c>
      <c r="D3778" s="1207">
        <v>923</v>
      </c>
      <c r="E3778" s="1207">
        <v>100</v>
      </c>
      <c r="F3778" s="1211">
        <v>1433</v>
      </c>
    </row>
    <row r="3779" spans="2:6" ht="13.15" customHeight="1" x14ac:dyDescent="0.3">
      <c r="B3779" s="1173" t="s">
        <v>4555</v>
      </c>
      <c r="C3779" s="1206">
        <v>116</v>
      </c>
      <c r="D3779" s="1206">
        <v>145</v>
      </c>
      <c r="E3779" s="1206">
        <v>12</v>
      </c>
      <c r="F3779" s="1210">
        <v>273</v>
      </c>
    </row>
    <row r="3780" spans="2:6" ht="13.15" customHeight="1" x14ac:dyDescent="0.3">
      <c r="B3780" s="1172" t="s">
        <v>4556</v>
      </c>
      <c r="C3780" s="1207">
        <v>103</v>
      </c>
      <c r="D3780" s="1207">
        <v>66</v>
      </c>
      <c r="E3780" s="1207">
        <v>6</v>
      </c>
      <c r="F3780" s="1211">
        <v>175</v>
      </c>
    </row>
    <row r="3781" spans="2:6" ht="13.15" customHeight="1" x14ac:dyDescent="0.3">
      <c r="B3781" s="1173" t="s">
        <v>4557</v>
      </c>
      <c r="C3781" s="1206">
        <v>102</v>
      </c>
      <c r="D3781" s="1206">
        <v>143</v>
      </c>
      <c r="E3781" s="1206">
        <v>10</v>
      </c>
      <c r="F3781" s="1210">
        <v>255</v>
      </c>
    </row>
    <row r="3782" spans="2:6" ht="13.15" customHeight="1" x14ac:dyDescent="0.3">
      <c r="B3782" s="1172" t="s">
        <v>4558</v>
      </c>
      <c r="C3782" s="1207">
        <v>1811</v>
      </c>
      <c r="D3782" s="1207">
        <v>4075</v>
      </c>
      <c r="E3782" s="1207">
        <v>555</v>
      </c>
      <c r="F3782" s="1211">
        <v>6441</v>
      </c>
    </row>
    <row r="3783" spans="2:6" ht="13.15" customHeight="1" x14ac:dyDescent="0.3">
      <c r="B3783" s="1173" t="s">
        <v>4559</v>
      </c>
      <c r="C3783" s="1206">
        <v>732</v>
      </c>
      <c r="D3783" s="1206">
        <v>1638</v>
      </c>
      <c r="E3783" s="1206">
        <v>245</v>
      </c>
      <c r="F3783" s="1210">
        <v>2615</v>
      </c>
    </row>
    <row r="3784" spans="2:6" ht="13.15" customHeight="1" x14ac:dyDescent="0.3">
      <c r="B3784" s="1172" t="s">
        <v>4560</v>
      </c>
      <c r="C3784" s="1207">
        <v>2552</v>
      </c>
      <c r="D3784" s="1207">
        <v>4574</v>
      </c>
      <c r="E3784" s="1207">
        <v>726</v>
      </c>
      <c r="F3784" s="1211">
        <v>7852</v>
      </c>
    </row>
    <row r="3785" spans="2:6" ht="13.15" customHeight="1" x14ac:dyDescent="0.3">
      <c r="B3785" s="1173" t="s">
        <v>4561</v>
      </c>
      <c r="C3785" s="1206">
        <v>236</v>
      </c>
      <c r="D3785" s="1206">
        <v>477</v>
      </c>
      <c r="E3785" s="1206">
        <v>40</v>
      </c>
      <c r="F3785" s="1210">
        <v>753</v>
      </c>
    </row>
    <row r="3786" spans="2:6" ht="13.15" customHeight="1" x14ac:dyDescent="0.3">
      <c r="B3786" s="1172" t="s">
        <v>4562</v>
      </c>
      <c r="C3786" s="1207">
        <v>5913</v>
      </c>
      <c r="D3786" s="1207">
        <v>11412</v>
      </c>
      <c r="E3786" s="1207">
        <v>1817</v>
      </c>
      <c r="F3786" s="1211">
        <v>19142</v>
      </c>
    </row>
    <row r="3787" spans="2:6" ht="13.15" customHeight="1" x14ac:dyDescent="0.3">
      <c r="B3787" s="1173" t="s">
        <v>4563</v>
      </c>
      <c r="C3787" s="1206">
        <v>4667</v>
      </c>
      <c r="D3787" s="1206">
        <v>11308</v>
      </c>
      <c r="E3787" s="1206">
        <v>1952</v>
      </c>
      <c r="F3787" s="1210">
        <v>17927</v>
      </c>
    </row>
    <row r="3788" spans="2:6" ht="13.15" customHeight="1" x14ac:dyDescent="0.3">
      <c r="B3788" s="1172" t="s">
        <v>4564</v>
      </c>
      <c r="C3788" s="1207">
        <v>4512</v>
      </c>
      <c r="D3788" s="1207">
        <v>8938</v>
      </c>
      <c r="E3788" s="1207">
        <v>1293</v>
      </c>
      <c r="F3788" s="1211">
        <v>14743</v>
      </c>
    </row>
    <row r="3789" spans="2:6" ht="13.15" customHeight="1" x14ac:dyDescent="0.3">
      <c r="B3789" s="1173" t="s">
        <v>4565</v>
      </c>
      <c r="C3789" s="1206">
        <v>3416</v>
      </c>
      <c r="D3789" s="1206">
        <v>6344</v>
      </c>
      <c r="E3789" s="1206">
        <v>871</v>
      </c>
      <c r="F3789" s="1210">
        <v>10631</v>
      </c>
    </row>
    <row r="3790" spans="2:6" ht="13.15" customHeight="1" x14ac:dyDescent="0.3">
      <c r="B3790" s="1172" t="s">
        <v>4566</v>
      </c>
      <c r="C3790" s="1207">
        <v>9</v>
      </c>
      <c r="D3790" s="1207">
        <v>3</v>
      </c>
      <c r="E3790" s="1207">
        <v>8</v>
      </c>
      <c r="F3790" s="1211">
        <v>20</v>
      </c>
    </row>
    <row r="3791" spans="2:6" ht="13.15" customHeight="1" x14ac:dyDescent="0.3">
      <c r="B3791" s="1173" t="s">
        <v>4567</v>
      </c>
      <c r="C3791" s="1206">
        <v>232</v>
      </c>
      <c r="D3791" s="1206">
        <v>394</v>
      </c>
      <c r="E3791" s="1206">
        <v>64</v>
      </c>
      <c r="F3791" s="1210">
        <v>690</v>
      </c>
    </row>
    <row r="3792" spans="2:6" ht="13.15" customHeight="1" x14ac:dyDescent="0.3">
      <c r="B3792" s="1172" t="s">
        <v>4568</v>
      </c>
      <c r="C3792" s="1207">
        <v>490</v>
      </c>
      <c r="D3792" s="1207">
        <v>579</v>
      </c>
      <c r="E3792" s="1207">
        <v>71</v>
      </c>
      <c r="F3792" s="1211">
        <v>1140</v>
      </c>
    </row>
    <row r="3793" spans="2:6" ht="13.15" customHeight="1" x14ac:dyDescent="0.3">
      <c r="B3793" s="1173" t="s">
        <v>4569</v>
      </c>
      <c r="C3793" s="1206">
        <v>1293</v>
      </c>
      <c r="D3793" s="1206">
        <v>1913</v>
      </c>
      <c r="E3793" s="1206">
        <v>248</v>
      </c>
      <c r="F3793" s="1210">
        <v>3454</v>
      </c>
    </row>
    <row r="3794" spans="2:6" ht="13.15" customHeight="1" x14ac:dyDescent="0.3">
      <c r="B3794" s="1172" t="s">
        <v>4570</v>
      </c>
      <c r="C3794" s="1207">
        <v>104</v>
      </c>
      <c r="D3794" s="1207">
        <v>146</v>
      </c>
      <c r="E3794" s="1207">
        <v>15</v>
      </c>
      <c r="F3794" s="1211">
        <v>265</v>
      </c>
    </row>
    <row r="3795" spans="2:6" ht="13.15" customHeight="1" x14ac:dyDescent="0.3">
      <c r="B3795" s="1173" t="s">
        <v>4571</v>
      </c>
      <c r="C3795" s="1206">
        <v>1186</v>
      </c>
      <c r="D3795" s="1206">
        <v>1447</v>
      </c>
      <c r="E3795" s="1206">
        <v>225</v>
      </c>
      <c r="F3795" s="1210">
        <v>2858</v>
      </c>
    </row>
    <row r="3796" spans="2:6" ht="13.15" customHeight="1" x14ac:dyDescent="0.3">
      <c r="B3796" s="1172" t="s">
        <v>4572</v>
      </c>
      <c r="C3796" s="1207">
        <v>1110</v>
      </c>
      <c r="D3796" s="1207">
        <v>1634</v>
      </c>
      <c r="E3796" s="1207">
        <v>253</v>
      </c>
      <c r="F3796" s="1211">
        <v>2997</v>
      </c>
    </row>
    <row r="3797" spans="2:6" ht="13.15" customHeight="1" x14ac:dyDescent="0.3">
      <c r="B3797" s="1173" t="s">
        <v>4573</v>
      </c>
      <c r="C3797" s="1206">
        <v>696</v>
      </c>
      <c r="D3797" s="1206">
        <v>1269</v>
      </c>
      <c r="E3797" s="1206">
        <v>203</v>
      </c>
      <c r="F3797" s="1210">
        <v>2168</v>
      </c>
    </row>
    <row r="3798" spans="2:6" ht="13.15" customHeight="1" x14ac:dyDescent="0.3">
      <c r="B3798" s="1172" t="s">
        <v>4574</v>
      </c>
      <c r="C3798" s="1207">
        <v>10</v>
      </c>
      <c r="D3798" s="1207">
        <v>9</v>
      </c>
      <c r="E3798" s="1207">
        <v>6</v>
      </c>
      <c r="F3798" s="1211">
        <v>25</v>
      </c>
    </row>
    <row r="3799" spans="2:6" ht="13.15" customHeight="1" x14ac:dyDescent="0.3">
      <c r="B3799" s="1173" t="s">
        <v>4575</v>
      </c>
      <c r="C3799" s="1206">
        <v>1250</v>
      </c>
      <c r="D3799" s="1206">
        <v>1613</v>
      </c>
      <c r="E3799" s="1206">
        <v>179</v>
      </c>
      <c r="F3799" s="1210">
        <v>3042</v>
      </c>
    </row>
    <row r="3800" spans="2:6" ht="13.15" customHeight="1" x14ac:dyDescent="0.3">
      <c r="B3800" s="1172" t="s">
        <v>4576</v>
      </c>
      <c r="C3800" s="1207">
        <v>280</v>
      </c>
      <c r="D3800" s="1207">
        <v>707</v>
      </c>
      <c r="E3800" s="1207">
        <v>49</v>
      </c>
      <c r="F3800" s="1211">
        <v>1036</v>
      </c>
    </row>
    <row r="3801" spans="2:6" ht="13.15" customHeight="1" x14ac:dyDescent="0.3">
      <c r="B3801" s="1173" t="s">
        <v>4577</v>
      </c>
      <c r="C3801" s="1206">
        <v>2</v>
      </c>
      <c r="D3801" s="1206">
        <v>1</v>
      </c>
      <c r="E3801" s="1206">
        <v>1</v>
      </c>
      <c r="F3801" s="1210">
        <v>4</v>
      </c>
    </row>
    <row r="3802" spans="2:6" ht="13.15" customHeight="1" x14ac:dyDescent="0.3">
      <c r="B3802" s="1172" t="s">
        <v>4578</v>
      </c>
      <c r="C3802" s="1207">
        <v>495</v>
      </c>
      <c r="D3802" s="1207">
        <v>811</v>
      </c>
      <c r="E3802" s="1207">
        <v>53</v>
      </c>
      <c r="F3802" s="1211">
        <v>1359</v>
      </c>
    </row>
    <row r="3803" spans="2:6" ht="13.15" customHeight="1" x14ac:dyDescent="0.3">
      <c r="B3803" s="1173" t="s">
        <v>4579</v>
      </c>
      <c r="C3803" s="1206">
        <v>573</v>
      </c>
      <c r="D3803" s="1206">
        <v>794</v>
      </c>
      <c r="E3803" s="1206">
        <v>84</v>
      </c>
      <c r="F3803" s="1210">
        <v>1451</v>
      </c>
    </row>
    <row r="3804" spans="2:6" ht="13.15" customHeight="1" x14ac:dyDescent="0.3">
      <c r="B3804" s="1172" t="s">
        <v>4580</v>
      </c>
      <c r="C3804" s="1207">
        <v>605</v>
      </c>
      <c r="D3804" s="1207">
        <v>1185</v>
      </c>
      <c r="E3804" s="1207">
        <v>127</v>
      </c>
      <c r="F3804" s="1211">
        <v>1917</v>
      </c>
    </row>
    <row r="3805" spans="2:6" ht="13.15" customHeight="1" x14ac:dyDescent="0.3">
      <c r="B3805" s="1173" t="s">
        <v>4581</v>
      </c>
      <c r="C3805" s="1206">
        <v>14390</v>
      </c>
      <c r="D3805" s="1206">
        <v>23951</v>
      </c>
      <c r="E3805" s="1206">
        <v>4082</v>
      </c>
      <c r="F3805" s="1210">
        <v>42423</v>
      </c>
    </row>
    <row r="3806" spans="2:6" ht="13.15" customHeight="1" x14ac:dyDescent="0.3">
      <c r="B3806" s="1172" t="s">
        <v>4582</v>
      </c>
      <c r="C3806" s="1207">
        <v>5672</v>
      </c>
      <c r="D3806" s="1207">
        <v>11181</v>
      </c>
      <c r="E3806" s="1207">
        <v>1813</v>
      </c>
      <c r="F3806" s="1211">
        <v>18666</v>
      </c>
    </row>
    <row r="3807" spans="2:6" ht="13.15" customHeight="1" x14ac:dyDescent="0.3">
      <c r="B3807" s="1173" t="s">
        <v>4583</v>
      </c>
      <c r="C3807" s="1206">
        <v>2894</v>
      </c>
      <c r="D3807" s="1206">
        <v>7131</v>
      </c>
      <c r="E3807" s="1206">
        <v>969</v>
      </c>
      <c r="F3807" s="1210">
        <v>10994</v>
      </c>
    </row>
    <row r="3808" spans="2:6" ht="13.15" customHeight="1" x14ac:dyDescent="0.3">
      <c r="B3808" s="1172" t="s">
        <v>4584</v>
      </c>
      <c r="C3808" s="1207">
        <v>1913</v>
      </c>
      <c r="D3808" s="1207">
        <v>3502</v>
      </c>
      <c r="E3808" s="1207">
        <v>550</v>
      </c>
      <c r="F3808" s="1211">
        <v>5965</v>
      </c>
    </row>
    <row r="3809" spans="2:6" ht="13.15" customHeight="1" x14ac:dyDescent="0.3">
      <c r="B3809" s="1173" t="s">
        <v>4585</v>
      </c>
      <c r="C3809" s="1206">
        <v>264</v>
      </c>
      <c r="D3809" s="1206">
        <v>440</v>
      </c>
      <c r="E3809" s="1206">
        <v>50</v>
      </c>
      <c r="F3809" s="1210">
        <v>754</v>
      </c>
    </row>
    <row r="3810" spans="2:6" ht="13.15" customHeight="1" x14ac:dyDescent="0.3">
      <c r="B3810" s="1172" t="s">
        <v>4586</v>
      </c>
      <c r="C3810" s="1207">
        <v>814</v>
      </c>
      <c r="D3810" s="1207">
        <v>1448</v>
      </c>
      <c r="E3810" s="1207">
        <v>204</v>
      </c>
      <c r="F3810" s="1211">
        <v>2466</v>
      </c>
    </row>
    <row r="3811" spans="2:6" ht="13.15" customHeight="1" x14ac:dyDescent="0.3">
      <c r="B3811" s="1173" t="s">
        <v>4587</v>
      </c>
      <c r="C3811" s="1206">
        <v>204</v>
      </c>
      <c r="D3811" s="1206">
        <v>108</v>
      </c>
      <c r="E3811" s="1206">
        <v>16</v>
      </c>
      <c r="F3811" s="1210">
        <v>328</v>
      </c>
    </row>
    <row r="3812" spans="2:6" ht="13.15" customHeight="1" x14ac:dyDescent="0.3">
      <c r="B3812" s="1172" t="s">
        <v>4588</v>
      </c>
      <c r="C3812" s="1207">
        <v>308</v>
      </c>
      <c r="D3812" s="1207">
        <v>182</v>
      </c>
      <c r="E3812" s="1207">
        <v>45</v>
      </c>
      <c r="F3812" s="1211">
        <v>535</v>
      </c>
    </row>
    <row r="3813" spans="2:6" ht="13.15" customHeight="1" x14ac:dyDescent="0.3">
      <c r="B3813" s="1173" t="s">
        <v>4589</v>
      </c>
      <c r="C3813" s="1206">
        <v>101</v>
      </c>
      <c r="D3813" s="1206">
        <v>113</v>
      </c>
      <c r="E3813" s="1206">
        <v>23</v>
      </c>
      <c r="F3813" s="1210">
        <v>237</v>
      </c>
    </row>
    <row r="3814" spans="2:6" ht="13.15" customHeight="1" x14ac:dyDescent="0.3">
      <c r="B3814" s="1172" t="s">
        <v>4590</v>
      </c>
      <c r="C3814" s="1207">
        <v>307</v>
      </c>
      <c r="D3814" s="1207">
        <v>146</v>
      </c>
      <c r="E3814" s="1207">
        <v>26</v>
      </c>
      <c r="F3814" s="1211">
        <v>479</v>
      </c>
    </row>
    <row r="3815" spans="2:6" ht="13.15" customHeight="1" x14ac:dyDescent="0.3">
      <c r="B3815" s="1173" t="s">
        <v>4591</v>
      </c>
      <c r="C3815" s="1206">
        <v>120</v>
      </c>
      <c r="D3815" s="1206">
        <v>232</v>
      </c>
      <c r="E3815" s="1206">
        <v>27</v>
      </c>
      <c r="F3815" s="1210">
        <v>379</v>
      </c>
    </row>
    <row r="3816" spans="2:6" ht="13.15" customHeight="1" x14ac:dyDescent="0.3">
      <c r="B3816" s="1172" t="s">
        <v>4592</v>
      </c>
      <c r="C3816" s="1207">
        <v>323</v>
      </c>
      <c r="D3816" s="1207">
        <v>452</v>
      </c>
      <c r="E3816" s="1207">
        <v>46</v>
      </c>
      <c r="F3816" s="1211">
        <v>821</v>
      </c>
    </row>
    <row r="3817" spans="2:6" ht="13.15" customHeight="1" x14ac:dyDescent="0.3">
      <c r="B3817" s="1173" t="s">
        <v>4593</v>
      </c>
      <c r="C3817" s="1206">
        <v>239</v>
      </c>
      <c r="D3817" s="1206">
        <v>219</v>
      </c>
      <c r="E3817" s="1206">
        <v>31</v>
      </c>
      <c r="F3817" s="1210">
        <v>489</v>
      </c>
    </row>
    <row r="3818" spans="2:6" ht="13.15" customHeight="1" x14ac:dyDescent="0.3">
      <c r="B3818" s="1172" t="s">
        <v>4594</v>
      </c>
      <c r="C3818" s="1207">
        <v>390</v>
      </c>
      <c r="D3818" s="1207">
        <v>535</v>
      </c>
      <c r="E3818" s="1207">
        <v>59</v>
      </c>
      <c r="F3818" s="1211">
        <v>984</v>
      </c>
    </row>
    <row r="3819" spans="2:6" ht="13.15" customHeight="1" x14ac:dyDescent="0.3">
      <c r="B3819" s="1173" t="s">
        <v>4595</v>
      </c>
      <c r="C3819" s="1206">
        <v>434</v>
      </c>
      <c r="D3819" s="1206">
        <v>399</v>
      </c>
      <c r="E3819" s="1206">
        <v>44</v>
      </c>
      <c r="F3819" s="1210">
        <v>877</v>
      </c>
    </row>
    <row r="3820" spans="2:6" ht="13.15" customHeight="1" x14ac:dyDescent="0.3">
      <c r="B3820" s="1172" t="s">
        <v>4596</v>
      </c>
      <c r="C3820" s="1207">
        <v>148</v>
      </c>
      <c r="D3820" s="1207">
        <v>59</v>
      </c>
      <c r="E3820" s="1207">
        <v>10</v>
      </c>
      <c r="F3820" s="1211">
        <v>217</v>
      </c>
    </row>
    <row r="3821" spans="2:6" ht="13.15" customHeight="1" x14ac:dyDescent="0.3">
      <c r="B3821" s="1173" t="s">
        <v>4597</v>
      </c>
      <c r="C3821" s="1206">
        <v>56</v>
      </c>
      <c r="D3821" s="1206">
        <v>106</v>
      </c>
      <c r="E3821" s="1206">
        <v>12</v>
      </c>
      <c r="F3821" s="1210">
        <v>174</v>
      </c>
    </row>
    <row r="3822" spans="2:6" ht="13.15" customHeight="1" x14ac:dyDescent="0.3">
      <c r="B3822" s="1172" t="s">
        <v>4598</v>
      </c>
      <c r="C3822" s="1207">
        <v>940</v>
      </c>
      <c r="D3822" s="1207">
        <v>1520</v>
      </c>
      <c r="E3822" s="1207">
        <v>210</v>
      </c>
      <c r="F3822" s="1211">
        <v>2670</v>
      </c>
    </row>
    <row r="3823" spans="2:6" ht="13.15" customHeight="1" x14ac:dyDescent="0.3">
      <c r="B3823" s="1173" t="s">
        <v>4599</v>
      </c>
      <c r="C3823" s="1206">
        <v>140</v>
      </c>
      <c r="D3823" s="1206">
        <v>92</v>
      </c>
      <c r="E3823" s="1206">
        <v>14</v>
      </c>
      <c r="F3823" s="1210">
        <v>246</v>
      </c>
    </row>
    <row r="3824" spans="2:6" ht="13.15" customHeight="1" x14ac:dyDescent="0.3">
      <c r="B3824" s="1172" t="s">
        <v>4600</v>
      </c>
      <c r="C3824" s="1207">
        <v>420</v>
      </c>
      <c r="D3824" s="1207">
        <v>225</v>
      </c>
      <c r="E3824" s="1207">
        <v>41</v>
      </c>
      <c r="F3824" s="1211">
        <v>686</v>
      </c>
    </row>
    <row r="3825" spans="2:6" ht="13.15" customHeight="1" x14ac:dyDescent="0.3">
      <c r="B3825" s="1173" t="s">
        <v>4601</v>
      </c>
      <c r="C3825" s="1206">
        <v>86</v>
      </c>
      <c r="D3825" s="1206">
        <v>72</v>
      </c>
      <c r="E3825" s="1206">
        <v>13</v>
      </c>
      <c r="F3825" s="1210">
        <v>171</v>
      </c>
    </row>
    <row r="3826" spans="2:6" ht="13.15" customHeight="1" x14ac:dyDescent="0.3">
      <c r="B3826" s="1172" t="s">
        <v>4602</v>
      </c>
      <c r="C3826" s="1207">
        <v>394</v>
      </c>
      <c r="D3826" s="1207">
        <v>278</v>
      </c>
      <c r="E3826" s="1207">
        <v>29</v>
      </c>
      <c r="F3826" s="1211">
        <v>701</v>
      </c>
    </row>
    <row r="3827" spans="2:6" ht="13.15" customHeight="1" x14ac:dyDescent="0.3">
      <c r="B3827" s="1173" t="s">
        <v>4603</v>
      </c>
      <c r="C3827" s="1206">
        <v>301</v>
      </c>
      <c r="D3827" s="1206">
        <v>378</v>
      </c>
      <c r="E3827" s="1206">
        <v>20</v>
      </c>
      <c r="F3827" s="1210">
        <v>699</v>
      </c>
    </row>
    <row r="3828" spans="2:6" ht="13.15" customHeight="1" x14ac:dyDescent="0.3">
      <c r="B3828" s="1172" t="s">
        <v>4604</v>
      </c>
      <c r="C3828" s="1207">
        <v>375</v>
      </c>
      <c r="D3828" s="1207">
        <v>423</v>
      </c>
      <c r="E3828" s="1207">
        <v>40</v>
      </c>
      <c r="F3828" s="1211">
        <v>838</v>
      </c>
    </row>
    <row r="3829" spans="2:6" ht="13.15" customHeight="1" x14ac:dyDescent="0.3">
      <c r="B3829" s="1173" t="s">
        <v>4605</v>
      </c>
      <c r="C3829" s="1206">
        <v>311</v>
      </c>
      <c r="D3829" s="1206">
        <v>335</v>
      </c>
      <c r="E3829" s="1206">
        <v>60</v>
      </c>
      <c r="F3829" s="1210">
        <v>706</v>
      </c>
    </row>
    <row r="3830" spans="2:6" ht="13.15" customHeight="1" x14ac:dyDescent="0.3">
      <c r="B3830" s="1172" t="s">
        <v>4606</v>
      </c>
      <c r="C3830" s="1207">
        <v>3048</v>
      </c>
      <c r="D3830" s="1207">
        <v>3388</v>
      </c>
      <c r="E3830" s="1207">
        <v>623</v>
      </c>
      <c r="F3830" s="1211">
        <v>7059</v>
      </c>
    </row>
    <row r="3831" spans="2:6" ht="13.15" customHeight="1" x14ac:dyDescent="0.3">
      <c r="B3831" s="1173" t="s">
        <v>4607</v>
      </c>
      <c r="C3831" s="1206">
        <v>152</v>
      </c>
      <c r="D3831" s="1206">
        <v>271</v>
      </c>
      <c r="E3831" s="1206">
        <v>58</v>
      </c>
      <c r="F3831" s="1210">
        <v>481</v>
      </c>
    </row>
    <row r="3832" spans="2:6" ht="13.15" customHeight="1" x14ac:dyDescent="0.3">
      <c r="B3832" s="1172" t="s">
        <v>4608</v>
      </c>
      <c r="C3832" s="1207">
        <v>218</v>
      </c>
      <c r="D3832" s="1207">
        <v>196</v>
      </c>
      <c r="E3832" s="1207">
        <v>15</v>
      </c>
      <c r="F3832" s="1211">
        <v>429</v>
      </c>
    </row>
    <row r="3833" spans="2:6" ht="13.15" customHeight="1" x14ac:dyDescent="0.3">
      <c r="B3833" s="1173" t="s">
        <v>4609</v>
      </c>
      <c r="C3833" s="1206">
        <v>99</v>
      </c>
      <c r="D3833" s="1206">
        <v>63</v>
      </c>
      <c r="E3833" s="1206">
        <v>18</v>
      </c>
      <c r="F3833" s="1210">
        <v>180</v>
      </c>
    </row>
    <row r="3834" spans="2:6" ht="13.15" customHeight="1" x14ac:dyDescent="0.3">
      <c r="B3834" s="1172" t="s">
        <v>4610</v>
      </c>
      <c r="C3834" s="1207">
        <v>60</v>
      </c>
      <c r="D3834" s="1207">
        <v>59</v>
      </c>
      <c r="E3834" s="1207">
        <v>5</v>
      </c>
      <c r="F3834" s="1211">
        <v>124</v>
      </c>
    </row>
    <row r="3835" spans="2:6" ht="13.15" customHeight="1" x14ac:dyDescent="0.3">
      <c r="B3835" s="1173" t="s">
        <v>4611</v>
      </c>
      <c r="C3835" s="1206">
        <v>114</v>
      </c>
      <c r="D3835" s="1206">
        <v>120</v>
      </c>
      <c r="E3835" s="1206">
        <v>13</v>
      </c>
      <c r="F3835" s="1210">
        <v>247</v>
      </c>
    </row>
    <row r="3836" spans="2:6" ht="13.15" customHeight="1" x14ac:dyDescent="0.3">
      <c r="B3836" s="1172" t="s">
        <v>4612</v>
      </c>
      <c r="C3836" s="1207">
        <v>52</v>
      </c>
      <c r="D3836" s="1207">
        <v>30</v>
      </c>
      <c r="E3836" s="1207">
        <v>6</v>
      </c>
      <c r="F3836" s="1211">
        <v>88</v>
      </c>
    </row>
    <row r="3837" spans="2:6" ht="13.15" customHeight="1" x14ac:dyDescent="0.3">
      <c r="B3837" s="1173" t="s">
        <v>4613</v>
      </c>
      <c r="C3837" s="1206">
        <v>102</v>
      </c>
      <c r="D3837" s="1206">
        <v>126</v>
      </c>
      <c r="E3837" s="1206">
        <v>16</v>
      </c>
      <c r="F3837" s="1210">
        <v>244</v>
      </c>
    </row>
    <row r="3838" spans="2:6" ht="13.15" customHeight="1" x14ac:dyDescent="0.3">
      <c r="B3838" s="1172" t="s">
        <v>4614</v>
      </c>
      <c r="C3838" s="1207">
        <v>36</v>
      </c>
      <c r="D3838" s="1207">
        <v>20</v>
      </c>
      <c r="E3838" s="1207">
        <v>2</v>
      </c>
      <c r="F3838" s="1211">
        <v>58</v>
      </c>
    </row>
    <row r="3839" spans="2:6" ht="13.15" customHeight="1" x14ac:dyDescent="0.3">
      <c r="B3839" s="1173" t="s">
        <v>4615</v>
      </c>
      <c r="C3839" s="1206">
        <v>312</v>
      </c>
      <c r="D3839" s="1206">
        <v>469</v>
      </c>
      <c r="E3839" s="1206">
        <v>55</v>
      </c>
      <c r="F3839" s="1210">
        <v>836</v>
      </c>
    </row>
    <row r="3840" spans="2:6" ht="13.15" customHeight="1" x14ac:dyDescent="0.3">
      <c r="B3840" s="1172" t="s">
        <v>4616</v>
      </c>
      <c r="C3840" s="1207">
        <v>399</v>
      </c>
      <c r="D3840" s="1207">
        <v>272</v>
      </c>
      <c r="E3840" s="1207">
        <v>44</v>
      </c>
      <c r="F3840" s="1211">
        <v>715</v>
      </c>
    </row>
    <row r="3841" spans="2:6" ht="13.15" customHeight="1" x14ac:dyDescent="0.3">
      <c r="B3841" s="1173" t="s">
        <v>4617</v>
      </c>
      <c r="C3841" s="1206">
        <v>341</v>
      </c>
      <c r="D3841" s="1206">
        <v>422</v>
      </c>
      <c r="E3841" s="1206">
        <v>69</v>
      </c>
      <c r="F3841" s="1210">
        <v>832</v>
      </c>
    </row>
    <row r="3842" spans="2:6" ht="13.15" customHeight="1" x14ac:dyDescent="0.3">
      <c r="B3842" s="1172" t="s">
        <v>4618</v>
      </c>
      <c r="C3842" s="1207">
        <v>27</v>
      </c>
      <c r="D3842" s="1207">
        <v>22</v>
      </c>
      <c r="E3842" s="1207">
        <v>4</v>
      </c>
      <c r="F3842" s="1211">
        <v>53</v>
      </c>
    </row>
    <row r="3843" spans="2:6" ht="13.15" customHeight="1" x14ac:dyDescent="0.3">
      <c r="B3843" s="1173" t="s">
        <v>4619</v>
      </c>
      <c r="C3843" s="1206">
        <v>465</v>
      </c>
      <c r="D3843" s="1206">
        <v>442</v>
      </c>
      <c r="E3843" s="1206">
        <v>52</v>
      </c>
      <c r="F3843" s="1210">
        <v>959</v>
      </c>
    </row>
    <row r="3844" spans="2:6" ht="13.15" customHeight="1" x14ac:dyDescent="0.3">
      <c r="B3844" s="1172" t="s">
        <v>4620</v>
      </c>
      <c r="C3844" s="1207">
        <v>243</v>
      </c>
      <c r="D3844" s="1207">
        <v>218</v>
      </c>
      <c r="E3844" s="1207">
        <v>19</v>
      </c>
      <c r="F3844" s="1211">
        <v>480</v>
      </c>
    </row>
    <row r="3845" spans="2:6" ht="13.15" customHeight="1" x14ac:dyDescent="0.3">
      <c r="B3845" s="1173" t="s">
        <v>4621</v>
      </c>
      <c r="C3845" s="1206">
        <v>162</v>
      </c>
      <c r="D3845" s="1206">
        <v>108</v>
      </c>
      <c r="E3845" s="1206">
        <v>15</v>
      </c>
      <c r="F3845" s="1210">
        <v>285</v>
      </c>
    </row>
    <row r="3846" spans="2:6" ht="13.15" customHeight="1" x14ac:dyDescent="0.3">
      <c r="B3846" s="1172" t="s">
        <v>4622</v>
      </c>
      <c r="C3846" s="1207">
        <v>80</v>
      </c>
      <c r="D3846" s="1207">
        <v>52</v>
      </c>
      <c r="E3846" s="1207">
        <v>6</v>
      </c>
      <c r="F3846" s="1211">
        <v>138</v>
      </c>
    </row>
    <row r="3847" spans="2:6" ht="13.15" customHeight="1" x14ac:dyDescent="0.3">
      <c r="B3847" s="1173" t="s">
        <v>4623</v>
      </c>
      <c r="C3847" s="1206">
        <v>244</v>
      </c>
      <c r="D3847" s="1206">
        <v>128</v>
      </c>
      <c r="E3847" s="1206">
        <v>45</v>
      </c>
      <c r="F3847" s="1210">
        <v>417</v>
      </c>
    </row>
    <row r="3848" spans="2:6" ht="13.15" customHeight="1" x14ac:dyDescent="0.3">
      <c r="B3848" s="1172" t="s">
        <v>4624</v>
      </c>
      <c r="C3848" s="1207">
        <v>87</v>
      </c>
      <c r="D3848" s="1207">
        <v>44</v>
      </c>
      <c r="E3848" s="1207">
        <v>13</v>
      </c>
      <c r="F3848" s="1211">
        <v>144</v>
      </c>
    </row>
    <row r="3849" spans="2:6" ht="13.15" customHeight="1" x14ac:dyDescent="0.3">
      <c r="B3849" s="1173" t="s">
        <v>4625</v>
      </c>
      <c r="C3849" s="1206">
        <v>294</v>
      </c>
      <c r="D3849" s="1206">
        <v>136</v>
      </c>
      <c r="E3849" s="1206">
        <v>17</v>
      </c>
      <c r="F3849" s="1210">
        <v>447</v>
      </c>
    </row>
    <row r="3850" spans="2:6" ht="13.15" customHeight="1" x14ac:dyDescent="0.3">
      <c r="B3850" s="1172" t="s">
        <v>4626</v>
      </c>
      <c r="C3850" s="1207">
        <v>1</v>
      </c>
      <c r="D3850" s="1207">
        <v>0</v>
      </c>
      <c r="E3850" s="1207">
        <v>1</v>
      </c>
      <c r="F3850" s="1211">
        <v>2</v>
      </c>
    </row>
    <row r="3851" spans="2:6" ht="13.15" customHeight="1" x14ac:dyDescent="0.3">
      <c r="B3851" s="1173" t="s">
        <v>4627</v>
      </c>
      <c r="C3851" s="1206">
        <v>157</v>
      </c>
      <c r="D3851" s="1206">
        <v>74</v>
      </c>
      <c r="E3851" s="1206">
        <v>13</v>
      </c>
      <c r="F3851" s="1210">
        <v>244</v>
      </c>
    </row>
    <row r="3852" spans="2:6" ht="13.15" customHeight="1" x14ac:dyDescent="0.3">
      <c r="B3852" s="1172" t="s">
        <v>4628</v>
      </c>
      <c r="C3852" s="1207">
        <v>79</v>
      </c>
      <c r="D3852" s="1207">
        <v>22</v>
      </c>
      <c r="E3852" s="1207">
        <v>12</v>
      </c>
      <c r="F3852" s="1211">
        <v>113</v>
      </c>
    </row>
    <row r="3853" spans="2:6" ht="13.15" customHeight="1" x14ac:dyDescent="0.3">
      <c r="B3853" s="1173" t="s">
        <v>4629</v>
      </c>
      <c r="C3853" s="1206">
        <v>407</v>
      </c>
      <c r="D3853" s="1206">
        <v>339</v>
      </c>
      <c r="E3853" s="1206">
        <v>37</v>
      </c>
      <c r="F3853" s="1210">
        <v>783</v>
      </c>
    </row>
    <row r="3854" spans="2:6" ht="13.15" customHeight="1" x14ac:dyDescent="0.3">
      <c r="B3854" s="1172" t="s">
        <v>4630</v>
      </c>
      <c r="C3854" s="1207">
        <v>1086</v>
      </c>
      <c r="D3854" s="1207">
        <v>2256</v>
      </c>
      <c r="E3854" s="1207">
        <v>270</v>
      </c>
      <c r="F3854" s="1211">
        <v>3612</v>
      </c>
    </row>
    <row r="3855" spans="2:6" ht="13.15" customHeight="1" x14ac:dyDescent="0.3">
      <c r="B3855" s="1173" t="s">
        <v>4631</v>
      </c>
      <c r="C3855" s="1206">
        <v>351</v>
      </c>
      <c r="D3855" s="1206">
        <v>484</v>
      </c>
      <c r="E3855" s="1206">
        <v>77</v>
      </c>
      <c r="F3855" s="1210">
        <v>912</v>
      </c>
    </row>
    <row r="3856" spans="2:6" ht="13.15" customHeight="1" x14ac:dyDescent="0.3">
      <c r="B3856" s="1172" t="s">
        <v>4632</v>
      </c>
      <c r="C3856" s="1207">
        <v>347</v>
      </c>
      <c r="D3856" s="1207">
        <v>507</v>
      </c>
      <c r="E3856" s="1207">
        <v>50</v>
      </c>
      <c r="F3856" s="1211">
        <v>904</v>
      </c>
    </row>
    <row r="3857" spans="2:6" ht="13.15" customHeight="1" x14ac:dyDescent="0.3">
      <c r="B3857" s="1173" t="s">
        <v>4633</v>
      </c>
      <c r="C3857" s="1206">
        <v>235</v>
      </c>
      <c r="D3857" s="1206">
        <v>178</v>
      </c>
      <c r="E3857" s="1206">
        <v>26</v>
      </c>
      <c r="F3857" s="1210">
        <v>439</v>
      </c>
    </row>
    <row r="3858" spans="2:6" ht="13.15" customHeight="1" x14ac:dyDescent="0.3">
      <c r="B3858" s="1172" t="s">
        <v>4634</v>
      </c>
      <c r="C3858" s="1207">
        <v>1905</v>
      </c>
      <c r="D3858" s="1207">
        <v>3158</v>
      </c>
      <c r="E3858" s="1207">
        <v>370</v>
      </c>
      <c r="F3858" s="1211">
        <v>5433</v>
      </c>
    </row>
    <row r="3859" spans="2:6" ht="13.15" customHeight="1" x14ac:dyDescent="0.3">
      <c r="B3859" s="1173" t="s">
        <v>4635</v>
      </c>
      <c r="C3859" s="1206">
        <v>299</v>
      </c>
      <c r="D3859" s="1206">
        <v>496</v>
      </c>
      <c r="E3859" s="1206">
        <v>35</v>
      </c>
      <c r="F3859" s="1210">
        <v>830</v>
      </c>
    </row>
    <row r="3860" spans="2:6" ht="13.15" customHeight="1" x14ac:dyDescent="0.3">
      <c r="B3860" s="1172" t="s">
        <v>4636</v>
      </c>
      <c r="C3860" s="1207">
        <v>222</v>
      </c>
      <c r="D3860" s="1207">
        <v>190</v>
      </c>
      <c r="E3860" s="1207">
        <v>23</v>
      </c>
      <c r="F3860" s="1211">
        <v>435</v>
      </c>
    </row>
    <row r="3861" spans="2:6" ht="13.15" customHeight="1" x14ac:dyDescent="0.3">
      <c r="B3861" s="1173" t="s">
        <v>4637</v>
      </c>
      <c r="C3861" s="1206">
        <v>108</v>
      </c>
      <c r="D3861" s="1206">
        <v>62</v>
      </c>
      <c r="E3861" s="1206">
        <v>8</v>
      </c>
      <c r="F3861" s="1210">
        <v>178</v>
      </c>
    </row>
    <row r="3862" spans="2:6" ht="13.15" customHeight="1" x14ac:dyDescent="0.3">
      <c r="B3862" s="1172" t="s">
        <v>4638</v>
      </c>
      <c r="C3862" s="1207">
        <v>141</v>
      </c>
      <c r="D3862" s="1207">
        <v>152</v>
      </c>
      <c r="E3862" s="1207">
        <v>18</v>
      </c>
      <c r="F3862" s="1211">
        <v>311</v>
      </c>
    </row>
    <row r="3863" spans="2:6" ht="13.15" customHeight="1" x14ac:dyDescent="0.3">
      <c r="B3863" s="1173" t="s">
        <v>4639</v>
      </c>
      <c r="C3863" s="1206">
        <v>57</v>
      </c>
      <c r="D3863" s="1206">
        <v>27</v>
      </c>
      <c r="E3863" s="1206">
        <v>5</v>
      </c>
      <c r="F3863" s="1210">
        <v>89</v>
      </c>
    </row>
    <row r="3864" spans="2:6" ht="13.15" customHeight="1" x14ac:dyDescent="0.3">
      <c r="B3864" s="1172" t="s">
        <v>4640</v>
      </c>
      <c r="C3864" s="1207">
        <v>28</v>
      </c>
      <c r="D3864" s="1207">
        <v>27</v>
      </c>
      <c r="E3864" s="1207">
        <v>7</v>
      </c>
      <c r="F3864" s="1211">
        <v>62</v>
      </c>
    </row>
    <row r="3865" spans="2:6" ht="13.15" customHeight="1" x14ac:dyDescent="0.3">
      <c r="B3865" s="1173" t="s">
        <v>4641</v>
      </c>
      <c r="C3865" s="1206">
        <v>266</v>
      </c>
      <c r="D3865" s="1206">
        <v>147</v>
      </c>
      <c r="E3865" s="1206">
        <v>36</v>
      </c>
      <c r="F3865" s="1210">
        <v>449</v>
      </c>
    </row>
    <row r="3866" spans="2:6" ht="13.15" customHeight="1" x14ac:dyDescent="0.3">
      <c r="B3866" s="1172" t="s">
        <v>4642</v>
      </c>
      <c r="C3866" s="1207">
        <v>1</v>
      </c>
      <c r="D3866" s="1207">
        <v>0</v>
      </c>
      <c r="E3866" s="1207">
        <v>0</v>
      </c>
      <c r="F3866" s="1211">
        <v>1</v>
      </c>
    </row>
    <row r="3867" spans="2:6" ht="13.15" customHeight="1" x14ac:dyDescent="0.3">
      <c r="B3867" s="1173" t="s">
        <v>4643</v>
      </c>
      <c r="C3867" s="1206">
        <v>75</v>
      </c>
      <c r="D3867" s="1206">
        <v>167</v>
      </c>
      <c r="E3867" s="1206">
        <v>12</v>
      </c>
      <c r="F3867" s="1210">
        <v>254</v>
      </c>
    </row>
    <row r="3868" spans="2:6" ht="13.15" customHeight="1" x14ac:dyDescent="0.3">
      <c r="B3868" s="1172" t="s">
        <v>4644</v>
      </c>
      <c r="C3868" s="1207">
        <v>101</v>
      </c>
      <c r="D3868" s="1207">
        <v>118</v>
      </c>
      <c r="E3868" s="1207">
        <v>8</v>
      </c>
      <c r="F3868" s="1211">
        <v>227</v>
      </c>
    </row>
    <row r="3869" spans="2:6" ht="13.15" customHeight="1" x14ac:dyDescent="0.3">
      <c r="B3869" s="1173" t="s">
        <v>4645</v>
      </c>
      <c r="C3869" s="1206">
        <v>111</v>
      </c>
      <c r="D3869" s="1206">
        <v>121</v>
      </c>
      <c r="E3869" s="1206">
        <v>6</v>
      </c>
      <c r="F3869" s="1210">
        <v>238</v>
      </c>
    </row>
    <row r="3870" spans="2:6" ht="13.15" customHeight="1" x14ac:dyDescent="0.3">
      <c r="B3870" s="1172" t="s">
        <v>4646</v>
      </c>
      <c r="C3870" s="1207">
        <v>70</v>
      </c>
      <c r="D3870" s="1207">
        <v>160</v>
      </c>
      <c r="E3870" s="1207">
        <v>17</v>
      </c>
      <c r="F3870" s="1211">
        <v>247</v>
      </c>
    </row>
    <row r="3871" spans="2:6" ht="13.15" customHeight="1" x14ac:dyDescent="0.3">
      <c r="B3871" s="1173" t="s">
        <v>4647</v>
      </c>
      <c r="C3871" s="1206">
        <v>39</v>
      </c>
      <c r="D3871" s="1206">
        <v>83</v>
      </c>
      <c r="E3871" s="1206">
        <v>2</v>
      </c>
      <c r="F3871" s="1210">
        <v>124</v>
      </c>
    </row>
    <row r="3872" spans="2:6" ht="13.15" customHeight="1" x14ac:dyDescent="0.3">
      <c r="B3872" s="1172" t="s">
        <v>4648</v>
      </c>
      <c r="C3872" s="1207">
        <v>101</v>
      </c>
      <c r="D3872" s="1207">
        <v>108</v>
      </c>
      <c r="E3872" s="1207">
        <v>19</v>
      </c>
      <c r="F3872" s="1211">
        <v>228</v>
      </c>
    </row>
    <row r="3873" spans="2:6" ht="13.15" customHeight="1" x14ac:dyDescent="0.3">
      <c r="B3873" s="1173" t="s">
        <v>4649</v>
      </c>
      <c r="C3873" s="1206">
        <v>307</v>
      </c>
      <c r="D3873" s="1206">
        <v>274</v>
      </c>
      <c r="E3873" s="1206">
        <v>51</v>
      </c>
      <c r="F3873" s="1210">
        <v>632</v>
      </c>
    </row>
    <row r="3874" spans="2:6" ht="13.15" customHeight="1" x14ac:dyDescent="0.3">
      <c r="B3874" s="1172" t="s">
        <v>4650</v>
      </c>
      <c r="C3874" s="1207">
        <v>93</v>
      </c>
      <c r="D3874" s="1207">
        <v>108</v>
      </c>
      <c r="E3874" s="1207">
        <v>21</v>
      </c>
      <c r="F3874" s="1211">
        <v>222</v>
      </c>
    </row>
    <row r="3875" spans="2:6" ht="13.15" customHeight="1" x14ac:dyDescent="0.3">
      <c r="B3875" s="1173" t="s">
        <v>4651</v>
      </c>
      <c r="C3875" s="1206">
        <v>35</v>
      </c>
      <c r="D3875" s="1206">
        <v>42</v>
      </c>
      <c r="E3875" s="1206">
        <v>5</v>
      </c>
      <c r="F3875" s="1210">
        <v>82</v>
      </c>
    </row>
    <row r="3876" spans="2:6" ht="13.15" customHeight="1" x14ac:dyDescent="0.3">
      <c r="B3876" s="1172" t="s">
        <v>4652</v>
      </c>
      <c r="C3876" s="1207">
        <v>22</v>
      </c>
      <c r="D3876" s="1207">
        <v>56</v>
      </c>
      <c r="E3876" s="1207">
        <v>7</v>
      </c>
      <c r="F3876" s="1211">
        <v>85</v>
      </c>
    </row>
    <row r="3877" spans="2:6" ht="13.15" customHeight="1" x14ac:dyDescent="0.3">
      <c r="B3877" s="1173" t="s">
        <v>4653</v>
      </c>
      <c r="C3877" s="1206">
        <v>26</v>
      </c>
      <c r="D3877" s="1206">
        <v>11</v>
      </c>
      <c r="E3877" s="1206">
        <v>2</v>
      </c>
      <c r="F3877" s="1210">
        <v>39</v>
      </c>
    </row>
    <row r="3878" spans="2:6" ht="13.15" customHeight="1" x14ac:dyDescent="0.3">
      <c r="B3878" s="1172" t="s">
        <v>4654</v>
      </c>
      <c r="C3878" s="1207">
        <v>94</v>
      </c>
      <c r="D3878" s="1207">
        <v>262</v>
      </c>
      <c r="E3878" s="1207">
        <v>29</v>
      </c>
      <c r="F3878" s="1211">
        <v>385</v>
      </c>
    </row>
    <row r="3879" spans="2:6" ht="13.15" customHeight="1" x14ac:dyDescent="0.3">
      <c r="B3879" s="1173" t="s">
        <v>4655</v>
      </c>
      <c r="C3879" s="1206">
        <v>116</v>
      </c>
      <c r="D3879" s="1206">
        <v>103</v>
      </c>
      <c r="E3879" s="1206">
        <v>6</v>
      </c>
      <c r="F3879" s="1210">
        <v>225</v>
      </c>
    </row>
    <row r="3880" spans="2:6" ht="13.15" customHeight="1" x14ac:dyDescent="0.3">
      <c r="B3880" s="1172" t="s">
        <v>4656</v>
      </c>
      <c r="C3880" s="1207">
        <v>72</v>
      </c>
      <c r="D3880" s="1207">
        <v>52</v>
      </c>
      <c r="E3880" s="1207">
        <v>7</v>
      </c>
      <c r="F3880" s="1211">
        <v>131</v>
      </c>
    </row>
    <row r="3881" spans="2:6" ht="13.15" customHeight="1" x14ac:dyDescent="0.3">
      <c r="B3881" s="1173" t="s">
        <v>4657</v>
      </c>
      <c r="C3881" s="1206">
        <v>136</v>
      </c>
      <c r="D3881" s="1206">
        <v>179</v>
      </c>
      <c r="E3881" s="1206">
        <v>21</v>
      </c>
      <c r="F3881" s="1210">
        <v>336</v>
      </c>
    </row>
    <row r="3882" spans="2:6" ht="13.15" customHeight="1" x14ac:dyDescent="0.3">
      <c r="B3882" s="1172" t="s">
        <v>4658</v>
      </c>
      <c r="C3882" s="1207">
        <v>42</v>
      </c>
      <c r="D3882" s="1207">
        <v>5</v>
      </c>
      <c r="E3882" s="1207">
        <v>0</v>
      </c>
      <c r="F3882" s="1211">
        <v>47</v>
      </c>
    </row>
    <row r="3883" spans="2:6" ht="13.15" customHeight="1" x14ac:dyDescent="0.3">
      <c r="B3883" s="1173" t="s">
        <v>4659</v>
      </c>
      <c r="C3883" s="1206">
        <v>33</v>
      </c>
      <c r="D3883" s="1206">
        <v>10</v>
      </c>
      <c r="E3883" s="1206">
        <v>1</v>
      </c>
      <c r="F3883" s="1210">
        <v>44</v>
      </c>
    </row>
    <row r="3884" spans="2:6" ht="13.15" customHeight="1" x14ac:dyDescent="0.3">
      <c r="B3884" s="1172" t="s">
        <v>4660</v>
      </c>
      <c r="C3884" s="1207">
        <v>33</v>
      </c>
      <c r="D3884" s="1207">
        <v>44</v>
      </c>
      <c r="E3884" s="1207">
        <v>3</v>
      </c>
      <c r="F3884" s="1211">
        <v>80</v>
      </c>
    </row>
    <row r="3885" spans="2:6" ht="13.15" customHeight="1" x14ac:dyDescent="0.3">
      <c r="B3885" s="1173" t="s">
        <v>4661</v>
      </c>
      <c r="C3885" s="1206">
        <v>81</v>
      </c>
      <c r="D3885" s="1206">
        <v>18</v>
      </c>
      <c r="E3885" s="1206">
        <v>13</v>
      </c>
      <c r="F3885" s="1210">
        <v>112</v>
      </c>
    </row>
    <row r="3886" spans="2:6" ht="13.15" customHeight="1" x14ac:dyDescent="0.3">
      <c r="B3886" s="1172" t="s">
        <v>4662</v>
      </c>
      <c r="C3886" s="1207">
        <v>62</v>
      </c>
      <c r="D3886" s="1207">
        <v>35</v>
      </c>
      <c r="E3886" s="1207">
        <v>3</v>
      </c>
      <c r="F3886" s="1211">
        <v>100</v>
      </c>
    </row>
    <row r="3887" spans="2:6" ht="13.15" customHeight="1" x14ac:dyDescent="0.3">
      <c r="B3887" s="1173" t="s">
        <v>4663</v>
      </c>
      <c r="C3887" s="1206">
        <v>19</v>
      </c>
      <c r="D3887" s="1206">
        <v>12</v>
      </c>
      <c r="E3887" s="1206">
        <v>1</v>
      </c>
      <c r="F3887" s="1210">
        <v>32</v>
      </c>
    </row>
    <row r="3888" spans="2:6" ht="13.15" customHeight="1" x14ac:dyDescent="0.3">
      <c r="B3888" s="1172" t="s">
        <v>4664</v>
      </c>
      <c r="C3888" s="1207">
        <v>6</v>
      </c>
      <c r="D3888" s="1207">
        <v>8</v>
      </c>
      <c r="E3888" s="1207">
        <v>1</v>
      </c>
      <c r="F3888" s="1211">
        <v>15</v>
      </c>
    </row>
    <row r="3889" spans="2:6" ht="13.15" customHeight="1" x14ac:dyDescent="0.3">
      <c r="B3889" s="1173" t="s">
        <v>4665</v>
      </c>
      <c r="C3889" s="1206">
        <v>50</v>
      </c>
      <c r="D3889" s="1206">
        <v>68</v>
      </c>
      <c r="E3889" s="1206">
        <v>2</v>
      </c>
      <c r="F3889" s="1210">
        <v>120</v>
      </c>
    </row>
    <row r="3890" spans="2:6" ht="13.15" customHeight="1" x14ac:dyDescent="0.3">
      <c r="B3890" s="1172" t="s">
        <v>4666</v>
      </c>
      <c r="C3890" s="1207">
        <v>19</v>
      </c>
      <c r="D3890" s="1207">
        <v>8</v>
      </c>
      <c r="E3890" s="1207">
        <v>2</v>
      </c>
      <c r="F3890" s="1211">
        <v>29</v>
      </c>
    </row>
    <row r="3891" spans="2:6" ht="13.15" customHeight="1" x14ac:dyDescent="0.3">
      <c r="B3891" s="1173" t="s">
        <v>4667</v>
      </c>
      <c r="C3891" s="1206">
        <v>6</v>
      </c>
      <c r="D3891" s="1206">
        <v>2</v>
      </c>
      <c r="E3891" s="1206">
        <v>4</v>
      </c>
      <c r="F3891" s="1210">
        <v>12</v>
      </c>
    </row>
    <row r="3892" spans="2:6" ht="13.15" customHeight="1" x14ac:dyDescent="0.3">
      <c r="B3892" s="1172" t="s">
        <v>4668</v>
      </c>
      <c r="C3892" s="1207">
        <v>50</v>
      </c>
      <c r="D3892" s="1207">
        <v>10</v>
      </c>
      <c r="E3892" s="1207">
        <v>5</v>
      </c>
      <c r="F3892" s="1211">
        <v>65</v>
      </c>
    </row>
    <row r="3893" spans="2:6" ht="13.15" customHeight="1" x14ac:dyDescent="0.3">
      <c r="B3893" s="1173" t="s">
        <v>4669</v>
      </c>
      <c r="C3893" s="1206">
        <v>1</v>
      </c>
      <c r="D3893" s="1206">
        <v>1</v>
      </c>
      <c r="E3893" s="1206">
        <v>0</v>
      </c>
      <c r="F3893" s="1210">
        <v>2</v>
      </c>
    </row>
    <row r="3894" spans="2:6" ht="13.15" customHeight="1" x14ac:dyDescent="0.3">
      <c r="B3894" s="1172" t="s">
        <v>4670</v>
      </c>
      <c r="C3894" s="1207">
        <v>25</v>
      </c>
      <c r="D3894" s="1207">
        <v>63</v>
      </c>
      <c r="E3894" s="1207">
        <v>4</v>
      </c>
      <c r="F3894" s="1211">
        <v>92</v>
      </c>
    </row>
    <row r="3895" spans="2:6" ht="13.15" customHeight="1" x14ac:dyDescent="0.3">
      <c r="B3895" s="1173" t="s">
        <v>4671</v>
      </c>
      <c r="C3895" s="1206">
        <v>64</v>
      </c>
      <c r="D3895" s="1206">
        <v>125</v>
      </c>
      <c r="E3895" s="1206">
        <v>7</v>
      </c>
      <c r="F3895" s="1210">
        <v>196</v>
      </c>
    </row>
    <row r="3896" spans="2:6" ht="13.15" customHeight="1" x14ac:dyDescent="0.3">
      <c r="B3896" s="1172" t="s">
        <v>4672</v>
      </c>
      <c r="C3896" s="1207">
        <v>65</v>
      </c>
      <c r="D3896" s="1207">
        <v>157</v>
      </c>
      <c r="E3896" s="1207">
        <v>12</v>
      </c>
      <c r="F3896" s="1211">
        <v>234</v>
      </c>
    </row>
    <row r="3897" spans="2:6" ht="13.15" customHeight="1" x14ac:dyDescent="0.3">
      <c r="B3897" s="1173" t="s">
        <v>4673</v>
      </c>
      <c r="C3897" s="1206">
        <v>45</v>
      </c>
      <c r="D3897" s="1206">
        <v>36</v>
      </c>
      <c r="E3897" s="1206">
        <v>4</v>
      </c>
      <c r="F3897" s="1210">
        <v>85</v>
      </c>
    </row>
    <row r="3898" spans="2:6" ht="13.15" customHeight="1" x14ac:dyDescent="0.3">
      <c r="B3898" s="1172" t="s">
        <v>4674</v>
      </c>
      <c r="C3898" s="1207">
        <v>28</v>
      </c>
      <c r="D3898" s="1207">
        <v>16</v>
      </c>
      <c r="E3898" s="1207">
        <v>1</v>
      </c>
      <c r="F3898" s="1211">
        <v>45</v>
      </c>
    </row>
    <row r="3899" spans="2:6" ht="13.15" customHeight="1" x14ac:dyDescent="0.3">
      <c r="B3899" s="1173" t="s">
        <v>4675</v>
      </c>
      <c r="C3899" s="1206">
        <v>135</v>
      </c>
      <c r="D3899" s="1206">
        <v>83</v>
      </c>
      <c r="E3899" s="1206">
        <v>14</v>
      </c>
      <c r="F3899" s="1210">
        <v>232</v>
      </c>
    </row>
    <row r="3900" spans="2:6" ht="13.15" customHeight="1" x14ac:dyDescent="0.3">
      <c r="B3900" s="1172" t="s">
        <v>4676</v>
      </c>
      <c r="C3900" s="1207">
        <v>33</v>
      </c>
      <c r="D3900" s="1207">
        <v>18</v>
      </c>
      <c r="E3900" s="1207">
        <v>4</v>
      </c>
      <c r="F3900" s="1211">
        <v>55</v>
      </c>
    </row>
    <row r="3901" spans="2:6" ht="13.15" customHeight="1" x14ac:dyDescent="0.3">
      <c r="B3901" s="1173" t="s">
        <v>4677</v>
      </c>
      <c r="C3901" s="1206">
        <v>83</v>
      </c>
      <c r="D3901" s="1206">
        <v>139</v>
      </c>
      <c r="E3901" s="1206">
        <v>5</v>
      </c>
      <c r="F3901" s="1210">
        <v>227</v>
      </c>
    </row>
    <row r="3902" spans="2:6" ht="13.15" customHeight="1" x14ac:dyDescent="0.3">
      <c r="B3902" s="1172" t="s">
        <v>4678</v>
      </c>
      <c r="C3902" s="1207">
        <v>1263</v>
      </c>
      <c r="D3902" s="1207">
        <v>1948</v>
      </c>
      <c r="E3902" s="1207">
        <v>290</v>
      </c>
      <c r="F3902" s="1211">
        <v>3501</v>
      </c>
    </row>
    <row r="3903" spans="2:6" ht="13.15" customHeight="1" x14ac:dyDescent="0.3">
      <c r="B3903" s="1173" t="s">
        <v>4679</v>
      </c>
      <c r="C3903" s="1206">
        <v>4</v>
      </c>
      <c r="D3903" s="1206">
        <v>5</v>
      </c>
      <c r="E3903" s="1206">
        <v>0</v>
      </c>
      <c r="F3903" s="1210">
        <v>9</v>
      </c>
    </row>
    <row r="3904" spans="2:6" ht="13.15" customHeight="1" x14ac:dyDescent="0.3">
      <c r="B3904" s="1172" t="s">
        <v>4680</v>
      </c>
      <c r="C3904" s="1207">
        <v>482</v>
      </c>
      <c r="D3904" s="1207">
        <v>296</v>
      </c>
      <c r="E3904" s="1207">
        <v>30</v>
      </c>
      <c r="F3904" s="1211">
        <v>808</v>
      </c>
    </row>
    <row r="3905" spans="2:6" ht="13.15" customHeight="1" x14ac:dyDescent="0.3">
      <c r="B3905" s="1173" t="s">
        <v>4681</v>
      </c>
      <c r="C3905" s="1206">
        <v>324</v>
      </c>
      <c r="D3905" s="1206">
        <v>366</v>
      </c>
      <c r="E3905" s="1206">
        <v>29</v>
      </c>
      <c r="F3905" s="1210">
        <v>719</v>
      </c>
    </row>
    <row r="3906" spans="2:6" ht="13.15" customHeight="1" x14ac:dyDescent="0.3">
      <c r="B3906" s="1172" t="s">
        <v>4682</v>
      </c>
      <c r="C3906" s="1207">
        <v>218</v>
      </c>
      <c r="D3906" s="1207">
        <v>181</v>
      </c>
      <c r="E3906" s="1207">
        <v>14</v>
      </c>
      <c r="F3906" s="1211">
        <v>413</v>
      </c>
    </row>
    <row r="3907" spans="2:6" ht="13.15" customHeight="1" x14ac:dyDescent="0.3">
      <c r="B3907" s="1173" t="s">
        <v>4683</v>
      </c>
      <c r="C3907" s="1206">
        <v>2</v>
      </c>
      <c r="D3907" s="1206">
        <v>5</v>
      </c>
      <c r="E3907" s="1206">
        <v>0</v>
      </c>
      <c r="F3907" s="1210">
        <v>7</v>
      </c>
    </row>
    <row r="3908" spans="2:6" ht="13.15" customHeight="1" x14ac:dyDescent="0.3">
      <c r="B3908" s="1172" t="s">
        <v>4684</v>
      </c>
      <c r="C3908" s="1207">
        <v>799</v>
      </c>
      <c r="D3908" s="1207">
        <v>1326</v>
      </c>
      <c r="E3908" s="1207">
        <v>158</v>
      </c>
      <c r="F3908" s="1211">
        <v>2283</v>
      </c>
    </row>
    <row r="3909" spans="2:6" ht="13.15" customHeight="1" x14ac:dyDescent="0.3">
      <c r="B3909" s="1173" t="s">
        <v>4685</v>
      </c>
      <c r="C3909" s="1206">
        <v>4</v>
      </c>
      <c r="D3909" s="1206">
        <v>6</v>
      </c>
      <c r="E3909" s="1206">
        <v>0</v>
      </c>
      <c r="F3909" s="1210">
        <v>10</v>
      </c>
    </row>
    <row r="3910" spans="2:6" ht="13.15" customHeight="1" x14ac:dyDescent="0.3">
      <c r="B3910" s="1172" t="s">
        <v>4686</v>
      </c>
      <c r="C3910" s="1207">
        <v>196</v>
      </c>
      <c r="D3910" s="1207">
        <v>34</v>
      </c>
      <c r="E3910" s="1207">
        <v>4</v>
      </c>
      <c r="F3910" s="1211">
        <v>234</v>
      </c>
    </row>
    <row r="3911" spans="2:6" ht="13.15" customHeight="1" x14ac:dyDescent="0.3">
      <c r="B3911" s="1173" t="s">
        <v>4687</v>
      </c>
      <c r="C3911" s="1206">
        <v>177</v>
      </c>
      <c r="D3911" s="1206">
        <v>111</v>
      </c>
      <c r="E3911" s="1206">
        <v>25</v>
      </c>
      <c r="F3911" s="1210">
        <v>313</v>
      </c>
    </row>
    <row r="3912" spans="2:6" ht="13.15" customHeight="1" x14ac:dyDescent="0.3">
      <c r="B3912" s="1172" t="s">
        <v>4688</v>
      </c>
      <c r="C3912" s="1207">
        <v>297</v>
      </c>
      <c r="D3912" s="1207">
        <v>209</v>
      </c>
      <c r="E3912" s="1207">
        <v>38</v>
      </c>
      <c r="F3912" s="1211">
        <v>544</v>
      </c>
    </row>
    <row r="3913" spans="2:6" ht="13.15" customHeight="1" x14ac:dyDescent="0.3">
      <c r="B3913" s="1173" t="s">
        <v>4689</v>
      </c>
      <c r="C3913" s="1206">
        <v>169</v>
      </c>
      <c r="D3913" s="1206">
        <v>174</v>
      </c>
      <c r="E3913" s="1206">
        <v>16</v>
      </c>
      <c r="F3913" s="1210">
        <v>359</v>
      </c>
    </row>
    <row r="3914" spans="2:6" ht="13.15" customHeight="1" x14ac:dyDescent="0.3">
      <c r="B3914" s="1172" t="s">
        <v>4690</v>
      </c>
      <c r="C3914" s="1207">
        <v>77</v>
      </c>
      <c r="D3914" s="1207">
        <v>38</v>
      </c>
      <c r="E3914" s="1207">
        <v>4</v>
      </c>
      <c r="F3914" s="1211">
        <v>119</v>
      </c>
    </row>
    <row r="3915" spans="2:6" ht="13.15" customHeight="1" x14ac:dyDescent="0.3">
      <c r="B3915" s="1173" t="s">
        <v>4691</v>
      </c>
      <c r="C3915" s="1206">
        <v>136</v>
      </c>
      <c r="D3915" s="1206">
        <v>119</v>
      </c>
      <c r="E3915" s="1206">
        <v>28</v>
      </c>
      <c r="F3915" s="1210">
        <v>283</v>
      </c>
    </row>
    <row r="3916" spans="2:6" ht="13.15" customHeight="1" x14ac:dyDescent="0.3">
      <c r="B3916" s="1172" t="s">
        <v>4692</v>
      </c>
      <c r="C3916" s="1207">
        <v>64</v>
      </c>
      <c r="D3916" s="1207">
        <v>47</v>
      </c>
      <c r="E3916" s="1207">
        <v>6</v>
      </c>
      <c r="F3916" s="1211">
        <v>117</v>
      </c>
    </row>
    <row r="3917" spans="2:6" ht="13.15" customHeight="1" x14ac:dyDescent="0.3">
      <c r="B3917" s="1173" t="s">
        <v>4693</v>
      </c>
      <c r="C3917" s="1206">
        <v>175</v>
      </c>
      <c r="D3917" s="1206">
        <v>129</v>
      </c>
      <c r="E3917" s="1206">
        <v>7</v>
      </c>
      <c r="F3917" s="1210">
        <v>311</v>
      </c>
    </row>
    <row r="3918" spans="2:6" ht="13.15" customHeight="1" x14ac:dyDescent="0.3">
      <c r="B3918" s="1172" t="s">
        <v>4694</v>
      </c>
      <c r="C3918" s="1207">
        <v>446</v>
      </c>
      <c r="D3918" s="1207">
        <v>782</v>
      </c>
      <c r="E3918" s="1207">
        <v>61</v>
      </c>
      <c r="F3918" s="1211">
        <v>1289</v>
      </c>
    </row>
    <row r="3919" spans="2:6" ht="13.15" customHeight="1" x14ac:dyDescent="0.3">
      <c r="B3919" s="1173" t="s">
        <v>4695</v>
      </c>
      <c r="C3919" s="1206">
        <v>0</v>
      </c>
      <c r="D3919" s="1206">
        <v>1</v>
      </c>
      <c r="E3919" s="1206">
        <v>0</v>
      </c>
      <c r="F3919" s="1210">
        <v>1</v>
      </c>
    </row>
    <row r="3920" spans="2:6" ht="13.15" customHeight="1" x14ac:dyDescent="0.3">
      <c r="B3920" s="1172" t="s">
        <v>4696</v>
      </c>
      <c r="C3920" s="1207">
        <v>246</v>
      </c>
      <c r="D3920" s="1207">
        <v>247</v>
      </c>
      <c r="E3920" s="1207">
        <v>21</v>
      </c>
      <c r="F3920" s="1211">
        <v>514</v>
      </c>
    </row>
    <row r="3921" spans="2:6" ht="13.15" customHeight="1" x14ac:dyDescent="0.3">
      <c r="B3921" s="1173" t="s">
        <v>4697</v>
      </c>
      <c r="C3921" s="1206">
        <v>104</v>
      </c>
      <c r="D3921" s="1206">
        <v>147</v>
      </c>
      <c r="E3921" s="1206">
        <v>11</v>
      </c>
      <c r="F3921" s="1210">
        <v>262</v>
      </c>
    </row>
    <row r="3922" spans="2:6" ht="13.15" customHeight="1" x14ac:dyDescent="0.3">
      <c r="B3922" s="1172" t="s">
        <v>4698</v>
      </c>
      <c r="C3922" s="1207">
        <v>108</v>
      </c>
      <c r="D3922" s="1207">
        <v>36</v>
      </c>
      <c r="E3922" s="1207">
        <v>9</v>
      </c>
      <c r="F3922" s="1211">
        <v>153</v>
      </c>
    </row>
    <row r="3923" spans="2:6" ht="13.15" customHeight="1" x14ac:dyDescent="0.3">
      <c r="B3923" s="1173" t="s">
        <v>4699</v>
      </c>
      <c r="C3923" s="1206">
        <v>81</v>
      </c>
      <c r="D3923" s="1206">
        <v>84</v>
      </c>
      <c r="E3923" s="1206">
        <v>10</v>
      </c>
      <c r="F3923" s="1210">
        <v>175</v>
      </c>
    </row>
    <row r="3924" spans="2:6" ht="13.15" customHeight="1" x14ac:dyDescent="0.3">
      <c r="B3924" s="1172" t="s">
        <v>4700</v>
      </c>
      <c r="C3924" s="1207">
        <v>67</v>
      </c>
      <c r="D3924" s="1207">
        <v>111</v>
      </c>
      <c r="E3924" s="1207">
        <v>18</v>
      </c>
      <c r="F3924" s="1211">
        <v>196</v>
      </c>
    </row>
    <row r="3925" spans="2:6" ht="13.15" customHeight="1" x14ac:dyDescent="0.3">
      <c r="B3925" s="1173" t="s">
        <v>4701</v>
      </c>
      <c r="C3925" s="1206">
        <v>285</v>
      </c>
      <c r="D3925" s="1206">
        <v>364</v>
      </c>
      <c r="E3925" s="1206">
        <v>43</v>
      </c>
      <c r="F3925" s="1210">
        <v>692</v>
      </c>
    </row>
    <row r="3926" spans="2:6" ht="13.15" customHeight="1" x14ac:dyDescent="0.3">
      <c r="B3926" s="1172" t="s">
        <v>4702</v>
      </c>
      <c r="C3926" s="1207">
        <v>297</v>
      </c>
      <c r="D3926" s="1207">
        <v>281</v>
      </c>
      <c r="E3926" s="1207">
        <v>27</v>
      </c>
      <c r="F3926" s="1211">
        <v>605</v>
      </c>
    </row>
    <row r="3927" spans="2:6" ht="13.15" customHeight="1" x14ac:dyDescent="0.3">
      <c r="B3927" s="1173" t="s">
        <v>4703</v>
      </c>
      <c r="C3927" s="1206">
        <v>457</v>
      </c>
      <c r="D3927" s="1206">
        <v>250</v>
      </c>
      <c r="E3927" s="1206">
        <v>44</v>
      </c>
      <c r="F3927" s="1210">
        <v>751</v>
      </c>
    </row>
    <row r="3928" spans="2:6" ht="13.15" customHeight="1" x14ac:dyDescent="0.3">
      <c r="B3928" s="1172" t="s">
        <v>4704</v>
      </c>
      <c r="C3928" s="1207">
        <v>66</v>
      </c>
      <c r="D3928" s="1207">
        <v>39</v>
      </c>
      <c r="E3928" s="1207">
        <v>7</v>
      </c>
      <c r="F3928" s="1211">
        <v>112</v>
      </c>
    </row>
    <row r="3929" spans="2:6" ht="13.15" customHeight="1" x14ac:dyDescent="0.3">
      <c r="B3929" s="1173" t="s">
        <v>4705</v>
      </c>
      <c r="C3929" s="1206">
        <v>182</v>
      </c>
      <c r="D3929" s="1206">
        <v>92</v>
      </c>
      <c r="E3929" s="1206">
        <v>13</v>
      </c>
      <c r="F3929" s="1210">
        <v>287</v>
      </c>
    </row>
    <row r="3930" spans="2:6" ht="13.15" customHeight="1" x14ac:dyDescent="0.3">
      <c r="B3930" s="1172" t="s">
        <v>4706</v>
      </c>
      <c r="C3930" s="1207">
        <v>4931</v>
      </c>
      <c r="D3930" s="1207">
        <v>3756</v>
      </c>
      <c r="E3930" s="1207">
        <v>2095</v>
      </c>
      <c r="F3930" s="1211">
        <v>10782</v>
      </c>
    </row>
    <row r="3931" spans="2:6" ht="13.15" customHeight="1" x14ac:dyDescent="0.3">
      <c r="B3931" s="1173" t="s">
        <v>4707</v>
      </c>
      <c r="C3931" s="1206">
        <v>3661</v>
      </c>
      <c r="D3931" s="1206">
        <v>2824</v>
      </c>
      <c r="E3931" s="1206">
        <v>1693</v>
      </c>
      <c r="F3931" s="1210">
        <v>8178</v>
      </c>
    </row>
    <row r="3932" spans="2:6" ht="13.15" customHeight="1" x14ac:dyDescent="0.3">
      <c r="B3932" s="1172" t="s">
        <v>4708</v>
      </c>
      <c r="C3932" s="1207">
        <v>3535</v>
      </c>
      <c r="D3932" s="1207">
        <v>2454</v>
      </c>
      <c r="E3932" s="1207">
        <v>2117</v>
      </c>
      <c r="F3932" s="1211">
        <v>8106</v>
      </c>
    </row>
    <row r="3933" spans="2:6" ht="13.15" customHeight="1" x14ac:dyDescent="0.3">
      <c r="B3933" s="1173" t="s">
        <v>4709</v>
      </c>
      <c r="C3933" s="1206">
        <v>1987</v>
      </c>
      <c r="D3933" s="1206">
        <v>0</v>
      </c>
      <c r="E3933" s="1206">
        <v>1159</v>
      </c>
      <c r="F3933" s="1210">
        <v>3146</v>
      </c>
    </row>
    <row r="3934" spans="2:6" ht="13.15" customHeight="1" x14ac:dyDescent="0.3">
      <c r="B3934" s="1172" t="s">
        <v>4710</v>
      </c>
      <c r="C3934" s="1207">
        <v>2491</v>
      </c>
      <c r="D3934" s="1207">
        <v>1488</v>
      </c>
      <c r="E3934" s="1207">
        <v>1337</v>
      </c>
      <c r="F3934" s="1211">
        <v>5316</v>
      </c>
    </row>
    <row r="3935" spans="2:6" ht="13.15" customHeight="1" x14ac:dyDescent="0.3">
      <c r="B3935" s="1173" t="s">
        <v>4711</v>
      </c>
      <c r="C3935" s="1206">
        <v>3911</v>
      </c>
      <c r="D3935" s="1206">
        <v>2382</v>
      </c>
      <c r="E3935" s="1206">
        <v>1834</v>
      </c>
      <c r="F3935" s="1210">
        <v>8127</v>
      </c>
    </row>
    <row r="3936" spans="2:6" ht="13.15" customHeight="1" x14ac:dyDescent="0.3">
      <c r="B3936" s="1172" t="s">
        <v>4712</v>
      </c>
      <c r="C3936" s="1207">
        <v>2016</v>
      </c>
      <c r="D3936" s="1207">
        <v>1330</v>
      </c>
      <c r="E3936" s="1207">
        <v>918</v>
      </c>
      <c r="F3936" s="1211">
        <v>4264</v>
      </c>
    </row>
    <row r="3937" spans="2:6" ht="13.15" customHeight="1" x14ac:dyDescent="0.3">
      <c r="B3937" s="1173" t="s">
        <v>4713</v>
      </c>
      <c r="C3937" s="1206">
        <v>5526</v>
      </c>
      <c r="D3937" s="1206">
        <v>5390</v>
      </c>
      <c r="E3937" s="1206">
        <v>1885</v>
      </c>
      <c r="F3937" s="1210">
        <v>12801</v>
      </c>
    </row>
    <row r="3938" spans="2:6" ht="13.15" customHeight="1" x14ac:dyDescent="0.3">
      <c r="B3938" s="1172" t="s">
        <v>4714</v>
      </c>
      <c r="C3938" s="1207">
        <v>8040</v>
      </c>
      <c r="D3938" s="1207">
        <v>11680</v>
      </c>
      <c r="E3938" s="1207">
        <v>2964</v>
      </c>
      <c r="F3938" s="1211">
        <v>22684</v>
      </c>
    </row>
    <row r="3939" spans="2:6" ht="13.15" customHeight="1" x14ac:dyDescent="0.3">
      <c r="B3939" s="1173" t="s">
        <v>4715</v>
      </c>
      <c r="C3939" s="1206">
        <v>5117</v>
      </c>
      <c r="D3939" s="1206">
        <v>3926</v>
      </c>
      <c r="E3939" s="1206">
        <v>1724</v>
      </c>
      <c r="F3939" s="1210">
        <v>10767</v>
      </c>
    </row>
    <row r="3940" spans="2:6" ht="13.15" customHeight="1" x14ac:dyDescent="0.3">
      <c r="B3940" s="1172" t="s">
        <v>4716</v>
      </c>
      <c r="C3940" s="1207">
        <v>7265</v>
      </c>
      <c r="D3940" s="1207">
        <v>5875</v>
      </c>
      <c r="E3940" s="1207">
        <v>2809</v>
      </c>
      <c r="F3940" s="1211">
        <v>15949</v>
      </c>
    </row>
    <row r="3941" spans="2:6" ht="13.15" customHeight="1" x14ac:dyDescent="0.3">
      <c r="B3941" s="1173" t="s">
        <v>4717</v>
      </c>
      <c r="C3941" s="1206">
        <v>6819</v>
      </c>
      <c r="D3941" s="1206">
        <v>6073</v>
      </c>
      <c r="E3941" s="1206">
        <v>2635</v>
      </c>
      <c r="F3941" s="1210">
        <v>15527</v>
      </c>
    </row>
    <row r="3942" spans="2:6" ht="13.15" customHeight="1" x14ac:dyDescent="0.3">
      <c r="B3942" s="1172" t="s">
        <v>4718</v>
      </c>
      <c r="C3942" s="1207">
        <v>8159</v>
      </c>
      <c r="D3942" s="1207">
        <v>9868</v>
      </c>
      <c r="E3942" s="1207">
        <v>2772</v>
      </c>
      <c r="F3942" s="1211">
        <v>20799</v>
      </c>
    </row>
    <row r="3943" spans="2:6" ht="13.15" customHeight="1" x14ac:dyDescent="0.3">
      <c r="B3943" s="1173" t="s">
        <v>4719</v>
      </c>
      <c r="C3943" s="1206">
        <v>7251</v>
      </c>
      <c r="D3943" s="1206">
        <v>9819</v>
      </c>
      <c r="E3943" s="1206">
        <v>3010</v>
      </c>
      <c r="F3943" s="1210">
        <v>20080</v>
      </c>
    </row>
    <row r="3944" spans="2:6" ht="13.15" customHeight="1" x14ac:dyDescent="0.3">
      <c r="B3944" s="1172" t="s">
        <v>4720</v>
      </c>
      <c r="C3944" s="1207">
        <v>6423</v>
      </c>
      <c r="D3944" s="1207">
        <v>8474</v>
      </c>
      <c r="E3944" s="1207">
        <v>2564</v>
      </c>
      <c r="F3944" s="1211">
        <v>17461</v>
      </c>
    </row>
    <row r="3945" spans="2:6" ht="13.15" customHeight="1" x14ac:dyDescent="0.3">
      <c r="B3945" s="1173" t="s">
        <v>4721</v>
      </c>
      <c r="C3945" s="1206">
        <v>3619</v>
      </c>
      <c r="D3945" s="1206">
        <v>3986</v>
      </c>
      <c r="E3945" s="1206">
        <v>1443</v>
      </c>
      <c r="F3945" s="1210">
        <v>9048</v>
      </c>
    </row>
    <row r="3946" spans="2:6" ht="13.15" customHeight="1" x14ac:dyDescent="0.3">
      <c r="B3946" s="1172" t="s">
        <v>4722</v>
      </c>
      <c r="C3946" s="1207">
        <v>9581</v>
      </c>
      <c r="D3946" s="1207">
        <v>10020</v>
      </c>
      <c r="E3946" s="1207">
        <v>3567</v>
      </c>
      <c r="F3946" s="1211">
        <v>23168</v>
      </c>
    </row>
    <row r="3947" spans="2:6" ht="13.15" customHeight="1" x14ac:dyDescent="0.3">
      <c r="B3947" s="1173" t="s">
        <v>4723</v>
      </c>
      <c r="C3947" s="1206">
        <v>8305</v>
      </c>
      <c r="D3947" s="1206">
        <v>13123</v>
      </c>
      <c r="E3947" s="1206">
        <v>4345</v>
      </c>
      <c r="F3947" s="1210">
        <v>25773</v>
      </c>
    </row>
    <row r="3948" spans="2:6" ht="13.15" customHeight="1" x14ac:dyDescent="0.3">
      <c r="B3948" s="1172" t="s">
        <v>4724</v>
      </c>
      <c r="C3948" s="1207">
        <v>1</v>
      </c>
      <c r="D3948" s="1207">
        <v>1</v>
      </c>
      <c r="E3948" s="1207">
        <v>0</v>
      </c>
      <c r="F3948" s="1211">
        <v>2</v>
      </c>
    </row>
    <row r="3949" spans="2:6" ht="13.15" customHeight="1" x14ac:dyDescent="0.3">
      <c r="B3949" s="1173" t="s">
        <v>4725</v>
      </c>
      <c r="C3949" s="1206">
        <v>0</v>
      </c>
      <c r="D3949" s="1206">
        <v>7</v>
      </c>
      <c r="E3949" s="1206">
        <v>2</v>
      </c>
      <c r="F3949" s="1210">
        <v>9</v>
      </c>
    </row>
    <row r="3950" spans="2:6" ht="13.15" customHeight="1" x14ac:dyDescent="0.3">
      <c r="B3950" s="1172" t="s">
        <v>12597</v>
      </c>
      <c r="C3950" s="1207">
        <v>0</v>
      </c>
      <c r="D3950" s="1207">
        <v>3</v>
      </c>
      <c r="E3950" s="1207">
        <v>0</v>
      </c>
      <c r="F3950" s="1211">
        <v>3</v>
      </c>
    </row>
    <row r="3951" spans="2:6" ht="13.15" customHeight="1" x14ac:dyDescent="0.3">
      <c r="B3951" s="1173" t="s">
        <v>12598</v>
      </c>
      <c r="C3951" s="1206">
        <v>0</v>
      </c>
      <c r="D3951" s="1206">
        <v>4</v>
      </c>
      <c r="E3951" s="1206">
        <v>0</v>
      </c>
      <c r="F3951" s="1210">
        <v>4</v>
      </c>
    </row>
    <row r="3952" spans="2:6" ht="13.15" customHeight="1" x14ac:dyDescent="0.3">
      <c r="B3952" s="1172" t="s">
        <v>12599</v>
      </c>
      <c r="C3952" s="1207">
        <v>1</v>
      </c>
      <c r="D3952" s="1207">
        <v>16</v>
      </c>
      <c r="E3952" s="1207">
        <v>0</v>
      </c>
      <c r="F3952" s="1211">
        <v>17</v>
      </c>
    </row>
    <row r="3953" spans="2:6" ht="13.15" customHeight="1" x14ac:dyDescent="0.3">
      <c r="B3953" s="1173" t="s">
        <v>4726</v>
      </c>
      <c r="C3953" s="1206">
        <v>5</v>
      </c>
      <c r="D3953" s="1206">
        <v>12</v>
      </c>
      <c r="E3953" s="1206">
        <v>2</v>
      </c>
      <c r="F3953" s="1210">
        <v>19</v>
      </c>
    </row>
    <row r="3954" spans="2:6" ht="13.15" customHeight="1" x14ac:dyDescent="0.3">
      <c r="B3954" s="1172" t="s">
        <v>4727</v>
      </c>
      <c r="C3954" s="1207">
        <v>0</v>
      </c>
      <c r="D3954" s="1207">
        <v>9</v>
      </c>
      <c r="E3954" s="1207">
        <v>1</v>
      </c>
      <c r="F3954" s="1211">
        <v>10</v>
      </c>
    </row>
    <row r="3955" spans="2:6" ht="13.15" customHeight="1" x14ac:dyDescent="0.3">
      <c r="B3955" s="1173" t="s">
        <v>4728</v>
      </c>
      <c r="C3955" s="1206">
        <v>16</v>
      </c>
      <c r="D3955" s="1206">
        <v>36</v>
      </c>
      <c r="E3955" s="1206">
        <v>4</v>
      </c>
      <c r="F3955" s="1210">
        <v>56</v>
      </c>
    </row>
    <row r="3956" spans="2:6" ht="13.15" customHeight="1" x14ac:dyDescent="0.3">
      <c r="B3956" s="1172" t="s">
        <v>4729</v>
      </c>
      <c r="C3956" s="1207">
        <v>22975</v>
      </c>
      <c r="D3956" s="1207">
        <v>26369</v>
      </c>
      <c r="E3956" s="1207">
        <v>7492</v>
      </c>
      <c r="F3956" s="1211">
        <v>56836</v>
      </c>
    </row>
    <row r="3957" spans="2:6" ht="13.15" customHeight="1" x14ac:dyDescent="0.3">
      <c r="B3957" s="1173" t="s">
        <v>4730</v>
      </c>
      <c r="C3957" s="1206">
        <v>8271</v>
      </c>
      <c r="D3957" s="1206">
        <v>8489</v>
      </c>
      <c r="E3957" s="1206">
        <v>3071</v>
      </c>
      <c r="F3957" s="1210">
        <v>19831</v>
      </c>
    </row>
    <row r="3958" spans="2:6" ht="13.15" customHeight="1" x14ac:dyDescent="0.3">
      <c r="B3958" s="1172" t="s">
        <v>4731</v>
      </c>
      <c r="C3958" s="1207">
        <v>3422</v>
      </c>
      <c r="D3958" s="1207">
        <v>6472</v>
      </c>
      <c r="E3958" s="1207">
        <v>1837</v>
      </c>
      <c r="F3958" s="1211">
        <v>11731</v>
      </c>
    </row>
    <row r="3959" spans="2:6" ht="13.15" customHeight="1" x14ac:dyDescent="0.3">
      <c r="B3959" s="1173" t="s">
        <v>4732</v>
      </c>
      <c r="C3959" s="1206">
        <v>9540</v>
      </c>
      <c r="D3959" s="1206">
        <v>13640</v>
      </c>
      <c r="E3959" s="1206">
        <v>3578</v>
      </c>
      <c r="F3959" s="1210">
        <v>26758</v>
      </c>
    </row>
    <row r="3960" spans="2:6" ht="13.15" customHeight="1" x14ac:dyDescent="0.3">
      <c r="B3960" s="1172" t="s">
        <v>4733</v>
      </c>
      <c r="C3960" s="1207">
        <v>115</v>
      </c>
      <c r="D3960" s="1207">
        <v>225</v>
      </c>
      <c r="E3960" s="1207">
        <v>58</v>
      </c>
      <c r="F3960" s="1211">
        <v>398</v>
      </c>
    </row>
    <row r="3961" spans="2:6" ht="13.15" customHeight="1" x14ac:dyDescent="0.3">
      <c r="B3961" s="1173" t="s">
        <v>4734</v>
      </c>
      <c r="C3961" s="1206">
        <v>2935</v>
      </c>
      <c r="D3961" s="1206">
        <v>4823</v>
      </c>
      <c r="E3961" s="1206">
        <v>1276</v>
      </c>
      <c r="F3961" s="1210">
        <v>9034</v>
      </c>
    </row>
    <row r="3962" spans="2:6" ht="13.15" customHeight="1" x14ac:dyDescent="0.3">
      <c r="B3962" s="1172" t="s">
        <v>4735</v>
      </c>
      <c r="C3962" s="1207">
        <v>6988</v>
      </c>
      <c r="D3962" s="1207">
        <v>8953</v>
      </c>
      <c r="E3962" s="1207">
        <v>2175</v>
      </c>
      <c r="F3962" s="1211">
        <v>18116</v>
      </c>
    </row>
    <row r="3963" spans="2:6" ht="13.15" customHeight="1" x14ac:dyDescent="0.3">
      <c r="B3963" s="1173" t="s">
        <v>4736</v>
      </c>
      <c r="C3963" s="1206">
        <v>3293</v>
      </c>
      <c r="D3963" s="1206">
        <v>5094</v>
      </c>
      <c r="E3963" s="1206">
        <v>1333</v>
      </c>
      <c r="F3963" s="1210">
        <v>9720</v>
      </c>
    </row>
    <row r="3964" spans="2:6" ht="13.15" customHeight="1" x14ac:dyDescent="0.3">
      <c r="B3964" s="1172" t="s">
        <v>4737</v>
      </c>
      <c r="C3964" s="1207">
        <v>1748</v>
      </c>
      <c r="D3964" s="1207">
        <v>3546</v>
      </c>
      <c r="E3964" s="1207">
        <v>772</v>
      </c>
      <c r="F3964" s="1211">
        <v>6066</v>
      </c>
    </row>
    <row r="3965" spans="2:6" ht="13.15" customHeight="1" x14ac:dyDescent="0.3">
      <c r="B3965" s="1173" t="s">
        <v>4738</v>
      </c>
      <c r="C3965" s="1206">
        <v>9509</v>
      </c>
      <c r="D3965" s="1206">
        <v>12419</v>
      </c>
      <c r="E3965" s="1206">
        <v>3271</v>
      </c>
      <c r="F3965" s="1210">
        <v>25199</v>
      </c>
    </row>
    <row r="3966" spans="2:6" ht="13.15" customHeight="1" x14ac:dyDescent="0.3">
      <c r="B3966" s="1172" t="s">
        <v>4739</v>
      </c>
      <c r="C3966" s="1207">
        <v>3009</v>
      </c>
      <c r="D3966" s="1207">
        <v>4923</v>
      </c>
      <c r="E3966" s="1207">
        <v>1137</v>
      </c>
      <c r="F3966" s="1211">
        <v>9069</v>
      </c>
    </row>
    <row r="3967" spans="2:6" ht="13.15" customHeight="1" x14ac:dyDescent="0.3">
      <c r="B3967" s="1173" t="s">
        <v>4740</v>
      </c>
      <c r="C3967" s="1206">
        <v>4757</v>
      </c>
      <c r="D3967" s="1206">
        <v>10547</v>
      </c>
      <c r="E3967" s="1206">
        <v>2230</v>
      </c>
      <c r="F3967" s="1210">
        <v>17534</v>
      </c>
    </row>
    <row r="3968" spans="2:6" ht="13.15" customHeight="1" x14ac:dyDescent="0.3">
      <c r="B3968" s="1172" t="s">
        <v>4741</v>
      </c>
      <c r="C3968" s="1207">
        <v>6497</v>
      </c>
      <c r="D3968" s="1207">
        <v>8968</v>
      </c>
      <c r="E3968" s="1207">
        <v>2320</v>
      </c>
      <c r="F3968" s="1211">
        <v>17785</v>
      </c>
    </row>
    <row r="3969" spans="2:6" ht="13.15" customHeight="1" x14ac:dyDescent="0.3">
      <c r="B3969" s="1173" t="s">
        <v>4742</v>
      </c>
      <c r="C3969" s="1206">
        <v>2654</v>
      </c>
      <c r="D3969" s="1206">
        <v>4079</v>
      </c>
      <c r="E3969" s="1206">
        <v>950</v>
      </c>
      <c r="F3969" s="1210">
        <v>7683</v>
      </c>
    </row>
    <row r="3970" spans="2:6" ht="13.15" customHeight="1" x14ac:dyDescent="0.3">
      <c r="B3970" s="1172" t="s">
        <v>4743</v>
      </c>
      <c r="C3970" s="1207">
        <v>771</v>
      </c>
      <c r="D3970" s="1207">
        <v>1345</v>
      </c>
      <c r="E3970" s="1207">
        <v>241</v>
      </c>
      <c r="F3970" s="1211">
        <v>2357</v>
      </c>
    </row>
    <row r="3971" spans="2:6" ht="13.15" customHeight="1" x14ac:dyDescent="0.3">
      <c r="B3971" s="1173" t="s">
        <v>4744</v>
      </c>
      <c r="C3971" s="1206">
        <v>444</v>
      </c>
      <c r="D3971" s="1206">
        <v>2202</v>
      </c>
      <c r="E3971" s="1206">
        <v>234</v>
      </c>
      <c r="F3971" s="1210">
        <v>2880</v>
      </c>
    </row>
    <row r="3972" spans="2:6" ht="13.15" customHeight="1" x14ac:dyDescent="0.3">
      <c r="B3972" s="1172" t="s">
        <v>4745</v>
      </c>
      <c r="C3972" s="1207">
        <v>1021</v>
      </c>
      <c r="D3972" s="1207">
        <v>2107</v>
      </c>
      <c r="E3972" s="1207">
        <v>374</v>
      </c>
      <c r="F3972" s="1211">
        <v>3502</v>
      </c>
    </row>
    <row r="3973" spans="2:6" ht="13.15" customHeight="1" x14ac:dyDescent="0.3">
      <c r="B3973" s="1173" t="s">
        <v>4746</v>
      </c>
      <c r="C3973" s="1206">
        <v>857</v>
      </c>
      <c r="D3973" s="1206">
        <v>1589</v>
      </c>
      <c r="E3973" s="1206">
        <v>297</v>
      </c>
      <c r="F3973" s="1210">
        <v>2743</v>
      </c>
    </row>
    <row r="3974" spans="2:6" ht="13.15" customHeight="1" x14ac:dyDescent="0.3">
      <c r="B3974" s="1172" t="s">
        <v>4747</v>
      </c>
      <c r="C3974" s="1207">
        <v>783</v>
      </c>
      <c r="D3974" s="1207">
        <v>1243</v>
      </c>
      <c r="E3974" s="1207">
        <v>246</v>
      </c>
      <c r="F3974" s="1211">
        <v>2272</v>
      </c>
    </row>
    <row r="3975" spans="2:6" ht="13.15" customHeight="1" x14ac:dyDescent="0.3">
      <c r="B3975" s="1173" t="s">
        <v>4748</v>
      </c>
      <c r="C3975" s="1206">
        <v>570</v>
      </c>
      <c r="D3975" s="1206">
        <v>1147</v>
      </c>
      <c r="E3975" s="1206">
        <v>266</v>
      </c>
      <c r="F3975" s="1210">
        <v>1983</v>
      </c>
    </row>
    <row r="3976" spans="2:6" ht="13.15" customHeight="1" x14ac:dyDescent="0.3">
      <c r="B3976" s="1172" t="s">
        <v>4749</v>
      </c>
      <c r="C3976" s="1207">
        <v>186</v>
      </c>
      <c r="D3976" s="1207">
        <v>563</v>
      </c>
      <c r="E3976" s="1207">
        <v>67</v>
      </c>
      <c r="F3976" s="1211">
        <v>816</v>
      </c>
    </row>
    <row r="3977" spans="2:6" ht="13.15" customHeight="1" x14ac:dyDescent="0.3">
      <c r="B3977" s="1173" t="s">
        <v>4750</v>
      </c>
      <c r="C3977" s="1206">
        <v>25</v>
      </c>
      <c r="D3977" s="1206">
        <v>48</v>
      </c>
      <c r="E3977" s="1206">
        <v>29</v>
      </c>
      <c r="F3977" s="1210">
        <v>102</v>
      </c>
    </row>
    <row r="3978" spans="2:6" ht="13.15" customHeight="1" x14ac:dyDescent="0.3">
      <c r="B3978" s="1172" t="s">
        <v>4751</v>
      </c>
      <c r="C3978" s="1207">
        <v>30</v>
      </c>
      <c r="D3978" s="1207">
        <v>119</v>
      </c>
      <c r="E3978" s="1207">
        <v>13</v>
      </c>
      <c r="F3978" s="1211">
        <v>162</v>
      </c>
    </row>
    <row r="3979" spans="2:6" ht="13.15" customHeight="1" x14ac:dyDescent="0.3">
      <c r="B3979" s="1173" t="s">
        <v>4752</v>
      </c>
      <c r="C3979" s="1206">
        <v>4059</v>
      </c>
      <c r="D3979" s="1206">
        <v>5419</v>
      </c>
      <c r="E3979" s="1206">
        <v>1214</v>
      </c>
      <c r="F3979" s="1210">
        <v>10692</v>
      </c>
    </row>
    <row r="3980" spans="2:6" ht="13.15" customHeight="1" x14ac:dyDescent="0.3">
      <c r="B3980" s="1172" t="s">
        <v>4753</v>
      </c>
      <c r="C3980" s="1207">
        <v>4688</v>
      </c>
      <c r="D3980" s="1207">
        <v>5790</v>
      </c>
      <c r="E3980" s="1207">
        <v>1527</v>
      </c>
      <c r="F3980" s="1211">
        <v>12005</v>
      </c>
    </row>
    <row r="3981" spans="2:6" ht="13.15" customHeight="1" x14ac:dyDescent="0.3">
      <c r="B3981" s="1173" t="s">
        <v>4754</v>
      </c>
      <c r="C3981" s="1206">
        <v>748</v>
      </c>
      <c r="D3981" s="1206">
        <v>1451</v>
      </c>
      <c r="E3981" s="1206">
        <v>210</v>
      </c>
      <c r="F3981" s="1210">
        <v>2409</v>
      </c>
    </row>
    <row r="3982" spans="2:6" ht="13.15" customHeight="1" x14ac:dyDescent="0.3">
      <c r="B3982" s="1172" t="s">
        <v>4755</v>
      </c>
      <c r="C3982" s="1207">
        <v>213</v>
      </c>
      <c r="D3982" s="1207">
        <v>450</v>
      </c>
      <c r="E3982" s="1207">
        <v>124</v>
      </c>
      <c r="F3982" s="1211">
        <v>787</v>
      </c>
    </row>
    <row r="3983" spans="2:6" ht="13.15" customHeight="1" x14ac:dyDescent="0.3">
      <c r="B3983" s="1173" t="s">
        <v>4756</v>
      </c>
      <c r="C3983" s="1206">
        <v>293</v>
      </c>
      <c r="D3983" s="1206">
        <v>511</v>
      </c>
      <c r="E3983" s="1206">
        <v>124</v>
      </c>
      <c r="F3983" s="1210">
        <v>928</v>
      </c>
    </row>
    <row r="3984" spans="2:6" ht="13.15" customHeight="1" x14ac:dyDescent="0.3">
      <c r="B3984" s="1172" t="s">
        <v>4757</v>
      </c>
      <c r="C3984" s="1207">
        <v>685</v>
      </c>
      <c r="D3984" s="1207">
        <v>1058</v>
      </c>
      <c r="E3984" s="1207">
        <v>210</v>
      </c>
      <c r="F3984" s="1211">
        <v>1953</v>
      </c>
    </row>
    <row r="3985" spans="2:6" ht="13.15" customHeight="1" x14ac:dyDescent="0.3">
      <c r="B3985" s="1173" t="s">
        <v>4758</v>
      </c>
      <c r="C3985" s="1206">
        <v>53</v>
      </c>
      <c r="D3985" s="1206">
        <v>134</v>
      </c>
      <c r="E3985" s="1206">
        <v>20</v>
      </c>
      <c r="F3985" s="1210">
        <v>207</v>
      </c>
    </row>
    <row r="3986" spans="2:6" ht="13.15" customHeight="1" x14ac:dyDescent="0.3">
      <c r="B3986" s="1172" t="s">
        <v>4759</v>
      </c>
      <c r="C3986" s="1207">
        <v>814</v>
      </c>
      <c r="D3986" s="1207">
        <v>1190</v>
      </c>
      <c r="E3986" s="1207">
        <v>373</v>
      </c>
      <c r="F3986" s="1211">
        <v>2377</v>
      </c>
    </row>
    <row r="3987" spans="2:6" ht="13.15" customHeight="1" x14ac:dyDescent="0.3">
      <c r="B3987" s="1173" t="s">
        <v>4760</v>
      </c>
      <c r="C3987" s="1206">
        <v>187</v>
      </c>
      <c r="D3987" s="1206">
        <v>406</v>
      </c>
      <c r="E3987" s="1206">
        <v>75</v>
      </c>
      <c r="F3987" s="1210">
        <v>668</v>
      </c>
    </row>
    <row r="3988" spans="2:6" ht="13.15" customHeight="1" x14ac:dyDescent="0.3">
      <c r="B3988" s="1172" t="s">
        <v>4761</v>
      </c>
      <c r="C3988" s="1207">
        <v>629</v>
      </c>
      <c r="D3988" s="1207">
        <v>1471</v>
      </c>
      <c r="E3988" s="1207">
        <v>259</v>
      </c>
      <c r="F3988" s="1211">
        <v>2359</v>
      </c>
    </row>
    <row r="3989" spans="2:6" ht="13.15" customHeight="1" x14ac:dyDescent="0.3">
      <c r="B3989" s="1173" t="s">
        <v>4762</v>
      </c>
      <c r="C3989" s="1206">
        <v>241</v>
      </c>
      <c r="D3989" s="1206">
        <v>567</v>
      </c>
      <c r="E3989" s="1206">
        <v>87</v>
      </c>
      <c r="F3989" s="1210">
        <v>895</v>
      </c>
    </row>
    <row r="3990" spans="2:6" ht="13.15" customHeight="1" x14ac:dyDescent="0.3">
      <c r="B3990" s="1172" t="s">
        <v>4763</v>
      </c>
      <c r="C3990" s="1207">
        <v>1166</v>
      </c>
      <c r="D3990" s="1207">
        <v>2053</v>
      </c>
      <c r="E3990" s="1207">
        <v>427</v>
      </c>
      <c r="F3990" s="1211">
        <v>3646</v>
      </c>
    </row>
    <row r="3991" spans="2:6" ht="13.15" customHeight="1" x14ac:dyDescent="0.3">
      <c r="B3991" s="1173" t="s">
        <v>4764</v>
      </c>
      <c r="C3991" s="1206">
        <v>662</v>
      </c>
      <c r="D3991" s="1206">
        <v>1261</v>
      </c>
      <c r="E3991" s="1206">
        <v>340</v>
      </c>
      <c r="F3991" s="1210">
        <v>2263</v>
      </c>
    </row>
    <row r="3992" spans="2:6" ht="13.15" customHeight="1" x14ac:dyDescent="0.3">
      <c r="B3992" s="1172" t="s">
        <v>4765</v>
      </c>
      <c r="C3992" s="1207">
        <v>9070</v>
      </c>
      <c r="D3992" s="1207">
        <v>12329</v>
      </c>
      <c r="E3992" s="1207">
        <v>2895</v>
      </c>
      <c r="F3992" s="1211">
        <v>24294</v>
      </c>
    </row>
    <row r="3993" spans="2:6" ht="13.15" customHeight="1" x14ac:dyDescent="0.3">
      <c r="B3993" s="1173" t="s">
        <v>4766</v>
      </c>
      <c r="C3993" s="1206">
        <v>1758</v>
      </c>
      <c r="D3993" s="1206">
        <v>1987</v>
      </c>
      <c r="E3993" s="1206">
        <v>432</v>
      </c>
      <c r="F3993" s="1210">
        <v>4177</v>
      </c>
    </row>
    <row r="3994" spans="2:6" ht="13.15" customHeight="1" x14ac:dyDescent="0.3">
      <c r="B3994" s="1172" t="s">
        <v>4767</v>
      </c>
      <c r="C3994" s="1207">
        <v>5705</v>
      </c>
      <c r="D3994" s="1207">
        <v>6747</v>
      </c>
      <c r="E3994" s="1207">
        <v>2192</v>
      </c>
      <c r="F3994" s="1211">
        <v>14644</v>
      </c>
    </row>
    <row r="3995" spans="2:6" ht="13.15" customHeight="1" x14ac:dyDescent="0.3">
      <c r="B3995" s="1173" t="s">
        <v>4768</v>
      </c>
      <c r="C3995" s="1206">
        <v>3898</v>
      </c>
      <c r="D3995" s="1206">
        <v>3943</v>
      </c>
      <c r="E3995" s="1206">
        <v>1882</v>
      </c>
      <c r="F3995" s="1210">
        <v>9723</v>
      </c>
    </row>
    <row r="3996" spans="2:6" ht="13.15" customHeight="1" x14ac:dyDescent="0.3">
      <c r="B3996" s="1172" t="s">
        <v>4769</v>
      </c>
      <c r="C3996" s="1207">
        <v>6567</v>
      </c>
      <c r="D3996" s="1207">
        <v>9900</v>
      </c>
      <c r="E3996" s="1207">
        <v>2106</v>
      </c>
      <c r="F3996" s="1211">
        <v>18573</v>
      </c>
    </row>
    <row r="3997" spans="2:6" ht="13.15" customHeight="1" x14ac:dyDescent="0.3">
      <c r="B3997" s="1173" t="s">
        <v>4770</v>
      </c>
      <c r="C3997" s="1206">
        <v>6205</v>
      </c>
      <c r="D3997" s="1206">
        <v>7735</v>
      </c>
      <c r="E3997" s="1206">
        <v>2125</v>
      </c>
      <c r="F3997" s="1210">
        <v>16065</v>
      </c>
    </row>
    <row r="3998" spans="2:6" ht="13.15" customHeight="1" x14ac:dyDescent="0.3">
      <c r="B3998" s="1172" t="s">
        <v>4771</v>
      </c>
      <c r="C3998" s="1207">
        <v>6050</v>
      </c>
      <c r="D3998" s="1207">
        <v>12731</v>
      </c>
      <c r="E3998" s="1207">
        <v>2694</v>
      </c>
      <c r="F3998" s="1211">
        <v>21475</v>
      </c>
    </row>
    <row r="3999" spans="2:6" ht="13.15" customHeight="1" x14ac:dyDescent="0.3">
      <c r="B3999" s="1173" t="s">
        <v>4772</v>
      </c>
      <c r="C3999" s="1206">
        <v>11967</v>
      </c>
      <c r="D3999" s="1206">
        <v>13883</v>
      </c>
      <c r="E3999" s="1206">
        <v>4505</v>
      </c>
      <c r="F3999" s="1210">
        <v>30355</v>
      </c>
    </row>
    <row r="4000" spans="2:6" ht="13.15" customHeight="1" x14ac:dyDescent="0.3">
      <c r="B4000" s="1172" t="s">
        <v>4773</v>
      </c>
      <c r="C4000" s="1207">
        <v>360</v>
      </c>
      <c r="D4000" s="1207">
        <v>652</v>
      </c>
      <c r="E4000" s="1207">
        <v>127</v>
      </c>
      <c r="F4000" s="1211">
        <v>1139</v>
      </c>
    </row>
    <row r="4001" spans="2:6" ht="13.15" customHeight="1" x14ac:dyDescent="0.3">
      <c r="B4001" s="1173" t="s">
        <v>4774</v>
      </c>
      <c r="C4001" s="1206">
        <v>347</v>
      </c>
      <c r="D4001" s="1206">
        <v>799</v>
      </c>
      <c r="E4001" s="1206">
        <v>181</v>
      </c>
      <c r="F4001" s="1210">
        <v>1327</v>
      </c>
    </row>
    <row r="4002" spans="2:6" ht="13.15" customHeight="1" x14ac:dyDescent="0.3">
      <c r="B4002" s="1172" t="s">
        <v>4775</v>
      </c>
      <c r="C4002" s="1207">
        <v>496</v>
      </c>
      <c r="D4002" s="1207">
        <v>1017</v>
      </c>
      <c r="E4002" s="1207">
        <v>171</v>
      </c>
      <c r="F4002" s="1211">
        <v>1684</v>
      </c>
    </row>
    <row r="4003" spans="2:6" ht="13.15" customHeight="1" x14ac:dyDescent="0.3">
      <c r="B4003" s="1173" t="s">
        <v>4776</v>
      </c>
      <c r="C4003" s="1206">
        <v>373</v>
      </c>
      <c r="D4003" s="1206">
        <v>707</v>
      </c>
      <c r="E4003" s="1206">
        <v>121</v>
      </c>
      <c r="F4003" s="1210">
        <v>1201</v>
      </c>
    </row>
    <row r="4004" spans="2:6" ht="13.15" customHeight="1" x14ac:dyDescent="0.3">
      <c r="B4004" s="1172" t="s">
        <v>4777</v>
      </c>
      <c r="C4004" s="1207">
        <v>260</v>
      </c>
      <c r="D4004" s="1207">
        <v>676</v>
      </c>
      <c r="E4004" s="1207">
        <v>92</v>
      </c>
      <c r="F4004" s="1211">
        <v>1028</v>
      </c>
    </row>
    <row r="4005" spans="2:6" ht="13.15" customHeight="1" x14ac:dyDescent="0.3">
      <c r="B4005" s="1173" t="s">
        <v>4778</v>
      </c>
      <c r="C4005" s="1206">
        <v>128</v>
      </c>
      <c r="D4005" s="1206">
        <v>395</v>
      </c>
      <c r="E4005" s="1206">
        <v>88</v>
      </c>
      <c r="F4005" s="1210">
        <v>611</v>
      </c>
    </row>
    <row r="4006" spans="2:6" ht="13.15" customHeight="1" x14ac:dyDescent="0.3">
      <c r="B4006" s="1172" t="s">
        <v>4779</v>
      </c>
      <c r="C4006" s="1207">
        <v>229</v>
      </c>
      <c r="D4006" s="1207">
        <v>508</v>
      </c>
      <c r="E4006" s="1207">
        <v>70</v>
      </c>
      <c r="F4006" s="1211">
        <v>807</v>
      </c>
    </row>
    <row r="4007" spans="2:6" ht="13.15" customHeight="1" x14ac:dyDescent="0.3">
      <c r="B4007" s="1173" t="s">
        <v>4780</v>
      </c>
      <c r="C4007" s="1206">
        <v>11063</v>
      </c>
      <c r="D4007" s="1206">
        <v>13304</v>
      </c>
      <c r="E4007" s="1206">
        <v>3041</v>
      </c>
      <c r="F4007" s="1210">
        <v>27408</v>
      </c>
    </row>
    <row r="4008" spans="2:6" ht="13.15" customHeight="1" x14ac:dyDescent="0.3">
      <c r="B4008" s="1172" t="s">
        <v>4781</v>
      </c>
      <c r="C4008" s="1207">
        <v>2</v>
      </c>
      <c r="D4008" s="1207">
        <v>0</v>
      </c>
      <c r="E4008" s="1207">
        <v>4</v>
      </c>
      <c r="F4008" s="1211">
        <v>6</v>
      </c>
    </row>
    <row r="4009" spans="2:6" ht="13.15" customHeight="1" x14ac:dyDescent="0.3">
      <c r="B4009" s="1173" t="s">
        <v>4782</v>
      </c>
      <c r="C4009" s="1206">
        <v>139</v>
      </c>
      <c r="D4009" s="1206">
        <v>237</v>
      </c>
      <c r="E4009" s="1206">
        <v>50</v>
      </c>
      <c r="F4009" s="1210">
        <v>426</v>
      </c>
    </row>
    <row r="4010" spans="2:6" ht="13.15" customHeight="1" x14ac:dyDescent="0.3">
      <c r="B4010" s="1172" t="s">
        <v>4783</v>
      </c>
      <c r="C4010" s="1207">
        <v>1986</v>
      </c>
      <c r="D4010" s="1207">
        <v>3000</v>
      </c>
      <c r="E4010" s="1207">
        <v>564</v>
      </c>
      <c r="F4010" s="1211">
        <v>5550</v>
      </c>
    </row>
    <row r="4011" spans="2:6" ht="13.15" customHeight="1" x14ac:dyDescent="0.3">
      <c r="B4011" s="1173" t="s">
        <v>4784</v>
      </c>
      <c r="C4011" s="1206">
        <v>3530</v>
      </c>
      <c r="D4011" s="1206">
        <v>4622</v>
      </c>
      <c r="E4011" s="1206">
        <v>934</v>
      </c>
      <c r="F4011" s="1210">
        <v>9086</v>
      </c>
    </row>
    <row r="4012" spans="2:6" ht="13.15" customHeight="1" x14ac:dyDescent="0.3">
      <c r="B4012" s="1172" t="s">
        <v>4785</v>
      </c>
      <c r="C4012" s="1207">
        <v>5117</v>
      </c>
      <c r="D4012" s="1207">
        <v>9181</v>
      </c>
      <c r="E4012" s="1207">
        <v>1468</v>
      </c>
      <c r="F4012" s="1211">
        <v>15766</v>
      </c>
    </row>
    <row r="4013" spans="2:6" ht="13.15" customHeight="1" x14ac:dyDescent="0.3">
      <c r="B4013" s="1173" t="s">
        <v>4786</v>
      </c>
      <c r="C4013" s="1206">
        <v>32</v>
      </c>
      <c r="D4013" s="1206">
        <v>49</v>
      </c>
      <c r="E4013" s="1206">
        <v>15</v>
      </c>
      <c r="F4013" s="1210">
        <v>96</v>
      </c>
    </row>
    <row r="4014" spans="2:6" ht="13.15" customHeight="1" x14ac:dyDescent="0.3">
      <c r="B4014" s="1172" t="s">
        <v>4787</v>
      </c>
      <c r="C4014" s="1207">
        <v>15</v>
      </c>
      <c r="D4014" s="1207">
        <v>40</v>
      </c>
      <c r="E4014" s="1207">
        <v>2</v>
      </c>
      <c r="F4014" s="1211">
        <v>57</v>
      </c>
    </row>
    <row r="4015" spans="2:6" ht="13.15" customHeight="1" x14ac:dyDescent="0.3">
      <c r="B4015" s="1173" t="s">
        <v>4788</v>
      </c>
      <c r="C4015" s="1206">
        <v>205</v>
      </c>
      <c r="D4015" s="1206">
        <v>535</v>
      </c>
      <c r="E4015" s="1206">
        <v>84</v>
      </c>
      <c r="F4015" s="1210">
        <v>824</v>
      </c>
    </row>
    <row r="4016" spans="2:6" ht="13.15" customHeight="1" x14ac:dyDescent="0.3">
      <c r="B4016" s="1172" t="s">
        <v>4789</v>
      </c>
      <c r="C4016" s="1207">
        <v>6639</v>
      </c>
      <c r="D4016" s="1207">
        <v>9238</v>
      </c>
      <c r="E4016" s="1207">
        <v>2439</v>
      </c>
      <c r="F4016" s="1211">
        <v>18316</v>
      </c>
    </row>
    <row r="4017" spans="2:6" ht="13.15" customHeight="1" x14ac:dyDescent="0.3">
      <c r="B4017" s="1173" t="s">
        <v>4790</v>
      </c>
      <c r="C4017" s="1206">
        <v>1018</v>
      </c>
      <c r="D4017" s="1206">
        <v>1553</v>
      </c>
      <c r="E4017" s="1206">
        <v>309</v>
      </c>
      <c r="F4017" s="1210">
        <v>2880</v>
      </c>
    </row>
    <row r="4018" spans="2:6" ht="13.15" customHeight="1" x14ac:dyDescent="0.3">
      <c r="B4018" s="1172" t="s">
        <v>4791</v>
      </c>
      <c r="C4018" s="1207">
        <v>41</v>
      </c>
      <c r="D4018" s="1207">
        <v>126</v>
      </c>
      <c r="E4018" s="1207">
        <v>20</v>
      </c>
      <c r="F4018" s="1211">
        <v>187</v>
      </c>
    </row>
    <row r="4019" spans="2:6" ht="13.15" customHeight="1" x14ac:dyDescent="0.3">
      <c r="B4019" s="1173" t="s">
        <v>4792</v>
      </c>
      <c r="C4019" s="1206">
        <v>21</v>
      </c>
      <c r="D4019" s="1206">
        <v>42</v>
      </c>
      <c r="E4019" s="1206">
        <v>13</v>
      </c>
      <c r="F4019" s="1210">
        <v>76</v>
      </c>
    </row>
    <row r="4020" spans="2:6" ht="13.15" customHeight="1" x14ac:dyDescent="0.3">
      <c r="B4020" s="1172" t="s">
        <v>4793</v>
      </c>
      <c r="C4020" s="1207">
        <v>104</v>
      </c>
      <c r="D4020" s="1207">
        <v>167</v>
      </c>
      <c r="E4020" s="1207">
        <v>30</v>
      </c>
      <c r="F4020" s="1211">
        <v>301</v>
      </c>
    </row>
    <row r="4021" spans="2:6" ht="13.15" customHeight="1" x14ac:dyDescent="0.3">
      <c r="B4021" s="1173" t="s">
        <v>4794</v>
      </c>
      <c r="C4021" s="1206">
        <v>1915</v>
      </c>
      <c r="D4021" s="1206">
        <v>2224</v>
      </c>
      <c r="E4021" s="1206">
        <v>616</v>
      </c>
      <c r="F4021" s="1210">
        <v>4755</v>
      </c>
    </row>
    <row r="4022" spans="2:6" ht="13.15" customHeight="1" x14ac:dyDescent="0.3">
      <c r="B4022" s="1172" t="s">
        <v>4795</v>
      </c>
      <c r="C4022" s="1207">
        <v>14030</v>
      </c>
      <c r="D4022" s="1207">
        <v>14349</v>
      </c>
      <c r="E4022" s="1207">
        <v>4828</v>
      </c>
      <c r="F4022" s="1211">
        <v>33207</v>
      </c>
    </row>
    <row r="4023" spans="2:6" ht="13.15" customHeight="1" x14ac:dyDescent="0.3">
      <c r="B4023" s="1173" t="s">
        <v>4796</v>
      </c>
      <c r="C4023" s="1206">
        <v>1</v>
      </c>
      <c r="D4023" s="1206">
        <v>0</v>
      </c>
      <c r="E4023" s="1206">
        <v>0</v>
      </c>
      <c r="F4023" s="1210">
        <v>1</v>
      </c>
    </row>
    <row r="4024" spans="2:6" ht="13.15" customHeight="1" x14ac:dyDescent="0.3">
      <c r="B4024" s="1172" t="s">
        <v>4797</v>
      </c>
      <c r="C4024" s="1207">
        <v>566</v>
      </c>
      <c r="D4024" s="1207">
        <v>1001</v>
      </c>
      <c r="E4024" s="1207">
        <v>213</v>
      </c>
      <c r="F4024" s="1211">
        <v>1780</v>
      </c>
    </row>
    <row r="4025" spans="2:6" ht="13.15" customHeight="1" x14ac:dyDescent="0.3">
      <c r="B4025" s="1173" t="s">
        <v>4798</v>
      </c>
      <c r="C4025" s="1206">
        <v>7737</v>
      </c>
      <c r="D4025" s="1206">
        <v>10012</v>
      </c>
      <c r="E4025" s="1206">
        <v>2840</v>
      </c>
      <c r="F4025" s="1210">
        <v>20589</v>
      </c>
    </row>
    <row r="4026" spans="2:6" ht="13.15" customHeight="1" x14ac:dyDescent="0.3">
      <c r="B4026" s="1172" t="s">
        <v>4799</v>
      </c>
      <c r="C4026" s="1207">
        <v>206</v>
      </c>
      <c r="D4026" s="1207">
        <v>638</v>
      </c>
      <c r="E4026" s="1207">
        <v>155</v>
      </c>
      <c r="F4026" s="1211">
        <v>999</v>
      </c>
    </row>
    <row r="4027" spans="2:6" ht="13.15" customHeight="1" x14ac:dyDescent="0.3">
      <c r="B4027" s="1173" t="s">
        <v>4800</v>
      </c>
      <c r="C4027" s="1206">
        <v>1</v>
      </c>
      <c r="D4027" s="1206">
        <v>9</v>
      </c>
      <c r="E4027" s="1206">
        <v>2</v>
      </c>
      <c r="F4027" s="1210">
        <v>12</v>
      </c>
    </row>
    <row r="4028" spans="2:6" ht="13.15" customHeight="1" x14ac:dyDescent="0.3">
      <c r="B4028" s="1172" t="s">
        <v>4801</v>
      </c>
      <c r="C4028" s="1207">
        <v>5350</v>
      </c>
      <c r="D4028" s="1207">
        <v>7750</v>
      </c>
      <c r="E4028" s="1207">
        <v>1585</v>
      </c>
      <c r="F4028" s="1211">
        <v>14685</v>
      </c>
    </row>
    <row r="4029" spans="2:6" ht="13.15" customHeight="1" x14ac:dyDescent="0.3">
      <c r="B4029" s="1173" t="s">
        <v>4802</v>
      </c>
      <c r="C4029" s="1206">
        <v>6902</v>
      </c>
      <c r="D4029" s="1206">
        <v>10371</v>
      </c>
      <c r="E4029" s="1206">
        <v>2402</v>
      </c>
      <c r="F4029" s="1210">
        <v>19675</v>
      </c>
    </row>
    <row r="4030" spans="2:6" ht="13.15" customHeight="1" x14ac:dyDescent="0.3">
      <c r="B4030" s="1172" t="s">
        <v>4803</v>
      </c>
      <c r="C4030" s="1207">
        <v>243</v>
      </c>
      <c r="D4030" s="1207">
        <v>569</v>
      </c>
      <c r="E4030" s="1207">
        <v>90</v>
      </c>
      <c r="F4030" s="1211">
        <v>902</v>
      </c>
    </row>
    <row r="4031" spans="2:6" ht="13.15" customHeight="1" x14ac:dyDescent="0.3">
      <c r="B4031" s="1173" t="s">
        <v>4804</v>
      </c>
      <c r="C4031" s="1206">
        <v>196</v>
      </c>
      <c r="D4031" s="1206">
        <v>316</v>
      </c>
      <c r="E4031" s="1206">
        <v>58</v>
      </c>
      <c r="F4031" s="1210">
        <v>570</v>
      </c>
    </row>
    <row r="4032" spans="2:6" ht="13.15" customHeight="1" x14ac:dyDescent="0.3">
      <c r="B4032" s="1172" t="s">
        <v>4805</v>
      </c>
      <c r="C4032" s="1207">
        <v>71</v>
      </c>
      <c r="D4032" s="1207">
        <v>116</v>
      </c>
      <c r="E4032" s="1207">
        <v>31</v>
      </c>
      <c r="F4032" s="1211">
        <v>218</v>
      </c>
    </row>
    <row r="4033" spans="2:6" ht="13.15" customHeight="1" x14ac:dyDescent="0.3">
      <c r="B4033" s="1173" t="s">
        <v>4806</v>
      </c>
      <c r="C4033" s="1206">
        <v>1282</v>
      </c>
      <c r="D4033" s="1206">
        <v>2107</v>
      </c>
      <c r="E4033" s="1206">
        <v>482</v>
      </c>
      <c r="F4033" s="1210">
        <v>3871</v>
      </c>
    </row>
    <row r="4034" spans="2:6" ht="13.15" customHeight="1" x14ac:dyDescent="0.3">
      <c r="B4034" s="1172" t="s">
        <v>4807</v>
      </c>
      <c r="C4034" s="1207">
        <v>824</v>
      </c>
      <c r="D4034" s="1207">
        <v>1575</v>
      </c>
      <c r="E4034" s="1207">
        <v>342</v>
      </c>
      <c r="F4034" s="1211">
        <v>2741</v>
      </c>
    </row>
    <row r="4035" spans="2:6" ht="13.15" customHeight="1" x14ac:dyDescent="0.3">
      <c r="B4035" s="1173" t="s">
        <v>4808</v>
      </c>
      <c r="C4035" s="1206">
        <v>4658</v>
      </c>
      <c r="D4035" s="1206">
        <v>5694</v>
      </c>
      <c r="E4035" s="1206">
        <v>1483</v>
      </c>
      <c r="F4035" s="1210">
        <v>11835</v>
      </c>
    </row>
    <row r="4036" spans="2:6" ht="13.15" customHeight="1" x14ac:dyDescent="0.3">
      <c r="B4036" s="1172" t="s">
        <v>4809</v>
      </c>
      <c r="C4036" s="1207">
        <v>74</v>
      </c>
      <c r="D4036" s="1207">
        <v>187</v>
      </c>
      <c r="E4036" s="1207">
        <v>27</v>
      </c>
      <c r="F4036" s="1211">
        <v>288</v>
      </c>
    </row>
    <row r="4037" spans="2:6" ht="13.15" customHeight="1" x14ac:dyDescent="0.3">
      <c r="B4037" s="1173" t="s">
        <v>4810</v>
      </c>
      <c r="C4037" s="1206">
        <v>12802</v>
      </c>
      <c r="D4037" s="1206">
        <v>12795</v>
      </c>
      <c r="E4037" s="1206">
        <v>4223</v>
      </c>
      <c r="F4037" s="1210">
        <v>29820</v>
      </c>
    </row>
    <row r="4038" spans="2:6" ht="13.15" customHeight="1" x14ac:dyDescent="0.3">
      <c r="B4038" s="1172" t="s">
        <v>4811</v>
      </c>
      <c r="C4038" s="1207">
        <v>1496</v>
      </c>
      <c r="D4038" s="1207">
        <v>2173</v>
      </c>
      <c r="E4038" s="1207">
        <v>598</v>
      </c>
      <c r="F4038" s="1211">
        <v>4267</v>
      </c>
    </row>
    <row r="4039" spans="2:6" ht="13.15" customHeight="1" x14ac:dyDescent="0.3">
      <c r="B4039" s="1173" t="s">
        <v>4812</v>
      </c>
      <c r="C4039" s="1206">
        <v>785</v>
      </c>
      <c r="D4039" s="1206">
        <v>1723</v>
      </c>
      <c r="E4039" s="1206">
        <v>412</v>
      </c>
      <c r="F4039" s="1210">
        <v>2920</v>
      </c>
    </row>
    <row r="4040" spans="2:6" ht="13.15" customHeight="1" x14ac:dyDescent="0.3">
      <c r="B4040" s="1172" t="s">
        <v>4813</v>
      </c>
      <c r="C4040" s="1207">
        <v>2840</v>
      </c>
      <c r="D4040" s="1207">
        <v>3792</v>
      </c>
      <c r="E4040" s="1207">
        <v>1335</v>
      </c>
      <c r="F4040" s="1211">
        <v>7967</v>
      </c>
    </row>
    <row r="4041" spans="2:6" ht="13.15" customHeight="1" x14ac:dyDescent="0.3">
      <c r="B4041" s="1173" t="s">
        <v>4814</v>
      </c>
      <c r="C4041" s="1206">
        <v>2711</v>
      </c>
      <c r="D4041" s="1206">
        <v>2878</v>
      </c>
      <c r="E4041" s="1206">
        <v>797</v>
      </c>
      <c r="F4041" s="1210">
        <v>6386</v>
      </c>
    </row>
    <row r="4042" spans="2:6" ht="13.15" customHeight="1" x14ac:dyDescent="0.3">
      <c r="B4042" s="1172" t="s">
        <v>4815</v>
      </c>
      <c r="C4042" s="1207">
        <v>311</v>
      </c>
      <c r="D4042" s="1207">
        <v>841</v>
      </c>
      <c r="E4042" s="1207">
        <v>222</v>
      </c>
      <c r="F4042" s="1211">
        <v>1374</v>
      </c>
    </row>
    <row r="4043" spans="2:6" ht="13.15" customHeight="1" x14ac:dyDescent="0.3">
      <c r="B4043" s="1173" t="s">
        <v>4816</v>
      </c>
      <c r="C4043" s="1206">
        <v>2648</v>
      </c>
      <c r="D4043" s="1206">
        <v>3534</v>
      </c>
      <c r="E4043" s="1206">
        <v>994</v>
      </c>
      <c r="F4043" s="1210">
        <v>7176</v>
      </c>
    </row>
    <row r="4044" spans="2:6" ht="13.15" customHeight="1" x14ac:dyDescent="0.3">
      <c r="B4044" s="1172" t="s">
        <v>4817</v>
      </c>
      <c r="C4044" s="1207">
        <v>937</v>
      </c>
      <c r="D4044" s="1207">
        <v>1277</v>
      </c>
      <c r="E4044" s="1207">
        <v>351</v>
      </c>
      <c r="F4044" s="1211">
        <v>2565</v>
      </c>
    </row>
    <row r="4045" spans="2:6" ht="13.15" customHeight="1" x14ac:dyDescent="0.3">
      <c r="B4045" s="1173" t="s">
        <v>4818</v>
      </c>
      <c r="C4045" s="1206">
        <v>91</v>
      </c>
      <c r="D4045" s="1206">
        <v>120</v>
      </c>
      <c r="E4045" s="1206">
        <v>12</v>
      </c>
      <c r="F4045" s="1210">
        <v>223</v>
      </c>
    </row>
    <row r="4046" spans="2:6" ht="13.15" customHeight="1" x14ac:dyDescent="0.3">
      <c r="B4046" s="1172" t="s">
        <v>4819</v>
      </c>
      <c r="C4046" s="1207">
        <v>5675</v>
      </c>
      <c r="D4046" s="1207">
        <v>6965</v>
      </c>
      <c r="E4046" s="1207">
        <v>2038</v>
      </c>
      <c r="F4046" s="1211">
        <v>14678</v>
      </c>
    </row>
    <row r="4047" spans="2:6" ht="13.15" customHeight="1" x14ac:dyDescent="0.3">
      <c r="B4047" s="1173" t="s">
        <v>4820</v>
      </c>
      <c r="C4047" s="1206">
        <v>5517</v>
      </c>
      <c r="D4047" s="1206">
        <v>7033</v>
      </c>
      <c r="E4047" s="1206">
        <v>2369</v>
      </c>
      <c r="F4047" s="1210">
        <v>14919</v>
      </c>
    </row>
    <row r="4048" spans="2:6" ht="13.15" customHeight="1" x14ac:dyDescent="0.3">
      <c r="B4048" s="1172" t="s">
        <v>4821</v>
      </c>
      <c r="C4048" s="1207">
        <v>11263</v>
      </c>
      <c r="D4048" s="1207">
        <v>13254</v>
      </c>
      <c r="E4048" s="1207">
        <v>3801</v>
      </c>
      <c r="F4048" s="1211">
        <v>28318</v>
      </c>
    </row>
    <row r="4049" spans="2:6" ht="13.15" customHeight="1" x14ac:dyDescent="0.3">
      <c r="B4049" s="1173" t="s">
        <v>4822</v>
      </c>
      <c r="C4049" s="1206">
        <v>6087</v>
      </c>
      <c r="D4049" s="1206">
        <v>7165</v>
      </c>
      <c r="E4049" s="1206">
        <v>2078</v>
      </c>
      <c r="F4049" s="1210">
        <v>15330</v>
      </c>
    </row>
    <row r="4050" spans="2:6" ht="13.15" customHeight="1" x14ac:dyDescent="0.3">
      <c r="B4050" s="1172" t="s">
        <v>4823</v>
      </c>
      <c r="C4050" s="1207">
        <v>6831</v>
      </c>
      <c r="D4050" s="1207">
        <v>8677</v>
      </c>
      <c r="E4050" s="1207">
        <v>1851</v>
      </c>
      <c r="F4050" s="1211">
        <v>17359</v>
      </c>
    </row>
    <row r="4051" spans="2:6" ht="13.15" customHeight="1" x14ac:dyDescent="0.3">
      <c r="B4051" s="1173" t="s">
        <v>4824</v>
      </c>
      <c r="C4051" s="1206">
        <v>12066</v>
      </c>
      <c r="D4051" s="1206">
        <v>14820</v>
      </c>
      <c r="E4051" s="1206">
        <v>4126</v>
      </c>
      <c r="F4051" s="1210">
        <v>31012</v>
      </c>
    </row>
    <row r="4052" spans="2:6" ht="13.15" customHeight="1" x14ac:dyDescent="0.3">
      <c r="B4052" s="1172" t="s">
        <v>4825</v>
      </c>
      <c r="C4052" s="1207">
        <v>14761</v>
      </c>
      <c r="D4052" s="1207">
        <v>13172</v>
      </c>
      <c r="E4052" s="1207">
        <v>3620</v>
      </c>
      <c r="F4052" s="1211">
        <v>31553</v>
      </c>
    </row>
    <row r="4053" spans="2:6" ht="13.15" customHeight="1" x14ac:dyDescent="0.3">
      <c r="B4053" s="1173" t="s">
        <v>4826</v>
      </c>
      <c r="C4053" s="1206">
        <v>11193</v>
      </c>
      <c r="D4053" s="1206">
        <v>15223</v>
      </c>
      <c r="E4053" s="1206">
        <v>4521</v>
      </c>
      <c r="F4053" s="1210">
        <v>30937</v>
      </c>
    </row>
    <row r="4054" spans="2:6" ht="13.15" customHeight="1" x14ac:dyDescent="0.3">
      <c r="B4054" s="1172" t="s">
        <v>4827</v>
      </c>
      <c r="C4054" s="1207">
        <v>2</v>
      </c>
      <c r="D4054" s="1207">
        <v>1</v>
      </c>
      <c r="E4054" s="1207">
        <v>1</v>
      </c>
      <c r="F4054" s="1211">
        <v>4</v>
      </c>
    </row>
    <row r="4055" spans="2:6" ht="13.15" customHeight="1" x14ac:dyDescent="0.3">
      <c r="B4055" s="1173" t="s">
        <v>4828</v>
      </c>
      <c r="C4055" s="1206">
        <v>1</v>
      </c>
      <c r="D4055" s="1206">
        <v>0</v>
      </c>
      <c r="E4055" s="1206">
        <v>1</v>
      </c>
      <c r="F4055" s="1210">
        <v>2</v>
      </c>
    </row>
    <row r="4056" spans="2:6" ht="13.15" customHeight="1" x14ac:dyDescent="0.3">
      <c r="B4056" s="1172" t="s">
        <v>4829</v>
      </c>
      <c r="C4056" s="1207">
        <v>7</v>
      </c>
      <c r="D4056" s="1207">
        <v>22</v>
      </c>
      <c r="E4056" s="1207">
        <v>6</v>
      </c>
      <c r="F4056" s="1211">
        <v>35</v>
      </c>
    </row>
    <row r="4057" spans="2:6" ht="13.15" customHeight="1" x14ac:dyDescent="0.3">
      <c r="B4057" s="1173" t="s">
        <v>4830</v>
      </c>
      <c r="C4057" s="1206">
        <v>13527</v>
      </c>
      <c r="D4057" s="1206">
        <v>8937</v>
      </c>
      <c r="E4057" s="1206">
        <v>2531</v>
      </c>
      <c r="F4057" s="1210">
        <v>24995</v>
      </c>
    </row>
    <row r="4058" spans="2:6" ht="13.15" customHeight="1" x14ac:dyDescent="0.3">
      <c r="B4058" s="1172" t="s">
        <v>4831</v>
      </c>
      <c r="C4058" s="1207">
        <v>5380</v>
      </c>
      <c r="D4058" s="1207">
        <v>11591</v>
      </c>
      <c r="E4058" s="1207">
        <v>1828</v>
      </c>
      <c r="F4058" s="1211">
        <v>18799</v>
      </c>
    </row>
    <row r="4059" spans="2:6" ht="13.15" customHeight="1" x14ac:dyDescent="0.3">
      <c r="B4059" s="1173" t="s">
        <v>4832</v>
      </c>
      <c r="C4059" s="1206">
        <v>1942</v>
      </c>
      <c r="D4059" s="1206">
        <v>3893</v>
      </c>
      <c r="E4059" s="1206">
        <v>644</v>
      </c>
      <c r="F4059" s="1210">
        <v>6479</v>
      </c>
    </row>
    <row r="4060" spans="2:6" ht="13.15" customHeight="1" x14ac:dyDescent="0.3">
      <c r="B4060" s="1172" t="s">
        <v>4833</v>
      </c>
      <c r="C4060" s="1207">
        <v>937</v>
      </c>
      <c r="D4060" s="1207">
        <v>2114</v>
      </c>
      <c r="E4060" s="1207">
        <v>261</v>
      </c>
      <c r="F4060" s="1211">
        <v>3312</v>
      </c>
    </row>
    <row r="4061" spans="2:6" ht="13.15" customHeight="1" x14ac:dyDescent="0.3">
      <c r="B4061" s="1173" t="s">
        <v>4834</v>
      </c>
      <c r="C4061" s="1206">
        <v>4092</v>
      </c>
      <c r="D4061" s="1206">
        <v>3368</v>
      </c>
      <c r="E4061" s="1206">
        <v>839</v>
      </c>
      <c r="F4061" s="1210">
        <v>8299</v>
      </c>
    </row>
    <row r="4062" spans="2:6" ht="13.15" customHeight="1" x14ac:dyDescent="0.3">
      <c r="B4062" s="1172" t="s">
        <v>4835</v>
      </c>
      <c r="C4062" s="1207">
        <v>0</v>
      </c>
      <c r="D4062" s="1207">
        <v>0</v>
      </c>
      <c r="E4062" s="1207">
        <v>1</v>
      </c>
      <c r="F4062" s="1211">
        <v>1</v>
      </c>
    </row>
    <row r="4063" spans="2:6" ht="13.15" customHeight="1" x14ac:dyDescent="0.3">
      <c r="B4063" s="1173" t="s">
        <v>4836</v>
      </c>
      <c r="C4063" s="1206">
        <v>2746</v>
      </c>
      <c r="D4063" s="1206">
        <v>6267</v>
      </c>
      <c r="E4063" s="1206">
        <v>1193</v>
      </c>
      <c r="F4063" s="1210">
        <v>10206</v>
      </c>
    </row>
    <row r="4064" spans="2:6" ht="13.15" customHeight="1" x14ac:dyDescent="0.3">
      <c r="B4064" s="1172" t="s">
        <v>4837</v>
      </c>
      <c r="C4064" s="1207">
        <v>280</v>
      </c>
      <c r="D4064" s="1207">
        <v>629</v>
      </c>
      <c r="E4064" s="1207">
        <v>72</v>
      </c>
      <c r="F4064" s="1211">
        <v>981</v>
      </c>
    </row>
    <row r="4065" spans="2:6" ht="13.15" customHeight="1" x14ac:dyDescent="0.3">
      <c r="B4065" s="1173" t="s">
        <v>4838</v>
      </c>
      <c r="C4065" s="1206">
        <v>416</v>
      </c>
      <c r="D4065" s="1206">
        <v>816</v>
      </c>
      <c r="E4065" s="1206">
        <v>118</v>
      </c>
      <c r="F4065" s="1210">
        <v>1350</v>
      </c>
    </row>
    <row r="4066" spans="2:6" ht="13.15" customHeight="1" x14ac:dyDescent="0.3">
      <c r="B4066" s="1172" t="s">
        <v>4839</v>
      </c>
      <c r="C4066" s="1207">
        <v>384</v>
      </c>
      <c r="D4066" s="1207">
        <v>935</v>
      </c>
      <c r="E4066" s="1207">
        <v>167</v>
      </c>
      <c r="F4066" s="1211">
        <v>1486</v>
      </c>
    </row>
    <row r="4067" spans="2:6" ht="13.15" customHeight="1" x14ac:dyDescent="0.3">
      <c r="B4067" s="1173" t="s">
        <v>4840</v>
      </c>
      <c r="C4067" s="1206">
        <v>304</v>
      </c>
      <c r="D4067" s="1206">
        <v>605</v>
      </c>
      <c r="E4067" s="1206">
        <v>81</v>
      </c>
      <c r="F4067" s="1210">
        <v>990</v>
      </c>
    </row>
    <row r="4068" spans="2:6" ht="13.15" customHeight="1" x14ac:dyDescent="0.3">
      <c r="B4068" s="1172" t="s">
        <v>4841</v>
      </c>
      <c r="C4068" s="1207">
        <v>706</v>
      </c>
      <c r="D4068" s="1207">
        <v>1363</v>
      </c>
      <c r="E4068" s="1207">
        <v>152</v>
      </c>
      <c r="F4068" s="1211">
        <v>2221</v>
      </c>
    </row>
    <row r="4069" spans="2:6" ht="13.15" customHeight="1" x14ac:dyDescent="0.3">
      <c r="B4069" s="1173" t="s">
        <v>4842</v>
      </c>
      <c r="C4069" s="1206">
        <v>1259</v>
      </c>
      <c r="D4069" s="1206">
        <v>3181</v>
      </c>
      <c r="E4069" s="1206">
        <v>325</v>
      </c>
      <c r="F4069" s="1210">
        <v>4765</v>
      </c>
    </row>
    <row r="4070" spans="2:6" ht="13.15" customHeight="1" x14ac:dyDescent="0.3">
      <c r="B4070" s="1172" t="s">
        <v>4843</v>
      </c>
      <c r="C4070" s="1207">
        <v>89</v>
      </c>
      <c r="D4070" s="1207">
        <v>193</v>
      </c>
      <c r="E4070" s="1207">
        <v>17</v>
      </c>
      <c r="F4070" s="1211">
        <v>299</v>
      </c>
    </row>
    <row r="4071" spans="2:6" ht="13.15" customHeight="1" x14ac:dyDescent="0.3">
      <c r="B4071" s="1173" t="s">
        <v>4844</v>
      </c>
      <c r="C4071" s="1206">
        <v>710</v>
      </c>
      <c r="D4071" s="1206">
        <v>1950</v>
      </c>
      <c r="E4071" s="1206">
        <v>194</v>
      </c>
      <c r="F4071" s="1210">
        <v>2854</v>
      </c>
    </row>
    <row r="4072" spans="2:6" ht="13.15" customHeight="1" x14ac:dyDescent="0.3">
      <c r="B4072" s="1172" t="s">
        <v>4845</v>
      </c>
      <c r="C4072" s="1207">
        <v>566</v>
      </c>
      <c r="D4072" s="1207">
        <v>1338</v>
      </c>
      <c r="E4072" s="1207">
        <v>133</v>
      </c>
      <c r="F4072" s="1211">
        <v>2037</v>
      </c>
    </row>
    <row r="4073" spans="2:6" ht="13.15" customHeight="1" x14ac:dyDescent="0.3">
      <c r="B4073" s="1173" t="s">
        <v>4846</v>
      </c>
      <c r="C4073" s="1206">
        <v>776</v>
      </c>
      <c r="D4073" s="1206">
        <v>1542</v>
      </c>
      <c r="E4073" s="1206">
        <v>283</v>
      </c>
      <c r="F4073" s="1210">
        <v>2601</v>
      </c>
    </row>
    <row r="4074" spans="2:6" ht="13.15" customHeight="1" x14ac:dyDescent="0.3">
      <c r="B4074" s="1172" t="s">
        <v>4847</v>
      </c>
      <c r="C4074" s="1207">
        <v>384</v>
      </c>
      <c r="D4074" s="1207">
        <v>949</v>
      </c>
      <c r="E4074" s="1207">
        <v>130</v>
      </c>
      <c r="F4074" s="1211">
        <v>1463</v>
      </c>
    </row>
    <row r="4075" spans="2:6" ht="13.15" customHeight="1" x14ac:dyDescent="0.3">
      <c r="B4075" s="1173" t="s">
        <v>4848</v>
      </c>
      <c r="C4075" s="1206">
        <v>316</v>
      </c>
      <c r="D4075" s="1206">
        <v>767</v>
      </c>
      <c r="E4075" s="1206">
        <v>85</v>
      </c>
      <c r="F4075" s="1210">
        <v>1168</v>
      </c>
    </row>
    <row r="4076" spans="2:6" ht="13.15" customHeight="1" x14ac:dyDescent="0.3">
      <c r="B4076" s="1172" t="s">
        <v>4849</v>
      </c>
      <c r="C4076" s="1207">
        <v>595</v>
      </c>
      <c r="D4076" s="1207">
        <v>1137</v>
      </c>
      <c r="E4076" s="1207">
        <v>166</v>
      </c>
      <c r="F4076" s="1211">
        <v>1898</v>
      </c>
    </row>
    <row r="4077" spans="2:6" ht="13.15" customHeight="1" x14ac:dyDescent="0.3">
      <c r="B4077" s="1173" t="s">
        <v>4850</v>
      </c>
      <c r="C4077" s="1206">
        <v>881</v>
      </c>
      <c r="D4077" s="1206">
        <v>1740</v>
      </c>
      <c r="E4077" s="1206">
        <v>215</v>
      </c>
      <c r="F4077" s="1210">
        <v>2836</v>
      </c>
    </row>
    <row r="4078" spans="2:6" ht="13.15" customHeight="1" x14ac:dyDescent="0.3">
      <c r="B4078" s="1172" t="s">
        <v>4851</v>
      </c>
      <c r="C4078" s="1207">
        <v>504</v>
      </c>
      <c r="D4078" s="1207">
        <v>828</v>
      </c>
      <c r="E4078" s="1207">
        <v>116</v>
      </c>
      <c r="F4078" s="1211">
        <v>1448</v>
      </c>
    </row>
    <row r="4079" spans="2:6" ht="13.15" customHeight="1" x14ac:dyDescent="0.3">
      <c r="B4079" s="1173" t="s">
        <v>4852</v>
      </c>
      <c r="C4079" s="1206">
        <v>827</v>
      </c>
      <c r="D4079" s="1206">
        <v>1864</v>
      </c>
      <c r="E4079" s="1206">
        <v>269</v>
      </c>
      <c r="F4079" s="1210">
        <v>2960</v>
      </c>
    </row>
    <row r="4080" spans="2:6" ht="13.15" customHeight="1" x14ac:dyDescent="0.3">
      <c r="B4080" s="1172" t="s">
        <v>4853</v>
      </c>
      <c r="C4080" s="1207">
        <v>60</v>
      </c>
      <c r="D4080" s="1207">
        <v>118</v>
      </c>
      <c r="E4080" s="1207">
        <v>13</v>
      </c>
      <c r="F4080" s="1211">
        <v>191</v>
      </c>
    </row>
    <row r="4081" spans="2:6" ht="13.15" customHeight="1" x14ac:dyDescent="0.3">
      <c r="B4081" s="1173" t="s">
        <v>4854</v>
      </c>
      <c r="C4081" s="1206">
        <v>337</v>
      </c>
      <c r="D4081" s="1206">
        <v>745</v>
      </c>
      <c r="E4081" s="1206">
        <v>92</v>
      </c>
      <c r="F4081" s="1210">
        <v>1174</v>
      </c>
    </row>
    <row r="4082" spans="2:6" ht="13.15" customHeight="1" x14ac:dyDescent="0.3">
      <c r="B4082" s="1172" t="s">
        <v>4855</v>
      </c>
      <c r="C4082" s="1207">
        <v>74</v>
      </c>
      <c r="D4082" s="1207">
        <v>126</v>
      </c>
      <c r="E4082" s="1207">
        <v>26</v>
      </c>
      <c r="F4082" s="1211">
        <v>226</v>
      </c>
    </row>
    <row r="4083" spans="2:6" ht="13.15" customHeight="1" x14ac:dyDescent="0.3">
      <c r="B4083" s="1173" t="s">
        <v>4856</v>
      </c>
      <c r="C4083" s="1206">
        <v>619</v>
      </c>
      <c r="D4083" s="1206">
        <v>1543</v>
      </c>
      <c r="E4083" s="1206">
        <v>165</v>
      </c>
      <c r="F4083" s="1210">
        <v>2327</v>
      </c>
    </row>
    <row r="4084" spans="2:6" ht="13.15" customHeight="1" x14ac:dyDescent="0.3">
      <c r="B4084" s="1172" t="s">
        <v>4857</v>
      </c>
      <c r="C4084" s="1207">
        <v>241</v>
      </c>
      <c r="D4084" s="1207">
        <v>568</v>
      </c>
      <c r="E4084" s="1207">
        <v>67</v>
      </c>
      <c r="F4084" s="1211">
        <v>876</v>
      </c>
    </row>
    <row r="4085" spans="2:6" ht="13.15" customHeight="1" x14ac:dyDescent="0.3">
      <c r="B4085" s="1173" t="s">
        <v>4858</v>
      </c>
      <c r="C4085" s="1206">
        <v>277</v>
      </c>
      <c r="D4085" s="1206">
        <v>644</v>
      </c>
      <c r="E4085" s="1206">
        <v>81</v>
      </c>
      <c r="F4085" s="1210">
        <v>1002</v>
      </c>
    </row>
    <row r="4086" spans="2:6" ht="13.15" customHeight="1" x14ac:dyDescent="0.3">
      <c r="B4086" s="1172" t="s">
        <v>4859</v>
      </c>
      <c r="C4086" s="1207">
        <v>101</v>
      </c>
      <c r="D4086" s="1207">
        <v>287</v>
      </c>
      <c r="E4086" s="1207">
        <v>29</v>
      </c>
      <c r="F4086" s="1211">
        <v>417</v>
      </c>
    </row>
    <row r="4087" spans="2:6" ht="13.15" customHeight="1" x14ac:dyDescent="0.3">
      <c r="B4087" s="1173" t="s">
        <v>4860</v>
      </c>
      <c r="C4087" s="1206">
        <v>357</v>
      </c>
      <c r="D4087" s="1206">
        <v>844</v>
      </c>
      <c r="E4087" s="1206">
        <v>101</v>
      </c>
      <c r="F4087" s="1210">
        <v>1302</v>
      </c>
    </row>
    <row r="4088" spans="2:6" ht="13.15" customHeight="1" x14ac:dyDescent="0.3">
      <c r="B4088" s="1172" t="s">
        <v>4861</v>
      </c>
      <c r="C4088" s="1207">
        <v>148</v>
      </c>
      <c r="D4088" s="1207">
        <v>392</v>
      </c>
      <c r="E4088" s="1207">
        <v>57</v>
      </c>
      <c r="F4088" s="1211">
        <v>597</v>
      </c>
    </row>
    <row r="4089" spans="2:6" ht="13.15" customHeight="1" x14ac:dyDescent="0.3">
      <c r="B4089" s="1173" t="s">
        <v>4862</v>
      </c>
      <c r="C4089" s="1206">
        <v>199</v>
      </c>
      <c r="D4089" s="1206">
        <v>612</v>
      </c>
      <c r="E4089" s="1206">
        <v>73</v>
      </c>
      <c r="F4089" s="1210">
        <v>884</v>
      </c>
    </row>
    <row r="4090" spans="2:6" ht="13.15" customHeight="1" x14ac:dyDescent="0.3">
      <c r="B4090" s="1172" t="s">
        <v>4863</v>
      </c>
      <c r="C4090" s="1207">
        <v>412</v>
      </c>
      <c r="D4090" s="1207">
        <v>1407</v>
      </c>
      <c r="E4090" s="1207">
        <v>154</v>
      </c>
      <c r="F4090" s="1211">
        <v>1973</v>
      </c>
    </row>
    <row r="4091" spans="2:6" ht="13.15" customHeight="1" x14ac:dyDescent="0.3">
      <c r="B4091" s="1173" t="s">
        <v>4864</v>
      </c>
      <c r="C4091" s="1206">
        <v>123</v>
      </c>
      <c r="D4091" s="1206">
        <v>292</v>
      </c>
      <c r="E4091" s="1206">
        <v>27</v>
      </c>
      <c r="F4091" s="1210">
        <v>442</v>
      </c>
    </row>
    <row r="4092" spans="2:6" ht="13.15" customHeight="1" x14ac:dyDescent="0.3">
      <c r="B4092" s="1172" t="s">
        <v>4865</v>
      </c>
      <c r="C4092" s="1207">
        <v>19</v>
      </c>
      <c r="D4092" s="1207">
        <v>36</v>
      </c>
      <c r="E4092" s="1207">
        <v>7</v>
      </c>
      <c r="F4092" s="1211">
        <v>62</v>
      </c>
    </row>
    <row r="4093" spans="2:6" ht="13.15" customHeight="1" x14ac:dyDescent="0.3">
      <c r="B4093" s="1173" t="s">
        <v>4866</v>
      </c>
      <c r="C4093" s="1206">
        <v>304</v>
      </c>
      <c r="D4093" s="1206">
        <v>592</v>
      </c>
      <c r="E4093" s="1206">
        <v>70</v>
      </c>
      <c r="F4093" s="1210">
        <v>966</v>
      </c>
    </row>
    <row r="4094" spans="2:6" ht="13.15" customHeight="1" x14ac:dyDescent="0.3">
      <c r="B4094" s="1172" t="s">
        <v>4867</v>
      </c>
      <c r="C4094" s="1207">
        <v>390</v>
      </c>
      <c r="D4094" s="1207">
        <v>1024</v>
      </c>
      <c r="E4094" s="1207">
        <v>102</v>
      </c>
      <c r="F4094" s="1211">
        <v>1516</v>
      </c>
    </row>
    <row r="4095" spans="2:6" ht="13.15" customHeight="1" x14ac:dyDescent="0.3">
      <c r="B4095" s="1173" t="s">
        <v>4868</v>
      </c>
      <c r="C4095" s="1206">
        <v>10590</v>
      </c>
      <c r="D4095" s="1206">
        <v>12247</v>
      </c>
      <c r="E4095" s="1206">
        <v>2476</v>
      </c>
      <c r="F4095" s="1210">
        <v>25313</v>
      </c>
    </row>
    <row r="4096" spans="2:6" ht="13.15" customHeight="1" x14ac:dyDescent="0.3">
      <c r="B4096" s="1172" t="s">
        <v>4869</v>
      </c>
      <c r="C4096" s="1207">
        <v>4010</v>
      </c>
      <c r="D4096" s="1207">
        <v>986</v>
      </c>
      <c r="E4096" s="1207">
        <v>314</v>
      </c>
      <c r="F4096" s="1211">
        <v>5310</v>
      </c>
    </row>
    <row r="4097" spans="2:6" ht="13.15" customHeight="1" x14ac:dyDescent="0.3">
      <c r="B4097" s="1173" t="s">
        <v>4870</v>
      </c>
      <c r="C4097" s="1206">
        <v>10417</v>
      </c>
      <c r="D4097" s="1206">
        <v>10195</v>
      </c>
      <c r="E4097" s="1206">
        <v>2310</v>
      </c>
      <c r="F4097" s="1210">
        <v>22922</v>
      </c>
    </row>
    <row r="4098" spans="2:6" ht="13.15" customHeight="1" x14ac:dyDescent="0.3">
      <c r="B4098" s="1172" t="s">
        <v>4871</v>
      </c>
      <c r="C4098" s="1207">
        <v>460</v>
      </c>
      <c r="D4098" s="1207">
        <v>1162</v>
      </c>
      <c r="E4098" s="1207">
        <v>172</v>
      </c>
      <c r="F4098" s="1211">
        <v>1794</v>
      </c>
    </row>
    <row r="4099" spans="2:6" ht="13.15" customHeight="1" x14ac:dyDescent="0.3">
      <c r="B4099" s="1173" t="s">
        <v>4872</v>
      </c>
      <c r="C4099" s="1206">
        <v>1525</v>
      </c>
      <c r="D4099" s="1206">
        <v>1281</v>
      </c>
      <c r="E4099" s="1206">
        <v>207</v>
      </c>
      <c r="F4099" s="1210">
        <v>3013</v>
      </c>
    </row>
    <row r="4100" spans="2:6" ht="13.15" customHeight="1" x14ac:dyDescent="0.3">
      <c r="B4100" s="1172" t="s">
        <v>4873</v>
      </c>
      <c r="C4100" s="1207">
        <v>1456</v>
      </c>
      <c r="D4100" s="1207">
        <v>170</v>
      </c>
      <c r="E4100" s="1207">
        <v>97</v>
      </c>
      <c r="F4100" s="1211">
        <v>1723</v>
      </c>
    </row>
    <row r="4101" spans="2:6" ht="13.15" customHeight="1" x14ac:dyDescent="0.3">
      <c r="B4101" s="1173" t="s">
        <v>4874</v>
      </c>
      <c r="C4101" s="1206">
        <v>8355</v>
      </c>
      <c r="D4101" s="1206">
        <v>18118</v>
      </c>
      <c r="E4101" s="1206">
        <v>3346</v>
      </c>
      <c r="F4101" s="1210">
        <v>29819</v>
      </c>
    </row>
    <row r="4102" spans="2:6" ht="13.15" customHeight="1" x14ac:dyDescent="0.3">
      <c r="B4102" s="1172" t="s">
        <v>4875</v>
      </c>
      <c r="C4102" s="1207">
        <v>9049</v>
      </c>
      <c r="D4102" s="1207">
        <v>1601</v>
      </c>
      <c r="E4102" s="1207">
        <v>596</v>
      </c>
      <c r="F4102" s="1211">
        <v>11246</v>
      </c>
    </row>
    <row r="4103" spans="2:6" ht="13.15" customHeight="1" x14ac:dyDescent="0.3">
      <c r="B4103" s="1173" t="s">
        <v>4876</v>
      </c>
      <c r="C4103" s="1206">
        <v>5695</v>
      </c>
      <c r="D4103" s="1206">
        <v>11882</v>
      </c>
      <c r="E4103" s="1206">
        <v>1937</v>
      </c>
      <c r="F4103" s="1210">
        <v>19514</v>
      </c>
    </row>
    <row r="4104" spans="2:6" ht="13.15" customHeight="1" x14ac:dyDescent="0.3">
      <c r="B4104" s="1172" t="s">
        <v>4877</v>
      </c>
      <c r="C4104" s="1207">
        <v>6525</v>
      </c>
      <c r="D4104" s="1207">
        <v>3762</v>
      </c>
      <c r="E4104" s="1207">
        <v>813</v>
      </c>
      <c r="F4104" s="1211">
        <v>11100</v>
      </c>
    </row>
    <row r="4105" spans="2:6" ht="13.15" customHeight="1" x14ac:dyDescent="0.3">
      <c r="B4105" s="1173" t="s">
        <v>4878</v>
      </c>
      <c r="C4105" s="1206">
        <v>4007</v>
      </c>
      <c r="D4105" s="1206">
        <v>8667</v>
      </c>
      <c r="E4105" s="1206">
        <v>1425</v>
      </c>
      <c r="F4105" s="1210">
        <v>14099</v>
      </c>
    </row>
    <row r="4106" spans="2:6" ht="13.15" customHeight="1" x14ac:dyDescent="0.3">
      <c r="B4106" s="1172" t="s">
        <v>4879</v>
      </c>
      <c r="C4106" s="1207">
        <v>1155</v>
      </c>
      <c r="D4106" s="1207">
        <v>2944</v>
      </c>
      <c r="E4106" s="1207">
        <v>364</v>
      </c>
      <c r="F4106" s="1211">
        <v>4463</v>
      </c>
    </row>
    <row r="4107" spans="2:6" ht="13.15" customHeight="1" x14ac:dyDescent="0.3">
      <c r="B4107" s="1173" t="s">
        <v>4880</v>
      </c>
      <c r="C4107" s="1206">
        <v>615</v>
      </c>
      <c r="D4107" s="1206">
        <v>1497</v>
      </c>
      <c r="E4107" s="1206">
        <v>156</v>
      </c>
      <c r="F4107" s="1210">
        <v>2268</v>
      </c>
    </row>
    <row r="4108" spans="2:6" ht="13.15" customHeight="1" x14ac:dyDescent="0.3">
      <c r="B4108" s="1172" t="s">
        <v>4881</v>
      </c>
      <c r="C4108" s="1207">
        <v>355</v>
      </c>
      <c r="D4108" s="1207">
        <v>1223</v>
      </c>
      <c r="E4108" s="1207">
        <v>110</v>
      </c>
      <c r="F4108" s="1211">
        <v>1688</v>
      </c>
    </row>
    <row r="4109" spans="2:6" ht="13.15" customHeight="1" x14ac:dyDescent="0.3">
      <c r="B4109" s="1173" t="s">
        <v>4882</v>
      </c>
      <c r="C4109" s="1206">
        <v>879</v>
      </c>
      <c r="D4109" s="1206">
        <v>2396</v>
      </c>
      <c r="E4109" s="1206">
        <v>310</v>
      </c>
      <c r="F4109" s="1210">
        <v>3585</v>
      </c>
    </row>
    <row r="4110" spans="2:6" ht="13.15" customHeight="1" x14ac:dyDescent="0.3">
      <c r="B4110" s="1172" t="s">
        <v>4883</v>
      </c>
      <c r="C4110" s="1207">
        <v>898</v>
      </c>
      <c r="D4110" s="1207">
        <v>2326</v>
      </c>
      <c r="E4110" s="1207">
        <v>215</v>
      </c>
      <c r="F4110" s="1211">
        <v>3439</v>
      </c>
    </row>
    <row r="4111" spans="2:6" ht="13.15" customHeight="1" x14ac:dyDescent="0.3">
      <c r="B4111" s="1173" t="s">
        <v>4884</v>
      </c>
      <c r="C4111" s="1206">
        <v>86</v>
      </c>
      <c r="D4111" s="1206">
        <v>159</v>
      </c>
      <c r="E4111" s="1206">
        <v>7</v>
      </c>
      <c r="F4111" s="1210">
        <v>252</v>
      </c>
    </row>
    <row r="4112" spans="2:6" ht="13.15" customHeight="1" x14ac:dyDescent="0.3">
      <c r="B4112" s="1172" t="s">
        <v>4885</v>
      </c>
      <c r="C4112" s="1207">
        <v>323</v>
      </c>
      <c r="D4112" s="1207">
        <v>978</v>
      </c>
      <c r="E4112" s="1207">
        <v>99</v>
      </c>
      <c r="F4112" s="1211">
        <v>1400</v>
      </c>
    </row>
    <row r="4113" spans="2:6" ht="13.15" customHeight="1" x14ac:dyDescent="0.3">
      <c r="B4113" s="1173" t="s">
        <v>4886</v>
      </c>
      <c r="C4113" s="1206">
        <v>268</v>
      </c>
      <c r="D4113" s="1206">
        <v>1167</v>
      </c>
      <c r="E4113" s="1206">
        <v>111</v>
      </c>
      <c r="F4113" s="1210">
        <v>1546</v>
      </c>
    </row>
    <row r="4114" spans="2:6" ht="13.15" customHeight="1" x14ac:dyDescent="0.3">
      <c r="B4114" s="1172" t="s">
        <v>4887</v>
      </c>
      <c r="C4114" s="1207">
        <v>227</v>
      </c>
      <c r="D4114" s="1207">
        <v>880</v>
      </c>
      <c r="E4114" s="1207">
        <v>53</v>
      </c>
      <c r="F4114" s="1211">
        <v>1160</v>
      </c>
    </row>
    <row r="4115" spans="2:6" ht="13.15" customHeight="1" x14ac:dyDescent="0.3">
      <c r="B4115" s="1173" t="s">
        <v>4888</v>
      </c>
      <c r="C4115" s="1206">
        <v>889</v>
      </c>
      <c r="D4115" s="1206">
        <v>2282</v>
      </c>
      <c r="E4115" s="1206">
        <v>333</v>
      </c>
      <c r="F4115" s="1210">
        <v>3504</v>
      </c>
    </row>
    <row r="4116" spans="2:6" ht="13.15" customHeight="1" x14ac:dyDescent="0.3">
      <c r="B4116" s="1172" t="s">
        <v>4889</v>
      </c>
      <c r="C4116" s="1207">
        <v>219</v>
      </c>
      <c r="D4116" s="1207">
        <v>487</v>
      </c>
      <c r="E4116" s="1207">
        <v>54</v>
      </c>
      <c r="F4116" s="1211">
        <v>760</v>
      </c>
    </row>
    <row r="4117" spans="2:6" ht="13.15" customHeight="1" x14ac:dyDescent="0.3">
      <c r="B4117" s="1173" t="s">
        <v>4890</v>
      </c>
      <c r="C4117" s="1206">
        <v>105</v>
      </c>
      <c r="D4117" s="1206">
        <v>309</v>
      </c>
      <c r="E4117" s="1206">
        <v>23</v>
      </c>
      <c r="F4117" s="1210">
        <v>437</v>
      </c>
    </row>
    <row r="4118" spans="2:6" ht="13.15" customHeight="1" x14ac:dyDescent="0.3">
      <c r="B4118" s="1172" t="s">
        <v>4891</v>
      </c>
      <c r="C4118" s="1207">
        <v>262</v>
      </c>
      <c r="D4118" s="1207">
        <v>644</v>
      </c>
      <c r="E4118" s="1207">
        <v>60</v>
      </c>
      <c r="F4118" s="1211">
        <v>966</v>
      </c>
    </row>
    <row r="4119" spans="2:6" ht="13.15" customHeight="1" x14ac:dyDescent="0.3">
      <c r="B4119" s="1173" t="s">
        <v>4892</v>
      </c>
      <c r="C4119" s="1206">
        <v>193</v>
      </c>
      <c r="D4119" s="1206">
        <v>396</v>
      </c>
      <c r="E4119" s="1206">
        <v>35</v>
      </c>
      <c r="F4119" s="1210">
        <v>624</v>
      </c>
    </row>
    <row r="4120" spans="2:6" ht="13.15" customHeight="1" x14ac:dyDescent="0.3">
      <c r="B4120" s="1172" t="s">
        <v>4893</v>
      </c>
      <c r="C4120" s="1207">
        <v>170</v>
      </c>
      <c r="D4120" s="1207">
        <v>269</v>
      </c>
      <c r="E4120" s="1207">
        <v>38</v>
      </c>
      <c r="F4120" s="1211">
        <v>477</v>
      </c>
    </row>
    <row r="4121" spans="2:6" ht="13.15" customHeight="1" x14ac:dyDescent="0.3">
      <c r="B4121" s="1173" t="s">
        <v>4894</v>
      </c>
      <c r="C4121" s="1206">
        <v>4299</v>
      </c>
      <c r="D4121" s="1206">
        <v>10865</v>
      </c>
      <c r="E4121" s="1206">
        <v>1350</v>
      </c>
      <c r="F4121" s="1210">
        <v>16514</v>
      </c>
    </row>
    <row r="4122" spans="2:6" ht="13.15" customHeight="1" x14ac:dyDescent="0.3">
      <c r="B4122" s="1172" t="s">
        <v>4895</v>
      </c>
      <c r="C4122" s="1207">
        <v>115</v>
      </c>
      <c r="D4122" s="1207">
        <v>93</v>
      </c>
      <c r="E4122" s="1207">
        <v>11</v>
      </c>
      <c r="F4122" s="1211">
        <v>219</v>
      </c>
    </row>
    <row r="4123" spans="2:6" ht="13.15" customHeight="1" x14ac:dyDescent="0.3">
      <c r="B4123" s="1173" t="s">
        <v>4896</v>
      </c>
      <c r="C4123" s="1206">
        <v>2875</v>
      </c>
      <c r="D4123" s="1206">
        <v>6800</v>
      </c>
      <c r="E4123" s="1206">
        <v>1239</v>
      </c>
      <c r="F4123" s="1210">
        <v>10914</v>
      </c>
    </row>
    <row r="4124" spans="2:6" ht="13.15" customHeight="1" x14ac:dyDescent="0.3">
      <c r="B4124" s="1172" t="s">
        <v>4897</v>
      </c>
      <c r="C4124" s="1207">
        <v>2312</v>
      </c>
      <c r="D4124" s="1207">
        <v>6412</v>
      </c>
      <c r="E4124" s="1207">
        <v>821</v>
      </c>
      <c r="F4124" s="1211">
        <v>9545</v>
      </c>
    </row>
    <row r="4125" spans="2:6" ht="13.15" customHeight="1" x14ac:dyDescent="0.3">
      <c r="B4125" s="1173" t="s">
        <v>4898</v>
      </c>
      <c r="C4125" s="1206">
        <v>1260</v>
      </c>
      <c r="D4125" s="1206">
        <v>3502</v>
      </c>
      <c r="E4125" s="1206">
        <v>425</v>
      </c>
      <c r="F4125" s="1210">
        <v>5187</v>
      </c>
    </row>
    <row r="4126" spans="2:6" ht="13.15" customHeight="1" x14ac:dyDescent="0.3">
      <c r="B4126" s="1172" t="s">
        <v>4899</v>
      </c>
      <c r="C4126" s="1207">
        <v>63</v>
      </c>
      <c r="D4126" s="1207">
        <v>208</v>
      </c>
      <c r="E4126" s="1207">
        <v>22</v>
      </c>
      <c r="F4126" s="1211">
        <v>293</v>
      </c>
    </row>
    <row r="4127" spans="2:6" ht="13.15" customHeight="1" x14ac:dyDescent="0.3">
      <c r="B4127" s="1173" t="s">
        <v>4900</v>
      </c>
      <c r="C4127" s="1206">
        <v>851</v>
      </c>
      <c r="D4127" s="1206">
        <v>2295</v>
      </c>
      <c r="E4127" s="1206">
        <v>251</v>
      </c>
      <c r="F4127" s="1210">
        <v>3397</v>
      </c>
    </row>
    <row r="4128" spans="2:6" ht="13.15" customHeight="1" x14ac:dyDescent="0.3">
      <c r="B4128" s="1172" t="s">
        <v>4901</v>
      </c>
      <c r="C4128" s="1207">
        <v>4</v>
      </c>
      <c r="D4128" s="1207">
        <v>0</v>
      </c>
      <c r="E4128" s="1207">
        <v>2</v>
      </c>
      <c r="F4128" s="1211">
        <v>6</v>
      </c>
    </row>
    <row r="4129" spans="2:6" ht="13.15" customHeight="1" x14ac:dyDescent="0.3">
      <c r="B4129" s="1173" t="s">
        <v>4902</v>
      </c>
      <c r="C4129" s="1206">
        <v>155</v>
      </c>
      <c r="D4129" s="1206">
        <v>369</v>
      </c>
      <c r="E4129" s="1206">
        <v>23</v>
      </c>
      <c r="F4129" s="1210">
        <v>547</v>
      </c>
    </row>
    <row r="4130" spans="2:6" ht="13.15" customHeight="1" x14ac:dyDescent="0.3">
      <c r="B4130" s="1172" t="s">
        <v>4903</v>
      </c>
      <c r="C4130" s="1207">
        <v>64</v>
      </c>
      <c r="D4130" s="1207">
        <v>178</v>
      </c>
      <c r="E4130" s="1207">
        <v>12</v>
      </c>
      <c r="F4130" s="1211">
        <v>254</v>
      </c>
    </row>
    <row r="4131" spans="2:6" ht="13.15" customHeight="1" x14ac:dyDescent="0.3">
      <c r="B4131" s="1173" t="s">
        <v>4904</v>
      </c>
      <c r="C4131" s="1206">
        <v>638</v>
      </c>
      <c r="D4131" s="1206">
        <v>1415</v>
      </c>
      <c r="E4131" s="1206">
        <v>199</v>
      </c>
      <c r="F4131" s="1210">
        <v>2252</v>
      </c>
    </row>
    <row r="4132" spans="2:6" ht="13.15" customHeight="1" x14ac:dyDescent="0.3">
      <c r="B4132" s="1172" t="s">
        <v>4905</v>
      </c>
      <c r="C4132" s="1207">
        <v>1319</v>
      </c>
      <c r="D4132" s="1207">
        <v>2805</v>
      </c>
      <c r="E4132" s="1207">
        <v>406</v>
      </c>
      <c r="F4132" s="1211">
        <v>4530</v>
      </c>
    </row>
    <row r="4133" spans="2:6" ht="13.15" customHeight="1" x14ac:dyDescent="0.3">
      <c r="B4133" s="1173" t="s">
        <v>4906</v>
      </c>
      <c r="C4133" s="1206">
        <v>3</v>
      </c>
      <c r="D4133" s="1206">
        <v>3</v>
      </c>
      <c r="E4133" s="1206">
        <v>4</v>
      </c>
      <c r="F4133" s="1210">
        <v>10</v>
      </c>
    </row>
    <row r="4134" spans="2:6" ht="13.15" customHeight="1" x14ac:dyDescent="0.3">
      <c r="B4134" s="1172" t="s">
        <v>4907</v>
      </c>
      <c r="C4134" s="1207">
        <v>261</v>
      </c>
      <c r="D4134" s="1207">
        <v>871</v>
      </c>
      <c r="E4134" s="1207">
        <v>92</v>
      </c>
      <c r="F4134" s="1211">
        <v>1224</v>
      </c>
    </row>
    <row r="4135" spans="2:6" ht="13.15" customHeight="1" x14ac:dyDescent="0.3">
      <c r="B4135" s="1173" t="s">
        <v>4908</v>
      </c>
      <c r="C4135" s="1206">
        <v>38</v>
      </c>
      <c r="D4135" s="1206">
        <v>113</v>
      </c>
      <c r="E4135" s="1206">
        <v>11</v>
      </c>
      <c r="F4135" s="1210">
        <v>162</v>
      </c>
    </row>
    <row r="4136" spans="2:6" ht="13.15" customHeight="1" x14ac:dyDescent="0.3">
      <c r="B4136" s="1172" t="s">
        <v>4909</v>
      </c>
      <c r="C4136" s="1207">
        <v>1213</v>
      </c>
      <c r="D4136" s="1207">
        <v>3476</v>
      </c>
      <c r="E4136" s="1207">
        <v>399</v>
      </c>
      <c r="F4136" s="1211">
        <v>5088</v>
      </c>
    </row>
    <row r="4137" spans="2:6" ht="13.15" customHeight="1" x14ac:dyDescent="0.3">
      <c r="B4137" s="1173" t="s">
        <v>4910</v>
      </c>
      <c r="C4137" s="1206">
        <v>2971</v>
      </c>
      <c r="D4137" s="1206">
        <v>7215</v>
      </c>
      <c r="E4137" s="1206">
        <v>1093</v>
      </c>
      <c r="F4137" s="1210">
        <v>11279</v>
      </c>
    </row>
    <row r="4138" spans="2:6" ht="13.15" customHeight="1" x14ac:dyDescent="0.3">
      <c r="B4138" s="1172" t="s">
        <v>4911</v>
      </c>
      <c r="C4138" s="1207">
        <v>3841</v>
      </c>
      <c r="D4138" s="1207">
        <v>10381</v>
      </c>
      <c r="E4138" s="1207">
        <v>1280</v>
      </c>
      <c r="F4138" s="1211">
        <v>15502</v>
      </c>
    </row>
    <row r="4139" spans="2:6" ht="13.15" customHeight="1" x14ac:dyDescent="0.3">
      <c r="B4139" s="1173" t="s">
        <v>4912</v>
      </c>
      <c r="C4139" s="1206">
        <v>1628</v>
      </c>
      <c r="D4139" s="1206">
        <v>5344</v>
      </c>
      <c r="E4139" s="1206">
        <v>732</v>
      </c>
      <c r="F4139" s="1210">
        <v>7704</v>
      </c>
    </row>
    <row r="4140" spans="2:6" ht="13.15" customHeight="1" x14ac:dyDescent="0.3">
      <c r="B4140" s="1172" t="s">
        <v>4913</v>
      </c>
      <c r="C4140" s="1207">
        <v>5577</v>
      </c>
      <c r="D4140" s="1207">
        <v>13564</v>
      </c>
      <c r="E4140" s="1207">
        <v>2157</v>
      </c>
      <c r="F4140" s="1211">
        <v>21298</v>
      </c>
    </row>
    <row r="4141" spans="2:6" ht="13.15" customHeight="1" x14ac:dyDescent="0.3">
      <c r="B4141" s="1173" t="s">
        <v>4914</v>
      </c>
      <c r="C4141" s="1206">
        <v>5</v>
      </c>
      <c r="D4141" s="1206">
        <v>0</v>
      </c>
      <c r="E4141" s="1206">
        <v>0</v>
      </c>
      <c r="F4141" s="1210">
        <v>5</v>
      </c>
    </row>
    <row r="4142" spans="2:6" ht="13.15" customHeight="1" x14ac:dyDescent="0.3">
      <c r="B4142" s="1172" t="s">
        <v>4915</v>
      </c>
      <c r="C4142" s="1207">
        <v>1241</v>
      </c>
      <c r="D4142" s="1207">
        <v>3023</v>
      </c>
      <c r="E4142" s="1207">
        <v>403</v>
      </c>
      <c r="F4142" s="1211">
        <v>4667</v>
      </c>
    </row>
    <row r="4143" spans="2:6" ht="13.15" customHeight="1" x14ac:dyDescent="0.3">
      <c r="B4143" s="1173" t="s">
        <v>4916</v>
      </c>
      <c r="C4143" s="1206">
        <v>1803</v>
      </c>
      <c r="D4143" s="1206">
        <v>1126</v>
      </c>
      <c r="E4143" s="1206">
        <v>267</v>
      </c>
      <c r="F4143" s="1210">
        <v>3196</v>
      </c>
    </row>
    <row r="4144" spans="2:6" ht="13.15" customHeight="1" x14ac:dyDescent="0.3">
      <c r="B4144" s="1172" t="s">
        <v>4917</v>
      </c>
      <c r="C4144" s="1207">
        <v>8323</v>
      </c>
      <c r="D4144" s="1207">
        <v>1825</v>
      </c>
      <c r="E4144" s="1207">
        <v>655</v>
      </c>
      <c r="F4144" s="1211">
        <v>10803</v>
      </c>
    </row>
    <row r="4145" spans="2:6" ht="13.15" customHeight="1" x14ac:dyDescent="0.3">
      <c r="B4145" s="1173" t="s">
        <v>4918</v>
      </c>
      <c r="C4145" s="1206">
        <v>4014</v>
      </c>
      <c r="D4145" s="1206">
        <v>12702</v>
      </c>
      <c r="E4145" s="1206">
        <v>2301</v>
      </c>
      <c r="F4145" s="1210">
        <v>19017</v>
      </c>
    </row>
    <row r="4146" spans="2:6" ht="13.15" customHeight="1" x14ac:dyDescent="0.3">
      <c r="B4146" s="1172" t="s">
        <v>4919</v>
      </c>
      <c r="C4146" s="1207">
        <v>2532</v>
      </c>
      <c r="D4146" s="1207">
        <v>9252</v>
      </c>
      <c r="E4146" s="1207">
        <v>1938</v>
      </c>
      <c r="F4146" s="1211">
        <v>13722</v>
      </c>
    </row>
    <row r="4147" spans="2:6" ht="13.15" customHeight="1" x14ac:dyDescent="0.3">
      <c r="B4147" s="1173" t="s">
        <v>4920</v>
      </c>
      <c r="C4147" s="1206">
        <v>147</v>
      </c>
      <c r="D4147" s="1206">
        <v>402</v>
      </c>
      <c r="E4147" s="1206">
        <v>67</v>
      </c>
      <c r="F4147" s="1210">
        <v>616</v>
      </c>
    </row>
    <row r="4148" spans="2:6" ht="13.15" customHeight="1" x14ac:dyDescent="0.3">
      <c r="B4148" s="1172" t="s">
        <v>4921</v>
      </c>
      <c r="C4148" s="1207">
        <v>742</v>
      </c>
      <c r="D4148" s="1207">
        <v>3558</v>
      </c>
      <c r="E4148" s="1207">
        <v>491</v>
      </c>
      <c r="F4148" s="1211">
        <v>4791</v>
      </c>
    </row>
    <row r="4149" spans="2:6" ht="13.15" customHeight="1" x14ac:dyDescent="0.3">
      <c r="B4149" s="1173" t="s">
        <v>4922</v>
      </c>
      <c r="C4149" s="1206">
        <v>1363</v>
      </c>
      <c r="D4149" s="1206">
        <v>4176</v>
      </c>
      <c r="E4149" s="1206">
        <v>556</v>
      </c>
      <c r="F4149" s="1210">
        <v>6095</v>
      </c>
    </row>
    <row r="4150" spans="2:6" ht="13.15" customHeight="1" x14ac:dyDescent="0.3">
      <c r="B4150" s="1172" t="s">
        <v>4923</v>
      </c>
      <c r="C4150" s="1207">
        <v>1097</v>
      </c>
      <c r="D4150" s="1207">
        <v>3955</v>
      </c>
      <c r="E4150" s="1207">
        <v>505</v>
      </c>
      <c r="F4150" s="1211">
        <v>5557</v>
      </c>
    </row>
    <row r="4151" spans="2:6" ht="13.15" customHeight="1" x14ac:dyDescent="0.3">
      <c r="B4151" s="1173" t="s">
        <v>4924</v>
      </c>
      <c r="C4151" s="1206">
        <v>405</v>
      </c>
      <c r="D4151" s="1206">
        <v>1820</v>
      </c>
      <c r="E4151" s="1206">
        <v>192</v>
      </c>
      <c r="F4151" s="1210">
        <v>2417</v>
      </c>
    </row>
    <row r="4152" spans="2:6" ht="13.15" customHeight="1" x14ac:dyDescent="0.3">
      <c r="B4152" s="1172" t="s">
        <v>4925</v>
      </c>
      <c r="C4152" s="1207">
        <v>658</v>
      </c>
      <c r="D4152" s="1207">
        <v>2412</v>
      </c>
      <c r="E4152" s="1207">
        <v>310</v>
      </c>
      <c r="F4152" s="1211">
        <v>3380</v>
      </c>
    </row>
    <row r="4153" spans="2:6" ht="13.15" customHeight="1" x14ac:dyDescent="0.3">
      <c r="B4153" s="1173" t="s">
        <v>4926</v>
      </c>
      <c r="C4153" s="1206">
        <v>572</v>
      </c>
      <c r="D4153" s="1206">
        <v>1842</v>
      </c>
      <c r="E4153" s="1206">
        <v>210</v>
      </c>
      <c r="F4153" s="1210">
        <v>2624</v>
      </c>
    </row>
    <row r="4154" spans="2:6" ht="13.15" customHeight="1" x14ac:dyDescent="0.3">
      <c r="B4154" s="1172" t="s">
        <v>4927</v>
      </c>
      <c r="C4154" s="1207">
        <v>765</v>
      </c>
      <c r="D4154" s="1207">
        <v>2727</v>
      </c>
      <c r="E4154" s="1207">
        <v>222</v>
      </c>
      <c r="F4154" s="1211">
        <v>3714</v>
      </c>
    </row>
    <row r="4155" spans="2:6" ht="13.15" customHeight="1" x14ac:dyDescent="0.3">
      <c r="B4155" s="1173" t="s">
        <v>4928</v>
      </c>
      <c r="C4155" s="1206">
        <v>568</v>
      </c>
      <c r="D4155" s="1206">
        <v>1729</v>
      </c>
      <c r="E4155" s="1206">
        <v>151</v>
      </c>
      <c r="F4155" s="1210">
        <v>2448</v>
      </c>
    </row>
    <row r="4156" spans="2:6" ht="13.15" customHeight="1" x14ac:dyDescent="0.3">
      <c r="B4156" s="1172" t="s">
        <v>4929</v>
      </c>
      <c r="C4156" s="1207">
        <v>505</v>
      </c>
      <c r="D4156" s="1207">
        <v>2136</v>
      </c>
      <c r="E4156" s="1207">
        <v>234</v>
      </c>
      <c r="F4156" s="1211">
        <v>2875</v>
      </c>
    </row>
    <row r="4157" spans="2:6" ht="13.15" customHeight="1" x14ac:dyDescent="0.3">
      <c r="B4157" s="1173" t="s">
        <v>4930</v>
      </c>
      <c r="C4157" s="1206">
        <v>4288</v>
      </c>
      <c r="D4157" s="1206">
        <v>4539</v>
      </c>
      <c r="E4157" s="1206">
        <v>1070</v>
      </c>
      <c r="F4157" s="1210">
        <v>9897</v>
      </c>
    </row>
    <row r="4158" spans="2:6" ht="13.15" customHeight="1" x14ac:dyDescent="0.3">
      <c r="B4158" s="1172" t="s">
        <v>4931</v>
      </c>
      <c r="C4158" s="1207">
        <v>3353</v>
      </c>
      <c r="D4158" s="1207">
        <v>3395</v>
      </c>
      <c r="E4158" s="1207">
        <v>1001</v>
      </c>
      <c r="F4158" s="1211">
        <v>7749</v>
      </c>
    </row>
    <row r="4159" spans="2:6" ht="13.15" customHeight="1" x14ac:dyDescent="0.3">
      <c r="B4159" s="1173" t="s">
        <v>4932</v>
      </c>
      <c r="C4159" s="1206">
        <v>5257</v>
      </c>
      <c r="D4159" s="1206">
        <v>6723</v>
      </c>
      <c r="E4159" s="1206">
        <v>1206</v>
      </c>
      <c r="F4159" s="1210">
        <v>13186</v>
      </c>
    </row>
    <row r="4160" spans="2:6" ht="13.15" customHeight="1" x14ac:dyDescent="0.3">
      <c r="B4160" s="1172" t="s">
        <v>4933</v>
      </c>
      <c r="C4160" s="1207">
        <v>6323</v>
      </c>
      <c r="D4160" s="1207">
        <v>8883</v>
      </c>
      <c r="E4160" s="1207">
        <v>1379</v>
      </c>
      <c r="F4160" s="1211">
        <v>16585</v>
      </c>
    </row>
    <row r="4161" spans="2:6" ht="13.15" customHeight="1" x14ac:dyDescent="0.3">
      <c r="B4161" s="1173" t="s">
        <v>4934</v>
      </c>
      <c r="C4161" s="1206">
        <v>7215</v>
      </c>
      <c r="D4161" s="1206">
        <v>9312</v>
      </c>
      <c r="E4161" s="1206">
        <v>1414</v>
      </c>
      <c r="F4161" s="1210">
        <v>17941</v>
      </c>
    </row>
    <row r="4162" spans="2:6" ht="13.15" customHeight="1" x14ac:dyDescent="0.3">
      <c r="B4162" s="1172" t="s">
        <v>4935</v>
      </c>
      <c r="C4162" s="1207">
        <v>2509</v>
      </c>
      <c r="D4162" s="1207">
        <v>4434</v>
      </c>
      <c r="E4162" s="1207">
        <v>1184</v>
      </c>
      <c r="F4162" s="1211">
        <v>8127</v>
      </c>
    </row>
    <row r="4163" spans="2:6" ht="13.15" customHeight="1" x14ac:dyDescent="0.3">
      <c r="B4163" s="1173" t="s">
        <v>4936</v>
      </c>
      <c r="C4163" s="1206">
        <v>1</v>
      </c>
      <c r="D4163" s="1206">
        <v>0</v>
      </c>
      <c r="E4163" s="1206">
        <v>0</v>
      </c>
      <c r="F4163" s="1210">
        <v>1</v>
      </c>
    </row>
    <row r="4164" spans="2:6" ht="13.15" customHeight="1" x14ac:dyDescent="0.3">
      <c r="B4164" s="1172" t="s">
        <v>4937</v>
      </c>
      <c r="C4164" s="1207">
        <v>0</v>
      </c>
      <c r="D4164" s="1207">
        <v>1</v>
      </c>
      <c r="E4164" s="1207">
        <v>4</v>
      </c>
      <c r="F4164" s="1211">
        <v>5</v>
      </c>
    </row>
    <row r="4165" spans="2:6" ht="13.15" customHeight="1" x14ac:dyDescent="0.3">
      <c r="B4165" s="1173" t="s">
        <v>4938</v>
      </c>
      <c r="C4165" s="1206">
        <v>7</v>
      </c>
      <c r="D4165" s="1206">
        <v>14</v>
      </c>
      <c r="E4165" s="1206">
        <v>4</v>
      </c>
      <c r="F4165" s="1210">
        <v>25</v>
      </c>
    </row>
    <row r="4166" spans="2:6" ht="13.15" customHeight="1" x14ac:dyDescent="0.3">
      <c r="B4166" s="1172" t="s">
        <v>4939</v>
      </c>
      <c r="C4166" s="1207">
        <v>108</v>
      </c>
      <c r="D4166" s="1207">
        <v>405</v>
      </c>
      <c r="E4166" s="1207">
        <v>57</v>
      </c>
      <c r="F4166" s="1211">
        <v>570</v>
      </c>
    </row>
    <row r="4167" spans="2:6" ht="13.15" customHeight="1" x14ac:dyDescent="0.3">
      <c r="B4167" s="1173" t="s">
        <v>4940</v>
      </c>
      <c r="C4167" s="1206">
        <v>136</v>
      </c>
      <c r="D4167" s="1206">
        <v>515</v>
      </c>
      <c r="E4167" s="1206">
        <v>68</v>
      </c>
      <c r="F4167" s="1210">
        <v>719</v>
      </c>
    </row>
    <row r="4168" spans="2:6" ht="13.15" customHeight="1" x14ac:dyDescent="0.3">
      <c r="B4168" s="1172" t="s">
        <v>4941</v>
      </c>
      <c r="C4168" s="1207">
        <v>154</v>
      </c>
      <c r="D4168" s="1207">
        <v>310</v>
      </c>
      <c r="E4168" s="1207">
        <v>23</v>
      </c>
      <c r="F4168" s="1211">
        <v>487</v>
      </c>
    </row>
    <row r="4169" spans="2:6" ht="13.15" customHeight="1" x14ac:dyDescent="0.3">
      <c r="B4169" s="1173" t="s">
        <v>4942</v>
      </c>
      <c r="C4169" s="1206">
        <v>37</v>
      </c>
      <c r="D4169" s="1206">
        <v>111</v>
      </c>
      <c r="E4169" s="1206">
        <v>20</v>
      </c>
      <c r="F4169" s="1210">
        <v>168</v>
      </c>
    </row>
    <row r="4170" spans="2:6" ht="13.15" customHeight="1" x14ac:dyDescent="0.3">
      <c r="B4170" s="1172" t="s">
        <v>4943</v>
      </c>
      <c r="C4170" s="1207">
        <v>50</v>
      </c>
      <c r="D4170" s="1207">
        <v>205</v>
      </c>
      <c r="E4170" s="1207">
        <v>21</v>
      </c>
      <c r="F4170" s="1211">
        <v>276</v>
      </c>
    </row>
    <row r="4171" spans="2:6" ht="13.15" customHeight="1" x14ac:dyDescent="0.3">
      <c r="B4171" s="1173" t="s">
        <v>4944</v>
      </c>
      <c r="C4171" s="1206">
        <v>249</v>
      </c>
      <c r="D4171" s="1206">
        <v>574</v>
      </c>
      <c r="E4171" s="1206">
        <v>51</v>
      </c>
      <c r="F4171" s="1210">
        <v>874</v>
      </c>
    </row>
    <row r="4172" spans="2:6" ht="13.15" customHeight="1" x14ac:dyDescent="0.3">
      <c r="B4172" s="1172" t="s">
        <v>4945</v>
      </c>
      <c r="C4172" s="1207">
        <v>50</v>
      </c>
      <c r="D4172" s="1207">
        <v>86</v>
      </c>
      <c r="E4172" s="1207">
        <v>12</v>
      </c>
      <c r="F4172" s="1211">
        <v>148</v>
      </c>
    </row>
    <row r="4173" spans="2:6" ht="13.15" customHeight="1" x14ac:dyDescent="0.3">
      <c r="B4173" s="1173" t="s">
        <v>4946</v>
      </c>
      <c r="C4173" s="1206">
        <v>113</v>
      </c>
      <c r="D4173" s="1206">
        <v>267</v>
      </c>
      <c r="E4173" s="1206">
        <v>33</v>
      </c>
      <c r="F4173" s="1210">
        <v>413</v>
      </c>
    </row>
    <row r="4174" spans="2:6" ht="13.15" customHeight="1" x14ac:dyDescent="0.3">
      <c r="B4174" s="1172" t="s">
        <v>4947</v>
      </c>
      <c r="C4174" s="1207">
        <v>100</v>
      </c>
      <c r="D4174" s="1207">
        <v>258</v>
      </c>
      <c r="E4174" s="1207">
        <v>39</v>
      </c>
      <c r="F4174" s="1211">
        <v>397</v>
      </c>
    </row>
    <row r="4175" spans="2:6" ht="13.15" customHeight="1" x14ac:dyDescent="0.3">
      <c r="B4175" s="1173" t="s">
        <v>4948</v>
      </c>
      <c r="C4175" s="1206">
        <v>97</v>
      </c>
      <c r="D4175" s="1206">
        <v>209</v>
      </c>
      <c r="E4175" s="1206">
        <v>35</v>
      </c>
      <c r="F4175" s="1210">
        <v>341</v>
      </c>
    </row>
    <row r="4176" spans="2:6" ht="13.15" customHeight="1" x14ac:dyDescent="0.3">
      <c r="B4176" s="1172" t="s">
        <v>4949</v>
      </c>
      <c r="C4176" s="1207">
        <v>99</v>
      </c>
      <c r="D4176" s="1207">
        <v>373</v>
      </c>
      <c r="E4176" s="1207">
        <v>38</v>
      </c>
      <c r="F4176" s="1211">
        <v>510</v>
      </c>
    </row>
    <row r="4177" spans="2:6" ht="13.15" customHeight="1" x14ac:dyDescent="0.3">
      <c r="B4177" s="1173" t="s">
        <v>4950</v>
      </c>
      <c r="C4177" s="1206">
        <v>52</v>
      </c>
      <c r="D4177" s="1206">
        <v>214</v>
      </c>
      <c r="E4177" s="1206">
        <v>20</v>
      </c>
      <c r="F4177" s="1210">
        <v>286</v>
      </c>
    </row>
    <row r="4178" spans="2:6" ht="13.15" customHeight="1" x14ac:dyDescent="0.3">
      <c r="B4178" s="1172" t="s">
        <v>4951</v>
      </c>
      <c r="C4178" s="1207">
        <v>219</v>
      </c>
      <c r="D4178" s="1207">
        <v>510</v>
      </c>
      <c r="E4178" s="1207">
        <v>75</v>
      </c>
      <c r="F4178" s="1211">
        <v>804</v>
      </c>
    </row>
    <row r="4179" spans="2:6" ht="13.15" customHeight="1" x14ac:dyDescent="0.3">
      <c r="B4179" s="1173" t="s">
        <v>4952</v>
      </c>
      <c r="C4179" s="1206">
        <v>149</v>
      </c>
      <c r="D4179" s="1206">
        <v>447</v>
      </c>
      <c r="E4179" s="1206">
        <v>53</v>
      </c>
      <c r="F4179" s="1210">
        <v>649</v>
      </c>
    </row>
    <row r="4180" spans="2:6" ht="13.15" customHeight="1" x14ac:dyDescent="0.3">
      <c r="B4180" s="1172" t="s">
        <v>4953</v>
      </c>
      <c r="C4180" s="1207">
        <v>94</v>
      </c>
      <c r="D4180" s="1207">
        <v>362</v>
      </c>
      <c r="E4180" s="1207">
        <v>41</v>
      </c>
      <c r="F4180" s="1211">
        <v>497</v>
      </c>
    </row>
    <row r="4181" spans="2:6" ht="13.15" customHeight="1" x14ac:dyDescent="0.3">
      <c r="B4181" s="1173" t="s">
        <v>4954</v>
      </c>
      <c r="C4181" s="1206">
        <v>50</v>
      </c>
      <c r="D4181" s="1206">
        <v>136</v>
      </c>
      <c r="E4181" s="1206">
        <v>19</v>
      </c>
      <c r="F4181" s="1210">
        <v>205</v>
      </c>
    </row>
    <row r="4182" spans="2:6" ht="13.15" customHeight="1" x14ac:dyDescent="0.3">
      <c r="B4182" s="1172" t="s">
        <v>4955</v>
      </c>
      <c r="C4182" s="1207">
        <v>221</v>
      </c>
      <c r="D4182" s="1207">
        <v>596</v>
      </c>
      <c r="E4182" s="1207">
        <v>61</v>
      </c>
      <c r="F4182" s="1211">
        <v>878</v>
      </c>
    </row>
    <row r="4183" spans="2:6" ht="13.15" customHeight="1" x14ac:dyDescent="0.3">
      <c r="B4183" s="1173" t="s">
        <v>4956</v>
      </c>
      <c r="C4183" s="1206">
        <v>37</v>
      </c>
      <c r="D4183" s="1206">
        <v>99</v>
      </c>
      <c r="E4183" s="1206">
        <v>6</v>
      </c>
      <c r="F4183" s="1210">
        <v>142</v>
      </c>
    </row>
    <row r="4184" spans="2:6" ht="13.15" customHeight="1" x14ac:dyDescent="0.3">
      <c r="B4184" s="1172" t="s">
        <v>4957</v>
      </c>
      <c r="C4184" s="1207">
        <v>124</v>
      </c>
      <c r="D4184" s="1207">
        <v>193</v>
      </c>
      <c r="E4184" s="1207">
        <v>28</v>
      </c>
      <c r="F4184" s="1211">
        <v>345</v>
      </c>
    </row>
    <row r="4185" spans="2:6" ht="13.15" customHeight="1" x14ac:dyDescent="0.3">
      <c r="B4185" s="1173" t="s">
        <v>4958</v>
      </c>
      <c r="C4185" s="1206">
        <v>148</v>
      </c>
      <c r="D4185" s="1206">
        <v>357</v>
      </c>
      <c r="E4185" s="1206">
        <v>50</v>
      </c>
      <c r="F4185" s="1210">
        <v>555</v>
      </c>
    </row>
    <row r="4186" spans="2:6" ht="13.15" customHeight="1" x14ac:dyDescent="0.3">
      <c r="B4186" s="1172" t="s">
        <v>4959</v>
      </c>
      <c r="C4186" s="1207">
        <v>116</v>
      </c>
      <c r="D4186" s="1207">
        <v>266</v>
      </c>
      <c r="E4186" s="1207">
        <v>33</v>
      </c>
      <c r="F4186" s="1211">
        <v>415</v>
      </c>
    </row>
    <row r="4187" spans="2:6" ht="13.15" customHeight="1" x14ac:dyDescent="0.3">
      <c r="B4187" s="1173" t="s">
        <v>4960</v>
      </c>
      <c r="C4187" s="1206">
        <v>136</v>
      </c>
      <c r="D4187" s="1206">
        <v>239</v>
      </c>
      <c r="E4187" s="1206">
        <v>38</v>
      </c>
      <c r="F4187" s="1210">
        <v>413</v>
      </c>
    </row>
    <row r="4188" spans="2:6" ht="13.15" customHeight="1" x14ac:dyDescent="0.3">
      <c r="B4188" s="1172" t="s">
        <v>4961</v>
      </c>
      <c r="C4188" s="1207">
        <v>221</v>
      </c>
      <c r="D4188" s="1207">
        <v>285</v>
      </c>
      <c r="E4188" s="1207">
        <v>85</v>
      </c>
      <c r="F4188" s="1211">
        <v>591</v>
      </c>
    </row>
    <row r="4189" spans="2:6" ht="13.15" customHeight="1" x14ac:dyDescent="0.3">
      <c r="B4189" s="1173" t="s">
        <v>4962</v>
      </c>
      <c r="C4189" s="1206">
        <v>44</v>
      </c>
      <c r="D4189" s="1206">
        <v>124</v>
      </c>
      <c r="E4189" s="1206">
        <v>14</v>
      </c>
      <c r="F4189" s="1210">
        <v>182</v>
      </c>
    </row>
    <row r="4190" spans="2:6" ht="13.15" customHeight="1" x14ac:dyDescent="0.3">
      <c r="B4190" s="1172" t="s">
        <v>4963</v>
      </c>
      <c r="C4190" s="1207">
        <v>155</v>
      </c>
      <c r="D4190" s="1207">
        <v>341</v>
      </c>
      <c r="E4190" s="1207">
        <v>52</v>
      </c>
      <c r="F4190" s="1211">
        <v>548</v>
      </c>
    </row>
    <row r="4191" spans="2:6" ht="13.15" customHeight="1" x14ac:dyDescent="0.3">
      <c r="B4191" s="1173" t="s">
        <v>4964</v>
      </c>
      <c r="C4191" s="1206">
        <v>133</v>
      </c>
      <c r="D4191" s="1206">
        <v>226</v>
      </c>
      <c r="E4191" s="1206">
        <v>52</v>
      </c>
      <c r="F4191" s="1210">
        <v>411</v>
      </c>
    </row>
    <row r="4192" spans="2:6" ht="13.15" customHeight="1" x14ac:dyDescent="0.3">
      <c r="B4192" s="1172" t="s">
        <v>4965</v>
      </c>
      <c r="C4192" s="1207">
        <v>53</v>
      </c>
      <c r="D4192" s="1207">
        <v>137</v>
      </c>
      <c r="E4192" s="1207">
        <v>29</v>
      </c>
      <c r="F4192" s="1211">
        <v>219</v>
      </c>
    </row>
    <row r="4193" spans="2:6" ht="13.15" customHeight="1" x14ac:dyDescent="0.3">
      <c r="B4193" s="1173" t="s">
        <v>4966</v>
      </c>
      <c r="C4193" s="1206">
        <v>150</v>
      </c>
      <c r="D4193" s="1206">
        <v>160</v>
      </c>
      <c r="E4193" s="1206">
        <v>24</v>
      </c>
      <c r="F4193" s="1210">
        <v>334</v>
      </c>
    </row>
    <row r="4194" spans="2:6" ht="13.15" customHeight="1" x14ac:dyDescent="0.3">
      <c r="B4194" s="1172" t="s">
        <v>4967</v>
      </c>
      <c r="C4194" s="1207">
        <v>317</v>
      </c>
      <c r="D4194" s="1207">
        <v>545</v>
      </c>
      <c r="E4194" s="1207">
        <v>61</v>
      </c>
      <c r="F4194" s="1211">
        <v>923</v>
      </c>
    </row>
    <row r="4195" spans="2:6" ht="13.15" customHeight="1" x14ac:dyDescent="0.3">
      <c r="B4195" s="1173" t="s">
        <v>4968</v>
      </c>
      <c r="C4195" s="1206">
        <v>53</v>
      </c>
      <c r="D4195" s="1206">
        <v>129</v>
      </c>
      <c r="E4195" s="1206">
        <v>24</v>
      </c>
      <c r="F4195" s="1210">
        <v>206</v>
      </c>
    </row>
    <row r="4196" spans="2:6" ht="13.15" customHeight="1" x14ac:dyDescent="0.3">
      <c r="B4196" s="1172" t="s">
        <v>4969</v>
      </c>
      <c r="C4196" s="1207">
        <v>82</v>
      </c>
      <c r="D4196" s="1207">
        <v>175</v>
      </c>
      <c r="E4196" s="1207">
        <v>23</v>
      </c>
      <c r="F4196" s="1211">
        <v>280</v>
      </c>
    </row>
    <row r="4197" spans="2:6" ht="13.15" customHeight="1" x14ac:dyDescent="0.3">
      <c r="B4197" s="1173" t="s">
        <v>4970</v>
      </c>
      <c r="C4197" s="1206">
        <v>69</v>
      </c>
      <c r="D4197" s="1206">
        <v>164</v>
      </c>
      <c r="E4197" s="1206">
        <v>24</v>
      </c>
      <c r="F4197" s="1210">
        <v>257</v>
      </c>
    </row>
    <row r="4198" spans="2:6" ht="13.15" customHeight="1" x14ac:dyDescent="0.3">
      <c r="B4198" s="1172" t="s">
        <v>4971</v>
      </c>
      <c r="C4198" s="1207">
        <v>115</v>
      </c>
      <c r="D4198" s="1207">
        <v>294</v>
      </c>
      <c r="E4198" s="1207">
        <v>21</v>
      </c>
      <c r="F4198" s="1211">
        <v>430</v>
      </c>
    </row>
    <row r="4199" spans="2:6" ht="13.15" customHeight="1" x14ac:dyDescent="0.3">
      <c r="B4199" s="1173" t="s">
        <v>4972</v>
      </c>
      <c r="C4199" s="1206">
        <v>455</v>
      </c>
      <c r="D4199" s="1206">
        <v>1055</v>
      </c>
      <c r="E4199" s="1206">
        <v>108</v>
      </c>
      <c r="F4199" s="1210">
        <v>1618</v>
      </c>
    </row>
    <row r="4200" spans="2:6" ht="13.15" customHeight="1" x14ac:dyDescent="0.3">
      <c r="B4200" s="1172" t="s">
        <v>4973</v>
      </c>
      <c r="C4200" s="1207">
        <v>562</v>
      </c>
      <c r="D4200" s="1207">
        <v>1276</v>
      </c>
      <c r="E4200" s="1207">
        <v>115</v>
      </c>
      <c r="F4200" s="1211">
        <v>1953</v>
      </c>
    </row>
    <row r="4201" spans="2:6" ht="13.15" customHeight="1" x14ac:dyDescent="0.3">
      <c r="B4201" s="1173" t="s">
        <v>4974</v>
      </c>
      <c r="C4201" s="1206">
        <v>530</v>
      </c>
      <c r="D4201" s="1206">
        <v>1159</v>
      </c>
      <c r="E4201" s="1206">
        <v>119</v>
      </c>
      <c r="F4201" s="1210">
        <v>1808</v>
      </c>
    </row>
    <row r="4202" spans="2:6" ht="13.15" customHeight="1" x14ac:dyDescent="0.3">
      <c r="B4202" s="1172" t="s">
        <v>4975</v>
      </c>
      <c r="C4202" s="1207">
        <v>66</v>
      </c>
      <c r="D4202" s="1207">
        <v>172</v>
      </c>
      <c r="E4202" s="1207">
        <v>21</v>
      </c>
      <c r="F4202" s="1211">
        <v>259</v>
      </c>
    </row>
    <row r="4203" spans="2:6" ht="13.15" customHeight="1" x14ac:dyDescent="0.3">
      <c r="B4203" s="1173" t="s">
        <v>4976</v>
      </c>
      <c r="C4203" s="1206">
        <v>96</v>
      </c>
      <c r="D4203" s="1206">
        <v>292</v>
      </c>
      <c r="E4203" s="1206">
        <v>45</v>
      </c>
      <c r="F4203" s="1210">
        <v>433</v>
      </c>
    </row>
    <row r="4204" spans="2:6" ht="13.15" customHeight="1" x14ac:dyDescent="0.3">
      <c r="B4204" s="1172" t="s">
        <v>4977</v>
      </c>
      <c r="C4204" s="1207">
        <v>53</v>
      </c>
      <c r="D4204" s="1207">
        <v>305</v>
      </c>
      <c r="E4204" s="1207">
        <v>96</v>
      </c>
      <c r="F4204" s="1211">
        <v>454</v>
      </c>
    </row>
    <row r="4205" spans="2:6" ht="13.15" customHeight="1" x14ac:dyDescent="0.3">
      <c r="B4205" s="1173" t="s">
        <v>4978</v>
      </c>
      <c r="C4205" s="1206">
        <v>1398</v>
      </c>
      <c r="D4205" s="1206">
        <v>3353</v>
      </c>
      <c r="E4205" s="1206">
        <v>592</v>
      </c>
      <c r="F4205" s="1210">
        <v>5343</v>
      </c>
    </row>
    <row r="4206" spans="2:6" ht="13.15" customHeight="1" x14ac:dyDescent="0.3">
      <c r="B4206" s="1172" t="s">
        <v>4979</v>
      </c>
      <c r="C4206" s="1207">
        <v>310</v>
      </c>
      <c r="D4206" s="1207">
        <v>777</v>
      </c>
      <c r="E4206" s="1207">
        <v>138</v>
      </c>
      <c r="F4206" s="1211">
        <v>1225</v>
      </c>
    </row>
    <row r="4207" spans="2:6" ht="13.15" customHeight="1" x14ac:dyDescent="0.3">
      <c r="B4207" s="1173" t="s">
        <v>4980</v>
      </c>
      <c r="C4207" s="1206">
        <v>13</v>
      </c>
      <c r="D4207" s="1206">
        <v>10</v>
      </c>
      <c r="E4207" s="1206">
        <v>3</v>
      </c>
      <c r="F4207" s="1210">
        <v>26</v>
      </c>
    </row>
    <row r="4208" spans="2:6" ht="13.15" customHeight="1" x14ac:dyDescent="0.3">
      <c r="B4208" s="1172" t="s">
        <v>4981</v>
      </c>
      <c r="C4208" s="1207">
        <v>292</v>
      </c>
      <c r="D4208" s="1207">
        <v>1001</v>
      </c>
      <c r="E4208" s="1207">
        <v>134</v>
      </c>
      <c r="F4208" s="1211">
        <v>1427</v>
      </c>
    </row>
    <row r="4209" spans="2:6" ht="13.15" customHeight="1" x14ac:dyDescent="0.3">
      <c r="B4209" s="1173" t="s">
        <v>4982</v>
      </c>
      <c r="C4209" s="1206">
        <v>331</v>
      </c>
      <c r="D4209" s="1206">
        <v>922</v>
      </c>
      <c r="E4209" s="1206">
        <v>83</v>
      </c>
      <c r="F4209" s="1210">
        <v>1336</v>
      </c>
    </row>
    <row r="4210" spans="2:6" ht="13.15" customHeight="1" x14ac:dyDescent="0.3">
      <c r="B4210" s="1172" t="s">
        <v>4983</v>
      </c>
      <c r="C4210" s="1207">
        <v>213</v>
      </c>
      <c r="D4210" s="1207">
        <v>713</v>
      </c>
      <c r="E4210" s="1207">
        <v>97</v>
      </c>
      <c r="F4210" s="1211">
        <v>1023</v>
      </c>
    </row>
    <row r="4211" spans="2:6" ht="13.15" customHeight="1" x14ac:dyDescent="0.3">
      <c r="B4211" s="1173" t="s">
        <v>4984</v>
      </c>
      <c r="C4211" s="1206">
        <v>106</v>
      </c>
      <c r="D4211" s="1206">
        <v>365</v>
      </c>
      <c r="E4211" s="1206">
        <v>49</v>
      </c>
      <c r="F4211" s="1210">
        <v>520</v>
      </c>
    </row>
    <row r="4212" spans="2:6" ht="13.15" customHeight="1" x14ac:dyDescent="0.3">
      <c r="B4212" s="1172" t="s">
        <v>4985</v>
      </c>
      <c r="C4212" s="1207">
        <v>137</v>
      </c>
      <c r="D4212" s="1207">
        <v>446</v>
      </c>
      <c r="E4212" s="1207">
        <v>66</v>
      </c>
      <c r="F4212" s="1211">
        <v>649</v>
      </c>
    </row>
    <row r="4213" spans="2:6" ht="13.15" customHeight="1" x14ac:dyDescent="0.3">
      <c r="B4213" s="1173" t="s">
        <v>4986</v>
      </c>
      <c r="C4213" s="1206">
        <v>87</v>
      </c>
      <c r="D4213" s="1206">
        <v>293</v>
      </c>
      <c r="E4213" s="1206">
        <v>43</v>
      </c>
      <c r="F4213" s="1210">
        <v>423</v>
      </c>
    </row>
    <row r="4214" spans="2:6" ht="13.15" customHeight="1" x14ac:dyDescent="0.3">
      <c r="B4214" s="1172" t="s">
        <v>4987</v>
      </c>
      <c r="C4214" s="1207">
        <v>46</v>
      </c>
      <c r="D4214" s="1207">
        <v>148</v>
      </c>
      <c r="E4214" s="1207">
        <v>28</v>
      </c>
      <c r="F4214" s="1211">
        <v>222</v>
      </c>
    </row>
    <row r="4215" spans="2:6" ht="13.15" customHeight="1" x14ac:dyDescent="0.3">
      <c r="B4215" s="1173" t="s">
        <v>4988</v>
      </c>
      <c r="C4215" s="1206">
        <v>222</v>
      </c>
      <c r="D4215" s="1206">
        <v>1354</v>
      </c>
      <c r="E4215" s="1206">
        <v>62</v>
      </c>
      <c r="F4215" s="1210">
        <v>1638</v>
      </c>
    </row>
    <row r="4216" spans="2:6" ht="13.15" customHeight="1" x14ac:dyDescent="0.3">
      <c r="B4216" s="1172" t="s">
        <v>4989</v>
      </c>
      <c r="C4216" s="1207">
        <v>26</v>
      </c>
      <c r="D4216" s="1207">
        <v>101</v>
      </c>
      <c r="E4216" s="1207">
        <v>23</v>
      </c>
      <c r="F4216" s="1211">
        <v>150</v>
      </c>
    </row>
    <row r="4217" spans="2:6" ht="13.15" customHeight="1" x14ac:dyDescent="0.3">
      <c r="B4217" s="1173" t="s">
        <v>4990</v>
      </c>
      <c r="C4217" s="1206">
        <v>212</v>
      </c>
      <c r="D4217" s="1206">
        <v>611</v>
      </c>
      <c r="E4217" s="1206">
        <v>58</v>
      </c>
      <c r="F4217" s="1210">
        <v>881</v>
      </c>
    </row>
    <row r="4218" spans="2:6" ht="13.15" customHeight="1" x14ac:dyDescent="0.3">
      <c r="B4218" s="1172" t="s">
        <v>4991</v>
      </c>
      <c r="C4218" s="1207">
        <v>172</v>
      </c>
      <c r="D4218" s="1207">
        <v>454</v>
      </c>
      <c r="E4218" s="1207">
        <v>54</v>
      </c>
      <c r="F4218" s="1211">
        <v>680</v>
      </c>
    </row>
    <row r="4219" spans="2:6" ht="13.15" customHeight="1" x14ac:dyDescent="0.3">
      <c r="B4219" s="1173" t="s">
        <v>4992</v>
      </c>
      <c r="C4219" s="1206">
        <v>240</v>
      </c>
      <c r="D4219" s="1206">
        <v>592</v>
      </c>
      <c r="E4219" s="1206">
        <v>87</v>
      </c>
      <c r="F4219" s="1210">
        <v>919</v>
      </c>
    </row>
    <row r="4220" spans="2:6" ht="13.15" customHeight="1" x14ac:dyDescent="0.3">
      <c r="B4220" s="1172" t="s">
        <v>4993</v>
      </c>
      <c r="C4220" s="1207">
        <v>61</v>
      </c>
      <c r="D4220" s="1207">
        <v>142</v>
      </c>
      <c r="E4220" s="1207">
        <v>17</v>
      </c>
      <c r="F4220" s="1211">
        <v>220</v>
      </c>
    </row>
    <row r="4221" spans="2:6" ht="13.15" customHeight="1" x14ac:dyDescent="0.3">
      <c r="B4221" s="1173" t="s">
        <v>4994</v>
      </c>
      <c r="C4221" s="1206">
        <v>345</v>
      </c>
      <c r="D4221" s="1206">
        <v>911</v>
      </c>
      <c r="E4221" s="1206">
        <v>101</v>
      </c>
      <c r="F4221" s="1210">
        <v>1357</v>
      </c>
    </row>
    <row r="4222" spans="2:6" ht="13.15" customHeight="1" x14ac:dyDescent="0.3">
      <c r="B4222" s="1172" t="s">
        <v>4995</v>
      </c>
      <c r="C4222" s="1207">
        <v>388</v>
      </c>
      <c r="D4222" s="1207">
        <v>950</v>
      </c>
      <c r="E4222" s="1207">
        <v>124</v>
      </c>
      <c r="F4222" s="1211">
        <v>1462</v>
      </c>
    </row>
    <row r="4223" spans="2:6" ht="13.15" customHeight="1" x14ac:dyDescent="0.3">
      <c r="B4223" s="1173" t="s">
        <v>4996</v>
      </c>
      <c r="C4223" s="1206">
        <v>391</v>
      </c>
      <c r="D4223" s="1206">
        <v>1011</v>
      </c>
      <c r="E4223" s="1206">
        <v>159</v>
      </c>
      <c r="F4223" s="1210">
        <v>1561</v>
      </c>
    </row>
    <row r="4224" spans="2:6" ht="13.15" customHeight="1" x14ac:dyDescent="0.3">
      <c r="B4224" s="1172" t="s">
        <v>4997</v>
      </c>
      <c r="C4224" s="1207">
        <v>152</v>
      </c>
      <c r="D4224" s="1207">
        <v>393</v>
      </c>
      <c r="E4224" s="1207">
        <v>91</v>
      </c>
      <c r="F4224" s="1211">
        <v>636</v>
      </c>
    </row>
    <row r="4225" spans="2:6" ht="13.15" customHeight="1" x14ac:dyDescent="0.3">
      <c r="B4225" s="1173" t="s">
        <v>4998</v>
      </c>
      <c r="C4225" s="1206">
        <v>165</v>
      </c>
      <c r="D4225" s="1206">
        <v>718</v>
      </c>
      <c r="E4225" s="1206">
        <v>83</v>
      </c>
      <c r="F4225" s="1210">
        <v>966</v>
      </c>
    </row>
    <row r="4226" spans="2:6" ht="13.15" customHeight="1" x14ac:dyDescent="0.3">
      <c r="B4226" s="1172" t="s">
        <v>4999</v>
      </c>
      <c r="C4226" s="1207">
        <v>23</v>
      </c>
      <c r="D4226" s="1207">
        <v>57</v>
      </c>
      <c r="E4226" s="1207">
        <v>16</v>
      </c>
      <c r="F4226" s="1211">
        <v>96</v>
      </c>
    </row>
    <row r="4227" spans="2:6" ht="13.15" customHeight="1" x14ac:dyDescent="0.3">
      <c r="B4227" s="1173" t="s">
        <v>5000</v>
      </c>
      <c r="C4227" s="1206">
        <v>45</v>
      </c>
      <c r="D4227" s="1206">
        <v>164</v>
      </c>
      <c r="E4227" s="1206">
        <v>30</v>
      </c>
      <c r="F4227" s="1210">
        <v>239</v>
      </c>
    </row>
    <row r="4228" spans="2:6" ht="13.15" customHeight="1" x14ac:dyDescent="0.3">
      <c r="B4228" s="1172" t="s">
        <v>5001</v>
      </c>
      <c r="C4228" s="1207">
        <v>312</v>
      </c>
      <c r="D4228" s="1207">
        <v>1181</v>
      </c>
      <c r="E4228" s="1207">
        <v>185</v>
      </c>
      <c r="F4228" s="1211">
        <v>1678</v>
      </c>
    </row>
    <row r="4229" spans="2:6" ht="13.15" customHeight="1" x14ac:dyDescent="0.3">
      <c r="B4229" s="1173" t="s">
        <v>5002</v>
      </c>
      <c r="C4229" s="1206">
        <v>451</v>
      </c>
      <c r="D4229" s="1206">
        <v>1469</v>
      </c>
      <c r="E4229" s="1206">
        <v>246</v>
      </c>
      <c r="F4229" s="1210">
        <v>2166</v>
      </c>
    </row>
    <row r="4230" spans="2:6" ht="13.15" customHeight="1" x14ac:dyDescent="0.3">
      <c r="B4230" s="1172" t="s">
        <v>5003</v>
      </c>
      <c r="C4230" s="1207">
        <v>114</v>
      </c>
      <c r="D4230" s="1207">
        <v>428</v>
      </c>
      <c r="E4230" s="1207">
        <v>63</v>
      </c>
      <c r="F4230" s="1211">
        <v>605</v>
      </c>
    </row>
    <row r="4231" spans="2:6" ht="13.15" customHeight="1" x14ac:dyDescent="0.3">
      <c r="B4231" s="1173" t="s">
        <v>5004</v>
      </c>
      <c r="C4231" s="1206">
        <v>275</v>
      </c>
      <c r="D4231" s="1206">
        <v>912</v>
      </c>
      <c r="E4231" s="1206">
        <v>91</v>
      </c>
      <c r="F4231" s="1210">
        <v>1278</v>
      </c>
    </row>
    <row r="4232" spans="2:6" ht="13.15" customHeight="1" x14ac:dyDescent="0.3">
      <c r="B4232" s="1172" t="s">
        <v>5005</v>
      </c>
      <c r="C4232" s="1207">
        <v>926</v>
      </c>
      <c r="D4232" s="1207">
        <v>2204</v>
      </c>
      <c r="E4232" s="1207">
        <v>314</v>
      </c>
      <c r="F4232" s="1211">
        <v>3444</v>
      </c>
    </row>
    <row r="4233" spans="2:6" ht="13.15" customHeight="1" x14ac:dyDescent="0.3">
      <c r="B4233" s="1173" t="s">
        <v>5006</v>
      </c>
      <c r="C4233" s="1206">
        <v>423</v>
      </c>
      <c r="D4233" s="1206">
        <v>968</v>
      </c>
      <c r="E4233" s="1206">
        <v>230</v>
      </c>
      <c r="F4233" s="1210">
        <v>1621</v>
      </c>
    </row>
    <row r="4234" spans="2:6" ht="13.15" customHeight="1" x14ac:dyDescent="0.3">
      <c r="B4234" s="1172" t="s">
        <v>5007</v>
      </c>
      <c r="C4234" s="1207">
        <v>335</v>
      </c>
      <c r="D4234" s="1207">
        <v>483</v>
      </c>
      <c r="E4234" s="1207">
        <v>79</v>
      </c>
      <c r="F4234" s="1211">
        <v>897</v>
      </c>
    </row>
    <row r="4235" spans="2:6" ht="13.15" customHeight="1" x14ac:dyDescent="0.3">
      <c r="B4235" s="1173" t="s">
        <v>5008</v>
      </c>
      <c r="C4235" s="1206">
        <v>177</v>
      </c>
      <c r="D4235" s="1206">
        <v>296</v>
      </c>
      <c r="E4235" s="1206">
        <v>40</v>
      </c>
      <c r="F4235" s="1210">
        <v>513</v>
      </c>
    </row>
    <row r="4236" spans="2:6" ht="13.15" customHeight="1" x14ac:dyDescent="0.3">
      <c r="B4236" s="1172" t="s">
        <v>5009</v>
      </c>
      <c r="C4236" s="1207">
        <v>175</v>
      </c>
      <c r="D4236" s="1207">
        <v>341</v>
      </c>
      <c r="E4236" s="1207">
        <v>42</v>
      </c>
      <c r="F4236" s="1211">
        <v>558</v>
      </c>
    </row>
    <row r="4237" spans="2:6" ht="13.15" customHeight="1" x14ac:dyDescent="0.3">
      <c r="B4237" s="1173" t="s">
        <v>5010</v>
      </c>
      <c r="C4237" s="1206">
        <v>8890</v>
      </c>
      <c r="D4237" s="1206">
        <v>13725</v>
      </c>
      <c r="E4237" s="1206">
        <v>2157</v>
      </c>
      <c r="F4237" s="1210">
        <v>24772</v>
      </c>
    </row>
    <row r="4238" spans="2:6" ht="13.15" customHeight="1" x14ac:dyDescent="0.3">
      <c r="B4238" s="1172" t="s">
        <v>5011</v>
      </c>
      <c r="C4238" s="1207">
        <v>166</v>
      </c>
      <c r="D4238" s="1207">
        <v>387</v>
      </c>
      <c r="E4238" s="1207">
        <v>59</v>
      </c>
      <c r="F4238" s="1211">
        <v>612</v>
      </c>
    </row>
    <row r="4239" spans="2:6" ht="13.15" customHeight="1" x14ac:dyDescent="0.3">
      <c r="B4239" s="1173" t="s">
        <v>5012</v>
      </c>
      <c r="C4239" s="1206">
        <v>204</v>
      </c>
      <c r="D4239" s="1206">
        <v>621</v>
      </c>
      <c r="E4239" s="1206">
        <v>54</v>
      </c>
      <c r="F4239" s="1210">
        <v>879</v>
      </c>
    </row>
    <row r="4240" spans="2:6" ht="13.15" customHeight="1" x14ac:dyDescent="0.3">
      <c r="B4240" s="1172" t="s">
        <v>5013</v>
      </c>
      <c r="C4240" s="1207">
        <v>148</v>
      </c>
      <c r="D4240" s="1207">
        <v>374</v>
      </c>
      <c r="E4240" s="1207">
        <v>32</v>
      </c>
      <c r="F4240" s="1211">
        <v>554</v>
      </c>
    </row>
    <row r="4241" spans="2:6" ht="13.15" customHeight="1" x14ac:dyDescent="0.3">
      <c r="B4241" s="1173" t="s">
        <v>5014</v>
      </c>
      <c r="C4241" s="1206">
        <v>248</v>
      </c>
      <c r="D4241" s="1206">
        <v>493</v>
      </c>
      <c r="E4241" s="1206">
        <v>50</v>
      </c>
      <c r="F4241" s="1210">
        <v>791</v>
      </c>
    </row>
    <row r="4242" spans="2:6" ht="13.15" customHeight="1" x14ac:dyDescent="0.3">
      <c r="B4242" s="1172" t="s">
        <v>5015</v>
      </c>
      <c r="C4242" s="1207">
        <v>213</v>
      </c>
      <c r="D4242" s="1207">
        <v>559</v>
      </c>
      <c r="E4242" s="1207">
        <v>53</v>
      </c>
      <c r="F4242" s="1211">
        <v>825</v>
      </c>
    </row>
    <row r="4243" spans="2:6" ht="13.15" customHeight="1" x14ac:dyDescent="0.3">
      <c r="B4243" s="1173" t="s">
        <v>5016</v>
      </c>
      <c r="C4243" s="1206">
        <v>43</v>
      </c>
      <c r="D4243" s="1206">
        <v>91</v>
      </c>
      <c r="E4243" s="1206">
        <v>6</v>
      </c>
      <c r="F4243" s="1210">
        <v>140</v>
      </c>
    </row>
    <row r="4244" spans="2:6" ht="13.15" customHeight="1" x14ac:dyDescent="0.3">
      <c r="B4244" s="1172" t="s">
        <v>5017</v>
      </c>
      <c r="C4244" s="1207">
        <v>116</v>
      </c>
      <c r="D4244" s="1207">
        <v>219</v>
      </c>
      <c r="E4244" s="1207">
        <v>27</v>
      </c>
      <c r="F4244" s="1211">
        <v>362</v>
      </c>
    </row>
    <row r="4245" spans="2:6" ht="13.15" customHeight="1" x14ac:dyDescent="0.3">
      <c r="B4245" s="1173" t="s">
        <v>5018</v>
      </c>
      <c r="C4245" s="1206">
        <v>1161</v>
      </c>
      <c r="D4245" s="1206">
        <v>1837</v>
      </c>
      <c r="E4245" s="1206">
        <v>309</v>
      </c>
      <c r="F4245" s="1210">
        <v>3307</v>
      </c>
    </row>
    <row r="4246" spans="2:6" ht="13.15" customHeight="1" x14ac:dyDescent="0.3">
      <c r="B4246" s="1172" t="s">
        <v>5019</v>
      </c>
      <c r="C4246" s="1207">
        <v>118</v>
      </c>
      <c r="D4246" s="1207">
        <v>494</v>
      </c>
      <c r="E4246" s="1207">
        <v>60</v>
      </c>
      <c r="F4246" s="1211">
        <v>672</v>
      </c>
    </row>
    <row r="4247" spans="2:6" ht="13.15" customHeight="1" x14ac:dyDescent="0.3">
      <c r="B4247" s="1173" t="s">
        <v>5020</v>
      </c>
      <c r="C4247" s="1206">
        <v>90</v>
      </c>
      <c r="D4247" s="1206">
        <v>182</v>
      </c>
      <c r="E4247" s="1206">
        <v>25</v>
      </c>
      <c r="F4247" s="1210">
        <v>297</v>
      </c>
    </row>
    <row r="4248" spans="2:6" ht="13.15" customHeight="1" x14ac:dyDescent="0.3">
      <c r="B4248" s="1172" t="s">
        <v>5021</v>
      </c>
      <c r="C4248" s="1207">
        <v>78</v>
      </c>
      <c r="D4248" s="1207">
        <v>256</v>
      </c>
      <c r="E4248" s="1207">
        <v>41</v>
      </c>
      <c r="F4248" s="1211">
        <v>375</v>
      </c>
    </row>
    <row r="4249" spans="2:6" ht="13.15" customHeight="1" x14ac:dyDescent="0.3">
      <c r="B4249" s="1173" t="s">
        <v>5022</v>
      </c>
      <c r="C4249" s="1206">
        <v>65</v>
      </c>
      <c r="D4249" s="1206">
        <v>133</v>
      </c>
      <c r="E4249" s="1206">
        <v>14</v>
      </c>
      <c r="F4249" s="1210">
        <v>212</v>
      </c>
    </row>
    <row r="4250" spans="2:6" ht="13.15" customHeight="1" x14ac:dyDescent="0.3">
      <c r="B4250" s="1172" t="s">
        <v>5023</v>
      </c>
      <c r="C4250" s="1207">
        <v>775</v>
      </c>
      <c r="D4250" s="1207">
        <v>838</v>
      </c>
      <c r="E4250" s="1207">
        <v>139</v>
      </c>
      <c r="F4250" s="1211">
        <v>1752</v>
      </c>
    </row>
    <row r="4251" spans="2:6" ht="13.15" customHeight="1" x14ac:dyDescent="0.3">
      <c r="B4251" s="1173" t="s">
        <v>5024</v>
      </c>
      <c r="C4251" s="1206">
        <v>3</v>
      </c>
      <c r="D4251" s="1206">
        <v>9</v>
      </c>
      <c r="E4251" s="1206">
        <v>1</v>
      </c>
      <c r="F4251" s="1210">
        <v>13</v>
      </c>
    </row>
    <row r="4252" spans="2:6" ht="13.15" customHeight="1" x14ac:dyDescent="0.3">
      <c r="B4252" s="1172" t="s">
        <v>5025</v>
      </c>
      <c r="C4252" s="1207">
        <v>7</v>
      </c>
      <c r="D4252" s="1207">
        <v>7</v>
      </c>
      <c r="E4252" s="1207">
        <v>2</v>
      </c>
      <c r="F4252" s="1211">
        <v>16</v>
      </c>
    </row>
    <row r="4253" spans="2:6" ht="13.15" customHeight="1" x14ac:dyDescent="0.3">
      <c r="B4253" s="1173" t="s">
        <v>5026</v>
      </c>
      <c r="C4253" s="1206">
        <v>160</v>
      </c>
      <c r="D4253" s="1206">
        <v>247</v>
      </c>
      <c r="E4253" s="1206">
        <v>26</v>
      </c>
      <c r="F4253" s="1210">
        <v>433</v>
      </c>
    </row>
    <row r="4254" spans="2:6" ht="13.15" customHeight="1" x14ac:dyDescent="0.3">
      <c r="B4254" s="1172" t="s">
        <v>5027</v>
      </c>
      <c r="C4254" s="1207">
        <v>445</v>
      </c>
      <c r="D4254" s="1207">
        <v>373</v>
      </c>
      <c r="E4254" s="1207">
        <v>80</v>
      </c>
      <c r="F4254" s="1211">
        <v>898</v>
      </c>
    </row>
    <row r="4255" spans="2:6" ht="13.15" customHeight="1" x14ac:dyDescent="0.3">
      <c r="B4255" s="1173" t="s">
        <v>5028</v>
      </c>
      <c r="C4255" s="1206">
        <v>84</v>
      </c>
      <c r="D4255" s="1206">
        <v>40</v>
      </c>
      <c r="E4255" s="1206">
        <v>9</v>
      </c>
      <c r="F4255" s="1210">
        <v>133</v>
      </c>
    </row>
    <row r="4256" spans="2:6" ht="13.15" customHeight="1" x14ac:dyDescent="0.3">
      <c r="B4256" s="1172" t="s">
        <v>5029</v>
      </c>
      <c r="C4256" s="1207">
        <v>134</v>
      </c>
      <c r="D4256" s="1207">
        <v>217</v>
      </c>
      <c r="E4256" s="1207">
        <v>30</v>
      </c>
      <c r="F4256" s="1211">
        <v>381</v>
      </c>
    </row>
    <row r="4257" spans="2:6" ht="13.15" customHeight="1" x14ac:dyDescent="0.3">
      <c r="B4257" s="1173" t="s">
        <v>5030</v>
      </c>
      <c r="C4257" s="1206">
        <v>244</v>
      </c>
      <c r="D4257" s="1206">
        <v>260</v>
      </c>
      <c r="E4257" s="1206">
        <v>33</v>
      </c>
      <c r="F4257" s="1210">
        <v>537</v>
      </c>
    </row>
    <row r="4258" spans="2:6" ht="13.15" customHeight="1" x14ac:dyDescent="0.3">
      <c r="B4258" s="1172" t="s">
        <v>5031</v>
      </c>
      <c r="C4258" s="1207">
        <v>46</v>
      </c>
      <c r="D4258" s="1207">
        <v>45</v>
      </c>
      <c r="E4258" s="1207">
        <v>2</v>
      </c>
      <c r="F4258" s="1211">
        <v>93</v>
      </c>
    </row>
    <row r="4259" spans="2:6" ht="13.15" customHeight="1" x14ac:dyDescent="0.3">
      <c r="B4259" s="1173" t="s">
        <v>5032</v>
      </c>
      <c r="C4259" s="1206">
        <v>96</v>
      </c>
      <c r="D4259" s="1206">
        <v>212</v>
      </c>
      <c r="E4259" s="1206">
        <v>33</v>
      </c>
      <c r="F4259" s="1210">
        <v>341</v>
      </c>
    </row>
    <row r="4260" spans="2:6" ht="13.15" customHeight="1" x14ac:dyDescent="0.3">
      <c r="B4260" s="1172" t="s">
        <v>5033</v>
      </c>
      <c r="C4260" s="1207">
        <v>101</v>
      </c>
      <c r="D4260" s="1207">
        <v>106</v>
      </c>
      <c r="E4260" s="1207">
        <v>17</v>
      </c>
      <c r="F4260" s="1211">
        <v>224</v>
      </c>
    </row>
    <row r="4261" spans="2:6" ht="13.15" customHeight="1" x14ac:dyDescent="0.3">
      <c r="B4261" s="1173" t="s">
        <v>5034</v>
      </c>
      <c r="C4261" s="1206">
        <v>76</v>
      </c>
      <c r="D4261" s="1206">
        <v>71</v>
      </c>
      <c r="E4261" s="1206">
        <v>21</v>
      </c>
      <c r="F4261" s="1210">
        <v>168</v>
      </c>
    </row>
    <row r="4262" spans="2:6" ht="13.15" customHeight="1" x14ac:dyDescent="0.3">
      <c r="B4262" s="1172" t="s">
        <v>5035</v>
      </c>
      <c r="C4262" s="1207">
        <v>103</v>
      </c>
      <c r="D4262" s="1207">
        <v>133</v>
      </c>
      <c r="E4262" s="1207">
        <v>18</v>
      </c>
      <c r="F4262" s="1211">
        <v>254</v>
      </c>
    </row>
    <row r="4263" spans="2:6" ht="13.15" customHeight="1" x14ac:dyDescent="0.3">
      <c r="B4263" s="1173" t="s">
        <v>5036</v>
      </c>
      <c r="C4263" s="1206">
        <v>326</v>
      </c>
      <c r="D4263" s="1206">
        <v>480</v>
      </c>
      <c r="E4263" s="1206">
        <v>69</v>
      </c>
      <c r="F4263" s="1210">
        <v>875</v>
      </c>
    </row>
    <row r="4264" spans="2:6" ht="13.15" customHeight="1" x14ac:dyDescent="0.3">
      <c r="B4264" s="1172" t="s">
        <v>5037</v>
      </c>
      <c r="C4264" s="1207">
        <v>548</v>
      </c>
      <c r="D4264" s="1207">
        <v>368</v>
      </c>
      <c r="E4264" s="1207">
        <v>131</v>
      </c>
      <c r="F4264" s="1211">
        <v>1047</v>
      </c>
    </row>
    <row r="4265" spans="2:6" ht="13.15" customHeight="1" x14ac:dyDescent="0.3">
      <c r="B4265" s="1173" t="s">
        <v>5038</v>
      </c>
      <c r="C4265" s="1206">
        <v>36</v>
      </c>
      <c r="D4265" s="1206">
        <v>41</v>
      </c>
      <c r="E4265" s="1206">
        <v>7</v>
      </c>
      <c r="F4265" s="1210">
        <v>84</v>
      </c>
    </row>
    <row r="4266" spans="2:6" ht="13.15" customHeight="1" x14ac:dyDescent="0.3">
      <c r="B4266" s="1172" t="s">
        <v>5039</v>
      </c>
      <c r="C4266" s="1207">
        <v>60</v>
      </c>
      <c r="D4266" s="1207">
        <v>102</v>
      </c>
      <c r="E4266" s="1207">
        <v>19</v>
      </c>
      <c r="F4266" s="1211">
        <v>181</v>
      </c>
    </row>
    <row r="4267" spans="2:6" ht="13.15" customHeight="1" x14ac:dyDescent="0.3">
      <c r="B4267" s="1173" t="s">
        <v>5040</v>
      </c>
      <c r="C4267" s="1206">
        <v>290</v>
      </c>
      <c r="D4267" s="1206">
        <v>345</v>
      </c>
      <c r="E4267" s="1206">
        <v>76</v>
      </c>
      <c r="F4267" s="1210">
        <v>711</v>
      </c>
    </row>
    <row r="4268" spans="2:6" ht="13.15" customHeight="1" x14ac:dyDescent="0.3">
      <c r="B4268" s="1172" t="s">
        <v>5041</v>
      </c>
      <c r="C4268" s="1207">
        <v>52</v>
      </c>
      <c r="D4268" s="1207">
        <v>160</v>
      </c>
      <c r="E4268" s="1207">
        <v>34</v>
      </c>
      <c r="F4268" s="1211">
        <v>246</v>
      </c>
    </row>
    <row r="4269" spans="2:6" ht="13.15" customHeight="1" x14ac:dyDescent="0.3">
      <c r="B4269" s="1173" t="s">
        <v>5042</v>
      </c>
      <c r="C4269" s="1206">
        <v>141</v>
      </c>
      <c r="D4269" s="1206">
        <v>126</v>
      </c>
      <c r="E4269" s="1206">
        <v>44</v>
      </c>
      <c r="F4269" s="1210">
        <v>311</v>
      </c>
    </row>
    <row r="4270" spans="2:6" ht="13.15" customHeight="1" x14ac:dyDescent="0.3">
      <c r="B4270" s="1172" t="s">
        <v>5043</v>
      </c>
      <c r="C4270" s="1207">
        <v>255</v>
      </c>
      <c r="D4270" s="1207">
        <v>283</v>
      </c>
      <c r="E4270" s="1207">
        <v>127</v>
      </c>
      <c r="F4270" s="1211">
        <v>665</v>
      </c>
    </row>
    <row r="4271" spans="2:6" ht="13.15" customHeight="1" x14ac:dyDescent="0.3">
      <c r="B4271" s="1173" t="s">
        <v>5044</v>
      </c>
      <c r="C4271" s="1206">
        <v>30</v>
      </c>
      <c r="D4271" s="1206">
        <v>30</v>
      </c>
      <c r="E4271" s="1206">
        <v>18</v>
      </c>
      <c r="F4271" s="1210">
        <v>78</v>
      </c>
    </row>
    <row r="4272" spans="2:6" ht="13.15" customHeight="1" x14ac:dyDescent="0.3">
      <c r="B4272" s="1172" t="s">
        <v>5045</v>
      </c>
      <c r="C4272" s="1207">
        <v>65</v>
      </c>
      <c r="D4272" s="1207">
        <v>92</v>
      </c>
      <c r="E4272" s="1207">
        <v>20</v>
      </c>
      <c r="F4272" s="1211">
        <v>177</v>
      </c>
    </row>
    <row r="4273" spans="2:6" ht="13.15" customHeight="1" x14ac:dyDescent="0.3">
      <c r="B4273" s="1173" t="s">
        <v>5046</v>
      </c>
      <c r="C4273" s="1206">
        <v>276</v>
      </c>
      <c r="D4273" s="1206">
        <v>338</v>
      </c>
      <c r="E4273" s="1206">
        <v>58</v>
      </c>
      <c r="F4273" s="1210">
        <v>672</v>
      </c>
    </row>
    <row r="4274" spans="2:6" ht="13.15" customHeight="1" x14ac:dyDescent="0.3">
      <c r="B4274" s="1172" t="s">
        <v>5047</v>
      </c>
      <c r="C4274" s="1207">
        <v>0</v>
      </c>
      <c r="D4274" s="1207">
        <v>29</v>
      </c>
      <c r="E4274" s="1207">
        <v>1</v>
      </c>
      <c r="F4274" s="1211">
        <v>30</v>
      </c>
    </row>
    <row r="4275" spans="2:6" ht="13.15" customHeight="1" x14ac:dyDescent="0.3">
      <c r="B4275" s="1173" t="s">
        <v>5048</v>
      </c>
      <c r="C4275" s="1206">
        <v>26</v>
      </c>
      <c r="D4275" s="1206">
        <v>72</v>
      </c>
      <c r="E4275" s="1206">
        <v>9</v>
      </c>
      <c r="F4275" s="1210">
        <v>107</v>
      </c>
    </row>
    <row r="4276" spans="2:6" ht="13.15" customHeight="1" x14ac:dyDescent="0.3">
      <c r="B4276" s="1172" t="s">
        <v>5049</v>
      </c>
      <c r="C4276" s="1207">
        <v>29</v>
      </c>
      <c r="D4276" s="1207">
        <v>65</v>
      </c>
      <c r="E4276" s="1207">
        <v>14</v>
      </c>
      <c r="F4276" s="1211">
        <v>108</v>
      </c>
    </row>
    <row r="4277" spans="2:6" ht="13.15" customHeight="1" x14ac:dyDescent="0.3">
      <c r="B4277" s="1173" t="s">
        <v>5050</v>
      </c>
      <c r="C4277" s="1206">
        <v>68</v>
      </c>
      <c r="D4277" s="1206">
        <v>111</v>
      </c>
      <c r="E4277" s="1206">
        <v>20</v>
      </c>
      <c r="F4277" s="1210">
        <v>199</v>
      </c>
    </row>
    <row r="4278" spans="2:6" ht="13.15" customHeight="1" x14ac:dyDescent="0.3">
      <c r="B4278" s="1172" t="s">
        <v>5051</v>
      </c>
      <c r="C4278" s="1207">
        <v>50</v>
      </c>
      <c r="D4278" s="1207">
        <v>146</v>
      </c>
      <c r="E4278" s="1207">
        <v>11</v>
      </c>
      <c r="F4278" s="1211">
        <v>207</v>
      </c>
    </row>
    <row r="4279" spans="2:6" ht="13.15" customHeight="1" x14ac:dyDescent="0.3">
      <c r="B4279" s="1173" t="s">
        <v>5052</v>
      </c>
      <c r="C4279" s="1206">
        <v>8086</v>
      </c>
      <c r="D4279" s="1206">
        <v>13982</v>
      </c>
      <c r="E4279" s="1206">
        <v>2352</v>
      </c>
      <c r="F4279" s="1210">
        <v>24420</v>
      </c>
    </row>
    <row r="4280" spans="2:6" ht="13.15" customHeight="1" x14ac:dyDescent="0.3">
      <c r="B4280" s="1172" t="s">
        <v>5053</v>
      </c>
      <c r="C4280" s="1207">
        <v>518</v>
      </c>
      <c r="D4280" s="1207">
        <v>1281</v>
      </c>
      <c r="E4280" s="1207">
        <v>198</v>
      </c>
      <c r="F4280" s="1211">
        <v>1997</v>
      </c>
    </row>
    <row r="4281" spans="2:6" ht="13.15" customHeight="1" x14ac:dyDescent="0.3">
      <c r="B4281" s="1173" t="s">
        <v>5054</v>
      </c>
      <c r="C4281" s="1206">
        <v>117</v>
      </c>
      <c r="D4281" s="1206">
        <v>364</v>
      </c>
      <c r="E4281" s="1206">
        <v>67</v>
      </c>
      <c r="F4281" s="1210">
        <v>548</v>
      </c>
    </row>
    <row r="4282" spans="2:6" ht="13.15" customHeight="1" x14ac:dyDescent="0.3">
      <c r="B4282" s="1172" t="s">
        <v>5055</v>
      </c>
      <c r="C4282" s="1207">
        <v>60</v>
      </c>
      <c r="D4282" s="1207">
        <v>142</v>
      </c>
      <c r="E4282" s="1207">
        <v>23</v>
      </c>
      <c r="F4282" s="1211">
        <v>225</v>
      </c>
    </row>
    <row r="4283" spans="2:6" ht="13.15" customHeight="1" x14ac:dyDescent="0.3">
      <c r="B4283" s="1173" t="s">
        <v>5056</v>
      </c>
      <c r="C4283" s="1206">
        <v>146</v>
      </c>
      <c r="D4283" s="1206">
        <v>535</v>
      </c>
      <c r="E4283" s="1206">
        <v>78</v>
      </c>
      <c r="F4283" s="1210">
        <v>759</v>
      </c>
    </row>
    <row r="4284" spans="2:6" ht="13.15" customHeight="1" x14ac:dyDescent="0.3">
      <c r="B4284" s="1172" t="s">
        <v>5057</v>
      </c>
      <c r="C4284" s="1207">
        <v>74</v>
      </c>
      <c r="D4284" s="1207">
        <v>155</v>
      </c>
      <c r="E4284" s="1207">
        <v>23</v>
      </c>
      <c r="F4284" s="1211">
        <v>252</v>
      </c>
    </row>
    <row r="4285" spans="2:6" ht="13.15" customHeight="1" x14ac:dyDescent="0.3">
      <c r="B4285" s="1173" t="s">
        <v>5058</v>
      </c>
      <c r="C4285" s="1206">
        <v>127</v>
      </c>
      <c r="D4285" s="1206">
        <v>500</v>
      </c>
      <c r="E4285" s="1206">
        <v>105</v>
      </c>
      <c r="F4285" s="1210">
        <v>732</v>
      </c>
    </row>
    <row r="4286" spans="2:6" ht="13.15" customHeight="1" x14ac:dyDescent="0.3">
      <c r="B4286" s="1172" t="s">
        <v>5059</v>
      </c>
      <c r="C4286" s="1207">
        <v>204</v>
      </c>
      <c r="D4286" s="1207">
        <v>400</v>
      </c>
      <c r="E4286" s="1207">
        <v>67</v>
      </c>
      <c r="F4286" s="1211">
        <v>671</v>
      </c>
    </row>
    <row r="4287" spans="2:6" ht="13.15" customHeight="1" x14ac:dyDescent="0.3">
      <c r="B4287" s="1173" t="s">
        <v>5060</v>
      </c>
      <c r="C4287" s="1206">
        <v>54</v>
      </c>
      <c r="D4287" s="1206">
        <v>199</v>
      </c>
      <c r="E4287" s="1206">
        <v>27</v>
      </c>
      <c r="F4287" s="1210">
        <v>280</v>
      </c>
    </row>
    <row r="4288" spans="2:6" ht="13.15" customHeight="1" x14ac:dyDescent="0.3">
      <c r="B4288" s="1172" t="s">
        <v>5061</v>
      </c>
      <c r="C4288" s="1207">
        <v>328</v>
      </c>
      <c r="D4288" s="1207">
        <v>651</v>
      </c>
      <c r="E4288" s="1207">
        <v>77</v>
      </c>
      <c r="F4288" s="1211">
        <v>1056</v>
      </c>
    </row>
    <row r="4289" spans="2:6" ht="13.15" customHeight="1" x14ac:dyDescent="0.3">
      <c r="B4289" s="1173" t="s">
        <v>5062</v>
      </c>
      <c r="C4289" s="1206">
        <v>120</v>
      </c>
      <c r="D4289" s="1206">
        <v>230</v>
      </c>
      <c r="E4289" s="1206">
        <v>33</v>
      </c>
      <c r="F4289" s="1210">
        <v>383</v>
      </c>
    </row>
    <row r="4290" spans="2:6" ht="13.15" customHeight="1" x14ac:dyDescent="0.3">
      <c r="B4290" s="1172" t="s">
        <v>5063</v>
      </c>
      <c r="C4290" s="1207">
        <v>347</v>
      </c>
      <c r="D4290" s="1207">
        <v>914</v>
      </c>
      <c r="E4290" s="1207">
        <v>136</v>
      </c>
      <c r="F4290" s="1211">
        <v>1397</v>
      </c>
    </row>
    <row r="4291" spans="2:6" ht="13.15" customHeight="1" x14ac:dyDescent="0.3">
      <c r="B4291" s="1173" t="s">
        <v>5064</v>
      </c>
      <c r="C4291" s="1206">
        <v>407</v>
      </c>
      <c r="D4291" s="1206">
        <v>1141</v>
      </c>
      <c r="E4291" s="1206">
        <v>103</v>
      </c>
      <c r="F4291" s="1210">
        <v>1651</v>
      </c>
    </row>
    <row r="4292" spans="2:6" ht="13.15" customHeight="1" x14ac:dyDescent="0.3">
      <c r="B4292" s="1172" t="s">
        <v>5065</v>
      </c>
      <c r="C4292" s="1207">
        <v>84</v>
      </c>
      <c r="D4292" s="1207">
        <v>237</v>
      </c>
      <c r="E4292" s="1207">
        <v>28</v>
      </c>
      <c r="F4292" s="1211">
        <v>349</v>
      </c>
    </row>
    <row r="4293" spans="2:6" ht="13.15" customHeight="1" x14ac:dyDescent="0.3">
      <c r="B4293" s="1173" t="s">
        <v>5066</v>
      </c>
      <c r="C4293" s="1206">
        <v>1741</v>
      </c>
      <c r="D4293" s="1206">
        <v>2760</v>
      </c>
      <c r="E4293" s="1206">
        <v>457</v>
      </c>
      <c r="F4293" s="1210">
        <v>4958</v>
      </c>
    </row>
    <row r="4294" spans="2:6" ht="13.15" customHeight="1" x14ac:dyDescent="0.3">
      <c r="B4294" s="1172" t="s">
        <v>5067</v>
      </c>
      <c r="C4294" s="1207">
        <v>365</v>
      </c>
      <c r="D4294" s="1207">
        <v>500</v>
      </c>
      <c r="E4294" s="1207">
        <v>51</v>
      </c>
      <c r="F4294" s="1211">
        <v>916</v>
      </c>
    </row>
    <row r="4295" spans="2:6" ht="13.15" customHeight="1" x14ac:dyDescent="0.3">
      <c r="B4295" s="1173" t="s">
        <v>5068</v>
      </c>
      <c r="C4295" s="1206">
        <v>65</v>
      </c>
      <c r="D4295" s="1206">
        <v>218</v>
      </c>
      <c r="E4295" s="1206">
        <v>19</v>
      </c>
      <c r="F4295" s="1210">
        <v>302</v>
      </c>
    </row>
    <row r="4296" spans="2:6" ht="13.15" customHeight="1" x14ac:dyDescent="0.3">
      <c r="B4296" s="1172" t="s">
        <v>5069</v>
      </c>
      <c r="C4296" s="1207">
        <v>44</v>
      </c>
      <c r="D4296" s="1207">
        <v>176</v>
      </c>
      <c r="E4296" s="1207">
        <v>9</v>
      </c>
      <c r="F4296" s="1211">
        <v>229</v>
      </c>
    </row>
    <row r="4297" spans="2:6" ht="13.15" customHeight="1" x14ac:dyDescent="0.3">
      <c r="B4297" s="1173" t="s">
        <v>5070</v>
      </c>
      <c r="C4297" s="1206">
        <v>84</v>
      </c>
      <c r="D4297" s="1206">
        <v>216</v>
      </c>
      <c r="E4297" s="1206">
        <v>17</v>
      </c>
      <c r="F4297" s="1210">
        <v>317</v>
      </c>
    </row>
    <row r="4298" spans="2:6" ht="13.15" customHeight="1" x14ac:dyDescent="0.3">
      <c r="B4298" s="1172" t="s">
        <v>5071</v>
      </c>
      <c r="C4298" s="1207">
        <v>73</v>
      </c>
      <c r="D4298" s="1207">
        <v>208</v>
      </c>
      <c r="E4298" s="1207">
        <v>25</v>
      </c>
      <c r="F4298" s="1211">
        <v>306</v>
      </c>
    </row>
    <row r="4299" spans="2:6" ht="13.15" customHeight="1" x14ac:dyDescent="0.3">
      <c r="B4299" s="1173" t="s">
        <v>5072</v>
      </c>
      <c r="C4299" s="1206">
        <v>2152</v>
      </c>
      <c r="D4299" s="1206">
        <v>1120</v>
      </c>
      <c r="E4299" s="1206">
        <v>376</v>
      </c>
      <c r="F4299" s="1210">
        <v>3648</v>
      </c>
    </row>
    <row r="4300" spans="2:6" ht="13.15" customHeight="1" x14ac:dyDescent="0.3">
      <c r="B4300" s="1172" t="s">
        <v>5073</v>
      </c>
      <c r="C4300" s="1207">
        <v>665</v>
      </c>
      <c r="D4300" s="1207">
        <v>260</v>
      </c>
      <c r="E4300" s="1207">
        <v>67</v>
      </c>
      <c r="F4300" s="1211">
        <v>992</v>
      </c>
    </row>
    <row r="4301" spans="2:6" ht="13.15" customHeight="1" x14ac:dyDescent="0.3">
      <c r="B4301" s="1173" t="s">
        <v>5074</v>
      </c>
      <c r="C4301" s="1206">
        <v>589</v>
      </c>
      <c r="D4301" s="1206">
        <v>621</v>
      </c>
      <c r="E4301" s="1206">
        <v>107</v>
      </c>
      <c r="F4301" s="1210">
        <v>1317</v>
      </c>
    </row>
    <row r="4302" spans="2:6" ht="13.15" customHeight="1" x14ac:dyDescent="0.3">
      <c r="B4302" s="1172" t="s">
        <v>5075</v>
      </c>
      <c r="C4302" s="1207">
        <v>117</v>
      </c>
      <c r="D4302" s="1207">
        <v>257</v>
      </c>
      <c r="E4302" s="1207">
        <v>21</v>
      </c>
      <c r="F4302" s="1211">
        <v>395</v>
      </c>
    </row>
    <row r="4303" spans="2:6" ht="13.15" customHeight="1" x14ac:dyDescent="0.3">
      <c r="B4303" s="1173" t="s">
        <v>5076</v>
      </c>
      <c r="C4303" s="1206">
        <v>132</v>
      </c>
      <c r="D4303" s="1206">
        <v>285</v>
      </c>
      <c r="E4303" s="1206">
        <v>41</v>
      </c>
      <c r="F4303" s="1210">
        <v>458</v>
      </c>
    </row>
    <row r="4304" spans="2:6" ht="13.15" customHeight="1" x14ac:dyDescent="0.3">
      <c r="B4304" s="1172" t="s">
        <v>5077</v>
      </c>
      <c r="C4304" s="1207">
        <v>95</v>
      </c>
      <c r="D4304" s="1207">
        <v>124</v>
      </c>
      <c r="E4304" s="1207">
        <v>14</v>
      </c>
      <c r="F4304" s="1211">
        <v>233</v>
      </c>
    </row>
    <row r="4305" spans="2:6" ht="13.15" customHeight="1" x14ac:dyDescent="0.3">
      <c r="B4305" s="1173" t="s">
        <v>5078</v>
      </c>
      <c r="C4305" s="1206">
        <v>52</v>
      </c>
      <c r="D4305" s="1206">
        <v>90</v>
      </c>
      <c r="E4305" s="1206">
        <v>9</v>
      </c>
      <c r="F4305" s="1210">
        <v>151</v>
      </c>
    </row>
    <row r="4306" spans="2:6" ht="13.15" customHeight="1" x14ac:dyDescent="0.3">
      <c r="B4306" s="1172" t="s">
        <v>5079</v>
      </c>
      <c r="C4306" s="1207">
        <v>33</v>
      </c>
      <c r="D4306" s="1207">
        <v>63</v>
      </c>
      <c r="E4306" s="1207">
        <v>12</v>
      </c>
      <c r="F4306" s="1211">
        <v>108</v>
      </c>
    </row>
    <row r="4307" spans="2:6" ht="13.15" customHeight="1" x14ac:dyDescent="0.3">
      <c r="B4307" s="1173" t="s">
        <v>5080</v>
      </c>
      <c r="C4307" s="1206">
        <v>159</v>
      </c>
      <c r="D4307" s="1206">
        <v>117</v>
      </c>
      <c r="E4307" s="1206">
        <v>15</v>
      </c>
      <c r="F4307" s="1210">
        <v>291</v>
      </c>
    </row>
    <row r="4308" spans="2:6" ht="13.15" customHeight="1" x14ac:dyDescent="0.3">
      <c r="B4308" s="1172" t="s">
        <v>5081</v>
      </c>
      <c r="C4308" s="1207">
        <v>9</v>
      </c>
      <c r="D4308" s="1207">
        <v>6</v>
      </c>
      <c r="E4308" s="1207">
        <v>3</v>
      </c>
      <c r="F4308" s="1211">
        <v>18</v>
      </c>
    </row>
    <row r="4309" spans="2:6" ht="13.15" customHeight="1" x14ac:dyDescent="0.3">
      <c r="B4309" s="1173" t="s">
        <v>5082</v>
      </c>
      <c r="C4309" s="1206">
        <v>204</v>
      </c>
      <c r="D4309" s="1206">
        <v>168</v>
      </c>
      <c r="E4309" s="1206">
        <v>29</v>
      </c>
      <c r="F4309" s="1210">
        <v>401</v>
      </c>
    </row>
    <row r="4310" spans="2:6" ht="13.15" customHeight="1" x14ac:dyDescent="0.3">
      <c r="B4310" s="1172" t="s">
        <v>5083</v>
      </c>
      <c r="C4310" s="1207">
        <v>650</v>
      </c>
      <c r="D4310" s="1207">
        <v>639</v>
      </c>
      <c r="E4310" s="1207">
        <v>103</v>
      </c>
      <c r="F4310" s="1211">
        <v>1392</v>
      </c>
    </row>
    <row r="4311" spans="2:6" ht="13.15" customHeight="1" x14ac:dyDescent="0.3">
      <c r="B4311" s="1173" t="s">
        <v>5084</v>
      </c>
      <c r="C4311" s="1206">
        <v>577</v>
      </c>
      <c r="D4311" s="1206">
        <v>437</v>
      </c>
      <c r="E4311" s="1206">
        <v>73</v>
      </c>
      <c r="F4311" s="1210">
        <v>1087</v>
      </c>
    </row>
    <row r="4312" spans="2:6" ht="13.15" customHeight="1" x14ac:dyDescent="0.3">
      <c r="B4312" s="1172" t="s">
        <v>5085</v>
      </c>
      <c r="C4312" s="1207">
        <v>146</v>
      </c>
      <c r="D4312" s="1207">
        <v>133</v>
      </c>
      <c r="E4312" s="1207">
        <v>22</v>
      </c>
      <c r="F4312" s="1211">
        <v>301</v>
      </c>
    </row>
    <row r="4313" spans="2:6" ht="13.15" customHeight="1" x14ac:dyDescent="0.3">
      <c r="B4313" s="1173" t="s">
        <v>5086</v>
      </c>
      <c r="C4313" s="1206">
        <v>485</v>
      </c>
      <c r="D4313" s="1206">
        <v>234</v>
      </c>
      <c r="E4313" s="1206">
        <v>44</v>
      </c>
      <c r="F4313" s="1210">
        <v>763</v>
      </c>
    </row>
    <row r="4314" spans="2:6" ht="13.15" customHeight="1" x14ac:dyDescent="0.3">
      <c r="B4314" s="1172" t="s">
        <v>5087</v>
      </c>
      <c r="C4314" s="1207">
        <v>126</v>
      </c>
      <c r="D4314" s="1207">
        <v>185</v>
      </c>
      <c r="E4314" s="1207">
        <v>24</v>
      </c>
      <c r="F4314" s="1211">
        <v>335</v>
      </c>
    </row>
    <row r="4315" spans="2:6" ht="13.15" customHeight="1" x14ac:dyDescent="0.3">
      <c r="B4315" s="1173" t="s">
        <v>5088</v>
      </c>
      <c r="C4315" s="1206">
        <v>228</v>
      </c>
      <c r="D4315" s="1206">
        <v>167</v>
      </c>
      <c r="E4315" s="1206">
        <v>43</v>
      </c>
      <c r="F4315" s="1210">
        <v>438</v>
      </c>
    </row>
    <row r="4316" spans="2:6" ht="13.15" customHeight="1" x14ac:dyDescent="0.3">
      <c r="B4316" s="1172" t="s">
        <v>5089</v>
      </c>
      <c r="C4316" s="1207">
        <v>35</v>
      </c>
      <c r="D4316" s="1207">
        <v>39</v>
      </c>
      <c r="E4316" s="1207">
        <v>6</v>
      </c>
      <c r="F4316" s="1211">
        <v>80</v>
      </c>
    </row>
    <row r="4317" spans="2:6" ht="13.15" customHeight="1" x14ac:dyDescent="0.3">
      <c r="B4317" s="1173" t="s">
        <v>5090</v>
      </c>
      <c r="C4317" s="1206">
        <v>64</v>
      </c>
      <c r="D4317" s="1206">
        <v>92</v>
      </c>
      <c r="E4317" s="1206">
        <v>17</v>
      </c>
      <c r="F4317" s="1210">
        <v>173</v>
      </c>
    </row>
    <row r="4318" spans="2:6" ht="13.15" customHeight="1" x14ac:dyDescent="0.3">
      <c r="B4318" s="1172" t="s">
        <v>5091</v>
      </c>
      <c r="C4318" s="1207">
        <v>116</v>
      </c>
      <c r="D4318" s="1207">
        <v>152</v>
      </c>
      <c r="E4318" s="1207">
        <v>30</v>
      </c>
      <c r="F4318" s="1211">
        <v>298</v>
      </c>
    </row>
    <row r="4319" spans="2:6" ht="13.15" customHeight="1" x14ac:dyDescent="0.3">
      <c r="B4319" s="1173" t="s">
        <v>5092</v>
      </c>
      <c r="C4319" s="1206">
        <v>123</v>
      </c>
      <c r="D4319" s="1206">
        <v>894</v>
      </c>
      <c r="E4319" s="1206">
        <v>41</v>
      </c>
      <c r="F4319" s="1210">
        <v>1058</v>
      </c>
    </row>
    <row r="4320" spans="2:6" ht="13.15" customHeight="1" x14ac:dyDescent="0.3">
      <c r="B4320" s="1172" t="s">
        <v>5093</v>
      </c>
      <c r="C4320" s="1207">
        <v>9</v>
      </c>
      <c r="D4320" s="1207">
        <v>23</v>
      </c>
      <c r="E4320" s="1207">
        <v>0</v>
      </c>
      <c r="F4320" s="1211">
        <v>32</v>
      </c>
    </row>
    <row r="4321" spans="2:6" ht="13.15" customHeight="1" x14ac:dyDescent="0.3">
      <c r="B4321" s="1173" t="s">
        <v>5094</v>
      </c>
      <c r="C4321" s="1206">
        <v>146</v>
      </c>
      <c r="D4321" s="1206">
        <v>256</v>
      </c>
      <c r="E4321" s="1206">
        <v>31</v>
      </c>
      <c r="F4321" s="1210">
        <v>433</v>
      </c>
    </row>
    <row r="4322" spans="2:6" ht="13.15" customHeight="1" x14ac:dyDescent="0.3">
      <c r="B4322" s="1172" t="s">
        <v>5095</v>
      </c>
      <c r="C4322" s="1207">
        <v>81</v>
      </c>
      <c r="D4322" s="1207">
        <v>149</v>
      </c>
      <c r="E4322" s="1207">
        <v>26</v>
      </c>
      <c r="F4322" s="1211">
        <v>256</v>
      </c>
    </row>
    <row r="4323" spans="2:6" ht="13.15" customHeight="1" x14ac:dyDescent="0.3">
      <c r="B4323" s="1173" t="s">
        <v>5096</v>
      </c>
      <c r="C4323" s="1206">
        <v>54</v>
      </c>
      <c r="D4323" s="1206">
        <v>50</v>
      </c>
      <c r="E4323" s="1206">
        <v>7</v>
      </c>
      <c r="F4323" s="1210">
        <v>111</v>
      </c>
    </row>
    <row r="4324" spans="2:6" ht="13.15" customHeight="1" x14ac:dyDescent="0.3">
      <c r="B4324" s="1172" t="s">
        <v>5097</v>
      </c>
      <c r="C4324" s="1207">
        <v>27</v>
      </c>
      <c r="D4324" s="1207">
        <v>24</v>
      </c>
      <c r="E4324" s="1207">
        <v>4</v>
      </c>
      <c r="F4324" s="1211">
        <v>55</v>
      </c>
    </row>
    <row r="4325" spans="2:6" ht="13.15" customHeight="1" x14ac:dyDescent="0.3">
      <c r="B4325" s="1173" t="s">
        <v>5098</v>
      </c>
      <c r="C4325" s="1206">
        <v>75</v>
      </c>
      <c r="D4325" s="1206">
        <v>106</v>
      </c>
      <c r="E4325" s="1206">
        <v>13</v>
      </c>
      <c r="F4325" s="1210">
        <v>194</v>
      </c>
    </row>
    <row r="4326" spans="2:6" ht="13.15" customHeight="1" x14ac:dyDescent="0.3">
      <c r="B4326" s="1172" t="s">
        <v>5099</v>
      </c>
      <c r="C4326" s="1207">
        <v>123</v>
      </c>
      <c r="D4326" s="1207">
        <v>192</v>
      </c>
      <c r="E4326" s="1207">
        <v>35</v>
      </c>
      <c r="F4326" s="1211">
        <v>350</v>
      </c>
    </row>
    <row r="4327" spans="2:6" ht="13.15" customHeight="1" x14ac:dyDescent="0.3">
      <c r="B4327" s="1173" t="s">
        <v>5100</v>
      </c>
      <c r="C4327" s="1206">
        <v>4404</v>
      </c>
      <c r="D4327" s="1206">
        <v>9601</v>
      </c>
      <c r="E4327" s="1206">
        <v>1500</v>
      </c>
      <c r="F4327" s="1210">
        <v>15505</v>
      </c>
    </row>
    <row r="4328" spans="2:6" ht="13.15" customHeight="1" x14ac:dyDescent="0.3">
      <c r="B4328" s="1172" t="s">
        <v>5101</v>
      </c>
      <c r="C4328" s="1207">
        <v>520</v>
      </c>
      <c r="D4328" s="1207">
        <v>1749</v>
      </c>
      <c r="E4328" s="1207">
        <v>229</v>
      </c>
      <c r="F4328" s="1211">
        <v>2498</v>
      </c>
    </row>
    <row r="4329" spans="2:6" ht="13.15" customHeight="1" x14ac:dyDescent="0.3">
      <c r="B4329" s="1173" t="s">
        <v>5102</v>
      </c>
      <c r="C4329" s="1206">
        <v>58</v>
      </c>
      <c r="D4329" s="1206">
        <v>189</v>
      </c>
      <c r="E4329" s="1206">
        <v>22</v>
      </c>
      <c r="F4329" s="1210">
        <v>269</v>
      </c>
    </row>
    <row r="4330" spans="2:6" ht="13.15" customHeight="1" x14ac:dyDescent="0.3">
      <c r="B4330" s="1172" t="s">
        <v>5103</v>
      </c>
      <c r="C4330" s="1207">
        <v>333</v>
      </c>
      <c r="D4330" s="1207">
        <v>557</v>
      </c>
      <c r="E4330" s="1207">
        <v>87</v>
      </c>
      <c r="F4330" s="1211">
        <v>977</v>
      </c>
    </row>
    <row r="4331" spans="2:6" ht="13.15" customHeight="1" x14ac:dyDescent="0.3">
      <c r="B4331" s="1173" t="s">
        <v>5104</v>
      </c>
      <c r="C4331" s="1206">
        <v>133</v>
      </c>
      <c r="D4331" s="1206">
        <v>148</v>
      </c>
      <c r="E4331" s="1206">
        <v>14</v>
      </c>
      <c r="F4331" s="1210">
        <v>295</v>
      </c>
    </row>
    <row r="4332" spans="2:6" ht="13.15" customHeight="1" x14ac:dyDescent="0.3">
      <c r="B4332" s="1172" t="s">
        <v>5105</v>
      </c>
      <c r="C4332" s="1207">
        <v>63</v>
      </c>
      <c r="D4332" s="1207">
        <v>220</v>
      </c>
      <c r="E4332" s="1207">
        <v>11</v>
      </c>
      <c r="F4332" s="1211">
        <v>294</v>
      </c>
    </row>
    <row r="4333" spans="2:6" ht="13.15" customHeight="1" x14ac:dyDescent="0.3">
      <c r="B4333" s="1173" t="s">
        <v>5106</v>
      </c>
      <c r="C4333" s="1206">
        <v>6192</v>
      </c>
      <c r="D4333" s="1206">
        <v>14134</v>
      </c>
      <c r="E4333" s="1206">
        <v>2176</v>
      </c>
      <c r="F4333" s="1210">
        <v>22502</v>
      </c>
    </row>
    <row r="4334" spans="2:6" ht="13.15" customHeight="1" x14ac:dyDescent="0.3">
      <c r="B4334" s="1172" t="s">
        <v>5107</v>
      </c>
      <c r="C4334" s="1207">
        <v>170</v>
      </c>
      <c r="D4334" s="1207">
        <v>520</v>
      </c>
      <c r="E4334" s="1207">
        <v>79</v>
      </c>
      <c r="F4334" s="1211">
        <v>769</v>
      </c>
    </row>
    <row r="4335" spans="2:6" ht="13.15" customHeight="1" x14ac:dyDescent="0.3">
      <c r="B4335" s="1173" t="s">
        <v>5108</v>
      </c>
      <c r="C4335" s="1206">
        <v>86</v>
      </c>
      <c r="D4335" s="1206">
        <v>323</v>
      </c>
      <c r="E4335" s="1206">
        <v>22</v>
      </c>
      <c r="F4335" s="1210">
        <v>431</v>
      </c>
    </row>
    <row r="4336" spans="2:6" ht="13.15" customHeight="1" x14ac:dyDescent="0.3">
      <c r="B4336" s="1172" t="s">
        <v>5109</v>
      </c>
      <c r="C4336" s="1207">
        <v>619</v>
      </c>
      <c r="D4336" s="1207">
        <v>2191</v>
      </c>
      <c r="E4336" s="1207">
        <v>282</v>
      </c>
      <c r="F4336" s="1211">
        <v>3092</v>
      </c>
    </row>
    <row r="4337" spans="2:6" ht="13.15" customHeight="1" x14ac:dyDescent="0.3">
      <c r="B4337" s="1173" t="s">
        <v>5110</v>
      </c>
      <c r="C4337" s="1206">
        <v>19</v>
      </c>
      <c r="D4337" s="1206">
        <v>104</v>
      </c>
      <c r="E4337" s="1206">
        <v>12</v>
      </c>
      <c r="F4337" s="1210">
        <v>135</v>
      </c>
    </row>
    <row r="4338" spans="2:6" ht="13.15" customHeight="1" x14ac:dyDescent="0.3">
      <c r="B4338" s="1172" t="s">
        <v>5111</v>
      </c>
      <c r="C4338" s="1207">
        <v>210</v>
      </c>
      <c r="D4338" s="1207">
        <v>758</v>
      </c>
      <c r="E4338" s="1207">
        <v>102</v>
      </c>
      <c r="F4338" s="1211">
        <v>1070</v>
      </c>
    </row>
    <row r="4339" spans="2:6" ht="13.15" customHeight="1" x14ac:dyDescent="0.3">
      <c r="B4339" s="1173" t="s">
        <v>5112</v>
      </c>
      <c r="C4339" s="1206">
        <v>456</v>
      </c>
      <c r="D4339" s="1206">
        <v>1478</v>
      </c>
      <c r="E4339" s="1206">
        <v>211</v>
      </c>
      <c r="F4339" s="1210">
        <v>2145</v>
      </c>
    </row>
    <row r="4340" spans="2:6" ht="13.15" customHeight="1" x14ac:dyDescent="0.3">
      <c r="B4340" s="1172" t="s">
        <v>5113</v>
      </c>
      <c r="C4340" s="1207">
        <v>375</v>
      </c>
      <c r="D4340" s="1207">
        <v>1101</v>
      </c>
      <c r="E4340" s="1207">
        <v>196</v>
      </c>
      <c r="F4340" s="1211">
        <v>1672</v>
      </c>
    </row>
    <row r="4341" spans="2:6" ht="13.15" customHeight="1" x14ac:dyDescent="0.3">
      <c r="B4341" s="1173" t="s">
        <v>5114</v>
      </c>
      <c r="C4341" s="1206">
        <v>299</v>
      </c>
      <c r="D4341" s="1206">
        <v>751</v>
      </c>
      <c r="E4341" s="1206">
        <v>116</v>
      </c>
      <c r="F4341" s="1210">
        <v>1166</v>
      </c>
    </row>
    <row r="4342" spans="2:6" ht="13.15" customHeight="1" x14ac:dyDescent="0.3">
      <c r="B4342" s="1172" t="s">
        <v>5115</v>
      </c>
      <c r="C4342" s="1207">
        <v>1</v>
      </c>
      <c r="D4342" s="1207">
        <v>15</v>
      </c>
      <c r="E4342" s="1207">
        <v>2</v>
      </c>
      <c r="F4342" s="1211">
        <v>18</v>
      </c>
    </row>
    <row r="4343" spans="2:6" ht="13.15" customHeight="1" x14ac:dyDescent="0.3">
      <c r="B4343" s="1173" t="s">
        <v>5116</v>
      </c>
      <c r="C4343" s="1206">
        <v>612</v>
      </c>
      <c r="D4343" s="1206">
        <v>2344</v>
      </c>
      <c r="E4343" s="1206">
        <v>282</v>
      </c>
      <c r="F4343" s="1210">
        <v>3238</v>
      </c>
    </row>
    <row r="4344" spans="2:6" ht="13.15" customHeight="1" x14ac:dyDescent="0.3">
      <c r="B4344" s="1172" t="s">
        <v>5117</v>
      </c>
      <c r="C4344" s="1207">
        <v>182</v>
      </c>
      <c r="D4344" s="1207">
        <v>665</v>
      </c>
      <c r="E4344" s="1207">
        <v>145</v>
      </c>
      <c r="F4344" s="1211">
        <v>992</v>
      </c>
    </row>
    <row r="4345" spans="2:6" ht="13.15" customHeight="1" x14ac:dyDescent="0.3">
      <c r="B4345" s="1173" t="s">
        <v>5118</v>
      </c>
      <c r="C4345" s="1206">
        <v>1403</v>
      </c>
      <c r="D4345" s="1206">
        <v>3276</v>
      </c>
      <c r="E4345" s="1206">
        <v>500</v>
      </c>
      <c r="F4345" s="1210">
        <v>5179</v>
      </c>
    </row>
    <row r="4346" spans="2:6" ht="13.15" customHeight="1" x14ac:dyDescent="0.3">
      <c r="B4346" s="1172" t="s">
        <v>5119</v>
      </c>
      <c r="C4346" s="1207">
        <v>307</v>
      </c>
      <c r="D4346" s="1207">
        <v>1037</v>
      </c>
      <c r="E4346" s="1207">
        <v>130</v>
      </c>
      <c r="F4346" s="1211">
        <v>1474</v>
      </c>
    </row>
    <row r="4347" spans="2:6" ht="13.15" customHeight="1" x14ac:dyDescent="0.3">
      <c r="B4347" s="1173" t="s">
        <v>5120</v>
      </c>
      <c r="C4347" s="1206">
        <v>94</v>
      </c>
      <c r="D4347" s="1206">
        <v>328</v>
      </c>
      <c r="E4347" s="1206">
        <v>24</v>
      </c>
      <c r="F4347" s="1210">
        <v>446</v>
      </c>
    </row>
    <row r="4348" spans="2:6" ht="13.15" customHeight="1" x14ac:dyDescent="0.3">
      <c r="B4348" s="1172" t="s">
        <v>5121</v>
      </c>
      <c r="C4348" s="1207">
        <v>349</v>
      </c>
      <c r="D4348" s="1207">
        <v>862</v>
      </c>
      <c r="E4348" s="1207">
        <v>135</v>
      </c>
      <c r="F4348" s="1211">
        <v>1346</v>
      </c>
    </row>
    <row r="4349" spans="2:6" ht="13.15" customHeight="1" x14ac:dyDescent="0.3">
      <c r="B4349" s="1173" t="s">
        <v>5122</v>
      </c>
      <c r="C4349" s="1206">
        <v>91</v>
      </c>
      <c r="D4349" s="1206">
        <v>167</v>
      </c>
      <c r="E4349" s="1206">
        <v>28</v>
      </c>
      <c r="F4349" s="1210">
        <v>286</v>
      </c>
    </row>
    <row r="4350" spans="2:6" ht="13.15" customHeight="1" x14ac:dyDescent="0.3">
      <c r="B4350" s="1172" t="s">
        <v>5123</v>
      </c>
      <c r="C4350" s="1207">
        <v>124</v>
      </c>
      <c r="D4350" s="1207">
        <v>191</v>
      </c>
      <c r="E4350" s="1207">
        <v>27</v>
      </c>
      <c r="F4350" s="1211">
        <v>342</v>
      </c>
    </row>
    <row r="4351" spans="2:6" ht="13.15" customHeight="1" x14ac:dyDescent="0.3">
      <c r="B4351" s="1173" t="s">
        <v>5124</v>
      </c>
      <c r="C4351" s="1206">
        <v>90</v>
      </c>
      <c r="D4351" s="1206">
        <v>136</v>
      </c>
      <c r="E4351" s="1206">
        <v>17</v>
      </c>
      <c r="F4351" s="1210">
        <v>243</v>
      </c>
    </row>
    <row r="4352" spans="2:6" ht="13.15" customHeight="1" x14ac:dyDescent="0.3">
      <c r="B4352" s="1172" t="s">
        <v>5125</v>
      </c>
      <c r="C4352" s="1207">
        <v>189</v>
      </c>
      <c r="D4352" s="1207">
        <v>636</v>
      </c>
      <c r="E4352" s="1207">
        <v>85</v>
      </c>
      <c r="F4352" s="1211">
        <v>910</v>
      </c>
    </row>
    <row r="4353" spans="2:6" ht="13.15" customHeight="1" x14ac:dyDescent="0.3">
      <c r="B4353" s="1173" t="s">
        <v>5126</v>
      </c>
      <c r="C4353" s="1206">
        <v>587</v>
      </c>
      <c r="D4353" s="1206">
        <v>1118</v>
      </c>
      <c r="E4353" s="1206">
        <v>171</v>
      </c>
      <c r="F4353" s="1210">
        <v>1876</v>
      </c>
    </row>
    <row r="4354" spans="2:6" ht="13.15" customHeight="1" x14ac:dyDescent="0.3">
      <c r="B4354" s="1172" t="s">
        <v>5127</v>
      </c>
      <c r="C4354" s="1207">
        <v>382</v>
      </c>
      <c r="D4354" s="1207">
        <v>671</v>
      </c>
      <c r="E4354" s="1207">
        <v>96</v>
      </c>
      <c r="F4354" s="1211">
        <v>1149</v>
      </c>
    </row>
    <row r="4355" spans="2:6" ht="13.15" customHeight="1" x14ac:dyDescent="0.3">
      <c r="B4355" s="1173" t="s">
        <v>5128</v>
      </c>
      <c r="C4355" s="1206">
        <v>99</v>
      </c>
      <c r="D4355" s="1206">
        <v>113</v>
      </c>
      <c r="E4355" s="1206">
        <v>17</v>
      </c>
      <c r="F4355" s="1210">
        <v>229</v>
      </c>
    </row>
    <row r="4356" spans="2:6" ht="13.15" customHeight="1" x14ac:dyDescent="0.3">
      <c r="B4356" s="1172" t="s">
        <v>5129</v>
      </c>
      <c r="C4356" s="1207">
        <v>100</v>
      </c>
      <c r="D4356" s="1207">
        <v>243</v>
      </c>
      <c r="E4356" s="1207">
        <v>23</v>
      </c>
      <c r="F4356" s="1211">
        <v>366</v>
      </c>
    </row>
    <row r="4357" spans="2:6" ht="13.15" customHeight="1" x14ac:dyDescent="0.3">
      <c r="B4357" s="1173" t="s">
        <v>5130</v>
      </c>
      <c r="C4357" s="1206">
        <v>118</v>
      </c>
      <c r="D4357" s="1206">
        <v>247</v>
      </c>
      <c r="E4357" s="1206">
        <v>17</v>
      </c>
      <c r="F4357" s="1210">
        <v>382</v>
      </c>
    </row>
    <row r="4358" spans="2:6" ht="13.15" customHeight="1" x14ac:dyDescent="0.3">
      <c r="B4358" s="1172" t="s">
        <v>5131</v>
      </c>
      <c r="C4358" s="1207">
        <v>82</v>
      </c>
      <c r="D4358" s="1207">
        <v>412</v>
      </c>
      <c r="E4358" s="1207">
        <v>50</v>
      </c>
      <c r="F4358" s="1211">
        <v>544</v>
      </c>
    </row>
    <row r="4359" spans="2:6" ht="13.15" customHeight="1" x14ac:dyDescent="0.3">
      <c r="B4359" s="1173" t="s">
        <v>5132</v>
      </c>
      <c r="C4359" s="1206">
        <v>172</v>
      </c>
      <c r="D4359" s="1206">
        <v>315</v>
      </c>
      <c r="E4359" s="1206">
        <v>23</v>
      </c>
      <c r="F4359" s="1210">
        <v>510</v>
      </c>
    </row>
    <row r="4360" spans="2:6" ht="13.15" customHeight="1" x14ac:dyDescent="0.3">
      <c r="B4360" s="1172" t="s">
        <v>5133</v>
      </c>
      <c r="C4360" s="1207">
        <v>208</v>
      </c>
      <c r="D4360" s="1207">
        <v>469</v>
      </c>
      <c r="E4360" s="1207">
        <v>58</v>
      </c>
      <c r="F4360" s="1211">
        <v>735</v>
      </c>
    </row>
    <row r="4361" spans="2:6" ht="13.15" customHeight="1" x14ac:dyDescent="0.3">
      <c r="B4361" s="1173" t="s">
        <v>5134</v>
      </c>
      <c r="C4361" s="1206">
        <v>335</v>
      </c>
      <c r="D4361" s="1206">
        <v>1209</v>
      </c>
      <c r="E4361" s="1206">
        <v>135</v>
      </c>
      <c r="F4361" s="1210">
        <v>1679</v>
      </c>
    </row>
    <row r="4362" spans="2:6" ht="13.15" customHeight="1" x14ac:dyDescent="0.3">
      <c r="B4362" s="1172" t="s">
        <v>5135</v>
      </c>
      <c r="C4362" s="1207">
        <v>188</v>
      </c>
      <c r="D4362" s="1207">
        <v>593</v>
      </c>
      <c r="E4362" s="1207">
        <v>88</v>
      </c>
      <c r="F4362" s="1211">
        <v>869</v>
      </c>
    </row>
    <row r="4363" spans="2:6" ht="13.15" customHeight="1" x14ac:dyDescent="0.3">
      <c r="B4363" s="1173" t="s">
        <v>5136</v>
      </c>
      <c r="C4363" s="1206">
        <v>188</v>
      </c>
      <c r="D4363" s="1206">
        <v>877</v>
      </c>
      <c r="E4363" s="1206">
        <v>110</v>
      </c>
      <c r="F4363" s="1210">
        <v>1175</v>
      </c>
    </row>
    <row r="4364" spans="2:6" ht="13.15" customHeight="1" x14ac:dyDescent="0.3">
      <c r="B4364" s="1172" t="s">
        <v>5137</v>
      </c>
      <c r="C4364" s="1207">
        <v>5375</v>
      </c>
      <c r="D4364" s="1207">
        <v>6529</v>
      </c>
      <c r="E4364" s="1207">
        <v>1204</v>
      </c>
      <c r="F4364" s="1211">
        <v>13108</v>
      </c>
    </row>
    <row r="4365" spans="2:6" ht="13.15" customHeight="1" x14ac:dyDescent="0.3">
      <c r="B4365" s="1173" t="s">
        <v>5138</v>
      </c>
      <c r="C4365" s="1206">
        <v>497</v>
      </c>
      <c r="D4365" s="1206">
        <v>635</v>
      </c>
      <c r="E4365" s="1206">
        <v>108</v>
      </c>
      <c r="F4365" s="1210">
        <v>1240</v>
      </c>
    </row>
    <row r="4366" spans="2:6" ht="13.15" customHeight="1" x14ac:dyDescent="0.3">
      <c r="B4366" s="1172" t="s">
        <v>5139</v>
      </c>
      <c r="C4366" s="1207">
        <v>95</v>
      </c>
      <c r="D4366" s="1207">
        <v>140</v>
      </c>
      <c r="E4366" s="1207">
        <v>13</v>
      </c>
      <c r="F4366" s="1211">
        <v>248</v>
      </c>
    </row>
    <row r="4367" spans="2:6" ht="13.15" customHeight="1" x14ac:dyDescent="0.3">
      <c r="B4367" s="1173" t="s">
        <v>5140</v>
      </c>
      <c r="C4367" s="1206">
        <v>26</v>
      </c>
      <c r="D4367" s="1206">
        <v>33</v>
      </c>
      <c r="E4367" s="1206">
        <v>6</v>
      </c>
      <c r="F4367" s="1210">
        <v>65</v>
      </c>
    </row>
    <row r="4368" spans="2:6" ht="13.15" customHeight="1" x14ac:dyDescent="0.3">
      <c r="B4368" s="1172" t="s">
        <v>5141</v>
      </c>
      <c r="C4368" s="1207">
        <v>152</v>
      </c>
      <c r="D4368" s="1207">
        <v>155</v>
      </c>
      <c r="E4368" s="1207">
        <v>21</v>
      </c>
      <c r="F4368" s="1211">
        <v>328</v>
      </c>
    </row>
    <row r="4369" spans="2:6" ht="13.15" customHeight="1" x14ac:dyDescent="0.3">
      <c r="B4369" s="1173" t="s">
        <v>5142</v>
      </c>
      <c r="C4369" s="1206">
        <v>650</v>
      </c>
      <c r="D4369" s="1206">
        <v>181</v>
      </c>
      <c r="E4369" s="1206">
        <v>69</v>
      </c>
      <c r="F4369" s="1210">
        <v>900</v>
      </c>
    </row>
    <row r="4370" spans="2:6" ht="13.15" customHeight="1" x14ac:dyDescent="0.3">
      <c r="B4370" s="1172" t="s">
        <v>5143</v>
      </c>
      <c r="C4370" s="1207">
        <v>86</v>
      </c>
      <c r="D4370" s="1207">
        <v>195</v>
      </c>
      <c r="E4370" s="1207">
        <v>13</v>
      </c>
      <c r="F4370" s="1211">
        <v>294</v>
      </c>
    </row>
    <row r="4371" spans="2:6" ht="13.15" customHeight="1" x14ac:dyDescent="0.3">
      <c r="B4371" s="1173" t="s">
        <v>5144</v>
      </c>
      <c r="C4371" s="1206">
        <v>70</v>
      </c>
      <c r="D4371" s="1206">
        <v>85</v>
      </c>
      <c r="E4371" s="1206">
        <v>14</v>
      </c>
      <c r="F4371" s="1210">
        <v>169</v>
      </c>
    </row>
    <row r="4372" spans="2:6" ht="13.15" customHeight="1" x14ac:dyDescent="0.3">
      <c r="B4372" s="1172" t="s">
        <v>5145</v>
      </c>
      <c r="C4372" s="1207">
        <v>21</v>
      </c>
      <c r="D4372" s="1207">
        <v>42</v>
      </c>
      <c r="E4372" s="1207">
        <v>11</v>
      </c>
      <c r="F4372" s="1211">
        <v>74</v>
      </c>
    </row>
    <row r="4373" spans="2:6" ht="13.15" customHeight="1" x14ac:dyDescent="0.3">
      <c r="B4373" s="1173" t="s">
        <v>5146</v>
      </c>
      <c r="C4373" s="1206">
        <v>22</v>
      </c>
      <c r="D4373" s="1206">
        <v>88</v>
      </c>
      <c r="E4373" s="1206">
        <v>7</v>
      </c>
      <c r="F4373" s="1210">
        <v>117</v>
      </c>
    </row>
    <row r="4374" spans="2:6" ht="13.15" customHeight="1" x14ac:dyDescent="0.3">
      <c r="B4374" s="1172" t="s">
        <v>5147</v>
      </c>
      <c r="C4374" s="1207">
        <v>119</v>
      </c>
      <c r="D4374" s="1207">
        <v>109</v>
      </c>
      <c r="E4374" s="1207">
        <v>11</v>
      </c>
      <c r="F4374" s="1211">
        <v>239</v>
      </c>
    </row>
    <row r="4375" spans="2:6" ht="13.15" customHeight="1" x14ac:dyDescent="0.3">
      <c r="B4375" s="1173" t="s">
        <v>5148</v>
      </c>
      <c r="C4375" s="1206">
        <v>35</v>
      </c>
      <c r="D4375" s="1206">
        <v>49</v>
      </c>
      <c r="E4375" s="1206">
        <v>11</v>
      </c>
      <c r="F4375" s="1210">
        <v>95</v>
      </c>
    </row>
    <row r="4376" spans="2:6" ht="13.15" customHeight="1" x14ac:dyDescent="0.3">
      <c r="B4376" s="1172" t="s">
        <v>5149</v>
      </c>
      <c r="C4376" s="1207">
        <v>2485</v>
      </c>
      <c r="D4376" s="1207">
        <v>1188</v>
      </c>
      <c r="E4376" s="1207">
        <v>234</v>
      </c>
      <c r="F4376" s="1211">
        <v>3907</v>
      </c>
    </row>
    <row r="4377" spans="2:6" ht="13.15" customHeight="1" x14ac:dyDescent="0.3">
      <c r="B4377" s="1173" t="s">
        <v>5150</v>
      </c>
      <c r="C4377" s="1206">
        <v>119</v>
      </c>
      <c r="D4377" s="1206">
        <v>118</v>
      </c>
      <c r="E4377" s="1206">
        <v>21</v>
      </c>
      <c r="F4377" s="1210">
        <v>258</v>
      </c>
    </row>
    <row r="4378" spans="2:6" ht="13.15" customHeight="1" x14ac:dyDescent="0.3">
      <c r="B4378" s="1172" t="s">
        <v>5151</v>
      </c>
      <c r="C4378" s="1207">
        <v>42</v>
      </c>
      <c r="D4378" s="1207">
        <v>57</v>
      </c>
      <c r="E4378" s="1207">
        <v>14</v>
      </c>
      <c r="F4378" s="1211">
        <v>113</v>
      </c>
    </row>
    <row r="4379" spans="2:6" ht="13.15" customHeight="1" x14ac:dyDescent="0.3">
      <c r="B4379" s="1173" t="s">
        <v>5152</v>
      </c>
      <c r="C4379" s="1206">
        <v>99</v>
      </c>
      <c r="D4379" s="1206">
        <v>61</v>
      </c>
      <c r="E4379" s="1206">
        <v>11</v>
      </c>
      <c r="F4379" s="1210">
        <v>171</v>
      </c>
    </row>
    <row r="4380" spans="2:6" ht="13.15" customHeight="1" x14ac:dyDescent="0.3">
      <c r="B4380" s="1172" t="s">
        <v>5153</v>
      </c>
      <c r="C4380" s="1207">
        <v>240</v>
      </c>
      <c r="D4380" s="1207">
        <v>157</v>
      </c>
      <c r="E4380" s="1207">
        <v>36</v>
      </c>
      <c r="F4380" s="1211">
        <v>433</v>
      </c>
    </row>
    <row r="4381" spans="2:6" ht="13.15" customHeight="1" x14ac:dyDescent="0.3">
      <c r="B4381" s="1173" t="s">
        <v>5154</v>
      </c>
      <c r="C4381" s="1206">
        <v>2367</v>
      </c>
      <c r="D4381" s="1206">
        <v>955</v>
      </c>
      <c r="E4381" s="1206">
        <v>377</v>
      </c>
      <c r="F4381" s="1210">
        <v>3699</v>
      </c>
    </row>
    <row r="4382" spans="2:6" ht="13.15" customHeight="1" x14ac:dyDescent="0.3">
      <c r="B4382" s="1172" t="s">
        <v>5155</v>
      </c>
      <c r="C4382" s="1207">
        <v>63</v>
      </c>
      <c r="D4382" s="1207">
        <v>42</v>
      </c>
      <c r="E4382" s="1207">
        <v>5</v>
      </c>
      <c r="F4382" s="1211">
        <v>110</v>
      </c>
    </row>
    <row r="4383" spans="2:6" ht="13.15" customHeight="1" x14ac:dyDescent="0.3">
      <c r="B4383" s="1173" t="s">
        <v>5156</v>
      </c>
      <c r="C4383" s="1206">
        <v>631</v>
      </c>
      <c r="D4383" s="1206">
        <v>197</v>
      </c>
      <c r="E4383" s="1206">
        <v>70</v>
      </c>
      <c r="F4383" s="1210">
        <v>898</v>
      </c>
    </row>
    <row r="4384" spans="2:6" ht="13.15" customHeight="1" x14ac:dyDescent="0.3">
      <c r="B4384" s="1172" t="s">
        <v>5157</v>
      </c>
      <c r="C4384" s="1207">
        <v>1451</v>
      </c>
      <c r="D4384" s="1207">
        <v>565</v>
      </c>
      <c r="E4384" s="1207">
        <v>168</v>
      </c>
      <c r="F4384" s="1211">
        <v>2184</v>
      </c>
    </row>
    <row r="4385" spans="2:6" ht="13.15" customHeight="1" x14ac:dyDescent="0.3">
      <c r="B4385" s="1173" t="s">
        <v>5158</v>
      </c>
      <c r="C4385" s="1206">
        <v>443</v>
      </c>
      <c r="D4385" s="1206">
        <v>111</v>
      </c>
      <c r="E4385" s="1206">
        <v>40</v>
      </c>
      <c r="F4385" s="1210">
        <v>594</v>
      </c>
    </row>
    <row r="4386" spans="2:6" ht="13.15" customHeight="1" x14ac:dyDescent="0.3">
      <c r="B4386" s="1172" t="s">
        <v>5159</v>
      </c>
      <c r="C4386" s="1207">
        <v>455</v>
      </c>
      <c r="D4386" s="1207">
        <v>172</v>
      </c>
      <c r="E4386" s="1207">
        <v>46</v>
      </c>
      <c r="F4386" s="1211">
        <v>673</v>
      </c>
    </row>
    <row r="4387" spans="2:6" ht="13.15" customHeight="1" x14ac:dyDescent="0.3">
      <c r="B4387" s="1173" t="s">
        <v>5160</v>
      </c>
      <c r="C4387" s="1206">
        <v>54</v>
      </c>
      <c r="D4387" s="1206">
        <v>46</v>
      </c>
      <c r="E4387" s="1206">
        <v>9</v>
      </c>
      <c r="F4387" s="1210">
        <v>109</v>
      </c>
    </row>
    <row r="4388" spans="2:6" ht="13.15" customHeight="1" x14ac:dyDescent="0.3">
      <c r="B4388" s="1172" t="s">
        <v>5161</v>
      </c>
      <c r="C4388" s="1207">
        <v>81</v>
      </c>
      <c r="D4388" s="1207">
        <v>35</v>
      </c>
      <c r="E4388" s="1207">
        <v>22</v>
      </c>
      <c r="F4388" s="1211">
        <v>138</v>
      </c>
    </row>
    <row r="4389" spans="2:6" ht="13.15" customHeight="1" x14ac:dyDescent="0.3">
      <c r="B4389" s="1173" t="s">
        <v>5162</v>
      </c>
      <c r="C4389" s="1206">
        <v>147</v>
      </c>
      <c r="D4389" s="1206">
        <v>208</v>
      </c>
      <c r="E4389" s="1206">
        <v>29</v>
      </c>
      <c r="F4389" s="1210">
        <v>384</v>
      </c>
    </row>
    <row r="4390" spans="2:6" ht="13.15" customHeight="1" x14ac:dyDescent="0.3">
      <c r="B4390" s="1172" t="s">
        <v>5163</v>
      </c>
      <c r="C4390" s="1207">
        <v>13854</v>
      </c>
      <c r="D4390" s="1207">
        <v>9284</v>
      </c>
      <c r="E4390" s="1207">
        <v>2160</v>
      </c>
      <c r="F4390" s="1211">
        <v>25298</v>
      </c>
    </row>
    <row r="4391" spans="2:6" ht="13.15" customHeight="1" x14ac:dyDescent="0.3">
      <c r="B4391" s="1173" t="s">
        <v>5164</v>
      </c>
      <c r="C4391" s="1206">
        <v>585</v>
      </c>
      <c r="D4391" s="1206">
        <v>307</v>
      </c>
      <c r="E4391" s="1206">
        <v>47</v>
      </c>
      <c r="F4391" s="1210">
        <v>939</v>
      </c>
    </row>
    <row r="4392" spans="2:6" ht="13.15" customHeight="1" x14ac:dyDescent="0.3">
      <c r="B4392" s="1172" t="s">
        <v>5165</v>
      </c>
      <c r="C4392" s="1207">
        <v>37</v>
      </c>
      <c r="D4392" s="1207">
        <v>45</v>
      </c>
      <c r="E4392" s="1207">
        <v>5</v>
      </c>
      <c r="F4392" s="1211">
        <v>87</v>
      </c>
    </row>
    <row r="4393" spans="2:6" ht="13.15" customHeight="1" x14ac:dyDescent="0.3">
      <c r="B4393" s="1173" t="s">
        <v>5166</v>
      </c>
      <c r="C4393" s="1206">
        <v>103</v>
      </c>
      <c r="D4393" s="1206">
        <v>208</v>
      </c>
      <c r="E4393" s="1206">
        <v>35</v>
      </c>
      <c r="F4393" s="1210">
        <v>346</v>
      </c>
    </row>
    <row r="4394" spans="2:6" ht="13.15" customHeight="1" x14ac:dyDescent="0.3">
      <c r="B4394" s="1172" t="s">
        <v>5167</v>
      </c>
      <c r="C4394" s="1207">
        <v>155</v>
      </c>
      <c r="D4394" s="1207">
        <v>258</v>
      </c>
      <c r="E4394" s="1207">
        <v>24</v>
      </c>
      <c r="F4394" s="1211">
        <v>437</v>
      </c>
    </row>
    <row r="4395" spans="2:6" ht="13.15" customHeight="1" x14ac:dyDescent="0.3">
      <c r="B4395" s="1173" t="s">
        <v>5168</v>
      </c>
      <c r="C4395" s="1206">
        <v>455</v>
      </c>
      <c r="D4395" s="1206">
        <v>358</v>
      </c>
      <c r="E4395" s="1206">
        <v>53</v>
      </c>
      <c r="F4395" s="1210">
        <v>866</v>
      </c>
    </row>
    <row r="4396" spans="2:6" ht="13.15" customHeight="1" x14ac:dyDescent="0.3">
      <c r="B4396" s="1172" t="s">
        <v>5169</v>
      </c>
      <c r="C4396" s="1207">
        <v>36</v>
      </c>
      <c r="D4396" s="1207">
        <v>61</v>
      </c>
      <c r="E4396" s="1207">
        <v>6</v>
      </c>
      <c r="F4396" s="1211">
        <v>103</v>
      </c>
    </row>
    <row r="4397" spans="2:6" ht="13.15" customHeight="1" x14ac:dyDescent="0.3">
      <c r="B4397" s="1173" t="s">
        <v>5170</v>
      </c>
      <c r="C4397" s="1206">
        <v>384</v>
      </c>
      <c r="D4397" s="1206">
        <v>669</v>
      </c>
      <c r="E4397" s="1206">
        <v>105</v>
      </c>
      <c r="F4397" s="1210">
        <v>1158</v>
      </c>
    </row>
    <row r="4398" spans="2:6" ht="13.15" customHeight="1" x14ac:dyDescent="0.3">
      <c r="B4398" s="1172" t="s">
        <v>5171</v>
      </c>
      <c r="C4398" s="1207">
        <v>368</v>
      </c>
      <c r="D4398" s="1207">
        <v>315</v>
      </c>
      <c r="E4398" s="1207">
        <v>82</v>
      </c>
      <c r="F4398" s="1211">
        <v>765</v>
      </c>
    </row>
    <row r="4399" spans="2:6" ht="13.15" customHeight="1" x14ac:dyDescent="0.3">
      <c r="B4399" s="1173" t="s">
        <v>5172</v>
      </c>
      <c r="C4399" s="1206">
        <v>52</v>
      </c>
      <c r="D4399" s="1206">
        <v>28</v>
      </c>
      <c r="E4399" s="1206">
        <v>5</v>
      </c>
      <c r="F4399" s="1210">
        <v>85</v>
      </c>
    </row>
    <row r="4400" spans="2:6" ht="13.15" customHeight="1" x14ac:dyDescent="0.3">
      <c r="B4400" s="1172" t="s">
        <v>5173</v>
      </c>
      <c r="C4400" s="1207">
        <v>110</v>
      </c>
      <c r="D4400" s="1207">
        <v>101</v>
      </c>
      <c r="E4400" s="1207">
        <v>25</v>
      </c>
      <c r="F4400" s="1211">
        <v>236</v>
      </c>
    </row>
    <row r="4401" spans="2:6" ht="13.15" customHeight="1" x14ac:dyDescent="0.3">
      <c r="B4401" s="1173" t="s">
        <v>5174</v>
      </c>
      <c r="C4401" s="1206">
        <v>173</v>
      </c>
      <c r="D4401" s="1206">
        <v>98</v>
      </c>
      <c r="E4401" s="1206">
        <v>13</v>
      </c>
      <c r="F4401" s="1210">
        <v>284</v>
      </c>
    </row>
    <row r="4402" spans="2:6" ht="13.15" customHeight="1" x14ac:dyDescent="0.3">
      <c r="B4402" s="1172" t="s">
        <v>5175</v>
      </c>
      <c r="C4402" s="1207">
        <v>38</v>
      </c>
      <c r="D4402" s="1207">
        <v>46</v>
      </c>
      <c r="E4402" s="1207">
        <v>4</v>
      </c>
      <c r="F4402" s="1211">
        <v>88</v>
      </c>
    </row>
    <row r="4403" spans="2:6" ht="13.15" customHeight="1" x14ac:dyDescent="0.3">
      <c r="B4403" s="1173" t="s">
        <v>5176</v>
      </c>
      <c r="C4403" s="1206">
        <v>113</v>
      </c>
      <c r="D4403" s="1206">
        <v>123</v>
      </c>
      <c r="E4403" s="1206">
        <v>9</v>
      </c>
      <c r="F4403" s="1210">
        <v>245</v>
      </c>
    </row>
    <row r="4404" spans="2:6" ht="13.15" customHeight="1" x14ac:dyDescent="0.3">
      <c r="B4404" s="1172" t="s">
        <v>5177</v>
      </c>
      <c r="C4404" s="1207">
        <v>114</v>
      </c>
      <c r="D4404" s="1207">
        <v>120</v>
      </c>
      <c r="E4404" s="1207">
        <v>19</v>
      </c>
      <c r="F4404" s="1211">
        <v>253</v>
      </c>
    </row>
    <row r="4405" spans="2:6" ht="13.15" customHeight="1" x14ac:dyDescent="0.3">
      <c r="B4405" s="1173" t="s">
        <v>5178</v>
      </c>
      <c r="C4405" s="1206">
        <v>70</v>
      </c>
      <c r="D4405" s="1206">
        <v>172</v>
      </c>
      <c r="E4405" s="1206">
        <v>24</v>
      </c>
      <c r="F4405" s="1210">
        <v>266</v>
      </c>
    </row>
    <row r="4406" spans="2:6" ht="13.15" customHeight="1" x14ac:dyDescent="0.3">
      <c r="B4406" s="1172" t="s">
        <v>5179</v>
      </c>
      <c r="C4406" s="1207">
        <v>13</v>
      </c>
      <c r="D4406" s="1207">
        <v>29</v>
      </c>
      <c r="E4406" s="1207">
        <v>1</v>
      </c>
      <c r="F4406" s="1211">
        <v>43</v>
      </c>
    </row>
    <row r="4407" spans="2:6" ht="13.15" customHeight="1" x14ac:dyDescent="0.3">
      <c r="B4407" s="1173" t="s">
        <v>5180</v>
      </c>
      <c r="C4407" s="1206">
        <v>150</v>
      </c>
      <c r="D4407" s="1206">
        <v>145</v>
      </c>
      <c r="E4407" s="1206">
        <v>32</v>
      </c>
      <c r="F4407" s="1210">
        <v>327</v>
      </c>
    </row>
    <row r="4408" spans="2:6" ht="13.15" customHeight="1" x14ac:dyDescent="0.3">
      <c r="B4408" s="1172" t="s">
        <v>5181</v>
      </c>
      <c r="C4408" s="1207">
        <v>106</v>
      </c>
      <c r="D4408" s="1207">
        <v>185</v>
      </c>
      <c r="E4408" s="1207">
        <v>38</v>
      </c>
      <c r="F4408" s="1211">
        <v>329</v>
      </c>
    </row>
    <row r="4409" spans="2:6" ht="13.15" customHeight="1" x14ac:dyDescent="0.3">
      <c r="B4409" s="1173" t="s">
        <v>5182</v>
      </c>
      <c r="C4409" s="1206">
        <v>50</v>
      </c>
      <c r="D4409" s="1206">
        <v>60</v>
      </c>
      <c r="E4409" s="1206">
        <v>8</v>
      </c>
      <c r="F4409" s="1210">
        <v>118</v>
      </c>
    </row>
    <row r="4410" spans="2:6" ht="13.15" customHeight="1" x14ac:dyDescent="0.3">
      <c r="B4410" s="1172" t="s">
        <v>5183</v>
      </c>
      <c r="C4410" s="1207">
        <v>167</v>
      </c>
      <c r="D4410" s="1207">
        <v>293</v>
      </c>
      <c r="E4410" s="1207">
        <v>50</v>
      </c>
      <c r="F4410" s="1211">
        <v>510</v>
      </c>
    </row>
    <row r="4411" spans="2:6" ht="13.15" customHeight="1" x14ac:dyDescent="0.3">
      <c r="B4411" s="1173" t="s">
        <v>5184</v>
      </c>
      <c r="C4411" s="1206">
        <v>54</v>
      </c>
      <c r="D4411" s="1206">
        <v>64</v>
      </c>
      <c r="E4411" s="1206">
        <v>7</v>
      </c>
      <c r="F4411" s="1210">
        <v>125</v>
      </c>
    </row>
    <row r="4412" spans="2:6" ht="13.15" customHeight="1" x14ac:dyDescent="0.3">
      <c r="B4412" s="1172" t="s">
        <v>5185</v>
      </c>
      <c r="C4412" s="1207">
        <v>22</v>
      </c>
      <c r="D4412" s="1207">
        <v>50</v>
      </c>
      <c r="E4412" s="1207">
        <v>11</v>
      </c>
      <c r="F4412" s="1211">
        <v>83</v>
      </c>
    </row>
    <row r="4413" spans="2:6" ht="13.15" customHeight="1" x14ac:dyDescent="0.3">
      <c r="B4413" s="1173" t="s">
        <v>5186</v>
      </c>
      <c r="C4413" s="1206">
        <v>41</v>
      </c>
      <c r="D4413" s="1206">
        <v>34</v>
      </c>
      <c r="E4413" s="1206">
        <v>8</v>
      </c>
      <c r="F4413" s="1210">
        <v>83</v>
      </c>
    </row>
    <row r="4414" spans="2:6" ht="13.15" customHeight="1" x14ac:dyDescent="0.3">
      <c r="B4414" s="1172" t="s">
        <v>5187</v>
      </c>
      <c r="C4414" s="1207">
        <v>89</v>
      </c>
      <c r="D4414" s="1207">
        <v>141</v>
      </c>
      <c r="E4414" s="1207">
        <v>26</v>
      </c>
      <c r="F4414" s="1211">
        <v>256</v>
      </c>
    </row>
    <row r="4415" spans="2:6" ht="13.15" customHeight="1" x14ac:dyDescent="0.3">
      <c r="B4415" s="1173" t="s">
        <v>5188</v>
      </c>
      <c r="C4415" s="1206">
        <v>243</v>
      </c>
      <c r="D4415" s="1206">
        <v>264</v>
      </c>
      <c r="E4415" s="1206">
        <v>58</v>
      </c>
      <c r="F4415" s="1210">
        <v>565</v>
      </c>
    </row>
    <row r="4416" spans="2:6" ht="13.15" customHeight="1" x14ac:dyDescent="0.3">
      <c r="B4416" s="1172" t="s">
        <v>5189</v>
      </c>
      <c r="C4416" s="1207">
        <v>146</v>
      </c>
      <c r="D4416" s="1207">
        <v>177</v>
      </c>
      <c r="E4416" s="1207">
        <v>47</v>
      </c>
      <c r="F4416" s="1211">
        <v>370</v>
      </c>
    </row>
    <row r="4417" spans="2:6" ht="13.15" customHeight="1" x14ac:dyDescent="0.3">
      <c r="B4417" s="1173" t="s">
        <v>5190</v>
      </c>
      <c r="C4417" s="1206">
        <v>572</v>
      </c>
      <c r="D4417" s="1206">
        <v>1037</v>
      </c>
      <c r="E4417" s="1206">
        <v>130</v>
      </c>
      <c r="F4417" s="1210">
        <v>1739</v>
      </c>
    </row>
    <row r="4418" spans="2:6" ht="13.15" customHeight="1" x14ac:dyDescent="0.3">
      <c r="B4418" s="1172" t="s">
        <v>5191</v>
      </c>
      <c r="C4418" s="1207">
        <v>66</v>
      </c>
      <c r="D4418" s="1207">
        <v>81</v>
      </c>
      <c r="E4418" s="1207">
        <v>9</v>
      </c>
      <c r="F4418" s="1211">
        <v>156</v>
      </c>
    </row>
    <row r="4419" spans="2:6" ht="13.15" customHeight="1" x14ac:dyDescent="0.3">
      <c r="B4419" s="1173" t="s">
        <v>5192</v>
      </c>
      <c r="C4419" s="1206">
        <v>154</v>
      </c>
      <c r="D4419" s="1206">
        <v>331</v>
      </c>
      <c r="E4419" s="1206">
        <v>37</v>
      </c>
      <c r="F4419" s="1210">
        <v>522</v>
      </c>
    </row>
    <row r="4420" spans="2:6" ht="13.15" customHeight="1" x14ac:dyDescent="0.3">
      <c r="B4420" s="1172" t="s">
        <v>5193</v>
      </c>
      <c r="C4420" s="1207">
        <v>398</v>
      </c>
      <c r="D4420" s="1207">
        <v>400</v>
      </c>
      <c r="E4420" s="1207">
        <v>61</v>
      </c>
      <c r="F4420" s="1211">
        <v>859</v>
      </c>
    </row>
    <row r="4421" spans="2:6" ht="13.15" customHeight="1" x14ac:dyDescent="0.3">
      <c r="B4421" s="1173" t="s">
        <v>5194</v>
      </c>
      <c r="C4421" s="1206">
        <v>294</v>
      </c>
      <c r="D4421" s="1206">
        <v>482</v>
      </c>
      <c r="E4421" s="1206">
        <v>63</v>
      </c>
      <c r="F4421" s="1210">
        <v>839</v>
      </c>
    </row>
    <row r="4422" spans="2:6" ht="13.15" customHeight="1" x14ac:dyDescent="0.3">
      <c r="B4422" s="1172" t="s">
        <v>5195</v>
      </c>
      <c r="C4422" s="1207">
        <v>114</v>
      </c>
      <c r="D4422" s="1207">
        <v>317</v>
      </c>
      <c r="E4422" s="1207">
        <v>34</v>
      </c>
      <c r="F4422" s="1211">
        <v>465</v>
      </c>
    </row>
    <row r="4423" spans="2:6" ht="13.15" customHeight="1" x14ac:dyDescent="0.3">
      <c r="B4423" s="1173" t="s">
        <v>5196</v>
      </c>
      <c r="C4423" s="1206">
        <v>196</v>
      </c>
      <c r="D4423" s="1206">
        <v>423</v>
      </c>
      <c r="E4423" s="1206">
        <v>54</v>
      </c>
      <c r="F4423" s="1210">
        <v>673</v>
      </c>
    </row>
    <row r="4424" spans="2:6" ht="13.15" customHeight="1" x14ac:dyDescent="0.3">
      <c r="B4424" s="1172" t="s">
        <v>5197</v>
      </c>
      <c r="C4424" s="1207">
        <v>110</v>
      </c>
      <c r="D4424" s="1207">
        <v>56</v>
      </c>
      <c r="E4424" s="1207">
        <v>12</v>
      </c>
      <c r="F4424" s="1211">
        <v>178</v>
      </c>
    </row>
    <row r="4425" spans="2:6" ht="13.15" customHeight="1" x14ac:dyDescent="0.3">
      <c r="B4425" s="1173" t="s">
        <v>5198</v>
      </c>
      <c r="C4425" s="1206">
        <v>41</v>
      </c>
      <c r="D4425" s="1206">
        <v>26</v>
      </c>
      <c r="E4425" s="1206">
        <v>2</v>
      </c>
      <c r="F4425" s="1210">
        <v>69</v>
      </c>
    </row>
    <row r="4426" spans="2:6" ht="13.15" customHeight="1" x14ac:dyDescent="0.3">
      <c r="B4426" s="1172" t="s">
        <v>5199</v>
      </c>
      <c r="C4426" s="1207">
        <v>49</v>
      </c>
      <c r="D4426" s="1207">
        <v>22</v>
      </c>
      <c r="E4426" s="1207">
        <v>2</v>
      </c>
      <c r="F4426" s="1211">
        <v>73</v>
      </c>
    </row>
    <row r="4427" spans="2:6" ht="13.15" customHeight="1" x14ac:dyDescent="0.3">
      <c r="B4427" s="1173" t="s">
        <v>5200</v>
      </c>
      <c r="C4427" s="1206">
        <v>69</v>
      </c>
      <c r="D4427" s="1206">
        <v>65</v>
      </c>
      <c r="E4427" s="1206">
        <v>14</v>
      </c>
      <c r="F4427" s="1210">
        <v>148</v>
      </c>
    </row>
    <row r="4428" spans="2:6" ht="13.15" customHeight="1" x14ac:dyDescent="0.3">
      <c r="B4428" s="1172" t="s">
        <v>5201</v>
      </c>
      <c r="C4428" s="1207">
        <v>3</v>
      </c>
      <c r="D4428" s="1207">
        <v>13</v>
      </c>
      <c r="E4428" s="1207">
        <v>2</v>
      </c>
      <c r="F4428" s="1211">
        <v>18</v>
      </c>
    </row>
    <row r="4429" spans="2:6" ht="13.15" customHeight="1" x14ac:dyDescent="0.3">
      <c r="B4429" s="1173" t="s">
        <v>5202</v>
      </c>
      <c r="C4429" s="1206">
        <v>373</v>
      </c>
      <c r="D4429" s="1206">
        <v>233</v>
      </c>
      <c r="E4429" s="1206">
        <v>42</v>
      </c>
      <c r="F4429" s="1210">
        <v>648</v>
      </c>
    </row>
    <row r="4430" spans="2:6" ht="13.15" customHeight="1" x14ac:dyDescent="0.3">
      <c r="B4430" s="1172" t="s">
        <v>5203</v>
      </c>
      <c r="C4430" s="1207">
        <v>2232</v>
      </c>
      <c r="D4430" s="1207">
        <v>402</v>
      </c>
      <c r="E4430" s="1207">
        <v>102</v>
      </c>
      <c r="F4430" s="1211">
        <v>2736</v>
      </c>
    </row>
    <row r="4431" spans="2:6" ht="13.15" customHeight="1" x14ac:dyDescent="0.3">
      <c r="B4431" s="1173" t="s">
        <v>5204</v>
      </c>
      <c r="C4431" s="1206">
        <v>871</v>
      </c>
      <c r="D4431" s="1206">
        <v>234</v>
      </c>
      <c r="E4431" s="1206">
        <v>79</v>
      </c>
      <c r="F4431" s="1210">
        <v>1184</v>
      </c>
    </row>
    <row r="4432" spans="2:6" ht="13.15" customHeight="1" x14ac:dyDescent="0.3">
      <c r="B4432" s="1172" t="s">
        <v>5205</v>
      </c>
      <c r="C4432" s="1207">
        <v>358</v>
      </c>
      <c r="D4432" s="1207">
        <v>92</v>
      </c>
      <c r="E4432" s="1207">
        <v>14</v>
      </c>
      <c r="F4432" s="1211">
        <v>464</v>
      </c>
    </row>
    <row r="4433" spans="2:6" ht="13.15" customHeight="1" x14ac:dyDescent="0.3">
      <c r="B4433" s="1173" t="s">
        <v>5206</v>
      </c>
      <c r="C4433" s="1206">
        <v>1322</v>
      </c>
      <c r="D4433" s="1206">
        <v>118</v>
      </c>
      <c r="E4433" s="1206">
        <v>421</v>
      </c>
      <c r="F4433" s="1210">
        <v>1861</v>
      </c>
    </row>
    <row r="4434" spans="2:6" ht="13.15" customHeight="1" x14ac:dyDescent="0.3">
      <c r="B4434" s="1172" t="s">
        <v>5207</v>
      </c>
      <c r="C4434" s="1207">
        <v>4906</v>
      </c>
      <c r="D4434" s="1207">
        <v>5314</v>
      </c>
      <c r="E4434" s="1207">
        <v>1657</v>
      </c>
      <c r="F4434" s="1211">
        <v>11877</v>
      </c>
    </row>
    <row r="4435" spans="2:6" ht="13.15" customHeight="1" x14ac:dyDescent="0.3">
      <c r="B4435" s="1173" t="s">
        <v>5208</v>
      </c>
      <c r="C4435" s="1206">
        <v>5448</v>
      </c>
      <c r="D4435" s="1206">
        <v>6858</v>
      </c>
      <c r="E4435" s="1206">
        <v>1648</v>
      </c>
      <c r="F4435" s="1210">
        <v>13954</v>
      </c>
    </row>
    <row r="4436" spans="2:6" ht="13.15" customHeight="1" x14ac:dyDescent="0.3">
      <c r="B4436" s="1172" t="s">
        <v>5209</v>
      </c>
      <c r="C4436" s="1207">
        <v>4049</v>
      </c>
      <c r="D4436" s="1207">
        <v>5374</v>
      </c>
      <c r="E4436" s="1207">
        <v>1327</v>
      </c>
      <c r="F4436" s="1211">
        <v>10750</v>
      </c>
    </row>
    <row r="4437" spans="2:6" ht="13.15" customHeight="1" x14ac:dyDescent="0.3">
      <c r="B4437" s="1173" t="s">
        <v>5210</v>
      </c>
      <c r="C4437" s="1206">
        <v>7785</v>
      </c>
      <c r="D4437" s="1206">
        <v>7956</v>
      </c>
      <c r="E4437" s="1206">
        <v>2412</v>
      </c>
      <c r="F4437" s="1210">
        <v>18153</v>
      </c>
    </row>
    <row r="4438" spans="2:6" ht="13.15" customHeight="1" x14ac:dyDescent="0.3">
      <c r="B4438" s="1172" t="s">
        <v>5211</v>
      </c>
      <c r="C4438" s="1207">
        <v>3969</v>
      </c>
      <c r="D4438" s="1207">
        <v>5090</v>
      </c>
      <c r="E4438" s="1207">
        <v>1012</v>
      </c>
      <c r="F4438" s="1211">
        <v>10071</v>
      </c>
    </row>
    <row r="4439" spans="2:6" ht="13.15" customHeight="1" x14ac:dyDescent="0.3">
      <c r="B4439" s="1173" t="s">
        <v>5212</v>
      </c>
      <c r="C4439" s="1206">
        <v>9494</v>
      </c>
      <c r="D4439" s="1206">
        <v>11890</v>
      </c>
      <c r="E4439" s="1206">
        <v>2616</v>
      </c>
      <c r="F4439" s="1210">
        <v>24000</v>
      </c>
    </row>
    <row r="4440" spans="2:6" ht="13.15" customHeight="1" x14ac:dyDescent="0.3">
      <c r="B4440" s="1172" t="s">
        <v>5213</v>
      </c>
      <c r="C4440" s="1207">
        <v>3943</v>
      </c>
      <c r="D4440" s="1207">
        <v>5926</v>
      </c>
      <c r="E4440" s="1207">
        <v>1026</v>
      </c>
      <c r="F4440" s="1211">
        <v>10895</v>
      </c>
    </row>
    <row r="4441" spans="2:6" ht="13.15" customHeight="1" x14ac:dyDescent="0.3">
      <c r="B4441" s="1173" t="s">
        <v>5214</v>
      </c>
      <c r="C4441" s="1206">
        <v>4587</v>
      </c>
      <c r="D4441" s="1206">
        <v>6522</v>
      </c>
      <c r="E4441" s="1206">
        <v>1273</v>
      </c>
      <c r="F4441" s="1210">
        <v>12382</v>
      </c>
    </row>
    <row r="4442" spans="2:6" ht="13.15" customHeight="1" x14ac:dyDescent="0.3">
      <c r="B4442" s="1172" t="s">
        <v>5215</v>
      </c>
      <c r="C4442" s="1207">
        <v>9669</v>
      </c>
      <c r="D4442" s="1207">
        <v>18052</v>
      </c>
      <c r="E4442" s="1207">
        <v>3937</v>
      </c>
      <c r="F4442" s="1211">
        <v>31658</v>
      </c>
    </row>
    <row r="4443" spans="2:6" ht="13.15" customHeight="1" x14ac:dyDescent="0.3">
      <c r="B4443" s="1173" t="s">
        <v>5216</v>
      </c>
      <c r="C4443" s="1206">
        <v>1</v>
      </c>
      <c r="D4443" s="1206">
        <v>2</v>
      </c>
      <c r="E4443" s="1206">
        <v>1</v>
      </c>
      <c r="F4443" s="1210">
        <v>4</v>
      </c>
    </row>
    <row r="4444" spans="2:6" ht="13.15" customHeight="1" x14ac:dyDescent="0.3">
      <c r="B4444" s="1172" t="s">
        <v>5217</v>
      </c>
      <c r="C4444" s="1207">
        <v>0</v>
      </c>
      <c r="D4444" s="1207">
        <v>36</v>
      </c>
      <c r="E4444" s="1207">
        <v>165</v>
      </c>
      <c r="F4444" s="1211">
        <v>201</v>
      </c>
    </row>
    <row r="4445" spans="2:6" ht="13.15" customHeight="1" x14ac:dyDescent="0.3">
      <c r="B4445" s="1173" t="s">
        <v>5218</v>
      </c>
      <c r="C4445" s="1206">
        <v>5</v>
      </c>
      <c r="D4445" s="1206">
        <v>75</v>
      </c>
      <c r="E4445" s="1206">
        <v>8</v>
      </c>
      <c r="F4445" s="1210">
        <v>88</v>
      </c>
    </row>
    <row r="4446" spans="2:6" ht="13.15" customHeight="1" x14ac:dyDescent="0.3">
      <c r="B4446" s="1172" t="s">
        <v>5219</v>
      </c>
      <c r="C4446" s="1207">
        <v>4039</v>
      </c>
      <c r="D4446" s="1207">
        <v>9413</v>
      </c>
      <c r="E4446" s="1207">
        <v>1430</v>
      </c>
      <c r="F4446" s="1211">
        <v>14882</v>
      </c>
    </row>
    <row r="4447" spans="2:6" ht="13.15" customHeight="1" x14ac:dyDescent="0.3">
      <c r="B4447" s="1173" t="s">
        <v>5220</v>
      </c>
      <c r="C4447" s="1206">
        <v>843</v>
      </c>
      <c r="D4447" s="1206">
        <v>2272</v>
      </c>
      <c r="E4447" s="1206">
        <v>276</v>
      </c>
      <c r="F4447" s="1210">
        <v>3391</v>
      </c>
    </row>
    <row r="4448" spans="2:6" ht="13.15" customHeight="1" x14ac:dyDescent="0.3">
      <c r="B4448" s="1172" t="s">
        <v>5221</v>
      </c>
      <c r="C4448" s="1207">
        <v>455</v>
      </c>
      <c r="D4448" s="1207">
        <v>1669</v>
      </c>
      <c r="E4448" s="1207">
        <v>143</v>
      </c>
      <c r="F4448" s="1211">
        <v>2267</v>
      </c>
    </row>
    <row r="4449" spans="2:6" ht="13.15" customHeight="1" x14ac:dyDescent="0.3">
      <c r="B4449" s="1173" t="s">
        <v>5222</v>
      </c>
      <c r="C4449" s="1206">
        <v>584</v>
      </c>
      <c r="D4449" s="1206">
        <v>1606</v>
      </c>
      <c r="E4449" s="1206">
        <v>204</v>
      </c>
      <c r="F4449" s="1210">
        <v>2394</v>
      </c>
    </row>
    <row r="4450" spans="2:6" ht="13.15" customHeight="1" x14ac:dyDescent="0.3">
      <c r="B4450" s="1172" t="s">
        <v>5223</v>
      </c>
      <c r="C4450" s="1207">
        <v>487</v>
      </c>
      <c r="D4450" s="1207">
        <v>1874</v>
      </c>
      <c r="E4450" s="1207">
        <v>192</v>
      </c>
      <c r="F4450" s="1211">
        <v>2553</v>
      </c>
    </row>
    <row r="4451" spans="2:6" ht="13.15" customHeight="1" x14ac:dyDescent="0.3">
      <c r="B4451" s="1173" t="s">
        <v>5224</v>
      </c>
      <c r="C4451" s="1206">
        <v>831</v>
      </c>
      <c r="D4451" s="1206">
        <v>3117</v>
      </c>
      <c r="E4451" s="1206">
        <v>327</v>
      </c>
      <c r="F4451" s="1210">
        <v>4275</v>
      </c>
    </row>
    <row r="4452" spans="2:6" ht="13.15" customHeight="1" x14ac:dyDescent="0.3">
      <c r="B4452" s="1172" t="s">
        <v>5225</v>
      </c>
      <c r="C4452" s="1207">
        <v>2</v>
      </c>
      <c r="D4452" s="1207">
        <v>6</v>
      </c>
      <c r="E4452" s="1207">
        <v>1</v>
      </c>
      <c r="F4452" s="1211">
        <v>9</v>
      </c>
    </row>
    <row r="4453" spans="2:6" ht="13.15" customHeight="1" x14ac:dyDescent="0.3">
      <c r="B4453" s="1173" t="s">
        <v>5226</v>
      </c>
      <c r="C4453" s="1206">
        <v>1888</v>
      </c>
      <c r="D4453" s="1206">
        <v>5107</v>
      </c>
      <c r="E4453" s="1206">
        <v>614</v>
      </c>
      <c r="F4453" s="1210">
        <v>7609</v>
      </c>
    </row>
    <row r="4454" spans="2:6" ht="13.15" customHeight="1" x14ac:dyDescent="0.3">
      <c r="B4454" s="1172" t="s">
        <v>5227</v>
      </c>
      <c r="C4454" s="1207">
        <v>1885</v>
      </c>
      <c r="D4454" s="1207">
        <v>4173</v>
      </c>
      <c r="E4454" s="1207">
        <v>601</v>
      </c>
      <c r="F4454" s="1211">
        <v>6659</v>
      </c>
    </row>
    <row r="4455" spans="2:6" ht="13.15" customHeight="1" x14ac:dyDescent="0.3">
      <c r="B4455" s="1173" t="s">
        <v>5228</v>
      </c>
      <c r="C4455" s="1206">
        <v>480</v>
      </c>
      <c r="D4455" s="1206">
        <v>1307</v>
      </c>
      <c r="E4455" s="1206">
        <v>214</v>
      </c>
      <c r="F4455" s="1210">
        <v>2001</v>
      </c>
    </row>
    <row r="4456" spans="2:6" ht="13.15" customHeight="1" x14ac:dyDescent="0.3">
      <c r="B4456" s="1172" t="s">
        <v>5229</v>
      </c>
      <c r="C4456" s="1207">
        <v>69</v>
      </c>
      <c r="D4456" s="1207">
        <v>104</v>
      </c>
      <c r="E4456" s="1207">
        <v>11</v>
      </c>
      <c r="F4456" s="1211">
        <v>184</v>
      </c>
    </row>
    <row r="4457" spans="2:6" ht="13.15" customHeight="1" x14ac:dyDescent="0.3">
      <c r="B4457" s="1173" t="s">
        <v>5230</v>
      </c>
      <c r="C4457" s="1206">
        <v>86</v>
      </c>
      <c r="D4457" s="1206">
        <v>134</v>
      </c>
      <c r="E4457" s="1206">
        <v>27</v>
      </c>
      <c r="F4457" s="1210">
        <v>247</v>
      </c>
    </row>
    <row r="4458" spans="2:6" ht="13.15" customHeight="1" x14ac:dyDescent="0.3">
      <c r="B4458" s="1172" t="s">
        <v>5231</v>
      </c>
      <c r="C4458" s="1207">
        <v>347</v>
      </c>
      <c r="D4458" s="1207">
        <v>935</v>
      </c>
      <c r="E4458" s="1207">
        <v>143</v>
      </c>
      <c r="F4458" s="1211">
        <v>1425</v>
      </c>
    </row>
    <row r="4459" spans="2:6" ht="13.15" customHeight="1" x14ac:dyDescent="0.3">
      <c r="B4459" s="1173" t="s">
        <v>5232</v>
      </c>
      <c r="C4459" s="1206">
        <v>246</v>
      </c>
      <c r="D4459" s="1206">
        <v>531</v>
      </c>
      <c r="E4459" s="1206">
        <v>50</v>
      </c>
      <c r="F4459" s="1210">
        <v>827</v>
      </c>
    </row>
    <row r="4460" spans="2:6" ht="13.15" customHeight="1" x14ac:dyDescent="0.3">
      <c r="B4460" s="1172" t="s">
        <v>5233</v>
      </c>
      <c r="C4460" s="1207">
        <v>328</v>
      </c>
      <c r="D4460" s="1207">
        <v>502</v>
      </c>
      <c r="E4460" s="1207">
        <v>65</v>
      </c>
      <c r="F4460" s="1211">
        <v>895</v>
      </c>
    </row>
    <row r="4461" spans="2:6" ht="13.15" customHeight="1" x14ac:dyDescent="0.3">
      <c r="B4461" s="1173" t="s">
        <v>5234</v>
      </c>
      <c r="C4461" s="1206">
        <v>801</v>
      </c>
      <c r="D4461" s="1206">
        <v>557</v>
      </c>
      <c r="E4461" s="1206">
        <v>89</v>
      </c>
      <c r="F4461" s="1210">
        <v>1447</v>
      </c>
    </row>
    <row r="4462" spans="2:6" ht="13.15" customHeight="1" x14ac:dyDescent="0.3">
      <c r="B4462" s="1172" t="s">
        <v>5235</v>
      </c>
      <c r="C4462" s="1207">
        <v>4974</v>
      </c>
      <c r="D4462" s="1207">
        <v>8588</v>
      </c>
      <c r="E4462" s="1207">
        <v>1795</v>
      </c>
      <c r="F4462" s="1211">
        <v>15357</v>
      </c>
    </row>
    <row r="4463" spans="2:6" ht="13.15" customHeight="1" x14ac:dyDescent="0.3">
      <c r="B4463" s="1173" t="s">
        <v>5236</v>
      </c>
      <c r="C4463" s="1206">
        <v>746</v>
      </c>
      <c r="D4463" s="1206">
        <v>1897</v>
      </c>
      <c r="E4463" s="1206">
        <v>387</v>
      </c>
      <c r="F4463" s="1210">
        <v>3030</v>
      </c>
    </row>
    <row r="4464" spans="2:6" ht="13.15" customHeight="1" x14ac:dyDescent="0.3">
      <c r="B4464" s="1172" t="s">
        <v>5237</v>
      </c>
      <c r="C4464" s="1207">
        <v>113</v>
      </c>
      <c r="D4464" s="1207">
        <v>491</v>
      </c>
      <c r="E4464" s="1207">
        <v>66</v>
      </c>
      <c r="F4464" s="1211">
        <v>670</v>
      </c>
    </row>
    <row r="4465" spans="2:6" ht="13.15" customHeight="1" x14ac:dyDescent="0.3">
      <c r="B4465" s="1173" t="s">
        <v>5238</v>
      </c>
      <c r="C4465" s="1206">
        <v>104</v>
      </c>
      <c r="D4465" s="1206">
        <v>250</v>
      </c>
      <c r="E4465" s="1206">
        <v>53</v>
      </c>
      <c r="F4465" s="1210">
        <v>407</v>
      </c>
    </row>
    <row r="4466" spans="2:6" ht="13.15" customHeight="1" x14ac:dyDescent="0.3">
      <c r="B4466" s="1172" t="s">
        <v>5239</v>
      </c>
      <c r="C4466" s="1207">
        <v>351</v>
      </c>
      <c r="D4466" s="1207">
        <v>610</v>
      </c>
      <c r="E4466" s="1207">
        <v>117</v>
      </c>
      <c r="F4466" s="1211">
        <v>1078</v>
      </c>
    </row>
    <row r="4467" spans="2:6" ht="13.15" customHeight="1" x14ac:dyDescent="0.3">
      <c r="B4467" s="1173" t="s">
        <v>5240</v>
      </c>
      <c r="C4467" s="1206">
        <v>200</v>
      </c>
      <c r="D4467" s="1206">
        <v>120</v>
      </c>
      <c r="E4467" s="1206">
        <v>26</v>
      </c>
      <c r="F4467" s="1210">
        <v>346</v>
      </c>
    </row>
    <row r="4468" spans="2:6" ht="13.15" customHeight="1" x14ac:dyDescent="0.3">
      <c r="B4468" s="1172" t="s">
        <v>5241</v>
      </c>
      <c r="C4468" s="1207">
        <v>235</v>
      </c>
      <c r="D4468" s="1207">
        <v>386</v>
      </c>
      <c r="E4468" s="1207">
        <v>45</v>
      </c>
      <c r="F4468" s="1211">
        <v>666</v>
      </c>
    </row>
    <row r="4469" spans="2:6" ht="13.15" customHeight="1" x14ac:dyDescent="0.3">
      <c r="B4469" s="1173" t="s">
        <v>5242</v>
      </c>
      <c r="C4469" s="1206">
        <v>1402</v>
      </c>
      <c r="D4469" s="1206">
        <v>2973</v>
      </c>
      <c r="E4469" s="1206">
        <v>450</v>
      </c>
      <c r="F4469" s="1210">
        <v>4825</v>
      </c>
    </row>
    <row r="4470" spans="2:6" ht="13.15" customHeight="1" x14ac:dyDescent="0.3">
      <c r="B4470" s="1172" t="s">
        <v>5243</v>
      </c>
      <c r="C4470" s="1207">
        <v>367</v>
      </c>
      <c r="D4470" s="1207">
        <v>1490</v>
      </c>
      <c r="E4470" s="1207">
        <v>124</v>
      </c>
      <c r="F4470" s="1211">
        <v>1981</v>
      </c>
    </row>
    <row r="4471" spans="2:6" ht="13.15" customHeight="1" x14ac:dyDescent="0.3">
      <c r="B4471" s="1173" t="s">
        <v>5244</v>
      </c>
      <c r="C4471" s="1206">
        <v>40</v>
      </c>
      <c r="D4471" s="1206">
        <v>189</v>
      </c>
      <c r="E4471" s="1206">
        <v>19</v>
      </c>
      <c r="F4471" s="1210">
        <v>248</v>
      </c>
    </row>
    <row r="4472" spans="2:6" ht="13.15" customHeight="1" x14ac:dyDescent="0.3">
      <c r="B4472" s="1172" t="s">
        <v>5245</v>
      </c>
      <c r="C4472" s="1207">
        <v>1390</v>
      </c>
      <c r="D4472" s="1207">
        <v>4740</v>
      </c>
      <c r="E4472" s="1207">
        <v>448</v>
      </c>
      <c r="F4472" s="1211">
        <v>6578</v>
      </c>
    </row>
    <row r="4473" spans="2:6" ht="13.15" customHeight="1" x14ac:dyDescent="0.3">
      <c r="B4473" s="1173" t="s">
        <v>5246</v>
      </c>
      <c r="C4473" s="1206">
        <v>1243</v>
      </c>
      <c r="D4473" s="1206">
        <v>3976</v>
      </c>
      <c r="E4473" s="1206">
        <v>440</v>
      </c>
      <c r="F4473" s="1210">
        <v>5659</v>
      </c>
    </row>
    <row r="4474" spans="2:6" ht="13.15" customHeight="1" x14ac:dyDescent="0.3">
      <c r="B4474" s="1172" t="s">
        <v>5247</v>
      </c>
      <c r="C4474" s="1207">
        <v>847</v>
      </c>
      <c r="D4474" s="1207">
        <v>2819</v>
      </c>
      <c r="E4474" s="1207">
        <v>252</v>
      </c>
      <c r="F4474" s="1211">
        <v>3918</v>
      </c>
    </row>
    <row r="4475" spans="2:6" ht="13.15" customHeight="1" x14ac:dyDescent="0.3">
      <c r="B4475" s="1173" t="s">
        <v>5248</v>
      </c>
      <c r="C4475" s="1206">
        <v>242</v>
      </c>
      <c r="D4475" s="1206">
        <v>854</v>
      </c>
      <c r="E4475" s="1206">
        <v>77</v>
      </c>
      <c r="F4475" s="1210">
        <v>1173</v>
      </c>
    </row>
    <row r="4476" spans="2:6" ht="13.15" customHeight="1" x14ac:dyDescent="0.3">
      <c r="B4476" s="1172" t="s">
        <v>5249</v>
      </c>
      <c r="C4476" s="1207">
        <v>161</v>
      </c>
      <c r="D4476" s="1207">
        <v>772</v>
      </c>
      <c r="E4476" s="1207">
        <v>47</v>
      </c>
      <c r="F4476" s="1211">
        <v>980</v>
      </c>
    </row>
    <row r="4477" spans="2:6" ht="13.15" customHeight="1" x14ac:dyDescent="0.3">
      <c r="B4477" s="1173" t="s">
        <v>5250</v>
      </c>
      <c r="C4477" s="1206">
        <v>49</v>
      </c>
      <c r="D4477" s="1206">
        <v>169</v>
      </c>
      <c r="E4477" s="1206">
        <v>18</v>
      </c>
      <c r="F4477" s="1210">
        <v>236</v>
      </c>
    </row>
    <row r="4478" spans="2:6" ht="13.15" customHeight="1" x14ac:dyDescent="0.3">
      <c r="B4478" s="1172" t="s">
        <v>5251</v>
      </c>
      <c r="C4478" s="1207">
        <v>216</v>
      </c>
      <c r="D4478" s="1207">
        <v>1184</v>
      </c>
      <c r="E4478" s="1207">
        <v>81</v>
      </c>
      <c r="F4478" s="1211">
        <v>1481</v>
      </c>
    </row>
    <row r="4479" spans="2:6" ht="13.15" customHeight="1" x14ac:dyDescent="0.3">
      <c r="B4479" s="1173" t="s">
        <v>5252</v>
      </c>
      <c r="C4479" s="1206">
        <v>3</v>
      </c>
      <c r="D4479" s="1206">
        <v>7</v>
      </c>
      <c r="E4479" s="1206">
        <v>0</v>
      </c>
      <c r="F4479" s="1210">
        <v>10</v>
      </c>
    </row>
    <row r="4480" spans="2:6" ht="13.15" customHeight="1" x14ac:dyDescent="0.3">
      <c r="B4480" s="1172" t="s">
        <v>5253</v>
      </c>
      <c r="C4480" s="1207">
        <v>47</v>
      </c>
      <c r="D4480" s="1207">
        <v>167</v>
      </c>
      <c r="E4480" s="1207">
        <v>13</v>
      </c>
      <c r="F4480" s="1211">
        <v>227</v>
      </c>
    </row>
    <row r="4481" spans="2:6" ht="13.15" customHeight="1" x14ac:dyDescent="0.3">
      <c r="B4481" s="1173" t="s">
        <v>5254</v>
      </c>
      <c r="C4481" s="1206">
        <v>269</v>
      </c>
      <c r="D4481" s="1206">
        <v>925</v>
      </c>
      <c r="E4481" s="1206">
        <v>70</v>
      </c>
      <c r="F4481" s="1210">
        <v>1264</v>
      </c>
    </row>
    <row r="4482" spans="2:6" ht="13.15" customHeight="1" x14ac:dyDescent="0.3">
      <c r="B4482" s="1172" t="s">
        <v>5255</v>
      </c>
      <c r="C4482" s="1207">
        <v>1458</v>
      </c>
      <c r="D4482" s="1207">
        <v>4345</v>
      </c>
      <c r="E4482" s="1207">
        <v>389</v>
      </c>
      <c r="F4482" s="1211">
        <v>6192</v>
      </c>
    </row>
    <row r="4483" spans="2:6" ht="13.15" customHeight="1" x14ac:dyDescent="0.3">
      <c r="B4483" s="1173" t="s">
        <v>5256</v>
      </c>
      <c r="C4483" s="1206">
        <v>39</v>
      </c>
      <c r="D4483" s="1206">
        <v>115</v>
      </c>
      <c r="E4483" s="1206">
        <v>10</v>
      </c>
      <c r="F4483" s="1210">
        <v>164</v>
      </c>
    </row>
    <row r="4484" spans="2:6" ht="13.15" customHeight="1" x14ac:dyDescent="0.3">
      <c r="B4484" s="1172" t="s">
        <v>5257</v>
      </c>
      <c r="C4484" s="1207">
        <v>565</v>
      </c>
      <c r="D4484" s="1207">
        <v>1756</v>
      </c>
      <c r="E4484" s="1207">
        <v>138</v>
      </c>
      <c r="F4484" s="1211">
        <v>2459</v>
      </c>
    </row>
    <row r="4485" spans="2:6" ht="13.15" customHeight="1" x14ac:dyDescent="0.3">
      <c r="B4485" s="1173" t="s">
        <v>5258</v>
      </c>
      <c r="C4485" s="1206">
        <v>149</v>
      </c>
      <c r="D4485" s="1206">
        <v>298</v>
      </c>
      <c r="E4485" s="1206">
        <v>35</v>
      </c>
      <c r="F4485" s="1210">
        <v>482</v>
      </c>
    </row>
    <row r="4486" spans="2:6" ht="13.15" customHeight="1" x14ac:dyDescent="0.3">
      <c r="B4486" s="1172" t="s">
        <v>5259</v>
      </c>
      <c r="C4486" s="1207">
        <v>195</v>
      </c>
      <c r="D4486" s="1207">
        <v>455</v>
      </c>
      <c r="E4486" s="1207">
        <v>42</v>
      </c>
      <c r="F4486" s="1211">
        <v>692</v>
      </c>
    </row>
    <row r="4487" spans="2:6" ht="13.15" customHeight="1" x14ac:dyDescent="0.3">
      <c r="B4487" s="1173" t="s">
        <v>5260</v>
      </c>
      <c r="C4487" s="1206">
        <v>549</v>
      </c>
      <c r="D4487" s="1206">
        <v>1297</v>
      </c>
      <c r="E4487" s="1206">
        <v>131</v>
      </c>
      <c r="F4487" s="1210">
        <v>1977</v>
      </c>
    </row>
    <row r="4488" spans="2:6" ht="13.15" customHeight="1" x14ac:dyDescent="0.3">
      <c r="B4488" s="1172" t="s">
        <v>5261</v>
      </c>
      <c r="C4488" s="1207">
        <v>13</v>
      </c>
      <c r="D4488" s="1207">
        <v>8</v>
      </c>
      <c r="E4488" s="1207">
        <v>1</v>
      </c>
      <c r="F4488" s="1211">
        <v>22</v>
      </c>
    </row>
    <row r="4489" spans="2:6" ht="13.15" customHeight="1" x14ac:dyDescent="0.3">
      <c r="B4489" s="1173" t="s">
        <v>5262</v>
      </c>
      <c r="C4489" s="1206">
        <v>14</v>
      </c>
      <c r="D4489" s="1206">
        <v>9</v>
      </c>
      <c r="E4489" s="1206">
        <v>1</v>
      </c>
      <c r="F4489" s="1210">
        <v>24</v>
      </c>
    </row>
    <row r="4490" spans="2:6" ht="13.15" customHeight="1" x14ac:dyDescent="0.3">
      <c r="B4490" s="1172" t="s">
        <v>5263</v>
      </c>
      <c r="C4490" s="1207">
        <v>35</v>
      </c>
      <c r="D4490" s="1207">
        <v>71</v>
      </c>
      <c r="E4490" s="1207">
        <v>2</v>
      </c>
      <c r="F4490" s="1211">
        <v>108</v>
      </c>
    </row>
    <row r="4491" spans="2:6" ht="13.15" customHeight="1" x14ac:dyDescent="0.3">
      <c r="B4491" s="1173" t="s">
        <v>5264</v>
      </c>
      <c r="C4491" s="1206">
        <v>21</v>
      </c>
      <c r="D4491" s="1206">
        <v>14</v>
      </c>
      <c r="E4491" s="1206">
        <v>2</v>
      </c>
      <c r="F4491" s="1210">
        <v>37</v>
      </c>
    </row>
    <row r="4492" spans="2:6" ht="13.15" customHeight="1" x14ac:dyDescent="0.3">
      <c r="B4492" s="1172" t="s">
        <v>5265</v>
      </c>
      <c r="C4492" s="1207">
        <v>5</v>
      </c>
      <c r="D4492" s="1207">
        <v>8</v>
      </c>
      <c r="E4492" s="1207">
        <v>0</v>
      </c>
      <c r="F4492" s="1211">
        <v>13</v>
      </c>
    </row>
    <row r="4493" spans="2:6" ht="13.15" customHeight="1" x14ac:dyDescent="0.3">
      <c r="B4493" s="1173" t="s">
        <v>5266</v>
      </c>
      <c r="C4493" s="1206">
        <v>3244</v>
      </c>
      <c r="D4493" s="1206">
        <v>9337</v>
      </c>
      <c r="E4493" s="1206">
        <v>887</v>
      </c>
      <c r="F4493" s="1210">
        <v>13468</v>
      </c>
    </row>
    <row r="4494" spans="2:6" ht="13.15" customHeight="1" x14ac:dyDescent="0.3">
      <c r="B4494" s="1172" t="s">
        <v>5267</v>
      </c>
      <c r="C4494" s="1207">
        <v>405</v>
      </c>
      <c r="D4494" s="1207">
        <v>1092</v>
      </c>
      <c r="E4494" s="1207">
        <v>102</v>
      </c>
      <c r="F4494" s="1211">
        <v>1599</v>
      </c>
    </row>
    <row r="4495" spans="2:6" ht="13.15" customHeight="1" x14ac:dyDescent="0.3">
      <c r="B4495" s="1173" t="s">
        <v>5268</v>
      </c>
      <c r="C4495" s="1206">
        <v>760</v>
      </c>
      <c r="D4495" s="1206">
        <v>2058</v>
      </c>
      <c r="E4495" s="1206">
        <v>186</v>
      </c>
      <c r="F4495" s="1210">
        <v>3004</v>
      </c>
    </row>
    <row r="4496" spans="2:6" ht="13.15" customHeight="1" x14ac:dyDescent="0.3">
      <c r="B4496" s="1172" t="s">
        <v>5269</v>
      </c>
      <c r="C4496" s="1207">
        <v>119</v>
      </c>
      <c r="D4496" s="1207">
        <v>258</v>
      </c>
      <c r="E4496" s="1207">
        <v>24</v>
      </c>
      <c r="F4496" s="1211">
        <v>401</v>
      </c>
    </row>
    <row r="4497" spans="2:6" ht="13.15" customHeight="1" x14ac:dyDescent="0.3">
      <c r="B4497" s="1173" t="s">
        <v>5270</v>
      </c>
      <c r="C4497" s="1206">
        <v>34</v>
      </c>
      <c r="D4497" s="1206">
        <v>66</v>
      </c>
      <c r="E4497" s="1206">
        <v>3</v>
      </c>
      <c r="F4497" s="1210">
        <v>103</v>
      </c>
    </row>
    <row r="4498" spans="2:6" ht="13.15" customHeight="1" x14ac:dyDescent="0.3">
      <c r="B4498" s="1172" t="s">
        <v>5271</v>
      </c>
      <c r="C4498" s="1207">
        <v>56</v>
      </c>
      <c r="D4498" s="1207">
        <v>156</v>
      </c>
      <c r="E4498" s="1207">
        <v>9</v>
      </c>
      <c r="F4498" s="1211">
        <v>221</v>
      </c>
    </row>
    <row r="4499" spans="2:6" ht="13.15" customHeight="1" x14ac:dyDescent="0.3">
      <c r="B4499" s="1173" t="s">
        <v>5272</v>
      </c>
      <c r="C4499" s="1206">
        <v>5</v>
      </c>
      <c r="D4499" s="1206">
        <v>1</v>
      </c>
      <c r="E4499" s="1206">
        <v>1</v>
      </c>
      <c r="F4499" s="1210">
        <v>7</v>
      </c>
    </row>
    <row r="4500" spans="2:6" ht="13.15" customHeight="1" x14ac:dyDescent="0.3">
      <c r="B4500" s="1172" t="s">
        <v>5273</v>
      </c>
      <c r="C4500" s="1207">
        <v>2466</v>
      </c>
      <c r="D4500" s="1207">
        <v>6326</v>
      </c>
      <c r="E4500" s="1207">
        <v>624</v>
      </c>
      <c r="F4500" s="1211">
        <v>9416</v>
      </c>
    </row>
    <row r="4501" spans="2:6" ht="13.15" customHeight="1" x14ac:dyDescent="0.3">
      <c r="B4501" s="1173" t="s">
        <v>5274</v>
      </c>
      <c r="C4501" s="1206">
        <v>2672</v>
      </c>
      <c r="D4501" s="1206">
        <v>7606</v>
      </c>
      <c r="E4501" s="1206">
        <v>724</v>
      </c>
      <c r="F4501" s="1210">
        <v>11002</v>
      </c>
    </row>
    <row r="4502" spans="2:6" ht="13.15" customHeight="1" x14ac:dyDescent="0.3">
      <c r="B4502" s="1172" t="s">
        <v>5275</v>
      </c>
      <c r="C4502" s="1207">
        <v>0</v>
      </c>
      <c r="D4502" s="1207">
        <v>0</v>
      </c>
      <c r="E4502" s="1207">
        <v>2</v>
      </c>
      <c r="F4502" s="1211">
        <v>2</v>
      </c>
    </row>
    <row r="4503" spans="2:6" ht="13.15" customHeight="1" x14ac:dyDescent="0.3">
      <c r="B4503" s="1173" t="s">
        <v>5276</v>
      </c>
      <c r="C4503" s="1206">
        <v>241</v>
      </c>
      <c r="D4503" s="1206">
        <v>1021</v>
      </c>
      <c r="E4503" s="1206">
        <v>69</v>
      </c>
      <c r="F4503" s="1210">
        <v>1331</v>
      </c>
    </row>
    <row r="4504" spans="2:6" ht="13.15" customHeight="1" x14ac:dyDescent="0.3">
      <c r="B4504" s="1172" t="s">
        <v>5277</v>
      </c>
      <c r="C4504" s="1207">
        <v>31</v>
      </c>
      <c r="D4504" s="1207">
        <v>85</v>
      </c>
      <c r="E4504" s="1207">
        <v>7</v>
      </c>
      <c r="F4504" s="1211">
        <v>123</v>
      </c>
    </row>
    <row r="4505" spans="2:6" ht="13.15" customHeight="1" x14ac:dyDescent="0.3">
      <c r="B4505" s="1173" t="s">
        <v>5278</v>
      </c>
      <c r="C4505" s="1206">
        <v>603</v>
      </c>
      <c r="D4505" s="1206">
        <v>2103</v>
      </c>
      <c r="E4505" s="1206">
        <v>185</v>
      </c>
      <c r="F4505" s="1210">
        <v>2891</v>
      </c>
    </row>
    <row r="4506" spans="2:6" ht="13.15" customHeight="1" x14ac:dyDescent="0.3">
      <c r="B4506" s="1172" t="s">
        <v>5279</v>
      </c>
      <c r="C4506" s="1207">
        <v>728</v>
      </c>
      <c r="D4506" s="1207">
        <v>1728</v>
      </c>
      <c r="E4506" s="1207">
        <v>167</v>
      </c>
      <c r="F4506" s="1211">
        <v>2623</v>
      </c>
    </row>
    <row r="4507" spans="2:6" ht="13.15" customHeight="1" x14ac:dyDescent="0.3">
      <c r="B4507" s="1173" t="s">
        <v>5280</v>
      </c>
      <c r="C4507" s="1206">
        <v>58</v>
      </c>
      <c r="D4507" s="1206">
        <v>198</v>
      </c>
      <c r="E4507" s="1206">
        <v>10</v>
      </c>
      <c r="F4507" s="1210">
        <v>266</v>
      </c>
    </row>
    <row r="4508" spans="2:6" ht="13.15" customHeight="1" x14ac:dyDescent="0.3">
      <c r="B4508" s="1172" t="s">
        <v>5281</v>
      </c>
      <c r="C4508" s="1207">
        <v>909</v>
      </c>
      <c r="D4508" s="1207">
        <v>2237</v>
      </c>
      <c r="E4508" s="1207">
        <v>217</v>
      </c>
      <c r="F4508" s="1211">
        <v>3363</v>
      </c>
    </row>
    <row r="4509" spans="2:6" ht="13.15" customHeight="1" x14ac:dyDescent="0.3">
      <c r="B4509" s="1173" t="s">
        <v>5282</v>
      </c>
      <c r="C4509" s="1206">
        <v>38</v>
      </c>
      <c r="D4509" s="1206">
        <v>48</v>
      </c>
      <c r="E4509" s="1206">
        <v>2</v>
      </c>
      <c r="F4509" s="1210">
        <v>88</v>
      </c>
    </row>
    <row r="4510" spans="2:6" ht="13.15" customHeight="1" x14ac:dyDescent="0.3">
      <c r="B4510" s="1172" t="s">
        <v>5283</v>
      </c>
      <c r="C4510" s="1207">
        <v>673</v>
      </c>
      <c r="D4510" s="1207">
        <v>1401</v>
      </c>
      <c r="E4510" s="1207">
        <v>154</v>
      </c>
      <c r="F4510" s="1211">
        <v>2228</v>
      </c>
    </row>
    <row r="4511" spans="2:6" ht="13.15" customHeight="1" x14ac:dyDescent="0.3">
      <c r="B4511" s="1173" t="s">
        <v>5284</v>
      </c>
      <c r="C4511" s="1206">
        <v>247</v>
      </c>
      <c r="D4511" s="1206">
        <v>310</v>
      </c>
      <c r="E4511" s="1206">
        <v>52</v>
      </c>
      <c r="F4511" s="1210">
        <v>609</v>
      </c>
    </row>
    <row r="4512" spans="2:6" ht="13.15" customHeight="1" x14ac:dyDescent="0.3">
      <c r="B4512" s="1172" t="s">
        <v>5285</v>
      </c>
      <c r="C4512" s="1207">
        <v>787</v>
      </c>
      <c r="D4512" s="1207">
        <v>1683</v>
      </c>
      <c r="E4512" s="1207">
        <v>141</v>
      </c>
      <c r="F4512" s="1211">
        <v>2611</v>
      </c>
    </row>
    <row r="4513" spans="2:6" ht="13.15" customHeight="1" x14ac:dyDescent="0.3">
      <c r="B4513" s="1173" t="s">
        <v>5286</v>
      </c>
      <c r="C4513" s="1206">
        <v>232</v>
      </c>
      <c r="D4513" s="1206">
        <v>437</v>
      </c>
      <c r="E4513" s="1206">
        <v>38</v>
      </c>
      <c r="F4513" s="1210">
        <v>707</v>
      </c>
    </row>
    <row r="4514" spans="2:6" ht="13.15" customHeight="1" x14ac:dyDescent="0.3">
      <c r="B4514" s="1172" t="s">
        <v>5287</v>
      </c>
      <c r="C4514" s="1207">
        <v>276</v>
      </c>
      <c r="D4514" s="1207">
        <v>857</v>
      </c>
      <c r="E4514" s="1207">
        <v>47</v>
      </c>
      <c r="F4514" s="1211">
        <v>1180</v>
      </c>
    </row>
    <row r="4515" spans="2:6" ht="13.15" customHeight="1" x14ac:dyDescent="0.3">
      <c r="B4515" s="1173" t="s">
        <v>5288</v>
      </c>
      <c r="C4515" s="1206">
        <v>148</v>
      </c>
      <c r="D4515" s="1206">
        <v>625</v>
      </c>
      <c r="E4515" s="1206">
        <v>62</v>
      </c>
      <c r="F4515" s="1210">
        <v>835</v>
      </c>
    </row>
    <row r="4516" spans="2:6" ht="13.15" customHeight="1" x14ac:dyDescent="0.3">
      <c r="B4516" s="1172" t="s">
        <v>5289</v>
      </c>
      <c r="C4516" s="1207">
        <v>175</v>
      </c>
      <c r="D4516" s="1207">
        <v>434</v>
      </c>
      <c r="E4516" s="1207">
        <v>34</v>
      </c>
      <c r="F4516" s="1211">
        <v>643</v>
      </c>
    </row>
    <row r="4517" spans="2:6" ht="13.15" customHeight="1" x14ac:dyDescent="0.3">
      <c r="B4517" s="1173" t="s">
        <v>5290</v>
      </c>
      <c r="C4517" s="1206">
        <v>14925</v>
      </c>
      <c r="D4517" s="1206">
        <v>23876</v>
      </c>
      <c r="E4517" s="1206">
        <v>3914</v>
      </c>
      <c r="F4517" s="1210">
        <v>42715</v>
      </c>
    </row>
    <row r="4518" spans="2:6" ht="13.15" customHeight="1" x14ac:dyDescent="0.3">
      <c r="B4518" s="1172" t="s">
        <v>5291</v>
      </c>
      <c r="C4518" s="1207">
        <v>1262</v>
      </c>
      <c r="D4518" s="1207">
        <v>3781</v>
      </c>
      <c r="E4518" s="1207">
        <v>320</v>
      </c>
      <c r="F4518" s="1211">
        <v>5363</v>
      </c>
    </row>
    <row r="4519" spans="2:6" ht="13.15" customHeight="1" x14ac:dyDescent="0.3">
      <c r="B4519" s="1173" t="s">
        <v>5292</v>
      </c>
      <c r="C4519" s="1206">
        <v>317</v>
      </c>
      <c r="D4519" s="1206">
        <v>345</v>
      </c>
      <c r="E4519" s="1206">
        <v>40</v>
      </c>
      <c r="F4519" s="1210">
        <v>702</v>
      </c>
    </row>
    <row r="4520" spans="2:6" ht="13.15" customHeight="1" x14ac:dyDescent="0.3">
      <c r="B4520" s="1172" t="s">
        <v>5293</v>
      </c>
      <c r="C4520" s="1207">
        <v>44</v>
      </c>
      <c r="D4520" s="1207">
        <v>168</v>
      </c>
      <c r="E4520" s="1207">
        <v>14</v>
      </c>
      <c r="F4520" s="1211">
        <v>226</v>
      </c>
    </row>
    <row r="4521" spans="2:6" ht="13.15" customHeight="1" x14ac:dyDescent="0.3">
      <c r="B4521" s="1173" t="s">
        <v>5294</v>
      </c>
      <c r="C4521" s="1206">
        <v>166</v>
      </c>
      <c r="D4521" s="1206">
        <v>295</v>
      </c>
      <c r="E4521" s="1206">
        <v>26</v>
      </c>
      <c r="F4521" s="1210">
        <v>487</v>
      </c>
    </row>
    <row r="4522" spans="2:6" ht="13.15" customHeight="1" x14ac:dyDescent="0.3">
      <c r="B4522" s="1172" t="s">
        <v>5295</v>
      </c>
      <c r="C4522" s="1207">
        <v>613</v>
      </c>
      <c r="D4522" s="1207">
        <v>2176</v>
      </c>
      <c r="E4522" s="1207">
        <v>170</v>
      </c>
      <c r="F4522" s="1211">
        <v>2959</v>
      </c>
    </row>
    <row r="4523" spans="2:6" ht="13.15" customHeight="1" x14ac:dyDescent="0.3">
      <c r="B4523" s="1173" t="s">
        <v>5296</v>
      </c>
      <c r="C4523" s="1206">
        <v>863</v>
      </c>
      <c r="D4523" s="1206">
        <v>2599</v>
      </c>
      <c r="E4523" s="1206">
        <v>269</v>
      </c>
      <c r="F4523" s="1210">
        <v>3731</v>
      </c>
    </row>
    <row r="4524" spans="2:6" ht="13.15" customHeight="1" x14ac:dyDescent="0.3">
      <c r="B4524" s="1172" t="s">
        <v>5297</v>
      </c>
      <c r="C4524" s="1207">
        <v>7023</v>
      </c>
      <c r="D4524" s="1207">
        <v>14256</v>
      </c>
      <c r="E4524" s="1207">
        <v>1842</v>
      </c>
      <c r="F4524" s="1211">
        <v>23121</v>
      </c>
    </row>
    <row r="4525" spans="2:6" ht="13.15" customHeight="1" x14ac:dyDescent="0.3">
      <c r="B4525" s="1173" t="s">
        <v>5298</v>
      </c>
      <c r="C4525" s="1206">
        <v>904</v>
      </c>
      <c r="D4525" s="1206">
        <v>2442</v>
      </c>
      <c r="E4525" s="1206">
        <v>288</v>
      </c>
      <c r="F4525" s="1210">
        <v>3634</v>
      </c>
    </row>
    <row r="4526" spans="2:6" ht="13.15" customHeight="1" x14ac:dyDescent="0.3">
      <c r="B4526" s="1172" t="s">
        <v>5299</v>
      </c>
      <c r="C4526" s="1207">
        <v>1910</v>
      </c>
      <c r="D4526" s="1207">
        <v>5377</v>
      </c>
      <c r="E4526" s="1207">
        <v>505</v>
      </c>
      <c r="F4526" s="1211">
        <v>7792</v>
      </c>
    </row>
    <row r="4527" spans="2:6" ht="13.15" customHeight="1" x14ac:dyDescent="0.3">
      <c r="B4527" s="1173" t="s">
        <v>5300</v>
      </c>
      <c r="C4527" s="1206">
        <v>26</v>
      </c>
      <c r="D4527" s="1206">
        <v>47</v>
      </c>
      <c r="E4527" s="1206">
        <v>5</v>
      </c>
      <c r="F4527" s="1210">
        <v>78</v>
      </c>
    </row>
    <row r="4528" spans="2:6" ht="13.15" customHeight="1" x14ac:dyDescent="0.3">
      <c r="B4528" s="1172" t="s">
        <v>5301</v>
      </c>
      <c r="C4528" s="1207">
        <v>89</v>
      </c>
      <c r="D4528" s="1207">
        <v>271</v>
      </c>
      <c r="E4528" s="1207">
        <v>21</v>
      </c>
      <c r="F4528" s="1211">
        <v>381</v>
      </c>
    </row>
    <row r="4529" spans="2:6" ht="13.15" customHeight="1" x14ac:dyDescent="0.3">
      <c r="B4529" s="1173" t="s">
        <v>5302</v>
      </c>
      <c r="C4529" s="1206">
        <v>3795</v>
      </c>
      <c r="D4529" s="1206">
        <v>5638</v>
      </c>
      <c r="E4529" s="1206">
        <v>772</v>
      </c>
      <c r="F4529" s="1210">
        <v>10205</v>
      </c>
    </row>
    <row r="4530" spans="2:6" ht="13.15" customHeight="1" x14ac:dyDescent="0.3">
      <c r="B4530" s="1172" t="s">
        <v>5303</v>
      </c>
      <c r="C4530" s="1207">
        <v>653</v>
      </c>
      <c r="D4530" s="1207">
        <v>885</v>
      </c>
      <c r="E4530" s="1207">
        <v>137</v>
      </c>
      <c r="F4530" s="1211">
        <v>1675</v>
      </c>
    </row>
    <row r="4531" spans="2:6" ht="13.15" customHeight="1" x14ac:dyDescent="0.3">
      <c r="B4531" s="1173" t="s">
        <v>5304</v>
      </c>
      <c r="C4531" s="1206">
        <v>348</v>
      </c>
      <c r="D4531" s="1206">
        <v>1261</v>
      </c>
      <c r="E4531" s="1206">
        <v>80</v>
      </c>
      <c r="F4531" s="1210">
        <v>1689</v>
      </c>
    </row>
    <row r="4532" spans="2:6" ht="13.15" customHeight="1" x14ac:dyDescent="0.3">
      <c r="B4532" s="1172" t="s">
        <v>5305</v>
      </c>
      <c r="C4532" s="1207">
        <v>146</v>
      </c>
      <c r="D4532" s="1207">
        <v>221</v>
      </c>
      <c r="E4532" s="1207">
        <v>63</v>
      </c>
      <c r="F4532" s="1211">
        <v>430</v>
      </c>
    </row>
    <row r="4533" spans="2:6" ht="13.15" customHeight="1" x14ac:dyDescent="0.3">
      <c r="B4533" s="1173" t="s">
        <v>5306</v>
      </c>
      <c r="C4533" s="1206">
        <v>408</v>
      </c>
      <c r="D4533" s="1206">
        <v>868</v>
      </c>
      <c r="E4533" s="1206">
        <v>83</v>
      </c>
      <c r="F4533" s="1210">
        <v>1359</v>
      </c>
    </row>
    <row r="4534" spans="2:6" ht="13.15" customHeight="1" x14ac:dyDescent="0.3">
      <c r="B4534" s="1172" t="s">
        <v>5307</v>
      </c>
      <c r="C4534" s="1207">
        <v>1966</v>
      </c>
      <c r="D4534" s="1207">
        <v>4750</v>
      </c>
      <c r="E4534" s="1207">
        <v>358</v>
      </c>
      <c r="F4534" s="1211">
        <v>7074</v>
      </c>
    </row>
    <row r="4535" spans="2:6" ht="13.15" customHeight="1" x14ac:dyDescent="0.3">
      <c r="B4535" s="1173" t="s">
        <v>5308</v>
      </c>
      <c r="C4535" s="1206">
        <v>1239</v>
      </c>
      <c r="D4535" s="1206">
        <v>4648</v>
      </c>
      <c r="E4535" s="1206">
        <v>327</v>
      </c>
      <c r="F4535" s="1210">
        <v>6214</v>
      </c>
    </row>
    <row r="4536" spans="2:6" ht="13.15" customHeight="1" x14ac:dyDescent="0.3">
      <c r="B4536" s="1172" t="s">
        <v>5309</v>
      </c>
      <c r="C4536" s="1207">
        <v>173</v>
      </c>
      <c r="D4536" s="1207">
        <v>564</v>
      </c>
      <c r="E4536" s="1207">
        <v>37</v>
      </c>
      <c r="F4536" s="1211">
        <v>774</v>
      </c>
    </row>
    <row r="4537" spans="2:6" ht="13.15" customHeight="1" x14ac:dyDescent="0.3">
      <c r="B4537" s="1173" t="s">
        <v>5310</v>
      </c>
      <c r="C4537" s="1206">
        <v>481</v>
      </c>
      <c r="D4537" s="1206">
        <v>2502</v>
      </c>
      <c r="E4537" s="1206">
        <v>189</v>
      </c>
      <c r="F4537" s="1210">
        <v>3172</v>
      </c>
    </row>
    <row r="4538" spans="2:6" ht="13.15" customHeight="1" x14ac:dyDescent="0.3">
      <c r="B4538" s="1172" t="s">
        <v>5311</v>
      </c>
      <c r="C4538" s="1207">
        <v>14</v>
      </c>
      <c r="D4538" s="1207">
        <v>26</v>
      </c>
      <c r="E4538" s="1207">
        <v>1</v>
      </c>
      <c r="F4538" s="1211">
        <v>41</v>
      </c>
    </row>
    <row r="4539" spans="2:6" ht="13.15" customHeight="1" x14ac:dyDescent="0.3">
      <c r="B4539" s="1173" t="s">
        <v>5312</v>
      </c>
      <c r="C4539" s="1206">
        <v>59</v>
      </c>
      <c r="D4539" s="1206">
        <v>144</v>
      </c>
      <c r="E4539" s="1206">
        <v>5</v>
      </c>
      <c r="F4539" s="1210">
        <v>208</v>
      </c>
    </row>
    <row r="4540" spans="2:6" ht="13.15" customHeight="1" x14ac:dyDescent="0.3">
      <c r="B4540" s="1172" t="s">
        <v>5313</v>
      </c>
      <c r="C4540" s="1207">
        <v>292</v>
      </c>
      <c r="D4540" s="1207">
        <v>687</v>
      </c>
      <c r="E4540" s="1207">
        <v>126</v>
      </c>
      <c r="F4540" s="1211">
        <v>1105</v>
      </c>
    </row>
    <row r="4541" spans="2:6" ht="13.15" customHeight="1" x14ac:dyDescent="0.3">
      <c r="B4541" s="1173" t="s">
        <v>5314</v>
      </c>
      <c r="C4541" s="1206">
        <v>41</v>
      </c>
      <c r="D4541" s="1206">
        <v>245</v>
      </c>
      <c r="E4541" s="1206">
        <v>26</v>
      </c>
      <c r="F4541" s="1210">
        <v>312</v>
      </c>
    </row>
    <row r="4542" spans="2:6" ht="13.15" customHeight="1" x14ac:dyDescent="0.3">
      <c r="B4542" s="1172" t="s">
        <v>5315</v>
      </c>
      <c r="C4542" s="1207">
        <v>3625</v>
      </c>
      <c r="D4542" s="1207">
        <v>8029</v>
      </c>
      <c r="E4542" s="1207">
        <v>1056</v>
      </c>
      <c r="F4542" s="1211">
        <v>12710</v>
      </c>
    </row>
    <row r="4543" spans="2:6" ht="13.15" customHeight="1" x14ac:dyDescent="0.3">
      <c r="B4543" s="1173" t="s">
        <v>5316</v>
      </c>
      <c r="C4543" s="1206">
        <v>56</v>
      </c>
      <c r="D4543" s="1206">
        <v>209</v>
      </c>
      <c r="E4543" s="1206">
        <v>19</v>
      </c>
      <c r="F4543" s="1210">
        <v>284</v>
      </c>
    </row>
    <row r="4544" spans="2:6" ht="13.15" customHeight="1" x14ac:dyDescent="0.3">
      <c r="B4544" s="1172" t="s">
        <v>5317</v>
      </c>
      <c r="C4544" s="1207">
        <v>458</v>
      </c>
      <c r="D4544" s="1207">
        <v>1709</v>
      </c>
      <c r="E4544" s="1207">
        <v>156</v>
      </c>
      <c r="F4544" s="1211">
        <v>2323</v>
      </c>
    </row>
    <row r="4545" spans="2:6" ht="13.15" customHeight="1" x14ac:dyDescent="0.3">
      <c r="B4545" s="1173" t="s">
        <v>5318</v>
      </c>
      <c r="C4545" s="1206">
        <v>239</v>
      </c>
      <c r="D4545" s="1206">
        <v>913</v>
      </c>
      <c r="E4545" s="1206">
        <v>66</v>
      </c>
      <c r="F4545" s="1210">
        <v>1218</v>
      </c>
    </row>
    <row r="4546" spans="2:6" ht="13.15" customHeight="1" x14ac:dyDescent="0.3">
      <c r="B4546" s="1172" t="s">
        <v>5319</v>
      </c>
      <c r="C4546" s="1207">
        <v>871</v>
      </c>
      <c r="D4546" s="1207">
        <v>2469</v>
      </c>
      <c r="E4546" s="1207">
        <v>213</v>
      </c>
      <c r="F4546" s="1211">
        <v>3553</v>
      </c>
    </row>
    <row r="4547" spans="2:6" ht="13.15" customHeight="1" x14ac:dyDescent="0.3">
      <c r="B4547" s="1173" t="s">
        <v>5320</v>
      </c>
      <c r="C4547" s="1206">
        <v>14</v>
      </c>
      <c r="D4547" s="1206">
        <v>19</v>
      </c>
      <c r="E4547" s="1206">
        <v>6</v>
      </c>
      <c r="F4547" s="1210">
        <v>39</v>
      </c>
    </row>
    <row r="4548" spans="2:6" ht="13.15" customHeight="1" x14ac:dyDescent="0.3">
      <c r="B4548" s="1172" t="s">
        <v>5321</v>
      </c>
      <c r="C4548" s="1207">
        <v>156</v>
      </c>
      <c r="D4548" s="1207">
        <v>528</v>
      </c>
      <c r="E4548" s="1207">
        <v>43</v>
      </c>
      <c r="F4548" s="1211">
        <v>727</v>
      </c>
    </row>
    <row r="4549" spans="2:6" ht="13.15" customHeight="1" x14ac:dyDescent="0.3">
      <c r="B4549" s="1173" t="s">
        <v>5322</v>
      </c>
      <c r="C4549" s="1206">
        <v>170</v>
      </c>
      <c r="D4549" s="1206">
        <v>843</v>
      </c>
      <c r="E4549" s="1206">
        <v>60</v>
      </c>
      <c r="F4549" s="1210">
        <v>1073</v>
      </c>
    </row>
    <row r="4550" spans="2:6" ht="13.15" customHeight="1" x14ac:dyDescent="0.3">
      <c r="B4550" s="1172" t="s">
        <v>5323</v>
      </c>
      <c r="C4550" s="1207">
        <v>403</v>
      </c>
      <c r="D4550" s="1207">
        <v>1156</v>
      </c>
      <c r="E4550" s="1207">
        <v>138</v>
      </c>
      <c r="F4550" s="1211">
        <v>1697</v>
      </c>
    </row>
    <row r="4551" spans="2:6" ht="13.15" customHeight="1" x14ac:dyDescent="0.3">
      <c r="B4551" s="1173" t="s">
        <v>5324</v>
      </c>
      <c r="C4551" s="1206">
        <v>684</v>
      </c>
      <c r="D4551" s="1206">
        <v>1890</v>
      </c>
      <c r="E4551" s="1206">
        <v>185</v>
      </c>
      <c r="F4551" s="1210">
        <v>2759</v>
      </c>
    </row>
    <row r="4552" spans="2:6" ht="13.15" customHeight="1" x14ac:dyDescent="0.3">
      <c r="B4552" s="1172" t="s">
        <v>5325</v>
      </c>
      <c r="C4552" s="1207">
        <v>269</v>
      </c>
      <c r="D4552" s="1207">
        <v>787</v>
      </c>
      <c r="E4552" s="1207">
        <v>82</v>
      </c>
      <c r="F4552" s="1211">
        <v>1138</v>
      </c>
    </row>
    <row r="4553" spans="2:6" ht="13.15" customHeight="1" x14ac:dyDescent="0.3">
      <c r="B4553" s="1173" t="s">
        <v>5326</v>
      </c>
      <c r="C4553" s="1206">
        <v>155</v>
      </c>
      <c r="D4553" s="1206">
        <v>495</v>
      </c>
      <c r="E4553" s="1206">
        <v>61</v>
      </c>
      <c r="F4553" s="1210">
        <v>711</v>
      </c>
    </row>
    <row r="4554" spans="2:6" ht="13.15" customHeight="1" x14ac:dyDescent="0.3">
      <c r="B4554" s="1172" t="s">
        <v>5327</v>
      </c>
      <c r="C4554" s="1207">
        <v>546</v>
      </c>
      <c r="D4554" s="1207">
        <v>1610</v>
      </c>
      <c r="E4554" s="1207">
        <v>151</v>
      </c>
      <c r="F4554" s="1211">
        <v>2307</v>
      </c>
    </row>
    <row r="4555" spans="2:6" ht="13.15" customHeight="1" x14ac:dyDescent="0.3">
      <c r="B4555" s="1173" t="s">
        <v>5328</v>
      </c>
      <c r="C4555" s="1206">
        <v>599</v>
      </c>
      <c r="D4555" s="1206">
        <v>1342</v>
      </c>
      <c r="E4555" s="1206">
        <v>143</v>
      </c>
      <c r="F4555" s="1210">
        <v>2084</v>
      </c>
    </row>
    <row r="4556" spans="2:6" ht="13.15" customHeight="1" x14ac:dyDescent="0.3">
      <c r="B4556" s="1172" t="s">
        <v>5329</v>
      </c>
      <c r="C4556" s="1207">
        <v>1337</v>
      </c>
      <c r="D4556" s="1207">
        <v>4488</v>
      </c>
      <c r="E4556" s="1207">
        <v>471</v>
      </c>
      <c r="F4556" s="1211">
        <v>6296</v>
      </c>
    </row>
    <row r="4557" spans="2:6" ht="13.15" customHeight="1" x14ac:dyDescent="0.3">
      <c r="B4557" s="1173" t="s">
        <v>5330</v>
      </c>
      <c r="C4557" s="1206">
        <v>451</v>
      </c>
      <c r="D4557" s="1206">
        <v>1119</v>
      </c>
      <c r="E4557" s="1206">
        <v>140</v>
      </c>
      <c r="F4557" s="1210">
        <v>1710</v>
      </c>
    </row>
    <row r="4558" spans="2:6" ht="13.15" customHeight="1" x14ac:dyDescent="0.3">
      <c r="B4558" s="1172" t="s">
        <v>5331</v>
      </c>
      <c r="C4558" s="1207">
        <v>83</v>
      </c>
      <c r="D4558" s="1207">
        <v>195</v>
      </c>
      <c r="E4558" s="1207">
        <v>23</v>
      </c>
      <c r="F4558" s="1211">
        <v>301</v>
      </c>
    </row>
    <row r="4559" spans="2:6" ht="13.15" customHeight="1" x14ac:dyDescent="0.3">
      <c r="B4559" s="1173" t="s">
        <v>5332</v>
      </c>
      <c r="C4559" s="1206">
        <v>21</v>
      </c>
      <c r="D4559" s="1206">
        <v>107</v>
      </c>
      <c r="E4559" s="1206">
        <v>13</v>
      </c>
      <c r="F4559" s="1210">
        <v>141</v>
      </c>
    </row>
    <row r="4560" spans="2:6" ht="13.15" customHeight="1" x14ac:dyDescent="0.3">
      <c r="B4560" s="1172" t="s">
        <v>5333</v>
      </c>
      <c r="C4560" s="1207">
        <v>110</v>
      </c>
      <c r="D4560" s="1207">
        <v>450</v>
      </c>
      <c r="E4560" s="1207">
        <v>35</v>
      </c>
      <c r="F4560" s="1211">
        <v>595</v>
      </c>
    </row>
    <row r="4561" spans="2:6" ht="13.15" customHeight="1" x14ac:dyDescent="0.3">
      <c r="B4561" s="1173" t="s">
        <v>5334</v>
      </c>
      <c r="C4561" s="1206">
        <v>10086</v>
      </c>
      <c r="D4561" s="1206">
        <v>18331</v>
      </c>
      <c r="E4561" s="1206">
        <v>2948</v>
      </c>
      <c r="F4561" s="1210">
        <v>31365</v>
      </c>
    </row>
    <row r="4562" spans="2:6" ht="13.15" customHeight="1" x14ac:dyDescent="0.3">
      <c r="B4562" s="1172" t="s">
        <v>5335</v>
      </c>
      <c r="C4562" s="1207">
        <v>696</v>
      </c>
      <c r="D4562" s="1207">
        <v>2649</v>
      </c>
      <c r="E4562" s="1207">
        <v>316</v>
      </c>
      <c r="F4562" s="1211">
        <v>3661</v>
      </c>
    </row>
    <row r="4563" spans="2:6" ht="13.15" customHeight="1" x14ac:dyDescent="0.3">
      <c r="B4563" s="1173" t="s">
        <v>5336</v>
      </c>
      <c r="C4563" s="1206">
        <v>146</v>
      </c>
      <c r="D4563" s="1206">
        <v>643</v>
      </c>
      <c r="E4563" s="1206">
        <v>61</v>
      </c>
      <c r="F4563" s="1210">
        <v>850</v>
      </c>
    </row>
    <row r="4564" spans="2:6" ht="13.15" customHeight="1" x14ac:dyDescent="0.3">
      <c r="B4564" s="1172" t="s">
        <v>5337</v>
      </c>
      <c r="C4564" s="1207">
        <v>170</v>
      </c>
      <c r="D4564" s="1207">
        <v>811</v>
      </c>
      <c r="E4564" s="1207">
        <v>59</v>
      </c>
      <c r="F4564" s="1211">
        <v>1040</v>
      </c>
    </row>
    <row r="4565" spans="2:6" ht="13.15" customHeight="1" x14ac:dyDescent="0.3">
      <c r="B4565" s="1173" t="s">
        <v>5338</v>
      </c>
      <c r="C4565" s="1206">
        <v>0</v>
      </c>
      <c r="D4565" s="1206">
        <v>2</v>
      </c>
      <c r="E4565" s="1206">
        <v>1</v>
      </c>
      <c r="F4565" s="1210">
        <v>3</v>
      </c>
    </row>
    <row r="4566" spans="2:6" ht="13.15" customHeight="1" x14ac:dyDescent="0.3">
      <c r="B4566" s="1172" t="s">
        <v>5339</v>
      </c>
      <c r="C4566" s="1207">
        <v>164</v>
      </c>
      <c r="D4566" s="1207">
        <v>332</v>
      </c>
      <c r="E4566" s="1207">
        <v>47</v>
      </c>
      <c r="F4566" s="1211">
        <v>543</v>
      </c>
    </row>
    <row r="4567" spans="2:6" ht="13.15" customHeight="1" x14ac:dyDescent="0.3">
      <c r="B4567" s="1173" t="s">
        <v>5340</v>
      </c>
      <c r="C4567" s="1206">
        <v>261</v>
      </c>
      <c r="D4567" s="1206">
        <v>741</v>
      </c>
      <c r="E4567" s="1206">
        <v>66</v>
      </c>
      <c r="F4567" s="1210">
        <v>1068</v>
      </c>
    </row>
    <row r="4568" spans="2:6" ht="13.15" customHeight="1" x14ac:dyDescent="0.3">
      <c r="B4568" s="1172" t="s">
        <v>5341</v>
      </c>
      <c r="C4568" s="1207">
        <v>11</v>
      </c>
      <c r="D4568" s="1207">
        <v>30</v>
      </c>
      <c r="E4568" s="1207">
        <v>8</v>
      </c>
      <c r="F4568" s="1211">
        <v>49</v>
      </c>
    </row>
    <row r="4569" spans="2:6" ht="13.15" customHeight="1" x14ac:dyDescent="0.3">
      <c r="B4569" s="1173" t="s">
        <v>5342</v>
      </c>
      <c r="C4569" s="1206">
        <v>3112</v>
      </c>
      <c r="D4569" s="1206">
        <v>8192</v>
      </c>
      <c r="E4569" s="1206">
        <v>1184</v>
      </c>
      <c r="F4569" s="1210">
        <v>12488</v>
      </c>
    </row>
    <row r="4570" spans="2:6" ht="13.15" customHeight="1" x14ac:dyDescent="0.3">
      <c r="B4570" s="1172" t="s">
        <v>5343</v>
      </c>
      <c r="C4570" s="1207">
        <v>360</v>
      </c>
      <c r="D4570" s="1207">
        <v>1137</v>
      </c>
      <c r="E4570" s="1207">
        <v>129</v>
      </c>
      <c r="F4570" s="1211">
        <v>1626</v>
      </c>
    </row>
    <row r="4571" spans="2:6" ht="13.15" customHeight="1" x14ac:dyDescent="0.3">
      <c r="B4571" s="1173" t="s">
        <v>5344</v>
      </c>
      <c r="C4571" s="1206">
        <v>1023</v>
      </c>
      <c r="D4571" s="1206">
        <v>3483</v>
      </c>
      <c r="E4571" s="1206">
        <v>373</v>
      </c>
      <c r="F4571" s="1210">
        <v>4879</v>
      </c>
    </row>
    <row r="4572" spans="2:6" ht="13.15" customHeight="1" x14ac:dyDescent="0.3">
      <c r="B4572" s="1172" t="s">
        <v>5345</v>
      </c>
      <c r="C4572" s="1207">
        <v>76</v>
      </c>
      <c r="D4572" s="1207">
        <v>371</v>
      </c>
      <c r="E4572" s="1207">
        <v>19</v>
      </c>
      <c r="F4572" s="1211">
        <v>466</v>
      </c>
    </row>
    <row r="4573" spans="2:6" ht="13.15" customHeight="1" x14ac:dyDescent="0.3">
      <c r="B4573" s="1173" t="s">
        <v>5346</v>
      </c>
      <c r="C4573" s="1206">
        <v>154</v>
      </c>
      <c r="D4573" s="1206">
        <v>1031</v>
      </c>
      <c r="E4573" s="1206">
        <v>59</v>
      </c>
      <c r="F4573" s="1210">
        <v>1244</v>
      </c>
    </row>
    <row r="4574" spans="2:6" ht="13.15" customHeight="1" x14ac:dyDescent="0.3">
      <c r="B4574" s="1172" t="s">
        <v>5347</v>
      </c>
      <c r="C4574" s="1207">
        <v>4926</v>
      </c>
      <c r="D4574" s="1207">
        <v>10846</v>
      </c>
      <c r="E4574" s="1207">
        <v>1527</v>
      </c>
      <c r="F4574" s="1211">
        <v>17299</v>
      </c>
    </row>
    <row r="4575" spans="2:6" ht="13.15" customHeight="1" x14ac:dyDescent="0.3">
      <c r="B4575" s="1173" t="s">
        <v>5348</v>
      </c>
      <c r="C4575" s="1206">
        <v>15</v>
      </c>
      <c r="D4575" s="1206">
        <v>7</v>
      </c>
      <c r="E4575" s="1206">
        <v>2</v>
      </c>
      <c r="F4575" s="1210">
        <v>24</v>
      </c>
    </row>
    <row r="4576" spans="2:6" ht="13.15" customHeight="1" x14ac:dyDescent="0.3">
      <c r="B4576" s="1172" t="s">
        <v>5349</v>
      </c>
      <c r="C4576" s="1207">
        <v>5388</v>
      </c>
      <c r="D4576" s="1207">
        <v>10357</v>
      </c>
      <c r="E4576" s="1207">
        <v>1632</v>
      </c>
      <c r="F4576" s="1211">
        <v>17377</v>
      </c>
    </row>
    <row r="4577" spans="2:6" ht="13.15" customHeight="1" x14ac:dyDescent="0.3">
      <c r="B4577" s="1173" t="s">
        <v>5350</v>
      </c>
      <c r="C4577" s="1206">
        <v>268</v>
      </c>
      <c r="D4577" s="1206">
        <v>812</v>
      </c>
      <c r="E4577" s="1206">
        <v>68</v>
      </c>
      <c r="F4577" s="1210">
        <v>1148</v>
      </c>
    </row>
    <row r="4578" spans="2:6" ht="13.15" customHeight="1" x14ac:dyDescent="0.3">
      <c r="B4578" s="1172" t="s">
        <v>5351</v>
      </c>
      <c r="C4578" s="1207">
        <v>1014</v>
      </c>
      <c r="D4578" s="1207">
        <v>2377</v>
      </c>
      <c r="E4578" s="1207">
        <v>338</v>
      </c>
      <c r="F4578" s="1211">
        <v>3729</v>
      </c>
    </row>
    <row r="4579" spans="2:6" ht="13.15" customHeight="1" x14ac:dyDescent="0.3">
      <c r="B4579" s="1173" t="s">
        <v>5352</v>
      </c>
      <c r="C4579" s="1206">
        <v>208</v>
      </c>
      <c r="D4579" s="1206">
        <v>779</v>
      </c>
      <c r="E4579" s="1206">
        <v>78</v>
      </c>
      <c r="F4579" s="1210">
        <v>1065</v>
      </c>
    </row>
    <row r="4580" spans="2:6" ht="13.15" customHeight="1" x14ac:dyDescent="0.3">
      <c r="B4580" s="1172" t="s">
        <v>5353</v>
      </c>
      <c r="C4580" s="1207">
        <v>3099</v>
      </c>
      <c r="D4580" s="1207">
        <v>0</v>
      </c>
      <c r="E4580" s="1207">
        <v>830</v>
      </c>
      <c r="F4580" s="1211">
        <v>3929</v>
      </c>
    </row>
    <row r="4581" spans="2:6" ht="13.15" customHeight="1" x14ac:dyDescent="0.3">
      <c r="B4581" s="1173" t="s">
        <v>5354</v>
      </c>
      <c r="C4581" s="1206">
        <v>462</v>
      </c>
      <c r="D4581" s="1206">
        <v>1973</v>
      </c>
      <c r="E4581" s="1206">
        <v>153</v>
      </c>
      <c r="F4581" s="1210">
        <v>2588</v>
      </c>
    </row>
    <row r="4582" spans="2:6" ht="13.15" customHeight="1" x14ac:dyDescent="0.3">
      <c r="B4582" s="1172" t="s">
        <v>5355</v>
      </c>
      <c r="C4582" s="1207">
        <v>1126</v>
      </c>
      <c r="D4582" s="1207">
        <v>3150</v>
      </c>
      <c r="E4582" s="1207">
        <v>374</v>
      </c>
      <c r="F4582" s="1211">
        <v>4650</v>
      </c>
    </row>
    <row r="4583" spans="2:6" ht="13.15" customHeight="1" x14ac:dyDescent="0.3">
      <c r="B4583" s="1173" t="s">
        <v>5356</v>
      </c>
      <c r="C4583" s="1206">
        <v>7587</v>
      </c>
      <c r="D4583" s="1206">
        <v>16573</v>
      </c>
      <c r="E4583" s="1206">
        <v>1870</v>
      </c>
      <c r="F4583" s="1210">
        <v>26030</v>
      </c>
    </row>
    <row r="4584" spans="2:6" ht="13.15" customHeight="1" x14ac:dyDescent="0.3">
      <c r="B4584" s="1172" t="s">
        <v>5357</v>
      </c>
      <c r="C4584" s="1207">
        <v>146</v>
      </c>
      <c r="D4584" s="1207">
        <v>733</v>
      </c>
      <c r="E4584" s="1207">
        <v>56</v>
      </c>
      <c r="F4584" s="1211">
        <v>935</v>
      </c>
    </row>
    <row r="4585" spans="2:6" ht="13.15" customHeight="1" x14ac:dyDescent="0.3">
      <c r="B4585" s="1173" t="s">
        <v>5358</v>
      </c>
      <c r="C4585" s="1206">
        <v>115</v>
      </c>
      <c r="D4585" s="1206">
        <v>337</v>
      </c>
      <c r="E4585" s="1206">
        <v>23</v>
      </c>
      <c r="F4585" s="1210">
        <v>475</v>
      </c>
    </row>
    <row r="4586" spans="2:6" ht="13.15" customHeight="1" x14ac:dyDescent="0.3">
      <c r="B4586" s="1172" t="s">
        <v>5359</v>
      </c>
      <c r="C4586" s="1207">
        <v>303</v>
      </c>
      <c r="D4586" s="1207">
        <v>1087</v>
      </c>
      <c r="E4586" s="1207">
        <v>92</v>
      </c>
      <c r="F4586" s="1211">
        <v>1482</v>
      </c>
    </row>
    <row r="4587" spans="2:6" ht="13.15" customHeight="1" x14ac:dyDescent="0.3">
      <c r="B4587" s="1173" t="s">
        <v>5360</v>
      </c>
      <c r="C4587" s="1206">
        <v>97</v>
      </c>
      <c r="D4587" s="1206">
        <v>322</v>
      </c>
      <c r="E4587" s="1206">
        <v>25</v>
      </c>
      <c r="F4587" s="1210">
        <v>444</v>
      </c>
    </row>
    <row r="4588" spans="2:6" ht="13.15" customHeight="1" x14ac:dyDescent="0.3">
      <c r="B4588" s="1172" t="s">
        <v>5361</v>
      </c>
      <c r="C4588" s="1207">
        <v>75</v>
      </c>
      <c r="D4588" s="1207">
        <v>325</v>
      </c>
      <c r="E4588" s="1207">
        <v>12</v>
      </c>
      <c r="F4588" s="1211">
        <v>412</v>
      </c>
    </row>
    <row r="4589" spans="2:6" ht="13.15" customHeight="1" x14ac:dyDescent="0.3">
      <c r="B4589" s="1173" t="s">
        <v>5362</v>
      </c>
      <c r="C4589" s="1206">
        <v>75</v>
      </c>
      <c r="D4589" s="1206">
        <v>307</v>
      </c>
      <c r="E4589" s="1206">
        <v>25</v>
      </c>
      <c r="F4589" s="1210">
        <v>407</v>
      </c>
    </row>
    <row r="4590" spans="2:6" ht="13.15" customHeight="1" x14ac:dyDescent="0.3">
      <c r="B4590" s="1172" t="s">
        <v>5363</v>
      </c>
      <c r="C4590" s="1207">
        <v>342</v>
      </c>
      <c r="D4590" s="1207">
        <v>1792</v>
      </c>
      <c r="E4590" s="1207">
        <v>130</v>
      </c>
      <c r="F4590" s="1211">
        <v>2264</v>
      </c>
    </row>
    <row r="4591" spans="2:6" ht="13.15" customHeight="1" x14ac:dyDescent="0.3">
      <c r="B4591" s="1173" t="s">
        <v>5364</v>
      </c>
      <c r="C4591" s="1206">
        <v>104</v>
      </c>
      <c r="D4591" s="1206">
        <v>342</v>
      </c>
      <c r="E4591" s="1206">
        <v>26</v>
      </c>
      <c r="F4591" s="1210">
        <v>472</v>
      </c>
    </row>
    <row r="4592" spans="2:6" ht="13.15" customHeight="1" x14ac:dyDescent="0.3">
      <c r="B4592" s="1172" t="s">
        <v>5365</v>
      </c>
      <c r="C4592" s="1207">
        <v>395</v>
      </c>
      <c r="D4592" s="1207">
        <v>1200</v>
      </c>
      <c r="E4592" s="1207">
        <v>146</v>
      </c>
      <c r="F4592" s="1211">
        <v>1741</v>
      </c>
    </row>
    <row r="4593" spans="2:6" ht="13.15" customHeight="1" x14ac:dyDescent="0.3">
      <c r="B4593" s="1173" t="s">
        <v>5366</v>
      </c>
      <c r="C4593" s="1206">
        <v>160</v>
      </c>
      <c r="D4593" s="1206">
        <v>431</v>
      </c>
      <c r="E4593" s="1206">
        <v>30</v>
      </c>
      <c r="F4593" s="1210">
        <v>621</v>
      </c>
    </row>
    <row r="4594" spans="2:6" ht="13.15" customHeight="1" x14ac:dyDescent="0.3">
      <c r="B4594" s="1172" t="s">
        <v>5367</v>
      </c>
      <c r="C4594" s="1207">
        <v>24041</v>
      </c>
      <c r="D4594" s="1207">
        <v>32516</v>
      </c>
      <c r="E4594" s="1207">
        <v>6053</v>
      </c>
      <c r="F4594" s="1211">
        <v>62610</v>
      </c>
    </row>
    <row r="4595" spans="2:6" ht="13.15" customHeight="1" x14ac:dyDescent="0.3">
      <c r="B4595" s="1173" t="s">
        <v>5368</v>
      </c>
      <c r="C4595" s="1206">
        <v>6097</v>
      </c>
      <c r="D4595" s="1206">
        <v>12642</v>
      </c>
      <c r="E4595" s="1206">
        <v>2053</v>
      </c>
      <c r="F4595" s="1210">
        <v>20792</v>
      </c>
    </row>
    <row r="4596" spans="2:6" ht="13.15" customHeight="1" x14ac:dyDescent="0.3">
      <c r="B4596" s="1172" t="s">
        <v>5369</v>
      </c>
      <c r="C4596" s="1207">
        <v>556</v>
      </c>
      <c r="D4596" s="1207">
        <v>1959</v>
      </c>
      <c r="E4596" s="1207">
        <v>199</v>
      </c>
      <c r="F4596" s="1211">
        <v>2714</v>
      </c>
    </row>
    <row r="4597" spans="2:6" ht="13.15" customHeight="1" x14ac:dyDescent="0.3">
      <c r="B4597" s="1173" t="s">
        <v>5370</v>
      </c>
      <c r="C4597" s="1206">
        <v>617</v>
      </c>
      <c r="D4597" s="1206">
        <v>1861</v>
      </c>
      <c r="E4597" s="1206">
        <v>220</v>
      </c>
      <c r="F4597" s="1210">
        <v>2698</v>
      </c>
    </row>
    <row r="4598" spans="2:6" ht="13.15" customHeight="1" x14ac:dyDescent="0.3">
      <c r="B4598" s="1172" t="s">
        <v>5371</v>
      </c>
      <c r="C4598" s="1207">
        <v>78</v>
      </c>
      <c r="D4598" s="1207">
        <v>344</v>
      </c>
      <c r="E4598" s="1207">
        <v>22</v>
      </c>
      <c r="F4598" s="1211">
        <v>444</v>
      </c>
    </row>
    <row r="4599" spans="2:6" ht="13.15" customHeight="1" x14ac:dyDescent="0.3">
      <c r="B4599" s="1173" t="s">
        <v>5372</v>
      </c>
      <c r="C4599" s="1206">
        <v>5</v>
      </c>
      <c r="D4599" s="1206">
        <v>5</v>
      </c>
      <c r="E4599" s="1206">
        <v>7</v>
      </c>
      <c r="F4599" s="1210">
        <v>17</v>
      </c>
    </row>
    <row r="4600" spans="2:6" ht="13.15" customHeight="1" x14ac:dyDescent="0.3">
      <c r="B4600" s="1172" t="s">
        <v>5373</v>
      </c>
      <c r="C4600" s="1207">
        <v>1093</v>
      </c>
      <c r="D4600" s="1207">
        <v>2548</v>
      </c>
      <c r="E4600" s="1207">
        <v>312</v>
      </c>
      <c r="F4600" s="1211">
        <v>3953</v>
      </c>
    </row>
    <row r="4601" spans="2:6" ht="13.15" customHeight="1" x14ac:dyDescent="0.3">
      <c r="B4601" s="1173" t="s">
        <v>5374</v>
      </c>
      <c r="C4601" s="1206">
        <v>15927</v>
      </c>
      <c r="D4601" s="1206">
        <v>23715</v>
      </c>
      <c r="E4601" s="1206">
        <v>4151</v>
      </c>
      <c r="F4601" s="1210">
        <v>43793</v>
      </c>
    </row>
    <row r="4602" spans="2:6" ht="13.15" customHeight="1" x14ac:dyDescent="0.3">
      <c r="B4602" s="1172" t="s">
        <v>5375</v>
      </c>
      <c r="C4602" s="1207">
        <v>337</v>
      </c>
      <c r="D4602" s="1207">
        <v>1565</v>
      </c>
      <c r="E4602" s="1207">
        <v>130</v>
      </c>
      <c r="F4602" s="1211">
        <v>2032</v>
      </c>
    </row>
    <row r="4603" spans="2:6" ht="13.15" customHeight="1" x14ac:dyDescent="0.3">
      <c r="B4603" s="1173" t="s">
        <v>5376</v>
      </c>
      <c r="C4603" s="1206">
        <v>203</v>
      </c>
      <c r="D4603" s="1206">
        <v>489</v>
      </c>
      <c r="E4603" s="1206">
        <v>58</v>
      </c>
      <c r="F4603" s="1210">
        <v>750</v>
      </c>
    </row>
    <row r="4604" spans="2:6" ht="13.15" customHeight="1" x14ac:dyDescent="0.3">
      <c r="B4604" s="1172" t="s">
        <v>5377</v>
      </c>
      <c r="C4604" s="1207">
        <v>120</v>
      </c>
      <c r="D4604" s="1207">
        <v>75</v>
      </c>
      <c r="E4604" s="1207">
        <v>23</v>
      </c>
      <c r="F4604" s="1211">
        <v>218</v>
      </c>
    </row>
    <row r="4605" spans="2:6" ht="13.15" customHeight="1" x14ac:dyDescent="0.3">
      <c r="B4605" s="1173" t="s">
        <v>5378</v>
      </c>
      <c r="C4605" s="1206">
        <v>167</v>
      </c>
      <c r="D4605" s="1206">
        <v>484</v>
      </c>
      <c r="E4605" s="1206">
        <v>50</v>
      </c>
      <c r="F4605" s="1210">
        <v>701</v>
      </c>
    </row>
    <row r="4606" spans="2:6" ht="13.15" customHeight="1" x14ac:dyDescent="0.3">
      <c r="B4606" s="1172" t="s">
        <v>5379</v>
      </c>
      <c r="C4606" s="1207">
        <v>1247</v>
      </c>
      <c r="D4606" s="1207">
        <v>3338</v>
      </c>
      <c r="E4606" s="1207">
        <v>399</v>
      </c>
      <c r="F4606" s="1211">
        <v>4984</v>
      </c>
    </row>
    <row r="4607" spans="2:6" ht="13.15" customHeight="1" x14ac:dyDescent="0.3">
      <c r="B4607" s="1173" t="s">
        <v>5380</v>
      </c>
      <c r="C4607" s="1206">
        <v>2528</v>
      </c>
      <c r="D4607" s="1206">
        <v>4876</v>
      </c>
      <c r="E4607" s="1206">
        <v>718</v>
      </c>
      <c r="F4607" s="1210">
        <v>8122</v>
      </c>
    </row>
    <row r="4608" spans="2:6" ht="13.15" customHeight="1" x14ac:dyDescent="0.3">
      <c r="B4608" s="1172" t="s">
        <v>5381</v>
      </c>
      <c r="C4608" s="1207">
        <v>2372</v>
      </c>
      <c r="D4608" s="1207">
        <v>5249</v>
      </c>
      <c r="E4608" s="1207">
        <v>1023</v>
      </c>
      <c r="F4608" s="1211">
        <v>8644</v>
      </c>
    </row>
    <row r="4609" spans="2:6" ht="13.15" customHeight="1" x14ac:dyDescent="0.3">
      <c r="B4609" s="1173" t="s">
        <v>5382</v>
      </c>
      <c r="C4609" s="1206">
        <v>1176</v>
      </c>
      <c r="D4609" s="1206">
        <v>3179</v>
      </c>
      <c r="E4609" s="1206">
        <v>302</v>
      </c>
      <c r="F4609" s="1210">
        <v>4657</v>
      </c>
    </row>
    <row r="4610" spans="2:6" ht="13.15" customHeight="1" x14ac:dyDescent="0.3">
      <c r="B4610" s="1172" t="s">
        <v>5383</v>
      </c>
      <c r="C4610" s="1207">
        <v>2371</v>
      </c>
      <c r="D4610" s="1207">
        <v>6522</v>
      </c>
      <c r="E4610" s="1207">
        <v>582</v>
      </c>
      <c r="F4610" s="1211">
        <v>9475</v>
      </c>
    </row>
    <row r="4611" spans="2:6" ht="13.15" customHeight="1" x14ac:dyDescent="0.3">
      <c r="B4611" s="1173" t="s">
        <v>5384</v>
      </c>
      <c r="C4611" s="1206">
        <v>4285</v>
      </c>
      <c r="D4611" s="1206">
        <v>4172</v>
      </c>
      <c r="E4611" s="1206">
        <v>1903</v>
      </c>
      <c r="F4611" s="1210">
        <v>10360</v>
      </c>
    </row>
    <row r="4612" spans="2:6" ht="13.15" customHeight="1" x14ac:dyDescent="0.3">
      <c r="B4612" s="1172" t="s">
        <v>5385</v>
      </c>
      <c r="C4612" s="1207">
        <v>4978</v>
      </c>
      <c r="D4612" s="1207">
        <v>4327</v>
      </c>
      <c r="E4612" s="1207">
        <v>1705</v>
      </c>
      <c r="F4612" s="1211">
        <v>11010</v>
      </c>
    </row>
    <row r="4613" spans="2:6" ht="13.15" customHeight="1" x14ac:dyDescent="0.3">
      <c r="B4613" s="1173" t="s">
        <v>5386</v>
      </c>
      <c r="C4613" s="1206">
        <v>3500</v>
      </c>
      <c r="D4613" s="1206">
        <v>2767</v>
      </c>
      <c r="E4613" s="1206">
        <v>1343</v>
      </c>
      <c r="F4613" s="1210">
        <v>7610</v>
      </c>
    </row>
    <row r="4614" spans="2:6" ht="13.15" customHeight="1" x14ac:dyDescent="0.3">
      <c r="B4614" s="1172" t="s">
        <v>5387</v>
      </c>
      <c r="C4614" s="1207">
        <v>4138</v>
      </c>
      <c r="D4614" s="1207">
        <v>3587</v>
      </c>
      <c r="E4614" s="1207">
        <v>1336</v>
      </c>
      <c r="F4614" s="1211">
        <v>9061</v>
      </c>
    </row>
    <row r="4615" spans="2:6" ht="13.15" customHeight="1" x14ac:dyDescent="0.3">
      <c r="B4615" s="1173" t="s">
        <v>5388</v>
      </c>
      <c r="C4615" s="1206">
        <v>10060</v>
      </c>
      <c r="D4615" s="1206">
        <v>10434</v>
      </c>
      <c r="E4615" s="1206">
        <v>2361</v>
      </c>
      <c r="F4615" s="1210">
        <v>22855</v>
      </c>
    </row>
    <row r="4616" spans="2:6" ht="13.15" customHeight="1" x14ac:dyDescent="0.3">
      <c r="B4616" s="1172" t="s">
        <v>5389</v>
      </c>
      <c r="C4616" s="1207">
        <v>8827</v>
      </c>
      <c r="D4616" s="1207">
        <v>8068</v>
      </c>
      <c r="E4616" s="1207">
        <v>1912</v>
      </c>
      <c r="F4616" s="1211">
        <v>18807</v>
      </c>
    </row>
    <row r="4617" spans="2:6" ht="13.15" customHeight="1" x14ac:dyDescent="0.3">
      <c r="B4617" s="1173" t="s">
        <v>5390</v>
      </c>
      <c r="C4617" s="1206">
        <v>11106</v>
      </c>
      <c r="D4617" s="1206">
        <v>10210</v>
      </c>
      <c r="E4617" s="1206">
        <v>2460</v>
      </c>
      <c r="F4617" s="1210">
        <v>23776</v>
      </c>
    </row>
    <row r="4618" spans="2:6" ht="13.15" customHeight="1" x14ac:dyDescent="0.3">
      <c r="B4618" s="1172" t="s">
        <v>5391</v>
      </c>
      <c r="C4618" s="1207">
        <v>12620</v>
      </c>
      <c r="D4618" s="1207">
        <v>12681</v>
      </c>
      <c r="E4618" s="1207">
        <v>3157</v>
      </c>
      <c r="F4618" s="1211">
        <v>28458</v>
      </c>
    </row>
    <row r="4619" spans="2:6" ht="13.15" customHeight="1" x14ac:dyDescent="0.3">
      <c r="B4619" s="1173" t="s">
        <v>5392</v>
      </c>
      <c r="C4619" s="1206">
        <v>8701</v>
      </c>
      <c r="D4619" s="1206">
        <v>9156</v>
      </c>
      <c r="E4619" s="1206">
        <v>2479</v>
      </c>
      <c r="F4619" s="1210">
        <v>20336</v>
      </c>
    </row>
    <row r="4620" spans="2:6" ht="13.15" customHeight="1" x14ac:dyDescent="0.3">
      <c r="B4620" s="1172" t="s">
        <v>5393</v>
      </c>
      <c r="C4620" s="1207">
        <v>15209</v>
      </c>
      <c r="D4620" s="1207">
        <v>19436</v>
      </c>
      <c r="E4620" s="1207">
        <v>4355</v>
      </c>
      <c r="F4620" s="1211">
        <v>39000</v>
      </c>
    </row>
    <row r="4621" spans="2:6" ht="13.15" customHeight="1" x14ac:dyDescent="0.3">
      <c r="B4621" s="1173" t="s">
        <v>5394</v>
      </c>
      <c r="C4621" s="1206">
        <v>2</v>
      </c>
      <c r="D4621" s="1206">
        <v>1</v>
      </c>
      <c r="E4621" s="1206">
        <v>0</v>
      </c>
      <c r="F4621" s="1210">
        <v>3</v>
      </c>
    </row>
    <row r="4622" spans="2:6" ht="13.15" customHeight="1" x14ac:dyDescent="0.3">
      <c r="B4622" s="1172" t="s">
        <v>5395</v>
      </c>
      <c r="C4622" s="1207">
        <v>2</v>
      </c>
      <c r="D4622" s="1207">
        <v>5</v>
      </c>
      <c r="E4622" s="1207">
        <v>5</v>
      </c>
      <c r="F4622" s="1211">
        <v>12</v>
      </c>
    </row>
    <row r="4623" spans="2:6" ht="13.15" customHeight="1" x14ac:dyDescent="0.3">
      <c r="B4623" s="1173" t="s">
        <v>5396</v>
      </c>
      <c r="C4623" s="1206">
        <v>6</v>
      </c>
      <c r="D4623" s="1206">
        <v>22</v>
      </c>
      <c r="E4623" s="1206">
        <v>4</v>
      </c>
      <c r="F4623" s="1210">
        <v>32</v>
      </c>
    </row>
    <row r="4624" spans="2:6" ht="13.15" customHeight="1" x14ac:dyDescent="0.3">
      <c r="B4624" s="1172" t="s">
        <v>5397</v>
      </c>
      <c r="C4624" s="1207">
        <v>2892</v>
      </c>
      <c r="D4624" s="1207">
        <v>3953</v>
      </c>
      <c r="E4624" s="1207">
        <v>667</v>
      </c>
      <c r="F4624" s="1211">
        <v>7512</v>
      </c>
    </row>
    <row r="4625" spans="2:6" ht="13.15" customHeight="1" x14ac:dyDescent="0.3">
      <c r="B4625" s="1173" t="s">
        <v>5398</v>
      </c>
      <c r="C4625" s="1206">
        <v>516</v>
      </c>
      <c r="D4625" s="1206">
        <v>749</v>
      </c>
      <c r="E4625" s="1206">
        <v>103</v>
      </c>
      <c r="F4625" s="1210">
        <v>1368</v>
      </c>
    </row>
    <row r="4626" spans="2:6" ht="13.15" customHeight="1" x14ac:dyDescent="0.3">
      <c r="B4626" s="1172" t="s">
        <v>5399</v>
      </c>
      <c r="C4626" s="1207">
        <v>148</v>
      </c>
      <c r="D4626" s="1207">
        <v>316</v>
      </c>
      <c r="E4626" s="1207">
        <v>34</v>
      </c>
      <c r="F4626" s="1211">
        <v>498</v>
      </c>
    </row>
    <row r="4627" spans="2:6" ht="13.15" customHeight="1" x14ac:dyDescent="0.3">
      <c r="B4627" s="1173" t="s">
        <v>5400</v>
      </c>
      <c r="C4627" s="1206">
        <v>234</v>
      </c>
      <c r="D4627" s="1206">
        <v>425</v>
      </c>
      <c r="E4627" s="1206">
        <v>46</v>
      </c>
      <c r="F4627" s="1210">
        <v>705</v>
      </c>
    </row>
    <row r="4628" spans="2:6" ht="13.15" customHeight="1" x14ac:dyDescent="0.3">
      <c r="B4628" s="1172" t="s">
        <v>5401</v>
      </c>
      <c r="C4628" s="1207">
        <v>115</v>
      </c>
      <c r="D4628" s="1207">
        <v>162</v>
      </c>
      <c r="E4628" s="1207">
        <v>16</v>
      </c>
      <c r="F4628" s="1211">
        <v>293</v>
      </c>
    </row>
    <row r="4629" spans="2:6" ht="13.15" customHeight="1" x14ac:dyDescent="0.3">
      <c r="B4629" s="1173" t="s">
        <v>5402</v>
      </c>
      <c r="C4629" s="1206">
        <v>76</v>
      </c>
      <c r="D4629" s="1206">
        <v>94</v>
      </c>
      <c r="E4629" s="1206">
        <v>10</v>
      </c>
      <c r="F4629" s="1210">
        <v>180</v>
      </c>
    </row>
    <row r="4630" spans="2:6" ht="13.15" customHeight="1" x14ac:dyDescent="0.3">
      <c r="B4630" s="1172" t="s">
        <v>5403</v>
      </c>
      <c r="C4630" s="1207">
        <v>336</v>
      </c>
      <c r="D4630" s="1207">
        <v>500</v>
      </c>
      <c r="E4630" s="1207">
        <v>107</v>
      </c>
      <c r="F4630" s="1211">
        <v>943</v>
      </c>
    </row>
    <row r="4631" spans="2:6" ht="13.15" customHeight="1" x14ac:dyDescent="0.3">
      <c r="B4631" s="1173" t="s">
        <v>5404</v>
      </c>
      <c r="C4631" s="1206">
        <v>1121</v>
      </c>
      <c r="D4631" s="1206">
        <v>2238</v>
      </c>
      <c r="E4631" s="1206">
        <v>399</v>
      </c>
      <c r="F4631" s="1210">
        <v>3758</v>
      </c>
    </row>
    <row r="4632" spans="2:6" ht="13.15" customHeight="1" x14ac:dyDescent="0.3">
      <c r="B4632" s="1172" t="s">
        <v>5405</v>
      </c>
      <c r="C4632" s="1207">
        <v>353</v>
      </c>
      <c r="D4632" s="1207">
        <v>742</v>
      </c>
      <c r="E4632" s="1207">
        <v>109</v>
      </c>
      <c r="F4632" s="1211">
        <v>1204</v>
      </c>
    </row>
    <row r="4633" spans="2:6" ht="13.15" customHeight="1" x14ac:dyDescent="0.3">
      <c r="B4633" s="1173" t="s">
        <v>5406</v>
      </c>
      <c r="C4633" s="1206">
        <v>364</v>
      </c>
      <c r="D4633" s="1206">
        <v>449</v>
      </c>
      <c r="E4633" s="1206">
        <v>68</v>
      </c>
      <c r="F4633" s="1210">
        <v>881</v>
      </c>
    </row>
    <row r="4634" spans="2:6" ht="13.15" customHeight="1" x14ac:dyDescent="0.3">
      <c r="B4634" s="1172" t="s">
        <v>5407</v>
      </c>
      <c r="C4634" s="1207">
        <v>49</v>
      </c>
      <c r="D4634" s="1207">
        <v>81</v>
      </c>
      <c r="E4634" s="1207">
        <v>2</v>
      </c>
      <c r="F4634" s="1211">
        <v>132</v>
      </c>
    </row>
    <row r="4635" spans="2:6" ht="13.15" customHeight="1" x14ac:dyDescent="0.3">
      <c r="B4635" s="1173" t="s">
        <v>5408</v>
      </c>
      <c r="C4635" s="1206">
        <v>99</v>
      </c>
      <c r="D4635" s="1206">
        <v>267</v>
      </c>
      <c r="E4635" s="1206">
        <v>21</v>
      </c>
      <c r="F4635" s="1210">
        <v>387</v>
      </c>
    </row>
    <row r="4636" spans="2:6" ht="13.15" customHeight="1" x14ac:dyDescent="0.3">
      <c r="B4636" s="1172" t="s">
        <v>5409</v>
      </c>
      <c r="C4636" s="1207">
        <v>32</v>
      </c>
      <c r="D4636" s="1207">
        <v>65</v>
      </c>
      <c r="E4636" s="1207">
        <v>6</v>
      </c>
      <c r="F4636" s="1211">
        <v>103</v>
      </c>
    </row>
    <row r="4637" spans="2:6" ht="13.15" customHeight="1" x14ac:dyDescent="0.3">
      <c r="B4637" s="1173" t="s">
        <v>5410</v>
      </c>
      <c r="C4637" s="1206">
        <v>397</v>
      </c>
      <c r="D4637" s="1206">
        <v>415</v>
      </c>
      <c r="E4637" s="1206">
        <v>64</v>
      </c>
      <c r="F4637" s="1210">
        <v>876</v>
      </c>
    </row>
    <row r="4638" spans="2:6" ht="13.15" customHeight="1" x14ac:dyDescent="0.3">
      <c r="B4638" s="1172" t="s">
        <v>5411</v>
      </c>
      <c r="C4638" s="1207">
        <v>139</v>
      </c>
      <c r="D4638" s="1207">
        <v>135</v>
      </c>
      <c r="E4638" s="1207">
        <v>15</v>
      </c>
      <c r="F4638" s="1211">
        <v>289</v>
      </c>
    </row>
    <row r="4639" spans="2:6" ht="13.15" customHeight="1" x14ac:dyDescent="0.3">
      <c r="B4639" s="1173" t="s">
        <v>5412</v>
      </c>
      <c r="C4639" s="1206">
        <v>15</v>
      </c>
      <c r="D4639" s="1206">
        <v>12</v>
      </c>
      <c r="E4639" s="1206">
        <v>2</v>
      </c>
      <c r="F4639" s="1210">
        <v>29</v>
      </c>
    </row>
    <row r="4640" spans="2:6" ht="13.15" customHeight="1" x14ac:dyDescent="0.3">
      <c r="B4640" s="1172" t="s">
        <v>5413</v>
      </c>
      <c r="C4640" s="1207">
        <v>127</v>
      </c>
      <c r="D4640" s="1207">
        <v>161</v>
      </c>
      <c r="E4640" s="1207">
        <v>15</v>
      </c>
      <c r="F4640" s="1211">
        <v>303</v>
      </c>
    </row>
    <row r="4641" spans="2:6" ht="13.15" customHeight="1" x14ac:dyDescent="0.3">
      <c r="B4641" s="1173" t="s">
        <v>5414</v>
      </c>
      <c r="C4641" s="1206">
        <v>215</v>
      </c>
      <c r="D4641" s="1206">
        <v>148</v>
      </c>
      <c r="E4641" s="1206">
        <v>19</v>
      </c>
      <c r="F4641" s="1210">
        <v>382</v>
      </c>
    </row>
    <row r="4642" spans="2:6" ht="13.15" customHeight="1" x14ac:dyDescent="0.3">
      <c r="B4642" s="1172" t="s">
        <v>5415</v>
      </c>
      <c r="C4642" s="1207">
        <v>24</v>
      </c>
      <c r="D4642" s="1207">
        <v>15</v>
      </c>
      <c r="E4642" s="1207">
        <v>3</v>
      </c>
      <c r="F4642" s="1211">
        <v>42</v>
      </c>
    </row>
    <row r="4643" spans="2:6" ht="13.15" customHeight="1" x14ac:dyDescent="0.3">
      <c r="B4643" s="1173" t="s">
        <v>5416</v>
      </c>
      <c r="C4643" s="1206">
        <v>36</v>
      </c>
      <c r="D4643" s="1206">
        <v>39</v>
      </c>
      <c r="E4643" s="1206">
        <v>1</v>
      </c>
      <c r="F4643" s="1210">
        <v>76</v>
      </c>
    </row>
    <row r="4644" spans="2:6" ht="13.15" customHeight="1" x14ac:dyDescent="0.3">
      <c r="B4644" s="1172" t="s">
        <v>5417</v>
      </c>
      <c r="C4644" s="1207">
        <v>57</v>
      </c>
      <c r="D4644" s="1207">
        <v>46</v>
      </c>
      <c r="E4644" s="1207">
        <v>6</v>
      </c>
      <c r="F4644" s="1211">
        <v>109</v>
      </c>
    </row>
    <row r="4645" spans="2:6" ht="13.15" customHeight="1" x14ac:dyDescent="0.3">
      <c r="B4645" s="1173" t="s">
        <v>5418</v>
      </c>
      <c r="C4645" s="1206">
        <v>39</v>
      </c>
      <c r="D4645" s="1206">
        <v>31</v>
      </c>
      <c r="E4645" s="1206">
        <v>2</v>
      </c>
      <c r="F4645" s="1210">
        <v>72</v>
      </c>
    </row>
    <row r="4646" spans="2:6" ht="13.15" customHeight="1" x14ac:dyDescent="0.3">
      <c r="B4646" s="1172" t="s">
        <v>5419</v>
      </c>
      <c r="C4646" s="1207">
        <v>46</v>
      </c>
      <c r="D4646" s="1207">
        <v>36</v>
      </c>
      <c r="E4646" s="1207">
        <v>5</v>
      </c>
      <c r="F4646" s="1211">
        <v>87</v>
      </c>
    </row>
    <row r="4647" spans="2:6" ht="13.15" customHeight="1" x14ac:dyDescent="0.3">
      <c r="B4647" s="1173" t="s">
        <v>5420</v>
      </c>
      <c r="C4647" s="1206">
        <v>255</v>
      </c>
      <c r="D4647" s="1206">
        <v>327</v>
      </c>
      <c r="E4647" s="1206">
        <v>35</v>
      </c>
      <c r="F4647" s="1210">
        <v>617</v>
      </c>
    </row>
    <row r="4648" spans="2:6" ht="13.15" customHeight="1" x14ac:dyDescent="0.3">
      <c r="B4648" s="1172" t="s">
        <v>5421</v>
      </c>
      <c r="C4648" s="1207">
        <v>640</v>
      </c>
      <c r="D4648" s="1207">
        <v>629</v>
      </c>
      <c r="E4648" s="1207">
        <v>80</v>
      </c>
      <c r="F4648" s="1211">
        <v>1349</v>
      </c>
    </row>
    <row r="4649" spans="2:6" ht="13.15" customHeight="1" x14ac:dyDescent="0.3">
      <c r="B4649" s="1173" t="s">
        <v>5422</v>
      </c>
      <c r="C4649" s="1206">
        <v>264</v>
      </c>
      <c r="D4649" s="1206">
        <v>378</v>
      </c>
      <c r="E4649" s="1206">
        <v>46</v>
      </c>
      <c r="F4649" s="1210">
        <v>688</v>
      </c>
    </row>
    <row r="4650" spans="2:6" ht="13.15" customHeight="1" x14ac:dyDescent="0.3">
      <c r="B4650" s="1172" t="s">
        <v>5423</v>
      </c>
      <c r="C4650" s="1207">
        <v>146</v>
      </c>
      <c r="D4650" s="1207">
        <v>204</v>
      </c>
      <c r="E4650" s="1207">
        <v>29</v>
      </c>
      <c r="F4650" s="1211">
        <v>379</v>
      </c>
    </row>
    <row r="4651" spans="2:6" ht="13.15" customHeight="1" x14ac:dyDescent="0.3">
      <c r="B4651" s="1173" t="s">
        <v>5424</v>
      </c>
      <c r="C4651" s="1206">
        <v>200</v>
      </c>
      <c r="D4651" s="1206">
        <v>227</v>
      </c>
      <c r="E4651" s="1206">
        <v>32</v>
      </c>
      <c r="F4651" s="1210">
        <v>459</v>
      </c>
    </row>
    <row r="4652" spans="2:6" ht="13.15" customHeight="1" x14ac:dyDescent="0.3">
      <c r="B4652" s="1172" t="s">
        <v>5425</v>
      </c>
      <c r="C4652" s="1207">
        <v>393</v>
      </c>
      <c r="D4652" s="1207">
        <v>479</v>
      </c>
      <c r="E4652" s="1207">
        <v>81</v>
      </c>
      <c r="F4652" s="1211">
        <v>953</v>
      </c>
    </row>
    <row r="4653" spans="2:6" ht="13.15" customHeight="1" x14ac:dyDescent="0.3">
      <c r="B4653" s="1173" t="s">
        <v>5426</v>
      </c>
      <c r="C4653" s="1206">
        <v>153</v>
      </c>
      <c r="D4653" s="1206">
        <v>191</v>
      </c>
      <c r="E4653" s="1206">
        <v>24</v>
      </c>
      <c r="F4653" s="1210">
        <v>368</v>
      </c>
    </row>
    <row r="4654" spans="2:6" ht="13.15" customHeight="1" x14ac:dyDescent="0.3">
      <c r="B4654" s="1172" t="s">
        <v>5427</v>
      </c>
      <c r="C4654" s="1207">
        <v>112</v>
      </c>
      <c r="D4654" s="1207">
        <v>132</v>
      </c>
      <c r="E4654" s="1207">
        <v>12</v>
      </c>
      <c r="F4654" s="1211">
        <v>256</v>
      </c>
    </row>
    <row r="4655" spans="2:6" ht="13.15" customHeight="1" x14ac:dyDescent="0.3">
      <c r="B4655" s="1173" t="s">
        <v>5428</v>
      </c>
      <c r="C4655" s="1206">
        <v>100</v>
      </c>
      <c r="D4655" s="1206">
        <v>127</v>
      </c>
      <c r="E4655" s="1206">
        <v>13</v>
      </c>
      <c r="F4655" s="1210">
        <v>240</v>
      </c>
    </row>
    <row r="4656" spans="2:6" ht="13.15" customHeight="1" x14ac:dyDescent="0.3">
      <c r="B4656" s="1172" t="s">
        <v>5429</v>
      </c>
      <c r="C4656" s="1207">
        <v>93</v>
      </c>
      <c r="D4656" s="1207">
        <v>111</v>
      </c>
      <c r="E4656" s="1207">
        <v>10</v>
      </c>
      <c r="F4656" s="1211">
        <v>214</v>
      </c>
    </row>
    <row r="4657" spans="2:6" ht="13.15" customHeight="1" x14ac:dyDescent="0.3">
      <c r="B4657" s="1173" t="s">
        <v>5430</v>
      </c>
      <c r="C4657" s="1206">
        <v>270</v>
      </c>
      <c r="D4657" s="1206">
        <v>312</v>
      </c>
      <c r="E4657" s="1206">
        <v>64</v>
      </c>
      <c r="F4657" s="1210">
        <v>646</v>
      </c>
    </row>
    <row r="4658" spans="2:6" ht="13.15" customHeight="1" x14ac:dyDescent="0.3">
      <c r="B4658" s="1172" t="s">
        <v>5431</v>
      </c>
      <c r="C4658" s="1207">
        <v>136</v>
      </c>
      <c r="D4658" s="1207">
        <v>121</v>
      </c>
      <c r="E4658" s="1207">
        <v>13</v>
      </c>
      <c r="F4658" s="1211">
        <v>270</v>
      </c>
    </row>
    <row r="4659" spans="2:6" ht="13.15" customHeight="1" x14ac:dyDescent="0.3">
      <c r="B4659" s="1173" t="s">
        <v>5432</v>
      </c>
      <c r="C4659" s="1206">
        <v>205</v>
      </c>
      <c r="D4659" s="1206">
        <v>143</v>
      </c>
      <c r="E4659" s="1206">
        <v>34</v>
      </c>
      <c r="F4659" s="1210">
        <v>382</v>
      </c>
    </row>
    <row r="4660" spans="2:6" ht="13.15" customHeight="1" x14ac:dyDescent="0.3">
      <c r="B4660" s="1172" t="s">
        <v>5433</v>
      </c>
      <c r="C4660" s="1207">
        <v>429</v>
      </c>
      <c r="D4660" s="1207">
        <v>450</v>
      </c>
      <c r="E4660" s="1207">
        <v>64</v>
      </c>
      <c r="F4660" s="1211">
        <v>943</v>
      </c>
    </row>
    <row r="4661" spans="2:6" ht="13.15" customHeight="1" x14ac:dyDescent="0.3">
      <c r="B4661" s="1173" t="s">
        <v>5434</v>
      </c>
      <c r="C4661" s="1206">
        <v>293</v>
      </c>
      <c r="D4661" s="1206">
        <v>463</v>
      </c>
      <c r="E4661" s="1206">
        <v>57</v>
      </c>
      <c r="F4661" s="1210">
        <v>813</v>
      </c>
    </row>
    <row r="4662" spans="2:6" ht="13.15" customHeight="1" x14ac:dyDescent="0.3">
      <c r="B4662" s="1172" t="s">
        <v>5435</v>
      </c>
      <c r="C4662" s="1207">
        <v>236</v>
      </c>
      <c r="D4662" s="1207">
        <v>341</v>
      </c>
      <c r="E4662" s="1207">
        <v>32</v>
      </c>
      <c r="F4662" s="1211">
        <v>609</v>
      </c>
    </row>
    <row r="4663" spans="2:6" ht="13.15" customHeight="1" x14ac:dyDescent="0.3">
      <c r="B4663" s="1173" t="s">
        <v>5436</v>
      </c>
      <c r="C4663" s="1206">
        <v>132</v>
      </c>
      <c r="D4663" s="1206">
        <v>256</v>
      </c>
      <c r="E4663" s="1206">
        <v>39</v>
      </c>
      <c r="F4663" s="1210">
        <v>427</v>
      </c>
    </row>
    <row r="4664" spans="2:6" ht="13.15" customHeight="1" x14ac:dyDescent="0.3">
      <c r="B4664" s="1172" t="s">
        <v>5437</v>
      </c>
      <c r="C4664" s="1207">
        <v>280</v>
      </c>
      <c r="D4664" s="1207">
        <v>307</v>
      </c>
      <c r="E4664" s="1207">
        <v>43</v>
      </c>
      <c r="F4664" s="1211">
        <v>630</v>
      </c>
    </row>
    <row r="4665" spans="2:6" ht="13.15" customHeight="1" x14ac:dyDescent="0.3">
      <c r="B4665" s="1173" t="s">
        <v>5438</v>
      </c>
      <c r="C4665" s="1206">
        <v>205</v>
      </c>
      <c r="D4665" s="1206">
        <v>262</v>
      </c>
      <c r="E4665" s="1206">
        <v>40</v>
      </c>
      <c r="F4665" s="1210">
        <v>507</v>
      </c>
    </row>
    <row r="4666" spans="2:6" ht="13.15" customHeight="1" x14ac:dyDescent="0.3">
      <c r="B4666" s="1172" t="s">
        <v>5439</v>
      </c>
      <c r="C4666" s="1207">
        <v>104</v>
      </c>
      <c r="D4666" s="1207">
        <v>251</v>
      </c>
      <c r="E4666" s="1207">
        <v>14</v>
      </c>
      <c r="F4666" s="1211">
        <v>369</v>
      </c>
    </row>
    <row r="4667" spans="2:6" ht="13.15" customHeight="1" x14ac:dyDescent="0.3">
      <c r="B4667" s="1173" t="s">
        <v>5440</v>
      </c>
      <c r="C4667" s="1206">
        <v>198</v>
      </c>
      <c r="D4667" s="1206">
        <v>250</v>
      </c>
      <c r="E4667" s="1206">
        <v>22</v>
      </c>
      <c r="F4667" s="1210">
        <v>470</v>
      </c>
    </row>
    <row r="4668" spans="2:6" ht="13.15" customHeight="1" x14ac:dyDescent="0.3">
      <c r="B4668" s="1172" t="s">
        <v>5441</v>
      </c>
      <c r="C4668" s="1207">
        <v>66</v>
      </c>
      <c r="D4668" s="1207">
        <v>74</v>
      </c>
      <c r="E4668" s="1207">
        <v>6</v>
      </c>
      <c r="F4668" s="1211">
        <v>146</v>
      </c>
    </row>
    <row r="4669" spans="2:6" ht="13.15" customHeight="1" x14ac:dyDescent="0.3">
      <c r="B4669" s="1173" t="s">
        <v>5442</v>
      </c>
      <c r="C4669" s="1206">
        <v>116</v>
      </c>
      <c r="D4669" s="1206">
        <v>159</v>
      </c>
      <c r="E4669" s="1206">
        <v>13</v>
      </c>
      <c r="F4669" s="1210">
        <v>288</v>
      </c>
    </row>
    <row r="4670" spans="2:6" ht="13.15" customHeight="1" x14ac:dyDescent="0.3">
      <c r="B4670" s="1172" t="s">
        <v>5443</v>
      </c>
      <c r="C4670" s="1207">
        <v>185</v>
      </c>
      <c r="D4670" s="1207">
        <v>225</v>
      </c>
      <c r="E4670" s="1207">
        <v>37</v>
      </c>
      <c r="F4670" s="1211">
        <v>447</v>
      </c>
    </row>
    <row r="4671" spans="2:6" ht="13.15" customHeight="1" x14ac:dyDescent="0.3">
      <c r="B4671" s="1173" t="s">
        <v>5444</v>
      </c>
      <c r="C4671" s="1206">
        <v>299</v>
      </c>
      <c r="D4671" s="1206">
        <v>359</v>
      </c>
      <c r="E4671" s="1206">
        <v>68</v>
      </c>
      <c r="F4671" s="1210">
        <v>726</v>
      </c>
    </row>
    <row r="4672" spans="2:6" ht="13.15" customHeight="1" x14ac:dyDescent="0.3">
      <c r="B4672" s="1172" t="s">
        <v>5445</v>
      </c>
      <c r="C4672" s="1207">
        <v>198</v>
      </c>
      <c r="D4672" s="1207">
        <v>206</v>
      </c>
      <c r="E4672" s="1207">
        <v>25</v>
      </c>
      <c r="F4672" s="1211">
        <v>429</v>
      </c>
    </row>
    <row r="4673" spans="2:6" ht="13.15" customHeight="1" x14ac:dyDescent="0.3">
      <c r="B4673" s="1173" t="s">
        <v>5446</v>
      </c>
      <c r="C4673" s="1206">
        <v>193</v>
      </c>
      <c r="D4673" s="1206">
        <v>345</v>
      </c>
      <c r="E4673" s="1206">
        <v>32</v>
      </c>
      <c r="F4673" s="1210">
        <v>570</v>
      </c>
    </row>
    <row r="4674" spans="2:6" ht="13.15" customHeight="1" x14ac:dyDescent="0.3">
      <c r="B4674" s="1172" t="s">
        <v>5447</v>
      </c>
      <c r="C4674" s="1207">
        <v>144</v>
      </c>
      <c r="D4674" s="1207">
        <v>159</v>
      </c>
      <c r="E4674" s="1207">
        <v>25</v>
      </c>
      <c r="F4674" s="1211">
        <v>328</v>
      </c>
    </row>
    <row r="4675" spans="2:6" ht="13.15" customHeight="1" x14ac:dyDescent="0.3">
      <c r="B4675" s="1173" t="s">
        <v>5448</v>
      </c>
      <c r="C4675" s="1206">
        <v>80</v>
      </c>
      <c r="D4675" s="1206">
        <v>94</v>
      </c>
      <c r="E4675" s="1206">
        <v>11</v>
      </c>
      <c r="F4675" s="1210">
        <v>185</v>
      </c>
    </row>
    <row r="4676" spans="2:6" ht="13.15" customHeight="1" x14ac:dyDescent="0.3">
      <c r="B4676" s="1172" t="s">
        <v>5449</v>
      </c>
      <c r="C4676" s="1207">
        <v>42</v>
      </c>
      <c r="D4676" s="1207">
        <v>53</v>
      </c>
      <c r="E4676" s="1207">
        <v>59</v>
      </c>
      <c r="F4676" s="1211">
        <v>154</v>
      </c>
    </row>
    <row r="4677" spans="2:6" ht="13.15" customHeight="1" x14ac:dyDescent="0.3">
      <c r="B4677" s="1173" t="s">
        <v>5450</v>
      </c>
      <c r="C4677" s="1206">
        <v>6904</v>
      </c>
      <c r="D4677" s="1206">
        <v>7085</v>
      </c>
      <c r="E4677" s="1206">
        <v>1339</v>
      </c>
      <c r="F4677" s="1210">
        <v>15328</v>
      </c>
    </row>
    <row r="4678" spans="2:6" ht="13.15" customHeight="1" x14ac:dyDescent="0.3">
      <c r="B4678" s="1172" t="s">
        <v>5451</v>
      </c>
      <c r="C4678" s="1207">
        <v>761</v>
      </c>
      <c r="D4678" s="1207">
        <v>1411</v>
      </c>
      <c r="E4678" s="1207">
        <v>315</v>
      </c>
      <c r="F4678" s="1211">
        <v>2487</v>
      </c>
    </row>
    <row r="4679" spans="2:6" ht="13.15" customHeight="1" x14ac:dyDescent="0.3">
      <c r="B4679" s="1173" t="s">
        <v>5452</v>
      </c>
      <c r="C4679" s="1206">
        <v>5340</v>
      </c>
      <c r="D4679" s="1206">
        <v>8421</v>
      </c>
      <c r="E4679" s="1206">
        <v>1296</v>
      </c>
      <c r="F4679" s="1210">
        <v>15057</v>
      </c>
    </row>
    <row r="4680" spans="2:6" ht="13.15" customHeight="1" x14ac:dyDescent="0.3">
      <c r="B4680" s="1172" t="s">
        <v>5453</v>
      </c>
      <c r="C4680" s="1207">
        <v>19</v>
      </c>
      <c r="D4680" s="1207">
        <v>26</v>
      </c>
      <c r="E4680" s="1207">
        <v>14</v>
      </c>
      <c r="F4680" s="1211">
        <v>59</v>
      </c>
    </row>
    <row r="4681" spans="2:6" ht="13.15" customHeight="1" x14ac:dyDescent="0.3">
      <c r="B4681" s="1173" t="s">
        <v>5454</v>
      </c>
      <c r="C4681" s="1206">
        <v>3866</v>
      </c>
      <c r="D4681" s="1206">
        <v>5320</v>
      </c>
      <c r="E4681" s="1206">
        <v>799</v>
      </c>
      <c r="F4681" s="1210">
        <v>9985</v>
      </c>
    </row>
    <row r="4682" spans="2:6" ht="13.15" customHeight="1" x14ac:dyDescent="0.3">
      <c r="B4682" s="1172" t="s">
        <v>5455</v>
      </c>
      <c r="C4682" s="1207">
        <v>1219</v>
      </c>
      <c r="D4682" s="1207">
        <v>2490</v>
      </c>
      <c r="E4682" s="1207">
        <v>405</v>
      </c>
      <c r="F4682" s="1211">
        <v>4114</v>
      </c>
    </row>
    <row r="4683" spans="2:6" ht="13.15" customHeight="1" x14ac:dyDescent="0.3">
      <c r="B4683" s="1173" t="s">
        <v>5456</v>
      </c>
      <c r="C4683" s="1206">
        <v>875</v>
      </c>
      <c r="D4683" s="1206">
        <v>1640</v>
      </c>
      <c r="E4683" s="1206">
        <v>203</v>
      </c>
      <c r="F4683" s="1210">
        <v>2718</v>
      </c>
    </row>
    <row r="4684" spans="2:6" ht="13.15" customHeight="1" x14ac:dyDescent="0.3">
      <c r="B4684" s="1172" t="s">
        <v>5457</v>
      </c>
      <c r="C4684" s="1207">
        <v>2534</v>
      </c>
      <c r="D4684" s="1207">
        <v>3601</v>
      </c>
      <c r="E4684" s="1207">
        <v>635</v>
      </c>
      <c r="F4684" s="1211">
        <v>6770</v>
      </c>
    </row>
    <row r="4685" spans="2:6" ht="13.15" customHeight="1" x14ac:dyDescent="0.3">
      <c r="B4685" s="1173" t="s">
        <v>5458</v>
      </c>
      <c r="C4685" s="1206">
        <v>317</v>
      </c>
      <c r="D4685" s="1206">
        <v>841</v>
      </c>
      <c r="E4685" s="1206">
        <v>196</v>
      </c>
      <c r="F4685" s="1210">
        <v>1354</v>
      </c>
    </row>
    <row r="4686" spans="2:6" ht="13.15" customHeight="1" x14ac:dyDescent="0.3">
      <c r="B4686" s="1172" t="s">
        <v>5459</v>
      </c>
      <c r="C4686" s="1207">
        <v>3596</v>
      </c>
      <c r="D4686" s="1207">
        <v>4758</v>
      </c>
      <c r="E4686" s="1207">
        <v>1036</v>
      </c>
      <c r="F4686" s="1211">
        <v>9390</v>
      </c>
    </row>
    <row r="4687" spans="2:6" ht="13.15" customHeight="1" x14ac:dyDescent="0.3">
      <c r="B4687" s="1173" t="s">
        <v>5460</v>
      </c>
      <c r="C4687" s="1206">
        <v>15</v>
      </c>
      <c r="D4687" s="1206">
        <v>9</v>
      </c>
      <c r="E4687" s="1206">
        <v>2</v>
      </c>
      <c r="F4687" s="1210">
        <v>26</v>
      </c>
    </row>
    <row r="4688" spans="2:6" ht="13.15" customHeight="1" x14ac:dyDescent="0.3">
      <c r="B4688" s="1172" t="s">
        <v>5461</v>
      </c>
      <c r="C4688" s="1207">
        <v>253</v>
      </c>
      <c r="D4688" s="1207">
        <v>325</v>
      </c>
      <c r="E4688" s="1207">
        <v>54</v>
      </c>
      <c r="F4688" s="1211">
        <v>632</v>
      </c>
    </row>
    <row r="4689" spans="2:6" ht="13.15" customHeight="1" x14ac:dyDescent="0.3">
      <c r="B4689" s="1173" t="s">
        <v>5462</v>
      </c>
      <c r="C4689" s="1206">
        <v>224</v>
      </c>
      <c r="D4689" s="1206">
        <v>259</v>
      </c>
      <c r="E4689" s="1206">
        <v>45</v>
      </c>
      <c r="F4689" s="1210">
        <v>528</v>
      </c>
    </row>
    <row r="4690" spans="2:6" ht="13.15" customHeight="1" x14ac:dyDescent="0.3">
      <c r="B4690" s="1172" t="s">
        <v>5463</v>
      </c>
      <c r="C4690" s="1207">
        <v>35</v>
      </c>
      <c r="D4690" s="1207">
        <v>62</v>
      </c>
      <c r="E4690" s="1207">
        <v>4</v>
      </c>
      <c r="F4690" s="1211">
        <v>101</v>
      </c>
    </row>
    <row r="4691" spans="2:6" ht="13.15" customHeight="1" x14ac:dyDescent="0.3">
      <c r="B4691" s="1173" t="s">
        <v>5464</v>
      </c>
      <c r="C4691" s="1206">
        <v>178</v>
      </c>
      <c r="D4691" s="1206">
        <v>298</v>
      </c>
      <c r="E4691" s="1206">
        <v>44</v>
      </c>
      <c r="F4691" s="1210">
        <v>520</v>
      </c>
    </row>
    <row r="4692" spans="2:6" ht="13.15" customHeight="1" x14ac:dyDescent="0.3">
      <c r="B4692" s="1172" t="s">
        <v>5465</v>
      </c>
      <c r="C4692" s="1207">
        <v>971</v>
      </c>
      <c r="D4692" s="1207">
        <v>1258</v>
      </c>
      <c r="E4692" s="1207">
        <v>277</v>
      </c>
      <c r="F4692" s="1211">
        <v>2506</v>
      </c>
    </row>
    <row r="4693" spans="2:6" ht="13.15" customHeight="1" x14ac:dyDescent="0.3">
      <c r="B4693" s="1173" t="s">
        <v>5466</v>
      </c>
      <c r="C4693" s="1206">
        <v>308</v>
      </c>
      <c r="D4693" s="1206">
        <v>579</v>
      </c>
      <c r="E4693" s="1206">
        <v>91</v>
      </c>
      <c r="F4693" s="1210">
        <v>978</v>
      </c>
    </row>
    <row r="4694" spans="2:6" ht="13.15" customHeight="1" x14ac:dyDescent="0.3">
      <c r="B4694" s="1172" t="s">
        <v>5467</v>
      </c>
      <c r="C4694" s="1207">
        <v>208</v>
      </c>
      <c r="D4694" s="1207">
        <v>305</v>
      </c>
      <c r="E4694" s="1207">
        <v>30</v>
      </c>
      <c r="F4694" s="1211">
        <v>543</v>
      </c>
    </row>
    <row r="4695" spans="2:6" ht="13.15" customHeight="1" x14ac:dyDescent="0.3">
      <c r="B4695" s="1173" t="s">
        <v>5468</v>
      </c>
      <c r="C4695" s="1206">
        <v>335</v>
      </c>
      <c r="D4695" s="1206">
        <v>650</v>
      </c>
      <c r="E4695" s="1206">
        <v>82</v>
      </c>
      <c r="F4695" s="1210">
        <v>1067</v>
      </c>
    </row>
    <row r="4696" spans="2:6" ht="13.15" customHeight="1" x14ac:dyDescent="0.3">
      <c r="B4696" s="1172" t="s">
        <v>5469</v>
      </c>
      <c r="C4696" s="1207">
        <v>1092</v>
      </c>
      <c r="D4696" s="1207">
        <v>1362</v>
      </c>
      <c r="E4696" s="1207">
        <v>264</v>
      </c>
      <c r="F4696" s="1211">
        <v>2718</v>
      </c>
    </row>
    <row r="4697" spans="2:6" ht="13.15" customHeight="1" x14ac:dyDescent="0.3">
      <c r="B4697" s="1173" t="s">
        <v>5470</v>
      </c>
      <c r="C4697" s="1206">
        <v>61</v>
      </c>
      <c r="D4697" s="1206">
        <v>119</v>
      </c>
      <c r="E4697" s="1206">
        <v>18</v>
      </c>
      <c r="F4697" s="1210">
        <v>198</v>
      </c>
    </row>
    <row r="4698" spans="2:6" ht="13.15" customHeight="1" x14ac:dyDescent="0.3">
      <c r="B4698" s="1172" t="s">
        <v>5471</v>
      </c>
      <c r="C4698" s="1207">
        <v>194</v>
      </c>
      <c r="D4698" s="1207">
        <v>436</v>
      </c>
      <c r="E4698" s="1207">
        <v>68</v>
      </c>
      <c r="F4698" s="1211">
        <v>698</v>
      </c>
    </row>
    <row r="4699" spans="2:6" ht="13.15" customHeight="1" x14ac:dyDescent="0.3">
      <c r="B4699" s="1173" t="s">
        <v>5472</v>
      </c>
      <c r="C4699" s="1206">
        <v>303</v>
      </c>
      <c r="D4699" s="1206">
        <v>625</v>
      </c>
      <c r="E4699" s="1206">
        <v>98</v>
      </c>
      <c r="F4699" s="1210">
        <v>1026</v>
      </c>
    </row>
    <row r="4700" spans="2:6" ht="13.15" customHeight="1" x14ac:dyDescent="0.3">
      <c r="B4700" s="1172" t="s">
        <v>5473</v>
      </c>
      <c r="C4700" s="1207">
        <v>335</v>
      </c>
      <c r="D4700" s="1207">
        <v>906</v>
      </c>
      <c r="E4700" s="1207">
        <v>106</v>
      </c>
      <c r="F4700" s="1211">
        <v>1347</v>
      </c>
    </row>
    <row r="4701" spans="2:6" ht="13.15" customHeight="1" x14ac:dyDescent="0.3">
      <c r="B4701" s="1173" t="s">
        <v>5474</v>
      </c>
      <c r="C4701" s="1206">
        <v>499</v>
      </c>
      <c r="D4701" s="1206">
        <v>871</v>
      </c>
      <c r="E4701" s="1206">
        <v>131</v>
      </c>
      <c r="F4701" s="1210">
        <v>1501</v>
      </c>
    </row>
    <row r="4702" spans="2:6" ht="13.15" customHeight="1" x14ac:dyDescent="0.3">
      <c r="B4702" s="1172" t="s">
        <v>5475</v>
      </c>
      <c r="C4702" s="1207">
        <v>903</v>
      </c>
      <c r="D4702" s="1207">
        <v>1563</v>
      </c>
      <c r="E4702" s="1207">
        <v>237</v>
      </c>
      <c r="F4702" s="1211">
        <v>2703</v>
      </c>
    </row>
    <row r="4703" spans="2:6" ht="13.15" customHeight="1" x14ac:dyDescent="0.3">
      <c r="B4703" s="1173" t="s">
        <v>5476</v>
      </c>
      <c r="C4703" s="1206">
        <v>380</v>
      </c>
      <c r="D4703" s="1206">
        <v>1342</v>
      </c>
      <c r="E4703" s="1206">
        <v>342</v>
      </c>
      <c r="F4703" s="1210">
        <v>2064</v>
      </c>
    </row>
    <row r="4704" spans="2:6" ht="13.15" customHeight="1" x14ac:dyDescent="0.3">
      <c r="B4704" s="1172" t="s">
        <v>5477</v>
      </c>
      <c r="C4704" s="1207">
        <v>409</v>
      </c>
      <c r="D4704" s="1207">
        <v>818</v>
      </c>
      <c r="E4704" s="1207">
        <v>89</v>
      </c>
      <c r="F4704" s="1211">
        <v>1316</v>
      </c>
    </row>
    <row r="4705" spans="2:6" ht="13.15" customHeight="1" x14ac:dyDescent="0.3">
      <c r="B4705" s="1173" t="s">
        <v>5478</v>
      </c>
      <c r="C4705" s="1206">
        <v>327</v>
      </c>
      <c r="D4705" s="1206">
        <v>465</v>
      </c>
      <c r="E4705" s="1206">
        <v>92</v>
      </c>
      <c r="F4705" s="1210">
        <v>884</v>
      </c>
    </row>
    <row r="4706" spans="2:6" ht="13.15" customHeight="1" x14ac:dyDescent="0.3">
      <c r="B4706" s="1172" t="s">
        <v>5479</v>
      </c>
      <c r="C4706" s="1207">
        <v>766</v>
      </c>
      <c r="D4706" s="1207">
        <v>2345</v>
      </c>
      <c r="E4706" s="1207">
        <v>408</v>
      </c>
      <c r="F4706" s="1211">
        <v>3519</v>
      </c>
    </row>
    <row r="4707" spans="2:6" ht="13.15" customHeight="1" x14ac:dyDescent="0.3">
      <c r="B4707" s="1173" t="s">
        <v>5480</v>
      </c>
      <c r="C4707" s="1206">
        <v>183</v>
      </c>
      <c r="D4707" s="1206">
        <v>200</v>
      </c>
      <c r="E4707" s="1206">
        <v>32</v>
      </c>
      <c r="F4707" s="1210">
        <v>415</v>
      </c>
    </row>
    <row r="4708" spans="2:6" ht="13.15" customHeight="1" x14ac:dyDescent="0.3">
      <c r="B4708" s="1172" t="s">
        <v>5481</v>
      </c>
      <c r="C4708" s="1207">
        <v>263</v>
      </c>
      <c r="D4708" s="1207">
        <v>431</v>
      </c>
      <c r="E4708" s="1207">
        <v>49</v>
      </c>
      <c r="F4708" s="1211">
        <v>743</v>
      </c>
    </row>
    <row r="4709" spans="2:6" ht="13.15" customHeight="1" x14ac:dyDescent="0.3">
      <c r="B4709" s="1173" t="s">
        <v>5482</v>
      </c>
      <c r="C4709" s="1206">
        <v>1277</v>
      </c>
      <c r="D4709" s="1206">
        <v>2204</v>
      </c>
      <c r="E4709" s="1206">
        <v>312</v>
      </c>
      <c r="F4709" s="1210">
        <v>3793</v>
      </c>
    </row>
    <row r="4710" spans="2:6" ht="13.15" customHeight="1" x14ac:dyDescent="0.3">
      <c r="B4710" s="1172" t="s">
        <v>5483</v>
      </c>
      <c r="C4710" s="1207">
        <v>340</v>
      </c>
      <c r="D4710" s="1207">
        <v>932</v>
      </c>
      <c r="E4710" s="1207">
        <v>106</v>
      </c>
      <c r="F4710" s="1211">
        <v>1378</v>
      </c>
    </row>
    <row r="4711" spans="2:6" ht="13.15" customHeight="1" x14ac:dyDescent="0.3">
      <c r="B4711" s="1173" t="s">
        <v>5484</v>
      </c>
      <c r="C4711" s="1206">
        <v>122</v>
      </c>
      <c r="D4711" s="1206">
        <v>218</v>
      </c>
      <c r="E4711" s="1206">
        <v>40</v>
      </c>
      <c r="F4711" s="1210">
        <v>380</v>
      </c>
    </row>
    <row r="4712" spans="2:6" ht="13.15" customHeight="1" x14ac:dyDescent="0.3">
      <c r="B4712" s="1172" t="s">
        <v>5485</v>
      </c>
      <c r="C4712" s="1207">
        <v>564</v>
      </c>
      <c r="D4712" s="1207">
        <v>1269</v>
      </c>
      <c r="E4712" s="1207">
        <v>183</v>
      </c>
      <c r="F4712" s="1211">
        <v>2016</v>
      </c>
    </row>
    <row r="4713" spans="2:6" ht="13.15" customHeight="1" x14ac:dyDescent="0.3">
      <c r="B4713" s="1173" t="s">
        <v>5486</v>
      </c>
      <c r="C4713" s="1206">
        <v>372</v>
      </c>
      <c r="D4713" s="1206">
        <v>800</v>
      </c>
      <c r="E4713" s="1206">
        <v>148</v>
      </c>
      <c r="F4713" s="1210">
        <v>1320</v>
      </c>
    </row>
    <row r="4714" spans="2:6" ht="13.15" customHeight="1" x14ac:dyDescent="0.3">
      <c r="B4714" s="1172" t="s">
        <v>5487</v>
      </c>
      <c r="C4714" s="1207">
        <v>238</v>
      </c>
      <c r="D4714" s="1207">
        <v>648</v>
      </c>
      <c r="E4714" s="1207">
        <v>80</v>
      </c>
      <c r="F4714" s="1211">
        <v>966</v>
      </c>
    </row>
    <row r="4715" spans="2:6" ht="13.15" customHeight="1" x14ac:dyDescent="0.3">
      <c r="B4715" s="1173" t="s">
        <v>5488</v>
      </c>
      <c r="C4715" s="1206">
        <v>1760</v>
      </c>
      <c r="D4715" s="1206">
        <v>3158</v>
      </c>
      <c r="E4715" s="1206">
        <v>559</v>
      </c>
      <c r="F4715" s="1210">
        <v>5477</v>
      </c>
    </row>
    <row r="4716" spans="2:6" ht="13.15" customHeight="1" x14ac:dyDescent="0.3">
      <c r="B4716" s="1172" t="s">
        <v>5489</v>
      </c>
      <c r="C4716" s="1207">
        <v>602</v>
      </c>
      <c r="D4716" s="1207">
        <v>1457</v>
      </c>
      <c r="E4716" s="1207">
        <v>182</v>
      </c>
      <c r="F4716" s="1211">
        <v>2241</v>
      </c>
    </row>
    <row r="4717" spans="2:6" ht="13.15" customHeight="1" x14ac:dyDescent="0.3">
      <c r="B4717" s="1173" t="s">
        <v>5490</v>
      </c>
      <c r="C4717" s="1206">
        <v>477</v>
      </c>
      <c r="D4717" s="1206">
        <v>1268</v>
      </c>
      <c r="E4717" s="1206">
        <v>139</v>
      </c>
      <c r="F4717" s="1210">
        <v>1884</v>
      </c>
    </row>
    <row r="4718" spans="2:6" ht="13.15" customHeight="1" x14ac:dyDescent="0.3">
      <c r="B4718" s="1172" t="s">
        <v>5491</v>
      </c>
      <c r="C4718" s="1207">
        <v>493</v>
      </c>
      <c r="D4718" s="1207">
        <v>926</v>
      </c>
      <c r="E4718" s="1207">
        <v>109</v>
      </c>
      <c r="F4718" s="1211">
        <v>1528</v>
      </c>
    </row>
    <row r="4719" spans="2:6" ht="13.15" customHeight="1" x14ac:dyDescent="0.3">
      <c r="B4719" s="1173" t="s">
        <v>5492</v>
      </c>
      <c r="C4719" s="1206">
        <v>317</v>
      </c>
      <c r="D4719" s="1206">
        <v>611</v>
      </c>
      <c r="E4719" s="1206">
        <v>76</v>
      </c>
      <c r="F4719" s="1210">
        <v>1004</v>
      </c>
    </row>
    <row r="4720" spans="2:6" ht="13.15" customHeight="1" x14ac:dyDescent="0.3">
      <c r="B4720" s="1172" t="s">
        <v>5493</v>
      </c>
      <c r="C4720" s="1207">
        <v>194</v>
      </c>
      <c r="D4720" s="1207">
        <v>804</v>
      </c>
      <c r="E4720" s="1207">
        <v>110</v>
      </c>
      <c r="F4720" s="1211">
        <v>1108</v>
      </c>
    </row>
    <row r="4721" spans="2:6" ht="13.15" customHeight="1" x14ac:dyDescent="0.3">
      <c r="B4721" s="1173" t="s">
        <v>5494</v>
      </c>
      <c r="C4721" s="1206">
        <v>124</v>
      </c>
      <c r="D4721" s="1206">
        <v>489</v>
      </c>
      <c r="E4721" s="1206">
        <v>54</v>
      </c>
      <c r="F4721" s="1210">
        <v>667</v>
      </c>
    </row>
    <row r="4722" spans="2:6" ht="13.15" customHeight="1" x14ac:dyDescent="0.3">
      <c r="B4722" s="1172" t="s">
        <v>5495</v>
      </c>
      <c r="C4722" s="1207">
        <v>21</v>
      </c>
      <c r="D4722" s="1207">
        <v>12</v>
      </c>
      <c r="E4722" s="1207">
        <v>2</v>
      </c>
      <c r="F4722" s="1211">
        <v>35</v>
      </c>
    </row>
    <row r="4723" spans="2:6" ht="13.15" customHeight="1" x14ac:dyDescent="0.3">
      <c r="B4723" s="1173" t="s">
        <v>5496</v>
      </c>
      <c r="C4723" s="1206">
        <v>3</v>
      </c>
      <c r="D4723" s="1206">
        <v>9</v>
      </c>
      <c r="E4723" s="1206">
        <v>0</v>
      </c>
      <c r="F4723" s="1210">
        <v>12</v>
      </c>
    </row>
    <row r="4724" spans="2:6" ht="13.15" customHeight="1" x14ac:dyDescent="0.3">
      <c r="B4724" s="1172" t="s">
        <v>5497</v>
      </c>
      <c r="C4724" s="1207">
        <v>998</v>
      </c>
      <c r="D4724" s="1207">
        <v>1899</v>
      </c>
      <c r="E4724" s="1207">
        <v>329</v>
      </c>
      <c r="F4724" s="1211">
        <v>3226</v>
      </c>
    </row>
    <row r="4725" spans="2:6" ht="13.15" customHeight="1" x14ac:dyDescent="0.3">
      <c r="B4725" s="1173" t="s">
        <v>5498</v>
      </c>
      <c r="C4725" s="1206">
        <v>537</v>
      </c>
      <c r="D4725" s="1206">
        <v>885</v>
      </c>
      <c r="E4725" s="1206">
        <v>134</v>
      </c>
      <c r="F4725" s="1210">
        <v>1556</v>
      </c>
    </row>
    <row r="4726" spans="2:6" ht="13.15" customHeight="1" x14ac:dyDescent="0.3">
      <c r="B4726" s="1172" t="s">
        <v>5499</v>
      </c>
      <c r="C4726" s="1207">
        <v>320</v>
      </c>
      <c r="D4726" s="1207">
        <v>445</v>
      </c>
      <c r="E4726" s="1207">
        <v>73</v>
      </c>
      <c r="F4726" s="1211">
        <v>838</v>
      </c>
    </row>
    <row r="4727" spans="2:6" ht="13.15" customHeight="1" x14ac:dyDescent="0.3">
      <c r="B4727" s="1173" t="s">
        <v>5500</v>
      </c>
      <c r="C4727" s="1206">
        <v>279</v>
      </c>
      <c r="D4727" s="1206">
        <v>360</v>
      </c>
      <c r="E4727" s="1206">
        <v>36</v>
      </c>
      <c r="F4727" s="1210">
        <v>675</v>
      </c>
    </row>
    <row r="4728" spans="2:6" ht="13.15" customHeight="1" x14ac:dyDescent="0.3">
      <c r="B4728" s="1172" t="s">
        <v>5501</v>
      </c>
      <c r="C4728" s="1207">
        <v>74</v>
      </c>
      <c r="D4728" s="1207">
        <v>121</v>
      </c>
      <c r="E4728" s="1207">
        <v>13</v>
      </c>
      <c r="F4728" s="1211">
        <v>208</v>
      </c>
    </row>
    <row r="4729" spans="2:6" ht="13.15" customHeight="1" x14ac:dyDescent="0.3">
      <c r="B4729" s="1173" t="s">
        <v>5502</v>
      </c>
      <c r="C4729" s="1206">
        <v>244</v>
      </c>
      <c r="D4729" s="1206">
        <v>339</v>
      </c>
      <c r="E4729" s="1206">
        <v>42</v>
      </c>
      <c r="F4729" s="1210">
        <v>625</v>
      </c>
    </row>
    <row r="4730" spans="2:6" ht="13.15" customHeight="1" x14ac:dyDescent="0.3">
      <c r="B4730" s="1172" t="s">
        <v>5503</v>
      </c>
      <c r="C4730" s="1207">
        <v>160</v>
      </c>
      <c r="D4730" s="1207">
        <v>178</v>
      </c>
      <c r="E4730" s="1207">
        <v>23</v>
      </c>
      <c r="F4730" s="1211">
        <v>361</v>
      </c>
    </row>
    <row r="4731" spans="2:6" ht="13.15" customHeight="1" x14ac:dyDescent="0.3">
      <c r="B4731" s="1173" t="s">
        <v>5504</v>
      </c>
      <c r="C4731" s="1206">
        <v>60</v>
      </c>
      <c r="D4731" s="1206">
        <v>113</v>
      </c>
      <c r="E4731" s="1206">
        <v>8</v>
      </c>
      <c r="F4731" s="1210">
        <v>181</v>
      </c>
    </row>
    <row r="4732" spans="2:6" ht="13.15" customHeight="1" x14ac:dyDescent="0.3">
      <c r="B4732" s="1172" t="s">
        <v>5505</v>
      </c>
      <c r="C4732" s="1207">
        <v>745</v>
      </c>
      <c r="D4732" s="1207">
        <v>1514</v>
      </c>
      <c r="E4732" s="1207">
        <v>466</v>
      </c>
      <c r="F4732" s="1211">
        <v>2725</v>
      </c>
    </row>
    <row r="4733" spans="2:6" ht="13.15" customHeight="1" x14ac:dyDescent="0.3">
      <c r="B4733" s="1173" t="s">
        <v>5506</v>
      </c>
      <c r="C4733" s="1206">
        <v>247</v>
      </c>
      <c r="D4733" s="1206">
        <v>313</v>
      </c>
      <c r="E4733" s="1206">
        <v>113</v>
      </c>
      <c r="F4733" s="1210">
        <v>673</v>
      </c>
    </row>
    <row r="4734" spans="2:6" ht="13.15" customHeight="1" x14ac:dyDescent="0.3">
      <c r="B4734" s="1172" t="s">
        <v>5507</v>
      </c>
      <c r="C4734" s="1207">
        <v>478</v>
      </c>
      <c r="D4734" s="1207">
        <v>944</v>
      </c>
      <c r="E4734" s="1207">
        <v>111</v>
      </c>
      <c r="F4734" s="1211">
        <v>1533</v>
      </c>
    </row>
    <row r="4735" spans="2:6" ht="13.15" customHeight="1" x14ac:dyDescent="0.3">
      <c r="B4735" s="1173" t="s">
        <v>5508</v>
      </c>
      <c r="C4735" s="1206">
        <v>241</v>
      </c>
      <c r="D4735" s="1206">
        <v>626</v>
      </c>
      <c r="E4735" s="1206">
        <v>157</v>
      </c>
      <c r="F4735" s="1210">
        <v>1024</v>
      </c>
    </row>
    <row r="4736" spans="2:6" ht="13.15" customHeight="1" x14ac:dyDescent="0.3">
      <c r="B4736" s="1172" t="s">
        <v>5509</v>
      </c>
      <c r="C4736" s="1207">
        <v>271</v>
      </c>
      <c r="D4736" s="1207">
        <v>766</v>
      </c>
      <c r="E4736" s="1207">
        <v>110</v>
      </c>
      <c r="F4736" s="1211">
        <v>1147</v>
      </c>
    </row>
    <row r="4737" spans="2:6" ht="13.15" customHeight="1" x14ac:dyDescent="0.3">
      <c r="B4737" s="1173" t="s">
        <v>5510</v>
      </c>
      <c r="C4737" s="1206">
        <v>552</v>
      </c>
      <c r="D4737" s="1206">
        <v>1057</v>
      </c>
      <c r="E4737" s="1206">
        <v>187</v>
      </c>
      <c r="F4737" s="1210">
        <v>1796</v>
      </c>
    </row>
    <row r="4738" spans="2:6" ht="13.15" customHeight="1" x14ac:dyDescent="0.3">
      <c r="B4738" s="1172" t="s">
        <v>5511</v>
      </c>
      <c r="C4738" s="1207">
        <v>692</v>
      </c>
      <c r="D4738" s="1207">
        <v>789</v>
      </c>
      <c r="E4738" s="1207">
        <v>178</v>
      </c>
      <c r="F4738" s="1211">
        <v>1659</v>
      </c>
    </row>
    <row r="4739" spans="2:6" ht="13.15" customHeight="1" x14ac:dyDescent="0.3">
      <c r="B4739" s="1173" t="s">
        <v>5512</v>
      </c>
      <c r="C4739" s="1206">
        <v>167</v>
      </c>
      <c r="D4739" s="1206">
        <v>171</v>
      </c>
      <c r="E4739" s="1206">
        <v>38</v>
      </c>
      <c r="F4739" s="1210">
        <v>376</v>
      </c>
    </row>
    <row r="4740" spans="2:6" ht="13.15" customHeight="1" x14ac:dyDescent="0.3">
      <c r="B4740" s="1172" t="s">
        <v>5513</v>
      </c>
      <c r="C4740" s="1207">
        <v>437</v>
      </c>
      <c r="D4740" s="1207">
        <v>763</v>
      </c>
      <c r="E4740" s="1207">
        <v>99</v>
      </c>
      <c r="F4740" s="1211">
        <v>1299</v>
      </c>
    </row>
    <row r="4741" spans="2:6" ht="13.15" customHeight="1" x14ac:dyDescent="0.3">
      <c r="B4741" s="1173" t="s">
        <v>5514</v>
      </c>
      <c r="C4741" s="1206">
        <v>174</v>
      </c>
      <c r="D4741" s="1206">
        <v>320</v>
      </c>
      <c r="E4741" s="1206">
        <v>53</v>
      </c>
      <c r="F4741" s="1210">
        <v>547</v>
      </c>
    </row>
    <row r="4742" spans="2:6" ht="13.15" customHeight="1" x14ac:dyDescent="0.3">
      <c r="B4742" s="1172" t="s">
        <v>5515</v>
      </c>
      <c r="C4742" s="1207">
        <v>124</v>
      </c>
      <c r="D4742" s="1207">
        <v>397</v>
      </c>
      <c r="E4742" s="1207">
        <v>50</v>
      </c>
      <c r="F4742" s="1211">
        <v>571</v>
      </c>
    </row>
    <row r="4743" spans="2:6" ht="13.15" customHeight="1" x14ac:dyDescent="0.3">
      <c r="B4743" s="1173" t="s">
        <v>5516</v>
      </c>
      <c r="C4743" s="1206">
        <v>61</v>
      </c>
      <c r="D4743" s="1206">
        <v>127</v>
      </c>
      <c r="E4743" s="1206">
        <v>16</v>
      </c>
      <c r="F4743" s="1210">
        <v>204</v>
      </c>
    </row>
    <row r="4744" spans="2:6" ht="13.15" customHeight="1" x14ac:dyDescent="0.3">
      <c r="B4744" s="1172" t="s">
        <v>5517</v>
      </c>
      <c r="C4744" s="1207">
        <v>188</v>
      </c>
      <c r="D4744" s="1207">
        <v>108</v>
      </c>
      <c r="E4744" s="1207">
        <v>32</v>
      </c>
      <c r="F4744" s="1211">
        <v>328</v>
      </c>
    </row>
    <row r="4745" spans="2:6" ht="13.15" customHeight="1" x14ac:dyDescent="0.3">
      <c r="B4745" s="1173" t="s">
        <v>5518</v>
      </c>
      <c r="C4745" s="1206">
        <v>283</v>
      </c>
      <c r="D4745" s="1206">
        <v>352</v>
      </c>
      <c r="E4745" s="1206">
        <v>53</v>
      </c>
      <c r="F4745" s="1210">
        <v>688</v>
      </c>
    </row>
    <row r="4746" spans="2:6" ht="13.15" customHeight="1" x14ac:dyDescent="0.3">
      <c r="B4746" s="1172" t="s">
        <v>5519</v>
      </c>
      <c r="C4746" s="1207">
        <v>4111</v>
      </c>
      <c r="D4746" s="1207">
        <v>5430</v>
      </c>
      <c r="E4746" s="1207">
        <v>1053</v>
      </c>
      <c r="F4746" s="1211">
        <v>10594</v>
      </c>
    </row>
    <row r="4747" spans="2:6" ht="13.15" customHeight="1" x14ac:dyDescent="0.3">
      <c r="B4747" s="1173" t="s">
        <v>5520</v>
      </c>
      <c r="C4747" s="1206">
        <v>455</v>
      </c>
      <c r="D4747" s="1206">
        <v>714</v>
      </c>
      <c r="E4747" s="1206">
        <v>82</v>
      </c>
      <c r="F4747" s="1210">
        <v>1251</v>
      </c>
    </row>
    <row r="4748" spans="2:6" ht="13.15" customHeight="1" x14ac:dyDescent="0.3">
      <c r="B4748" s="1172" t="s">
        <v>5521</v>
      </c>
      <c r="C4748" s="1207">
        <v>241</v>
      </c>
      <c r="D4748" s="1207">
        <v>329</v>
      </c>
      <c r="E4748" s="1207">
        <v>40</v>
      </c>
      <c r="F4748" s="1211">
        <v>610</v>
      </c>
    </row>
    <row r="4749" spans="2:6" ht="13.15" customHeight="1" x14ac:dyDescent="0.3">
      <c r="B4749" s="1173" t="s">
        <v>5522</v>
      </c>
      <c r="C4749" s="1206">
        <v>193</v>
      </c>
      <c r="D4749" s="1206">
        <v>257</v>
      </c>
      <c r="E4749" s="1206">
        <v>25</v>
      </c>
      <c r="F4749" s="1210">
        <v>475</v>
      </c>
    </row>
    <row r="4750" spans="2:6" ht="13.15" customHeight="1" x14ac:dyDescent="0.3">
      <c r="B4750" s="1172" t="s">
        <v>5523</v>
      </c>
      <c r="C4750" s="1207">
        <v>43</v>
      </c>
      <c r="D4750" s="1207">
        <v>47</v>
      </c>
      <c r="E4750" s="1207">
        <v>3</v>
      </c>
      <c r="F4750" s="1211">
        <v>93</v>
      </c>
    </row>
    <row r="4751" spans="2:6" ht="13.15" customHeight="1" x14ac:dyDescent="0.3">
      <c r="B4751" s="1173" t="s">
        <v>5524</v>
      </c>
      <c r="C4751" s="1206">
        <v>591</v>
      </c>
      <c r="D4751" s="1206">
        <v>786</v>
      </c>
      <c r="E4751" s="1206">
        <v>97</v>
      </c>
      <c r="F4751" s="1210">
        <v>1474</v>
      </c>
    </row>
    <row r="4752" spans="2:6" ht="13.15" customHeight="1" x14ac:dyDescent="0.3">
      <c r="B4752" s="1172" t="s">
        <v>5525</v>
      </c>
      <c r="C4752" s="1207">
        <v>182</v>
      </c>
      <c r="D4752" s="1207">
        <v>208</v>
      </c>
      <c r="E4752" s="1207">
        <v>25</v>
      </c>
      <c r="F4752" s="1211">
        <v>415</v>
      </c>
    </row>
    <row r="4753" spans="2:6" ht="13.15" customHeight="1" x14ac:dyDescent="0.3">
      <c r="B4753" s="1173" t="s">
        <v>5526</v>
      </c>
      <c r="C4753" s="1206">
        <v>274</v>
      </c>
      <c r="D4753" s="1206">
        <v>409</v>
      </c>
      <c r="E4753" s="1206">
        <v>47</v>
      </c>
      <c r="F4753" s="1210">
        <v>730</v>
      </c>
    </row>
    <row r="4754" spans="2:6" ht="13.15" customHeight="1" x14ac:dyDescent="0.3">
      <c r="B4754" s="1172" t="s">
        <v>5527</v>
      </c>
      <c r="C4754" s="1207">
        <v>181</v>
      </c>
      <c r="D4754" s="1207">
        <v>395</v>
      </c>
      <c r="E4754" s="1207">
        <v>47</v>
      </c>
      <c r="F4754" s="1211">
        <v>623</v>
      </c>
    </row>
    <row r="4755" spans="2:6" ht="13.15" customHeight="1" x14ac:dyDescent="0.3">
      <c r="B4755" s="1173" t="s">
        <v>5528</v>
      </c>
      <c r="C4755" s="1206">
        <v>384</v>
      </c>
      <c r="D4755" s="1206">
        <v>808</v>
      </c>
      <c r="E4755" s="1206">
        <v>132</v>
      </c>
      <c r="F4755" s="1210">
        <v>1324</v>
      </c>
    </row>
    <row r="4756" spans="2:6" ht="13.15" customHeight="1" x14ac:dyDescent="0.3">
      <c r="B4756" s="1172" t="s">
        <v>5529</v>
      </c>
      <c r="C4756" s="1207">
        <v>717</v>
      </c>
      <c r="D4756" s="1207">
        <v>907</v>
      </c>
      <c r="E4756" s="1207">
        <v>79</v>
      </c>
      <c r="F4756" s="1211">
        <v>1703</v>
      </c>
    </row>
    <row r="4757" spans="2:6" ht="13.15" customHeight="1" x14ac:dyDescent="0.3">
      <c r="B4757" s="1173" t="s">
        <v>5530</v>
      </c>
      <c r="C4757" s="1206">
        <v>1493</v>
      </c>
      <c r="D4757" s="1206">
        <v>1825</v>
      </c>
      <c r="E4757" s="1206">
        <v>375</v>
      </c>
      <c r="F4757" s="1210">
        <v>3693</v>
      </c>
    </row>
    <row r="4758" spans="2:6" ht="13.15" customHeight="1" x14ac:dyDescent="0.3">
      <c r="B4758" s="1172" t="s">
        <v>5531</v>
      </c>
      <c r="C4758" s="1207">
        <v>110</v>
      </c>
      <c r="D4758" s="1207">
        <v>281</v>
      </c>
      <c r="E4758" s="1207">
        <v>35</v>
      </c>
      <c r="F4758" s="1211">
        <v>426</v>
      </c>
    </row>
    <row r="4759" spans="2:6" ht="13.15" customHeight="1" x14ac:dyDescent="0.3">
      <c r="B4759" s="1173" t="s">
        <v>5532</v>
      </c>
      <c r="C4759" s="1206">
        <v>262</v>
      </c>
      <c r="D4759" s="1206">
        <v>492</v>
      </c>
      <c r="E4759" s="1206">
        <v>82</v>
      </c>
      <c r="F4759" s="1210">
        <v>836</v>
      </c>
    </row>
    <row r="4760" spans="2:6" ht="13.15" customHeight="1" x14ac:dyDescent="0.3">
      <c r="B4760" s="1172" t="s">
        <v>5533</v>
      </c>
      <c r="C4760" s="1207">
        <v>306</v>
      </c>
      <c r="D4760" s="1207">
        <v>490</v>
      </c>
      <c r="E4760" s="1207">
        <v>68</v>
      </c>
      <c r="F4760" s="1211">
        <v>864</v>
      </c>
    </row>
    <row r="4761" spans="2:6" ht="13.15" customHeight="1" x14ac:dyDescent="0.3">
      <c r="B4761" s="1173" t="s">
        <v>5534</v>
      </c>
      <c r="C4761" s="1206">
        <v>75</v>
      </c>
      <c r="D4761" s="1206">
        <v>123</v>
      </c>
      <c r="E4761" s="1206">
        <v>16</v>
      </c>
      <c r="F4761" s="1210">
        <v>214</v>
      </c>
    </row>
    <row r="4762" spans="2:6" ht="13.15" customHeight="1" x14ac:dyDescent="0.3">
      <c r="B4762" s="1172" t="s">
        <v>5535</v>
      </c>
      <c r="C4762" s="1207">
        <v>267</v>
      </c>
      <c r="D4762" s="1207">
        <v>318</v>
      </c>
      <c r="E4762" s="1207">
        <v>31</v>
      </c>
      <c r="F4762" s="1211">
        <v>616</v>
      </c>
    </row>
    <row r="4763" spans="2:6" ht="13.15" customHeight="1" x14ac:dyDescent="0.3">
      <c r="B4763" s="1173" t="s">
        <v>5536</v>
      </c>
      <c r="C4763" s="1206">
        <v>163</v>
      </c>
      <c r="D4763" s="1206">
        <v>292</v>
      </c>
      <c r="E4763" s="1206">
        <v>19</v>
      </c>
      <c r="F4763" s="1210">
        <v>474</v>
      </c>
    </row>
    <row r="4764" spans="2:6" ht="13.15" customHeight="1" x14ac:dyDescent="0.3">
      <c r="B4764" s="1172" t="s">
        <v>5537</v>
      </c>
      <c r="C4764" s="1207">
        <v>189</v>
      </c>
      <c r="D4764" s="1207">
        <v>273</v>
      </c>
      <c r="E4764" s="1207">
        <v>24</v>
      </c>
      <c r="F4764" s="1211">
        <v>486</v>
      </c>
    </row>
    <row r="4765" spans="2:6" ht="13.15" customHeight="1" x14ac:dyDescent="0.3">
      <c r="B4765" s="1173" t="s">
        <v>5538</v>
      </c>
      <c r="C4765" s="1206">
        <v>224</v>
      </c>
      <c r="D4765" s="1206">
        <v>489</v>
      </c>
      <c r="E4765" s="1206">
        <v>66</v>
      </c>
      <c r="F4765" s="1210">
        <v>779</v>
      </c>
    </row>
    <row r="4766" spans="2:6" ht="13.15" customHeight="1" x14ac:dyDescent="0.3">
      <c r="B4766" s="1172" t="s">
        <v>5539</v>
      </c>
      <c r="C4766" s="1207">
        <v>359</v>
      </c>
      <c r="D4766" s="1207">
        <v>497</v>
      </c>
      <c r="E4766" s="1207">
        <v>72</v>
      </c>
      <c r="F4766" s="1211">
        <v>928</v>
      </c>
    </row>
    <row r="4767" spans="2:6" ht="13.15" customHeight="1" x14ac:dyDescent="0.3">
      <c r="B4767" s="1173" t="s">
        <v>5540</v>
      </c>
      <c r="C4767" s="1206">
        <v>162</v>
      </c>
      <c r="D4767" s="1206">
        <v>177</v>
      </c>
      <c r="E4767" s="1206">
        <v>26</v>
      </c>
      <c r="F4767" s="1210">
        <v>365</v>
      </c>
    </row>
    <row r="4768" spans="2:6" ht="13.15" customHeight="1" x14ac:dyDescent="0.3">
      <c r="B4768" s="1172" t="s">
        <v>5541</v>
      </c>
      <c r="C4768" s="1207">
        <v>19</v>
      </c>
      <c r="D4768" s="1207">
        <v>70</v>
      </c>
      <c r="E4768" s="1207">
        <v>24</v>
      </c>
      <c r="F4768" s="1211">
        <v>113</v>
      </c>
    </row>
    <row r="4769" spans="2:6" ht="13.15" customHeight="1" x14ac:dyDescent="0.3">
      <c r="B4769" s="1173" t="s">
        <v>5542</v>
      </c>
      <c r="C4769" s="1206">
        <v>185</v>
      </c>
      <c r="D4769" s="1206">
        <v>277</v>
      </c>
      <c r="E4769" s="1206">
        <v>34</v>
      </c>
      <c r="F4769" s="1210">
        <v>496</v>
      </c>
    </row>
    <row r="4770" spans="2:6" ht="13.15" customHeight="1" x14ac:dyDescent="0.3">
      <c r="B4770" s="1172" t="s">
        <v>5543</v>
      </c>
      <c r="C4770" s="1207">
        <v>495</v>
      </c>
      <c r="D4770" s="1207">
        <v>639</v>
      </c>
      <c r="E4770" s="1207">
        <v>97</v>
      </c>
      <c r="F4770" s="1211">
        <v>1231</v>
      </c>
    </row>
    <row r="4771" spans="2:6" ht="13.15" customHeight="1" x14ac:dyDescent="0.3">
      <c r="B4771" s="1173" t="s">
        <v>5544</v>
      </c>
      <c r="C4771" s="1206">
        <v>448</v>
      </c>
      <c r="D4771" s="1206">
        <v>678</v>
      </c>
      <c r="E4771" s="1206">
        <v>75</v>
      </c>
      <c r="F4771" s="1210">
        <v>1201</v>
      </c>
    </row>
    <row r="4772" spans="2:6" ht="13.15" customHeight="1" x14ac:dyDescent="0.3">
      <c r="B4772" s="1172" t="s">
        <v>5545</v>
      </c>
      <c r="C4772" s="1207">
        <v>146</v>
      </c>
      <c r="D4772" s="1207">
        <v>246</v>
      </c>
      <c r="E4772" s="1207">
        <v>28</v>
      </c>
      <c r="F4772" s="1211">
        <v>420</v>
      </c>
    </row>
    <row r="4773" spans="2:6" ht="13.15" customHeight="1" x14ac:dyDescent="0.3">
      <c r="B4773" s="1173" t="s">
        <v>5546</v>
      </c>
      <c r="C4773" s="1206">
        <v>399</v>
      </c>
      <c r="D4773" s="1206">
        <v>719</v>
      </c>
      <c r="E4773" s="1206">
        <v>77</v>
      </c>
      <c r="F4773" s="1210">
        <v>1195</v>
      </c>
    </row>
    <row r="4774" spans="2:6" ht="13.15" customHeight="1" x14ac:dyDescent="0.3">
      <c r="B4774" s="1172" t="s">
        <v>5547</v>
      </c>
      <c r="C4774" s="1207">
        <v>217</v>
      </c>
      <c r="D4774" s="1207">
        <v>417</v>
      </c>
      <c r="E4774" s="1207">
        <v>55</v>
      </c>
      <c r="F4774" s="1211">
        <v>689</v>
      </c>
    </row>
    <row r="4775" spans="2:6" ht="13.15" customHeight="1" x14ac:dyDescent="0.3">
      <c r="B4775" s="1173" t="s">
        <v>5548</v>
      </c>
      <c r="C4775" s="1206">
        <v>1331</v>
      </c>
      <c r="D4775" s="1206">
        <v>1998</v>
      </c>
      <c r="E4775" s="1206">
        <v>339</v>
      </c>
      <c r="F4775" s="1210">
        <v>3668</v>
      </c>
    </row>
    <row r="4776" spans="2:6" ht="13.15" customHeight="1" x14ac:dyDescent="0.3">
      <c r="B4776" s="1172" t="s">
        <v>5549</v>
      </c>
      <c r="C4776" s="1207">
        <v>350</v>
      </c>
      <c r="D4776" s="1207">
        <v>457</v>
      </c>
      <c r="E4776" s="1207">
        <v>53</v>
      </c>
      <c r="F4776" s="1211">
        <v>860</v>
      </c>
    </row>
    <row r="4777" spans="2:6" ht="13.15" customHeight="1" x14ac:dyDescent="0.3">
      <c r="B4777" s="1173" t="s">
        <v>5550</v>
      </c>
      <c r="C4777" s="1206">
        <v>373</v>
      </c>
      <c r="D4777" s="1206">
        <v>866</v>
      </c>
      <c r="E4777" s="1206">
        <v>98</v>
      </c>
      <c r="F4777" s="1210">
        <v>1337</v>
      </c>
    </row>
    <row r="4778" spans="2:6" ht="13.15" customHeight="1" x14ac:dyDescent="0.3">
      <c r="B4778" s="1172" t="s">
        <v>5551</v>
      </c>
      <c r="C4778" s="1207">
        <v>586</v>
      </c>
      <c r="D4778" s="1207">
        <v>735</v>
      </c>
      <c r="E4778" s="1207">
        <v>79</v>
      </c>
      <c r="F4778" s="1211">
        <v>1400</v>
      </c>
    </row>
    <row r="4779" spans="2:6" ht="13.15" customHeight="1" x14ac:dyDescent="0.3">
      <c r="B4779" s="1173" t="s">
        <v>5552</v>
      </c>
      <c r="C4779" s="1206">
        <v>289</v>
      </c>
      <c r="D4779" s="1206">
        <v>343</v>
      </c>
      <c r="E4779" s="1206">
        <v>47</v>
      </c>
      <c r="F4779" s="1210">
        <v>679</v>
      </c>
    </row>
    <row r="4780" spans="2:6" ht="13.15" customHeight="1" x14ac:dyDescent="0.3">
      <c r="B4780" s="1172" t="s">
        <v>5553</v>
      </c>
      <c r="C4780" s="1207">
        <v>124</v>
      </c>
      <c r="D4780" s="1207">
        <v>164</v>
      </c>
      <c r="E4780" s="1207">
        <v>32</v>
      </c>
      <c r="F4780" s="1211">
        <v>320</v>
      </c>
    </row>
    <row r="4781" spans="2:6" ht="13.15" customHeight="1" x14ac:dyDescent="0.3">
      <c r="B4781" s="1173" t="s">
        <v>5554</v>
      </c>
      <c r="C4781" s="1206">
        <v>47</v>
      </c>
      <c r="D4781" s="1206">
        <v>26</v>
      </c>
      <c r="E4781" s="1206">
        <v>6</v>
      </c>
      <c r="F4781" s="1210">
        <v>79</v>
      </c>
    </row>
    <row r="4782" spans="2:6" ht="13.15" customHeight="1" x14ac:dyDescent="0.3">
      <c r="B4782" s="1172" t="s">
        <v>5555</v>
      </c>
      <c r="C4782" s="1207">
        <v>78</v>
      </c>
      <c r="D4782" s="1207">
        <v>115</v>
      </c>
      <c r="E4782" s="1207">
        <v>16</v>
      </c>
      <c r="F4782" s="1211">
        <v>209</v>
      </c>
    </row>
    <row r="4783" spans="2:6" ht="13.15" customHeight="1" x14ac:dyDescent="0.3">
      <c r="B4783" s="1173" t="s">
        <v>5556</v>
      </c>
      <c r="C4783" s="1206">
        <v>118</v>
      </c>
      <c r="D4783" s="1206">
        <v>56</v>
      </c>
      <c r="E4783" s="1206">
        <v>14</v>
      </c>
      <c r="F4783" s="1210">
        <v>188</v>
      </c>
    </row>
    <row r="4784" spans="2:6" ht="13.15" customHeight="1" x14ac:dyDescent="0.3">
      <c r="B4784" s="1172" t="s">
        <v>5557</v>
      </c>
      <c r="C4784" s="1207">
        <v>306</v>
      </c>
      <c r="D4784" s="1207">
        <v>393</v>
      </c>
      <c r="E4784" s="1207">
        <v>52</v>
      </c>
      <c r="F4784" s="1211">
        <v>751</v>
      </c>
    </row>
    <row r="4785" spans="2:6" ht="13.15" customHeight="1" x14ac:dyDescent="0.3">
      <c r="B4785" s="1173" t="s">
        <v>5558</v>
      </c>
      <c r="C4785" s="1206">
        <v>101</v>
      </c>
      <c r="D4785" s="1206">
        <v>74</v>
      </c>
      <c r="E4785" s="1206">
        <v>11</v>
      </c>
      <c r="F4785" s="1210">
        <v>186</v>
      </c>
    </row>
    <row r="4786" spans="2:6" ht="13.15" customHeight="1" x14ac:dyDescent="0.3">
      <c r="B4786" s="1172" t="s">
        <v>5559</v>
      </c>
      <c r="C4786" s="1207">
        <v>89</v>
      </c>
      <c r="D4786" s="1207">
        <v>132</v>
      </c>
      <c r="E4786" s="1207">
        <v>13</v>
      </c>
      <c r="F4786" s="1211">
        <v>234</v>
      </c>
    </row>
    <row r="4787" spans="2:6" ht="13.15" customHeight="1" x14ac:dyDescent="0.3">
      <c r="B4787" s="1173" t="s">
        <v>5560</v>
      </c>
      <c r="C4787" s="1206">
        <v>29</v>
      </c>
      <c r="D4787" s="1206">
        <v>20</v>
      </c>
      <c r="E4787" s="1206">
        <v>2</v>
      </c>
      <c r="F4787" s="1210">
        <v>51</v>
      </c>
    </row>
    <row r="4788" spans="2:6" ht="13.15" customHeight="1" x14ac:dyDescent="0.3">
      <c r="B4788" s="1172" t="s">
        <v>5561</v>
      </c>
      <c r="C4788" s="1207">
        <v>140</v>
      </c>
      <c r="D4788" s="1207">
        <v>170</v>
      </c>
      <c r="E4788" s="1207">
        <v>23</v>
      </c>
      <c r="F4788" s="1211">
        <v>333</v>
      </c>
    </row>
    <row r="4789" spans="2:6" ht="13.15" customHeight="1" x14ac:dyDescent="0.3">
      <c r="B4789" s="1173" t="s">
        <v>5562</v>
      </c>
      <c r="C4789" s="1206">
        <v>201</v>
      </c>
      <c r="D4789" s="1206">
        <v>223</v>
      </c>
      <c r="E4789" s="1206">
        <v>21</v>
      </c>
      <c r="F4789" s="1210">
        <v>445</v>
      </c>
    </row>
    <row r="4790" spans="2:6" ht="13.15" customHeight="1" x14ac:dyDescent="0.3">
      <c r="B4790" s="1172" t="s">
        <v>5563</v>
      </c>
      <c r="C4790" s="1207">
        <v>114</v>
      </c>
      <c r="D4790" s="1207">
        <v>144</v>
      </c>
      <c r="E4790" s="1207">
        <v>14</v>
      </c>
      <c r="F4790" s="1211">
        <v>272</v>
      </c>
    </row>
    <row r="4791" spans="2:6" ht="13.15" customHeight="1" x14ac:dyDescent="0.3">
      <c r="B4791" s="1173" t="s">
        <v>5564</v>
      </c>
      <c r="C4791" s="1206">
        <v>460</v>
      </c>
      <c r="D4791" s="1206">
        <v>662</v>
      </c>
      <c r="E4791" s="1206">
        <v>92</v>
      </c>
      <c r="F4791" s="1210">
        <v>1214</v>
      </c>
    </row>
    <row r="4792" spans="2:6" ht="13.15" customHeight="1" x14ac:dyDescent="0.3">
      <c r="B4792" s="1172" t="s">
        <v>5565</v>
      </c>
      <c r="C4792" s="1207">
        <v>121</v>
      </c>
      <c r="D4792" s="1207">
        <v>147</v>
      </c>
      <c r="E4792" s="1207">
        <v>14</v>
      </c>
      <c r="F4792" s="1211">
        <v>282</v>
      </c>
    </row>
    <row r="4793" spans="2:6" ht="13.15" customHeight="1" x14ac:dyDescent="0.3">
      <c r="B4793" s="1173" t="s">
        <v>5566</v>
      </c>
      <c r="C4793" s="1206">
        <v>150</v>
      </c>
      <c r="D4793" s="1206">
        <v>300</v>
      </c>
      <c r="E4793" s="1206">
        <v>22</v>
      </c>
      <c r="F4793" s="1210">
        <v>472</v>
      </c>
    </row>
    <row r="4794" spans="2:6" ht="13.15" customHeight="1" x14ac:dyDescent="0.3">
      <c r="B4794" s="1172" t="s">
        <v>5567</v>
      </c>
      <c r="C4794" s="1207">
        <v>72</v>
      </c>
      <c r="D4794" s="1207">
        <v>70</v>
      </c>
      <c r="E4794" s="1207">
        <v>7</v>
      </c>
      <c r="F4794" s="1211">
        <v>149</v>
      </c>
    </row>
    <row r="4795" spans="2:6" ht="13.15" customHeight="1" x14ac:dyDescent="0.3">
      <c r="B4795" s="1173" t="s">
        <v>5568</v>
      </c>
      <c r="C4795" s="1206">
        <v>28</v>
      </c>
      <c r="D4795" s="1206">
        <v>10</v>
      </c>
      <c r="E4795" s="1206">
        <v>2</v>
      </c>
      <c r="F4795" s="1210">
        <v>40</v>
      </c>
    </row>
    <row r="4796" spans="2:6" ht="13.15" customHeight="1" x14ac:dyDescent="0.3">
      <c r="B4796" s="1172" t="s">
        <v>5569</v>
      </c>
      <c r="C4796" s="1207">
        <v>194</v>
      </c>
      <c r="D4796" s="1207">
        <v>161</v>
      </c>
      <c r="E4796" s="1207">
        <v>11</v>
      </c>
      <c r="F4796" s="1211">
        <v>366</v>
      </c>
    </row>
    <row r="4797" spans="2:6" ht="13.15" customHeight="1" x14ac:dyDescent="0.3">
      <c r="B4797" s="1173" t="s">
        <v>5570</v>
      </c>
      <c r="C4797" s="1206">
        <v>174</v>
      </c>
      <c r="D4797" s="1206">
        <v>182</v>
      </c>
      <c r="E4797" s="1206">
        <v>21</v>
      </c>
      <c r="F4797" s="1210">
        <v>377</v>
      </c>
    </row>
    <row r="4798" spans="2:6" ht="13.15" customHeight="1" x14ac:dyDescent="0.3">
      <c r="B4798" s="1172" t="s">
        <v>5571</v>
      </c>
      <c r="C4798" s="1207">
        <v>916</v>
      </c>
      <c r="D4798" s="1207">
        <v>2239</v>
      </c>
      <c r="E4798" s="1207">
        <v>189</v>
      </c>
      <c r="F4798" s="1211">
        <v>3344</v>
      </c>
    </row>
    <row r="4799" spans="2:6" ht="13.15" customHeight="1" x14ac:dyDescent="0.3">
      <c r="B4799" s="1173" t="s">
        <v>5572</v>
      </c>
      <c r="C4799" s="1206">
        <v>1809</v>
      </c>
      <c r="D4799" s="1206">
        <v>4334</v>
      </c>
      <c r="E4799" s="1206">
        <v>532</v>
      </c>
      <c r="F4799" s="1210">
        <v>6675</v>
      </c>
    </row>
    <row r="4800" spans="2:6" ht="13.15" customHeight="1" x14ac:dyDescent="0.3">
      <c r="B4800" s="1172" t="s">
        <v>5573</v>
      </c>
      <c r="C4800" s="1207">
        <v>1059</v>
      </c>
      <c r="D4800" s="1207">
        <v>2538</v>
      </c>
      <c r="E4800" s="1207">
        <v>344</v>
      </c>
      <c r="F4800" s="1211">
        <v>3941</v>
      </c>
    </row>
    <row r="4801" spans="2:6" ht="13.15" customHeight="1" x14ac:dyDescent="0.3">
      <c r="B4801" s="1173" t="s">
        <v>5574</v>
      </c>
      <c r="C4801" s="1206">
        <v>1331</v>
      </c>
      <c r="D4801" s="1206">
        <v>2525</v>
      </c>
      <c r="E4801" s="1206">
        <v>397</v>
      </c>
      <c r="F4801" s="1210">
        <v>4253</v>
      </c>
    </row>
    <row r="4802" spans="2:6" ht="13.15" customHeight="1" x14ac:dyDescent="0.3">
      <c r="B4802" s="1172" t="s">
        <v>5575</v>
      </c>
      <c r="C4802" s="1207">
        <v>146</v>
      </c>
      <c r="D4802" s="1207">
        <v>197</v>
      </c>
      <c r="E4802" s="1207">
        <v>20</v>
      </c>
      <c r="F4802" s="1211">
        <v>363</v>
      </c>
    </row>
    <row r="4803" spans="2:6" ht="13.15" customHeight="1" x14ac:dyDescent="0.3">
      <c r="B4803" s="1173" t="s">
        <v>5576</v>
      </c>
      <c r="C4803" s="1206">
        <v>227</v>
      </c>
      <c r="D4803" s="1206">
        <v>546</v>
      </c>
      <c r="E4803" s="1206">
        <v>53</v>
      </c>
      <c r="F4803" s="1210">
        <v>826</v>
      </c>
    </row>
    <row r="4804" spans="2:6" ht="13.15" customHeight="1" x14ac:dyDescent="0.3">
      <c r="B4804" s="1172" t="s">
        <v>5577</v>
      </c>
      <c r="C4804" s="1207">
        <v>243</v>
      </c>
      <c r="D4804" s="1207">
        <v>185</v>
      </c>
      <c r="E4804" s="1207">
        <v>40</v>
      </c>
      <c r="F4804" s="1211">
        <v>468</v>
      </c>
    </row>
    <row r="4805" spans="2:6" ht="13.15" customHeight="1" x14ac:dyDescent="0.3">
      <c r="B4805" s="1173" t="s">
        <v>5578</v>
      </c>
      <c r="C4805" s="1206">
        <v>576</v>
      </c>
      <c r="D4805" s="1206">
        <v>570</v>
      </c>
      <c r="E4805" s="1206">
        <v>84</v>
      </c>
      <c r="F4805" s="1210">
        <v>1230</v>
      </c>
    </row>
    <row r="4806" spans="2:6" ht="13.15" customHeight="1" x14ac:dyDescent="0.3">
      <c r="B4806" s="1172" t="s">
        <v>5579</v>
      </c>
      <c r="C4806" s="1207">
        <v>931</v>
      </c>
      <c r="D4806" s="1207">
        <v>1409</v>
      </c>
      <c r="E4806" s="1207">
        <v>188</v>
      </c>
      <c r="F4806" s="1211">
        <v>2528</v>
      </c>
    </row>
    <row r="4807" spans="2:6" ht="13.15" customHeight="1" x14ac:dyDescent="0.3">
      <c r="B4807" s="1173" t="s">
        <v>5580</v>
      </c>
      <c r="C4807" s="1206">
        <v>7704</v>
      </c>
      <c r="D4807" s="1206">
        <v>7845</v>
      </c>
      <c r="E4807" s="1206">
        <v>1452</v>
      </c>
      <c r="F4807" s="1210">
        <v>17001</v>
      </c>
    </row>
    <row r="4808" spans="2:6" ht="13.15" customHeight="1" x14ac:dyDescent="0.3">
      <c r="B4808" s="1172" t="s">
        <v>5581</v>
      </c>
      <c r="C4808" s="1207">
        <v>7140</v>
      </c>
      <c r="D4808" s="1207">
        <v>8192</v>
      </c>
      <c r="E4808" s="1207">
        <v>1420</v>
      </c>
      <c r="F4808" s="1211">
        <v>16752</v>
      </c>
    </row>
    <row r="4809" spans="2:6" ht="13.15" customHeight="1" x14ac:dyDescent="0.3">
      <c r="B4809" s="1173" t="s">
        <v>5582</v>
      </c>
      <c r="C4809" s="1206">
        <v>6373</v>
      </c>
      <c r="D4809" s="1206">
        <v>7113</v>
      </c>
      <c r="E4809" s="1206">
        <v>1916</v>
      </c>
      <c r="F4809" s="1210">
        <v>15402</v>
      </c>
    </row>
    <row r="4810" spans="2:6" ht="13.15" customHeight="1" x14ac:dyDescent="0.3">
      <c r="B4810" s="1172" t="s">
        <v>5583</v>
      </c>
      <c r="C4810" s="1207">
        <v>6925</v>
      </c>
      <c r="D4810" s="1207">
        <v>7039</v>
      </c>
      <c r="E4810" s="1207">
        <v>1417</v>
      </c>
      <c r="F4810" s="1211">
        <v>15381</v>
      </c>
    </row>
    <row r="4811" spans="2:6" ht="13.15" customHeight="1" x14ac:dyDescent="0.3">
      <c r="B4811" s="1173" t="s">
        <v>5584</v>
      </c>
      <c r="C4811" s="1206">
        <v>5292</v>
      </c>
      <c r="D4811" s="1206">
        <v>7904</v>
      </c>
      <c r="E4811" s="1206">
        <v>1213</v>
      </c>
      <c r="F4811" s="1210">
        <v>14409</v>
      </c>
    </row>
    <row r="4812" spans="2:6" ht="13.15" customHeight="1" x14ac:dyDescent="0.3">
      <c r="B4812" s="1172" t="s">
        <v>5585</v>
      </c>
      <c r="C4812" s="1207">
        <v>1975</v>
      </c>
      <c r="D4812" s="1207">
        <v>4289</v>
      </c>
      <c r="E4812" s="1207">
        <v>573</v>
      </c>
      <c r="F4812" s="1211">
        <v>6837</v>
      </c>
    </row>
    <row r="4813" spans="2:6" ht="13.15" customHeight="1" x14ac:dyDescent="0.3">
      <c r="B4813" s="1173" t="s">
        <v>5586</v>
      </c>
      <c r="C4813" s="1206">
        <v>993</v>
      </c>
      <c r="D4813" s="1206">
        <v>1637</v>
      </c>
      <c r="E4813" s="1206">
        <v>283</v>
      </c>
      <c r="F4813" s="1210">
        <v>2913</v>
      </c>
    </row>
    <row r="4814" spans="2:6" ht="13.15" customHeight="1" x14ac:dyDescent="0.3">
      <c r="B4814" s="1172" t="s">
        <v>5587</v>
      </c>
      <c r="C4814" s="1207">
        <v>550</v>
      </c>
      <c r="D4814" s="1207">
        <v>1431</v>
      </c>
      <c r="E4814" s="1207">
        <v>179</v>
      </c>
      <c r="F4814" s="1211">
        <v>2160</v>
      </c>
    </row>
    <row r="4815" spans="2:6" ht="13.15" customHeight="1" x14ac:dyDescent="0.3">
      <c r="B4815" s="1173" t="s">
        <v>5588</v>
      </c>
      <c r="C4815" s="1206">
        <v>511</v>
      </c>
      <c r="D4815" s="1206">
        <v>634</v>
      </c>
      <c r="E4815" s="1206">
        <v>109</v>
      </c>
      <c r="F4815" s="1210">
        <v>1254</v>
      </c>
    </row>
    <row r="4816" spans="2:6" ht="13.15" customHeight="1" x14ac:dyDescent="0.3">
      <c r="B4816" s="1172" t="s">
        <v>5589</v>
      </c>
      <c r="C4816" s="1207">
        <v>735</v>
      </c>
      <c r="D4816" s="1207">
        <v>892</v>
      </c>
      <c r="E4816" s="1207">
        <v>90</v>
      </c>
      <c r="F4816" s="1211">
        <v>1717</v>
      </c>
    </row>
    <row r="4817" spans="2:6" ht="13.15" customHeight="1" x14ac:dyDescent="0.3">
      <c r="B4817" s="1173" t="s">
        <v>5590</v>
      </c>
      <c r="C4817" s="1206">
        <v>654</v>
      </c>
      <c r="D4817" s="1206">
        <v>634</v>
      </c>
      <c r="E4817" s="1206">
        <v>72</v>
      </c>
      <c r="F4817" s="1210">
        <v>1360</v>
      </c>
    </row>
    <row r="4818" spans="2:6" ht="13.15" customHeight="1" x14ac:dyDescent="0.3">
      <c r="B4818" s="1172" t="s">
        <v>5591</v>
      </c>
      <c r="C4818" s="1207">
        <v>179</v>
      </c>
      <c r="D4818" s="1207">
        <v>258</v>
      </c>
      <c r="E4818" s="1207">
        <v>29</v>
      </c>
      <c r="F4818" s="1211">
        <v>466</v>
      </c>
    </row>
    <row r="4819" spans="2:6" ht="13.15" customHeight="1" x14ac:dyDescent="0.3">
      <c r="B4819" s="1173" t="s">
        <v>5592</v>
      </c>
      <c r="C4819" s="1206">
        <v>1678</v>
      </c>
      <c r="D4819" s="1206">
        <v>2357</v>
      </c>
      <c r="E4819" s="1206">
        <v>498</v>
      </c>
      <c r="F4819" s="1210">
        <v>4533</v>
      </c>
    </row>
    <row r="4820" spans="2:6" ht="13.15" customHeight="1" x14ac:dyDescent="0.3">
      <c r="B4820" s="1172" t="s">
        <v>5593</v>
      </c>
      <c r="C4820" s="1207">
        <v>310</v>
      </c>
      <c r="D4820" s="1207">
        <v>508</v>
      </c>
      <c r="E4820" s="1207">
        <v>57</v>
      </c>
      <c r="F4820" s="1211">
        <v>875</v>
      </c>
    </row>
    <row r="4821" spans="2:6" ht="13.15" customHeight="1" x14ac:dyDescent="0.3">
      <c r="B4821" s="1173" t="s">
        <v>5594</v>
      </c>
      <c r="C4821" s="1206">
        <v>350</v>
      </c>
      <c r="D4821" s="1206">
        <v>173</v>
      </c>
      <c r="E4821" s="1206">
        <v>21</v>
      </c>
      <c r="F4821" s="1210">
        <v>544</v>
      </c>
    </row>
    <row r="4822" spans="2:6" ht="13.15" customHeight="1" x14ac:dyDescent="0.3">
      <c r="B4822" s="1172" t="s">
        <v>5595</v>
      </c>
      <c r="C4822" s="1207">
        <v>622</v>
      </c>
      <c r="D4822" s="1207">
        <v>1086</v>
      </c>
      <c r="E4822" s="1207">
        <v>379</v>
      </c>
      <c r="F4822" s="1211">
        <v>2087</v>
      </c>
    </row>
    <row r="4823" spans="2:6" ht="13.15" customHeight="1" x14ac:dyDescent="0.3">
      <c r="B4823" s="1173" t="s">
        <v>5596</v>
      </c>
      <c r="C4823" s="1206">
        <v>218</v>
      </c>
      <c r="D4823" s="1206">
        <v>165</v>
      </c>
      <c r="E4823" s="1206">
        <v>36</v>
      </c>
      <c r="F4823" s="1210">
        <v>419</v>
      </c>
    </row>
    <row r="4824" spans="2:6" ht="13.15" customHeight="1" x14ac:dyDescent="0.3">
      <c r="B4824" s="1172" t="s">
        <v>5597</v>
      </c>
      <c r="C4824" s="1207">
        <v>164</v>
      </c>
      <c r="D4824" s="1207">
        <v>237</v>
      </c>
      <c r="E4824" s="1207">
        <v>84</v>
      </c>
      <c r="F4824" s="1211">
        <v>485</v>
      </c>
    </row>
    <row r="4825" spans="2:6" ht="13.15" customHeight="1" x14ac:dyDescent="0.3">
      <c r="B4825" s="1173" t="s">
        <v>5598</v>
      </c>
      <c r="C4825" s="1206">
        <v>89</v>
      </c>
      <c r="D4825" s="1206">
        <v>178</v>
      </c>
      <c r="E4825" s="1206">
        <v>22</v>
      </c>
      <c r="F4825" s="1210">
        <v>289</v>
      </c>
    </row>
    <row r="4826" spans="2:6" ht="13.15" customHeight="1" x14ac:dyDescent="0.3">
      <c r="B4826" s="1172" t="s">
        <v>5599</v>
      </c>
      <c r="C4826" s="1207">
        <v>114</v>
      </c>
      <c r="D4826" s="1207">
        <v>135</v>
      </c>
      <c r="E4826" s="1207">
        <v>22</v>
      </c>
      <c r="F4826" s="1211">
        <v>271</v>
      </c>
    </row>
    <row r="4827" spans="2:6" ht="13.15" customHeight="1" x14ac:dyDescent="0.3">
      <c r="B4827" s="1173" t="s">
        <v>5600</v>
      </c>
      <c r="C4827" s="1206">
        <v>82</v>
      </c>
      <c r="D4827" s="1206">
        <v>58</v>
      </c>
      <c r="E4827" s="1206">
        <v>10</v>
      </c>
      <c r="F4827" s="1210">
        <v>150</v>
      </c>
    </row>
    <row r="4828" spans="2:6" ht="13.15" customHeight="1" x14ac:dyDescent="0.3">
      <c r="B4828" s="1172" t="s">
        <v>5601</v>
      </c>
      <c r="C4828" s="1207">
        <v>245</v>
      </c>
      <c r="D4828" s="1207">
        <v>498</v>
      </c>
      <c r="E4828" s="1207">
        <v>43</v>
      </c>
      <c r="F4828" s="1211">
        <v>786</v>
      </c>
    </row>
    <row r="4829" spans="2:6" ht="13.15" customHeight="1" x14ac:dyDescent="0.3">
      <c r="B4829" s="1173" t="s">
        <v>5602</v>
      </c>
      <c r="C4829" s="1206">
        <v>219</v>
      </c>
      <c r="D4829" s="1206">
        <v>451</v>
      </c>
      <c r="E4829" s="1206">
        <v>80</v>
      </c>
      <c r="F4829" s="1210">
        <v>750</v>
      </c>
    </row>
    <row r="4830" spans="2:6" ht="13.15" customHeight="1" x14ac:dyDescent="0.3">
      <c r="B4830" s="1172" t="s">
        <v>5603</v>
      </c>
      <c r="C4830" s="1207">
        <v>68</v>
      </c>
      <c r="D4830" s="1207">
        <v>56</v>
      </c>
      <c r="E4830" s="1207">
        <v>8</v>
      </c>
      <c r="F4830" s="1211">
        <v>132</v>
      </c>
    </row>
    <row r="4831" spans="2:6" ht="13.15" customHeight="1" x14ac:dyDescent="0.3">
      <c r="B4831" s="1173" t="s">
        <v>5604</v>
      </c>
      <c r="C4831" s="1206">
        <v>77</v>
      </c>
      <c r="D4831" s="1206">
        <v>80</v>
      </c>
      <c r="E4831" s="1206">
        <v>9</v>
      </c>
      <c r="F4831" s="1210">
        <v>166</v>
      </c>
    </row>
    <row r="4832" spans="2:6" ht="13.15" customHeight="1" x14ac:dyDescent="0.3">
      <c r="B4832" s="1172" t="s">
        <v>5605</v>
      </c>
      <c r="C4832" s="1207">
        <v>210</v>
      </c>
      <c r="D4832" s="1207">
        <v>333</v>
      </c>
      <c r="E4832" s="1207">
        <v>52</v>
      </c>
      <c r="F4832" s="1211">
        <v>595</v>
      </c>
    </row>
    <row r="4833" spans="2:6" ht="13.15" customHeight="1" x14ac:dyDescent="0.3">
      <c r="B4833" s="1173" t="s">
        <v>5606</v>
      </c>
      <c r="C4833" s="1206">
        <v>139</v>
      </c>
      <c r="D4833" s="1206">
        <v>223</v>
      </c>
      <c r="E4833" s="1206">
        <v>19</v>
      </c>
      <c r="F4833" s="1210">
        <v>381</v>
      </c>
    </row>
    <row r="4834" spans="2:6" ht="13.15" customHeight="1" x14ac:dyDescent="0.3">
      <c r="B4834" s="1172" t="s">
        <v>5607</v>
      </c>
      <c r="C4834" s="1207">
        <v>46</v>
      </c>
      <c r="D4834" s="1207">
        <v>64</v>
      </c>
      <c r="E4834" s="1207">
        <v>4</v>
      </c>
      <c r="F4834" s="1211">
        <v>114</v>
      </c>
    </row>
    <row r="4835" spans="2:6" ht="13.15" customHeight="1" x14ac:dyDescent="0.3">
      <c r="B4835" s="1173" t="s">
        <v>5608</v>
      </c>
      <c r="C4835" s="1206">
        <v>75</v>
      </c>
      <c r="D4835" s="1206">
        <v>150</v>
      </c>
      <c r="E4835" s="1206">
        <v>10</v>
      </c>
      <c r="F4835" s="1210">
        <v>235</v>
      </c>
    </row>
    <row r="4836" spans="2:6" ht="13.15" customHeight="1" x14ac:dyDescent="0.3">
      <c r="B4836" s="1172" t="s">
        <v>5609</v>
      </c>
      <c r="C4836" s="1207">
        <v>15</v>
      </c>
      <c r="D4836" s="1207">
        <v>17</v>
      </c>
      <c r="E4836" s="1207">
        <v>4</v>
      </c>
      <c r="F4836" s="1211">
        <v>36</v>
      </c>
    </row>
    <row r="4837" spans="2:6" ht="13.15" customHeight="1" x14ac:dyDescent="0.3">
      <c r="B4837" s="1173" t="s">
        <v>5610</v>
      </c>
      <c r="C4837" s="1206">
        <v>110</v>
      </c>
      <c r="D4837" s="1206">
        <v>238</v>
      </c>
      <c r="E4837" s="1206">
        <v>20</v>
      </c>
      <c r="F4837" s="1210">
        <v>368</v>
      </c>
    </row>
    <row r="4838" spans="2:6" ht="13.15" customHeight="1" x14ac:dyDescent="0.3">
      <c r="B4838" s="1172" t="s">
        <v>5611</v>
      </c>
      <c r="C4838" s="1207">
        <v>528</v>
      </c>
      <c r="D4838" s="1207">
        <v>806</v>
      </c>
      <c r="E4838" s="1207">
        <v>90</v>
      </c>
      <c r="F4838" s="1211">
        <v>1424</v>
      </c>
    </row>
    <row r="4839" spans="2:6" ht="13.15" customHeight="1" x14ac:dyDescent="0.3">
      <c r="B4839" s="1173" t="s">
        <v>5612</v>
      </c>
      <c r="C4839" s="1206">
        <v>956</v>
      </c>
      <c r="D4839" s="1206">
        <v>1370</v>
      </c>
      <c r="E4839" s="1206">
        <v>218</v>
      </c>
      <c r="F4839" s="1210">
        <v>2544</v>
      </c>
    </row>
    <row r="4840" spans="2:6" ht="13.15" customHeight="1" x14ac:dyDescent="0.3">
      <c r="B4840" s="1172" t="s">
        <v>5613</v>
      </c>
      <c r="C4840" s="1207">
        <v>45</v>
      </c>
      <c r="D4840" s="1207">
        <v>29</v>
      </c>
      <c r="E4840" s="1207">
        <v>4</v>
      </c>
      <c r="F4840" s="1211">
        <v>78</v>
      </c>
    </row>
    <row r="4841" spans="2:6" ht="13.15" customHeight="1" x14ac:dyDescent="0.3">
      <c r="B4841" s="1173" t="s">
        <v>5614</v>
      </c>
      <c r="C4841" s="1206">
        <v>74</v>
      </c>
      <c r="D4841" s="1206">
        <v>100</v>
      </c>
      <c r="E4841" s="1206">
        <v>8</v>
      </c>
      <c r="F4841" s="1210">
        <v>182</v>
      </c>
    </row>
    <row r="4842" spans="2:6" ht="13.15" customHeight="1" x14ac:dyDescent="0.3">
      <c r="B4842" s="1172" t="s">
        <v>5615</v>
      </c>
      <c r="C4842" s="1207">
        <v>44</v>
      </c>
      <c r="D4842" s="1207">
        <v>57</v>
      </c>
      <c r="E4842" s="1207">
        <v>2</v>
      </c>
      <c r="F4842" s="1211">
        <v>103</v>
      </c>
    </row>
    <row r="4843" spans="2:6" ht="13.15" customHeight="1" x14ac:dyDescent="0.3">
      <c r="B4843" s="1173" t="s">
        <v>5616</v>
      </c>
      <c r="C4843" s="1206">
        <v>381</v>
      </c>
      <c r="D4843" s="1206">
        <v>458</v>
      </c>
      <c r="E4843" s="1206">
        <v>101</v>
      </c>
      <c r="F4843" s="1210">
        <v>940</v>
      </c>
    </row>
    <row r="4844" spans="2:6" ht="13.15" customHeight="1" x14ac:dyDescent="0.3">
      <c r="B4844" s="1172" t="s">
        <v>5617</v>
      </c>
      <c r="C4844" s="1207">
        <v>105</v>
      </c>
      <c r="D4844" s="1207">
        <v>85</v>
      </c>
      <c r="E4844" s="1207">
        <v>12</v>
      </c>
      <c r="F4844" s="1211">
        <v>202</v>
      </c>
    </row>
    <row r="4845" spans="2:6" ht="13.15" customHeight="1" x14ac:dyDescent="0.3">
      <c r="B4845" s="1173" t="s">
        <v>5618</v>
      </c>
      <c r="C4845" s="1206">
        <v>313</v>
      </c>
      <c r="D4845" s="1206">
        <v>424</v>
      </c>
      <c r="E4845" s="1206">
        <v>72</v>
      </c>
      <c r="F4845" s="1210">
        <v>809</v>
      </c>
    </row>
    <row r="4846" spans="2:6" ht="13.15" customHeight="1" x14ac:dyDescent="0.3">
      <c r="B4846" s="1172" t="s">
        <v>5619</v>
      </c>
      <c r="C4846" s="1207">
        <v>131</v>
      </c>
      <c r="D4846" s="1207">
        <v>157</v>
      </c>
      <c r="E4846" s="1207">
        <v>31</v>
      </c>
      <c r="F4846" s="1211">
        <v>319</v>
      </c>
    </row>
    <row r="4847" spans="2:6" ht="13.15" customHeight="1" x14ac:dyDescent="0.3">
      <c r="B4847" s="1173" t="s">
        <v>5620</v>
      </c>
      <c r="C4847" s="1206">
        <v>24</v>
      </c>
      <c r="D4847" s="1206">
        <v>39</v>
      </c>
      <c r="E4847" s="1206">
        <v>1</v>
      </c>
      <c r="F4847" s="1210">
        <v>64</v>
      </c>
    </row>
    <row r="4848" spans="2:6" ht="13.15" customHeight="1" x14ac:dyDescent="0.3">
      <c r="B4848" s="1172" t="s">
        <v>5621</v>
      </c>
      <c r="C4848" s="1207">
        <v>22</v>
      </c>
      <c r="D4848" s="1207">
        <v>24</v>
      </c>
      <c r="E4848" s="1207">
        <v>4</v>
      </c>
      <c r="F4848" s="1211">
        <v>50</v>
      </c>
    </row>
    <row r="4849" spans="2:6" ht="13.15" customHeight="1" x14ac:dyDescent="0.3">
      <c r="B4849" s="1173" t="s">
        <v>5622</v>
      </c>
      <c r="C4849" s="1206">
        <v>77</v>
      </c>
      <c r="D4849" s="1206">
        <v>50</v>
      </c>
      <c r="E4849" s="1206">
        <v>10</v>
      </c>
      <c r="F4849" s="1210">
        <v>137</v>
      </c>
    </row>
    <row r="4850" spans="2:6" ht="13.15" customHeight="1" x14ac:dyDescent="0.3">
      <c r="B4850" s="1172" t="s">
        <v>5623</v>
      </c>
      <c r="C4850" s="1207">
        <v>105</v>
      </c>
      <c r="D4850" s="1207">
        <v>178</v>
      </c>
      <c r="E4850" s="1207">
        <v>17</v>
      </c>
      <c r="F4850" s="1211">
        <v>300</v>
      </c>
    </row>
    <row r="4851" spans="2:6" ht="13.15" customHeight="1" x14ac:dyDescent="0.3">
      <c r="B4851" s="1173" t="s">
        <v>5624</v>
      </c>
      <c r="C4851" s="1206">
        <v>323</v>
      </c>
      <c r="D4851" s="1206">
        <v>796</v>
      </c>
      <c r="E4851" s="1206">
        <v>84</v>
      </c>
      <c r="F4851" s="1210">
        <v>1203</v>
      </c>
    </row>
    <row r="4852" spans="2:6" ht="13.15" customHeight="1" x14ac:dyDescent="0.3">
      <c r="B4852" s="1172" t="s">
        <v>5625</v>
      </c>
      <c r="C4852" s="1207">
        <v>380</v>
      </c>
      <c r="D4852" s="1207">
        <v>684</v>
      </c>
      <c r="E4852" s="1207">
        <v>73</v>
      </c>
      <c r="F4852" s="1211">
        <v>1137</v>
      </c>
    </row>
    <row r="4853" spans="2:6" ht="13.15" customHeight="1" x14ac:dyDescent="0.3">
      <c r="B4853" s="1173" t="s">
        <v>5626</v>
      </c>
      <c r="C4853" s="1206">
        <v>719</v>
      </c>
      <c r="D4853" s="1206">
        <v>1449</v>
      </c>
      <c r="E4853" s="1206">
        <v>146</v>
      </c>
      <c r="F4853" s="1210">
        <v>2314</v>
      </c>
    </row>
    <row r="4854" spans="2:6" ht="13.15" customHeight="1" x14ac:dyDescent="0.3">
      <c r="B4854" s="1172" t="s">
        <v>5627</v>
      </c>
      <c r="C4854" s="1207">
        <v>36</v>
      </c>
      <c r="D4854" s="1207">
        <v>22</v>
      </c>
      <c r="E4854" s="1207">
        <v>6</v>
      </c>
      <c r="F4854" s="1211">
        <v>64</v>
      </c>
    </row>
    <row r="4855" spans="2:6" ht="13.15" customHeight="1" x14ac:dyDescent="0.3">
      <c r="B4855" s="1173" t="s">
        <v>5628</v>
      </c>
      <c r="C4855" s="1206">
        <v>75</v>
      </c>
      <c r="D4855" s="1206">
        <v>98</v>
      </c>
      <c r="E4855" s="1206">
        <v>11</v>
      </c>
      <c r="F4855" s="1210">
        <v>184</v>
      </c>
    </row>
    <row r="4856" spans="2:6" ht="13.15" customHeight="1" x14ac:dyDescent="0.3">
      <c r="B4856" s="1172" t="s">
        <v>5629</v>
      </c>
      <c r="C4856" s="1207">
        <v>351</v>
      </c>
      <c r="D4856" s="1207">
        <v>537</v>
      </c>
      <c r="E4856" s="1207">
        <v>52</v>
      </c>
      <c r="F4856" s="1211">
        <v>940</v>
      </c>
    </row>
    <row r="4857" spans="2:6" ht="13.15" customHeight="1" x14ac:dyDescent="0.3">
      <c r="B4857" s="1173" t="s">
        <v>5630</v>
      </c>
      <c r="C4857" s="1206">
        <v>49</v>
      </c>
      <c r="D4857" s="1206">
        <v>67</v>
      </c>
      <c r="E4857" s="1206">
        <v>16</v>
      </c>
      <c r="F4857" s="1210">
        <v>132</v>
      </c>
    </row>
    <row r="4858" spans="2:6" ht="13.15" customHeight="1" x14ac:dyDescent="0.3">
      <c r="B4858" s="1172" t="s">
        <v>5631</v>
      </c>
      <c r="C4858" s="1207">
        <v>23</v>
      </c>
      <c r="D4858" s="1207">
        <v>27</v>
      </c>
      <c r="E4858" s="1207">
        <v>5</v>
      </c>
      <c r="F4858" s="1211">
        <v>55</v>
      </c>
    </row>
    <row r="4859" spans="2:6" ht="13.15" customHeight="1" x14ac:dyDescent="0.3">
      <c r="B4859" s="1173" t="s">
        <v>5632</v>
      </c>
      <c r="C4859" s="1206">
        <v>22</v>
      </c>
      <c r="D4859" s="1206">
        <v>11</v>
      </c>
      <c r="E4859" s="1206">
        <v>2</v>
      </c>
      <c r="F4859" s="1210">
        <v>35</v>
      </c>
    </row>
    <row r="4860" spans="2:6" ht="13.15" customHeight="1" x14ac:dyDescent="0.3">
      <c r="B4860" s="1172" t="s">
        <v>5633</v>
      </c>
      <c r="C4860" s="1207">
        <v>1348</v>
      </c>
      <c r="D4860" s="1207">
        <v>1588</v>
      </c>
      <c r="E4860" s="1207">
        <v>346</v>
      </c>
      <c r="F4860" s="1211">
        <v>3282</v>
      </c>
    </row>
    <row r="4861" spans="2:6" ht="13.15" customHeight="1" x14ac:dyDescent="0.3">
      <c r="B4861" s="1173" t="s">
        <v>5634</v>
      </c>
      <c r="C4861" s="1206">
        <v>78</v>
      </c>
      <c r="D4861" s="1206">
        <v>58</v>
      </c>
      <c r="E4861" s="1206">
        <v>5</v>
      </c>
      <c r="F4861" s="1210">
        <v>141</v>
      </c>
    </row>
    <row r="4862" spans="2:6" ht="13.15" customHeight="1" x14ac:dyDescent="0.3">
      <c r="B4862" s="1172" t="s">
        <v>5635</v>
      </c>
      <c r="C4862" s="1207">
        <v>97</v>
      </c>
      <c r="D4862" s="1207">
        <v>55</v>
      </c>
      <c r="E4862" s="1207">
        <v>5</v>
      </c>
      <c r="F4862" s="1211">
        <v>157</v>
      </c>
    </row>
    <row r="4863" spans="2:6" ht="13.15" customHeight="1" x14ac:dyDescent="0.3">
      <c r="B4863" s="1173" t="s">
        <v>5636</v>
      </c>
      <c r="C4863" s="1206">
        <v>68</v>
      </c>
      <c r="D4863" s="1206">
        <v>42</v>
      </c>
      <c r="E4863" s="1206">
        <v>0</v>
      </c>
      <c r="F4863" s="1210">
        <v>110</v>
      </c>
    </row>
    <row r="4864" spans="2:6" ht="13.15" customHeight="1" x14ac:dyDescent="0.3">
      <c r="B4864" s="1172" t="s">
        <v>5637</v>
      </c>
      <c r="C4864" s="1207">
        <v>24</v>
      </c>
      <c r="D4864" s="1207">
        <v>12</v>
      </c>
      <c r="E4864" s="1207">
        <v>0</v>
      </c>
      <c r="F4864" s="1211">
        <v>36</v>
      </c>
    </row>
    <row r="4865" spans="2:6" ht="13.15" customHeight="1" x14ac:dyDescent="0.3">
      <c r="B4865" s="1173" t="s">
        <v>5638</v>
      </c>
      <c r="C4865" s="1206">
        <v>362</v>
      </c>
      <c r="D4865" s="1206">
        <v>516</v>
      </c>
      <c r="E4865" s="1206">
        <v>47</v>
      </c>
      <c r="F4865" s="1210">
        <v>925</v>
      </c>
    </row>
    <row r="4866" spans="2:6" ht="13.15" customHeight="1" x14ac:dyDescent="0.3">
      <c r="B4866" s="1172" t="s">
        <v>5639</v>
      </c>
      <c r="C4866" s="1207">
        <v>61</v>
      </c>
      <c r="D4866" s="1207">
        <v>65</v>
      </c>
      <c r="E4866" s="1207">
        <v>3</v>
      </c>
      <c r="F4866" s="1211">
        <v>129</v>
      </c>
    </row>
    <row r="4867" spans="2:6" ht="13.15" customHeight="1" x14ac:dyDescent="0.3">
      <c r="B4867" s="1173" t="s">
        <v>5640</v>
      </c>
      <c r="C4867" s="1206">
        <v>266</v>
      </c>
      <c r="D4867" s="1206">
        <v>694</v>
      </c>
      <c r="E4867" s="1206">
        <v>45</v>
      </c>
      <c r="F4867" s="1210">
        <v>1005</v>
      </c>
    </row>
    <row r="4868" spans="2:6" ht="13.15" customHeight="1" x14ac:dyDescent="0.3">
      <c r="B4868" s="1172" t="s">
        <v>5641</v>
      </c>
      <c r="C4868" s="1207">
        <v>79</v>
      </c>
      <c r="D4868" s="1207">
        <v>101</v>
      </c>
      <c r="E4868" s="1207">
        <v>6</v>
      </c>
      <c r="F4868" s="1211">
        <v>186</v>
      </c>
    </row>
    <row r="4869" spans="2:6" ht="13.15" customHeight="1" x14ac:dyDescent="0.3">
      <c r="B4869" s="1173" t="s">
        <v>5642</v>
      </c>
      <c r="C4869" s="1206">
        <v>268</v>
      </c>
      <c r="D4869" s="1206">
        <v>271</v>
      </c>
      <c r="E4869" s="1206">
        <v>42</v>
      </c>
      <c r="F4869" s="1210">
        <v>581</v>
      </c>
    </row>
    <row r="4870" spans="2:6" ht="13.15" customHeight="1" x14ac:dyDescent="0.3">
      <c r="B4870" s="1172" t="s">
        <v>5643</v>
      </c>
      <c r="C4870" s="1207">
        <v>165</v>
      </c>
      <c r="D4870" s="1207">
        <v>137</v>
      </c>
      <c r="E4870" s="1207">
        <v>12</v>
      </c>
      <c r="F4870" s="1211">
        <v>314</v>
      </c>
    </row>
    <row r="4871" spans="2:6" ht="13.15" customHeight="1" x14ac:dyDescent="0.3">
      <c r="B4871" s="1173" t="s">
        <v>5644</v>
      </c>
      <c r="C4871" s="1206">
        <v>32</v>
      </c>
      <c r="D4871" s="1206">
        <v>21</v>
      </c>
      <c r="E4871" s="1206">
        <v>4</v>
      </c>
      <c r="F4871" s="1210">
        <v>57</v>
      </c>
    </row>
    <row r="4872" spans="2:6" ht="13.15" customHeight="1" x14ac:dyDescent="0.3">
      <c r="B4872" s="1172" t="s">
        <v>5645</v>
      </c>
      <c r="C4872" s="1207">
        <v>191</v>
      </c>
      <c r="D4872" s="1207">
        <v>252</v>
      </c>
      <c r="E4872" s="1207">
        <v>32</v>
      </c>
      <c r="F4872" s="1211">
        <v>475</v>
      </c>
    </row>
    <row r="4873" spans="2:6" ht="13.15" customHeight="1" x14ac:dyDescent="0.3">
      <c r="B4873" s="1173" t="s">
        <v>5646</v>
      </c>
      <c r="C4873" s="1206">
        <v>55</v>
      </c>
      <c r="D4873" s="1206">
        <v>51</v>
      </c>
      <c r="E4873" s="1206">
        <v>23</v>
      </c>
      <c r="F4873" s="1210">
        <v>129</v>
      </c>
    </row>
    <row r="4874" spans="2:6" ht="13.15" customHeight="1" x14ac:dyDescent="0.3">
      <c r="B4874" s="1172" t="s">
        <v>5647</v>
      </c>
      <c r="C4874" s="1207">
        <v>212</v>
      </c>
      <c r="D4874" s="1207">
        <v>245</v>
      </c>
      <c r="E4874" s="1207">
        <v>31</v>
      </c>
      <c r="F4874" s="1211">
        <v>488</v>
      </c>
    </row>
    <row r="4875" spans="2:6" ht="13.15" customHeight="1" x14ac:dyDescent="0.3">
      <c r="B4875" s="1173" t="s">
        <v>5648</v>
      </c>
      <c r="C4875" s="1206">
        <v>134</v>
      </c>
      <c r="D4875" s="1206">
        <v>134</v>
      </c>
      <c r="E4875" s="1206">
        <v>15</v>
      </c>
      <c r="F4875" s="1210">
        <v>283</v>
      </c>
    </row>
    <row r="4876" spans="2:6" ht="13.15" customHeight="1" x14ac:dyDescent="0.3">
      <c r="B4876" s="1172" t="s">
        <v>5649</v>
      </c>
      <c r="C4876" s="1207">
        <v>174</v>
      </c>
      <c r="D4876" s="1207">
        <v>384</v>
      </c>
      <c r="E4876" s="1207">
        <v>33</v>
      </c>
      <c r="F4876" s="1211">
        <v>591</v>
      </c>
    </row>
    <row r="4877" spans="2:6" ht="13.15" customHeight="1" x14ac:dyDescent="0.3">
      <c r="B4877" s="1173" t="s">
        <v>5650</v>
      </c>
      <c r="C4877" s="1206">
        <v>2169</v>
      </c>
      <c r="D4877" s="1206">
        <v>3172</v>
      </c>
      <c r="E4877" s="1206">
        <v>459</v>
      </c>
      <c r="F4877" s="1210">
        <v>5800</v>
      </c>
    </row>
    <row r="4878" spans="2:6" ht="13.15" customHeight="1" x14ac:dyDescent="0.3">
      <c r="B4878" s="1172" t="s">
        <v>5651</v>
      </c>
      <c r="C4878" s="1207">
        <v>275</v>
      </c>
      <c r="D4878" s="1207">
        <v>691</v>
      </c>
      <c r="E4878" s="1207">
        <v>41</v>
      </c>
      <c r="F4878" s="1211">
        <v>1007</v>
      </c>
    </row>
    <row r="4879" spans="2:6" ht="13.15" customHeight="1" x14ac:dyDescent="0.3">
      <c r="B4879" s="1173" t="s">
        <v>5652</v>
      </c>
      <c r="C4879" s="1206">
        <v>189</v>
      </c>
      <c r="D4879" s="1206">
        <v>282</v>
      </c>
      <c r="E4879" s="1206">
        <v>23</v>
      </c>
      <c r="F4879" s="1210">
        <v>494</v>
      </c>
    </row>
    <row r="4880" spans="2:6" ht="13.15" customHeight="1" x14ac:dyDescent="0.3">
      <c r="B4880" s="1172" t="s">
        <v>5653</v>
      </c>
      <c r="C4880" s="1207">
        <v>256</v>
      </c>
      <c r="D4880" s="1207">
        <v>430</v>
      </c>
      <c r="E4880" s="1207">
        <v>46</v>
      </c>
      <c r="F4880" s="1211">
        <v>732</v>
      </c>
    </row>
    <row r="4881" spans="2:6" ht="13.15" customHeight="1" x14ac:dyDescent="0.3">
      <c r="B4881" s="1173" t="s">
        <v>5654</v>
      </c>
      <c r="C4881" s="1206">
        <v>141</v>
      </c>
      <c r="D4881" s="1206">
        <v>163</v>
      </c>
      <c r="E4881" s="1206">
        <v>18</v>
      </c>
      <c r="F4881" s="1210">
        <v>322</v>
      </c>
    </row>
    <row r="4882" spans="2:6" ht="13.15" customHeight="1" x14ac:dyDescent="0.3">
      <c r="B4882" s="1172" t="s">
        <v>5655</v>
      </c>
      <c r="C4882" s="1207">
        <v>368</v>
      </c>
      <c r="D4882" s="1207">
        <v>717</v>
      </c>
      <c r="E4882" s="1207">
        <v>62</v>
      </c>
      <c r="F4882" s="1211">
        <v>1147</v>
      </c>
    </row>
    <row r="4883" spans="2:6" ht="13.15" customHeight="1" x14ac:dyDescent="0.3">
      <c r="B4883" s="1173" t="s">
        <v>5656</v>
      </c>
      <c r="C4883" s="1206">
        <v>473</v>
      </c>
      <c r="D4883" s="1206">
        <v>1166</v>
      </c>
      <c r="E4883" s="1206">
        <v>143</v>
      </c>
      <c r="F4883" s="1210">
        <v>1782</v>
      </c>
    </row>
    <row r="4884" spans="2:6" ht="13.15" customHeight="1" x14ac:dyDescent="0.3">
      <c r="B4884" s="1172" t="s">
        <v>5657</v>
      </c>
      <c r="C4884" s="1207">
        <v>172</v>
      </c>
      <c r="D4884" s="1207">
        <v>391</v>
      </c>
      <c r="E4884" s="1207">
        <v>46</v>
      </c>
      <c r="F4884" s="1211">
        <v>609</v>
      </c>
    </row>
    <row r="4885" spans="2:6" ht="13.15" customHeight="1" x14ac:dyDescent="0.3">
      <c r="B4885" s="1173" t="s">
        <v>5658</v>
      </c>
      <c r="C4885" s="1206">
        <v>667</v>
      </c>
      <c r="D4885" s="1206">
        <v>1184</v>
      </c>
      <c r="E4885" s="1206">
        <v>188</v>
      </c>
      <c r="F4885" s="1210">
        <v>2039</v>
      </c>
    </row>
    <row r="4886" spans="2:6" ht="13.15" customHeight="1" x14ac:dyDescent="0.3">
      <c r="B4886" s="1172" t="s">
        <v>5659</v>
      </c>
      <c r="C4886" s="1207">
        <v>510</v>
      </c>
      <c r="D4886" s="1207">
        <v>756</v>
      </c>
      <c r="E4886" s="1207">
        <v>83</v>
      </c>
      <c r="F4886" s="1211">
        <v>1349</v>
      </c>
    </row>
    <row r="4887" spans="2:6" ht="13.15" customHeight="1" x14ac:dyDescent="0.3">
      <c r="B4887" s="1173" t="s">
        <v>5660</v>
      </c>
      <c r="C4887" s="1206">
        <v>127</v>
      </c>
      <c r="D4887" s="1206">
        <v>114</v>
      </c>
      <c r="E4887" s="1206">
        <v>5</v>
      </c>
      <c r="F4887" s="1210">
        <v>246</v>
      </c>
    </row>
    <row r="4888" spans="2:6" ht="13.15" customHeight="1" x14ac:dyDescent="0.3">
      <c r="B4888" s="1172" t="s">
        <v>5661</v>
      </c>
      <c r="C4888" s="1207">
        <v>242</v>
      </c>
      <c r="D4888" s="1207">
        <v>266</v>
      </c>
      <c r="E4888" s="1207">
        <v>26</v>
      </c>
      <c r="F4888" s="1211">
        <v>534</v>
      </c>
    </row>
    <row r="4889" spans="2:6" ht="13.15" customHeight="1" x14ac:dyDescent="0.3">
      <c r="B4889" s="1173" t="s">
        <v>5662</v>
      </c>
      <c r="C4889" s="1206">
        <v>42</v>
      </c>
      <c r="D4889" s="1206">
        <v>23</v>
      </c>
      <c r="E4889" s="1206">
        <v>0</v>
      </c>
      <c r="F4889" s="1210">
        <v>65</v>
      </c>
    </row>
    <row r="4890" spans="2:6" ht="13.15" customHeight="1" x14ac:dyDescent="0.3">
      <c r="B4890" s="1172" t="s">
        <v>5663</v>
      </c>
      <c r="C4890" s="1207">
        <v>179</v>
      </c>
      <c r="D4890" s="1207">
        <v>230</v>
      </c>
      <c r="E4890" s="1207">
        <v>24</v>
      </c>
      <c r="F4890" s="1211">
        <v>433</v>
      </c>
    </row>
    <row r="4891" spans="2:6" ht="13.15" customHeight="1" x14ac:dyDescent="0.3">
      <c r="B4891" s="1173" t="s">
        <v>5664</v>
      </c>
      <c r="C4891" s="1206">
        <v>594</v>
      </c>
      <c r="D4891" s="1206">
        <v>686</v>
      </c>
      <c r="E4891" s="1206">
        <v>156</v>
      </c>
      <c r="F4891" s="1210">
        <v>1436</v>
      </c>
    </row>
    <row r="4892" spans="2:6" ht="13.15" customHeight="1" x14ac:dyDescent="0.3">
      <c r="B4892" s="1172" t="s">
        <v>5665</v>
      </c>
      <c r="C4892" s="1207">
        <v>62</v>
      </c>
      <c r="D4892" s="1207">
        <v>59</v>
      </c>
      <c r="E4892" s="1207">
        <v>4</v>
      </c>
      <c r="F4892" s="1211">
        <v>125</v>
      </c>
    </row>
    <row r="4893" spans="2:6" ht="13.15" customHeight="1" x14ac:dyDescent="0.3">
      <c r="B4893" s="1173" t="s">
        <v>5666</v>
      </c>
      <c r="C4893" s="1206">
        <v>199</v>
      </c>
      <c r="D4893" s="1206">
        <v>380</v>
      </c>
      <c r="E4893" s="1206">
        <v>34</v>
      </c>
      <c r="F4893" s="1210">
        <v>613</v>
      </c>
    </row>
    <row r="4894" spans="2:6" ht="13.15" customHeight="1" x14ac:dyDescent="0.3">
      <c r="B4894" s="1172" t="s">
        <v>5667</v>
      </c>
      <c r="C4894" s="1207">
        <v>247</v>
      </c>
      <c r="D4894" s="1207">
        <v>297</v>
      </c>
      <c r="E4894" s="1207">
        <v>38</v>
      </c>
      <c r="F4894" s="1211">
        <v>582</v>
      </c>
    </row>
    <row r="4895" spans="2:6" ht="13.15" customHeight="1" x14ac:dyDescent="0.3">
      <c r="B4895" s="1173" t="s">
        <v>5668</v>
      </c>
      <c r="C4895" s="1206">
        <v>223</v>
      </c>
      <c r="D4895" s="1206">
        <v>435</v>
      </c>
      <c r="E4895" s="1206">
        <v>53</v>
      </c>
      <c r="F4895" s="1210">
        <v>711</v>
      </c>
    </row>
    <row r="4896" spans="2:6" ht="13.15" customHeight="1" x14ac:dyDescent="0.3">
      <c r="B4896" s="1172" t="s">
        <v>5669</v>
      </c>
      <c r="C4896" s="1207">
        <v>261</v>
      </c>
      <c r="D4896" s="1207">
        <v>456</v>
      </c>
      <c r="E4896" s="1207">
        <v>54</v>
      </c>
      <c r="F4896" s="1211">
        <v>771</v>
      </c>
    </row>
    <row r="4897" spans="2:6" ht="13.15" customHeight="1" x14ac:dyDescent="0.3">
      <c r="B4897" s="1173" t="s">
        <v>5670</v>
      </c>
      <c r="C4897" s="1206">
        <v>135</v>
      </c>
      <c r="D4897" s="1206">
        <v>231</v>
      </c>
      <c r="E4897" s="1206">
        <v>21</v>
      </c>
      <c r="F4897" s="1210">
        <v>387</v>
      </c>
    </row>
    <row r="4898" spans="2:6" ht="13.15" customHeight="1" x14ac:dyDescent="0.3">
      <c r="B4898" s="1172" t="s">
        <v>5671</v>
      </c>
      <c r="C4898" s="1207">
        <v>1370</v>
      </c>
      <c r="D4898" s="1207">
        <v>2071</v>
      </c>
      <c r="E4898" s="1207">
        <v>409</v>
      </c>
      <c r="F4898" s="1211">
        <v>3850</v>
      </c>
    </row>
    <row r="4899" spans="2:6" ht="13.15" customHeight="1" x14ac:dyDescent="0.3">
      <c r="B4899" s="1173" t="s">
        <v>5672</v>
      </c>
      <c r="C4899" s="1206">
        <v>233</v>
      </c>
      <c r="D4899" s="1206">
        <v>459</v>
      </c>
      <c r="E4899" s="1206">
        <v>48</v>
      </c>
      <c r="F4899" s="1210">
        <v>740</v>
      </c>
    </row>
    <row r="4900" spans="2:6" ht="13.15" customHeight="1" x14ac:dyDescent="0.3">
      <c r="B4900" s="1172" t="s">
        <v>5673</v>
      </c>
      <c r="C4900" s="1207">
        <v>343</v>
      </c>
      <c r="D4900" s="1207">
        <v>583</v>
      </c>
      <c r="E4900" s="1207">
        <v>60</v>
      </c>
      <c r="F4900" s="1211">
        <v>986</v>
      </c>
    </row>
    <row r="4901" spans="2:6" ht="13.15" customHeight="1" x14ac:dyDescent="0.3">
      <c r="B4901" s="1173" t="s">
        <v>5674</v>
      </c>
      <c r="C4901" s="1206">
        <v>215</v>
      </c>
      <c r="D4901" s="1206">
        <v>268</v>
      </c>
      <c r="E4901" s="1206">
        <v>63</v>
      </c>
      <c r="F4901" s="1210">
        <v>546</v>
      </c>
    </row>
    <row r="4902" spans="2:6" ht="13.15" customHeight="1" x14ac:dyDescent="0.3">
      <c r="B4902" s="1172" t="s">
        <v>5675</v>
      </c>
      <c r="C4902" s="1207">
        <v>456</v>
      </c>
      <c r="D4902" s="1207">
        <v>403</v>
      </c>
      <c r="E4902" s="1207">
        <v>126</v>
      </c>
      <c r="F4902" s="1211">
        <v>985</v>
      </c>
    </row>
    <row r="4903" spans="2:6" ht="13.15" customHeight="1" x14ac:dyDescent="0.3">
      <c r="B4903" s="1173" t="s">
        <v>5676</v>
      </c>
      <c r="C4903" s="1206">
        <v>137</v>
      </c>
      <c r="D4903" s="1206">
        <v>148</v>
      </c>
      <c r="E4903" s="1206">
        <v>21</v>
      </c>
      <c r="F4903" s="1210">
        <v>306</v>
      </c>
    </row>
    <row r="4904" spans="2:6" ht="13.15" customHeight="1" x14ac:dyDescent="0.3">
      <c r="B4904" s="1172" t="s">
        <v>5677</v>
      </c>
      <c r="C4904" s="1207">
        <v>306</v>
      </c>
      <c r="D4904" s="1207">
        <v>297</v>
      </c>
      <c r="E4904" s="1207">
        <v>66</v>
      </c>
      <c r="F4904" s="1211">
        <v>669</v>
      </c>
    </row>
    <row r="4905" spans="2:6" ht="13.15" customHeight="1" x14ac:dyDescent="0.3">
      <c r="B4905" s="1173" t="s">
        <v>5678</v>
      </c>
      <c r="C4905" s="1206">
        <v>148</v>
      </c>
      <c r="D4905" s="1206">
        <v>197</v>
      </c>
      <c r="E4905" s="1206">
        <v>38</v>
      </c>
      <c r="F4905" s="1210">
        <v>383</v>
      </c>
    </row>
    <row r="4906" spans="2:6" ht="13.15" customHeight="1" x14ac:dyDescent="0.3">
      <c r="B4906" s="1172" t="s">
        <v>5679</v>
      </c>
      <c r="C4906" s="1207">
        <v>102</v>
      </c>
      <c r="D4906" s="1207">
        <v>169</v>
      </c>
      <c r="E4906" s="1207">
        <v>28</v>
      </c>
      <c r="F4906" s="1211">
        <v>299</v>
      </c>
    </row>
    <row r="4907" spans="2:6" ht="13.15" customHeight="1" x14ac:dyDescent="0.3">
      <c r="B4907" s="1173" t="s">
        <v>5680</v>
      </c>
      <c r="C4907" s="1206">
        <v>61</v>
      </c>
      <c r="D4907" s="1206">
        <v>128</v>
      </c>
      <c r="E4907" s="1206">
        <v>19</v>
      </c>
      <c r="F4907" s="1210">
        <v>208</v>
      </c>
    </row>
    <row r="4908" spans="2:6" ht="13.15" customHeight="1" x14ac:dyDescent="0.3">
      <c r="B4908" s="1172" t="s">
        <v>5681</v>
      </c>
      <c r="C4908" s="1207">
        <v>38</v>
      </c>
      <c r="D4908" s="1207">
        <v>27</v>
      </c>
      <c r="E4908" s="1207">
        <v>17</v>
      </c>
      <c r="F4908" s="1211">
        <v>82</v>
      </c>
    </row>
    <row r="4909" spans="2:6" ht="13.15" customHeight="1" x14ac:dyDescent="0.3">
      <c r="B4909" s="1173" t="s">
        <v>5682</v>
      </c>
      <c r="C4909" s="1206">
        <v>25</v>
      </c>
      <c r="D4909" s="1206">
        <v>50</v>
      </c>
      <c r="E4909" s="1206">
        <v>4</v>
      </c>
      <c r="F4909" s="1210">
        <v>79</v>
      </c>
    </row>
    <row r="4910" spans="2:6" ht="13.15" customHeight="1" x14ac:dyDescent="0.3">
      <c r="B4910" s="1172" t="s">
        <v>5683</v>
      </c>
      <c r="C4910" s="1207">
        <v>6448</v>
      </c>
      <c r="D4910" s="1207">
        <v>8171</v>
      </c>
      <c r="E4910" s="1207">
        <v>1849</v>
      </c>
      <c r="F4910" s="1211">
        <v>16468</v>
      </c>
    </row>
    <row r="4911" spans="2:6" ht="13.15" customHeight="1" x14ac:dyDescent="0.3">
      <c r="B4911" s="1173" t="s">
        <v>5684</v>
      </c>
      <c r="C4911" s="1206">
        <v>623</v>
      </c>
      <c r="D4911" s="1206">
        <v>1711</v>
      </c>
      <c r="E4911" s="1206">
        <v>194</v>
      </c>
      <c r="F4911" s="1210">
        <v>2528</v>
      </c>
    </row>
    <row r="4912" spans="2:6" ht="13.15" customHeight="1" x14ac:dyDescent="0.3">
      <c r="B4912" s="1172" t="s">
        <v>5685</v>
      </c>
      <c r="C4912" s="1207">
        <v>270</v>
      </c>
      <c r="D4912" s="1207">
        <v>428</v>
      </c>
      <c r="E4912" s="1207">
        <v>46</v>
      </c>
      <c r="F4912" s="1211">
        <v>744</v>
      </c>
    </row>
    <row r="4913" spans="2:6" ht="13.15" customHeight="1" x14ac:dyDescent="0.3">
      <c r="B4913" s="1173" t="s">
        <v>5686</v>
      </c>
      <c r="C4913" s="1206">
        <v>73</v>
      </c>
      <c r="D4913" s="1206">
        <v>169</v>
      </c>
      <c r="E4913" s="1206">
        <v>26</v>
      </c>
      <c r="F4913" s="1210">
        <v>268</v>
      </c>
    </row>
    <row r="4914" spans="2:6" ht="13.15" customHeight="1" x14ac:dyDescent="0.3">
      <c r="B4914" s="1172" t="s">
        <v>5687</v>
      </c>
      <c r="C4914" s="1207">
        <v>205</v>
      </c>
      <c r="D4914" s="1207">
        <v>261</v>
      </c>
      <c r="E4914" s="1207">
        <v>31</v>
      </c>
      <c r="F4914" s="1211">
        <v>497</v>
      </c>
    </row>
    <row r="4915" spans="2:6" ht="13.15" customHeight="1" x14ac:dyDescent="0.3">
      <c r="B4915" s="1173" t="s">
        <v>5688</v>
      </c>
      <c r="C4915" s="1206">
        <v>77</v>
      </c>
      <c r="D4915" s="1206">
        <v>106</v>
      </c>
      <c r="E4915" s="1206">
        <v>17</v>
      </c>
      <c r="F4915" s="1210">
        <v>200</v>
      </c>
    </row>
    <row r="4916" spans="2:6" ht="13.15" customHeight="1" x14ac:dyDescent="0.3">
      <c r="B4916" s="1172" t="s">
        <v>5689</v>
      </c>
      <c r="C4916" s="1207">
        <v>112</v>
      </c>
      <c r="D4916" s="1207">
        <v>61</v>
      </c>
      <c r="E4916" s="1207">
        <v>11</v>
      </c>
      <c r="F4916" s="1211">
        <v>184</v>
      </c>
    </row>
    <row r="4917" spans="2:6" ht="13.15" customHeight="1" x14ac:dyDescent="0.3">
      <c r="B4917" s="1173" t="s">
        <v>5690</v>
      </c>
      <c r="C4917" s="1206">
        <v>91</v>
      </c>
      <c r="D4917" s="1206">
        <v>41</v>
      </c>
      <c r="E4917" s="1206">
        <v>7</v>
      </c>
      <c r="F4917" s="1210">
        <v>139</v>
      </c>
    </row>
    <row r="4918" spans="2:6" ht="13.15" customHeight="1" x14ac:dyDescent="0.3">
      <c r="B4918" s="1172" t="s">
        <v>5691</v>
      </c>
      <c r="C4918" s="1207">
        <v>613</v>
      </c>
      <c r="D4918" s="1207">
        <v>772</v>
      </c>
      <c r="E4918" s="1207">
        <v>105</v>
      </c>
      <c r="F4918" s="1211">
        <v>1490</v>
      </c>
    </row>
    <row r="4919" spans="2:6" ht="13.15" customHeight="1" x14ac:dyDescent="0.3">
      <c r="B4919" s="1173" t="s">
        <v>5692</v>
      </c>
      <c r="C4919" s="1206">
        <v>335</v>
      </c>
      <c r="D4919" s="1206">
        <v>373</v>
      </c>
      <c r="E4919" s="1206">
        <v>87</v>
      </c>
      <c r="F4919" s="1210">
        <v>795</v>
      </c>
    </row>
    <row r="4920" spans="2:6" ht="13.15" customHeight="1" x14ac:dyDescent="0.3">
      <c r="B4920" s="1172" t="s">
        <v>5693</v>
      </c>
      <c r="C4920" s="1207">
        <v>263</v>
      </c>
      <c r="D4920" s="1207">
        <v>434</v>
      </c>
      <c r="E4920" s="1207">
        <v>52</v>
      </c>
      <c r="F4920" s="1211">
        <v>749</v>
      </c>
    </row>
    <row r="4921" spans="2:6" ht="13.15" customHeight="1" x14ac:dyDescent="0.3">
      <c r="B4921" s="1173" t="s">
        <v>5694</v>
      </c>
      <c r="C4921" s="1206">
        <v>116</v>
      </c>
      <c r="D4921" s="1206">
        <v>87</v>
      </c>
      <c r="E4921" s="1206">
        <v>16</v>
      </c>
      <c r="F4921" s="1210">
        <v>219</v>
      </c>
    </row>
    <row r="4922" spans="2:6" ht="13.15" customHeight="1" x14ac:dyDescent="0.3">
      <c r="B4922" s="1172" t="s">
        <v>5695</v>
      </c>
      <c r="C4922" s="1207">
        <v>428</v>
      </c>
      <c r="D4922" s="1207">
        <v>383</v>
      </c>
      <c r="E4922" s="1207">
        <v>61</v>
      </c>
      <c r="F4922" s="1211">
        <v>872</v>
      </c>
    </row>
    <row r="4923" spans="2:6" ht="13.15" customHeight="1" x14ac:dyDescent="0.3">
      <c r="B4923" s="1173" t="s">
        <v>5696</v>
      </c>
      <c r="C4923" s="1206">
        <v>404</v>
      </c>
      <c r="D4923" s="1206">
        <v>231</v>
      </c>
      <c r="E4923" s="1206">
        <v>74</v>
      </c>
      <c r="F4923" s="1210">
        <v>709</v>
      </c>
    </row>
    <row r="4924" spans="2:6" ht="13.15" customHeight="1" x14ac:dyDescent="0.3">
      <c r="B4924" s="1172" t="s">
        <v>5697</v>
      </c>
      <c r="C4924" s="1207">
        <v>212</v>
      </c>
      <c r="D4924" s="1207">
        <v>208</v>
      </c>
      <c r="E4924" s="1207">
        <v>29</v>
      </c>
      <c r="F4924" s="1211">
        <v>449</v>
      </c>
    </row>
    <row r="4925" spans="2:6" ht="13.15" customHeight="1" x14ac:dyDescent="0.3">
      <c r="B4925" s="1173" t="s">
        <v>5698</v>
      </c>
      <c r="C4925" s="1206">
        <v>161</v>
      </c>
      <c r="D4925" s="1206">
        <v>71</v>
      </c>
      <c r="E4925" s="1206">
        <v>8</v>
      </c>
      <c r="F4925" s="1210">
        <v>240</v>
      </c>
    </row>
    <row r="4926" spans="2:6" ht="13.15" customHeight="1" x14ac:dyDescent="0.3">
      <c r="B4926" s="1172" t="s">
        <v>5699</v>
      </c>
      <c r="C4926" s="1207">
        <v>423</v>
      </c>
      <c r="D4926" s="1207">
        <v>601</v>
      </c>
      <c r="E4926" s="1207">
        <v>63</v>
      </c>
      <c r="F4926" s="1211">
        <v>1087</v>
      </c>
    </row>
    <row r="4927" spans="2:6" ht="13.15" customHeight="1" x14ac:dyDescent="0.3">
      <c r="B4927" s="1173" t="s">
        <v>5700</v>
      </c>
      <c r="C4927" s="1206">
        <v>85</v>
      </c>
      <c r="D4927" s="1206">
        <v>84</v>
      </c>
      <c r="E4927" s="1206">
        <v>9</v>
      </c>
      <c r="F4927" s="1210">
        <v>178</v>
      </c>
    </row>
    <row r="4928" spans="2:6" ht="13.15" customHeight="1" x14ac:dyDescent="0.3">
      <c r="B4928" s="1172" t="s">
        <v>5701</v>
      </c>
      <c r="C4928" s="1207">
        <v>144</v>
      </c>
      <c r="D4928" s="1207">
        <v>166</v>
      </c>
      <c r="E4928" s="1207">
        <v>19</v>
      </c>
      <c r="F4928" s="1211">
        <v>329</v>
      </c>
    </row>
    <row r="4929" spans="2:6" ht="13.15" customHeight="1" x14ac:dyDescent="0.3">
      <c r="B4929" s="1173" t="s">
        <v>5702</v>
      </c>
      <c r="C4929" s="1206">
        <v>93</v>
      </c>
      <c r="D4929" s="1206">
        <v>58</v>
      </c>
      <c r="E4929" s="1206">
        <v>6</v>
      </c>
      <c r="F4929" s="1210">
        <v>157</v>
      </c>
    </row>
    <row r="4930" spans="2:6" ht="13.15" customHeight="1" x14ac:dyDescent="0.3">
      <c r="B4930" s="1172" t="s">
        <v>5703</v>
      </c>
      <c r="C4930" s="1207">
        <v>304</v>
      </c>
      <c r="D4930" s="1207">
        <v>278</v>
      </c>
      <c r="E4930" s="1207">
        <v>28</v>
      </c>
      <c r="F4930" s="1211">
        <v>610</v>
      </c>
    </row>
    <row r="4931" spans="2:6" ht="13.15" customHeight="1" x14ac:dyDescent="0.3">
      <c r="B4931" s="1173" t="s">
        <v>5704</v>
      </c>
      <c r="C4931" s="1206">
        <v>317</v>
      </c>
      <c r="D4931" s="1206">
        <v>276</v>
      </c>
      <c r="E4931" s="1206">
        <v>42</v>
      </c>
      <c r="F4931" s="1210">
        <v>635</v>
      </c>
    </row>
    <row r="4932" spans="2:6" ht="13.15" customHeight="1" x14ac:dyDescent="0.3">
      <c r="B4932" s="1172" t="s">
        <v>5705</v>
      </c>
      <c r="C4932" s="1207">
        <v>127</v>
      </c>
      <c r="D4932" s="1207">
        <v>83</v>
      </c>
      <c r="E4932" s="1207">
        <v>12</v>
      </c>
      <c r="F4932" s="1211">
        <v>222</v>
      </c>
    </row>
    <row r="4933" spans="2:6" ht="13.15" customHeight="1" x14ac:dyDescent="0.3">
      <c r="B4933" s="1173" t="s">
        <v>5706</v>
      </c>
      <c r="C4933" s="1206">
        <v>222</v>
      </c>
      <c r="D4933" s="1206">
        <v>94</v>
      </c>
      <c r="E4933" s="1206">
        <v>10</v>
      </c>
      <c r="F4933" s="1210">
        <v>326</v>
      </c>
    </row>
    <row r="4934" spans="2:6" ht="13.15" customHeight="1" x14ac:dyDescent="0.3">
      <c r="B4934" s="1172" t="s">
        <v>5707</v>
      </c>
      <c r="C4934" s="1207">
        <v>244</v>
      </c>
      <c r="D4934" s="1207">
        <v>170</v>
      </c>
      <c r="E4934" s="1207">
        <v>23</v>
      </c>
      <c r="F4934" s="1211">
        <v>437</v>
      </c>
    </row>
    <row r="4935" spans="2:6" ht="13.15" customHeight="1" x14ac:dyDescent="0.3">
      <c r="B4935" s="1173" t="s">
        <v>5708</v>
      </c>
      <c r="C4935" s="1206">
        <v>34</v>
      </c>
      <c r="D4935" s="1206">
        <v>7</v>
      </c>
      <c r="E4935" s="1206">
        <v>1</v>
      </c>
      <c r="F4935" s="1210">
        <v>42</v>
      </c>
    </row>
    <row r="4936" spans="2:6" ht="13.15" customHeight="1" x14ac:dyDescent="0.3">
      <c r="B4936" s="1172" t="s">
        <v>5709</v>
      </c>
      <c r="C4936" s="1207">
        <v>46</v>
      </c>
      <c r="D4936" s="1207">
        <v>28</v>
      </c>
      <c r="E4936" s="1207">
        <v>6</v>
      </c>
      <c r="F4936" s="1211">
        <v>80</v>
      </c>
    </row>
    <row r="4937" spans="2:6" ht="13.15" customHeight="1" x14ac:dyDescent="0.3">
      <c r="B4937" s="1173" t="s">
        <v>5710</v>
      </c>
      <c r="C4937" s="1206">
        <v>75</v>
      </c>
      <c r="D4937" s="1206">
        <v>80</v>
      </c>
      <c r="E4937" s="1206">
        <v>14</v>
      </c>
      <c r="F4937" s="1210">
        <v>169</v>
      </c>
    </row>
    <row r="4938" spans="2:6" ht="13.15" customHeight="1" x14ac:dyDescent="0.3">
      <c r="B4938" s="1172" t="s">
        <v>5711</v>
      </c>
      <c r="C4938" s="1207">
        <v>70</v>
      </c>
      <c r="D4938" s="1207">
        <v>60</v>
      </c>
      <c r="E4938" s="1207">
        <v>7</v>
      </c>
      <c r="F4938" s="1211">
        <v>137</v>
      </c>
    </row>
    <row r="4939" spans="2:6" ht="13.15" customHeight="1" x14ac:dyDescent="0.3">
      <c r="B4939" s="1173" t="s">
        <v>5712</v>
      </c>
      <c r="C4939" s="1206">
        <v>76</v>
      </c>
      <c r="D4939" s="1206">
        <v>73</v>
      </c>
      <c r="E4939" s="1206">
        <v>5</v>
      </c>
      <c r="F4939" s="1210">
        <v>154</v>
      </c>
    </row>
    <row r="4940" spans="2:6" ht="13.15" customHeight="1" x14ac:dyDescent="0.3">
      <c r="B4940" s="1172" t="s">
        <v>5713</v>
      </c>
      <c r="C4940" s="1207">
        <v>263</v>
      </c>
      <c r="D4940" s="1207">
        <v>596</v>
      </c>
      <c r="E4940" s="1207">
        <v>54</v>
      </c>
      <c r="F4940" s="1211">
        <v>913</v>
      </c>
    </row>
    <row r="4941" spans="2:6" ht="13.15" customHeight="1" x14ac:dyDescent="0.3">
      <c r="B4941" s="1173" t="s">
        <v>5714</v>
      </c>
      <c r="C4941" s="1206">
        <v>6082</v>
      </c>
      <c r="D4941" s="1206">
        <v>8464</v>
      </c>
      <c r="E4941" s="1206">
        <v>1833</v>
      </c>
      <c r="F4941" s="1210">
        <v>16379</v>
      </c>
    </row>
    <row r="4942" spans="2:6" ht="13.15" customHeight="1" x14ac:dyDescent="0.3">
      <c r="B4942" s="1172" t="s">
        <v>5715</v>
      </c>
      <c r="C4942" s="1207">
        <v>606</v>
      </c>
      <c r="D4942" s="1207">
        <v>1094</v>
      </c>
      <c r="E4942" s="1207">
        <v>86</v>
      </c>
      <c r="F4942" s="1211">
        <v>1786</v>
      </c>
    </row>
    <row r="4943" spans="2:6" ht="13.15" customHeight="1" x14ac:dyDescent="0.3">
      <c r="B4943" s="1173" t="s">
        <v>5716</v>
      </c>
      <c r="C4943" s="1206">
        <v>319</v>
      </c>
      <c r="D4943" s="1206">
        <v>355</v>
      </c>
      <c r="E4943" s="1206">
        <v>59</v>
      </c>
      <c r="F4943" s="1210">
        <v>733</v>
      </c>
    </row>
    <row r="4944" spans="2:6" ht="13.15" customHeight="1" x14ac:dyDescent="0.3">
      <c r="B4944" s="1172" t="s">
        <v>5717</v>
      </c>
      <c r="C4944" s="1207">
        <v>315</v>
      </c>
      <c r="D4944" s="1207">
        <v>557</v>
      </c>
      <c r="E4944" s="1207">
        <v>60</v>
      </c>
      <c r="F4944" s="1211">
        <v>932</v>
      </c>
    </row>
    <row r="4945" spans="2:6" ht="13.15" customHeight="1" x14ac:dyDescent="0.3">
      <c r="B4945" s="1173" t="s">
        <v>5718</v>
      </c>
      <c r="C4945" s="1206">
        <v>595</v>
      </c>
      <c r="D4945" s="1206">
        <v>1221</v>
      </c>
      <c r="E4945" s="1206">
        <v>135</v>
      </c>
      <c r="F4945" s="1210">
        <v>1951</v>
      </c>
    </row>
    <row r="4946" spans="2:6" ht="13.15" customHeight="1" x14ac:dyDescent="0.3">
      <c r="B4946" s="1172" t="s">
        <v>5719</v>
      </c>
      <c r="C4946" s="1207">
        <v>394</v>
      </c>
      <c r="D4946" s="1207">
        <v>604</v>
      </c>
      <c r="E4946" s="1207">
        <v>78</v>
      </c>
      <c r="F4946" s="1211">
        <v>1076</v>
      </c>
    </row>
    <row r="4947" spans="2:6" ht="13.15" customHeight="1" x14ac:dyDescent="0.3">
      <c r="B4947" s="1173" t="s">
        <v>5720</v>
      </c>
      <c r="C4947" s="1206">
        <v>343</v>
      </c>
      <c r="D4947" s="1206">
        <v>553</v>
      </c>
      <c r="E4947" s="1206">
        <v>45</v>
      </c>
      <c r="F4947" s="1210">
        <v>941</v>
      </c>
    </row>
    <row r="4948" spans="2:6" ht="13.15" customHeight="1" x14ac:dyDescent="0.3">
      <c r="B4948" s="1172" t="s">
        <v>5721</v>
      </c>
      <c r="C4948" s="1207">
        <v>243</v>
      </c>
      <c r="D4948" s="1207">
        <v>295</v>
      </c>
      <c r="E4948" s="1207">
        <v>36</v>
      </c>
      <c r="F4948" s="1211">
        <v>574</v>
      </c>
    </row>
    <row r="4949" spans="2:6" ht="13.15" customHeight="1" x14ac:dyDescent="0.3">
      <c r="B4949" s="1173" t="s">
        <v>5722</v>
      </c>
      <c r="C4949" s="1206">
        <v>644</v>
      </c>
      <c r="D4949" s="1206">
        <v>1128</v>
      </c>
      <c r="E4949" s="1206">
        <v>134</v>
      </c>
      <c r="F4949" s="1210">
        <v>1906</v>
      </c>
    </row>
    <row r="4950" spans="2:6" ht="13.15" customHeight="1" x14ac:dyDescent="0.3">
      <c r="B4950" s="1172" t="s">
        <v>5723</v>
      </c>
      <c r="C4950" s="1207">
        <v>543</v>
      </c>
      <c r="D4950" s="1207">
        <v>748</v>
      </c>
      <c r="E4950" s="1207">
        <v>100</v>
      </c>
      <c r="F4950" s="1211">
        <v>1391</v>
      </c>
    </row>
    <row r="4951" spans="2:6" ht="13.15" customHeight="1" x14ac:dyDescent="0.3">
      <c r="B4951" s="1173" t="s">
        <v>5724</v>
      </c>
      <c r="C4951" s="1206">
        <v>259</v>
      </c>
      <c r="D4951" s="1206">
        <v>536</v>
      </c>
      <c r="E4951" s="1206">
        <v>70</v>
      </c>
      <c r="F4951" s="1210">
        <v>865</v>
      </c>
    </row>
    <row r="4952" spans="2:6" ht="13.15" customHeight="1" x14ac:dyDescent="0.3">
      <c r="B4952" s="1172" t="s">
        <v>5725</v>
      </c>
      <c r="C4952" s="1207">
        <v>138</v>
      </c>
      <c r="D4952" s="1207">
        <v>443</v>
      </c>
      <c r="E4952" s="1207">
        <v>65</v>
      </c>
      <c r="F4952" s="1211">
        <v>646</v>
      </c>
    </row>
    <row r="4953" spans="2:6" ht="13.15" customHeight="1" x14ac:dyDescent="0.3">
      <c r="B4953" s="1173" t="s">
        <v>5726</v>
      </c>
      <c r="C4953" s="1206">
        <v>201</v>
      </c>
      <c r="D4953" s="1206">
        <v>560</v>
      </c>
      <c r="E4953" s="1206">
        <v>62</v>
      </c>
      <c r="F4953" s="1210">
        <v>823</v>
      </c>
    </row>
    <row r="4954" spans="2:6" ht="13.15" customHeight="1" x14ac:dyDescent="0.3">
      <c r="B4954" s="1172" t="s">
        <v>5727</v>
      </c>
      <c r="C4954" s="1207">
        <v>268</v>
      </c>
      <c r="D4954" s="1207">
        <v>535</v>
      </c>
      <c r="E4954" s="1207">
        <v>29</v>
      </c>
      <c r="F4954" s="1211">
        <v>832</v>
      </c>
    </row>
    <row r="4955" spans="2:6" ht="13.15" customHeight="1" x14ac:dyDescent="0.3">
      <c r="B4955" s="1173" t="s">
        <v>5728</v>
      </c>
      <c r="C4955" s="1206">
        <v>148</v>
      </c>
      <c r="D4955" s="1206">
        <v>173</v>
      </c>
      <c r="E4955" s="1206">
        <v>29</v>
      </c>
      <c r="F4955" s="1210">
        <v>350</v>
      </c>
    </row>
    <row r="4956" spans="2:6" ht="13.15" customHeight="1" x14ac:dyDescent="0.3">
      <c r="B4956" s="1172" t="s">
        <v>5729</v>
      </c>
      <c r="C4956" s="1207">
        <v>229</v>
      </c>
      <c r="D4956" s="1207">
        <v>475</v>
      </c>
      <c r="E4956" s="1207">
        <v>88</v>
      </c>
      <c r="F4956" s="1211">
        <v>792</v>
      </c>
    </row>
    <row r="4957" spans="2:6" ht="13.15" customHeight="1" x14ac:dyDescent="0.3">
      <c r="B4957" s="1173" t="s">
        <v>5730</v>
      </c>
      <c r="C4957" s="1206">
        <v>567</v>
      </c>
      <c r="D4957" s="1206">
        <v>1148</v>
      </c>
      <c r="E4957" s="1206">
        <v>121</v>
      </c>
      <c r="F4957" s="1210">
        <v>1836</v>
      </c>
    </row>
    <row r="4958" spans="2:6" ht="13.15" customHeight="1" x14ac:dyDescent="0.3">
      <c r="B4958" s="1172" t="s">
        <v>5731</v>
      </c>
      <c r="C4958" s="1207">
        <v>342</v>
      </c>
      <c r="D4958" s="1207">
        <v>557</v>
      </c>
      <c r="E4958" s="1207">
        <v>69</v>
      </c>
      <c r="F4958" s="1211">
        <v>968</v>
      </c>
    </row>
    <row r="4959" spans="2:6" ht="13.15" customHeight="1" x14ac:dyDescent="0.3">
      <c r="B4959" s="1173" t="s">
        <v>5732</v>
      </c>
      <c r="C4959" s="1206">
        <v>102</v>
      </c>
      <c r="D4959" s="1206">
        <v>67</v>
      </c>
      <c r="E4959" s="1206">
        <v>19</v>
      </c>
      <c r="F4959" s="1210">
        <v>188</v>
      </c>
    </row>
    <row r="4960" spans="2:6" ht="13.15" customHeight="1" x14ac:dyDescent="0.3">
      <c r="B4960" s="1172" t="s">
        <v>5733</v>
      </c>
      <c r="C4960" s="1207">
        <v>1597</v>
      </c>
      <c r="D4960" s="1207">
        <v>1723</v>
      </c>
      <c r="E4960" s="1207">
        <v>591</v>
      </c>
      <c r="F4960" s="1211">
        <v>3911</v>
      </c>
    </row>
    <row r="4961" spans="2:6" ht="13.15" customHeight="1" x14ac:dyDescent="0.3">
      <c r="B4961" s="1173" t="s">
        <v>5734</v>
      </c>
      <c r="C4961" s="1206">
        <v>440</v>
      </c>
      <c r="D4961" s="1206">
        <v>337</v>
      </c>
      <c r="E4961" s="1206">
        <v>70</v>
      </c>
      <c r="F4961" s="1210">
        <v>847</v>
      </c>
    </row>
    <row r="4962" spans="2:6" ht="13.15" customHeight="1" x14ac:dyDescent="0.3">
      <c r="B4962" s="1172" t="s">
        <v>5735</v>
      </c>
      <c r="C4962" s="1207">
        <v>287</v>
      </c>
      <c r="D4962" s="1207">
        <v>273</v>
      </c>
      <c r="E4962" s="1207">
        <v>56</v>
      </c>
      <c r="F4962" s="1211">
        <v>616</v>
      </c>
    </row>
    <row r="4963" spans="2:6" ht="13.15" customHeight="1" x14ac:dyDescent="0.3">
      <c r="B4963" s="1173" t="s">
        <v>5736</v>
      </c>
      <c r="C4963" s="1206">
        <v>78</v>
      </c>
      <c r="D4963" s="1206">
        <v>116</v>
      </c>
      <c r="E4963" s="1206">
        <v>17</v>
      </c>
      <c r="F4963" s="1210">
        <v>211</v>
      </c>
    </row>
    <row r="4964" spans="2:6" ht="13.15" customHeight="1" x14ac:dyDescent="0.3">
      <c r="B4964" s="1172" t="s">
        <v>5737</v>
      </c>
      <c r="C4964" s="1207">
        <v>120</v>
      </c>
      <c r="D4964" s="1207">
        <v>144</v>
      </c>
      <c r="E4964" s="1207">
        <v>37</v>
      </c>
      <c r="F4964" s="1211">
        <v>301</v>
      </c>
    </row>
    <row r="4965" spans="2:6" ht="13.15" customHeight="1" x14ac:dyDescent="0.3">
      <c r="B4965" s="1173" t="s">
        <v>5738</v>
      </c>
      <c r="C4965" s="1206">
        <v>53</v>
      </c>
      <c r="D4965" s="1206">
        <v>34</v>
      </c>
      <c r="E4965" s="1206">
        <v>5</v>
      </c>
      <c r="F4965" s="1210">
        <v>92</v>
      </c>
    </row>
    <row r="4966" spans="2:6" ht="13.15" customHeight="1" x14ac:dyDescent="0.3">
      <c r="B4966" s="1172" t="s">
        <v>5739</v>
      </c>
      <c r="C4966" s="1207">
        <v>210</v>
      </c>
      <c r="D4966" s="1207">
        <v>304</v>
      </c>
      <c r="E4966" s="1207">
        <v>32</v>
      </c>
      <c r="F4966" s="1211">
        <v>546</v>
      </c>
    </row>
    <row r="4967" spans="2:6" ht="13.15" customHeight="1" x14ac:dyDescent="0.3">
      <c r="B4967" s="1173" t="s">
        <v>5740</v>
      </c>
      <c r="C4967" s="1206">
        <v>51</v>
      </c>
      <c r="D4967" s="1206">
        <v>62</v>
      </c>
      <c r="E4967" s="1206">
        <v>12</v>
      </c>
      <c r="F4967" s="1210">
        <v>125</v>
      </c>
    </row>
    <row r="4968" spans="2:6" ht="13.15" customHeight="1" x14ac:dyDescent="0.3">
      <c r="B4968" s="1172" t="s">
        <v>5741</v>
      </c>
      <c r="C4968" s="1207">
        <v>205</v>
      </c>
      <c r="D4968" s="1207">
        <v>270</v>
      </c>
      <c r="E4968" s="1207">
        <v>20</v>
      </c>
      <c r="F4968" s="1211">
        <v>495</v>
      </c>
    </row>
    <row r="4969" spans="2:6" ht="13.15" customHeight="1" x14ac:dyDescent="0.3">
      <c r="B4969" s="1173" t="s">
        <v>5742</v>
      </c>
      <c r="C4969" s="1206">
        <v>137</v>
      </c>
      <c r="D4969" s="1206">
        <v>295</v>
      </c>
      <c r="E4969" s="1206">
        <v>44</v>
      </c>
      <c r="F4969" s="1210">
        <v>476</v>
      </c>
    </row>
    <row r="4970" spans="2:6" ht="13.15" customHeight="1" x14ac:dyDescent="0.3">
      <c r="B4970" s="1172" t="s">
        <v>5743</v>
      </c>
      <c r="C4970" s="1207">
        <v>467</v>
      </c>
      <c r="D4970" s="1207">
        <v>461</v>
      </c>
      <c r="E4970" s="1207">
        <v>62</v>
      </c>
      <c r="F4970" s="1211">
        <v>990</v>
      </c>
    </row>
    <row r="4971" spans="2:6" ht="13.15" customHeight="1" x14ac:dyDescent="0.3">
      <c r="B4971" s="1173" t="s">
        <v>5744</v>
      </c>
      <c r="C4971" s="1206">
        <v>162</v>
      </c>
      <c r="D4971" s="1206">
        <v>172</v>
      </c>
      <c r="E4971" s="1206">
        <v>15</v>
      </c>
      <c r="F4971" s="1210">
        <v>349</v>
      </c>
    </row>
    <row r="4972" spans="2:6" ht="13.15" customHeight="1" x14ac:dyDescent="0.3">
      <c r="B4972" s="1172" t="s">
        <v>5745</v>
      </c>
      <c r="C4972" s="1207">
        <v>179</v>
      </c>
      <c r="D4972" s="1207">
        <v>168</v>
      </c>
      <c r="E4972" s="1207">
        <v>31</v>
      </c>
      <c r="F4972" s="1211">
        <v>378</v>
      </c>
    </row>
    <row r="4973" spans="2:6" ht="13.15" customHeight="1" x14ac:dyDescent="0.3">
      <c r="B4973" s="1173" t="s">
        <v>5746</v>
      </c>
      <c r="C4973" s="1206">
        <v>357</v>
      </c>
      <c r="D4973" s="1206">
        <v>538</v>
      </c>
      <c r="E4973" s="1206">
        <v>87</v>
      </c>
      <c r="F4973" s="1210">
        <v>982</v>
      </c>
    </row>
    <row r="4974" spans="2:6" ht="13.15" customHeight="1" x14ac:dyDescent="0.3">
      <c r="B4974" s="1172" t="s">
        <v>5747</v>
      </c>
      <c r="C4974" s="1207">
        <v>285</v>
      </c>
      <c r="D4974" s="1207">
        <v>256</v>
      </c>
      <c r="E4974" s="1207">
        <v>38</v>
      </c>
      <c r="F4974" s="1211">
        <v>579</v>
      </c>
    </row>
    <row r="4975" spans="2:6" ht="13.15" customHeight="1" x14ac:dyDescent="0.3">
      <c r="B4975" s="1173" t="s">
        <v>5748</v>
      </c>
      <c r="C4975" s="1206">
        <v>110</v>
      </c>
      <c r="D4975" s="1206">
        <v>121</v>
      </c>
      <c r="E4975" s="1206">
        <v>16</v>
      </c>
      <c r="F4975" s="1210">
        <v>247</v>
      </c>
    </row>
    <row r="4976" spans="2:6" ht="13.15" customHeight="1" x14ac:dyDescent="0.3">
      <c r="B4976" s="1172" t="s">
        <v>5749</v>
      </c>
      <c r="C4976" s="1207">
        <v>54</v>
      </c>
      <c r="D4976" s="1207">
        <v>50</v>
      </c>
      <c r="E4976" s="1207">
        <v>4</v>
      </c>
      <c r="F4976" s="1211">
        <v>108</v>
      </c>
    </row>
    <row r="4977" spans="2:6" ht="13.15" customHeight="1" x14ac:dyDescent="0.3">
      <c r="B4977" s="1173" t="s">
        <v>5750</v>
      </c>
      <c r="C4977" s="1206">
        <v>98</v>
      </c>
      <c r="D4977" s="1206">
        <v>86</v>
      </c>
      <c r="E4977" s="1206">
        <v>8</v>
      </c>
      <c r="F4977" s="1210">
        <v>192</v>
      </c>
    </row>
    <row r="4978" spans="2:6" ht="13.15" customHeight="1" x14ac:dyDescent="0.3">
      <c r="B4978" s="1172" t="s">
        <v>5751</v>
      </c>
      <c r="C4978" s="1207">
        <v>72</v>
      </c>
      <c r="D4978" s="1207">
        <v>60</v>
      </c>
      <c r="E4978" s="1207">
        <v>14</v>
      </c>
      <c r="F4978" s="1211">
        <v>146</v>
      </c>
    </row>
    <row r="4979" spans="2:6" ht="13.15" customHeight="1" x14ac:dyDescent="0.3">
      <c r="B4979" s="1173" t="s">
        <v>5752</v>
      </c>
      <c r="C4979" s="1206">
        <v>213</v>
      </c>
      <c r="D4979" s="1206">
        <v>156</v>
      </c>
      <c r="E4979" s="1206">
        <v>26</v>
      </c>
      <c r="F4979" s="1210">
        <v>395</v>
      </c>
    </row>
    <row r="4980" spans="2:6" ht="13.15" customHeight="1" x14ac:dyDescent="0.3">
      <c r="B4980" s="1172" t="s">
        <v>5753</v>
      </c>
      <c r="C4980" s="1207">
        <v>281</v>
      </c>
      <c r="D4980" s="1207">
        <v>211</v>
      </c>
      <c r="E4980" s="1207">
        <v>21</v>
      </c>
      <c r="F4980" s="1211">
        <v>513</v>
      </c>
    </row>
    <row r="4981" spans="2:6" ht="13.15" customHeight="1" x14ac:dyDescent="0.3">
      <c r="B4981" s="1173" t="s">
        <v>5754</v>
      </c>
      <c r="C4981" s="1206">
        <v>131</v>
      </c>
      <c r="D4981" s="1206">
        <v>69</v>
      </c>
      <c r="E4981" s="1206">
        <v>11</v>
      </c>
      <c r="F4981" s="1210">
        <v>211</v>
      </c>
    </row>
    <row r="4982" spans="2:6" ht="13.15" customHeight="1" x14ac:dyDescent="0.3">
      <c r="B4982" s="1172" t="s">
        <v>5755</v>
      </c>
      <c r="C4982" s="1207">
        <v>1096</v>
      </c>
      <c r="D4982" s="1207">
        <v>1083</v>
      </c>
      <c r="E4982" s="1207">
        <v>258</v>
      </c>
      <c r="F4982" s="1211">
        <v>2437</v>
      </c>
    </row>
    <row r="4983" spans="2:6" ht="13.15" customHeight="1" x14ac:dyDescent="0.3">
      <c r="B4983" s="1173" t="s">
        <v>5756</v>
      </c>
      <c r="C4983" s="1206">
        <v>87</v>
      </c>
      <c r="D4983" s="1206">
        <v>62</v>
      </c>
      <c r="E4983" s="1206">
        <v>13</v>
      </c>
      <c r="F4983" s="1210">
        <v>162</v>
      </c>
    </row>
    <row r="4984" spans="2:6" ht="13.15" customHeight="1" x14ac:dyDescent="0.3">
      <c r="B4984" s="1172" t="s">
        <v>5757</v>
      </c>
      <c r="C4984" s="1207">
        <v>60</v>
      </c>
      <c r="D4984" s="1207">
        <v>42</v>
      </c>
      <c r="E4984" s="1207">
        <v>7</v>
      </c>
      <c r="F4984" s="1211">
        <v>109</v>
      </c>
    </row>
    <row r="4985" spans="2:6" ht="13.15" customHeight="1" x14ac:dyDescent="0.3">
      <c r="B4985" s="1173" t="s">
        <v>5758</v>
      </c>
      <c r="C4985" s="1206">
        <v>18</v>
      </c>
      <c r="D4985" s="1206">
        <v>23</v>
      </c>
      <c r="E4985" s="1206">
        <v>5</v>
      </c>
      <c r="F4985" s="1210">
        <v>46</v>
      </c>
    </row>
    <row r="4986" spans="2:6" ht="13.15" customHeight="1" x14ac:dyDescent="0.3">
      <c r="B4986" s="1172" t="s">
        <v>5759</v>
      </c>
      <c r="C4986" s="1207">
        <v>939</v>
      </c>
      <c r="D4986" s="1207">
        <v>401</v>
      </c>
      <c r="E4986" s="1207">
        <v>117</v>
      </c>
      <c r="F4986" s="1211">
        <v>1457</v>
      </c>
    </row>
    <row r="4987" spans="2:6" ht="13.15" customHeight="1" x14ac:dyDescent="0.3">
      <c r="B4987" s="1173" t="s">
        <v>5760</v>
      </c>
      <c r="C4987" s="1206">
        <v>79</v>
      </c>
      <c r="D4987" s="1206">
        <v>127</v>
      </c>
      <c r="E4987" s="1206">
        <v>15</v>
      </c>
      <c r="F4987" s="1210">
        <v>221</v>
      </c>
    </row>
    <row r="4988" spans="2:6" ht="13.15" customHeight="1" x14ac:dyDescent="0.3">
      <c r="B4988" s="1172" t="s">
        <v>5761</v>
      </c>
      <c r="C4988" s="1207">
        <v>207</v>
      </c>
      <c r="D4988" s="1207">
        <v>167</v>
      </c>
      <c r="E4988" s="1207">
        <v>28</v>
      </c>
      <c r="F4988" s="1211">
        <v>402</v>
      </c>
    </row>
    <row r="4989" spans="2:6" ht="13.15" customHeight="1" x14ac:dyDescent="0.3">
      <c r="B4989" s="1173" t="s">
        <v>5762</v>
      </c>
      <c r="C4989" s="1206">
        <v>199</v>
      </c>
      <c r="D4989" s="1206">
        <v>150</v>
      </c>
      <c r="E4989" s="1206">
        <v>42</v>
      </c>
      <c r="F4989" s="1210">
        <v>391</v>
      </c>
    </row>
    <row r="4990" spans="2:6" ht="13.15" customHeight="1" x14ac:dyDescent="0.3">
      <c r="B4990" s="1172" t="s">
        <v>5763</v>
      </c>
      <c r="C4990" s="1207">
        <v>77</v>
      </c>
      <c r="D4990" s="1207">
        <v>54</v>
      </c>
      <c r="E4990" s="1207">
        <v>12</v>
      </c>
      <c r="F4990" s="1211">
        <v>143</v>
      </c>
    </row>
    <row r="4991" spans="2:6" ht="13.15" customHeight="1" x14ac:dyDescent="0.3">
      <c r="B4991" s="1173" t="s">
        <v>5764</v>
      </c>
      <c r="C4991" s="1206">
        <v>153</v>
      </c>
      <c r="D4991" s="1206">
        <v>136</v>
      </c>
      <c r="E4991" s="1206">
        <v>26</v>
      </c>
      <c r="F4991" s="1210">
        <v>315</v>
      </c>
    </row>
    <row r="4992" spans="2:6" ht="13.15" customHeight="1" x14ac:dyDescent="0.3">
      <c r="B4992" s="1172" t="s">
        <v>5765</v>
      </c>
      <c r="C4992" s="1207">
        <v>90</v>
      </c>
      <c r="D4992" s="1207">
        <v>101</v>
      </c>
      <c r="E4992" s="1207">
        <v>21</v>
      </c>
      <c r="F4992" s="1211">
        <v>212</v>
      </c>
    </row>
    <row r="4993" spans="2:6" ht="13.15" customHeight="1" x14ac:dyDescent="0.3">
      <c r="B4993" s="1173" t="s">
        <v>5766</v>
      </c>
      <c r="C4993" s="1206">
        <v>181</v>
      </c>
      <c r="D4993" s="1206">
        <v>130</v>
      </c>
      <c r="E4993" s="1206">
        <v>27</v>
      </c>
      <c r="F4993" s="1210">
        <v>338</v>
      </c>
    </row>
    <row r="4994" spans="2:6" ht="13.15" customHeight="1" x14ac:dyDescent="0.3">
      <c r="B4994" s="1172" t="s">
        <v>5767</v>
      </c>
      <c r="C4994" s="1207">
        <v>91</v>
      </c>
      <c r="D4994" s="1207">
        <v>81</v>
      </c>
      <c r="E4994" s="1207">
        <v>9</v>
      </c>
      <c r="F4994" s="1211">
        <v>181</v>
      </c>
    </row>
    <row r="4995" spans="2:6" ht="13.15" customHeight="1" x14ac:dyDescent="0.3">
      <c r="B4995" s="1173" t="s">
        <v>5768</v>
      </c>
      <c r="C4995" s="1206">
        <v>75</v>
      </c>
      <c r="D4995" s="1206">
        <v>78</v>
      </c>
      <c r="E4995" s="1206">
        <v>12</v>
      </c>
      <c r="F4995" s="1210">
        <v>165</v>
      </c>
    </row>
    <row r="4996" spans="2:6" ht="13.15" customHeight="1" x14ac:dyDescent="0.3">
      <c r="B4996" s="1172" t="s">
        <v>5769</v>
      </c>
      <c r="C4996" s="1207">
        <v>76</v>
      </c>
      <c r="D4996" s="1207">
        <v>79</v>
      </c>
      <c r="E4996" s="1207">
        <v>7</v>
      </c>
      <c r="F4996" s="1211">
        <v>162</v>
      </c>
    </row>
    <row r="4997" spans="2:6" ht="13.15" customHeight="1" x14ac:dyDescent="0.3">
      <c r="B4997" s="1173" t="s">
        <v>5770</v>
      </c>
      <c r="C4997" s="1206">
        <v>141</v>
      </c>
      <c r="D4997" s="1206">
        <v>151</v>
      </c>
      <c r="E4997" s="1206">
        <v>52</v>
      </c>
      <c r="F4997" s="1210">
        <v>344</v>
      </c>
    </row>
    <row r="4998" spans="2:6" ht="13.15" customHeight="1" x14ac:dyDescent="0.3">
      <c r="B4998" s="1172" t="s">
        <v>5771</v>
      </c>
      <c r="C4998" s="1207">
        <v>212</v>
      </c>
      <c r="D4998" s="1207">
        <v>136</v>
      </c>
      <c r="E4998" s="1207">
        <v>29</v>
      </c>
      <c r="F4998" s="1211">
        <v>377</v>
      </c>
    </row>
    <row r="4999" spans="2:6" ht="13.15" customHeight="1" x14ac:dyDescent="0.3">
      <c r="B4999" s="1173" t="s">
        <v>5772</v>
      </c>
      <c r="C4999" s="1206">
        <v>29</v>
      </c>
      <c r="D4999" s="1206">
        <v>4</v>
      </c>
      <c r="E4999" s="1206">
        <v>1</v>
      </c>
      <c r="F4999" s="1210">
        <v>34</v>
      </c>
    </row>
    <row r="5000" spans="2:6" ht="13.15" customHeight="1" x14ac:dyDescent="0.3">
      <c r="B5000" s="1172" t="s">
        <v>5773</v>
      </c>
      <c r="C5000" s="1207">
        <v>131</v>
      </c>
      <c r="D5000" s="1207">
        <v>100</v>
      </c>
      <c r="E5000" s="1207">
        <v>18</v>
      </c>
      <c r="F5000" s="1211">
        <v>249</v>
      </c>
    </row>
    <row r="5001" spans="2:6" ht="13.15" customHeight="1" x14ac:dyDescent="0.3">
      <c r="B5001" s="1173" t="s">
        <v>5774</v>
      </c>
      <c r="C5001" s="1206">
        <v>367</v>
      </c>
      <c r="D5001" s="1206">
        <v>292</v>
      </c>
      <c r="E5001" s="1206">
        <v>25</v>
      </c>
      <c r="F5001" s="1210">
        <v>684</v>
      </c>
    </row>
    <row r="5002" spans="2:6" ht="13.15" customHeight="1" x14ac:dyDescent="0.3">
      <c r="B5002" s="1172" t="s">
        <v>5775</v>
      </c>
      <c r="C5002" s="1207">
        <v>25</v>
      </c>
      <c r="D5002" s="1207">
        <v>22</v>
      </c>
      <c r="E5002" s="1207">
        <v>1</v>
      </c>
      <c r="F5002" s="1211">
        <v>48</v>
      </c>
    </row>
    <row r="5003" spans="2:6" ht="13.15" customHeight="1" x14ac:dyDescent="0.3">
      <c r="B5003" s="1173" t="s">
        <v>5776</v>
      </c>
      <c r="C5003" s="1206">
        <v>198</v>
      </c>
      <c r="D5003" s="1206">
        <v>147</v>
      </c>
      <c r="E5003" s="1206">
        <v>35</v>
      </c>
      <c r="F5003" s="1210">
        <v>380</v>
      </c>
    </row>
    <row r="5004" spans="2:6" ht="13.15" customHeight="1" x14ac:dyDescent="0.3">
      <c r="B5004" s="1172" t="s">
        <v>5777</v>
      </c>
      <c r="C5004" s="1207">
        <v>95</v>
      </c>
      <c r="D5004" s="1207">
        <v>130</v>
      </c>
      <c r="E5004" s="1207">
        <v>11</v>
      </c>
      <c r="F5004" s="1211">
        <v>236</v>
      </c>
    </row>
    <row r="5005" spans="2:6" ht="13.15" customHeight="1" x14ac:dyDescent="0.3">
      <c r="B5005" s="1173" t="s">
        <v>5778</v>
      </c>
      <c r="C5005" s="1206">
        <v>56</v>
      </c>
      <c r="D5005" s="1206">
        <v>37</v>
      </c>
      <c r="E5005" s="1206">
        <v>8</v>
      </c>
      <c r="F5005" s="1210">
        <v>101</v>
      </c>
    </row>
    <row r="5006" spans="2:6" ht="13.15" customHeight="1" x14ac:dyDescent="0.3">
      <c r="B5006" s="1172" t="s">
        <v>5779</v>
      </c>
      <c r="C5006" s="1207">
        <v>424</v>
      </c>
      <c r="D5006" s="1207">
        <v>758</v>
      </c>
      <c r="E5006" s="1207">
        <v>94</v>
      </c>
      <c r="F5006" s="1211">
        <v>1276</v>
      </c>
    </row>
    <row r="5007" spans="2:6" ht="13.15" customHeight="1" x14ac:dyDescent="0.3">
      <c r="B5007" s="1173" t="s">
        <v>5780</v>
      </c>
      <c r="C5007" s="1206">
        <v>405</v>
      </c>
      <c r="D5007" s="1206">
        <v>588</v>
      </c>
      <c r="E5007" s="1206">
        <v>71</v>
      </c>
      <c r="F5007" s="1210">
        <v>1064</v>
      </c>
    </row>
    <row r="5008" spans="2:6" ht="13.15" customHeight="1" x14ac:dyDescent="0.3">
      <c r="B5008" s="1172" t="s">
        <v>5781</v>
      </c>
      <c r="C5008" s="1207">
        <v>122</v>
      </c>
      <c r="D5008" s="1207">
        <v>115</v>
      </c>
      <c r="E5008" s="1207">
        <v>20</v>
      </c>
      <c r="F5008" s="1211">
        <v>257</v>
      </c>
    </row>
    <row r="5009" spans="2:6" ht="13.15" customHeight="1" x14ac:dyDescent="0.3">
      <c r="B5009" s="1173" t="s">
        <v>5782</v>
      </c>
      <c r="C5009" s="1206">
        <v>106</v>
      </c>
      <c r="D5009" s="1206">
        <v>66</v>
      </c>
      <c r="E5009" s="1206">
        <v>12</v>
      </c>
      <c r="F5009" s="1210">
        <v>184</v>
      </c>
    </row>
    <row r="5010" spans="2:6" ht="13.15" customHeight="1" x14ac:dyDescent="0.3">
      <c r="B5010" s="1172" t="s">
        <v>5783</v>
      </c>
      <c r="C5010" s="1207">
        <v>415</v>
      </c>
      <c r="D5010" s="1207">
        <v>383</v>
      </c>
      <c r="E5010" s="1207">
        <v>122</v>
      </c>
      <c r="F5010" s="1211">
        <v>920</v>
      </c>
    </row>
    <row r="5011" spans="2:6" ht="13.15" customHeight="1" x14ac:dyDescent="0.3">
      <c r="B5011" s="1173" t="s">
        <v>5784</v>
      </c>
      <c r="C5011" s="1206">
        <v>236</v>
      </c>
      <c r="D5011" s="1206">
        <v>197</v>
      </c>
      <c r="E5011" s="1206">
        <v>37</v>
      </c>
      <c r="F5011" s="1210">
        <v>470</v>
      </c>
    </row>
    <row r="5012" spans="2:6" ht="13.15" customHeight="1" x14ac:dyDescent="0.3">
      <c r="B5012" s="1172" t="s">
        <v>5785</v>
      </c>
      <c r="C5012" s="1207">
        <v>40</v>
      </c>
      <c r="D5012" s="1207">
        <v>12</v>
      </c>
      <c r="E5012" s="1207">
        <v>3</v>
      </c>
      <c r="F5012" s="1211">
        <v>55</v>
      </c>
    </row>
    <row r="5013" spans="2:6" ht="13.15" customHeight="1" x14ac:dyDescent="0.3">
      <c r="B5013" s="1173" t="s">
        <v>5786</v>
      </c>
      <c r="C5013" s="1206">
        <v>200</v>
      </c>
      <c r="D5013" s="1206">
        <v>162</v>
      </c>
      <c r="E5013" s="1206">
        <v>27</v>
      </c>
      <c r="F5013" s="1210">
        <v>389</v>
      </c>
    </row>
    <row r="5014" spans="2:6" ht="13.15" customHeight="1" x14ac:dyDescent="0.3">
      <c r="B5014" s="1172" t="s">
        <v>5787</v>
      </c>
      <c r="C5014" s="1207">
        <v>65</v>
      </c>
      <c r="D5014" s="1207">
        <v>64</v>
      </c>
      <c r="E5014" s="1207">
        <v>14</v>
      </c>
      <c r="F5014" s="1211">
        <v>143</v>
      </c>
    </row>
    <row r="5015" spans="2:6" ht="13.15" customHeight="1" x14ac:dyDescent="0.3">
      <c r="B5015" s="1173" t="s">
        <v>5788</v>
      </c>
      <c r="C5015" s="1206">
        <v>193</v>
      </c>
      <c r="D5015" s="1206">
        <v>221</v>
      </c>
      <c r="E5015" s="1206">
        <v>54</v>
      </c>
      <c r="F5015" s="1210">
        <v>468</v>
      </c>
    </row>
    <row r="5016" spans="2:6" ht="13.15" customHeight="1" x14ac:dyDescent="0.3">
      <c r="B5016" s="1172" t="s">
        <v>5789</v>
      </c>
      <c r="C5016" s="1207">
        <v>217</v>
      </c>
      <c r="D5016" s="1207">
        <v>170</v>
      </c>
      <c r="E5016" s="1207">
        <v>34</v>
      </c>
      <c r="F5016" s="1211">
        <v>421</v>
      </c>
    </row>
    <row r="5017" spans="2:6" ht="13.15" customHeight="1" x14ac:dyDescent="0.3">
      <c r="B5017" s="1173" t="s">
        <v>5790</v>
      </c>
      <c r="C5017" s="1206">
        <v>95</v>
      </c>
      <c r="D5017" s="1206">
        <v>68</v>
      </c>
      <c r="E5017" s="1206">
        <v>6</v>
      </c>
      <c r="F5017" s="1210">
        <v>169</v>
      </c>
    </row>
    <row r="5018" spans="2:6" ht="13.15" customHeight="1" x14ac:dyDescent="0.3">
      <c r="B5018" s="1172" t="s">
        <v>5791</v>
      </c>
      <c r="C5018" s="1207">
        <v>62</v>
      </c>
      <c r="D5018" s="1207">
        <v>41</v>
      </c>
      <c r="E5018" s="1207">
        <v>9</v>
      </c>
      <c r="F5018" s="1211">
        <v>112</v>
      </c>
    </row>
    <row r="5019" spans="2:6" ht="13.15" customHeight="1" x14ac:dyDescent="0.3">
      <c r="B5019" s="1173" t="s">
        <v>5792</v>
      </c>
      <c r="C5019" s="1206">
        <v>177</v>
      </c>
      <c r="D5019" s="1206">
        <v>530</v>
      </c>
      <c r="E5019" s="1206">
        <v>76</v>
      </c>
      <c r="F5019" s="1210">
        <v>783</v>
      </c>
    </row>
    <row r="5020" spans="2:6" ht="13.15" customHeight="1" x14ac:dyDescent="0.3">
      <c r="B5020" s="1172" t="s">
        <v>5793</v>
      </c>
      <c r="C5020" s="1207">
        <v>562</v>
      </c>
      <c r="D5020" s="1207">
        <v>1029</v>
      </c>
      <c r="E5020" s="1207">
        <v>109</v>
      </c>
      <c r="F5020" s="1211">
        <v>1700</v>
      </c>
    </row>
    <row r="5021" spans="2:6" ht="13.15" customHeight="1" x14ac:dyDescent="0.3">
      <c r="B5021" s="1173" t="s">
        <v>5794</v>
      </c>
      <c r="C5021" s="1206">
        <v>210</v>
      </c>
      <c r="D5021" s="1206">
        <v>289</v>
      </c>
      <c r="E5021" s="1206">
        <v>41</v>
      </c>
      <c r="F5021" s="1210">
        <v>540</v>
      </c>
    </row>
    <row r="5022" spans="2:6" ht="13.15" customHeight="1" x14ac:dyDescent="0.3">
      <c r="B5022" s="1172" t="s">
        <v>5795</v>
      </c>
      <c r="C5022" s="1207">
        <v>79</v>
      </c>
      <c r="D5022" s="1207">
        <v>151</v>
      </c>
      <c r="E5022" s="1207">
        <v>40</v>
      </c>
      <c r="F5022" s="1211">
        <v>270</v>
      </c>
    </row>
    <row r="5023" spans="2:6" ht="13.15" customHeight="1" x14ac:dyDescent="0.3">
      <c r="B5023" s="1173" t="s">
        <v>5796</v>
      </c>
      <c r="C5023" s="1206">
        <v>91</v>
      </c>
      <c r="D5023" s="1206">
        <v>68</v>
      </c>
      <c r="E5023" s="1206">
        <v>14</v>
      </c>
      <c r="F5023" s="1210">
        <v>173</v>
      </c>
    </row>
    <row r="5024" spans="2:6" ht="13.15" customHeight="1" x14ac:dyDescent="0.3">
      <c r="B5024" s="1172" t="s">
        <v>5797</v>
      </c>
      <c r="C5024" s="1207">
        <v>45</v>
      </c>
      <c r="D5024" s="1207">
        <v>26</v>
      </c>
      <c r="E5024" s="1207">
        <v>5</v>
      </c>
      <c r="F5024" s="1211">
        <v>76</v>
      </c>
    </row>
    <row r="5025" spans="2:6" ht="13.15" customHeight="1" x14ac:dyDescent="0.3">
      <c r="B5025" s="1173" t="s">
        <v>5798</v>
      </c>
      <c r="C5025" s="1206">
        <v>138</v>
      </c>
      <c r="D5025" s="1206">
        <v>132</v>
      </c>
      <c r="E5025" s="1206">
        <v>35</v>
      </c>
      <c r="F5025" s="1210">
        <v>305</v>
      </c>
    </row>
    <row r="5026" spans="2:6" ht="13.15" customHeight="1" x14ac:dyDescent="0.3">
      <c r="B5026" s="1172" t="s">
        <v>5799</v>
      </c>
      <c r="C5026" s="1207">
        <v>59</v>
      </c>
      <c r="D5026" s="1207">
        <v>49</v>
      </c>
      <c r="E5026" s="1207">
        <v>17</v>
      </c>
      <c r="F5026" s="1211">
        <v>125</v>
      </c>
    </row>
    <row r="5027" spans="2:6" ht="13.15" customHeight="1" x14ac:dyDescent="0.3">
      <c r="B5027" s="1173" t="s">
        <v>5800</v>
      </c>
      <c r="C5027" s="1206">
        <v>62</v>
      </c>
      <c r="D5027" s="1206">
        <v>70</v>
      </c>
      <c r="E5027" s="1206">
        <v>16</v>
      </c>
      <c r="F5027" s="1210">
        <v>148</v>
      </c>
    </row>
    <row r="5028" spans="2:6" ht="13.15" customHeight="1" x14ac:dyDescent="0.3">
      <c r="B5028" s="1172" t="s">
        <v>5801</v>
      </c>
      <c r="C5028" s="1207">
        <v>75</v>
      </c>
      <c r="D5028" s="1207">
        <v>80</v>
      </c>
      <c r="E5028" s="1207">
        <v>8</v>
      </c>
      <c r="F5028" s="1211">
        <v>163</v>
      </c>
    </row>
    <row r="5029" spans="2:6" ht="13.15" customHeight="1" x14ac:dyDescent="0.3">
      <c r="B5029" s="1173" t="s">
        <v>5802</v>
      </c>
      <c r="C5029" s="1206">
        <v>126</v>
      </c>
      <c r="D5029" s="1206">
        <v>124</v>
      </c>
      <c r="E5029" s="1206">
        <v>28</v>
      </c>
      <c r="F5029" s="1210">
        <v>278</v>
      </c>
    </row>
    <row r="5030" spans="2:6" ht="13.15" customHeight="1" x14ac:dyDescent="0.3">
      <c r="B5030" s="1172" t="s">
        <v>5803</v>
      </c>
      <c r="C5030" s="1207">
        <v>107</v>
      </c>
      <c r="D5030" s="1207">
        <v>101</v>
      </c>
      <c r="E5030" s="1207">
        <v>7</v>
      </c>
      <c r="F5030" s="1211">
        <v>215</v>
      </c>
    </row>
    <row r="5031" spans="2:6" ht="13.15" customHeight="1" x14ac:dyDescent="0.3">
      <c r="B5031" s="1173" t="s">
        <v>5804</v>
      </c>
      <c r="C5031" s="1206">
        <v>272</v>
      </c>
      <c r="D5031" s="1206">
        <v>253</v>
      </c>
      <c r="E5031" s="1206">
        <v>33</v>
      </c>
      <c r="F5031" s="1210">
        <v>558</v>
      </c>
    </row>
    <row r="5032" spans="2:6" ht="13.15" customHeight="1" x14ac:dyDescent="0.3">
      <c r="B5032" s="1172" t="s">
        <v>5805</v>
      </c>
      <c r="C5032" s="1207">
        <v>14767</v>
      </c>
      <c r="D5032" s="1207">
        <v>18490</v>
      </c>
      <c r="E5032" s="1207">
        <v>5886</v>
      </c>
      <c r="F5032" s="1211">
        <v>39143</v>
      </c>
    </row>
    <row r="5033" spans="2:6" ht="13.15" customHeight="1" x14ac:dyDescent="0.3">
      <c r="B5033" s="1173" t="s">
        <v>5806</v>
      </c>
      <c r="C5033" s="1206">
        <v>5117</v>
      </c>
      <c r="D5033" s="1206">
        <v>4394</v>
      </c>
      <c r="E5033" s="1206">
        <v>2045</v>
      </c>
      <c r="F5033" s="1210">
        <v>11556</v>
      </c>
    </row>
    <row r="5034" spans="2:6" ht="13.15" customHeight="1" x14ac:dyDescent="0.3">
      <c r="B5034" s="1172" t="s">
        <v>5807</v>
      </c>
      <c r="C5034" s="1207">
        <v>10980</v>
      </c>
      <c r="D5034" s="1207">
        <v>12933</v>
      </c>
      <c r="E5034" s="1207">
        <v>3718</v>
      </c>
      <c r="F5034" s="1211">
        <v>27631</v>
      </c>
    </row>
    <row r="5035" spans="2:6" ht="13.15" customHeight="1" x14ac:dyDescent="0.3">
      <c r="B5035" s="1173" t="s">
        <v>5808</v>
      </c>
      <c r="C5035" s="1206">
        <v>3901</v>
      </c>
      <c r="D5035" s="1206">
        <v>3691</v>
      </c>
      <c r="E5035" s="1206">
        <v>1374</v>
      </c>
      <c r="F5035" s="1210">
        <v>8966</v>
      </c>
    </row>
    <row r="5036" spans="2:6" ht="13.15" customHeight="1" x14ac:dyDescent="0.3">
      <c r="B5036" s="1172" t="s">
        <v>5809</v>
      </c>
      <c r="C5036" s="1207">
        <v>13060</v>
      </c>
      <c r="D5036" s="1207">
        <v>16045</v>
      </c>
      <c r="E5036" s="1207">
        <v>4694</v>
      </c>
      <c r="F5036" s="1211">
        <v>33799</v>
      </c>
    </row>
    <row r="5037" spans="2:6" ht="13.15" customHeight="1" x14ac:dyDescent="0.3">
      <c r="B5037" s="1173" t="s">
        <v>5810</v>
      </c>
      <c r="C5037" s="1206">
        <v>6028</v>
      </c>
      <c r="D5037" s="1206">
        <v>5742</v>
      </c>
      <c r="E5037" s="1206">
        <v>2415</v>
      </c>
      <c r="F5037" s="1210">
        <v>14185</v>
      </c>
    </row>
    <row r="5038" spans="2:6" ht="13.15" customHeight="1" x14ac:dyDescent="0.3">
      <c r="B5038" s="1172" t="s">
        <v>5811</v>
      </c>
      <c r="C5038" s="1207">
        <v>2938</v>
      </c>
      <c r="D5038" s="1207">
        <v>3264</v>
      </c>
      <c r="E5038" s="1207">
        <v>1546</v>
      </c>
      <c r="F5038" s="1211">
        <v>7748</v>
      </c>
    </row>
    <row r="5039" spans="2:6" ht="13.15" customHeight="1" x14ac:dyDescent="0.3">
      <c r="B5039" s="1173" t="s">
        <v>5812</v>
      </c>
      <c r="C5039" s="1206">
        <v>4184</v>
      </c>
      <c r="D5039" s="1206">
        <v>4038</v>
      </c>
      <c r="E5039" s="1206">
        <v>1502</v>
      </c>
      <c r="F5039" s="1210">
        <v>9724</v>
      </c>
    </row>
    <row r="5040" spans="2:6" ht="13.15" customHeight="1" x14ac:dyDescent="0.3">
      <c r="B5040" s="1172" t="s">
        <v>5813</v>
      </c>
      <c r="C5040" s="1207">
        <v>0</v>
      </c>
      <c r="D5040" s="1207">
        <v>5</v>
      </c>
      <c r="E5040" s="1207">
        <v>2</v>
      </c>
      <c r="F5040" s="1211">
        <v>7</v>
      </c>
    </row>
    <row r="5041" spans="2:6" ht="13.15" customHeight="1" x14ac:dyDescent="0.3">
      <c r="B5041" s="1173" t="s">
        <v>5814</v>
      </c>
      <c r="C5041" s="1206">
        <v>2</v>
      </c>
      <c r="D5041" s="1206">
        <v>3</v>
      </c>
      <c r="E5041" s="1206">
        <v>0</v>
      </c>
      <c r="F5041" s="1210">
        <v>5</v>
      </c>
    </row>
    <row r="5042" spans="2:6" ht="13.15" customHeight="1" x14ac:dyDescent="0.3">
      <c r="B5042" s="1172" t="s">
        <v>5815</v>
      </c>
      <c r="C5042" s="1207">
        <v>8</v>
      </c>
      <c r="D5042" s="1207">
        <v>130</v>
      </c>
      <c r="E5042" s="1207">
        <v>2</v>
      </c>
      <c r="F5042" s="1211">
        <v>140</v>
      </c>
    </row>
    <row r="5043" spans="2:6" ht="13.15" customHeight="1" x14ac:dyDescent="0.3">
      <c r="B5043" s="1173" t="s">
        <v>5816</v>
      </c>
      <c r="C5043" s="1206">
        <v>2697</v>
      </c>
      <c r="D5043" s="1206">
        <v>5674</v>
      </c>
      <c r="E5043" s="1206">
        <v>837</v>
      </c>
      <c r="F5043" s="1210">
        <v>9208</v>
      </c>
    </row>
    <row r="5044" spans="2:6" ht="13.15" customHeight="1" x14ac:dyDescent="0.3">
      <c r="B5044" s="1172" t="s">
        <v>5817</v>
      </c>
      <c r="C5044" s="1207">
        <v>0</v>
      </c>
      <c r="D5044" s="1207">
        <v>2</v>
      </c>
      <c r="E5044" s="1207">
        <v>0</v>
      </c>
      <c r="F5044" s="1211">
        <v>2</v>
      </c>
    </row>
    <row r="5045" spans="2:6" ht="13.15" customHeight="1" x14ac:dyDescent="0.3">
      <c r="B5045" s="1173" t="s">
        <v>5818</v>
      </c>
      <c r="C5045" s="1206">
        <v>2728</v>
      </c>
      <c r="D5045" s="1206">
        <v>5435</v>
      </c>
      <c r="E5045" s="1206">
        <v>896</v>
      </c>
      <c r="F5045" s="1210">
        <v>9059</v>
      </c>
    </row>
    <row r="5046" spans="2:6" ht="13.15" customHeight="1" x14ac:dyDescent="0.3">
      <c r="B5046" s="1172" t="s">
        <v>5819</v>
      </c>
      <c r="C5046" s="1207">
        <v>205</v>
      </c>
      <c r="D5046" s="1207">
        <v>519</v>
      </c>
      <c r="E5046" s="1207">
        <v>78</v>
      </c>
      <c r="F5046" s="1211">
        <v>802</v>
      </c>
    </row>
    <row r="5047" spans="2:6" ht="13.15" customHeight="1" x14ac:dyDescent="0.3">
      <c r="B5047" s="1173" t="s">
        <v>5820</v>
      </c>
      <c r="C5047" s="1206">
        <v>297</v>
      </c>
      <c r="D5047" s="1206">
        <v>950</v>
      </c>
      <c r="E5047" s="1206">
        <v>183</v>
      </c>
      <c r="F5047" s="1210">
        <v>1430</v>
      </c>
    </row>
    <row r="5048" spans="2:6" ht="13.15" customHeight="1" x14ac:dyDescent="0.3">
      <c r="B5048" s="1172" t="s">
        <v>5821</v>
      </c>
      <c r="C5048" s="1207">
        <v>200</v>
      </c>
      <c r="D5048" s="1207">
        <v>710</v>
      </c>
      <c r="E5048" s="1207">
        <v>89</v>
      </c>
      <c r="F5048" s="1211">
        <v>999</v>
      </c>
    </row>
    <row r="5049" spans="2:6" ht="13.15" customHeight="1" x14ac:dyDescent="0.3">
      <c r="B5049" s="1173" t="s">
        <v>5822</v>
      </c>
      <c r="C5049" s="1206">
        <v>114</v>
      </c>
      <c r="D5049" s="1206">
        <v>329</v>
      </c>
      <c r="E5049" s="1206">
        <v>87</v>
      </c>
      <c r="F5049" s="1210">
        <v>530</v>
      </c>
    </row>
    <row r="5050" spans="2:6" ht="13.15" customHeight="1" x14ac:dyDescent="0.3">
      <c r="B5050" s="1172" t="s">
        <v>5823</v>
      </c>
      <c r="C5050" s="1207">
        <v>1095</v>
      </c>
      <c r="D5050" s="1207">
        <v>2340</v>
      </c>
      <c r="E5050" s="1207">
        <v>391</v>
      </c>
      <c r="F5050" s="1211">
        <v>3826</v>
      </c>
    </row>
    <row r="5051" spans="2:6" ht="13.15" customHeight="1" x14ac:dyDescent="0.3">
      <c r="B5051" s="1173" t="s">
        <v>5824</v>
      </c>
      <c r="C5051" s="1206">
        <v>14</v>
      </c>
      <c r="D5051" s="1206">
        <v>26</v>
      </c>
      <c r="E5051" s="1206">
        <v>5</v>
      </c>
      <c r="F5051" s="1210">
        <v>45</v>
      </c>
    </row>
    <row r="5052" spans="2:6" ht="13.15" customHeight="1" x14ac:dyDescent="0.3">
      <c r="B5052" s="1172" t="s">
        <v>5825</v>
      </c>
      <c r="C5052" s="1207">
        <v>125</v>
      </c>
      <c r="D5052" s="1207">
        <v>368</v>
      </c>
      <c r="E5052" s="1207">
        <v>44</v>
      </c>
      <c r="F5052" s="1211">
        <v>537</v>
      </c>
    </row>
    <row r="5053" spans="2:6" ht="13.15" customHeight="1" x14ac:dyDescent="0.3">
      <c r="B5053" s="1173" t="s">
        <v>5826</v>
      </c>
      <c r="C5053" s="1206">
        <v>2027</v>
      </c>
      <c r="D5053" s="1206">
        <v>4648</v>
      </c>
      <c r="E5053" s="1206">
        <v>908</v>
      </c>
      <c r="F5053" s="1210">
        <v>7583</v>
      </c>
    </row>
    <row r="5054" spans="2:6" ht="13.15" customHeight="1" x14ac:dyDescent="0.3">
      <c r="B5054" s="1172" t="s">
        <v>5827</v>
      </c>
      <c r="C5054" s="1207">
        <v>1377</v>
      </c>
      <c r="D5054" s="1207">
        <v>2861</v>
      </c>
      <c r="E5054" s="1207">
        <v>468</v>
      </c>
      <c r="F5054" s="1211">
        <v>4706</v>
      </c>
    </row>
    <row r="5055" spans="2:6" ht="13.15" customHeight="1" x14ac:dyDescent="0.3">
      <c r="B5055" s="1173" t="s">
        <v>5828</v>
      </c>
      <c r="C5055" s="1206">
        <v>1113</v>
      </c>
      <c r="D5055" s="1206">
        <v>3339</v>
      </c>
      <c r="E5055" s="1206">
        <v>481</v>
      </c>
      <c r="F5055" s="1210">
        <v>4933</v>
      </c>
    </row>
    <row r="5056" spans="2:6" ht="13.15" customHeight="1" x14ac:dyDescent="0.3">
      <c r="B5056" s="1172" t="s">
        <v>5829</v>
      </c>
      <c r="C5056" s="1207">
        <v>1232</v>
      </c>
      <c r="D5056" s="1207">
        <v>3209</v>
      </c>
      <c r="E5056" s="1207">
        <v>492</v>
      </c>
      <c r="F5056" s="1211">
        <v>4933</v>
      </c>
    </row>
    <row r="5057" spans="2:6" ht="13.15" customHeight="1" x14ac:dyDescent="0.3">
      <c r="B5057" s="1173" t="s">
        <v>5830</v>
      </c>
      <c r="C5057" s="1206">
        <v>259</v>
      </c>
      <c r="D5057" s="1206">
        <v>545</v>
      </c>
      <c r="E5057" s="1206">
        <v>91</v>
      </c>
      <c r="F5057" s="1210">
        <v>895</v>
      </c>
    </row>
    <row r="5058" spans="2:6" ht="13.15" customHeight="1" x14ac:dyDescent="0.3">
      <c r="B5058" s="1172" t="s">
        <v>5831</v>
      </c>
      <c r="C5058" s="1207">
        <v>146</v>
      </c>
      <c r="D5058" s="1207">
        <v>750</v>
      </c>
      <c r="E5058" s="1207">
        <v>116</v>
      </c>
      <c r="F5058" s="1211">
        <v>1012</v>
      </c>
    </row>
    <row r="5059" spans="2:6" ht="13.15" customHeight="1" x14ac:dyDescent="0.3">
      <c r="B5059" s="1173" t="s">
        <v>5832</v>
      </c>
      <c r="C5059" s="1206">
        <v>565</v>
      </c>
      <c r="D5059" s="1206">
        <v>1513</v>
      </c>
      <c r="E5059" s="1206">
        <v>177</v>
      </c>
      <c r="F5059" s="1210">
        <v>2255</v>
      </c>
    </row>
    <row r="5060" spans="2:6" ht="13.15" customHeight="1" x14ac:dyDescent="0.3">
      <c r="B5060" s="1172" t="s">
        <v>5833</v>
      </c>
      <c r="C5060" s="1207">
        <v>488</v>
      </c>
      <c r="D5060" s="1207">
        <v>954</v>
      </c>
      <c r="E5060" s="1207">
        <v>163</v>
      </c>
      <c r="F5060" s="1211">
        <v>1605</v>
      </c>
    </row>
    <row r="5061" spans="2:6" ht="13.15" customHeight="1" x14ac:dyDescent="0.3">
      <c r="B5061" s="1173" t="s">
        <v>5834</v>
      </c>
      <c r="C5061" s="1206">
        <v>213</v>
      </c>
      <c r="D5061" s="1206">
        <v>0</v>
      </c>
      <c r="E5061" s="1206">
        <v>98</v>
      </c>
      <c r="F5061" s="1210">
        <v>311</v>
      </c>
    </row>
    <row r="5062" spans="2:6" ht="13.15" customHeight="1" x14ac:dyDescent="0.3">
      <c r="B5062" s="1172" t="s">
        <v>5835</v>
      </c>
      <c r="C5062" s="1207">
        <v>626</v>
      </c>
      <c r="D5062" s="1207">
        <v>1731</v>
      </c>
      <c r="E5062" s="1207">
        <v>211</v>
      </c>
      <c r="F5062" s="1211">
        <v>2568</v>
      </c>
    </row>
    <row r="5063" spans="2:6" ht="13.15" customHeight="1" x14ac:dyDescent="0.3">
      <c r="B5063" s="1173" t="s">
        <v>5836</v>
      </c>
      <c r="C5063" s="1206">
        <v>249</v>
      </c>
      <c r="D5063" s="1206">
        <v>621</v>
      </c>
      <c r="E5063" s="1206">
        <v>111</v>
      </c>
      <c r="F5063" s="1210">
        <v>981</v>
      </c>
    </row>
    <row r="5064" spans="2:6" ht="13.15" customHeight="1" x14ac:dyDescent="0.3">
      <c r="B5064" s="1172" t="s">
        <v>5837</v>
      </c>
      <c r="C5064" s="1207">
        <v>543</v>
      </c>
      <c r="D5064" s="1207">
        <v>1483</v>
      </c>
      <c r="E5064" s="1207">
        <v>156</v>
      </c>
      <c r="F5064" s="1211">
        <v>2182</v>
      </c>
    </row>
    <row r="5065" spans="2:6" ht="13.15" customHeight="1" x14ac:dyDescent="0.3">
      <c r="B5065" s="1173" t="s">
        <v>5838</v>
      </c>
      <c r="C5065" s="1206">
        <v>255</v>
      </c>
      <c r="D5065" s="1206">
        <v>818</v>
      </c>
      <c r="E5065" s="1206">
        <v>173</v>
      </c>
      <c r="F5065" s="1210">
        <v>1246</v>
      </c>
    </row>
    <row r="5066" spans="2:6" ht="13.15" customHeight="1" x14ac:dyDescent="0.3">
      <c r="B5066" s="1172" t="s">
        <v>5839</v>
      </c>
      <c r="C5066" s="1207">
        <v>357</v>
      </c>
      <c r="D5066" s="1207">
        <v>823</v>
      </c>
      <c r="E5066" s="1207">
        <v>135</v>
      </c>
      <c r="F5066" s="1211">
        <v>1315</v>
      </c>
    </row>
    <row r="5067" spans="2:6" ht="13.15" customHeight="1" x14ac:dyDescent="0.3">
      <c r="B5067" s="1173" t="s">
        <v>5840</v>
      </c>
      <c r="C5067" s="1206">
        <v>814</v>
      </c>
      <c r="D5067" s="1206">
        <v>2312</v>
      </c>
      <c r="E5067" s="1206">
        <v>345</v>
      </c>
      <c r="F5067" s="1210">
        <v>3471</v>
      </c>
    </row>
    <row r="5068" spans="2:6" ht="13.15" customHeight="1" x14ac:dyDescent="0.3">
      <c r="B5068" s="1172" t="s">
        <v>5841</v>
      </c>
      <c r="C5068" s="1207">
        <v>790</v>
      </c>
      <c r="D5068" s="1207">
        <v>2190</v>
      </c>
      <c r="E5068" s="1207">
        <v>390</v>
      </c>
      <c r="F5068" s="1211">
        <v>3370</v>
      </c>
    </row>
    <row r="5069" spans="2:6" ht="13.15" customHeight="1" x14ac:dyDescent="0.3">
      <c r="B5069" s="1173" t="s">
        <v>5842</v>
      </c>
      <c r="C5069" s="1206">
        <v>798</v>
      </c>
      <c r="D5069" s="1206">
        <v>1950</v>
      </c>
      <c r="E5069" s="1206">
        <v>396</v>
      </c>
      <c r="F5069" s="1210">
        <v>3144</v>
      </c>
    </row>
    <row r="5070" spans="2:6" ht="13.15" customHeight="1" x14ac:dyDescent="0.3">
      <c r="B5070" s="1172" t="s">
        <v>5843</v>
      </c>
      <c r="C5070" s="1207">
        <v>250</v>
      </c>
      <c r="D5070" s="1207">
        <v>577</v>
      </c>
      <c r="E5070" s="1207">
        <v>116</v>
      </c>
      <c r="F5070" s="1211">
        <v>943</v>
      </c>
    </row>
    <row r="5071" spans="2:6" ht="13.15" customHeight="1" x14ac:dyDescent="0.3">
      <c r="B5071" s="1173" t="s">
        <v>5844</v>
      </c>
      <c r="C5071" s="1206">
        <v>54</v>
      </c>
      <c r="D5071" s="1206">
        <v>197</v>
      </c>
      <c r="E5071" s="1206">
        <v>16</v>
      </c>
      <c r="F5071" s="1210">
        <v>267</v>
      </c>
    </row>
    <row r="5072" spans="2:6" ht="13.15" customHeight="1" x14ac:dyDescent="0.3">
      <c r="B5072" s="1172" t="s">
        <v>5845</v>
      </c>
      <c r="C5072" s="1207">
        <v>580</v>
      </c>
      <c r="D5072" s="1207">
        <v>1351</v>
      </c>
      <c r="E5072" s="1207">
        <v>257</v>
      </c>
      <c r="F5072" s="1211">
        <v>2188</v>
      </c>
    </row>
    <row r="5073" spans="2:6" ht="13.15" customHeight="1" x14ac:dyDescent="0.3">
      <c r="B5073" s="1173" t="s">
        <v>5846</v>
      </c>
      <c r="C5073" s="1206">
        <v>90</v>
      </c>
      <c r="D5073" s="1206">
        <v>267</v>
      </c>
      <c r="E5073" s="1206">
        <v>27</v>
      </c>
      <c r="F5073" s="1210">
        <v>384</v>
      </c>
    </row>
    <row r="5074" spans="2:6" ht="13.15" customHeight="1" x14ac:dyDescent="0.3">
      <c r="B5074" s="1172" t="s">
        <v>5847</v>
      </c>
      <c r="C5074" s="1207">
        <v>73</v>
      </c>
      <c r="D5074" s="1207">
        <v>203</v>
      </c>
      <c r="E5074" s="1207">
        <v>20</v>
      </c>
      <c r="F5074" s="1211">
        <v>296</v>
      </c>
    </row>
    <row r="5075" spans="2:6" ht="13.15" customHeight="1" x14ac:dyDescent="0.3">
      <c r="B5075" s="1173" t="s">
        <v>5848</v>
      </c>
      <c r="C5075" s="1206">
        <v>618</v>
      </c>
      <c r="D5075" s="1206">
        <v>1347</v>
      </c>
      <c r="E5075" s="1206">
        <v>223</v>
      </c>
      <c r="F5075" s="1210">
        <v>2188</v>
      </c>
    </row>
    <row r="5076" spans="2:6" ht="13.15" customHeight="1" x14ac:dyDescent="0.3">
      <c r="B5076" s="1172" t="s">
        <v>5849</v>
      </c>
      <c r="C5076" s="1207">
        <v>377</v>
      </c>
      <c r="D5076" s="1207">
        <v>946</v>
      </c>
      <c r="E5076" s="1207">
        <v>158</v>
      </c>
      <c r="F5076" s="1211">
        <v>1481</v>
      </c>
    </row>
    <row r="5077" spans="2:6" ht="13.15" customHeight="1" x14ac:dyDescent="0.3">
      <c r="B5077" s="1173" t="s">
        <v>5850</v>
      </c>
      <c r="C5077" s="1206">
        <v>161</v>
      </c>
      <c r="D5077" s="1206">
        <v>426</v>
      </c>
      <c r="E5077" s="1206">
        <v>64</v>
      </c>
      <c r="F5077" s="1210">
        <v>651</v>
      </c>
    </row>
    <row r="5078" spans="2:6" ht="13.15" customHeight="1" x14ac:dyDescent="0.3">
      <c r="B5078" s="1172" t="s">
        <v>5851</v>
      </c>
      <c r="C5078" s="1207">
        <v>90</v>
      </c>
      <c r="D5078" s="1207">
        <v>191</v>
      </c>
      <c r="E5078" s="1207">
        <v>46</v>
      </c>
      <c r="F5078" s="1211">
        <v>327</v>
      </c>
    </row>
    <row r="5079" spans="2:6" ht="13.15" customHeight="1" x14ac:dyDescent="0.3">
      <c r="B5079" s="1173" t="s">
        <v>5852</v>
      </c>
      <c r="C5079" s="1206">
        <v>132</v>
      </c>
      <c r="D5079" s="1206">
        <v>426</v>
      </c>
      <c r="E5079" s="1206">
        <v>93</v>
      </c>
      <c r="F5079" s="1210">
        <v>651</v>
      </c>
    </row>
    <row r="5080" spans="2:6" ht="13.15" customHeight="1" x14ac:dyDescent="0.3">
      <c r="B5080" s="1172" t="s">
        <v>5853</v>
      </c>
      <c r="C5080" s="1207">
        <v>79</v>
      </c>
      <c r="D5080" s="1207">
        <v>311</v>
      </c>
      <c r="E5080" s="1207">
        <v>34</v>
      </c>
      <c r="F5080" s="1211">
        <v>424</v>
      </c>
    </row>
    <row r="5081" spans="2:6" ht="13.15" customHeight="1" x14ac:dyDescent="0.3">
      <c r="B5081" s="1173" t="s">
        <v>5854</v>
      </c>
      <c r="C5081" s="1206">
        <v>150</v>
      </c>
      <c r="D5081" s="1206">
        <v>568</v>
      </c>
      <c r="E5081" s="1206">
        <v>41</v>
      </c>
      <c r="F5081" s="1210">
        <v>759</v>
      </c>
    </row>
    <row r="5082" spans="2:6" ht="13.15" customHeight="1" x14ac:dyDescent="0.3">
      <c r="B5082" s="1172" t="s">
        <v>5855</v>
      </c>
      <c r="C5082" s="1207">
        <v>79</v>
      </c>
      <c r="D5082" s="1207">
        <v>199</v>
      </c>
      <c r="E5082" s="1207">
        <v>12</v>
      </c>
      <c r="F5082" s="1211">
        <v>290</v>
      </c>
    </row>
    <row r="5083" spans="2:6" ht="13.15" customHeight="1" x14ac:dyDescent="0.3">
      <c r="B5083" s="1173" t="s">
        <v>5856</v>
      </c>
      <c r="C5083" s="1206">
        <v>166</v>
      </c>
      <c r="D5083" s="1206">
        <v>593</v>
      </c>
      <c r="E5083" s="1206">
        <v>65</v>
      </c>
      <c r="F5083" s="1210">
        <v>824</v>
      </c>
    </row>
    <row r="5084" spans="2:6" ht="13.15" customHeight="1" x14ac:dyDescent="0.3">
      <c r="B5084" s="1172" t="s">
        <v>5857</v>
      </c>
      <c r="C5084" s="1207">
        <v>880</v>
      </c>
      <c r="D5084" s="1207">
        <v>2134</v>
      </c>
      <c r="E5084" s="1207">
        <v>346</v>
      </c>
      <c r="F5084" s="1211">
        <v>3360</v>
      </c>
    </row>
    <row r="5085" spans="2:6" ht="13.15" customHeight="1" x14ac:dyDescent="0.3">
      <c r="B5085" s="1173" t="s">
        <v>5858</v>
      </c>
      <c r="C5085" s="1206">
        <v>823</v>
      </c>
      <c r="D5085" s="1206">
        <v>1796</v>
      </c>
      <c r="E5085" s="1206">
        <v>316</v>
      </c>
      <c r="F5085" s="1210">
        <v>2935</v>
      </c>
    </row>
    <row r="5086" spans="2:6" ht="13.15" customHeight="1" x14ac:dyDescent="0.3">
      <c r="B5086" s="1172" t="s">
        <v>5859</v>
      </c>
      <c r="C5086" s="1207">
        <v>199</v>
      </c>
      <c r="D5086" s="1207">
        <v>582</v>
      </c>
      <c r="E5086" s="1207">
        <v>76</v>
      </c>
      <c r="F5086" s="1211">
        <v>857</v>
      </c>
    </row>
    <row r="5087" spans="2:6" ht="13.15" customHeight="1" x14ac:dyDescent="0.3">
      <c r="B5087" s="1173" t="s">
        <v>5860</v>
      </c>
      <c r="C5087" s="1206">
        <v>366</v>
      </c>
      <c r="D5087" s="1206">
        <v>913</v>
      </c>
      <c r="E5087" s="1206">
        <v>104</v>
      </c>
      <c r="F5087" s="1210">
        <v>1383</v>
      </c>
    </row>
    <row r="5088" spans="2:6" ht="13.15" customHeight="1" x14ac:dyDescent="0.3">
      <c r="B5088" s="1172" t="s">
        <v>5861</v>
      </c>
      <c r="C5088" s="1207">
        <v>133</v>
      </c>
      <c r="D5088" s="1207">
        <v>441</v>
      </c>
      <c r="E5088" s="1207">
        <v>51</v>
      </c>
      <c r="F5088" s="1211">
        <v>625</v>
      </c>
    </row>
    <row r="5089" spans="2:6" ht="13.15" customHeight="1" x14ac:dyDescent="0.3">
      <c r="B5089" s="1173" t="s">
        <v>5862</v>
      </c>
      <c r="C5089" s="1206">
        <v>167</v>
      </c>
      <c r="D5089" s="1206">
        <v>421</v>
      </c>
      <c r="E5089" s="1206">
        <v>91</v>
      </c>
      <c r="F5089" s="1210">
        <v>679</v>
      </c>
    </row>
    <row r="5090" spans="2:6" ht="13.15" customHeight="1" x14ac:dyDescent="0.3">
      <c r="B5090" s="1172" t="s">
        <v>5863</v>
      </c>
      <c r="C5090" s="1207">
        <v>122</v>
      </c>
      <c r="D5090" s="1207">
        <v>307</v>
      </c>
      <c r="E5090" s="1207">
        <v>45</v>
      </c>
      <c r="F5090" s="1211">
        <v>474</v>
      </c>
    </row>
    <row r="5091" spans="2:6" ht="13.15" customHeight="1" x14ac:dyDescent="0.3">
      <c r="B5091" s="1173" t="s">
        <v>5864</v>
      </c>
      <c r="C5091" s="1206">
        <v>397</v>
      </c>
      <c r="D5091" s="1206">
        <v>1176</v>
      </c>
      <c r="E5091" s="1206">
        <v>147</v>
      </c>
      <c r="F5091" s="1210">
        <v>1720</v>
      </c>
    </row>
    <row r="5092" spans="2:6" ht="13.15" customHeight="1" x14ac:dyDescent="0.3">
      <c r="B5092" s="1172" t="s">
        <v>5865</v>
      </c>
      <c r="C5092" s="1207">
        <v>94</v>
      </c>
      <c r="D5092" s="1207">
        <v>388</v>
      </c>
      <c r="E5092" s="1207">
        <v>27</v>
      </c>
      <c r="F5092" s="1211">
        <v>509</v>
      </c>
    </row>
    <row r="5093" spans="2:6" ht="13.15" customHeight="1" x14ac:dyDescent="0.3">
      <c r="B5093" s="1173" t="s">
        <v>5866</v>
      </c>
      <c r="C5093" s="1206">
        <v>318</v>
      </c>
      <c r="D5093" s="1206">
        <v>1185</v>
      </c>
      <c r="E5093" s="1206">
        <v>132</v>
      </c>
      <c r="F5093" s="1210">
        <v>1635</v>
      </c>
    </row>
    <row r="5094" spans="2:6" ht="13.15" customHeight="1" x14ac:dyDescent="0.3">
      <c r="B5094" s="1172" t="s">
        <v>5867</v>
      </c>
      <c r="C5094" s="1207">
        <v>3907</v>
      </c>
      <c r="D5094" s="1207">
        <v>10181</v>
      </c>
      <c r="E5094" s="1207">
        <v>1755</v>
      </c>
      <c r="F5094" s="1211">
        <v>15843</v>
      </c>
    </row>
    <row r="5095" spans="2:6" ht="13.15" customHeight="1" x14ac:dyDescent="0.3">
      <c r="B5095" s="1173" t="s">
        <v>5868</v>
      </c>
      <c r="C5095" s="1206">
        <v>582</v>
      </c>
      <c r="D5095" s="1206">
        <v>2285</v>
      </c>
      <c r="E5095" s="1206">
        <v>373</v>
      </c>
      <c r="F5095" s="1210">
        <v>3240</v>
      </c>
    </row>
    <row r="5096" spans="2:6" ht="13.15" customHeight="1" x14ac:dyDescent="0.3">
      <c r="B5096" s="1172" t="s">
        <v>5869</v>
      </c>
      <c r="C5096" s="1207">
        <v>773</v>
      </c>
      <c r="D5096" s="1207">
        <v>2587</v>
      </c>
      <c r="E5096" s="1207">
        <v>339</v>
      </c>
      <c r="F5096" s="1211">
        <v>3699</v>
      </c>
    </row>
    <row r="5097" spans="2:6" ht="13.15" customHeight="1" x14ac:dyDescent="0.3">
      <c r="B5097" s="1173" t="s">
        <v>5870</v>
      </c>
      <c r="C5097" s="1206">
        <v>626</v>
      </c>
      <c r="D5097" s="1206">
        <v>1905</v>
      </c>
      <c r="E5097" s="1206">
        <v>230</v>
      </c>
      <c r="F5097" s="1210">
        <v>2761</v>
      </c>
    </row>
    <row r="5098" spans="2:6" ht="13.15" customHeight="1" x14ac:dyDescent="0.3">
      <c r="B5098" s="1172" t="s">
        <v>5871</v>
      </c>
      <c r="C5098" s="1207">
        <v>170</v>
      </c>
      <c r="D5098" s="1207">
        <v>559</v>
      </c>
      <c r="E5098" s="1207">
        <v>62</v>
      </c>
      <c r="F5098" s="1211">
        <v>791</v>
      </c>
    </row>
    <row r="5099" spans="2:6" ht="13.15" customHeight="1" x14ac:dyDescent="0.3">
      <c r="B5099" s="1173" t="s">
        <v>5872</v>
      </c>
      <c r="C5099" s="1206">
        <v>367</v>
      </c>
      <c r="D5099" s="1206">
        <v>922</v>
      </c>
      <c r="E5099" s="1206">
        <v>88</v>
      </c>
      <c r="F5099" s="1210">
        <v>1377</v>
      </c>
    </row>
    <row r="5100" spans="2:6" ht="13.15" customHeight="1" x14ac:dyDescent="0.3">
      <c r="B5100" s="1172" t="s">
        <v>5873</v>
      </c>
      <c r="C5100" s="1207">
        <v>151</v>
      </c>
      <c r="D5100" s="1207">
        <v>611</v>
      </c>
      <c r="E5100" s="1207">
        <v>57</v>
      </c>
      <c r="F5100" s="1211">
        <v>819</v>
      </c>
    </row>
    <row r="5101" spans="2:6" ht="13.15" customHeight="1" x14ac:dyDescent="0.3">
      <c r="B5101" s="1173" t="s">
        <v>5874</v>
      </c>
      <c r="C5101" s="1206">
        <v>150</v>
      </c>
      <c r="D5101" s="1206">
        <v>279</v>
      </c>
      <c r="E5101" s="1206">
        <v>46</v>
      </c>
      <c r="F5101" s="1210">
        <v>475</v>
      </c>
    </row>
    <row r="5102" spans="2:6" ht="13.15" customHeight="1" x14ac:dyDescent="0.3">
      <c r="B5102" s="1172" t="s">
        <v>5875</v>
      </c>
      <c r="C5102" s="1207">
        <v>72</v>
      </c>
      <c r="D5102" s="1207">
        <v>1571</v>
      </c>
      <c r="E5102" s="1207">
        <v>305</v>
      </c>
      <c r="F5102" s="1211">
        <v>1948</v>
      </c>
    </row>
    <row r="5103" spans="2:6" ht="13.15" customHeight="1" x14ac:dyDescent="0.3">
      <c r="B5103" s="1173" t="s">
        <v>5876</v>
      </c>
      <c r="C5103" s="1206">
        <v>162</v>
      </c>
      <c r="D5103" s="1206">
        <v>5387</v>
      </c>
      <c r="E5103" s="1206">
        <v>926</v>
      </c>
      <c r="F5103" s="1210">
        <v>6475</v>
      </c>
    </row>
    <row r="5104" spans="2:6" ht="13.15" customHeight="1" x14ac:dyDescent="0.3">
      <c r="B5104" s="1172" t="s">
        <v>5877</v>
      </c>
      <c r="C5104" s="1207">
        <v>304</v>
      </c>
      <c r="D5104" s="1207">
        <v>699</v>
      </c>
      <c r="E5104" s="1207">
        <v>145</v>
      </c>
      <c r="F5104" s="1211">
        <v>1148</v>
      </c>
    </row>
    <row r="5105" spans="2:6" ht="13.15" customHeight="1" x14ac:dyDescent="0.3">
      <c r="B5105" s="1173" t="s">
        <v>5878</v>
      </c>
      <c r="C5105" s="1206">
        <v>222</v>
      </c>
      <c r="D5105" s="1206">
        <v>577</v>
      </c>
      <c r="E5105" s="1206">
        <v>91</v>
      </c>
      <c r="F5105" s="1210">
        <v>890</v>
      </c>
    </row>
    <row r="5106" spans="2:6" ht="13.15" customHeight="1" x14ac:dyDescent="0.3">
      <c r="B5106" s="1172" t="s">
        <v>5879</v>
      </c>
      <c r="C5106" s="1207">
        <v>210</v>
      </c>
      <c r="D5106" s="1207">
        <v>787</v>
      </c>
      <c r="E5106" s="1207">
        <v>157</v>
      </c>
      <c r="F5106" s="1211">
        <v>1154</v>
      </c>
    </row>
    <row r="5107" spans="2:6" ht="13.15" customHeight="1" x14ac:dyDescent="0.3">
      <c r="B5107" s="1173" t="s">
        <v>5880</v>
      </c>
      <c r="C5107" s="1206">
        <v>580</v>
      </c>
      <c r="D5107" s="1206">
        <v>1144</v>
      </c>
      <c r="E5107" s="1206">
        <v>224</v>
      </c>
      <c r="F5107" s="1210">
        <v>1948</v>
      </c>
    </row>
    <row r="5108" spans="2:6" ht="13.15" customHeight="1" x14ac:dyDescent="0.3">
      <c r="B5108" s="1172" t="s">
        <v>5881</v>
      </c>
      <c r="C5108" s="1207">
        <v>523</v>
      </c>
      <c r="D5108" s="1207">
        <v>1233</v>
      </c>
      <c r="E5108" s="1207">
        <v>266</v>
      </c>
      <c r="F5108" s="1211">
        <v>2022</v>
      </c>
    </row>
    <row r="5109" spans="2:6" ht="13.15" customHeight="1" x14ac:dyDescent="0.3">
      <c r="B5109" s="1173" t="s">
        <v>5882</v>
      </c>
      <c r="C5109" s="1206">
        <v>192</v>
      </c>
      <c r="D5109" s="1206">
        <v>502</v>
      </c>
      <c r="E5109" s="1206">
        <v>102</v>
      </c>
      <c r="F5109" s="1210">
        <v>796</v>
      </c>
    </row>
    <row r="5110" spans="2:6" ht="13.15" customHeight="1" x14ac:dyDescent="0.3">
      <c r="B5110" s="1172" t="s">
        <v>5883</v>
      </c>
      <c r="C5110" s="1207">
        <v>519</v>
      </c>
      <c r="D5110" s="1207">
        <v>851</v>
      </c>
      <c r="E5110" s="1207">
        <v>161</v>
      </c>
      <c r="F5110" s="1211">
        <v>1531</v>
      </c>
    </row>
    <row r="5111" spans="2:6" ht="13.15" customHeight="1" x14ac:dyDescent="0.3">
      <c r="B5111" s="1173" t="s">
        <v>5884</v>
      </c>
      <c r="C5111" s="1206">
        <v>1377</v>
      </c>
      <c r="D5111" s="1206">
        <v>2156</v>
      </c>
      <c r="E5111" s="1206">
        <v>367</v>
      </c>
      <c r="F5111" s="1210">
        <v>3900</v>
      </c>
    </row>
    <row r="5112" spans="2:6" ht="13.15" customHeight="1" x14ac:dyDescent="0.3">
      <c r="B5112" s="1172" t="s">
        <v>5885</v>
      </c>
      <c r="C5112" s="1207">
        <v>3734</v>
      </c>
      <c r="D5112" s="1207">
        <v>7025</v>
      </c>
      <c r="E5112" s="1207">
        <v>1335</v>
      </c>
      <c r="F5112" s="1211">
        <v>12094</v>
      </c>
    </row>
    <row r="5113" spans="2:6" ht="13.15" customHeight="1" x14ac:dyDescent="0.3">
      <c r="B5113" s="1173" t="s">
        <v>5886</v>
      </c>
      <c r="C5113" s="1206">
        <v>0</v>
      </c>
      <c r="D5113" s="1206">
        <v>0</v>
      </c>
      <c r="E5113" s="1206">
        <v>2</v>
      </c>
      <c r="F5113" s="1210">
        <v>2</v>
      </c>
    </row>
    <row r="5114" spans="2:6" ht="13.15" customHeight="1" x14ac:dyDescent="0.3">
      <c r="B5114" s="1172" t="s">
        <v>12600</v>
      </c>
      <c r="C5114" s="1207">
        <v>0</v>
      </c>
      <c r="D5114" s="1207">
        <v>3</v>
      </c>
      <c r="E5114" s="1207">
        <v>0</v>
      </c>
      <c r="F5114" s="1211">
        <v>3</v>
      </c>
    </row>
    <row r="5115" spans="2:6" ht="13.15" customHeight="1" x14ac:dyDescent="0.3">
      <c r="B5115" s="1173" t="s">
        <v>5887</v>
      </c>
      <c r="C5115" s="1206">
        <v>1904</v>
      </c>
      <c r="D5115" s="1206">
        <v>6174</v>
      </c>
      <c r="E5115" s="1206">
        <v>912</v>
      </c>
      <c r="F5115" s="1210">
        <v>8990</v>
      </c>
    </row>
    <row r="5116" spans="2:6" ht="13.15" customHeight="1" x14ac:dyDescent="0.3">
      <c r="B5116" s="1172" t="s">
        <v>5888</v>
      </c>
      <c r="C5116" s="1207">
        <v>495</v>
      </c>
      <c r="D5116" s="1207">
        <v>1630</v>
      </c>
      <c r="E5116" s="1207">
        <v>187</v>
      </c>
      <c r="F5116" s="1211">
        <v>2312</v>
      </c>
    </row>
    <row r="5117" spans="2:6" ht="13.15" customHeight="1" x14ac:dyDescent="0.3">
      <c r="B5117" s="1173" t="s">
        <v>5889</v>
      </c>
      <c r="C5117" s="1206">
        <v>131</v>
      </c>
      <c r="D5117" s="1206">
        <v>581</v>
      </c>
      <c r="E5117" s="1206">
        <v>51</v>
      </c>
      <c r="F5117" s="1210">
        <v>763</v>
      </c>
    </row>
    <row r="5118" spans="2:6" ht="13.15" customHeight="1" x14ac:dyDescent="0.3">
      <c r="B5118" s="1172" t="s">
        <v>5890</v>
      </c>
      <c r="C5118" s="1207">
        <v>270</v>
      </c>
      <c r="D5118" s="1207">
        <v>979</v>
      </c>
      <c r="E5118" s="1207">
        <v>160</v>
      </c>
      <c r="F5118" s="1211">
        <v>1409</v>
      </c>
    </row>
    <row r="5119" spans="2:6" ht="13.15" customHeight="1" x14ac:dyDescent="0.3">
      <c r="B5119" s="1173" t="s">
        <v>5891</v>
      </c>
      <c r="C5119" s="1206">
        <v>144</v>
      </c>
      <c r="D5119" s="1206">
        <v>370</v>
      </c>
      <c r="E5119" s="1206">
        <v>57</v>
      </c>
      <c r="F5119" s="1210">
        <v>571</v>
      </c>
    </row>
    <row r="5120" spans="2:6" ht="13.15" customHeight="1" x14ac:dyDescent="0.3">
      <c r="B5120" s="1172" t="s">
        <v>5892</v>
      </c>
      <c r="C5120" s="1207">
        <v>133</v>
      </c>
      <c r="D5120" s="1207">
        <v>484</v>
      </c>
      <c r="E5120" s="1207">
        <v>76</v>
      </c>
      <c r="F5120" s="1211">
        <v>693</v>
      </c>
    </row>
    <row r="5121" spans="2:6" ht="13.15" customHeight="1" x14ac:dyDescent="0.3">
      <c r="B5121" s="1173" t="s">
        <v>5893</v>
      </c>
      <c r="C5121" s="1206">
        <v>93</v>
      </c>
      <c r="D5121" s="1206">
        <v>430</v>
      </c>
      <c r="E5121" s="1206">
        <v>52</v>
      </c>
      <c r="F5121" s="1210">
        <v>575</v>
      </c>
    </row>
    <row r="5122" spans="2:6" ht="13.15" customHeight="1" x14ac:dyDescent="0.3">
      <c r="B5122" s="1172" t="s">
        <v>5894</v>
      </c>
      <c r="C5122" s="1207">
        <v>178</v>
      </c>
      <c r="D5122" s="1207">
        <v>499</v>
      </c>
      <c r="E5122" s="1207">
        <v>54</v>
      </c>
      <c r="F5122" s="1211">
        <v>731</v>
      </c>
    </row>
    <row r="5123" spans="2:6" ht="13.15" customHeight="1" x14ac:dyDescent="0.3">
      <c r="B5123" s="1173" t="s">
        <v>5895</v>
      </c>
      <c r="C5123" s="1206">
        <v>106</v>
      </c>
      <c r="D5123" s="1206">
        <v>316</v>
      </c>
      <c r="E5123" s="1206">
        <v>40</v>
      </c>
      <c r="F5123" s="1210">
        <v>462</v>
      </c>
    </row>
    <row r="5124" spans="2:6" ht="13.15" customHeight="1" x14ac:dyDescent="0.3">
      <c r="B5124" s="1172" t="s">
        <v>5896</v>
      </c>
      <c r="C5124" s="1207">
        <v>944</v>
      </c>
      <c r="D5124" s="1207">
        <v>2456</v>
      </c>
      <c r="E5124" s="1207">
        <v>467</v>
      </c>
      <c r="F5124" s="1211">
        <v>3867</v>
      </c>
    </row>
    <row r="5125" spans="2:6" ht="13.15" customHeight="1" x14ac:dyDescent="0.3">
      <c r="B5125" s="1173" t="s">
        <v>5897</v>
      </c>
      <c r="C5125" s="1206">
        <v>369</v>
      </c>
      <c r="D5125" s="1206">
        <v>1057</v>
      </c>
      <c r="E5125" s="1206">
        <v>205</v>
      </c>
      <c r="F5125" s="1210">
        <v>1631</v>
      </c>
    </row>
    <row r="5126" spans="2:6" ht="13.15" customHeight="1" x14ac:dyDescent="0.3">
      <c r="B5126" s="1172" t="s">
        <v>5898</v>
      </c>
      <c r="C5126" s="1207">
        <v>271</v>
      </c>
      <c r="D5126" s="1207">
        <v>1435</v>
      </c>
      <c r="E5126" s="1207">
        <v>107</v>
      </c>
      <c r="F5126" s="1211">
        <v>1813</v>
      </c>
    </row>
    <row r="5127" spans="2:6" ht="13.15" customHeight="1" x14ac:dyDescent="0.3">
      <c r="B5127" s="1173" t="s">
        <v>5899</v>
      </c>
      <c r="C5127" s="1206">
        <v>6243</v>
      </c>
      <c r="D5127" s="1206">
        <v>10419</v>
      </c>
      <c r="E5127" s="1206">
        <v>2520</v>
      </c>
      <c r="F5127" s="1210">
        <v>19182</v>
      </c>
    </row>
    <row r="5128" spans="2:6" ht="13.15" customHeight="1" x14ac:dyDescent="0.3">
      <c r="B5128" s="1172" t="s">
        <v>5900</v>
      </c>
      <c r="C5128" s="1207">
        <v>1091</v>
      </c>
      <c r="D5128" s="1207">
        <v>2633</v>
      </c>
      <c r="E5128" s="1207">
        <v>382</v>
      </c>
      <c r="F5128" s="1211">
        <v>4106</v>
      </c>
    </row>
    <row r="5129" spans="2:6" ht="13.15" customHeight="1" x14ac:dyDescent="0.3">
      <c r="B5129" s="1173" t="s">
        <v>5901</v>
      </c>
      <c r="C5129" s="1206">
        <v>681</v>
      </c>
      <c r="D5129" s="1206">
        <v>2389</v>
      </c>
      <c r="E5129" s="1206">
        <v>497</v>
      </c>
      <c r="F5129" s="1210">
        <v>3567</v>
      </c>
    </row>
    <row r="5130" spans="2:6" ht="13.15" customHeight="1" x14ac:dyDescent="0.3">
      <c r="B5130" s="1172" t="s">
        <v>5902</v>
      </c>
      <c r="C5130" s="1207">
        <v>491</v>
      </c>
      <c r="D5130" s="1207">
        <v>1395</v>
      </c>
      <c r="E5130" s="1207">
        <v>256</v>
      </c>
      <c r="F5130" s="1211">
        <v>2142</v>
      </c>
    </row>
    <row r="5131" spans="2:6" ht="13.15" customHeight="1" x14ac:dyDescent="0.3">
      <c r="B5131" s="1173" t="s">
        <v>5903</v>
      </c>
      <c r="C5131" s="1206">
        <v>866</v>
      </c>
      <c r="D5131" s="1206">
        <v>2353</v>
      </c>
      <c r="E5131" s="1206">
        <v>388</v>
      </c>
      <c r="F5131" s="1210">
        <v>3607</v>
      </c>
    </row>
    <row r="5132" spans="2:6" ht="13.15" customHeight="1" x14ac:dyDescent="0.3">
      <c r="B5132" s="1172" t="s">
        <v>5904</v>
      </c>
      <c r="C5132" s="1207">
        <v>269</v>
      </c>
      <c r="D5132" s="1207">
        <v>996</v>
      </c>
      <c r="E5132" s="1207">
        <v>163</v>
      </c>
      <c r="F5132" s="1211">
        <v>1428</v>
      </c>
    </row>
    <row r="5133" spans="2:6" ht="13.15" customHeight="1" x14ac:dyDescent="0.3">
      <c r="B5133" s="1173" t="s">
        <v>5905</v>
      </c>
      <c r="C5133" s="1206">
        <v>287</v>
      </c>
      <c r="D5133" s="1206">
        <v>1114</v>
      </c>
      <c r="E5133" s="1206">
        <v>251</v>
      </c>
      <c r="F5133" s="1210">
        <v>1652</v>
      </c>
    </row>
    <row r="5134" spans="2:6" ht="13.15" customHeight="1" x14ac:dyDescent="0.3">
      <c r="B5134" s="1172" t="s">
        <v>5906</v>
      </c>
      <c r="C5134" s="1207">
        <v>1994</v>
      </c>
      <c r="D5134" s="1207">
        <v>3936</v>
      </c>
      <c r="E5134" s="1207">
        <v>712</v>
      </c>
      <c r="F5134" s="1211">
        <v>6642</v>
      </c>
    </row>
    <row r="5135" spans="2:6" ht="13.15" customHeight="1" x14ac:dyDescent="0.3">
      <c r="B5135" s="1173" t="s">
        <v>5907</v>
      </c>
      <c r="C5135" s="1206">
        <v>491</v>
      </c>
      <c r="D5135" s="1206">
        <v>1400</v>
      </c>
      <c r="E5135" s="1206">
        <v>225</v>
      </c>
      <c r="F5135" s="1210">
        <v>2116</v>
      </c>
    </row>
    <row r="5136" spans="2:6" ht="13.15" customHeight="1" x14ac:dyDescent="0.3">
      <c r="B5136" s="1172" t="s">
        <v>5908</v>
      </c>
      <c r="C5136" s="1207">
        <v>79</v>
      </c>
      <c r="D5136" s="1207">
        <v>232</v>
      </c>
      <c r="E5136" s="1207">
        <v>29</v>
      </c>
      <c r="F5136" s="1211">
        <v>340</v>
      </c>
    </row>
    <row r="5137" spans="2:6" ht="13.15" customHeight="1" x14ac:dyDescent="0.3">
      <c r="B5137" s="1173" t="s">
        <v>5909</v>
      </c>
      <c r="C5137" s="1206">
        <v>299</v>
      </c>
      <c r="D5137" s="1206">
        <v>941</v>
      </c>
      <c r="E5137" s="1206">
        <v>119</v>
      </c>
      <c r="F5137" s="1210">
        <v>1359</v>
      </c>
    </row>
    <row r="5138" spans="2:6" ht="13.15" customHeight="1" x14ac:dyDescent="0.3">
      <c r="B5138" s="1172" t="s">
        <v>5910</v>
      </c>
      <c r="C5138" s="1207">
        <v>178</v>
      </c>
      <c r="D5138" s="1207">
        <v>413</v>
      </c>
      <c r="E5138" s="1207">
        <v>48</v>
      </c>
      <c r="F5138" s="1211">
        <v>639</v>
      </c>
    </row>
    <row r="5139" spans="2:6" ht="13.15" customHeight="1" x14ac:dyDescent="0.3">
      <c r="B5139" s="1173" t="s">
        <v>5911</v>
      </c>
      <c r="C5139" s="1206">
        <v>432</v>
      </c>
      <c r="D5139" s="1206">
        <v>1083</v>
      </c>
      <c r="E5139" s="1206">
        <v>155</v>
      </c>
      <c r="F5139" s="1210">
        <v>1670</v>
      </c>
    </row>
    <row r="5140" spans="2:6" ht="13.15" customHeight="1" x14ac:dyDescent="0.3">
      <c r="B5140" s="1172" t="s">
        <v>5912</v>
      </c>
      <c r="C5140" s="1207">
        <v>274</v>
      </c>
      <c r="D5140" s="1207">
        <v>914</v>
      </c>
      <c r="E5140" s="1207">
        <v>137</v>
      </c>
      <c r="F5140" s="1211">
        <v>1325</v>
      </c>
    </row>
    <row r="5141" spans="2:6" ht="13.15" customHeight="1" x14ac:dyDescent="0.3">
      <c r="B5141" s="1173" t="s">
        <v>5913</v>
      </c>
      <c r="C5141" s="1206">
        <v>406</v>
      </c>
      <c r="D5141" s="1206">
        <v>878</v>
      </c>
      <c r="E5141" s="1206">
        <v>124</v>
      </c>
      <c r="F5141" s="1210">
        <v>1408</v>
      </c>
    </row>
    <row r="5142" spans="2:6" ht="13.15" customHeight="1" x14ac:dyDescent="0.3">
      <c r="B5142" s="1172" t="s">
        <v>5914</v>
      </c>
      <c r="C5142" s="1207">
        <v>22</v>
      </c>
      <c r="D5142" s="1207">
        <v>91</v>
      </c>
      <c r="E5142" s="1207">
        <v>6</v>
      </c>
      <c r="F5142" s="1211">
        <v>119</v>
      </c>
    </row>
    <row r="5143" spans="2:6" ht="13.15" customHeight="1" x14ac:dyDescent="0.3">
      <c r="B5143" s="1173" t="s">
        <v>5915</v>
      </c>
      <c r="C5143" s="1206">
        <v>185</v>
      </c>
      <c r="D5143" s="1206">
        <v>320</v>
      </c>
      <c r="E5143" s="1206">
        <v>34</v>
      </c>
      <c r="F5143" s="1210">
        <v>539</v>
      </c>
    </row>
    <row r="5144" spans="2:6" ht="13.15" customHeight="1" x14ac:dyDescent="0.3">
      <c r="B5144" s="1172" t="s">
        <v>5916</v>
      </c>
      <c r="C5144" s="1207">
        <v>45</v>
      </c>
      <c r="D5144" s="1207">
        <v>78</v>
      </c>
      <c r="E5144" s="1207">
        <v>8</v>
      </c>
      <c r="F5144" s="1211">
        <v>131</v>
      </c>
    </row>
    <row r="5145" spans="2:6" ht="13.15" customHeight="1" x14ac:dyDescent="0.3">
      <c r="B5145" s="1173" t="s">
        <v>5917</v>
      </c>
      <c r="C5145" s="1206">
        <v>503</v>
      </c>
      <c r="D5145" s="1206">
        <v>1041</v>
      </c>
      <c r="E5145" s="1206">
        <v>135</v>
      </c>
      <c r="F5145" s="1210">
        <v>1679</v>
      </c>
    </row>
    <row r="5146" spans="2:6" ht="13.15" customHeight="1" x14ac:dyDescent="0.3">
      <c r="B5146" s="1172" t="s">
        <v>5918</v>
      </c>
      <c r="C5146" s="1207">
        <v>79</v>
      </c>
      <c r="D5146" s="1207">
        <v>217</v>
      </c>
      <c r="E5146" s="1207">
        <v>20</v>
      </c>
      <c r="F5146" s="1211">
        <v>316</v>
      </c>
    </row>
    <row r="5147" spans="2:6" ht="13.15" customHeight="1" x14ac:dyDescent="0.3">
      <c r="B5147" s="1173" t="s">
        <v>5919</v>
      </c>
      <c r="C5147" s="1206">
        <v>4133</v>
      </c>
      <c r="D5147" s="1206">
        <v>8009</v>
      </c>
      <c r="E5147" s="1206">
        <v>1149</v>
      </c>
      <c r="F5147" s="1210">
        <v>13291</v>
      </c>
    </row>
    <row r="5148" spans="2:6" ht="13.15" customHeight="1" x14ac:dyDescent="0.3">
      <c r="B5148" s="1172" t="s">
        <v>5920</v>
      </c>
      <c r="C5148" s="1207">
        <v>53</v>
      </c>
      <c r="D5148" s="1207">
        <v>336</v>
      </c>
      <c r="E5148" s="1207">
        <v>42</v>
      </c>
      <c r="F5148" s="1211">
        <v>431</v>
      </c>
    </row>
    <row r="5149" spans="2:6" ht="13.15" customHeight="1" x14ac:dyDescent="0.3">
      <c r="B5149" s="1173" t="s">
        <v>5921</v>
      </c>
      <c r="C5149" s="1206">
        <v>897</v>
      </c>
      <c r="D5149" s="1206">
        <v>907</v>
      </c>
      <c r="E5149" s="1206">
        <v>172</v>
      </c>
      <c r="F5149" s="1210">
        <v>1976</v>
      </c>
    </row>
    <row r="5150" spans="2:6" ht="13.15" customHeight="1" x14ac:dyDescent="0.3">
      <c r="B5150" s="1172" t="s">
        <v>5922</v>
      </c>
      <c r="C5150" s="1207">
        <v>110</v>
      </c>
      <c r="D5150" s="1207">
        <v>435</v>
      </c>
      <c r="E5150" s="1207">
        <v>58</v>
      </c>
      <c r="F5150" s="1211">
        <v>603</v>
      </c>
    </row>
    <row r="5151" spans="2:6" ht="13.15" customHeight="1" x14ac:dyDescent="0.3">
      <c r="B5151" s="1173" t="s">
        <v>5923</v>
      </c>
      <c r="C5151" s="1206">
        <v>567</v>
      </c>
      <c r="D5151" s="1206">
        <v>326</v>
      </c>
      <c r="E5151" s="1206">
        <v>43</v>
      </c>
      <c r="F5151" s="1210">
        <v>936</v>
      </c>
    </row>
    <row r="5152" spans="2:6" ht="13.15" customHeight="1" x14ac:dyDescent="0.3">
      <c r="B5152" s="1172" t="s">
        <v>5924</v>
      </c>
      <c r="C5152" s="1207">
        <v>56</v>
      </c>
      <c r="D5152" s="1207">
        <v>189</v>
      </c>
      <c r="E5152" s="1207">
        <v>18</v>
      </c>
      <c r="F5152" s="1211">
        <v>263</v>
      </c>
    </row>
    <row r="5153" spans="2:6" ht="13.15" customHeight="1" x14ac:dyDescent="0.3">
      <c r="B5153" s="1173" t="s">
        <v>5925</v>
      </c>
      <c r="C5153" s="1206">
        <v>382</v>
      </c>
      <c r="D5153" s="1206">
        <v>1510</v>
      </c>
      <c r="E5153" s="1206">
        <v>210</v>
      </c>
      <c r="F5153" s="1210">
        <v>2102</v>
      </c>
    </row>
    <row r="5154" spans="2:6" ht="13.15" customHeight="1" x14ac:dyDescent="0.3">
      <c r="B5154" s="1172" t="s">
        <v>5926</v>
      </c>
      <c r="C5154" s="1207">
        <v>116</v>
      </c>
      <c r="D5154" s="1207">
        <v>578</v>
      </c>
      <c r="E5154" s="1207">
        <v>87</v>
      </c>
      <c r="F5154" s="1211">
        <v>781</v>
      </c>
    </row>
    <row r="5155" spans="2:6" ht="13.15" customHeight="1" x14ac:dyDescent="0.3">
      <c r="B5155" s="1173" t="s">
        <v>5927</v>
      </c>
      <c r="C5155" s="1206">
        <v>1</v>
      </c>
      <c r="D5155" s="1206">
        <v>6</v>
      </c>
      <c r="E5155" s="1206">
        <v>1</v>
      </c>
      <c r="F5155" s="1210">
        <v>8</v>
      </c>
    </row>
    <row r="5156" spans="2:6" ht="13.15" customHeight="1" x14ac:dyDescent="0.3">
      <c r="B5156" s="1172" t="s">
        <v>5928</v>
      </c>
      <c r="C5156" s="1207">
        <v>105</v>
      </c>
      <c r="D5156" s="1207">
        <v>505</v>
      </c>
      <c r="E5156" s="1207">
        <v>65</v>
      </c>
      <c r="F5156" s="1211">
        <v>675</v>
      </c>
    </row>
    <row r="5157" spans="2:6" ht="13.15" customHeight="1" x14ac:dyDescent="0.3">
      <c r="B5157" s="1173" t="s">
        <v>5929</v>
      </c>
      <c r="C5157" s="1206">
        <v>143</v>
      </c>
      <c r="D5157" s="1206">
        <v>518</v>
      </c>
      <c r="E5157" s="1206">
        <v>72</v>
      </c>
      <c r="F5157" s="1210">
        <v>733</v>
      </c>
    </row>
    <row r="5158" spans="2:6" ht="13.15" customHeight="1" x14ac:dyDescent="0.3">
      <c r="B5158" s="1172" t="s">
        <v>5930</v>
      </c>
      <c r="C5158" s="1207">
        <v>7561</v>
      </c>
      <c r="D5158" s="1207">
        <v>13037</v>
      </c>
      <c r="E5158" s="1207">
        <v>3019</v>
      </c>
      <c r="F5158" s="1211">
        <v>23617</v>
      </c>
    </row>
    <row r="5159" spans="2:6" ht="13.15" customHeight="1" x14ac:dyDescent="0.3">
      <c r="B5159" s="1173" t="s">
        <v>5931</v>
      </c>
      <c r="C5159" s="1206">
        <v>2440</v>
      </c>
      <c r="D5159" s="1206">
        <v>4454</v>
      </c>
      <c r="E5159" s="1206">
        <v>912</v>
      </c>
      <c r="F5159" s="1210">
        <v>7806</v>
      </c>
    </row>
    <row r="5160" spans="2:6" ht="13.15" customHeight="1" x14ac:dyDescent="0.3">
      <c r="B5160" s="1172" t="s">
        <v>5932</v>
      </c>
      <c r="C5160" s="1207">
        <v>101</v>
      </c>
      <c r="D5160" s="1207">
        <v>216</v>
      </c>
      <c r="E5160" s="1207">
        <v>27</v>
      </c>
      <c r="F5160" s="1211">
        <v>344</v>
      </c>
    </row>
    <row r="5161" spans="2:6" ht="13.15" customHeight="1" x14ac:dyDescent="0.3">
      <c r="B5161" s="1173" t="s">
        <v>5933</v>
      </c>
      <c r="C5161" s="1206">
        <v>218</v>
      </c>
      <c r="D5161" s="1206">
        <v>470</v>
      </c>
      <c r="E5161" s="1206">
        <v>76</v>
      </c>
      <c r="F5161" s="1210">
        <v>764</v>
      </c>
    </row>
    <row r="5162" spans="2:6" ht="13.15" customHeight="1" x14ac:dyDescent="0.3">
      <c r="B5162" s="1172" t="s">
        <v>5934</v>
      </c>
      <c r="C5162" s="1207">
        <v>113</v>
      </c>
      <c r="D5162" s="1207">
        <v>235</v>
      </c>
      <c r="E5162" s="1207">
        <v>46</v>
      </c>
      <c r="F5162" s="1211">
        <v>394</v>
      </c>
    </row>
    <row r="5163" spans="2:6" ht="13.15" customHeight="1" x14ac:dyDescent="0.3">
      <c r="B5163" s="1173" t="s">
        <v>5935</v>
      </c>
      <c r="C5163" s="1206">
        <v>172</v>
      </c>
      <c r="D5163" s="1206">
        <v>606</v>
      </c>
      <c r="E5163" s="1206">
        <v>106</v>
      </c>
      <c r="F5163" s="1210">
        <v>884</v>
      </c>
    </row>
    <row r="5164" spans="2:6" ht="13.15" customHeight="1" x14ac:dyDescent="0.3">
      <c r="B5164" s="1172" t="s">
        <v>5936</v>
      </c>
      <c r="C5164" s="1207">
        <v>562</v>
      </c>
      <c r="D5164" s="1207">
        <v>1763</v>
      </c>
      <c r="E5164" s="1207">
        <v>298</v>
      </c>
      <c r="F5164" s="1211">
        <v>2623</v>
      </c>
    </row>
    <row r="5165" spans="2:6" ht="13.15" customHeight="1" x14ac:dyDescent="0.3">
      <c r="B5165" s="1173" t="s">
        <v>5937</v>
      </c>
      <c r="C5165" s="1206">
        <v>239</v>
      </c>
      <c r="D5165" s="1206">
        <v>601</v>
      </c>
      <c r="E5165" s="1206">
        <v>116</v>
      </c>
      <c r="F5165" s="1210">
        <v>956</v>
      </c>
    </row>
    <row r="5166" spans="2:6" ht="13.15" customHeight="1" x14ac:dyDescent="0.3">
      <c r="B5166" s="1172" t="s">
        <v>5938</v>
      </c>
      <c r="C5166" s="1207">
        <v>359</v>
      </c>
      <c r="D5166" s="1207">
        <v>961</v>
      </c>
      <c r="E5166" s="1207">
        <v>148</v>
      </c>
      <c r="F5166" s="1211">
        <v>1468</v>
      </c>
    </row>
    <row r="5167" spans="2:6" ht="13.15" customHeight="1" x14ac:dyDescent="0.3">
      <c r="B5167" s="1173" t="s">
        <v>5939</v>
      </c>
      <c r="C5167" s="1206">
        <v>467</v>
      </c>
      <c r="D5167" s="1206">
        <v>1163</v>
      </c>
      <c r="E5167" s="1206">
        <v>169</v>
      </c>
      <c r="F5167" s="1210">
        <v>1799</v>
      </c>
    </row>
    <row r="5168" spans="2:6" ht="13.15" customHeight="1" x14ac:dyDescent="0.3">
      <c r="B5168" s="1172" t="s">
        <v>5940</v>
      </c>
      <c r="C5168" s="1207">
        <v>2</v>
      </c>
      <c r="D5168" s="1207">
        <v>15</v>
      </c>
      <c r="E5168" s="1207">
        <v>2</v>
      </c>
      <c r="F5168" s="1211">
        <v>19</v>
      </c>
    </row>
    <row r="5169" spans="2:6" ht="13.15" customHeight="1" x14ac:dyDescent="0.3">
      <c r="B5169" s="1173" t="s">
        <v>5941</v>
      </c>
      <c r="C5169" s="1206">
        <v>427</v>
      </c>
      <c r="D5169" s="1206">
        <v>952</v>
      </c>
      <c r="E5169" s="1206">
        <v>147</v>
      </c>
      <c r="F5169" s="1210">
        <v>1526</v>
      </c>
    </row>
    <row r="5170" spans="2:6" ht="13.15" customHeight="1" x14ac:dyDescent="0.3">
      <c r="B5170" s="1172" t="s">
        <v>5942</v>
      </c>
      <c r="C5170" s="1207">
        <v>174</v>
      </c>
      <c r="D5170" s="1207">
        <v>453</v>
      </c>
      <c r="E5170" s="1207">
        <v>60</v>
      </c>
      <c r="F5170" s="1211">
        <v>687</v>
      </c>
    </row>
    <row r="5171" spans="2:6" ht="13.15" customHeight="1" x14ac:dyDescent="0.3">
      <c r="B5171" s="1173" t="s">
        <v>5943</v>
      </c>
      <c r="C5171" s="1206">
        <v>76</v>
      </c>
      <c r="D5171" s="1206">
        <v>244</v>
      </c>
      <c r="E5171" s="1206">
        <v>38</v>
      </c>
      <c r="F5171" s="1210">
        <v>358</v>
      </c>
    </row>
    <row r="5172" spans="2:6" ht="13.15" customHeight="1" x14ac:dyDescent="0.3">
      <c r="B5172" s="1172" t="s">
        <v>5944</v>
      </c>
      <c r="C5172" s="1207">
        <v>584</v>
      </c>
      <c r="D5172" s="1207">
        <v>1280</v>
      </c>
      <c r="E5172" s="1207">
        <v>221</v>
      </c>
      <c r="F5172" s="1211">
        <v>2085</v>
      </c>
    </row>
    <row r="5173" spans="2:6" ht="13.15" customHeight="1" x14ac:dyDescent="0.3">
      <c r="B5173" s="1173" t="s">
        <v>5945</v>
      </c>
      <c r="C5173" s="1206">
        <v>419</v>
      </c>
      <c r="D5173" s="1206">
        <v>943</v>
      </c>
      <c r="E5173" s="1206">
        <v>166</v>
      </c>
      <c r="F5173" s="1210">
        <v>1528</v>
      </c>
    </row>
    <row r="5174" spans="2:6" ht="13.15" customHeight="1" x14ac:dyDescent="0.3">
      <c r="B5174" s="1172" t="s">
        <v>5946</v>
      </c>
      <c r="C5174" s="1207">
        <v>381</v>
      </c>
      <c r="D5174" s="1207">
        <v>690</v>
      </c>
      <c r="E5174" s="1207">
        <v>63</v>
      </c>
      <c r="F5174" s="1211">
        <v>1134</v>
      </c>
    </row>
    <row r="5175" spans="2:6" ht="13.15" customHeight="1" x14ac:dyDescent="0.3">
      <c r="B5175" s="1173" t="s">
        <v>5947</v>
      </c>
      <c r="C5175" s="1206">
        <v>22</v>
      </c>
      <c r="D5175" s="1206">
        <v>23</v>
      </c>
      <c r="E5175" s="1206">
        <v>5</v>
      </c>
      <c r="F5175" s="1210">
        <v>50</v>
      </c>
    </row>
    <row r="5176" spans="2:6" ht="13.15" customHeight="1" x14ac:dyDescent="0.3">
      <c r="B5176" s="1172" t="s">
        <v>5948</v>
      </c>
      <c r="C5176" s="1207">
        <v>257</v>
      </c>
      <c r="D5176" s="1207">
        <v>689</v>
      </c>
      <c r="E5176" s="1207">
        <v>81</v>
      </c>
      <c r="F5176" s="1211">
        <v>1027</v>
      </c>
    </row>
    <row r="5177" spans="2:6" ht="13.15" customHeight="1" x14ac:dyDescent="0.3">
      <c r="B5177" s="1173" t="s">
        <v>5949</v>
      </c>
      <c r="C5177" s="1206">
        <v>48</v>
      </c>
      <c r="D5177" s="1206">
        <v>107</v>
      </c>
      <c r="E5177" s="1206">
        <v>20</v>
      </c>
      <c r="F5177" s="1210">
        <v>175</v>
      </c>
    </row>
    <row r="5178" spans="2:6" ht="13.15" customHeight="1" x14ac:dyDescent="0.3">
      <c r="B5178" s="1172" t="s">
        <v>5950</v>
      </c>
      <c r="C5178" s="1207">
        <v>42</v>
      </c>
      <c r="D5178" s="1207">
        <v>65</v>
      </c>
      <c r="E5178" s="1207">
        <v>10</v>
      </c>
      <c r="F5178" s="1211">
        <v>117</v>
      </c>
    </row>
    <row r="5179" spans="2:6" ht="13.15" customHeight="1" x14ac:dyDescent="0.3">
      <c r="B5179" s="1173" t="s">
        <v>5951</v>
      </c>
      <c r="C5179" s="1206">
        <v>6</v>
      </c>
      <c r="D5179" s="1206">
        <v>5</v>
      </c>
      <c r="E5179" s="1206">
        <v>0</v>
      </c>
      <c r="F5179" s="1210">
        <v>11</v>
      </c>
    </row>
    <row r="5180" spans="2:6" ht="13.15" customHeight="1" x14ac:dyDescent="0.3">
      <c r="B5180" s="1172" t="s">
        <v>5952</v>
      </c>
      <c r="C5180" s="1207">
        <v>59</v>
      </c>
      <c r="D5180" s="1207">
        <v>108</v>
      </c>
      <c r="E5180" s="1207">
        <v>20</v>
      </c>
      <c r="F5180" s="1211">
        <v>187</v>
      </c>
    </row>
    <row r="5181" spans="2:6" ht="13.15" customHeight="1" x14ac:dyDescent="0.3">
      <c r="B5181" s="1173" t="s">
        <v>5953</v>
      </c>
      <c r="C5181" s="1206">
        <v>23</v>
      </c>
      <c r="D5181" s="1206">
        <v>49</v>
      </c>
      <c r="E5181" s="1206">
        <v>9</v>
      </c>
      <c r="F5181" s="1210">
        <v>81</v>
      </c>
    </row>
    <row r="5182" spans="2:6" ht="13.15" customHeight="1" x14ac:dyDescent="0.3">
      <c r="B5182" s="1172" t="s">
        <v>5954</v>
      </c>
      <c r="C5182" s="1207">
        <v>95</v>
      </c>
      <c r="D5182" s="1207">
        <v>293</v>
      </c>
      <c r="E5182" s="1207">
        <v>32</v>
      </c>
      <c r="F5182" s="1211">
        <v>420</v>
      </c>
    </row>
    <row r="5183" spans="2:6" ht="13.15" customHeight="1" x14ac:dyDescent="0.3">
      <c r="B5183" s="1173" t="s">
        <v>5955</v>
      </c>
      <c r="C5183" s="1206">
        <v>2684</v>
      </c>
      <c r="D5183" s="1206">
        <v>4884</v>
      </c>
      <c r="E5183" s="1206">
        <v>989</v>
      </c>
      <c r="F5183" s="1210">
        <v>8557</v>
      </c>
    </row>
    <row r="5184" spans="2:6" ht="13.15" customHeight="1" x14ac:dyDescent="0.3">
      <c r="B5184" s="1172" t="s">
        <v>5956</v>
      </c>
      <c r="C5184" s="1207">
        <v>156</v>
      </c>
      <c r="D5184" s="1207">
        <v>406</v>
      </c>
      <c r="E5184" s="1207">
        <v>43</v>
      </c>
      <c r="F5184" s="1211">
        <v>605</v>
      </c>
    </row>
    <row r="5185" spans="2:6" ht="13.15" customHeight="1" x14ac:dyDescent="0.3">
      <c r="B5185" s="1173" t="s">
        <v>5957</v>
      </c>
      <c r="C5185" s="1206">
        <v>51</v>
      </c>
      <c r="D5185" s="1206">
        <v>118</v>
      </c>
      <c r="E5185" s="1206">
        <v>9</v>
      </c>
      <c r="F5185" s="1210">
        <v>178</v>
      </c>
    </row>
    <row r="5186" spans="2:6" ht="13.15" customHeight="1" x14ac:dyDescent="0.3">
      <c r="B5186" s="1172" t="s">
        <v>5958</v>
      </c>
      <c r="C5186" s="1207">
        <v>93</v>
      </c>
      <c r="D5186" s="1207">
        <v>261</v>
      </c>
      <c r="E5186" s="1207">
        <v>28</v>
      </c>
      <c r="F5186" s="1211">
        <v>382</v>
      </c>
    </row>
    <row r="5187" spans="2:6" ht="13.15" customHeight="1" x14ac:dyDescent="0.3">
      <c r="B5187" s="1173" t="s">
        <v>5959</v>
      </c>
      <c r="C5187" s="1206">
        <v>81</v>
      </c>
      <c r="D5187" s="1206">
        <v>145</v>
      </c>
      <c r="E5187" s="1206">
        <v>17</v>
      </c>
      <c r="F5187" s="1210">
        <v>243</v>
      </c>
    </row>
    <row r="5188" spans="2:6" ht="13.15" customHeight="1" x14ac:dyDescent="0.3">
      <c r="B5188" s="1172" t="s">
        <v>5960</v>
      </c>
      <c r="C5188" s="1207">
        <v>120</v>
      </c>
      <c r="D5188" s="1207">
        <v>292</v>
      </c>
      <c r="E5188" s="1207">
        <v>28</v>
      </c>
      <c r="F5188" s="1211">
        <v>440</v>
      </c>
    </row>
    <row r="5189" spans="2:6" ht="13.15" customHeight="1" x14ac:dyDescent="0.3">
      <c r="B5189" s="1173" t="s">
        <v>5961</v>
      </c>
      <c r="C5189" s="1206">
        <v>1267</v>
      </c>
      <c r="D5189" s="1206">
        <v>2934</v>
      </c>
      <c r="E5189" s="1206">
        <v>658</v>
      </c>
      <c r="F5189" s="1210">
        <v>4859</v>
      </c>
    </row>
    <row r="5190" spans="2:6" ht="13.15" customHeight="1" x14ac:dyDescent="0.3">
      <c r="B5190" s="1172" t="s">
        <v>5962</v>
      </c>
      <c r="C5190" s="1207">
        <v>198</v>
      </c>
      <c r="D5190" s="1207">
        <v>470</v>
      </c>
      <c r="E5190" s="1207">
        <v>71</v>
      </c>
      <c r="F5190" s="1211">
        <v>739</v>
      </c>
    </row>
    <row r="5191" spans="2:6" ht="13.15" customHeight="1" x14ac:dyDescent="0.3">
      <c r="B5191" s="1173" t="s">
        <v>5963</v>
      </c>
      <c r="C5191" s="1206">
        <v>286</v>
      </c>
      <c r="D5191" s="1206">
        <v>782</v>
      </c>
      <c r="E5191" s="1206">
        <v>109</v>
      </c>
      <c r="F5191" s="1210">
        <v>1177</v>
      </c>
    </row>
    <row r="5192" spans="2:6" ht="13.15" customHeight="1" x14ac:dyDescent="0.3">
      <c r="B5192" s="1172" t="s">
        <v>5964</v>
      </c>
      <c r="C5192" s="1207">
        <v>135</v>
      </c>
      <c r="D5192" s="1207">
        <v>200</v>
      </c>
      <c r="E5192" s="1207">
        <v>38</v>
      </c>
      <c r="F5192" s="1211">
        <v>373</v>
      </c>
    </row>
    <row r="5193" spans="2:6" ht="13.15" customHeight="1" x14ac:dyDescent="0.3">
      <c r="B5193" s="1173" t="s">
        <v>5965</v>
      </c>
      <c r="C5193" s="1206">
        <v>330</v>
      </c>
      <c r="D5193" s="1206">
        <v>634</v>
      </c>
      <c r="E5193" s="1206">
        <v>84</v>
      </c>
      <c r="F5193" s="1210">
        <v>1048</v>
      </c>
    </row>
    <row r="5194" spans="2:6" ht="13.15" customHeight="1" x14ac:dyDescent="0.3">
      <c r="B5194" s="1172" t="s">
        <v>5966</v>
      </c>
      <c r="C5194" s="1207">
        <v>149</v>
      </c>
      <c r="D5194" s="1207">
        <v>183</v>
      </c>
      <c r="E5194" s="1207">
        <v>22</v>
      </c>
      <c r="F5194" s="1211">
        <v>354</v>
      </c>
    </row>
    <row r="5195" spans="2:6" ht="13.15" customHeight="1" x14ac:dyDescent="0.3">
      <c r="B5195" s="1173" t="s">
        <v>5967</v>
      </c>
      <c r="C5195" s="1206">
        <v>56</v>
      </c>
      <c r="D5195" s="1206">
        <v>91</v>
      </c>
      <c r="E5195" s="1206">
        <v>18</v>
      </c>
      <c r="F5195" s="1210">
        <v>165</v>
      </c>
    </row>
    <row r="5196" spans="2:6" ht="13.15" customHeight="1" x14ac:dyDescent="0.3">
      <c r="B5196" s="1172" t="s">
        <v>5968</v>
      </c>
      <c r="C5196" s="1207">
        <v>1862</v>
      </c>
      <c r="D5196" s="1207">
        <v>2187</v>
      </c>
      <c r="E5196" s="1207">
        <v>433</v>
      </c>
      <c r="F5196" s="1211">
        <v>4482</v>
      </c>
    </row>
    <row r="5197" spans="2:6" ht="13.15" customHeight="1" x14ac:dyDescent="0.3">
      <c r="B5197" s="1173" t="s">
        <v>5969</v>
      </c>
      <c r="C5197" s="1206">
        <v>38</v>
      </c>
      <c r="D5197" s="1206">
        <v>113</v>
      </c>
      <c r="E5197" s="1206">
        <v>11</v>
      </c>
      <c r="F5197" s="1210">
        <v>162</v>
      </c>
    </row>
    <row r="5198" spans="2:6" ht="13.15" customHeight="1" x14ac:dyDescent="0.3">
      <c r="B5198" s="1172" t="s">
        <v>5970</v>
      </c>
      <c r="C5198" s="1207">
        <v>29</v>
      </c>
      <c r="D5198" s="1207">
        <v>68</v>
      </c>
      <c r="E5198" s="1207">
        <v>5</v>
      </c>
      <c r="F5198" s="1211">
        <v>102</v>
      </c>
    </row>
    <row r="5199" spans="2:6" ht="13.15" customHeight="1" x14ac:dyDescent="0.3">
      <c r="B5199" s="1173" t="s">
        <v>5971</v>
      </c>
      <c r="C5199" s="1206">
        <v>94</v>
      </c>
      <c r="D5199" s="1206">
        <v>86</v>
      </c>
      <c r="E5199" s="1206">
        <v>13</v>
      </c>
      <c r="F5199" s="1210">
        <v>193</v>
      </c>
    </row>
    <row r="5200" spans="2:6" ht="13.15" customHeight="1" x14ac:dyDescent="0.3">
      <c r="B5200" s="1172" t="s">
        <v>5972</v>
      </c>
      <c r="C5200" s="1207">
        <v>201</v>
      </c>
      <c r="D5200" s="1207">
        <v>185</v>
      </c>
      <c r="E5200" s="1207">
        <v>35</v>
      </c>
      <c r="F5200" s="1211">
        <v>421</v>
      </c>
    </row>
    <row r="5201" spans="2:6" ht="13.15" customHeight="1" x14ac:dyDescent="0.3">
      <c r="B5201" s="1173" t="s">
        <v>5973</v>
      </c>
      <c r="C5201" s="1206">
        <v>225</v>
      </c>
      <c r="D5201" s="1206">
        <v>139</v>
      </c>
      <c r="E5201" s="1206">
        <v>21</v>
      </c>
      <c r="F5201" s="1210">
        <v>385</v>
      </c>
    </row>
    <row r="5202" spans="2:6" ht="13.15" customHeight="1" x14ac:dyDescent="0.3">
      <c r="B5202" s="1172" t="s">
        <v>5974</v>
      </c>
      <c r="C5202" s="1207">
        <v>254</v>
      </c>
      <c r="D5202" s="1207">
        <v>199</v>
      </c>
      <c r="E5202" s="1207">
        <v>35</v>
      </c>
      <c r="F5202" s="1211">
        <v>488</v>
      </c>
    </row>
    <row r="5203" spans="2:6" ht="13.15" customHeight="1" x14ac:dyDescent="0.3">
      <c r="B5203" s="1173" t="s">
        <v>5975</v>
      </c>
      <c r="C5203" s="1206">
        <v>119</v>
      </c>
      <c r="D5203" s="1206">
        <v>152</v>
      </c>
      <c r="E5203" s="1206">
        <v>18</v>
      </c>
      <c r="F5203" s="1210">
        <v>289</v>
      </c>
    </row>
    <row r="5204" spans="2:6" ht="13.15" customHeight="1" x14ac:dyDescent="0.3">
      <c r="B5204" s="1172" t="s">
        <v>5976</v>
      </c>
      <c r="C5204" s="1207">
        <v>73</v>
      </c>
      <c r="D5204" s="1207">
        <v>82</v>
      </c>
      <c r="E5204" s="1207">
        <v>9</v>
      </c>
      <c r="F5204" s="1211">
        <v>164</v>
      </c>
    </row>
    <row r="5205" spans="2:6" ht="13.15" customHeight="1" x14ac:dyDescent="0.3">
      <c r="B5205" s="1173" t="s">
        <v>5977</v>
      </c>
      <c r="C5205" s="1206">
        <v>97</v>
      </c>
      <c r="D5205" s="1206">
        <v>191</v>
      </c>
      <c r="E5205" s="1206">
        <v>17</v>
      </c>
      <c r="F5205" s="1210">
        <v>305</v>
      </c>
    </row>
    <row r="5206" spans="2:6" ht="13.15" customHeight="1" x14ac:dyDescent="0.3">
      <c r="B5206" s="1172" t="s">
        <v>5978</v>
      </c>
      <c r="C5206" s="1207">
        <v>1441</v>
      </c>
      <c r="D5206" s="1207">
        <v>1492</v>
      </c>
      <c r="E5206" s="1207">
        <v>392</v>
      </c>
      <c r="F5206" s="1211">
        <v>3325</v>
      </c>
    </row>
    <row r="5207" spans="2:6" ht="13.15" customHeight="1" x14ac:dyDescent="0.3">
      <c r="B5207" s="1173" t="s">
        <v>5979</v>
      </c>
      <c r="C5207" s="1206">
        <v>69</v>
      </c>
      <c r="D5207" s="1206">
        <v>94</v>
      </c>
      <c r="E5207" s="1206">
        <v>13</v>
      </c>
      <c r="F5207" s="1210">
        <v>176</v>
      </c>
    </row>
    <row r="5208" spans="2:6" ht="13.15" customHeight="1" x14ac:dyDescent="0.3">
      <c r="B5208" s="1172" t="s">
        <v>5980</v>
      </c>
      <c r="C5208" s="1207">
        <v>549</v>
      </c>
      <c r="D5208" s="1207">
        <v>273</v>
      </c>
      <c r="E5208" s="1207">
        <v>83</v>
      </c>
      <c r="F5208" s="1211">
        <v>905</v>
      </c>
    </row>
    <row r="5209" spans="2:6" ht="13.15" customHeight="1" x14ac:dyDescent="0.3">
      <c r="B5209" s="1173" t="s">
        <v>5981</v>
      </c>
      <c r="C5209" s="1206">
        <v>1091</v>
      </c>
      <c r="D5209" s="1206">
        <v>496</v>
      </c>
      <c r="E5209" s="1206">
        <v>140</v>
      </c>
      <c r="F5209" s="1210">
        <v>1727</v>
      </c>
    </row>
    <row r="5210" spans="2:6" ht="13.15" customHeight="1" x14ac:dyDescent="0.3">
      <c r="B5210" s="1172" t="s">
        <v>5982</v>
      </c>
      <c r="C5210" s="1207">
        <v>88</v>
      </c>
      <c r="D5210" s="1207">
        <v>94</v>
      </c>
      <c r="E5210" s="1207">
        <v>21</v>
      </c>
      <c r="F5210" s="1211">
        <v>203</v>
      </c>
    </row>
    <row r="5211" spans="2:6" ht="13.15" customHeight="1" x14ac:dyDescent="0.3">
      <c r="B5211" s="1173" t="s">
        <v>5983</v>
      </c>
      <c r="C5211" s="1206">
        <v>3104</v>
      </c>
      <c r="D5211" s="1206">
        <v>3044</v>
      </c>
      <c r="E5211" s="1206">
        <v>1143</v>
      </c>
      <c r="F5211" s="1210">
        <v>7291</v>
      </c>
    </row>
    <row r="5212" spans="2:6" ht="13.15" customHeight="1" x14ac:dyDescent="0.3">
      <c r="B5212" s="1172" t="s">
        <v>5984</v>
      </c>
      <c r="C5212" s="1207">
        <v>782</v>
      </c>
      <c r="D5212" s="1207">
        <v>626</v>
      </c>
      <c r="E5212" s="1207">
        <v>105</v>
      </c>
      <c r="F5212" s="1211">
        <v>1513</v>
      </c>
    </row>
    <row r="5213" spans="2:6" ht="13.15" customHeight="1" x14ac:dyDescent="0.3">
      <c r="B5213" s="1173" t="s">
        <v>5985</v>
      </c>
      <c r="C5213" s="1206">
        <v>374</v>
      </c>
      <c r="D5213" s="1206">
        <v>342</v>
      </c>
      <c r="E5213" s="1206">
        <v>64</v>
      </c>
      <c r="F5213" s="1210">
        <v>780</v>
      </c>
    </row>
    <row r="5214" spans="2:6" ht="13.15" customHeight="1" x14ac:dyDescent="0.3">
      <c r="B5214" s="1172" t="s">
        <v>5986</v>
      </c>
      <c r="C5214" s="1207">
        <v>1043</v>
      </c>
      <c r="D5214" s="1207">
        <v>569</v>
      </c>
      <c r="E5214" s="1207">
        <v>170</v>
      </c>
      <c r="F5214" s="1211">
        <v>1782</v>
      </c>
    </row>
    <row r="5215" spans="2:6" ht="13.15" customHeight="1" x14ac:dyDescent="0.3">
      <c r="B5215" s="1173" t="s">
        <v>5987</v>
      </c>
      <c r="C5215" s="1206">
        <v>476</v>
      </c>
      <c r="D5215" s="1206">
        <v>760</v>
      </c>
      <c r="E5215" s="1206">
        <v>180</v>
      </c>
      <c r="F5215" s="1210">
        <v>1416</v>
      </c>
    </row>
    <row r="5216" spans="2:6" ht="13.15" customHeight="1" x14ac:dyDescent="0.3">
      <c r="B5216" s="1172" t="s">
        <v>5988</v>
      </c>
      <c r="C5216" s="1207">
        <v>9</v>
      </c>
      <c r="D5216" s="1207">
        <v>7</v>
      </c>
      <c r="E5216" s="1207">
        <v>2</v>
      </c>
      <c r="F5216" s="1211">
        <v>18</v>
      </c>
    </row>
    <row r="5217" spans="2:6" ht="13.15" customHeight="1" x14ac:dyDescent="0.3">
      <c r="B5217" s="1173" t="s">
        <v>5989</v>
      </c>
      <c r="C5217" s="1206">
        <v>65</v>
      </c>
      <c r="D5217" s="1206">
        <v>81</v>
      </c>
      <c r="E5217" s="1206">
        <v>13</v>
      </c>
      <c r="F5217" s="1210">
        <v>159</v>
      </c>
    </row>
    <row r="5218" spans="2:6" ht="13.15" customHeight="1" x14ac:dyDescent="0.3">
      <c r="B5218" s="1172" t="s">
        <v>5990</v>
      </c>
      <c r="C5218" s="1207">
        <v>65</v>
      </c>
      <c r="D5218" s="1207">
        <v>54</v>
      </c>
      <c r="E5218" s="1207">
        <v>13</v>
      </c>
      <c r="F5218" s="1211">
        <v>132</v>
      </c>
    </row>
    <row r="5219" spans="2:6" ht="13.15" customHeight="1" x14ac:dyDescent="0.3">
      <c r="B5219" s="1173" t="s">
        <v>5991</v>
      </c>
      <c r="C5219" s="1206">
        <v>731</v>
      </c>
      <c r="D5219" s="1206">
        <v>800</v>
      </c>
      <c r="E5219" s="1206">
        <v>243</v>
      </c>
      <c r="F5219" s="1210">
        <v>1774</v>
      </c>
    </row>
    <row r="5220" spans="2:6" ht="13.15" customHeight="1" x14ac:dyDescent="0.3">
      <c r="B5220" s="1172" t="s">
        <v>5992</v>
      </c>
      <c r="C5220" s="1207">
        <v>482</v>
      </c>
      <c r="D5220" s="1207">
        <v>386</v>
      </c>
      <c r="E5220" s="1207">
        <v>89</v>
      </c>
      <c r="F5220" s="1211">
        <v>957</v>
      </c>
    </row>
    <row r="5221" spans="2:6" ht="13.15" customHeight="1" x14ac:dyDescent="0.3">
      <c r="B5221" s="1173" t="s">
        <v>5993</v>
      </c>
      <c r="C5221" s="1206">
        <v>424</v>
      </c>
      <c r="D5221" s="1206">
        <v>408</v>
      </c>
      <c r="E5221" s="1206">
        <v>81</v>
      </c>
      <c r="F5221" s="1210">
        <v>913</v>
      </c>
    </row>
    <row r="5222" spans="2:6" ht="13.15" customHeight="1" x14ac:dyDescent="0.3">
      <c r="B5222" s="1172" t="s">
        <v>5994</v>
      </c>
      <c r="C5222" s="1207">
        <v>51</v>
      </c>
      <c r="D5222" s="1207">
        <v>35</v>
      </c>
      <c r="E5222" s="1207">
        <v>6</v>
      </c>
      <c r="F5222" s="1211">
        <v>92</v>
      </c>
    </row>
    <row r="5223" spans="2:6" ht="13.15" customHeight="1" x14ac:dyDescent="0.3">
      <c r="B5223" s="1173" t="s">
        <v>5995</v>
      </c>
      <c r="C5223" s="1206">
        <v>14</v>
      </c>
      <c r="D5223" s="1206">
        <v>8</v>
      </c>
      <c r="E5223" s="1206">
        <v>2</v>
      </c>
      <c r="F5223" s="1210">
        <v>24</v>
      </c>
    </row>
    <row r="5224" spans="2:6" ht="13.15" customHeight="1" x14ac:dyDescent="0.3">
      <c r="B5224" s="1172" t="s">
        <v>5996</v>
      </c>
      <c r="C5224" s="1207">
        <v>176</v>
      </c>
      <c r="D5224" s="1207">
        <v>157</v>
      </c>
      <c r="E5224" s="1207">
        <v>24</v>
      </c>
      <c r="F5224" s="1211">
        <v>357</v>
      </c>
    </row>
    <row r="5225" spans="2:6" ht="13.15" customHeight="1" x14ac:dyDescent="0.3">
      <c r="B5225" s="1173" t="s">
        <v>5997</v>
      </c>
      <c r="C5225" s="1206">
        <v>38</v>
      </c>
      <c r="D5225" s="1206">
        <v>43</v>
      </c>
      <c r="E5225" s="1206">
        <v>10</v>
      </c>
      <c r="F5225" s="1210">
        <v>91</v>
      </c>
    </row>
    <row r="5226" spans="2:6" ht="13.15" customHeight="1" x14ac:dyDescent="0.3">
      <c r="B5226" s="1172" t="s">
        <v>5998</v>
      </c>
      <c r="C5226" s="1207">
        <v>1493</v>
      </c>
      <c r="D5226" s="1207">
        <v>1518</v>
      </c>
      <c r="E5226" s="1207">
        <v>416</v>
      </c>
      <c r="F5226" s="1211">
        <v>3427</v>
      </c>
    </row>
    <row r="5227" spans="2:6" ht="13.15" customHeight="1" x14ac:dyDescent="0.3">
      <c r="B5227" s="1173" t="s">
        <v>5999</v>
      </c>
      <c r="C5227" s="1206">
        <v>142</v>
      </c>
      <c r="D5227" s="1206">
        <v>163</v>
      </c>
      <c r="E5227" s="1206">
        <v>28</v>
      </c>
      <c r="F5227" s="1210">
        <v>333</v>
      </c>
    </row>
    <row r="5228" spans="2:6" ht="13.15" customHeight="1" x14ac:dyDescent="0.3">
      <c r="B5228" s="1172" t="s">
        <v>6000</v>
      </c>
      <c r="C5228" s="1207">
        <v>203</v>
      </c>
      <c r="D5228" s="1207">
        <v>231</v>
      </c>
      <c r="E5228" s="1207">
        <v>45</v>
      </c>
      <c r="F5228" s="1211">
        <v>479</v>
      </c>
    </row>
    <row r="5229" spans="2:6" ht="13.15" customHeight="1" x14ac:dyDescent="0.3">
      <c r="B5229" s="1173" t="s">
        <v>6001</v>
      </c>
      <c r="C5229" s="1206">
        <v>184</v>
      </c>
      <c r="D5229" s="1206">
        <v>216</v>
      </c>
      <c r="E5229" s="1206">
        <v>29</v>
      </c>
      <c r="F5229" s="1210">
        <v>429</v>
      </c>
    </row>
    <row r="5230" spans="2:6" ht="13.15" customHeight="1" x14ac:dyDescent="0.3">
      <c r="B5230" s="1172" t="s">
        <v>6002</v>
      </c>
      <c r="C5230" s="1207">
        <v>94</v>
      </c>
      <c r="D5230" s="1207">
        <v>117</v>
      </c>
      <c r="E5230" s="1207">
        <v>29</v>
      </c>
      <c r="F5230" s="1211">
        <v>240</v>
      </c>
    </row>
    <row r="5231" spans="2:6" ht="13.15" customHeight="1" x14ac:dyDescent="0.3">
      <c r="B5231" s="1173" t="s">
        <v>6003</v>
      </c>
      <c r="C5231" s="1206">
        <v>256</v>
      </c>
      <c r="D5231" s="1206">
        <v>212</v>
      </c>
      <c r="E5231" s="1206">
        <v>45</v>
      </c>
      <c r="F5231" s="1210">
        <v>513</v>
      </c>
    </row>
    <row r="5232" spans="2:6" ht="13.15" customHeight="1" x14ac:dyDescent="0.3">
      <c r="B5232" s="1172" t="s">
        <v>6004</v>
      </c>
      <c r="C5232" s="1207">
        <v>207</v>
      </c>
      <c r="D5232" s="1207">
        <v>184</v>
      </c>
      <c r="E5232" s="1207">
        <v>42</v>
      </c>
      <c r="F5232" s="1211">
        <v>433</v>
      </c>
    </row>
    <row r="5233" spans="2:6" ht="13.15" customHeight="1" x14ac:dyDescent="0.3">
      <c r="B5233" s="1173" t="s">
        <v>6005</v>
      </c>
      <c r="C5233" s="1206">
        <v>75</v>
      </c>
      <c r="D5233" s="1206">
        <v>46</v>
      </c>
      <c r="E5233" s="1206">
        <v>14</v>
      </c>
      <c r="F5233" s="1210">
        <v>135</v>
      </c>
    </row>
    <row r="5234" spans="2:6" ht="13.15" customHeight="1" x14ac:dyDescent="0.3">
      <c r="B5234" s="1172" t="s">
        <v>6006</v>
      </c>
      <c r="C5234" s="1207">
        <v>87</v>
      </c>
      <c r="D5234" s="1207">
        <v>79</v>
      </c>
      <c r="E5234" s="1207">
        <v>24</v>
      </c>
      <c r="F5234" s="1211">
        <v>190</v>
      </c>
    </row>
    <row r="5235" spans="2:6" ht="13.15" customHeight="1" x14ac:dyDescent="0.3">
      <c r="B5235" s="1173" t="s">
        <v>6007</v>
      </c>
      <c r="C5235" s="1206">
        <v>76</v>
      </c>
      <c r="D5235" s="1206">
        <v>87</v>
      </c>
      <c r="E5235" s="1206">
        <v>25</v>
      </c>
      <c r="F5235" s="1210">
        <v>188</v>
      </c>
    </row>
    <row r="5236" spans="2:6" ht="13.15" customHeight="1" x14ac:dyDescent="0.3">
      <c r="B5236" s="1172" t="s">
        <v>6008</v>
      </c>
      <c r="C5236" s="1207">
        <v>71</v>
      </c>
      <c r="D5236" s="1207">
        <v>54</v>
      </c>
      <c r="E5236" s="1207">
        <v>53</v>
      </c>
      <c r="F5236" s="1211">
        <v>178</v>
      </c>
    </row>
    <row r="5237" spans="2:6" ht="13.15" customHeight="1" x14ac:dyDescent="0.3">
      <c r="B5237" s="1173" t="s">
        <v>6009</v>
      </c>
      <c r="C5237" s="1206">
        <v>90</v>
      </c>
      <c r="D5237" s="1206">
        <v>85</v>
      </c>
      <c r="E5237" s="1206">
        <v>11</v>
      </c>
      <c r="F5237" s="1210">
        <v>186</v>
      </c>
    </row>
    <row r="5238" spans="2:6" ht="13.15" customHeight="1" x14ac:dyDescent="0.3">
      <c r="B5238" s="1172" t="s">
        <v>6010</v>
      </c>
      <c r="C5238" s="1207">
        <v>76</v>
      </c>
      <c r="D5238" s="1207">
        <v>67</v>
      </c>
      <c r="E5238" s="1207">
        <v>9</v>
      </c>
      <c r="F5238" s="1211">
        <v>152</v>
      </c>
    </row>
    <row r="5239" spans="2:6" ht="13.15" customHeight="1" x14ac:dyDescent="0.3">
      <c r="B5239" s="1173" t="s">
        <v>6011</v>
      </c>
      <c r="C5239" s="1206">
        <v>1122</v>
      </c>
      <c r="D5239" s="1206">
        <v>710</v>
      </c>
      <c r="E5239" s="1206">
        <v>182</v>
      </c>
      <c r="F5239" s="1210">
        <v>2014</v>
      </c>
    </row>
    <row r="5240" spans="2:6" ht="13.15" customHeight="1" x14ac:dyDescent="0.3">
      <c r="B5240" s="1172" t="s">
        <v>6012</v>
      </c>
      <c r="C5240" s="1207">
        <v>5</v>
      </c>
      <c r="D5240" s="1207">
        <v>2</v>
      </c>
      <c r="E5240" s="1207">
        <v>0</v>
      </c>
      <c r="F5240" s="1211">
        <v>7</v>
      </c>
    </row>
    <row r="5241" spans="2:6" ht="13.15" customHeight="1" x14ac:dyDescent="0.3">
      <c r="B5241" s="1173" t="s">
        <v>6013</v>
      </c>
      <c r="C5241" s="1206">
        <v>263</v>
      </c>
      <c r="D5241" s="1206">
        <v>95</v>
      </c>
      <c r="E5241" s="1206">
        <v>39</v>
      </c>
      <c r="F5241" s="1210">
        <v>397</v>
      </c>
    </row>
    <row r="5242" spans="2:6" ht="13.15" customHeight="1" x14ac:dyDescent="0.3">
      <c r="B5242" s="1172" t="s">
        <v>6014</v>
      </c>
      <c r="C5242" s="1207">
        <v>319</v>
      </c>
      <c r="D5242" s="1207">
        <v>197</v>
      </c>
      <c r="E5242" s="1207">
        <v>43</v>
      </c>
      <c r="F5242" s="1211">
        <v>559</v>
      </c>
    </row>
    <row r="5243" spans="2:6" ht="13.15" customHeight="1" x14ac:dyDescent="0.3">
      <c r="B5243" s="1173" t="s">
        <v>6015</v>
      </c>
      <c r="C5243" s="1206">
        <v>97</v>
      </c>
      <c r="D5243" s="1206">
        <v>52</v>
      </c>
      <c r="E5243" s="1206">
        <v>20</v>
      </c>
      <c r="F5243" s="1210">
        <v>169</v>
      </c>
    </row>
    <row r="5244" spans="2:6" ht="13.15" customHeight="1" x14ac:dyDescent="0.3">
      <c r="B5244" s="1172" t="s">
        <v>6016</v>
      </c>
      <c r="C5244" s="1207">
        <v>67</v>
      </c>
      <c r="D5244" s="1207">
        <v>31</v>
      </c>
      <c r="E5244" s="1207">
        <v>10</v>
      </c>
      <c r="F5244" s="1211">
        <v>108</v>
      </c>
    </row>
    <row r="5245" spans="2:6" ht="13.15" customHeight="1" x14ac:dyDescent="0.3">
      <c r="B5245" s="1173" t="s">
        <v>6017</v>
      </c>
      <c r="C5245" s="1206">
        <v>167</v>
      </c>
      <c r="D5245" s="1206">
        <v>113</v>
      </c>
      <c r="E5245" s="1206">
        <v>31</v>
      </c>
      <c r="F5245" s="1210">
        <v>311</v>
      </c>
    </row>
    <row r="5246" spans="2:6" ht="13.15" customHeight="1" x14ac:dyDescent="0.3">
      <c r="B5246" s="1172" t="s">
        <v>6018</v>
      </c>
      <c r="C5246" s="1207">
        <v>73</v>
      </c>
      <c r="D5246" s="1207">
        <v>155</v>
      </c>
      <c r="E5246" s="1207">
        <v>23</v>
      </c>
      <c r="F5246" s="1211">
        <v>251</v>
      </c>
    </row>
    <row r="5247" spans="2:6" ht="13.15" customHeight="1" x14ac:dyDescent="0.3">
      <c r="B5247" s="1173" t="s">
        <v>6019</v>
      </c>
      <c r="C5247" s="1206">
        <v>35</v>
      </c>
      <c r="D5247" s="1206">
        <v>20</v>
      </c>
      <c r="E5247" s="1206">
        <v>2</v>
      </c>
      <c r="F5247" s="1210">
        <v>57</v>
      </c>
    </row>
    <row r="5248" spans="2:6" ht="13.15" customHeight="1" x14ac:dyDescent="0.3">
      <c r="B5248" s="1172" t="s">
        <v>6020</v>
      </c>
      <c r="C5248" s="1207">
        <v>109</v>
      </c>
      <c r="D5248" s="1207">
        <v>150</v>
      </c>
      <c r="E5248" s="1207">
        <v>32</v>
      </c>
      <c r="F5248" s="1211">
        <v>291</v>
      </c>
    </row>
    <row r="5249" spans="2:6" ht="13.15" customHeight="1" x14ac:dyDescent="0.3">
      <c r="B5249" s="1173" t="s">
        <v>6021</v>
      </c>
      <c r="C5249" s="1206">
        <v>659</v>
      </c>
      <c r="D5249" s="1206">
        <v>555</v>
      </c>
      <c r="E5249" s="1206">
        <v>139</v>
      </c>
      <c r="F5249" s="1210">
        <v>1353</v>
      </c>
    </row>
    <row r="5250" spans="2:6" ht="13.15" customHeight="1" x14ac:dyDescent="0.3">
      <c r="B5250" s="1172" t="s">
        <v>6022</v>
      </c>
      <c r="C5250" s="1207">
        <v>554</v>
      </c>
      <c r="D5250" s="1207">
        <v>449</v>
      </c>
      <c r="E5250" s="1207">
        <v>128</v>
      </c>
      <c r="F5250" s="1211">
        <v>1131</v>
      </c>
    </row>
    <row r="5251" spans="2:6" ht="13.15" customHeight="1" x14ac:dyDescent="0.3">
      <c r="B5251" s="1173" t="s">
        <v>6023</v>
      </c>
      <c r="C5251" s="1206">
        <v>125</v>
      </c>
      <c r="D5251" s="1206">
        <v>61</v>
      </c>
      <c r="E5251" s="1206">
        <v>28</v>
      </c>
      <c r="F5251" s="1210">
        <v>214</v>
      </c>
    </row>
    <row r="5252" spans="2:6" ht="13.15" customHeight="1" x14ac:dyDescent="0.3">
      <c r="B5252" s="1172" t="s">
        <v>6024</v>
      </c>
      <c r="C5252" s="1207">
        <v>524</v>
      </c>
      <c r="D5252" s="1207">
        <v>415</v>
      </c>
      <c r="E5252" s="1207">
        <v>152</v>
      </c>
      <c r="F5252" s="1211">
        <v>1091</v>
      </c>
    </row>
    <row r="5253" spans="2:6" ht="13.15" customHeight="1" x14ac:dyDescent="0.3">
      <c r="B5253" s="1173" t="s">
        <v>6025</v>
      </c>
      <c r="C5253" s="1206">
        <v>3565</v>
      </c>
      <c r="D5253" s="1206">
        <v>1070</v>
      </c>
      <c r="E5253" s="1206">
        <v>405</v>
      </c>
      <c r="F5253" s="1210">
        <v>5040</v>
      </c>
    </row>
    <row r="5254" spans="2:6" ht="13.15" customHeight="1" x14ac:dyDescent="0.3">
      <c r="B5254" s="1172" t="s">
        <v>6026</v>
      </c>
      <c r="C5254" s="1207">
        <v>474</v>
      </c>
      <c r="D5254" s="1207">
        <v>423</v>
      </c>
      <c r="E5254" s="1207">
        <v>169</v>
      </c>
      <c r="F5254" s="1211">
        <v>1066</v>
      </c>
    </row>
    <row r="5255" spans="2:6" ht="13.15" customHeight="1" x14ac:dyDescent="0.3">
      <c r="B5255" s="1173" t="s">
        <v>6027</v>
      </c>
      <c r="C5255" s="1206">
        <v>7225</v>
      </c>
      <c r="D5255" s="1206">
        <v>11550</v>
      </c>
      <c r="E5255" s="1206">
        <v>2552</v>
      </c>
      <c r="F5255" s="1210">
        <v>21327</v>
      </c>
    </row>
    <row r="5256" spans="2:6" ht="13.15" customHeight="1" x14ac:dyDescent="0.3">
      <c r="B5256" s="1172" t="s">
        <v>6028</v>
      </c>
      <c r="C5256" s="1207">
        <v>228</v>
      </c>
      <c r="D5256" s="1207">
        <v>572</v>
      </c>
      <c r="E5256" s="1207">
        <v>71</v>
      </c>
      <c r="F5256" s="1211">
        <v>871</v>
      </c>
    </row>
    <row r="5257" spans="2:6" ht="13.15" customHeight="1" x14ac:dyDescent="0.3">
      <c r="B5257" s="1173" t="s">
        <v>6029</v>
      </c>
      <c r="C5257" s="1206">
        <v>125</v>
      </c>
      <c r="D5257" s="1206">
        <v>249</v>
      </c>
      <c r="E5257" s="1206">
        <v>33</v>
      </c>
      <c r="F5257" s="1210">
        <v>407</v>
      </c>
    </row>
    <row r="5258" spans="2:6" ht="13.15" customHeight="1" x14ac:dyDescent="0.3">
      <c r="B5258" s="1172" t="s">
        <v>6030</v>
      </c>
      <c r="C5258" s="1207">
        <v>181</v>
      </c>
      <c r="D5258" s="1207">
        <v>462</v>
      </c>
      <c r="E5258" s="1207">
        <v>64</v>
      </c>
      <c r="F5258" s="1211">
        <v>707</v>
      </c>
    </row>
    <row r="5259" spans="2:6" ht="13.15" customHeight="1" x14ac:dyDescent="0.3">
      <c r="B5259" s="1173" t="s">
        <v>6031</v>
      </c>
      <c r="C5259" s="1206">
        <v>554</v>
      </c>
      <c r="D5259" s="1206">
        <v>815</v>
      </c>
      <c r="E5259" s="1206">
        <v>141</v>
      </c>
      <c r="F5259" s="1210">
        <v>1510</v>
      </c>
    </row>
    <row r="5260" spans="2:6" ht="13.15" customHeight="1" x14ac:dyDescent="0.3">
      <c r="B5260" s="1172" t="s">
        <v>6032</v>
      </c>
      <c r="C5260" s="1207">
        <v>281</v>
      </c>
      <c r="D5260" s="1207">
        <v>636</v>
      </c>
      <c r="E5260" s="1207">
        <v>95</v>
      </c>
      <c r="F5260" s="1211">
        <v>1012</v>
      </c>
    </row>
    <row r="5261" spans="2:6" ht="13.15" customHeight="1" x14ac:dyDescent="0.3">
      <c r="B5261" s="1173" t="s">
        <v>6033</v>
      </c>
      <c r="C5261" s="1206">
        <v>22</v>
      </c>
      <c r="D5261" s="1206">
        <v>47</v>
      </c>
      <c r="E5261" s="1206">
        <v>9</v>
      </c>
      <c r="F5261" s="1210">
        <v>78</v>
      </c>
    </row>
    <row r="5262" spans="2:6" ht="13.15" customHeight="1" x14ac:dyDescent="0.3">
      <c r="B5262" s="1172" t="s">
        <v>6034</v>
      </c>
      <c r="C5262" s="1207">
        <v>193</v>
      </c>
      <c r="D5262" s="1207">
        <v>641</v>
      </c>
      <c r="E5262" s="1207">
        <v>94</v>
      </c>
      <c r="F5262" s="1211">
        <v>928</v>
      </c>
    </row>
    <row r="5263" spans="2:6" ht="13.15" customHeight="1" x14ac:dyDescent="0.3">
      <c r="B5263" s="1173" t="s">
        <v>6035</v>
      </c>
      <c r="C5263" s="1206">
        <v>394</v>
      </c>
      <c r="D5263" s="1206">
        <v>1135</v>
      </c>
      <c r="E5263" s="1206">
        <v>176</v>
      </c>
      <c r="F5263" s="1210">
        <v>1705</v>
      </c>
    </row>
    <row r="5264" spans="2:6" ht="13.15" customHeight="1" x14ac:dyDescent="0.3">
      <c r="B5264" s="1172" t="s">
        <v>6036</v>
      </c>
      <c r="C5264" s="1207">
        <v>2914</v>
      </c>
      <c r="D5264" s="1207">
        <v>4218</v>
      </c>
      <c r="E5264" s="1207">
        <v>1074</v>
      </c>
      <c r="F5264" s="1211">
        <v>8206</v>
      </c>
    </row>
    <row r="5265" spans="2:6" ht="13.15" customHeight="1" x14ac:dyDescent="0.3">
      <c r="B5265" s="1173" t="s">
        <v>6037</v>
      </c>
      <c r="C5265" s="1206">
        <v>239</v>
      </c>
      <c r="D5265" s="1206">
        <v>318</v>
      </c>
      <c r="E5265" s="1206">
        <v>63</v>
      </c>
      <c r="F5265" s="1210">
        <v>620</v>
      </c>
    </row>
    <row r="5266" spans="2:6" ht="13.15" customHeight="1" x14ac:dyDescent="0.3">
      <c r="B5266" s="1172" t="s">
        <v>6038</v>
      </c>
      <c r="C5266" s="1207">
        <v>21</v>
      </c>
      <c r="D5266" s="1207">
        <v>28</v>
      </c>
      <c r="E5266" s="1207">
        <v>4</v>
      </c>
      <c r="F5266" s="1211">
        <v>53</v>
      </c>
    </row>
    <row r="5267" spans="2:6" ht="13.15" customHeight="1" x14ac:dyDescent="0.3">
      <c r="B5267" s="1173" t="s">
        <v>6039</v>
      </c>
      <c r="C5267" s="1206">
        <v>140</v>
      </c>
      <c r="D5267" s="1206">
        <v>231</v>
      </c>
      <c r="E5267" s="1206">
        <v>42</v>
      </c>
      <c r="F5267" s="1210">
        <v>413</v>
      </c>
    </row>
    <row r="5268" spans="2:6" ht="13.15" customHeight="1" x14ac:dyDescent="0.3">
      <c r="B5268" s="1172" t="s">
        <v>6040</v>
      </c>
      <c r="C5268" s="1207">
        <v>68</v>
      </c>
      <c r="D5268" s="1207">
        <v>145</v>
      </c>
      <c r="E5268" s="1207">
        <v>8</v>
      </c>
      <c r="F5268" s="1211">
        <v>221</v>
      </c>
    </row>
    <row r="5269" spans="2:6" ht="13.15" customHeight="1" x14ac:dyDescent="0.3">
      <c r="B5269" s="1173" t="s">
        <v>6041</v>
      </c>
      <c r="C5269" s="1206">
        <v>22</v>
      </c>
      <c r="D5269" s="1206">
        <v>24</v>
      </c>
      <c r="E5269" s="1206">
        <v>7</v>
      </c>
      <c r="F5269" s="1210">
        <v>53</v>
      </c>
    </row>
    <row r="5270" spans="2:6" ht="13.15" customHeight="1" x14ac:dyDescent="0.3">
      <c r="B5270" s="1172" t="s">
        <v>6042</v>
      </c>
      <c r="C5270" s="1207">
        <v>14</v>
      </c>
      <c r="D5270" s="1207">
        <v>40</v>
      </c>
      <c r="E5270" s="1207">
        <v>3</v>
      </c>
      <c r="F5270" s="1211">
        <v>57</v>
      </c>
    </row>
    <row r="5271" spans="2:6" ht="13.15" customHeight="1" x14ac:dyDescent="0.3">
      <c r="B5271" s="1173" t="s">
        <v>6043</v>
      </c>
      <c r="C5271" s="1206">
        <v>21</v>
      </c>
      <c r="D5271" s="1206">
        <v>29</v>
      </c>
      <c r="E5271" s="1206">
        <v>2</v>
      </c>
      <c r="F5271" s="1210">
        <v>52</v>
      </c>
    </row>
    <row r="5272" spans="2:6" ht="13.15" customHeight="1" x14ac:dyDescent="0.3">
      <c r="B5272" s="1172" t="s">
        <v>6044</v>
      </c>
      <c r="C5272" s="1207">
        <v>6</v>
      </c>
      <c r="D5272" s="1207">
        <v>10</v>
      </c>
      <c r="E5272" s="1207">
        <v>3</v>
      </c>
      <c r="F5272" s="1211">
        <v>19</v>
      </c>
    </row>
    <row r="5273" spans="2:6" ht="13.15" customHeight="1" x14ac:dyDescent="0.3">
      <c r="B5273" s="1173" t="s">
        <v>6045</v>
      </c>
      <c r="C5273" s="1206">
        <v>73</v>
      </c>
      <c r="D5273" s="1206">
        <v>94</v>
      </c>
      <c r="E5273" s="1206">
        <v>11</v>
      </c>
      <c r="F5273" s="1210">
        <v>178</v>
      </c>
    </row>
    <row r="5274" spans="2:6" ht="13.15" customHeight="1" x14ac:dyDescent="0.3">
      <c r="B5274" s="1172" t="s">
        <v>6046</v>
      </c>
      <c r="C5274" s="1207">
        <v>182</v>
      </c>
      <c r="D5274" s="1207">
        <v>297</v>
      </c>
      <c r="E5274" s="1207">
        <v>32</v>
      </c>
      <c r="F5274" s="1211">
        <v>511</v>
      </c>
    </row>
    <row r="5275" spans="2:6" ht="13.15" customHeight="1" x14ac:dyDescent="0.3">
      <c r="B5275" s="1173" t="s">
        <v>6047</v>
      </c>
      <c r="C5275" s="1206">
        <v>4</v>
      </c>
      <c r="D5275" s="1206">
        <v>31</v>
      </c>
      <c r="E5275" s="1206">
        <v>11</v>
      </c>
      <c r="F5275" s="1210">
        <v>46</v>
      </c>
    </row>
    <row r="5276" spans="2:6" ht="13.15" customHeight="1" x14ac:dyDescent="0.3">
      <c r="B5276" s="1172" t="s">
        <v>6048</v>
      </c>
      <c r="C5276" s="1207">
        <v>346</v>
      </c>
      <c r="D5276" s="1207">
        <v>722</v>
      </c>
      <c r="E5276" s="1207">
        <v>88</v>
      </c>
      <c r="F5276" s="1211">
        <v>1156</v>
      </c>
    </row>
    <row r="5277" spans="2:6" ht="13.15" customHeight="1" x14ac:dyDescent="0.3">
      <c r="B5277" s="1173" t="s">
        <v>6049</v>
      </c>
      <c r="C5277" s="1206">
        <v>47</v>
      </c>
      <c r="D5277" s="1206">
        <v>183</v>
      </c>
      <c r="E5277" s="1206">
        <v>31</v>
      </c>
      <c r="F5277" s="1210">
        <v>261</v>
      </c>
    </row>
    <row r="5278" spans="2:6" ht="13.15" customHeight="1" x14ac:dyDescent="0.3">
      <c r="B5278" s="1172" t="s">
        <v>6050</v>
      </c>
      <c r="C5278" s="1207">
        <v>12</v>
      </c>
      <c r="D5278" s="1207">
        <v>45</v>
      </c>
      <c r="E5278" s="1207">
        <v>4</v>
      </c>
      <c r="F5278" s="1211">
        <v>61</v>
      </c>
    </row>
    <row r="5279" spans="2:6" ht="13.15" customHeight="1" x14ac:dyDescent="0.3">
      <c r="B5279" s="1173" t="s">
        <v>6051</v>
      </c>
      <c r="C5279" s="1206">
        <v>7</v>
      </c>
      <c r="D5279" s="1206">
        <v>10</v>
      </c>
      <c r="E5279" s="1206">
        <v>1</v>
      </c>
      <c r="F5279" s="1210">
        <v>18</v>
      </c>
    </row>
    <row r="5280" spans="2:6" ht="13.15" customHeight="1" x14ac:dyDescent="0.3">
      <c r="B5280" s="1172" t="s">
        <v>6052</v>
      </c>
      <c r="C5280" s="1207">
        <v>128</v>
      </c>
      <c r="D5280" s="1207">
        <v>272</v>
      </c>
      <c r="E5280" s="1207">
        <v>34</v>
      </c>
      <c r="F5280" s="1211">
        <v>434</v>
      </c>
    </row>
    <row r="5281" spans="2:6" ht="13.15" customHeight="1" x14ac:dyDescent="0.3">
      <c r="B5281" s="1173" t="s">
        <v>6053</v>
      </c>
      <c r="C5281" s="1206">
        <v>126</v>
      </c>
      <c r="D5281" s="1206">
        <v>239</v>
      </c>
      <c r="E5281" s="1206">
        <v>47</v>
      </c>
      <c r="F5281" s="1210">
        <v>412</v>
      </c>
    </row>
    <row r="5282" spans="2:6" ht="13.15" customHeight="1" x14ac:dyDescent="0.3">
      <c r="B5282" s="1172" t="s">
        <v>6054</v>
      </c>
      <c r="C5282" s="1207">
        <v>73</v>
      </c>
      <c r="D5282" s="1207">
        <v>320</v>
      </c>
      <c r="E5282" s="1207">
        <v>23</v>
      </c>
      <c r="F5282" s="1211">
        <v>416</v>
      </c>
    </row>
    <row r="5283" spans="2:6" ht="13.15" customHeight="1" x14ac:dyDescent="0.3">
      <c r="B5283" s="1173" t="s">
        <v>6055</v>
      </c>
      <c r="C5283" s="1206">
        <v>21</v>
      </c>
      <c r="D5283" s="1206">
        <v>52</v>
      </c>
      <c r="E5283" s="1206">
        <v>3</v>
      </c>
      <c r="F5283" s="1210">
        <v>76</v>
      </c>
    </row>
    <row r="5284" spans="2:6" ht="13.15" customHeight="1" x14ac:dyDescent="0.3">
      <c r="B5284" s="1172" t="s">
        <v>6056</v>
      </c>
      <c r="C5284" s="1207">
        <v>17</v>
      </c>
      <c r="D5284" s="1207">
        <v>75</v>
      </c>
      <c r="E5284" s="1207">
        <v>9</v>
      </c>
      <c r="F5284" s="1211">
        <v>101</v>
      </c>
    </row>
    <row r="5285" spans="2:6" ht="13.15" customHeight="1" x14ac:dyDescent="0.3">
      <c r="B5285" s="1173" t="s">
        <v>6057</v>
      </c>
      <c r="C5285" s="1206">
        <v>1451</v>
      </c>
      <c r="D5285" s="1206">
        <v>2896</v>
      </c>
      <c r="E5285" s="1206">
        <v>580</v>
      </c>
      <c r="F5285" s="1210">
        <v>4927</v>
      </c>
    </row>
    <row r="5286" spans="2:6" ht="13.15" customHeight="1" x14ac:dyDescent="0.3">
      <c r="B5286" s="1172" t="s">
        <v>6058</v>
      </c>
      <c r="C5286" s="1207">
        <v>561</v>
      </c>
      <c r="D5286" s="1207">
        <v>1548</v>
      </c>
      <c r="E5286" s="1207">
        <v>262</v>
      </c>
      <c r="F5286" s="1211">
        <v>2371</v>
      </c>
    </row>
    <row r="5287" spans="2:6" ht="13.15" customHeight="1" x14ac:dyDescent="0.3">
      <c r="B5287" s="1173" t="s">
        <v>6059</v>
      </c>
      <c r="C5287" s="1206">
        <v>595</v>
      </c>
      <c r="D5287" s="1206">
        <v>1541</v>
      </c>
      <c r="E5287" s="1206">
        <v>337</v>
      </c>
      <c r="F5287" s="1210">
        <v>2473</v>
      </c>
    </row>
    <row r="5288" spans="2:6" ht="13.15" customHeight="1" x14ac:dyDescent="0.3">
      <c r="B5288" s="1172" t="s">
        <v>6060</v>
      </c>
      <c r="C5288" s="1207">
        <v>469</v>
      </c>
      <c r="D5288" s="1207">
        <v>1229</v>
      </c>
      <c r="E5288" s="1207">
        <v>215</v>
      </c>
      <c r="F5288" s="1211">
        <v>1913</v>
      </c>
    </row>
    <row r="5289" spans="2:6" ht="13.15" customHeight="1" x14ac:dyDescent="0.3">
      <c r="B5289" s="1173" t="s">
        <v>6061</v>
      </c>
      <c r="C5289" s="1206">
        <v>291</v>
      </c>
      <c r="D5289" s="1206">
        <v>488</v>
      </c>
      <c r="E5289" s="1206">
        <v>105</v>
      </c>
      <c r="F5289" s="1210">
        <v>884</v>
      </c>
    </row>
    <row r="5290" spans="2:6" ht="13.15" customHeight="1" x14ac:dyDescent="0.3">
      <c r="B5290" s="1172" t="s">
        <v>6062</v>
      </c>
      <c r="C5290" s="1207">
        <v>62</v>
      </c>
      <c r="D5290" s="1207">
        <v>156</v>
      </c>
      <c r="E5290" s="1207">
        <v>21</v>
      </c>
      <c r="F5290" s="1211">
        <v>239</v>
      </c>
    </row>
    <row r="5291" spans="2:6" ht="13.15" customHeight="1" x14ac:dyDescent="0.3">
      <c r="B5291" s="1173" t="s">
        <v>6063</v>
      </c>
      <c r="C5291" s="1206">
        <v>331</v>
      </c>
      <c r="D5291" s="1206">
        <v>336</v>
      </c>
      <c r="E5291" s="1206">
        <v>48</v>
      </c>
      <c r="F5291" s="1210">
        <v>715</v>
      </c>
    </row>
    <row r="5292" spans="2:6" ht="13.15" customHeight="1" x14ac:dyDescent="0.3">
      <c r="B5292" s="1172" t="s">
        <v>6064</v>
      </c>
      <c r="C5292" s="1207">
        <v>6042</v>
      </c>
      <c r="D5292" s="1207">
        <v>8411</v>
      </c>
      <c r="E5292" s="1207">
        <v>1762</v>
      </c>
      <c r="F5292" s="1211">
        <v>16215</v>
      </c>
    </row>
    <row r="5293" spans="2:6" ht="13.15" customHeight="1" x14ac:dyDescent="0.3">
      <c r="B5293" s="1173" t="s">
        <v>6065</v>
      </c>
      <c r="C5293" s="1206">
        <v>188</v>
      </c>
      <c r="D5293" s="1206">
        <v>313</v>
      </c>
      <c r="E5293" s="1206">
        <v>61</v>
      </c>
      <c r="F5293" s="1210">
        <v>562</v>
      </c>
    </row>
    <row r="5294" spans="2:6" ht="13.15" customHeight="1" x14ac:dyDescent="0.3">
      <c r="B5294" s="1172" t="s">
        <v>6066</v>
      </c>
      <c r="C5294" s="1207">
        <v>366</v>
      </c>
      <c r="D5294" s="1207">
        <v>586</v>
      </c>
      <c r="E5294" s="1207">
        <v>125</v>
      </c>
      <c r="F5294" s="1211">
        <v>1077</v>
      </c>
    </row>
    <row r="5295" spans="2:6" ht="13.15" customHeight="1" x14ac:dyDescent="0.3">
      <c r="B5295" s="1173" t="s">
        <v>6067</v>
      </c>
      <c r="C5295" s="1206">
        <v>288</v>
      </c>
      <c r="D5295" s="1206">
        <v>438</v>
      </c>
      <c r="E5295" s="1206">
        <v>75</v>
      </c>
      <c r="F5295" s="1210">
        <v>801</v>
      </c>
    </row>
    <row r="5296" spans="2:6" ht="13.15" customHeight="1" x14ac:dyDescent="0.3">
      <c r="B5296" s="1172" t="s">
        <v>6068</v>
      </c>
      <c r="C5296" s="1207">
        <v>97</v>
      </c>
      <c r="D5296" s="1207">
        <v>191</v>
      </c>
      <c r="E5296" s="1207">
        <v>18</v>
      </c>
      <c r="F5296" s="1211">
        <v>306</v>
      </c>
    </row>
    <row r="5297" spans="2:6" ht="13.15" customHeight="1" x14ac:dyDescent="0.3">
      <c r="B5297" s="1173" t="s">
        <v>6069</v>
      </c>
      <c r="C5297" s="1206">
        <v>118</v>
      </c>
      <c r="D5297" s="1206">
        <v>122</v>
      </c>
      <c r="E5297" s="1206">
        <v>17</v>
      </c>
      <c r="F5297" s="1210">
        <v>257</v>
      </c>
    </row>
    <row r="5298" spans="2:6" ht="13.15" customHeight="1" x14ac:dyDescent="0.3">
      <c r="B5298" s="1172" t="s">
        <v>6070</v>
      </c>
      <c r="C5298" s="1207">
        <v>17</v>
      </c>
      <c r="D5298" s="1207">
        <v>27</v>
      </c>
      <c r="E5298" s="1207">
        <v>0</v>
      </c>
      <c r="F5298" s="1211">
        <v>44</v>
      </c>
    </row>
    <row r="5299" spans="2:6" ht="13.15" customHeight="1" x14ac:dyDescent="0.3">
      <c r="B5299" s="1173" t="s">
        <v>6071</v>
      </c>
      <c r="C5299" s="1206">
        <v>277</v>
      </c>
      <c r="D5299" s="1206">
        <v>197</v>
      </c>
      <c r="E5299" s="1206">
        <v>46</v>
      </c>
      <c r="F5299" s="1210">
        <v>520</v>
      </c>
    </row>
    <row r="5300" spans="2:6" ht="13.15" customHeight="1" x14ac:dyDescent="0.3">
      <c r="B5300" s="1172" t="s">
        <v>6072</v>
      </c>
      <c r="C5300" s="1207">
        <v>268</v>
      </c>
      <c r="D5300" s="1207">
        <v>257</v>
      </c>
      <c r="E5300" s="1207">
        <v>42</v>
      </c>
      <c r="F5300" s="1211">
        <v>567</v>
      </c>
    </row>
    <row r="5301" spans="2:6" ht="13.15" customHeight="1" x14ac:dyDescent="0.3">
      <c r="B5301" s="1173" t="s">
        <v>6073</v>
      </c>
      <c r="C5301" s="1206">
        <v>198</v>
      </c>
      <c r="D5301" s="1206">
        <v>300</v>
      </c>
      <c r="E5301" s="1206">
        <v>42</v>
      </c>
      <c r="F5301" s="1210">
        <v>540</v>
      </c>
    </row>
    <row r="5302" spans="2:6" ht="13.15" customHeight="1" x14ac:dyDescent="0.3">
      <c r="B5302" s="1172" t="s">
        <v>6074</v>
      </c>
      <c r="C5302" s="1207">
        <v>103</v>
      </c>
      <c r="D5302" s="1207">
        <v>181</v>
      </c>
      <c r="E5302" s="1207">
        <v>27</v>
      </c>
      <c r="F5302" s="1211">
        <v>311</v>
      </c>
    </row>
    <row r="5303" spans="2:6" ht="13.15" customHeight="1" x14ac:dyDescent="0.3">
      <c r="B5303" s="1173" t="s">
        <v>6075</v>
      </c>
      <c r="C5303" s="1206">
        <v>1761</v>
      </c>
      <c r="D5303" s="1206">
        <v>1706</v>
      </c>
      <c r="E5303" s="1206">
        <v>376</v>
      </c>
      <c r="F5303" s="1210">
        <v>3843</v>
      </c>
    </row>
    <row r="5304" spans="2:6" ht="13.15" customHeight="1" x14ac:dyDescent="0.3">
      <c r="B5304" s="1172" t="s">
        <v>6076</v>
      </c>
      <c r="C5304" s="1207">
        <v>1119</v>
      </c>
      <c r="D5304" s="1207">
        <v>885</v>
      </c>
      <c r="E5304" s="1207">
        <v>126</v>
      </c>
      <c r="F5304" s="1211">
        <v>2130</v>
      </c>
    </row>
    <row r="5305" spans="2:6" ht="13.15" customHeight="1" x14ac:dyDescent="0.3">
      <c r="B5305" s="1173" t="s">
        <v>6077</v>
      </c>
      <c r="C5305" s="1206">
        <v>136</v>
      </c>
      <c r="D5305" s="1206">
        <v>123</v>
      </c>
      <c r="E5305" s="1206">
        <v>28</v>
      </c>
      <c r="F5305" s="1210">
        <v>287</v>
      </c>
    </row>
    <row r="5306" spans="2:6" ht="13.15" customHeight="1" x14ac:dyDescent="0.3">
      <c r="B5306" s="1172" t="s">
        <v>6078</v>
      </c>
      <c r="C5306" s="1207">
        <v>126</v>
      </c>
      <c r="D5306" s="1207">
        <v>93</v>
      </c>
      <c r="E5306" s="1207">
        <v>13</v>
      </c>
      <c r="F5306" s="1211">
        <v>232</v>
      </c>
    </row>
    <row r="5307" spans="2:6" ht="13.15" customHeight="1" x14ac:dyDescent="0.3">
      <c r="B5307" s="1173" t="s">
        <v>6079</v>
      </c>
      <c r="C5307" s="1206">
        <v>363</v>
      </c>
      <c r="D5307" s="1206">
        <v>366</v>
      </c>
      <c r="E5307" s="1206">
        <v>73</v>
      </c>
      <c r="F5307" s="1210">
        <v>802</v>
      </c>
    </row>
    <row r="5308" spans="2:6" ht="13.15" customHeight="1" x14ac:dyDescent="0.3">
      <c r="B5308" s="1172" t="s">
        <v>6080</v>
      </c>
      <c r="C5308" s="1207">
        <v>165</v>
      </c>
      <c r="D5308" s="1207">
        <v>202</v>
      </c>
      <c r="E5308" s="1207">
        <v>34</v>
      </c>
      <c r="F5308" s="1211">
        <v>401</v>
      </c>
    </row>
    <row r="5309" spans="2:6" ht="13.15" customHeight="1" x14ac:dyDescent="0.3">
      <c r="B5309" s="1173" t="s">
        <v>6081</v>
      </c>
      <c r="C5309" s="1206">
        <v>208</v>
      </c>
      <c r="D5309" s="1206">
        <v>294</v>
      </c>
      <c r="E5309" s="1206">
        <v>67</v>
      </c>
      <c r="F5309" s="1210">
        <v>569</v>
      </c>
    </row>
    <row r="5310" spans="2:6" ht="13.15" customHeight="1" x14ac:dyDescent="0.3">
      <c r="B5310" s="1172" t="s">
        <v>6082</v>
      </c>
      <c r="C5310" s="1207">
        <v>223</v>
      </c>
      <c r="D5310" s="1207">
        <v>318</v>
      </c>
      <c r="E5310" s="1207">
        <v>44</v>
      </c>
      <c r="F5310" s="1211">
        <v>585</v>
      </c>
    </row>
    <row r="5311" spans="2:6" ht="13.15" customHeight="1" x14ac:dyDescent="0.3">
      <c r="B5311" s="1173" t="s">
        <v>6083</v>
      </c>
      <c r="C5311" s="1206">
        <v>1353</v>
      </c>
      <c r="D5311" s="1206">
        <v>2866</v>
      </c>
      <c r="E5311" s="1206">
        <v>448</v>
      </c>
      <c r="F5311" s="1210">
        <v>4667</v>
      </c>
    </row>
    <row r="5312" spans="2:6" ht="13.15" customHeight="1" x14ac:dyDescent="0.3">
      <c r="B5312" s="1172" t="s">
        <v>6084</v>
      </c>
      <c r="C5312" s="1207">
        <v>224</v>
      </c>
      <c r="D5312" s="1207">
        <v>401</v>
      </c>
      <c r="E5312" s="1207">
        <v>57</v>
      </c>
      <c r="F5312" s="1211">
        <v>682</v>
      </c>
    </row>
    <row r="5313" spans="2:6" ht="13.15" customHeight="1" x14ac:dyDescent="0.3">
      <c r="B5313" s="1173" t="s">
        <v>6085</v>
      </c>
      <c r="C5313" s="1206">
        <v>167</v>
      </c>
      <c r="D5313" s="1206">
        <v>374</v>
      </c>
      <c r="E5313" s="1206">
        <v>53</v>
      </c>
      <c r="F5313" s="1210">
        <v>594</v>
      </c>
    </row>
    <row r="5314" spans="2:6" ht="13.15" customHeight="1" x14ac:dyDescent="0.3">
      <c r="B5314" s="1172" t="s">
        <v>6086</v>
      </c>
      <c r="C5314" s="1207">
        <v>540</v>
      </c>
      <c r="D5314" s="1207">
        <v>920</v>
      </c>
      <c r="E5314" s="1207">
        <v>130</v>
      </c>
      <c r="F5314" s="1211">
        <v>1590</v>
      </c>
    </row>
    <row r="5315" spans="2:6" ht="13.15" customHeight="1" x14ac:dyDescent="0.3">
      <c r="B5315" s="1173" t="s">
        <v>6087</v>
      </c>
      <c r="C5315" s="1206">
        <v>75</v>
      </c>
      <c r="D5315" s="1206">
        <v>186</v>
      </c>
      <c r="E5315" s="1206">
        <v>39</v>
      </c>
      <c r="F5315" s="1210">
        <v>300</v>
      </c>
    </row>
    <row r="5316" spans="2:6" ht="13.15" customHeight="1" x14ac:dyDescent="0.3">
      <c r="B5316" s="1172" t="s">
        <v>6088</v>
      </c>
      <c r="C5316" s="1207">
        <v>147</v>
      </c>
      <c r="D5316" s="1207">
        <v>310</v>
      </c>
      <c r="E5316" s="1207">
        <v>49</v>
      </c>
      <c r="F5316" s="1211">
        <v>506</v>
      </c>
    </row>
    <row r="5317" spans="2:6" ht="13.15" customHeight="1" x14ac:dyDescent="0.3">
      <c r="B5317" s="1173" t="s">
        <v>6089</v>
      </c>
      <c r="C5317" s="1206">
        <v>1259</v>
      </c>
      <c r="D5317" s="1206">
        <v>2652</v>
      </c>
      <c r="E5317" s="1206">
        <v>349</v>
      </c>
      <c r="F5317" s="1210">
        <v>4260</v>
      </c>
    </row>
    <row r="5318" spans="2:6" ht="13.15" customHeight="1" x14ac:dyDescent="0.3">
      <c r="B5318" s="1172" t="s">
        <v>6090</v>
      </c>
      <c r="C5318" s="1207">
        <v>9</v>
      </c>
      <c r="D5318" s="1207">
        <v>3</v>
      </c>
      <c r="E5318" s="1207">
        <v>2</v>
      </c>
      <c r="F5318" s="1211">
        <v>14</v>
      </c>
    </row>
    <row r="5319" spans="2:6" ht="13.15" customHeight="1" x14ac:dyDescent="0.3">
      <c r="B5319" s="1173" t="s">
        <v>6091</v>
      </c>
      <c r="C5319" s="1206">
        <v>82</v>
      </c>
      <c r="D5319" s="1206">
        <v>249</v>
      </c>
      <c r="E5319" s="1206">
        <v>44</v>
      </c>
      <c r="F5319" s="1210">
        <v>375</v>
      </c>
    </row>
    <row r="5320" spans="2:6" ht="13.15" customHeight="1" x14ac:dyDescent="0.3">
      <c r="B5320" s="1172" t="s">
        <v>6092</v>
      </c>
      <c r="C5320" s="1207">
        <v>72</v>
      </c>
      <c r="D5320" s="1207">
        <v>210</v>
      </c>
      <c r="E5320" s="1207">
        <v>43</v>
      </c>
      <c r="F5320" s="1211">
        <v>325</v>
      </c>
    </row>
    <row r="5321" spans="2:6" ht="13.15" customHeight="1" x14ac:dyDescent="0.3">
      <c r="B5321" s="1173" t="s">
        <v>6093</v>
      </c>
      <c r="C5321" s="1206">
        <v>97</v>
      </c>
      <c r="D5321" s="1206">
        <v>327</v>
      </c>
      <c r="E5321" s="1206">
        <v>54</v>
      </c>
      <c r="F5321" s="1210">
        <v>478</v>
      </c>
    </row>
    <row r="5322" spans="2:6" ht="13.15" customHeight="1" x14ac:dyDescent="0.3">
      <c r="B5322" s="1172" t="s">
        <v>6094</v>
      </c>
      <c r="C5322" s="1207">
        <v>475</v>
      </c>
      <c r="D5322" s="1207">
        <v>1166</v>
      </c>
      <c r="E5322" s="1207">
        <v>139</v>
      </c>
      <c r="F5322" s="1211">
        <v>1780</v>
      </c>
    </row>
    <row r="5323" spans="2:6" ht="13.15" customHeight="1" x14ac:dyDescent="0.3">
      <c r="B5323" s="1173" t="s">
        <v>6095</v>
      </c>
      <c r="C5323" s="1206">
        <v>16</v>
      </c>
      <c r="D5323" s="1206">
        <v>49</v>
      </c>
      <c r="E5323" s="1206">
        <v>11</v>
      </c>
      <c r="F5323" s="1210">
        <v>76</v>
      </c>
    </row>
    <row r="5324" spans="2:6" ht="13.15" customHeight="1" x14ac:dyDescent="0.3">
      <c r="B5324" s="1172" t="s">
        <v>6096</v>
      </c>
      <c r="C5324" s="1207">
        <v>52</v>
      </c>
      <c r="D5324" s="1207">
        <v>211</v>
      </c>
      <c r="E5324" s="1207">
        <v>43</v>
      </c>
      <c r="F5324" s="1211">
        <v>306</v>
      </c>
    </row>
    <row r="5325" spans="2:6" ht="13.15" customHeight="1" x14ac:dyDescent="0.3">
      <c r="B5325" s="1173" t="s">
        <v>6097</v>
      </c>
      <c r="C5325" s="1206">
        <v>212</v>
      </c>
      <c r="D5325" s="1206">
        <v>496</v>
      </c>
      <c r="E5325" s="1206">
        <v>79</v>
      </c>
      <c r="F5325" s="1210">
        <v>787</v>
      </c>
    </row>
    <row r="5326" spans="2:6" ht="13.15" customHeight="1" x14ac:dyDescent="0.3">
      <c r="B5326" s="1172" t="s">
        <v>6098</v>
      </c>
      <c r="C5326" s="1207">
        <v>1</v>
      </c>
      <c r="D5326" s="1207">
        <v>0</v>
      </c>
      <c r="E5326" s="1207">
        <v>0</v>
      </c>
      <c r="F5326" s="1211">
        <v>1</v>
      </c>
    </row>
    <row r="5327" spans="2:6" ht="13.15" customHeight="1" x14ac:dyDescent="0.3">
      <c r="B5327" s="1173" t="s">
        <v>6099</v>
      </c>
      <c r="C5327" s="1206">
        <v>38</v>
      </c>
      <c r="D5327" s="1206">
        <v>27</v>
      </c>
      <c r="E5327" s="1206">
        <v>8</v>
      </c>
      <c r="F5327" s="1210">
        <v>73</v>
      </c>
    </row>
    <row r="5328" spans="2:6" ht="13.15" customHeight="1" x14ac:dyDescent="0.3">
      <c r="B5328" s="1172" t="s">
        <v>6100</v>
      </c>
      <c r="C5328" s="1207">
        <v>1144</v>
      </c>
      <c r="D5328" s="1207">
        <v>2218</v>
      </c>
      <c r="E5328" s="1207">
        <v>345</v>
      </c>
      <c r="F5328" s="1211">
        <v>3707</v>
      </c>
    </row>
    <row r="5329" spans="2:6" ht="13.15" customHeight="1" x14ac:dyDescent="0.3">
      <c r="B5329" s="1173" t="s">
        <v>6101</v>
      </c>
      <c r="C5329" s="1206">
        <v>23</v>
      </c>
      <c r="D5329" s="1206">
        <v>50</v>
      </c>
      <c r="E5329" s="1206">
        <v>7</v>
      </c>
      <c r="F5329" s="1210">
        <v>80</v>
      </c>
    </row>
    <row r="5330" spans="2:6" ht="13.15" customHeight="1" x14ac:dyDescent="0.3">
      <c r="B5330" s="1172" t="s">
        <v>6102</v>
      </c>
      <c r="C5330" s="1207">
        <v>6</v>
      </c>
      <c r="D5330" s="1207">
        <v>19</v>
      </c>
      <c r="E5330" s="1207">
        <v>4</v>
      </c>
      <c r="F5330" s="1211">
        <v>29</v>
      </c>
    </row>
    <row r="5331" spans="2:6" ht="13.15" customHeight="1" x14ac:dyDescent="0.3">
      <c r="B5331" s="1173" t="s">
        <v>6103</v>
      </c>
      <c r="C5331" s="1206">
        <v>321</v>
      </c>
      <c r="D5331" s="1206">
        <v>576</v>
      </c>
      <c r="E5331" s="1206">
        <v>79</v>
      </c>
      <c r="F5331" s="1210">
        <v>976</v>
      </c>
    </row>
    <row r="5332" spans="2:6" ht="13.15" customHeight="1" x14ac:dyDescent="0.3">
      <c r="B5332" s="1172" t="s">
        <v>6104</v>
      </c>
      <c r="C5332" s="1207">
        <v>856</v>
      </c>
      <c r="D5332" s="1207">
        <v>1193</v>
      </c>
      <c r="E5332" s="1207">
        <v>180</v>
      </c>
      <c r="F5332" s="1211">
        <v>2229</v>
      </c>
    </row>
    <row r="5333" spans="2:6" ht="13.15" customHeight="1" x14ac:dyDescent="0.3">
      <c r="B5333" s="1173" t="s">
        <v>6105</v>
      </c>
      <c r="C5333" s="1206">
        <v>231</v>
      </c>
      <c r="D5333" s="1206">
        <v>314</v>
      </c>
      <c r="E5333" s="1206">
        <v>41</v>
      </c>
      <c r="F5333" s="1210">
        <v>586</v>
      </c>
    </row>
    <row r="5334" spans="2:6" ht="13.15" customHeight="1" x14ac:dyDescent="0.3">
      <c r="B5334" s="1172" t="s">
        <v>6106</v>
      </c>
      <c r="C5334" s="1207">
        <v>216</v>
      </c>
      <c r="D5334" s="1207">
        <v>379</v>
      </c>
      <c r="E5334" s="1207">
        <v>64</v>
      </c>
      <c r="F5334" s="1211">
        <v>659</v>
      </c>
    </row>
    <row r="5335" spans="2:6" ht="13.15" customHeight="1" x14ac:dyDescent="0.3">
      <c r="B5335" s="1173" t="s">
        <v>6107</v>
      </c>
      <c r="C5335" s="1206">
        <v>97</v>
      </c>
      <c r="D5335" s="1206">
        <v>213</v>
      </c>
      <c r="E5335" s="1206">
        <v>34</v>
      </c>
      <c r="F5335" s="1210">
        <v>344</v>
      </c>
    </row>
    <row r="5336" spans="2:6" ht="13.15" customHeight="1" x14ac:dyDescent="0.3">
      <c r="B5336" s="1172" t="s">
        <v>6108</v>
      </c>
      <c r="C5336" s="1207">
        <v>218</v>
      </c>
      <c r="D5336" s="1207">
        <v>263</v>
      </c>
      <c r="E5336" s="1207">
        <v>21</v>
      </c>
      <c r="F5336" s="1211">
        <v>502</v>
      </c>
    </row>
    <row r="5337" spans="2:6" ht="13.15" customHeight="1" x14ac:dyDescent="0.3">
      <c r="B5337" s="1173" t="s">
        <v>6109</v>
      </c>
      <c r="C5337" s="1206">
        <v>139</v>
      </c>
      <c r="D5337" s="1206">
        <v>179</v>
      </c>
      <c r="E5337" s="1206">
        <v>49</v>
      </c>
      <c r="F5337" s="1210">
        <v>367</v>
      </c>
    </row>
    <row r="5338" spans="2:6" ht="13.15" customHeight="1" x14ac:dyDescent="0.3">
      <c r="B5338" s="1172" t="s">
        <v>6110</v>
      </c>
      <c r="C5338" s="1207">
        <v>5068</v>
      </c>
      <c r="D5338" s="1207">
        <v>4024</v>
      </c>
      <c r="E5338" s="1207">
        <v>2212</v>
      </c>
      <c r="F5338" s="1211">
        <v>11304</v>
      </c>
    </row>
    <row r="5339" spans="2:6" ht="13.15" customHeight="1" x14ac:dyDescent="0.3">
      <c r="B5339" s="1173" t="s">
        <v>6111</v>
      </c>
      <c r="C5339" s="1206">
        <v>9336</v>
      </c>
      <c r="D5339" s="1206">
        <v>8294</v>
      </c>
      <c r="E5339" s="1206">
        <v>2596</v>
      </c>
      <c r="F5339" s="1210">
        <v>20226</v>
      </c>
    </row>
    <row r="5340" spans="2:6" ht="13.15" customHeight="1" x14ac:dyDescent="0.3">
      <c r="B5340" s="1172" t="s">
        <v>6112</v>
      </c>
      <c r="C5340" s="1207">
        <v>11980</v>
      </c>
      <c r="D5340" s="1207">
        <v>12916</v>
      </c>
      <c r="E5340" s="1207">
        <v>3025</v>
      </c>
      <c r="F5340" s="1211">
        <v>27921</v>
      </c>
    </row>
    <row r="5341" spans="2:6" ht="13.15" customHeight="1" x14ac:dyDescent="0.3">
      <c r="B5341" s="1173" t="s">
        <v>6113</v>
      </c>
      <c r="C5341" s="1206">
        <v>12426</v>
      </c>
      <c r="D5341" s="1206">
        <v>11762</v>
      </c>
      <c r="E5341" s="1206">
        <v>3135</v>
      </c>
      <c r="F5341" s="1210">
        <v>27323</v>
      </c>
    </row>
    <row r="5342" spans="2:6" ht="13.15" customHeight="1" x14ac:dyDescent="0.3">
      <c r="B5342" s="1172" t="s">
        <v>6114</v>
      </c>
      <c r="C5342" s="1207">
        <v>15502</v>
      </c>
      <c r="D5342" s="1207">
        <v>16593</v>
      </c>
      <c r="E5342" s="1207">
        <v>3965</v>
      </c>
      <c r="F5342" s="1211">
        <v>36060</v>
      </c>
    </row>
    <row r="5343" spans="2:6" ht="13.15" customHeight="1" x14ac:dyDescent="0.3">
      <c r="B5343" s="1173" t="s">
        <v>6115</v>
      </c>
      <c r="C5343" s="1206">
        <v>9368</v>
      </c>
      <c r="D5343" s="1206">
        <v>17079</v>
      </c>
      <c r="E5343" s="1206">
        <v>3378</v>
      </c>
      <c r="F5343" s="1210">
        <v>29825</v>
      </c>
    </row>
    <row r="5344" spans="2:6" ht="13.15" customHeight="1" x14ac:dyDescent="0.3">
      <c r="B5344" s="1172" t="s">
        <v>6116</v>
      </c>
      <c r="C5344" s="1207">
        <v>13593</v>
      </c>
      <c r="D5344" s="1207">
        <v>18707</v>
      </c>
      <c r="E5344" s="1207">
        <v>3051</v>
      </c>
      <c r="F5344" s="1211">
        <v>35351</v>
      </c>
    </row>
    <row r="5345" spans="2:6" ht="13.15" customHeight="1" x14ac:dyDescent="0.3">
      <c r="B5345" s="1173" t="s">
        <v>6117</v>
      </c>
      <c r="C5345" s="1206">
        <v>2166</v>
      </c>
      <c r="D5345" s="1206">
        <v>2854</v>
      </c>
      <c r="E5345" s="1206">
        <v>482</v>
      </c>
      <c r="F5345" s="1210">
        <v>5502</v>
      </c>
    </row>
    <row r="5346" spans="2:6" ht="13.15" customHeight="1" x14ac:dyDescent="0.3">
      <c r="B5346" s="1172" t="s">
        <v>6118</v>
      </c>
      <c r="C5346" s="1207">
        <v>967</v>
      </c>
      <c r="D5346" s="1207">
        <v>2626</v>
      </c>
      <c r="E5346" s="1207">
        <v>607</v>
      </c>
      <c r="F5346" s="1211">
        <v>4200</v>
      </c>
    </row>
    <row r="5347" spans="2:6" ht="13.15" customHeight="1" x14ac:dyDescent="0.3">
      <c r="B5347" s="1173" t="s">
        <v>6119</v>
      </c>
      <c r="C5347" s="1206">
        <v>1</v>
      </c>
      <c r="D5347" s="1206">
        <v>1</v>
      </c>
      <c r="E5347" s="1206">
        <v>0</v>
      </c>
      <c r="F5347" s="1210">
        <v>2</v>
      </c>
    </row>
    <row r="5348" spans="2:6" ht="13.15" customHeight="1" x14ac:dyDescent="0.3">
      <c r="B5348" s="1172" t="s">
        <v>6120</v>
      </c>
      <c r="C5348" s="1207">
        <v>0</v>
      </c>
      <c r="D5348" s="1207">
        <v>4</v>
      </c>
      <c r="E5348" s="1207">
        <v>0</v>
      </c>
      <c r="F5348" s="1211">
        <v>4</v>
      </c>
    </row>
    <row r="5349" spans="2:6" ht="13.15" customHeight="1" x14ac:dyDescent="0.3">
      <c r="B5349" s="1173" t="s">
        <v>6121</v>
      </c>
      <c r="C5349" s="1206">
        <v>3</v>
      </c>
      <c r="D5349" s="1206">
        <v>42</v>
      </c>
      <c r="E5349" s="1206">
        <v>1</v>
      </c>
      <c r="F5349" s="1210">
        <v>46</v>
      </c>
    </row>
    <row r="5350" spans="2:6" ht="13.15" customHeight="1" x14ac:dyDescent="0.3">
      <c r="B5350" s="1172" t="s">
        <v>6122</v>
      </c>
      <c r="C5350" s="1207">
        <v>13</v>
      </c>
      <c r="D5350" s="1207">
        <v>19</v>
      </c>
      <c r="E5350" s="1207">
        <v>2</v>
      </c>
      <c r="F5350" s="1211">
        <v>34</v>
      </c>
    </row>
    <row r="5351" spans="2:6" ht="13.15" customHeight="1" x14ac:dyDescent="0.3">
      <c r="B5351" s="1173" t="s">
        <v>12601</v>
      </c>
      <c r="C5351" s="1206">
        <v>0</v>
      </c>
      <c r="D5351" s="1206">
        <v>30</v>
      </c>
      <c r="E5351" s="1206">
        <v>0</v>
      </c>
      <c r="F5351" s="1210">
        <v>30</v>
      </c>
    </row>
    <row r="5352" spans="2:6" ht="13.15" customHeight="1" x14ac:dyDescent="0.3">
      <c r="B5352" s="1172" t="s">
        <v>6123</v>
      </c>
      <c r="C5352" s="1207">
        <v>545</v>
      </c>
      <c r="D5352" s="1207">
        <v>491</v>
      </c>
      <c r="E5352" s="1207">
        <v>58</v>
      </c>
      <c r="F5352" s="1211">
        <v>1094</v>
      </c>
    </row>
    <row r="5353" spans="2:6" ht="13.15" customHeight="1" x14ac:dyDescent="0.3">
      <c r="B5353" s="1173" t="s">
        <v>6124</v>
      </c>
      <c r="C5353" s="1206">
        <v>57</v>
      </c>
      <c r="D5353" s="1206">
        <v>46</v>
      </c>
      <c r="E5353" s="1206">
        <v>10</v>
      </c>
      <c r="F5353" s="1210">
        <v>113</v>
      </c>
    </row>
    <row r="5354" spans="2:6" ht="13.15" customHeight="1" x14ac:dyDescent="0.3">
      <c r="B5354" s="1172" t="s">
        <v>6125</v>
      </c>
      <c r="C5354" s="1207">
        <v>39</v>
      </c>
      <c r="D5354" s="1207">
        <v>26</v>
      </c>
      <c r="E5354" s="1207">
        <v>4</v>
      </c>
      <c r="F5354" s="1211">
        <v>69</v>
      </c>
    </row>
    <row r="5355" spans="2:6" ht="13.15" customHeight="1" x14ac:dyDescent="0.3">
      <c r="B5355" s="1173" t="s">
        <v>6126</v>
      </c>
      <c r="C5355" s="1206">
        <v>2223</v>
      </c>
      <c r="D5355" s="1206">
        <v>3096</v>
      </c>
      <c r="E5355" s="1206">
        <v>633</v>
      </c>
      <c r="F5355" s="1210">
        <v>5952</v>
      </c>
    </row>
    <row r="5356" spans="2:6" ht="13.15" customHeight="1" x14ac:dyDescent="0.3">
      <c r="B5356" s="1172" t="s">
        <v>6127</v>
      </c>
      <c r="C5356" s="1207">
        <v>393</v>
      </c>
      <c r="D5356" s="1207">
        <v>553</v>
      </c>
      <c r="E5356" s="1207">
        <v>84</v>
      </c>
      <c r="F5356" s="1211">
        <v>1030</v>
      </c>
    </row>
    <row r="5357" spans="2:6" ht="13.15" customHeight="1" x14ac:dyDescent="0.3">
      <c r="B5357" s="1173" t="s">
        <v>6128</v>
      </c>
      <c r="C5357" s="1206">
        <v>68</v>
      </c>
      <c r="D5357" s="1206">
        <v>47</v>
      </c>
      <c r="E5357" s="1206">
        <v>14</v>
      </c>
      <c r="F5357" s="1210">
        <v>129</v>
      </c>
    </row>
    <row r="5358" spans="2:6" ht="13.15" customHeight="1" x14ac:dyDescent="0.3">
      <c r="B5358" s="1172" t="s">
        <v>6129</v>
      </c>
      <c r="C5358" s="1207">
        <v>78</v>
      </c>
      <c r="D5358" s="1207">
        <v>52</v>
      </c>
      <c r="E5358" s="1207">
        <v>11</v>
      </c>
      <c r="F5358" s="1211">
        <v>141</v>
      </c>
    </row>
    <row r="5359" spans="2:6" ht="13.15" customHeight="1" x14ac:dyDescent="0.3">
      <c r="B5359" s="1173" t="s">
        <v>6130</v>
      </c>
      <c r="C5359" s="1206">
        <v>586</v>
      </c>
      <c r="D5359" s="1206">
        <v>407</v>
      </c>
      <c r="E5359" s="1206">
        <v>76</v>
      </c>
      <c r="F5359" s="1210">
        <v>1069</v>
      </c>
    </row>
    <row r="5360" spans="2:6" ht="13.15" customHeight="1" x14ac:dyDescent="0.3">
      <c r="B5360" s="1172" t="s">
        <v>6131</v>
      </c>
      <c r="C5360" s="1207">
        <v>249</v>
      </c>
      <c r="D5360" s="1207">
        <v>214</v>
      </c>
      <c r="E5360" s="1207">
        <v>45</v>
      </c>
      <c r="F5360" s="1211">
        <v>508</v>
      </c>
    </row>
    <row r="5361" spans="2:6" ht="13.15" customHeight="1" x14ac:dyDescent="0.3">
      <c r="B5361" s="1173" t="s">
        <v>6132</v>
      </c>
      <c r="C5361" s="1206">
        <v>135</v>
      </c>
      <c r="D5361" s="1206">
        <v>97</v>
      </c>
      <c r="E5361" s="1206">
        <v>19</v>
      </c>
      <c r="F5361" s="1210">
        <v>251</v>
      </c>
    </row>
    <row r="5362" spans="2:6" ht="13.15" customHeight="1" x14ac:dyDescent="0.3">
      <c r="B5362" s="1172" t="s">
        <v>6133</v>
      </c>
      <c r="C5362" s="1207">
        <v>41</v>
      </c>
      <c r="D5362" s="1207">
        <v>41</v>
      </c>
      <c r="E5362" s="1207">
        <v>7</v>
      </c>
      <c r="F5362" s="1211">
        <v>89</v>
      </c>
    </row>
    <row r="5363" spans="2:6" ht="13.15" customHeight="1" x14ac:dyDescent="0.3">
      <c r="B5363" s="1173" t="s">
        <v>6134</v>
      </c>
      <c r="C5363" s="1206">
        <v>649</v>
      </c>
      <c r="D5363" s="1206">
        <v>1501</v>
      </c>
      <c r="E5363" s="1206">
        <v>143</v>
      </c>
      <c r="F5363" s="1210">
        <v>2293</v>
      </c>
    </row>
    <row r="5364" spans="2:6" ht="13.15" customHeight="1" x14ac:dyDescent="0.3">
      <c r="B5364" s="1172" t="s">
        <v>6135</v>
      </c>
      <c r="C5364" s="1207">
        <v>319</v>
      </c>
      <c r="D5364" s="1207">
        <v>566</v>
      </c>
      <c r="E5364" s="1207">
        <v>54</v>
      </c>
      <c r="F5364" s="1211">
        <v>939</v>
      </c>
    </row>
    <row r="5365" spans="2:6" ht="13.15" customHeight="1" x14ac:dyDescent="0.3">
      <c r="B5365" s="1173" t="s">
        <v>6136</v>
      </c>
      <c r="C5365" s="1206">
        <v>192</v>
      </c>
      <c r="D5365" s="1206">
        <v>110</v>
      </c>
      <c r="E5365" s="1206">
        <v>31</v>
      </c>
      <c r="F5365" s="1210">
        <v>333</v>
      </c>
    </row>
    <row r="5366" spans="2:6" ht="13.15" customHeight="1" x14ac:dyDescent="0.3">
      <c r="B5366" s="1172" t="s">
        <v>6137</v>
      </c>
      <c r="C5366" s="1207">
        <v>202</v>
      </c>
      <c r="D5366" s="1207">
        <v>140</v>
      </c>
      <c r="E5366" s="1207">
        <v>30</v>
      </c>
      <c r="F5366" s="1211">
        <v>372</v>
      </c>
    </row>
    <row r="5367" spans="2:6" ht="13.15" customHeight="1" x14ac:dyDescent="0.3">
      <c r="B5367" s="1173" t="s">
        <v>6138</v>
      </c>
      <c r="C5367" s="1206">
        <v>54</v>
      </c>
      <c r="D5367" s="1206">
        <v>86</v>
      </c>
      <c r="E5367" s="1206">
        <v>8</v>
      </c>
      <c r="F5367" s="1210">
        <v>148</v>
      </c>
    </row>
    <row r="5368" spans="2:6" ht="13.15" customHeight="1" x14ac:dyDescent="0.3">
      <c r="B5368" s="1172" t="s">
        <v>6139</v>
      </c>
      <c r="C5368" s="1207">
        <v>108</v>
      </c>
      <c r="D5368" s="1207">
        <v>68</v>
      </c>
      <c r="E5368" s="1207">
        <v>19</v>
      </c>
      <c r="F5368" s="1211">
        <v>195</v>
      </c>
    </row>
    <row r="5369" spans="2:6" ht="13.15" customHeight="1" x14ac:dyDescent="0.3">
      <c r="B5369" s="1173" t="s">
        <v>6140</v>
      </c>
      <c r="C5369" s="1206">
        <v>6408</v>
      </c>
      <c r="D5369" s="1206">
        <v>9705</v>
      </c>
      <c r="E5369" s="1206">
        <v>1509</v>
      </c>
      <c r="F5369" s="1210">
        <v>17622</v>
      </c>
    </row>
    <row r="5370" spans="2:6" ht="13.15" customHeight="1" x14ac:dyDescent="0.3">
      <c r="B5370" s="1172" t="s">
        <v>6141</v>
      </c>
      <c r="C5370" s="1207">
        <v>1475</v>
      </c>
      <c r="D5370" s="1207">
        <v>2509</v>
      </c>
      <c r="E5370" s="1207">
        <v>387</v>
      </c>
      <c r="F5370" s="1211">
        <v>4371</v>
      </c>
    </row>
    <row r="5371" spans="2:6" ht="13.15" customHeight="1" x14ac:dyDescent="0.3">
      <c r="B5371" s="1173" t="s">
        <v>6142</v>
      </c>
      <c r="C5371" s="1206">
        <v>4635</v>
      </c>
      <c r="D5371" s="1206">
        <v>7276</v>
      </c>
      <c r="E5371" s="1206">
        <v>1159</v>
      </c>
      <c r="F5371" s="1210">
        <v>13070</v>
      </c>
    </row>
    <row r="5372" spans="2:6" ht="13.15" customHeight="1" x14ac:dyDescent="0.3">
      <c r="B5372" s="1172" t="s">
        <v>6143</v>
      </c>
      <c r="C5372" s="1207">
        <v>913</v>
      </c>
      <c r="D5372" s="1207">
        <v>1670</v>
      </c>
      <c r="E5372" s="1207">
        <v>245</v>
      </c>
      <c r="F5372" s="1211">
        <v>2828</v>
      </c>
    </row>
    <row r="5373" spans="2:6" ht="13.15" customHeight="1" x14ac:dyDescent="0.3">
      <c r="B5373" s="1173" t="s">
        <v>6144</v>
      </c>
      <c r="C5373" s="1206">
        <v>497</v>
      </c>
      <c r="D5373" s="1206">
        <v>693</v>
      </c>
      <c r="E5373" s="1206">
        <v>95</v>
      </c>
      <c r="F5373" s="1210">
        <v>1285</v>
      </c>
    </row>
    <row r="5374" spans="2:6" ht="13.15" customHeight="1" x14ac:dyDescent="0.3">
      <c r="B5374" s="1172" t="s">
        <v>6145</v>
      </c>
      <c r="C5374" s="1207">
        <v>106</v>
      </c>
      <c r="D5374" s="1207">
        <v>87</v>
      </c>
      <c r="E5374" s="1207">
        <v>16</v>
      </c>
      <c r="F5374" s="1211">
        <v>209</v>
      </c>
    </row>
    <row r="5375" spans="2:6" ht="13.15" customHeight="1" x14ac:dyDescent="0.3">
      <c r="B5375" s="1173" t="s">
        <v>6146</v>
      </c>
      <c r="C5375" s="1206">
        <v>133</v>
      </c>
      <c r="D5375" s="1206">
        <v>220</v>
      </c>
      <c r="E5375" s="1206">
        <v>39</v>
      </c>
      <c r="F5375" s="1210">
        <v>392</v>
      </c>
    </row>
    <row r="5376" spans="2:6" ht="13.15" customHeight="1" x14ac:dyDescent="0.3">
      <c r="B5376" s="1172" t="s">
        <v>6147</v>
      </c>
      <c r="C5376" s="1207">
        <v>22</v>
      </c>
      <c r="D5376" s="1207">
        <v>25</v>
      </c>
      <c r="E5376" s="1207">
        <v>2</v>
      </c>
      <c r="F5376" s="1211">
        <v>49</v>
      </c>
    </row>
    <row r="5377" spans="2:6" ht="13.15" customHeight="1" x14ac:dyDescent="0.3">
      <c r="B5377" s="1173" t="s">
        <v>6148</v>
      </c>
      <c r="C5377" s="1206">
        <v>71</v>
      </c>
      <c r="D5377" s="1206">
        <v>77</v>
      </c>
      <c r="E5377" s="1206">
        <v>16</v>
      </c>
      <c r="F5377" s="1210">
        <v>164</v>
      </c>
    </row>
    <row r="5378" spans="2:6" ht="13.15" customHeight="1" x14ac:dyDescent="0.3">
      <c r="B5378" s="1172" t="s">
        <v>6149</v>
      </c>
      <c r="C5378" s="1207">
        <v>6</v>
      </c>
      <c r="D5378" s="1207">
        <v>48</v>
      </c>
      <c r="E5378" s="1207">
        <v>38</v>
      </c>
      <c r="F5378" s="1211">
        <v>92</v>
      </c>
    </row>
    <row r="5379" spans="2:6" ht="13.15" customHeight="1" x14ac:dyDescent="0.3">
      <c r="B5379" s="1173" t="s">
        <v>6150</v>
      </c>
      <c r="C5379" s="1206">
        <v>275</v>
      </c>
      <c r="D5379" s="1206">
        <v>1420</v>
      </c>
      <c r="E5379" s="1206">
        <v>167</v>
      </c>
      <c r="F5379" s="1210">
        <v>1862</v>
      </c>
    </row>
    <row r="5380" spans="2:6" ht="13.15" customHeight="1" x14ac:dyDescent="0.3">
      <c r="B5380" s="1172" t="s">
        <v>6151</v>
      </c>
      <c r="C5380" s="1207">
        <v>666</v>
      </c>
      <c r="D5380" s="1207">
        <v>1617</v>
      </c>
      <c r="E5380" s="1207">
        <v>196</v>
      </c>
      <c r="F5380" s="1211">
        <v>2479</v>
      </c>
    </row>
    <row r="5381" spans="2:6" ht="13.15" customHeight="1" x14ac:dyDescent="0.3">
      <c r="B5381" s="1173" t="s">
        <v>6152</v>
      </c>
      <c r="C5381" s="1206">
        <v>911</v>
      </c>
      <c r="D5381" s="1206">
        <v>984</v>
      </c>
      <c r="E5381" s="1206">
        <v>157</v>
      </c>
      <c r="F5381" s="1210">
        <v>2052</v>
      </c>
    </row>
    <row r="5382" spans="2:6" ht="13.15" customHeight="1" x14ac:dyDescent="0.3">
      <c r="B5382" s="1172" t="s">
        <v>6153</v>
      </c>
      <c r="C5382" s="1207">
        <v>181</v>
      </c>
      <c r="D5382" s="1207">
        <v>331</v>
      </c>
      <c r="E5382" s="1207">
        <v>43</v>
      </c>
      <c r="F5382" s="1211">
        <v>555</v>
      </c>
    </row>
    <row r="5383" spans="2:6" ht="13.15" customHeight="1" x14ac:dyDescent="0.3">
      <c r="B5383" s="1173" t="s">
        <v>6154</v>
      </c>
      <c r="C5383" s="1206">
        <v>7700</v>
      </c>
      <c r="D5383" s="1206">
        <v>8584</v>
      </c>
      <c r="E5383" s="1206">
        <v>2219</v>
      </c>
      <c r="F5383" s="1210">
        <v>18503</v>
      </c>
    </row>
    <row r="5384" spans="2:6" ht="13.15" customHeight="1" x14ac:dyDescent="0.3">
      <c r="B5384" s="1172" t="s">
        <v>6155</v>
      </c>
      <c r="C5384" s="1207">
        <v>0</v>
      </c>
      <c r="D5384" s="1207">
        <v>1</v>
      </c>
      <c r="E5384" s="1207">
        <v>0</v>
      </c>
      <c r="F5384" s="1211">
        <v>1</v>
      </c>
    </row>
    <row r="5385" spans="2:6" ht="13.15" customHeight="1" x14ac:dyDescent="0.3">
      <c r="B5385" s="1173" t="s">
        <v>6156</v>
      </c>
      <c r="C5385" s="1206">
        <v>1297</v>
      </c>
      <c r="D5385" s="1206">
        <v>791</v>
      </c>
      <c r="E5385" s="1206">
        <v>154</v>
      </c>
      <c r="F5385" s="1210">
        <v>2242</v>
      </c>
    </row>
    <row r="5386" spans="2:6" ht="13.15" customHeight="1" x14ac:dyDescent="0.3">
      <c r="B5386" s="1172" t="s">
        <v>6157</v>
      </c>
      <c r="C5386" s="1207">
        <v>400</v>
      </c>
      <c r="D5386" s="1207">
        <v>611</v>
      </c>
      <c r="E5386" s="1207">
        <v>98</v>
      </c>
      <c r="F5386" s="1211">
        <v>1109</v>
      </c>
    </row>
    <row r="5387" spans="2:6" ht="13.15" customHeight="1" x14ac:dyDescent="0.3">
      <c r="B5387" s="1173" t="s">
        <v>6158</v>
      </c>
      <c r="C5387" s="1206">
        <v>319</v>
      </c>
      <c r="D5387" s="1206">
        <v>421</v>
      </c>
      <c r="E5387" s="1206">
        <v>75</v>
      </c>
      <c r="F5387" s="1210">
        <v>815</v>
      </c>
    </row>
    <row r="5388" spans="2:6" ht="13.15" customHeight="1" x14ac:dyDescent="0.3">
      <c r="B5388" s="1172" t="s">
        <v>6159</v>
      </c>
      <c r="C5388" s="1207">
        <v>773</v>
      </c>
      <c r="D5388" s="1207">
        <v>634</v>
      </c>
      <c r="E5388" s="1207">
        <v>104</v>
      </c>
      <c r="F5388" s="1211">
        <v>1511</v>
      </c>
    </row>
    <row r="5389" spans="2:6" ht="13.15" customHeight="1" x14ac:dyDescent="0.3">
      <c r="B5389" s="1173" t="s">
        <v>6160</v>
      </c>
      <c r="C5389" s="1206">
        <v>1035</v>
      </c>
      <c r="D5389" s="1206">
        <v>794</v>
      </c>
      <c r="E5389" s="1206">
        <v>112</v>
      </c>
      <c r="F5389" s="1210">
        <v>1941</v>
      </c>
    </row>
    <row r="5390" spans="2:6" ht="13.15" customHeight="1" x14ac:dyDescent="0.3">
      <c r="B5390" s="1172" t="s">
        <v>6161</v>
      </c>
      <c r="C5390" s="1207">
        <v>184</v>
      </c>
      <c r="D5390" s="1207">
        <v>254</v>
      </c>
      <c r="E5390" s="1207">
        <v>47</v>
      </c>
      <c r="F5390" s="1211">
        <v>485</v>
      </c>
    </row>
    <row r="5391" spans="2:6" ht="13.15" customHeight="1" x14ac:dyDescent="0.3">
      <c r="B5391" s="1173" t="s">
        <v>6162</v>
      </c>
      <c r="C5391" s="1206">
        <v>11</v>
      </c>
      <c r="D5391" s="1206">
        <v>61</v>
      </c>
      <c r="E5391" s="1206">
        <v>8</v>
      </c>
      <c r="F5391" s="1210">
        <v>80</v>
      </c>
    </row>
    <row r="5392" spans="2:6" ht="13.15" customHeight="1" x14ac:dyDescent="0.3">
      <c r="B5392" s="1172" t="s">
        <v>6163</v>
      </c>
      <c r="C5392" s="1207">
        <v>295</v>
      </c>
      <c r="D5392" s="1207">
        <v>393</v>
      </c>
      <c r="E5392" s="1207">
        <v>63</v>
      </c>
      <c r="F5392" s="1211">
        <v>751</v>
      </c>
    </row>
    <row r="5393" spans="2:6" ht="13.15" customHeight="1" x14ac:dyDescent="0.3">
      <c r="B5393" s="1173" t="s">
        <v>6164</v>
      </c>
      <c r="C5393" s="1206">
        <v>99</v>
      </c>
      <c r="D5393" s="1206">
        <v>139</v>
      </c>
      <c r="E5393" s="1206">
        <v>21</v>
      </c>
      <c r="F5393" s="1210">
        <v>259</v>
      </c>
    </row>
    <row r="5394" spans="2:6" ht="13.15" customHeight="1" x14ac:dyDescent="0.3">
      <c r="B5394" s="1172" t="s">
        <v>6165</v>
      </c>
      <c r="C5394" s="1207">
        <v>256</v>
      </c>
      <c r="D5394" s="1207">
        <v>336</v>
      </c>
      <c r="E5394" s="1207">
        <v>63</v>
      </c>
      <c r="F5394" s="1211">
        <v>655</v>
      </c>
    </row>
    <row r="5395" spans="2:6" ht="13.15" customHeight="1" x14ac:dyDescent="0.3">
      <c r="B5395" s="1173" t="s">
        <v>6166</v>
      </c>
      <c r="C5395" s="1206">
        <v>175</v>
      </c>
      <c r="D5395" s="1206">
        <v>442</v>
      </c>
      <c r="E5395" s="1206">
        <v>33</v>
      </c>
      <c r="F5395" s="1210">
        <v>650</v>
      </c>
    </row>
    <row r="5396" spans="2:6" ht="13.15" customHeight="1" x14ac:dyDescent="0.3">
      <c r="B5396" s="1172" t="s">
        <v>6167</v>
      </c>
      <c r="C5396" s="1207">
        <v>131</v>
      </c>
      <c r="D5396" s="1207">
        <v>174</v>
      </c>
      <c r="E5396" s="1207">
        <v>16</v>
      </c>
      <c r="F5396" s="1211">
        <v>321</v>
      </c>
    </row>
    <row r="5397" spans="2:6" ht="13.15" customHeight="1" x14ac:dyDescent="0.3">
      <c r="B5397" s="1173" t="s">
        <v>6168</v>
      </c>
      <c r="C5397" s="1206">
        <v>11</v>
      </c>
      <c r="D5397" s="1206">
        <v>30</v>
      </c>
      <c r="E5397" s="1206">
        <v>3</v>
      </c>
      <c r="F5397" s="1210">
        <v>44</v>
      </c>
    </row>
    <row r="5398" spans="2:6" ht="13.15" customHeight="1" x14ac:dyDescent="0.3">
      <c r="B5398" s="1172" t="s">
        <v>6169</v>
      </c>
      <c r="C5398" s="1207">
        <v>5</v>
      </c>
      <c r="D5398" s="1207">
        <v>11</v>
      </c>
      <c r="E5398" s="1207">
        <v>4</v>
      </c>
      <c r="F5398" s="1211">
        <v>20</v>
      </c>
    </row>
    <row r="5399" spans="2:6" ht="13.15" customHeight="1" x14ac:dyDescent="0.3">
      <c r="B5399" s="1173" t="s">
        <v>6170</v>
      </c>
      <c r="C5399" s="1206">
        <v>2</v>
      </c>
      <c r="D5399" s="1206">
        <v>1</v>
      </c>
      <c r="E5399" s="1206">
        <v>3</v>
      </c>
      <c r="F5399" s="1210">
        <v>6</v>
      </c>
    </row>
    <row r="5400" spans="2:6" ht="13.15" customHeight="1" x14ac:dyDescent="0.3">
      <c r="B5400" s="1172" t="s">
        <v>12602</v>
      </c>
      <c r="C5400" s="1207">
        <v>1</v>
      </c>
      <c r="D5400" s="1207">
        <v>1</v>
      </c>
      <c r="E5400" s="1207">
        <v>0</v>
      </c>
      <c r="F5400" s="1211">
        <v>2</v>
      </c>
    </row>
    <row r="5401" spans="2:6" ht="13.15" customHeight="1" x14ac:dyDescent="0.3">
      <c r="B5401" s="1173" t="s">
        <v>6171</v>
      </c>
      <c r="C5401" s="1206">
        <v>1584</v>
      </c>
      <c r="D5401" s="1206">
        <v>1103</v>
      </c>
      <c r="E5401" s="1206">
        <v>249</v>
      </c>
      <c r="F5401" s="1210">
        <v>2936</v>
      </c>
    </row>
    <row r="5402" spans="2:6" ht="13.15" customHeight="1" x14ac:dyDescent="0.3">
      <c r="B5402" s="1172" t="s">
        <v>6172</v>
      </c>
      <c r="C5402" s="1207">
        <v>961</v>
      </c>
      <c r="D5402" s="1207">
        <v>554</v>
      </c>
      <c r="E5402" s="1207">
        <v>157</v>
      </c>
      <c r="F5402" s="1211">
        <v>1672</v>
      </c>
    </row>
    <row r="5403" spans="2:6" ht="13.15" customHeight="1" x14ac:dyDescent="0.3">
      <c r="B5403" s="1173" t="s">
        <v>6173</v>
      </c>
      <c r="C5403" s="1206">
        <v>101</v>
      </c>
      <c r="D5403" s="1206">
        <v>128</v>
      </c>
      <c r="E5403" s="1206">
        <v>17</v>
      </c>
      <c r="F5403" s="1210">
        <v>246</v>
      </c>
    </row>
    <row r="5404" spans="2:6" ht="13.15" customHeight="1" x14ac:dyDescent="0.3">
      <c r="B5404" s="1172" t="s">
        <v>6174</v>
      </c>
      <c r="C5404" s="1207">
        <v>4432</v>
      </c>
      <c r="D5404" s="1207">
        <v>5520</v>
      </c>
      <c r="E5404" s="1207">
        <v>1133</v>
      </c>
      <c r="F5404" s="1211">
        <v>11085</v>
      </c>
    </row>
    <row r="5405" spans="2:6" ht="13.15" customHeight="1" x14ac:dyDescent="0.3">
      <c r="B5405" s="1173" t="s">
        <v>6175</v>
      </c>
      <c r="C5405" s="1206">
        <v>115</v>
      </c>
      <c r="D5405" s="1206">
        <v>109</v>
      </c>
      <c r="E5405" s="1206">
        <v>24</v>
      </c>
      <c r="F5405" s="1210">
        <v>248</v>
      </c>
    </row>
    <row r="5406" spans="2:6" ht="13.15" customHeight="1" x14ac:dyDescent="0.3">
      <c r="B5406" s="1172" t="s">
        <v>6176</v>
      </c>
      <c r="C5406" s="1207">
        <v>616</v>
      </c>
      <c r="D5406" s="1207">
        <v>865</v>
      </c>
      <c r="E5406" s="1207">
        <v>123</v>
      </c>
      <c r="F5406" s="1211">
        <v>1604</v>
      </c>
    </row>
    <row r="5407" spans="2:6" ht="13.15" customHeight="1" x14ac:dyDescent="0.3">
      <c r="B5407" s="1173" t="s">
        <v>6177</v>
      </c>
      <c r="C5407" s="1206">
        <v>658</v>
      </c>
      <c r="D5407" s="1206">
        <v>309</v>
      </c>
      <c r="E5407" s="1206">
        <v>64</v>
      </c>
      <c r="F5407" s="1210">
        <v>1031</v>
      </c>
    </row>
    <row r="5408" spans="2:6" ht="13.15" customHeight="1" x14ac:dyDescent="0.3">
      <c r="B5408" s="1172" t="s">
        <v>6178</v>
      </c>
      <c r="C5408" s="1207">
        <v>372</v>
      </c>
      <c r="D5408" s="1207">
        <v>540</v>
      </c>
      <c r="E5408" s="1207">
        <v>85</v>
      </c>
      <c r="F5408" s="1211">
        <v>997</v>
      </c>
    </row>
    <row r="5409" spans="2:6" ht="13.15" customHeight="1" x14ac:dyDescent="0.3">
      <c r="B5409" s="1173" t="s">
        <v>6179</v>
      </c>
      <c r="C5409" s="1206">
        <v>350</v>
      </c>
      <c r="D5409" s="1206">
        <v>236</v>
      </c>
      <c r="E5409" s="1206">
        <v>41</v>
      </c>
      <c r="F5409" s="1210">
        <v>627</v>
      </c>
    </row>
    <row r="5410" spans="2:6" ht="13.15" customHeight="1" x14ac:dyDescent="0.3">
      <c r="B5410" s="1172" t="s">
        <v>6180</v>
      </c>
      <c r="C5410" s="1207">
        <v>153</v>
      </c>
      <c r="D5410" s="1207">
        <v>157</v>
      </c>
      <c r="E5410" s="1207">
        <v>23</v>
      </c>
      <c r="F5410" s="1211">
        <v>333</v>
      </c>
    </row>
    <row r="5411" spans="2:6" ht="13.15" customHeight="1" x14ac:dyDescent="0.3">
      <c r="B5411" s="1173" t="s">
        <v>6181</v>
      </c>
      <c r="C5411" s="1206">
        <v>194</v>
      </c>
      <c r="D5411" s="1206">
        <v>140</v>
      </c>
      <c r="E5411" s="1206">
        <v>24</v>
      </c>
      <c r="F5411" s="1210">
        <v>358</v>
      </c>
    </row>
    <row r="5412" spans="2:6" ht="13.15" customHeight="1" x14ac:dyDescent="0.3">
      <c r="B5412" s="1172" t="s">
        <v>6182</v>
      </c>
      <c r="C5412" s="1207">
        <v>3652</v>
      </c>
      <c r="D5412" s="1207">
        <v>1461</v>
      </c>
      <c r="E5412" s="1207">
        <v>497</v>
      </c>
      <c r="F5412" s="1211">
        <v>5610</v>
      </c>
    </row>
    <row r="5413" spans="2:6" ht="13.15" customHeight="1" x14ac:dyDescent="0.3">
      <c r="B5413" s="1173" t="s">
        <v>6183</v>
      </c>
      <c r="C5413" s="1206">
        <v>506</v>
      </c>
      <c r="D5413" s="1206">
        <v>209</v>
      </c>
      <c r="E5413" s="1206">
        <v>46</v>
      </c>
      <c r="F5413" s="1210">
        <v>761</v>
      </c>
    </row>
    <row r="5414" spans="2:6" ht="13.15" customHeight="1" x14ac:dyDescent="0.3">
      <c r="B5414" s="1172" t="s">
        <v>6184</v>
      </c>
      <c r="C5414" s="1207">
        <v>135</v>
      </c>
      <c r="D5414" s="1207">
        <v>53</v>
      </c>
      <c r="E5414" s="1207">
        <v>16</v>
      </c>
      <c r="F5414" s="1211">
        <v>204</v>
      </c>
    </row>
    <row r="5415" spans="2:6" ht="13.15" customHeight="1" x14ac:dyDescent="0.3">
      <c r="B5415" s="1173" t="s">
        <v>6185</v>
      </c>
      <c r="C5415" s="1206">
        <v>174</v>
      </c>
      <c r="D5415" s="1206">
        <v>296</v>
      </c>
      <c r="E5415" s="1206">
        <v>49</v>
      </c>
      <c r="F5415" s="1210">
        <v>519</v>
      </c>
    </row>
    <row r="5416" spans="2:6" ht="13.15" customHeight="1" x14ac:dyDescent="0.3">
      <c r="B5416" s="1172" t="s">
        <v>6186</v>
      </c>
      <c r="C5416" s="1207">
        <v>459</v>
      </c>
      <c r="D5416" s="1207">
        <v>457</v>
      </c>
      <c r="E5416" s="1207">
        <v>82</v>
      </c>
      <c r="F5416" s="1211">
        <v>998</v>
      </c>
    </row>
    <row r="5417" spans="2:6" ht="13.15" customHeight="1" x14ac:dyDescent="0.3">
      <c r="B5417" s="1173" t="s">
        <v>6187</v>
      </c>
      <c r="C5417" s="1206">
        <v>78</v>
      </c>
      <c r="D5417" s="1206">
        <v>274</v>
      </c>
      <c r="E5417" s="1206">
        <v>42</v>
      </c>
      <c r="F5417" s="1210">
        <v>394</v>
      </c>
    </row>
    <row r="5418" spans="2:6" ht="13.15" customHeight="1" x14ac:dyDescent="0.3">
      <c r="B5418" s="1172" t="s">
        <v>6188</v>
      </c>
      <c r="C5418" s="1207">
        <v>4475</v>
      </c>
      <c r="D5418" s="1207">
        <v>6499</v>
      </c>
      <c r="E5418" s="1207">
        <v>1207</v>
      </c>
      <c r="F5418" s="1211">
        <v>12181</v>
      </c>
    </row>
    <row r="5419" spans="2:6" ht="13.15" customHeight="1" x14ac:dyDescent="0.3">
      <c r="B5419" s="1173" t="s">
        <v>6189</v>
      </c>
      <c r="C5419" s="1206">
        <v>323</v>
      </c>
      <c r="D5419" s="1206">
        <v>653</v>
      </c>
      <c r="E5419" s="1206">
        <v>86</v>
      </c>
      <c r="F5419" s="1210">
        <v>1062</v>
      </c>
    </row>
    <row r="5420" spans="2:6" ht="13.15" customHeight="1" x14ac:dyDescent="0.3">
      <c r="B5420" s="1172" t="s">
        <v>6190</v>
      </c>
      <c r="C5420" s="1207">
        <v>371</v>
      </c>
      <c r="D5420" s="1207">
        <v>1030</v>
      </c>
      <c r="E5420" s="1207">
        <v>112</v>
      </c>
      <c r="F5420" s="1211">
        <v>1513</v>
      </c>
    </row>
    <row r="5421" spans="2:6" ht="13.15" customHeight="1" x14ac:dyDescent="0.3">
      <c r="B5421" s="1173" t="s">
        <v>6191</v>
      </c>
      <c r="C5421" s="1206">
        <v>314</v>
      </c>
      <c r="D5421" s="1206">
        <v>486</v>
      </c>
      <c r="E5421" s="1206">
        <v>73</v>
      </c>
      <c r="F5421" s="1210">
        <v>873</v>
      </c>
    </row>
    <row r="5422" spans="2:6" ht="13.15" customHeight="1" x14ac:dyDescent="0.3">
      <c r="B5422" s="1172" t="s">
        <v>6192</v>
      </c>
      <c r="C5422" s="1207">
        <v>575</v>
      </c>
      <c r="D5422" s="1207">
        <v>1391</v>
      </c>
      <c r="E5422" s="1207">
        <v>121</v>
      </c>
      <c r="F5422" s="1211">
        <v>2087</v>
      </c>
    </row>
    <row r="5423" spans="2:6" ht="13.15" customHeight="1" x14ac:dyDescent="0.3">
      <c r="B5423" s="1173" t="s">
        <v>6193</v>
      </c>
      <c r="C5423" s="1206">
        <v>402</v>
      </c>
      <c r="D5423" s="1206">
        <v>1218</v>
      </c>
      <c r="E5423" s="1206">
        <v>68</v>
      </c>
      <c r="F5423" s="1210">
        <v>1688</v>
      </c>
    </row>
    <row r="5424" spans="2:6" ht="13.15" customHeight="1" x14ac:dyDescent="0.3">
      <c r="B5424" s="1172" t="s">
        <v>6194</v>
      </c>
      <c r="C5424" s="1207">
        <v>211</v>
      </c>
      <c r="D5424" s="1207">
        <v>575</v>
      </c>
      <c r="E5424" s="1207">
        <v>90</v>
      </c>
      <c r="F5424" s="1211">
        <v>876</v>
      </c>
    </row>
    <row r="5425" spans="2:6" ht="13.15" customHeight="1" x14ac:dyDescent="0.3">
      <c r="B5425" s="1173" t="s">
        <v>6195</v>
      </c>
      <c r="C5425" s="1206">
        <v>813</v>
      </c>
      <c r="D5425" s="1206">
        <v>1757</v>
      </c>
      <c r="E5425" s="1206">
        <v>185</v>
      </c>
      <c r="F5425" s="1210">
        <v>2755</v>
      </c>
    </row>
    <row r="5426" spans="2:6" ht="13.15" customHeight="1" x14ac:dyDescent="0.3">
      <c r="B5426" s="1172" t="s">
        <v>6196</v>
      </c>
      <c r="C5426" s="1207">
        <v>438</v>
      </c>
      <c r="D5426" s="1207">
        <v>369</v>
      </c>
      <c r="E5426" s="1207">
        <v>65</v>
      </c>
      <c r="F5426" s="1211">
        <v>872</v>
      </c>
    </row>
    <row r="5427" spans="2:6" ht="13.15" customHeight="1" x14ac:dyDescent="0.3">
      <c r="B5427" s="1173" t="s">
        <v>6197</v>
      </c>
      <c r="C5427" s="1206">
        <v>399</v>
      </c>
      <c r="D5427" s="1206">
        <v>423</v>
      </c>
      <c r="E5427" s="1206">
        <v>51</v>
      </c>
      <c r="F5427" s="1210">
        <v>873</v>
      </c>
    </row>
    <row r="5428" spans="2:6" ht="13.15" customHeight="1" x14ac:dyDescent="0.3">
      <c r="B5428" s="1172" t="s">
        <v>6198</v>
      </c>
      <c r="C5428" s="1207">
        <v>317</v>
      </c>
      <c r="D5428" s="1207">
        <v>767</v>
      </c>
      <c r="E5428" s="1207">
        <v>87</v>
      </c>
      <c r="F5428" s="1211">
        <v>1171</v>
      </c>
    </row>
    <row r="5429" spans="2:6" ht="13.15" customHeight="1" x14ac:dyDescent="0.3">
      <c r="B5429" s="1173" t="s">
        <v>6199</v>
      </c>
      <c r="C5429" s="1206">
        <v>998</v>
      </c>
      <c r="D5429" s="1206">
        <v>526</v>
      </c>
      <c r="E5429" s="1206">
        <v>66</v>
      </c>
      <c r="F5429" s="1210">
        <v>1590</v>
      </c>
    </row>
    <row r="5430" spans="2:6" ht="13.15" customHeight="1" x14ac:dyDescent="0.3">
      <c r="B5430" s="1172" t="s">
        <v>6200</v>
      </c>
      <c r="C5430" s="1207">
        <v>327</v>
      </c>
      <c r="D5430" s="1207">
        <v>500</v>
      </c>
      <c r="E5430" s="1207">
        <v>59</v>
      </c>
      <c r="F5430" s="1211">
        <v>886</v>
      </c>
    </row>
    <row r="5431" spans="2:6" ht="13.15" customHeight="1" x14ac:dyDescent="0.3">
      <c r="B5431" s="1173" t="s">
        <v>6201</v>
      </c>
      <c r="C5431" s="1206">
        <v>135</v>
      </c>
      <c r="D5431" s="1206">
        <v>202</v>
      </c>
      <c r="E5431" s="1206">
        <v>28</v>
      </c>
      <c r="F5431" s="1210">
        <v>365</v>
      </c>
    </row>
    <row r="5432" spans="2:6" ht="13.15" customHeight="1" x14ac:dyDescent="0.3">
      <c r="B5432" s="1172" t="s">
        <v>6202</v>
      </c>
      <c r="C5432" s="1207">
        <v>135</v>
      </c>
      <c r="D5432" s="1207">
        <v>121</v>
      </c>
      <c r="E5432" s="1207">
        <v>11</v>
      </c>
      <c r="F5432" s="1211">
        <v>267</v>
      </c>
    </row>
    <row r="5433" spans="2:6" ht="13.15" customHeight="1" x14ac:dyDescent="0.3">
      <c r="B5433" s="1173" t="s">
        <v>6203</v>
      </c>
      <c r="C5433" s="1206">
        <v>79</v>
      </c>
      <c r="D5433" s="1206">
        <v>70</v>
      </c>
      <c r="E5433" s="1206">
        <v>6</v>
      </c>
      <c r="F5433" s="1210">
        <v>155</v>
      </c>
    </row>
    <row r="5434" spans="2:6" ht="13.15" customHeight="1" x14ac:dyDescent="0.3">
      <c r="B5434" s="1172" t="s">
        <v>6204</v>
      </c>
      <c r="C5434" s="1207">
        <v>415</v>
      </c>
      <c r="D5434" s="1207">
        <v>185</v>
      </c>
      <c r="E5434" s="1207">
        <v>31</v>
      </c>
      <c r="F5434" s="1211">
        <v>631</v>
      </c>
    </row>
    <row r="5435" spans="2:6" ht="13.15" customHeight="1" x14ac:dyDescent="0.3">
      <c r="B5435" s="1173" t="s">
        <v>6205</v>
      </c>
      <c r="C5435" s="1206">
        <v>654</v>
      </c>
      <c r="D5435" s="1206">
        <v>1066</v>
      </c>
      <c r="E5435" s="1206">
        <v>155</v>
      </c>
      <c r="F5435" s="1210">
        <v>1875</v>
      </c>
    </row>
    <row r="5436" spans="2:6" ht="13.15" customHeight="1" x14ac:dyDescent="0.3">
      <c r="B5436" s="1172" t="s">
        <v>6206</v>
      </c>
      <c r="C5436" s="1207">
        <v>840</v>
      </c>
      <c r="D5436" s="1207">
        <v>1521</v>
      </c>
      <c r="E5436" s="1207">
        <v>201</v>
      </c>
      <c r="F5436" s="1211">
        <v>2562</v>
      </c>
    </row>
    <row r="5437" spans="2:6" ht="13.15" customHeight="1" x14ac:dyDescent="0.3">
      <c r="B5437" s="1173" t="s">
        <v>6207</v>
      </c>
      <c r="C5437" s="1206">
        <v>233</v>
      </c>
      <c r="D5437" s="1206">
        <v>486</v>
      </c>
      <c r="E5437" s="1206">
        <v>64</v>
      </c>
      <c r="F5437" s="1210">
        <v>783</v>
      </c>
    </row>
    <row r="5438" spans="2:6" ht="13.15" customHeight="1" x14ac:dyDescent="0.3">
      <c r="B5438" s="1172" t="s">
        <v>6208</v>
      </c>
      <c r="C5438" s="1207">
        <v>785</v>
      </c>
      <c r="D5438" s="1207">
        <v>1935</v>
      </c>
      <c r="E5438" s="1207">
        <v>207</v>
      </c>
      <c r="F5438" s="1211">
        <v>2927</v>
      </c>
    </row>
    <row r="5439" spans="2:6" ht="13.15" customHeight="1" x14ac:dyDescent="0.3">
      <c r="B5439" s="1173" t="s">
        <v>6209</v>
      </c>
      <c r="C5439" s="1206">
        <v>1421</v>
      </c>
      <c r="D5439" s="1206">
        <v>2341</v>
      </c>
      <c r="E5439" s="1206">
        <v>378</v>
      </c>
      <c r="F5439" s="1210">
        <v>4140</v>
      </c>
    </row>
    <row r="5440" spans="2:6" ht="13.15" customHeight="1" x14ac:dyDescent="0.3">
      <c r="B5440" s="1172" t="s">
        <v>6210</v>
      </c>
      <c r="C5440" s="1207">
        <v>4</v>
      </c>
      <c r="D5440" s="1207">
        <v>12</v>
      </c>
      <c r="E5440" s="1207">
        <v>3</v>
      </c>
      <c r="F5440" s="1211">
        <v>19</v>
      </c>
    </row>
    <row r="5441" spans="2:6" ht="13.15" customHeight="1" x14ac:dyDescent="0.3">
      <c r="B5441" s="1173" t="s">
        <v>6211</v>
      </c>
      <c r="C5441" s="1206">
        <v>1780</v>
      </c>
      <c r="D5441" s="1206">
        <v>2986</v>
      </c>
      <c r="E5441" s="1206">
        <v>492</v>
      </c>
      <c r="F5441" s="1210">
        <v>5258</v>
      </c>
    </row>
    <row r="5442" spans="2:6" ht="13.15" customHeight="1" x14ac:dyDescent="0.3">
      <c r="B5442" s="1172" t="s">
        <v>6212</v>
      </c>
      <c r="C5442" s="1207">
        <v>1597</v>
      </c>
      <c r="D5442" s="1207">
        <v>2846</v>
      </c>
      <c r="E5442" s="1207">
        <v>522</v>
      </c>
      <c r="F5442" s="1211">
        <v>4965</v>
      </c>
    </row>
    <row r="5443" spans="2:6" ht="13.15" customHeight="1" x14ac:dyDescent="0.3">
      <c r="B5443" s="1173" t="s">
        <v>6213</v>
      </c>
      <c r="C5443" s="1206">
        <v>272</v>
      </c>
      <c r="D5443" s="1206">
        <v>578</v>
      </c>
      <c r="E5443" s="1206">
        <v>92</v>
      </c>
      <c r="F5443" s="1210">
        <v>942</v>
      </c>
    </row>
    <row r="5444" spans="2:6" ht="13.15" customHeight="1" x14ac:dyDescent="0.3">
      <c r="B5444" s="1172" t="s">
        <v>6214</v>
      </c>
      <c r="C5444" s="1207">
        <v>77</v>
      </c>
      <c r="D5444" s="1207">
        <v>105</v>
      </c>
      <c r="E5444" s="1207">
        <v>14</v>
      </c>
      <c r="F5444" s="1211">
        <v>196</v>
      </c>
    </row>
    <row r="5445" spans="2:6" ht="13.15" customHeight="1" x14ac:dyDescent="0.3">
      <c r="B5445" s="1173" t="s">
        <v>6215</v>
      </c>
      <c r="C5445" s="1206">
        <v>52</v>
      </c>
      <c r="D5445" s="1206">
        <v>67</v>
      </c>
      <c r="E5445" s="1206">
        <v>8</v>
      </c>
      <c r="F5445" s="1210">
        <v>127</v>
      </c>
    </row>
    <row r="5446" spans="2:6" ht="13.15" customHeight="1" x14ac:dyDescent="0.3">
      <c r="B5446" s="1172" t="s">
        <v>6216</v>
      </c>
      <c r="C5446" s="1207">
        <v>235</v>
      </c>
      <c r="D5446" s="1207">
        <v>384</v>
      </c>
      <c r="E5446" s="1207">
        <v>36</v>
      </c>
      <c r="F5446" s="1211">
        <v>655</v>
      </c>
    </row>
    <row r="5447" spans="2:6" ht="13.15" customHeight="1" x14ac:dyDescent="0.3">
      <c r="B5447" s="1173" t="s">
        <v>6217</v>
      </c>
      <c r="C5447" s="1206">
        <v>904</v>
      </c>
      <c r="D5447" s="1206">
        <v>1824</v>
      </c>
      <c r="E5447" s="1206">
        <v>256</v>
      </c>
      <c r="F5447" s="1210">
        <v>2984</v>
      </c>
    </row>
    <row r="5448" spans="2:6" ht="13.15" customHeight="1" x14ac:dyDescent="0.3">
      <c r="B5448" s="1172" t="s">
        <v>6218</v>
      </c>
      <c r="C5448" s="1207">
        <v>691</v>
      </c>
      <c r="D5448" s="1207">
        <v>528</v>
      </c>
      <c r="E5448" s="1207">
        <v>86</v>
      </c>
      <c r="F5448" s="1211">
        <v>1305</v>
      </c>
    </row>
    <row r="5449" spans="2:6" ht="13.15" customHeight="1" x14ac:dyDescent="0.3">
      <c r="B5449" s="1173" t="s">
        <v>6219</v>
      </c>
      <c r="C5449" s="1206">
        <v>11656</v>
      </c>
      <c r="D5449" s="1206">
        <v>16515</v>
      </c>
      <c r="E5449" s="1206">
        <v>3629</v>
      </c>
      <c r="F5449" s="1210">
        <v>31800</v>
      </c>
    </row>
    <row r="5450" spans="2:6" ht="13.15" customHeight="1" x14ac:dyDescent="0.3">
      <c r="B5450" s="1172" t="s">
        <v>6220</v>
      </c>
      <c r="C5450" s="1207">
        <v>508</v>
      </c>
      <c r="D5450" s="1207">
        <v>1011</v>
      </c>
      <c r="E5450" s="1207">
        <v>155</v>
      </c>
      <c r="F5450" s="1211">
        <v>1674</v>
      </c>
    </row>
    <row r="5451" spans="2:6" ht="13.15" customHeight="1" x14ac:dyDescent="0.3">
      <c r="B5451" s="1173" t="s">
        <v>6221</v>
      </c>
      <c r="C5451" s="1206">
        <v>1253</v>
      </c>
      <c r="D5451" s="1206">
        <v>3631</v>
      </c>
      <c r="E5451" s="1206">
        <v>459</v>
      </c>
      <c r="F5451" s="1210">
        <v>5343</v>
      </c>
    </row>
    <row r="5452" spans="2:6" ht="13.15" customHeight="1" x14ac:dyDescent="0.3">
      <c r="B5452" s="1172" t="s">
        <v>6222</v>
      </c>
      <c r="C5452" s="1207">
        <v>220</v>
      </c>
      <c r="D5452" s="1207">
        <v>552</v>
      </c>
      <c r="E5452" s="1207">
        <v>62</v>
      </c>
      <c r="F5452" s="1211">
        <v>834</v>
      </c>
    </row>
    <row r="5453" spans="2:6" ht="13.15" customHeight="1" x14ac:dyDescent="0.3">
      <c r="B5453" s="1173" t="s">
        <v>6223</v>
      </c>
      <c r="C5453" s="1206">
        <v>201</v>
      </c>
      <c r="D5453" s="1206">
        <v>409</v>
      </c>
      <c r="E5453" s="1206">
        <v>73</v>
      </c>
      <c r="F5453" s="1210">
        <v>683</v>
      </c>
    </row>
    <row r="5454" spans="2:6" ht="13.15" customHeight="1" x14ac:dyDescent="0.3">
      <c r="B5454" s="1172" t="s">
        <v>6224</v>
      </c>
      <c r="C5454" s="1207">
        <v>346</v>
      </c>
      <c r="D5454" s="1207">
        <v>900</v>
      </c>
      <c r="E5454" s="1207">
        <v>98</v>
      </c>
      <c r="F5454" s="1211">
        <v>1344</v>
      </c>
    </row>
    <row r="5455" spans="2:6" ht="13.15" customHeight="1" x14ac:dyDescent="0.3">
      <c r="B5455" s="1173" t="s">
        <v>6225</v>
      </c>
      <c r="C5455" s="1206">
        <v>1105</v>
      </c>
      <c r="D5455" s="1206">
        <v>1539</v>
      </c>
      <c r="E5455" s="1206">
        <v>220</v>
      </c>
      <c r="F5455" s="1210">
        <v>2864</v>
      </c>
    </row>
    <row r="5456" spans="2:6" ht="13.15" customHeight="1" x14ac:dyDescent="0.3">
      <c r="B5456" s="1172" t="s">
        <v>6226</v>
      </c>
      <c r="C5456" s="1207">
        <v>333</v>
      </c>
      <c r="D5456" s="1207">
        <v>513</v>
      </c>
      <c r="E5456" s="1207">
        <v>44</v>
      </c>
      <c r="F5456" s="1211">
        <v>890</v>
      </c>
    </row>
    <row r="5457" spans="2:6" ht="13.15" customHeight="1" x14ac:dyDescent="0.3">
      <c r="B5457" s="1173" t="s">
        <v>6227</v>
      </c>
      <c r="C5457" s="1206">
        <v>217</v>
      </c>
      <c r="D5457" s="1206">
        <v>323</v>
      </c>
      <c r="E5457" s="1206">
        <v>33</v>
      </c>
      <c r="F5457" s="1210">
        <v>573</v>
      </c>
    </row>
    <row r="5458" spans="2:6" ht="13.15" customHeight="1" x14ac:dyDescent="0.3">
      <c r="B5458" s="1172" t="s">
        <v>6228</v>
      </c>
      <c r="C5458" s="1207">
        <v>63</v>
      </c>
      <c r="D5458" s="1207">
        <v>95</v>
      </c>
      <c r="E5458" s="1207">
        <v>16</v>
      </c>
      <c r="F5458" s="1211">
        <v>174</v>
      </c>
    </row>
    <row r="5459" spans="2:6" ht="13.15" customHeight="1" x14ac:dyDescent="0.3">
      <c r="B5459" s="1173" t="s">
        <v>6229</v>
      </c>
      <c r="C5459" s="1206">
        <v>134</v>
      </c>
      <c r="D5459" s="1206">
        <v>312</v>
      </c>
      <c r="E5459" s="1206">
        <v>41</v>
      </c>
      <c r="F5459" s="1210">
        <v>487</v>
      </c>
    </row>
    <row r="5460" spans="2:6" ht="13.15" customHeight="1" x14ac:dyDescent="0.3">
      <c r="B5460" s="1172" t="s">
        <v>6230</v>
      </c>
      <c r="C5460" s="1207">
        <v>130</v>
      </c>
      <c r="D5460" s="1207">
        <v>201</v>
      </c>
      <c r="E5460" s="1207">
        <v>21</v>
      </c>
      <c r="F5460" s="1211">
        <v>352</v>
      </c>
    </row>
    <row r="5461" spans="2:6" ht="13.15" customHeight="1" x14ac:dyDescent="0.3">
      <c r="B5461" s="1173" t="s">
        <v>6231</v>
      </c>
      <c r="C5461" s="1206">
        <v>337</v>
      </c>
      <c r="D5461" s="1206">
        <v>392</v>
      </c>
      <c r="E5461" s="1206">
        <v>53</v>
      </c>
      <c r="F5461" s="1210">
        <v>782</v>
      </c>
    </row>
    <row r="5462" spans="2:6" ht="13.15" customHeight="1" x14ac:dyDescent="0.3">
      <c r="B5462" s="1172" t="s">
        <v>6232</v>
      </c>
      <c r="C5462" s="1207">
        <v>60</v>
      </c>
      <c r="D5462" s="1207">
        <v>30</v>
      </c>
      <c r="E5462" s="1207">
        <v>3</v>
      </c>
      <c r="F5462" s="1211">
        <v>93</v>
      </c>
    </row>
    <row r="5463" spans="2:6" ht="13.15" customHeight="1" x14ac:dyDescent="0.3">
      <c r="B5463" s="1173" t="s">
        <v>6233</v>
      </c>
      <c r="C5463" s="1206">
        <v>13</v>
      </c>
      <c r="D5463" s="1206">
        <v>31</v>
      </c>
      <c r="E5463" s="1206">
        <v>0</v>
      </c>
      <c r="F5463" s="1210">
        <v>44</v>
      </c>
    </row>
    <row r="5464" spans="2:6" ht="13.15" customHeight="1" x14ac:dyDescent="0.3">
      <c r="B5464" s="1172" t="s">
        <v>6234</v>
      </c>
      <c r="C5464" s="1207">
        <v>6</v>
      </c>
      <c r="D5464" s="1207">
        <v>20</v>
      </c>
      <c r="E5464" s="1207">
        <v>3</v>
      </c>
      <c r="F5464" s="1211">
        <v>29</v>
      </c>
    </row>
    <row r="5465" spans="2:6" ht="13.15" customHeight="1" x14ac:dyDescent="0.3">
      <c r="B5465" s="1173" t="s">
        <v>6235</v>
      </c>
      <c r="C5465" s="1206">
        <v>4654</v>
      </c>
      <c r="D5465" s="1206">
        <v>7929</v>
      </c>
      <c r="E5465" s="1206">
        <v>1190</v>
      </c>
      <c r="F5465" s="1210">
        <v>13773</v>
      </c>
    </row>
    <row r="5466" spans="2:6" ht="13.15" customHeight="1" x14ac:dyDescent="0.3">
      <c r="B5466" s="1172" t="s">
        <v>6236</v>
      </c>
      <c r="C5466" s="1207">
        <v>1728</v>
      </c>
      <c r="D5466" s="1207">
        <v>3673</v>
      </c>
      <c r="E5466" s="1207">
        <v>558</v>
      </c>
      <c r="F5466" s="1211">
        <v>5959</v>
      </c>
    </row>
    <row r="5467" spans="2:6" ht="13.15" customHeight="1" x14ac:dyDescent="0.3">
      <c r="B5467" s="1173" t="s">
        <v>6237</v>
      </c>
      <c r="C5467" s="1206">
        <v>879</v>
      </c>
      <c r="D5467" s="1206">
        <v>3197</v>
      </c>
      <c r="E5467" s="1206">
        <v>246</v>
      </c>
      <c r="F5467" s="1210">
        <v>4322</v>
      </c>
    </row>
    <row r="5468" spans="2:6" ht="13.15" customHeight="1" x14ac:dyDescent="0.3">
      <c r="B5468" s="1172" t="s">
        <v>6238</v>
      </c>
      <c r="C5468" s="1207">
        <v>1802</v>
      </c>
      <c r="D5468" s="1207">
        <v>3474</v>
      </c>
      <c r="E5468" s="1207">
        <v>494</v>
      </c>
      <c r="F5468" s="1211">
        <v>5770</v>
      </c>
    </row>
    <row r="5469" spans="2:6" ht="13.15" customHeight="1" x14ac:dyDescent="0.3">
      <c r="B5469" s="1173" t="s">
        <v>6239</v>
      </c>
      <c r="C5469" s="1206">
        <v>992</v>
      </c>
      <c r="D5469" s="1206">
        <v>1884</v>
      </c>
      <c r="E5469" s="1206">
        <v>308</v>
      </c>
      <c r="F5469" s="1210">
        <v>3184</v>
      </c>
    </row>
    <row r="5470" spans="2:6" ht="13.15" customHeight="1" x14ac:dyDescent="0.3">
      <c r="B5470" s="1172" t="s">
        <v>6240</v>
      </c>
      <c r="C5470" s="1207">
        <v>6742</v>
      </c>
      <c r="D5470" s="1207">
        <v>10018</v>
      </c>
      <c r="E5470" s="1207">
        <v>2143</v>
      </c>
      <c r="F5470" s="1211">
        <v>18903</v>
      </c>
    </row>
    <row r="5471" spans="2:6" ht="13.15" customHeight="1" x14ac:dyDescent="0.3">
      <c r="B5471" s="1173" t="s">
        <v>6241</v>
      </c>
      <c r="C5471" s="1206">
        <v>159</v>
      </c>
      <c r="D5471" s="1206">
        <v>302</v>
      </c>
      <c r="E5471" s="1206">
        <v>42</v>
      </c>
      <c r="F5471" s="1210">
        <v>503</v>
      </c>
    </row>
    <row r="5472" spans="2:6" ht="13.15" customHeight="1" x14ac:dyDescent="0.3">
      <c r="B5472" s="1172" t="s">
        <v>6242</v>
      </c>
      <c r="C5472" s="1207">
        <v>87</v>
      </c>
      <c r="D5472" s="1207">
        <v>113</v>
      </c>
      <c r="E5472" s="1207">
        <v>21</v>
      </c>
      <c r="F5472" s="1211">
        <v>221</v>
      </c>
    </row>
    <row r="5473" spans="2:6" ht="13.15" customHeight="1" x14ac:dyDescent="0.3">
      <c r="B5473" s="1173" t="s">
        <v>6243</v>
      </c>
      <c r="C5473" s="1206">
        <v>331</v>
      </c>
      <c r="D5473" s="1206">
        <v>201</v>
      </c>
      <c r="E5473" s="1206">
        <v>57</v>
      </c>
      <c r="F5473" s="1210">
        <v>589</v>
      </c>
    </row>
    <row r="5474" spans="2:6" ht="13.15" customHeight="1" x14ac:dyDescent="0.3">
      <c r="B5474" s="1172" t="s">
        <v>6244</v>
      </c>
      <c r="C5474" s="1207">
        <v>167</v>
      </c>
      <c r="D5474" s="1207">
        <v>411</v>
      </c>
      <c r="E5474" s="1207">
        <v>36</v>
      </c>
      <c r="F5474" s="1211">
        <v>614</v>
      </c>
    </row>
    <row r="5475" spans="2:6" ht="13.15" customHeight="1" x14ac:dyDescent="0.3">
      <c r="B5475" s="1173" t="s">
        <v>6245</v>
      </c>
      <c r="C5475" s="1206">
        <v>128</v>
      </c>
      <c r="D5475" s="1206">
        <v>212</v>
      </c>
      <c r="E5475" s="1206">
        <v>43</v>
      </c>
      <c r="F5475" s="1210">
        <v>383</v>
      </c>
    </row>
    <row r="5476" spans="2:6" ht="13.15" customHeight="1" x14ac:dyDescent="0.3">
      <c r="B5476" s="1172" t="s">
        <v>6246</v>
      </c>
      <c r="C5476" s="1207">
        <v>589</v>
      </c>
      <c r="D5476" s="1207">
        <v>453</v>
      </c>
      <c r="E5476" s="1207">
        <v>105</v>
      </c>
      <c r="F5476" s="1211">
        <v>1147</v>
      </c>
    </row>
    <row r="5477" spans="2:6" ht="13.15" customHeight="1" x14ac:dyDescent="0.3">
      <c r="B5477" s="1173" t="s">
        <v>6247</v>
      </c>
      <c r="C5477" s="1206">
        <v>1</v>
      </c>
      <c r="D5477" s="1206">
        <v>0</v>
      </c>
      <c r="E5477" s="1206">
        <v>0</v>
      </c>
      <c r="F5477" s="1210">
        <v>1</v>
      </c>
    </row>
    <row r="5478" spans="2:6" ht="13.15" customHeight="1" x14ac:dyDescent="0.3">
      <c r="B5478" s="1172" t="s">
        <v>6248</v>
      </c>
      <c r="C5478" s="1207">
        <v>3861</v>
      </c>
      <c r="D5478" s="1207">
        <v>3884</v>
      </c>
      <c r="E5478" s="1207">
        <v>1874</v>
      </c>
      <c r="F5478" s="1211">
        <v>9619</v>
      </c>
    </row>
    <row r="5479" spans="2:6" ht="13.15" customHeight="1" x14ac:dyDescent="0.3">
      <c r="B5479" s="1173" t="s">
        <v>6249</v>
      </c>
      <c r="C5479" s="1206">
        <v>16490</v>
      </c>
      <c r="D5479" s="1206">
        <v>19103</v>
      </c>
      <c r="E5479" s="1206">
        <v>5780</v>
      </c>
      <c r="F5479" s="1210">
        <v>41373</v>
      </c>
    </row>
    <row r="5480" spans="2:6" ht="13.15" customHeight="1" x14ac:dyDescent="0.3">
      <c r="B5480" s="1172" t="s">
        <v>6250</v>
      </c>
      <c r="C5480" s="1207">
        <v>14679</v>
      </c>
      <c r="D5480" s="1207">
        <v>22256</v>
      </c>
      <c r="E5480" s="1207">
        <v>6897</v>
      </c>
      <c r="F5480" s="1211">
        <v>43832</v>
      </c>
    </row>
    <row r="5481" spans="2:6" ht="13.15" customHeight="1" x14ac:dyDescent="0.3">
      <c r="B5481" s="1173" t="s">
        <v>6251</v>
      </c>
      <c r="C5481" s="1206">
        <v>13581</v>
      </c>
      <c r="D5481" s="1206">
        <v>16392</v>
      </c>
      <c r="E5481" s="1206">
        <v>5298</v>
      </c>
      <c r="F5481" s="1210">
        <v>35271</v>
      </c>
    </row>
    <row r="5482" spans="2:6" ht="13.15" customHeight="1" x14ac:dyDescent="0.3">
      <c r="B5482" s="1172" t="s">
        <v>6252</v>
      </c>
      <c r="C5482" s="1207">
        <v>1</v>
      </c>
      <c r="D5482" s="1207">
        <v>1</v>
      </c>
      <c r="E5482" s="1207">
        <v>0</v>
      </c>
      <c r="F5482" s="1211">
        <v>2</v>
      </c>
    </row>
    <row r="5483" spans="2:6" ht="13.15" customHeight="1" x14ac:dyDescent="0.3">
      <c r="B5483" s="1173" t="s">
        <v>12603</v>
      </c>
      <c r="C5483" s="1206">
        <v>0</v>
      </c>
      <c r="D5483" s="1206">
        <v>2</v>
      </c>
      <c r="E5483" s="1206">
        <v>0</v>
      </c>
      <c r="F5483" s="1210">
        <v>2</v>
      </c>
    </row>
    <row r="5484" spans="2:6" ht="13.15" customHeight="1" x14ac:dyDescent="0.3">
      <c r="B5484" s="1172" t="s">
        <v>6253</v>
      </c>
      <c r="C5484" s="1207">
        <v>0</v>
      </c>
      <c r="D5484" s="1207">
        <v>1</v>
      </c>
      <c r="E5484" s="1207">
        <v>1</v>
      </c>
      <c r="F5484" s="1211">
        <v>2</v>
      </c>
    </row>
    <row r="5485" spans="2:6" ht="13.15" customHeight="1" x14ac:dyDescent="0.3">
      <c r="B5485" s="1173" t="s">
        <v>12604</v>
      </c>
      <c r="C5485" s="1206">
        <v>0</v>
      </c>
      <c r="D5485" s="1206">
        <v>2</v>
      </c>
      <c r="E5485" s="1206">
        <v>0</v>
      </c>
      <c r="F5485" s="1210">
        <v>2</v>
      </c>
    </row>
    <row r="5486" spans="2:6" ht="13.15" customHeight="1" x14ac:dyDescent="0.3">
      <c r="B5486" s="1172" t="s">
        <v>12605</v>
      </c>
      <c r="C5486" s="1207">
        <v>0</v>
      </c>
      <c r="D5486" s="1207">
        <v>1</v>
      </c>
      <c r="E5486" s="1207">
        <v>0</v>
      </c>
      <c r="F5486" s="1211">
        <v>1</v>
      </c>
    </row>
    <row r="5487" spans="2:6" ht="13.15" customHeight="1" x14ac:dyDescent="0.3">
      <c r="B5487" s="1173" t="s">
        <v>6254</v>
      </c>
      <c r="C5487" s="1206">
        <v>2</v>
      </c>
      <c r="D5487" s="1206">
        <v>0</v>
      </c>
      <c r="E5487" s="1206">
        <v>0</v>
      </c>
      <c r="F5487" s="1210">
        <v>2</v>
      </c>
    </row>
    <row r="5488" spans="2:6" ht="13.15" customHeight="1" x14ac:dyDescent="0.3">
      <c r="B5488" s="1172" t="s">
        <v>6255</v>
      </c>
      <c r="C5488" s="1207">
        <v>0</v>
      </c>
      <c r="D5488" s="1207">
        <v>20</v>
      </c>
      <c r="E5488" s="1207">
        <v>2</v>
      </c>
      <c r="F5488" s="1211">
        <v>22</v>
      </c>
    </row>
    <row r="5489" spans="2:6" ht="13.15" customHeight="1" x14ac:dyDescent="0.3">
      <c r="B5489" s="1173" t="s">
        <v>12606</v>
      </c>
      <c r="C5489" s="1206">
        <v>0</v>
      </c>
      <c r="D5489" s="1206">
        <v>1</v>
      </c>
      <c r="E5489" s="1206">
        <v>0</v>
      </c>
      <c r="F5489" s="1210">
        <v>1</v>
      </c>
    </row>
    <row r="5490" spans="2:6" ht="13.15" customHeight="1" x14ac:dyDescent="0.3">
      <c r="B5490" s="1172" t="s">
        <v>12607</v>
      </c>
      <c r="C5490" s="1207">
        <v>0</v>
      </c>
      <c r="D5490" s="1207">
        <v>1</v>
      </c>
      <c r="E5490" s="1207">
        <v>0</v>
      </c>
      <c r="F5490" s="1211">
        <v>1</v>
      </c>
    </row>
    <row r="5491" spans="2:6" ht="13.15" customHeight="1" x14ac:dyDescent="0.3">
      <c r="B5491" s="1173" t="s">
        <v>12608</v>
      </c>
      <c r="C5491" s="1206">
        <v>0</v>
      </c>
      <c r="D5491" s="1206">
        <v>2</v>
      </c>
      <c r="E5491" s="1206">
        <v>0</v>
      </c>
      <c r="F5491" s="1210">
        <v>2</v>
      </c>
    </row>
    <row r="5492" spans="2:6" ht="13.15" customHeight="1" x14ac:dyDescent="0.3">
      <c r="B5492" s="1172" t="s">
        <v>6256</v>
      </c>
      <c r="C5492" s="1207">
        <v>0</v>
      </c>
      <c r="D5492" s="1207">
        <v>0</v>
      </c>
      <c r="E5492" s="1207">
        <v>1</v>
      </c>
      <c r="F5492" s="1211">
        <v>1</v>
      </c>
    </row>
    <row r="5493" spans="2:6" ht="13.15" customHeight="1" x14ac:dyDescent="0.3">
      <c r="B5493" s="1173" t="s">
        <v>6257</v>
      </c>
      <c r="C5493" s="1206">
        <v>0</v>
      </c>
      <c r="D5493" s="1206">
        <v>0</v>
      </c>
      <c r="E5493" s="1206">
        <v>1</v>
      </c>
      <c r="F5493" s="1210">
        <v>1</v>
      </c>
    </row>
    <row r="5494" spans="2:6" ht="13.15" customHeight="1" x14ac:dyDescent="0.3">
      <c r="B5494" s="1172" t="s">
        <v>12609</v>
      </c>
      <c r="C5494" s="1207">
        <v>0</v>
      </c>
      <c r="D5494" s="1207">
        <v>12</v>
      </c>
      <c r="E5494" s="1207">
        <v>0</v>
      </c>
      <c r="F5494" s="1211">
        <v>12</v>
      </c>
    </row>
    <row r="5495" spans="2:6" ht="13.15" customHeight="1" x14ac:dyDescent="0.3">
      <c r="B5495" s="1173" t="s">
        <v>6258</v>
      </c>
      <c r="C5495" s="1206">
        <v>4</v>
      </c>
      <c r="D5495" s="1206">
        <v>2</v>
      </c>
      <c r="E5495" s="1206">
        <v>1</v>
      </c>
      <c r="F5495" s="1210">
        <v>7</v>
      </c>
    </row>
    <row r="5496" spans="2:6" ht="13.15" customHeight="1" x14ac:dyDescent="0.3">
      <c r="B5496" s="1172" t="s">
        <v>6259</v>
      </c>
      <c r="C5496" s="1207">
        <v>1</v>
      </c>
      <c r="D5496" s="1207">
        <v>2</v>
      </c>
      <c r="E5496" s="1207">
        <v>1</v>
      </c>
      <c r="F5496" s="1211">
        <v>4</v>
      </c>
    </row>
    <row r="5497" spans="2:6" ht="13.15" customHeight="1" x14ac:dyDescent="0.3">
      <c r="B5497" s="1173" t="s">
        <v>6260</v>
      </c>
      <c r="C5497" s="1206">
        <v>6</v>
      </c>
      <c r="D5497" s="1206">
        <v>17</v>
      </c>
      <c r="E5497" s="1206">
        <v>4</v>
      </c>
      <c r="F5497" s="1210">
        <v>27</v>
      </c>
    </row>
    <row r="5498" spans="2:6" ht="13.15" customHeight="1" x14ac:dyDescent="0.3">
      <c r="B5498" s="1172" t="s">
        <v>6261</v>
      </c>
      <c r="C5498" s="1207">
        <v>1143</v>
      </c>
      <c r="D5498" s="1207">
        <v>2944</v>
      </c>
      <c r="E5498" s="1207">
        <v>410</v>
      </c>
      <c r="F5498" s="1211">
        <v>4497</v>
      </c>
    </row>
    <row r="5499" spans="2:6" ht="13.15" customHeight="1" x14ac:dyDescent="0.3">
      <c r="B5499" s="1173" t="s">
        <v>6262</v>
      </c>
      <c r="C5499" s="1206">
        <v>42</v>
      </c>
      <c r="D5499" s="1206">
        <v>170</v>
      </c>
      <c r="E5499" s="1206">
        <v>19</v>
      </c>
      <c r="F5499" s="1210">
        <v>231</v>
      </c>
    </row>
    <row r="5500" spans="2:6" ht="13.15" customHeight="1" x14ac:dyDescent="0.3">
      <c r="B5500" s="1172" t="s">
        <v>6263</v>
      </c>
      <c r="C5500" s="1207">
        <v>51</v>
      </c>
      <c r="D5500" s="1207">
        <v>54</v>
      </c>
      <c r="E5500" s="1207">
        <v>8</v>
      </c>
      <c r="F5500" s="1211">
        <v>113</v>
      </c>
    </row>
    <row r="5501" spans="2:6" ht="13.15" customHeight="1" x14ac:dyDescent="0.3">
      <c r="B5501" s="1173" t="s">
        <v>6264</v>
      </c>
      <c r="C5501" s="1206">
        <v>166</v>
      </c>
      <c r="D5501" s="1206">
        <v>311</v>
      </c>
      <c r="E5501" s="1206">
        <v>62</v>
      </c>
      <c r="F5501" s="1210">
        <v>539</v>
      </c>
    </row>
    <row r="5502" spans="2:6" ht="13.15" customHeight="1" x14ac:dyDescent="0.3">
      <c r="B5502" s="1172" t="s">
        <v>6265</v>
      </c>
      <c r="C5502" s="1207">
        <v>140</v>
      </c>
      <c r="D5502" s="1207">
        <v>350</v>
      </c>
      <c r="E5502" s="1207">
        <v>40</v>
      </c>
      <c r="F5502" s="1211">
        <v>530</v>
      </c>
    </row>
    <row r="5503" spans="2:6" ht="13.15" customHeight="1" x14ac:dyDescent="0.3">
      <c r="B5503" s="1173" t="s">
        <v>6266</v>
      </c>
      <c r="C5503" s="1206">
        <v>31</v>
      </c>
      <c r="D5503" s="1206">
        <v>30</v>
      </c>
      <c r="E5503" s="1206">
        <v>5</v>
      </c>
      <c r="F5503" s="1210">
        <v>66</v>
      </c>
    </row>
    <row r="5504" spans="2:6" ht="13.15" customHeight="1" x14ac:dyDescent="0.3">
      <c r="B5504" s="1172" t="s">
        <v>6267</v>
      </c>
      <c r="C5504" s="1207">
        <v>42</v>
      </c>
      <c r="D5504" s="1207">
        <v>47</v>
      </c>
      <c r="E5504" s="1207">
        <v>6</v>
      </c>
      <c r="F5504" s="1211">
        <v>95</v>
      </c>
    </row>
    <row r="5505" spans="2:6" ht="13.15" customHeight="1" x14ac:dyDescent="0.3">
      <c r="B5505" s="1173" t="s">
        <v>6268</v>
      </c>
      <c r="C5505" s="1206">
        <v>58</v>
      </c>
      <c r="D5505" s="1206">
        <v>103</v>
      </c>
      <c r="E5505" s="1206">
        <v>13</v>
      </c>
      <c r="F5505" s="1210">
        <v>174</v>
      </c>
    </row>
    <row r="5506" spans="2:6" ht="13.15" customHeight="1" x14ac:dyDescent="0.3">
      <c r="B5506" s="1172" t="s">
        <v>6269</v>
      </c>
      <c r="C5506" s="1207">
        <v>60</v>
      </c>
      <c r="D5506" s="1207">
        <v>120</v>
      </c>
      <c r="E5506" s="1207">
        <v>20</v>
      </c>
      <c r="F5506" s="1211">
        <v>200</v>
      </c>
    </row>
    <row r="5507" spans="2:6" ht="13.15" customHeight="1" x14ac:dyDescent="0.3">
      <c r="B5507" s="1173" t="s">
        <v>6270</v>
      </c>
      <c r="C5507" s="1206">
        <v>34</v>
      </c>
      <c r="D5507" s="1206">
        <v>66</v>
      </c>
      <c r="E5507" s="1206">
        <v>5</v>
      </c>
      <c r="F5507" s="1210">
        <v>105</v>
      </c>
    </row>
    <row r="5508" spans="2:6" ht="13.15" customHeight="1" x14ac:dyDescent="0.3">
      <c r="B5508" s="1172" t="s">
        <v>6271</v>
      </c>
      <c r="C5508" s="1207">
        <v>455</v>
      </c>
      <c r="D5508" s="1207">
        <v>1656</v>
      </c>
      <c r="E5508" s="1207">
        <v>256</v>
      </c>
      <c r="F5508" s="1211">
        <v>2367</v>
      </c>
    </row>
    <row r="5509" spans="2:6" ht="13.15" customHeight="1" x14ac:dyDescent="0.3">
      <c r="B5509" s="1173" t="s">
        <v>6272</v>
      </c>
      <c r="C5509" s="1206">
        <v>45</v>
      </c>
      <c r="D5509" s="1206">
        <v>68</v>
      </c>
      <c r="E5509" s="1206">
        <v>19</v>
      </c>
      <c r="F5509" s="1210">
        <v>132</v>
      </c>
    </row>
    <row r="5510" spans="2:6" ht="13.15" customHeight="1" x14ac:dyDescent="0.3">
      <c r="B5510" s="1172" t="s">
        <v>6273</v>
      </c>
      <c r="C5510" s="1207">
        <v>40</v>
      </c>
      <c r="D5510" s="1207">
        <v>156</v>
      </c>
      <c r="E5510" s="1207">
        <v>22</v>
      </c>
      <c r="F5510" s="1211">
        <v>218</v>
      </c>
    </row>
    <row r="5511" spans="2:6" ht="13.15" customHeight="1" x14ac:dyDescent="0.3">
      <c r="B5511" s="1173" t="s">
        <v>6274</v>
      </c>
      <c r="C5511" s="1206">
        <v>87</v>
      </c>
      <c r="D5511" s="1206">
        <v>276</v>
      </c>
      <c r="E5511" s="1206">
        <v>44</v>
      </c>
      <c r="F5511" s="1210">
        <v>407</v>
      </c>
    </row>
    <row r="5512" spans="2:6" ht="13.15" customHeight="1" x14ac:dyDescent="0.3">
      <c r="B5512" s="1172" t="s">
        <v>6275</v>
      </c>
      <c r="C5512" s="1207">
        <v>86</v>
      </c>
      <c r="D5512" s="1207">
        <v>257</v>
      </c>
      <c r="E5512" s="1207">
        <v>38</v>
      </c>
      <c r="F5512" s="1211">
        <v>381</v>
      </c>
    </row>
    <row r="5513" spans="2:6" ht="13.15" customHeight="1" x14ac:dyDescent="0.3">
      <c r="B5513" s="1173" t="s">
        <v>6276</v>
      </c>
      <c r="C5513" s="1206">
        <v>21</v>
      </c>
      <c r="D5513" s="1206">
        <v>49</v>
      </c>
      <c r="E5513" s="1206">
        <v>19</v>
      </c>
      <c r="F5513" s="1210">
        <v>89</v>
      </c>
    </row>
    <row r="5514" spans="2:6" ht="13.15" customHeight="1" x14ac:dyDescent="0.3">
      <c r="B5514" s="1172" t="s">
        <v>6277</v>
      </c>
      <c r="C5514" s="1207">
        <v>80</v>
      </c>
      <c r="D5514" s="1207">
        <v>226</v>
      </c>
      <c r="E5514" s="1207">
        <v>31</v>
      </c>
      <c r="F5514" s="1211">
        <v>337</v>
      </c>
    </row>
    <row r="5515" spans="2:6" ht="13.15" customHeight="1" x14ac:dyDescent="0.3">
      <c r="B5515" s="1173" t="s">
        <v>6278</v>
      </c>
      <c r="C5515" s="1206">
        <v>71</v>
      </c>
      <c r="D5515" s="1206">
        <v>236</v>
      </c>
      <c r="E5515" s="1206">
        <v>37</v>
      </c>
      <c r="F5515" s="1210">
        <v>344</v>
      </c>
    </row>
    <row r="5516" spans="2:6" ht="13.15" customHeight="1" x14ac:dyDescent="0.3">
      <c r="B5516" s="1172" t="s">
        <v>6279</v>
      </c>
      <c r="C5516" s="1207">
        <v>15</v>
      </c>
      <c r="D5516" s="1207">
        <v>33</v>
      </c>
      <c r="E5516" s="1207">
        <v>5</v>
      </c>
      <c r="F5516" s="1211">
        <v>53</v>
      </c>
    </row>
    <row r="5517" spans="2:6" ht="13.15" customHeight="1" x14ac:dyDescent="0.3">
      <c r="B5517" s="1173" t="s">
        <v>6280</v>
      </c>
      <c r="C5517" s="1206">
        <v>302</v>
      </c>
      <c r="D5517" s="1206">
        <v>774</v>
      </c>
      <c r="E5517" s="1206">
        <v>113</v>
      </c>
      <c r="F5517" s="1210">
        <v>1189</v>
      </c>
    </row>
    <row r="5518" spans="2:6" ht="13.15" customHeight="1" x14ac:dyDescent="0.3">
      <c r="B5518" s="1172" t="s">
        <v>6281</v>
      </c>
      <c r="C5518" s="1207">
        <v>43</v>
      </c>
      <c r="D5518" s="1207">
        <v>156</v>
      </c>
      <c r="E5518" s="1207">
        <v>21</v>
      </c>
      <c r="F5518" s="1211">
        <v>220</v>
      </c>
    </row>
    <row r="5519" spans="2:6" ht="13.15" customHeight="1" x14ac:dyDescent="0.3">
      <c r="B5519" s="1173" t="s">
        <v>6282</v>
      </c>
      <c r="C5519" s="1206">
        <v>41</v>
      </c>
      <c r="D5519" s="1206">
        <v>114</v>
      </c>
      <c r="E5519" s="1206">
        <v>18</v>
      </c>
      <c r="F5519" s="1210">
        <v>173</v>
      </c>
    </row>
    <row r="5520" spans="2:6" ht="13.15" customHeight="1" x14ac:dyDescent="0.3">
      <c r="B5520" s="1172" t="s">
        <v>6283</v>
      </c>
      <c r="C5520" s="1207">
        <v>53</v>
      </c>
      <c r="D5520" s="1207">
        <v>140</v>
      </c>
      <c r="E5520" s="1207">
        <v>17</v>
      </c>
      <c r="F5520" s="1211">
        <v>210</v>
      </c>
    </row>
    <row r="5521" spans="2:6" ht="13.15" customHeight="1" x14ac:dyDescent="0.3">
      <c r="B5521" s="1173" t="s">
        <v>6284</v>
      </c>
      <c r="C5521" s="1206">
        <v>41</v>
      </c>
      <c r="D5521" s="1206">
        <v>57</v>
      </c>
      <c r="E5521" s="1206">
        <v>14</v>
      </c>
      <c r="F5521" s="1210">
        <v>112</v>
      </c>
    </row>
    <row r="5522" spans="2:6" ht="13.15" customHeight="1" x14ac:dyDescent="0.3">
      <c r="B5522" s="1172" t="s">
        <v>6285</v>
      </c>
      <c r="C5522" s="1207">
        <v>59</v>
      </c>
      <c r="D5522" s="1207">
        <v>68</v>
      </c>
      <c r="E5522" s="1207">
        <v>15</v>
      </c>
      <c r="F5522" s="1211">
        <v>142</v>
      </c>
    </row>
    <row r="5523" spans="2:6" ht="13.15" customHeight="1" x14ac:dyDescent="0.3">
      <c r="B5523" s="1173" t="s">
        <v>6286</v>
      </c>
      <c r="C5523" s="1206">
        <v>14</v>
      </c>
      <c r="D5523" s="1206">
        <v>28</v>
      </c>
      <c r="E5523" s="1206">
        <v>4</v>
      </c>
      <c r="F5523" s="1210">
        <v>46</v>
      </c>
    </row>
    <row r="5524" spans="2:6" ht="13.15" customHeight="1" x14ac:dyDescent="0.3">
      <c r="B5524" s="1172" t="s">
        <v>6287</v>
      </c>
      <c r="C5524" s="1207">
        <v>203</v>
      </c>
      <c r="D5524" s="1207">
        <v>499</v>
      </c>
      <c r="E5524" s="1207">
        <v>90</v>
      </c>
      <c r="F5524" s="1211">
        <v>792</v>
      </c>
    </row>
    <row r="5525" spans="2:6" ht="13.15" customHeight="1" x14ac:dyDescent="0.3">
      <c r="B5525" s="1173" t="s">
        <v>6288</v>
      </c>
      <c r="C5525" s="1206">
        <v>49</v>
      </c>
      <c r="D5525" s="1206">
        <v>106</v>
      </c>
      <c r="E5525" s="1206">
        <v>8</v>
      </c>
      <c r="F5525" s="1210">
        <v>163</v>
      </c>
    </row>
    <row r="5526" spans="2:6" ht="13.15" customHeight="1" x14ac:dyDescent="0.3">
      <c r="B5526" s="1172" t="s">
        <v>6289</v>
      </c>
      <c r="C5526" s="1207">
        <v>62</v>
      </c>
      <c r="D5526" s="1207">
        <v>251</v>
      </c>
      <c r="E5526" s="1207">
        <v>43</v>
      </c>
      <c r="F5526" s="1211">
        <v>356</v>
      </c>
    </row>
    <row r="5527" spans="2:6" ht="13.15" customHeight="1" x14ac:dyDescent="0.3">
      <c r="B5527" s="1173" t="s">
        <v>6290</v>
      </c>
      <c r="C5527" s="1206">
        <v>91</v>
      </c>
      <c r="D5527" s="1206">
        <v>274</v>
      </c>
      <c r="E5527" s="1206">
        <v>55</v>
      </c>
      <c r="F5527" s="1210">
        <v>420</v>
      </c>
    </row>
    <row r="5528" spans="2:6" ht="13.15" customHeight="1" x14ac:dyDescent="0.3">
      <c r="B5528" s="1172" t="s">
        <v>6291</v>
      </c>
      <c r="C5528" s="1207">
        <v>29</v>
      </c>
      <c r="D5528" s="1207">
        <v>69</v>
      </c>
      <c r="E5528" s="1207">
        <v>15</v>
      </c>
      <c r="F5528" s="1211">
        <v>113</v>
      </c>
    </row>
    <row r="5529" spans="2:6" ht="13.15" customHeight="1" x14ac:dyDescent="0.3">
      <c r="B5529" s="1173" t="s">
        <v>6292</v>
      </c>
      <c r="C5529" s="1206">
        <v>38</v>
      </c>
      <c r="D5529" s="1206">
        <v>176</v>
      </c>
      <c r="E5529" s="1206">
        <v>10</v>
      </c>
      <c r="F5529" s="1210">
        <v>224</v>
      </c>
    </row>
    <row r="5530" spans="2:6" ht="13.15" customHeight="1" x14ac:dyDescent="0.3">
      <c r="B5530" s="1172" t="s">
        <v>6293</v>
      </c>
      <c r="C5530" s="1207">
        <v>178</v>
      </c>
      <c r="D5530" s="1207">
        <v>428</v>
      </c>
      <c r="E5530" s="1207">
        <v>82</v>
      </c>
      <c r="F5530" s="1211">
        <v>688</v>
      </c>
    </row>
    <row r="5531" spans="2:6" ht="13.15" customHeight="1" x14ac:dyDescent="0.3">
      <c r="B5531" s="1173" t="s">
        <v>6294</v>
      </c>
      <c r="C5531" s="1206">
        <v>843</v>
      </c>
      <c r="D5531" s="1206">
        <v>2586</v>
      </c>
      <c r="E5531" s="1206">
        <v>423</v>
      </c>
      <c r="F5531" s="1210">
        <v>3852</v>
      </c>
    </row>
    <row r="5532" spans="2:6" ht="13.15" customHeight="1" x14ac:dyDescent="0.3">
      <c r="B5532" s="1172" t="s">
        <v>6295</v>
      </c>
      <c r="C5532" s="1207">
        <v>94</v>
      </c>
      <c r="D5532" s="1207">
        <v>365</v>
      </c>
      <c r="E5532" s="1207">
        <v>39</v>
      </c>
      <c r="F5532" s="1211">
        <v>498</v>
      </c>
    </row>
    <row r="5533" spans="2:6" ht="13.15" customHeight="1" x14ac:dyDescent="0.3">
      <c r="B5533" s="1173" t="s">
        <v>6296</v>
      </c>
      <c r="C5533" s="1206">
        <v>81</v>
      </c>
      <c r="D5533" s="1206">
        <v>327</v>
      </c>
      <c r="E5533" s="1206">
        <v>43</v>
      </c>
      <c r="F5533" s="1210">
        <v>451</v>
      </c>
    </row>
    <row r="5534" spans="2:6" ht="13.15" customHeight="1" x14ac:dyDescent="0.3">
      <c r="B5534" s="1172" t="s">
        <v>6297</v>
      </c>
      <c r="C5534" s="1207">
        <v>236</v>
      </c>
      <c r="D5534" s="1207">
        <v>715</v>
      </c>
      <c r="E5534" s="1207">
        <v>101</v>
      </c>
      <c r="F5534" s="1211">
        <v>1052</v>
      </c>
    </row>
    <row r="5535" spans="2:6" ht="13.15" customHeight="1" x14ac:dyDescent="0.3">
      <c r="B5535" s="1173" t="s">
        <v>6298</v>
      </c>
      <c r="C5535" s="1206">
        <v>642</v>
      </c>
      <c r="D5535" s="1206">
        <v>1600</v>
      </c>
      <c r="E5535" s="1206">
        <v>262</v>
      </c>
      <c r="F5535" s="1210">
        <v>2504</v>
      </c>
    </row>
    <row r="5536" spans="2:6" ht="13.15" customHeight="1" x14ac:dyDescent="0.3">
      <c r="B5536" s="1172" t="s">
        <v>6299</v>
      </c>
      <c r="C5536" s="1207">
        <v>70</v>
      </c>
      <c r="D5536" s="1207">
        <v>175</v>
      </c>
      <c r="E5536" s="1207">
        <v>21</v>
      </c>
      <c r="F5536" s="1211">
        <v>266</v>
      </c>
    </row>
    <row r="5537" spans="2:6" ht="13.15" customHeight="1" x14ac:dyDescent="0.3">
      <c r="B5537" s="1173" t="s">
        <v>6300</v>
      </c>
      <c r="C5537" s="1206">
        <v>36</v>
      </c>
      <c r="D5537" s="1206">
        <v>84</v>
      </c>
      <c r="E5537" s="1206">
        <v>19</v>
      </c>
      <c r="F5537" s="1210">
        <v>139</v>
      </c>
    </row>
    <row r="5538" spans="2:6" ht="13.15" customHeight="1" x14ac:dyDescent="0.3">
      <c r="B5538" s="1172" t="s">
        <v>6301</v>
      </c>
      <c r="C5538" s="1207">
        <v>150</v>
      </c>
      <c r="D5538" s="1207">
        <v>262</v>
      </c>
      <c r="E5538" s="1207">
        <v>45</v>
      </c>
      <c r="F5538" s="1211">
        <v>457</v>
      </c>
    </row>
    <row r="5539" spans="2:6" ht="13.15" customHeight="1" x14ac:dyDescent="0.3">
      <c r="B5539" s="1173" t="s">
        <v>6302</v>
      </c>
      <c r="C5539" s="1206">
        <v>359</v>
      </c>
      <c r="D5539" s="1206">
        <v>796</v>
      </c>
      <c r="E5539" s="1206">
        <v>126</v>
      </c>
      <c r="F5539" s="1210">
        <v>1281</v>
      </c>
    </row>
    <row r="5540" spans="2:6" ht="13.15" customHeight="1" x14ac:dyDescent="0.3">
      <c r="B5540" s="1172" t="s">
        <v>6303</v>
      </c>
      <c r="C5540" s="1207">
        <v>101</v>
      </c>
      <c r="D5540" s="1207">
        <v>327</v>
      </c>
      <c r="E5540" s="1207">
        <v>36</v>
      </c>
      <c r="F5540" s="1211">
        <v>464</v>
      </c>
    </row>
    <row r="5541" spans="2:6" ht="13.15" customHeight="1" x14ac:dyDescent="0.3">
      <c r="B5541" s="1173" t="s">
        <v>6304</v>
      </c>
      <c r="C5541" s="1206">
        <v>51</v>
      </c>
      <c r="D5541" s="1206">
        <v>100</v>
      </c>
      <c r="E5541" s="1206">
        <v>17</v>
      </c>
      <c r="F5541" s="1210">
        <v>168</v>
      </c>
    </row>
    <row r="5542" spans="2:6" ht="13.15" customHeight="1" x14ac:dyDescent="0.3">
      <c r="B5542" s="1172" t="s">
        <v>6305</v>
      </c>
      <c r="C5542" s="1207">
        <v>1082</v>
      </c>
      <c r="D5542" s="1207">
        <v>3810</v>
      </c>
      <c r="E5542" s="1207">
        <v>562</v>
      </c>
      <c r="F5542" s="1211">
        <v>5454</v>
      </c>
    </row>
    <row r="5543" spans="2:6" ht="13.15" customHeight="1" x14ac:dyDescent="0.3">
      <c r="B5543" s="1173" t="s">
        <v>6306</v>
      </c>
      <c r="C5543" s="1206">
        <v>136</v>
      </c>
      <c r="D5543" s="1206">
        <v>469</v>
      </c>
      <c r="E5543" s="1206">
        <v>72</v>
      </c>
      <c r="F5543" s="1210">
        <v>677</v>
      </c>
    </row>
    <row r="5544" spans="2:6" ht="13.15" customHeight="1" x14ac:dyDescent="0.3">
      <c r="B5544" s="1172" t="s">
        <v>6307</v>
      </c>
      <c r="C5544" s="1207">
        <v>18</v>
      </c>
      <c r="D5544" s="1207">
        <v>70</v>
      </c>
      <c r="E5544" s="1207">
        <v>9</v>
      </c>
      <c r="F5544" s="1211">
        <v>97</v>
      </c>
    </row>
    <row r="5545" spans="2:6" ht="13.15" customHeight="1" x14ac:dyDescent="0.3">
      <c r="B5545" s="1173" t="s">
        <v>6308</v>
      </c>
      <c r="C5545" s="1206">
        <v>51</v>
      </c>
      <c r="D5545" s="1206">
        <v>183</v>
      </c>
      <c r="E5545" s="1206">
        <v>27</v>
      </c>
      <c r="F5545" s="1210">
        <v>261</v>
      </c>
    </row>
    <row r="5546" spans="2:6" ht="13.15" customHeight="1" x14ac:dyDescent="0.3">
      <c r="B5546" s="1172" t="s">
        <v>6309</v>
      </c>
      <c r="C5546" s="1207">
        <v>37</v>
      </c>
      <c r="D5546" s="1207">
        <v>76</v>
      </c>
      <c r="E5546" s="1207">
        <v>12</v>
      </c>
      <c r="F5546" s="1211">
        <v>125</v>
      </c>
    </row>
    <row r="5547" spans="2:6" ht="13.15" customHeight="1" x14ac:dyDescent="0.3">
      <c r="B5547" s="1173" t="s">
        <v>6310</v>
      </c>
      <c r="C5547" s="1206">
        <v>76</v>
      </c>
      <c r="D5547" s="1206">
        <v>191</v>
      </c>
      <c r="E5547" s="1206">
        <v>39</v>
      </c>
      <c r="F5547" s="1210">
        <v>306</v>
      </c>
    </row>
    <row r="5548" spans="2:6" ht="13.15" customHeight="1" x14ac:dyDescent="0.3">
      <c r="B5548" s="1172" t="s">
        <v>6311</v>
      </c>
      <c r="C5548" s="1207">
        <v>306</v>
      </c>
      <c r="D5548" s="1207">
        <v>1095</v>
      </c>
      <c r="E5548" s="1207">
        <v>240</v>
      </c>
      <c r="F5548" s="1211">
        <v>1641</v>
      </c>
    </row>
    <row r="5549" spans="2:6" ht="13.15" customHeight="1" x14ac:dyDescent="0.3">
      <c r="B5549" s="1173" t="s">
        <v>6312</v>
      </c>
      <c r="C5549" s="1206">
        <v>45</v>
      </c>
      <c r="D5549" s="1206">
        <v>257</v>
      </c>
      <c r="E5549" s="1206">
        <v>45</v>
      </c>
      <c r="F5549" s="1210">
        <v>347</v>
      </c>
    </row>
    <row r="5550" spans="2:6" ht="13.15" customHeight="1" x14ac:dyDescent="0.3">
      <c r="B5550" s="1172" t="s">
        <v>6313</v>
      </c>
      <c r="C5550" s="1207">
        <v>41</v>
      </c>
      <c r="D5550" s="1207">
        <v>233</v>
      </c>
      <c r="E5550" s="1207">
        <v>26</v>
      </c>
      <c r="F5550" s="1211">
        <v>300</v>
      </c>
    </row>
    <row r="5551" spans="2:6" ht="13.15" customHeight="1" x14ac:dyDescent="0.3">
      <c r="B5551" s="1173" t="s">
        <v>6314</v>
      </c>
      <c r="C5551" s="1206">
        <v>2</v>
      </c>
      <c r="D5551" s="1206">
        <v>2</v>
      </c>
      <c r="E5551" s="1206">
        <v>0</v>
      </c>
      <c r="F5551" s="1210">
        <v>4</v>
      </c>
    </row>
    <row r="5552" spans="2:6" ht="13.15" customHeight="1" x14ac:dyDescent="0.3">
      <c r="B5552" s="1172" t="s">
        <v>6315</v>
      </c>
      <c r="C5552" s="1207">
        <v>122</v>
      </c>
      <c r="D5552" s="1207">
        <v>352</v>
      </c>
      <c r="E5552" s="1207">
        <v>51</v>
      </c>
      <c r="F5552" s="1211">
        <v>525</v>
      </c>
    </row>
    <row r="5553" spans="2:6" ht="13.15" customHeight="1" x14ac:dyDescent="0.3">
      <c r="B5553" s="1173" t="s">
        <v>6316</v>
      </c>
      <c r="C5553" s="1206">
        <v>172</v>
      </c>
      <c r="D5553" s="1206">
        <v>754</v>
      </c>
      <c r="E5553" s="1206">
        <v>89</v>
      </c>
      <c r="F5553" s="1210">
        <v>1015</v>
      </c>
    </row>
    <row r="5554" spans="2:6" ht="13.15" customHeight="1" x14ac:dyDescent="0.3">
      <c r="B5554" s="1172" t="s">
        <v>6317</v>
      </c>
      <c r="C5554" s="1207">
        <v>54</v>
      </c>
      <c r="D5554" s="1207">
        <v>292</v>
      </c>
      <c r="E5554" s="1207">
        <v>34</v>
      </c>
      <c r="F5554" s="1211">
        <v>380</v>
      </c>
    </row>
    <row r="5555" spans="2:6" ht="13.15" customHeight="1" x14ac:dyDescent="0.3">
      <c r="B5555" s="1173" t="s">
        <v>6318</v>
      </c>
      <c r="C5555" s="1206">
        <v>59</v>
      </c>
      <c r="D5555" s="1206">
        <v>272</v>
      </c>
      <c r="E5555" s="1206">
        <v>27</v>
      </c>
      <c r="F5555" s="1210">
        <v>358</v>
      </c>
    </row>
    <row r="5556" spans="2:6" ht="13.15" customHeight="1" x14ac:dyDescent="0.3">
      <c r="B5556" s="1172" t="s">
        <v>6319</v>
      </c>
      <c r="C5556" s="1207">
        <v>36</v>
      </c>
      <c r="D5556" s="1207">
        <v>149</v>
      </c>
      <c r="E5556" s="1207">
        <v>13</v>
      </c>
      <c r="F5556" s="1211">
        <v>198</v>
      </c>
    </row>
    <row r="5557" spans="2:6" ht="13.15" customHeight="1" x14ac:dyDescent="0.3">
      <c r="B5557" s="1173" t="s">
        <v>6320</v>
      </c>
      <c r="C5557" s="1206">
        <v>144</v>
      </c>
      <c r="D5557" s="1206">
        <v>583</v>
      </c>
      <c r="E5557" s="1206">
        <v>92</v>
      </c>
      <c r="F5557" s="1210">
        <v>819</v>
      </c>
    </row>
    <row r="5558" spans="2:6" ht="13.15" customHeight="1" x14ac:dyDescent="0.3">
      <c r="B5558" s="1172" t="s">
        <v>6321</v>
      </c>
      <c r="C5558" s="1207">
        <v>42</v>
      </c>
      <c r="D5558" s="1207">
        <v>201</v>
      </c>
      <c r="E5558" s="1207">
        <v>24</v>
      </c>
      <c r="F5558" s="1211">
        <v>267</v>
      </c>
    </row>
    <row r="5559" spans="2:6" ht="13.15" customHeight="1" x14ac:dyDescent="0.3">
      <c r="B5559" s="1173" t="s">
        <v>6322</v>
      </c>
      <c r="C5559" s="1206">
        <v>42</v>
      </c>
      <c r="D5559" s="1206">
        <v>143</v>
      </c>
      <c r="E5559" s="1206">
        <v>22</v>
      </c>
      <c r="F5559" s="1210">
        <v>207</v>
      </c>
    </row>
    <row r="5560" spans="2:6" ht="13.15" customHeight="1" x14ac:dyDescent="0.3">
      <c r="B5560" s="1172" t="s">
        <v>6323</v>
      </c>
      <c r="C5560" s="1207">
        <v>70</v>
      </c>
      <c r="D5560" s="1207">
        <v>425</v>
      </c>
      <c r="E5560" s="1207">
        <v>86</v>
      </c>
      <c r="F5560" s="1211">
        <v>581</v>
      </c>
    </row>
    <row r="5561" spans="2:6" ht="13.15" customHeight="1" x14ac:dyDescent="0.3">
      <c r="B5561" s="1173" t="s">
        <v>6324</v>
      </c>
      <c r="C5561" s="1206">
        <v>175</v>
      </c>
      <c r="D5561" s="1206">
        <v>472</v>
      </c>
      <c r="E5561" s="1206">
        <v>80</v>
      </c>
      <c r="F5561" s="1210">
        <v>727</v>
      </c>
    </row>
    <row r="5562" spans="2:6" ht="13.15" customHeight="1" x14ac:dyDescent="0.3">
      <c r="B5562" s="1172" t="s">
        <v>6325</v>
      </c>
      <c r="C5562" s="1207">
        <v>158</v>
      </c>
      <c r="D5562" s="1207">
        <v>533</v>
      </c>
      <c r="E5562" s="1207">
        <v>88</v>
      </c>
      <c r="F5562" s="1211">
        <v>779</v>
      </c>
    </row>
    <row r="5563" spans="2:6" ht="13.15" customHeight="1" x14ac:dyDescent="0.3">
      <c r="B5563" s="1173" t="s">
        <v>6326</v>
      </c>
      <c r="C5563" s="1206">
        <v>280</v>
      </c>
      <c r="D5563" s="1206">
        <v>943</v>
      </c>
      <c r="E5563" s="1206">
        <v>165</v>
      </c>
      <c r="F5563" s="1210">
        <v>1388</v>
      </c>
    </row>
    <row r="5564" spans="2:6" ht="13.15" customHeight="1" x14ac:dyDescent="0.3">
      <c r="B5564" s="1172" t="s">
        <v>6327</v>
      </c>
      <c r="C5564" s="1207">
        <v>837</v>
      </c>
      <c r="D5564" s="1207">
        <v>2567</v>
      </c>
      <c r="E5564" s="1207">
        <v>389</v>
      </c>
      <c r="F5564" s="1211">
        <v>3793</v>
      </c>
    </row>
    <row r="5565" spans="2:6" ht="13.15" customHeight="1" x14ac:dyDescent="0.3">
      <c r="B5565" s="1173" t="s">
        <v>6328</v>
      </c>
      <c r="C5565" s="1206">
        <v>60</v>
      </c>
      <c r="D5565" s="1206">
        <v>99</v>
      </c>
      <c r="E5565" s="1206">
        <v>30</v>
      </c>
      <c r="F5565" s="1210">
        <v>189</v>
      </c>
    </row>
    <row r="5566" spans="2:6" ht="13.15" customHeight="1" x14ac:dyDescent="0.3">
      <c r="B5566" s="1172" t="s">
        <v>6329</v>
      </c>
      <c r="C5566" s="1207">
        <v>94</v>
      </c>
      <c r="D5566" s="1207">
        <v>134</v>
      </c>
      <c r="E5566" s="1207">
        <v>40</v>
      </c>
      <c r="F5566" s="1211">
        <v>268</v>
      </c>
    </row>
    <row r="5567" spans="2:6" ht="13.15" customHeight="1" x14ac:dyDescent="0.3">
      <c r="B5567" s="1173" t="s">
        <v>6330</v>
      </c>
      <c r="C5567" s="1206">
        <v>154</v>
      </c>
      <c r="D5567" s="1206">
        <v>351</v>
      </c>
      <c r="E5567" s="1206">
        <v>79</v>
      </c>
      <c r="F5567" s="1210">
        <v>584</v>
      </c>
    </row>
    <row r="5568" spans="2:6" ht="13.15" customHeight="1" x14ac:dyDescent="0.3">
      <c r="B5568" s="1172" t="s">
        <v>6331</v>
      </c>
      <c r="C5568" s="1207">
        <v>67</v>
      </c>
      <c r="D5568" s="1207">
        <v>221</v>
      </c>
      <c r="E5568" s="1207">
        <v>62</v>
      </c>
      <c r="F5568" s="1211">
        <v>350</v>
      </c>
    </row>
    <row r="5569" spans="2:6" ht="13.15" customHeight="1" x14ac:dyDescent="0.3">
      <c r="B5569" s="1173" t="s">
        <v>6332</v>
      </c>
      <c r="C5569" s="1206">
        <v>58</v>
      </c>
      <c r="D5569" s="1206">
        <v>144</v>
      </c>
      <c r="E5569" s="1206">
        <v>32</v>
      </c>
      <c r="F5569" s="1210">
        <v>234</v>
      </c>
    </row>
    <row r="5570" spans="2:6" ht="13.15" customHeight="1" x14ac:dyDescent="0.3">
      <c r="B5570" s="1172" t="s">
        <v>6333</v>
      </c>
      <c r="C5570" s="1207">
        <v>32</v>
      </c>
      <c r="D5570" s="1207">
        <v>70</v>
      </c>
      <c r="E5570" s="1207">
        <v>7</v>
      </c>
      <c r="F5570" s="1211">
        <v>109</v>
      </c>
    </row>
    <row r="5571" spans="2:6" ht="13.15" customHeight="1" x14ac:dyDescent="0.3">
      <c r="B5571" s="1173" t="s">
        <v>6334</v>
      </c>
      <c r="C5571" s="1206">
        <v>65</v>
      </c>
      <c r="D5571" s="1206">
        <v>121</v>
      </c>
      <c r="E5571" s="1206">
        <v>20</v>
      </c>
      <c r="F5571" s="1210">
        <v>206</v>
      </c>
    </row>
    <row r="5572" spans="2:6" ht="13.15" customHeight="1" x14ac:dyDescent="0.3">
      <c r="B5572" s="1172" t="s">
        <v>6335</v>
      </c>
      <c r="C5572" s="1207">
        <v>385</v>
      </c>
      <c r="D5572" s="1207">
        <v>1220</v>
      </c>
      <c r="E5572" s="1207">
        <v>198</v>
      </c>
      <c r="F5572" s="1211">
        <v>1803</v>
      </c>
    </row>
    <row r="5573" spans="2:6" ht="13.15" customHeight="1" x14ac:dyDescent="0.3">
      <c r="B5573" s="1173" t="s">
        <v>6336</v>
      </c>
      <c r="C5573" s="1206">
        <v>363</v>
      </c>
      <c r="D5573" s="1206">
        <v>1835</v>
      </c>
      <c r="E5573" s="1206">
        <v>171</v>
      </c>
      <c r="F5573" s="1210">
        <v>2369</v>
      </c>
    </row>
    <row r="5574" spans="2:6" ht="13.15" customHeight="1" x14ac:dyDescent="0.3">
      <c r="B5574" s="1172" t="s">
        <v>6337</v>
      </c>
      <c r="C5574" s="1207">
        <v>18</v>
      </c>
      <c r="D5574" s="1207">
        <v>31</v>
      </c>
      <c r="E5574" s="1207">
        <v>9</v>
      </c>
      <c r="F5574" s="1211">
        <v>58</v>
      </c>
    </row>
    <row r="5575" spans="2:6" ht="13.15" customHeight="1" x14ac:dyDescent="0.3">
      <c r="B5575" s="1173" t="s">
        <v>6338</v>
      </c>
      <c r="C5575" s="1206">
        <v>34</v>
      </c>
      <c r="D5575" s="1206">
        <v>123</v>
      </c>
      <c r="E5575" s="1206">
        <v>12</v>
      </c>
      <c r="F5575" s="1210">
        <v>169</v>
      </c>
    </row>
    <row r="5576" spans="2:6" ht="13.15" customHeight="1" x14ac:dyDescent="0.3">
      <c r="B5576" s="1172" t="s">
        <v>6339</v>
      </c>
      <c r="C5576" s="1207">
        <v>19</v>
      </c>
      <c r="D5576" s="1207">
        <v>37</v>
      </c>
      <c r="E5576" s="1207">
        <v>15</v>
      </c>
      <c r="F5576" s="1211">
        <v>71</v>
      </c>
    </row>
    <row r="5577" spans="2:6" ht="13.15" customHeight="1" x14ac:dyDescent="0.3">
      <c r="B5577" s="1173" t="s">
        <v>6340</v>
      </c>
      <c r="C5577" s="1206">
        <v>72</v>
      </c>
      <c r="D5577" s="1206">
        <v>107</v>
      </c>
      <c r="E5577" s="1206">
        <v>41</v>
      </c>
      <c r="F5577" s="1210">
        <v>220</v>
      </c>
    </row>
    <row r="5578" spans="2:6" ht="13.15" customHeight="1" x14ac:dyDescent="0.3">
      <c r="B5578" s="1172" t="s">
        <v>6341</v>
      </c>
      <c r="C5578" s="1207">
        <v>50</v>
      </c>
      <c r="D5578" s="1207">
        <v>152</v>
      </c>
      <c r="E5578" s="1207">
        <v>38</v>
      </c>
      <c r="F5578" s="1211">
        <v>240</v>
      </c>
    </row>
    <row r="5579" spans="2:6" ht="13.15" customHeight="1" x14ac:dyDescent="0.3">
      <c r="B5579" s="1173" t="s">
        <v>6342</v>
      </c>
      <c r="C5579" s="1206">
        <v>41</v>
      </c>
      <c r="D5579" s="1206">
        <v>194</v>
      </c>
      <c r="E5579" s="1206">
        <v>30</v>
      </c>
      <c r="F5579" s="1210">
        <v>265</v>
      </c>
    </row>
    <row r="5580" spans="2:6" ht="13.15" customHeight="1" x14ac:dyDescent="0.3">
      <c r="B5580" s="1172" t="s">
        <v>6343</v>
      </c>
      <c r="C5580" s="1207">
        <v>580</v>
      </c>
      <c r="D5580" s="1207">
        <v>2307</v>
      </c>
      <c r="E5580" s="1207">
        <v>371</v>
      </c>
      <c r="F5580" s="1211">
        <v>3258</v>
      </c>
    </row>
    <row r="5581" spans="2:6" ht="13.15" customHeight="1" x14ac:dyDescent="0.3">
      <c r="B5581" s="1173" t="s">
        <v>6344</v>
      </c>
      <c r="C5581" s="1206">
        <v>80</v>
      </c>
      <c r="D5581" s="1206">
        <v>299</v>
      </c>
      <c r="E5581" s="1206">
        <v>63</v>
      </c>
      <c r="F5581" s="1210">
        <v>442</v>
      </c>
    </row>
    <row r="5582" spans="2:6" ht="13.15" customHeight="1" x14ac:dyDescent="0.3">
      <c r="B5582" s="1172" t="s">
        <v>6345</v>
      </c>
      <c r="C5582" s="1207">
        <v>81</v>
      </c>
      <c r="D5582" s="1207">
        <v>298</v>
      </c>
      <c r="E5582" s="1207">
        <v>46</v>
      </c>
      <c r="F5582" s="1211">
        <v>425</v>
      </c>
    </row>
    <row r="5583" spans="2:6" ht="13.15" customHeight="1" x14ac:dyDescent="0.3">
      <c r="B5583" s="1173" t="s">
        <v>6346</v>
      </c>
      <c r="C5583" s="1206">
        <v>98</v>
      </c>
      <c r="D5583" s="1206">
        <v>304</v>
      </c>
      <c r="E5583" s="1206">
        <v>46</v>
      </c>
      <c r="F5583" s="1210">
        <v>448</v>
      </c>
    </row>
    <row r="5584" spans="2:6" ht="13.15" customHeight="1" x14ac:dyDescent="0.3">
      <c r="B5584" s="1172" t="s">
        <v>6347</v>
      </c>
      <c r="C5584" s="1207">
        <v>236</v>
      </c>
      <c r="D5584" s="1207">
        <v>694</v>
      </c>
      <c r="E5584" s="1207">
        <v>157</v>
      </c>
      <c r="F5584" s="1211">
        <v>1087</v>
      </c>
    </row>
    <row r="5585" spans="2:6" ht="13.15" customHeight="1" x14ac:dyDescent="0.3">
      <c r="B5585" s="1173" t="s">
        <v>6348</v>
      </c>
      <c r="C5585" s="1206">
        <v>92</v>
      </c>
      <c r="D5585" s="1206">
        <v>190</v>
      </c>
      <c r="E5585" s="1206">
        <v>30</v>
      </c>
      <c r="F5585" s="1210">
        <v>312</v>
      </c>
    </row>
    <row r="5586" spans="2:6" ht="13.15" customHeight="1" x14ac:dyDescent="0.3">
      <c r="B5586" s="1172" t="s">
        <v>6349</v>
      </c>
      <c r="C5586" s="1207">
        <v>92</v>
      </c>
      <c r="D5586" s="1207">
        <v>187</v>
      </c>
      <c r="E5586" s="1207">
        <v>28</v>
      </c>
      <c r="F5586" s="1211">
        <v>307</v>
      </c>
    </row>
    <row r="5587" spans="2:6" ht="13.15" customHeight="1" x14ac:dyDescent="0.3">
      <c r="B5587" s="1173" t="s">
        <v>6350</v>
      </c>
      <c r="C5587" s="1206">
        <v>26</v>
      </c>
      <c r="D5587" s="1206">
        <v>74</v>
      </c>
      <c r="E5587" s="1206">
        <v>17</v>
      </c>
      <c r="F5587" s="1210">
        <v>117</v>
      </c>
    </row>
    <row r="5588" spans="2:6" ht="13.15" customHeight="1" x14ac:dyDescent="0.3">
      <c r="B5588" s="1172" t="s">
        <v>6351</v>
      </c>
      <c r="C5588" s="1207">
        <v>186</v>
      </c>
      <c r="D5588" s="1207">
        <v>625</v>
      </c>
      <c r="E5588" s="1207">
        <v>101</v>
      </c>
      <c r="F5588" s="1211">
        <v>912</v>
      </c>
    </row>
    <row r="5589" spans="2:6" ht="13.15" customHeight="1" x14ac:dyDescent="0.3">
      <c r="B5589" s="1173" t="s">
        <v>6352</v>
      </c>
      <c r="C5589" s="1206">
        <v>61</v>
      </c>
      <c r="D5589" s="1206">
        <v>265</v>
      </c>
      <c r="E5589" s="1206">
        <v>44</v>
      </c>
      <c r="F5589" s="1210">
        <v>370</v>
      </c>
    </row>
    <row r="5590" spans="2:6" ht="13.15" customHeight="1" x14ac:dyDescent="0.3">
      <c r="B5590" s="1172" t="s">
        <v>6353</v>
      </c>
      <c r="C5590" s="1207">
        <v>154</v>
      </c>
      <c r="D5590" s="1207">
        <v>512</v>
      </c>
      <c r="E5590" s="1207">
        <v>87</v>
      </c>
      <c r="F5590" s="1211">
        <v>753</v>
      </c>
    </row>
    <row r="5591" spans="2:6" ht="13.15" customHeight="1" x14ac:dyDescent="0.3">
      <c r="B5591" s="1173" t="s">
        <v>6354</v>
      </c>
      <c r="C5591" s="1206">
        <v>793</v>
      </c>
      <c r="D5591" s="1206">
        <v>1892</v>
      </c>
      <c r="E5591" s="1206">
        <v>389</v>
      </c>
      <c r="F5591" s="1210">
        <v>3074</v>
      </c>
    </row>
    <row r="5592" spans="2:6" ht="13.15" customHeight="1" x14ac:dyDescent="0.3">
      <c r="B5592" s="1172" t="s">
        <v>6355</v>
      </c>
      <c r="C5592" s="1207">
        <v>18</v>
      </c>
      <c r="D5592" s="1207">
        <v>65</v>
      </c>
      <c r="E5592" s="1207">
        <v>13</v>
      </c>
      <c r="F5592" s="1211">
        <v>96</v>
      </c>
    </row>
    <row r="5593" spans="2:6" ht="13.15" customHeight="1" x14ac:dyDescent="0.3">
      <c r="B5593" s="1173" t="s">
        <v>6356</v>
      </c>
      <c r="C5593" s="1206">
        <v>41</v>
      </c>
      <c r="D5593" s="1206">
        <v>93</v>
      </c>
      <c r="E5593" s="1206">
        <v>12</v>
      </c>
      <c r="F5593" s="1210">
        <v>146</v>
      </c>
    </row>
    <row r="5594" spans="2:6" ht="13.15" customHeight="1" x14ac:dyDescent="0.3">
      <c r="B5594" s="1172" t="s">
        <v>6357</v>
      </c>
      <c r="C5594" s="1207">
        <v>26</v>
      </c>
      <c r="D5594" s="1207">
        <v>54</v>
      </c>
      <c r="E5594" s="1207">
        <v>7</v>
      </c>
      <c r="F5594" s="1211">
        <v>87</v>
      </c>
    </row>
    <row r="5595" spans="2:6" ht="13.15" customHeight="1" x14ac:dyDescent="0.3">
      <c r="B5595" s="1173" t="s">
        <v>6358</v>
      </c>
      <c r="C5595" s="1206">
        <v>69</v>
      </c>
      <c r="D5595" s="1206">
        <v>126</v>
      </c>
      <c r="E5595" s="1206">
        <v>14</v>
      </c>
      <c r="F5595" s="1210">
        <v>209</v>
      </c>
    </row>
    <row r="5596" spans="2:6" ht="13.15" customHeight="1" x14ac:dyDescent="0.3">
      <c r="B5596" s="1172" t="s">
        <v>6359</v>
      </c>
      <c r="C5596" s="1207">
        <v>67</v>
      </c>
      <c r="D5596" s="1207">
        <v>210</v>
      </c>
      <c r="E5596" s="1207">
        <v>25</v>
      </c>
      <c r="F5596" s="1211">
        <v>302</v>
      </c>
    </row>
    <row r="5597" spans="2:6" ht="13.15" customHeight="1" x14ac:dyDescent="0.3">
      <c r="B5597" s="1173" t="s">
        <v>6360</v>
      </c>
      <c r="C5597" s="1206">
        <v>180</v>
      </c>
      <c r="D5597" s="1206">
        <v>657</v>
      </c>
      <c r="E5597" s="1206">
        <v>124</v>
      </c>
      <c r="F5597" s="1210">
        <v>961</v>
      </c>
    </row>
    <row r="5598" spans="2:6" ht="13.15" customHeight="1" x14ac:dyDescent="0.3">
      <c r="B5598" s="1172" t="s">
        <v>6361</v>
      </c>
      <c r="C5598" s="1207">
        <v>16</v>
      </c>
      <c r="D5598" s="1207">
        <v>86</v>
      </c>
      <c r="E5598" s="1207">
        <v>9</v>
      </c>
      <c r="F5598" s="1211">
        <v>111</v>
      </c>
    </row>
    <row r="5599" spans="2:6" ht="13.15" customHeight="1" x14ac:dyDescent="0.3">
      <c r="B5599" s="1173" t="s">
        <v>6362</v>
      </c>
      <c r="C5599" s="1206">
        <v>72</v>
      </c>
      <c r="D5599" s="1206">
        <v>309</v>
      </c>
      <c r="E5599" s="1206">
        <v>81</v>
      </c>
      <c r="F5599" s="1210">
        <v>462</v>
      </c>
    </row>
    <row r="5600" spans="2:6" ht="13.15" customHeight="1" x14ac:dyDescent="0.3">
      <c r="B5600" s="1172" t="s">
        <v>6363</v>
      </c>
      <c r="C5600" s="1207">
        <v>481</v>
      </c>
      <c r="D5600" s="1207">
        <v>1778</v>
      </c>
      <c r="E5600" s="1207">
        <v>297</v>
      </c>
      <c r="F5600" s="1211">
        <v>2556</v>
      </c>
    </row>
    <row r="5601" spans="2:6" ht="13.15" customHeight="1" x14ac:dyDescent="0.3">
      <c r="B5601" s="1173" t="s">
        <v>6364</v>
      </c>
      <c r="C5601" s="1206">
        <v>98</v>
      </c>
      <c r="D5601" s="1206">
        <v>493</v>
      </c>
      <c r="E5601" s="1206">
        <v>89</v>
      </c>
      <c r="F5601" s="1210">
        <v>680</v>
      </c>
    </row>
    <row r="5602" spans="2:6" ht="13.15" customHeight="1" x14ac:dyDescent="0.3">
      <c r="B5602" s="1172" t="s">
        <v>6365</v>
      </c>
      <c r="C5602" s="1207">
        <v>60</v>
      </c>
      <c r="D5602" s="1207">
        <v>173</v>
      </c>
      <c r="E5602" s="1207">
        <v>26</v>
      </c>
      <c r="F5602" s="1211">
        <v>259</v>
      </c>
    </row>
    <row r="5603" spans="2:6" ht="13.15" customHeight="1" x14ac:dyDescent="0.3">
      <c r="B5603" s="1173" t="s">
        <v>6366</v>
      </c>
      <c r="C5603" s="1206">
        <v>117</v>
      </c>
      <c r="D5603" s="1206">
        <v>383</v>
      </c>
      <c r="E5603" s="1206">
        <v>94</v>
      </c>
      <c r="F5603" s="1210">
        <v>594</v>
      </c>
    </row>
    <row r="5604" spans="2:6" ht="13.15" customHeight="1" x14ac:dyDescent="0.3">
      <c r="B5604" s="1172" t="s">
        <v>6367</v>
      </c>
      <c r="C5604" s="1207">
        <v>169</v>
      </c>
      <c r="D5604" s="1207">
        <v>444</v>
      </c>
      <c r="E5604" s="1207">
        <v>78</v>
      </c>
      <c r="F5604" s="1211">
        <v>691</v>
      </c>
    </row>
    <row r="5605" spans="2:6" ht="13.15" customHeight="1" x14ac:dyDescent="0.3">
      <c r="B5605" s="1173" t="s">
        <v>6368</v>
      </c>
      <c r="C5605" s="1206">
        <v>501</v>
      </c>
      <c r="D5605" s="1206">
        <v>1121</v>
      </c>
      <c r="E5605" s="1206">
        <v>306</v>
      </c>
      <c r="F5605" s="1210">
        <v>1928</v>
      </c>
    </row>
    <row r="5606" spans="2:6" ht="13.15" customHeight="1" x14ac:dyDescent="0.3">
      <c r="B5606" s="1172" t="s">
        <v>6369</v>
      </c>
      <c r="C5606" s="1207">
        <v>63</v>
      </c>
      <c r="D5606" s="1207">
        <v>238</v>
      </c>
      <c r="E5606" s="1207">
        <v>40</v>
      </c>
      <c r="F5606" s="1211">
        <v>341</v>
      </c>
    </row>
    <row r="5607" spans="2:6" ht="13.15" customHeight="1" x14ac:dyDescent="0.3">
      <c r="B5607" s="1173" t="s">
        <v>6370</v>
      </c>
      <c r="C5607" s="1206">
        <v>98</v>
      </c>
      <c r="D5607" s="1206">
        <v>326</v>
      </c>
      <c r="E5607" s="1206">
        <v>46</v>
      </c>
      <c r="F5607" s="1210">
        <v>470</v>
      </c>
    </row>
    <row r="5608" spans="2:6" ht="13.15" customHeight="1" x14ac:dyDescent="0.3">
      <c r="B5608" s="1172" t="s">
        <v>6371</v>
      </c>
      <c r="C5608" s="1207">
        <v>56</v>
      </c>
      <c r="D5608" s="1207">
        <v>234</v>
      </c>
      <c r="E5608" s="1207">
        <v>38</v>
      </c>
      <c r="F5608" s="1211">
        <v>328</v>
      </c>
    </row>
    <row r="5609" spans="2:6" ht="13.15" customHeight="1" x14ac:dyDescent="0.3">
      <c r="B5609" s="1173" t="s">
        <v>6372</v>
      </c>
      <c r="C5609" s="1206">
        <v>163</v>
      </c>
      <c r="D5609" s="1206">
        <v>420</v>
      </c>
      <c r="E5609" s="1206">
        <v>67</v>
      </c>
      <c r="F5609" s="1210">
        <v>650</v>
      </c>
    </row>
    <row r="5610" spans="2:6" ht="13.15" customHeight="1" x14ac:dyDescent="0.3">
      <c r="B5610" s="1172" t="s">
        <v>6373</v>
      </c>
      <c r="C5610" s="1207">
        <v>333</v>
      </c>
      <c r="D5610" s="1207">
        <v>855</v>
      </c>
      <c r="E5610" s="1207">
        <v>185</v>
      </c>
      <c r="F5610" s="1211">
        <v>1373</v>
      </c>
    </row>
    <row r="5611" spans="2:6" ht="13.15" customHeight="1" x14ac:dyDescent="0.3">
      <c r="B5611" s="1173" t="s">
        <v>6374</v>
      </c>
      <c r="C5611" s="1206">
        <v>137</v>
      </c>
      <c r="D5611" s="1206">
        <v>379</v>
      </c>
      <c r="E5611" s="1206">
        <v>71</v>
      </c>
      <c r="F5611" s="1210">
        <v>587</v>
      </c>
    </row>
    <row r="5612" spans="2:6" ht="13.15" customHeight="1" x14ac:dyDescent="0.3">
      <c r="B5612" s="1172" t="s">
        <v>6375</v>
      </c>
      <c r="C5612" s="1207">
        <v>23</v>
      </c>
      <c r="D5612" s="1207">
        <v>45</v>
      </c>
      <c r="E5612" s="1207">
        <v>11</v>
      </c>
      <c r="F5612" s="1211">
        <v>79</v>
      </c>
    </row>
    <row r="5613" spans="2:6" ht="13.15" customHeight="1" x14ac:dyDescent="0.3">
      <c r="B5613" s="1173" t="s">
        <v>6376</v>
      </c>
      <c r="C5613" s="1206">
        <v>32</v>
      </c>
      <c r="D5613" s="1206">
        <v>84</v>
      </c>
      <c r="E5613" s="1206">
        <v>19</v>
      </c>
      <c r="F5613" s="1210">
        <v>135</v>
      </c>
    </row>
    <row r="5614" spans="2:6" ht="13.15" customHeight="1" x14ac:dyDescent="0.3">
      <c r="B5614" s="1172" t="s">
        <v>6377</v>
      </c>
      <c r="C5614" s="1207">
        <v>87</v>
      </c>
      <c r="D5614" s="1207">
        <v>164</v>
      </c>
      <c r="E5614" s="1207">
        <v>35</v>
      </c>
      <c r="F5614" s="1211">
        <v>286</v>
      </c>
    </row>
    <row r="5615" spans="2:6" ht="13.15" customHeight="1" x14ac:dyDescent="0.3">
      <c r="B5615" s="1173" t="s">
        <v>6378</v>
      </c>
      <c r="C5615" s="1206">
        <v>23</v>
      </c>
      <c r="D5615" s="1206">
        <v>30</v>
      </c>
      <c r="E5615" s="1206">
        <v>0</v>
      </c>
      <c r="F5615" s="1210">
        <v>53</v>
      </c>
    </row>
    <row r="5616" spans="2:6" ht="13.15" customHeight="1" x14ac:dyDescent="0.3">
      <c r="B5616" s="1172" t="s">
        <v>6379</v>
      </c>
      <c r="C5616" s="1207">
        <v>39</v>
      </c>
      <c r="D5616" s="1207">
        <v>60</v>
      </c>
      <c r="E5616" s="1207">
        <v>11</v>
      </c>
      <c r="F5616" s="1211">
        <v>110</v>
      </c>
    </row>
    <row r="5617" spans="2:6" ht="13.15" customHeight="1" x14ac:dyDescent="0.3">
      <c r="B5617" s="1173" t="s">
        <v>6380</v>
      </c>
      <c r="C5617" s="1206">
        <v>39</v>
      </c>
      <c r="D5617" s="1206">
        <v>93</v>
      </c>
      <c r="E5617" s="1206">
        <v>30</v>
      </c>
      <c r="F5617" s="1210">
        <v>162</v>
      </c>
    </row>
    <row r="5618" spans="2:6" ht="13.15" customHeight="1" x14ac:dyDescent="0.3">
      <c r="B5618" s="1172" t="s">
        <v>6381</v>
      </c>
      <c r="C5618" s="1207">
        <v>79</v>
      </c>
      <c r="D5618" s="1207">
        <v>158</v>
      </c>
      <c r="E5618" s="1207">
        <v>24</v>
      </c>
      <c r="F5618" s="1211">
        <v>261</v>
      </c>
    </row>
    <row r="5619" spans="2:6" ht="13.15" customHeight="1" x14ac:dyDescent="0.3">
      <c r="B5619" s="1173" t="s">
        <v>6382</v>
      </c>
      <c r="C5619" s="1206">
        <v>184</v>
      </c>
      <c r="D5619" s="1206">
        <v>668</v>
      </c>
      <c r="E5619" s="1206">
        <v>103</v>
      </c>
      <c r="F5619" s="1210">
        <v>955</v>
      </c>
    </row>
    <row r="5620" spans="2:6" ht="13.15" customHeight="1" x14ac:dyDescent="0.3">
      <c r="B5620" s="1172" t="s">
        <v>6383</v>
      </c>
      <c r="C5620" s="1207">
        <v>56</v>
      </c>
      <c r="D5620" s="1207">
        <v>190</v>
      </c>
      <c r="E5620" s="1207">
        <v>40</v>
      </c>
      <c r="F5620" s="1211">
        <v>286</v>
      </c>
    </row>
    <row r="5621" spans="2:6" ht="13.15" customHeight="1" x14ac:dyDescent="0.3">
      <c r="B5621" s="1173" t="s">
        <v>6384</v>
      </c>
      <c r="C5621" s="1206">
        <v>28</v>
      </c>
      <c r="D5621" s="1206">
        <v>142</v>
      </c>
      <c r="E5621" s="1206">
        <v>20</v>
      </c>
      <c r="F5621" s="1210">
        <v>190</v>
      </c>
    </row>
    <row r="5622" spans="2:6" ht="13.15" customHeight="1" x14ac:dyDescent="0.3">
      <c r="B5622" s="1172" t="s">
        <v>6385</v>
      </c>
      <c r="C5622" s="1207">
        <v>52</v>
      </c>
      <c r="D5622" s="1207">
        <v>190</v>
      </c>
      <c r="E5622" s="1207">
        <v>33</v>
      </c>
      <c r="F5622" s="1211">
        <v>275</v>
      </c>
    </row>
    <row r="5623" spans="2:6" ht="13.15" customHeight="1" x14ac:dyDescent="0.3">
      <c r="B5623" s="1173" t="s">
        <v>6386</v>
      </c>
      <c r="C5623" s="1206">
        <v>8</v>
      </c>
      <c r="D5623" s="1206">
        <v>34</v>
      </c>
      <c r="E5623" s="1206">
        <v>7</v>
      </c>
      <c r="F5623" s="1210">
        <v>49</v>
      </c>
    </row>
    <row r="5624" spans="2:6" ht="13.15" customHeight="1" x14ac:dyDescent="0.3">
      <c r="B5624" s="1172" t="s">
        <v>6387</v>
      </c>
      <c r="C5624" s="1207">
        <v>363</v>
      </c>
      <c r="D5624" s="1207">
        <v>1403</v>
      </c>
      <c r="E5624" s="1207">
        <v>286</v>
      </c>
      <c r="F5624" s="1211">
        <v>2052</v>
      </c>
    </row>
    <row r="5625" spans="2:6" ht="13.15" customHeight="1" x14ac:dyDescent="0.3">
      <c r="B5625" s="1173" t="s">
        <v>6388</v>
      </c>
      <c r="C5625" s="1206">
        <v>376</v>
      </c>
      <c r="D5625" s="1206">
        <v>2191</v>
      </c>
      <c r="E5625" s="1206">
        <v>266</v>
      </c>
      <c r="F5625" s="1210">
        <v>2833</v>
      </c>
    </row>
    <row r="5626" spans="2:6" ht="13.15" customHeight="1" x14ac:dyDescent="0.3">
      <c r="B5626" s="1172" t="s">
        <v>6389</v>
      </c>
      <c r="C5626" s="1207">
        <v>80</v>
      </c>
      <c r="D5626" s="1207">
        <v>189</v>
      </c>
      <c r="E5626" s="1207">
        <v>31</v>
      </c>
      <c r="F5626" s="1211">
        <v>300</v>
      </c>
    </row>
    <row r="5627" spans="2:6" ht="13.15" customHeight="1" x14ac:dyDescent="0.3">
      <c r="B5627" s="1173" t="s">
        <v>6390</v>
      </c>
      <c r="C5627" s="1206">
        <v>166</v>
      </c>
      <c r="D5627" s="1206">
        <v>1291</v>
      </c>
      <c r="E5627" s="1206">
        <v>82</v>
      </c>
      <c r="F5627" s="1210">
        <v>1539</v>
      </c>
    </row>
    <row r="5628" spans="2:6" ht="13.15" customHeight="1" x14ac:dyDescent="0.3">
      <c r="B5628" s="1172" t="s">
        <v>6391</v>
      </c>
      <c r="C5628" s="1207">
        <v>7</v>
      </c>
      <c r="D5628" s="1207">
        <v>12</v>
      </c>
      <c r="E5628" s="1207">
        <v>2</v>
      </c>
      <c r="F5628" s="1211">
        <v>21</v>
      </c>
    </row>
    <row r="5629" spans="2:6" ht="13.15" customHeight="1" x14ac:dyDescent="0.3">
      <c r="B5629" s="1173" t="s">
        <v>6392</v>
      </c>
      <c r="C5629" s="1206">
        <v>122</v>
      </c>
      <c r="D5629" s="1206">
        <v>290</v>
      </c>
      <c r="E5629" s="1206">
        <v>48</v>
      </c>
      <c r="F5629" s="1210">
        <v>460</v>
      </c>
    </row>
    <row r="5630" spans="2:6" ht="13.15" customHeight="1" x14ac:dyDescent="0.3">
      <c r="B5630" s="1172" t="s">
        <v>6393</v>
      </c>
      <c r="C5630" s="1207">
        <v>281</v>
      </c>
      <c r="D5630" s="1207">
        <v>1062</v>
      </c>
      <c r="E5630" s="1207">
        <v>105</v>
      </c>
      <c r="F5630" s="1211">
        <v>1448</v>
      </c>
    </row>
    <row r="5631" spans="2:6" ht="13.15" customHeight="1" x14ac:dyDescent="0.3">
      <c r="B5631" s="1173" t="s">
        <v>6394</v>
      </c>
      <c r="C5631" s="1206">
        <v>5</v>
      </c>
      <c r="D5631" s="1206">
        <v>16</v>
      </c>
      <c r="E5631" s="1206">
        <v>9</v>
      </c>
      <c r="F5631" s="1210">
        <v>30</v>
      </c>
    </row>
    <row r="5632" spans="2:6" ht="13.15" customHeight="1" x14ac:dyDescent="0.3">
      <c r="B5632" s="1172" t="s">
        <v>6395</v>
      </c>
      <c r="C5632" s="1207">
        <v>197</v>
      </c>
      <c r="D5632" s="1207">
        <v>397</v>
      </c>
      <c r="E5632" s="1207">
        <v>68</v>
      </c>
      <c r="F5632" s="1211">
        <v>662</v>
      </c>
    </row>
    <row r="5633" spans="2:6" ht="13.15" customHeight="1" x14ac:dyDescent="0.3">
      <c r="B5633" s="1173" t="s">
        <v>6396</v>
      </c>
      <c r="C5633" s="1206">
        <v>2683</v>
      </c>
      <c r="D5633" s="1206">
        <v>4031</v>
      </c>
      <c r="E5633" s="1206">
        <v>619</v>
      </c>
      <c r="F5633" s="1210">
        <v>7333</v>
      </c>
    </row>
    <row r="5634" spans="2:6" ht="13.15" customHeight="1" x14ac:dyDescent="0.3">
      <c r="B5634" s="1172" t="s">
        <v>6397</v>
      </c>
      <c r="C5634" s="1207">
        <v>160</v>
      </c>
      <c r="D5634" s="1207">
        <v>495</v>
      </c>
      <c r="E5634" s="1207">
        <v>91</v>
      </c>
      <c r="F5634" s="1211">
        <v>746</v>
      </c>
    </row>
    <row r="5635" spans="2:6" ht="13.15" customHeight="1" x14ac:dyDescent="0.3">
      <c r="B5635" s="1173" t="s">
        <v>6398</v>
      </c>
      <c r="C5635" s="1206">
        <v>364</v>
      </c>
      <c r="D5635" s="1206">
        <v>680</v>
      </c>
      <c r="E5635" s="1206">
        <v>127</v>
      </c>
      <c r="F5635" s="1210">
        <v>1171</v>
      </c>
    </row>
    <row r="5636" spans="2:6" ht="13.15" customHeight="1" x14ac:dyDescent="0.3">
      <c r="B5636" s="1172" t="s">
        <v>6399</v>
      </c>
      <c r="C5636" s="1207">
        <v>1430</v>
      </c>
      <c r="D5636" s="1207">
        <v>3714</v>
      </c>
      <c r="E5636" s="1207">
        <v>493</v>
      </c>
      <c r="F5636" s="1211">
        <v>5637</v>
      </c>
    </row>
    <row r="5637" spans="2:6" ht="13.15" customHeight="1" x14ac:dyDescent="0.3">
      <c r="B5637" s="1173" t="s">
        <v>6400</v>
      </c>
      <c r="C5637" s="1206">
        <v>175</v>
      </c>
      <c r="D5637" s="1206">
        <v>596</v>
      </c>
      <c r="E5637" s="1206">
        <v>89</v>
      </c>
      <c r="F5637" s="1210">
        <v>860</v>
      </c>
    </row>
    <row r="5638" spans="2:6" ht="13.15" customHeight="1" x14ac:dyDescent="0.3">
      <c r="B5638" s="1172" t="s">
        <v>6401</v>
      </c>
      <c r="C5638" s="1207">
        <v>89</v>
      </c>
      <c r="D5638" s="1207">
        <v>301</v>
      </c>
      <c r="E5638" s="1207">
        <v>48</v>
      </c>
      <c r="F5638" s="1211">
        <v>438</v>
      </c>
    </row>
    <row r="5639" spans="2:6" ht="13.15" customHeight="1" x14ac:dyDescent="0.3">
      <c r="B5639" s="1173" t="s">
        <v>6402</v>
      </c>
      <c r="C5639" s="1206">
        <v>214</v>
      </c>
      <c r="D5639" s="1206">
        <v>742</v>
      </c>
      <c r="E5639" s="1206">
        <v>136</v>
      </c>
      <c r="F5639" s="1210">
        <v>1092</v>
      </c>
    </row>
    <row r="5640" spans="2:6" ht="13.15" customHeight="1" x14ac:dyDescent="0.3">
      <c r="B5640" s="1172" t="s">
        <v>6403</v>
      </c>
      <c r="C5640" s="1207">
        <v>64</v>
      </c>
      <c r="D5640" s="1207">
        <v>236</v>
      </c>
      <c r="E5640" s="1207">
        <v>47</v>
      </c>
      <c r="F5640" s="1211">
        <v>347</v>
      </c>
    </row>
    <row r="5641" spans="2:6" ht="13.15" customHeight="1" x14ac:dyDescent="0.3">
      <c r="B5641" s="1173" t="s">
        <v>6404</v>
      </c>
      <c r="C5641" s="1206">
        <v>70</v>
      </c>
      <c r="D5641" s="1206">
        <v>210</v>
      </c>
      <c r="E5641" s="1206">
        <v>30</v>
      </c>
      <c r="F5641" s="1210">
        <v>310</v>
      </c>
    </row>
    <row r="5642" spans="2:6" ht="13.15" customHeight="1" x14ac:dyDescent="0.3">
      <c r="B5642" s="1172" t="s">
        <v>6405</v>
      </c>
      <c r="C5642" s="1207">
        <v>405</v>
      </c>
      <c r="D5642" s="1207">
        <v>674</v>
      </c>
      <c r="E5642" s="1207">
        <v>96</v>
      </c>
      <c r="F5642" s="1211">
        <v>1175</v>
      </c>
    </row>
    <row r="5643" spans="2:6" ht="13.15" customHeight="1" x14ac:dyDescent="0.3">
      <c r="B5643" s="1173" t="s">
        <v>6406</v>
      </c>
      <c r="C5643" s="1206">
        <v>63</v>
      </c>
      <c r="D5643" s="1206">
        <v>63</v>
      </c>
      <c r="E5643" s="1206">
        <v>3</v>
      </c>
      <c r="F5643" s="1210">
        <v>129</v>
      </c>
    </row>
    <row r="5644" spans="2:6" ht="13.15" customHeight="1" x14ac:dyDescent="0.3">
      <c r="B5644" s="1172" t="s">
        <v>6407</v>
      </c>
      <c r="C5644" s="1207">
        <v>20</v>
      </c>
      <c r="D5644" s="1207">
        <v>20</v>
      </c>
      <c r="E5644" s="1207">
        <v>1</v>
      </c>
      <c r="F5644" s="1211">
        <v>41</v>
      </c>
    </row>
    <row r="5645" spans="2:6" ht="13.15" customHeight="1" x14ac:dyDescent="0.3">
      <c r="B5645" s="1173" t="s">
        <v>6408</v>
      </c>
      <c r="C5645" s="1206">
        <v>1631</v>
      </c>
      <c r="D5645" s="1206">
        <v>2757</v>
      </c>
      <c r="E5645" s="1206">
        <v>416</v>
      </c>
      <c r="F5645" s="1210">
        <v>4804</v>
      </c>
    </row>
    <row r="5646" spans="2:6" ht="13.15" customHeight="1" x14ac:dyDescent="0.3">
      <c r="B5646" s="1172" t="s">
        <v>6409</v>
      </c>
      <c r="C5646" s="1207">
        <v>188</v>
      </c>
      <c r="D5646" s="1207">
        <v>320</v>
      </c>
      <c r="E5646" s="1207">
        <v>52</v>
      </c>
      <c r="F5646" s="1211">
        <v>560</v>
      </c>
    </row>
    <row r="5647" spans="2:6" ht="13.15" customHeight="1" x14ac:dyDescent="0.3">
      <c r="B5647" s="1173" t="s">
        <v>6410</v>
      </c>
      <c r="C5647" s="1206">
        <v>306</v>
      </c>
      <c r="D5647" s="1206">
        <v>771</v>
      </c>
      <c r="E5647" s="1206">
        <v>55</v>
      </c>
      <c r="F5647" s="1210">
        <v>1132</v>
      </c>
    </row>
    <row r="5648" spans="2:6" ht="13.15" customHeight="1" x14ac:dyDescent="0.3">
      <c r="B5648" s="1172" t="s">
        <v>6411</v>
      </c>
      <c r="C5648" s="1207">
        <v>3</v>
      </c>
      <c r="D5648" s="1207">
        <v>5</v>
      </c>
      <c r="E5648" s="1207">
        <v>5</v>
      </c>
      <c r="F5648" s="1211">
        <v>13</v>
      </c>
    </row>
    <row r="5649" spans="2:6" ht="13.15" customHeight="1" x14ac:dyDescent="0.3">
      <c r="B5649" s="1173" t="s">
        <v>6412</v>
      </c>
      <c r="C5649" s="1206">
        <v>0</v>
      </c>
      <c r="D5649" s="1206">
        <v>1</v>
      </c>
      <c r="E5649" s="1206">
        <v>1</v>
      </c>
      <c r="F5649" s="1210">
        <v>2</v>
      </c>
    </row>
    <row r="5650" spans="2:6" ht="13.15" customHeight="1" x14ac:dyDescent="0.3">
      <c r="B5650" s="1172" t="s">
        <v>6413</v>
      </c>
      <c r="C5650" s="1207">
        <v>86</v>
      </c>
      <c r="D5650" s="1207">
        <v>56</v>
      </c>
      <c r="E5650" s="1207">
        <v>10</v>
      </c>
      <c r="F5650" s="1211">
        <v>152</v>
      </c>
    </row>
    <row r="5651" spans="2:6" ht="13.15" customHeight="1" x14ac:dyDescent="0.3">
      <c r="B5651" s="1173" t="s">
        <v>6414</v>
      </c>
      <c r="C5651" s="1206">
        <v>162</v>
      </c>
      <c r="D5651" s="1206">
        <v>185</v>
      </c>
      <c r="E5651" s="1206">
        <v>20</v>
      </c>
      <c r="F5651" s="1210">
        <v>367</v>
      </c>
    </row>
    <row r="5652" spans="2:6" ht="13.15" customHeight="1" x14ac:dyDescent="0.3">
      <c r="B5652" s="1172" t="s">
        <v>6415</v>
      </c>
      <c r="C5652" s="1207">
        <v>362</v>
      </c>
      <c r="D5652" s="1207">
        <v>968</v>
      </c>
      <c r="E5652" s="1207">
        <v>88</v>
      </c>
      <c r="F5652" s="1211">
        <v>1418</v>
      </c>
    </row>
    <row r="5653" spans="2:6" ht="13.15" customHeight="1" x14ac:dyDescent="0.3">
      <c r="B5653" s="1173" t="s">
        <v>6416</v>
      </c>
      <c r="C5653" s="1206">
        <v>33</v>
      </c>
      <c r="D5653" s="1206">
        <v>82</v>
      </c>
      <c r="E5653" s="1206">
        <v>5</v>
      </c>
      <c r="F5653" s="1210">
        <v>120</v>
      </c>
    </row>
    <row r="5654" spans="2:6" ht="13.15" customHeight="1" x14ac:dyDescent="0.3">
      <c r="B5654" s="1172" t="s">
        <v>6417</v>
      </c>
      <c r="C5654" s="1207">
        <v>24</v>
      </c>
      <c r="D5654" s="1207">
        <v>91</v>
      </c>
      <c r="E5654" s="1207">
        <v>8</v>
      </c>
      <c r="F5654" s="1211">
        <v>123</v>
      </c>
    </row>
    <row r="5655" spans="2:6" ht="13.15" customHeight="1" x14ac:dyDescent="0.3">
      <c r="B5655" s="1173" t="s">
        <v>6418</v>
      </c>
      <c r="C5655" s="1206">
        <v>72</v>
      </c>
      <c r="D5655" s="1206">
        <v>111</v>
      </c>
      <c r="E5655" s="1206">
        <v>13</v>
      </c>
      <c r="F5655" s="1210">
        <v>196</v>
      </c>
    </row>
    <row r="5656" spans="2:6" ht="13.15" customHeight="1" x14ac:dyDescent="0.3">
      <c r="B5656" s="1172" t="s">
        <v>6419</v>
      </c>
      <c r="C5656" s="1207">
        <v>96</v>
      </c>
      <c r="D5656" s="1207">
        <v>198</v>
      </c>
      <c r="E5656" s="1207">
        <v>20</v>
      </c>
      <c r="F5656" s="1211">
        <v>314</v>
      </c>
    </row>
    <row r="5657" spans="2:6" ht="13.15" customHeight="1" x14ac:dyDescent="0.3">
      <c r="B5657" s="1173" t="s">
        <v>6420</v>
      </c>
      <c r="C5657" s="1206">
        <v>55</v>
      </c>
      <c r="D5657" s="1206">
        <v>92</v>
      </c>
      <c r="E5657" s="1206">
        <v>11</v>
      </c>
      <c r="F5657" s="1210">
        <v>158</v>
      </c>
    </row>
    <row r="5658" spans="2:6" ht="13.15" customHeight="1" x14ac:dyDescent="0.3">
      <c r="B5658" s="1172" t="s">
        <v>6421</v>
      </c>
      <c r="C5658" s="1207">
        <v>41</v>
      </c>
      <c r="D5658" s="1207">
        <v>67</v>
      </c>
      <c r="E5658" s="1207">
        <v>3</v>
      </c>
      <c r="F5658" s="1211">
        <v>111</v>
      </c>
    </row>
    <row r="5659" spans="2:6" ht="13.15" customHeight="1" x14ac:dyDescent="0.3">
      <c r="B5659" s="1173" t="s">
        <v>6422</v>
      </c>
      <c r="C5659" s="1206">
        <v>56</v>
      </c>
      <c r="D5659" s="1206">
        <v>114</v>
      </c>
      <c r="E5659" s="1206">
        <v>13</v>
      </c>
      <c r="F5659" s="1210">
        <v>183</v>
      </c>
    </row>
    <row r="5660" spans="2:6" ht="13.15" customHeight="1" x14ac:dyDescent="0.3">
      <c r="B5660" s="1172" t="s">
        <v>6423</v>
      </c>
      <c r="C5660" s="1207">
        <v>24</v>
      </c>
      <c r="D5660" s="1207">
        <v>79</v>
      </c>
      <c r="E5660" s="1207">
        <v>10</v>
      </c>
      <c r="F5660" s="1211">
        <v>113</v>
      </c>
    </row>
    <row r="5661" spans="2:6" ht="13.15" customHeight="1" x14ac:dyDescent="0.3">
      <c r="B5661" s="1173" t="s">
        <v>6424</v>
      </c>
      <c r="C5661" s="1206">
        <v>237</v>
      </c>
      <c r="D5661" s="1206">
        <v>664</v>
      </c>
      <c r="E5661" s="1206">
        <v>79</v>
      </c>
      <c r="F5661" s="1210">
        <v>980</v>
      </c>
    </row>
    <row r="5662" spans="2:6" ht="13.15" customHeight="1" x14ac:dyDescent="0.3">
      <c r="B5662" s="1172" t="s">
        <v>6425</v>
      </c>
      <c r="C5662" s="1207">
        <v>73</v>
      </c>
      <c r="D5662" s="1207">
        <v>153</v>
      </c>
      <c r="E5662" s="1207">
        <v>19</v>
      </c>
      <c r="F5662" s="1211">
        <v>245</v>
      </c>
    </row>
    <row r="5663" spans="2:6" ht="13.15" customHeight="1" x14ac:dyDescent="0.3">
      <c r="B5663" s="1173" t="s">
        <v>6426</v>
      </c>
      <c r="C5663" s="1206">
        <v>42</v>
      </c>
      <c r="D5663" s="1206">
        <v>139</v>
      </c>
      <c r="E5663" s="1206">
        <v>21</v>
      </c>
      <c r="F5663" s="1210">
        <v>202</v>
      </c>
    </row>
    <row r="5664" spans="2:6" ht="13.15" customHeight="1" x14ac:dyDescent="0.3">
      <c r="B5664" s="1172" t="s">
        <v>6427</v>
      </c>
      <c r="C5664" s="1207">
        <v>34</v>
      </c>
      <c r="D5664" s="1207">
        <v>99</v>
      </c>
      <c r="E5664" s="1207">
        <v>14</v>
      </c>
      <c r="F5664" s="1211">
        <v>147</v>
      </c>
    </row>
    <row r="5665" spans="2:6" ht="13.15" customHeight="1" x14ac:dyDescent="0.3">
      <c r="B5665" s="1173" t="s">
        <v>6428</v>
      </c>
      <c r="C5665" s="1206">
        <v>38</v>
      </c>
      <c r="D5665" s="1206">
        <v>66</v>
      </c>
      <c r="E5665" s="1206">
        <v>14</v>
      </c>
      <c r="F5665" s="1210">
        <v>118</v>
      </c>
    </row>
    <row r="5666" spans="2:6" ht="13.15" customHeight="1" x14ac:dyDescent="0.3">
      <c r="B5666" s="1172" t="s">
        <v>6429</v>
      </c>
      <c r="C5666" s="1207">
        <v>51</v>
      </c>
      <c r="D5666" s="1207">
        <v>69</v>
      </c>
      <c r="E5666" s="1207">
        <v>21</v>
      </c>
      <c r="F5666" s="1211">
        <v>141</v>
      </c>
    </row>
    <row r="5667" spans="2:6" ht="13.15" customHeight="1" x14ac:dyDescent="0.3">
      <c r="B5667" s="1173" t="s">
        <v>6430</v>
      </c>
      <c r="C5667" s="1206">
        <v>372</v>
      </c>
      <c r="D5667" s="1206">
        <v>1447</v>
      </c>
      <c r="E5667" s="1206">
        <v>126</v>
      </c>
      <c r="F5667" s="1210">
        <v>1945</v>
      </c>
    </row>
    <row r="5668" spans="2:6" ht="13.15" customHeight="1" x14ac:dyDescent="0.3">
      <c r="B5668" s="1172" t="s">
        <v>6431</v>
      </c>
      <c r="C5668" s="1207">
        <v>76</v>
      </c>
      <c r="D5668" s="1207">
        <v>77</v>
      </c>
      <c r="E5668" s="1207">
        <v>13</v>
      </c>
      <c r="F5668" s="1211">
        <v>166</v>
      </c>
    </row>
    <row r="5669" spans="2:6" ht="13.15" customHeight="1" x14ac:dyDescent="0.3">
      <c r="B5669" s="1173" t="s">
        <v>6432</v>
      </c>
      <c r="C5669" s="1206">
        <v>43</v>
      </c>
      <c r="D5669" s="1206">
        <v>53</v>
      </c>
      <c r="E5669" s="1206">
        <v>8</v>
      </c>
      <c r="F5669" s="1210">
        <v>104</v>
      </c>
    </row>
    <row r="5670" spans="2:6" ht="13.15" customHeight="1" x14ac:dyDescent="0.3">
      <c r="B5670" s="1172" t="s">
        <v>6433</v>
      </c>
      <c r="C5670" s="1207">
        <v>132</v>
      </c>
      <c r="D5670" s="1207">
        <v>225</v>
      </c>
      <c r="E5670" s="1207">
        <v>23</v>
      </c>
      <c r="F5670" s="1211">
        <v>380</v>
      </c>
    </row>
    <row r="5671" spans="2:6" ht="13.15" customHeight="1" x14ac:dyDescent="0.3">
      <c r="B5671" s="1173" t="s">
        <v>6434</v>
      </c>
      <c r="C5671" s="1206">
        <v>151</v>
      </c>
      <c r="D5671" s="1206">
        <v>327</v>
      </c>
      <c r="E5671" s="1206">
        <v>52</v>
      </c>
      <c r="F5671" s="1210">
        <v>530</v>
      </c>
    </row>
    <row r="5672" spans="2:6" ht="13.15" customHeight="1" x14ac:dyDescent="0.3">
      <c r="B5672" s="1172" t="s">
        <v>6435</v>
      </c>
      <c r="C5672" s="1207">
        <v>90</v>
      </c>
      <c r="D5672" s="1207">
        <v>143</v>
      </c>
      <c r="E5672" s="1207">
        <v>28</v>
      </c>
      <c r="F5672" s="1211">
        <v>261</v>
      </c>
    </row>
    <row r="5673" spans="2:6" ht="13.15" customHeight="1" x14ac:dyDescent="0.3">
      <c r="B5673" s="1173" t="s">
        <v>6436</v>
      </c>
      <c r="C5673" s="1206">
        <v>396</v>
      </c>
      <c r="D5673" s="1206">
        <v>628</v>
      </c>
      <c r="E5673" s="1206">
        <v>188</v>
      </c>
      <c r="F5673" s="1210">
        <v>1212</v>
      </c>
    </row>
    <row r="5674" spans="2:6" ht="13.15" customHeight="1" x14ac:dyDescent="0.3">
      <c r="B5674" s="1172" t="s">
        <v>6437</v>
      </c>
      <c r="C5674" s="1207">
        <v>31</v>
      </c>
      <c r="D5674" s="1207">
        <v>105</v>
      </c>
      <c r="E5674" s="1207">
        <v>21</v>
      </c>
      <c r="F5674" s="1211">
        <v>157</v>
      </c>
    </row>
    <row r="5675" spans="2:6" ht="13.15" customHeight="1" x14ac:dyDescent="0.3">
      <c r="B5675" s="1173" t="s">
        <v>6438</v>
      </c>
      <c r="C5675" s="1206">
        <v>268</v>
      </c>
      <c r="D5675" s="1206">
        <v>1494</v>
      </c>
      <c r="E5675" s="1206">
        <v>208</v>
      </c>
      <c r="F5675" s="1210">
        <v>1970</v>
      </c>
    </row>
    <row r="5676" spans="2:6" ht="13.15" customHeight="1" x14ac:dyDescent="0.3">
      <c r="B5676" s="1172" t="s">
        <v>6439</v>
      </c>
      <c r="C5676" s="1207">
        <v>23</v>
      </c>
      <c r="D5676" s="1207">
        <v>125</v>
      </c>
      <c r="E5676" s="1207">
        <v>20</v>
      </c>
      <c r="F5676" s="1211">
        <v>168</v>
      </c>
    </row>
    <row r="5677" spans="2:6" ht="13.15" customHeight="1" x14ac:dyDescent="0.3">
      <c r="B5677" s="1173" t="s">
        <v>6440</v>
      </c>
      <c r="C5677" s="1206">
        <v>4</v>
      </c>
      <c r="D5677" s="1206">
        <v>9</v>
      </c>
      <c r="E5677" s="1206">
        <v>12</v>
      </c>
      <c r="F5677" s="1210">
        <v>25</v>
      </c>
    </row>
    <row r="5678" spans="2:6" ht="13.15" customHeight="1" x14ac:dyDescent="0.3">
      <c r="B5678" s="1172" t="s">
        <v>6441</v>
      </c>
      <c r="C5678" s="1207">
        <v>23</v>
      </c>
      <c r="D5678" s="1207">
        <v>198</v>
      </c>
      <c r="E5678" s="1207">
        <v>24</v>
      </c>
      <c r="F5678" s="1211">
        <v>245</v>
      </c>
    </row>
    <row r="5679" spans="2:6" ht="13.15" customHeight="1" x14ac:dyDescent="0.3">
      <c r="B5679" s="1173" t="s">
        <v>6442</v>
      </c>
      <c r="C5679" s="1206">
        <v>357</v>
      </c>
      <c r="D5679" s="1206">
        <v>1881</v>
      </c>
      <c r="E5679" s="1206">
        <v>175</v>
      </c>
      <c r="F5679" s="1210">
        <v>2413</v>
      </c>
    </row>
    <row r="5680" spans="2:6" ht="13.15" customHeight="1" x14ac:dyDescent="0.3">
      <c r="B5680" s="1172" t="s">
        <v>6443</v>
      </c>
      <c r="C5680" s="1207">
        <v>39</v>
      </c>
      <c r="D5680" s="1207">
        <v>114</v>
      </c>
      <c r="E5680" s="1207">
        <v>10</v>
      </c>
      <c r="F5680" s="1211">
        <v>163</v>
      </c>
    </row>
    <row r="5681" spans="2:6" ht="13.15" customHeight="1" x14ac:dyDescent="0.3">
      <c r="B5681" s="1173" t="s">
        <v>6444</v>
      </c>
      <c r="C5681" s="1206">
        <v>79</v>
      </c>
      <c r="D5681" s="1206">
        <v>341</v>
      </c>
      <c r="E5681" s="1206">
        <v>52</v>
      </c>
      <c r="F5681" s="1210">
        <v>472</v>
      </c>
    </row>
    <row r="5682" spans="2:6" ht="13.15" customHeight="1" x14ac:dyDescent="0.3">
      <c r="B5682" s="1172" t="s">
        <v>6445</v>
      </c>
      <c r="C5682" s="1207">
        <v>815</v>
      </c>
      <c r="D5682" s="1207">
        <v>1548</v>
      </c>
      <c r="E5682" s="1207">
        <v>466</v>
      </c>
      <c r="F5682" s="1211">
        <v>2829</v>
      </c>
    </row>
    <row r="5683" spans="2:6" ht="13.15" customHeight="1" x14ac:dyDescent="0.3">
      <c r="B5683" s="1173" t="s">
        <v>6446</v>
      </c>
      <c r="C5683" s="1206">
        <v>64</v>
      </c>
      <c r="D5683" s="1206">
        <v>99</v>
      </c>
      <c r="E5683" s="1206">
        <v>30</v>
      </c>
      <c r="F5683" s="1210">
        <v>193</v>
      </c>
    </row>
    <row r="5684" spans="2:6" ht="13.15" customHeight="1" x14ac:dyDescent="0.3">
      <c r="B5684" s="1172" t="s">
        <v>6447</v>
      </c>
      <c r="C5684" s="1207">
        <v>240</v>
      </c>
      <c r="D5684" s="1207">
        <v>630</v>
      </c>
      <c r="E5684" s="1207">
        <v>79</v>
      </c>
      <c r="F5684" s="1211">
        <v>949</v>
      </c>
    </row>
    <row r="5685" spans="2:6" ht="13.15" customHeight="1" x14ac:dyDescent="0.3">
      <c r="B5685" s="1173" t="s">
        <v>6448</v>
      </c>
      <c r="C5685" s="1206">
        <v>853</v>
      </c>
      <c r="D5685" s="1206">
        <v>2365</v>
      </c>
      <c r="E5685" s="1206">
        <v>362</v>
      </c>
      <c r="F5685" s="1210">
        <v>3580</v>
      </c>
    </row>
    <row r="5686" spans="2:6" ht="13.15" customHeight="1" x14ac:dyDescent="0.3">
      <c r="B5686" s="1172" t="s">
        <v>6449</v>
      </c>
      <c r="C5686" s="1207">
        <v>25</v>
      </c>
      <c r="D5686" s="1207">
        <v>68</v>
      </c>
      <c r="E5686" s="1207">
        <v>13</v>
      </c>
      <c r="F5686" s="1211">
        <v>106</v>
      </c>
    </row>
    <row r="5687" spans="2:6" ht="13.15" customHeight="1" x14ac:dyDescent="0.3">
      <c r="B5687" s="1173" t="s">
        <v>6450</v>
      </c>
      <c r="C5687" s="1206">
        <v>516</v>
      </c>
      <c r="D5687" s="1206">
        <v>1271</v>
      </c>
      <c r="E5687" s="1206">
        <v>217</v>
      </c>
      <c r="F5687" s="1210">
        <v>2004</v>
      </c>
    </row>
    <row r="5688" spans="2:6" ht="13.15" customHeight="1" x14ac:dyDescent="0.3">
      <c r="B5688" s="1172" t="s">
        <v>6451</v>
      </c>
      <c r="C5688" s="1207">
        <v>151</v>
      </c>
      <c r="D5688" s="1207">
        <v>460</v>
      </c>
      <c r="E5688" s="1207">
        <v>69</v>
      </c>
      <c r="F5688" s="1211">
        <v>680</v>
      </c>
    </row>
    <row r="5689" spans="2:6" ht="13.15" customHeight="1" x14ac:dyDescent="0.3">
      <c r="B5689" s="1173" t="s">
        <v>6452</v>
      </c>
      <c r="C5689" s="1206">
        <v>1135</v>
      </c>
      <c r="D5689" s="1206">
        <v>3594</v>
      </c>
      <c r="E5689" s="1206">
        <v>581</v>
      </c>
      <c r="F5689" s="1210">
        <v>5310</v>
      </c>
    </row>
    <row r="5690" spans="2:6" ht="13.15" customHeight="1" x14ac:dyDescent="0.3">
      <c r="B5690" s="1172" t="s">
        <v>6453</v>
      </c>
      <c r="C5690" s="1207">
        <v>257</v>
      </c>
      <c r="D5690" s="1207">
        <v>755</v>
      </c>
      <c r="E5690" s="1207">
        <v>112</v>
      </c>
      <c r="F5690" s="1211">
        <v>1124</v>
      </c>
    </row>
    <row r="5691" spans="2:6" ht="13.15" customHeight="1" x14ac:dyDescent="0.3">
      <c r="B5691" s="1173" t="s">
        <v>6454</v>
      </c>
      <c r="C5691" s="1206">
        <v>178</v>
      </c>
      <c r="D5691" s="1206">
        <v>616</v>
      </c>
      <c r="E5691" s="1206">
        <v>122</v>
      </c>
      <c r="F5691" s="1210">
        <v>916</v>
      </c>
    </row>
    <row r="5692" spans="2:6" ht="13.15" customHeight="1" x14ac:dyDescent="0.3">
      <c r="B5692" s="1172" t="s">
        <v>6455</v>
      </c>
      <c r="C5692" s="1207">
        <v>246</v>
      </c>
      <c r="D5692" s="1207">
        <v>401</v>
      </c>
      <c r="E5692" s="1207">
        <v>107</v>
      </c>
      <c r="F5692" s="1211">
        <v>754</v>
      </c>
    </row>
    <row r="5693" spans="2:6" ht="13.15" customHeight="1" x14ac:dyDescent="0.3">
      <c r="B5693" s="1173" t="s">
        <v>6456</v>
      </c>
      <c r="C5693" s="1206">
        <v>28</v>
      </c>
      <c r="D5693" s="1206">
        <v>44</v>
      </c>
      <c r="E5693" s="1206">
        <v>17</v>
      </c>
      <c r="F5693" s="1210">
        <v>89</v>
      </c>
    </row>
    <row r="5694" spans="2:6" ht="13.15" customHeight="1" x14ac:dyDescent="0.3">
      <c r="B5694" s="1172" t="s">
        <v>6457</v>
      </c>
      <c r="C5694" s="1207">
        <v>41</v>
      </c>
      <c r="D5694" s="1207">
        <v>83</v>
      </c>
      <c r="E5694" s="1207">
        <v>21</v>
      </c>
      <c r="F5694" s="1211">
        <v>145</v>
      </c>
    </row>
    <row r="5695" spans="2:6" ht="13.15" customHeight="1" x14ac:dyDescent="0.3">
      <c r="B5695" s="1173" t="s">
        <v>6458</v>
      </c>
      <c r="C5695" s="1206">
        <v>126</v>
      </c>
      <c r="D5695" s="1206">
        <v>79</v>
      </c>
      <c r="E5695" s="1206">
        <v>9</v>
      </c>
      <c r="F5695" s="1210">
        <v>214</v>
      </c>
    </row>
    <row r="5696" spans="2:6" ht="13.15" customHeight="1" x14ac:dyDescent="0.3">
      <c r="B5696" s="1172" t="s">
        <v>6459</v>
      </c>
      <c r="C5696" s="1207">
        <v>41</v>
      </c>
      <c r="D5696" s="1207">
        <v>37</v>
      </c>
      <c r="E5696" s="1207">
        <v>16</v>
      </c>
      <c r="F5696" s="1211">
        <v>94</v>
      </c>
    </row>
    <row r="5697" spans="2:6" ht="13.15" customHeight="1" x14ac:dyDescent="0.3">
      <c r="B5697" s="1173" t="s">
        <v>6460</v>
      </c>
      <c r="C5697" s="1206">
        <v>160</v>
      </c>
      <c r="D5697" s="1206">
        <v>437</v>
      </c>
      <c r="E5697" s="1206">
        <v>76</v>
      </c>
      <c r="F5697" s="1210">
        <v>673</v>
      </c>
    </row>
    <row r="5698" spans="2:6" ht="13.15" customHeight="1" x14ac:dyDescent="0.3">
      <c r="B5698" s="1172" t="s">
        <v>6461</v>
      </c>
      <c r="C5698" s="1207">
        <v>3</v>
      </c>
      <c r="D5698" s="1207">
        <v>10</v>
      </c>
      <c r="E5698" s="1207">
        <v>4</v>
      </c>
      <c r="F5698" s="1211">
        <v>17</v>
      </c>
    </row>
    <row r="5699" spans="2:6" ht="13.15" customHeight="1" x14ac:dyDescent="0.3">
      <c r="B5699" s="1173" t="s">
        <v>6462</v>
      </c>
      <c r="C5699" s="1206">
        <v>9542</v>
      </c>
      <c r="D5699" s="1206">
        <v>13699</v>
      </c>
      <c r="E5699" s="1206">
        <v>2772</v>
      </c>
      <c r="F5699" s="1210">
        <v>26013</v>
      </c>
    </row>
    <row r="5700" spans="2:6" ht="13.15" customHeight="1" x14ac:dyDescent="0.3">
      <c r="B5700" s="1172" t="s">
        <v>6463</v>
      </c>
      <c r="C5700" s="1207">
        <v>107</v>
      </c>
      <c r="D5700" s="1207">
        <v>139</v>
      </c>
      <c r="E5700" s="1207">
        <v>20</v>
      </c>
      <c r="F5700" s="1211">
        <v>266</v>
      </c>
    </row>
    <row r="5701" spans="2:6" ht="13.15" customHeight="1" x14ac:dyDescent="0.3">
      <c r="B5701" s="1173" t="s">
        <v>6464</v>
      </c>
      <c r="C5701" s="1206">
        <v>59</v>
      </c>
      <c r="D5701" s="1206">
        <v>108</v>
      </c>
      <c r="E5701" s="1206">
        <v>10</v>
      </c>
      <c r="F5701" s="1210">
        <v>177</v>
      </c>
    </row>
    <row r="5702" spans="2:6" ht="13.15" customHeight="1" x14ac:dyDescent="0.3">
      <c r="B5702" s="1172" t="s">
        <v>6465</v>
      </c>
      <c r="C5702" s="1207">
        <v>37</v>
      </c>
      <c r="D5702" s="1207">
        <v>129</v>
      </c>
      <c r="E5702" s="1207">
        <v>6</v>
      </c>
      <c r="F5702" s="1211">
        <v>172</v>
      </c>
    </row>
    <row r="5703" spans="2:6" ht="13.15" customHeight="1" x14ac:dyDescent="0.3">
      <c r="B5703" s="1173" t="s">
        <v>6466</v>
      </c>
      <c r="C5703" s="1206">
        <v>50</v>
      </c>
      <c r="D5703" s="1206">
        <v>78</v>
      </c>
      <c r="E5703" s="1206">
        <v>10</v>
      </c>
      <c r="F5703" s="1210">
        <v>138</v>
      </c>
    </row>
    <row r="5704" spans="2:6" ht="13.15" customHeight="1" x14ac:dyDescent="0.3">
      <c r="B5704" s="1172" t="s">
        <v>6467</v>
      </c>
      <c r="C5704" s="1207">
        <v>50</v>
      </c>
      <c r="D5704" s="1207">
        <v>110</v>
      </c>
      <c r="E5704" s="1207">
        <v>7</v>
      </c>
      <c r="F5704" s="1211">
        <v>167</v>
      </c>
    </row>
    <row r="5705" spans="2:6" ht="13.15" customHeight="1" x14ac:dyDescent="0.3">
      <c r="B5705" s="1173" t="s">
        <v>6468</v>
      </c>
      <c r="C5705" s="1206">
        <v>74</v>
      </c>
      <c r="D5705" s="1206">
        <v>164</v>
      </c>
      <c r="E5705" s="1206">
        <v>26</v>
      </c>
      <c r="F5705" s="1210">
        <v>264</v>
      </c>
    </row>
    <row r="5706" spans="2:6" ht="13.15" customHeight="1" x14ac:dyDescent="0.3">
      <c r="B5706" s="1172" t="s">
        <v>6469</v>
      </c>
      <c r="C5706" s="1207">
        <v>110</v>
      </c>
      <c r="D5706" s="1207">
        <v>142</v>
      </c>
      <c r="E5706" s="1207">
        <v>23</v>
      </c>
      <c r="F5706" s="1211">
        <v>275</v>
      </c>
    </row>
    <row r="5707" spans="2:6" ht="13.15" customHeight="1" x14ac:dyDescent="0.3">
      <c r="B5707" s="1173" t="s">
        <v>6470</v>
      </c>
      <c r="C5707" s="1206">
        <v>37</v>
      </c>
      <c r="D5707" s="1206">
        <v>45</v>
      </c>
      <c r="E5707" s="1206">
        <v>5</v>
      </c>
      <c r="F5707" s="1210">
        <v>87</v>
      </c>
    </row>
    <row r="5708" spans="2:6" ht="13.15" customHeight="1" x14ac:dyDescent="0.3">
      <c r="B5708" s="1172" t="s">
        <v>6471</v>
      </c>
      <c r="C5708" s="1207">
        <v>102</v>
      </c>
      <c r="D5708" s="1207">
        <v>123</v>
      </c>
      <c r="E5708" s="1207">
        <v>23</v>
      </c>
      <c r="F5708" s="1211">
        <v>248</v>
      </c>
    </row>
    <row r="5709" spans="2:6" ht="13.15" customHeight="1" x14ac:dyDescent="0.3">
      <c r="B5709" s="1173" t="s">
        <v>6472</v>
      </c>
      <c r="C5709" s="1206">
        <v>204</v>
      </c>
      <c r="D5709" s="1206">
        <v>475</v>
      </c>
      <c r="E5709" s="1206">
        <v>28</v>
      </c>
      <c r="F5709" s="1210">
        <v>707</v>
      </c>
    </row>
    <row r="5710" spans="2:6" ht="13.15" customHeight="1" x14ac:dyDescent="0.3">
      <c r="B5710" s="1172" t="s">
        <v>6473</v>
      </c>
      <c r="C5710" s="1207">
        <v>104</v>
      </c>
      <c r="D5710" s="1207">
        <v>238</v>
      </c>
      <c r="E5710" s="1207">
        <v>33</v>
      </c>
      <c r="F5710" s="1211">
        <v>375</v>
      </c>
    </row>
    <row r="5711" spans="2:6" ht="13.15" customHeight="1" x14ac:dyDescent="0.3">
      <c r="B5711" s="1173" t="s">
        <v>6474</v>
      </c>
      <c r="C5711" s="1206">
        <v>30</v>
      </c>
      <c r="D5711" s="1206">
        <v>39</v>
      </c>
      <c r="E5711" s="1206">
        <v>4</v>
      </c>
      <c r="F5711" s="1210">
        <v>73</v>
      </c>
    </row>
    <row r="5712" spans="2:6" ht="13.15" customHeight="1" x14ac:dyDescent="0.3">
      <c r="B5712" s="1172" t="s">
        <v>6475</v>
      </c>
      <c r="C5712" s="1207">
        <v>58</v>
      </c>
      <c r="D5712" s="1207">
        <v>94</v>
      </c>
      <c r="E5712" s="1207">
        <v>13</v>
      </c>
      <c r="F5712" s="1211">
        <v>165</v>
      </c>
    </row>
    <row r="5713" spans="2:6" ht="13.15" customHeight="1" x14ac:dyDescent="0.3">
      <c r="B5713" s="1173" t="s">
        <v>6476</v>
      </c>
      <c r="C5713" s="1206">
        <v>63</v>
      </c>
      <c r="D5713" s="1206">
        <v>117</v>
      </c>
      <c r="E5713" s="1206">
        <v>13</v>
      </c>
      <c r="F5713" s="1210">
        <v>193</v>
      </c>
    </row>
    <row r="5714" spans="2:6" ht="13.15" customHeight="1" x14ac:dyDescent="0.3">
      <c r="B5714" s="1172" t="s">
        <v>6477</v>
      </c>
      <c r="C5714" s="1207">
        <v>59</v>
      </c>
      <c r="D5714" s="1207">
        <v>61</v>
      </c>
      <c r="E5714" s="1207">
        <v>38</v>
      </c>
      <c r="F5714" s="1211">
        <v>158</v>
      </c>
    </row>
    <row r="5715" spans="2:6" ht="13.15" customHeight="1" x14ac:dyDescent="0.3">
      <c r="B5715" s="1173" t="s">
        <v>6478</v>
      </c>
      <c r="C5715" s="1206">
        <v>89</v>
      </c>
      <c r="D5715" s="1206">
        <v>139</v>
      </c>
      <c r="E5715" s="1206">
        <v>16</v>
      </c>
      <c r="F5715" s="1210">
        <v>244</v>
      </c>
    </row>
    <row r="5716" spans="2:6" ht="13.15" customHeight="1" x14ac:dyDescent="0.3">
      <c r="B5716" s="1172" t="s">
        <v>6479</v>
      </c>
      <c r="C5716" s="1207">
        <v>439</v>
      </c>
      <c r="D5716" s="1207">
        <v>966</v>
      </c>
      <c r="E5716" s="1207">
        <v>112</v>
      </c>
      <c r="F5716" s="1211">
        <v>1517</v>
      </c>
    </row>
    <row r="5717" spans="2:6" ht="13.15" customHeight="1" x14ac:dyDescent="0.3">
      <c r="B5717" s="1173" t="s">
        <v>6480</v>
      </c>
      <c r="C5717" s="1206">
        <v>135</v>
      </c>
      <c r="D5717" s="1206">
        <v>242</v>
      </c>
      <c r="E5717" s="1206">
        <v>29</v>
      </c>
      <c r="F5717" s="1210">
        <v>406</v>
      </c>
    </row>
    <row r="5718" spans="2:6" ht="13.15" customHeight="1" x14ac:dyDescent="0.3">
      <c r="B5718" s="1172" t="s">
        <v>6481</v>
      </c>
      <c r="C5718" s="1207">
        <v>259</v>
      </c>
      <c r="D5718" s="1207">
        <v>436</v>
      </c>
      <c r="E5718" s="1207">
        <v>45</v>
      </c>
      <c r="F5718" s="1211">
        <v>740</v>
      </c>
    </row>
    <row r="5719" spans="2:6" ht="13.15" customHeight="1" x14ac:dyDescent="0.3">
      <c r="B5719" s="1173" t="s">
        <v>6482</v>
      </c>
      <c r="C5719" s="1206">
        <v>122</v>
      </c>
      <c r="D5719" s="1206">
        <v>186</v>
      </c>
      <c r="E5719" s="1206">
        <v>15</v>
      </c>
      <c r="F5719" s="1210">
        <v>323</v>
      </c>
    </row>
    <row r="5720" spans="2:6" ht="13.15" customHeight="1" x14ac:dyDescent="0.3">
      <c r="B5720" s="1172" t="s">
        <v>6483</v>
      </c>
      <c r="C5720" s="1207">
        <v>51</v>
      </c>
      <c r="D5720" s="1207">
        <v>97</v>
      </c>
      <c r="E5720" s="1207">
        <v>12</v>
      </c>
      <c r="F5720" s="1211">
        <v>160</v>
      </c>
    </row>
    <row r="5721" spans="2:6" ht="13.15" customHeight="1" x14ac:dyDescent="0.3">
      <c r="B5721" s="1173" t="s">
        <v>6484</v>
      </c>
      <c r="C5721" s="1206">
        <v>62</v>
      </c>
      <c r="D5721" s="1206">
        <v>113</v>
      </c>
      <c r="E5721" s="1206">
        <v>14</v>
      </c>
      <c r="F5721" s="1210">
        <v>189</v>
      </c>
    </row>
    <row r="5722" spans="2:6" ht="13.15" customHeight="1" x14ac:dyDescent="0.3">
      <c r="B5722" s="1172" t="s">
        <v>6485</v>
      </c>
      <c r="C5722" s="1207">
        <v>560</v>
      </c>
      <c r="D5722" s="1207">
        <v>1506</v>
      </c>
      <c r="E5722" s="1207">
        <v>145</v>
      </c>
      <c r="F5722" s="1211">
        <v>2211</v>
      </c>
    </row>
    <row r="5723" spans="2:6" ht="13.15" customHeight="1" x14ac:dyDescent="0.3">
      <c r="B5723" s="1173" t="s">
        <v>6486</v>
      </c>
      <c r="C5723" s="1206">
        <v>215</v>
      </c>
      <c r="D5723" s="1206">
        <v>234</v>
      </c>
      <c r="E5723" s="1206">
        <v>37</v>
      </c>
      <c r="F5723" s="1210">
        <v>486</v>
      </c>
    </row>
    <row r="5724" spans="2:6" ht="13.15" customHeight="1" x14ac:dyDescent="0.3">
      <c r="B5724" s="1172" t="s">
        <v>6487</v>
      </c>
      <c r="C5724" s="1207">
        <v>54</v>
      </c>
      <c r="D5724" s="1207">
        <v>84</v>
      </c>
      <c r="E5724" s="1207">
        <v>2</v>
      </c>
      <c r="F5724" s="1211">
        <v>140</v>
      </c>
    </row>
    <row r="5725" spans="2:6" ht="13.15" customHeight="1" x14ac:dyDescent="0.3">
      <c r="B5725" s="1173" t="s">
        <v>6488</v>
      </c>
      <c r="C5725" s="1206">
        <v>50</v>
      </c>
      <c r="D5725" s="1206">
        <v>72</v>
      </c>
      <c r="E5725" s="1206">
        <v>5</v>
      </c>
      <c r="F5725" s="1210">
        <v>127</v>
      </c>
    </row>
    <row r="5726" spans="2:6" ht="13.15" customHeight="1" x14ac:dyDescent="0.3">
      <c r="B5726" s="1172" t="s">
        <v>6489</v>
      </c>
      <c r="C5726" s="1207">
        <v>68</v>
      </c>
      <c r="D5726" s="1207">
        <v>111</v>
      </c>
      <c r="E5726" s="1207">
        <v>10</v>
      </c>
      <c r="F5726" s="1211">
        <v>189</v>
      </c>
    </row>
    <row r="5727" spans="2:6" ht="13.15" customHeight="1" x14ac:dyDescent="0.3">
      <c r="B5727" s="1173" t="s">
        <v>6490</v>
      </c>
      <c r="C5727" s="1206">
        <v>2909</v>
      </c>
      <c r="D5727" s="1206">
        <v>5534</v>
      </c>
      <c r="E5727" s="1206">
        <v>900</v>
      </c>
      <c r="F5727" s="1210">
        <v>9343</v>
      </c>
    </row>
    <row r="5728" spans="2:6" ht="13.15" customHeight="1" x14ac:dyDescent="0.3">
      <c r="B5728" s="1172" t="s">
        <v>6491</v>
      </c>
      <c r="C5728" s="1207">
        <v>65</v>
      </c>
      <c r="D5728" s="1207">
        <v>251</v>
      </c>
      <c r="E5728" s="1207">
        <v>34</v>
      </c>
      <c r="F5728" s="1211">
        <v>350</v>
      </c>
    </row>
    <row r="5729" spans="2:6" ht="13.15" customHeight="1" x14ac:dyDescent="0.3">
      <c r="B5729" s="1173" t="s">
        <v>6492</v>
      </c>
      <c r="C5729" s="1206">
        <v>73</v>
      </c>
      <c r="D5729" s="1206">
        <v>288</v>
      </c>
      <c r="E5729" s="1206">
        <v>41</v>
      </c>
      <c r="F5729" s="1210">
        <v>402</v>
      </c>
    </row>
    <row r="5730" spans="2:6" ht="13.15" customHeight="1" x14ac:dyDescent="0.3">
      <c r="B5730" s="1172" t="s">
        <v>6493</v>
      </c>
      <c r="C5730" s="1207">
        <v>78</v>
      </c>
      <c r="D5730" s="1207">
        <v>265</v>
      </c>
      <c r="E5730" s="1207">
        <v>38</v>
      </c>
      <c r="F5730" s="1211">
        <v>381</v>
      </c>
    </row>
    <row r="5731" spans="2:6" ht="13.15" customHeight="1" x14ac:dyDescent="0.3">
      <c r="B5731" s="1173" t="s">
        <v>6494</v>
      </c>
      <c r="C5731" s="1206">
        <v>119</v>
      </c>
      <c r="D5731" s="1206">
        <v>366</v>
      </c>
      <c r="E5731" s="1206">
        <v>30</v>
      </c>
      <c r="F5731" s="1210">
        <v>515</v>
      </c>
    </row>
    <row r="5732" spans="2:6" ht="13.15" customHeight="1" x14ac:dyDescent="0.3">
      <c r="B5732" s="1172" t="s">
        <v>6495</v>
      </c>
      <c r="C5732" s="1207">
        <v>169</v>
      </c>
      <c r="D5732" s="1207">
        <v>419</v>
      </c>
      <c r="E5732" s="1207">
        <v>57</v>
      </c>
      <c r="F5732" s="1211">
        <v>645</v>
      </c>
    </row>
    <row r="5733" spans="2:6" ht="13.15" customHeight="1" x14ac:dyDescent="0.3">
      <c r="B5733" s="1173" t="s">
        <v>6496</v>
      </c>
      <c r="C5733" s="1206">
        <v>65</v>
      </c>
      <c r="D5733" s="1206">
        <v>116</v>
      </c>
      <c r="E5733" s="1206">
        <v>23</v>
      </c>
      <c r="F5733" s="1210">
        <v>204</v>
      </c>
    </row>
    <row r="5734" spans="2:6" ht="13.15" customHeight="1" x14ac:dyDescent="0.3">
      <c r="B5734" s="1172" t="s">
        <v>6497</v>
      </c>
      <c r="C5734" s="1207">
        <v>111</v>
      </c>
      <c r="D5734" s="1207">
        <v>281</v>
      </c>
      <c r="E5734" s="1207">
        <v>35</v>
      </c>
      <c r="F5734" s="1211">
        <v>427</v>
      </c>
    </row>
    <row r="5735" spans="2:6" ht="13.15" customHeight="1" x14ac:dyDescent="0.3">
      <c r="B5735" s="1173" t="s">
        <v>6498</v>
      </c>
      <c r="C5735" s="1206">
        <v>111</v>
      </c>
      <c r="D5735" s="1206">
        <v>372</v>
      </c>
      <c r="E5735" s="1206">
        <v>30</v>
      </c>
      <c r="F5735" s="1210">
        <v>513</v>
      </c>
    </row>
    <row r="5736" spans="2:6" ht="13.15" customHeight="1" x14ac:dyDescent="0.3">
      <c r="B5736" s="1172" t="s">
        <v>6499</v>
      </c>
      <c r="C5736" s="1207">
        <v>167</v>
      </c>
      <c r="D5736" s="1207">
        <v>526</v>
      </c>
      <c r="E5736" s="1207">
        <v>84</v>
      </c>
      <c r="F5736" s="1211">
        <v>777</v>
      </c>
    </row>
    <row r="5737" spans="2:6" ht="13.15" customHeight="1" x14ac:dyDescent="0.3">
      <c r="B5737" s="1173" t="s">
        <v>6500</v>
      </c>
      <c r="C5737" s="1206">
        <v>160</v>
      </c>
      <c r="D5737" s="1206">
        <v>531</v>
      </c>
      <c r="E5737" s="1206">
        <v>63</v>
      </c>
      <c r="F5737" s="1210">
        <v>754</v>
      </c>
    </row>
    <row r="5738" spans="2:6" ht="13.15" customHeight="1" x14ac:dyDescent="0.3">
      <c r="B5738" s="1172" t="s">
        <v>6501</v>
      </c>
      <c r="C5738" s="1207">
        <v>128</v>
      </c>
      <c r="D5738" s="1207">
        <v>430</v>
      </c>
      <c r="E5738" s="1207">
        <v>54</v>
      </c>
      <c r="F5738" s="1211">
        <v>612</v>
      </c>
    </row>
    <row r="5739" spans="2:6" ht="13.15" customHeight="1" x14ac:dyDescent="0.3">
      <c r="B5739" s="1173" t="s">
        <v>6502</v>
      </c>
      <c r="C5739" s="1206">
        <v>78</v>
      </c>
      <c r="D5739" s="1206">
        <v>396</v>
      </c>
      <c r="E5739" s="1206">
        <v>58</v>
      </c>
      <c r="F5739" s="1210">
        <v>532</v>
      </c>
    </row>
    <row r="5740" spans="2:6" ht="13.15" customHeight="1" x14ac:dyDescent="0.3">
      <c r="B5740" s="1172" t="s">
        <v>6503</v>
      </c>
      <c r="C5740" s="1207">
        <v>251</v>
      </c>
      <c r="D5740" s="1207">
        <v>957</v>
      </c>
      <c r="E5740" s="1207">
        <v>64</v>
      </c>
      <c r="F5740" s="1211">
        <v>1272</v>
      </c>
    </row>
    <row r="5741" spans="2:6" ht="13.15" customHeight="1" x14ac:dyDescent="0.3">
      <c r="B5741" s="1173" t="s">
        <v>6504</v>
      </c>
      <c r="C5741" s="1206">
        <v>84</v>
      </c>
      <c r="D5741" s="1206">
        <v>360</v>
      </c>
      <c r="E5741" s="1206">
        <v>24</v>
      </c>
      <c r="F5741" s="1210">
        <v>468</v>
      </c>
    </row>
    <row r="5742" spans="2:6" ht="13.15" customHeight="1" x14ac:dyDescent="0.3">
      <c r="B5742" s="1172" t="s">
        <v>6505</v>
      </c>
      <c r="C5742" s="1207">
        <v>90</v>
      </c>
      <c r="D5742" s="1207">
        <v>282</v>
      </c>
      <c r="E5742" s="1207">
        <v>29</v>
      </c>
      <c r="F5742" s="1211">
        <v>401</v>
      </c>
    </row>
    <row r="5743" spans="2:6" ht="13.15" customHeight="1" x14ac:dyDescent="0.3">
      <c r="B5743" s="1173" t="s">
        <v>6506</v>
      </c>
      <c r="C5743" s="1206">
        <v>43</v>
      </c>
      <c r="D5743" s="1206">
        <v>183</v>
      </c>
      <c r="E5743" s="1206">
        <v>11</v>
      </c>
      <c r="F5743" s="1210">
        <v>237</v>
      </c>
    </row>
    <row r="5744" spans="2:6" ht="13.15" customHeight="1" x14ac:dyDescent="0.3">
      <c r="B5744" s="1172" t="s">
        <v>6507</v>
      </c>
      <c r="C5744" s="1207">
        <v>15</v>
      </c>
      <c r="D5744" s="1207">
        <v>57</v>
      </c>
      <c r="E5744" s="1207">
        <v>5</v>
      </c>
      <c r="F5744" s="1211">
        <v>77</v>
      </c>
    </row>
    <row r="5745" spans="2:6" ht="13.15" customHeight="1" x14ac:dyDescent="0.3">
      <c r="B5745" s="1173" t="s">
        <v>6508</v>
      </c>
      <c r="C5745" s="1206">
        <v>67</v>
      </c>
      <c r="D5745" s="1206">
        <v>192</v>
      </c>
      <c r="E5745" s="1206">
        <v>28</v>
      </c>
      <c r="F5745" s="1210">
        <v>287</v>
      </c>
    </row>
    <row r="5746" spans="2:6" ht="13.15" customHeight="1" x14ac:dyDescent="0.3">
      <c r="B5746" s="1172" t="s">
        <v>6509</v>
      </c>
      <c r="C5746" s="1207">
        <v>837</v>
      </c>
      <c r="D5746" s="1207">
        <v>2593</v>
      </c>
      <c r="E5746" s="1207">
        <v>302</v>
      </c>
      <c r="F5746" s="1211">
        <v>3732</v>
      </c>
    </row>
    <row r="5747" spans="2:6" ht="13.15" customHeight="1" x14ac:dyDescent="0.3">
      <c r="B5747" s="1173" t="s">
        <v>6510</v>
      </c>
      <c r="C5747" s="1206">
        <v>46</v>
      </c>
      <c r="D5747" s="1206">
        <v>72</v>
      </c>
      <c r="E5747" s="1206">
        <v>23</v>
      </c>
      <c r="F5747" s="1210">
        <v>141</v>
      </c>
    </row>
    <row r="5748" spans="2:6" ht="13.15" customHeight="1" x14ac:dyDescent="0.3">
      <c r="B5748" s="1172" t="s">
        <v>6511</v>
      </c>
      <c r="C5748" s="1207">
        <v>55</v>
      </c>
      <c r="D5748" s="1207">
        <v>129</v>
      </c>
      <c r="E5748" s="1207">
        <v>31</v>
      </c>
      <c r="F5748" s="1211">
        <v>215</v>
      </c>
    </row>
    <row r="5749" spans="2:6" ht="13.15" customHeight="1" x14ac:dyDescent="0.3">
      <c r="B5749" s="1173" t="s">
        <v>6512</v>
      </c>
      <c r="C5749" s="1206">
        <v>74</v>
      </c>
      <c r="D5749" s="1206">
        <v>133</v>
      </c>
      <c r="E5749" s="1206">
        <v>16</v>
      </c>
      <c r="F5749" s="1210">
        <v>223</v>
      </c>
    </row>
    <row r="5750" spans="2:6" ht="13.15" customHeight="1" x14ac:dyDescent="0.3">
      <c r="B5750" s="1172" t="s">
        <v>6513</v>
      </c>
      <c r="C5750" s="1207">
        <v>160</v>
      </c>
      <c r="D5750" s="1207">
        <v>437</v>
      </c>
      <c r="E5750" s="1207">
        <v>66</v>
      </c>
      <c r="F5750" s="1211">
        <v>663</v>
      </c>
    </row>
    <row r="5751" spans="2:6" ht="13.15" customHeight="1" x14ac:dyDescent="0.3">
      <c r="B5751" s="1173" t="s">
        <v>6514</v>
      </c>
      <c r="C5751" s="1206">
        <v>265</v>
      </c>
      <c r="D5751" s="1206">
        <v>587</v>
      </c>
      <c r="E5751" s="1206">
        <v>80</v>
      </c>
      <c r="F5751" s="1210">
        <v>932</v>
      </c>
    </row>
    <row r="5752" spans="2:6" ht="13.15" customHeight="1" x14ac:dyDescent="0.3">
      <c r="B5752" s="1172" t="s">
        <v>6515</v>
      </c>
      <c r="C5752" s="1207">
        <v>206</v>
      </c>
      <c r="D5752" s="1207">
        <v>332</v>
      </c>
      <c r="E5752" s="1207">
        <v>48</v>
      </c>
      <c r="F5752" s="1211">
        <v>586</v>
      </c>
    </row>
    <row r="5753" spans="2:6" ht="13.15" customHeight="1" x14ac:dyDescent="0.3">
      <c r="B5753" s="1173" t="s">
        <v>6516</v>
      </c>
      <c r="C5753" s="1206">
        <v>51</v>
      </c>
      <c r="D5753" s="1206">
        <v>89</v>
      </c>
      <c r="E5753" s="1206">
        <v>14</v>
      </c>
      <c r="F5753" s="1210">
        <v>154</v>
      </c>
    </row>
    <row r="5754" spans="2:6" ht="13.15" customHeight="1" x14ac:dyDescent="0.3">
      <c r="B5754" s="1172" t="s">
        <v>6517</v>
      </c>
      <c r="C5754" s="1207">
        <v>659</v>
      </c>
      <c r="D5754" s="1207">
        <v>2110</v>
      </c>
      <c r="E5754" s="1207">
        <v>457</v>
      </c>
      <c r="F5754" s="1211">
        <v>3226</v>
      </c>
    </row>
    <row r="5755" spans="2:6" ht="13.15" customHeight="1" x14ac:dyDescent="0.3">
      <c r="B5755" s="1173" t="s">
        <v>6518</v>
      </c>
      <c r="C5755" s="1206">
        <v>12</v>
      </c>
      <c r="D5755" s="1206">
        <v>31</v>
      </c>
      <c r="E5755" s="1206">
        <v>4</v>
      </c>
      <c r="F5755" s="1210">
        <v>47</v>
      </c>
    </row>
    <row r="5756" spans="2:6" ht="13.15" customHeight="1" x14ac:dyDescent="0.3">
      <c r="B5756" s="1172" t="s">
        <v>6519</v>
      </c>
      <c r="C5756" s="1207">
        <v>134</v>
      </c>
      <c r="D5756" s="1207">
        <v>494</v>
      </c>
      <c r="E5756" s="1207">
        <v>79</v>
      </c>
      <c r="F5756" s="1211">
        <v>707</v>
      </c>
    </row>
    <row r="5757" spans="2:6" ht="13.15" customHeight="1" x14ac:dyDescent="0.3">
      <c r="B5757" s="1173" t="s">
        <v>6520</v>
      </c>
      <c r="C5757" s="1206">
        <v>61</v>
      </c>
      <c r="D5757" s="1206">
        <v>175</v>
      </c>
      <c r="E5757" s="1206">
        <v>37</v>
      </c>
      <c r="F5757" s="1210">
        <v>273</v>
      </c>
    </row>
    <row r="5758" spans="2:6" ht="13.15" customHeight="1" x14ac:dyDescent="0.3">
      <c r="B5758" s="1172" t="s">
        <v>6521</v>
      </c>
      <c r="C5758" s="1207">
        <v>49</v>
      </c>
      <c r="D5758" s="1207">
        <v>117</v>
      </c>
      <c r="E5758" s="1207">
        <v>22</v>
      </c>
      <c r="F5758" s="1211">
        <v>188</v>
      </c>
    </row>
    <row r="5759" spans="2:6" ht="13.15" customHeight="1" x14ac:dyDescent="0.3">
      <c r="B5759" s="1173" t="s">
        <v>6522</v>
      </c>
      <c r="C5759" s="1206">
        <v>42</v>
      </c>
      <c r="D5759" s="1206">
        <v>77</v>
      </c>
      <c r="E5759" s="1206">
        <v>28</v>
      </c>
      <c r="F5759" s="1210">
        <v>147</v>
      </c>
    </row>
    <row r="5760" spans="2:6" ht="13.15" customHeight="1" x14ac:dyDescent="0.3">
      <c r="B5760" s="1172" t="s">
        <v>6523</v>
      </c>
      <c r="C5760" s="1207">
        <v>117</v>
      </c>
      <c r="D5760" s="1207">
        <v>316</v>
      </c>
      <c r="E5760" s="1207">
        <v>50</v>
      </c>
      <c r="F5760" s="1211">
        <v>483</v>
      </c>
    </row>
    <row r="5761" spans="2:6" ht="13.15" customHeight="1" x14ac:dyDescent="0.3">
      <c r="B5761" s="1173" t="s">
        <v>6524</v>
      </c>
      <c r="C5761" s="1206">
        <v>1584</v>
      </c>
      <c r="D5761" s="1206">
        <v>3235</v>
      </c>
      <c r="E5761" s="1206">
        <v>607</v>
      </c>
      <c r="F5761" s="1210">
        <v>5426</v>
      </c>
    </row>
    <row r="5762" spans="2:6" ht="13.15" customHeight="1" x14ac:dyDescent="0.3">
      <c r="B5762" s="1172" t="s">
        <v>6525</v>
      </c>
      <c r="C5762" s="1207">
        <v>139</v>
      </c>
      <c r="D5762" s="1207">
        <v>250</v>
      </c>
      <c r="E5762" s="1207">
        <v>71</v>
      </c>
      <c r="F5762" s="1211">
        <v>460</v>
      </c>
    </row>
    <row r="5763" spans="2:6" ht="13.15" customHeight="1" x14ac:dyDescent="0.3">
      <c r="B5763" s="1173" t="s">
        <v>6526</v>
      </c>
      <c r="C5763" s="1206">
        <v>109</v>
      </c>
      <c r="D5763" s="1206">
        <v>271</v>
      </c>
      <c r="E5763" s="1206">
        <v>47</v>
      </c>
      <c r="F5763" s="1210">
        <v>427</v>
      </c>
    </row>
    <row r="5764" spans="2:6" ht="13.15" customHeight="1" x14ac:dyDescent="0.3">
      <c r="B5764" s="1172" t="s">
        <v>6527</v>
      </c>
      <c r="C5764" s="1207">
        <v>539</v>
      </c>
      <c r="D5764" s="1207">
        <v>1540</v>
      </c>
      <c r="E5764" s="1207">
        <v>196</v>
      </c>
      <c r="F5764" s="1211">
        <v>2275</v>
      </c>
    </row>
    <row r="5765" spans="2:6" ht="13.15" customHeight="1" x14ac:dyDescent="0.3">
      <c r="B5765" s="1173" t="s">
        <v>6528</v>
      </c>
      <c r="C5765" s="1206">
        <v>34</v>
      </c>
      <c r="D5765" s="1206">
        <v>52</v>
      </c>
      <c r="E5765" s="1206">
        <v>8</v>
      </c>
      <c r="F5765" s="1210">
        <v>94</v>
      </c>
    </row>
    <row r="5766" spans="2:6" ht="13.15" customHeight="1" x14ac:dyDescent="0.3">
      <c r="B5766" s="1172" t="s">
        <v>6529</v>
      </c>
      <c r="C5766" s="1207">
        <v>71</v>
      </c>
      <c r="D5766" s="1207">
        <v>106</v>
      </c>
      <c r="E5766" s="1207">
        <v>12</v>
      </c>
      <c r="F5766" s="1211">
        <v>189</v>
      </c>
    </row>
    <row r="5767" spans="2:6" ht="13.15" customHeight="1" x14ac:dyDescent="0.3">
      <c r="B5767" s="1173" t="s">
        <v>6530</v>
      </c>
      <c r="C5767" s="1206">
        <v>52</v>
      </c>
      <c r="D5767" s="1206">
        <v>125</v>
      </c>
      <c r="E5767" s="1206">
        <v>17</v>
      </c>
      <c r="F5767" s="1210">
        <v>194</v>
      </c>
    </row>
    <row r="5768" spans="2:6" ht="13.15" customHeight="1" x14ac:dyDescent="0.3">
      <c r="B5768" s="1172" t="s">
        <v>6531</v>
      </c>
      <c r="C5768" s="1207">
        <v>146</v>
      </c>
      <c r="D5768" s="1207">
        <v>284</v>
      </c>
      <c r="E5768" s="1207">
        <v>35</v>
      </c>
      <c r="F5768" s="1211">
        <v>465</v>
      </c>
    </row>
    <row r="5769" spans="2:6" ht="13.15" customHeight="1" x14ac:dyDescent="0.3">
      <c r="B5769" s="1173" t="s">
        <v>6532</v>
      </c>
      <c r="C5769" s="1206">
        <v>46</v>
      </c>
      <c r="D5769" s="1206">
        <v>52</v>
      </c>
      <c r="E5769" s="1206">
        <v>6</v>
      </c>
      <c r="F5769" s="1210">
        <v>104</v>
      </c>
    </row>
    <row r="5770" spans="2:6" ht="13.15" customHeight="1" x14ac:dyDescent="0.3">
      <c r="B5770" s="1172" t="s">
        <v>6533</v>
      </c>
      <c r="C5770" s="1207">
        <v>36</v>
      </c>
      <c r="D5770" s="1207">
        <v>91</v>
      </c>
      <c r="E5770" s="1207">
        <v>9</v>
      </c>
      <c r="F5770" s="1211">
        <v>136</v>
      </c>
    </row>
    <row r="5771" spans="2:6" ht="13.15" customHeight="1" x14ac:dyDescent="0.3">
      <c r="B5771" s="1173" t="s">
        <v>6534</v>
      </c>
      <c r="C5771" s="1206">
        <v>78</v>
      </c>
      <c r="D5771" s="1206">
        <v>130</v>
      </c>
      <c r="E5771" s="1206">
        <v>8</v>
      </c>
      <c r="F5771" s="1210">
        <v>216</v>
      </c>
    </row>
    <row r="5772" spans="2:6" ht="13.15" customHeight="1" x14ac:dyDescent="0.3">
      <c r="B5772" s="1172" t="s">
        <v>6535</v>
      </c>
      <c r="C5772" s="1207">
        <v>88</v>
      </c>
      <c r="D5772" s="1207">
        <v>161</v>
      </c>
      <c r="E5772" s="1207">
        <v>24</v>
      </c>
      <c r="F5772" s="1211">
        <v>273</v>
      </c>
    </row>
    <row r="5773" spans="2:6" ht="13.15" customHeight="1" x14ac:dyDescent="0.3">
      <c r="B5773" s="1173" t="s">
        <v>6536</v>
      </c>
      <c r="C5773" s="1206">
        <v>16</v>
      </c>
      <c r="D5773" s="1206">
        <v>18</v>
      </c>
      <c r="E5773" s="1206">
        <v>0</v>
      </c>
      <c r="F5773" s="1210">
        <v>34</v>
      </c>
    </row>
    <row r="5774" spans="2:6" ht="13.15" customHeight="1" x14ac:dyDescent="0.3">
      <c r="B5774" s="1172" t="s">
        <v>6537</v>
      </c>
      <c r="C5774" s="1207">
        <v>48</v>
      </c>
      <c r="D5774" s="1207">
        <v>128</v>
      </c>
      <c r="E5774" s="1207">
        <v>11</v>
      </c>
      <c r="F5774" s="1211">
        <v>187</v>
      </c>
    </row>
    <row r="5775" spans="2:6" ht="13.15" customHeight="1" x14ac:dyDescent="0.3">
      <c r="B5775" s="1173" t="s">
        <v>6538</v>
      </c>
      <c r="C5775" s="1206">
        <v>69</v>
      </c>
      <c r="D5775" s="1206">
        <v>233</v>
      </c>
      <c r="E5775" s="1206">
        <v>33</v>
      </c>
      <c r="F5775" s="1210">
        <v>335</v>
      </c>
    </row>
    <row r="5776" spans="2:6" ht="13.15" customHeight="1" x14ac:dyDescent="0.3">
      <c r="B5776" s="1172" t="s">
        <v>6539</v>
      </c>
      <c r="C5776" s="1207">
        <v>5912</v>
      </c>
      <c r="D5776" s="1207">
        <v>10706</v>
      </c>
      <c r="E5776" s="1207">
        <v>2299</v>
      </c>
      <c r="F5776" s="1211">
        <v>18917</v>
      </c>
    </row>
    <row r="5777" spans="2:6" ht="13.15" customHeight="1" x14ac:dyDescent="0.3">
      <c r="B5777" s="1173" t="s">
        <v>6540</v>
      </c>
      <c r="C5777" s="1206">
        <v>79</v>
      </c>
      <c r="D5777" s="1206">
        <v>209</v>
      </c>
      <c r="E5777" s="1206">
        <v>35</v>
      </c>
      <c r="F5777" s="1210">
        <v>323</v>
      </c>
    </row>
    <row r="5778" spans="2:6" ht="13.15" customHeight="1" x14ac:dyDescent="0.3">
      <c r="B5778" s="1172" t="s">
        <v>6541</v>
      </c>
      <c r="C5778" s="1207">
        <v>531</v>
      </c>
      <c r="D5778" s="1207">
        <v>2363</v>
      </c>
      <c r="E5778" s="1207">
        <v>368</v>
      </c>
      <c r="F5778" s="1211">
        <v>3262</v>
      </c>
    </row>
    <row r="5779" spans="2:6" ht="13.15" customHeight="1" x14ac:dyDescent="0.3">
      <c r="B5779" s="1173" t="s">
        <v>6542</v>
      </c>
      <c r="C5779" s="1206">
        <v>59</v>
      </c>
      <c r="D5779" s="1206">
        <v>324</v>
      </c>
      <c r="E5779" s="1206">
        <v>48</v>
      </c>
      <c r="F5779" s="1210">
        <v>431</v>
      </c>
    </row>
    <row r="5780" spans="2:6" ht="13.15" customHeight="1" x14ac:dyDescent="0.3">
      <c r="B5780" s="1172" t="s">
        <v>6543</v>
      </c>
      <c r="C5780" s="1207">
        <v>60</v>
      </c>
      <c r="D5780" s="1207">
        <v>273</v>
      </c>
      <c r="E5780" s="1207">
        <v>42</v>
      </c>
      <c r="F5780" s="1211">
        <v>375</v>
      </c>
    </row>
    <row r="5781" spans="2:6" ht="13.15" customHeight="1" x14ac:dyDescent="0.3">
      <c r="B5781" s="1173" t="s">
        <v>6544</v>
      </c>
      <c r="C5781" s="1206">
        <v>249</v>
      </c>
      <c r="D5781" s="1206">
        <v>860</v>
      </c>
      <c r="E5781" s="1206">
        <v>145</v>
      </c>
      <c r="F5781" s="1210">
        <v>1254</v>
      </c>
    </row>
    <row r="5782" spans="2:6" ht="13.15" customHeight="1" x14ac:dyDescent="0.3">
      <c r="B5782" s="1172" t="s">
        <v>6545</v>
      </c>
      <c r="C5782" s="1207">
        <v>59</v>
      </c>
      <c r="D5782" s="1207">
        <v>228</v>
      </c>
      <c r="E5782" s="1207">
        <v>42</v>
      </c>
      <c r="F5782" s="1211">
        <v>329</v>
      </c>
    </row>
    <row r="5783" spans="2:6" ht="13.15" customHeight="1" x14ac:dyDescent="0.3">
      <c r="B5783" s="1173" t="s">
        <v>6546</v>
      </c>
      <c r="C5783" s="1206">
        <v>41</v>
      </c>
      <c r="D5783" s="1206">
        <v>111</v>
      </c>
      <c r="E5783" s="1206">
        <v>17</v>
      </c>
      <c r="F5783" s="1210">
        <v>169</v>
      </c>
    </row>
    <row r="5784" spans="2:6" ht="13.15" customHeight="1" x14ac:dyDescent="0.3">
      <c r="B5784" s="1172" t="s">
        <v>6547</v>
      </c>
      <c r="C5784" s="1207">
        <v>102</v>
      </c>
      <c r="D5784" s="1207">
        <v>213</v>
      </c>
      <c r="E5784" s="1207">
        <v>42</v>
      </c>
      <c r="F5784" s="1211">
        <v>357</v>
      </c>
    </row>
    <row r="5785" spans="2:6" ht="13.15" customHeight="1" x14ac:dyDescent="0.3">
      <c r="B5785" s="1173" t="s">
        <v>6548</v>
      </c>
      <c r="C5785" s="1206">
        <v>66</v>
      </c>
      <c r="D5785" s="1206">
        <v>315</v>
      </c>
      <c r="E5785" s="1206">
        <v>42</v>
      </c>
      <c r="F5785" s="1210">
        <v>423</v>
      </c>
    </row>
    <row r="5786" spans="2:6" ht="13.15" customHeight="1" x14ac:dyDescent="0.3">
      <c r="B5786" s="1172" t="s">
        <v>6549</v>
      </c>
      <c r="C5786" s="1207">
        <v>191</v>
      </c>
      <c r="D5786" s="1207">
        <v>582</v>
      </c>
      <c r="E5786" s="1207">
        <v>95</v>
      </c>
      <c r="F5786" s="1211">
        <v>868</v>
      </c>
    </row>
    <row r="5787" spans="2:6" ht="13.15" customHeight="1" x14ac:dyDescent="0.3">
      <c r="B5787" s="1173" t="s">
        <v>6550</v>
      </c>
      <c r="C5787" s="1206">
        <v>215</v>
      </c>
      <c r="D5787" s="1206">
        <v>1247</v>
      </c>
      <c r="E5787" s="1206">
        <v>109</v>
      </c>
      <c r="F5787" s="1210">
        <v>1571</v>
      </c>
    </row>
    <row r="5788" spans="2:6" ht="13.15" customHeight="1" x14ac:dyDescent="0.3">
      <c r="B5788" s="1172" t="s">
        <v>6551</v>
      </c>
      <c r="C5788" s="1207">
        <v>18</v>
      </c>
      <c r="D5788" s="1207">
        <v>22</v>
      </c>
      <c r="E5788" s="1207">
        <v>4</v>
      </c>
      <c r="F5788" s="1211">
        <v>44</v>
      </c>
    </row>
    <row r="5789" spans="2:6" ht="13.15" customHeight="1" x14ac:dyDescent="0.3">
      <c r="B5789" s="1173" t="s">
        <v>6552</v>
      </c>
      <c r="C5789" s="1206">
        <v>3</v>
      </c>
      <c r="D5789" s="1206">
        <v>13</v>
      </c>
      <c r="E5789" s="1206">
        <v>2</v>
      </c>
      <c r="F5789" s="1210">
        <v>18</v>
      </c>
    </row>
    <row r="5790" spans="2:6" ht="13.15" customHeight="1" x14ac:dyDescent="0.3">
      <c r="B5790" s="1172" t="s">
        <v>6553</v>
      </c>
      <c r="C5790" s="1207">
        <v>20</v>
      </c>
      <c r="D5790" s="1207">
        <v>57</v>
      </c>
      <c r="E5790" s="1207">
        <v>9</v>
      </c>
      <c r="F5790" s="1211">
        <v>86</v>
      </c>
    </row>
    <row r="5791" spans="2:6" ht="13.15" customHeight="1" x14ac:dyDescent="0.3">
      <c r="B5791" s="1173" t="s">
        <v>6554</v>
      </c>
      <c r="C5791" s="1206">
        <v>51</v>
      </c>
      <c r="D5791" s="1206">
        <v>53</v>
      </c>
      <c r="E5791" s="1206">
        <v>7</v>
      </c>
      <c r="F5791" s="1210">
        <v>111</v>
      </c>
    </row>
    <row r="5792" spans="2:6" ht="13.15" customHeight="1" x14ac:dyDescent="0.3">
      <c r="B5792" s="1172" t="s">
        <v>6555</v>
      </c>
      <c r="C5792" s="1207">
        <v>55</v>
      </c>
      <c r="D5792" s="1207">
        <v>177</v>
      </c>
      <c r="E5792" s="1207">
        <v>29</v>
      </c>
      <c r="F5792" s="1211">
        <v>261</v>
      </c>
    </row>
    <row r="5793" spans="2:6" ht="13.15" customHeight="1" x14ac:dyDescent="0.3">
      <c r="B5793" s="1173" t="s">
        <v>6556</v>
      </c>
      <c r="C5793" s="1206">
        <v>42</v>
      </c>
      <c r="D5793" s="1206">
        <v>80</v>
      </c>
      <c r="E5793" s="1206">
        <v>14</v>
      </c>
      <c r="F5793" s="1210">
        <v>136</v>
      </c>
    </row>
    <row r="5794" spans="2:6" ht="13.15" customHeight="1" x14ac:dyDescent="0.3">
      <c r="B5794" s="1172" t="s">
        <v>6557</v>
      </c>
      <c r="C5794" s="1207">
        <v>112</v>
      </c>
      <c r="D5794" s="1207">
        <v>647</v>
      </c>
      <c r="E5794" s="1207">
        <v>84</v>
      </c>
      <c r="F5794" s="1211">
        <v>843</v>
      </c>
    </row>
    <row r="5795" spans="2:6" ht="13.15" customHeight="1" x14ac:dyDescent="0.3">
      <c r="B5795" s="1173" t="s">
        <v>6558</v>
      </c>
      <c r="C5795" s="1206">
        <v>12</v>
      </c>
      <c r="D5795" s="1206">
        <v>14</v>
      </c>
      <c r="E5795" s="1206">
        <v>1</v>
      </c>
      <c r="F5795" s="1210">
        <v>27</v>
      </c>
    </row>
    <row r="5796" spans="2:6" ht="13.15" customHeight="1" x14ac:dyDescent="0.3">
      <c r="B5796" s="1172" t="s">
        <v>6559</v>
      </c>
      <c r="C5796" s="1207">
        <v>51</v>
      </c>
      <c r="D5796" s="1207">
        <v>205</v>
      </c>
      <c r="E5796" s="1207">
        <v>38</v>
      </c>
      <c r="F5796" s="1211">
        <v>294</v>
      </c>
    </row>
    <row r="5797" spans="2:6" ht="13.15" customHeight="1" x14ac:dyDescent="0.3">
      <c r="B5797" s="1173" t="s">
        <v>6560</v>
      </c>
      <c r="C5797" s="1206">
        <v>14</v>
      </c>
      <c r="D5797" s="1206">
        <v>43</v>
      </c>
      <c r="E5797" s="1206">
        <v>5</v>
      </c>
      <c r="F5797" s="1210">
        <v>62</v>
      </c>
    </row>
    <row r="5798" spans="2:6" ht="13.15" customHeight="1" x14ac:dyDescent="0.3">
      <c r="B5798" s="1172" t="s">
        <v>6561</v>
      </c>
      <c r="C5798" s="1207">
        <v>18</v>
      </c>
      <c r="D5798" s="1207">
        <v>70</v>
      </c>
      <c r="E5798" s="1207">
        <v>7</v>
      </c>
      <c r="F5798" s="1211">
        <v>95</v>
      </c>
    </row>
    <row r="5799" spans="2:6" ht="13.15" customHeight="1" x14ac:dyDescent="0.3">
      <c r="B5799" s="1173" t="s">
        <v>6562</v>
      </c>
      <c r="C5799" s="1206">
        <v>18</v>
      </c>
      <c r="D5799" s="1206">
        <v>120</v>
      </c>
      <c r="E5799" s="1206">
        <v>21</v>
      </c>
      <c r="F5799" s="1210">
        <v>159</v>
      </c>
    </row>
    <row r="5800" spans="2:6" ht="13.15" customHeight="1" x14ac:dyDescent="0.3">
      <c r="B5800" s="1172" t="s">
        <v>6563</v>
      </c>
      <c r="C5800" s="1207">
        <v>25</v>
      </c>
      <c r="D5800" s="1207">
        <v>62</v>
      </c>
      <c r="E5800" s="1207">
        <v>7</v>
      </c>
      <c r="F5800" s="1211">
        <v>94</v>
      </c>
    </row>
    <row r="5801" spans="2:6" ht="13.15" customHeight="1" x14ac:dyDescent="0.3">
      <c r="B5801" s="1173" t="s">
        <v>6564</v>
      </c>
      <c r="C5801" s="1206">
        <v>49</v>
      </c>
      <c r="D5801" s="1206">
        <v>194</v>
      </c>
      <c r="E5801" s="1206">
        <v>35</v>
      </c>
      <c r="F5801" s="1210">
        <v>278</v>
      </c>
    </row>
    <row r="5802" spans="2:6" ht="13.15" customHeight="1" x14ac:dyDescent="0.3">
      <c r="B5802" s="1172" t="s">
        <v>6565</v>
      </c>
      <c r="C5802" s="1207">
        <v>18</v>
      </c>
      <c r="D5802" s="1207">
        <v>52</v>
      </c>
      <c r="E5802" s="1207">
        <v>7</v>
      </c>
      <c r="F5802" s="1211">
        <v>77</v>
      </c>
    </row>
    <row r="5803" spans="2:6" ht="13.15" customHeight="1" x14ac:dyDescent="0.3">
      <c r="B5803" s="1173" t="s">
        <v>6566</v>
      </c>
      <c r="C5803" s="1206">
        <v>21</v>
      </c>
      <c r="D5803" s="1206">
        <v>114</v>
      </c>
      <c r="E5803" s="1206">
        <v>22</v>
      </c>
      <c r="F5803" s="1210">
        <v>157</v>
      </c>
    </row>
    <row r="5804" spans="2:6" ht="13.15" customHeight="1" x14ac:dyDescent="0.3">
      <c r="B5804" s="1172" t="s">
        <v>6567</v>
      </c>
      <c r="C5804" s="1207">
        <v>1189</v>
      </c>
      <c r="D5804" s="1207">
        <v>2440</v>
      </c>
      <c r="E5804" s="1207">
        <v>384</v>
      </c>
      <c r="F5804" s="1211">
        <v>4013</v>
      </c>
    </row>
    <row r="5805" spans="2:6" ht="13.15" customHeight="1" x14ac:dyDescent="0.3">
      <c r="B5805" s="1173" t="s">
        <v>6568</v>
      </c>
      <c r="C5805" s="1206">
        <v>30</v>
      </c>
      <c r="D5805" s="1206">
        <v>284</v>
      </c>
      <c r="E5805" s="1206">
        <v>41</v>
      </c>
      <c r="F5805" s="1210">
        <v>355</v>
      </c>
    </row>
    <row r="5806" spans="2:6" ht="13.15" customHeight="1" x14ac:dyDescent="0.3">
      <c r="B5806" s="1172" t="s">
        <v>6569</v>
      </c>
      <c r="C5806" s="1207">
        <v>34</v>
      </c>
      <c r="D5806" s="1207">
        <v>91</v>
      </c>
      <c r="E5806" s="1207">
        <v>13</v>
      </c>
      <c r="F5806" s="1211">
        <v>138</v>
      </c>
    </row>
    <row r="5807" spans="2:6" ht="13.15" customHeight="1" x14ac:dyDescent="0.3">
      <c r="B5807" s="1173" t="s">
        <v>6570</v>
      </c>
      <c r="C5807" s="1206">
        <v>50</v>
      </c>
      <c r="D5807" s="1206">
        <v>87</v>
      </c>
      <c r="E5807" s="1206">
        <v>8</v>
      </c>
      <c r="F5807" s="1210">
        <v>145</v>
      </c>
    </row>
    <row r="5808" spans="2:6" ht="13.15" customHeight="1" x14ac:dyDescent="0.3">
      <c r="B5808" s="1172" t="s">
        <v>6571</v>
      </c>
      <c r="C5808" s="1207">
        <v>48</v>
      </c>
      <c r="D5808" s="1207">
        <v>200</v>
      </c>
      <c r="E5808" s="1207">
        <v>26</v>
      </c>
      <c r="F5808" s="1211">
        <v>274</v>
      </c>
    </row>
    <row r="5809" spans="2:6" ht="13.15" customHeight="1" x14ac:dyDescent="0.3">
      <c r="B5809" s="1173" t="s">
        <v>6572</v>
      </c>
      <c r="C5809" s="1206">
        <v>416</v>
      </c>
      <c r="D5809" s="1206">
        <v>782</v>
      </c>
      <c r="E5809" s="1206">
        <v>98</v>
      </c>
      <c r="F5809" s="1210">
        <v>1296</v>
      </c>
    </row>
    <row r="5810" spans="2:6" ht="13.15" customHeight="1" x14ac:dyDescent="0.3">
      <c r="B5810" s="1172" t="s">
        <v>6573</v>
      </c>
      <c r="C5810" s="1207">
        <v>22</v>
      </c>
      <c r="D5810" s="1207">
        <v>29</v>
      </c>
      <c r="E5810" s="1207">
        <v>2</v>
      </c>
      <c r="F5810" s="1211">
        <v>53</v>
      </c>
    </row>
    <row r="5811" spans="2:6" ht="13.15" customHeight="1" x14ac:dyDescent="0.3">
      <c r="B5811" s="1173" t="s">
        <v>6574</v>
      </c>
      <c r="C5811" s="1206">
        <v>53</v>
      </c>
      <c r="D5811" s="1206">
        <v>53</v>
      </c>
      <c r="E5811" s="1206">
        <v>4</v>
      </c>
      <c r="F5811" s="1210">
        <v>110</v>
      </c>
    </row>
    <row r="5812" spans="2:6" ht="13.15" customHeight="1" x14ac:dyDescent="0.3">
      <c r="B5812" s="1172" t="s">
        <v>6575</v>
      </c>
      <c r="C5812" s="1207">
        <v>16</v>
      </c>
      <c r="D5812" s="1207">
        <v>38</v>
      </c>
      <c r="E5812" s="1207">
        <v>4</v>
      </c>
      <c r="F5812" s="1211">
        <v>58</v>
      </c>
    </row>
    <row r="5813" spans="2:6" ht="13.15" customHeight="1" x14ac:dyDescent="0.3">
      <c r="B5813" s="1173" t="s">
        <v>6576</v>
      </c>
      <c r="C5813" s="1206">
        <v>7</v>
      </c>
      <c r="D5813" s="1206">
        <v>3</v>
      </c>
      <c r="E5813" s="1206">
        <v>0</v>
      </c>
      <c r="F5813" s="1210">
        <v>10</v>
      </c>
    </row>
    <row r="5814" spans="2:6" ht="13.15" customHeight="1" x14ac:dyDescent="0.3">
      <c r="B5814" s="1172" t="s">
        <v>6577</v>
      </c>
      <c r="C5814" s="1207">
        <v>18</v>
      </c>
      <c r="D5814" s="1207">
        <v>23</v>
      </c>
      <c r="E5814" s="1207">
        <v>1</v>
      </c>
      <c r="F5814" s="1211">
        <v>42</v>
      </c>
    </row>
    <row r="5815" spans="2:6" ht="13.15" customHeight="1" x14ac:dyDescent="0.3">
      <c r="B5815" s="1173" t="s">
        <v>6578</v>
      </c>
      <c r="C5815" s="1206">
        <v>14</v>
      </c>
      <c r="D5815" s="1206">
        <v>25</v>
      </c>
      <c r="E5815" s="1206">
        <v>4</v>
      </c>
      <c r="F5815" s="1210">
        <v>43</v>
      </c>
    </row>
    <row r="5816" spans="2:6" ht="13.15" customHeight="1" x14ac:dyDescent="0.3">
      <c r="B5816" s="1172" t="s">
        <v>6579</v>
      </c>
      <c r="C5816" s="1207">
        <v>14</v>
      </c>
      <c r="D5816" s="1207">
        <v>11</v>
      </c>
      <c r="E5816" s="1207">
        <v>2</v>
      </c>
      <c r="F5816" s="1211">
        <v>27</v>
      </c>
    </row>
    <row r="5817" spans="2:6" ht="13.15" customHeight="1" x14ac:dyDescent="0.3">
      <c r="B5817" s="1173" t="s">
        <v>6580</v>
      </c>
      <c r="C5817" s="1206">
        <v>28</v>
      </c>
      <c r="D5817" s="1206">
        <v>66</v>
      </c>
      <c r="E5817" s="1206">
        <v>4</v>
      </c>
      <c r="F5817" s="1210">
        <v>98</v>
      </c>
    </row>
    <row r="5818" spans="2:6" ht="13.15" customHeight="1" x14ac:dyDescent="0.3">
      <c r="B5818" s="1172" t="s">
        <v>6581</v>
      </c>
      <c r="C5818" s="1207">
        <v>49</v>
      </c>
      <c r="D5818" s="1207">
        <v>102</v>
      </c>
      <c r="E5818" s="1207">
        <v>10</v>
      </c>
      <c r="F5818" s="1211">
        <v>161</v>
      </c>
    </row>
    <row r="5819" spans="2:6" ht="13.15" customHeight="1" x14ac:dyDescent="0.3">
      <c r="B5819" s="1173" t="s">
        <v>6582</v>
      </c>
      <c r="C5819" s="1206">
        <v>27</v>
      </c>
      <c r="D5819" s="1206">
        <v>51</v>
      </c>
      <c r="E5819" s="1206">
        <v>9</v>
      </c>
      <c r="F5819" s="1210">
        <v>87</v>
      </c>
    </row>
    <row r="5820" spans="2:6" ht="13.15" customHeight="1" x14ac:dyDescent="0.3">
      <c r="B5820" s="1172" t="s">
        <v>6583</v>
      </c>
      <c r="C5820" s="1207">
        <v>31</v>
      </c>
      <c r="D5820" s="1207">
        <v>30</v>
      </c>
      <c r="E5820" s="1207">
        <v>3</v>
      </c>
      <c r="F5820" s="1211">
        <v>64</v>
      </c>
    </row>
    <row r="5821" spans="2:6" ht="13.15" customHeight="1" x14ac:dyDescent="0.3">
      <c r="B5821" s="1173" t="s">
        <v>6584</v>
      </c>
      <c r="C5821" s="1206">
        <v>36</v>
      </c>
      <c r="D5821" s="1206">
        <v>98</v>
      </c>
      <c r="E5821" s="1206">
        <v>11</v>
      </c>
      <c r="F5821" s="1210">
        <v>145</v>
      </c>
    </row>
    <row r="5822" spans="2:6" ht="13.15" customHeight="1" x14ac:dyDescent="0.3">
      <c r="B5822" s="1172" t="s">
        <v>6585</v>
      </c>
      <c r="C5822" s="1207">
        <v>47</v>
      </c>
      <c r="D5822" s="1207">
        <v>50</v>
      </c>
      <c r="E5822" s="1207">
        <v>8</v>
      </c>
      <c r="F5822" s="1211">
        <v>105</v>
      </c>
    </row>
    <row r="5823" spans="2:6" ht="13.15" customHeight="1" x14ac:dyDescent="0.3">
      <c r="B5823" s="1173" t="s">
        <v>6586</v>
      </c>
      <c r="C5823" s="1206">
        <v>282</v>
      </c>
      <c r="D5823" s="1206">
        <v>1000</v>
      </c>
      <c r="E5823" s="1206">
        <v>79</v>
      </c>
      <c r="F5823" s="1210">
        <v>1361</v>
      </c>
    </row>
    <row r="5824" spans="2:6" ht="13.15" customHeight="1" x14ac:dyDescent="0.3">
      <c r="B5824" s="1172" t="s">
        <v>6587</v>
      </c>
      <c r="C5824" s="1207">
        <v>76</v>
      </c>
      <c r="D5824" s="1207">
        <v>181</v>
      </c>
      <c r="E5824" s="1207">
        <v>33</v>
      </c>
      <c r="F5824" s="1211">
        <v>290</v>
      </c>
    </row>
    <row r="5825" spans="2:6" ht="13.15" customHeight="1" x14ac:dyDescent="0.3">
      <c r="B5825" s="1173" t="s">
        <v>6588</v>
      </c>
      <c r="C5825" s="1206">
        <v>85</v>
      </c>
      <c r="D5825" s="1206">
        <v>191</v>
      </c>
      <c r="E5825" s="1206">
        <v>22</v>
      </c>
      <c r="F5825" s="1210">
        <v>298</v>
      </c>
    </row>
    <row r="5826" spans="2:6" ht="13.15" customHeight="1" x14ac:dyDescent="0.3">
      <c r="B5826" s="1172" t="s">
        <v>6589</v>
      </c>
      <c r="C5826" s="1207">
        <v>53</v>
      </c>
      <c r="D5826" s="1207">
        <v>81</v>
      </c>
      <c r="E5826" s="1207">
        <v>22</v>
      </c>
      <c r="F5826" s="1211">
        <v>156</v>
      </c>
    </row>
    <row r="5827" spans="2:6" ht="13.15" customHeight="1" x14ac:dyDescent="0.3">
      <c r="B5827" s="1173" t="s">
        <v>6590</v>
      </c>
      <c r="C5827" s="1206">
        <v>14</v>
      </c>
      <c r="D5827" s="1206">
        <v>19</v>
      </c>
      <c r="E5827" s="1206">
        <v>0</v>
      </c>
      <c r="F5827" s="1210">
        <v>33</v>
      </c>
    </row>
    <row r="5828" spans="2:6" ht="13.15" customHeight="1" x14ac:dyDescent="0.3">
      <c r="B5828" s="1172" t="s">
        <v>6591</v>
      </c>
      <c r="C5828" s="1207">
        <v>214</v>
      </c>
      <c r="D5828" s="1207">
        <v>1037</v>
      </c>
      <c r="E5828" s="1207">
        <v>107</v>
      </c>
      <c r="F5828" s="1211">
        <v>1358</v>
      </c>
    </row>
    <row r="5829" spans="2:6" ht="13.15" customHeight="1" x14ac:dyDescent="0.3">
      <c r="B5829" s="1173" t="s">
        <v>6592</v>
      </c>
      <c r="C5829" s="1206">
        <v>87</v>
      </c>
      <c r="D5829" s="1206">
        <v>151</v>
      </c>
      <c r="E5829" s="1206">
        <v>37</v>
      </c>
      <c r="F5829" s="1210">
        <v>275</v>
      </c>
    </row>
    <row r="5830" spans="2:6" ht="13.15" customHeight="1" x14ac:dyDescent="0.3">
      <c r="B5830" s="1172" t="s">
        <v>6593</v>
      </c>
      <c r="C5830" s="1207">
        <v>7</v>
      </c>
      <c r="D5830" s="1207">
        <v>23</v>
      </c>
      <c r="E5830" s="1207">
        <v>3</v>
      </c>
      <c r="F5830" s="1211">
        <v>33</v>
      </c>
    </row>
    <row r="5831" spans="2:6" ht="13.15" customHeight="1" x14ac:dyDescent="0.3">
      <c r="B5831" s="1173" t="s">
        <v>6594</v>
      </c>
      <c r="C5831" s="1206">
        <v>19</v>
      </c>
      <c r="D5831" s="1206">
        <v>29</v>
      </c>
      <c r="E5831" s="1206">
        <v>14</v>
      </c>
      <c r="F5831" s="1210">
        <v>62</v>
      </c>
    </row>
    <row r="5832" spans="2:6" ht="13.15" customHeight="1" x14ac:dyDescent="0.3">
      <c r="B5832" s="1172" t="s">
        <v>6595</v>
      </c>
      <c r="C5832" s="1207">
        <v>43</v>
      </c>
      <c r="D5832" s="1207">
        <v>92</v>
      </c>
      <c r="E5832" s="1207">
        <v>14</v>
      </c>
      <c r="F5832" s="1211">
        <v>149</v>
      </c>
    </row>
    <row r="5833" spans="2:6" ht="13.15" customHeight="1" x14ac:dyDescent="0.3">
      <c r="B5833" s="1173" t="s">
        <v>6596</v>
      </c>
      <c r="C5833" s="1206">
        <v>46</v>
      </c>
      <c r="D5833" s="1206">
        <v>90</v>
      </c>
      <c r="E5833" s="1206">
        <v>12</v>
      </c>
      <c r="F5833" s="1210">
        <v>148</v>
      </c>
    </row>
    <row r="5834" spans="2:6" ht="13.15" customHeight="1" x14ac:dyDescent="0.3">
      <c r="B5834" s="1172" t="s">
        <v>6597</v>
      </c>
      <c r="C5834" s="1207">
        <v>317</v>
      </c>
      <c r="D5834" s="1207">
        <v>1033</v>
      </c>
      <c r="E5834" s="1207">
        <v>122</v>
      </c>
      <c r="F5834" s="1211">
        <v>1472</v>
      </c>
    </row>
    <row r="5835" spans="2:6" ht="13.15" customHeight="1" x14ac:dyDescent="0.3">
      <c r="B5835" s="1173" t="s">
        <v>6598</v>
      </c>
      <c r="C5835" s="1206">
        <v>31</v>
      </c>
      <c r="D5835" s="1206">
        <v>54</v>
      </c>
      <c r="E5835" s="1206">
        <v>11</v>
      </c>
      <c r="F5835" s="1210">
        <v>96</v>
      </c>
    </row>
    <row r="5836" spans="2:6" ht="13.15" customHeight="1" x14ac:dyDescent="0.3">
      <c r="B5836" s="1172" t="s">
        <v>6599</v>
      </c>
      <c r="C5836" s="1207">
        <v>21</v>
      </c>
      <c r="D5836" s="1207">
        <v>9</v>
      </c>
      <c r="E5836" s="1207">
        <v>3</v>
      </c>
      <c r="F5836" s="1211">
        <v>33</v>
      </c>
    </row>
    <row r="5837" spans="2:6" ht="13.15" customHeight="1" x14ac:dyDescent="0.3">
      <c r="B5837" s="1173" t="s">
        <v>6600</v>
      </c>
      <c r="C5837" s="1206">
        <v>811</v>
      </c>
      <c r="D5837" s="1206">
        <v>2556</v>
      </c>
      <c r="E5837" s="1206">
        <v>396</v>
      </c>
      <c r="F5837" s="1210">
        <v>3763</v>
      </c>
    </row>
    <row r="5838" spans="2:6" ht="13.15" customHeight="1" x14ac:dyDescent="0.3">
      <c r="B5838" s="1172" t="s">
        <v>6601</v>
      </c>
      <c r="C5838" s="1207">
        <v>17</v>
      </c>
      <c r="D5838" s="1207">
        <v>26</v>
      </c>
      <c r="E5838" s="1207">
        <v>9</v>
      </c>
      <c r="F5838" s="1211">
        <v>52</v>
      </c>
    </row>
    <row r="5839" spans="2:6" ht="13.15" customHeight="1" x14ac:dyDescent="0.3">
      <c r="B5839" s="1173" t="s">
        <v>6602</v>
      </c>
      <c r="C5839" s="1206">
        <v>67</v>
      </c>
      <c r="D5839" s="1206">
        <v>199</v>
      </c>
      <c r="E5839" s="1206">
        <v>25</v>
      </c>
      <c r="F5839" s="1210">
        <v>291</v>
      </c>
    </row>
    <row r="5840" spans="2:6" ht="13.15" customHeight="1" x14ac:dyDescent="0.3">
      <c r="B5840" s="1172" t="s">
        <v>6603</v>
      </c>
      <c r="C5840" s="1207">
        <v>18</v>
      </c>
      <c r="D5840" s="1207">
        <v>29</v>
      </c>
      <c r="E5840" s="1207">
        <v>7</v>
      </c>
      <c r="F5840" s="1211">
        <v>54</v>
      </c>
    </row>
    <row r="5841" spans="2:6" ht="13.15" customHeight="1" x14ac:dyDescent="0.3">
      <c r="B5841" s="1173" t="s">
        <v>6604</v>
      </c>
      <c r="C5841" s="1206">
        <v>35</v>
      </c>
      <c r="D5841" s="1206">
        <v>94</v>
      </c>
      <c r="E5841" s="1206">
        <v>5</v>
      </c>
      <c r="F5841" s="1210">
        <v>134</v>
      </c>
    </row>
    <row r="5842" spans="2:6" ht="13.15" customHeight="1" x14ac:dyDescent="0.3">
      <c r="B5842" s="1172" t="s">
        <v>6605</v>
      </c>
      <c r="C5842" s="1207">
        <v>25</v>
      </c>
      <c r="D5842" s="1207">
        <v>69</v>
      </c>
      <c r="E5842" s="1207">
        <v>9</v>
      </c>
      <c r="F5842" s="1211">
        <v>103</v>
      </c>
    </row>
    <row r="5843" spans="2:6" ht="13.15" customHeight="1" x14ac:dyDescent="0.3">
      <c r="B5843" s="1173" t="s">
        <v>6606</v>
      </c>
      <c r="C5843" s="1206">
        <v>53</v>
      </c>
      <c r="D5843" s="1206">
        <v>114</v>
      </c>
      <c r="E5843" s="1206">
        <v>19</v>
      </c>
      <c r="F5843" s="1210">
        <v>186</v>
      </c>
    </row>
    <row r="5844" spans="2:6" ht="13.15" customHeight="1" x14ac:dyDescent="0.3">
      <c r="B5844" s="1172" t="s">
        <v>6607</v>
      </c>
      <c r="C5844" s="1207">
        <v>31</v>
      </c>
      <c r="D5844" s="1207">
        <v>142</v>
      </c>
      <c r="E5844" s="1207">
        <v>22</v>
      </c>
      <c r="F5844" s="1211">
        <v>195</v>
      </c>
    </row>
    <row r="5845" spans="2:6" ht="13.15" customHeight="1" x14ac:dyDescent="0.3">
      <c r="B5845" s="1173" t="s">
        <v>6608</v>
      </c>
      <c r="C5845" s="1206">
        <v>31</v>
      </c>
      <c r="D5845" s="1206">
        <v>146</v>
      </c>
      <c r="E5845" s="1206">
        <v>23</v>
      </c>
      <c r="F5845" s="1210">
        <v>200</v>
      </c>
    </row>
    <row r="5846" spans="2:6" ht="13.15" customHeight="1" x14ac:dyDescent="0.3">
      <c r="B5846" s="1172" t="s">
        <v>6609</v>
      </c>
      <c r="C5846" s="1207">
        <v>55</v>
      </c>
      <c r="D5846" s="1207">
        <v>218</v>
      </c>
      <c r="E5846" s="1207">
        <v>43</v>
      </c>
      <c r="F5846" s="1211">
        <v>316</v>
      </c>
    </row>
    <row r="5847" spans="2:6" ht="13.15" customHeight="1" x14ac:dyDescent="0.3">
      <c r="B5847" s="1173" t="s">
        <v>6610</v>
      </c>
      <c r="C5847" s="1206">
        <v>4</v>
      </c>
      <c r="D5847" s="1206">
        <v>30</v>
      </c>
      <c r="E5847" s="1206">
        <v>5</v>
      </c>
      <c r="F5847" s="1210">
        <v>39</v>
      </c>
    </row>
    <row r="5848" spans="2:6" ht="13.15" customHeight="1" x14ac:dyDescent="0.3">
      <c r="B5848" s="1172" t="s">
        <v>6611</v>
      </c>
      <c r="C5848" s="1207">
        <v>68</v>
      </c>
      <c r="D5848" s="1207">
        <v>147</v>
      </c>
      <c r="E5848" s="1207">
        <v>20</v>
      </c>
      <c r="F5848" s="1211">
        <v>235</v>
      </c>
    </row>
    <row r="5849" spans="2:6" ht="13.15" customHeight="1" x14ac:dyDescent="0.3">
      <c r="B5849" s="1173" t="s">
        <v>6612</v>
      </c>
      <c r="C5849" s="1206">
        <v>51</v>
      </c>
      <c r="D5849" s="1206">
        <v>119</v>
      </c>
      <c r="E5849" s="1206">
        <v>19</v>
      </c>
      <c r="F5849" s="1210">
        <v>189</v>
      </c>
    </row>
    <row r="5850" spans="2:6" ht="13.15" customHeight="1" x14ac:dyDescent="0.3">
      <c r="B5850" s="1172" t="s">
        <v>6613</v>
      </c>
      <c r="C5850" s="1207">
        <v>41</v>
      </c>
      <c r="D5850" s="1207">
        <v>82</v>
      </c>
      <c r="E5850" s="1207">
        <v>26</v>
      </c>
      <c r="F5850" s="1211">
        <v>149</v>
      </c>
    </row>
    <row r="5851" spans="2:6" ht="13.15" customHeight="1" x14ac:dyDescent="0.3">
      <c r="B5851" s="1173" t="s">
        <v>6614</v>
      </c>
      <c r="C5851" s="1206">
        <v>9</v>
      </c>
      <c r="D5851" s="1206">
        <v>29</v>
      </c>
      <c r="E5851" s="1206">
        <v>5</v>
      </c>
      <c r="F5851" s="1210">
        <v>43</v>
      </c>
    </row>
    <row r="5852" spans="2:6" ht="13.15" customHeight="1" x14ac:dyDescent="0.3">
      <c r="B5852" s="1172" t="s">
        <v>6615</v>
      </c>
      <c r="C5852" s="1207">
        <v>10</v>
      </c>
      <c r="D5852" s="1207">
        <v>42</v>
      </c>
      <c r="E5852" s="1207">
        <v>6</v>
      </c>
      <c r="F5852" s="1211">
        <v>58</v>
      </c>
    </row>
    <row r="5853" spans="2:6" ht="13.15" customHeight="1" x14ac:dyDescent="0.3">
      <c r="B5853" s="1173" t="s">
        <v>6616</v>
      </c>
      <c r="C5853" s="1206">
        <v>4871</v>
      </c>
      <c r="D5853" s="1206">
        <v>5772</v>
      </c>
      <c r="E5853" s="1206">
        <v>1538</v>
      </c>
      <c r="F5853" s="1210">
        <v>12181</v>
      </c>
    </row>
    <row r="5854" spans="2:6" ht="13.15" customHeight="1" x14ac:dyDescent="0.3">
      <c r="B5854" s="1172" t="s">
        <v>6617</v>
      </c>
      <c r="C5854" s="1207">
        <v>245</v>
      </c>
      <c r="D5854" s="1207">
        <v>448</v>
      </c>
      <c r="E5854" s="1207">
        <v>82</v>
      </c>
      <c r="F5854" s="1211">
        <v>775</v>
      </c>
    </row>
    <row r="5855" spans="2:6" ht="13.15" customHeight="1" x14ac:dyDescent="0.3">
      <c r="B5855" s="1173" t="s">
        <v>6618</v>
      </c>
      <c r="C5855" s="1206">
        <v>93</v>
      </c>
      <c r="D5855" s="1206">
        <v>271</v>
      </c>
      <c r="E5855" s="1206">
        <v>33</v>
      </c>
      <c r="F5855" s="1210">
        <v>397</v>
      </c>
    </row>
    <row r="5856" spans="2:6" ht="13.15" customHeight="1" x14ac:dyDescent="0.3">
      <c r="B5856" s="1172" t="s">
        <v>6619</v>
      </c>
      <c r="C5856" s="1207">
        <v>60</v>
      </c>
      <c r="D5856" s="1207">
        <v>218</v>
      </c>
      <c r="E5856" s="1207">
        <v>33</v>
      </c>
      <c r="F5856" s="1211">
        <v>311</v>
      </c>
    </row>
    <row r="5857" spans="2:6" ht="13.15" customHeight="1" x14ac:dyDescent="0.3">
      <c r="B5857" s="1173" t="s">
        <v>6620</v>
      </c>
      <c r="C5857" s="1206">
        <v>120</v>
      </c>
      <c r="D5857" s="1206">
        <v>307</v>
      </c>
      <c r="E5857" s="1206">
        <v>53</v>
      </c>
      <c r="F5857" s="1210">
        <v>480</v>
      </c>
    </row>
    <row r="5858" spans="2:6" ht="13.15" customHeight="1" x14ac:dyDescent="0.3">
      <c r="B5858" s="1172" t="s">
        <v>6621</v>
      </c>
      <c r="C5858" s="1207">
        <v>174</v>
      </c>
      <c r="D5858" s="1207">
        <v>484</v>
      </c>
      <c r="E5858" s="1207">
        <v>81</v>
      </c>
      <c r="F5858" s="1211">
        <v>739</v>
      </c>
    </row>
    <row r="5859" spans="2:6" ht="13.15" customHeight="1" x14ac:dyDescent="0.3">
      <c r="B5859" s="1173" t="s">
        <v>6622</v>
      </c>
      <c r="C5859" s="1206">
        <v>131</v>
      </c>
      <c r="D5859" s="1206">
        <v>201</v>
      </c>
      <c r="E5859" s="1206">
        <v>39</v>
      </c>
      <c r="F5859" s="1210">
        <v>371</v>
      </c>
    </row>
    <row r="5860" spans="2:6" ht="13.15" customHeight="1" x14ac:dyDescent="0.3">
      <c r="B5860" s="1172" t="s">
        <v>6623</v>
      </c>
      <c r="C5860" s="1207">
        <v>817</v>
      </c>
      <c r="D5860" s="1207">
        <v>1607</v>
      </c>
      <c r="E5860" s="1207">
        <v>320</v>
      </c>
      <c r="F5860" s="1211">
        <v>2744</v>
      </c>
    </row>
    <row r="5861" spans="2:6" ht="13.15" customHeight="1" x14ac:dyDescent="0.3">
      <c r="B5861" s="1173" t="s">
        <v>6624</v>
      </c>
      <c r="C5861" s="1206">
        <v>43</v>
      </c>
      <c r="D5861" s="1206">
        <v>43</v>
      </c>
      <c r="E5861" s="1206">
        <v>21</v>
      </c>
      <c r="F5861" s="1210">
        <v>107</v>
      </c>
    </row>
    <row r="5862" spans="2:6" ht="13.15" customHeight="1" x14ac:dyDescent="0.3">
      <c r="B5862" s="1172" t="s">
        <v>6625</v>
      </c>
      <c r="C5862" s="1207">
        <v>27</v>
      </c>
      <c r="D5862" s="1207">
        <v>35</v>
      </c>
      <c r="E5862" s="1207">
        <v>8</v>
      </c>
      <c r="F5862" s="1211">
        <v>70</v>
      </c>
    </row>
    <row r="5863" spans="2:6" ht="13.15" customHeight="1" x14ac:dyDescent="0.3">
      <c r="B5863" s="1173" t="s">
        <v>6626</v>
      </c>
      <c r="C5863" s="1206">
        <v>35</v>
      </c>
      <c r="D5863" s="1206">
        <v>43</v>
      </c>
      <c r="E5863" s="1206">
        <v>8</v>
      </c>
      <c r="F5863" s="1210">
        <v>86</v>
      </c>
    </row>
    <row r="5864" spans="2:6" ht="13.15" customHeight="1" x14ac:dyDescent="0.3">
      <c r="B5864" s="1172" t="s">
        <v>6627</v>
      </c>
      <c r="C5864" s="1207">
        <v>16</v>
      </c>
      <c r="D5864" s="1207">
        <v>25</v>
      </c>
      <c r="E5864" s="1207">
        <v>13</v>
      </c>
      <c r="F5864" s="1211">
        <v>54</v>
      </c>
    </row>
    <row r="5865" spans="2:6" ht="13.15" customHeight="1" x14ac:dyDescent="0.3">
      <c r="B5865" s="1173" t="s">
        <v>6628</v>
      </c>
      <c r="C5865" s="1206">
        <v>83</v>
      </c>
      <c r="D5865" s="1206">
        <v>417</v>
      </c>
      <c r="E5865" s="1206">
        <v>32</v>
      </c>
      <c r="F5865" s="1210">
        <v>532</v>
      </c>
    </row>
    <row r="5866" spans="2:6" ht="13.15" customHeight="1" x14ac:dyDescent="0.3">
      <c r="B5866" s="1172" t="s">
        <v>6629</v>
      </c>
      <c r="C5866" s="1207">
        <v>11</v>
      </c>
      <c r="D5866" s="1207">
        <v>35</v>
      </c>
      <c r="E5866" s="1207">
        <v>3</v>
      </c>
      <c r="F5866" s="1211">
        <v>49</v>
      </c>
    </row>
    <row r="5867" spans="2:6" ht="13.15" customHeight="1" x14ac:dyDescent="0.3">
      <c r="B5867" s="1173" t="s">
        <v>6630</v>
      </c>
      <c r="C5867" s="1206">
        <v>7</v>
      </c>
      <c r="D5867" s="1206">
        <v>26</v>
      </c>
      <c r="E5867" s="1206">
        <v>9</v>
      </c>
      <c r="F5867" s="1210">
        <v>42</v>
      </c>
    </row>
    <row r="5868" spans="2:6" ht="13.15" customHeight="1" x14ac:dyDescent="0.3">
      <c r="B5868" s="1172" t="s">
        <v>6631</v>
      </c>
      <c r="C5868" s="1207">
        <v>50</v>
      </c>
      <c r="D5868" s="1207">
        <v>94</v>
      </c>
      <c r="E5868" s="1207">
        <v>16</v>
      </c>
      <c r="F5868" s="1211">
        <v>160</v>
      </c>
    </row>
    <row r="5869" spans="2:6" ht="13.15" customHeight="1" x14ac:dyDescent="0.3">
      <c r="B5869" s="1173" t="s">
        <v>6632</v>
      </c>
      <c r="C5869" s="1206">
        <v>25</v>
      </c>
      <c r="D5869" s="1206">
        <v>32</v>
      </c>
      <c r="E5869" s="1206">
        <v>12</v>
      </c>
      <c r="F5869" s="1210">
        <v>69</v>
      </c>
    </row>
    <row r="5870" spans="2:6" ht="13.15" customHeight="1" x14ac:dyDescent="0.3">
      <c r="B5870" s="1172" t="s">
        <v>6633</v>
      </c>
      <c r="C5870" s="1207">
        <v>593</v>
      </c>
      <c r="D5870" s="1207">
        <v>2608</v>
      </c>
      <c r="E5870" s="1207">
        <v>299</v>
      </c>
      <c r="F5870" s="1211">
        <v>3500</v>
      </c>
    </row>
    <row r="5871" spans="2:6" ht="13.15" customHeight="1" x14ac:dyDescent="0.3">
      <c r="B5871" s="1173" t="s">
        <v>6634</v>
      </c>
      <c r="C5871" s="1206">
        <v>72</v>
      </c>
      <c r="D5871" s="1206">
        <v>273</v>
      </c>
      <c r="E5871" s="1206">
        <v>38</v>
      </c>
      <c r="F5871" s="1210">
        <v>383</v>
      </c>
    </row>
    <row r="5872" spans="2:6" ht="13.15" customHeight="1" x14ac:dyDescent="0.3">
      <c r="B5872" s="1172" t="s">
        <v>6635</v>
      </c>
      <c r="C5872" s="1207">
        <v>66</v>
      </c>
      <c r="D5872" s="1207">
        <v>191</v>
      </c>
      <c r="E5872" s="1207">
        <v>43</v>
      </c>
      <c r="F5872" s="1211">
        <v>300</v>
      </c>
    </row>
    <row r="5873" spans="2:6" ht="13.15" customHeight="1" x14ac:dyDescent="0.3">
      <c r="B5873" s="1173" t="s">
        <v>6636</v>
      </c>
      <c r="C5873" s="1206">
        <v>1010</v>
      </c>
      <c r="D5873" s="1206">
        <v>2367</v>
      </c>
      <c r="E5873" s="1206">
        <v>514</v>
      </c>
      <c r="F5873" s="1210">
        <v>3891</v>
      </c>
    </row>
    <row r="5874" spans="2:6" ht="13.15" customHeight="1" x14ac:dyDescent="0.3">
      <c r="B5874" s="1172" t="s">
        <v>6637</v>
      </c>
      <c r="C5874" s="1207">
        <v>67</v>
      </c>
      <c r="D5874" s="1207">
        <v>220</v>
      </c>
      <c r="E5874" s="1207">
        <v>32</v>
      </c>
      <c r="F5874" s="1211">
        <v>319</v>
      </c>
    </row>
    <row r="5875" spans="2:6" ht="13.15" customHeight="1" x14ac:dyDescent="0.3">
      <c r="B5875" s="1173" t="s">
        <v>6638</v>
      </c>
      <c r="C5875" s="1206">
        <v>33</v>
      </c>
      <c r="D5875" s="1206">
        <v>72</v>
      </c>
      <c r="E5875" s="1206">
        <v>9</v>
      </c>
      <c r="F5875" s="1210">
        <v>114</v>
      </c>
    </row>
    <row r="5876" spans="2:6" ht="13.15" customHeight="1" x14ac:dyDescent="0.3">
      <c r="B5876" s="1172" t="s">
        <v>6639</v>
      </c>
      <c r="C5876" s="1207">
        <v>422</v>
      </c>
      <c r="D5876" s="1207">
        <v>1248</v>
      </c>
      <c r="E5876" s="1207">
        <v>180</v>
      </c>
      <c r="F5876" s="1211">
        <v>1850</v>
      </c>
    </row>
    <row r="5877" spans="2:6" ht="13.15" customHeight="1" x14ac:dyDescent="0.3">
      <c r="B5877" s="1173" t="s">
        <v>6640</v>
      </c>
      <c r="C5877" s="1206">
        <v>41</v>
      </c>
      <c r="D5877" s="1206">
        <v>143</v>
      </c>
      <c r="E5877" s="1206">
        <v>28</v>
      </c>
      <c r="F5877" s="1210">
        <v>212</v>
      </c>
    </row>
    <row r="5878" spans="2:6" ht="13.15" customHeight="1" x14ac:dyDescent="0.3">
      <c r="B5878" s="1172" t="s">
        <v>12610</v>
      </c>
      <c r="C5878" s="1207">
        <v>6</v>
      </c>
      <c r="D5878" s="1207">
        <v>4</v>
      </c>
      <c r="E5878" s="1207">
        <v>8</v>
      </c>
      <c r="F5878" s="1211">
        <v>18</v>
      </c>
    </row>
    <row r="5879" spans="2:6" ht="13.15" customHeight="1" x14ac:dyDescent="0.3">
      <c r="B5879" s="1173" t="s">
        <v>6641</v>
      </c>
      <c r="C5879" s="1206">
        <v>120</v>
      </c>
      <c r="D5879" s="1206">
        <v>324</v>
      </c>
      <c r="E5879" s="1206">
        <v>45</v>
      </c>
      <c r="F5879" s="1210">
        <v>489</v>
      </c>
    </row>
    <row r="5880" spans="2:6" ht="13.15" customHeight="1" x14ac:dyDescent="0.3">
      <c r="B5880" s="1172" t="s">
        <v>6642</v>
      </c>
      <c r="C5880" s="1207">
        <v>40</v>
      </c>
      <c r="D5880" s="1207">
        <v>142</v>
      </c>
      <c r="E5880" s="1207">
        <v>16</v>
      </c>
      <c r="F5880" s="1211">
        <v>198</v>
      </c>
    </row>
    <row r="5881" spans="2:6" ht="13.15" customHeight="1" x14ac:dyDescent="0.3">
      <c r="B5881" s="1173" t="s">
        <v>6643</v>
      </c>
      <c r="C5881" s="1206">
        <v>133</v>
      </c>
      <c r="D5881" s="1206">
        <v>285</v>
      </c>
      <c r="E5881" s="1206">
        <v>43</v>
      </c>
      <c r="F5881" s="1210">
        <v>461</v>
      </c>
    </row>
    <row r="5882" spans="2:6" ht="13.15" customHeight="1" x14ac:dyDescent="0.3">
      <c r="B5882" s="1172" t="s">
        <v>6644</v>
      </c>
      <c r="C5882" s="1207">
        <v>137</v>
      </c>
      <c r="D5882" s="1207">
        <v>429</v>
      </c>
      <c r="E5882" s="1207">
        <v>46</v>
      </c>
      <c r="F5882" s="1211">
        <v>612</v>
      </c>
    </row>
    <row r="5883" spans="2:6" ht="13.15" customHeight="1" x14ac:dyDescent="0.3">
      <c r="B5883" s="1173" t="s">
        <v>6645</v>
      </c>
      <c r="C5883" s="1206">
        <v>205</v>
      </c>
      <c r="D5883" s="1206">
        <v>608</v>
      </c>
      <c r="E5883" s="1206">
        <v>75</v>
      </c>
      <c r="F5883" s="1210">
        <v>888</v>
      </c>
    </row>
    <row r="5884" spans="2:6" ht="13.15" customHeight="1" x14ac:dyDescent="0.3">
      <c r="B5884" s="1172" t="s">
        <v>6646</v>
      </c>
      <c r="C5884" s="1207">
        <v>69</v>
      </c>
      <c r="D5884" s="1207">
        <v>167</v>
      </c>
      <c r="E5884" s="1207">
        <v>28</v>
      </c>
      <c r="F5884" s="1211">
        <v>264</v>
      </c>
    </row>
    <row r="5885" spans="2:6" ht="13.15" customHeight="1" x14ac:dyDescent="0.3">
      <c r="B5885" s="1173" t="s">
        <v>6647</v>
      </c>
      <c r="C5885" s="1206">
        <v>620</v>
      </c>
      <c r="D5885" s="1206">
        <v>1423</v>
      </c>
      <c r="E5885" s="1206">
        <v>252</v>
      </c>
      <c r="F5885" s="1210">
        <v>2295</v>
      </c>
    </row>
    <row r="5886" spans="2:6" ht="13.15" customHeight="1" x14ac:dyDescent="0.3">
      <c r="B5886" s="1172" t="s">
        <v>6648</v>
      </c>
      <c r="C5886" s="1207">
        <v>292</v>
      </c>
      <c r="D5886" s="1207">
        <v>896</v>
      </c>
      <c r="E5886" s="1207">
        <v>110</v>
      </c>
      <c r="F5886" s="1211">
        <v>1298</v>
      </c>
    </row>
    <row r="5887" spans="2:6" ht="13.15" customHeight="1" x14ac:dyDescent="0.3">
      <c r="B5887" s="1173" t="s">
        <v>6649</v>
      </c>
      <c r="C5887" s="1206">
        <v>116</v>
      </c>
      <c r="D5887" s="1206">
        <v>354</v>
      </c>
      <c r="E5887" s="1206">
        <v>65</v>
      </c>
      <c r="F5887" s="1210">
        <v>535</v>
      </c>
    </row>
    <row r="5888" spans="2:6" ht="13.15" customHeight="1" x14ac:dyDescent="0.3">
      <c r="B5888" s="1172" t="s">
        <v>6650</v>
      </c>
      <c r="C5888" s="1207">
        <v>34</v>
      </c>
      <c r="D5888" s="1207">
        <v>48</v>
      </c>
      <c r="E5888" s="1207">
        <v>13</v>
      </c>
      <c r="F5888" s="1211">
        <v>95</v>
      </c>
    </row>
    <row r="5889" spans="2:6" ht="13.15" customHeight="1" x14ac:dyDescent="0.3">
      <c r="B5889" s="1173" t="s">
        <v>6651</v>
      </c>
      <c r="C5889" s="1206">
        <v>14</v>
      </c>
      <c r="D5889" s="1206">
        <v>47</v>
      </c>
      <c r="E5889" s="1206">
        <v>9</v>
      </c>
      <c r="F5889" s="1210">
        <v>70</v>
      </c>
    </row>
    <row r="5890" spans="2:6" ht="13.15" customHeight="1" x14ac:dyDescent="0.3">
      <c r="B5890" s="1172" t="s">
        <v>6652</v>
      </c>
      <c r="C5890" s="1207">
        <v>626</v>
      </c>
      <c r="D5890" s="1207">
        <v>1036</v>
      </c>
      <c r="E5890" s="1207">
        <v>191</v>
      </c>
      <c r="F5890" s="1211">
        <v>1853</v>
      </c>
    </row>
    <row r="5891" spans="2:6" ht="13.15" customHeight="1" x14ac:dyDescent="0.3">
      <c r="B5891" s="1173" t="s">
        <v>6653</v>
      </c>
      <c r="C5891" s="1206">
        <v>79</v>
      </c>
      <c r="D5891" s="1206">
        <v>206</v>
      </c>
      <c r="E5891" s="1206">
        <v>29</v>
      </c>
      <c r="F5891" s="1210">
        <v>314</v>
      </c>
    </row>
    <row r="5892" spans="2:6" ht="13.15" customHeight="1" x14ac:dyDescent="0.3">
      <c r="B5892" s="1172" t="s">
        <v>6654</v>
      </c>
      <c r="C5892" s="1207">
        <v>87</v>
      </c>
      <c r="D5892" s="1207">
        <v>204</v>
      </c>
      <c r="E5892" s="1207">
        <v>14</v>
      </c>
      <c r="F5892" s="1211">
        <v>305</v>
      </c>
    </row>
    <row r="5893" spans="2:6" ht="13.15" customHeight="1" x14ac:dyDescent="0.3">
      <c r="B5893" s="1173" t="s">
        <v>6655</v>
      </c>
      <c r="C5893" s="1206">
        <v>134</v>
      </c>
      <c r="D5893" s="1206">
        <v>520</v>
      </c>
      <c r="E5893" s="1206">
        <v>53</v>
      </c>
      <c r="F5893" s="1210">
        <v>707</v>
      </c>
    </row>
    <row r="5894" spans="2:6" ht="13.15" customHeight="1" x14ac:dyDescent="0.3">
      <c r="B5894" s="1172" t="s">
        <v>6656</v>
      </c>
      <c r="C5894" s="1207">
        <v>375</v>
      </c>
      <c r="D5894" s="1207">
        <v>894</v>
      </c>
      <c r="E5894" s="1207">
        <v>79</v>
      </c>
      <c r="F5894" s="1211">
        <v>1348</v>
      </c>
    </row>
    <row r="5895" spans="2:6" ht="13.15" customHeight="1" x14ac:dyDescent="0.3">
      <c r="B5895" s="1173" t="s">
        <v>6657</v>
      </c>
      <c r="C5895" s="1206">
        <v>164</v>
      </c>
      <c r="D5895" s="1206">
        <v>352</v>
      </c>
      <c r="E5895" s="1206">
        <v>31</v>
      </c>
      <c r="F5895" s="1210">
        <v>547</v>
      </c>
    </row>
    <row r="5896" spans="2:6" ht="13.15" customHeight="1" x14ac:dyDescent="0.3">
      <c r="B5896" s="1172" t="s">
        <v>6658</v>
      </c>
      <c r="C5896" s="1207">
        <v>83</v>
      </c>
      <c r="D5896" s="1207">
        <v>232</v>
      </c>
      <c r="E5896" s="1207">
        <v>19</v>
      </c>
      <c r="F5896" s="1211">
        <v>334</v>
      </c>
    </row>
    <row r="5897" spans="2:6" ht="13.15" customHeight="1" x14ac:dyDescent="0.3">
      <c r="B5897" s="1173" t="s">
        <v>6659</v>
      </c>
      <c r="C5897" s="1206">
        <v>112</v>
      </c>
      <c r="D5897" s="1206">
        <v>300</v>
      </c>
      <c r="E5897" s="1206">
        <v>31</v>
      </c>
      <c r="F5897" s="1210">
        <v>443</v>
      </c>
    </row>
    <row r="5898" spans="2:6" ht="13.15" customHeight="1" x14ac:dyDescent="0.3">
      <c r="B5898" s="1172" t="s">
        <v>6660</v>
      </c>
      <c r="C5898" s="1207">
        <v>7073</v>
      </c>
      <c r="D5898" s="1207">
        <v>6189</v>
      </c>
      <c r="E5898" s="1207">
        <v>1435</v>
      </c>
      <c r="F5898" s="1211">
        <v>14697</v>
      </c>
    </row>
    <row r="5899" spans="2:6" ht="13.15" customHeight="1" x14ac:dyDescent="0.3">
      <c r="B5899" s="1173" t="s">
        <v>6661</v>
      </c>
      <c r="C5899" s="1206">
        <v>67</v>
      </c>
      <c r="D5899" s="1206">
        <v>199</v>
      </c>
      <c r="E5899" s="1206">
        <v>40</v>
      </c>
      <c r="F5899" s="1210">
        <v>306</v>
      </c>
    </row>
    <row r="5900" spans="2:6" ht="13.15" customHeight="1" x14ac:dyDescent="0.3">
      <c r="B5900" s="1172" t="s">
        <v>6662</v>
      </c>
      <c r="C5900" s="1207">
        <v>20</v>
      </c>
      <c r="D5900" s="1207">
        <v>70</v>
      </c>
      <c r="E5900" s="1207">
        <v>9</v>
      </c>
      <c r="F5900" s="1211">
        <v>99</v>
      </c>
    </row>
    <row r="5901" spans="2:6" ht="13.15" customHeight="1" x14ac:dyDescent="0.3">
      <c r="B5901" s="1173" t="s">
        <v>6663</v>
      </c>
      <c r="C5901" s="1206">
        <v>158</v>
      </c>
      <c r="D5901" s="1206">
        <v>297</v>
      </c>
      <c r="E5901" s="1206">
        <v>55</v>
      </c>
      <c r="F5901" s="1210">
        <v>510</v>
      </c>
    </row>
    <row r="5902" spans="2:6" ht="13.15" customHeight="1" x14ac:dyDescent="0.3">
      <c r="B5902" s="1172" t="s">
        <v>6664</v>
      </c>
      <c r="C5902" s="1207">
        <v>167</v>
      </c>
      <c r="D5902" s="1207">
        <v>314</v>
      </c>
      <c r="E5902" s="1207">
        <v>55</v>
      </c>
      <c r="F5902" s="1211">
        <v>536</v>
      </c>
    </row>
    <row r="5903" spans="2:6" ht="13.15" customHeight="1" x14ac:dyDescent="0.3">
      <c r="B5903" s="1173" t="s">
        <v>6665</v>
      </c>
      <c r="C5903" s="1206">
        <v>190</v>
      </c>
      <c r="D5903" s="1206">
        <v>669</v>
      </c>
      <c r="E5903" s="1206">
        <v>117</v>
      </c>
      <c r="F5903" s="1210">
        <v>976</v>
      </c>
    </row>
    <row r="5904" spans="2:6" ht="13.15" customHeight="1" x14ac:dyDescent="0.3">
      <c r="B5904" s="1172" t="s">
        <v>6666</v>
      </c>
      <c r="C5904" s="1207">
        <v>1899</v>
      </c>
      <c r="D5904" s="1207">
        <v>1131</v>
      </c>
      <c r="E5904" s="1207">
        <v>285</v>
      </c>
      <c r="F5904" s="1211">
        <v>3315</v>
      </c>
    </row>
    <row r="5905" spans="2:6" ht="13.15" customHeight="1" x14ac:dyDescent="0.3">
      <c r="B5905" s="1173" t="s">
        <v>6667</v>
      </c>
      <c r="C5905" s="1206">
        <v>13</v>
      </c>
      <c r="D5905" s="1206">
        <v>198</v>
      </c>
      <c r="E5905" s="1206">
        <v>17</v>
      </c>
      <c r="F5905" s="1210">
        <v>228</v>
      </c>
    </row>
    <row r="5906" spans="2:6" ht="13.15" customHeight="1" x14ac:dyDescent="0.3">
      <c r="B5906" s="1172" t="s">
        <v>6668</v>
      </c>
      <c r="C5906" s="1207">
        <v>445</v>
      </c>
      <c r="D5906" s="1207">
        <v>351</v>
      </c>
      <c r="E5906" s="1207">
        <v>65</v>
      </c>
      <c r="F5906" s="1211">
        <v>861</v>
      </c>
    </row>
    <row r="5907" spans="2:6" ht="13.15" customHeight="1" x14ac:dyDescent="0.3">
      <c r="B5907" s="1173" t="s">
        <v>6669</v>
      </c>
      <c r="C5907" s="1206">
        <v>828</v>
      </c>
      <c r="D5907" s="1206">
        <v>667</v>
      </c>
      <c r="E5907" s="1206">
        <v>135</v>
      </c>
      <c r="F5907" s="1210">
        <v>1630</v>
      </c>
    </row>
    <row r="5908" spans="2:6" ht="13.15" customHeight="1" x14ac:dyDescent="0.3">
      <c r="B5908" s="1172" t="s">
        <v>6670</v>
      </c>
      <c r="C5908" s="1207">
        <v>224</v>
      </c>
      <c r="D5908" s="1207">
        <v>374</v>
      </c>
      <c r="E5908" s="1207">
        <v>44</v>
      </c>
      <c r="F5908" s="1211">
        <v>642</v>
      </c>
    </row>
    <row r="5909" spans="2:6" ht="13.15" customHeight="1" x14ac:dyDescent="0.3">
      <c r="B5909" s="1173" t="s">
        <v>6671</v>
      </c>
      <c r="C5909" s="1206">
        <v>20</v>
      </c>
      <c r="D5909" s="1206">
        <v>17</v>
      </c>
      <c r="E5909" s="1206">
        <v>8</v>
      </c>
      <c r="F5909" s="1210">
        <v>45</v>
      </c>
    </row>
    <row r="5910" spans="2:6" ht="13.15" customHeight="1" x14ac:dyDescent="0.3">
      <c r="B5910" s="1172" t="s">
        <v>6672</v>
      </c>
      <c r="C5910" s="1207">
        <v>191</v>
      </c>
      <c r="D5910" s="1207">
        <v>340</v>
      </c>
      <c r="E5910" s="1207">
        <v>79</v>
      </c>
      <c r="F5910" s="1211">
        <v>610</v>
      </c>
    </row>
    <row r="5911" spans="2:6" ht="13.15" customHeight="1" x14ac:dyDescent="0.3">
      <c r="B5911" s="1173" t="s">
        <v>6673</v>
      </c>
      <c r="C5911" s="1206">
        <v>116</v>
      </c>
      <c r="D5911" s="1206">
        <v>271</v>
      </c>
      <c r="E5911" s="1206">
        <v>53</v>
      </c>
      <c r="F5911" s="1210">
        <v>440</v>
      </c>
    </row>
    <row r="5912" spans="2:6" ht="13.15" customHeight="1" x14ac:dyDescent="0.3">
      <c r="B5912" s="1172" t="s">
        <v>6674</v>
      </c>
      <c r="C5912" s="1207">
        <v>259</v>
      </c>
      <c r="D5912" s="1207">
        <v>566</v>
      </c>
      <c r="E5912" s="1207">
        <v>101</v>
      </c>
      <c r="F5912" s="1211">
        <v>926</v>
      </c>
    </row>
    <row r="5913" spans="2:6" ht="13.15" customHeight="1" x14ac:dyDescent="0.3">
      <c r="B5913" s="1173" t="s">
        <v>6675</v>
      </c>
      <c r="C5913" s="1206">
        <v>3908</v>
      </c>
      <c r="D5913" s="1206">
        <v>7863</v>
      </c>
      <c r="E5913" s="1206">
        <v>1828</v>
      </c>
      <c r="F5913" s="1210">
        <v>13599</v>
      </c>
    </row>
    <row r="5914" spans="2:6" ht="13.15" customHeight="1" x14ac:dyDescent="0.3">
      <c r="B5914" s="1172" t="s">
        <v>6676</v>
      </c>
      <c r="C5914" s="1207">
        <v>267</v>
      </c>
      <c r="D5914" s="1207">
        <v>565</v>
      </c>
      <c r="E5914" s="1207">
        <v>86</v>
      </c>
      <c r="F5914" s="1211">
        <v>918</v>
      </c>
    </row>
    <row r="5915" spans="2:6" ht="13.15" customHeight="1" x14ac:dyDescent="0.3">
      <c r="B5915" s="1173" t="s">
        <v>6677</v>
      </c>
      <c r="C5915" s="1206">
        <v>107</v>
      </c>
      <c r="D5915" s="1206">
        <v>343</v>
      </c>
      <c r="E5915" s="1206">
        <v>47</v>
      </c>
      <c r="F5915" s="1210">
        <v>497</v>
      </c>
    </row>
    <row r="5916" spans="2:6" ht="13.15" customHeight="1" x14ac:dyDescent="0.3">
      <c r="B5916" s="1172" t="s">
        <v>6678</v>
      </c>
      <c r="C5916" s="1207">
        <v>187</v>
      </c>
      <c r="D5916" s="1207">
        <v>686</v>
      </c>
      <c r="E5916" s="1207">
        <v>81</v>
      </c>
      <c r="F5916" s="1211">
        <v>954</v>
      </c>
    </row>
    <row r="5917" spans="2:6" ht="13.15" customHeight="1" x14ac:dyDescent="0.3">
      <c r="B5917" s="1173" t="s">
        <v>6679</v>
      </c>
      <c r="C5917" s="1206">
        <v>260</v>
      </c>
      <c r="D5917" s="1206">
        <v>1062</v>
      </c>
      <c r="E5917" s="1206">
        <v>125</v>
      </c>
      <c r="F5917" s="1210">
        <v>1447</v>
      </c>
    </row>
    <row r="5918" spans="2:6" ht="13.15" customHeight="1" x14ac:dyDescent="0.3">
      <c r="B5918" s="1172" t="s">
        <v>6680</v>
      </c>
      <c r="C5918" s="1207">
        <v>99</v>
      </c>
      <c r="D5918" s="1207">
        <v>361</v>
      </c>
      <c r="E5918" s="1207">
        <v>40</v>
      </c>
      <c r="F5918" s="1211">
        <v>500</v>
      </c>
    </row>
    <row r="5919" spans="2:6" ht="13.15" customHeight="1" x14ac:dyDescent="0.3">
      <c r="B5919" s="1173" t="s">
        <v>6681</v>
      </c>
      <c r="C5919" s="1206">
        <v>147</v>
      </c>
      <c r="D5919" s="1206">
        <v>393</v>
      </c>
      <c r="E5919" s="1206">
        <v>61</v>
      </c>
      <c r="F5919" s="1210">
        <v>601</v>
      </c>
    </row>
    <row r="5920" spans="2:6" ht="13.15" customHeight="1" x14ac:dyDescent="0.3">
      <c r="B5920" s="1172" t="s">
        <v>6682</v>
      </c>
      <c r="C5920" s="1207">
        <v>243</v>
      </c>
      <c r="D5920" s="1207">
        <v>888</v>
      </c>
      <c r="E5920" s="1207">
        <v>127</v>
      </c>
      <c r="F5920" s="1211">
        <v>1258</v>
      </c>
    </row>
    <row r="5921" spans="2:6" ht="13.15" customHeight="1" x14ac:dyDescent="0.3">
      <c r="B5921" s="1173" t="s">
        <v>6683</v>
      </c>
      <c r="C5921" s="1206">
        <v>20</v>
      </c>
      <c r="D5921" s="1206">
        <v>82</v>
      </c>
      <c r="E5921" s="1206">
        <v>13</v>
      </c>
      <c r="F5921" s="1210">
        <v>115</v>
      </c>
    </row>
    <row r="5922" spans="2:6" ht="13.15" customHeight="1" x14ac:dyDescent="0.3">
      <c r="B5922" s="1172" t="s">
        <v>6684</v>
      </c>
      <c r="C5922" s="1207">
        <v>257</v>
      </c>
      <c r="D5922" s="1207">
        <v>857</v>
      </c>
      <c r="E5922" s="1207">
        <v>123</v>
      </c>
      <c r="F5922" s="1211">
        <v>1237</v>
      </c>
    </row>
    <row r="5923" spans="2:6" ht="13.15" customHeight="1" x14ac:dyDescent="0.3">
      <c r="B5923" s="1173" t="s">
        <v>6685</v>
      </c>
      <c r="C5923" s="1206">
        <v>93</v>
      </c>
      <c r="D5923" s="1206">
        <v>230</v>
      </c>
      <c r="E5923" s="1206">
        <v>27</v>
      </c>
      <c r="F5923" s="1210">
        <v>350</v>
      </c>
    </row>
    <row r="5924" spans="2:6" ht="13.15" customHeight="1" x14ac:dyDescent="0.3">
      <c r="B5924" s="1172" t="s">
        <v>6686</v>
      </c>
      <c r="C5924" s="1207">
        <v>25</v>
      </c>
      <c r="D5924" s="1207">
        <v>92</v>
      </c>
      <c r="E5924" s="1207">
        <v>4</v>
      </c>
      <c r="F5924" s="1211">
        <v>121</v>
      </c>
    </row>
    <row r="5925" spans="2:6" ht="13.15" customHeight="1" x14ac:dyDescent="0.3">
      <c r="B5925" s="1173" t="s">
        <v>6687</v>
      </c>
      <c r="C5925" s="1206">
        <v>42</v>
      </c>
      <c r="D5925" s="1206">
        <v>139</v>
      </c>
      <c r="E5925" s="1206">
        <v>23</v>
      </c>
      <c r="F5925" s="1210">
        <v>204</v>
      </c>
    </row>
    <row r="5926" spans="2:6" ht="13.15" customHeight="1" x14ac:dyDescent="0.3">
      <c r="B5926" s="1172" t="s">
        <v>6688</v>
      </c>
      <c r="C5926" s="1207">
        <v>23</v>
      </c>
      <c r="D5926" s="1207">
        <v>74</v>
      </c>
      <c r="E5926" s="1207">
        <v>10</v>
      </c>
      <c r="F5926" s="1211">
        <v>107</v>
      </c>
    </row>
    <row r="5927" spans="2:6" ht="13.15" customHeight="1" x14ac:dyDescent="0.3">
      <c r="B5927" s="1173" t="s">
        <v>6689</v>
      </c>
      <c r="C5927" s="1206">
        <v>71</v>
      </c>
      <c r="D5927" s="1206">
        <v>262</v>
      </c>
      <c r="E5927" s="1206">
        <v>36</v>
      </c>
      <c r="F5927" s="1210">
        <v>369</v>
      </c>
    </row>
    <row r="5928" spans="2:6" ht="13.15" customHeight="1" x14ac:dyDescent="0.3">
      <c r="B5928" s="1172" t="s">
        <v>6690</v>
      </c>
      <c r="C5928" s="1207">
        <v>109</v>
      </c>
      <c r="D5928" s="1207">
        <v>318</v>
      </c>
      <c r="E5928" s="1207">
        <v>40</v>
      </c>
      <c r="F5928" s="1211">
        <v>467</v>
      </c>
    </row>
    <row r="5929" spans="2:6" ht="13.15" customHeight="1" x14ac:dyDescent="0.3">
      <c r="B5929" s="1173" t="s">
        <v>6691</v>
      </c>
      <c r="C5929" s="1206">
        <v>56</v>
      </c>
      <c r="D5929" s="1206">
        <v>283</v>
      </c>
      <c r="E5929" s="1206">
        <v>36</v>
      </c>
      <c r="F5929" s="1210">
        <v>375</v>
      </c>
    </row>
    <row r="5930" spans="2:6" ht="13.15" customHeight="1" x14ac:dyDescent="0.3">
      <c r="B5930" s="1172" t="s">
        <v>6692</v>
      </c>
      <c r="C5930" s="1207">
        <v>194</v>
      </c>
      <c r="D5930" s="1207">
        <v>534</v>
      </c>
      <c r="E5930" s="1207">
        <v>82</v>
      </c>
      <c r="F5930" s="1211">
        <v>810</v>
      </c>
    </row>
    <row r="5931" spans="2:6" ht="13.15" customHeight="1" x14ac:dyDescent="0.3">
      <c r="B5931" s="1173" t="s">
        <v>6693</v>
      </c>
      <c r="C5931" s="1206">
        <v>78</v>
      </c>
      <c r="D5931" s="1206">
        <v>322</v>
      </c>
      <c r="E5931" s="1206">
        <v>47</v>
      </c>
      <c r="F5931" s="1210">
        <v>447</v>
      </c>
    </row>
    <row r="5932" spans="2:6" ht="13.15" customHeight="1" x14ac:dyDescent="0.3">
      <c r="B5932" s="1172" t="s">
        <v>6694</v>
      </c>
      <c r="C5932" s="1207">
        <v>291</v>
      </c>
      <c r="D5932" s="1207">
        <v>937</v>
      </c>
      <c r="E5932" s="1207">
        <v>141</v>
      </c>
      <c r="F5932" s="1211">
        <v>1369</v>
      </c>
    </row>
    <row r="5933" spans="2:6" ht="13.15" customHeight="1" x14ac:dyDescent="0.3">
      <c r="B5933" s="1173" t="s">
        <v>6695</v>
      </c>
      <c r="C5933" s="1206">
        <v>120</v>
      </c>
      <c r="D5933" s="1206">
        <v>242</v>
      </c>
      <c r="E5933" s="1206">
        <v>26</v>
      </c>
      <c r="F5933" s="1210">
        <v>388</v>
      </c>
    </row>
    <row r="5934" spans="2:6" ht="13.15" customHeight="1" x14ac:dyDescent="0.3">
      <c r="B5934" s="1172" t="s">
        <v>6696</v>
      </c>
      <c r="C5934" s="1207">
        <v>215</v>
      </c>
      <c r="D5934" s="1207">
        <v>423</v>
      </c>
      <c r="E5934" s="1207">
        <v>66</v>
      </c>
      <c r="F5934" s="1211">
        <v>704</v>
      </c>
    </row>
    <row r="5935" spans="2:6" ht="13.15" customHeight="1" x14ac:dyDescent="0.3">
      <c r="B5935" s="1173" t="s">
        <v>6697</v>
      </c>
      <c r="C5935" s="1206">
        <v>192</v>
      </c>
      <c r="D5935" s="1206">
        <v>622</v>
      </c>
      <c r="E5935" s="1206">
        <v>92</v>
      </c>
      <c r="F5935" s="1210">
        <v>906</v>
      </c>
    </row>
    <row r="5936" spans="2:6" ht="13.15" customHeight="1" x14ac:dyDescent="0.3">
      <c r="B5936" s="1172" t="s">
        <v>6698</v>
      </c>
      <c r="C5936" s="1207">
        <v>73</v>
      </c>
      <c r="D5936" s="1207">
        <v>138</v>
      </c>
      <c r="E5936" s="1207">
        <v>13</v>
      </c>
      <c r="F5936" s="1211">
        <v>224</v>
      </c>
    </row>
    <row r="5937" spans="2:6" ht="13.15" customHeight="1" x14ac:dyDescent="0.3">
      <c r="B5937" s="1173" t="s">
        <v>6699</v>
      </c>
      <c r="C5937" s="1206">
        <v>197</v>
      </c>
      <c r="D5937" s="1206">
        <v>820</v>
      </c>
      <c r="E5937" s="1206">
        <v>129</v>
      </c>
      <c r="F5937" s="1210">
        <v>1146</v>
      </c>
    </row>
    <row r="5938" spans="2:6" ht="13.15" customHeight="1" x14ac:dyDescent="0.3">
      <c r="B5938" s="1172" t="s">
        <v>6700</v>
      </c>
      <c r="C5938" s="1207">
        <v>82</v>
      </c>
      <c r="D5938" s="1207">
        <v>465</v>
      </c>
      <c r="E5938" s="1207">
        <v>63</v>
      </c>
      <c r="F5938" s="1211">
        <v>610</v>
      </c>
    </row>
    <row r="5939" spans="2:6" ht="13.15" customHeight="1" x14ac:dyDescent="0.3">
      <c r="B5939" s="1173" t="s">
        <v>6701</v>
      </c>
      <c r="C5939" s="1206">
        <v>29</v>
      </c>
      <c r="D5939" s="1206">
        <v>108</v>
      </c>
      <c r="E5939" s="1206">
        <v>23</v>
      </c>
      <c r="F5939" s="1210">
        <v>160</v>
      </c>
    </row>
    <row r="5940" spans="2:6" ht="13.15" customHeight="1" x14ac:dyDescent="0.3">
      <c r="B5940" s="1172" t="s">
        <v>6702</v>
      </c>
      <c r="C5940" s="1207">
        <v>147</v>
      </c>
      <c r="D5940" s="1207">
        <v>516</v>
      </c>
      <c r="E5940" s="1207">
        <v>93</v>
      </c>
      <c r="F5940" s="1211">
        <v>756</v>
      </c>
    </row>
    <row r="5941" spans="2:6" ht="13.15" customHeight="1" x14ac:dyDescent="0.3">
      <c r="B5941" s="1173" t="s">
        <v>6703</v>
      </c>
      <c r="C5941" s="1206">
        <v>14</v>
      </c>
      <c r="D5941" s="1206">
        <v>13</v>
      </c>
      <c r="E5941" s="1206">
        <v>8</v>
      </c>
      <c r="F5941" s="1210">
        <v>35</v>
      </c>
    </row>
    <row r="5942" spans="2:6" ht="13.15" customHeight="1" x14ac:dyDescent="0.3">
      <c r="B5942" s="1172" t="s">
        <v>6704</v>
      </c>
      <c r="C5942" s="1207">
        <v>67</v>
      </c>
      <c r="D5942" s="1207">
        <v>231</v>
      </c>
      <c r="E5942" s="1207">
        <v>33</v>
      </c>
      <c r="F5942" s="1211">
        <v>331</v>
      </c>
    </row>
    <row r="5943" spans="2:6" ht="13.15" customHeight="1" x14ac:dyDescent="0.3">
      <c r="B5943" s="1173" t="s">
        <v>6705</v>
      </c>
      <c r="C5943" s="1206">
        <v>22</v>
      </c>
      <c r="D5943" s="1206">
        <v>34</v>
      </c>
      <c r="E5943" s="1206">
        <v>16</v>
      </c>
      <c r="F5943" s="1210">
        <v>72</v>
      </c>
    </row>
    <row r="5944" spans="2:6" ht="13.15" customHeight="1" x14ac:dyDescent="0.3">
      <c r="B5944" s="1172" t="s">
        <v>6706</v>
      </c>
      <c r="C5944" s="1207">
        <v>5644</v>
      </c>
      <c r="D5944" s="1207">
        <v>6846</v>
      </c>
      <c r="E5944" s="1207">
        <v>1733</v>
      </c>
      <c r="F5944" s="1211">
        <v>14223</v>
      </c>
    </row>
    <row r="5945" spans="2:6" ht="13.15" customHeight="1" x14ac:dyDescent="0.3">
      <c r="B5945" s="1173" t="s">
        <v>6707</v>
      </c>
      <c r="C5945" s="1206">
        <v>947</v>
      </c>
      <c r="D5945" s="1206">
        <v>1029</v>
      </c>
      <c r="E5945" s="1206">
        <v>177</v>
      </c>
      <c r="F5945" s="1210">
        <v>2153</v>
      </c>
    </row>
    <row r="5946" spans="2:6" ht="13.15" customHeight="1" x14ac:dyDescent="0.3">
      <c r="B5946" s="1172" t="s">
        <v>6708</v>
      </c>
      <c r="C5946" s="1207">
        <v>1827</v>
      </c>
      <c r="D5946" s="1207">
        <v>2290</v>
      </c>
      <c r="E5946" s="1207">
        <v>493</v>
      </c>
      <c r="F5946" s="1211">
        <v>4610</v>
      </c>
    </row>
    <row r="5947" spans="2:6" ht="13.15" customHeight="1" x14ac:dyDescent="0.3">
      <c r="B5947" s="1173" t="s">
        <v>6709</v>
      </c>
      <c r="C5947" s="1206">
        <v>779</v>
      </c>
      <c r="D5947" s="1206">
        <v>1074</v>
      </c>
      <c r="E5947" s="1206">
        <v>265</v>
      </c>
      <c r="F5947" s="1210">
        <v>2118</v>
      </c>
    </row>
    <row r="5948" spans="2:6" ht="13.15" customHeight="1" x14ac:dyDescent="0.3">
      <c r="B5948" s="1172" t="s">
        <v>6710</v>
      </c>
      <c r="C5948" s="1207">
        <v>92</v>
      </c>
      <c r="D5948" s="1207">
        <v>160</v>
      </c>
      <c r="E5948" s="1207">
        <v>17</v>
      </c>
      <c r="F5948" s="1211">
        <v>269</v>
      </c>
    </row>
    <row r="5949" spans="2:6" ht="13.15" customHeight="1" x14ac:dyDescent="0.3">
      <c r="B5949" s="1173" t="s">
        <v>6711</v>
      </c>
      <c r="C5949" s="1206">
        <v>265</v>
      </c>
      <c r="D5949" s="1206">
        <v>645</v>
      </c>
      <c r="E5949" s="1206">
        <v>95</v>
      </c>
      <c r="F5949" s="1210">
        <v>1005</v>
      </c>
    </row>
    <row r="5950" spans="2:6" ht="13.15" customHeight="1" x14ac:dyDescent="0.3">
      <c r="B5950" s="1172" t="s">
        <v>6712</v>
      </c>
      <c r="C5950" s="1207">
        <v>253</v>
      </c>
      <c r="D5950" s="1207">
        <v>464</v>
      </c>
      <c r="E5950" s="1207">
        <v>65</v>
      </c>
      <c r="F5950" s="1211">
        <v>782</v>
      </c>
    </row>
    <row r="5951" spans="2:6" ht="13.15" customHeight="1" x14ac:dyDescent="0.3">
      <c r="B5951" s="1173" t="s">
        <v>6713</v>
      </c>
      <c r="C5951" s="1206">
        <v>204</v>
      </c>
      <c r="D5951" s="1206">
        <v>426</v>
      </c>
      <c r="E5951" s="1206">
        <v>67</v>
      </c>
      <c r="F5951" s="1210">
        <v>697</v>
      </c>
    </row>
    <row r="5952" spans="2:6" ht="13.15" customHeight="1" x14ac:dyDescent="0.3">
      <c r="B5952" s="1172" t="s">
        <v>6714</v>
      </c>
      <c r="C5952" s="1207">
        <v>66</v>
      </c>
      <c r="D5952" s="1207">
        <v>101</v>
      </c>
      <c r="E5952" s="1207">
        <v>26</v>
      </c>
      <c r="F5952" s="1211">
        <v>193</v>
      </c>
    </row>
    <row r="5953" spans="2:6" ht="13.15" customHeight="1" x14ac:dyDescent="0.3">
      <c r="B5953" s="1173" t="s">
        <v>6715</v>
      </c>
      <c r="C5953" s="1206">
        <v>186</v>
      </c>
      <c r="D5953" s="1206">
        <v>293</v>
      </c>
      <c r="E5953" s="1206">
        <v>55</v>
      </c>
      <c r="F5953" s="1210">
        <v>534</v>
      </c>
    </row>
    <row r="5954" spans="2:6" ht="13.15" customHeight="1" x14ac:dyDescent="0.3">
      <c r="B5954" s="1172" t="s">
        <v>6716</v>
      </c>
      <c r="C5954" s="1207">
        <v>884</v>
      </c>
      <c r="D5954" s="1207">
        <v>1891</v>
      </c>
      <c r="E5954" s="1207">
        <v>387</v>
      </c>
      <c r="F5954" s="1211">
        <v>3162</v>
      </c>
    </row>
    <row r="5955" spans="2:6" ht="13.15" customHeight="1" x14ac:dyDescent="0.3">
      <c r="B5955" s="1173" t="s">
        <v>6717</v>
      </c>
      <c r="C5955" s="1206">
        <v>34</v>
      </c>
      <c r="D5955" s="1206">
        <v>55</v>
      </c>
      <c r="E5955" s="1206">
        <v>14</v>
      </c>
      <c r="F5955" s="1210">
        <v>103</v>
      </c>
    </row>
    <row r="5956" spans="2:6" ht="13.15" customHeight="1" x14ac:dyDescent="0.3">
      <c r="B5956" s="1172" t="s">
        <v>6718</v>
      </c>
      <c r="C5956" s="1207">
        <v>169</v>
      </c>
      <c r="D5956" s="1207">
        <v>363</v>
      </c>
      <c r="E5956" s="1207">
        <v>36</v>
      </c>
      <c r="F5956" s="1211">
        <v>568</v>
      </c>
    </row>
    <row r="5957" spans="2:6" ht="13.15" customHeight="1" x14ac:dyDescent="0.3">
      <c r="B5957" s="1173" t="s">
        <v>6719</v>
      </c>
      <c r="C5957" s="1206">
        <v>67</v>
      </c>
      <c r="D5957" s="1206">
        <v>161</v>
      </c>
      <c r="E5957" s="1206">
        <v>32</v>
      </c>
      <c r="F5957" s="1210">
        <v>260</v>
      </c>
    </row>
    <row r="5958" spans="2:6" ht="13.15" customHeight="1" x14ac:dyDescent="0.3">
      <c r="B5958" s="1172" t="s">
        <v>6720</v>
      </c>
      <c r="C5958" s="1207">
        <v>276</v>
      </c>
      <c r="D5958" s="1207">
        <v>360</v>
      </c>
      <c r="E5958" s="1207">
        <v>77</v>
      </c>
      <c r="F5958" s="1211">
        <v>713</v>
      </c>
    </row>
    <row r="5959" spans="2:6" ht="13.15" customHeight="1" x14ac:dyDescent="0.3">
      <c r="B5959" s="1173" t="s">
        <v>6721</v>
      </c>
      <c r="C5959" s="1206">
        <v>5181</v>
      </c>
      <c r="D5959" s="1206">
        <v>6770</v>
      </c>
      <c r="E5959" s="1206">
        <v>1835</v>
      </c>
      <c r="F5959" s="1210">
        <v>13786</v>
      </c>
    </row>
    <row r="5960" spans="2:6" ht="13.15" customHeight="1" x14ac:dyDescent="0.3">
      <c r="B5960" s="1172" t="s">
        <v>6722</v>
      </c>
      <c r="C5960" s="1207">
        <v>109</v>
      </c>
      <c r="D5960" s="1207">
        <v>331</v>
      </c>
      <c r="E5960" s="1207">
        <v>35</v>
      </c>
      <c r="F5960" s="1211">
        <v>475</v>
      </c>
    </row>
    <row r="5961" spans="2:6" ht="13.15" customHeight="1" x14ac:dyDescent="0.3">
      <c r="B5961" s="1173" t="s">
        <v>6723</v>
      </c>
      <c r="C5961" s="1206">
        <v>105</v>
      </c>
      <c r="D5961" s="1206">
        <v>233</v>
      </c>
      <c r="E5961" s="1206">
        <v>54</v>
      </c>
      <c r="F5961" s="1210">
        <v>392</v>
      </c>
    </row>
    <row r="5962" spans="2:6" ht="13.15" customHeight="1" x14ac:dyDescent="0.3">
      <c r="B5962" s="1172" t="s">
        <v>6724</v>
      </c>
      <c r="C5962" s="1207">
        <v>1629</v>
      </c>
      <c r="D5962" s="1207">
        <v>1649</v>
      </c>
      <c r="E5962" s="1207">
        <v>356</v>
      </c>
      <c r="F5962" s="1211">
        <v>3634</v>
      </c>
    </row>
    <row r="5963" spans="2:6" ht="13.15" customHeight="1" x14ac:dyDescent="0.3">
      <c r="B5963" s="1173" t="s">
        <v>6725</v>
      </c>
      <c r="C5963" s="1206">
        <v>715</v>
      </c>
      <c r="D5963" s="1206">
        <v>1182</v>
      </c>
      <c r="E5963" s="1206">
        <v>190</v>
      </c>
      <c r="F5963" s="1210">
        <v>2087</v>
      </c>
    </row>
    <row r="5964" spans="2:6" ht="13.15" customHeight="1" x14ac:dyDescent="0.3">
      <c r="B5964" s="1172" t="s">
        <v>6726</v>
      </c>
      <c r="C5964" s="1207">
        <v>387</v>
      </c>
      <c r="D5964" s="1207">
        <v>762</v>
      </c>
      <c r="E5964" s="1207">
        <v>109</v>
      </c>
      <c r="F5964" s="1211">
        <v>1258</v>
      </c>
    </row>
    <row r="5965" spans="2:6" ht="13.15" customHeight="1" x14ac:dyDescent="0.3">
      <c r="B5965" s="1173" t="s">
        <v>6727</v>
      </c>
      <c r="C5965" s="1206">
        <v>197</v>
      </c>
      <c r="D5965" s="1206">
        <v>279</v>
      </c>
      <c r="E5965" s="1206">
        <v>76</v>
      </c>
      <c r="F5965" s="1210">
        <v>552</v>
      </c>
    </row>
    <row r="5966" spans="2:6" ht="13.15" customHeight="1" x14ac:dyDescent="0.3">
      <c r="B5966" s="1172" t="s">
        <v>6728</v>
      </c>
      <c r="C5966" s="1207">
        <v>1732</v>
      </c>
      <c r="D5966" s="1207">
        <v>399</v>
      </c>
      <c r="E5966" s="1207">
        <v>316</v>
      </c>
      <c r="F5966" s="1211">
        <v>2447</v>
      </c>
    </row>
    <row r="5967" spans="2:6" ht="13.15" customHeight="1" x14ac:dyDescent="0.3">
      <c r="B5967" s="1173" t="s">
        <v>6729</v>
      </c>
      <c r="C5967" s="1206">
        <v>18657</v>
      </c>
      <c r="D5967" s="1206">
        <v>20621</v>
      </c>
      <c r="E5967" s="1206">
        <v>27122</v>
      </c>
      <c r="F5967" s="1210">
        <v>66400</v>
      </c>
    </row>
    <row r="5968" spans="2:6" ht="13.15" customHeight="1" x14ac:dyDescent="0.3">
      <c r="B5968" s="1172" t="s">
        <v>6730</v>
      </c>
      <c r="C5968" s="1207">
        <v>33985</v>
      </c>
      <c r="D5968" s="1207">
        <v>38282</v>
      </c>
      <c r="E5968" s="1207">
        <v>410898</v>
      </c>
      <c r="F5968" s="1211">
        <v>483165</v>
      </c>
    </row>
    <row r="5969" spans="2:6" ht="13.15" customHeight="1" x14ac:dyDescent="0.3">
      <c r="B5969" s="1173" t="s">
        <v>6731</v>
      </c>
      <c r="C5969" s="1206">
        <v>27666</v>
      </c>
      <c r="D5969" s="1206">
        <v>28600</v>
      </c>
      <c r="E5969" s="1206">
        <v>9661</v>
      </c>
      <c r="F5969" s="1210">
        <v>65927</v>
      </c>
    </row>
    <row r="5970" spans="2:6" ht="13.15" customHeight="1" x14ac:dyDescent="0.3">
      <c r="B5970" s="1172" t="s">
        <v>6732</v>
      </c>
      <c r="C5970" s="1207">
        <v>24074</v>
      </c>
      <c r="D5970" s="1207">
        <v>11748</v>
      </c>
      <c r="E5970" s="1207">
        <v>10920</v>
      </c>
      <c r="F5970" s="1211">
        <v>46742</v>
      </c>
    </row>
    <row r="5971" spans="2:6" ht="13.15" customHeight="1" x14ac:dyDescent="0.3">
      <c r="B5971" s="1173" t="s">
        <v>6733</v>
      </c>
      <c r="C5971" s="1206">
        <v>44096</v>
      </c>
      <c r="D5971" s="1206">
        <v>34337</v>
      </c>
      <c r="E5971" s="1206">
        <v>12308</v>
      </c>
      <c r="F5971" s="1210">
        <v>90741</v>
      </c>
    </row>
    <row r="5972" spans="2:6" ht="13.15" customHeight="1" x14ac:dyDescent="0.3">
      <c r="B5972" s="1172" t="s">
        <v>6734</v>
      </c>
      <c r="C5972" s="1207">
        <v>22997</v>
      </c>
      <c r="D5972" s="1207">
        <v>22798</v>
      </c>
      <c r="E5972" s="1207">
        <v>10149</v>
      </c>
      <c r="F5972" s="1211">
        <v>55944</v>
      </c>
    </row>
    <row r="5973" spans="2:6" ht="13.15" customHeight="1" x14ac:dyDescent="0.3">
      <c r="B5973" s="1173" t="s">
        <v>6735</v>
      </c>
      <c r="C5973" s="1206">
        <v>39576</v>
      </c>
      <c r="D5973" s="1206">
        <v>41256</v>
      </c>
      <c r="E5973" s="1206">
        <v>10394</v>
      </c>
      <c r="F5973" s="1210">
        <v>91226</v>
      </c>
    </row>
    <row r="5974" spans="2:6" ht="13.15" customHeight="1" x14ac:dyDescent="0.3">
      <c r="B5974" s="1172" t="s">
        <v>6736</v>
      </c>
      <c r="C5974" s="1207">
        <v>26003</v>
      </c>
      <c r="D5974" s="1207">
        <v>17554</v>
      </c>
      <c r="E5974" s="1207">
        <v>7075</v>
      </c>
      <c r="F5974" s="1211">
        <v>50632</v>
      </c>
    </row>
    <row r="5975" spans="2:6" ht="13.15" customHeight="1" x14ac:dyDescent="0.3">
      <c r="B5975" s="1173" t="s">
        <v>6737</v>
      </c>
      <c r="C5975" s="1206">
        <v>22762</v>
      </c>
      <c r="D5975" s="1206">
        <v>19598</v>
      </c>
      <c r="E5975" s="1206">
        <v>9304</v>
      </c>
      <c r="F5975" s="1210">
        <v>51664</v>
      </c>
    </row>
    <row r="5976" spans="2:6" ht="13.15" customHeight="1" x14ac:dyDescent="0.3">
      <c r="B5976" s="1172" t="s">
        <v>6738</v>
      </c>
      <c r="C5976" s="1207">
        <v>23770</v>
      </c>
      <c r="D5976" s="1207">
        <v>20737</v>
      </c>
      <c r="E5976" s="1207">
        <v>9844</v>
      </c>
      <c r="F5976" s="1211">
        <v>54351</v>
      </c>
    </row>
    <row r="5977" spans="2:6" ht="13.15" customHeight="1" x14ac:dyDescent="0.3">
      <c r="B5977" s="1173" t="s">
        <v>6739</v>
      </c>
      <c r="C5977" s="1206">
        <v>34527</v>
      </c>
      <c r="D5977" s="1206">
        <v>25647</v>
      </c>
      <c r="E5977" s="1206">
        <v>9278</v>
      </c>
      <c r="F5977" s="1210">
        <v>69452</v>
      </c>
    </row>
    <row r="5978" spans="2:6" ht="13.15" customHeight="1" x14ac:dyDescent="0.3">
      <c r="B5978" s="1172" t="s">
        <v>6740</v>
      </c>
      <c r="C5978" s="1207">
        <v>26761</v>
      </c>
      <c r="D5978" s="1207">
        <v>11542</v>
      </c>
      <c r="E5978" s="1207">
        <v>9291</v>
      </c>
      <c r="F5978" s="1211">
        <v>47594</v>
      </c>
    </row>
    <row r="5979" spans="2:6" ht="13.15" customHeight="1" x14ac:dyDescent="0.3">
      <c r="B5979" s="1173" t="s">
        <v>6741</v>
      </c>
      <c r="C5979" s="1206">
        <v>8577</v>
      </c>
      <c r="D5979" s="1206">
        <v>5608</v>
      </c>
      <c r="E5979" s="1206">
        <v>5696</v>
      </c>
      <c r="F5979" s="1210">
        <v>19881</v>
      </c>
    </row>
    <row r="5980" spans="2:6" ht="13.15" customHeight="1" x14ac:dyDescent="0.3">
      <c r="B5980" s="1172" t="s">
        <v>6742</v>
      </c>
      <c r="C5980" s="1207">
        <v>9980</v>
      </c>
      <c r="D5980" s="1207">
        <v>9083</v>
      </c>
      <c r="E5980" s="1207">
        <v>4994</v>
      </c>
      <c r="F5980" s="1211">
        <v>24057</v>
      </c>
    </row>
    <row r="5981" spans="2:6" ht="13.15" customHeight="1" x14ac:dyDescent="0.3">
      <c r="B5981" s="1173" t="s">
        <v>6743</v>
      </c>
      <c r="C5981" s="1206">
        <v>34090</v>
      </c>
      <c r="D5981" s="1206">
        <v>22651</v>
      </c>
      <c r="E5981" s="1206">
        <v>11047</v>
      </c>
      <c r="F5981" s="1210">
        <v>67788</v>
      </c>
    </row>
    <row r="5982" spans="2:6" ht="13.15" customHeight="1" x14ac:dyDescent="0.3">
      <c r="B5982" s="1172" t="s">
        <v>6744</v>
      </c>
      <c r="C5982" s="1207">
        <v>18177</v>
      </c>
      <c r="D5982" s="1207">
        <v>35705</v>
      </c>
      <c r="E5982" s="1207">
        <v>8409</v>
      </c>
      <c r="F5982" s="1211">
        <v>62291</v>
      </c>
    </row>
    <row r="5983" spans="2:6" ht="13.15" customHeight="1" x14ac:dyDescent="0.3">
      <c r="B5983" s="1173" t="s">
        <v>6745</v>
      </c>
      <c r="C5983" s="1206">
        <v>51070</v>
      </c>
      <c r="D5983" s="1206">
        <v>39653</v>
      </c>
      <c r="E5983" s="1206">
        <v>13279</v>
      </c>
      <c r="F5983" s="1210">
        <v>104002</v>
      </c>
    </row>
    <row r="5984" spans="2:6" ht="13.15" customHeight="1" x14ac:dyDescent="0.3">
      <c r="B5984" s="1172" t="s">
        <v>6746</v>
      </c>
      <c r="C5984" s="1207">
        <v>31925</v>
      </c>
      <c r="D5984" s="1207">
        <v>29948</v>
      </c>
      <c r="E5984" s="1207">
        <v>9664</v>
      </c>
      <c r="F5984" s="1211">
        <v>71537</v>
      </c>
    </row>
    <row r="5985" spans="2:6" ht="13.15" customHeight="1" x14ac:dyDescent="0.3">
      <c r="B5985" s="1173" t="s">
        <v>6747</v>
      </c>
      <c r="C5985" s="1206">
        <v>45116</v>
      </c>
      <c r="D5985" s="1206">
        <v>34226</v>
      </c>
      <c r="E5985" s="1206">
        <v>13069</v>
      </c>
      <c r="F5985" s="1210">
        <v>92411</v>
      </c>
    </row>
    <row r="5986" spans="2:6" ht="13.15" customHeight="1" x14ac:dyDescent="0.3">
      <c r="B5986" s="1172" t="s">
        <v>6748</v>
      </c>
      <c r="C5986" s="1207">
        <v>31098</v>
      </c>
      <c r="D5986" s="1207">
        <v>31450</v>
      </c>
      <c r="E5986" s="1207">
        <v>12334</v>
      </c>
      <c r="F5986" s="1211">
        <v>74882</v>
      </c>
    </row>
    <row r="5987" spans="2:6" ht="13.15" customHeight="1" x14ac:dyDescent="0.3">
      <c r="B5987" s="1173" t="s">
        <v>6749</v>
      </c>
      <c r="C5987" s="1206">
        <v>41227</v>
      </c>
      <c r="D5987" s="1206">
        <v>43553</v>
      </c>
      <c r="E5987" s="1206">
        <v>17173</v>
      </c>
      <c r="F5987" s="1210">
        <v>101953</v>
      </c>
    </row>
    <row r="5988" spans="2:6" ht="13.15" customHeight="1" x14ac:dyDescent="0.3">
      <c r="B5988" s="1172" t="s">
        <v>6750</v>
      </c>
      <c r="C5988" s="1207">
        <v>34616</v>
      </c>
      <c r="D5988" s="1207">
        <v>45314</v>
      </c>
      <c r="E5988" s="1207">
        <v>10602</v>
      </c>
      <c r="F5988" s="1211">
        <v>90532</v>
      </c>
    </row>
    <row r="5989" spans="2:6" ht="13.15" customHeight="1" x14ac:dyDescent="0.3">
      <c r="B5989" s="1173" t="s">
        <v>6751</v>
      </c>
      <c r="C5989" s="1206">
        <v>15547</v>
      </c>
      <c r="D5989" s="1206">
        <v>33594</v>
      </c>
      <c r="E5989" s="1206">
        <v>7194</v>
      </c>
      <c r="F5989" s="1210">
        <v>56335</v>
      </c>
    </row>
    <row r="5990" spans="2:6" ht="13.15" customHeight="1" x14ac:dyDescent="0.3">
      <c r="B5990" s="1172" t="s">
        <v>6752</v>
      </c>
      <c r="C5990" s="1207">
        <v>24903</v>
      </c>
      <c r="D5990" s="1207">
        <v>20897</v>
      </c>
      <c r="E5990" s="1207">
        <v>6274</v>
      </c>
      <c r="F5990" s="1211">
        <v>52074</v>
      </c>
    </row>
    <row r="5991" spans="2:6" ht="13.15" customHeight="1" x14ac:dyDescent="0.3">
      <c r="B5991" s="1173" t="s">
        <v>6753</v>
      </c>
      <c r="C5991" s="1206">
        <v>41975</v>
      </c>
      <c r="D5991" s="1206">
        <v>33799</v>
      </c>
      <c r="E5991" s="1206">
        <v>12904</v>
      </c>
      <c r="F5991" s="1210">
        <v>88678</v>
      </c>
    </row>
    <row r="5992" spans="2:6" ht="13.15" customHeight="1" x14ac:dyDescent="0.3">
      <c r="B5992" s="1172" t="s">
        <v>6754</v>
      </c>
      <c r="C5992" s="1207">
        <v>32865</v>
      </c>
      <c r="D5992" s="1207">
        <v>24669</v>
      </c>
      <c r="E5992" s="1207">
        <v>11787</v>
      </c>
      <c r="F5992" s="1211">
        <v>69321</v>
      </c>
    </row>
    <row r="5993" spans="2:6" ht="13.15" customHeight="1" x14ac:dyDescent="0.3">
      <c r="B5993" s="1173" t="s">
        <v>6755</v>
      </c>
      <c r="C5993" s="1206">
        <v>40619</v>
      </c>
      <c r="D5993" s="1206">
        <v>45963</v>
      </c>
      <c r="E5993" s="1206">
        <v>11633</v>
      </c>
      <c r="F5993" s="1210">
        <v>98215</v>
      </c>
    </row>
    <row r="5994" spans="2:6" ht="13.15" customHeight="1" x14ac:dyDescent="0.3">
      <c r="B5994" s="1172" t="s">
        <v>6756</v>
      </c>
      <c r="C5994" s="1207">
        <v>34594</v>
      </c>
      <c r="D5994" s="1207">
        <v>28978</v>
      </c>
      <c r="E5994" s="1207">
        <v>11355</v>
      </c>
      <c r="F5994" s="1211">
        <v>74927</v>
      </c>
    </row>
    <row r="5995" spans="2:6" ht="13.15" customHeight="1" x14ac:dyDescent="0.3">
      <c r="B5995" s="1173" t="s">
        <v>6757</v>
      </c>
      <c r="C5995" s="1206">
        <v>43688</v>
      </c>
      <c r="D5995" s="1206">
        <v>38919</v>
      </c>
      <c r="E5995" s="1206">
        <v>13385</v>
      </c>
      <c r="F5995" s="1210">
        <v>95992</v>
      </c>
    </row>
    <row r="5996" spans="2:6" ht="13.15" customHeight="1" x14ac:dyDescent="0.3">
      <c r="B5996" s="1172" t="s">
        <v>6758</v>
      </c>
      <c r="C5996" s="1207">
        <v>116475</v>
      </c>
      <c r="D5996" s="1207">
        <v>59659</v>
      </c>
      <c r="E5996" s="1207">
        <v>21663</v>
      </c>
      <c r="F5996" s="1211">
        <v>197797</v>
      </c>
    </row>
    <row r="5997" spans="2:6" ht="13.15" customHeight="1" x14ac:dyDescent="0.3">
      <c r="B5997" s="1173" t="s">
        <v>6759</v>
      </c>
      <c r="C5997" s="1206">
        <v>33613</v>
      </c>
      <c r="D5997" s="1206">
        <v>43835</v>
      </c>
      <c r="E5997" s="1206">
        <v>18637</v>
      </c>
      <c r="F5997" s="1210">
        <v>96085</v>
      </c>
    </row>
    <row r="5998" spans="2:6" ht="13.15" customHeight="1" x14ac:dyDescent="0.3">
      <c r="B5998" s="1172" t="s">
        <v>6760</v>
      </c>
      <c r="C5998" s="1207">
        <v>33433</v>
      </c>
      <c r="D5998" s="1207">
        <v>39895</v>
      </c>
      <c r="E5998" s="1207">
        <v>8343</v>
      </c>
      <c r="F5998" s="1211">
        <v>81671</v>
      </c>
    </row>
    <row r="5999" spans="2:6" ht="13.15" customHeight="1" x14ac:dyDescent="0.3">
      <c r="B5999" s="1173" t="s">
        <v>6761</v>
      </c>
      <c r="C5999" s="1206">
        <v>38507</v>
      </c>
      <c r="D5999" s="1206">
        <v>48225</v>
      </c>
      <c r="E5999" s="1206">
        <v>10642</v>
      </c>
      <c r="F5999" s="1210">
        <v>97374</v>
      </c>
    </row>
    <row r="6000" spans="2:6" ht="13.15" customHeight="1" x14ac:dyDescent="0.3">
      <c r="B6000" s="1172" t="s">
        <v>6762</v>
      </c>
      <c r="C6000" s="1207">
        <v>30614</v>
      </c>
      <c r="D6000" s="1207">
        <v>41148</v>
      </c>
      <c r="E6000" s="1207">
        <v>10024</v>
      </c>
      <c r="F6000" s="1211">
        <v>81786</v>
      </c>
    </row>
    <row r="6001" spans="2:6" ht="13.15" customHeight="1" x14ac:dyDescent="0.3">
      <c r="B6001" s="1173" t="s">
        <v>6763</v>
      </c>
      <c r="C6001" s="1206">
        <v>33539</v>
      </c>
      <c r="D6001" s="1206">
        <v>42330</v>
      </c>
      <c r="E6001" s="1206">
        <v>9587</v>
      </c>
      <c r="F6001" s="1210">
        <v>85456</v>
      </c>
    </row>
    <row r="6002" spans="2:6" ht="13.15" customHeight="1" x14ac:dyDescent="0.3">
      <c r="B6002" s="1172" t="s">
        <v>6764</v>
      </c>
      <c r="C6002" s="1207">
        <v>14818</v>
      </c>
      <c r="D6002" s="1207">
        <v>19460</v>
      </c>
      <c r="E6002" s="1207">
        <v>6487</v>
      </c>
      <c r="F6002" s="1211">
        <v>40765</v>
      </c>
    </row>
    <row r="6003" spans="2:6" ht="13.15" customHeight="1" x14ac:dyDescent="0.3">
      <c r="B6003" s="1173" t="s">
        <v>6765</v>
      </c>
      <c r="C6003" s="1206">
        <v>28132</v>
      </c>
      <c r="D6003" s="1206">
        <v>30950</v>
      </c>
      <c r="E6003" s="1206">
        <v>10959</v>
      </c>
      <c r="F6003" s="1210">
        <v>70041</v>
      </c>
    </row>
    <row r="6004" spans="2:6" ht="13.15" customHeight="1" x14ac:dyDescent="0.3">
      <c r="B6004" s="1172" t="s">
        <v>6766</v>
      </c>
      <c r="C6004" s="1207">
        <v>37596</v>
      </c>
      <c r="D6004" s="1207">
        <v>31257</v>
      </c>
      <c r="E6004" s="1207">
        <v>10809</v>
      </c>
      <c r="F6004" s="1211">
        <v>79662</v>
      </c>
    </row>
    <row r="6005" spans="2:6" ht="13.15" customHeight="1" x14ac:dyDescent="0.3">
      <c r="B6005" s="1173" t="s">
        <v>6767</v>
      </c>
      <c r="C6005" s="1206">
        <v>42251</v>
      </c>
      <c r="D6005" s="1206">
        <v>28869</v>
      </c>
      <c r="E6005" s="1206">
        <v>11848</v>
      </c>
      <c r="F6005" s="1210">
        <v>82968</v>
      </c>
    </row>
    <row r="6006" spans="2:6" ht="13.15" customHeight="1" x14ac:dyDescent="0.3">
      <c r="B6006" s="1172" t="s">
        <v>6768</v>
      </c>
      <c r="C6006" s="1207">
        <v>4519</v>
      </c>
      <c r="D6006" s="1207">
        <v>5169</v>
      </c>
      <c r="E6006" s="1207">
        <v>1620</v>
      </c>
      <c r="F6006" s="1211">
        <v>11308</v>
      </c>
    </row>
    <row r="6007" spans="2:6" ht="13.15" customHeight="1" x14ac:dyDescent="0.3">
      <c r="B6007" s="1173" t="s">
        <v>6769</v>
      </c>
      <c r="C6007" s="1206">
        <v>44672</v>
      </c>
      <c r="D6007" s="1206">
        <v>103290</v>
      </c>
      <c r="E6007" s="1206">
        <v>14803</v>
      </c>
      <c r="F6007" s="1210">
        <v>162765</v>
      </c>
    </row>
    <row r="6008" spans="2:6" ht="13.15" customHeight="1" x14ac:dyDescent="0.3">
      <c r="B6008" s="1172" t="s">
        <v>6770</v>
      </c>
      <c r="C6008" s="1207">
        <v>25452</v>
      </c>
      <c r="D6008" s="1207">
        <v>95629</v>
      </c>
      <c r="E6008" s="1207">
        <v>7970</v>
      </c>
      <c r="F6008" s="1211">
        <v>129051</v>
      </c>
    </row>
    <row r="6009" spans="2:6" ht="13.15" customHeight="1" x14ac:dyDescent="0.3">
      <c r="B6009" s="1173" t="s">
        <v>6771</v>
      </c>
      <c r="C6009" s="1206">
        <v>55550</v>
      </c>
      <c r="D6009" s="1206">
        <v>295693</v>
      </c>
      <c r="E6009" s="1206">
        <v>321658</v>
      </c>
      <c r="F6009" s="1210">
        <v>672901</v>
      </c>
    </row>
    <row r="6010" spans="2:6" ht="13.15" customHeight="1" x14ac:dyDescent="0.3">
      <c r="B6010" s="1172" t="s">
        <v>6772</v>
      </c>
      <c r="C6010" s="1207">
        <v>32486</v>
      </c>
      <c r="D6010" s="1207">
        <v>30639</v>
      </c>
      <c r="E6010" s="1207">
        <v>8710</v>
      </c>
      <c r="F6010" s="1211">
        <v>71835</v>
      </c>
    </row>
    <row r="6011" spans="2:6" ht="13.15" customHeight="1" x14ac:dyDescent="0.3">
      <c r="B6011" s="1173" t="s">
        <v>6773</v>
      </c>
      <c r="C6011" s="1206">
        <v>47299</v>
      </c>
      <c r="D6011" s="1206">
        <v>41000</v>
      </c>
      <c r="E6011" s="1206">
        <v>13250</v>
      </c>
      <c r="F6011" s="1210">
        <v>101549</v>
      </c>
    </row>
    <row r="6012" spans="2:6" ht="13.15" customHeight="1" x14ac:dyDescent="0.3">
      <c r="B6012" s="1172" t="s">
        <v>6774</v>
      </c>
      <c r="C6012" s="1207">
        <v>15563</v>
      </c>
      <c r="D6012" s="1207">
        <v>19837</v>
      </c>
      <c r="E6012" s="1207">
        <v>185468</v>
      </c>
      <c r="F6012" s="1211">
        <v>220868</v>
      </c>
    </row>
    <row r="6013" spans="2:6" ht="13.15" customHeight="1" x14ac:dyDescent="0.3">
      <c r="B6013" s="1173" t="s">
        <v>6775</v>
      </c>
      <c r="C6013" s="1206">
        <v>35593</v>
      </c>
      <c r="D6013" s="1206">
        <v>30942</v>
      </c>
      <c r="E6013" s="1206">
        <v>9112</v>
      </c>
      <c r="F6013" s="1210">
        <v>75647</v>
      </c>
    </row>
    <row r="6014" spans="2:6" ht="13.15" customHeight="1" x14ac:dyDescent="0.3">
      <c r="B6014" s="1172" t="s">
        <v>6776</v>
      </c>
      <c r="C6014" s="1207">
        <v>1570</v>
      </c>
      <c r="D6014" s="1207">
        <v>1955</v>
      </c>
      <c r="E6014" s="1207">
        <v>466</v>
      </c>
      <c r="F6014" s="1211">
        <v>3991</v>
      </c>
    </row>
    <row r="6015" spans="2:6" ht="13.15" customHeight="1" x14ac:dyDescent="0.3">
      <c r="B6015" s="1173" t="s">
        <v>6777</v>
      </c>
      <c r="C6015" s="1206">
        <v>10903</v>
      </c>
      <c r="D6015" s="1206">
        <v>17585</v>
      </c>
      <c r="E6015" s="1206">
        <v>3410</v>
      </c>
      <c r="F6015" s="1210">
        <v>31898</v>
      </c>
    </row>
    <row r="6016" spans="2:6" ht="13.15" customHeight="1" x14ac:dyDescent="0.3">
      <c r="B6016" s="1172" t="s">
        <v>6778</v>
      </c>
      <c r="C6016" s="1207">
        <v>32931</v>
      </c>
      <c r="D6016" s="1207">
        <v>54921</v>
      </c>
      <c r="E6016" s="1207">
        <v>9638</v>
      </c>
      <c r="F6016" s="1211">
        <v>97490</v>
      </c>
    </row>
    <row r="6017" spans="2:6" ht="13.15" customHeight="1" x14ac:dyDescent="0.3">
      <c r="B6017" s="1173" t="s">
        <v>6779</v>
      </c>
      <c r="C6017" s="1206">
        <v>20991</v>
      </c>
      <c r="D6017" s="1206">
        <v>27419</v>
      </c>
      <c r="E6017" s="1206">
        <v>4812</v>
      </c>
      <c r="F6017" s="1210">
        <v>53222</v>
      </c>
    </row>
    <row r="6018" spans="2:6" ht="13.15" customHeight="1" x14ac:dyDescent="0.3">
      <c r="B6018" s="1172" t="s">
        <v>6780</v>
      </c>
      <c r="C6018" s="1207">
        <v>11041</v>
      </c>
      <c r="D6018" s="1207">
        <v>16386</v>
      </c>
      <c r="E6018" s="1207">
        <v>2414</v>
      </c>
      <c r="F6018" s="1211">
        <v>29841</v>
      </c>
    </row>
    <row r="6019" spans="2:6" ht="13.15" customHeight="1" x14ac:dyDescent="0.3">
      <c r="B6019" s="1173" t="s">
        <v>6781</v>
      </c>
      <c r="C6019" s="1206">
        <v>28155</v>
      </c>
      <c r="D6019" s="1206">
        <v>25269</v>
      </c>
      <c r="E6019" s="1206">
        <v>9910</v>
      </c>
      <c r="F6019" s="1210">
        <v>63334</v>
      </c>
    </row>
    <row r="6020" spans="2:6" ht="13.15" customHeight="1" x14ac:dyDescent="0.3">
      <c r="B6020" s="1172" t="s">
        <v>6782</v>
      </c>
      <c r="C6020" s="1207">
        <v>12817</v>
      </c>
      <c r="D6020" s="1207">
        <v>22470</v>
      </c>
      <c r="E6020" s="1207">
        <v>3761</v>
      </c>
      <c r="F6020" s="1211">
        <v>39048</v>
      </c>
    </row>
    <row r="6021" spans="2:6" ht="13.15" customHeight="1" x14ac:dyDescent="0.3">
      <c r="B6021" s="1173" t="s">
        <v>6783</v>
      </c>
      <c r="C6021" s="1206">
        <v>12186</v>
      </c>
      <c r="D6021" s="1206">
        <v>17567</v>
      </c>
      <c r="E6021" s="1206">
        <v>3605</v>
      </c>
      <c r="F6021" s="1210">
        <v>33358</v>
      </c>
    </row>
    <row r="6022" spans="2:6" ht="13.15" customHeight="1" x14ac:dyDescent="0.3">
      <c r="B6022" s="1172" t="s">
        <v>12611</v>
      </c>
      <c r="C6022" s="1207">
        <v>0</v>
      </c>
      <c r="D6022" s="1207">
        <v>1</v>
      </c>
      <c r="E6022" s="1207">
        <v>0</v>
      </c>
      <c r="F6022" s="1211">
        <v>1</v>
      </c>
    </row>
    <row r="6023" spans="2:6" ht="13.15" customHeight="1" x14ac:dyDescent="0.3">
      <c r="B6023" s="1173" t="s">
        <v>6784</v>
      </c>
      <c r="C6023" s="1206">
        <v>2</v>
      </c>
      <c r="D6023" s="1206">
        <v>0</v>
      </c>
      <c r="E6023" s="1206">
        <v>1</v>
      </c>
      <c r="F6023" s="1210">
        <v>3</v>
      </c>
    </row>
    <row r="6024" spans="2:6" ht="13.15" customHeight="1" x14ac:dyDescent="0.3">
      <c r="B6024" s="1172" t="s">
        <v>6785</v>
      </c>
      <c r="C6024" s="1207">
        <v>17</v>
      </c>
      <c r="D6024" s="1207">
        <v>21</v>
      </c>
      <c r="E6024" s="1207">
        <v>6</v>
      </c>
      <c r="F6024" s="1211">
        <v>44</v>
      </c>
    </row>
    <row r="6025" spans="2:6" ht="13.15" customHeight="1" x14ac:dyDescent="0.3">
      <c r="B6025" s="1173" t="s">
        <v>6786</v>
      </c>
      <c r="C6025" s="1206">
        <v>13</v>
      </c>
      <c r="D6025" s="1206">
        <v>71</v>
      </c>
      <c r="E6025" s="1206">
        <v>219</v>
      </c>
      <c r="F6025" s="1210">
        <v>303</v>
      </c>
    </row>
    <row r="6026" spans="2:6" ht="13.15" customHeight="1" x14ac:dyDescent="0.3">
      <c r="B6026" s="1172" t="s">
        <v>6787</v>
      </c>
      <c r="C6026" s="1207">
        <v>0</v>
      </c>
      <c r="D6026" s="1207">
        <v>0</v>
      </c>
      <c r="E6026" s="1207">
        <v>1</v>
      </c>
      <c r="F6026" s="1211">
        <v>1</v>
      </c>
    </row>
    <row r="6027" spans="2:6" ht="13.15" customHeight="1" x14ac:dyDescent="0.3">
      <c r="B6027" s="1173" t="s">
        <v>6788</v>
      </c>
      <c r="C6027" s="1206">
        <v>224</v>
      </c>
      <c r="D6027" s="1206">
        <v>616</v>
      </c>
      <c r="E6027" s="1206">
        <v>56</v>
      </c>
      <c r="F6027" s="1210">
        <v>896</v>
      </c>
    </row>
    <row r="6028" spans="2:6" ht="13.15" customHeight="1" x14ac:dyDescent="0.3">
      <c r="B6028" s="1172" t="s">
        <v>6789</v>
      </c>
      <c r="C6028" s="1207">
        <v>8</v>
      </c>
      <c r="D6028" s="1207">
        <v>12</v>
      </c>
      <c r="E6028" s="1207">
        <v>6</v>
      </c>
      <c r="F6028" s="1211">
        <v>26</v>
      </c>
    </row>
    <row r="6029" spans="2:6" ht="13.15" customHeight="1" x14ac:dyDescent="0.3">
      <c r="B6029" s="1173" t="s">
        <v>6790</v>
      </c>
      <c r="C6029" s="1206">
        <v>2</v>
      </c>
      <c r="D6029" s="1206">
        <v>8</v>
      </c>
      <c r="E6029" s="1206">
        <v>1</v>
      </c>
      <c r="F6029" s="1210">
        <v>11</v>
      </c>
    </row>
    <row r="6030" spans="2:6" ht="13.15" customHeight="1" x14ac:dyDescent="0.3">
      <c r="B6030" s="1172" t="s">
        <v>6791</v>
      </c>
      <c r="C6030" s="1207">
        <v>7</v>
      </c>
      <c r="D6030" s="1207">
        <v>10</v>
      </c>
      <c r="E6030" s="1207">
        <v>8</v>
      </c>
      <c r="F6030" s="1211">
        <v>25</v>
      </c>
    </row>
    <row r="6031" spans="2:6" ht="13.15" customHeight="1" x14ac:dyDescent="0.3">
      <c r="B6031" s="1173" t="s">
        <v>6792</v>
      </c>
      <c r="C6031" s="1206">
        <v>0</v>
      </c>
      <c r="D6031" s="1206">
        <v>3</v>
      </c>
      <c r="E6031" s="1206">
        <v>0</v>
      </c>
      <c r="F6031" s="1210">
        <v>3</v>
      </c>
    </row>
    <row r="6032" spans="2:6" ht="13.15" customHeight="1" x14ac:dyDescent="0.3">
      <c r="B6032" s="1172" t="s">
        <v>6793</v>
      </c>
      <c r="C6032" s="1207">
        <v>0</v>
      </c>
      <c r="D6032" s="1207">
        <v>3</v>
      </c>
      <c r="E6032" s="1207">
        <v>0</v>
      </c>
      <c r="F6032" s="1211">
        <v>3</v>
      </c>
    </row>
    <row r="6033" spans="2:6" ht="13.15" customHeight="1" x14ac:dyDescent="0.3">
      <c r="B6033" s="1173" t="s">
        <v>6794</v>
      </c>
      <c r="C6033" s="1206">
        <v>5</v>
      </c>
      <c r="D6033" s="1206">
        <v>1</v>
      </c>
      <c r="E6033" s="1206">
        <v>6</v>
      </c>
      <c r="F6033" s="1210">
        <v>12</v>
      </c>
    </row>
    <row r="6034" spans="2:6" ht="13.15" customHeight="1" x14ac:dyDescent="0.3">
      <c r="B6034" s="1172" t="s">
        <v>6795</v>
      </c>
      <c r="C6034" s="1207">
        <v>35386</v>
      </c>
      <c r="D6034" s="1207">
        <v>45060</v>
      </c>
      <c r="E6034" s="1207">
        <v>10123</v>
      </c>
      <c r="F6034" s="1211">
        <v>90569</v>
      </c>
    </row>
    <row r="6035" spans="2:6" ht="13.15" customHeight="1" x14ac:dyDescent="0.3">
      <c r="B6035" s="1173" t="s">
        <v>6796</v>
      </c>
      <c r="C6035" s="1206">
        <v>3996</v>
      </c>
      <c r="D6035" s="1206">
        <v>315871</v>
      </c>
      <c r="E6035" s="1206">
        <v>3310</v>
      </c>
      <c r="F6035" s="1210">
        <v>323177</v>
      </c>
    </row>
    <row r="6036" spans="2:6" ht="13.15" customHeight="1" x14ac:dyDescent="0.3">
      <c r="B6036" s="1172" t="s">
        <v>6797</v>
      </c>
      <c r="C6036" s="1207">
        <v>8355</v>
      </c>
      <c r="D6036" s="1207">
        <v>23343</v>
      </c>
      <c r="E6036" s="1207">
        <v>3538</v>
      </c>
      <c r="F6036" s="1211">
        <v>35236</v>
      </c>
    </row>
    <row r="6037" spans="2:6" ht="13.15" customHeight="1" x14ac:dyDescent="0.3">
      <c r="B6037" s="1173" t="s">
        <v>6798</v>
      </c>
      <c r="C6037" s="1206">
        <v>6916</v>
      </c>
      <c r="D6037" s="1206">
        <v>13397</v>
      </c>
      <c r="E6037" s="1206">
        <v>2825</v>
      </c>
      <c r="F6037" s="1210">
        <v>23138</v>
      </c>
    </row>
    <row r="6038" spans="2:6" ht="13.15" customHeight="1" x14ac:dyDescent="0.3">
      <c r="B6038" s="1172" t="s">
        <v>6799</v>
      </c>
      <c r="C6038" s="1207">
        <v>18</v>
      </c>
      <c r="D6038" s="1207">
        <v>171</v>
      </c>
      <c r="E6038" s="1207">
        <v>59</v>
      </c>
      <c r="F6038" s="1211">
        <v>248</v>
      </c>
    </row>
    <row r="6039" spans="2:6" ht="13.15" customHeight="1" x14ac:dyDescent="0.3">
      <c r="B6039" s="1173" t="s">
        <v>6800</v>
      </c>
      <c r="C6039" s="1206">
        <v>826</v>
      </c>
      <c r="D6039" s="1206">
        <v>2466</v>
      </c>
      <c r="E6039" s="1206">
        <v>547</v>
      </c>
      <c r="F6039" s="1210">
        <v>3839</v>
      </c>
    </row>
    <row r="6040" spans="2:6" ht="13.15" customHeight="1" x14ac:dyDescent="0.3">
      <c r="B6040" s="1172" t="s">
        <v>6801</v>
      </c>
      <c r="C6040" s="1207">
        <v>1796</v>
      </c>
      <c r="D6040" s="1207">
        <v>3416</v>
      </c>
      <c r="E6040" s="1207">
        <v>471</v>
      </c>
      <c r="F6040" s="1211">
        <v>5683</v>
      </c>
    </row>
    <row r="6041" spans="2:6" ht="13.15" customHeight="1" x14ac:dyDescent="0.3">
      <c r="B6041" s="1173" t="s">
        <v>12612</v>
      </c>
      <c r="C6041" s="1206">
        <v>0</v>
      </c>
      <c r="D6041" s="1206">
        <v>1</v>
      </c>
      <c r="E6041" s="1206">
        <v>0</v>
      </c>
      <c r="F6041" s="1210">
        <v>1</v>
      </c>
    </row>
    <row r="6042" spans="2:6" ht="13.15" customHeight="1" x14ac:dyDescent="0.3">
      <c r="B6042" s="1172" t="s">
        <v>6802</v>
      </c>
      <c r="C6042" s="1207">
        <v>2769</v>
      </c>
      <c r="D6042" s="1207">
        <v>5415</v>
      </c>
      <c r="E6042" s="1207">
        <v>1225</v>
      </c>
      <c r="F6042" s="1211">
        <v>9409</v>
      </c>
    </row>
    <row r="6043" spans="2:6" ht="13.15" customHeight="1" x14ac:dyDescent="0.3">
      <c r="B6043" s="1173" t="s">
        <v>6803</v>
      </c>
      <c r="C6043" s="1206">
        <v>1</v>
      </c>
      <c r="D6043" s="1206">
        <v>0</v>
      </c>
      <c r="E6043" s="1206">
        <v>0</v>
      </c>
      <c r="F6043" s="1210">
        <v>1</v>
      </c>
    </row>
    <row r="6044" spans="2:6" ht="13.15" customHeight="1" x14ac:dyDescent="0.3">
      <c r="B6044" s="1172" t="s">
        <v>6804</v>
      </c>
      <c r="C6044" s="1207">
        <v>1995</v>
      </c>
      <c r="D6044" s="1207">
        <v>4172</v>
      </c>
      <c r="E6044" s="1207">
        <v>650</v>
      </c>
      <c r="F6044" s="1211">
        <v>6817</v>
      </c>
    </row>
    <row r="6045" spans="2:6" ht="13.15" customHeight="1" x14ac:dyDescent="0.3">
      <c r="B6045" s="1173" t="s">
        <v>6805</v>
      </c>
      <c r="C6045" s="1206">
        <v>1940</v>
      </c>
      <c r="D6045" s="1206">
        <v>3018</v>
      </c>
      <c r="E6045" s="1206">
        <v>560</v>
      </c>
      <c r="F6045" s="1210">
        <v>5518</v>
      </c>
    </row>
    <row r="6046" spans="2:6" ht="13.15" customHeight="1" x14ac:dyDescent="0.3">
      <c r="B6046" s="1172" t="s">
        <v>6806</v>
      </c>
      <c r="C6046" s="1207">
        <v>250</v>
      </c>
      <c r="D6046" s="1207">
        <v>510</v>
      </c>
      <c r="E6046" s="1207">
        <v>79</v>
      </c>
      <c r="F6046" s="1211">
        <v>839</v>
      </c>
    </row>
    <row r="6047" spans="2:6" ht="13.15" customHeight="1" x14ac:dyDescent="0.3">
      <c r="B6047" s="1173" t="s">
        <v>6807</v>
      </c>
      <c r="C6047" s="1206">
        <v>2107</v>
      </c>
      <c r="D6047" s="1206">
        <v>3762</v>
      </c>
      <c r="E6047" s="1206">
        <v>623</v>
      </c>
      <c r="F6047" s="1210">
        <v>6492</v>
      </c>
    </row>
    <row r="6048" spans="2:6" ht="13.15" customHeight="1" x14ac:dyDescent="0.3">
      <c r="B6048" s="1172" t="s">
        <v>6808</v>
      </c>
      <c r="C6048" s="1207">
        <v>770</v>
      </c>
      <c r="D6048" s="1207">
        <v>1663</v>
      </c>
      <c r="E6048" s="1207">
        <v>249</v>
      </c>
      <c r="F6048" s="1211">
        <v>2682</v>
      </c>
    </row>
    <row r="6049" spans="2:6" ht="13.15" customHeight="1" x14ac:dyDescent="0.3">
      <c r="B6049" s="1173" t="s">
        <v>6809</v>
      </c>
      <c r="C6049" s="1206">
        <v>504</v>
      </c>
      <c r="D6049" s="1206">
        <v>658</v>
      </c>
      <c r="E6049" s="1206">
        <v>107</v>
      </c>
      <c r="F6049" s="1210">
        <v>1269</v>
      </c>
    </row>
    <row r="6050" spans="2:6" ht="13.15" customHeight="1" x14ac:dyDescent="0.3">
      <c r="B6050" s="1172" t="s">
        <v>6810</v>
      </c>
      <c r="C6050" s="1207">
        <v>284</v>
      </c>
      <c r="D6050" s="1207">
        <v>270</v>
      </c>
      <c r="E6050" s="1207">
        <v>46</v>
      </c>
      <c r="F6050" s="1211">
        <v>600</v>
      </c>
    </row>
    <row r="6051" spans="2:6" ht="13.15" customHeight="1" x14ac:dyDescent="0.3">
      <c r="B6051" s="1173" t="s">
        <v>6811</v>
      </c>
      <c r="C6051" s="1206">
        <v>411</v>
      </c>
      <c r="D6051" s="1206">
        <v>566</v>
      </c>
      <c r="E6051" s="1206">
        <v>86</v>
      </c>
      <c r="F6051" s="1210">
        <v>1063</v>
      </c>
    </row>
    <row r="6052" spans="2:6" ht="13.15" customHeight="1" x14ac:dyDescent="0.3">
      <c r="B6052" s="1172" t="s">
        <v>6812</v>
      </c>
      <c r="C6052" s="1207">
        <v>110</v>
      </c>
      <c r="D6052" s="1207">
        <v>119</v>
      </c>
      <c r="E6052" s="1207">
        <v>34</v>
      </c>
      <c r="F6052" s="1211">
        <v>263</v>
      </c>
    </row>
    <row r="6053" spans="2:6" ht="13.15" customHeight="1" x14ac:dyDescent="0.3">
      <c r="B6053" s="1173" t="s">
        <v>6813</v>
      </c>
      <c r="C6053" s="1206">
        <v>218</v>
      </c>
      <c r="D6053" s="1206">
        <v>221</v>
      </c>
      <c r="E6053" s="1206">
        <v>38</v>
      </c>
      <c r="F6053" s="1210">
        <v>477</v>
      </c>
    </row>
    <row r="6054" spans="2:6" ht="13.15" customHeight="1" x14ac:dyDescent="0.3">
      <c r="B6054" s="1172" t="s">
        <v>6814</v>
      </c>
      <c r="C6054" s="1207">
        <v>43</v>
      </c>
      <c r="D6054" s="1207">
        <v>85</v>
      </c>
      <c r="E6054" s="1207">
        <v>12</v>
      </c>
      <c r="F6054" s="1211">
        <v>140</v>
      </c>
    </row>
    <row r="6055" spans="2:6" ht="13.15" customHeight="1" x14ac:dyDescent="0.3">
      <c r="B6055" s="1173" t="s">
        <v>6815</v>
      </c>
      <c r="C6055" s="1206">
        <v>35</v>
      </c>
      <c r="D6055" s="1206">
        <v>74</v>
      </c>
      <c r="E6055" s="1206">
        <v>6</v>
      </c>
      <c r="F6055" s="1210">
        <v>115</v>
      </c>
    </row>
    <row r="6056" spans="2:6" ht="13.15" customHeight="1" x14ac:dyDescent="0.3">
      <c r="B6056" s="1172" t="s">
        <v>6816</v>
      </c>
      <c r="C6056" s="1207">
        <v>9588</v>
      </c>
      <c r="D6056" s="1207">
        <v>11549</v>
      </c>
      <c r="E6056" s="1207">
        <v>2569</v>
      </c>
      <c r="F6056" s="1211">
        <v>23706</v>
      </c>
    </row>
    <row r="6057" spans="2:6" ht="13.15" customHeight="1" x14ac:dyDescent="0.3">
      <c r="B6057" s="1173" t="s">
        <v>6817</v>
      </c>
      <c r="C6057" s="1206">
        <v>1</v>
      </c>
      <c r="D6057" s="1206">
        <v>12</v>
      </c>
      <c r="E6057" s="1206">
        <v>5</v>
      </c>
      <c r="F6057" s="1210">
        <v>18</v>
      </c>
    </row>
    <row r="6058" spans="2:6" ht="13.15" customHeight="1" x14ac:dyDescent="0.3">
      <c r="B6058" s="1172" t="s">
        <v>6818</v>
      </c>
      <c r="C6058" s="1207">
        <v>6502</v>
      </c>
      <c r="D6058" s="1207">
        <v>11771</v>
      </c>
      <c r="E6058" s="1207">
        <v>2061</v>
      </c>
      <c r="F6058" s="1211">
        <v>20334</v>
      </c>
    </row>
    <row r="6059" spans="2:6" ht="13.15" customHeight="1" x14ac:dyDescent="0.3">
      <c r="B6059" s="1173" t="s">
        <v>6819</v>
      </c>
      <c r="C6059" s="1206">
        <v>85</v>
      </c>
      <c r="D6059" s="1206">
        <v>167</v>
      </c>
      <c r="E6059" s="1206">
        <v>27</v>
      </c>
      <c r="F6059" s="1210">
        <v>279</v>
      </c>
    </row>
    <row r="6060" spans="2:6" ht="13.15" customHeight="1" x14ac:dyDescent="0.3">
      <c r="B6060" s="1172" t="s">
        <v>6820</v>
      </c>
      <c r="C6060" s="1207">
        <v>1214</v>
      </c>
      <c r="D6060" s="1207">
        <v>1923</v>
      </c>
      <c r="E6060" s="1207">
        <v>327</v>
      </c>
      <c r="F6060" s="1211">
        <v>3464</v>
      </c>
    </row>
    <row r="6061" spans="2:6" ht="13.15" customHeight="1" x14ac:dyDescent="0.3">
      <c r="B6061" s="1173" t="s">
        <v>6821</v>
      </c>
      <c r="C6061" s="1206">
        <v>982</v>
      </c>
      <c r="D6061" s="1206">
        <v>1705</v>
      </c>
      <c r="E6061" s="1206">
        <v>219</v>
      </c>
      <c r="F6061" s="1210">
        <v>2906</v>
      </c>
    </row>
    <row r="6062" spans="2:6" ht="13.15" customHeight="1" x14ac:dyDescent="0.3">
      <c r="B6062" s="1172" t="s">
        <v>6822</v>
      </c>
      <c r="C6062" s="1207">
        <v>723</v>
      </c>
      <c r="D6062" s="1207">
        <v>1208</v>
      </c>
      <c r="E6062" s="1207">
        <v>207</v>
      </c>
      <c r="F6062" s="1211">
        <v>2138</v>
      </c>
    </row>
    <row r="6063" spans="2:6" ht="13.15" customHeight="1" x14ac:dyDescent="0.3">
      <c r="B6063" s="1173" t="s">
        <v>6823</v>
      </c>
      <c r="C6063" s="1206">
        <v>198</v>
      </c>
      <c r="D6063" s="1206">
        <v>247</v>
      </c>
      <c r="E6063" s="1206">
        <v>87</v>
      </c>
      <c r="F6063" s="1210">
        <v>532</v>
      </c>
    </row>
    <row r="6064" spans="2:6" ht="13.15" customHeight="1" x14ac:dyDescent="0.3">
      <c r="B6064" s="1172" t="s">
        <v>6824</v>
      </c>
      <c r="C6064" s="1207">
        <v>24200</v>
      </c>
      <c r="D6064" s="1207">
        <v>252438</v>
      </c>
      <c r="E6064" s="1207">
        <v>6590</v>
      </c>
      <c r="F6064" s="1211">
        <v>283228</v>
      </c>
    </row>
    <row r="6065" spans="2:6" ht="13.15" customHeight="1" x14ac:dyDescent="0.3">
      <c r="B6065" s="1173" t="s">
        <v>6825</v>
      </c>
      <c r="C6065" s="1206">
        <v>7234</v>
      </c>
      <c r="D6065" s="1206">
        <v>11803</v>
      </c>
      <c r="E6065" s="1206">
        <v>2501</v>
      </c>
      <c r="F6065" s="1210">
        <v>21538</v>
      </c>
    </row>
    <row r="6066" spans="2:6" ht="13.15" customHeight="1" x14ac:dyDescent="0.3">
      <c r="B6066" s="1172" t="s">
        <v>6826</v>
      </c>
      <c r="C6066" s="1207">
        <v>5258</v>
      </c>
      <c r="D6066" s="1207">
        <v>12836</v>
      </c>
      <c r="E6066" s="1207">
        <v>2004</v>
      </c>
      <c r="F6066" s="1211">
        <v>20098</v>
      </c>
    </row>
    <row r="6067" spans="2:6" ht="13.15" customHeight="1" x14ac:dyDescent="0.3">
      <c r="B6067" s="1173" t="s">
        <v>6827</v>
      </c>
      <c r="C6067" s="1206">
        <v>18899</v>
      </c>
      <c r="D6067" s="1206">
        <v>32894</v>
      </c>
      <c r="E6067" s="1206">
        <v>10259</v>
      </c>
      <c r="F6067" s="1210">
        <v>62052</v>
      </c>
    </row>
    <row r="6068" spans="2:6" ht="13.15" customHeight="1" x14ac:dyDescent="0.3">
      <c r="B6068" s="1172" t="s">
        <v>6828</v>
      </c>
      <c r="C6068" s="1207">
        <v>15678</v>
      </c>
      <c r="D6068" s="1207">
        <v>28371</v>
      </c>
      <c r="E6068" s="1207">
        <v>5919</v>
      </c>
      <c r="F6068" s="1211">
        <v>49968</v>
      </c>
    </row>
    <row r="6069" spans="2:6" ht="13.15" customHeight="1" x14ac:dyDescent="0.3">
      <c r="B6069" s="1173" t="s">
        <v>6829</v>
      </c>
      <c r="C6069" s="1206">
        <v>6842</v>
      </c>
      <c r="D6069" s="1206">
        <v>11752</v>
      </c>
      <c r="E6069" s="1206">
        <v>2359</v>
      </c>
      <c r="F6069" s="1210">
        <v>20953</v>
      </c>
    </row>
    <row r="6070" spans="2:6" ht="13.15" customHeight="1" x14ac:dyDescent="0.3">
      <c r="B6070" s="1172" t="s">
        <v>6830</v>
      </c>
      <c r="C6070" s="1207">
        <v>7518</v>
      </c>
      <c r="D6070" s="1207">
        <v>7420</v>
      </c>
      <c r="E6070" s="1207">
        <v>1488</v>
      </c>
      <c r="F6070" s="1211">
        <v>16426</v>
      </c>
    </row>
    <row r="6071" spans="2:6" ht="13.15" customHeight="1" x14ac:dyDescent="0.3">
      <c r="B6071" s="1173" t="s">
        <v>6831</v>
      </c>
      <c r="C6071" s="1206">
        <v>13776</v>
      </c>
      <c r="D6071" s="1206">
        <v>21992</v>
      </c>
      <c r="E6071" s="1206">
        <v>5012</v>
      </c>
      <c r="F6071" s="1210">
        <v>40780</v>
      </c>
    </row>
    <row r="6072" spans="2:6" ht="13.15" customHeight="1" x14ac:dyDescent="0.3">
      <c r="B6072" s="1172" t="s">
        <v>6832</v>
      </c>
      <c r="C6072" s="1207">
        <v>14222</v>
      </c>
      <c r="D6072" s="1207">
        <v>117409</v>
      </c>
      <c r="E6072" s="1207">
        <v>5370</v>
      </c>
      <c r="F6072" s="1211">
        <v>137001</v>
      </c>
    </row>
    <row r="6073" spans="2:6" ht="13.15" customHeight="1" x14ac:dyDescent="0.3">
      <c r="B6073" s="1173" t="s">
        <v>6833</v>
      </c>
      <c r="C6073" s="1206">
        <v>3432</v>
      </c>
      <c r="D6073" s="1206">
        <v>5690</v>
      </c>
      <c r="E6073" s="1206">
        <v>886</v>
      </c>
      <c r="F6073" s="1210">
        <v>10008</v>
      </c>
    </row>
    <row r="6074" spans="2:6" ht="13.15" customHeight="1" x14ac:dyDescent="0.3">
      <c r="B6074" s="1172" t="s">
        <v>6834</v>
      </c>
      <c r="C6074" s="1207">
        <v>684</v>
      </c>
      <c r="D6074" s="1207">
        <v>1115</v>
      </c>
      <c r="E6074" s="1207">
        <v>258</v>
      </c>
      <c r="F6074" s="1211">
        <v>2057</v>
      </c>
    </row>
    <row r="6075" spans="2:6" ht="13.15" customHeight="1" x14ac:dyDescent="0.3">
      <c r="B6075" s="1173" t="s">
        <v>6835</v>
      </c>
      <c r="C6075" s="1206">
        <v>9704</v>
      </c>
      <c r="D6075" s="1206">
        <v>17768</v>
      </c>
      <c r="E6075" s="1206">
        <v>3534</v>
      </c>
      <c r="F6075" s="1210">
        <v>31006</v>
      </c>
    </row>
    <row r="6076" spans="2:6" ht="13.15" customHeight="1" x14ac:dyDescent="0.3">
      <c r="B6076" s="1172" t="s">
        <v>6836</v>
      </c>
      <c r="C6076" s="1207">
        <v>12226</v>
      </c>
      <c r="D6076" s="1207">
        <v>18913</v>
      </c>
      <c r="E6076" s="1207">
        <v>3754</v>
      </c>
      <c r="F6076" s="1211">
        <v>34893</v>
      </c>
    </row>
    <row r="6077" spans="2:6" ht="13.15" customHeight="1" x14ac:dyDescent="0.3">
      <c r="B6077" s="1173" t="s">
        <v>6837</v>
      </c>
      <c r="C6077" s="1206">
        <v>3792</v>
      </c>
      <c r="D6077" s="1206">
        <v>6778</v>
      </c>
      <c r="E6077" s="1206">
        <v>1073</v>
      </c>
      <c r="F6077" s="1210">
        <v>11643</v>
      </c>
    </row>
    <row r="6078" spans="2:6" ht="13.15" customHeight="1" x14ac:dyDescent="0.3">
      <c r="B6078" s="1172" t="s">
        <v>6838</v>
      </c>
      <c r="C6078" s="1207">
        <v>7621</v>
      </c>
      <c r="D6078" s="1207">
        <v>9914</v>
      </c>
      <c r="E6078" s="1207">
        <v>1761</v>
      </c>
      <c r="F6078" s="1211">
        <v>19296</v>
      </c>
    </row>
    <row r="6079" spans="2:6" ht="13.15" customHeight="1" x14ac:dyDescent="0.3">
      <c r="B6079" s="1173" t="s">
        <v>6839</v>
      </c>
      <c r="C6079" s="1206">
        <v>6119</v>
      </c>
      <c r="D6079" s="1206">
        <v>13067</v>
      </c>
      <c r="E6079" s="1206">
        <v>2741</v>
      </c>
      <c r="F6079" s="1210">
        <v>21927</v>
      </c>
    </row>
    <row r="6080" spans="2:6" ht="13.15" customHeight="1" x14ac:dyDescent="0.3">
      <c r="B6080" s="1172" t="s">
        <v>6840</v>
      </c>
      <c r="C6080" s="1207">
        <v>1317</v>
      </c>
      <c r="D6080" s="1207">
        <v>2420</v>
      </c>
      <c r="E6080" s="1207">
        <v>409</v>
      </c>
      <c r="F6080" s="1211">
        <v>4146</v>
      </c>
    </row>
    <row r="6081" spans="2:6" ht="13.15" customHeight="1" x14ac:dyDescent="0.3">
      <c r="B6081" s="1173" t="s">
        <v>6841</v>
      </c>
      <c r="C6081" s="1206">
        <v>733</v>
      </c>
      <c r="D6081" s="1206">
        <v>1416</v>
      </c>
      <c r="E6081" s="1206">
        <v>189</v>
      </c>
      <c r="F6081" s="1210">
        <v>2338</v>
      </c>
    </row>
    <row r="6082" spans="2:6" ht="13.15" customHeight="1" x14ac:dyDescent="0.3">
      <c r="B6082" s="1172" t="s">
        <v>6842</v>
      </c>
      <c r="C6082" s="1207">
        <v>2874</v>
      </c>
      <c r="D6082" s="1207">
        <v>3978</v>
      </c>
      <c r="E6082" s="1207">
        <v>585</v>
      </c>
      <c r="F6082" s="1211">
        <v>7437</v>
      </c>
    </row>
    <row r="6083" spans="2:6" ht="13.15" customHeight="1" x14ac:dyDescent="0.3">
      <c r="B6083" s="1173" t="s">
        <v>6843</v>
      </c>
      <c r="C6083" s="1206">
        <v>616</v>
      </c>
      <c r="D6083" s="1206">
        <v>606</v>
      </c>
      <c r="E6083" s="1206">
        <v>105</v>
      </c>
      <c r="F6083" s="1210">
        <v>1327</v>
      </c>
    </row>
    <row r="6084" spans="2:6" ht="13.15" customHeight="1" x14ac:dyDescent="0.3">
      <c r="B6084" s="1172" t="s">
        <v>6844</v>
      </c>
      <c r="C6084" s="1207">
        <v>1096</v>
      </c>
      <c r="D6084" s="1207">
        <v>1082</v>
      </c>
      <c r="E6084" s="1207">
        <v>166</v>
      </c>
      <c r="F6084" s="1211">
        <v>2344</v>
      </c>
    </row>
    <row r="6085" spans="2:6" ht="13.15" customHeight="1" x14ac:dyDescent="0.3">
      <c r="B6085" s="1173" t="s">
        <v>6845</v>
      </c>
      <c r="C6085" s="1206">
        <v>122</v>
      </c>
      <c r="D6085" s="1206">
        <v>291</v>
      </c>
      <c r="E6085" s="1206">
        <v>37</v>
      </c>
      <c r="F6085" s="1210">
        <v>450</v>
      </c>
    </row>
    <row r="6086" spans="2:6" ht="13.15" customHeight="1" x14ac:dyDescent="0.3">
      <c r="B6086" s="1172" t="s">
        <v>6846</v>
      </c>
      <c r="C6086" s="1207">
        <v>24211</v>
      </c>
      <c r="D6086" s="1207">
        <v>32653</v>
      </c>
      <c r="E6086" s="1207">
        <v>6647</v>
      </c>
      <c r="F6086" s="1211">
        <v>63511</v>
      </c>
    </row>
    <row r="6087" spans="2:6" ht="13.15" customHeight="1" x14ac:dyDescent="0.3">
      <c r="B6087" s="1173" t="s">
        <v>6847</v>
      </c>
      <c r="C6087" s="1206">
        <v>29</v>
      </c>
      <c r="D6087" s="1206">
        <v>31</v>
      </c>
      <c r="E6087" s="1206">
        <v>4</v>
      </c>
      <c r="F6087" s="1210">
        <v>64</v>
      </c>
    </row>
    <row r="6088" spans="2:6" ht="13.15" customHeight="1" x14ac:dyDescent="0.3">
      <c r="B6088" s="1172" t="s">
        <v>6848</v>
      </c>
      <c r="C6088" s="1207">
        <v>2</v>
      </c>
      <c r="D6088" s="1207">
        <v>15</v>
      </c>
      <c r="E6088" s="1207">
        <v>1</v>
      </c>
      <c r="F6088" s="1211">
        <v>18</v>
      </c>
    </row>
    <row r="6089" spans="2:6" ht="13.15" customHeight="1" x14ac:dyDescent="0.3">
      <c r="B6089" s="1173" t="s">
        <v>6849</v>
      </c>
      <c r="C6089" s="1206">
        <v>5</v>
      </c>
      <c r="D6089" s="1206">
        <v>4</v>
      </c>
      <c r="E6089" s="1206">
        <v>2</v>
      </c>
      <c r="F6089" s="1210">
        <v>11</v>
      </c>
    </row>
    <row r="6090" spans="2:6" ht="13.15" customHeight="1" x14ac:dyDescent="0.3">
      <c r="B6090" s="1172" t="s">
        <v>6850</v>
      </c>
      <c r="C6090" s="1207">
        <v>22863</v>
      </c>
      <c r="D6090" s="1207">
        <v>35106</v>
      </c>
      <c r="E6090" s="1207">
        <v>7740</v>
      </c>
      <c r="F6090" s="1211">
        <v>65709</v>
      </c>
    </row>
    <row r="6091" spans="2:6" ht="13.15" customHeight="1" x14ac:dyDescent="0.3">
      <c r="B6091" s="1173" t="s">
        <v>6851</v>
      </c>
      <c r="C6091" s="1206">
        <v>7030</v>
      </c>
      <c r="D6091" s="1206">
        <v>14222</v>
      </c>
      <c r="E6091" s="1206">
        <v>2629</v>
      </c>
      <c r="F6091" s="1210">
        <v>23881</v>
      </c>
    </row>
    <row r="6092" spans="2:6" ht="13.15" customHeight="1" x14ac:dyDescent="0.3">
      <c r="B6092" s="1172" t="s">
        <v>6852</v>
      </c>
      <c r="C6092" s="1207">
        <v>4302</v>
      </c>
      <c r="D6092" s="1207">
        <v>8231</v>
      </c>
      <c r="E6092" s="1207">
        <v>970</v>
      </c>
      <c r="F6092" s="1211">
        <v>13503</v>
      </c>
    </row>
    <row r="6093" spans="2:6" ht="13.15" customHeight="1" x14ac:dyDescent="0.3">
      <c r="B6093" s="1173" t="s">
        <v>6853</v>
      </c>
      <c r="C6093" s="1206">
        <v>13415</v>
      </c>
      <c r="D6093" s="1206">
        <v>24235</v>
      </c>
      <c r="E6093" s="1206">
        <v>4820</v>
      </c>
      <c r="F6093" s="1210">
        <v>42470</v>
      </c>
    </row>
    <row r="6094" spans="2:6" ht="13.15" customHeight="1" x14ac:dyDescent="0.3">
      <c r="B6094" s="1172" t="s">
        <v>6854</v>
      </c>
      <c r="C6094" s="1207">
        <v>11771</v>
      </c>
      <c r="D6094" s="1207">
        <v>16346</v>
      </c>
      <c r="E6094" s="1207">
        <v>3619</v>
      </c>
      <c r="F6094" s="1211">
        <v>31736</v>
      </c>
    </row>
    <row r="6095" spans="2:6" ht="13.15" customHeight="1" x14ac:dyDescent="0.3">
      <c r="B6095" s="1173" t="s">
        <v>6855</v>
      </c>
      <c r="C6095" s="1206">
        <v>3951</v>
      </c>
      <c r="D6095" s="1206">
        <v>5898</v>
      </c>
      <c r="E6095" s="1206">
        <v>1648</v>
      </c>
      <c r="F6095" s="1210">
        <v>11497</v>
      </c>
    </row>
    <row r="6096" spans="2:6" ht="13.15" customHeight="1" x14ac:dyDescent="0.3">
      <c r="B6096" s="1172" t="s">
        <v>6856</v>
      </c>
      <c r="C6096" s="1207">
        <v>9157</v>
      </c>
      <c r="D6096" s="1207">
        <v>15254</v>
      </c>
      <c r="E6096" s="1207">
        <v>3349</v>
      </c>
      <c r="F6096" s="1211">
        <v>27760</v>
      </c>
    </row>
    <row r="6097" spans="2:6" ht="13.15" customHeight="1" x14ac:dyDescent="0.3">
      <c r="B6097" s="1173" t="s">
        <v>6857</v>
      </c>
      <c r="C6097" s="1206">
        <v>469</v>
      </c>
      <c r="D6097" s="1206">
        <v>1167</v>
      </c>
      <c r="E6097" s="1206">
        <v>157</v>
      </c>
      <c r="F6097" s="1210">
        <v>1793</v>
      </c>
    </row>
    <row r="6098" spans="2:6" ht="13.15" customHeight="1" x14ac:dyDescent="0.3">
      <c r="B6098" s="1172" t="s">
        <v>6858</v>
      </c>
      <c r="C6098" s="1207">
        <v>927</v>
      </c>
      <c r="D6098" s="1207">
        <v>2978</v>
      </c>
      <c r="E6098" s="1207">
        <v>428</v>
      </c>
      <c r="F6098" s="1211">
        <v>4333</v>
      </c>
    </row>
    <row r="6099" spans="2:6" ht="13.15" customHeight="1" x14ac:dyDescent="0.3">
      <c r="B6099" s="1173" t="s">
        <v>6859</v>
      </c>
      <c r="C6099" s="1206">
        <v>2470</v>
      </c>
      <c r="D6099" s="1206">
        <v>4295</v>
      </c>
      <c r="E6099" s="1206">
        <v>759</v>
      </c>
      <c r="F6099" s="1210">
        <v>7524</v>
      </c>
    </row>
    <row r="6100" spans="2:6" ht="13.15" customHeight="1" x14ac:dyDescent="0.3">
      <c r="B6100" s="1172" t="s">
        <v>6860</v>
      </c>
      <c r="C6100" s="1207">
        <v>3005</v>
      </c>
      <c r="D6100" s="1207">
        <v>7027</v>
      </c>
      <c r="E6100" s="1207">
        <v>983</v>
      </c>
      <c r="F6100" s="1211">
        <v>11015</v>
      </c>
    </row>
    <row r="6101" spans="2:6" ht="13.15" customHeight="1" x14ac:dyDescent="0.3">
      <c r="B6101" s="1173" t="s">
        <v>6861</v>
      </c>
      <c r="C6101" s="1206">
        <v>674</v>
      </c>
      <c r="D6101" s="1206">
        <v>1704</v>
      </c>
      <c r="E6101" s="1206">
        <v>200</v>
      </c>
      <c r="F6101" s="1210">
        <v>2578</v>
      </c>
    </row>
    <row r="6102" spans="2:6" ht="13.15" customHeight="1" x14ac:dyDescent="0.3">
      <c r="B6102" s="1172" t="s">
        <v>6862</v>
      </c>
      <c r="C6102" s="1207">
        <v>491</v>
      </c>
      <c r="D6102" s="1207">
        <v>937</v>
      </c>
      <c r="E6102" s="1207">
        <v>129</v>
      </c>
      <c r="F6102" s="1211">
        <v>1557</v>
      </c>
    </row>
    <row r="6103" spans="2:6" ht="13.15" customHeight="1" x14ac:dyDescent="0.3">
      <c r="B6103" s="1173" t="s">
        <v>6863</v>
      </c>
      <c r="C6103" s="1206">
        <v>28710</v>
      </c>
      <c r="D6103" s="1206">
        <v>39394</v>
      </c>
      <c r="E6103" s="1206">
        <v>9648</v>
      </c>
      <c r="F6103" s="1210">
        <v>77752</v>
      </c>
    </row>
    <row r="6104" spans="2:6" ht="13.15" customHeight="1" x14ac:dyDescent="0.3">
      <c r="B6104" s="1172" t="s">
        <v>6864</v>
      </c>
      <c r="C6104" s="1207">
        <v>4696</v>
      </c>
      <c r="D6104" s="1207">
        <v>6731</v>
      </c>
      <c r="E6104" s="1207">
        <v>1079</v>
      </c>
      <c r="F6104" s="1211">
        <v>12506</v>
      </c>
    </row>
    <row r="6105" spans="2:6" ht="13.15" customHeight="1" x14ac:dyDescent="0.3">
      <c r="B6105" s="1173" t="s">
        <v>6865</v>
      </c>
      <c r="C6105" s="1206">
        <v>6358</v>
      </c>
      <c r="D6105" s="1206">
        <v>10243</v>
      </c>
      <c r="E6105" s="1206">
        <v>1771</v>
      </c>
      <c r="F6105" s="1210">
        <v>18372</v>
      </c>
    </row>
    <row r="6106" spans="2:6" ht="13.15" customHeight="1" x14ac:dyDescent="0.3">
      <c r="B6106" s="1172" t="s">
        <v>6866</v>
      </c>
      <c r="C6106" s="1207">
        <v>1785</v>
      </c>
      <c r="D6106" s="1207">
        <v>2737</v>
      </c>
      <c r="E6106" s="1207">
        <v>449</v>
      </c>
      <c r="F6106" s="1211">
        <v>4971</v>
      </c>
    </row>
    <row r="6107" spans="2:6" ht="13.15" customHeight="1" x14ac:dyDescent="0.3">
      <c r="B6107" s="1173" t="s">
        <v>6867</v>
      </c>
      <c r="C6107" s="1206">
        <v>1693</v>
      </c>
      <c r="D6107" s="1206">
        <v>2352</v>
      </c>
      <c r="E6107" s="1206">
        <v>311</v>
      </c>
      <c r="F6107" s="1210">
        <v>4356</v>
      </c>
    </row>
    <row r="6108" spans="2:6" ht="13.15" customHeight="1" x14ac:dyDescent="0.3">
      <c r="B6108" s="1172" t="s">
        <v>6868</v>
      </c>
      <c r="C6108" s="1207">
        <v>2</v>
      </c>
      <c r="D6108" s="1207">
        <v>3</v>
      </c>
      <c r="E6108" s="1207">
        <v>1</v>
      </c>
      <c r="F6108" s="1211">
        <v>6</v>
      </c>
    </row>
    <row r="6109" spans="2:6" ht="13.15" customHeight="1" x14ac:dyDescent="0.3">
      <c r="B6109" s="1173" t="s">
        <v>6869</v>
      </c>
      <c r="C6109" s="1206">
        <v>2093</v>
      </c>
      <c r="D6109" s="1206">
        <v>4429</v>
      </c>
      <c r="E6109" s="1206">
        <v>734</v>
      </c>
      <c r="F6109" s="1210">
        <v>7256</v>
      </c>
    </row>
    <row r="6110" spans="2:6" ht="13.15" customHeight="1" x14ac:dyDescent="0.3">
      <c r="B6110" s="1172" t="s">
        <v>6870</v>
      </c>
      <c r="C6110" s="1207">
        <v>7130</v>
      </c>
      <c r="D6110" s="1207">
        <v>11187</v>
      </c>
      <c r="E6110" s="1207">
        <v>2263</v>
      </c>
      <c r="F6110" s="1211">
        <v>20580</v>
      </c>
    </row>
    <row r="6111" spans="2:6" ht="13.15" customHeight="1" x14ac:dyDescent="0.3">
      <c r="B6111" s="1173" t="s">
        <v>6871</v>
      </c>
      <c r="C6111" s="1206">
        <v>9469</v>
      </c>
      <c r="D6111" s="1206">
        <v>12132</v>
      </c>
      <c r="E6111" s="1206">
        <v>2403</v>
      </c>
      <c r="F6111" s="1210">
        <v>24004</v>
      </c>
    </row>
    <row r="6112" spans="2:6" ht="13.15" customHeight="1" x14ac:dyDescent="0.3">
      <c r="B6112" s="1172" t="s">
        <v>6872</v>
      </c>
      <c r="C6112" s="1207">
        <v>3733</v>
      </c>
      <c r="D6112" s="1207">
        <v>5795</v>
      </c>
      <c r="E6112" s="1207">
        <v>997</v>
      </c>
      <c r="F6112" s="1211">
        <v>10525</v>
      </c>
    </row>
    <row r="6113" spans="2:6" ht="13.15" customHeight="1" x14ac:dyDescent="0.3">
      <c r="B6113" s="1173" t="s">
        <v>6873</v>
      </c>
      <c r="C6113" s="1206">
        <v>2508</v>
      </c>
      <c r="D6113" s="1206">
        <v>3553</v>
      </c>
      <c r="E6113" s="1206">
        <v>613</v>
      </c>
      <c r="F6113" s="1210">
        <v>6674</v>
      </c>
    </row>
    <row r="6114" spans="2:6" ht="13.15" customHeight="1" x14ac:dyDescent="0.3">
      <c r="B6114" s="1172" t="s">
        <v>6874</v>
      </c>
      <c r="C6114" s="1207">
        <v>4338</v>
      </c>
      <c r="D6114" s="1207">
        <v>5421</v>
      </c>
      <c r="E6114" s="1207">
        <v>1029</v>
      </c>
      <c r="F6114" s="1211">
        <v>10788</v>
      </c>
    </row>
    <row r="6115" spans="2:6" ht="13.15" customHeight="1" x14ac:dyDescent="0.3">
      <c r="B6115" s="1173" t="s">
        <v>6875</v>
      </c>
      <c r="C6115" s="1206">
        <v>41</v>
      </c>
      <c r="D6115" s="1206">
        <v>58</v>
      </c>
      <c r="E6115" s="1206">
        <v>6</v>
      </c>
      <c r="F6115" s="1210">
        <v>105</v>
      </c>
    </row>
    <row r="6116" spans="2:6" ht="13.15" customHeight="1" x14ac:dyDescent="0.3">
      <c r="B6116" s="1172" t="s">
        <v>6876</v>
      </c>
      <c r="C6116" s="1207">
        <v>6</v>
      </c>
      <c r="D6116" s="1207">
        <v>5</v>
      </c>
      <c r="E6116" s="1207">
        <v>1</v>
      </c>
      <c r="F6116" s="1211">
        <v>12</v>
      </c>
    </row>
    <row r="6117" spans="2:6" ht="13.15" customHeight="1" x14ac:dyDescent="0.3">
      <c r="B6117" s="1173" t="s">
        <v>6877</v>
      </c>
      <c r="C6117" s="1206">
        <v>3571</v>
      </c>
      <c r="D6117" s="1206">
        <v>5106</v>
      </c>
      <c r="E6117" s="1206">
        <v>845</v>
      </c>
      <c r="F6117" s="1210">
        <v>9522</v>
      </c>
    </row>
    <row r="6118" spans="2:6" ht="13.15" customHeight="1" x14ac:dyDescent="0.3">
      <c r="B6118" s="1172" t="s">
        <v>6878</v>
      </c>
      <c r="C6118" s="1207">
        <v>2184</v>
      </c>
      <c r="D6118" s="1207">
        <v>2413</v>
      </c>
      <c r="E6118" s="1207">
        <v>472</v>
      </c>
      <c r="F6118" s="1211">
        <v>5069</v>
      </c>
    </row>
    <row r="6119" spans="2:6" ht="13.15" customHeight="1" x14ac:dyDescent="0.3">
      <c r="B6119" s="1173" t="s">
        <v>6879</v>
      </c>
      <c r="C6119" s="1206">
        <v>1294</v>
      </c>
      <c r="D6119" s="1206">
        <v>1945</v>
      </c>
      <c r="E6119" s="1206">
        <v>349</v>
      </c>
      <c r="F6119" s="1210">
        <v>3588</v>
      </c>
    </row>
    <row r="6120" spans="2:6" ht="13.15" customHeight="1" x14ac:dyDescent="0.3">
      <c r="B6120" s="1172" t="s">
        <v>6880</v>
      </c>
      <c r="C6120" s="1207">
        <v>23314</v>
      </c>
      <c r="D6120" s="1207">
        <v>40885</v>
      </c>
      <c r="E6120" s="1207">
        <v>9122</v>
      </c>
      <c r="F6120" s="1211">
        <v>73321</v>
      </c>
    </row>
    <row r="6121" spans="2:6" ht="13.15" customHeight="1" x14ac:dyDescent="0.3">
      <c r="B6121" s="1173" t="s">
        <v>6881</v>
      </c>
      <c r="C6121" s="1206">
        <v>2905</v>
      </c>
      <c r="D6121" s="1206">
        <v>5303</v>
      </c>
      <c r="E6121" s="1206">
        <v>1030</v>
      </c>
      <c r="F6121" s="1210">
        <v>9238</v>
      </c>
    </row>
    <row r="6122" spans="2:6" ht="13.15" customHeight="1" x14ac:dyDescent="0.3">
      <c r="B6122" s="1172" t="s">
        <v>6882</v>
      </c>
      <c r="C6122" s="1207">
        <v>1373</v>
      </c>
      <c r="D6122" s="1207">
        <v>2279</v>
      </c>
      <c r="E6122" s="1207">
        <v>463</v>
      </c>
      <c r="F6122" s="1211">
        <v>4115</v>
      </c>
    </row>
    <row r="6123" spans="2:6" ht="13.15" customHeight="1" x14ac:dyDescent="0.3">
      <c r="B6123" s="1173" t="s">
        <v>6883</v>
      </c>
      <c r="C6123" s="1206">
        <v>994</v>
      </c>
      <c r="D6123" s="1206">
        <v>1888</v>
      </c>
      <c r="E6123" s="1206">
        <v>298</v>
      </c>
      <c r="F6123" s="1210">
        <v>3180</v>
      </c>
    </row>
    <row r="6124" spans="2:6" ht="13.15" customHeight="1" x14ac:dyDescent="0.3">
      <c r="B6124" s="1172" t="s">
        <v>6884</v>
      </c>
      <c r="C6124" s="1207">
        <v>3047</v>
      </c>
      <c r="D6124" s="1207">
        <v>6187</v>
      </c>
      <c r="E6124" s="1207">
        <v>1030</v>
      </c>
      <c r="F6124" s="1211">
        <v>10264</v>
      </c>
    </row>
    <row r="6125" spans="2:6" ht="13.15" customHeight="1" x14ac:dyDescent="0.3">
      <c r="B6125" s="1173" t="s">
        <v>6885</v>
      </c>
      <c r="C6125" s="1206">
        <v>253</v>
      </c>
      <c r="D6125" s="1206">
        <v>360</v>
      </c>
      <c r="E6125" s="1206">
        <v>63</v>
      </c>
      <c r="F6125" s="1210">
        <v>676</v>
      </c>
    </row>
    <row r="6126" spans="2:6" ht="13.15" customHeight="1" x14ac:dyDescent="0.3">
      <c r="B6126" s="1172" t="s">
        <v>6886</v>
      </c>
      <c r="C6126" s="1207">
        <v>13966</v>
      </c>
      <c r="D6126" s="1207">
        <v>24913</v>
      </c>
      <c r="E6126" s="1207">
        <v>5061</v>
      </c>
      <c r="F6126" s="1211">
        <v>43940</v>
      </c>
    </row>
    <row r="6127" spans="2:6" ht="13.15" customHeight="1" x14ac:dyDescent="0.3">
      <c r="B6127" s="1173" t="s">
        <v>6887</v>
      </c>
      <c r="C6127" s="1206">
        <v>6943</v>
      </c>
      <c r="D6127" s="1206">
        <v>16219</v>
      </c>
      <c r="E6127" s="1206">
        <v>3455</v>
      </c>
      <c r="F6127" s="1210">
        <v>26617</v>
      </c>
    </row>
    <row r="6128" spans="2:6" ht="13.15" customHeight="1" x14ac:dyDescent="0.3">
      <c r="B6128" s="1172" t="s">
        <v>6888</v>
      </c>
      <c r="C6128" s="1207">
        <v>13581</v>
      </c>
      <c r="D6128" s="1207">
        <v>22696</v>
      </c>
      <c r="E6128" s="1207">
        <v>4038</v>
      </c>
      <c r="F6128" s="1211">
        <v>40315</v>
      </c>
    </row>
    <row r="6129" spans="2:6" ht="13.15" customHeight="1" x14ac:dyDescent="0.3">
      <c r="B6129" s="1173" t="s">
        <v>6889</v>
      </c>
      <c r="C6129" s="1206">
        <v>6</v>
      </c>
      <c r="D6129" s="1206">
        <v>50</v>
      </c>
      <c r="E6129" s="1206">
        <v>8</v>
      </c>
      <c r="F6129" s="1210">
        <v>64</v>
      </c>
    </row>
    <row r="6130" spans="2:6" ht="13.15" customHeight="1" x14ac:dyDescent="0.3">
      <c r="B6130" s="1172" t="s">
        <v>6890</v>
      </c>
      <c r="C6130" s="1207">
        <v>4190</v>
      </c>
      <c r="D6130" s="1207">
        <v>4184</v>
      </c>
      <c r="E6130" s="1207">
        <v>682</v>
      </c>
      <c r="F6130" s="1211">
        <v>9056</v>
      </c>
    </row>
    <row r="6131" spans="2:6" ht="13.15" customHeight="1" x14ac:dyDescent="0.3">
      <c r="B6131" s="1173" t="s">
        <v>6891</v>
      </c>
      <c r="C6131" s="1206">
        <v>2829</v>
      </c>
      <c r="D6131" s="1206">
        <v>5452</v>
      </c>
      <c r="E6131" s="1206">
        <v>1065</v>
      </c>
      <c r="F6131" s="1210">
        <v>9346</v>
      </c>
    </row>
    <row r="6132" spans="2:6" ht="13.15" customHeight="1" x14ac:dyDescent="0.3">
      <c r="B6132" s="1172" t="s">
        <v>6892</v>
      </c>
      <c r="C6132" s="1207">
        <v>1186</v>
      </c>
      <c r="D6132" s="1207">
        <v>2152</v>
      </c>
      <c r="E6132" s="1207">
        <v>340</v>
      </c>
      <c r="F6132" s="1211">
        <v>3678</v>
      </c>
    </row>
    <row r="6133" spans="2:6" ht="13.15" customHeight="1" x14ac:dyDescent="0.3">
      <c r="B6133" s="1173" t="s">
        <v>6893</v>
      </c>
      <c r="C6133" s="1206">
        <v>1089</v>
      </c>
      <c r="D6133" s="1206">
        <v>1961</v>
      </c>
      <c r="E6133" s="1206">
        <v>355</v>
      </c>
      <c r="F6133" s="1210">
        <v>3405</v>
      </c>
    </row>
    <row r="6134" spans="2:6" ht="13.15" customHeight="1" x14ac:dyDescent="0.3">
      <c r="B6134" s="1172" t="s">
        <v>6894</v>
      </c>
      <c r="C6134" s="1207">
        <v>1233</v>
      </c>
      <c r="D6134" s="1207">
        <v>1796</v>
      </c>
      <c r="E6134" s="1207">
        <v>323</v>
      </c>
      <c r="F6134" s="1211">
        <v>3352</v>
      </c>
    </row>
    <row r="6135" spans="2:6" ht="13.15" customHeight="1" x14ac:dyDescent="0.3">
      <c r="B6135" s="1173" t="s">
        <v>6895</v>
      </c>
      <c r="C6135" s="1206">
        <v>657</v>
      </c>
      <c r="D6135" s="1206">
        <v>970</v>
      </c>
      <c r="E6135" s="1206">
        <v>179</v>
      </c>
      <c r="F6135" s="1210">
        <v>1806</v>
      </c>
    </row>
    <row r="6136" spans="2:6" ht="13.15" customHeight="1" x14ac:dyDescent="0.3">
      <c r="B6136" s="1172" t="s">
        <v>6896</v>
      </c>
      <c r="C6136" s="1207">
        <v>490</v>
      </c>
      <c r="D6136" s="1207">
        <v>934</v>
      </c>
      <c r="E6136" s="1207">
        <v>105</v>
      </c>
      <c r="F6136" s="1211">
        <v>1529</v>
      </c>
    </row>
    <row r="6137" spans="2:6" ht="13.15" customHeight="1" x14ac:dyDescent="0.3">
      <c r="B6137" s="1173" t="s">
        <v>6897</v>
      </c>
      <c r="C6137" s="1206">
        <v>2948</v>
      </c>
      <c r="D6137" s="1206">
        <v>5710</v>
      </c>
      <c r="E6137" s="1206">
        <v>878</v>
      </c>
      <c r="F6137" s="1210">
        <v>9536</v>
      </c>
    </row>
    <row r="6138" spans="2:6" ht="13.15" customHeight="1" x14ac:dyDescent="0.3">
      <c r="B6138" s="1172" t="s">
        <v>6898</v>
      </c>
      <c r="C6138" s="1207">
        <v>250</v>
      </c>
      <c r="D6138" s="1207">
        <v>491</v>
      </c>
      <c r="E6138" s="1207">
        <v>65</v>
      </c>
      <c r="F6138" s="1211">
        <v>806</v>
      </c>
    </row>
    <row r="6139" spans="2:6" ht="13.15" customHeight="1" x14ac:dyDescent="0.3">
      <c r="B6139" s="1173" t="s">
        <v>6899</v>
      </c>
      <c r="C6139" s="1206">
        <v>658</v>
      </c>
      <c r="D6139" s="1206">
        <v>1416</v>
      </c>
      <c r="E6139" s="1206">
        <v>153</v>
      </c>
      <c r="F6139" s="1210">
        <v>2227</v>
      </c>
    </row>
    <row r="6140" spans="2:6" ht="13.15" customHeight="1" x14ac:dyDescent="0.3">
      <c r="B6140" s="1172" t="s">
        <v>6900</v>
      </c>
      <c r="C6140" s="1207">
        <v>331</v>
      </c>
      <c r="D6140" s="1207">
        <v>512</v>
      </c>
      <c r="E6140" s="1207">
        <v>85</v>
      </c>
      <c r="F6140" s="1211">
        <v>928</v>
      </c>
    </row>
    <row r="6141" spans="2:6" ht="13.15" customHeight="1" x14ac:dyDescent="0.3">
      <c r="B6141" s="1173" t="s">
        <v>6901</v>
      </c>
      <c r="C6141" s="1206">
        <v>1066</v>
      </c>
      <c r="D6141" s="1206">
        <v>1896</v>
      </c>
      <c r="E6141" s="1206">
        <v>240</v>
      </c>
      <c r="F6141" s="1210">
        <v>3202</v>
      </c>
    </row>
    <row r="6142" spans="2:6" ht="13.15" customHeight="1" x14ac:dyDescent="0.3">
      <c r="B6142" s="1172" t="s">
        <v>6902</v>
      </c>
      <c r="C6142" s="1207">
        <v>417</v>
      </c>
      <c r="D6142" s="1207">
        <v>608</v>
      </c>
      <c r="E6142" s="1207">
        <v>81</v>
      </c>
      <c r="F6142" s="1211">
        <v>1106</v>
      </c>
    </row>
    <row r="6143" spans="2:6" ht="13.15" customHeight="1" x14ac:dyDescent="0.3">
      <c r="B6143" s="1173" t="s">
        <v>6903</v>
      </c>
      <c r="C6143" s="1206">
        <v>12186</v>
      </c>
      <c r="D6143" s="1206">
        <v>21307</v>
      </c>
      <c r="E6143" s="1206">
        <v>3728</v>
      </c>
      <c r="F6143" s="1210">
        <v>37221</v>
      </c>
    </row>
    <row r="6144" spans="2:6" ht="13.15" customHeight="1" x14ac:dyDescent="0.3">
      <c r="B6144" s="1172" t="s">
        <v>6904</v>
      </c>
      <c r="C6144" s="1207">
        <v>3921</v>
      </c>
      <c r="D6144" s="1207">
        <v>6536</v>
      </c>
      <c r="E6144" s="1207">
        <v>1141</v>
      </c>
      <c r="F6144" s="1211">
        <v>11598</v>
      </c>
    </row>
    <row r="6145" spans="2:6" ht="13.15" customHeight="1" x14ac:dyDescent="0.3">
      <c r="B6145" s="1173" t="s">
        <v>6905</v>
      </c>
      <c r="C6145" s="1206">
        <v>5280</v>
      </c>
      <c r="D6145" s="1206">
        <v>9920</v>
      </c>
      <c r="E6145" s="1206">
        <v>1523</v>
      </c>
      <c r="F6145" s="1210">
        <v>16723</v>
      </c>
    </row>
    <row r="6146" spans="2:6" ht="13.15" customHeight="1" x14ac:dyDescent="0.3">
      <c r="B6146" s="1172" t="s">
        <v>6906</v>
      </c>
      <c r="C6146" s="1207">
        <v>1303</v>
      </c>
      <c r="D6146" s="1207">
        <v>2122</v>
      </c>
      <c r="E6146" s="1207">
        <v>350</v>
      </c>
      <c r="F6146" s="1211">
        <v>3775</v>
      </c>
    </row>
    <row r="6147" spans="2:6" ht="13.15" customHeight="1" x14ac:dyDescent="0.3">
      <c r="B6147" s="1173" t="s">
        <v>6907</v>
      </c>
      <c r="C6147" s="1206">
        <v>1566</v>
      </c>
      <c r="D6147" s="1206">
        <v>2172</v>
      </c>
      <c r="E6147" s="1206">
        <v>444</v>
      </c>
      <c r="F6147" s="1210">
        <v>4182</v>
      </c>
    </row>
    <row r="6148" spans="2:6" ht="13.15" customHeight="1" x14ac:dyDescent="0.3">
      <c r="B6148" s="1172" t="s">
        <v>6908</v>
      </c>
      <c r="C6148" s="1207">
        <v>3276</v>
      </c>
      <c r="D6148" s="1207">
        <v>4990</v>
      </c>
      <c r="E6148" s="1207">
        <v>780</v>
      </c>
      <c r="F6148" s="1211">
        <v>9046</v>
      </c>
    </row>
    <row r="6149" spans="2:6" ht="13.15" customHeight="1" x14ac:dyDescent="0.3">
      <c r="B6149" s="1173" t="s">
        <v>6909</v>
      </c>
      <c r="C6149" s="1206">
        <v>1811</v>
      </c>
      <c r="D6149" s="1206">
        <v>2298</v>
      </c>
      <c r="E6149" s="1206">
        <v>374</v>
      </c>
      <c r="F6149" s="1210">
        <v>4483</v>
      </c>
    </row>
    <row r="6150" spans="2:6" ht="13.15" customHeight="1" x14ac:dyDescent="0.3">
      <c r="B6150" s="1172" t="s">
        <v>6910</v>
      </c>
      <c r="C6150" s="1207">
        <v>404</v>
      </c>
      <c r="D6150" s="1207">
        <v>198</v>
      </c>
      <c r="E6150" s="1207">
        <v>26</v>
      </c>
      <c r="F6150" s="1211">
        <v>628</v>
      </c>
    </row>
    <row r="6151" spans="2:6" ht="13.15" customHeight="1" x14ac:dyDescent="0.3">
      <c r="B6151" s="1173" t="s">
        <v>6911</v>
      </c>
      <c r="C6151" s="1206">
        <v>402</v>
      </c>
      <c r="D6151" s="1206">
        <v>494</v>
      </c>
      <c r="E6151" s="1206">
        <v>55</v>
      </c>
      <c r="F6151" s="1210">
        <v>951</v>
      </c>
    </row>
    <row r="6152" spans="2:6" ht="13.15" customHeight="1" x14ac:dyDescent="0.3">
      <c r="B6152" s="1172" t="s">
        <v>6912</v>
      </c>
      <c r="C6152" s="1207">
        <v>932</v>
      </c>
      <c r="D6152" s="1207">
        <v>1426</v>
      </c>
      <c r="E6152" s="1207">
        <v>204</v>
      </c>
      <c r="F6152" s="1211">
        <v>2562</v>
      </c>
    </row>
    <row r="6153" spans="2:6" ht="13.15" customHeight="1" x14ac:dyDescent="0.3">
      <c r="B6153" s="1173" t="s">
        <v>6913</v>
      </c>
      <c r="C6153" s="1206">
        <v>20821</v>
      </c>
      <c r="D6153" s="1206">
        <v>84851</v>
      </c>
      <c r="E6153" s="1206">
        <v>7282</v>
      </c>
      <c r="F6153" s="1210">
        <v>112954</v>
      </c>
    </row>
    <row r="6154" spans="2:6" ht="13.15" customHeight="1" x14ac:dyDescent="0.3">
      <c r="B6154" s="1172" t="s">
        <v>6914</v>
      </c>
      <c r="C6154" s="1207">
        <v>236</v>
      </c>
      <c r="D6154" s="1207">
        <v>417</v>
      </c>
      <c r="E6154" s="1207">
        <v>121</v>
      </c>
      <c r="F6154" s="1211">
        <v>774</v>
      </c>
    </row>
    <row r="6155" spans="2:6" ht="13.15" customHeight="1" x14ac:dyDescent="0.3">
      <c r="B6155" s="1173" t="s">
        <v>6915</v>
      </c>
      <c r="C6155" s="1206">
        <v>3211</v>
      </c>
      <c r="D6155" s="1206">
        <v>5407</v>
      </c>
      <c r="E6155" s="1206">
        <v>1266</v>
      </c>
      <c r="F6155" s="1210">
        <v>9884</v>
      </c>
    </row>
    <row r="6156" spans="2:6" ht="13.15" customHeight="1" x14ac:dyDescent="0.3">
      <c r="B6156" s="1172" t="s">
        <v>6916</v>
      </c>
      <c r="C6156" s="1207">
        <v>12233</v>
      </c>
      <c r="D6156" s="1207">
        <v>21598</v>
      </c>
      <c r="E6156" s="1207">
        <v>4566</v>
      </c>
      <c r="F6156" s="1211">
        <v>38397</v>
      </c>
    </row>
    <row r="6157" spans="2:6" ht="13.15" customHeight="1" x14ac:dyDescent="0.3">
      <c r="B6157" s="1173" t="s">
        <v>6917</v>
      </c>
      <c r="C6157" s="1206">
        <v>7</v>
      </c>
      <c r="D6157" s="1206">
        <v>40</v>
      </c>
      <c r="E6157" s="1206">
        <v>0</v>
      </c>
      <c r="F6157" s="1210">
        <v>47</v>
      </c>
    </row>
    <row r="6158" spans="2:6" ht="13.15" customHeight="1" x14ac:dyDescent="0.3">
      <c r="B6158" s="1172" t="s">
        <v>6918</v>
      </c>
      <c r="C6158" s="1207">
        <v>4503</v>
      </c>
      <c r="D6158" s="1207">
        <v>6502</v>
      </c>
      <c r="E6158" s="1207">
        <v>1082</v>
      </c>
      <c r="F6158" s="1211">
        <v>12087</v>
      </c>
    </row>
    <row r="6159" spans="2:6" ht="13.15" customHeight="1" x14ac:dyDescent="0.3">
      <c r="B6159" s="1173" t="s">
        <v>6919</v>
      </c>
      <c r="C6159" s="1206">
        <v>4466</v>
      </c>
      <c r="D6159" s="1206">
        <v>8129</v>
      </c>
      <c r="E6159" s="1206">
        <v>1506</v>
      </c>
      <c r="F6159" s="1210">
        <v>14101</v>
      </c>
    </row>
    <row r="6160" spans="2:6" ht="13.15" customHeight="1" x14ac:dyDescent="0.3">
      <c r="B6160" s="1172" t="s">
        <v>6920</v>
      </c>
      <c r="C6160" s="1207">
        <v>7689</v>
      </c>
      <c r="D6160" s="1207">
        <v>12537</v>
      </c>
      <c r="E6160" s="1207">
        <v>2792</v>
      </c>
      <c r="F6160" s="1211">
        <v>23018</v>
      </c>
    </row>
    <row r="6161" spans="2:6" ht="13.15" customHeight="1" x14ac:dyDescent="0.3">
      <c r="B6161" s="1173" t="s">
        <v>6921</v>
      </c>
      <c r="C6161" s="1206">
        <v>1127</v>
      </c>
      <c r="D6161" s="1206">
        <v>2988</v>
      </c>
      <c r="E6161" s="1206">
        <v>654</v>
      </c>
      <c r="F6161" s="1210">
        <v>4769</v>
      </c>
    </row>
    <row r="6162" spans="2:6" ht="13.15" customHeight="1" x14ac:dyDescent="0.3">
      <c r="B6162" s="1172" t="s">
        <v>6922</v>
      </c>
      <c r="C6162" s="1207">
        <v>1528</v>
      </c>
      <c r="D6162" s="1207">
        <v>3065</v>
      </c>
      <c r="E6162" s="1207">
        <v>489</v>
      </c>
      <c r="F6162" s="1211">
        <v>5082</v>
      </c>
    </row>
    <row r="6163" spans="2:6" ht="13.15" customHeight="1" x14ac:dyDescent="0.3">
      <c r="B6163" s="1173" t="s">
        <v>6923</v>
      </c>
      <c r="C6163" s="1206">
        <v>1076</v>
      </c>
      <c r="D6163" s="1206">
        <v>1836</v>
      </c>
      <c r="E6163" s="1206">
        <v>365</v>
      </c>
      <c r="F6163" s="1210">
        <v>3277</v>
      </c>
    </row>
    <row r="6164" spans="2:6" ht="13.15" customHeight="1" x14ac:dyDescent="0.3">
      <c r="B6164" s="1172" t="s">
        <v>6924</v>
      </c>
      <c r="C6164" s="1207">
        <v>1271</v>
      </c>
      <c r="D6164" s="1207">
        <v>2440</v>
      </c>
      <c r="E6164" s="1207">
        <v>422</v>
      </c>
      <c r="F6164" s="1211">
        <v>4133</v>
      </c>
    </row>
    <row r="6165" spans="2:6" ht="13.15" customHeight="1" x14ac:dyDescent="0.3">
      <c r="B6165" s="1173" t="s">
        <v>6925</v>
      </c>
      <c r="C6165" s="1206">
        <v>2187</v>
      </c>
      <c r="D6165" s="1206">
        <v>2179</v>
      </c>
      <c r="E6165" s="1206">
        <v>433</v>
      </c>
      <c r="F6165" s="1210">
        <v>4799</v>
      </c>
    </row>
    <row r="6166" spans="2:6" ht="13.15" customHeight="1" x14ac:dyDescent="0.3">
      <c r="B6166" s="1172" t="s">
        <v>6926</v>
      </c>
      <c r="C6166" s="1207">
        <v>5764</v>
      </c>
      <c r="D6166" s="1207">
        <v>7169</v>
      </c>
      <c r="E6166" s="1207">
        <v>942</v>
      </c>
      <c r="F6166" s="1211">
        <v>13875</v>
      </c>
    </row>
    <row r="6167" spans="2:6" ht="13.15" customHeight="1" x14ac:dyDescent="0.3">
      <c r="B6167" s="1173" t="s">
        <v>6927</v>
      </c>
      <c r="C6167" s="1206">
        <v>15439</v>
      </c>
      <c r="D6167" s="1206">
        <v>19737</v>
      </c>
      <c r="E6167" s="1206">
        <v>4621</v>
      </c>
      <c r="F6167" s="1210">
        <v>39797</v>
      </c>
    </row>
    <row r="6168" spans="2:6" ht="13.15" customHeight="1" x14ac:dyDescent="0.3">
      <c r="B6168" s="1172" t="s">
        <v>6928</v>
      </c>
      <c r="C6168" s="1207">
        <v>8856</v>
      </c>
      <c r="D6168" s="1207">
        <v>16471</v>
      </c>
      <c r="E6168" s="1207">
        <v>2865</v>
      </c>
      <c r="F6168" s="1211">
        <v>28192</v>
      </c>
    </row>
    <row r="6169" spans="2:6" ht="13.15" customHeight="1" x14ac:dyDescent="0.3">
      <c r="B6169" s="1173" t="s">
        <v>6929</v>
      </c>
      <c r="C6169" s="1206">
        <v>9104</v>
      </c>
      <c r="D6169" s="1206">
        <v>34697</v>
      </c>
      <c r="E6169" s="1206">
        <v>4578</v>
      </c>
      <c r="F6169" s="1210">
        <v>48379</v>
      </c>
    </row>
    <row r="6170" spans="2:6" ht="13.15" customHeight="1" x14ac:dyDescent="0.3">
      <c r="B6170" s="1172" t="s">
        <v>6930</v>
      </c>
      <c r="C6170" s="1207">
        <v>851</v>
      </c>
      <c r="D6170" s="1207">
        <v>8863</v>
      </c>
      <c r="E6170" s="1207">
        <v>289</v>
      </c>
      <c r="F6170" s="1211">
        <v>10003</v>
      </c>
    </row>
    <row r="6171" spans="2:6" ht="13.15" customHeight="1" x14ac:dyDescent="0.3">
      <c r="B6171" s="1173" t="s">
        <v>6931</v>
      </c>
      <c r="C6171" s="1206">
        <v>1134</v>
      </c>
      <c r="D6171" s="1206">
        <v>2842</v>
      </c>
      <c r="E6171" s="1206">
        <v>650</v>
      </c>
      <c r="F6171" s="1210">
        <v>4626</v>
      </c>
    </row>
    <row r="6172" spans="2:6" ht="13.15" customHeight="1" x14ac:dyDescent="0.3">
      <c r="B6172" s="1172" t="s">
        <v>6932</v>
      </c>
      <c r="C6172" s="1207">
        <v>802</v>
      </c>
      <c r="D6172" s="1207">
        <v>2014</v>
      </c>
      <c r="E6172" s="1207">
        <v>433</v>
      </c>
      <c r="F6172" s="1211">
        <v>3249</v>
      </c>
    </row>
    <row r="6173" spans="2:6" ht="13.15" customHeight="1" x14ac:dyDescent="0.3">
      <c r="B6173" s="1173" t="s">
        <v>6933</v>
      </c>
      <c r="C6173" s="1206">
        <v>50</v>
      </c>
      <c r="D6173" s="1206">
        <v>195</v>
      </c>
      <c r="E6173" s="1206">
        <v>69</v>
      </c>
      <c r="F6173" s="1210">
        <v>314</v>
      </c>
    </row>
    <row r="6174" spans="2:6" ht="13.15" customHeight="1" x14ac:dyDescent="0.3">
      <c r="B6174" s="1172" t="s">
        <v>6934</v>
      </c>
      <c r="C6174" s="1207">
        <v>3775</v>
      </c>
      <c r="D6174" s="1207">
        <v>6576</v>
      </c>
      <c r="E6174" s="1207">
        <v>1146</v>
      </c>
      <c r="F6174" s="1211">
        <v>11497</v>
      </c>
    </row>
    <row r="6175" spans="2:6" ht="13.15" customHeight="1" x14ac:dyDescent="0.3">
      <c r="B6175" s="1173" t="s">
        <v>6935</v>
      </c>
      <c r="C6175" s="1206">
        <v>1771</v>
      </c>
      <c r="D6175" s="1206">
        <v>2069</v>
      </c>
      <c r="E6175" s="1206">
        <v>307</v>
      </c>
      <c r="F6175" s="1210">
        <v>4147</v>
      </c>
    </row>
    <row r="6176" spans="2:6" ht="13.15" customHeight="1" x14ac:dyDescent="0.3">
      <c r="B6176" s="1172" t="s">
        <v>6936</v>
      </c>
      <c r="C6176" s="1207">
        <v>767</v>
      </c>
      <c r="D6176" s="1207">
        <v>1115</v>
      </c>
      <c r="E6176" s="1207">
        <v>166</v>
      </c>
      <c r="F6176" s="1211">
        <v>2048</v>
      </c>
    </row>
    <row r="6177" spans="2:6" ht="13.15" customHeight="1" x14ac:dyDescent="0.3">
      <c r="B6177" s="1173" t="s">
        <v>6937</v>
      </c>
      <c r="C6177" s="1206">
        <v>1020</v>
      </c>
      <c r="D6177" s="1206">
        <v>1710</v>
      </c>
      <c r="E6177" s="1206">
        <v>195</v>
      </c>
      <c r="F6177" s="1210">
        <v>2925</v>
      </c>
    </row>
    <row r="6178" spans="2:6" ht="13.15" customHeight="1" x14ac:dyDescent="0.3">
      <c r="B6178" s="1172" t="s">
        <v>6938</v>
      </c>
      <c r="C6178" s="1207">
        <v>3092</v>
      </c>
      <c r="D6178" s="1207">
        <v>4726</v>
      </c>
      <c r="E6178" s="1207">
        <v>724</v>
      </c>
      <c r="F6178" s="1211">
        <v>8542</v>
      </c>
    </row>
    <row r="6179" spans="2:6" ht="13.15" customHeight="1" x14ac:dyDescent="0.3">
      <c r="B6179" s="1173" t="s">
        <v>6939</v>
      </c>
      <c r="C6179" s="1206">
        <v>2968</v>
      </c>
      <c r="D6179" s="1206">
        <v>4695</v>
      </c>
      <c r="E6179" s="1206">
        <v>662</v>
      </c>
      <c r="F6179" s="1210">
        <v>8325</v>
      </c>
    </row>
    <row r="6180" spans="2:6" ht="13.15" customHeight="1" x14ac:dyDescent="0.3">
      <c r="B6180" s="1172" t="s">
        <v>6940</v>
      </c>
      <c r="C6180" s="1207">
        <v>967</v>
      </c>
      <c r="D6180" s="1207">
        <v>1433</v>
      </c>
      <c r="E6180" s="1207">
        <v>287</v>
      </c>
      <c r="F6180" s="1211">
        <v>2687</v>
      </c>
    </row>
    <row r="6181" spans="2:6" ht="13.15" customHeight="1" x14ac:dyDescent="0.3">
      <c r="B6181" s="1173" t="s">
        <v>6941</v>
      </c>
      <c r="C6181" s="1206">
        <v>494</v>
      </c>
      <c r="D6181" s="1206">
        <v>981</v>
      </c>
      <c r="E6181" s="1206">
        <v>117</v>
      </c>
      <c r="F6181" s="1210">
        <v>1592</v>
      </c>
    </row>
    <row r="6182" spans="2:6" ht="13.15" customHeight="1" x14ac:dyDescent="0.3">
      <c r="B6182" s="1172" t="s">
        <v>6942</v>
      </c>
      <c r="C6182" s="1207">
        <v>1186</v>
      </c>
      <c r="D6182" s="1207">
        <v>756</v>
      </c>
      <c r="E6182" s="1207">
        <v>113</v>
      </c>
      <c r="F6182" s="1211">
        <v>2055</v>
      </c>
    </row>
    <row r="6183" spans="2:6" ht="13.15" customHeight="1" x14ac:dyDescent="0.3">
      <c r="B6183" s="1173" t="s">
        <v>6943</v>
      </c>
      <c r="C6183" s="1206">
        <v>1326</v>
      </c>
      <c r="D6183" s="1206">
        <v>1270</v>
      </c>
      <c r="E6183" s="1206">
        <v>244</v>
      </c>
      <c r="F6183" s="1210">
        <v>2840</v>
      </c>
    </row>
    <row r="6184" spans="2:6" ht="13.15" customHeight="1" x14ac:dyDescent="0.3">
      <c r="B6184" s="1172" t="s">
        <v>6944</v>
      </c>
      <c r="C6184" s="1207">
        <v>5</v>
      </c>
      <c r="D6184" s="1207">
        <v>32</v>
      </c>
      <c r="E6184" s="1207">
        <v>1</v>
      </c>
      <c r="F6184" s="1211">
        <v>38</v>
      </c>
    </row>
    <row r="6185" spans="2:6" ht="13.15" customHeight="1" x14ac:dyDescent="0.3">
      <c r="B6185" s="1173" t="s">
        <v>6945</v>
      </c>
      <c r="C6185" s="1206">
        <v>576</v>
      </c>
      <c r="D6185" s="1206">
        <v>496</v>
      </c>
      <c r="E6185" s="1206">
        <v>124</v>
      </c>
      <c r="F6185" s="1210">
        <v>1196</v>
      </c>
    </row>
    <row r="6186" spans="2:6" ht="13.15" customHeight="1" x14ac:dyDescent="0.3">
      <c r="B6186" s="1172" t="s">
        <v>6946</v>
      </c>
      <c r="C6186" s="1207">
        <v>608</v>
      </c>
      <c r="D6186" s="1207">
        <v>771</v>
      </c>
      <c r="E6186" s="1207">
        <v>122</v>
      </c>
      <c r="F6186" s="1211">
        <v>1501</v>
      </c>
    </row>
    <row r="6187" spans="2:6" ht="13.15" customHeight="1" x14ac:dyDescent="0.3">
      <c r="B6187" s="1173" t="s">
        <v>6947</v>
      </c>
      <c r="C6187" s="1206">
        <v>779</v>
      </c>
      <c r="D6187" s="1206">
        <v>474</v>
      </c>
      <c r="E6187" s="1206">
        <v>105</v>
      </c>
      <c r="F6187" s="1210">
        <v>1358</v>
      </c>
    </row>
    <row r="6188" spans="2:6" ht="13.15" customHeight="1" x14ac:dyDescent="0.3">
      <c r="B6188" s="1172" t="s">
        <v>6948</v>
      </c>
      <c r="C6188" s="1207">
        <v>5496</v>
      </c>
      <c r="D6188" s="1207">
        <v>9544</v>
      </c>
      <c r="E6188" s="1207">
        <v>2071</v>
      </c>
      <c r="F6188" s="1211">
        <v>17111</v>
      </c>
    </row>
    <row r="6189" spans="2:6" ht="13.15" customHeight="1" x14ac:dyDescent="0.3">
      <c r="B6189" s="1173" t="s">
        <v>6949</v>
      </c>
      <c r="C6189" s="1206">
        <v>1506</v>
      </c>
      <c r="D6189" s="1206">
        <v>2198</v>
      </c>
      <c r="E6189" s="1206">
        <v>387</v>
      </c>
      <c r="F6189" s="1210">
        <v>4091</v>
      </c>
    </row>
    <row r="6190" spans="2:6" ht="13.15" customHeight="1" x14ac:dyDescent="0.3">
      <c r="B6190" s="1172" t="s">
        <v>6950</v>
      </c>
      <c r="C6190" s="1207">
        <v>622</v>
      </c>
      <c r="D6190" s="1207">
        <v>1102</v>
      </c>
      <c r="E6190" s="1207">
        <v>168</v>
      </c>
      <c r="F6190" s="1211">
        <v>1892</v>
      </c>
    </row>
    <row r="6191" spans="2:6" ht="13.15" customHeight="1" x14ac:dyDescent="0.3">
      <c r="B6191" s="1173" t="s">
        <v>6951</v>
      </c>
      <c r="C6191" s="1206">
        <v>149</v>
      </c>
      <c r="D6191" s="1206">
        <v>188</v>
      </c>
      <c r="E6191" s="1206">
        <v>24</v>
      </c>
      <c r="F6191" s="1210">
        <v>361</v>
      </c>
    </row>
    <row r="6192" spans="2:6" ht="13.15" customHeight="1" x14ac:dyDescent="0.3">
      <c r="B6192" s="1172" t="s">
        <v>6952</v>
      </c>
      <c r="C6192" s="1207">
        <v>478</v>
      </c>
      <c r="D6192" s="1207">
        <v>544</v>
      </c>
      <c r="E6192" s="1207">
        <v>70</v>
      </c>
      <c r="F6192" s="1211">
        <v>1092</v>
      </c>
    </row>
    <row r="6193" spans="2:6" ht="13.15" customHeight="1" x14ac:dyDescent="0.3">
      <c r="B6193" s="1173" t="s">
        <v>6953</v>
      </c>
      <c r="C6193" s="1206">
        <v>482</v>
      </c>
      <c r="D6193" s="1206">
        <v>428</v>
      </c>
      <c r="E6193" s="1206">
        <v>65</v>
      </c>
      <c r="F6193" s="1210">
        <v>975</v>
      </c>
    </row>
    <row r="6194" spans="2:6" ht="13.15" customHeight="1" x14ac:dyDescent="0.3">
      <c r="B6194" s="1172" t="s">
        <v>6954</v>
      </c>
      <c r="C6194" s="1207">
        <v>85</v>
      </c>
      <c r="D6194" s="1207">
        <v>81</v>
      </c>
      <c r="E6194" s="1207">
        <v>22</v>
      </c>
      <c r="F6194" s="1211">
        <v>188</v>
      </c>
    </row>
    <row r="6195" spans="2:6" ht="13.15" customHeight="1" x14ac:dyDescent="0.3">
      <c r="B6195" s="1173" t="s">
        <v>6955</v>
      </c>
      <c r="C6195" s="1206">
        <v>22296</v>
      </c>
      <c r="D6195" s="1206">
        <v>34200</v>
      </c>
      <c r="E6195" s="1206">
        <v>6797</v>
      </c>
      <c r="F6195" s="1210">
        <v>63293</v>
      </c>
    </row>
    <row r="6196" spans="2:6" ht="13.15" customHeight="1" x14ac:dyDescent="0.3">
      <c r="B6196" s="1172" t="s">
        <v>6956</v>
      </c>
      <c r="C6196" s="1207">
        <v>22740</v>
      </c>
      <c r="D6196" s="1207">
        <v>35644</v>
      </c>
      <c r="E6196" s="1207">
        <v>6260</v>
      </c>
      <c r="F6196" s="1211">
        <v>64644</v>
      </c>
    </row>
    <row r="6197" spans="2:6" ht="13.15" customHeight="1" x14ac:dyDescent="0.3">
      <c r="B6197" s="1173" t="s">
        <v>6957</v>
      </c>
      <c r="C6197" s="1206">
        <v>4389</v>
      </c>
      <c r="D6197" s="1206">
        <v>7183</v>
      </c>
      <c r="E6197" s="1206">
        <v>1005</v>
      </c>
      <c r="F6197" s="1210">
        <v>12577</v>
      </c>
    </row>
    <row r="6198" spans="2:6" ht="13.15" customHeight="1" x14ac:dyDescent="0.3">
      <c r="B6198" s="1172" t="s">
        <v>6958</v>
      </c>
      <c r="C6198" s="1207">
        <v>3919</v>
      </c>
      <c r="D6198" s="1207">
        <v>4877</v>
      </c>
      <c r="E6198" s="1207">
        <v>792</v>
      </c>
      <c r="F6198" s="1211">
        <v>9588</v>
      </c>
    </row>
    <row r="6199" spans="2:6" ht="13.15" customHeight="1" x14ac:dyDescent="0.3">
      <c r="B6199" s="1173" t="s">
        <v>6959</v>
      </c>
      <c r="C6199" s="1206">
        <v>94</v>
      </c>
      <c r="D6199" s="1206">
        <v>68</v>
      </c>
      <c r="E6199" s="1206">
        <v>16</v>
      </c>
      <c r="F6199" s="1210">
        <v>178</v>
      </c>
    </row>
    <row r="6200" spans="2:6" ht="13.15" customHeight="1" x14ac:dyDescent="0.3">
      <c r="B6200" s="1172" t="s">
        <v>6960</v>
      </c>
      <c r="C6200" s="1207">
        <v>3090</v>
      </c>
      <c r="D6200" s="1207">
        <v>4897</v>
      </c>
      <c r="E6200" s="1207">
        <v>787</v>
      </c>
      <c r="F6200" s="1211">
        <v>8774</v>
      </c>
    </row>
    <row r="6201" spans="2:6" ht="13.15" customHeight="1" x14ac:dyDescent="0.3">
      <c r="B6201" s="1173" t="s">
        <v>6961</v>
      </c>
      <c r="C6201" s="1206">
        <v>325</v>
      </c>
      <c r="D6201" s="1206">
        <v>137</v>
      </c>
      <c r="E6201" s="1206">
        <v>70</v>
      </c>
      <c r="F6201" s="1210">
        <v>532</v>
      </c>
    </row>
    <row r="6202" spans="2:6" ht="13.15" customHeight="1" x14ac:dyDescent="0.3">
      <c r="B6202" s="1172" t="s">
        <v>6962</v>
      </c>
      <c r="C6202" s="1207">
        <v>6836</v>
      </c>
      <c r="D6202" s="1207">
        <v>5470</v>
      </c>
      <c r="E6202" s="1207">
        <v>2295</v>
      </c>
      <c r="F6202" s="1211">
        <v>14601</v>
      </c>
    </row>
    <row r="6203" spans="2:6" ht="13.15" customHeight="1" x14ac:dyDescent="0.3">
      <c r="B6203" s="1173" t="s">
        <v>6963</v>
      </c>
      <c r="C6203" s="1206">
        <v>9989</v>
      </c>
      <c r="D6203" s="1206">
        <v>11409</v>
      </c>
      <c r="E6203" s="1206">
        <v>3271</v>
      </c>
      <c r="F6203" s="1210">
        <v>24669</v>
      </c>
    </row>
    <row r="6204" spans="2:6" ht="13.15" customHeight="1" x14ac:dyDescent="0.3">
      <c r="B6204" s="1172" t="s">
        <v>6964</v>
      </c>
      <c r="C6204" s="1207">
        <v>12417</v>
      </c>
      <c r="D6204" s="1207">
        <v>15886</v>
      </c>
      <c r="E6204" s="1207">
        <v>3460</v>
      </c>
      <c r="F6204" s="1211">
        <v>31763</v>
      </c>
    </row>
    <row r="6205" spans="2:6" ht="13.15" customHeight="1" x14ac:dyDescent="0.3">
      <c r="B6205" s="1173" t="s">
        <v>6965</v>
      </c>
      <c r="C6205" s="1206">
        <v>12981</v>
      </c>
      <c r="D6205" s="1206">
        <v>15362</v>
      </c>
      <c r="E6205" s="1206">
        <v>3585</v>
      </c>
      <c r="F6205" s="1210">
        <v>31928</v>
      </c>
    </row>
    <row r="6206" spans="2:6" ht="13.15" customHeight="1" x14ac:dyDescent="0.3">
      <c r="B6206" s="1172" t="s">
        <v>6966</v>
      </c>
      <c r="C6206" s="1207">
        <v>12118</v>
      </c>
      <c r="D6206" s="1207">
        <v>16722</v>
      </c>
      <c r="E6206" s="1207">
        <v>3777</v>
      </c>
      <c r="F6206" s="1211">
        <v>32617</v>
      </c>
    </row>
    <row r="6207" spans="2:6" ht="13.15" customHeight="1" x14ac:dyDescent="0.3">
      <c r="B6207" s="1173" t="s">
        <v>6967</v>
      </c>
      <c r="C6207" s="1206">
        <v>27186</v>
      </c>
      <c r="D6207" s="1206">
        <v>43340</v>
      </c>
      <c r="E6207" s="1206">
        <v>8272</v>
      </c>
      <c r="F6207" s="1210">
        <v>78798</v>
      </c>
    </row>
    <row r="6208" spans="2:6" ht="13.15" customHeight="1" x14ac:dyDescent="0.3">
      <c r="B6208" s="1172" t="s">
        <v>6968</v>
      </c>
      <c r="C6208" s="1207">
        <v>5776</v>
      </c>
      <c r="D6208" s="1207">
        <v>5263</v>
      </c>
      <c r="E6208" s="1207">
        <v>1647</v>
      </c>
      <c r="F6208" s="1211">
        <v>12686</v>
      </c>
    </row>
    <row r="6209" spans="2:6" ht="13.15" customHeight="1" x14ac:dyDescent="0.3">
      <c r="B6209" s="1173" t="s">
        <v>6969</v>
      </c>
      <c r="C6209" s="1206">
        <v>7433</v>
      </c>
      <c r="D6209" s="1206">
        <v>14269</v>
      </c>
      <c r="E6209" s="1206">
        <v>2111</v>
      </c>
      <c r="F6209" s="1210">
        <v>23813</v>
      </c>
    </row>
    <row r="6210" spans="2:6" ht="13.15" customHeight="1" x14ac:dyDescent="0.3">
      <c r="B6210" s="1172" t="s">
        <v>6970</v>
      </c>
      <c r="C6210" s="1207">
        <v>357</v>
      </c>
      <c r="D6210" s="1207">
        <v>681</v>
      </c>
      <c r="E6210" s="1207">
        <v>89</v>
      </c>
      <c r="F6210" s="1211">
        <v>1127</v>
      </c>
    </row>
    <row r="6211" spans="2:6" ht="13.15" customHeight="1" x14ac:dyDescent="0.3">
      <c r="B6211" s="1173" t="s">
        <v>6971</v>
      </c>
      <c r="C6211" s="1206">
        <v>771</v>
      </c>
      <c r="D6211" s="1206">
        <v>1244</v>
      </c>
      <c r="E6211" s="1206">
        <v>214</v>
      </c>
      <c r="F6211" s="1210">
        <v>2229</v>
      </c>
    </row>
    <row r="6212" spans="2:6" ht="13.15" customHeight="1" x14ac:dyDescent="0.3">
      <c r="B6212" s="1172" t="s">
        <v>6972</v>
      </c>
      <c r="C6212" s="1207">
        <v>3254</v>
      </c>
      <c r="D6212" s="1207">
        <v>7171</v>
      </c>
      <c r="E6212" s="1207">
        <v>1417</v>
      </c>
      <c r="F6212" s="1211">
        <v>11842</v>
      </c>
    </row>
    <row r="6213" spans="2:6" ht="13.15" customHeight="1" x14ac:dyDescent="0.3">
      <c r="B6213" s="1173" t="s">
        <v>6973</v>
      </c>
      <c r="C6213" s="1206">
        <v>3999</v>
      </c>
      <c r="D6213" s="1206">
        <v>17915</v>
      </c>
      <c r="E6213" s="1206">
        <v>1560</v>
      </c>
      <c r="F6213" s="1210">
        <v>23474</v>
      </c>
    </row>
    <row r="6214" spans="2:6" ht="13.15" customHeight="1" x14ac:dyDescent="0.3">
      <c r="B6214" s="1172" t="s">
        <v>6974</v>
      </c>
      <c r="C6214" s="1207">
        <v>1472</v>
      </c>
      <c r="D6214" s="1207">
        <v>2744</v>
      </c>
      <c r="E6214" s="1207">
        <v>470</v>
      </c>
      <c r="F6214" s="1211">
        <v>4686</v>
      </c>
    </row>
    <row r="6215" spans="2:6" ht="13.15" customHeight="1" x14ac:dyDescent="0.3">
      <c r="B6215" s="1173" t="s">
        <v>6975</v>
      </c>
      <c r="C6215" s="1206">
        <v>4305</v>
      </c>
      <c r="D6215" s="1206">
        <v>8784</v>
      </c>
      <c r="E6215" s="1206">
        <v>1623</v>
      </c>
      <c r="F6215" s="1210">
        <v>14712</v>
      </c>
    </row>
    <row r="6216" spans="2:6" ht="13.15" customHeight="1" x14ac:dyDescent="0.3">
      <c r="B6216" s="1172" t="s">
        <v>6976</v>
      </c>
      <c r="C6216" s="1207">
        <v>1106</v>
      </c>
      <c r="D6216" s="1207">
        <v>2069</v>
      </c>
      <c r="E6216" s="1207">
        <v>319</v>
      </c>
      <c r="F6216" s="1211">
        <v>3494</v>
      </c>
    </row>
    <row r="6217" spans="2:6" ht="13.15" customHeight="1" x14ac:dyDescent="0.3">
      <c r="B6217" s="1173" t="s">
        <v>6977</v>
      </c>
      <c r="C6217" s="1206">
        <v>959</v>
      </c>
      <c r="D6217" s="1206">
        <v>2000</v>
      </c>
      <c r="E6217" s="1206">
        <v>291</v>
      </c>
      <c r="F6217" s="1210">
        <v>3250</v>
      </c>
    </row>
    <row r="6218" spans="2:6" ht="13.15" customHeight="1" x14ac:dyDescent="0.3">
      <c r="B6218" s="1172" t="s">
        <v>6978</v>
      </c>
      <c r="C6218" s="1207">
        <v>5810</v>
      </c>
      <c r="D6218" s="1207">
        <v>5816</v>
      </c>
      <c r="E6218" s="1207">
        <v>825</v>
      </c>
      <c r="F6218" s="1211">
        <v>12451</v>
      </c>
    </row>
    <row r="6219" spans="2:6" ht="13.15" customHeight="1" x14ac:dyDescent="0.3">
      <c r="B6219" s="1173" t="s">
        <v>6979</v>
      </c>
      <c r="C6219" s="1206">
        <v>11174</v>
      </c>
      <c r="D6219" s="1206">
        <v>16971</v>
      </c>
      <c r="E6219" s="1206">
        <v>3795</v>
      </c>
      <c r="F6219" s="1210">
        <v>31940</v>
      </c>
    </row>
    <row r="6220" spans="2:6" ht="13.15" customHeight="1" x14ac:dyDescent="0.3">
      <c r="B6220" s="1172" t="s">
        <v>6980</v>
      </c>
      <c r="C6220" s="1207">
        <v>8599</v>
      </c>
      <c r="D6220" s="1207">
        <v>12793</v>
      </c>
      <c r="E6220" s="1207">
        <v>2497</v>
      </c>
      <c r="F6220" s="1211">
        <v>23889</v>
      </c>
    </row>
    <row r="6221" spans="2:6" ht="13.15" customHeight="1" x14ac:dyDescent="0.3">
      <c r="B6221" s="1173" t="s">
        <v>6981</v>
      </c>
      <c r="C6221" s="1206">
        <v>8155</v>
      </c>
      <c r="D6221" s="1206">
        <v>13170</v>
      </c>
      <c r="E6221" s="1206">
        <v>3217</v>
      </c>
      <c r="F6221" s="1210">
        <v>24542</v>
      </c>
    </row>
    <row r="6222" spans="2:6" ht="13.15" customHeight="1" x14ac:dyDescent="0.3">
      <c r="B6222" s="1172" t="s">
        <v>6982</v>
      </c>
      <c r="C6222" s="1207">
        <v>16120</v>
      </c>
      <c r="D6222" s="1207">
        <v>27394</v>
      </c>
      <c r="E6222" s="1207">
        <v>6453</v>
      </c>
      <c r="F6222" s="1211">
        <v>49967</v>
      </c>
    </row>
    <row r="6223" spans="2:6" ht="13.15" customHeight="1" x14ac:dyDescent="0.3">
      <c r="B6223" s="1173" t="s">
        <v>6983</v>
      </c>
      <c r="C6223" s="1206">
        <v>8998</v>
      </c>
      <c r="D6223" s="1206">
        <v>16863</v>
      </c>
      <c r="E6223" s="1206">
        <v>3857</v>
      </c>
      <c r="F6223" s="1210">
        <v>29718</v>
      </c>
    </row>
    <row r="6224" spans="2:6" ht="13.15" customHeight="1" x14ac:dyDescent="0.3">
      <c r="B6224" s="1172" t="s">
        <v>6984</v>
      </c>
      <c r="C6224" s="1207">
        <v>56384</v>
      </c>
      <c r="D6224" s="1207">
        <v>77828</v>
      </c>
      <c r="E6224" s="1207">
        <v>17638</v>
      </c>
      <c r="F6224" s="1211">
        <v>151850</v>
      </c>
    </row>
    <row r="6225" spans="2:6" ht="13.15" customHeight="1" x14ac:dyDescent="0.3">
      <c r="B6225" s="1173" t="s">
        <v>6985</v>
      </c>
      <c r="C6225" s="1206">
        <v>10</v>
      </c>
      <c r="D6225" s="1206">
        <v>48</v>
      </c>
      <c r="E6225" s="1206">
        <v>16</v>
      </c>
      <c r="F6225" s="1210">
        <v>74</v>
      </c>
    </row>
    <row r="6226" spans="2:6" ht="13.15" customHeight="1" x14ac:dyDescent="0.3">
      <c r="B6226" s="1172" t="s">
        <v>6986</v>
      </c>
      <c r="C6226" s="1207">
        <v>9533</v>
      </c>
      <c r="D6226" s="1207">
        <v>18474</v>
      </c>
      <c r="E6226" s="1207">
        <v>3494</v>
      </c>
      <c r="F6226" s="1211">
        <v>31501</v>
      </c>
    </row>
    <row r="6227" spans="2:6" ht="13.15" customHeight="1" x14ac:dyDescent="0.3">
      <c r="B6227" s="1173" t="s">
        <v>6987</v>
      </c>
      <c r="C6227" s="1206">
        <v>246</v>
      </c>
      <c r="D6227" s="1206">
        <v>795</v>
      </c>
      <c r="E6227" s="1206">
        <v>72</v>
      </c>
      <c r="F6227" s="1210">
        <v>1113</v>
      </c>
    </row>
    <row r="6228" spans="2:6" ht="13.15" customHeight="1" x14ac:dyDescent="0.3">
      <c r="B6228" s="1172" t="s">
        <v>6988</v>
      </c>
      <c r="C6228" s="1207">
        <v>93</v>
      </c>
      <c r="D6228" s="1207">
        <v>263</v>
      </c>
      <c r="E6228" s="1207">
        <v>43</v>
      </c>
      <c r="F6228" s="1211">
        <v>399</v>
      </c>
    </row>
    <row r="6229" spans="2:6" ht="13.15" customHeight="1" x14ac:dyDescent="0.3">
      <c r="B6229" s="1173" t="s">
        <v>6989</v>
      </c>
      <c r="C6229" s="1206">
        <v>2837</v>
      </c>
      <c r="D6229" s="1206">
        <v>5833</v>
      </c>
      <c r="E6229" s="1206">
        <v>945</v>
      </c>
      <c r="F6229" s="1210">
        <v>9615</v>
      </c>
    </row>
    <row r="6230" spans="2:6" ht="13.15" customHeight="1" x14ac:dyDescent="0.3">
      <c r="B6230" s="1172" t="s">
        <v>6990</v>
      </c>
      <c r="C6230" s="1207">
        <v>2140</v>
      </c>
      <c r="D6230" s="1207">
        <v>6347</v>
      </c>
      <c r="E6230" s="1207">
        <v>1277</v>
      </c>
      <c r="F6230" s="1211">
        <v>9764</v>
      </c>
    </row>
    <row r="6231" spans="2:6" ht="13.15" customHeight="1" x14ac:dyDescent="0.3">
      <c r="B6231" s="1173" t="s">
        <v>6991</v>
      </c>
      <c r="C6231" s="1206">
        <v>5784</v>
      </c>
      <c r="D6231" s="1206">
        <v>11828</v>
      </c>
      <c r="E6231" s="1206">
        <v>2273</v>
      </c>
      <c r="F6231" s="1210">
        <v>19885</v>
      </c>
    </row>
    <row r="6232" spans="2:6" ht="13.15" customHeight="1" x14ac:dyDescent="0.3">
      <c r="B6232" s="1172" t="s">
        <v>6992</v>
      </c>
      <c r="C6232" s="1207">
        <v>3765</v>
      </c>
      <c r="D6232" s="1207">
        <v>7741</v>
      </c>
      <c r="E6232" s="1207">
        <v>1626</v>
      </c>
      <c r="F6232" s="1211">
        <v>13132</v>
      </c>
    </row>
    <row r="6233" spans="2:6" ht="13.15" customHeight="1" x14ac:dyDescent="0.3">
      <c r="B6233" s="1173" t="s">
        <v>6993</v>
      </c>
      <c r="C6233" s="1206">
        <v>5606</v>
      </c>
      <c r="D6233" s="1206">
        <v>10264</v>
      </c>
      <c r="E6233" s="1206">
        <v>1904</v>
      </c>
      <c r="F6233" s="1210">
        <v>17774</v>
      </c>
    </row>
    <row r="6234" spans="2:6" ht="13.15" customHeight="1" x14ac:dyDescent="0.3">
      <c r="B6234" s="1172" t="s">
        <v>6994</v>
      </c>
      <c r="C6234" s="1207">
        <v>430</v>
      </c>
      <c r="D6234" s="1207">
        <v>158</v>
      </c>
      <c r="E6234" s="1207">
        <v>115</v>
      </c>
      <c r="F6234" s="1211">
        <v>703</v>
      </c>
    </row>
    <row r="6235" spans="2:6" ht="13.15" customHeight="1" x14ac:dyDescent="0.3">
      <c r="B6235" s="1173" t="s">
        <v>6995</v>
      </c>
      <c r="C6235" s="1206">
        <v>11718</v>
      </c>
      <c r="D6235" s="1206">
        <v>11324</v>
      </c>
      <c r="E6235" s="1206">
        <v>3480</v>
      </c>
      <c r="F6235" s="1210">
        <v>26522</v>
      </c>
    </row>
    <row r="6236" spans="2:6" ht="13.15" customHeight="1" x14ac:dyDescent="0.3">
      <c r="B6236" s="1172" t="s">
        <v>6996</v>
      </c>
      <c r="C6236" s="1207">
        <v>6480</v>
      </c>
      <c r="D6236" s="1207">
        <v>5684</v>
      </c>
      <c r="E6236" s="1207">
        <v>1777</v>
      </c>
      <c r="F6236" s="1211">
        <v>13941</v>
      </c>
    </row>
    <row r="6237" spans="2:6" ht="13.15" customHeight="1" x14ac:dyDescent="0.3">
      <c r="B6237" s="1173" t="s">
        <v>6997</v>
      </c>
      <c r="C6237" s="1206">
        <v>24364</v>
      </c>
      <c r="D6237" s="1206">
        <v>26018</v>
      </c>
      <c r="E6237" s="1206">
        <v>6213</v>
      </c>
      <c r="F6237" s="1210">
        <v>56595</v>
      </c>
    </row>
    <row r="6238" spans="2:6" ht="13.15" customHeight="1" x14ac:dyDescent="0.3">
      <c r="B6238" s="1172" t="s">
        <v>6998</v>
      </c>
      <c r="C6238" s="1207">
        <v>12779</v>
      </c>
      <c r="D6238" s="1207">
        <v>11271</v>
      </c>
      <c r="E6238" s="1207">
        <v>2718</v>
      </c>
      <c r="F6238" s="1211">
        <v>26768</v>
      </c>
    </row>
    <row r="6239" spans="2:6" ht="13.15" customHeight="1" x14ac:dyDescent="0.3">
      <c r="B6239" s="1173" t="s">
        <v>6999</v>
      </c>
      <c r="C6239" s="1206">
        <v>13477</v>
      </c>
      <c r="D6239" s="1206">
        <v>21835</v>
      </c>
      <c r="E6239" s="1206">
        <v>2862</v>
      </c>
      <c r="F6239" s="1210">
        <v>38174</v>
      </c>
    </row>
    <row r="6240" spans="2:6" ht="13.15" customHeight="1" x14ac:dyDescent="0.3">
      <c r="B6240" s="1172" t="s">
        <v>7000</v>
      </c>
      <c r="C6240" s="1207">
        <v>5891</v>
      </c>
      <c r="D6240" s="1207">
        <v>107038</v>
      </c>
      <c r="E6240" s="1207">
        <v>2918</v>
      </c>
      <c r="F6240" s="1211">
        <v>115847</v>
      </c>
    </row>
    <row r="6241" spans="2:6" ht="13.15" customHeight="1" x14ac:dyDescent="0.3">
      <c r="B6241" s="1173" t="s">
        <v>7001</v>
      </c>
      <c r="C6241" s="1206">
        <v>7829</v>
      </c>
      <c r="D6241" s="1206">
        <v>11187</v>
      </c>
      <c r="E6241" s="1206">
        <v>1777</v>
      </c>
      <c r="F6241" s="1210">
        <v>20793</v>
      </c>
    </row>
    <row r="6242" spans="2:6" ht="13.15" customHeight="1" x14ac:dyDescent="0.3">
      <c r="B6242" s="1172" t="s">
        <v>7002</v>
      </c>
      <c r="C6242" s="1207">
        <v>3444</v>
      </c>
      <c r="D6242" s="1207">
        <v>7117</v>
      </c>
      <c r="E6242" s="1207">
        <v>1223</v>
      </c>
      <c r="F6242" s="1211">
        <v>11784</v>
      </c>
    </row>
    <row r="6243" spans="2:6" ht="13.15" customHeight="1" x14ac:dyDescent="0.3">
      <c r="B6243" s="1173" t="s">
        <v>7003</v>
      </c>
      <c r="C6243" s="1206">
        <v>105</v>
      </c>
      <c r="D6243" s="1206">
        <v>181</v>
      </c>
      <c r="E6243" s="1206">
        <v>35</v>
      </c>
      <c r="F6243" s="1210">
        <v>321</v>
      </c>
    </row>
    <row r="6244" spans="2:6" ht="13.15" customHeight="1" x14ac:dyDescent="0.3">
      <c r="B6244" s="1172" t="s">
        <v>7004</v>
      </c>
      <c r="C6244" s="1207">
        <v>10134</v>
      </c>
      <c r="D6244" s="1207">
        <v>8981</v>
      </c>
      <c r="E6244" s="1207">
        <v>2922</v>
      </c>
      <c r="F6244" s="1211">
        <v>22037</v>
      </c>
    </row>
    <row r="6245" spans="2:6" ht="13.15" customHeight="1" x14ac:dyDescent="0.3">
      <c r="B6245" s="1173" t="s">
        <v>7005</v>
      </c>
      <c r="C6245" s="1206">
        <v>10567</v>
      </c>
      <c r="D6245" s="1206">
        <v>9222</v>
      </c>
      <c r="E6245" s="1206">
        <v>2730</v>
      </c>
      <c r="F6245" s="1210">
        <v>22519</v>
      </c>
    </row>
    <row r="6246" spans="2:6" ht="13.15" customHeight="1" x14ac:dyDescent="0.3">
      <c r="B6246" s="1172" t="s">
        <v>7006</v>
      </c>
      <c r="C6246" s="1207">
        <v>8188</v>
      </c>
      <c r="D6246" s="1207">
        <v>7829</v>
      </c>
      <c r="E6246" s="1207">
        <v>2005</v>
      </c>
      <c r="F6246" s="1211">
        <v>18022</v>
      </c>
    </row>
    <row r="6247" spans="2:6" ht="13.15" customHeight="1" x14ac:dyDescent="0.3">
      <c r="B6247" s="1173" t="s">
        <v>7007</v>
      </c>
      <c r="C6247" s="1206">
        <v>9536</v>
      </c>
      <c r="D6247" s="1206">
        <v>23115</v>
      </c>
      <c r="E6247" s="1206">
        <v>3540</v>
      </c>
      <c r="F6247" s="1210">
        <v>36191</v>
      </c>
    </row>
    <row r="6248" spans="2:6" ht="13.15" customHeight="1" x14ac:dyDescent="0.3">
      <c r="B6248" s="1172" t="s">
        <v>7008</v>
      </c>
      <c r="C6248" s="1207">
        <v>19763</v>
      </c>
      <c r="D6248" s="1207">
        <v>19298</v>
      </c>
      <c r="E6248" s="1207">
        <v>4812</v>
      </c>
      <c r="F6248" s="1211">
        <v>43873</v>
      </c>
    </row>
    <row r="6249" spans="2:6" ht="13.15" customHeight="1" x14ac:dyDescent="0.3">
      <c r="B6249" s="1173" t="s">
        <v>7009</v>
      </c>
      <c r="C6249" s="1206">
        <v>5275</v>
      </c>
      <c r="D6249" s="1206">
        <v>8211</v>
      </c>
      <c r="E6249" s="1206">
        <v>1788</v>
      </c>
      <c r="F6249" s="1210">
        <v>15274</v>
      </c>
    </row>
    <row r="6250" spans="2:6" ht="13.15" customHeight="1" x14ac:dyDescent="0.3">
      <c r="B6250" s="1172" t="s">
        <v>7010</v>
      </c>
      <c r="C6250" s="1207">
        <v>5450</v>
      </c>
      <c r="D6250" s="1207">
        <v>6391</v>
      </c>
      <c r="E6250" s="1207">
        <v>1664</v>
      </c>
      <c r="F6250" s="1211">
        <v>13505</v>
      </c>
    </row>
    <row r="6251" spans="2:6" ht="13.15" customHeight="1" x14ac:dyDescent="0.3">
      <c r="B6251" s="1173" t="s">
        <v>7011</v>
      </c>
      <c r="C6251" s="1206">
        <v>7526</v>
      </c>
      <c r="D6251" s="1206">
        <v>13628</v>
      </c>
      <c r="E6251" s="1206">
        <v>2437</v>
      </c>
      <c r="F6251" s="1210">
        <v>23591</v>
      </c>
    </row>
    <row r="6252" spans="2:6" ht="13.15" customHeight="1" x14ac:dyDescent="0.3">
      <c r="B6252" s="1172" t="s">
        <v>7012</v>
      </c>
      <c r="C6252" s="1207">
        <v>6494</v>
      </c>
      <c r="D6252" s="1207">
        <v>9411</v>
      </c>
      <c r="E6252" s="1207">
        <v>2359</v>
      </c>
      <c r="F6252" s="1211">
        <v>18264</v>
      </c>
    </row>
    <row r="6253" spans="2:6" ht="13.15" customHeight="1" x14ac:dyDescent="0.3">
      <c r="B6253" s="1173" t="s">
        <v>7013</v>
      </c>
      <c r="C6253" s="1206">
        <v>110</v>
      </c>
      <c r="D6253" s="1206">
        <v>107</v>
      </c>
      <c r="E6253" s="1206">
        <v>37</v>
      </c>
      <c r="F6253" s="1210">
        <v>254</v>
      </c>
    </row>
    <row r="6254" spans="2:6" ht="13.15" customHeight="1" x14ac:dyDescent="0.3">
      <c r="B6254" s="1172" t="s">
        <v>7014</v>
      </c>
      <c r="C6254" s="1207">
        <v>14372</v>
      </c>
      <c r="D6254" s="1207">
        <v>12152</v>
      </c>
      <c r="E6254" s="1207">
        <v>3953</v>
      </c>
      <c r="F6254" s="1211">
        <v>30477</v>
      </c>
    </row>
    <row r="6255" spans="2:6" ht="13.15" customHeight="1" x14ac:dyDescent="0.3">
      <c r="B6255" s="1173" t="s">
        <v>7015</v>
      </c>
      <c r="C6255" s="1206">
        <v>26850</v>
      </c>
      <c r="D6255" s="1206">
        <v>37496</v>
      </c>
      <c r="E6255" s="1206">
        <v>6966</v>
      </c>
      <c r="F6255" s="1210">
        <v>71312</v>
      </c>
    </row>
    <row r="6256" spans="2:6" ht="13.15" customHeight="1" x14ac:dyDescent="0.3">
      <c r="B6256" s="1172" t="s">
        <v>7016</v>
      </c>
      <c r="C6256" s="1207">
        <v>13869</v>
      </c>
      <c r="D6256" s="1207">
        <v>14292</v>
      </c>
      <c r="E6256" s="1207">
        <v>4187</v>
      </c>
      <c r="F6256" s="1211">
        <v>32348</v>
      </c>
    </row>
    <row r="6257" spans="2:6" ht="13.15" customHeight="1" x14ac:dyDescent="0.3">
      <c r="B6257" s="1173" t="s">
        <v>7017</v>
      </c>
      <c r="C6257" s="1206">
        <v>10653</v>
      </c>
      <c r="D6257" s="1206">
        <v>12877</v>
      </c>
      <c r="E6257" s="1206">
        <v>3191</v>
      </c>
      <c r="F6257" s="1210">
        <v>26721</v>
      </c>
    </row>
    <row r="6258" spans="2:6" ht="13.15" customHeight="1" x14ac:dyDescent="0.3">
      <c r="B6258" s="1172" t="s">
        <v>7018</v>
      </c>
      <c r="C6258" s="1207">
        <v>10555</v>
      </c>
      <c r="D6258" s="1207">
        <v>15188</v>
      </c>
      <c r="E6258" s="1207">
        <v>4111</v>
      </c>
      <c r="F6258" s="1211">
        <v>29854</v>
      </c>
    </row>
    <row r="6259" spans="2:6" ht="13.15" customHeight="1" x14ac:dyDescent="0.3">
      <c r="B6259" s="1173" t="s">
        <v>7019</v>
      </c>
      <c r="C6259" s="1206">
        <v>132</v>
      </c>
      <c r="D6259" s="1206">
        <v>169</v>
      </c>
      <c r="E6259" s="1206">
        <v>35</v>
      </c>
      <c r="F6259" s="1210">
        <v>336</v>
      </c>
    </row>
    <row r="6260" spans="2:6" ht="13.15" customHeight="1" x14ac:dyDescent="0.3">
      <c r="B6260" s="1172" t="s">
        <v>7020</v>
      </c>
      <c r="C6260" s="1207">
        <v>8189</v>
      </c>
      <c r="D6260" s="1207">
        <v>6838</v>
      </c>
      <c r="E6260" s="1207">
        <v>2378</v>
      </c>
      <c r="F6260" s="1211">
        <v>17405</v>
      </c>
    </row>
    <row r="6261" spans="2:6" ht="13.15" customHeight="1" x14ac:dyDescent="0.3">
      <c r="B6261" s="1173" t="s">
        <v>7021</v>
      </c>
      <c r="C6261" s="1206">
        <v>9255</v>
      </c>
      <c r="D6261" s="1206">
        <v>8669</v>
      </c>
      <c r="E6261" s="1206">
        <v>2198</v>
      </c>
      <c r="F6261" s="1210">
        <v>20122</v>
      </c>
    </row>
    <row r="6262" spans="2:6" ht="13.15" customHeight="1" x14ac:dyDescent="0.3">
      <c r="B6262" s="1172" t="s">
        <v>7022</v>
      </c>
      <c r="C6262" s="1207">
        <v>11023</v>
      </c>
      <c r="D6262" s="1207">
        <v>13219</v>
      </c>
      <c r="E6262" s="1207">
        <v>2700</v>
      </c>
      <c r="F6262" s="1211">
        <v>26942</v>
      </c>
    </row>
    <row r="6263" spans="2:6" ht="13.15" customHeight="1" x14ac:dyDescent="0.3">
      <c r="B6263" s="1173" t="s">
        <v>7023</v>
      </c>
      <c r="C6263" s="1206">
        <v>8358</v>
      </c>
      <c r="D6263" s="1206">
        <v>8266</v>
      </c>
      <c r="E6263" s="1206">
        <v>2247</v>
      </c>
      <c r="F6263" s="1210">
        <v>18871</v>
      </c>
    </row>
    <row r="6264" spans="2:6" ht="13.15" customHeight="1" x14ac:dyDescent="0.3">
      <c r="B6264" s="1172" t="s">
        <v>7024</v>
      </c>
      <c r="C6264" s="1207">
        <v>15688</v>
      </c>
      <c r="D6264" s="1207">
        <v>25554</v>
      </c>
      <c r="E6264" s="1207">
        <v>4823</v>
      </c>
      <c r="F6264" s="1211">
        <v>46065</v>
      </c>
    </row>
    <row r="6265" spans="2:6" ht="13.15" customHeight="1" x14ac:dyDescent="0.3">
      <c r="B6265" s="1173" t="s">
        <v>7025</v>
      </c>
      <c r="C6265" s="1206">
        <v>8958</v>
      </c>
      <c r="D6265" s="1206">
        <v>12404</v>
      </c>
      <c r="E6265" s="1206">
        <v>2724</v>
      </c>
      <c r="F6265" s="1210">
        <v>24086</v>
      </c>
    </row>
    <row r="6266" spans="2:6" ht="13.15" customHeight="1" x14ac:dyDescent="0.3">
      <c r="B6266" s="1172" t="s">
        <v>7026</v>
      </c>
      <c r="C6266" s="1207">
        <v>9509</v>
      </c>
      <c r="D6266" s="1207">
        <v>10426</v>
      </c>
      <c r="E6266" s="1207">
        <v>2543</v>
      </c>
      <c r="F6266" s="1211">
        <v>22478</v>
      </c>
    </row>
    <row r="6267" spans="2:6" ht="13.15" customHeight="1" x14ac:dyDescent="0.3">
      <c r="B6267" s="1173" t="s">
        <v>7027</v>
      </c>
      <c r="C6267" s="1206">
        <v>17485</v>
      </c>
      <c r="D6267" s="1206">
        <v>21353</v>
      </c>
      <c r="E6267" s="1206">
        <v>4177</v>
      </c>
      <c r="F6267" s="1210">
        <v>43015</v>
      </c>
    </row>
    <row r="6268" spans="2:6" ht="13.15" customHeight="1" x14ac:dyDescent="0.3">
      <c r="B6268" s="1172" t="s">
        <v>7028</v>
      </c>
      <c r="C6268" s="1207">
        <v>13749</v>
      </c>
      <c r="D6268" s="1207">
        <v>26629</v>
      </c>
      <c r="E6268" s="1207">
        <v>4346</v>
      </c>
      <c r="F6268" s="1211">
        <v>44724</v>
      </c>
    </row>
    <row r="6269" spans="2:6" ht="13.15" customHeight="1" x14ac:dyDescent="0.3">
      <c r="B6269" s="1173" t="s">
        <v>7029</v>
      </c>
      <c r="C6269" s="1206">
        <v>1263</v>
      </c>
      <c r="D6269" s="1206">
        <v>1315</v>
      </c>
      <c r="E6269" s="1206">
        <v>231</v>
      </c>
      <c r="F6269" s="1210">
        <v>2809</v>
      </c>
    </row>
    <row r="6270" spans="2:6" ht="13.15" customHeight="1" x14ac:dyDescent="0.3">
      <c r="B6270" s="1172" t="s">
        <v>7030</v>
      </c>
      <c r="C6270" s="1207">
        <v>11148</v>
      </c>
      <c r="D6270" s="1207">
        <v>14832</v>
      </c>
      <c r="E6270" s="1207">
        <v>3095</v>
      </c>
      <c r="F6270" s="1211">
        <v>29075</v>
      </c>
    </row>
    <row r="6271" spans="2:6" ht="13.15" customHeight="1" x14ac:dyDescent="0.3">
      <c r="B6271" s="1173" t="s">
        <v>7031</v>
      </c>
      <c r="C6271" s="1206">
        <v>20667</v>
      </c>
      <c r="D6271" s="1206">
        <v>32200</v>
      </c>
      <c r="E6271" s="1206">
        <v>6127</v>
      </c>
      <c r="F6271" s="1210">
        <v>58994</v>
      </c>
    </row>
    <row r="6272" spans="2:6" ht="13.15" customHeight="1" x14ac:dyDescent="0.3">
      <c r="B6272" s="1172" t="s">
        <v>7032</v>
      </c>
      <c r="C6272" s="1207">
        <v>12694</v>
      </c>
      <c r="D6272" s="1207">
        <v>16750</v>
      </c>
      <c r="E6272" s="1207">
        <v>3337</v>
      </c>
      <c r="F6272" s="1211">
        <v>32781</v>
      </c>
    </row>
    <row r="6273" spans="2:6" ht="13.15" customHeight="1" x14ac:dyDescent="0.3">
      <c r="B6273" s="1173" t="s">
        <v>7033</v>
      </c>
      <c r="C6273" s="1206">
        <v>16759</v>
      </c>
      <c r="D6273" s="1206">
        <v>41647</v>
      </c>
      <c r="E6273" s="1206">
        <v>4931</v>
      </c>
      <c r="F6273" s="1210">
        <v>63337</v>
      </c>
    </row>
    <row r="6274" spans="2:6" ht="13.15" customHeight="1" x14ac:dyDescent="0.3">
      <c r="B6274" s="1172" t="s">
        <v>7034</v>
      </c>
      <c r="C6274" s="1207">
        <v>13333</v>
      </c>
      <c r="D6274" s="1207">
        <v>16743</v>
      </c>
      <c r="E6274" s="1207">
        <v>3713</v>
      </c>
      <c r="F6274" s="1211">
        <v>33789</v>
      </c>
    </row>
    <row r="6275" spans="2:6" ht="13.15" customHeight="1" x14ac:dyDescent="0.3">
      <c r="B6275" s="1173" t="s">
        <v>7035</v>
      </c>
      <c r="C6275" s="1206">
        <v>151</v>
      </c>
      <c r="D6275" s="1206">
        <v>3482</v>
      </c>
      <c r="E6275" s="1206">
        <v>1236</v>
      </c>
      <c r="F6275" s="1210">
        <v>4869</v>
      </c>
    </row>
    <row r="6276" spans="2:6" ht="13.15" customHeight="1" x14ac:dyDescent="0.3">
      <c r="B6276" s="1172" t="s">
        <v>7036</v>
      </c>
      <c r="C6276" s="1207">
        <v>102</v>
      </c>
      <c r="D6276" s="1207">
        <v>2110</v>
      </c>
      <c r="E6276" s="1207">
        <v>1870</v>
      </c>
      <c r="F6276" s="1211">
        <v>4082</v>
      </c>
    </row>
    <row r="6277" spans="2:6" ht="13.15" customHeight="1" x14ac:dyDescent="0.3">
      <c r="B6277" s="1173" t="s">
        <v>7037</v>
      </c>
      <c r="C6277" s="1206">
        <v>1962</v>
      </c>
      <c r="D6277" s="1206">
        <v>5135</v>
      </c>
      <c r="E6277" s="1206">
        <v>941</v>
      </c>
      <c r="F6277" s="1210">
        <v>8038</v>
      </c>
    </row>
    <row r="6278" spans="2:6" ht="13.15" customHeight="1" x14ac:dyDescent="0.3">
      <c r="B6278" s="1172" t="s">
        <v>7038</v>
      </c>
      <c r="C6278" s="1207">
        <v>7785</v>
      </c>
      <c r="D6278" s="1207">
        <v>14995</v>
      </c>
      <c r="E6278" s="1207">
        <v>4245</v>
      </c>
      <c r="F6278" s="1211">
        <v>27025</v>
      </c>
    </row>
    <row r="6279" spans="2:6" ht="13.15" customHeight="1" x14ac:dyDescent="0.3">
      <c r="B6279" s="1173" t="s">
        <v>7039</v>
      </c>
      <c r="C6279" s="1206">
        <v>3960</v>
      </c>
      <c r="D6279" s="1206">
        <v>9068</v>
      </c>
      <c r="E6279" s="1206">
        <v>1707</v>
      </c>
      <c r="F6279" s="1210">
        <v>14735</v>
      </c>
    </row>
    <row r="6280" spans="2:6" ht="13.15" customHeight="1" x14ac:dyDescent="0.3">
      <c r="B6280" s="1172" t="s">
        <v>7040</v>
      </c>
      <c r="C6280" s="1207">
        <v>2</v>
      </c>
      <c r="D6280" s="1207">
        <v>1</v>
      </c>
      <c r="E6280" s="1207">
        <v>3</v>
      </c>
      <c r="F6280" s="1211">
        <v>6</v>
      </c>
    </row>
    <row r="6281" spans="2:6" ht="13.15" customHeight="1" x14ac:dyDescent="0.3">
      <c r="B6281" s="1173" t="s">
        <v>7041</v>
      </c>
      <c r="C6281" s="1206">
        <v>493</v>
      </c>
      <c r="D6281" s="1206">
        <v>1313</v>
      </c>
      <c r="E6281" s="1206">
        <v>128</v>
      </c>
      <c r="F6281" s="1210">
        <v>1934</v>
      </c>
    </row>
    <row r="6282" spans="2:6" ht="13.15" customHeight="1" x14ac:dyDescent="0.3">
      <c r="B6282" s="1172" t="s">
        <v>7042</v>
      </c>
      <c r="C6282" s="1207">
        <v>1468</v>
      </c>
      <c r="D6282" s="1207">
        <v>3158</v>
      </c>
      <c r="E6282" s="1207">
        <v>624</v>
      </c>
      <c r="F6282" s="1211">
        <v>5250</v>
      </c>
    </row>
    <row r="6283" spans="2:6" ht="13.15" customHeight="1" x14ac:dyDescent="0.3">
      <c r="B6283" s="1173" t="s">
        <v>7043</v>
      </c>
      <c r="C6283" s="1206">
        <v>2414</v>
      </c>
      <c r="D6283" s="1206">
        <v>5446</v>
      </c>
      <c r="E6283" s="1206">
        <v>840</v>
      </c>
      <c r="F6283" s="1210">
        <v>8700</v>
      </c>
    </row>
    <row r="6284" spans="2:6" ht="13.15" customHeight="1" x14ac:dyDescent="0.3">
      <c r="B6284" s="1172" t="s">
        <v>7044</v>
      </c>
      <c r="C6284" s="1207">
        <v>1687</v>
      </c>
      <c r="D6284" s="1207">
        <v>4230</v>
      </c>
      <c r="E6284" s="1207">
        <v>627</v>
      </c>
      <c r="F6284" s="1211">
        <v>6544</v>
      </c>
    </row>
    <row r="6285" spans="2:6" ht="13.15" customHeight="1" x14ac:dyDescent="0.3">
      <c r="B6285" s="1173" t="s">
        <v>7045</v>
      </c>
      <c r="C6285" s="1206">
        <v>9093</v>
      </c>
      <c r="D6285" s="1206">
        <v>7913</v>
      </c>
      <c r="E6285" s="1206">
        <v>1188</v>
      </c>
      <c r="F6285" s="1210">
        <v>18194</v>
      </c>
    </row>
    <row r="6286" spans="2:6" ht="13.15" customHeight="1" x14ac:dyDescent="0.3">
      <c r="B6286" s="1172" t="s">
        <v>7046</v>
      </c>
      <c r="C6286" s="1207">
        <v>13346</v>
      </c>
      <c r="D6286" s="1207">
        <v>19651</v>
      </c>
      <c r="E6286" s="1207">
        <v>5405</v>
      </c>
      <c r="F6286" s="1211">
        <v>38402</v>
      </c>
    </row>
    <row r="6287" spans="2:6" ht="13.15" customHeight="1" x14ac:dyDescent="0.3">
      <c r="B6287" s="1173" t="s">
        <v>7047</v>
      </c>
      <c r="C6287" s="1206">
        <v>12631</v>
      </c>
      <c r="D6287" s="1206">
        <v>14743</v>
      </c>
      <c r="E6287" s="1206">
        <v>5095</v>
      </c>
      <c r="F6287" s="1210">
        <v>32469</v>
      </c>
    </row>
    <row r="6288" spans="2:6" ht="13.15" customHeight="1" x14ac:dyDescent="0.3">
      <c r="B6288" s="1172" t="s">
        <v>7048</v>
      </c>
      <c r="C6288" s="1207">
        <v>11812</v>
      </c>
      <c r="D6288" s="1207">
        <v>18742</v>
      </c>
      <c r="E6288" s="1207">
        <v>3371</v>
      </c>
      <c r="F6288" s="1211">
        <v>33925</v>
      </c>
    </row>
    <row r="6289" spans="2:6" ht="13.15" customHeight="1" x14ac:dyDescent="0.3">
      <c r="B6289" s="1173" t="s">
        <v>7049</v>
      </c>
      <c r="C6289" s="1206">
        <v>29</v>
      </c>
      <c r="D6289" s="1206">
        <v>1220</v>
      </c>
      <c r="E6289" s="1206">
        <v>32</v>
      </c>
      <c r="F6289" s="1210">
        <v>1281</v>
      </c>
    </row>
    <row r="6290" spans="2:6" ht="13.15" customHeight="1" x14ac:dyDescent="0.3">
      <c r="B6290" s="1172" t="s">
        <v>7050</v>
      </c>
      <c r="C6290" s="1207">
        <v>1787</v>
      </c>
      <c r="D6290" s="1207">
        <v>4090</v>
      </c>
      <c r="E6290" s="1207">
        <v>650</v>
      </c>
      <c r="F6290" s="1211">
        <v>6527</v>
      </c>
    </row>
    <row r="6291" spans="2:6" ht="13.15" customHeight="1" x14ac:dyDescent="0.3">
      <c r="B6291" s="1173" t="s">
        <v>7051</v>
      </c>
      <c r="C6291" s="1206">
        <v>3801</v>
      </c>
      <c r="D6291" s="1206">
        <v>8192</v>
      </c>
      <c r="E6291" s="1206">
        <v>1481</v>
      </c>
      <c r="F6291" s="1210">
        <v>13474</v>
      </c>
    </row>
    <row r="6292" spans="2:6" ht="13.15" customHeight="1" x14ac:dyDescent="0.3">
      <c r="B6292" s="1172" t="s">
        <v>7052</v>
      </c>
      <c r="C6292" s="1207">
        <v>3401</v>
      </c>
      <c r="D6292" s="1207">
        <v>5270</v>
      </c>
      <c r="E6292" s="1207">
        <v>2153</v>
      </c>
      <c r="F6292" s="1211">
        <v>10824</v>
      </c>
    </row>
    <row r="6293" spans="2:6" ht="13.15" customHeight="1" x14ac:dyDescent="0.3">
      <c r="B6293" s="1173" t="s">
        <v>7053</v>
      </c>
      <c r="C6293" s="1206">
        <v>14702</v>
      </c>
      <c r="D6293" s="1206">
        <v>14447</v>
      </c>
      <c r="E6293" s="1206">
        <v>5632</v>
      </c>
      <c r="F6293" s="1210">
        <v>34781</v>
      </c>
    </row>
    <row r="6294" spans="2:6" ht="13.15" customHeight="1" x14ac:dyDescent="0.3">
      <c r="B6294" s="1172" t="s">
        <v>7054</v>
      </c>
      <c r="C6294" s="1207">
        <v>37978</v>
      </c>
      <c r="D6294" s="1207">
        <v>31427</v>
      </c>
      <c r="E6294" s="1207">
        <v>9188</v>
      </c>
      <c r="F6294" s="1211">
        <v>78593</v>
      </c>
    </row>
    <row r="6295" spans="2:6" ht="13.15" customHeight="1" x14ac:dyDescent="0.3">
      <c r="B6295" s="1173" t="s">
        <v>7055</v>
      </c>
      <c r="C6295" s="1206">
        <v>24791</v>
      </c>
      <c r="D6295" s="1206">
        <v>49485</v>
      </c>
      <c r="E6295" s="1206">
        <v>10678</v>
      </c>
      <c r="F6295" s="1210">
        <v>84954</v>
      </c>
    </row>
    <row r="6296" spans="2:6" ht="13.15" customHeight="1" x14ac:dyDescent="0.3">
      <c r="B6296" s="1172" t="s">
        <v>7056</v>
      </c>
      <c r="C6296" s="1207">
        <v>1453</v>
      </c>
      <c r="D6296" s="1207">
        <v>1291</v>
      </c>
      <c r="E6296" s="1207">
        <v>1308</v>
      </c>
      <c r="F6296" s="1211">
        <v>4052</v>
      </c>
    </row>
    <row r="6297" spans="2:6" ht="13.15" customHeight="1" x14ac:dyDescent="0.3">
      <c r="B6297" s="1173" t="s">
        <v>7057</v>
      </c>
      <c r="C6297" s="1206">
        <v>20886</v>
      </c>
      <c r="D6297" s="1206">
        <v>33317</v>
      </c>
      <c r="E6297" s="1206">
        <v>10377</v>
      </c>
      <c r="F6297" s="1210">
        <v>64580</v>
      </c>
    </row>
    <row r="6298" spans="2:6" ht="13.15" customHeight="1" x14ac:dyDescent="0.3">
      <c r="B6298" s="1172" t="s">
        <v>7058</v>
      </c>
      <c r="C6298" s="1207">
        <v>13660</v>
      </c>
      <c r="D6298" s="1207">
        <v>15310</v>
      </c>
      <c r="E6298" s="1207">
        <v>4978</v>
      </c>
      <c r="F6298" s="1211">
        <v>33948</v>
      </c>
    </row>
    <row r="6299" spans="2:6" ht="13.15" customHeight="1" x14ac:dyDescent="0.3">
      <c r="B6299" s="1173" t="s">
        <v>7059</v>
      </c>
      <c r="C6299" s="1206">
        <v>2708</v>
      </c>
      <c r="D6299" s="1206">
        <v>1757</v>
      </c>
      <c r="E6299" s="1206">
        <v>1375</v>
      </c>
      <c r="F6299" s="1210">
        <v>5840</v>
      </c>
    </row>
    <row r="6300" spans="2:6" ht="13.15" customHeight="1" x14ac:dyDescent="0.3">
      <c r="B6300" s="1172" t="s">
        <v>7060</v>
      </c>
      <c r="C6300" s="1207">
        <v>8584</v>
      </c>
      <c r="D6300" s="1207">
        <v>7768</v>
      </c>
      <c r="E6300" s="1207">
        <v>2831</v>
      </c>
      <c r="F6300" s="1211">
        <v>19183</v>
      </c>
    </row>
    <row r="6301" spans="2:6" ht="13.15" customHeight="1" x14ac:dyDescent="0.3">
      <c r="B6301" s="1173" t="s">
        <v>7061</v>
      </c>
      <c r="C6301" s="1206">
        <v>32332</v>
      </c>
      <c r="D6301" s="1206">
        <v>48342</v>
      </c>
      <c r="E6301" s="1206">
        <v>11296</v>
      </c>
      <c r="F6301" s="1210">
        <v>91970</v>
      </c>
    </row>
    <row r="6302" spans="2:6" ht="13.15" customHeight="1" x14ac:dyDescent="0.3">
      <c r="B6302" s="1172" t="s">
        <v>7062</v>
      </c>
      <c r="C6302" s="1207">
        <v>11737</v>
      </c>
      <c r="D6302" s="1207">
        <v>16740</v>
      </c>
      <c r="E6302" s="1207">
        <v>4356</v>
      </c>
      <c r="F6302" s="1211">
        <v>32833</v>
      </c>
    </row>
    <row r="6303" spans="2:6" ht="13.15" customHeight="1" x14ac:dyDescent="0.3">
      <c r="B6303" s="1173" t="s">
        <v>7063</v>
      </c>
      <c r="C6303" s="1206">
        <v>5446</v>
      </c>
      <c r="D6303" s="1206">
        <v>4818</v>
      </c>
      <c r="E6303" s="1206">
        <v>1746</v>
      </c>
      <c r="F6303" s="1210">
        <v>12010</v>
      </c>
    </row>
    <row r="6304" spans="2:6" ht="13.15" customHeight="1" x14ac:dyDescent="0.3">
      <c r="B6304" s="1172" t="s">
        <v>7064</v>
      </c>
      <c r="C6304" s="1207">
        <v>9625</v>
      </c>
      <c r="D6304" s="1207">
        <v>11824</v>
      </c>
      <c r="E6304" s="1207">
        <v>3177</v>
      </c>
      <c r="F6304" s="1211">
        <v>24626</v>
      </c>
    </row>
    <row r="6305" spans="2:6" ht="13.15" customHeight="1" x14ac:dyDescent="0.3">
      <c r="B6305" s="1173" t="s">
        <v>7065</v>
      </c>
      <c r="C6305" s="1206">
        <v>14890</v>
      </c>
      <c r="D6305" s="1206">
        <v>23630</v>
      </c>
      <c r="E6305" s="1206">
        <v>5222</v>
      </c>
      <c r="F6305" s="1210">
        <v>43742</v>
      </c>
    </row>
    <row r="6306" spans="2:6" ht="13.15" customHeight="1" x14ac:dyDescent="0.3">
      <c r="B6306" s="1172" t="s">
        <v>7066</v>
      </c>
      <c r="C6306" s="1207">
        <v>955</v>
      </c>
      <c r="D6306" s="1207">
        <v>0</v>
      </c>
      <c r="E6306" s="1207">
        <v>1184</v>
      </c>
      <c r="F6306" s="1211">
        <v>2139</v>
      </c>
    </row>
    <row r="6307" spans="2:6" ht="13.15" customHeight="1" x14ac:dyDescent="0.3">
      <c r="B6307" s="1173" t="s">
        <v>7067</v>
      </c>
      <c r="C6307" s="1206">
        <v>9176</v>
      </c>
      <c r="D6307" s="1206">
        <v>13268</v>
      </c>
      <c r="E6307" s="1206">
        <v>3305</v>
      </c>
      <c r="F6307" s="1210">
        <v>25749</v>
      </c>
    </row>
    <row r="6308" spans="2:6" ht="13.15" customHeight="1" x14ac:dyDescent="0.3">
      <c r="B6308" s="1172" t="s">
        <v>7068</v>
      </c>
      <c r="C6308" s="1207">
        <v>6485</v>
      </c>
      <c r="D6308" s="1207">
        <v>8841</v>
      </c>
      <c r="E6308" s="1207">
        <v>2376</v>
      </c>
      <c r="F6308" s="1211">
        <v>17702</v>
      </c>
    </row>
    <row r="6309" spans="2:6" ht="13.15" customHeight="1" x14ac:dyDescent="0.3">
      <c r="B6309" s="1173" t="s">
        <v>7069</v>
      </c>
      <c r="C6309" s="1206">
        <v>8901</v>
      </c>
      <c r="D6309" s="1206">
        <v>17558</v>
      </c>
      <c r="E6309" s="1206">
        <v>3487</v>
      </c>
      <c r="F6309" s="1210">
        <v>29946</v>
      </c>
    </row>
    <row r="6310" spans="2:6" ht="13.15" customHeight="1" x14ac:dyDescent="0.3">
      <c r="B6310" s="1172" t="s">
        <v>12613</v>
      </c>
      <c r="C6310" s="1207">
        <v>1</v>
      </c>
      <c r="D6310" s="1207">
        <v>0</v>
      </c>
      <c r="E6310" s="1207">
        <v>0</v>
      </c>
      <c r="F6310" s="1211">
        <v>1</v>
      </c>
    </row>
    <row r="6311" spans="2:6" ht="13.15" customHeight="1" x14ac:dyDescent="0.3">
      <c r="B6311" s="1173" t="s">
        <v>7070</v>
      </c>
      <c r="C6311" s="1206">
        <v>16</v>
      </c>
      <c r="D6311" s="1206">
        <v>22</v>
      </c>
      <c r="E6311" s="1206">
        <v>3</v>
      </c>
      <c r="F6311" s="1210">
        <v>41</v>
      </c>
    </row>
    <row r="6312" spans="2:6" ht="13.15" customHeight="1" x14ac:dyDescent="0.3">
      <c r="B6312" s="1172" t="s">
        <v>7071</v>
      </c>
      <c r="C6312" s="1207">
        <v>4</v>
      </c>
      <c r="D6312" s="1207">
        <v>20</v>
      </c>
      <c r="E6312" s="1207">
        <v>9</v>
      </c>
      <c r="F6312" s="1211">
        <v>33</v>
      </c>
    </row>
    <row r="6313" spans="2:6" ht="13.15" customHeight="1" x14ac:dyDescent="0.3">
      <c r="B6313" s="1173" t="s">
        <v>7072</v>
      </c>
      <c r="C6313" s="1206">
        <v>14</v>
      </c>
      <c r="D6313" s="1206">
        <v>61</v>
      </c>
      <c r="E6313" s="1206">
        <v>7</v>
      </c>
      <c r="F6313" s="1210">
        <v>82</v>
      </c>
    </row>
    <row r="6314" spans="2:6" ht="13.15" customHeight="1" x14ac:dyDescent="0.3">
      <c r="B6314" s="1172" t="s">
        <v>7073</v>
      </c>
      <c r="C6314" s="1207">
        <v>7875</v>
      </c>
      <c r="D6314" s="1207">
        <v>19314</v>
      </c>
      <c r="E6314" s="1207">
        <v>3503</v>
      </c>
      <c r="F6314" s="1211">
        <v>30692</v>
      </c>
    </row>
    <row r="6315" spans="2:6" ht="13.15" customHeight="1" x14ac:dyDescent="0.3">
      <c r="B6315" s="1173" t="s">
        <v>7074</v>
      </c>
      <c r="C6315" s="1206">
        <v>756</v>
      </c>
      <c r="D6315" s="1206">
        <v>1756</v>
      </c>
      <c r="E6315" s="1206">
        <v>236</v>
      </c>
      <c r="F6315" s="1210">
        <v>2748</v>
      </c>
    </row>
    <row r="6316" spans="2:6" ht="13.15" customHeight="1" x14ac:dyDescent="0.3">
      <c r="B6316" s="1172" t="s">
        <v>7075</v>
      </c>
      <c r="C6316" s="1207">
        <v>542</v>
      </c>
      <c r="D6316" s="1207">
        <v>1744</v>
      </c>
      <c r="E6316" s="1207">
        <v>182</v>
      </c>
      <c r="F6316" s="1211">
        <v>2468</v>
      </c>
    </row>
    <row r="6317" spans="2:6" ht="13.15" customHeight="1" x14ac:dyDescent="0.3">
      <c r="B6317" s="1173" t="s">
        <v>7076</v>
      </c>
      <c r="C6317" s="1206">
        <v>1046</v>
      </c>
      <c r="D6317" s="1206">
        <v>2278</v>
      </c>
      <c r="E6317" s="1206">
        <v>388</v>
      </c>
      <c r="F6317" s="1210">
        <v>3712</v>
      </c>
    </row>
    <row r="6318" spans="2:6" ht="13.15" customHeight="1" x14ac:dyDescent="0.3">
      <c r="B6318" s="1172" t="s">
        <v>7077</v>
      </c>
      <c r="C6318" s="1207">
        <v>7797</v>
      </c>
      <c r="D6318" s="1207">
        <v>19550</v>
      </c>
      <c r="E6318" s="1207">
        <v>3303</v>
      </c>
      <c r="F6318" s="1211">
        <v>30650</v>
      </c>
    </row>
    <row r="6319" spans="2:6" ht="13.15" customHeight="1" x14ac:dyDescent="0.3">
      <c r="B6319" s="1173" t="s">
        <v>7078</v>
      </c>
      <c r="C6319" s="1206">
        <v>14664</v>
      </c>
      <c r="D6319" s="1206">
        <v>35043</v>
      </c>
      <c r="E6319" s="1206">
        <v>6645</v>
      </c>
      <c r="F6319" s="1210">
        <v>56352</v>
      </c>
    </row>
    <row r="6320" spans="2:6" ht="13.15" customHeight="1" x14ac:dyDescent="0.3">
      <c r="B6320" s="1172" t="s">
        <v>7079</v>
      </c>
      <c r="C6320" s="1207">
        <v>5163</v>
      </c>
      <c r="D6320" s="1207">
        <v>12335</v>
      </c>
      <c r="E6320" s="1207">
        <v>2675</v>
      </c>
      <c r="F6320" s="1211">
        <v>20173</v>
      </c>
    </row>
    <row r="6321" spans="2:6" ht="13.15" customHeight="1" x14ac:dyDescent="0.3">
      <c r="B6321" s="1173" t="s">
        <v>7080</v>
      </c>
      <c r="C6321" s="1206">
        <v>955</v>
      </c>
      <c r="D6321" s="1206">
        <v>2675</v>
      </c>
      <c r="E6321" s="1206">
        <v>363</v>
      </c>
      <c r="F6321" s="1210">
        <v>3993</v>
      </c>
    </row>
    <row r="6322" spans="2:6" ht="13.15" customHeight="1" x14ac:dyDescent="0.3">
      <c r="B6322" s="1172" t="s">
        <v>7081</v>
      </c>
      <c r="C6322" s="1207">
        <v>1100</v>
      </c>
      <c r="D6322" s="1207">
        <v>3442</v>
      </c>
      <c r="E6322" s="1207">
        <v>464</v>
      </c>
      <c r="F6322" s="1211">
        <v>5006</v>
      </c>
    </row>
    <row r="6323" spans="2:6" ht="13.15" customHeight="1" x14ac:dyDescent="0.3">
      <c r="B6323" s="1173" t="s">
        <v>7082</v>
      </c>
      <c r="C6323" s="1206">
        <v>895</v>
      </c>
      <c r="D6323" s="1206">
        <v>3558</v>
      </c>
      <c r="E6323" s="1206">
        <v>431</v>
      </c>
      <c r="F6323" s="1210">
        <v>4884</v>
      </c>
    </row>
    <row r="6324" spans="2:6" ht="13.15" customHeight="1" x14ac:dyDescent="0.3">
      <c r="B6324" s="1172" t="s">
        <v>7083</v>
      </c>
      <c r="C6324" s="1207">
        <v>730</v>
      </c>
      <c r="D6324" s="1207">
        <v>2821</v>
      </c>
      <c r="E6324" s="1207">
        <v>305</v>
      </c>
      <c r="F6324" s="1211">
        <v>3856</v>
      </c>
    </row>
    <row r="6325" spans="2:6" ht="13.15" customHeight="1" x14ac:dyDescent="0.3">
      <c r="B6325" s="1173" t="s">
        <v>7084</v>
      </c>
      <c r="C6325" s="1206">
        <v>7179</v>
      </c>
      <c r="D6325" s="1206">
        <v>18954</v>
      </c>
      <c r="E6325" s="1206">
        <v>3148</v>
      </c>
      <c r="F6325" s="1210">
        <v>29281</v>
      </c>
    </row>
    <row r="6326" spans="2:6" ht="13.15" customHeight="1" x14ac:dyDescent="0.3">
      <c r="B6326" s="1172" t="s">
        <v>7085</v>
      </c>
      <c r="C6326" s="1207">
        <v>31</v>
      </c>
      <c r="D6326" s="1207">
        <v>102</v>
      </c>
      <c r="E6326" s="1207">
        <v>40</v>
      </c>
      <c r="F6326" s="1211">
        <v>173</v>
      </c>
    </row>
    <row r="6327" spans="2:6" ht="13.15" customHeight="1" x14ac:dyDescent="0.3">
      <c r="B6327" s="1173" t="s">
        <v>7086</v>
      </c>
      <c r="C6327" s="1206">
        <v>43</v>
      </c>
      <c r="D6327" s="1206">
        <v>74</v>
      </c>
      <c r="E6327" s="1206">
        <v>18</v>
      </c>
      <c r="F6327" s="1210">
        <v>135</v>
      </c>
    </row>
    <row r="6328" spans="2:6" ht="13.15" customHeight="1" x14ac:dyDescent="0.3">
      <c r="B6328" s="1172" t="s">
        <v>7087</v>
      </c>
      <c r="C6328" s="1207">
        <v>272</v>
      </c>
      <c r="D6328" s="1207">
        <v>1899</v>
      </c>
      <c r="E6328" s="1207">
        <v>99</v>
      </c>
      <c r="F6328" s="1211">
        <v>2270</v>
      </c>
    </row>
    <row r="6329" spans="2:6" ht="13.15" customHeight="1" x14ac:dyDescent="0.3">
      <c r="B6329" s="1173" t="s">
        <v>7088</v>
      </c>
      <c r="C6329" s="1206">
        <v>465</v>
      </c>
      <c r="D6329" s="1206">
        <v>1120</v>
      </c>
      <c r="E6329" s="1206">
        <v>130</v>
      </c>
      <c r="F6329" s="1210">
        <v>1715</v>
      </c>
    </row>
    <row r="6330" spans="2:6" ht="13.15" customHeight="1" x14ac:dyDescent="0.3">
      <c r="B6330" s="1172" t="s">
        <v>7089</v>
      </c>
      <c r="C6330" s="1207">
        <v>135</v>
      </c>
      <c r="D6330" s="1207">
        <v>1148</v>
      </c>
      <c r="E6330" s="1207">
        <v>365</v>
      </c>
      <c r="F6330" s="1211">
        <v>1648</v>
      </c>
    </row>
    <row r="6331" spans="2:6" ht="13.15" customHeight="1" x14ac:dyDescent="0.3">
      <c r="B6331" s="1173" t="s">
        <v>7090</v>
      </c>
      <c r="C6331" s="1206">
        <v>237</v>
      </c>
      <c r="D6331" s="1206">
        <v>1010</v>
      </c>
      <c r="E6331" s="1206">
        <v>112</v>
      </c>
      <c r="F6331" s="1210">
        <v>1359</v>
      </c>
    </row>
    <row r="6332" spans="2:6" ht="13.15" customHeight="1" x14ac:dyDescent="0.3">
      <c r="B6332" s="1172" t="s">
        <v>7091</v>
      </c>
      <c r="C6332" s="1207">
        <v>14838</v>
      </c>
      <c r="D6332" s="1207">
        <v>28057</v>
      </c>
      <c r="E6332" s="1207">
        <v>4968</v>
      </c>
      <c r="F6332" s="1211">
        <v>47863</v>
      </c>
    </row>
    <row r="6333" spans="2:6" ht="13.15" customHeight="1" x14ac:dyDescent="0.3">
      <c r="B6333" s="1173" t="s">
        <v>7092</v>
      </c>
      <c r="C6333" s="1206">
        <v>730</v>
      </c>
      <c r="D6333" s="1206">
        <v>3585</v>
      </c>
      <c r="E6333" s="1206">
        <v>248</v>
      </c>
      <c r="F6333" s="1210">
        <v>4563</v>
      </c>
    </row>
    <row r="6334" spans="2:6" ht="13.15" customHeight="1" x14ac:dyDescent="0.3">
      <c r="B6334" s="1172" t="s">
        <v>7093</v>
      </c>
      <c r="C6334" s="1207">
        <v>281</v>
      </c>
      <c r="D6334" s="1207">
        <v>1303</v>
      </c>
      <c r="E6334" s="1207">
        <v>97</v>
      </c>
      <c r="F6334" s="1211">
        <v>1681</v>
      </c>
    </row>
    <row r="6335" spans="2:6" ht="13.15" customHeight="1" x14ac:dyDescent="0.3">
      <c r="B6335" s="1173" t="s">
        <v>7094</v>
      </c>
      <c r="C6335" s="1206">
        <v>896</v>
      </c>
      <c r="D6335" s="1206">
        <v>3653</v>
      </c>
      <c r="E6335" s="1206">
        <v>295</v>
      </c>
      <c r="F6335" s="1210">
        <v>4844</v>
      </c>
    </row>
    <row r="6336" spans="2:6" ht="13.15" customHeight="1" x14ac:dyDescent="0.3">
      <c r="B6336" s="1172" t="s">
        <v>7095</v>
      </c>
      <c r="C6336" s="1207">
        <v>30</v>
      </c>
      <c r="D6336" s="1207">
        <v>61</v>
      </c>
      <c r="E6336" s="1207">
        <v>3</v>
      </c>
      <c r="F6336" s="1211">
        <v>94</v>
      </c>
    </row>
    <row r="6337" spans="2:6" ht="13.15" customHeight="1" x14ac:dyDescent="0.3">
      <c r="B6337" s="1173" t="s">
        <v>7096</v>
      </c>
      <c r="C6337" s="1206">
        <v>424</v>
      </c>
      <c r="D6337" s="1206">
        <v>2329</v>
      </c>
      <c r="E6337" s="1206">
        <v>162</v>
      </c>
      <c r="F6337" s="1210">
        <v>2915</v>
      </c>
    </row>
    <row r="6338" spans="2:6" ht="13.15" customHeight="1" x14ac:dyDescent="0.3">
      <c r="B6338" s="1172" t="s">
        <v>7097</v>
      </c>
      <c r="C6338" s="1207">
        <v>218</v>
      </c>
      <c r="D6338" s="1207">
        <v>1130</v>
      </c>
      <c r="E6338" s="1207">
        <v>125</v>
      </c>
      <c r="F6338" s="1211">
        <v>1473</v>
      </c>
    </row>
    <row r="6339" spans="2:6" ht="13.15" customHeight="1" x14ac:dyDescent="0.3">
      <c r="B6339" s="1173" t="s">
        <v>7098</v>
      </c>
      <c r="C6339" s="1206">
        <v>105</v>
      </c>
      <c r="D6339" s="1206">
        <v>560</v>
      </c>
      <c r="E6339" s="1206">
        <v>64</v>
      </c>
      <c r="F6339" s="1210">
        <v>729</v>
      </c>
    </row>
    <row r="6340" spans="2:6" ht="13.15" customHeight="1" x14ac:dyDescent="0.3">
      <c r="B6340" s="1172" t="s">
        <v>7099</v>
      </c>
      <c r="C6340" s="1207">
        <v>2068</v>
      </c>
      <c r="D6340" s="1207">
        <v>5961</v>
      </c>
      <c r="E6340" s="1207">
        <v>657</v>
      </c>
      <c r="F6340" s="1211">
        <v>8686</v>
      </c>
    </row>
    <row r="6341" spans="2:6" ht="13.15" customHeight="1" x14ac:dyDescent="0.3">
      <c r="B6341" s="1173" t="s">
        <v>7100</v>
      </c>
      <c r="C6341" s="1206">
        <v>1276</v>
      </c>
      <c r="D6341" s="1206">
        <v>4129</v>
      </c>
      <c r="E6341" s="1206">
        <v>414</v>
      </c>
      <c r="F6341" s="1210">
        <v>5819</v>
      </c>
    </row>
    <row r="6342" spans="2:6" ht="13.15" customHeight="1" x14ac:dyDescent="0.3">
      <c r="B6342" s="1172" t="s">
        <v>7101</v>
      </c>
      <c r="C6342" s="1207">
        <v>56</v>
      </c>
      <c r="D6342" s="1207">
        <v>83</v>
      </c>
      <c r="E6342" s="1207">
        <v>9</v>
      </c>
      <c r="F6342" s="1211">
        <v>148</v>
      </c>
    </row>
    <row r="6343" spans="2:6" ht="13.15" customHeight="1" x14ac:dyDescent="0.3">
      <c r="B6343" s="1173" t="s">
        <v>7102</v>
      </c>
      <c r="C6343" s="1206">
        <v>867</v>
      </c>
      <c r="D6343" s="1206">
        <v>2800</v>
      </c>
      <c r="E6343" s="1206">
        <v>263</v>
      </c>
      <c r="F6343" s="1210">
        <v>3930</v>
      </c>
    </row>
    <row r="6344" spans="2:6" ht="13.15" customHeight="1" x14ac:dyDescent="0.3">
      <c r="B6344" s="1172" t="s">
        <v>7103</v>
      </c>
      <c r="C6344" s="1207">
        <v>1272</v>
      </c>
      <c r="D6344" s="1207">
        <v>5731</v>
      </c>
      <c r="E6344" s="1207">
        <v>513</v>
      </c>
      <c r="F6344" s="1211">
        <v>7516</v>
      </c>
    </row>
    <row r="6345" spans="2:6" ht="13.15" customHeight="1" x14ac:dyDescent="0.3">
      <c r="B6345" s="1173" t="s">
        <v>7104</v>
      </c>
      <c r="C6345" s="1206">
        <v>390</v>
      </c>
      <c r="D6345" s="1206">
        <v>728</v>
      </c>
      <c r="E6345" s="1206">
        <v>80</v>
      </c>
      <c r="F6345" s="1210">
        <v>1198</v>
      </c>
    </row>
    <row r="6346" spans="2:6" ht="13.15" customHeight="1" x14ac:dyDescent="0.3">
      <c r="B6346" s="1172" t="s">
        <v>7105</v>
      </c>
      <c r="C6346" s="1207">
        <v>598</v>
      </c>
      <c r="D6346" s="1207">
        <v>1857</v>
      </c>
      <c r="E6346" s="1207">
        <v>174</v>
      </c>
      <c r="F6346" s="1211">
        <v>2629</v>
      </c>
    </row>
    <row r="6347" spans="2:6" ht="13.15" customHeight="1" x14ac:dyDescent="0.3">
      <c r="B6347" s="1173" t="s">
        <v>7106</v>
      </c>
      <c r="C6347" s="1206">
        <v>2878</v>
      </c>
      <c r="D6347" s="1206">
        <v>6587</v>
      </c>
      <c r="E6347" s="1206">
        <v>1019</v>
      </c>
      <c r="F6347" s="1210">
        <v>10484</v>
      </c>
    </row>
    <row r="6348" spans="2:6" ht="13.15" customHeight="1" x14ac:dyDescent="0.3">
      <c r="B6348" s="1172" t="s">
        <v>7107</v>
      </c>
      <c r="C6348" s="1207">
        <v>1034</v>
      </c>
      <c r="D6348" s="1207">
        <v>3305</v>
      </c>
      <c r="E6348" s="1207">
        <v>397</v>
      </c>
      <c r="F6348" s="1211">
        <v>4736</v>
      </c>
    </row>
    <row r="6349" spans="2:6" ht="13.15" customHeight="1" x14ac:dyDescent="0.3">
      <c r="B6349" s="1173" t="s">
        <v>7108</v>
      </c>
      <c r="C6349" s="1206">
        <v>950</v>
      </c>
      <c r="D6349" s="1206">
        <v>3038</v>
      </c>
      <c r="E6349" s="1206">
        <v>375</v>
      </c>
      <c r="F6349" s="1210">
        <v>4363</v>
      </c>
    </row>
    <row r="6350" spans="2:6" ht="13.15" customHeight="1" x14ac:dyDescent="0.3">
      <c r="B6350" s="1172" t="s">
        <v>7109</v>
      </c>
      <c r="C6350" s="1207">
        <v>23</v>
      </c>
      <c r="D6350" s="1207">
        <v>161</v>
      </c>
      <c r="E6350" s="1207">
        <v>23</v>
      </c>
      <c r="F6350" s="1211">
        <v>207</v>
      </c>
    </row>
    <row r="6351" spans="2:6" ht="13.15" customHeight="1" x14ac:dyDescent="0.3">
      <c r="B6351" s="1173" t="s">
        <v>7110</v>
      </c>
      <c r="C6351" s="1206">
        <v>571</v>
      </c>
      <c r="D6351" s="1206">
        <v>2469</v>
      </c>
      <c r="E6351" s="1206">
        <v>224</v>
      </c>
      <c r="F6351" s="1210">
        <v>3264</v>
      </c>
    </row>
    <row r="6352" spans="2:6" ht="13.15" customHeight="1" x14ac:dyDescent="0.3">
      <c r="B6352" s="1172" t="s">
        <v>7111</v>
      </c>
      <c r="C6352" s="1207">
        <v>516</v>
      </c>
      <c r="D6352" s="1207">
        <v>1577</v>
      </c>
      <c r="E6352" s="1207">
        <v>124</v>
      </c>
      <c r="F6352" s="1211">
        <v>2217</v>
      </c>
    </row>
    <row r="6353" spans="2:6" ht="13.15" customHeight="1" x14ac:dyDescent="0.3">
      <c r="B6353" s="1173" t="s">
        <v>7112</v>
      </c>
      <c r="C6353" s="1206">
        <v>1308</v>
      </c>
      <c r="D6353" s="1206">
        <v>3209</v>
      </c>
      <c r="E6353" s="1206">
        <v>347</v>
      </c>
      <c r="F6353" s="1210">
        <v>4864</v>
      </c>
    </row>
    <row r="6354" spans="2:6" ht="13.15" customHeight="1" x14ac:dyDescent="0.3">
      <c r="B6354" s="1172" t="s">
        <v>7113</v>
      </c>
      <c r="C6354" s="1207">
        <v>411</v>
      </c>
      <c r="D6354" s="1207">
        <v>727</v>
      </c>
      <c r="E6354" s="1207">
        <v>92</v>
      </c>
      <c r="F6354" s="1211">
        <v>1230</v>
      </c>
    </row>
    <row r="6355" spans="2:6" ht="13.15" customHeight="1" x14ac:dyDescent="0.3">
      <c r="B6355" s="1173" t="s">
        <v>7114</v>
      </c>
      <c r="C6355" s="1206">
        <v>344</v>
      </c>
      <c r="D6355" s="1206">
        <v>1026</v>
      </c>
      <c r="E6355" s="1206">
        <v>123</v>
      </c>
      <c r="F6355" s="1210">
        <v>1493</v>
      </c>
    </row>
    <row r="6356" spans="2:6" ht="13.15" customHeight="1" x14ac:dyDescent="0.3">
      <c r="B6356" s="1172" t="s">
        <v>7115</v>
      </c>
      <c r="C6356" s="1207">
        <v>713</v>
      </c>
      <c r="D6356" s="1207">
        <v>1746</v>
      </c>
      <c r="E6356" s="1207">
        <v>195</v>
      </c>
      <c r="F6356" s="1211">
        <v>2654</v>
      </c>
    </row>
    <row r="6357" spans="2:6" ht="13.15" customHeight="1" x14ac:dyDescent="0.3">
      <c r="B6357" s="1173" t="s">
        <v>7116</v>
      </c>
      <c r="C6357" s="1206">
        <v>104</v>
      </c>
      <c r="D6357" s="1206">
        <v>246</v>
      </c>
      <c r="E6357" s="1206">
        <v>33</v>
      </c>
      <c r="F6357" s="1210">
        <v>383</v>
      </c>
    </row>
    <row r="6358" spans="2:6" ht="13.15" customHeight="1" x14ac:dyDescent="0.3">
      <c r="B6358" s="1172" t="s">
        <v>7117</v>
      </c>
      <c r="C6358" s="1207">
        <v>220</v>
      </c>
      <c r="D6358" s="1207">
        <v>207</v>
      </c>
      <c r="E6358" s="1207">
        <v>44</v>
      </c>
      <c r="F6358" s="1211">
        <v>471</v>
      </c>
    </row>
    <row r="6359" spans="2:6" ht="13.15" customHeight="1" x14ac:dyDescent="0.3">
      <c r="B6359" s="1173" t="s">
        <v>7118</v>
      </c>
      <c r="C6359" s="1206">
        <v>3</v>
      </c>
      <c r="D6359" s="1206">
        <v>6</v>
      </c>
      <c r="E6359" s="1206">
        <v>4</v>
      </c>
      <c r="F6359" s="1210">
        <v>13</v>
      </c>
    </row>
    <row r="6360" spans="2:6" ht="13.15" customHeight="1" x14ac:dyDescent="0.3">
      <c r="B6360" s="1172" t="s">
        <v>7119</v>
      </c>
      <c r="C6360" s="1207">
        <v>79</v>
      </c>
      <c r="D6360" s="1207">
        <v>260</v>
      </c>
      <c r="E6360" s="1207">
        <v>22</v>
      </c>
      <c r="F6360" s="1211">
        <v>361</v>
      </c>
    </row>
    <row r="6361" spans="2:6" ht="13.15" customHeight="1" x14ac:dyDescent="0.3">
      <c r="B6361" s="1173" t="s">
        <v>7120</v>
      </c>
      <c r="C6361" s="1206">
        <v>15529</v>
      </c>
      <c r="D6361" s="1206">
        <v>24272</v>
      </c>
      <c r="E6361" s="1206">
        <v>3974</v>
      </c>
      <c r="F6361" s="1210">
        <v>43775</v>
      </c>
    </row>
    <row r="6362" spans="2:6" ht="13.15" customHeight="1" x14ac:dyDescent="0.3">
      <c r="B6362" s="1172" t="s">
        <v>7121</v>
      </c>
      <c r="C6362" s="1207">
        <v>771</v>
      </c>
      <c r="D6362" s="1207">
        <v>2220</v>
      </c>
      <c r="E6362" s="1207">
        <v>201</v>
      </c>
      <c r="F6362" s="1211">
        <v>3192</v>
      </c>
    </row>
    <row r="6363" spans="2:6" ht="13.15" customHeight="1" x14ac:dyDescent="0.3">
      <c r="B6363" s="1173" t="s">
        <v>7122</v>
      </c>
      <c r="C6363" s="1206">
        <v>511</v>
      </c>
      <c r="D6363" s="1206">
        <v>1318</v>
      </c>
      <c r="E6363" s="1206">
        <v>140</v>
      </c>
      <c r="F6363" s="1210">
        <v>1969</v>
      </c>
    </row>
    <row r="6364" spans="2:6" ht="13.15" customHeight="1" x14ac:dyDescent="0.3">
      <c r="B6364" s="1172" t="s">
        <v>7123</v>
      </c>
      <c r="C6364" s="1207">
        <v>172</v>
      </c>
      <c r="D6364" s="1207">
        <v>769</v>
      </c>
      <c r="E6364" s="1207">
        <v>53</v>
      </c>
      <c r="F6364" s="1211">
        <v>994</v>
      </c>
    </row>
    <row r="6365" spans="2:6" ht="13.15" customHeight="1" x14ac:dyDescent="0.3">
      <c r="B6365" s="1173" t="s">
        <v>7124</v>
      </c>
      <c r="C6365" s="1206">
        <v>130</v>
      </c>
      <c r="D6365" s="1206">
        <v>856</v>
      </c>
      <c r="E6365" s="1206">
        <v>36</v>
      </c>
      <c r="F6365" s="1210">
        <v>1022</v>
      </c>
    </row>
    <row r="6366" spans="2:6" ht="13.15" customHeight="1" x14ac:dyDescent="0.3">
      <c r="B6366" s="1172" t="s">
        <v>7125</v>
      </c>
      <c r="C6366" s="1207">
        <v>50</v>
      </c>
      <c r="D6366" s="1207">
        <v>199</v>
      </c>
      <c r="E6366" s="1207">
        <v>16</v>
      </c>
      <c r="F6366" s="1211">
        <v>265</v>
      </c>
    </row>
    <row r="6367" spans="2:6" ht="13.15" customHeight="1" x14ac:dyDescent="0.3">
      <c r="B6367" s="1173" t="s">
        <v>7126</v>
      </c>
      <c r="C6367" s="1206">
        <v>96</v>
      </c>
      <c r="D6367" s="1206">
        <v>150</v>
      </c>
      <c r="E6367" s="1206">
        <v>23</v>
      </c>
      <c r="F6367" s="1210">
        <v>269</v>
      </c>
    </row>
    <row r="6368" spans="2:6" ht="13.15" customHeight="1" x14ac:dyDescent="0.3">
      <c r="B6368" s="1172" t="s">
        <v>7127</v>
      </c>
      <c r="C6368" s="1207">
        <v>109</v>
      </c>
      <c r="D6368" s="1207">
        <v>184</v>
      </c>
      <c r="E6368" s="1207">
        <v>19</v>
      </c>
      <c r="F6368" s="1211">
        <v>312</v>
      </c>
    </row>
    <row r="6369" spans="2:6" ht="13.15" customHeight="1" x14ac:dyDescent="0.3">
      <c r="B6369" s="1173" t="s">
        <v>7128</v>
      </c>
      <c r="C6369" s="1206">
        <v>107</v>
      </c>
      <c r="D6369" s="1206">
        <v>235</v>
      </c>
      <c r="E6369" s="1206">
        <v>14</v>
      </c>
      <c r="F6369" s="1210">
        <v>356</v>
      </c>
    </row>
    <row r="6370" spans="2:6" ht="13.15" customHeight="1" x14ac:dyDescent="0.3">
      <c r="B6370" s="1172" t="s">
        <v>7129</v>
      </c>
      <c r="C6370" s="1207">
        <v>66</v>
      </c>
      <c r="D6370" s="1207">
        <v>163</v>
      </c>
      <c r="E6370" s="1207">
        <v>18</v>
      </c>
      <c r="F6370" s="1211">
        <v>247</v>
      </c>
    </row>
    <row r="6371" spans="2:6" ht="13.15" customHeight="1" x14ac:dyDescent="0.3">
      <c r="B6371" s="1173" t="s">
        <v>7130</v>
      </c>
      <c r="C6371" s="1206">
        <v>60</v>
      </c>
      <c r="D6371" s="1206">
        <v>161</v>
      </c>
      <c r="E6371" s="1206">
        <v>24</v>
      </c>
      <c r="F6371" s="1210">
        <v>245</v>
      </c>
    </row>
    <row r="6372" spans="2:6" ht="13.15" customHeight="1" x14ac:dyDescent="0.3">
      <c r="B6372" s="1172" t="s">
        <v>7131</v>
      </c>
      <c r="C6372" s="1207">
        <v>615</v>
      </c>
      <c r="D6372" s="1207">
        <v>1210</v>
      </c>
      <c r="E6372" s="1207">
        <v>154</v>
      </c>
      <c r="F6372" s="1211">
        <v>1979</v>
      </c>
    </row>
    <row r="6373" spans="2:6" ht="13.15" customHeight="1" x14ac:dyDescent="0.3">
      <c r="B6373" s="1173" t="s">
        <v>7132</v>
      </c>
      <c r="C6373" s="1206">
        <v>111</v>
      </c>
      <c r="D6373" s="1206">
        <v>302</v>
      </c>
      <c r="E6373" s="1206">
        <v>17</v>
      </c>
      <c r="F6373" s="1210">
        <v>430</v>
      </c>
    </row>
    <row r="6374" spans="2:6" ht="13.15" customHeight="1" x14ac:dyDescent="0.3">
      <c r="B6374" s="1172" t="s">
        <v>7133</v>
      </c>
      <c r="C6374" s="1207">
        <v>532</v>
      </c>
      <c r="D6374" s="1207">
        <v>1389</v>
      </c>
      <c r="E6374" s="1207">
        <v>268</v>
      </c>
      <c r="F6374" s="1211">
        <v>2189</v>
      </c>
    </row>
    <row r="6375" spans="2:6" ht="13.15" customHeight="1" x14ac:dyDescent="0.3">
      <c r="B6375" s="1173" t="s">
        <v>7134</v>
      </c>
      <c r="C6375" s="1206">
        <v>232</v>
      </c>
      <c r="D6375" s="1206">
        <v>603</v>
      </c>
      <c r="E6375" s="1206">
        <v>91</v>
      </c>
      <c r="F6375" s="1210">
        <v>926</v>
      </c>
    </row>
    <row r="6376" spans="2:6" ht="13.15" customHeight="1" x14ac:dyDescent="0.3">
      <c r="B6376" s="1172" t="s">
        <v>7135</v>
      </c>
      <c r="C6376" s="1207">
        <v>286</v>
      </c>
      <c r="D6376" s="1207">
        <v>1133</v>
      </c>
      <c r="E6376" s="1207">
        <v>118</v>
      </c>
      <c r="F6376" s="1211">
        <v>1537</v>
      </c>
    </row>
    <row r="6377" spans="2:6" ht="13.15" customHeight="1" x14ac:dyDescent="0.3">
      <c r="B6377" s="1173" t="s">
        <v>7136</v>
      </c>
      <c r="C6377" s="1206">
        <v>221</v>
      </c>
      <c r="D6377" s="1206">
        <v>895</v>
      </c>
      <c r="E6377" s="1206">
        <v>81</v>
      </c>
      <c r="F6377" s="1210">
        <v>1197</v>
      </c>
    </row>
    <row r="6378" spans="2:6" ht="13.15" customHeight="1" x14ac:dyDescent="0.3">
      <c r="B6378" s="1172" t="s">
        <v>7137</v>
      </c>
      <c r="C6378" s="1207">
        <v>72</v>
      </c>
      <c r="D6378" s="1207">
        <v>215</v>
      </c>
      <c r="E6378" s="1207">
        <v>14</v>
      </c>
      <c r="F6378" s="1211">
        <v>301</v>
      </c>
    </row>
    <row r="6379" spans="2:6" ht="13.15" customHeight="1" x14ac:dyDescent="0.3">
      <c r="B6379" s="1173" t="s">
        <v>7138</v>
      </c>
      <c r="C6379" s="1206">
        <v>80</v>
      </c>
      <c r="D6379" s="1206">
        <v>152</v>
      </c>
      <c r="E6379" s="1206">
        <v>25</v>
      </c>
      <c r="F6379" s="1210">
        <v>257</v>
      </c>
    </row>
    <row r="6380" spans="2:6" ht="13.15" customHeight="1" x14ac:dyDescent="0.3">
      <c r="B6380" s="1172" t="s">
        <v>7139</v>
      </c>
      <c r="C6380" s="1207">
        <v>3018</v>
      </c>
      <c r="D6380" s="1207">
        <v>8597</v>
      </c>
      <c r="E6380" s="1207">
        <v>1096</v>
      </c>
      <c r="F6380" s="1211">
        <v>12711</v>
      </c>
    </row>
    <row r="6381" spans="2:6" ht="13.15" customHeight="1" x14ac:dyDescent="0.3">
      <c r="B6381" s="1173" t="s">
        <v>7140</v>
      </c>
      <c r="C6381" s="1206">
        <v>296</v>
      </c>
      <c r="D6381" s="1206">
        <v>989</v>
      </c>
      <c r="E6381" s="1206">
        <v>150</v>
      </c>
      <c r="F6381" s="1210">
        <v>1435</v>
      </c>
    </row>
    <row r="6382" spans="2:6" ht="13.15" customHeight="1" x14ac:dyDescent="0.3">
      <c r="B6382" s="1172" t="s">
        <v>7141</v>
      </c>
      <c r="C6382" s="1207">
        <v>1131</v>
      </c>
      <c r="D6382" s="1207">
        <v>2533</v>
      </c>
      <c r="E6382" s="1207">
        <v>362</v>
      </c>
      <c r="F6382" s="1211">
        <v>4026</v>
      </c>
    </row>
    <row r="6383" spans="2:6" ht="13.15" customHeight="1" x14ac:dyDescent="0.3">
      <c r="B6383" s="1173" t="s">
        <v>7142</v>
      </c>
      <c r="C6383" s="1206">
        <v>974</v>
      </c>
      <c r="D6383" s="1206">
        <v>4725</v>
      </c>
      <c r="E6383" s="1206">
        <v>372</v>
      </c>
      <c r="F6383" s="1210">
        <v>6071</v>
      </c>
    </row>
    <row r="6384" spans="2:6" ht="13.15" customHeight="1" x14ac:dyDescent="0.3">
      <c r="B6384" s="1172" t="s">
        <v>7143</v>
      </c>
      <c r="C6384" s="1207">
        <v>859</v>
      </c>
      <c r="D6384" s="1207">
        <v>2949</v>
      </c>
      <c r="E6384" s="1207">
        <v>337</v>
      </c>
      <c r="F6384" s="1211">
        <v>4145</v>
      </c>
    </row>
    <row r="6385" spans="2:6" ht="13.15" customHeight="1" x14ac:dyDescent="0.3">
      <c r="B6385" s="1173" t="s">
        <v>7144</v>
      </c>
      <c r="C6385" s="1206">
        <v>1932</v>
      </c>
      <c r="D6385" s="1206">
        <v>4689</v>
      </c>
      <c r="E6385" s="1206">
        <v>632</v>
      </c>
      <c r="F6385" s="1210">
        <v>7253</v>
      </c>
    </row>
    <row r="6386" spans="2:6" ht="13.15" customHeight="1" x14ac:dyDescent="0.3">
      <c r="B6386" s="1172" t="s">
        <v>7145</v>
      </c>
      <c r="C6386" s="1207">
        <v>25</v>
      </c>
      <c r="D6386" s="1207">
        <v>77</v>
      </c>
      <c r="E6386" s="1207">
        <v>11</v>
      </c>
      <c r="F6386" s="1211">
        <v>113</v>
      </c>
    </row>
    <row r="6387" spans="2:6" ht="13.15" customHeight="1" x14ac:dyDescent="0.3">
      <c r="B6387" s="1173" t="s">
        <v>7146</v>
      </c>
      <c r="C6387" s="1206">
        <v>451</v>
      </c>
      <c r="D6387" s="1206">
        <v>1022</v>
      </c>
      <c r="E6387" s="1206">
        <v>164</v>
      </c>
      <c r="F6387" s="1210">
        <v>1637</v>
      </c>
    </row>
    <row r="6388" spans="2:6" ht="13.15" customHeight="1" x14ac:dyDescent="0.3">
      <c r="B6388" s="1172" t="s">
        <v>7147</v>
      </c>
      <c r="C6388" s="1207">
        <v>662</v>
      </c>
      <c r="D6388" s="1207">
        <v>2097</v>
      </c>
      <c r="E6388" s="1207">
        <v>256</v>
      </c>
      <c r="F6388" s="1211">
        <v>3015</v>
      </c>
    </row>
    <row r="6389" spans="2:6" ht="13.15" customHeight="1" x14ac:dyDescent="0.3">
      <c r="B6389" s="1173" t="s">
        <v>7148</v>
      </c>
      <c r="C6389" s="1206">
        <v>176</v>
      </c>
      <c r="D6389" s="1206">
        <v>609</v>
      </c>
      <c r="E6389" s="1206">
        <v>67</v>
      </c>
      <c r="F6389" s="1210">
        <v>852</v>
      </c>
    </row>
    <row r="6390" spans="2:6" ht="13.15" customHeight="1" x14ac:dyDescent="0.3">
      <c r="B6390" s="1172" t="s">
        <v>7149</v>
      </c>
      <c r="C6390" s="1207">
        <v>33</v>
      </c>
      <c r="D6390" s="1207">
        <v>85</v>
      </c>
      <c r="E6390" s="1207">
        <v>23</v>
      </c>
      <c r="F6390" s="1211">
        <v>141</v>
      </c>
    </row>
    <row r="6391" spans="2:6" ht="13.15" customHeight="1" x14ac:dyDescent="0.3">
      <c r="B6391" s="1173" t="s">
        <v>7150</v>
      </c>
      <c r="C6391" s="1206">
        <v>1908</v>
      </c>
      <c r="D6391" s="1206">
        <v>6057</v>
      </c>
      <c r="E6391" s="1206">
        <v>907</v>
      </c>
      <c r="F6391" s="1210">
        <v>8872</v>
      </c>
    </row>
    <row r="6392" spans="2:6" ht="13.15" customHeight="1" x14ac:dyDescent="0.3">
      <c r="B6392" s="1172" t="s">
        <v>7151</v>
      </c>
      <c r="C6392" s="1207">
        <v>752</v>
      </c>
      <c r="D6392" s="1207">
        <v>2301</v>
      </c>
      <c r="E6392" s="1207">
        <v>241</v>
      </c>
      <c r="F6392" s="1211">
        <v>3294</v>
      </c>
    </row>
    <row r="6393" spans="2:6" ht="13.15" customHeight="1" x14ac:dyDescent="0.3">
      <c r="B6393" s="1173" t="s">
        <v>7152</v>
      </c>
      <c r="C6393" s="1206">
        <v>547</v>
      </c>
      <c r="D6393" s="1206">
        <v>1812</v>
      </c>
      <c r="E6393" s="1206">
        <v>201</v>
      </c>
      <c r="F6393" s="1210">
        <v>2560</v>
      </c>
    </row>
    <row r="6394" spans="2:6" ht="13.15" customHeight="1" x14ac:dyDescent="0.3">
      <c r="B6394" s="1172" t="s">
        <v>7153</v>
      </c>
      <c r="C6394" s="1207">
        <v>14</v>
      </c>
      <c r="D6394" s="1207">
        <v>2</v>
      </c>
      <c r="E6394" s="1207">
        <v>2</v>
      </c>
      <c r="F6394" s="1211">
        <v>18</v>
      </c>
    </row>
    <row r="6395" spans="2:6" ht="13.15" customHeight="1" x14ac:dyDescent="0.3">
      <c r="B6395" s="1173" t="s">
        <v>7154</v>
      </c>
      <c r="C6395" s="1206">
        <v>502</v>
      </c>
      <c r="D6395" s="1206">
        <v>1692</v>
      </c>
      <c r="E6395" s="1206">
        <v>268</v>
      </c>
      <c r="F6395" s="1210">
        <v>2462</v>
      </c>
    </row>
    <row r="6396" spans="2:6" ht="13.15" customHeight="1" x14ac:dyDescent="0.3">
      <c r="B6396" s="1172" t="s">
        <v>7155</v>
      </c>
      <c r="C6396" s="1207">
        <v>3562</v>
      </c>
      <c r="D6396" s="1207">
        <v>8707</v>
      </c>
      <c r="E6396" s="1207">
        <v>1352</v>
      </c>
      <c r="F6396" s="1211">
        <v>13621</v>
      </c>
    </row>
    <row r="6397" spans="2:6" ht="13.15" customHeight="1" x14ac:dyDescent="0.3">
      <c r="B6397" s="1173" t="s">
        <v>7156</v>
      </c>
      <c r="C6397" s="1206">
        <v>4326</v>
      </c>
      <c r="D6397" s="1206">
        <v>12715</v>
      </c>
      <c r="E6397" s="1206">
        <v>2241</v>
      </c>
      <c r="F6397" s="1210">
        <v>19282</v>
      </c>
    </row>
    <row r="6398" spans="2:6" ht="13.15" customHeight="1" x14ac:dyDescent="0.3">
      <c r="B6398" s="1172" t="s">
        <v>7157</v>
      </c>
      <c r="C6398" s="1207">
        <v>3551</v>
      </c>
      <c r="D6398" s="1207">
        <v>10886</v>
      </c>
      <c r="E6398" s="1207">
        <v>2508</v>
      </c>
      <c r="F6398" s="1211">
        <v>16945</v>
      </c>
    </row>
    <row r="6399" spans="2:6" ht="13.15" customHeight="1" x14ac:dyDescent="0.3">
      <c r="B6399" s="1173" t="s">
        <v>7158</v>
      </c>
      <c r="C6399" s="1206">
        <v>1255</v>
      </c>
      <c r="D6399" s="1206">
        <v>3567</v>
      </c>
      <c r="E6399" s="1206">
        <v>632</v>
      </c>
      <c r="F6399" s="1210">
        <v>5454</v>
      </c>
    </row>
    <row r="6400" spans="2:6" ht="13.15" customHeight="1" x14ac:dyDescent="0.3">
      <c r="B6400" s="1172" t="s">
        <v>7159</v>
      </c>
      <c r="C6400" s="1207">
        <v>4</v>
      </c>
      <c r="D6400" s="1207">
        <v>11</v>
      </c>
      <c r="E6400" s="1207">
        <v>1</v>
      </c>
      <c r="F6400" s="1211">
        <v>16</v>
      </c>
    </row>
    <row r="6401" spans="2:6" ht="13.15" customHeight="1" x14ac:dyDescent="0.3">
      <c r="B6401" s="1173" t="s">
        <v>7160</v>
      </c>
      <c r="C6401" s="1206">
        <v>112</v>
      </c>
      <c r="D6401" s="1206">
        <v>322</v>
      </c>
      <c r="E6401" s="1206">
        <v>43</v>
      </c>
      <c r="F6401" s="1210">
        <v>477</v>
      </c>
    </row>
    <row r="6402" spans="2:6" ht="13.15" customHeight="1" x14ac:dyDescent="0.3">
      <c r="B6402" s="1172" t="s">
        <v>7161</v>
      </c>
      <c r="C6402" s="1207">
        <v>16657</v>
      </c>
      <c r="D6402" s="1207">
        <v>16692</v>
      </c>
      <c r="E6402" s="1207">
        <v>2892</v>
      </c>
      <c r="F6402" s="1211">
        <v>36241</v>
      </c>
    </row>
    <row r="6403" spans="2:6" ht="13.15" customHeight="1" x14ac:dyDescent="0.3">
      <c r="B6403" s="1173" t="s">
        <v>7162</v>
      </c>
      <c r="C6403" s="1206">
        <v>10697</v>
      </c>
      <c r="D6403" s="1206">
        <v>16920</v>
      </c>
      <c r="E6403" s="1206">
        <v>6978</v>
      </c>
      <c r="F6403" s="1210">
        <v>34595</v>
      </c>
    </row>
    <row r="6404" spans="2:6" ht="13.15" customHeight="1" x14ac:dyDescent="0.3">
      <c r="B6404" s="1172" t="s">
        <v>7163</v>
      </c>
      <c r="C6404" s="1207">
        <v>11337</v>
      </c>
      <c r="D6404" s="1207">
        <v>14653</v>
      </c>
      <c r="E6404" s="1207">
        <v>5097</v>
      </c>
      <c r="F6404" s="1211">
        <v>31087</v>
      </c>
    </row>
    <row r="6405" spans="2:6" ht="13.15" customHeight="1" x14ac:dyDescent="0.3">
      <c r="B6405" s="1173" t="s">
        <v>7164</v>
      </c>
      <c r="C6405" s="1206">
        <v>8880</v>
      </c>
      <c r="D6405" s="1206">
        <v>14305</v>
      </c>
      <c r="E6405" s="1206">
        <v>5362</v>
      </c>
      <c r="F6405" s="1210">
        <v>28547</v>
      </c>
    </row>
    <row r="6406" spans="2:6" ht="13.15" customHeight="1" x14ac:dyDescent="0.3">
      <c r="B6406" s="1172" t="s">
        <v>7165</v>
      </c>
      <c r="C6406" s="1207">
        <v>9130</v>
      </c>
      <c r="D6406" s="1207">
        <v>8717</v>
      </c>
      <c r="E6406" s="1207">
        <v>2986</v>
      </c>
      <c r="F6406" s="1211">
        <v>20833</v>
      </c>
    </row>
    <row r="6407" spans="2:6" ht="13.15" customHeight="1" x14ac:dyDescent="0.3">
      <c r="B6407" s="1173" t="s">
        <v>7166</v>
      </c>
      <c r="C6407" s="1206">
        <v>2330</v>
      </c>
      <c r="D6407" s="1206">
        <v>3717</v>
      </c>
      <c r="E6407" s="1206">
        <v>649</v>
      </c>
      <c r="F6407" s="1210">
        <v>6696</v>
      </c>
    </row>
    <row r="6408" spans="2:6" ht="13.15" customHeight="1" x14ac:dyDescent="0.3">
      <c r="B6408" s="1172" t="s">
        <v>7167</v>
      </c>
      <c r="C6408" s="1207">
        <v>559</v>
      </c>
      <c r="D6408" s="1207">
        <v>1409</v>
      </c>
      <c r="E6408" s="1207">
        <v>207</v>
      </c>
      <c r="F6408" s="1211">
        <v>2175</v>
      </c>
    </row>
    <row r="6409" spans="2:6" ht="13.15" customHeight="1" x14ac:dyDescent="0.3">
      <c r="B6409" s="1173" t="s">
        <v>7168</v>
      </c>
      <c r="C6409" s="1206">
        <v>456</v>
      </c>
      <c r="D6409" s="1206">
        <v>266</v>
      </c>
      <c r="E6409" s="1206">
        <v>131</v>
      </c>
      <c r="F6409" s="1210">
        <v>853</v>
      </c>
    </row>
    <row r="6410" spans="2:6" ht="13.15" customHeight="1" x14ac:dyDescent="0.3">
      <c r="B6410" s="1172" t="s">
        <v>7169</v>
      </c>
      <c r="C6410" s="1207">
        <v>41818</v>
      </c>
      <c r="D6410" s="1207">
        <v>41333</v>
      </c>
      <c r="E6410" s="1207">
        <v>12403</v>
      </c>
      <c r="F6410" s="1211">
        <v>95554</v>
      </c>
    </row>
    <row r="6411" spans="2:6" ht="13.15" customHeight="1" x14ac:dyDescent="0.3">
      <c r="B6411" s="1173" t="s">
        <v>7170</v>
      </c>
      <c r="C6411" s="1206">
        <v>19694</v>
      </c>
      <c r="D6411" s="1206">
        <v>17336</v>
      </c>
      <c r="E6411" s="1206">
        <v>4726</v>
      </c>
      <c r="F6411" s="1210">
        <v>41756</v>
      </c>
    </row>
    <row r="6412" spans="2:6" ht="13.15" customHeight="1" x14ac:dyDescent="0.3">
      <c r="B6412" s="1172" t="s">
        <v>7171</v>
      </c>
      <c r="C6412" s="1207">
        <v>16994</v>
      </c>
      <c r="D6412" s="1207">
        <v>22357</v>
      </c>
      <c r="E6412" s="1207">
        <v>6022</v>
      </c>
      <c r="F6412" s="1211">
        <v>45373</v>
      </c>
    </row>
    <row r="6413" spans="2:6" ht="13.15" customHeight="1" x14ac:dyDescent="0.3">
      <c r="B6413" s="1173" t="s">
        <v>7172</v>
      </c>
      <c r="C6413" s="1206">
        <v>8243</v>
      </c>
      <c r="D6413" s="1206">
        <v>8431</v>
      </c>
      <c r="E6413" s="1206">
        <v>2073</v>
      </c>
      <c r="F6413" s="1210">
        <v>18747</v>
      </c>
    </row>
    <row r="6414" spans="2:6" ht="13.15" customHeight="1" x14ac:dyDescent="0.3">
      <c r="B6414" s="1172" t="s">
        <v>7173</v>
      </c>
      <c r="C6414" s="1207">
        <v>46782</v>
      </c>
      <c r="D6414" s="1207">
        <v>45544</v>
      </c>
      <c r="E6414" s="1207">
        <v>16693</v>
      </c>
      <c r="F6414" s="1211">
        <v>109019</v>
      </c>
    </row>
    <row r="6415" spans="2:6" ht="13.15" customHeight="1" x14ac:dyDescent="0.3">
      <c r="B6415" s="1173" t="s">
        <v>7174</v>
      </c>
      <c r="C6415" s="1206">
        <v>28733</v>
      </c>
      <c r="D6415" s="1206">
        <v>30617</v>
      </c>
      <c r="E6415" s="1206">
        <v>7817</v>
      </c>
      <c r="F6415" s="1210">
        <v>67167</v>
      </c>
    </row>
    <row r="6416" spans="2:6" ht="13.15" customHeight="1" x14ac:dyDescent="0.3">
      <c r="B6416" s="1172" t="s">
        <v>7175</v>
      </c>
      <c r="C6416" s="1207">
        <v>8189</v>
      </c>
      <c r="D6416" s="1207">
        <v>12890</v>
      </c>
      <c r="E6416" s="1207">
        <v>2453</v>
      </c>
      <c r="F6416" s="1211">
        <v>23532</v>
      </c>
    </row>
    <row r="6417" spans="2:6" ht="13.15" customHeight="1" x14ac:dyDescent="0.3">
      <c r="B6417" s="1173" t="s">
        <v>7176</v>
      </c>
      <c r="C6417" s="1206">
        <v>16202</v>
      </c>
      <c r="D6417" s="1206">
        <v>30429</v>
      </c>
      <c r="E6417" s="1206">
        <v>7062</v>
      </c>
      <c r="F6417" s="1210">
        <v>53693</v>
      </c>
    </row>
    <row r="6418" spans="2:6" ht="13.15" customHeight="1" x14ac:dyDescent="0.3">
      <c r="B6418" s="1172" t="s">
        <v>7177</v>
      </c>
      <c r="C6418" s="1207">
        <v>16257</v>
      </c>
      <c r="D6418" s="1207">
        <v>17412</v>
      </c>
      <c r="E6418" s="1207">
        <v>5504</v>
      </c>
      <c r="F6418" s="1211">
        <v>39173</v>
      </c>
    </row>
    <row r="6419" spans="2:6" ht="13.15" customHeight="1" x14ac:dyDescent="0.3">
      <c r="B6419" s="1173" t="s">
        <v>7178</v>
      </c>
      <c r="C6419" s="1206">
        <v>15708</v>
      </c>
      <c r="D6419" s="1206">
        <v>25700</v>
      </c>
      <c r="E6419" s="1206">
        <v>7732</v>
      </c>
      <c r="F6419" s="1210">
        <v>49140</v>
      </c>
    </row>
    <row r="6420" spans="2:6" ht="13.15" customHeight="1" x14ac:dyDescent="0.3">
      <c r="B6420" s="1172" t="s">
        <v>7179</v>
      </c>
      <c r="C6420" s="1207">
        <v>1244</v>
      </c>
      <c r="D6420" s="1207">
        <v>1218</v>
      </c>
      <c r="E6420" s="1207">
        <v>224</v>
      </c>
      <c r="F6420" s="1211">
        <v>2686</v>
      </c>
    </row>
    <row r="6421" spans="2:6" ht="13.15" customHeight="1" x14ac:dyDescent="0.3">
      <c r="B6421" s="1173" t="s">
        <v>7180</v>
      </c>
      <c r="C6421" s="1206">
        <v>7368</v>
      </c>
      <c r="D6421" s="1206">
        <v>8272</v>
      </c>
      <c r="E6421" s="1206">
        <v>1544</v>
      </c>
      <c r="F6421" s="1210">
        <v>17184</v>
      </c>
    </row>
    <row r="6422" spans="2:6" ht="13.15" customHeight="1" x14ac:dyDescent="0.3">
      <c r="B6422" s="1172" t="s">
        <v>7181</v>
      </c>
      <c r="C6422" s="1207">
        <v>36534</v>
      </c>
      <c r="D6422" s="1207">
        <v>46866</v>
      </c>
      <c r="E6422" s="1207">
        <v>10524</v>
      </c>
      <c r="F6422" s="1211">
        <v>93924</v>
      </c>
    </row>
    <row r="6423" spans="2:6" ht="13.15" customHeight="1" x14ac:dyDescent="0.3">
      <c r="B6423" s="1173" t="s">
        <v>7182</v>
      </c>
      <c r="C6423" s="1206">
        <v>5139</v>
      </c>
      <c r="D6423" s="1206">
        <v>6648</v>
      </c>
      <c r="E6423" s="1206">
        <v>1836</v>
      </c>
      <c r="F6423" s="1210">
        <v>13623</v>
      </c>
    </row>
    <row r="6424" spans="2:6" ht="13.15" customHeight="1" x14ac:dyDescent="0.3">
      <c r="B6424" s="1172" t="s">
        <v>7183</v>
      </c>
      <c r="C6424" s="1207">
        <v>1156</v>
      </c>
      <c r="D6424" s="1207">
        <v>1390</v>
      </c>
      <c r="E6424" s="1207">
        <v>386</v>
      </c>
      <c r="F6424" s="1211">
        <v>2932</v>
      </c>
    </row>
    <row r="6425" spans="2:6" ht="13.15" customHeight="1" x14ac:dyDescent="0.3">
      <c r="B6425" s="1173" t="s">
        <v>7184</v>
      </c>
      <c r="C6425" s="1206">
        <v>5707</v>
      </c>
      <c r="D6425" s="1206">
        <v>6141</v>
      </c>
      <c r="E6425" s="1206">
        <v>1033</v>
      </c>
      <c r="F6425" s="1210">
        <v>12881</v>
      </c>
    </row>
    <row r="6426" spans="2:6" ht="13.15" customHeight="1" x14ac:dyDescent="0.3">
      <c r="B6426" s="1172" t="s">
        <v>7185</v>
      </c>
      <c r="C6426" s="1207">
        <v>6843</v>
      </c>
      <c r="D6426" s="1207">
        <v>6294</v>
      </c>
      <c r="E6426" s="1207">
        <v>989</v>
      </c>
      <c r="F6426" s="1211">
        <v>14126</v>
      </c>
    </row>
    <row r="6427" spans="2:6" ht="13.15" customHeight="1" x14ac:dyDescent="0.3">
      <c r="B6427" s="1173" t="s">
        <v>7186</v>
      </c>
      <c r="C6427" s="1206">
        <v>7892</v>
      </c>
      <c r="D6427" s="1206">
        <v>8797</v>
      </c>
      <c r="E6427" s="1206">
        <v>2125</v>
      </c>
      <c r="F6427" s="1210">
        <v>18814</v>
      </c>
    </row>
    <row r="6428" spans="2:6" ht="13.15" customHeight="1" x14ac:dyDescent="0.3">
      <c r="B6428" s="1172" t="s">
        <v>7187</v>
      </c>
      <c r="C6428" s="1207">
        <v>1557</v>
      </c>
      <c r="D6428" s="1207">
        <v>1228</v>
      </c>
      <c r="E6428" s="1207">
        <v>301</v>
      </c>
      <c r="F6428" s="1211">
        <v>3086</v>
      </c>
    </row>
    <row r="6429" spans="2:6" ht="13.15" customHeight="1" x14ac:dyDescent="0.3">
      <c r="B6429" s="1173" t="s">
        <v>7188</v>
      </c>
      <c r="C6429" s="1206">
        <v>2</v>
      </c>
      <c r="D6429" s="1206">
        <v>0</v>
      </c>
      <c r="E6429" s="1206">
        <v>1</v>
      </c>
      <c r="F6429" s="1210">
        <v>3</v>
      </c>
    </row>
    <row r="6430" spans="2:6" ht="13.15" customHeight="1" x14ac:dyDescent="0.3">
      <c r="B6430" s="1172" t="s">
        <v>7189</v>
      </c>
      <c r="C6430" s="1207">
        <v>16242</v>
      </c>
      <c r="D6430" s="1207">
        <v>30104</v>
      </c>
      <c r="E6430" s="1207">
        <v>6963</v>
      </c>
      <c r="F6430" s="1211">
        <v>53309</v>
      </c>
    </row>
    <row r="6431" spans="2:6" ht="13.15" customHeight="1" x14ac:dyDescent="0.3">
      <c r="B6431" s="1173" t="s">
        <v>7190</v>
      </c>
      <c r="C6431" s="1206">
        <v>895</v>
      </c>
      <c r="D6431" s="1206">
        <v>3218</v>
      </c>
      <c r="E6431" s="1206">
        <v>417</v>
      </c>
      <c r="F6431" s="1210">
        <v>4530</v>
      </c>
    </row>
    <row r="6432" spans="2:6" ht="13.15" customHeight="1" x14ac:dyDescent="0.3">
      <c r="B6432" s="1172" t="s">
        <v>7191</v>
      </c>
      <c r="C6432" s="1207">
        <v>1021</v>
      </c>
      <c r="D6432" s="1207">
        <v>1520</v>
      </c>
      <c r="E6432" s="1207">
        <v>246</v>
      </c>
      <c r="F6432" s="1211">
        <v>2787</v>
      </c>
    </row>
    <row r="6433" spans="2:6" ht="13.15" customHeight="1" x14ac:dyDescent="0.3">
      <c r="B6433" s="1173" t="s">
        <v>7192</v>
      </c>
      <c r="C6433" s="1206">
        <v>720</v>
      </c>
      <c r="D6433" s="1206">
        <v>1489</v>
      </c>
      <c r="E6433" s="1206">
        <v>228</v>
      </c>
      <c r="F6433" s="1210">
        <v>2437</v>
      </c>
    </row>
    <row r="6434" spans="2:6" ht="13.15" customHeight="1" x14ac:dyDescent="0.3">
      <c r="B6434" s="1172" t="s">
        <v>7193</v>
      </c>
      <c r="C6434" s="1207">
        <v>577</v>
      </c>
      <c r="D6434" s="1207">
        <v>1163</v>
      </c>
      <c r="E6434" s="1207">
        <v>223</v>
      </c>
      <c r="F6434" s="1211">
        <v>1963</v>
      </c>
    </row>
    <row r="6435" spans="2:6" ht="13.15" customHeight="1" x14ac:dyDescent="0.3">
      <c r="B6435" s="1173" t="s">
        <v>7194</v>
      </c>
      <c r="C6435" s="1206">
        <v>64</v>
      </c>
      <c r="D6435" s="1206">
        <v>186</v>
      </c>
      <c r="E6435" s="1206">
        <v>27</v>
      </c>
      <c r="F6435" s="1210">
        <v>277</v>
      </c>
    </row>
    <row r="6436" spans="2:6" ht="13.15" customHeight="1" x14ac:dyDescent="0.3">
      <c r="B6436" s="1172" t="s">
        <v>7195</v>
      </c>
      <c r="C6436" s="1207">
        <v>228</v>
      </c>
      <c r="D6436" s="1207">
        <v>440</v>
      </c>
      <c r="E6436" s="1207">
        <v>44</v>
      </c>
      <c r="F6436" s="1211">
        <v>712</v>
      </c>
    </row>
    <row r="6437" spans="2:6" ht="13.15" customHeight="1" x14ac:dyDescent="0.3">
      <c r="B6437" s="1173" t="s">
        <v>7196</v>
      </c>
      <c r="C6437" s="1206">
        <v>607</v>
      </c>
      <c r="D6437" s="1206">
        <v>1333</v>
      </c>
      <c r="E6437" s="1206">
        <v>201</v>
      </c>
      <c r="F6437" s="1210">
        <v>2141</v>
      </c>
    </row>
    <row r="6438" spans="2:6" ht="13.15" customHeight="1" x14ac:dyDescent="0.3">
      <c r="B6438" s="1172" t="s">
        <v>7197</v>
      </c>
      <c r="C6438" s="1207">
        <v>1166</v>
      </c>
      <c r="D6438" s="1207">
        <v>4327</v>
      </c>
      <c r="E6438" s="1207">
        <v>498</v>
      </c>
      <c r="F6438" s="1211">
        <v>5991</v>
      </c>
    </row>
    <row r="6439" spans="2:6" ht="13.15" customHeight="1" x14ac:dyDescent="0.3">
      <c r="B6439" s="1173" t="s">
        <v>7198</v>
      </c>
      <c r="C6439" s="1206">
        <v>701</v>
      </c>
      <c r="D6439" s="1206">
        <v>3113</v>
      </c>
      <c r="E6439" s="1206">
        <v>415</v>
      </c>
      <c r="F6439" s="1210">
        <v>4229</v>
      </c>
    </row>
    <row r="6440" spans="2:6" ht="13.15" customHeight="1" x14ac:dyDescent="0.3">
      <c r="B6440" s="1172" t="s">
        <v>7199</v>
      </c>
      <c r="C6440" s="1207">
        <v>6945</v>
      </c>
      <c r="D6440" s="1207">
        <v>10452</v>
      </c>
      <c r="E6440" s="1207">
        <v>1708</v>
      </c>
      <c r="F6440" s="1211">
        <v>19105</v>
      </c>
    </row>
    <row r="6441" spans="2:6" ht="13.15" customHeight="1" x14ac:dyDescent="0.3">
      <c r="B6441" s="1173" t="s">
        <v>7200</v>
      </c>
      <c r="C6441" s="1206">
        <v>13439</v>
      </c>
      <c r="D6441" s="1206">
        <v>16497</v>
      </c>
      <c r="E6441" s="1206">
        <v>3213</v>
      </c>
      <c r="F6441" s="1210">
        <v>33149</v>
      </c>
    </row>
    <row r="6442" spans="2:6" ht="13.15" customHeight="1" x14ac:dyDescent="0.3">
      <c r="B6442" s="1172" t="s">
        <v>7201</v>
      </c>
      <c r="C6442" s="1207">
        <v>5910</v>
      </c>
      <c r="D6442" s="1207">
        <v>10691</v>
      </c>
      <c r="E6442" s="1207">
        <v>1693</v>
      </c>
      <c r="F6442" s="1211">
        <v>18294</v>
      </c>
    </row>
    <row r="6443" spans="2:6" ht="13.15" customHeight="1" x14ac:dyDescent="0.3">
      <c r="B6443" s="1173" t="s">
        <v>7202</v>
      </c>
      <c r="C6443" s="1206">
        <v>16647</v>
      </c>
      <c r="D6443" s="1206">
        <v>15903</v>
      </c>
      <c r="E6443" s="1206">
        <v>4559</v>
      </c>
      <c r="F6443" s="1210">
        <v>37109</v>
      </c>
    </row>
    <row r="6444" spans="2:6" ht="13.15" customHeight="1" x14ac:dyDescent="0.3">
      <c r="B6444" s="1172" t="s">
        <v>7203</v>
      </c>
      <c r="C6444" s="1207">
        <v>2001</v>
      </c>
      <c r="D6444" s="1207">
        <v>3996</v>
      </c>
      <c r="E6444" s="1207">
        <v>642</v>
      </c>
      <c r="F6444" s="1211">
        <v>6639</v>
      </c>
    </row>
    <row r="6445" spans="2:6" ht="13.15" customHeight="1" x14ac:dyDescent="0.3">
      <c r="B6445" s="1173" t="s">
        <v>7204</v>
      </c>
      <c r="C6445" s="1206">
        <v>3758</v>
      </c>
      <c r="D6445" s="1206">
        <v>5035</v>
      </c>
      <c r="E6445" s="1206">
        <v>992</v>
      </c>
      <c r="F6445" s="1210">
        <v>9785</v>
      </c>
    </row>
    <row r="6446" spans="2:6" ht="13.15" customHeight="1" x14ac:dyDescent="0.3">
      <c r="B6446" s="1172" t="s">
        <v>7205</v>
      </c>
      <c r="C6446" s="1207">
        <v>2696</v>
      </c>
      <c r="D6446" s="1207">
        <v>3362</v>
      </c>
      <c r="E6446" s="1207">
        <v>761</v>
      </c>
      <c r="F6446" s="1211">
        <v>6819</v>
      </c>
    </row>
    <row r="6447" spans="2:6" ht="13.15" customHeight="1" x14ac:dyDescent="0.3">
      <c r="B6447" s="1173" t="s">
        <v>7206</v>
      </c>
      <c r="C6447" s="1206">
        <v>587</v>
      </c>
      <c r="D6447" s="1206">
        <v>1117</v>
      </c>
      <c r="E6447" s="1206">
        <v>155</v>
      </c>
      <c r="F6447" s="1210">
        <v>1859</v>
      </c>
    </row>
    <row r="6448" spans="2:6" ht="13.15" customHeight="1" x14ac:dyDescent="0.3">
      <c r="B6448" s="1172" t="s">
        <v>7207</v>
      </c>
      <c r="C6448" s="1207">
        <v>672</v>
      </c>
      <c r="D6448" s="1207">
        <v>1658</v>
      </c>
      <c r="E6448" s="1207">
        <v>239</v>
      </c>
      <c r="F6448" s="1211">
        <v>2569</v>
      </c>
    </row>
    <row r="6449" spans="2:6" ht="13.15" customHeight="1" x14ac:dyDescent="0.3">
      <c r="B6449" s="1173" t="s">
        <v>7208</v>
      </c>
      <c r="C6449" s="1206">
        <v>1877</v>
      </c>
      <c r="D6449" s="1206">
        <v>3530</v>
      </c>
      <c r="E6449" s="1206">
        <v>495</v>
      </c>
      <c r="F6449" s="1210">
        <v>5902</v>
      </c>
    </row>
    <row r="6450" spans="2:6" ht="13.15" customHeight="1" x14ac:dyDescent="0.3">
      <c r="B6450" s="1172" t="s">
        <v>7209</v>
      </c>
      <c r="C6450" s="1207">
        <v>430</v>
      </c>
      <c r="D6450" s="1207">
        <v>769</v>
      </c>
      <c r="E6450" s="1207">
        <v>80</v>
      </c>
      <c r="F6450" s="1211">
        <v>1279</v>
      </c>
    </row>
    <row r="6451" spans="2:6" ht="13.15" customHeight="1" x14ac:dyDescent="0.3">
      <c r="B6451" s="1173" t="s">
        <v>7210</v>
      </c>
      <c r="C6451" s="1206">
        <v>728</v>
      </c>
      <c r="D6451" s="1206">
        <v>1601</v>
      </c>
      <c r="E6451" s="1206">
        <v>175</v>
      </c>
      <c r="F6451" s="1210">
        <v>2504</v>
      </c>
    </row>
    <row r="6452" spans="2:6" ht="13.15" customHeight="1" x14ac:dyDescent="0.3">
      <c r="B6452" s="1172" t="s">
        <v>7211</v>
      </c>
      <c r="C6452" s="1207">
        <v>5235</v>
      </c>
      <c r="D6452" s="1207">
        <v>6945</v>
      </c>
      <c r="E6452" s="1207">
        <v>1039</v>
      </c>
      <c r="F6452" s="1211">
        <v>13219</v>
      </c>
    </row>
    <row r="6453" spans="2:6" ht="13.15" customHeight="1" x14ac:dyDescent="0.3">
      <c r="B6453" s="1173" t="s">
        <v>7212</v>
      </c>
      <c r="C6453" s="1206">
        <v>13982</v>
      </c>
      <c r="D6453" s="1206">
        <v>16630</v>
      </c>
      <c r="E6453" s="1206">
        <v>4155</v>
      </c>
      <c r="F6453" s="1210">
        <v>34767</v>
      </c>
    </row>
    <row r="6454" spans="2:6" ht="13.15" customHeight="1" x14ac:dyDescent="0.3">
      <c r="B6454" s="1172" t="s">
        <v>7213</v>
      </c>
      <c r="C6454" s="1207">
        <v>252</v>
      </c>
      <c r="D6454" s="1207">
        <v>638</v>
      </c>
      <c r="E6454" s="1207">
        <v>104</v>
      </c>
      <c r="F6454" s="1211">
        <v>994</v>
      </c>
    </row>
    <row r="6455" spans="2:6" ht="13.15" customHeight="1" x14ac:dyDescent="0.3">
      <c r="B6455" s="1173" t="s">
        <v>7214</v>
      </c>
      <c r="C6455" s="1206">
        <v>2066</v>
      </c>
      <c r="D6455" s="1206">
        <v>3089</v>
      </c>
      <c r="E6455" s="1206">
        <v>615</v>
      </c>
      <c r="F6455" s="1210">
        <v>5770</v>
      </c>
    </row>
    <row r="6456" spans="2:6" ht="13.15" customHeight="1" x14ac:dyDescent="0.3">
      <c r="B6456" s="1172" t="s">
        <v>7215</v>
      </c>
      <c r="C6456" s="1207">
        <v>26</v>
      </c>
      <c r="D6456" s="1207">
        <v>29</v>
      </c>
      <c r="E6456" s="1207">
        <v>8</v>
      </c>
      <c r="F6456" s="1211">
        <v>63</v>
      </c>
    </row>
    <row r="6457" spans="2:6" ht="13.15" customHeight="1" x14ac:dyDescent="0.3">
      <c r="B6457" s="1173" t="s">
        <v>7216</v>
      </c>
      <c r="C6457" s="1206">
        <v>4347</v>
      </c>
      <c r="D6457" s="1206">
        <v>6499</v>
      </c>
      <c r="E6457" s="1206">
        <v>1104</v>
      </c>
      <c r="F6457" s="1210">
        <v>11950</v>
      </c>
    </row>
    <row r="6458" spans="2:6" ht="13.15" customHeight="1" x14ac:dyDescent="0.3">
      <c r="B6458" s="1172" t="s">
        <v>7217</v>
      </c>
      <c r="C6458" s="1207">
        <v>144</v>
      </c>
      <c r="D6458" s="1207">
        <v>468</v>
      </c>
      <c r="E6458" s="1207">
        <v>62</v>
      </c>
      <c r="F6458" s="1211">
        <v>674</v>
      </c>
    </row>
    <row r="6459" spans="2:6" ht="13.15" customHeight="1" x14ac:dyDescent="0.3">
      <c r="B6459" s="1173" t="s">
        <v>7218</v>
      </c>
      <c r="C6459" s="1206">
        <v>491</v>
      </c>
      <c r="D6459" s="1206">
        <v>1720</v>
      </c>
      <c r="E6459" s="1206">
        <v>310</v>
      </c>
      <c r="F6459" s="1210">
        <v>2521</v>
      </c>
    </row>
    <row r="6460" spans="2:6" ht="13.15" customHeight="1" x14ac:dyDescent="0.3">
      <c r="B6460" s="1172" t="s">
        <v>7219</v>
      </c>
      <c r="C6460" s="1207">
        <v>11117</v>
      </c>
      <c r="D6460" s="1207">
        <v>7285</v>
      </c>
      <c r="E6460" s="1207">
        <v>1774</v>
      </c>
      <c r="F6460" s="1211">
        <v>20176</v>
      </c>
    </row>
    <row r="6461" spans="2:6" ht="13.15" customHeight="1" x14ac:dyDescent="0.3">
      <c r="B6461" s="1173" t="s">
        <v>7220</v>
      </c>
      <c r="C6461" s="1206">
        <v>9</v>
      </c>
      <c r="D6461" s="1206">
        <v>8</v>
      </c>
      <c r="E6461" s="1206">
        <v>2</v>
      </c>
      <c r="F6461" s="1210">
        <v>19</v>
      </c>
    </row>
    <row r="6462" spans="2:6" ht="13.15" customHeight="1" x14ac:dyDescent="0.3">
      <c r="B6462" s="1172" t="s">
        <v>7221</v>
      </c>
      <c r="C6462" s="1207">
        <v>6549</v>
      </c>
      <c r="D6462" s="1207">
        <v>4772</v>
      </c>
      <c r="E6462" s="1207">
        <v>2252</v>
      </c>
      <c r="F6462" s="1211">
        <v>13573</v>
      </c>
    </row>
    <row r="6463" spans="2:6" ht="13.15" customHeight="1" x14ac:dyDescent="0.3">
      <c r="B6463" s="1173" t="s">
        <v>7222</v>
      </c>
      <c r="C6463" s="1206">
        <v>8474</v>
      </c>
      <c r="D6463" s="1206">
        <v>9050</v>
      </c>
      <c r="E6463" s="1206">
        <v>2863</v>
      </c>
      <c r="F6463" s="1210">
        <v>20387</v>
      </c>
    </row>
    <row r="6464" spans="2:6" ht="13.15" customHeight="1" x14ac:dyDescent="0.3">
      <c r="B6464" s="1172" t="s">
        <v>7223</v>
      </c>
      <c r="C6464" s="1207">
        <v>13832</v>
      </c>
      <c r="D6464" s="1207">
        <v>8006</v>
      </c>
      <c r="E6464" s="1207">
        <v>2818</v>
      </c>
      <c r="F6464" s="1211">
        <v>24656</v>
      </c>
    </row>
    <row r="6465" spans="2:6" ht="13.15" customHeight="1" x14ac:dyDescent="0.3">
      <c r="B6465" s="1173" t="s">
        <v>7224</v>
      </c>
      <c r="C6465" s="1206">
        <v>4035</v>
      </c>
      <c r="D6465" s="1206">
        <v>3884</v>
      </c>
      <c r="E6465" s="1206">
        <v>1565</v>
      </c>
      <c r="F6465" s="1210">
        <v>9484</v>
      </c>
    </row>
    <row r="6466" spans="2:6" ht="13.15" customHeight="1" x14ac:dyDescent="0.3">
      <c r="B6466" s="1172" t="s">
        <v>7225</v>
      </c>
      <c r="C6466" s="1207">
        <v>4162</v>
      </c>
      <c r="D6466" s="1207">
        <v>3905</v>
      </c>
      <c r="E6466" s="1207">
        <v>1407</v>
      </c>
      <c r="F6466" s="1211">
        <v>9474</v>
      </c>
    </row>
    <row r="6467" spans="2:6" ht="13.15" customHeight="1" x14ac:dyDescent="0.3">
      <c r="B6467" s="1173" t="s">
        <v>7226</v>
      </c>
      <c r="C6467" s="1206">
        <v>8163</v>
      </c>
      <c r="D6467" s="1206">
        <v>12727</v>
      </c>
      <c r="E6467" s="1206">
        <v>3085</v>
      </c>
      <c r="F6467" s="1210">
        <v>23975</v>
      </c>
    </row>
    <row r="6468" spans="2:6" ht="13.15" customHeight="1" x14ac:dyDescent="0.3">
      <c r="B6468" s="1172" t="s">
        <v>7227</v>
      </c>
      <c r="C6468" s="1207">
        <v>17519</v>
      </c>
      <c r="D6468" s="1207">
        <v>25512</v>
      </c>
      <c r="E6468" s="1207">
        <v>5938</v>
      </c>
      <c r="F6468" s="1211">
        <v>48969</v>
      </c>
    </row>
    <row r="6469" spans="2:6" ht="13.15" customHeight="1" x14ac:dyDescent="0.3">
      <c r="B6469" s="1173" t="s">
        <v>7228</v>
      </c>
      <c r="C6469" s="1206">
        <v>6908</v>
      </c>
      <c r="D6469" s="1206">
        <v>7392</v>
      </c>
      <c r="E6469" s="1206">
        <v>2458</v>
      </c>
      <c r="F6469" s="1210">
        <v>16758</v>
      </c>
    </row>
    <row r="6470" spans="2:6" ht="13.15" customHeight="1" x14ac:dyDescent="0.3">
      <c r="B6470" s="1172" t="s">
        <v>7229</v>
      </c>
      <c r="C6470" s="1207">
        <v>13384</v>
      </c>
      <c r="D6470" s="1207">
        <v>18089</v>
      </c>
      <c r="E6470" s="1207">
        <v>4193</v>
      </c>
      <c r="F6470" s="1211">
        <v>35666</v>
      </c>
    </row>
    <row r="6471" spans="2:6" ht="13.15" customHeight="1" x14ac:dyDescent="0.3">
      <c r="B6471" s="1173" t="s">
        <v>7230</v>
      </c>
      <c r="C6471" s="1206">
        <v>5359</v>
      </c>
      <c r="D6471" s="1206">
        <v>7304</v>
      </c>
      <c r="E6471" s="1206">
        <v>1731</v>
      </c>
      <c r="F6471" s="1210">
        <v>14394</v>
      </c>
    </row>
    <row r="6472" spans="2:6" ht="13.15" customHeight="1" x14ac:dyDescent="0.3">
      <c r="B6472" s="1172" t="s">
        <v>7231</v>
      </c>
      <c r="C6472" s="1207">
        <v>6812</v>
      </c>
      <c r="D6472" s="1207">
        <v>10576</v>
      </c>
      <c r="E6472" s="1207">
        <v>2641</v>
      </c>
      <c r="F6472" s="1211">
        <v>20029</v>
      </c>
    </row>
    <row r="6473" spans="2:6" ht="13.15" customHeight="1" x14ac:dyDescent="0.3">
      <c r="B6473" s="1173" t="s">
        <v>7232</v>
      </c>
      <c r="C6473" s="1206">
        <v>6309</v>
      </c>
      <c r="D6473" s="1206">
        <v>11853</v>
      </c>
      <c r="E6473" s="1206">
        <v>2593</v>
      </c>
      <c r="F6473" s="1210">
        <v>20755</v>
      </c>
    </row>
    <row r="6474" spans="2:6" ht="13.15" customHeight="1" x14ac:dyDescent="0.3">
      <c r="B6474" s="1172" t="s">
        <v>7233</v>
      </c>
      <c r="C6474" s="1207">
        <v>1</v>
      </c>
      <c r="D6474" s="1207">
        <v>1</v>
      </c>
      <c r="E6474" s="1207">
        <v>2</v>
      </c>
      <c r="F6474" s="1211">
        <v>4</v>
      </c>
    </row>
    <row r="6475" spans="2:6" ht="13.15" customHeight="1" x14ac:dyDescent="0.3">
      <c r="B6475" s="1173" t="s">
        <v>7234</v>
      </c>
      <c r="C6475" s="1206">
        <v>1</v>
      </c>
      <c r="D6475" s="1206">
        <v>1</v>
      </c>
      <c r="E6475" s="1206">
        <v>0</v>
      </c>
      <c r="F6475" s="1210">
        <v>2</v>
      </c>
    </row>
    <row r="6476" spans="2:6" ht="13.15" customHeight="1" x14ac:dyDescent="0.3">
      <c r="B6476" s="1172" t="s">
        <v>7235</v>
      </c>
      <c r="C6476" s="1207">
        <v>11</v>
      </c>
      <c r="D6476" s="1207">
        <v>18</v>
      </c>
      <c r="E6476" s="1207">
        <v>6</v>
      </c>
      <c r="F6476" s="1211">
        <v>35</v>
      </c>
    </row>
    <row r="6477" spans="2:6" ht="13.15" customHeight="1" x14ac:dyDescent="0.3">
      <c r="B6477" s="1173" t="s">
        <v>7236</v>
      </c>
      <c r="C6477" s="1206">
        <v>2</v>
      </c>
      <c r="D6477" s="1206">
        <v>5</v>
      </c>
      <c r="E6477" s="1206">
        <v>1</v>
      </c>
      <c r="F6477" s="1210">
        <v>8</v>
      </c>
    </row>
    <row r="6478" spans="2:6" ht="13.15" customHeight="1" x14ac:dyDescent="0.3">
      <c r="B6478" s="1172" t="s">
        <v>7237</v>
      </c>
      <c r="C6478" s="1207">
        <v>16</v>
      </c>
      <c r="D6478" s="1207">
        <v>41</v>
      </c>
      <c r="E6478" s="1207">
        <v>5</v>
      </c>
      <c r="F6478" s="1211">
        <v>62</v>
      </c>
    </row>
    <row r="6479" spans="2:6" ht="13.15" customHeight="1" x14ac:dyDescent="0.3">
      <c r="B6479" s="1173" t="s">
        <v>7238</v>
      </c>
      <c r="C6479" s="1206">
        <v>7543</v>
      </c>
      <c r="D6479" s="1206">
        <v>14450</v>
      </c>
      <c r="E6479" s="1206">
        <v>2750</v>
      </c>
      <c r="F6479" s="1210">
        <v>24743</v>
      </c>
    </row>
    <row r="6480" spans="2:6" ht="13.15" customHeight="1" x14ac:dyDescent="0.3">
      <c r="B6480" s="1172" t="s">
        <v>7239</v>
      </c>
      <c r="C6480" s="1207">
        <v>3267</v>
      </c>
      <c r="D6480" s="1207">
        <v>5270</v>
      </c>
      <c r="E6480" s="1207">
        <v>982</v>
      </c>
      <c r="F6480" s="1211">
        <v>9519</v>
      </c>
    </row>
    <row r="6481" spans="2:6" ht="13.15" customHeight="1" x14ac:dyDescent="0.3">
      <c r="B6481" s="1173" t="s">
        <v>7240</v>
      </c>
      <c r="C6481" s="1206">
        <v>366</v>
      </c>
      <c r="D6481" s="1206">
        <v>819</v>
      </c>
      <c r="E6481" s="1206">
        <v>126</v>
      </c>
      <c r="F6481" s="1210">
        <v>1311</v>
      </c>
    </row>
    <row r="6482" spans="2:6" ht="13.15" customHeight="1" x14ac:dyDescent="0.3">
      <c r="B6482" s="1172" t="s">
        <v>7241</v>
      </c>
      <c r="C6482" s="1207">
        <v>10</v>
      </c>
      <c r="D6482" s="1207">
        <v>57</v>
      </c>
      <c r="E6482" s="1207">
        <v>2</v>
      </c>
      <c r="F6482" s="1211">
        <v>69</v>
      </c>
    </row>
    <row r="6483" spans="2:6" ht="13.15" customHeight="1" x14ac:dyDescent="0.3">
      <c r="B6483" s="1173" t="s">
        <v>7242</v>
      </c>
      <c r="C6483" s="1206">
        <v>8660</v>
      </c>
      <c r="D6483" s="1206">
        <v>14966</v>
      </c>
      <c r="E6483" s="1206">
        <v>2882</v>
      </c>
      <c r="F6483" s="1210">
        <v>26508</v>
      </c>
    </row>
    <row r="6484" spans="2:6" ht="13.15" customHeight="1" x14ac:dyDescent="0.3">
      <c r="B6484" s="1172" t="s">
        <v>7243</v>
      </c>
      <c r="C6484" s="1207">
        <v>8146</v>
      </c>
      <c r="D6484" s="1207">
        <v>13522</v>
      </c>
      <c r="E6484" s="1207">
        <v>3142</v>
      </c>
      <c r="F6484" s="1211">
        <v>24810</v>
      </c>
    </row>
    <row r="6485" spans="2:6" ht="13.15" customHeight="1" x14ac:dyDescent="0.3">
      <c r="B6485" s="1173" t="s">
        <v>7244</v>
      </c>
      <c r="C6485" s="1206">
        <v>3182</v>
      </c>
      <c r="D6485" s="1206">
        <v>6827</v>
      </c>
      <c r="E6485" s="1206">
        <v>1462</v>
      </c>
      <c r="F6485" s="1210">
        <v>11471</v>
      </c>
    </row>
    <row r="6486" spans="2:6" ht="13.15" customHeight="1" x14ac:dyDescent="0.3">
      <c r="B6486" s="1172" t="s">
        <v>7245</v>
      </c>
      <c r="C6486" s="1207">
        <v>1790</v>
      </c>
      <c r="D6486" s="1207">
        <v>4379</v>
      </c>
      <c r="E6486" s="1207">
        <v>651</v>
      </c>
      <c r="F6486" s="1211">
        <v>6820</v>
      </c>
    </row>
    <row r="6487" spans="2:6" ht="13.15" customHeight="1" x14ac:dyDescent="0.3">
      <c r="B6487" s="1173" t="s">
        <v>7246</v>
      </c>
      <c r="C6487" s="1206">
        <v>5097</v>
      </c>
      <c r="D6487" s="1206">
        <v>11164</v>
      </c>
      <c r="E6487" s="1206">
        <v>2014</v>
      </c>
      <c r="F6487" s="1210">
        <v>18275</v>
      </c>
    </row>
    <row r="6488" spans="2:6" ht="13.15" customHeight="1" x14ac:dyDescent="0.3">
      <c r="B6488" s="1172" t="s">
        <v>7247</v>
      </c>
      <c r="C6488" s="1207">
        <v>166</v>
      </c>
      <c r="D6488" s="1207">
        <v>385</v>
      </c>
      <c r="E6488" s="1207">
        <v>70</v>
      </c>
      <c r="F6488" s="1211">
        <v>621</v>
      </c>
    </row>
    <row r="6489" spans="2:6" ht="13.15" customHeight="1" x14ac:dyDescent="0.3">
      <c r="B6489" s="1173" t="s">
        <v>7248</v>
      </c>
      <c r="C6489" s="1206">
        <v>368</v>
      </c>
      <c r="D6489" s="1206">
        <v>857</v>
      </c>
      <c r="E6489" s="1206">
        <v>186</v>
      </c>
      <c r="F6489" s="1210">
        <v>1411</v>
      </c>
    </row>
    <row r="6490" spans="2:6" ht="13.15" customHeight="1" x14ac:dyDescent="0.3">
      <c r="B6490" s="1172" t="s">
        <v>7249</v>
      </c>
      <c r="C6490" s="1207">
        <v>5270</v>
      </c>
      <c r="D6490" s="1207">
        <v>8215</v>
      </c>
      <c r="E6490" s="1207">
        <v>1721</v>
      </c>
      <c r="F6490" s="1211">
        <v>15206</v>
      </c>
    </row>
    <row r="6491" spans="2:6" ht="13.15" customHeight="1" x14ac:dyDescent="0.3">
      <c r="B6491" s="1173" t="s">
        <v>7250</v>
      </c>
      <c r="C6491" s="1206">
        <v>2488</v>
      </c>
      <c r="D6491" s="1206">
        <v>3976</v>
      </c>
      <c r="E6491" s="1206">
        <v>722</v>
      </c>
      <c r="F6491" s="1210">
        <v>7186</v>
      </c>
    </row>
    <row r="6492" spans="2:6" ht="13.15" customHeight="1" x14ac:dyDescent="0.3">
      <c r="B6492" s="1172" t="s">
        <v>7251</v>
      </c>
      <c r="C6492" s="1207">
        <v>2405</v>
      </c>
      <c r="D6492" s="1207">
        <v>5055</v>
      </c>
      <c r="E6492" s="1207">
        <v>923</v>
      </c>
      <c r="F6492" s="1211">
        <v>8383</v>
      </c>
    </row>
    <row r="6493" spans="2:6" ht="13.15" customHeight="1" x14ac:dyDescent="0.3">
      <c r="B6493" s="1173" t="s">
        <v>7252</v>
      </c>
      <c r="C6493" s="1206">
        <v>1558</v>
      </c>
      <c r="D6493" s="1206">
        <v>2717</v>
      </c>
      <c r="E6493" s="1206">
        <v>403</v>
      </c>
      <c r="F6493" s="1210">
        <v>4678</v>
      </c>
    </row>
    <row r="6494" spans="2:6" ht="13.15" customHeight="1" x14ac:dyDescent="0.3">
      <c r="B6494" s="1172" t="s">
        <v>7253</v>
      </c>
      <c r="C6494" s="1207">
        <v>221</v>
      </c>
      <c r="D6494" s="1207">
        <v>646</v>
      </c>
      <c r="E6494" s="1207">
        <v>84</v>
      </c>
      <c r="F6494" s="1211">
        <v>951</v>
      </c>
    </row>
    <row r="6495" spans="2:6" ht="13.15" customHeight="1" x14ac:dyDescent="0.3">
      <c r="B6495" s="1173" t="s">
        <v>7254</v>
      </c>
      <c r="C6495" s="1206">
        <v>1174</v>
      </c>
      <c r="D6495" s="1206">
        <v>1006</v>
      </c>
      <c r="E6495" s="1206">
        <v>219</v>
      </c>
      <c r="F6495" s="1210">
        <v>2399</v>
      </c>
    </row>
    <row r="6496" spans="2:6" ht="13.15" customHeight="1" x14ac:dyDescent="0.3">
      <c r="B6496" s="1172" t="s">
        <v>7255</v>
      </c>
      <c r="C6496" s="1207">
        <v>272</v>
      </c>
      <c r="D6496" s="1207">
        <v>904</v>
      </c>
      <c r="E6496" s="1207">
        <v>106</v>
      </c>
      <c r="F6496" s="1211">
        <v>1282</v>
      </c>
    </row>
    <row r="6497" spans="2:6" ht="13.15" customHeight="1" x14ac:dyDescent="0.3">
      <c r="B6497" s="1173" t="s">
        <v>7256</v>
      </c>
      <c r="C6497" s="1206">
        <v>2371</v>
      </c>
      <c r="D6497" s="1206">
        <v>3774</v>
      </c>
      <c r="E6497" s="1206">
        <v>679</v>
      </c>
      <c r="F6497" s="1210">
        <v>6824</v>
      </c>
    </row>
    <row r="6498" spans="2:6" ht="13.15" customHeight="1" x14ac:dyDescent="0.3">
      <c r="B6498" s="1172" t="s">
        <v>7257</v>
      </c>
      <c r="C6498" s="1207">
        <v>2570</v>
      </c>
      <c r="D6498" s="1207">
        <v>4801</v>
      </c>
      <c r="E6498" s="1207">
        <v>859</v>
      </c>
      <c r="F6498" s="1211">
        <v>8230</v>
      </c>
    </row>
    <row r="6499" spans="2:6" ht="13.15" customHeight="1" x14ac:dyDescent="0.3">
      <c r="B6499" s="1173" t="s">
        <v>7258</v>
      </c>
      <c r="C6499" s="1206">
        <v>1420</v>
      </c>
      <c r="D6499" s="1206">
        <v>2983</v>
      </c>
      <c r="E6499" s="1206">
        <v>629</v>
      </c>
      <c r="F6499" s="1210">
        <v>5032</v>
      </c>
    </row>
    <row r="6500" spans="2:6" ht="13.15" customHeight="1" x14ac:dyDescent="0.3">
      <c r="B6500" s="1172" t="s">
        <v>7259</v>
      </c>
      <c r="C6500" s="1207">
        <v>1808</v>
      </c>
      <c r="D6500" s="1207">
        <v>4192</v>
      </c>
      <c r="E6500" s="1207">
        <v>718</v>
      </c>
      <c r="F6500" s="1211">
        <v>6718</v>
      </c>
    </row>
    <row r="6501" spans="2:6" ht="13.15" customHeight="1" x14ac:dyDescent="0.3">
      <c r="B6501" s="1173" t="s">
        <v>7260</v>
      </c>
      <c r="C6501" s="1206">
        <v>756</v>
      </c>
      <c r="D6501" s="1206">
        <v>2671</v>
      </c>
      <c r="E6501" s="1206">
        <v>323</v>
      </c>
      <c r="F6501" s="1210">
        <v>3750</v>
      </c>
    </row>
    <row r="6502" spans="2:6" ht="13.15" customHeight="1" x14ac:dyDescent="0.3">
      <c r="B6502" s="1172" t="s">
        <v>7261</v>
      </c>
      <c r="C6502" s="1207">
        <v>4032</v>
      </c>
      <c r="D6502" s="1207">
        <v>8848</v>
      </c>
      <c r="E6502" s="1207">
        <v>1526</v>
      </c>
      <c r="F6502" s="1211">
        <v>14406</v>
      </c>
    </row>
    <row r="6503" spans="2:6" ht="13.15" customHeight="1" x14ac:dyDescent="0.3">
      <c r="B6503" s="1173" t="s">
        <v>7262</v>
      </c>
      <c r="C6503" s="1206">
        <v>274</v>
      </c>
      <c r="D6503" s="1206">
        <v>432</v>
      </c>
      <c r="E6503" s="1206">
        <v>99</v>
      </c>
      <c r="F6503" s="1210">
        <v>805</v>
      </c>
    </row>
    <row r="6504" spans="2:6" ht="13.15" customHeight="1" x14ac:dyDescent="0.3">
      <c r="B6504" s="1172" t="s">
        <v>7263</v>
      </c>
      <c r="C6504" s="1207">
        <v>716</v>
      </c>
      <c r="D6504" s="1207">
        <v>1485</v>
      </c>
      <c r="E6504" s="1207">
        <v>310</v>
      </c>
      <c r="F6504" s="1211">
        <v>2511</v>
      </c>
    </row>
    <row r="6505" spans="2:6" ht="13.15" customHeight="1" x14ac:dyDescent="0.3">
      <c r="B6505" s="1173" t="s">
        <v>7264</v>
      </c>
      <c r="C6505" s="1206">
        <v>760</v>
      </c>
      <c r="D6505" s="1206">
        <v>1759</v>
      </c>
      <c r="E6505" s="1206">
        <v>263</v>
      </c>
      <c r="F6505" s="1210">
        <v>2782</v>
      </c>
    </row>
    <row r="6506" spans="2:6" ht="13.15" customHeight="1" x14ac:dyDescent="0.3">
      <c r="B6506" s="1172" t="s">
        <v>7265</v>
      </c>
      <c r="C6506" s="1207">
        <v>701</v>
      </c>
      <c r="D6506" s="1207">
        <v>1441</v>
      </c>
      <c r="E6506" s="1207">
        <v>251</v>
      </c>
      <c r="F6506" s="1211">
        <v>2393</v>
      </c>
    </row>
    <row r="6507" spans="2:6" ht="13.15" customHeight="1" x14ac:dyDescent="0.3">
      <c r="B6507" s="1173" t="s">
        <v>7266</v>
      </c>
      <c r="C6507" s="1206">
        <v>901</v>
      </c>
      <c r="D6507" s="1206">
        <v>1928</v>
      </c>
      <c r="E6507" s="1206">
        <v>384</v>
      </c>
      <c r="F6507" s="1210">
        <v>3213</v>
      </c>
    </row>
    <row r="6508" spans="2:6" ht="13.15" customHeight="1" x14ac:dyDescent="0.3">
      <c r="B6508" s="1172" t="s">
        <v>7267</v>
      </c>
      <c r="C6508" s="1207">
        <v>1112</v>
      </c>
      <c r="D6508" s="1207">
        <v>3564</v>
      </c>
      <c r="E6508" s="1207">
        <v>1026</v>
      </c>
      <c r="F6508" s="1211">
        <v>5702</v>
      </c>
    </row>
    <row r="6509" spans="2:6" ht="13.15" customHeight="1" x14ac:dyDescent="0.3">
      <c r="B6509" s="1173" t="s">
        <v>7268</v>
      </c>
      <c r="C6509" s="1206">
        <v>5494</v>
      </c>
      <c r="D6509" s="1206">
        <v>10881</v>
      </c>
      <c r="E6509" s="1206">
        <v>1244</v>
      </c>
      <c r="F6509" s="1210">
        <v>17619</v>
      </c>
    </row>
    <row r="6510" spans="2:6" ht="13.15" customHeight="1" x14ac:dyDescent="0.3">
      <c r="B6510" s="1172" t="s">
        <v>7269</v>
      </c>
      <c r="C6510" s="1207">
        <v>1475</v>
      </c>
      <c r="D6510" s="1207">
        <v>3940</v>
      </c>
      <c r="E6510" s="1207">
        <v>334</v>
      </c>
      <c r="F6510" s="1211">
        <v>5749</v>
      </c>
    </row>
    <row r="6511" spans="2:6" ht="13.15" customHeight="1" x14ac:dyDescent="0.3">
      <c r="B6511" s="1173" t="s">
        <v>7270</v>
      </c>
      <c r="C6511" s="1206">
        <v>56</v>
      </c>
      <c r="D6511" s="1206">
        <v>201</v>
      </c>
      <c r="E6511" s="1206">
        <v>18</v>
      </c>
      <c r="F6511" s="1210">
        <v>275</v>
      </c>
    </row>
    <row r="6512" spans="2:6" ht="13.15" customHeight="1" x14ac:dyDescent="0.3">
      <c r="B6512" s="1172" t="s">
        <v>7271</v>
      </c>
      <c r="C6512" s="1207">
        <v>186</v>
      </c>
      <c r="D6512" s="1207">
        <v>637</v>
      </c>
      <c r="E6512" s="1207">
        <v>44</v>
      </c>
      <c r="F6512" s="1211">
        <v>867</v>
      </c>
    </row>
    <row r="6513" spans="2:6" ht="13.15" customHeight="1" x14ac:dyDescent="0.3">
      <c r="B6513" s="1173" t="s">
        <v>7272</v>
      </c>
      <c r="C6513" s="1206">
        <v>296</v>
      </c>
      <c r="D6513" s="1206">
        <v>905</v>
      </c>
      <c r="E6513" s="1206">
        <v>131</v>
      </c>
      <c r="F6513" s="1210">
        <v>1332</v>
      </c>
    </row>
    <row r="6514" spans="2:6" ht="13.15" customHeight="1" x14ac:dyDescent="0.3">
      <c r="B6514" s="1172" t="s">
        <v>7273</v>
      </c>
      <c r="C6514" s="1207">
        <v>4199</v>
      </c>
      <c r="D6514" s="1207">
        <v>9656</v>
      </c>
      <c r="E6514" s="1207">
        <v>937</v>
      </c>
      <c r="F6514" s="1211">
        <v>14792</v>
      </c>
    </row>
    <row r="6515" spans="2:6" ht="13.15" customHeight="1" x14ac:dyDescent="0.3">
      <c r="B6515" s="1173" t="s">
        <v>7274</v>
      </c>
      <c r="C6515" s="1206">
        <v>310</v>
      </c>
      <c r="D6515" s="1206">
        <v>743</v>
      </c>
      <c r="E6515" s="1206">
        <v>65</v>
      </c>
      <c r="F6515" s="1210">
        <v>1118</v>
      </c>
    </row>
    <row r="6516" spans="2:6" ht="13.15" customHeight="1" x14ac:dyDescent="0.3">
      <c r="B6516" s="1172" t="s">
        <v>7275</v>
      </c>
      <c r="C6516" s="1207">
        <v>378</v>
      </c>
      <c r="D6516" s="1207">
        <v>927</v>
      </c>
      <c r="E6516" s="1207">
        <v>114</v>
      </c>
      <c r="F6516" s="1211">
        <v>1419</v>
      </c>
    </row>
    <row r="6517" spans="2:6" ht="13.15" customHeight="1" x14ac:dyDescent="0.3">
      <c r="B6517" s="1173" t="s">
        <v>7276</v>
      </c>
      <c r="C6517" s="1206">
        <v>782</v>
      </c>
      <c r="D6517" s="1206">
        <v>1355</v>
      </c>
      <c r="E6517" s="1206">
        <v>177</v>
      </c>
      <c r="F6517" s="1210">
        <v>2314</v>
      </c>
    </row>
    <row r="6518" spans="2:6" ht="13.15" customHeight="1" x14ac:dyDescent="0.3">
      <c r="B6518" s="1172" t="s">
        <v>7277</v>
      </c>
      <c r="C6518" s="1207">
        <v>24</v>
      </c>
      <c r="D6518" s="1207">
        <v>34</v>
      </c>
      <c r="E6518" s="1207">
        <v>2</v>
      </c>
      <c r="F6518" s="1211">
        <v>60</v>
      </c>
    </row>
    <row r="6519" spans="2:6" ht="13.15" customHeight="1" x14ac:dyDescent="0.3">
      <c r="B6519" s="1173" t="s">
        <v>7278</v>
      </c>
      <c r="C6519" s="1206">
        <v>277</v>
      </c>
      <c r="D6519" s="1206">
        <v>607</v>
      </c>
      <c r="E6519" s="1206">
        <v>82</v>
      </c>
      <c r="F6519" s="1210">
        <v>966</v>
      </c>
    </row>
    <row r="6520" spans="2:6" ht="13.15" customHeight="1" x14ac:dyDescent="0.3">
      <c r="B6520" s="1172" t="s">
        <v>7279</v>
      </c>
      <c r="C6520" s="1207">
        <v>220</v>
      </c>
      <c r="D6520" s="1207">
        <v>326</v>
      </c>
      <c r="E6520" s="1207">
        <v>24</v>
      </c>
      <c r="F6520" s="1211">
        <v>570</v>
      </c>
    </row>
    <row r="6521" spans="2:6" ht="13.15" customHeight="1" x14ac:dyDescent="0.3">
      <c r="B6521" s="1173" t="s">
        <v>7280</v>
      </c>
      <c r="C6521" s="1206">
        <v>485</v>
      </c>
      <c r="D6521" s="1206">
        <v>977</v>
      </c>
      <c r="E6521" s="1206">
        <v>110</v>
      </c>
      <c r="F6521" s="1210">
        <v>1572</v>
      </c>
    </row>
    <row r="6522" spans="2:6" ht="13.15" customHeight="1" x14ac:dyDescent="0.3">
      <c r="B6522" s="1172" t="s">
        <v>7281</v>
      </c>
      <c r="C6522" s="1207">
        <v>7</v>
      </c>
      <c r="D6522" s="1207">
        <v>19</v>
      </c>
      <c r="E6522" s="1207">
        <v>1</v>
      </c>
      <c r="F6522" s="1211">
        <v>27</v>
      </c>
    </row>
    <row r="6523" spans="2:6" ht="13.15" customHeight="1" x14ac:dyDescent="0.3">
      <c r="B6523" s="1173" t="s">
        <v>7282</v>
      </c>
      <c r="C6523" s="1206">
        <v>289</v>
      </c>
      <c r="D6523" s="1206">
        <v>331</v>
      </c>
      <c r="E6523" s="1206">
        <v>42</v>
      </c>
      <c r="F6523" s="1210">
        <v>662</v>
      </c>
    </row>
    <row r="6524" spans="2:6" ht="13.15" customHeight="1" x14ac:dyDescent="0.3">
      <c r="B6524" s="1172" t="s">
        <v>7283</v>
      </c>
      <c r="C6524" s="1207">
        <v>4637</v>
      </c>
      <c r="D6524" s="1207">
        <v>5354</v>
      </c>
      <c r="E6524" s="1207">
        <v>2005</v>
      </c>
      <c r="F6524" s="1211">
        <v>11996</v>
      </c>
    </row>
    <row r="6525" spans="2:6" ht="13.15" customHeight="1" x14ac:dyDescent="0.3">
      <c r="B6525" s="1173" t="s">
        <v>7284</v>
      </c>
      <c r="C6525" s="1206">
        <v>7406</v>
      </c>
      <c r="D6525" s="1206">
        <v>5797</v>
      </c>
      <c r="E6525" s="1206">
        <v>1945</v>
      </c>
      <c r="F6525" s="1210">
        <v>15148</v>
      </c>
    </row>
    <row r="6526" spans="2:6" ht="13.15" customHeight="1" x14ac:dyDescent="0.3">
      <c r="B6526" s="1172" t="s">
        <v>7285</v>
      </c>
      <c r="C6526" s="1207">
        <v>9222</v>
      </c>
      <c r="D6526" s="1207">
        <v>10530</v>
      </c>
      <c r="E6526" s="1207">
        <v>2918</v>
      </c>
      <c r="F6526" s="1211">
        <v>22670</v>
      </c>
    </row>
    <row r="6527" spans="2:6" ht="13.15" customHeight="1" x14ac:dyDescent="0.3">
      <c r="B6527" s="1173" t="s">
        <v>7286</v>
      </c>
      <c r="C6527" s="1206">
        <v>6933</v>
      </c>
      <c r="D6527" s="1206">
        <v>7857</v>
      </c>
      <c r="E6527" s="1206">
        <v>1925</v>
      </c>
      <c r="F6527" s="1210">
        <v>16715</v>
      </c>
    </row>
    <row r="6528" spans="2:6" ht="13.15" customHeight="1" x14ac:dyDescent="0.3">
      <c r="B6528" s="1172" t="s">
        <v>7287</v>
      </c>
      <c r="C6528" s="1207">
        <v>8073</v>
      </c>
      <c r="D6528" s="1207">
        <v>11025</v>
      </c>
      <c r="E6528" s="1207">
        <v>2574</v>
      </c>
      <c r="F6528" s="1211">
        <v>21672</v>
      </c>
    </row>
    <row r="6529" spans="2:6" ht="13.15" customHeight="1" x14ac:dyDescent="0.3">
      <c r="B6529" s="1173" t="s">
        <v>7288</v>
      </c>
      <c r="C6529" s="1206">
        <v>36</v>
      </c>
      <c r="D6529" s="1206">
        <v>8</v>
      </c>
      <c r="E6529" s="1206">
        <v>11</v>
      </c>
      <c r="F6529" s="1210">
        <v>55</v>
      </c>
    </row>
    <row r="6530" spans="2:6" ht="13.15" customHeight="1" x14ac:dyDescent="0.3">
      <c r="B6530" s="1172" t="s">
        <v>7289</v>
      </c>
      <c r="C6530" s="1207">
        <v>6764</v>
      </c>
      <c r="D6530" s="1207">
        <v>10154</v>
      </c>
      <c r="E6530" s="1207">
        <v>2298</v>
      </c>
      <c r="F6530" s="1211">
        <v>19216</v>
      </c>
    </row>
    <row r="6531" spans="2:6" ht="13.15" customHeight="1" x14ac:dyDescent="0.3">
      <c r="B6531" s="1173" t="s">
        <v>7290</v>
      </c>
      <c r="C6531" s="1206">
        <v>11979</v>
      </c>
      <c r="D6531" s="1206">
        <v>22129</v>
      </c>
      <c r="E6531" s="1206">
        <v>4419</v>
      </c>
      <c r="F6531" s="1210">
        <v>38527</v>
      </c>
    </row>
    <row r="6532" spans="2:6" ht="13.15" customHeight="1" x14ac:dyDescent="0.3">
      <c r="B6532" s="1172" t="s">
        <v>7291</v>
      </c>
      <c r="C6532" s="1207">
        <v>3243</v>
      </c>
      <c r="D6532" s="1207">
        <v>8789</v>
      </c>
      <c r="E6532" s="1207">
        <v>1232</v>
      </c>
      <c r="F6532" s="1211">
        <v>13264</v>
      </c>
    </row>
    <row r="6533" spans="2:6" ht="13.15" customHeight="1" x14ac:dyDescent="0.3">
      <c r="B6533" s="1173" t="s">
        <v>7292</v>
      </c>
      <c r="C6533" s="1206">
        <v>3518</v>
      </c>
      <c r="D6533" s="1206">
        <v>8693</v>
      </c>
      <c r="E6533" s="1206">
        <v>1438</v>
      </c>
      <c r="F6533" s="1210">
        <v>13649</v>
      </c>
    </row>
    <row r="6534" spans="2:6" ht="13.15" customHeight="1" x14ac:dyDescent="0.3">
      <c r="B6534" s="1172" t="s">
        <v>7293</v>
      </c>
      <c r="C6534" s="1207">
        <v>5</v>
      </c>
      <c r="D6534" s="1207">
        <v>5</v>
      </c>
      <c r="E6534" s="1207">
        <v>6</v>
      </c>
      <c r="F6534" s="1211">
        <v>16</v>
      </c>
    </row>
    <row r="6535" spans="2:6" ht="13.15" customHeight="1" x14ac:dyDescent="0.3">
      <c r="B6535" s="1173" t="s">
        <v>7294</v>
      </c>
      <c r="C6535" s="1206">
        <v>816</v>
      </c>
      <c r="D6535" s="1206">
        <v>2185</v>
      </c>
      <c r="E6535" s="1206">
        <v>321</v>
      </c>
      <c r="F6535" s="1210">
        <v>3322</v>
      </c>
    </row>
    <row r="6536" spans="2:6" ht="13.15" customHeight="1" x14ac:dyDescent="0.3">
      <c r="B6536" s="1172" t="s">
        <v>7295</v>
      </c>
      <c r="C6536" s="1207">
        <v>459</v>
      </c>
      <c r="D6536" s="1207">
        <v>1136</v>
      </c>
      <c r="E6536" s="1207">
        <v>145</v>
      </c>
      <c r="F6536" s="1211">
        <v>1740</v>
      </c>
    </row>
    <row r="6537" spans="2:6" ht="13.15" customHeight="1" x14ac:dyDescent="0.3">
      <c r="B6537" s="1173" t="s">
        <v>7296</v>
      </c>
      <c r="C6537" s="1206">
        <v>566</v>
      </c>
      <c r="D6537" s="1206">
        <v>2181</v>
      </c>
      <c r="E6537" s="1206">
        <v>307</v>
      </c>
      <c r="F6537" s="1210">
        <v>3054</v>
      </c>
    </row>
    <row r="6538" spans="2:6" ht="13.15" customHeight="1" x14ac:dyDescent="0.3">
      <c r="B6538" s="1172" t="s">
        <v>7297</v>
      </c>
      <c r="C6538" s="1207">
        <v>733</v>
      </c>
      <c r="D6538" s="1207">
        <v>1398</v>
      </c>
      <c r="E6538" s="1207">
        <v>206</v>
      </c>
      <c r="F6538" s="1211">
        <v>2337</v>
      </c>
    </row>
    <row r="6539" spans="2:6" ht="13.15" customHeight="1" x14ac:dyDescent="0.3">
      <c r="B6539" s="1173" t="s">
        <v>7298</v>
      </c>
      <c r="C6539" s="1206">
        <v>394</v>
      </c>
      <c r="D6539" s="1206">
        <v>1406</v>
      </c>
      <c r="E6539" s="1206">
        <v>200</v>
      </c>
      <c r="F6539" s="1210">
        <v>2000</v>
      </c>
    </row>
    <row r="6540" spans="2:6" ht="13.15" customHeight="1" x14ac:dyDescent="0.3">
      <c r="B6540" s="1172" t="s">
        <v>7299</v>
      </c>
      <c r="C6540" s="1207">
        <v>231</v>
      </c>
      <c r="D6540" s="1207">
        <v>642</v>
      </c>
      <c r="E6540" s="1207">
        <v>101</v>
      </c>
      <c r="F6540" s="1211">
        <v>974</v>
      </c>
    </row>
    <row r="6541" spans="2:6" ht="13.15" customHeight="1" x14ac:dyDescent="0.3">
      <c r="B6541" s="1173" t="s">
        <v>7300</v>
      </c>
      <c r="C6541" s="1206">
        <v>140</v>
      </c>
      <c r="D6541" s="1206">
        <v>579</v>
      </c>
      <c r="E6541" s="1206">
        <v>43</v>
      </c>
      <c r="F6541" s="1210">
        <v>762</v>
      </c>
    </row>
    <row r="6542" spans="2:6" ht="13.15" customHeight="1" x14ac:dyDescent="0.3">
      <c r="B6542" s="1172" t="s">
        <v>7301</v>
      </c>
      <c r="C6542" s="1207">
        <v>6</v>
      </c>
      <c r="D6542" s="1207">
        <v>54</v>
      </c>
      <c r="E6542" s="1207">
        <v>33</v>
      </c>
      <c r="F6542" s="1211">
        <v>93</v>
      </c>
    </row>
    <row r="6543" spans="2:6" ht="13.15" customHeight="1" x14ac:dyDescent="0.3">
      <c r="B6543" s="1173" t="s">
        <v>7302</v>
      </c>
      <c r="C6543" s="1206">
        <v>693</v>
      </c>
      <c r="D6543" s="1206">
        <v>1326</v>
      </c>
      <c r="E6543" s="1206">
        <v>277</v>
      </c>
      <c r="F6543" s="1210">
        <v>2296</v>
      </c>
    </row>
    <row r="6544" spans="2:6" ht="13.15" customHeight="1" x14ac:dyDescent="0.3">
      <c r="B6544" s="1172" t="s">
        <v>7303</v>
      </c>
      <c r="C6544" s="1207">
        <v>32</v>
      </c>
      <c r="D6544" s="1207">
        <v>1414</v>
      </c>
      <c r="E6544" s="1207">
        <v>657</v>
      </c>
      <c r="F6544" s="1211">
        <v>2103</v>
      </c>
    </row>
    <row r="6545" spans="2:6" ht="13.15" customHeight="1" x14ac:dyDescent="0.3">
      <c r="B6545" s="1173" t="s">
        <v>7304</v>
      </c>
      <c r="C6545" s="1206">
        <v>5960</v>
      </c>
      <c r="D6545" s="1206">
        <v>10135</v>
      </c>
      <c r="E6545" s="1206">
        <v>1944</v>
      </c>
      <c r="F6545" s="1210">
        <v>18039</v>
      </c>
    </row>
    <row r="6546" spans="2:6" ht="13.15" customHeight="1" x14ac:dyDescent="0.3">
      <c r="B6546" s="1172" t="s">
        <v>7305</v>
      </c>
      <c r="C6546" s="1207">
        <v>503</v>
      </c>
      <c r="D6546" s="1207">
        <v>633</v>
      </c>
      <c r="E6546" s="1207">
        <v>122</v>
      </c>
      <c r="F6546" s="1211">
        <v>1258</v>
      </c>
    </row>
    <row r="6547" spans="2:6" ht="13.15" customHeight="1" x14ac:dyDescent="0.3">
      <c r="B6547" s="1173" t="s">
        <v>7306</v>
      </c>
      <c r="C6547" s="1206">
        <v>8</v>
      </c>
      <c r="D6547" s="1206">
        <v>5</v>
      </c>
      <c r="E6547" s="1206">
        <v>1</v>
      </c>
      <c r="F6547" s="1210">
        <v>14</v>
      </c>
    </row>
    <row r="6548" spans="2:6" ht="13.15" customHeight="1" x14ac:dyDescent="0.3">
      <c r="B6548" s="1172" t="s">
        <v>7307</v>
      </c>
      <c r="C6548" s="1207">
        <v>2209</v>
      </c>
      <c r="D6548" s="1207">
        <v>5565</v>
      </c>
      <c r="E6548" s="1207">
        <v>800</v>
      </c>
      <c r="F6548" s="1211">
        <v>8574</v>
      </c>
    </row>
    <row r="6549" spans="2:6" ht="13.15" customHeight="1" x14ac:dyDescent="0.3">
      <c r="B6549" s="1173" t="s">
        <v>7308</v>
      </c>
      <c r="C6549" s="1206">
        <v>52</v>
      </c>
      <c r="D6549" s="1206">
        <v>234</v>
      </c>
      <c r="E6549" s="1206">
        <v>43</v>
      </c>
      <c r="F6549" s="1210">
        <v>329</v>
      </c>
    </row>
    <row r="6550" spans="2:6" ht="13.15" customHeight="1" x14ac:dyDescent="0.3">
      <c r="B6550" s="1172" t="s">
        <v>7309</v>
      </c>
      <c r="C6550" s="1207">
        <v>2773</v>
      </c>
      <c r="D6550" s="1207">
        <v>1357</v>
      </c>
      <c r="E6550" s="1207">
        <v>240</v>
      </c>
      <c r="F6550" s="1211">
        <v>4370</v>
      </c>
    </row>
    <row r="6551" spans="2:6" ht="13.15" customHeight="1" x14ac:dyDescent="0.3">
      <c r="B6551" s="1173" t="s">
        <v>7310</v>
      </c>
      <c r="C6551" s="1206">
        <v>530</v>
      </c>
      <c r="D6551" s="1206">
        <v>1375</v>
      </c>
      <c r="E6551" s="1206">
        <v>310</v>
      </c>
      <c r="F6551" s="1210">
        <v>2215</v>
      </c>
    </row>
    <row r="6552" spans="2:6" ht="13.15" customHeight="1" x14ac:dyDescent="0.3">
      <c r="B6552" s="1172" t="s">
        <v>7311</v>
      </c>
      <c r="C6552" s="1207">
        <v>4312</v>
      </c>
      <c r="D6552" s="1207">
        <v>1840</v>
      </c>
      <c r="E6552" s="1207">
        <v>535</v>
      </c>
      <c r="F6552" s="1211">
        <v>6687</v>
      </c>
    </row>
    <row r="6553" spans="2:6" ht="13.15" customHeight="1" x14ac:dyDescent="0.3">
      <c r="B6553" s="1173" t="s">
        <v>7312</v>
      </c>
      <c r="C6553" s="1206">
        <v>19827</v>
      </c>
      <c r="D6553" s="1206">
        <v>4330</v>
      </c>
      <c r="E6553" s="1206">
        <v>1661</v>
      </c>
      <c r="F6553" s="1210">
        <v>25818</v>
      </c>
    </row>
    <row r="6554" spans="2:6" ht="13.15" customHeight="1" x14ac:dyDescent="0.3">
      <c r="B6554" s="1172" t="s">
        <v>7313</v>
      </c>
      <c r="C6554" s="1207">
        <v>511</v>
      </c>
      <c r="D6554" s="1207">
        <v>1067</v>
      </c>
      <c r="E6554" s="1207">
        <v>268</v>
      </c>
      <c r="F6554" s="1211">
        <v>1846</v>
      </c>
    </row>
    <row r="6555" spans="2:6" ht="13.15" customHeight="1" x14ac:dyDescent="0.3">
      <c r="B6555" s="1173" t="s">
        <v>7314</v>
      </c>
      <c r="C6555" s="1206">
        <v>125</v>
      </c>
      <c r="D6555" s="1206">
        <v>360</v>
      </c>
      <c r="E6555" s="1206">
        <v>60</v>
      </c>
      <c r="F6555" s="1210">
        <v>545</v>
      </c>
    </row>
    <row r="6556" spans="2:6" ht="13.15" customHeight="1" x14ac:dyDescent="0.3">
      <c r="B6556" s="1172" t="s">
        <v>7315</v>
      </c>
      <c r="C6556" s="1207">
        <v>1778</v>
      </c>
      <c r="D6556" s="1207">
        <v>970</v>
      </c>
      <c r="E6556" s="1207">
        <v>205</v>
      </c>
      <c r="F6556" s="1211">
        <v>2953</v>
      </c>
    </row>
    <row r="6557" spans="2:6" ht="13.15" customHeight="1" x14ac:dyDescent="0.3">
      <c r="B6557" s="1173" t="s">
        <v>7316</v>
      </c>
      <c r="C6557" s="1206">
        <v>3189</v>
      </c>
      <c r="D6557" s="1206">
        <v>958</v>
      </c>
      <c r="E6557" s="1206">
        <v>196</v>
      </c>
      <c r="F6557" s="1210">
        <v>4343</v>
      </c>
    </row>
    <row r="6558" spans="2:6" ht="13.15" customHeight="1" x14ac:dyDescent="0.3">
      <c r="B6558" s="1172" t="s">
        <v>7317</v>
      </c>
      <c r="C6558" s="1207">
        <v>4406</v>
      </c>
      <c r="D6558" s="1207">
        <v>3609</v>
      </c>
      <c r="E6558" s="1207">
        <v>685</v>
      </c>
      <c r="F6558" s="1211">
        <v>8700</v>
      </c>
    </row>
    <row r="6559" spans="2:6" ht="13.15" customHeight="1" x14ac:dyDescent="0.3">
      <c r="B6559" s="1173" t="s">
        <v>7318</v>
      </c>
      <c r="C6559" s="1206">
        <v>18</v>
      </c>
      <c r="D6559" s="1206">
        <v>20</v>
      </c>
      <c r="E6559" s="1206">
        <v>16</v>
      </c>
      <c r="F6559" s="1210">
        <v>54</v>
      </c>
    </row>
    <row r="6560" spans="2:6" ht="13.15" customHeight="1" x14ac:dyDescent="0.3">
      <c r="B6560" s="1172" t="s">
        <v>7319</v>
      </c>
      <c r="C6560" s="1207">
        <v>3</v>
      </c>
      <c r="D6560" s="1207">
        <v>1</v>
      </c>
      <c r="E6560" s="1207">
        <v>0</v>
      </c>
      <c r="F6560" s="1211">
        <v>4</v>
      </c>
    </row>
    <row r="6561" spans="2:6" ht="13.15" customHeight="1" x14ac:dyDescent="0.3">
      <c r="B6561" s="1173" t="s">
        <v>7320</v>
      </c>
      <c r="C6561" s="1206">
        <v>986</v>
      </c>
      <c r="D6561" s="1206">
        <v>594</v>
      </c>
      <c r="E6561" s="1206">
        <v>160</v>
      </c>
      <c r="F6561" s="1210">
        <v>1740</v>
      </c>
    </row>
    <row r="6562" spans="2:6" ht="13.15" customHeight="1" x14ac:dyDescent="0.3">
      <c r="B6562" s="1172" t="s">
        <v>7321</v>
      </c>
      <c r="C6562" s="1207">
        <v>1355</v>
      </c>
      <c r="D6562" s="1207">
        <v>3440</v>
      </c>
      <c r="E6562" s="1207">
        <v>500</v>
      </c>
      <c r="F6562" s="1211">
        <v>5295</v>
      </c>
    </row>
    <row r="6563" spans="2:6" ht="13.15" customHeight="1" x14ac:dyDescent="0.3">
      <c r="B6563" s="1173" t="s">
        <v>7322</v>
      </c>
      <c r="C6563" s="1206">
        <v>166</v>
      </c>
      <c r="D6563" s="1206">
        <v>407</v>
      </c>
      <c r="E6563" s="1206">
        <v>90</v>
      </c>
      <c r="F6563" s="1210">
        <v>663</v>
      </c>
    </row>
    <row r="6564" spans="2:6" ht="13.15" customHeight="1" x14ac:dyDescent="0.3">
      <c r="B6564" s="1172" t="s">
        <v>7323</v>
      </c>
      <c r="C6564" s="1207">
        <v>386</v>
      </c>
      <c r="D6564" s="1207">
        <v>1157</v>
      </c>
      <c r="E6564" s="1207">
        <v>269</v>
      </c>
      <c r="F6564" s="1211">
        <v>1812</v>
      </c>
    </row>
    <row r="6565" spans="2:6" ht="13.15" customHeight="1" x14ac:dyDescent="0.3">
      <c r="B6565" s="1173" t="s">
        <v>7324</v>
      </c>
      <c r="C6565" s="1206">
        <v>1484</v>
      </c>
      <c r="D6565" s="1206">
        <v>3376</v>
      </c>
      <c r="E6565" s="1206">
        <v>584</v>
      </c>
      <c r="F6565" s="1210">
        <v>5444</v>
      </c>
    </row>
    <row r="6566" spans="2:6" ht="13.15" customHeight="1" x14ac:dyDescent="0.3">
      <c r="B6566" s="1172" t="s">
        <v>7325</v>
      </c>
      <c r="C6566" s="1207">
        <v>2760</v>
      </c>
      <c r="D6566" s="1207">
        <v>5807</v>
      </c>
      <c r="E6566" s="1207">
        <v>896</v>
      </c>
      <c r="F6566" s="1211">
        <v>9463</v>
      </c>
    </row>
    <row r="6567" spans="2:6" ht="13.15" customHeight="1" x14ac:dyDescent="0.3">
      <c r="B6567" s="1173" t="s">
        <v>7326</v>
      </c>
      <c r="C6567" s="1206">
        <v>1175</v>
      </c>
      <c r="D6567" s="1206">
        <v>2910</v>
      </c>
      <c r="E6567" s="1206">
        <v>406</v>
      </c>
      <c r="F6567" s="1210">
        <v>4491</v>
      </c>
    </row>
    <row r="6568" spans="2:6" ht="13.15" customHeight="1" x14ac:dyDescent="0.3">
      <c r="B6568" s="1172" t="s">
        <v>7327</v>
      </c>
      <c r="C6568" s="1207">
        <v>594</v>
      </c>
      <c r="D6568" s="1207">
        <v>1169</v>
      </c>
      <c r="E6568" s="1207">
        <v>161</v>
      </c>
      <c r="F6568" s="1211">
        <v>1924</v>
      </c>
    </row>
    <row r="6569" spans="2:6" ht="13.15" customHeight="1" x14ac:dyDescent="0.3">
      <c r="B6569" s="1173" t="s">
        <v>7328</v>
      </c>
      <c r="C6569" s="1206">
        <v>259</v>
      </c>
      <c r="D6569" s="1206">
        <v>503</v>
      </c>
      <c r="E6569" s="1206">
        <v>96</v>
      </c>
      <c r="F6569" s="1210">
        <v>858</v>
      </c>
    </row>
    <row r="6570" spans="2:6" ht="13.15" customHeight="1" x14ac:dyDescent="0.3">
      <c r="B6570" s="1172" t="s">
        <v>7329</v>
      </c>
      <c r="C6570" s="1207">
        <v>174</v>
      </c>
      <c r="D6570" s="1207">
        <v>345</v>
      </c>
      <c r="E6570" s="1207">
        <v>39</v>
      </c>
      <c r="F6570" s="1211">
        <v>558</v>
      </c>
    </row>
    <row r="6571" spans="2:6" ht="13.15" customHeight="1" x14ac:dyDescent="0.3">
      <c r="B6571" s="1173" t="s">
        <v>7330</v>
      </c>
      <c r="C6571" s="1206">
        <v>325</v>
      </c>
      <c r="D6571" s="1206">
        <v>1112</v>
      </c>
      <c r="E6571" s="1206">
        <v>210</v>
      </c>
      <c r="F6571" s="1210">
        <v>1647</v>
      </c>
    </row>
    <row r="6572" spans="2:6" ht="13.15" customHeight="1" x14ac:dyDescent="0.3">
      <c r="B6572" s="1172" t="s">
        <v>7331</v>
      </c>
      <c r="C6572" s="1207">
        <v>8828</v>
      </c>
      <c r="D6572" s="1207">
        <v>15912</v>
      </c>
      <c r="E6572" s="1207">
        <v>2144</v>
      </c>
      <c r="F6572" s="1211">
        <v>26884</v>
      </c>
    </row>
    <row r="6573" spans="2:6" ht="13.15" customHeight="1" x14ac:dyDescent="0.3">
      <c r="B6573" s="1173" t="s">
        <v>7332</v>
      </c>
      <c r="C6573" s="1206">
        <v>737</v>
      </c>
      <c r="D6573" s="1206">
        <v>2694</v>
      </c>
      <c r="E6573" s="1206">
        <v>163</v>
      </c>
      <c r="F6573" s="1210">
        <v>3594</v>
      </c>
    </row>
    <row r="6574" spans="2:6" ht="13.15" customHeight="1" x14ac:dyDescent="0.3">
      <c r="B6574" s="1172" t="s">
        <v>7333</v>
      </c>
      <c r="C6574" s="1207">
        <v>47</v>
      </c>
      <c r="D6574" s="1207">
        <v>34</v>
      </c>
      <c r="E6574" s="1207">
        <v>8</v>
      </c>
      <c r="F6574" s="1211">
        <v>89</v>
      </c>
    </row>
    <row r="6575" spans="2:6" ht="13.15" customHeight="1" x14ac:dyDescent="0.3">
      <c r="B6575" s="1173" t="s">
        <v>7334</v>
      </c>
      <c r="C6575" s="1206">
        <v>346</v>
      </c>
      <c r="D6575" s="1206">
        <v>1038</v>
      </c>
      <c r="E6575" s="1206">
        <v>109</v>
      </c>
      <c r="F6575" s="1210">
        <v>1493</v>
      </c>
    </row>
    <row r="6576" spans="2:6" ht="13.15" customHeight="1" x14ac:dyDescent="0.3">
      <c r="B6576" s="1172" t="s">
        <v>7335</v>
      </c>
      <c r="C6576" s="1207">
        <v>71</v>
      </c>
      <c r="D6576" s="1207">
        <v>100</v>
      </c>
      <c r="E6576" s="1207">
        <v>15</v>
      </c>
      <c r="F6576" s="1211">
        <v>186</v>
      </c>
    </row>
    <row r="6577" spans="2:6" ht="13.15" customHeight="1" x14ac:dyDescent="0.3">
      <c r="B6577" s="1173" t="s">
        <v>7336</v>
      </c>
      <c r="C6577" s="1206">
        <v>133</v>
      </c>
      <c r="D6577" s="1206">
        <v>217</v>
      </c>
      <c r="E6577" s="1206">
        <v>21</v>
      </c>
      <c r="F6577" s="1210">
        <v>371</v>
      </c>
    </row>
    <row r="6578" spans="2:6" ht="13.15" customHeight="1" x14ac:dyDescent="0.3">
      <c r="B6578" s="1172" t="s">
        <v>7337</v>
      </c>
      <c r="C6578" s="1207">
        <v>4233</v>
      </c>
      <c r="D6578" s="1207">
        <v>7905</v>
      </c>
      <c r="E6578" s="1207">
        <v>905</v>
      </c>
      <c r="F6578" s="1211">
        <v>13043</v>
      </c>
    </row>
    <row r="6579" spans="2:6" ht="13.15" customHeight="1" x14ac:dyDescent="0.3">
      <c r="B6579" s="1173" t="s">
        <v>7338</v>
      </c>
      <c r="C6579" s="1206">
        <v>5044</v>
      </c>
      <c r="D6579" s="1206">
        <v>10126</v>
      </c>
      <c r="E6579" s="1206">
        <v>985</v>
      </c>
      <c r="F6579" s="1210">
        <v>16155</v>
      </c>
    </row>
    <row r="6580" spans="2:6" ht="13.15" customHeight="1" x14ac:dyDescent="0.3">
      <c r="B6580" s="1172" t="s">
        <v>7339</v>
      </c>
      <c r="C6580" s="1207">
        <v>18</v>
      </c>
      <c r="D6580" s="1207">
        <v>33</v>
      </c>
      <c r="E6580" s="1207">
        <v>5</v>
      </c>
      <c r="F6580" s="1211">
        <v>56</v>
      </c>
    </row>
    <row r="6581" spans="2:6" ht="13.15" customHeight="1" x14ac:dyDescent="0.3">
      <c r="B6581" s="1173" t="s">
        <v>7340</v>
      </c>
      <c r="C6581" s="1206">
        <v>314</v>
      </c>
      <c r="D6581" s="1206">
        <v>832</v>
      </c>
      <c r="E6581" s="1206">
        <v>60</v>
      </c>
      <c r="F6581" s="1210">
        <v>1206</v>
      </c>
    </row>
    <row r="6582" spans="2:6" ht="13.15" customHeight="1" x14ac:dyDescent="0.3">
      <c r="B6582" s="1172" t="s">
        <v>7341</v>
      </c>
      <c r="C6582" s="1207">
        <v>2763</v>
      </c>
      <c r="D6582" s="1207">
        <v>6206</v>
      </c>
      <c r="E6582" s="1207">
        <v>461</v>
      </c>
      <c r="F6582" s="1211">
        <v>9430</v>
      </c>
    </row>
    <row r="6583" spans="2:6" ht="13.15" customHeight="1" x14ac:dyDescent="0.3">
      <c r="B6583" s="1173" t="s">
        <v>7342</v>
      </c>
      <c r="C6583" s="1206">
        <v>253</v>
      </c>
      <c r="D6583" s="1206">
        <v>617</v>
      </c>
      <c r="E6583" s="1206">
        <v>54</v>
      </c>
      <c r="F6583" s="1210">
        <v>924</v>
      </c>
    </row>
    <row r="6584" spans="2:6" ht="13.15" customHeight="1" x14ac:dyDescent="0.3">
      <c r="B6584" s="1172" t="s">
        <v>7343</v>
      </c>
      <c r="C6584" s="1207">
        <v>164</v>
      </c>
      <c r="D6584" s="1207">
        <v>922</v>
      </c>
      <c r="E6584" s="1207">
        <v>51</v>
      </c>
      <c r="F6584" s="1211">
        <v>1137</v>
      </c>
    </row>
    <row r="6585" spans="2:6" ht="13.15" customHeight="1" x14ac:dyDescent="0.3">
      <c r="B6585" s="1173" t="s">
        <v>7344</v>
      </c>
      <c r="C6585" s="1206">
        <v>16398</v>
      </c>
      <c r="D6585" s="1206">
        <v>29034</v>
      </c>
      <c r="E6585" s="1206">
        <v>6193</v>
      </c>
      <c r="F6585" s="1210">
        <v>51625</v>
      </c>
    </row>
    <row r="6586" spans="2:6" ht="13.15" customHeight="1" x14ac:dyDescent="0.3">
      <c r="B6586" s="1172" t="s">
        <v>7345</v>
      </c>
      <c r="C6586" s="1207">
        <v>7254</v>
      </c>
      <c r="D6586" s="1207">
        <v>7533</v>
      </c>
      <c r="E6586" s="1207">
        <v>1495</v>
      </c>
      <c r="F6586" s="1211">
        <v>16282</v>
      </c>
    </row>
    <row r="6587" spans="2:6" ht="13.15" customHeight="1" x14ac:dyDescent="0.3">
      <c r="B6587" s="1173" t="s">
        <v>7346</v>
      </c>
      <c r="C6587" s="1206">
        <v>1576</v>
      </c>
      <c r="D6587" s="1206">
        <v>3525</v>
      </c>
      <c r="E6587" s="1206">
        <v>640</v>
      </c>
      <c r="F6587" s="1210">
        <v>5741</v>
      </c>
    </row>
    <row r="6588" spans="2:6" ht="13.15" customHeight="1" x14ac:dyDescent="0.3">
      <c r="B6588" s="1172" t="s">
        <v>7347</v>
      </c>
      <c r="C6588" s="1207">
        <v>1098</v>
      </c>
      <c r="D6588" s="1207">
        <v>2116</v>
      </c>
      <c r="E6588" s="1207">
        <v>271</v>
      </c>
      <c r="F6588" s="1211">
        <v>3485</v>
      </c>
    </row>
    <row r="6589" spans="2:6" ht="13.15" customHeight="1" x14ac:dyDescent="0.3">
      <c r="B6589" s="1173" t="s">
        <v>7348</v>
      </c>
      <c r="C6589" s="1206">
        <v>3260</v>
      </c>
      <c r="D6589" s="1206">
        <v>5639</v>
      </c>
      <c r="E6589" s="1206">
        <v>969</v>
      </c>
      <c r="F6589" s="1210">
        <v>9868</v>
      </c>
    </row>
    <row r="6590" spans="2:6" ht="13.15" customHeight="1" x14ac:dyDescent="0.3">
      <c r="B6590" s="1172" t="s">
        <v>7349</v>
      </c>
      <c r="C6590" s="1207">
        <v>15432</v>
      </c>
      <c r="D6590" s="1207">
        <v>25163</v>
      </c>
      <c r="E6590" s="1207">
        <v>4283</v>
      </c>
      <c r="F6590" s="1211">
        <v>44878</v>
      </c>
    </row>
    <row r="6591" spans="2:6" ht="13.15" customHeight="1" x14ac:dyDescent="0.3">
      <c r="B6591" s="1173" t="s">
        <v>7350</v>
      </c>
      <c r="C6591" s="1206">
        <v>9378</v>
      </c>
      <c r="D6591" s="1206">
        <v>17826</v>
      </c>
      <c r="E6591" s="1206">
        <v>3056</v>
      </c>
      <c r="F6591" s="1210">
        <v>30260</v>
      </c>
    </row>
    <row r="6592" spans="2:6" ht="13.15" customHeight="1" x14ac:dyDescent="0.3">
      <c r="B6592" s="1172" t="s">
        <v>7351</v>
      </c>
      <c r="C6592" s="1207">
        <v>148</v>
      </c>
      <c r="D6592" s="1207">
        <v>182</v>
      </c>
      <c r="E6592" s="1207">
        <v>37</v>
      </c>
      <c r="F6592" s="1211">
        <v>367</v>
      </c>
    </row>
    <row r="6593" spans="2:6" ht="13.15" customHeight="1" x14ac:dyDescent="0.3">
      <c r="B6593" s="1173" t="s">
        <v>7352</v>
      </c>
      <c r="C6593" s="1206">
        <v>178</v>
      </c>
      <c r="D6593" s="1206">
        <v>239</v>
      </c>
      <c r="E6593" s="1206">
        <v>25</v>
      </c>
      <c r="F6593" s="1210">
        <v>442</v>
      </c>
    </row>
    <row r="6594" spans="2:6" ht="13.15" customHeight="1" x14ac:dyDescent="0.3">
      <c r="B6594" s="1172" t="s">
        <v>7353</v>
      </c>
      <c r="C6594" s="1207">
        <v>13864</v>
      </c>
      <c r="D6594" s="1207">
        <v>21736</v>
      </c>
      <c r="E6594" s="1207">
        <v>3634</v>
      </c>
      <c r="F6594" s="1211">
        <v>39234</v>
      </c>
    </row>
    <row r="6595" spans="2:6" ht="13.15" customHeight="1" x14ac:dyDescent="0.3">
      <c r="B6595" s="1173" t="s">
        <v>7354</v>
      </c>
      <c r="C6595" s="1206">
        <v>2826</v>
      </c>
      <c r="D6595" s="1206">
        <v>4460</v>
      </c>
      <c r="E6595" s="1206">
        <v>751</v>
      </c>
      <c r="F6595" s="1210">
        <v>8037</v>
      </c>
    </row>
    <row r="6596" spans="2:6" ht="13.15" customHeight="1" x14ac:dyDescent="0.3">
      <c r="B6596" s="1172" t="s">
        <v>7355</v>
      </c>
      <c r="C6596" s="1207">
        <v>4292</v>
      </c>
      <c r="D6596" s="1207">
        <v>7251</v>
      </c>
      <c r="E6596" s="1207">
        <v>1191</v>
      </c>
      <c r="F6596" s="1211">
        <v>12734</v>
      </c>
    </row>
    <row r="6597" spans="2:6" ht="13.15" customHeight="1" x14ac:dyDescent="0.3">
      <c r="B6597" s="1173" t="s">
        <v>7356</v>
      </c>
      <c r="C6597" s="1206">
        <v>100</v>
      </c>
      <c r="D6597" s="1206">
        <v>227</v>
      </c>
      <c r="E6597" s="1206">
        <v>11</v>
      </c>
      <c r="F6597" s="1210">
        <v>338</v>
      </c>
    </row>
    <row r="6598" spans="2:6" ht="13.15" customHeight="1" x14ac:dyDescent="0.3">
      <c r="B6598" s="1172" t="s">
        <v>7357</v>
      </c>
      <c r="C6598" s="1207">
        <v>711</v>
      </c>
      <c r="D6598" s="1207">
        <v>1424</v>
      </c>
      <c r="E6598" s="1207">
        <v>222</v>
      </c>
      <c r="F6598" s="1211">
        <v>2357</v>
      </c>
    </row>
    <row r="6599" spans="2:6" ht="13.15" customHeight="1" x14ac:dyDescent="0.3">
      <c r="B6599" s="1173" t="s">
        <v>7358</v>
      </c>
      <c r="C6599" s="1206">
        <v>3163</v>
      </c>
      <c r="D6599" s="1206">
        <v>5747</v>
      </c>
      <c r="E6599" s="1206">
        <v>1038</v>
      </c>
      <c r="F6599" s="1210">
        <v>9948</v>
      </c>
    </row>
    <row r="6600" spans="2:6" ht="13.15" customHeight="1" x14ac:dyDescent="0.3">
      <c r="B6600" s="1172" t="s">
        <v>7359</v>
      </c>
      <c r="C6600" s="1207">
        <v>41</v>
      </c>
      <c r="D6600" s="1207">
        <v>117</v>
      </c>
      <c r="E6600" s="1207">
        <v>6</v>
      </c>
      <c r="F6600" s="1211">
        <v>164</v>
      </c>
    </row>
    <row r="6601" spans="2:6" ht="13.15" customHeight="1" x14ac:dyDescent="0.3">
      <c r="B6601" s="1173" t="s">
        <v>7360</v>
      </c>
      <c r="C6601" s="1206">
        <v>3962</v>
      </c>
      <c r="D6601" s="1206">
        <v>7991</v>
      </c>
      <c r="E6601" s="1206">
        <v>1397</v>
      </c>
      <c r="F6601" s="1210">
        <v>13350</v>
      </c>
    </row>
    <row r="6602" spans="2:6" ht="13.15" customHeight="1" x14ac:dyDescent="0.3">
      <c r="B6602" s="1172" t="s">
        <v>7361</v>
      </c>
      <c r="C6602" s="1207">
        <v>214</v>
      </c>
      <c r="D6602" s="1207">
        <v>2696</v>
      </c>
      <c r="E6602" s="1207">
        <v>103</v>
      </c>
      <c r="F6602" s="1211">
        <v>3013</v>
      </c>
    </row>
    <row r="6603" spans="2:6" ht="13.15" customHeight="1" x14ac:dyDescent="0.3">
      <c r="B6603" s="1173" t="s">
        <v>7362</v>
      </c>
      <c r="C6603" s="1206">
        <v>2575</v>
      </c>
      <c r="D6603" s="1206">
        <v>7308</v>
      </c>
      <c r="E6603" s="1206">
        <v>1491</v>
      </c>
      <c r="F6603" s="1210">
        <v>11374</v>
      </c>
    </row>
    <row r="6604" spans="2:6" ht="13.15" customHeight="1" x14ac:dyDescent="0.3">
      <c r="B6604" s="1172" t="s">
        <v>7363</v>
      </c>
      <c r="C6604" s="1207">
        <v>7678</v>
      </c>
      <c r="D6604" s="1207">
        <v>15727</v>
      </c>
      <c r="E6604" s="1207">
        <v>2821</v>
      </c>
      <c r="F6604" s="1211">
        <v>26226</v>
      </c>
    </row>
    <row r="6605" spans="2:6" ht="13.15" customHeight="1" x14ac:dyDescent="0.3">
      <c r="B6605" s="1173" t="s">
        <v>7364</v>
      </c>
      <c r="C6605" s="1206">
        <v>254</v>
      </c>
      <c r="D6605" s="1206">
        <v>1006</v>
      </c>
      <c r="E6605" s="1206">
        <v>85</v>
      </c>
      <c r="F6605" s="1210">
        <v>1345</v>
      </c>
    </row>
    <row r="6606" spans="2:6" ht="13.15" customHeight="1" x14ac:dyDescent="0.3">
      <c r="B6606" s="1172" t="s">
        <v>7365</v>
      </c>
      <c r="C6606" s="1207">
        <v>6413</v>
      </c>
      <c r="D6606" s="1207">
        <v>10953</v>
      </c>
      <c r="E6606" s="1207">
        <v>2324</v>
      </c>
      <c r="F6606" s="1211">
        <v>19690</v>
      </c>
    </row>
    <row r="6607" spans="2:6" ht="13.15" customHeight="1" x14ac:dyDescent="0.3">
      <c r="B6607" s="1173" t="s">
        <v>7366</v>
      </c>
      <c r="C6607" s="1206">
        <v>3399</v>
      </c>
      <c r="D6607" s="1206">
        <v>6153</v>
      </c>
      <c r="E6607" s="1206">
        <v>1142</v>
      </c>
      <c r="F6607" s="1210">
        <v>10694</v>
      </c>
    </row>
    <row r="6608" spans="2:6" ht="13.15" customHeight="1" x14ac:dyDescent="0.3">
      <c r="B6608" s="1172" t="s">
        <v>7367</v>
      </c>
      <c r="C6608" s="1207">
        <v>1900</v>
      </c>
      <c r="D6608" s="1207">
        <v>3790</v>
      </c>
      <c r="E6608" s="1207">
        <v>921</v>
      </c>
      <c r="F6608" s="1211">
        <v>6611</v>
      </c>
    </row>
    <row r="6609" spans="2:6" ht="13.15" customHeight="1" x14ac:dyDescent="0.3">
      <c r="B6609" s="1173" t="s">
        <v>7368</v>
      </c>
      <c r="C6609" s="1206">
        <v>477</v>
      </c>
      <c r="D6609" s="1206">
        <v>1591</v>
      </c>
      <c r="E6609" s="1206">
        <v>467</v>
      </c>
      <c r="F6609" s="1210">
        <v>2535</v>
      </c>
    </row>
    <row r="6610" spans="2:6" ht="13.15" customHeight="1" x14ac:dyDescent="0.3">
      <c r="B6610" s="1172" t="s">
        <v>7369</v>
      </c>
      <c r="C6610" s="1207">
        <v>1174</v>
      </c>
      <c r="D6610" s="1207">
        <v>2250</v>
      </c>
      <c r="E6610" s="1207">
        <v>446</v>
      </c>
      <c r="F6610" s="1211">
        <v>3870</v>
      </c>
    </row>
    <row r="6611" spans="2:6" ht="13.15" customHeight="1" x14ac:dyDescent="0.3">
      <c r="B6611" s="1173" t="s">
        <v>7370</v>
      </c>
      <c r="C6611" s="1206">
        <v>3807</v>
      </c>
      <c r="D6611" s="1206">
        <v>3668</v>
      </c>
      <c r="E6611" s="1206">
        <v>557</v>
      </c>
      <c r="F6611" s="1210">
        <v>8032</v>
      </c>
    </row>
    <row r="6612" spans="2:6" ht="13.15" customHeight="1" x14ac:dyDescent="0.3">
      <c r="B6612" s="1172" t="s">
        <v>7371</v>
      </c>
      <c r="C6612" s="1207">
        <v>1227</v>
      </c>
      <c r="D6612" s="1207">
        <v>3444</v>
      </c>
      <c r="E6612" s="1207">
        <v>637</v>
      </c>
      <c r="F6612" s="1211">
        <v>5308</v>
      </c>
    </row>
    <row r="6613" spans="2:6" ht="13.15" customHeight="1" x14ac:dyDescent="0.3">
      <c r="B6613" s="1173" t="s">
        <v>7372</v>
      </c>
      <c r="C6613" s="1206">
        <v>1675</v>
      </c>
      <c r="D6613" s="1206">
        <v>2364</v>
      </c>
      <c r="E6613" s="1206">
        <v>399</v>
      </c>
      <c r="F6613" s="1210">
        <v>4438</v>
      </c>
    </row>
    <row r="6614" spans="2:6" ht="13.15" customHeight="1" x14ac:dyDescent="0.3">
      <c r="B6614" s="1172" t="s">
        <v>7373</v>
      </c>
      <c r="C6614" s="1207">
        <v>1451</v>
      </c>
      <c r="D6614" s="1207">
        <v>3810</v>
      </c>
      <c r="E6614" s="1207">
        <v>754</v>
      </c>
      <c r="F6614" s="1211">
        <v>6015</v>
      </c>
    </row>
    <row r="6615" spans="2:6" ht="13.15" customHeight="1" x14ac:dyDescent="0.3">
      <c r="B6615" s="1173" t="s">
        <v>7374</v>
      </c>
      <c r="C6615" s="1206">
        <v>1549</v>
      </c>
      <c r="D6615" s="1206">
        <v>4402</v>
      </c>
      <c r="E6615" s="1206">
        <v>641</v>
      </c>
      <c r="F6615" s="1210">
        <v>6592</v>
      </c>
    </row>
    <row r="6616" spans="2:6" ht="13.15" customHeight="1" x14ac:dyDescent="0.3">
      <c r="B6616" s="1172" t="s">
        <v>7375</v>
      </c>
      <c r="C6616" s="1207">
        <v>6286</v>
      </c>
      <c r="D6616" s="1207">
        <v>11431</v>
      </c>
      <c r="E6616" s="1207">
        <v>1761</v>
      </c>
      <c r="F6616" s="1211">
        <v>19478</v>
      </c>
    </row>
    <row r="6617" spans="2:6" ht="13.15" customHeight="1" x14ac:dyDescent="0.3">
      <c r="B6617" s="1173" t="s">
        <v>7376</v>
      </c>
      <c r="C6617" s="1206">
        <v>645</v>
      </c>
      <c r="D6617" s="1206">
        <v>1553</v>
      </c>
      <c r="E6617" s="1206">
        <v>159</v>
      </c>
      <c r="F6617" s="1210">
        <v>2357</v>
      </c>
    </row>
    <row r="6618" spans="2:6" ht="13.15" customHeight="1" x14ac:dyDescent="0.3">
      <c r="B6618" s="1172" t="s">
        <v>7377</v>
      </c>
      <c r="C6618" s="1207">
        <v>588</v>
      </c>
      <c r="D6618" s="1207">
        <v>1348</v>
      </c>
      <c r="E6618" s="1207">
        <v>95</v>
      </c>
      <c r="F6618" s="1211">
        <v>2031</v>
      </c>
    </row>
    <row r="6619" spans="2:6" ht="13.15" customHeight="1" x14ac:dyDescent="0.3">
      <c r="B6619" s="1173" t="s">
        <v>7378</v>
      </c>
      <c r="C6619" s="1206">
        <v>217</v>
      </c>
      <c r="D6619" s="1206">
        <v>245</v>
      </c>
      <c r="E6619" s="1206">
        <v>45</v>
      </c>
      <c r="F6619" s="1210">
        <v>507</v>
      </c>
    </row>
    <row r="6620" spans="2:6" ht="13.15" customHeight="1" x14ac:dyDescent="0.3">
      <c r="B6620" s="1172" t="s">
        <v>7379</v>
      </c>
      <c r="C6620" s="1207">
        <v>356</v>
      </c>
      <c r="D6620" s="1207">
        <v>675</v>
      </c>
      <c r="E6620" s="1207">
        <v>95</v>
      </c>
      <c r="F6620" s="1211">
        <v>1126</v>
      </c>
    </row>
    <row r="6621" spans="2:6" ht="13.15" customHeight="1" x14ac:dyDescent="0.3">
      <c r="B6621" s="1173" t="s">
        <v>7380</v>
      </c>
      <c r="C6621" s="1206">
        <v>1456</v>
      </c>
      <c r="D6621" s="1206">
        <v>2468</v>
      </c>
      <c r="E6621" s="1206">
        <v>326</v>
      </c>
      <c r="F6621" s="1210">
        <v>4250</v>
      </c>
    </row>
    <row r="6622" spans="2:6" ht="13.15" customHeight="1" x14ac:dyDescent="0.3">
      <c r="B6622" s="1172" t="s">
        <v>7381</v>
      </c>
      <c r="C6622" s="1207">
        <v>2746</v>
      </c>
      <c r="D6622" s="1207">
        <v>6585</v>
      </c>
      <c r="E6622" s="1207">
        <v>1049</v>
      </c>
      <c r="F6622" s="1211">
        <v>10380</v>
      </c>
    </row>
    <row r="6623" spans="2:6" ht="13.15" customHeight="1" x14ac:dyDescent="0.3">
      <c r="B6623" s="1173" t="s">
        <v>7382</v>
      </c>
      <c r="C6623" s="1206">
        <v>295</v>
      </c>
      <c r="D6623" s="1206">
        <v>646</v>
      </c>
      <c r="E6623" s="1206">
        <v>72</v>
      </c>
      <c r="F6623" s="1210">
        <v>1013</v>
      </c>
    </row>
    <row r="6624" spans="2:6" ht="13.15" customHeight="1" x14ac:dyDescent="0.3">
      <c r="B6624" s="1172" t="s">
        <v>7383</v>
      </c>
      <c r="C6624" s="1207">
        <v>427</v>
      </c>
      <c r="D6624" s="1207">
        <v>924</v>
      </c>
      <c r="E6624" s="1207">
        <v>100</v>
      </c>
      <c r="F6624" s="1211">
        <v>1451</v>
      </c>
    </row>
    <row r="6625" spans="2:6" ht="13.15" customHeight="1" x14ac:dyDescent="0.3">
      <c r="B6625" s="1173" t="s">
        <v>7384</v>
      </c>
      <c r="C6625" s="1206">
        <v>334</v>
      </c>
      <c r="D6625" s="1206">
        <v>995</v>
      </c>
      <c r="E6625" s="1206">
        <v>106</v>
      </c>
      <c r="F6625" s="1210">
        <v>1435</v>
      </c>
    </row>
    <row r="6626" spans="2:6" ht="13.15" customHeight="1" x14ac:dyDescent="0.3">
      <c r="B6626" s="1172" t="s">
        <v>7385</v>
      </c>
      <c r="C6626" s="1207">
        <v>149</v>
      </c>
      <c r="D6626" s="1207">
        <v>348</v>
      </c>
      <c r="E6626" s="1207">
        <v>33</v>
      </c>
      <c r="F6626" s="1211">
        <v>530</v>
      </c>
    </row>
    <row r="6627" spans="2:6" ht="13.15" customHeight="1" x14ac:dyDescent="0.3">
      <c r="B6627" s="1173" t="s">
        <v>7386</v>
      </c>
      <c r="C6627" s="1206">
        <v>1369</v>
      </c>
      <c r="D6627" s="1206">
        <v>3158</v>
      </c>
      <c r="E6627" s="1206">
        <v>464</v>
      </c>
      <c r="F6627" s="1210">
        <v>4991</v>
      </c>
    </row>
    <row r="6628" spans="2:6" ht="13.15" customHeight="1" x14ac:dyDescent="0.3">
      <c r="B6628" s="1172" t="s">
        <v>7387</v>
      </c>
      <c r="C6628" s="1207">
        <v>764</v>
      </c>
      <c r="D6628" s="1207">
        <v>1462</v>
      </c>
      <c r="E6628" s="1207">
        <v>175</v>
      </c>
      <c r="F6628" s="1211">
        <v>2401</v>
      </c>
    </row>
    <row r="6629" spans="2:6" ht="13.15" customHeight="1" x14ac:dyDescent="0.3">
      <c r="B6629" s="1173" t="s">
        <v>7388</v>
      </c>
      <c r="C6629" s="1206">
        <v>160</v>
      </c>
      <c r="D6629" s="1206">
        <v>498</v>
      </c>
      <c r="E6629" s="1206">
        <v>52</v>
      </c>
      <c r="F6629" s="1210">
        <v>710</v>
      </c>
    </row>
    <row r="6630" spans="2:6" ht="13.15" customHeight="1" x14ac:dyDescent="0.3">
      <c r="B6630" s="1172" t="s">
        <v>7389</v>
      </c>
      <c r="C6630" s="1207">
        <v>9520</v>
      </c>
      <c r="D6630" s="1207">
        <v>16073</v>
      </c>
      <c r="E6630" s="1207">
        <v>2995</v>
      </c>
      <c r="F6630" s="1211">
        <v>28588</v>
      </c>
    </row>
    <row r="6631" spans="2:6" ht="13.15" customHeight="1" x14ac:dyDescent="0.3">
      <c r="B6631" s="1173" t="s">
        <v>7390</v>
      </c>
      <c r="C6631" s="1206">
        <v>476</v>
      </c>
      <c r="D6631" s="1206">
        <v>1545</v>
      </c>
      <c r="E6631" s="1206">
        <v>206</v>
      </c>
      <c r="F6631" s="1210">
        <v>2227</v>
      </c>
    </row>
    <row r="6632" spans="2:6" ht="13.15" customHeight="1" x14ac:dyDescent="0.3">
      <c r="B6632" s="1172" t="s">
        <v>7391</v>
      </c>
      <c r="C6632" s="1207">
        <v>4703</v>
      </c>
      <c r="D6632" s="1207">
        <v>6232</v>
      </c>
      <c r="E6632" s="1207">
        <v>917</v>
      </c>
      <c r="F6632" s="1211">
        <v>11852</v>
      </c>
    </row>
    <row r="6633" spans="2:6" ht="13.15" customHeight="1" x14ac:dyDescent="0.3">
      <c r="B6633" s="1173" t="s">
        <v>7392</v>
      </c>
      <c r="C6633" s="1206">
        <v>18559</v>
      </c>
      <c r="D6633" s="1206">
        <v>12701</v>
      </c>
      <c r="E6633" s="1206">
        <v>2711</v>
      </c>
      <c r="F6633" s="1210">
        <v>33971</v>
      </c>
    </row>
    <row r="6634" spans="2:6" ht="13.15" customHeight="1" x14ac:dyDescent="0.3">
      <c r="B6634" s="1172" t="s">
        <v>7393</v>
      </c>
      <c r="C6634" s="1207">
        <v>9021</v>
      </c>
      <c r="D6634" s="1207">
        <v>5980</v>
      </c>
      <c r="E6634" s="1207">
        <v>1187</v>
      </c>
      <c r="F6634" s="1211">
        <v>16188</v>
      </c>
    </row>
    <row r="6635" spans="2:6" ht="13.15" customHeight="1" x14ac:dyDescent="0.3">
      <c r="B6635" s="1173" t="s">
        <v>7394</v>
      </c>
      <c r="C6635" s="1206">
        <v>15</v>
      </c>
      <c r="D6635" s="1206">
        <v>5</v>
      </c>
      <c r="E6635" s="1206">
        <v>3</v>
      </c>
      <c r="F6635" s="1210">
        <v>23</v>
      </c>
    </row>
    <row r="6636" spans="2:6" ht="13.15" customHeight="1" x14ac:dyDescent="0.3">
      <c r="B6636" s="1172" t="s">
        <v>7395</v>
      </c>
      <c r="C6636" s="1207">
        <v>7796</v>
      </c>
      <c r="D6636" s="1207">
        <v>12300</v>
      </c>
      <c r="E6636" s="1207">
        <v>2447</v>
      </c>
      <c r="F6636" s="1211">
        <v>22543</v>
      </c>
    </row>
    <row r="6637" spans="2:6" ht="13.15" customHeight="1" x14ac:dyDescent="0.3">
      <c r="B6637" s="1173" t="s">
        <v>7396</v>
      </c>
      <c r="C6637" s="1206">
        <v>4593</v>
      </c>
      <c r="D6637" s="1206">
        <v>7456</v>
      </c>
      <c r="E6637" s="1206">
        <v>1162</v>
      </c>
      <c r="F6637" s="1210">
        <v>13211</v>
      </c>
    </row>
    <row r="6638" spans="2:6" ht="13.15" customHeight="1" x14ac:dyDescent="0.3">
      <c r="B6638" s="1172" t="s">
        <v>7397</v>
      </c>
      <c r="C6638" s="1207">
        <v>17937</v>
      </c>
      <c r="D6638" s="1207">
        <v>16816</v>
      </c>
      <c r="E6638" s="1207">
        <v>3376</v>
      </c>
      <c r="F6638" s="1211">
        <v>38129</v>
      </c>
    </row>
    <row r="6639" spans="2:6" ht="13.15" customHeight="1" x14ac:dyDescent="0.3">
      <c r="B6639" s="1173" t="s">
        <v>7398</v>
      </c>
      <c r="C6639" s="1206">
        <v>10</v>
      </c>
      <c r="D6639" s="1206">
        <v>45</v>
      </c>
      <c r="E6639" s="1206">
        <v>2</v>
      </c>
      <c r="F6639" s="1210">
        <v>57</v>
      </c>
    </row>
    <row r="6640" spans="2:6" ht="13.15" customHeight="1" x14ac:dyDescent="0.3">
      <c r="B6640" s="1172" t="s">
        <v>7399</v>
      </c>
      <c r="C6640" s="1207">
        <v>23356</v>
      </c>
      <c r="D6640" s="1207">
        <v>38832</v>
      </c>
      <c r="E6640" s="1207">
        <v>7798</v>
      </c>
      <c r="F6640" s="1211">
        <v>69986</v>
      </c>
    </row>
    <row r="6641" spans="2:6" ht="13.15" customHeight="1" x14ac:dyDescent="0.3">
      <c r="B6641" s="1173" t="s">
        <v>7400</v>
      </c>
      <c r="C6641" s="1206">
        <v>530</v>
      </c>
      <c r="D6641" s="1206">
        <v>2166</v>
      </c>
      <c r="E6641" s="1206">
        <v>122</v>
      </c>
      <c r="F6641" s="1210">
        <v>2818</v>
      </c>
    </row>
    <row r="6642" spans="2:6" ht="13.15" customHeight="1" x14ac:dyDescent="0.3">
      <c r="B6642" s="1172" t="s">
        <v>7401</v>
      </c>
      <c r="C6642" s="1207">
        <v>451</v>
      </c>
      <c r="D6642" s="1207">
        <v>750</v>
      </c>
      <c r="E6642" s="1207">
        <v>113</v>
      </c>
      <c r="F6642" s="1211">
        <v>1314</v>
      </c>
    </row>
    <row r="6643" spans="2:6" ht="13.15" customHeight="1" x14ac:dyDescent="0.3">
      <c r="B6643" s="1173" t="s">
        <v>7402</v>
      </c>
      <c r="C6643" s="1206">
        <v>881</v>
      </c>
      <c r="D6643" s="1206">
        <v>1938</v>
      </c>
      <c r="E6643" s="1206">
        <v>253</v>
      </c>
      <c r="F6643" s="1210">
        <v>3072</v>
      </c>
    </row>
    <row r="6644" spans="2:6" ht="13.15" customHeight="1" x14ac:dyDescent="0.3">
      <c r="B6644" s="1172" t="s">
        <v>7403</v>
      </c>
      <c r="C6644" s="1207">
        <v>2662</v>
      </c>
      <c r="D6644" s="1207">
        <v>7447</v>
      </c>
      <c r="E6644" s="1207">
        <v>899</v>
      </c>
      <c r="F6644" s="1211">
        <v>11008</v>
      </c>
    </row>
    <row r="6645" spans="2:6" ht="13.15" customHeight="1" x14ac:dyDescent="0.3">
      <c r="B6645" s="1173" t="s">
        <v>7404</v>
      </c>
      <c r="C6645" s="1206">
        <v>299</v>
      </c>
      <c r="D6645" s="1206">
        <v>609</v>
      </c>
      <c r="E6645" s="1206">
        <v>88</v>
      </c>
      <c r="F6645" s="1210">
        <v>996</v>
      </c>
    </row>
    <row r="6646" spans="2:6" ht="13.15" customHeight="1" x14ac:dyDescent="0.3">
      <c r="B6646" s="1172" t="s">
        <v>7405</v>
      </c>
      <c r="C6646" s="1207">
        <v>1586</v>
      </c>
      <c r="D6646" s="1207">
        <v>5324</v>
      </c>
      <c r="E6646" s="1207">
        <v>448</v>
      </c>
      <c r="F6646" s="1211">
        <v>7358</v>
      </c>
    </row>
    <row r="6647" spans="2:6" ht="13.15" customHeight="1" x14ac:dyDescent="0.3">
      <c r="B6647" s="1173" t="s">
        <v>7406</v>
      </c>
      <c r="C6647" s="1206">
        <v>1094</v>
      </c>
      <c r="D6647" s="1206">
        <v>4424</v>
      </c>
      <c r="E6647" s="1206">
        <v>527</v>
      </c>
      <c r="F6647" s="1210">
        <v>6045</v>
      </c>
    </row>
    <row r="6648" spans="2:6" ht="13.15" customHeight="1" x14ac:dyDescent="0.3">
      <c r="B6648" s="1172" t="s">
        <v>7407</v>
      </c>
      <c r="C6648" s="1207">
        <v>606</v>
      </c>
      <c r="D6648" s="1207">
        <v>3055</v>
      </c>
      <c r="E6648" s="1207">
        <v>475</v>
      </c>
      <c r="F6648" s="1211">
        <v>4136</v>
      </c>
    </row>
    <row r="6649" spans="2:6" ht="13.15" customHeight="1" x14ac:dyDescent="0.3">
      <c r="B6649" s="1173" t="s">
        <v>7408</v>
      </c>
      <c r="C6649" s="1206">
        <v>809</v>
      </c>
      <c r="D6649" s="1206">
        <v>2558</v>
      </c>
      <c r="E6649" s="1206">
        <v>192</v>
      </c>
      <c r="F6649" s="1210">
        <v>3559</v>
      </c>
    </row>
    <row r="6650" spans="2:6" ht="13.15" customHeight="1" x14ac:dyDescent="0.3">
      <c r="B6650" s="1172" t="s">
        <v>7409</v>
      </c>
      <c r="C6650" s="1207">
        <v>14949</v>
      </c>
      <c r="D6650" s="1207">
        <v>24147</v>
      </c>
      <c r="E6650" s="1207">
        <v>5732</v>
      </c>
      <c r="F6650" s="1211">
        <v>44828</v>
      </c>
    </row>
    <row r="6651" spans="2:6" ht="13.15" customHeight="1" x14ac:dyDescent="0.3">
      <c r="B6651" s="1173" t="s">
        <v>7410</v>
      </c>
      <c r="C6651" s="1206">
        <v>2235</v>
      </c>
      <c r="D6651" s="1206">
        <v>3108</v>
      </c>
      <c r="E6651" s="1206">
        <v>656</v>
      </c>
      <c r="F6651" s="1210">
        <v>5999</v>
      </c>
    </row>
    <row r="6652" spans="2:6" ht="13.15" customHeight="1" x14ac:dyDescent="0.3">
      <c r="B6652" s="1172" t="s">
        <v>7411</v>
      </c>
      <c r="C6652" s="1207">
        <v>829</v>
      </c>
      <c r="D6652" s="1207">
        <v>1379</v>
      </c>
      <c r="E6652" s="1207">
        <v>292</v>
      </c>
      <c r="F6652" s="1211">
        <v>2500</v>
      </c>
    </row>
    <row r="6653" spans="2:6" ht="13.15" customHeight="1" x14ac:dyDescent="0.3">
      <c r="B6653" s="1173" t="s">
        <v>7412</v>
      </c>
      <c r="C6653" s="1206">
        <v>1040</v>
      </c>
      <c r="D6653" s="1206">
        <v>2611</v>
      </c>
      <c r="E6653" s="1206">
        <v>301</v>
      </c>
      <c r="F6653" s="1210">
        <v>3952</v>
      </c>
    </row>
    <row r="6654" spans="2:6" ht="13.15" customHeight="1" x14ac:dyDescent="0.3">
      <c r="B6654" s="1172" t="s">
        <v>7413</v>
      </c>
      <c r="C6654" s="1207">
        <v>3672</v>
      </c>
      <c r="D6654" s="1207">
        <v>8565</v>
      </c>
      <c r="E6654" s="1207">
        <v>1336</v>
      </c>
      <c r="F6654" s="1211">
        <v>13573</v>
      </c>
    </row>
    <row r="6655" spans="2:6" ht="13.15" customHeight="1" x14ac:dyDescent="0.3">
      <c r="B6655" s="1173" t="s">
        <v>7414</v>
      </c>
      <c r="C6655" s="1206">
        <v>330</v>
      </c>
      <c r="D6655" s="1206">
        <v>819</v>
      </c>
      <c r="E6655" s="1206">
        <v>85</v>
      </c>
      <c r="F6655" s="1210">
        <v>1234</v>
      </c>
    </row>
    <row r="6656" spans="2:6" ht="13.15" customHeight="1" x14ac:dyDescent="0.3">
      <c r="B6656" s="1172" t="s">
        <v>7415</v>
      </c>
      <c r="C6656" s="1207">
        <v>2188</v>
      </c>
      <c r="D6656" s="1207">
        <v>5884</v>
      </c>
      <c r="E6656" s="1207">
        <v>843</v>
      </c>
      <c r="F6656" s="1211">
        <v>8915</v>
      </c>
    </row>
    <row r="6657" spans="2:6" ht="13.15" customHeight="1" x14ac:dyDescent="0.3">
      <c r="B6657" s="1173" t="s">
        <v>7416</v>
      </c>
      <c r="C6657" s="1206">
        <v>776</v>
      </c>
      <c r="D6657" s="1206">
        <v>1357</v>
      </c>
      <c r="E6657" s="1206">
        <v>203</v>
      </c>
      <c r="F6657" s="1210">
        <v>2336</v>
      </c>
    </row>
    <row r="6658" spans="2:6" ht="13.15" customHeight="1" x14ac:dyDescent="0.3">
      <c r="B6658" s="1172" t="s">
        <v>7417</v>
      </c>
      <c r="C6658" s="1207">
        <v>203</v>
      </c>
      <c r="D6658" s="1207">
        <v>262</v>
      </c>
      <c r="E6658" s="1207">
        <v>55</v>
      </c>
      <c r="F6658" s="1211">
        <v>520</v>
      </c>
    </row>
    <row r="6659" spans="2:6" ht="13.15" customHeight="1" x14ac:dyDescent="0.3">
      <c r="B6659" s="1173" t="s">
        <v>7418</v>
      </c>
      <c r="C6659" s="1206">
        <v>10580</v>
      </c>
      <c r="D6659" s="1206">
        <v>18164</v>
      </c>
      <c r="E6659" s="1206">
        <v>2047</v>
      </c>
      <c r="F6659" s="1210">
        <v>30791</v>
      </c>
    </row>
    <row r="6660" spans="2:6" ht="13.15" customHeight="1" x14ac:dyDescent="0.3">
      <c r="B6660" s="1172" t="s">
        <v>7419</v>
      </c>
      <c r="C6660" s="1207">
        <v>155</v>
      </c>
      <c r="D6660" s="1207">
        <v>194</v>
      </c>
      <c r="E6660" s="1207">
        <v>17</v>
      </c>
      <c r="F6660" s="1211">
        <v>366</v>
      </c>
    </row>
    <row r="6661" spans="2:6" ht="13.15" customHeight="1" x14ac:dyDescent="0.3">
      <c r="B6661" s="1173" t="s">
        <v>7420</v>
      </c>
      <c r="C6661" s="1206">
        <v>666</v>
      </c>
      <c r="D6661" s="1206">
        <v>525</v>
      </c>
      <c r="E6661" s="1206">
        <v>80</v>
      </c>
      <c r="F6661" s="1210">
        <v>1271</v>
      </c>
    </row>
    <row r="6662" spans="2:6" ht="13.15" customHeight="1" x14ac:dyDescent="0.3">
      <c r="B6662" s="1172" t="s">
        <v>7421</v>
      </c>
      <c r="C6662" s="1207">
        <v>10009</v>
      </c>
      <c r="D6662" s="1207">
        <v>25997</v>
      </c>
      <c r="E6662" s="1207">
        <v>2892</v>
      </c>
      <c r="F6662" s="1211">
        <v>38898</v>
      </c>
    </row>
    <row r="6663" spans="2:6" ht="13.15" customHeight="1" x14ac:dyDescent="0.3">
      <c r="B6663" s="1173" t="s">
        <v>7422</v>
      </c>
      <c r="C6663" s="1206">
        <v>462</v>
      </c>
      <c r="D6663" s="1206">
        <v>1633</v>
      </c>
      <c r="E6663" s="1206">
        <v>133</v>
      </c>
      <c r="F6663" s="1210">
        <v>2228</v>
      </c>
    </row>
    <row r="6664" spans="2:6" ht="13.15" customHeight="1" x14ac:dyDescent="0.3">
      <c r="B6664" s="1172" t="s">
        <v>7423</v>
      </c>
      <c r="C6664" s="1207">
        <v>599</v>
      </c>
      <c r="D6664" s="1207">
        <v>985</v>
      </c>
      <c r="E6664" s="1207">
        <v>107</v>
      </c>
      <c r="F6664" s="1211">
        <v>1691</v>
      </c>
    </row>
    <row r="6665" spans="2:6" ht="13.15" customHeight="1" x14ac:dyDescent="0.3">
      <c r="B6665" s="1173" t="s">
        <v>7424</v>
      </c>
      <c r="C6665" s="1206">
        <v>12226</v>
      </c>
      <c r="D6665" s="1206">
        <v>6614</v>
      </c>
      <c r="E6665" s="1206">
        <v>1688</v>
      </c>
      <c r="F6665" s="1210">
        <v>20528</v>
      </c>
    </row>
    <row r="6666" spans="2:6" ht="13.15" customHeight="1" x14ac:dyDescent="0.3">
      <c r="B6666" s="1172" t="s">
        <v>7425</v>
      </c>
      <c r="C6666" s="1207">
        <v>3977</v>
      </c>
      <c r="D6666" s="1207">
        <v>1906</v>
      </c>
      <c r="E6666" s="1207">
        <v>377</v>
      </c>
      <c r="F6666" s="1211">
        <v>6260</v>
      </c>
    </row>
    <row r="6667" spans="2:6" ht="13.15" customHeight="1" x14ac:dyDescent="0.3">
      <c r="B6667" s="1173" t="s">
        <v>7426</v>
      </c>
      <c r="C6667" s="1206">
        <v>5961</v>
      </c>
      <c r="D6667" s="1206">
        <v>11959</v>
      </c>
      <c r="E6667" s="1206">
        <v>1689</v>
      </c>
      <c r="F6667" s="1210">
        <v>19609</v>
      </c>
    </row>
    <row r="6668" spans="2:6" ht="13.15" customHeight="1" x14ac:dyDescent="0.3">
      <c r="B6668" s="1172" t="s">
        <v>7427</v>
      </c>
      <c r="C6668" s="1207">
        <v>2905</v>
      </c>
      <c r="D6668" s="1207">
        <v>2125</v>
      </c>
      <c r="E6668" s="1207">
        <v>268</v>
      </c>
      <c r="F6668" s="1211">
        <v>5298</v>
      </c>
    </row>
    <row r="6669" spans="2:6" ht="13.15" customHeight="1" x14ac:dyDescent="0.3">
      <c r="B6669" s="1173" t="s">
        <v>7428</v>
      </c>
      <c r="C6669" s="1206">
        <v>456</v>
      </c>
      <c r="D6669" s="1206">
        <v>1834</v>
      </c>
      <c r="E6669" s="1206">
        <v>208</v>
      </c>
      <c r="F6669" s="1210">
        <v>2498</v>
      </c>
    </row>
    <row r="6670" spans="2:6" ht="13.15" customHeight="1" x14ac:dyDescent="0.3">
      <c r="B6670" s="1172" t="s">
        <v>7429</v>
      </c>
      <c r="C6670" s="1207">
        <v>1148</v>
      </c>
      <c r="D6670" s="1207">
        <v>891</v>
      </c>
      <c r="E6670" s="1207">
        <v>155</v>
      </c>
      <c r="F6670" s="1211">
        <v>2194</v>
      </c>
    </row>
    <row r="6671" spans="2:6" ht="13.15" customHeight="1" x14ac:dyDescent="0.3">
      <c r="B6671" s="1173" t="s">
        <v>7430</v>
      </c>
      <c r="C6671" s="1206">
        <v>231</v>
      </c>
      <c r="D6671" s="1206">
        <v>737</v>
      </c>
      <c r="E6671" s="1206">
        <v>77</v>
      </c>
      <c r="F6671" s="1210">
        <v>1045</v>
      </c>
    </row>
    <row r="6672" spans="2:6" ht="13.15" customHeight="1" x14ac:dyDescent="0.3">
      <c r="B6672" s="1172" t="s">
        <v>7431</v>
      </c>
      <c r="C6672" s="1207">
        <v>859</v>
      </c>
      <c r="D6672" s="1207">
        <v>897</v>
      </c>
      <c r="E6672" s="1207">
        <v>86</v>
      </c>
      <c r="F6672" s="1211">
        <v>1842</v>
      </c>
    </row>
    <row r="6673" spans="2:6" ht="13.15" customHeight="1" x14ac:dyDescent="0.3">
      <c r="B6673" s="1173" t="s">
        <v>7432</v>
      </c>
      <c r="C6673" s="1206">
        <v>18664</v>
      </c>
      <c r="D6673" s="1206">
        <v>24693</v>
      </c>
      <c r="E6673" s="1206">
        <v>4184</v>
      </c>
      <c r="F6673" s="1210">
        <v>47541</v>
      </c>
    </row>
    <row r="6674" spans="2:6" ht="13.15" customHeight="1" x14ac:dyDescent="0.3">
      <c r="B6674" s="1172" t="s">
        <v>7433</v>
      </c>
      <c r="C6674" s="1207">
        <v>2608</v>
      </c>
      <c r="D6674" s="1207">
        <v>2870</v>
      </c>
      <c r="E6674" s="1207">
        <v>297</v>
      </c>
      <c r="F6674" s="1211">
        <v>5775</v>
      </c>
    </row>
    <row r="6675" spans="2:6" ht="13.15" customHeight="1" x14ac:dyDescent="0.3">
      <c r="B6675" s="1173" t="s">
        <v>7434</v>
      </c>
      <c r="C6675" s="1206">
        <v>5097</v>
      </c>
      <c r="D6675" s="1206">
        <v>11578</v>
      </c>
      <c r="E6675" s="1206">
        <v>1312</v>
      </c>
      <c r="F6675" s="1210">
        <v>17987</v>
      </c>
    </row>
    <row r="6676" spans="2:6" ht="13.15" customHeight="1" x14ac:dyDescent="0.3">
      <c r="B6676" s="1172" t="s">
        <v>7435</v>
      </c>
      <c r="C6676" s="1207">
        <v>813</v>
      </c>
      <c r="D6676" s="1207">
        <v>2154</v>
      </c>
      <c r="E6676" s="1207">
        <v>303</v>
      </c>
      <c r="F6676" s="1211">
        <v>3270</v>
      </c>
    </row>
    <row r="6677" spans="2:6" ht="13.15" customHeight="1" x14ac:dyDescent="0.3">
      <c r="B6677" s="1173" t="s">
        <v>7436</v>
      </c>
      <c r="C6677" s="1206">
        <v>2288</v>
      </c>
      <c r="D6677" s="1206">
        <v>4955</v>
      </c>
      <c r="E6677" s="1206">
        <v>636</v>
      </c>
      <c r="F6677" s="1210">
        <v>7879</v>
      </c>
    </row>
    <row r="6678" spans="2:6" ht="13.15" customHeight="1" x14ac:dyDescent="0.3">
      <c r="B6678" s="1172" t="s">
        <v>7437</v>
      </c>
      <c r="C6678" s="1207">
        <v>579</v>
      </c>
      <c r="D6678" s="1207">
        <v>1329</v>
      </c>
      <c r="E6678" s="1207">
        <v>130</v>
      </c>
      <c r="F6678" s="1211">
        <v>2038</v>
      </c>
    </row>
    <row r="6679" spans="2:6" ht="13.15" customHeight="1" x14ac:dyDescent="0.3">
      <c r="B6679" s="1173" t="s">
        <v>7438</v>
      </c>
      <c r="C6679" s="1206">
        <v>6762</v>
      </c>
      <c r="D6679" s="1206">
        <v>6110</v>
      </c>
      <c r="E6679" s="1206">
        <v>2564</v>
      </c>
      <c r="F6679" s="1210">
        <v>15436</v>
      </c>
    </row>
    <row r="6680" spans="2:6" ht="13.15" customHeight="1" x14ac:dyDescent="0.3">
      <c r="B6680" s="1172" t="s">
        <v>7439</v>
      </c>
      <c r="C6680" s="1207">
        <v>3686</v>
      </c>
      <c r="D6680" s="1207">
        <v>4658</v>
      </c>
      <c r="E6680" s="1207">
        <v>1631</v>
      </c>
      <c r="F6680" s="1211">
        <v>9975</v>
      </c>
    </row>
    <row r="6681" spans="2:6" ht="13.15" customHeight="1" x14ac:dyDescent="0.3">
      <c r="B6681" s="1173" t="s">
        <v>7440</v>
      </c>
      <c r="C6681" s="1206">
        <v>2905</v>
      </c>
      <c r="D6681" s="1206">
        <v>2962</v>
      </c>
      <c r="E6681" s="1206">
        <v>1248</v>
      </c>
      <c r="F6681" s="1210">
        <v>7115</v>
      </c>
    </row>
    <row r="6682" spans="2:6" ht="13.15" customHeight="1" x14ac:dyDescent="0.3">
      <c r="B6682" s="1172" t="s">
        <v>7441</v>
      </c>
      <c r="C6682" s="1207">
        <v>3953</v>
      </c>
      <c r="D6682" s="1207">
        <v>4174</v>
      </c>
      <c r="E6682" s="1207">
        <v>1561</v>
      </c>
      <c r="F6682" s="1211">
        <v>9688</v>
      </c>
    </row>
    <row r="6683" spans="2:6" ht="13.15" customHeight="1" x14ac:dyDescent="0.3">
      <c r="B6683" s="1173" t="s">
        <v>7442</v>
      </c>
      <c r="C6683" s="1206">
        <v>5521</v>
      </c>
      <c r="D6683" s="1206">
        <v>4719</v>
      </c>
      <c r="E6683" s="1206">
        <v>1695</v>
      </c>
      <c r="F6683" s="1210">
        <v>11935</v>
      </c>
    </row>
    <row r="6684" spans="2:6" ht="13.15" customHeight="1" x14ac:dyDescent="0.3">
      <c r="B6684" s="1172" t="s">
        <v>7443</v>
      </c>
      <c r="C6684" s="1207">
        <v>9935</v>
      </c>
      <c r="D6684" s="1207">
        <v>10299</v>
      </c>
      <c r="E6684" s="1207">
        <v>2713</v>
      </c>
      <c r="F6684" s="1211">
        <v>22947</v>
      </c>
    </row>
    <row r="6685" spans="2:6" ht="13.15" customHeight="1" x14ac:dyDescent="0.3">
      <c r="B6685" s="1173" t="s">
        <v>7444</v>
      </c>
      <c r="C6685" s="1206">
        <v>9141</v>
      </c>
      <c r="D6685" s="1206">
        <v>10225</v>
      </c>
      <c r="E6685" s="1206">
        <v>2951</v>
      </c>
      <c r="F6685" s="1210">
        <v>22317</v>
      </c>
    </row>
    <row r="6686" spans="2:6" ht="13.15" customHeight="1" x14ac:dyDescent="0.3">
      <c r="B6686" s="1172" t="s">
        <v>7445</v>
      </c>
      <c r="C6686" s="1207">
        <v>9944</v>
      </c>
      <c r="D6686" s="1207">
        <v>11319</v>
      </c>
      <c r="E6686" s="1207">
        <v>2968</v>
      </c>
      <c r="F6686" s="1211">
        <v>24231</v>
      </c>
    </row>
    <row r="6687" spans="2:6" ht="13.15" customHeight="1" x14ac:dyDescent="0.3">
      <c r="B6687" s="1173" t="s">
        <v>7446</v>
      </c>
      <c r="C6687" s="1206">
        <v>1440</v>
      </c>
      <c r="D6687" s="1206">
        <v>1486</v>
      </c>
      <c r="E6687" s="1206">
        <v>417</v>
      </c>
      <c r="F6687" s="1210">
        <v>3343</v>
      </c>
    </row>
    <row r="6688" spans="2:6" ht="13.15" customHeight="1" x14ac:dyDescent="0.3">
      <c r="B6688" s="1172" t="s">
        <v>7447</v>
      </c>
      <c r="C6688" s="1207">
        <v>9570</v>
      </c>
      <c r="D6688" s="1207">
        <v>12594</v>
      </c>
      <c r="E6688" s="1207">
        <v>2762</v>
      </c>
      <c r="F6688" s="1211">
        <v>24926</v>
      </c>
    </row>
    <row r="6689" spans="2:6" ht="13.15" customHeight="1" x14ac:dyDescent="0.3">
      <c r="B6689" s="1173" t="s">
        <v>7448</v>
      </c>
      <c r="C6689" s="1206">
        <v>7829</v>
      </c>
      <c r="D6689" s="1206">
        <v>7749</v>
      </c>
      <c r="E6689" s="1206">
        <v>2168</v>
      </c>
      <c r="F6689" s="1210">
        <v>17746</v>
      </c>
    </row>
    <row r="6690" spans="2:6" ht="13.15" customHeight="1" x14ac:dyDescent="0.3">
      <c r="B6690" s="1172" t="s">
        <v>7449</v>
      </c>
      <c r="C6690" s="1207">
        <v>8634</v>
      </c>
      <c r="D6690" s="1207">
        <v>10759</v>
      </c>
      <c r="E6690" s="1207">
        <v>2584</v>
      </c>
      <c r="F6690" s="1211">
        <v>21977</v>
      </c>
    </row>
    <row r="6691" spans="2:6" ht="13.15" customHeight="1" x14ac:dyDescent="0.3">
      <c r="B6691" s="1173" t="s">
        <v>7450</v>
      </c>
      <c r="C6691" s="1206">
        <v>10932</v>
      </c>
      <c r="D6691" s="1206">
        <v>16163</v>
      </c>
      <c r="E6691" s="1206">
        <v>3718</v>
      </c>
      <c r="F6691" s="1210">
        <v>30813</v>
      </c>
    </row>
    <row r="6692" spans="2:6" ht="13.15" customHeight="1" x14ac:dyDescent="0.3">
      <c r="B6692" s="1172" t="s">
        <v>7451</v>
      </c>
      <c r="C6692" s="1207">
        <v>11422</v>
      </c>
      <c r="D6692" s="1207">
        <v>13355</v>
      </c>
      <c r="E6692" s="1207">
        <v>3822</v>
      </c>
      <c r="F6692" s="1211">
        <v>28599</v>
      </c>
    </row>
    <row r="6693" spans="2:6" ht="13.15" customHeight="1" x14ac:dyDescent="0.3">
      <c r="B6693" s="1173" t="s">
        <v>7452</v>
      </c>
      <c r="C6693" s="1206">
        <v>8773</v>
      </c>
      <c r="D6693" s="1206">
        <v>10241</v>
      </c>
      <c r="E6693" s="1206">
        <v>2280</v>
      </c>
      <c r="F6693" s="1210">
        <v>21294</v>
      </c>
    </row>
    <row r="6694" spans="2:6" ht="13.15" customHeight="1" x14ac:dyDescent="0.3">
      <c r="B6694" s="1172" t="s">
        <v>7453</v>
      </c>
      <c r="C6694" s="1207">
        <v>6063</v>
      </c>
      <c r="D6694" s="1207">
        <v>9196</v>
      </c>
      <c r="E6694" s="1207">
        <v>1575</v>
      </c>
      <c r="F6694" s="1211">
        <v>16834</v>
      </c>
    </row>
    <row r="6695" spans="2:6" ht="13.15" customHeight="1" x14ac:dyDescent="0.3">
      <c r="B6695" s="1173" t="s">
        <v>7454</v>
      </c>
      <c r="C6695" s="1206">
        <v>0</v>
      </c>
      <c r="D6695" s="1206">
        <v>0</v>
      </c>
      <c r="E6695" s="1206">
        <v>1</v>
      </c>
      <c r="F6695" s="1210">
        <v>1</v>
      </c>
    </row>
    <row r="6696" spans="2:6" ht="13.15" customHeight="1" x14ac:dyDescent="0.3">
      <c r="B6696" s="1172" t="s">
        <v>7455</v>
      </c>
      <c r="C6696" s="1207">
        <v>1</v>
      </c>
      <c r="D6696" s="1207">
        <v>4</v>
      </c>
      <c r="E6696" s="1207">
        <v>1</v>
      </c>
      <c r="F6696" s="1211">
        <v>6</v>
      </c>
    </row>
    <row r="6697" spans="2:6" ht="13.15" customHeight="1" x14ac:dyDescent="0.3">
      <c r="B6697" s="1173" t="s">
        <v>7456</v>
      </c>
      <c r="C6697" s="1206">
        <v>2750</v>
      </c>
      <c r="D6697" s="1206">
        <v>2239</v>
      </c>
      <c r="E6697" s="1206">
        <v>434</v>
      </c>
      <c r="F6697" s="1210">
        <v>5423</v>
      </c>
    </row>
    <row r="6698" spans="2:6" ht="13.15" customHeight="1" x14ac:dyDescent="0.3">
      <c r="B6698" s="1172" t="s">
        <v>7457</v>
      </c>
      <c r="C6698" s="1207">
        <v>3</v>
      </c>
      <c r="D6698" s="1207">
        <v>24</v>
      </c>
      <c r="E6698" s="1207">
        <v>2</v>
      </c>
      <c r="F6698" s="1211">
        <v>29</v>
      </c>
    </row>
    <row r="6699" spans="2:6" ht="13.15" customHeight="1" x14ac:dyDescent="0.3">
      <c r="B6699" s="1173" t="s">
        <v>7458</v>
      </c>
      <c r="C6699" s="1206">
        <v>1</v>
      </c>
      <c r="D6699" s="1206">
        <v>0</v>
      </c>
      <c r="E6699" s="1206">
        <v>0</v>
      </c>
      <c r="F6699" s="1210">
        <v>1</v>
      </c>
    </row>
    <row r="6700" spans="2:6" ht="13.15" customHeight="1" x14ac:dyDescent="0.3">
      <c r="B6700" s="1172" t="s">
        <v>7459</v>
      </c>
      <c r="C6700" s="1207">
        <v>1401</v>
      </c>
      <c r="D6700" s="1207">
        <v>2500</v>
      </c>
      <c r="E6700" s="1207">
        <v>501</v>
      </c>
      <c r="F6700" s="1211">
        <v>4402</v>
      </c>
    </row>
    <row r="6701" spans="2:6" ht="13.15" customHeight="1" x14ac:dyDescent="0.3">
      <c r="B6701" s="1173" t="s">
        <v>7460</v>
      </c>
      <c r="C6701" s="1206">
        <v>70</v>
      </c>
      <c r="D6701" s="1206">
        <v>129</v>
      </c>
      <c r="E6701" s="1206">
        <v>10</v>
      </c>
      <c r="F6701" s="1210">
        <v>209</v>
      </c>
    </row>
    <row r="6702" spans="2:6" ht="13.15" customHeight="1" x14ac:dyDescent="0.3">
      <c r="B6702" s="1172" t="s">
        <v>7461</v>
      </c>
      <c r="C6702" s="1207">
        <v>2949</v>
      </c>
      <c r="D6702" s="1207">
        <v>5711</v>
      </c>
      <c r="E6702" s="1207">
        <v>1503</v>
      </c>
      <c r="F6702" s="1211">
        <v>10163</v>
      </c>
    </row>
    <row r="6703" spans="2:6" ht="13.15" customHeight="1" x14ac:dyDescent="0.3">
      <c r="B6703" s="1173" t="s">
        <v>7462</v>
      </c>
      <c r="C6703" s="1206">
        <v>297</v>
      </c>
      <c r="D6703" s="1206">
        <v>4117</v>
      </c>
      <c r="E6703" s="1206">
        <v>401</v>
      </c>
      <c r="F6703" s="1210">
        <v>4815</v>
      </c>
    </row>
    <row r="6704" spans="2:6" ht="13.15" customHeight="1" x14ac:dyDescent="0.3">
      <c r="B6704" s="1172" t="s">
        <v>7463</v>
      </c>
      <c r="C6704" s="1207">
        <v>247</v>
      </c>
      <c r="D6704" s="1207">
        <v>411</v>
      </c>
      <c r="E6704" s="1207">
        <v>87</v>
      </c>
      <c r="F6704" s="1211">
        <v>745</v>
      </c>
    </row>
    <row r="6705" spans="2:6" ht="13.15" customHeight="1" x14ac:dyDescent="0.3">
      <c r="B6705" s="1173" t="s">
        <v>7464</v>
      </c>
      <c r="C6705" s="1206">
        <v>260</v>
      </c>
      <c r="D6705" s="1206">
        <v>444</v>
      </c>
      <c r="E6705" s="1206">
        <v>48</v>
      </c>
      <c r="F6705" s="1210">
        <v>752</v>
      </c>
    </row>
    <row r="6706" spans="2:6" ht="13.15" customHeight="1" x14ac:dyDescent="0.3">
      <c r="B6706" s="1172" t="s">
        <v>7465</v>
      </c>
      <c r="C6706" s="1207">
        <v>554</v>
      </c>
      <c r="D6706" s="1207">
        <v>1208</v>
      </c>
      <c r="E6706" s="1207">
        <v>233</v>
      </c>
      <c r="F6706" s="1211">
        <v>1995</v>
      </c>
    </row>
    <row r="6707" spans="2:6" ht="13.15" customHeight="1" x14ac:dyDescent="0.3">
      <c r="B6707" s="1173" t="s">
        <v>7466</v>
      </c>
      <c r="C6707" s="1206">
        <v>180</v>
      </c>
      <c r="D6707" s="1206">
        <v>340</v>
      </c>
      <c r="E6707" s="1206">
        <v>69</v>
      </c>
      <c r="F6707" s="1210">
        <v>589</v>
      </c>
    </row>
    <row r="6708" spans="2:6" ht="13.15" customHeight="1" x14ac:dyDescent="0.3">
      <c r="B6708" s="1172" t="s">
        <v>7467</v>
      </c>
      <c r="C6708" s="1207">
        <v>860</v>
      </c>
      <c r="D6708" s="1207">
        <v>1587</v>
      </c>
      <c r="E6708" s="1207">
        <v>359</v>
      </c>
      <c r="F6708" s="1211">
        <v>2806</v>
      </c>
    </row>
    <row r="6709" spans="2:6" ht="13.15" customHeight="1" x14ac:dyDescent="0.3">
      <c r="B6709" s="1173" t="s">
        <v>7468</v>
      </c>
      <c r="C6709" s="1206">
        <v>713</v>
      </c>
      <c r="D6709" s="1206">
        <v>1078</v>
      </c>
      <c r="E6709" s="1206">
        <v>150</v>
      </c>
      <c r="F6709" s="1210">
        <v>1941</v>
      </c>
    </row>
    <row r="6710" spans="2:6" ht="13.15" customHeight="1" x14ac:dyDescent="0.3">
      <c r="B6710" s="1172" t="s">
        <v>7469</v>
      </c>
      <c r="C6710" s="1207">
        <v>618</v>
      </c>
      <c r="D6710" s="1207">
        <v>889</v>
      </c>
      <c r="E6710" s="1207">
        <v>145</v>
      </c>
      <c r="F6710" s="1211">
        <v>1652</v>
      </c>
    </row>
    <row r="6711" spans="2:6" ht="13.15" customHeight="1" x14ac:dyDescent="0.3">
      <c r="B6711" s="1173" t="s">
        <v>7470</v>
      </c>
      <c r="C6711" s="1206">
        <v>194</v>
      </c>
      <c r="D6711" s="1206">
        <v>266</v>
      </c>
      <c r="E6711" s="1206">
        <v>67</v>
      </c>
      <c r="F6711" s="1210">
        <v>527</v>
      </c>
    </row>
    <row r="6712" spans="2:6" ht="13.15" customHeight="1" x14ac:dyDescent="0.3">
      <c r="B6712" s="1172" t="s">
        <v>7471</v>
      </c>
      <c r="C6712" s="1207">
        <v>294</v>
      </c>
      <c r="D6712" s="1207">
        <v>489</v>
      </c>
      <c r="E6712" s="1207">
        <v>66</v>
      </c>
      <c r="F6712" s="1211">
        <v>849</v>
      </c>
    </row>
    <row r="6713" spans="2:6" ht="13.15" customHeight="1" x14ac:dyDescent="0.3">
      <c r="B6713" s="1173" t="s">
        <v>7472</v>
      </c>
      <c r="C6713" s="1206">
        <v>462</v>
      </c>
      <c r="D6713" s="1206">
        <v>864</v>
      </c>
      <c r="E6713" s="1206">
        <v>136</v>
      </c>
      <c r="F6713" s="1210">
        <v>1462</v>
      </c>
    </row>
    <row r="6714" spans="2:6" ht="13.15" customHeight="1" x14ac:dyDescent="0.3">
      <c r="B6714" s="1172" t="s">
        <v>7473</v>
      </c>
      <c r="C6714" s="1207">
        <v>1559</v>
      </c>
      <c r="D6714" s="1207">
        <v>5065</v>
      </c>
      <c r="E6714" s="1207">
        <v>858</v>
      </c>
      <c r="F6714" s="1211">
        <v>7482</v>
      </c>
    </row>
    <row r="6715" spans="2:6" ht="13.15" customHeight="1" x14ac:dyDescent="0.3">
      <c r="B6715" s="1173" t="s">
        <v>7474</v>
      </c>
      <c r="C6715" s="1206">
        <v>216</v>
      </c>
      <c r="D6715" s="1206">
        <v>1095</v>
      </c>
      <c r="E6715" s="1206">
        <v>122</v>
      </c>
      <c r="F6715" s="1210">
        <v>1433</v>
      </c>
    </row>
    <row r="6716" spans="2:6" ht="13.15" customHeight="1" x14ac:dyDescent="0.3">
      <c r="B6716" s="1172" t="s">
        <v>7475</v>
      </c>
      <c r="C6716" s="1207">
        <v>495</v>
      </c>
      <c r="D6716" s="1207">
        <v>1028</v>
      </c>
      <c r="E6716" s="1207">
        <v>134</v>
      </c>
      <c r="F6716" s="1211">
        <v>1657</v>
      </c>
    </row>
    <row r="6717" spans="2:6" ht="13.15" customHeight="1" x14ac:dyDescent="0.3">
      <c r="B6717" s="1173" t="s">
        <v>7476</v>
      </c>
      <c r="C6717" s="1206">
        <v>370</v>
      </c>
      <c r="D6717" s="1206">
        <v>776</v>
      </c>
      <c r="E6717" s="1206">
        <v>130</v>
      </c>
      <c r="F6717" s="1210">
        <v>1276</v>
      </c>
    </row>
    <row r="6718" spans="2:6" ht="13.15" customHeight="1" x14ac:dyDescent="0.3">
      <c r="B6718" s="1172" t="s">
        <v>7477</v>
      </c>
      <c r="C6718" s="1207">
        <v>215</v>
      </c>
      <c r="D6718" s="1207">
        <v>376</v>
      </c>
      <c r="E6718" s="1207">
        <v>51</v>
      </c>
      <c r="F6718" s="1211">
        <v>642</v>
      </c>
    </row>
    <row r="6719" spans="2:6" ht="13.15" customHeight="1" x14ac:dyDescent="0.3">
      <c r="B6719" s="1173" t="s">
        <v>7478</v>
      </c>
      <c r="C6719" s="1206">
        <v>799</v>
      </c>
      <c r="D6719" s="1206">
        <v>1552</v>
      </c>
      <c r="E6719" s="1206">
        <v>222</v>
      </c>
      <c r="F6719" s="1210">
        <v>2573</v>
      </c>
    </row>
    <row r="6720" spans="2:6" ht="13.15" customHeight="1" x14ac:dyDescent="0.3">
      <c r="B6720" s="1172" t="s">
        <v>7479</v>
      </c>
      <c r="C6720" s="1207">
        <v>96</v>
      </c>
      <c r="D6720" s="1207">
        <v>308</v>
      </c>
      <c r="E6720" s="1207">
        <v>29</v>
      </c>
      <c r="F6720" s="1211">
        <v>433</v>
      </c>
    </row>
    <row r="6721" spans="2:6" ht="13.15" customHeight="1" x14ac:dyDescent="0.3">
      <c r="B6721" s="1173" t="s">
        <v>7480</v>
      </c>
      <c r="C6721" s="1206">
        <v>270</v>
      </c>
      <c r="D6721" s="1206">
        <v>653</v>
      </c>
      <c r="E6721" s="1206">
        <v>64</v>
      </c>
      <c r="F6721" s="1210">
        <v>987</v>
      </c>
    </row>
    <row r="6722" spans="2:6" ht="13.15" customHeight="1" x14ac:dyDescent="0.3">
      <c r="B6722" s="1172" t="s">
        <v>7481</v>
      </c>
      <c r="C6722" s="1207">
        <v>338</v>
      </c>
      <c r="D6722" s="1207">
        <v>769</v>
      </c>
      <c r="E6722" s="1207">
        <v>125</v>
      </c>
      <c r="F6722" s="1211">
        <v>1232</v>
      </c>
    </row>
    <row r="6723" spans="2:6" ht="13.15" customHeight="1" x14ac:dyDescent="0.3">
      <c r="B6723" s="1173" t="s">
        <v>7482</v>
      </c>
      <c r="C6723" s="1206">
        <v>241</v>
      </c>
      <c r="D6723" s="1206">
        <v>507</v>
      </c>
      <c r="E6723" s="1206">
        <v>72</v>
      </c>
      <c r="F6723" s="1210">
        <v>820</v>
      </c>
    </row>
    <row r="6724" spans="2:6" ht="13.15" customHeight="1" x14ac:dyDescent="0.3">
      <c r="B6724" s="1172" t="s">
        <v>7483</v>
      </c>
      <c r="C6724" s="1207">
        <v>90</v>
      </c>
      <c r="D6724" s="1207">
        <v>210</v>
      </c>
      <c r="E6724" s="1207">
        <v>23</v>
      </c>
      <c r="F6724" s="1211">
        <v>323</v>
      </c>
    </row>
    <row r="6725" spans="2:6" ht="13.15" customHeight="1" x14ac:dyDescent="0.3">
      <c r="B6725" s="1173" t="s">
        <v>7484</v>
      </c>
      <c r="C6725" s="1206">
        <v>6697</v>
      </c>
      <c r="D6725" s="1206">
        <v>10861</v>
      </c>
      <c r="E6725" s="1206">
        <v>1993</v>
      </c>
      <c r="F6725" s="1210">
        <v>19551</v>
      </c>
    </row>
    <row r="6726" spans="2:6" ht="13.15" customHeight="1" x14ac:dyDescent="0.3">
      <c r="B6726" s="1172" t="s">
        <v>7485</v>
      </c>
      <c r="C6726" s="1207">
        <v>1273</v>
      </c>
      <c r="D6726" s="1207">
        <v>2782</v>
      </c>
      <c r="E6726" s="1207">
        <v>561</v>
      </c>
      <c r="F6726" s="1211">
        <v>4616</v>
      </c>
    </row>
    <row r="6727" spans="2:6" ht="13.15" customHeight="1" x14ac:dyDescent="0.3">
      <c r="B6727" s="1173" t="s">
        <v>7486</v>
      </c>
      <c r="C6727" s="1206">
        <v>2756</v>
      </c>
      <c r="D6727" s="1206">
        <v>7516</v>
      </c>
      <c r="E6727" s="1206">
        <v>1811</v>
      </c>
      <c r="F6727" s="1210">
        <v>12083</v>
      </c>
    </row>
    <row r="6728" spans="2:6" ht="13.15" customHeight="1" x14ac:dyDescent="0.3">
      <c r="B6728" s="1172" t="s">
        <v>7487</v>
      </c>
      <c r="C6728" s="1207">
        <v>5448</v>
      </c>
      <c r="D6728" s="1207">
        <v>11191</v>
      </c>
      <c r="E6728" s="1207">
        <v>2607</v>
      </c>
      <c r="F6728" s="1211">
        <v>19246</v>
      </c>
    </row>
    <row r="6729" spans="2:6" ht="13.15" customHeight="1" x14ac:dyDescent="0.3">
      <c r="B6729" s="1173" t="s">
        <v>7488</v>
      </c>
      <c r="C6729" s="1206">
        <v>255</v>
      </c>
      <c r="D6729" s="1206">
        <v>583</v>
      </c>
      <c r="E6729" s="1206">
        <v>92</v>
      </c>
      <c r="F6729" s="1210">
        <v>930</v>
      </c>
    </row>
    <row r="6730" spans="2:6" ht="13.15" customHeight="1" x14ac:dyDescent="0.3">
      <c r="B6730" s="1172" t="s">
        <v>7489</v>
      </c>
      <c r="C6730" s="1207">
        <v>823</v>
      </c>
      <c r="D6730" s="1207">
        <v>2236</v>
      </c>
      <c r="E6730" s="1207">
        <v>468</v>
      </c>
      <c r="F6730" s="1211">
        <v>3527</v>
      </c>
    </row>
    <row r="6731" spans="2:6" ht="13.15" customHeight="1" x14ac:dyDescent="0.3">
      <c r="B6731" s="1173" t="s">
        <v>7490</v>
      </c>
      <c r="C6731" s="1206">
        <v>1331</v>
      </c>
      <c r="D6731" s="1206">
        <v>4473</v>
      </c>
      <c r="E6731" s="1206">
        <v>844</v>
      </c>
      <c r="F6731" s="1210">
        <v>6648</v>
      </c>
    </row>
    <row r="6732" spans="2:6" ht="13.15" customHeight="1" x14ac:dyDescent="0.3">
      <c r="B6732" s="1172" t="s">
        <v>7491</v>
      </c>
      <c r="C6732" s="1207">
        <v>7604</v>
      </c>
      <c r="D6732" s="1207">
        <v>9880</v>
      </c>
      <c r="E6732" s="1207">
        <v>2518</v>
      </c>
      <c r="F6732" s="1211">
        <v>20002</v>
      </c>
    </row>
    <row r="6733" spans="2:6" ht="13.15" customHeight="1" x14ac:dyDescent="0.3">
      <c r="B6733" s="1173" t="s">
        <v>7492</v>
      </c>
      <c r="C6733" s="1206">
        <v>242</v>
      </c>
      <c r="D6733" s="1206">
        <v>259</v>
      </c>
      <c r="E6733" s="1206">
        <v>53</v>
      </c>
      <c r="F6733" s="1210">
        <v>554</v>
      </c>
    </row>
    <row r="6734" spans="2:6" ht="13.15" customHeight="1" x14ac:dyDescent="0.3">
      <c r="B6734" s="1172" t="s">
        <v>7493</v>
      </c>
      <c r="C6734" s="1207">
        <v>692</v>
      </c>
      <c r="D6734" s="1207">
        <v>1005</v>
      </c>
      <c r="E6734" s="1207">
        <v>239</v>
      </c>
      <c r="F6734" s="1211">
        <v>1936</v>
      </c>
    </row>
    <row r="6735" spans="2:6" ht="13.15" customHeight="1" x14ac:dyDescent="0.3">
      <c r="B6735" s="1173" t="s">
        <v>7494</v>
      </c>
      <c r="C6735" s="1206">
        <v>228</v>
      </c>
      <c r="D6735" s="1206">
        <v>310</v>
      </c>
      <c r="E6735" s="1206">
        <v>46</v>
      </c>
      <c r="F6735" s="1210">
        <v>584</v>
      </c>
    </row>
    <row r="6736" spans="2:6" ht="13.15" customHeight="1" x14ac:dyDescent="0.3">
      <c r="B6736" s="1172" t="s">
        <v>7495</v>
      </c>
      <c r="C6736" s="1207">
        <v>57</v>
      </c>
      <c r="D6736" s="1207">
        <v>66</v>
      </c>
      <c r="E6736" s="1207">
        <v>18</v>
      </c>
      <c r="F6736" s="1211">
        <v>141</v>
      </c>
    </row>
    <row r="6737" spans="2:6" ht="13.15" customHeight="1" x14ac:dyDescent="0.3">
      <c r="B6737" s="1173" t="s">
        <v>7496</v>
      </c>
      <c r="C6737" s="1206">
        <v>287</v>
      </c>
      <c r="D6737" s="1206">
        <v>467</v>
      </c>
      <c r="E6737" s="1206">
        <v>106</v>
      </c>
      <c r="F6737" s="1210">
        <v>860</v>
      </c>
    </row>
    <row r="6738" spans="2:6" ht="13.15" customHeight="1" x14ac:dyDescent="0.3">
      <c r="B6738" s="1172" t="s">
        <v>7497</v>
      </c>
      <c r="C6738" s="1207">
        <v>293</v>
      </c>
      <c r="D6738" s="1207">
        <v>343</v>
      </c>
      <c r="E6738" s="1207">
        <v>46</v>
      </c>
      <c r="F6738" s="1211">
        <v>682</v>
      </c>
    </row>
    <row r="6739" spans="2:6" ht="13.15" customHeight="1" x14ac:dyDescent="0.3">
      <c r="B6739" s="1173" t="s">
        <v>7498</v>
      </c>
      <c r="C6739" s="1206">
        <v>354</v>
      </c>
      <c r="D6739" s="1206">
        <v>523</v>
      </c>
      <c r="E6739" s="1206">
        <v>99</v>
      </c>
      <c r="F6739" s="1210">
        <v>976</v>
      </c>
    </row>
    <row r="6740" spans="2:6" ht="13.15" customHeight="1" x14ac:dyDescent="0.3">
      <c r="B6740" s="1172" t="s">
        <v>7499</v>
      </c>
      <c r="C6740" s="1207">
        <v>2344</v>
      </c>
      <c r="D6740" s="1207">
        <v>3549</v>
      </c>
      <c r="E6740" s="1207">
        <v>654</v>
      </c>
      <c r="F6740" s="1211">
        <v>6547</v>
      </c>
    </row>
    <row r="6741" spans="2:6" ht="13.15" customHeight="1" x14ac:dyDescent="0.3">
      <c r="B6741" s="1173" t="s">
        <v>7500</v>
      </c>
      <c r="C6741" s="1206">
        <v>98</v>
      </c>
      <c r="D6741" s="1206">
        <v>149</v>
      </c>
      <c r="E6741" s="1206">
        <v>25</v>
      </c>
      <c r="F6741" s="1210">
        <v>272</v>
      </c>
    </row>
    <row r="6742" spans="2:6" ht="13.15" customHeight="1" x14ac:dyDescent="0.3">
      <c r="B6742" s="1172" t="s">
        <v>7501</v>
      </c>
      <c r="C6742" s="1207">
        <v>1291</v>
      </c>
      <c r="D6742" s="1207">
        <v>1790</v>
      </c>
      <c r="E6742" s="1207">
        <v>342</v>
      </c>
      <c r="F6742" s="1211">
        <v>3423</v>
      </c>
    </row>
    <row r="6743" spans="2:6" ht="13.15" customHeight="1" x14ac:dyDescent="0.3">
      <c r="B6743" s="1173" t="s">
        <v>7502</v>
      </c>
      <c r="C6743" s="1206">
        <v>422</v>
      </c>
      <c r="D6743" s="1206">
        <v>999</v>
      </c>
      <c r="E6743" s="1206">
        <v>125</v>
      </c>
      <c r="F6743" s="1210">
        <v>1546</v>
      </c>
    </row>
    <row r="6744" spans="2:6" ht="13.15" customHeight="1" x14ac:dyDescent="0.3">
      <c r="B6744" s="1172" t="s">
        <v>7503</v>
      </c>
      <c r="C6744" s="1207">
        <v>38</v>
      </c>
      <c r="D6744" s="1207">
        <v>141</v>
      </c>
      <c r="E6744" s="1207">
        <v>19</v>
      </c>
      <c r="F6744" s="1211">
        <v>198</v>
      </c>
    </row>
    <row r="6745" spans="2:6" ht="13.15" customHeight="1" x14ac:dyDescent="0.3">
      <c r="B6745" s="1173" t="s">
        <v>7504</v>
      </c>
      <c r="C6745" s="1206">
        <v>705</v>
      </c>
      <c r="D6745" s="1206">
        <v>1539</v>
      </c>
      <c r="E6745" s="1206">
        <v>196</v>
      </c>
      <c r="F6745" s="1210">
        <v>2440</v>
      </c>
    </row>
    <row r="6746" spans="2:6" ht="13.15" customHeight="1" x14ac:dyDescent="0.3">
      <c r="B6746" s="1172" t="s">
        <v>7505</v>
      </c>
      <c r="C6746" s="1207">
        <v>477</v>
      </c>
      <c r="D6746" s="1207">
        <v>853</v>
      </c>
      <c r="E6746" s="1207">
        <v>123</v>
      </c>
      <c r="F6746" s="1211">
        <v>1453</v>
      </c>
    </row>
    <row r="6747" spans="2:6" ht="13.15" customHeight="1" x14ac:dyDescent="0.3">
      <c r="B6747" s="1173" t="s">
        <v>7506</v>
      </c>
      <c r="C6747" s="1206">
        <v>905</v>
      </c>
      <c r="D6747" s="1206">
        <v>1943</v>
      </c>
      <c r="E6747" s="1206">
        <v>285</v>
      </c>
      <c r="F6747" s="1210">
        <v>3133</v>
      </c>
    </row>
    <row r="6748" spans="2:6" ht="13.15" customHeight="1" x14ac:dyDescent="0.3">
      <c r="B6748" s="1172" t="s">
        <v>7507</v>
      </c>
      <c r="C6748" s="1207">
        <v>329</v>
      </c>
      <c r="D6748" s="1207">
        <v>606</v>
      </c>
      <c r="E6748" s="1207">
        <v>73</v>
      </c>
      <c r="F6748" s="1211">
        <v>1008</v>
      </c>
    </row>
    <row r="6749" spans="2:6" ht="13.15" customHeight="1" x14ac:dyDescent="0.3">
      <c r="B6749" s="1173" t="s">
        <v>7508</v>
      </c>
      <c r="C6749" s="1206">
        <v>485</v>
      </c>
      <c r="D6749" s="1206">
        <v>716</v>
      </c>
      <c r="E6749" s="1206">
        <v>141</v>
      </c>
      <c r="F6749" s="1210">
        <v>1342</v>
      </c>
    </row>
    <row r="6750" spans="2:6" ht="13.15" customHeight="1" x14ac:dyDescent="0.3">
      <c r="B6750" s="1172" t="s">
        <v>7509</v>
      </c>
      <c r="C6750" s="1207">
        <v>1</v>
      </c>
      <c r="D6750" s="1207">
        <v>2</v>
      </c>
      <c r="E6750" s="1207">
        <v>2</v>
      </c>
      <c r="F6750" s="1211">
        <v>5</v>
      </c>
    </row>
    <row r="6751" spans="2:6" ht="13.15" customHeight="1" x14ac:dyDescent="0.3">
      <c r="B6751" s="1173" t="s">
        <v>7510</v>
      </c>
      <c r="C6751" s="1206">
        <v>1028</v>
      </c>
      <c r="D6751" s="1206">
        <v>1551</v>
      </c>
      <c r="E6751" s="1206">
        <v>273</v>
      </c>
      <c r="F6751" s="1210">
        <v>2852</v>
      </c>
    </row>
    <row r="6752" spans="2:6" ht="13.15" customHeight="1" x14ac:dyDescent="0.3">
      <c r="B6752" s="1172" t="s">
        <v>7511</v>
      </c>
      <c r="C6752" s="1207">
        <v>1255</v>
      </c>
      <c r="D6752" s="1207">
        <v>2707</v>
      </c>
      <c r="E6752" s="1207">
        <v>382</v>
      </c>
      <c r="F6752" s="1211">
        <v>4344</v>
      </c>
    </row>
    <row r="6753" spans="2:6" ht="13.15" customHeight="1" x14ac:dyDescent="0.3">
      <c r="B6753" s="1173" t="s">
        <v>7512</v>
      </c>
      <c r="C6753" s="1206">
        <v>593</v>
      </c>
      <c r="D6753" s="1206">
        <v>939</v>
      </c>
      <c r="E6753" s="1206">
        <v>171</v>
      </c>
      <c r="F6753" s="1210">
        <v>1703</v>
      </c>
    </row>
    <row r="6754" spans="2:6" ht="13.15" customHeight="1" x14ac:dyDescent="0.3">
      <c r="B6754" s="1172" t="s">
        <v>7513</v>
      </c>
      <c r="C6754" s="1207">
        <v>424</v>
      </c>
      <c r="D6754" s="1207">
        <v>797</v>
      </c>
      <c r="E6754" s="1207">
        <v>112</v>
      </c>
      <c r="F6754" s="1211">
        <v>1333</v>
      </c>
    </row>
    <row r="6755" spans="2:6" ht="13.15" customHeight="1" x14ac:dyDescent="0.3">
      <c r="B6755" s="1173" t="s">
        <v>7514</v>
      </c>
      <c r="C6755" s="1206">
        <v>250</v>
      </c>
      <c r="D6755" s="1206">
        <v>525</v>
      </c>
      <c r="E6755" s="1206">
        <v>61</v>
      </c>
      <c r="F6755" s="1210">
        <v>836</v>
      </c>
    </row>
    <row r="6756" spans="2:6" ht="13.15" customHeight="1" x14ac:dyDescent="0.3">
      <c r="B6756" s="1172" t="s">
        <v>7515</v>
      </c>
      <c r="C6756" s="1207">
        <v>62</v>
      </c>
      <c r="D6756" s="1207">
        <v>132</v>
      </c>
      <c r="E6756" s="1207">
        <v>10</v>
      </c>
      <c r="F6756" s="1211">
        <v>204</v>
      </c>
    </row>
    <row r="6757" spans="2:6" ht="13.15" customHeight="1" x14ac:dyDescent="0.3">
      <c r="B6757" s="1173" t="s">
        <v>7516</v>
      </c>
      <c r="C6757" s="1206">
        <v>174</v>
      </c>
      <c r="D6757" s="1206">
        <v>396</v>
      </c>
      <c r="E6757" s="1206">
        <v>50</v>
      </c>
      <c r="F6757" s="1210">
        <v>620</v>
      </c>
    </row>
    <row r="6758" spans="2:6" ht="13.15" customHeight="1" x14ac:dyDescent="0.3">
      <c r="B6758" s="1172" t="s">
        <v>7517</v>
      </c>
      <c r="C6758" s="1207">
        <v>421</v>
      </c>
      <c r="D6758" s="1207">
        <v>714</v>
      </c>
      <c r="E6758" s="1207">
        <v>102</v>
      </c>
      <c r="F6758" s="1211">
        <v>1237</v>
      </c>
    </row>
    <row r="6759" spans="2:6" ht="13.15" customHeight="1" x14ac:dyDescent="0.3">
      <c r="B6759" s="1173" t="s">
        <v>7518</v>
      </c>
      <c r="C6759" s="1206">
        <v>354</v>
      </c>
      <c r="D6759" s="1206">
        <v>510</v>
      </c>
      <c r="E6759" s="1206">
        <v>92</v>
      </c>
      <c r="F6759" s="1210">
        <v>956</v>
      </c>
    </row>
    <row r="6760" spans="2:6" ht="13.15" customHeight="1" x14ac:dyDescent="0.3">
      <c r="B6760" s="1172" t="s">
        <v>7519</v>
      </c>
      <c r="C6760" s="1207">
        <v>367</v>
      </c>
      <c r="D6760" s="1207">
        <v>757</v>
      </c>
      <c r="E6760" s="1207">
        <v>117</v>
      </c>
      <c r="F6760" s="1211">
        <v>1241</v>
      </c>
    </row>
    <row r="6761" spans="2:6" ht="13.15" customHeight="1" x14ac:dyDescent="0.3">
      <c r="B6761" s="1173" t="s">
        <v>7520</v>
      </c>
      <c r="C6761" s="1206">
        <v>254</v>
      </c>
      <c r="D6761" s="1206">
        <v>306</v>
      </c>
      <c r="E6761" s="1206">
        <v>58</v>
      </c>
      <c r="F6761" s="1210">
        <v>618</v>
      </c>
    </row>
    <row r="6762" spans="2:6" ht="13.15" customHeight="1" x14ac:dyDescent="0.3">
      <c r="B6762" s="1172" t="s">
        <v>7521</v>
      </c>
      <c r="C6762" s="1207">
        <v>117</v>
      </c>
      <c r="D6762" s="1207">
        <v>314</v>
      </c>
      <c r="E6762" s="1207">
        <v>31</v>
      </c>
      <c r="F6762" s="1211">
        <v>462</v>
      </c>
    </row>
    <row r="6763" spans="2:6" ht="13.15" customHeight="1" x14ac:dyDescent="0.3">
      <c r="B6763" s="1173" t="s">
        <v>7522</v>
      </c>
      <c r="C6763" s="1206">
        <v>68</v>
      </c>
      <c r="D6763" s="1206">
        <v>76</v>
      </c>
      <c r="E6763" s="1206">
        <v>16</v>
      </c>
      <c r="F6763" s="1210">
        <v>160</v>
      </c>
    </row>
    <row r="6764" spans="2:6" ht="13.15" customHeight="1" x14ac:dyDescent="0.3">
      <c r="B6764" s="1172" t="s">
        <v>7523</v>
      </c>
      <c r="C6764" s="1207">
        <v>367</v>
      </c>
      <c r="D6764" s="1207">
        <v>685</v>
      </c>
      <c r="E6764" s="1207">
        <v>88</v>
      </c>
      <c r="F6764" s="1211">
        <v>1140</v>
      </c>
    </row>
    <row r="6765" spans="2:6" ht="13.15" customHeight="1" x14ac:dyDescent="0.3">
      <c r="B6765" s="1173" t="s">
        <v>7524</v>
      </c>
      <c r="C6765" s="1206">
        <v>223</v>
      </c>
      <c r="D6765" s="1206">
        <v>234</v>
      </c>
      <c r="E6765" s="1206">
        <v>41</v>
      </c>
      <c r="F6765" s="1210">
        <v>498</v>
      </c>
    </row>
    <row r="6766" spans="2:6" ht="13.15" customHeight="1" x14ac:dyDescent="0.3">
      <c r="B6766" s="1172" t="s">
        <v>7525</v>
      </c>
      <c r="C6766" s="1207">
        <v>379</v>
      </c>
      <c r="D6766" s="1207">
        <v>828</v>
      </c>
      <c r="E6766" s="1207">
        <v>139</v>
      </c>
      <c r="F6766" s="1211">
        <v>1346</v>
      </c>
    </row>
    <row r="6767" spans="2:6" ht="13.15" customHeight="1" x14ac:dyDescent="0.3">
      <c r="B6767" s="1173" t="s">
        <v>7526</v>
      </c>
      <c r="C6767" s="1206">
        <v>580</v>
      </c>
      <c r="D6767" s="1206">
        <v>1175</v>
      </c>
      <c r="E6767" s="1206">
        <v>183</v>
      </c>
      <c r="F6767" s="1210">
        <v>1938</v>
      </c>
    </row>
    <row r="6768" spans="2:6" ht="13.15" customHeight="1" x14ac:dyDescent="0.3">
      <c r="B6768" s="1172" t="s">
        <v>7527</v>
      </c>
      <c r="C6768" s="1207">
        <v>5120</v>
      </c>
      <c r="D6768" s="1207">
        <v>7567</v>
      </c>
      <c r="E6768" s="1207">
        <v>1840</v>
      </c>
      <c r="F6768" s="1211">
        <v>14527</v>
      </c>
    </row>
    <row r="6769" spans="2:6" ht="13.15" customHeight="1" x14ac:dyDescent="0.3">
      <c r="B6769" s="1173" t="s">
        <v>7528</v>
      </c>
      <c r="C6769" s="1206">
        <v>996</v>
      </c>
      <c r="D6769" s="1206">
        <v>1816</v>
      </c>
      <c r="E6769" s="1206">
        <v>309</v>
      </c>
      <c r="F6769" s="1210">
        <v>3121</v>
      </c>
    </row>
    <row r="6770" spans="2:6" ht="13.15" customHeight="1" x14ac:dyDescent="0.3">
      <c r="B6770" s="1172" t="s">
        <v>7529</v>
      </c>
      <c r="C6770" s="1207">
        <v>97</v>
      </c>
      <c r="D6770" s="1207">
        <v>223</v>
      </c>
      <c r="E6770" s="1207">
        <v>38</v>
      </c>
      <c r="F6770" s="1211">
        <v>358</v>
      </c>
    </row>
    <row r="6771" spans="2:6" ht="13.15" customHeight="1" x14ac:dyDescent="0.3">
      <c r="B6771" s="1173" t="s">
        <v>7530</v>
      </c>
      <c r="C6771" s="1206">
        <v>15</v>
      </c>
      <c r="D6771" s="1206">
        <v>40</v>
      </c>
      <c r="E6771" s="1206">
        <v>3</v>
      </c>
      <c r="F6771" s="1210">
        <v>58</v>
      </c>
    </row>
    <row r="6772" spans="2:6" ht="13.15" customHeight="1" x14ac:dyDescent="0.3">
      <c r="B6772" s="1172" t="s">
        <v>7531</v>
      </c>
      <c r="C6772" s="1207">
        <v>354</v>
      </c>
      <c r="D6772" s="1207">
        <v>640</v>
      </c>
      <c r="E6772" s="1207">
        <v>109</v>
      </c>
      <c r="F6772" s="1211">
        <v>1103</v>
      </c>
    </row>
    <row r="6773" spans="2:6" ht="13.15" customHeight="1" x14ac:dyDescent="0.3">
      <c r="B6773" s="1173" t="s">
        <v>7532</v>
      </c>
      <c r="C6773" s="1206">
        <v>433</v>
      </c>
      <c r="D6773" s="1206">
        <v>795</v>
      </c>
      <c r="E6773" s="1206">
        <v>153</v>
      </c>
      <c r="F6773" s="1210">
        <v>1381</v>
      </c>
    </row>
    <row r="6774" spans="2:6" ht="13.15" customHeight="1" x14ac:dyDescent="0.3">
      <c r="B6774" s="1172" t="s">
        <v>7533</v>
      </c>
      <c r="C6774" s="1207">
        <v>18</v>
      </c>
      <c r="D6774" s="1207">
        <v>35</v>
      </c>
      <c r="E6774" s="1207">
        <v>12</v>
      </c>
      <c r="F6774" s="1211">
        <v>65</v>
      </c>
    </row>
    <row r="6775" spans="2:6" ht="13.15" customHeight="1" x14ac:dyDescent="0.3">
      <c r="B6775" s="1173" t="s">
        <v>7534</v>
      </c>
      <c r="C6775" s="1206">
        <v>1427</v>
      </c>
      <c r="D6775" s="1206">
        <v>2537</v>
      </c>
      <c r="E6775" s="1206">
        <v>381</v>
      </c>
      <c r="F6775" s="1210">
        <v>4345</v>
      </c>
    </row>
    <row r="6776" spans="2:6" ht="13.15" customHeight="1" x14ac:dyDescent="0.3">
      <c r="B6776" s="1172" t="s">
        <v>7535</v>
      </c>
      <c r="C6776" s="1207">
        <v>1359</v>
      </c>
      <c r="D6776" s="1207">
        <v>2243</v>
      </c>
      <c r="E6776" s="1207">
        <v>430</v>
      </c>
      <c r="F6776" s="1211">
        <v>4032</v>
      </c>
    </row>
    <row r="6777" spans="2:6" ht="13.15" customHeight="1" x14ac:dyDescent="0.3">
      <c r="B6777" s="1173" t="s">
        <v>7536</v>
      </c>
      <c r="C6777" s="1206">
        <v>1370</v>
      </c>
      <c r="D6777" s="1206">
        <v>2079</v>
      </c>
      <c r="E6777" s="1206">
        <v>431</v>
      </c>
      <c r="F6777" s="1210">
        <v>3880</v>
      </c>
    </row>
    <row r="6778" spans="2:6" ht="13.15" customHeight="1" x14ac:dyDescent="0.3">
      <c r="B6778" s="1172" t="s">
        <v>7537</v>
      </c>
      <c r="C6778" s="1207">
        <v>2549</v>
      </c>
      <c r="D6778" s="1207">
        <v>4661</v>
      </c>
      <c r="E6778" s="1207">
        <v>1057</v>
      </c>
      <c r="F6778" s="1211">
        <v>8267</v>
      </c>
    </row>
    <row r="6779" spans="2:6" ht="13.15" customHeight="1" x14ac:dyDescent="0.3">
      <c r="B6779" s="1173" t="s">
        <v>7538</v>
      </c>
      <c r="C6779" s="1206">
        <v>1016</v>
      </c>
      <c r="D6779" s="1206">
        <v>2053</v>
      </c>
      <c r="E6779" s="1206">
        <v>364</v>
      </c>
      <c r="F6779" s="1210">
        <v>3433</v>
      </c>
    </row>
    <row r="6780" spans="2:6" ht="13.15" customHeight="1" x14ac:dyDescent="0.3">
      <c r="B6780" s="1172" t="s">
        <v>7539</v>
      </c>
      <c r="C6780" s="1207">
        <v>1160</v>
      </c>
      <c r="D6780" s="1207">
        <v>1928</v>
      </c>
      <c r="E6780" s="1207">
        <v>314</v>
      </c>
      <c r="F6780" s="1211">
        <v>3402</v>
      </c>
    </row>
    <row r="6781" spans="2:6" ht="13.15" customHeight="1" x14ac:dyDescent="0.3">
      <c r="B6781" s="1173" t="s">
        <v>7540</v>
      </c>
      <c r="C6781" s="1206">
        <v>1127</v>
      </c>
      <c r="D6781" s="1206">
        <v>2412</v>
      </c>
      <c r="E6781" s="1206">
        <v>433</v>
      </c>
      <c r="F6781" s="1210">
        <v>3972</v>
      </c>
    </row>
    <row r="6782" spans="2:6" ht="13.15" customHeight="1" x14ac:dyDescent="0.3">
      <c r="B6782" s="1172" t="s">
        <v>7541</v>
      </c>
      <c r="C6782" s="1207">
        <v>1</v>
      </c>
      <c r="D6782" s="1207">
        <v>0</v>
      </c>
      <c r="E6782" s="1207">
        <v>0</v>
      </c>
      <c r="F6782" s="1211">
        <v>1</v>
      </c>
    </row>
    <row r="6783" spans="2:6" ht="13.15" customHeight="1" x14ac:dyDescent="0.3">
      <c r="B6783" s="1173" t="s">
        <v>7542</v>
      </c>
      <c r="C6783" s="1206">
        <v>476</v>
      </c>
      <c r="D6783" s="1206">
        <v>583</v>
      </c>
      <c r="E6783" s="1206">
        <v>75</v>
      </c>
      <c r="F6783" s="1210">
        <v>1134</v>
      </c>
    </row>
    <row r="6784" spans="2:6" ht="13.15" customHeight="1" x14ac:dyDescent="0.3">
      <c r="B6784" s="1172" t="s">
        <v>7543</v>
      </c>
      <c r="C6784" s="1207">
        <v>270</v>
      </c>
      <c r="D6784" s="1207">
        <v>465</v>
      </c>
      <c r="E6784" s="1207">
        <v>70</v>
      </c>
      <c r="F6784" s="1211">
        <v>805</v>
      </c>
    </row>
    <row r="6785" spans="2:6" ht="13.15" customHeight="1" x14ac:dyDescent="0.3">
      <c r="B6785" s="1173" t="s">
        <v>7544</v>
      </c>
      <c r="C6785" s="1206">
        <v>2173</v>
      </c>
      <c r="D6785" s="1206">
        <v>3257</v>
      </c>
      <c r="E6785" s="1206">
        <v>780</v>
      </c>
      <c r="F6785" s="1210">
        <v>6210</v>
      </c>
    </row>
    <row r="6786" spans="2:6" ht="13.15" customHeight="1" x14ac:dyDescent="0.3">
      <c r="B6786" s="1172" t="s">
        <v>7545</v>
      </c>
      <c r="C6786" s="1207">
        <v>40</v>
      </c>
      <c r="D6786" s="1207">
        <v>58</v>
      </c>
      <c r="E6786" s="1207">
        <v>14</v>
      </c>
      <c r="F6786" s="1211">
        <v>112</v>
      </c>
    </row>
    <row r="6787" spans="2:6" ht="13.15" customHeight="1" x14ac:dyDescent="0.3">
      <c r="B6787" s="1173" t="s">
        <v>7546</v>
      </c>
      <c r="C6787" s="1206">
        <v>373</v>
      </c>
      <c r="D6787" s="1206">
        <v>426</v>
      </c>
      <c r="E6787" s="1206">
        <v>57</v>
      </c>
      <c r="F6787" s="1210">
        <v>856</v>
      </c>
    </row>
    <row r="6788" spans="2:6" ht="13.15" customHeight="1" x14ac:dyDescent="0.3">
      <c r="B6788" s="1172" t="s">
        <v>7547</v>
      </c>
      <c r="C6788" s="1207">
        <v>242</v>
      </c>
      <c r="D6788" s="1207">
        <v>280</v>
      </c>
      <c r="E6788" s="1207">
        <v>66</v>
      </c>
      <c r="F6788" s="1211">
        <v>588</v>
      </c>
    </row>
    <row r="6789" spans="2:6" ht="13.15" customHeight="1" x14ac:dyDescent="0.3">
      <c r="B6789" s="1173" t="s">
        <v>7548</v>
      </c>
      <c r="C6789" s="1206">
        <v>235</v>
      </c>
      <c r="D6789" s="1206">
        <v>377</v>
      </c>
      <c r="E6789" s="1206">
        <v>65</v>
      </c>
      <c r="F6789" s="1210">
        <v>677</v>
      </c>
    </row>
    <row r="6790" spans="2:6" ht="13.15" customHeight="1" x14ac:dyDescent="0.3">
      <c r="B6790" s="1172" t="s">
        <v>7549</v>
      </c>
      <c r="C6790" s="1207">
        <v>718</v>
      </c>
      <c r="D6790" s="1207">
        <v>1510</v>
      </c>
      <c r="E6790" s="1207">
        <v>231</v>
      </c>
      <c r="F6790" s="1211">
        <v>2459</v>
      </c>
    </row>
    <row r="6791" spans="2:6" ht="13.15" customHeight="1" x14ac:dyDescent="0.3">
      <c r="B6791" s="1173" t="s">
        <v>7550</v>
      </c>
      <c r="C6791" s="1206">
        <v>159</v>
      </c>
      <c r="D6791" s="1206">
        <v>232</v>
      </c>
      <c r="E6791" s="1206">
        <v>45</v>
      </c>
      <c r="F6791" s="1210">
        <v>436</v>
      </c>
    </row>
    <row r="6792" spans="2:6" ht="13.15" customHeight="1" x14ac:dyDescent="0.3">
      <c r="B6792" s="1172" t="s">
        <v>7551</v>
      </c>
      <c r="C6792" s="1207">
        <v>88</v>
      </c>
      <c r="D6792" s="1207">
        <v>195</v>
      </c>
      <c r="E6792" s="1207">
        <v>27</v>
      </c>
      <c r="F6792" s="1211">
        <v>310</v>
      </c>
    </row>
    <row r="6793" spans="2:6" ht="13.15" customHeight="1" x14ac:dyDescent="0.3">
      <c r="B6793" s="1173" t="s">
        <v>7552</v>
      </c>
      <c r="C6793" s="1206">
        <v>315</v>
      </c>
      <c r="D6793" s="1206">
        <v>851</v>
      </c>
      <c r="E6793" s="1206">
        <v>126</v>
      </c>
      <c r="F6793" s="1210">
        <v>1292</v>
      </c>
    </row>
    <row r="6794" spans="2:6" ht="13.15" customHeight="1" x14ac:dyDescent="0.3">
      <c r="B6794" s="1172" t="s">
        <v>7553</v>
      </c>
      <c r="C6794" s="1207">
        <v>2429</v>
      </c>
      <c r="D6794" s="1207">
        <v>3713</v>
      </c>
      <c r="E6794" s="1207">
        <v>569</v>
      </c>
      <c r="F6794" s="1211">
        <v>6711</v>
      </c>
    </row>
    <row r="6795" spans="2:6" ht="13.15" customHeight="1" x14ac:dyDescent="0.3">
      <c r="B6795" s="1173" t="s">
        <v>7554</v>
      </c>
      <c r="C6795" s="1206">
        <v>102</v>
      </c>
      <c r="D6795" s="1206">
        <v>185</v>
      </c>
      <c r="E6795" s="1206">
        <v>21</v>
      </c>
      <c r="F6795" s="1210">
        <v>308</v>
      </c>
    </row>
    <row r="6796" spans="2:6" ht="13.15" customHeight="1" x14ac:dyDescent="0.3">
      <c r="B6796" s="1172" t="s">
        <v>7555</v>
      </c>
      <c r="C6796" s="1207">
        <v>214</v>
      </c>
      <c r="D6796" s="1207">
        <v>255</v>
      </c>
      <c r="E6796" s="1207">
        <v>47</v>
      </c>
      <c r="F6796" s="1211">
        <v>516</v>
      </c>
    </row>
    <row r="6797" spans="2:6" ht="13.15" customHeight="1" x14ac:dyDescent="0.3">
      <c r="B6797" s="1173" t="s">
        <v>7556</v>
      </c>
      <c r="C6797" s="1206">
        <v>24</v>
      </c>
      <c r="D6797" s="1206">
        <v>48</v>
      </c>
      <c r="E6797" s="1206">
        <v>10</v>
      </c>
      <c r="F6797" s="1210">
        <v>82</v>
      </c>
    </row>
    <row r="6798" spans="2:6" ht="13.15" customHeight="1" x14ac:dyDescent="0.3">
      <c r="B6798" s="1172" t="s">
        <v>7557</v>
      </c>
      <c r="C6798" s="1207">
        <v>204</v>
      </c>
      <c r="D6798" s="1207">
        <v>195</v>
      </c>
      <c r="E6798" s="1207">
        <v>47</v>
      </c>
      <c r="F6798" s="1211">
        <v>446</v>
      </c>
    </row>
    <row r="6799" spans="2:6" ht="13.15" customHeight="1" x14ac:dyDescent="0.3">
      <c r="B6799" s="1173" t="s">
        <v>7558</v>
      </c>
      <c r="C6799" s="1206">
        <v>77</v>
      </c>
      <c r="D6799" s="1206">
        <v>64</v>
      </c>
      <c r="E6799" s="1206">
        <v>8</v>
      </c>
      <c r="F6799" s="1210">
        <v>149</v>
      </c>
    </row>
    <row r="6800" spans="2:6" ht="13.15" customHeight="1" x14ac:dyDescent="0.3">
      <c r="B6800" s="1172" t="s">
        <v>7559</v>
      </c>
      <c r="C6800" s="1207">
        <v>127</v>
      </c>
      <c r="D6800" s="1207">
        <v>92</v>
      </c>
      <c r="E6800" s="1207">
        <v>20</v>
      </c>
      <c r="F6800" s="1211">
        <v>239</v>
      </c>
    </row>
    <row r="6801" spans="2:6" ht="13.15" customHeight="1" x14ac:dyDescent="0.3">
      <c r="B6801" s="1173" t="s">
        <v>7560</v>
      </c>
      <c r="C6801" s="1206">
        <v>159</v>
      </c>
      <c r="D6801" s="1206">
        <v>140</v>
      </c>
      <c r="E6801" s="1206">
        <v>38</v>
      </c>
      <c r="F6801" s="1210">
        <v>337</v>
      </c>
    </row>
    <row r="6802" spans="2:6" ht="13.15" customHeight="1" x14ac:dyDescent="0.3">
      <c r="B6802" s="1172" t="s">
        <v>7561</v>
      </c>
      <c r="C6802" s="1207">
        <v>70</v>
      </c>
      <c r="D6802" s="1207">
        <v>50</v>
      </c>
      <c r="E6802" s="1207">
        <v>28</v>
      </c>
      <c r="F6802" s="1211">
        <v>148</v>
      </c>
    </row>
    <row r="6803" spans="2:6" ht="13.15" customHeight="1" x14ac:dyDescent="0.3">
      <c r="B6803" s="1173" t="s">
        <v>7562</v>
      </c>
      <c r="C6803" s="1206">
        <v>403</v>
      </c>
      <c r="D6803" s="1206">
        <v>328</v>
      </c>
      <c r="E6803" s="1206">
        <v>123</v>
      </c>
      <c r="F6803" s="1210">
        <v>854</v>
      </c>
    </row>
    <row r="6804" spans="2:6" ht="13.15" customHeight="1" x14ac:dyDescent="0.3">
      <c r="B6804" s="1172" t="s">
        <v>7563</v>
      </c>
      <c r="C6804" s="1207">
        <v>114</v>
      </c>
      <c r="D6804" s="1207">
        <v>97</v>
      </c>
      <c r="E6804" s="1207">
        <v>16</v>
      </c>
      <c r="F6804" s="1211">
        <v>227</v>
      </c>
    </row>
    <row r="6805" spans="2:6" ht="13.15" customHeight="1" x14ac:dyDescent="0.3">
      <c r="B6805" s="1173" t="s">
        <v>7564</v>
      </c>
      <c r="C6805" s="1206">
        <v>208</v>
      </c>
      <c r="D6805" s="1206">
        <v>375</v>
      </c>
      <c r="E6805" s="1206">
        <v>48</v>
      </c>
      <c r="F6805" s="1210">
        <v>631</v>
      </c>
    </row>
    <row r="6806" spans="2:6" ht="13.15" customHeight="1" x14ac:dyDescent="0.3">
      <c r="B6806" s="1172" t="s">
        <v>7565</v>
      </c>
      <c r="C6806" s="1207">
        <v>111</v>
      </c>
      <c r="D6806" s="1207">
        <v>214</v>
      </c>
      <c r="E6806" s="1207">
        <v>31</v>
      </c>
      <c r="F6806" s="1211">
        <v>356</v>
      </c>
    </row>
    <row r="6807" spans="2:6" ht="13.15" customHeight="1" x14ac:dyDescent="0.3">
      <c r="B6807" s="1173" t="s">
        <v>7566</v>
      </c>
      <c r="C6807" s="1206">
        <v>123</v>
      </c>
      <c r="D6807" s="1206">
        <v>199</v>
      </c>
      <c r="E6807" s="1206">
        <v>40</v>
      </c>
      <c r="F6807" s="1210">
        <v>362</v>
      </c>
    </row>
    <row r="6808" spans="2:6" ht="13.15" customHeight="1" x14ac:dyDescent="0.3">
      <c r="B6808" s="1172" t="s">
        <v>7567</v>
      </c>
      <c r="C6808" s="1207">
        <v>1411</v>
      </c>
      <c r="D6808" s="1207">
        <v>1949</v>
      </c>
      <c r="E6808" s="1207">
        <v>413</v>
      </c>
      <c r="F6808" s="1211">
        <v>3773</v>
      </c>
    </row>
    <row r="6809" spans="2:6" ht="13.15" customHeight="1" x14ac:dyDescent="0.3">
      <c r="B6809" s="1173" t="s">
        <v>7568</v>
      </c>
      <c r="C6809" s="1206">
        <v>108</v>
      </c>
      <c r="D6809" s="1206">
        <v>207</v>
      </c>
      <c r="E6809" s="1206">
        <v>37</v>
      </c>
      <c r="F6809" s="1210">
        <v>352</v>
      </c>
    </row>
    <row r="6810" spans="2:6" ht="13.15" customHeight="1" x14ac:dyDescent="0.3">
      <c r="B6810" s="1172" t="s">
        <v>7569</v>
      </c>
      <c r="C6810" s="1207">
        <v>129</v>
      </c>
      <c r="D6810" s="1207">
        <v>158</v>
      </c>
      <c r="E6810" s="1207">
        <v>32</v>
      </c>
      <c r="F6810" s="1211">
        <v>319</v>
      </c>
    </row>
    <row r="6811" spans="2:6" ht="13.15" customHeight="1" x14ac:dyDescent="0.3">
      <c r="B6811" s="1173" t="s">
        <v>7570</v>
      </c>
      <c r="C6811" s="1206">
        <v>793</v>
      </c>
      <c r="D6811" s="1206">
        <v>1119</v>
      </c>
      <c r="E6811" s="1206">
        <v>221</v>
      </c>
      <c r="F6811" s="1210">
        <v>2133</v>
      </c>
    </row>
    <row r="6812" spans="2:6" ht="13.15" customHeight="1" x14ac:dyDescent="0.3">
      <c r="B6812" s="1172" t="s">
        <v>7571</v>
      </c>
      <c r="C6812" s="1207">
        <v>132</v>
      </c>
      <c r="D6812" s="1207">
        <v>352</v>
      </c>
      <c r="E6812" s="1207">
        <v>43</v>
      </c>
      <c r="F6812" s="1211">
        <v>527</v>
      </c>
    </row>
    <row r="6813" spans="2:6" ht="13.15" customHeight="1" x14ac:dyDescent="0.3">
      <c r="B6813" s="1173" t="s">
        <v>7572</v>
      </c>
      <c r="C6813" s="1206">
        <v>55</v>
      </c>
      <c r="D6813" s="1206">
        <v>117</v>
      </c>
      <c r="E6813" s="1206">
        <v>20</v>
      </c>
      <c r="F6813" s="1210">
        <v>192</v>
      </c>
    </row>
    <row r="6814" spans="2:6" ht="13.15" customHeight="1" x14ac:dyDescent="0.3">
      <c r="B6814" s="1172" t="s">
        <v>7573</v>
      </c>
      <c r="C6814" s="1207">
        <v>103</v>
      </c>
      <c r="D6814" s="1207">
        <v>80</v>
      </c>
      <c r="E6814" s="1207">
        <v>12</v>
      </c>
      <c r="F6814" s="1211">
        <v>195</v>
      </c>
    </row>
    <row r="6815" spans="2:6" ht="13.15" customHeight="1" x14ac:dyDescent="0.3">
      <c r="B6815" s="1173" t="s">
        <v>7574</v>
      </c>
      <c r="C6815" s="1206">
        <v>162</v>
      </c>
      <c r="D6815" s="1206">
        <v>267</v>
      </c>
      <c r="E6815" s="1206">
        <v>65</v>
      </c>
      <c r="F6815" s="1210">
        <v>494</v>
      </c>
    </row>
    <row r="6816" spans="2:6" ht="13.15" customHeight="1" x14ac:dyDescent="0.3">
      <c r="B6816" s="1172" t="s">
        <v>7575</v>
      </c>
      <c r="C6816" s="1207">
        <v>41</v>
      </c>
      <c r="D6816" s="1207">
        <v>24</v>
      </c>
      <c r="E6816" s="1207">
        <v>6</v>
      </c>
      <c r="F6816" s="1211">
        <v>71</v>
      </c>
    </row>
    <row r="6817" spans="2:6" ht="13.15" customHeight="1" x14ac:dyDescent="0.3">
      <c r="B6817" s="1173" t="s">
        <v>7576</v>
      </c>
      <c r="C6817" s="1206">
        <v>72</v>
      </c>
      <c r="D6817" s="1206">
        <v>44</v>
      </c>
      <c r="E6817" s="1206">
        <v>8</v>
      </c>
      <c r="F6817" s="1210">
        <v>124</v>
      </c>
    </row>
    <row r="6818" spans="2:6" ht="13.15" customHeight="1" x14ac:dyDescent="0.3">
      <c r="B6818" s="1172" t="s">
        <v>7577</v>
      </c>
      <c r="C6818" s="1207">
        <v>208</v>
      </c>
      <c r="D6818" s="1207">
        <v>305</v>
      </c>
      <c r="E6818" s="1207">
        <v>62</v>
      </c>
      <c r="F6818" s="1211">
        <v>575</v>
      </c>
    </row>
    <row r="6819" spans="2:6" ht="13.15" customHeight="1" x14ac:dyDescent="0.3">
      <c r="B6819" s="1173" t="s">
        <v>7578</v>
      </c>
      <c r="C6819" s="1206">
        <v>463</v>
      </c>
      <c r="D6819" s="1206">
        <v>808</v>
      </c>
      <c r="E6819" s="1206">
        <v>110</v>
      </c>
      <c r="F6819" s="1210">
        <v>1381</v>
      </c>
    </row>
    <row r="6820" spans="2:6" ht="13.15" customHeight="1" x14ac:dyDescent="0.3">
      <c r="B6820" s="1172" t="s">
        <v>7579</v>
      </c>
      <c r="C6820" s="1207">
        <v>372</v>
      </c>
      <c r="D6820" s="1207">
        <v>766</v>
      </c>
      <c r="E6820" s="1207">
        <v>192</v>
      </c>
      <c r="F6820" s="1211">
        <v>1330</v>
      </c>
    </row>
    <row r="6821" spans="2:6" ht="13.15" customHeight="1" x14ac:dyDescent="0.3">
      <c r="B6821" s="1173" t="s">
        <v>7580</v>
      </c>
      <c r="C6821" s="1206">
        <v>272</v>
      </c>
      <c r="D6821" s="1206">
        <v>446</v>
      </c>
      <c r="E6821" s="1206">
        <v>66</v>
      </c>
      <c r="F6821" s="1210">
        <v>784</v>
      </c>
    </row>
    <row r="6822" spans="2:6" ht="13.15" customHeight="1" x14ac:dyDescent="0.3">
      <c r="B6822" s="1172" t="s">
        <v>7581</v>
      </c>
      <c r="C6822" s="1207">
        <v>95</v>
      </c>
      <c r="D6822" s="1207">
        <v>269</v>
      </c>
      <c r="E6822" s="1207">
        <v>51</v>
      </c>
      <c r="F6822" s="1211">
        <v>415</v>
      </c>
    </row>
    <row r="6823" spans="2:6" ht="13.15" customHeight="1" x14ac:dyDescent="0.3">
      <c r="B6823" s="1173" t="s">
        <v>7582</v>
      </c>
      <c r="C6823" s="1206">
        <v>67</v>
      </c>
      <c r="D6823" s="1206">
        <v>123</v>
      </c>
      <c r="E6823" s="1206">
        <v>20</v>
      </c>
      <c r="F6823" s="1210">
        <v>210</v>
      </c>
    </row>
    <row r="6824" spans="2:6" ht="13.15" customHeight="1" x14ac:dyDescent="0.3">
      <c r="B6824" s="1172" t="s">
        <v>7583</v>
      </c>
      <c r="C6824" s="1207">
        <v>45</v>
      </c>
      <c r="D6824" s="1207">
        <v>107</v>
      </c>
      <c r="E6824" s="1207">
        <v>13</v>
      </c>
      <c r="F6824" s="1211">
        <v>165</v>
      </c>
    </row>
    <row r="6825" spans="2:6" ht="13.15" customHeight="1" x14ac:dyDescent="0.3">
      <c r="B6825" s="1173" t="s">
        <v>7584</v>
      </c>
      <c r="C6825" s="1206">
        <v>173</v>
      </c>
      <c r="D6825" s="1206">
        <v>404</v>
      </c>
      <c r="E6825" s="1206">
        <v>42</v>
      </c>
      <c r="F6825" s="1210">
        <v>619</v>
      </c>
    </row>
    <row r="6826" spans="2:6" ht="13.15" customHeight="1" x14ac:dyDescent="0.3">
      <c r="B6826" s="1172" t="s">
        <v>7585</v>
      </c>
      <c r="C6826" s="1207">
        <v>62</v>
      </c>
      <c r="D6826" s="1207">
        <v>141</v>
      </c>
      <c r="E6826" s="1207">
        <v>16</v>
      </c>
      <c r="F6826" s="1211">
        <v>219</v>
      </c>
    </row>
    <row r="6827" spans="2:6" ht="13.15" customHeight="1" x14ac:dyDescent="0.3">
      <c r="B6827" s="1173" t="s">
        <v>7586</v>
      </c>
      <c r="C6827" s="1206">
        <v>29</v>
      </c>
      <c r="D6827" s="1206">
        <v>71</v>
      </c>
      <c r="E6827" s="1206">
        <v>4</v>
      </c>
      <c r="F6827" s="1210">
        <v>104</v>
      </c>
    </row>
    <row r="6828" spans="2:6" ht="13.15" customHeight="1" x14ac:dyDescent="0.3">
      <c r="B6828" s="1172" t="s">
        <v>7587</v>
      </c>
      <c r="C6828" s="1207">
        <v>28</v>
      </c>
      <c r="D6828" s="1207">
        <v>54</v>
      </c>
      <c r="E6828" s="1207">
        <v>10</v>
      </c>
      <c r="F6828" s="1211">
        <v>92</v>
      </c>
    </row>
    <row r="6829" spans="2:6" ht="13.15" customHeight="1" x14ac:dyDescent="0.3">
      <c r="B6829" s="1173" t="s">
        <v>7588</v>
      </c>
      <c r="C6829" s="1206">
        <v>55</v>
      </c>
      <c r="D6829" s="1206">
        <v>159</v>
      </c>
      <c r="E6829" s="1206">
        <v>20</v>
      </c>
      <c r="F6829" s="1210">
        <v>234</v>
      </c>
    </row>
    <row r="6830" spans="2:6" ht="13.15" customHeight="1" x14ac:dyDescent="0.3">
      <c r="B6830" s="1172" t="s">
        <v>7589</v>
      </c>
      <c r="C6830" s="1207">
        <v>536</v>
      </c>
      <c r="D6830" s="1207">
        <v>1095</v>
      </c>
      <c r="E6830" s="1207">
        <v>239</v>
      </c>
      <c r="F6830" s="1211">
        <v>1870</v>
      </c>
    </row>
    <row r="6831" spans="2:6" ht="13.15" customHeight="1" x14ac:dyDescent="0.3">
      <c r="B6831" s="1173" t="s">
        <v>7590</v>
      </c>
      <c r="C6831" s="1206">
        <v>207</v>
      </c>
      <c r="D6831" s="1206">
        <v>293</v>
      </c>
      <c r="E6831" s="1206">
        <v>43</v>
      </c>
      <c r="F6831" s="1210">
        <v>543</v>
      </c>
    </row>
    <row r="6832" spans="2:6" ht="13.15" customHeight="1" x14ac:dyDescent="0.3">
      <c r="B6832" s="1172" t="s">
        <v>7591</v>
      </c>
      <c r="C6832" s="1207">
        <v>505</v>
      </c>
      <c r="D6832" s="1207">
        <v>805</v>
      </c>
      <c r="E6832" s="1207">
        <v>92</v>
      </c>
      <c r="F6832" s="1211">
        <v>1402</v>
      </c>
    </row>
    <row r="6833" spans="2:6" ht="13.15" customHeight="1" x14ac:dyDescent="0.3">
      <c r="B6833" s="1173" t="s">
        <v>7592</v>
      </c>
      <c r="C6833" s="1206">
        <v>85</v>
      </c>
      <c r="D6833" s="1206">
        <v>222</v>
      </c>
      <c r="E6833" s="1206">
        <v>27</v>
      </c>
      <c r="F6833" s="1210">
        <v>334</v>
      </c>
    </row>
    <row r="6834" spans="2:6" ht="13.15" customHeight="1" x14ac:dyDescent="0.3">
      <c r="B6834" s="1172" t="s">
        <v>7593</v>
      </c>
      <c r="C6834" s="1207">
        <v>23</v>
      </c>
      <c r="D6834" s="1207">
        <v>91</v>
      </c>
      <c r="E6834" s="1207">
        <v>14</v>
      </c>
      <c r="F6834" s="1211">
        <v>128</v>
      </c>
    </row>
    <row r="6835" spans="2:6" ht="13.15" customHeight="1" x14ac:dyDescent="0.3">
      <c r="B6835" s="1173" t="s">
        <v>7594</v>
      </c>
      <c r="C6835" s="1206">
        <v>114</v>
      </c>
      <c r="D6835" s="1206">
        <v>105</v>
      </c>
      <c r="E6835" s="1206">
        <v>19</v>
      </c>
      <c r="F6835" s="1210">
        <v>238</v>
      </c>
    </row>
    <row r="6836" spans="2:6" ht="13.15" customHeight="1" x14ac:dyDescent="0.3">
      <c r="B6836" s="1172" t="s">
        <v>7595</v>
      </c>
      <c r="C6836" s="1207">
        <v>192</v>
      </c>
      <c r="D6836" s="1207">
        <v>222</v>
      </c>
      <c r="E6836" s="1207">
        <v>41</v>
      </c>
      <c r="F6836" s="1211">
        <v>455</v>
      </c>
    </row>
    <row r="6837" spans="2:6" ht="13.15" customHeight="1" x14ac:dyDescent="0.3">
      <c r="B6837" s="1173" t="s">
        <v>7596</v>
      </c>
      <c r="C6837" s="1206">
        <v>292</v>
      </c>
      <c r="D6837" s="1206">
        <v>384</v>
      </c>
      <c r="E6837" s="1206">
        <v>78</v>
      </c>
      <c r="F6837" s="1210">
        <v>754</v>
      </c>
    </row>
    <row r="6838" spans="2:6" ht="13.15" customHeight="1" x14ac:dyDescent="0.3">
      <c r="B6838" s="1172" t="s">
        <v>7597</v>
      </c>
      <c r="C6838" s="1207">
        <v>184</v>
      </c>
      <c r="D6838" s="1207">
        <v>161</v>
      </c>
      <c r="E6838" s="1207">
        <v>49</v>
      </c>
      <c r="F6838" s="1211">
        <v>394</v>
      </c>
    </row>
    <row r="6839" spans="2:6" ht="13.15" customHeight="1" x14ac:dyDescent="0.3">
      <c r="B6839" s="1173" t="s">
        <v>7598</v>
      </c>
      <c r="C6839" s="1206">
        <v>17474</v>
      </c>
      <c r="D6839" s="1206">
        <v>24433</v>
      </c>
      <c r="E6839" s="1206">
        <v>5834</v>
      </c>
      <c r="F6839" s="1210">
        <v>47741</v>
      </c>
    </row>
    <row r="6840" spans="2:6" ht="13.15" customHeight="1" x14ac:dyDescent="0.3">
      <c r="B6840" s="1172" t="s">
        <v>7599</v>
      </c>
      <c r="C6840" s="1207">
        <v>1073</v>
      </c>
      <c r="D6840" s="1207">
        <v>1983</v>
      </c>
      <c r="E6840" s="1207">
        <v>287</v>
      </c>
      <c r="F6840" s="1211">
        <v>3343</v>
      </c>
    </row>
    <row r="6841" spans="2:6" ht="13.15" customHeight="1" x14ac:dyDescent="0.3">
      <c r="B6841" s="1173" t="s">
        <v>7600</v>
      </c>
      <c r="C6841" s="1206">
        <v>639</v>
      </c>
      <c r="D6841" s="1206">
        <v>1186</v>
      </c>
      <c r="E6841" s="1206">
        <v>216</v>
      </c>
      <c r="F6841" s="1210">
        <v>2041</v>
      </c>
    </row>
    <row r="6842" spans="2:6" ht="13.15" customHeight="1" x14ac:dyDescent="0.3">
      <c r="B6842" s="1172" t="s">
        <v>7601</v>
      </c>
      <c r="C6842" s="1207">
        <v>406</v>
      </c>
      <c r="D6842" s="1207">
        <v>1479</v>
      </c>
      <c r="E6842" s="1207">
        <v>144</v>
      </c>
      <c r="F6842" s="1211">
        <v>2029</v>
      </c>
    </row>
    <row r="6843" spans="2:6" ht="13.15" customHeight="1" x14ac:dyDescent="0.3">
      <c r="B6843" s="1173" t="s">
        <v>7602</v>
      </c>
      <c r="C6843" s="1206">
        <v>1053</v>
      </c>
      <c r="D6843" s="1206">
        <v>2022</v>
      </c>
      <c r="E6843" s="1206">
        <v>344</v>
      </c>
      <c r="F6843" s="1210">
        <v>3419</v>
      </c>
    </row>
    <row r="6844" spans="2:6" ht="13.15" customHeight="1" x14ac:dyDescent="0.3">
      <c r="B6844" s="1172" t="s">
        <v>7603</v>
      </c>
      <c r="C6844" s="1207">
        <v>1075</v>
      </c>
      <c r="D6844" s="1207">
        <v>1999</v>
      </c>
      <c r="E6844" s="1207">
        <v>340</v>
      </c>
      <c r="F6844" s="1211">
        <v>3414</v>
      </c>
    </row>
    <row r="6845" spans="2:6" ht="13.15" customHeight="1" x14ac:dyDescent="0.3">
      <c r="B6845" s="1173" t="s">
        <v>7604</v>
      </c>
      <c r="C6845" s="1206">
        <v>811</v>
      </c>
      <c r="D6845" s="1206">
        <v>1770</v>
      </c>
      <c r="E6845" s="1206">
        <v>207</v>
      </c>
      <c r="F6845" s="1210">
        <v>2788</v>
      </c>
    </row>
    <row r="6846" spans="2:6" ht="13.15" customHeight="1" x14ac:dyDescent="0.3">
      <c r="B6846" s="1172" t="s">
        <v>7605</v>
      </c>
      <c r="C6846" s="1207">
        <v>1939</v>
      </c>
      <c r="D6846" s="1207">
        <v>3277</v>
      </c>
      <c r="E6846" s="1207">
        <v>418</v>
      </c>
      <c r="F6846" s="1211">
        <v>5634</v>
      </c>
    </row>
    <row r="6847" spans="2:6" ht="13.15" customHeight="1" x14ac:dyDescent="0.3">
      <c r="B6847" s="1173" t="s">
        <v>7606</v>
      </c>
      <c r="C6847" s="1206">
        <v>1738</v>
      </c>
      <c r="D6847" s="1206">
        <v>3632</v>
      </c>
      <c r="E6847" s="1206">
        <v>497</v>
      </c>
      <c r="F6847" s="1210">
        <v>5867</v>
      </c>
    </row>
    <row r="6848" spans="2:6" ht="13.15" customHeight="1" x14ac:dyDescent="0.3">
      <c r="B6848" s="1172" t="s">
        <v>7607</v>
      </c>
      <c r="C6848" s="1207">
        <v>588</v>
      </c>
      <c r="D6848" s="1207">
        <v>926</v>
      </c>
      <c r="E6848" s="1207">
        <v>102</v>
      </c>
      <c r="F6848" s="1211">
        <v>1616</v>
      </c>
    </row>
    <row r="6849" spans="2:6" ht="13.15" customHeight="1" x14ac:dyDescent="0.3">
      <c r="B6849" s="1173" t="s">
        <v>7608</v>
      </c>
      <c r="C6849" s="1206">
        <v>1415</v>
      </c>
      <c r="D6849" s="1206">
        <v>2596</v>
      </c>
      <c r="E6849" s="1206">
        <v>315</v>
      </c>
      <c r="F6849" s="1210">
        <v>4326</v>
      </c>
    </row>
    <row r="6850" spans="2:6" ht="13.15" customHeight="1" x14ac:dyDescent="0.3">
      <c r="B6850" s="1172" t="s">
        <v>7609</v>
      </c>
      <c r="C6850" s="1207">
        <v>1403</v>
      </c>
      <c r="D6850" s="1207">
        <v>2307</v>
      </c>
      <c r="E6850" s="1207">
        <v>445</v>
      </c>
      <c r="F6850" s="1211">
        <v>4155</v>
      </c>
    </row>
    <row r="6851" spans="2:6" ht="13.15" customHeight="1" x14ac:dyDescent="0.3">
      <c r="B6851" s="1173" t="s">
        <v>7610</v>
      </c>
      <c r="C6851" s="1206">
        <v>1032</v>
      </c>
      <c r="D6851" s="1206">
        <v>2105</v>
      </c>
      <c r="E6851" s="1206">
        <v>275</v>
      </c>
      <c r="F6851" s="1210">
        <v>3412</v>
      </c>
    </row>
    <row r="6852" spans="2:6" ht="13.15" customHeight="1" x14ac:dyDescent="0.3">
      <c r="B6852" s="1172" t="s">
        <v>7611</v>
      </c>
      <c r="C6852" s="1207">
        <v>1449</v>
      </c>
      <c r="D6852" s="1207">
        <v>2797</v>
      </c>
      <c r="E6852" s="1207">
        <v>415</v>
      </c>
      <c r="F6852" s="1211">
        <v>4661</v>
      </c>
    </row>
    <row r="6853" spans="2:6" ht="13.15" customHeight="1" x14ac:dyDescent="0.3">
      <c r="B6853" s="1173" t="s">
        <v>7612</v>
      </c>
      <c r="C6853" s="1206">
        <v>1624</v>
      </c>
      <c r="D6853" s="1206">
        <v>3231</v>
      </c>
      <c r="E6853" s="1206">
        <v>557</v>
      </c>
      <c r="F6853" s="1210">
        <v>5412</v>
      </c>
    </row>
    <row r="6854" spans="2:6" ht="13.15" customHeight="1" x14ac:dyDescent="0.3">
      <c r="B6854" s="1172" t="s">
        <v>7613</v>
      </c>
      <c r="C6854" s="1207">
        <v>2800</v>
      </c>
      <c r="D6854" s="1207">
        <v>4913</v>
      </c>
      <c r="E6854" s="1207">
        <v>864</v>
      </c>
      <c r="F6854" s="1211">
        <v>8577</v>
      </c>
    </row>
    <row r="6855" spans="2:6" ht="13.15" customHeight="1" x14ac:dyDescent="0.3">
      <c r="B6855" s="1173" t="s">
        <v>7614</v>
      </c>
      <c r="C6855" s="1206">
        <v>475</v>
      </c>
      <c r="D6855" s="1206">
        <v>1114</v>
      </c>
      <c r="E6855" s="1206">
        <v>132</v>
      </c>
      <c r="F6855" s="1210">
        <v>1721</v>
      </c>
    </row>
    <row r="6856" spans="2:6" ht="13.15" customHeight="1" x14ac:dyDescent="0.3">
      <c r="B6856" s="1172" t="s">
        <v>7615</v>
      </c>
      <c r="C6856" s="1207">
        <v>2587</v>
      </c>
      <c r="D6856" s="1207">
        <v>3605</v>
      </c>
      <c r="E6856" s="1207">
        <v>699</v>
      </c>
      <c r="F6856" s="1211">
        <v>6891</v>
      </c>
    </row>
    <row r="6857" spans="2:6" ht="13.15" customHeight="1" x14ac:dyDescent="0.3">
      <c r="B6857" s="1173" t="s">
        <v>7616</v>
      </c>
      <c r="C6857" s="1206">
        <v>1795</v>
      </c>
      <c r="D6857" s="1206">
        <v>3220</v>
      </c>
      <c r="E6857" s="1206">
        <v>534</v>
      </c>
      <c r="F6857" s="1210">
        <v>5549</v>
      </c>
    </row>
    <row r="6858" spans="2:6" ht="13.15" customHeight="1" x14ac:dyDescent="0.3">
      <c r="B6858" s="1172" t="s">
        <v>7617</v>
      </c>
      <c r="C6858" s="1207">
        <v>96</v>
      </c>
      <c r="D6858" s="1207">
        <v>254</v>
      </c>
      <c r="E6858" s="1207">
        <v>30</v>
      </c>
      <c r="F6858" s="1211">
        <v>380</v>
      </c>
    </row>
    <row r="6859" spans="2:6" ht="13.15" customHeight="1" x14ac:dyDescent="0.3">
      <c r="B6859" s="1173" t="s">
        <v>7618</v>
      </c>
      <c r="C6859" s="1206">
        <v>595</v>
      </c>
      <c r="D6859" s="1206">
        <v>1195</v>
      </c>
      <c r="E6859" s="1206">
        <v>162</v>
      </c>
      <c r="F6859" s="1210">
        <v>1952</v>
      </c>
    </row>
    <row r="6860" spans="2:6" ht="13.15" customHeight="1" x14ac:dyDescent="0.3">
      <c r="B6860" s="1172" t="s">
        <v>7619</v>
      </c>
      <c r="C6860" s="1207">
        <v>1820</v>
      </c>
      <c r="D6860" s="1207">
        <v>2634</v>
      </c>
      <c r="E6860" s="1207">
        <v>586</v>
      </c>
      <c r="F6860" s="1211">
        <v>5040</v>
      </c>
    </row>
    <row r="6861" spans="2:6" ht="13.15" customHeight="1" x14ac:dyDescent="0.3">
      <c r="B6861" s="1173" t="s">
        <v>7620</v>
      </c>
      <c r="C6861" s="1206">
        <v>3909</v>
      </c>
      <c r="D6861" s="1206">
        <v>5903</v>
      </c>
      <c r="E6861" s="1206">
        <v>985</v>
      </c>
      <c r="F6861" s="1210">
        <v>10797</v>
      </c>
    </row>
    <row r="6862" spans="2:6" ht="13.15" customHeight="1" x14ac:dyDescent="0.3">
      <c r="B6862" s="1172" t="s">
        <v>7621</v>
      </c>
      <c r="C6862" s="1207">
        <v>3315</v>
      </c>
      <c r="D6862" s="1207">
        <v>16600</v>
      </c>
      <c r="E6862" s="1207">
        <v>944</v>
      </c>
      <c r="F6862" s="1211">
        <v>20859</v>
      </c>
    </row>
    <row r="6863" spans="2:6" ht="13.15" customHeight="1" x14ac:dyDescent="0.3">
      <c r="B6863" s="1173" t="s">
        <v>7622</v>
      </c>
      <c r="C6863" s="1206">
        <v>864</v>
      </c>
      <c r="D6863" s="1206">
        <v>1700</v>
      </c>
      <c r="E6863" s="1206">
        <v>238</v>
      </c>
      <c r="F6863" s="1210">
        <v>2802</v>
      </c>
    </row>
    <row r="6864" spans="2:6" ht="13.15" customHeight="1" x14ac:dyDescent="0.3">
      <c r="B6864" s="1172" t="s">
        <v>7623</v>
      </c>
      <c r="C6864" s="1207">
        <v>9552</v>
      </c>
      <c r="D6864" s="1207">
        <v>11648</v>
      </c>
      <c r="E6864" s="1207">
        <v>2831</v>
      </c>
      <c r="F6864" s="1211">
        <v>24031</v>
      </c>
    </row>
    <row r="6865" spans="2:6" ht="13.15" customHeight="1" x14ac:dyDescent="0.3">
      <c r="B6865" s="1173" t="s">
        <v>7624</v>
      </c>
      <c r="C6865" s="1206">
        <v>4429</v>
      </c>
      <c r="D6865" s="1206">
        <v>6524</v>
      </c>
      <c r="E6865" s="1206">
        <v>1434</v>
      </c>
      <c r="F6865" s="1210">
        <v>12387</v>
      </c>
    </row>
    <row r="6866" spans="2:6" ht="13.15" customHeight="1" x14ac:dyDescent="0.3">
      <c r="B6866" s="1172" t="s">
        <v>7625</v>
      </c>
      <c r="C6866" s="1207">
        <v>5400</v>
      </c>
      <c r="D6866" s="1207">
        <v>9431</v>
      </c>
      <c r="E6866" s="1207">
        <v>1829</v>
      </c>
      <c r="F6866" s="1211">
        <v>16660</v>
      </c>
    </row>
    <row r="6867" spans="2:6" ht="13.15" customHeight="1" x14ac:dyDescent="0.3">
      <c r="B6867" s="1173" t="s">
        <v>7626</v>
      </c>
      <c r="C6867" s="1206">
        <v>5944</v>
      </c>
      <c r="D6867" s="1206">
        <v>9968</v>
      </c>
      <c r="E6867" s="1206">
        <v>1675</v>
      </c>
      <c r="F6867" s="1210">
        <v>17587</v>
      </c>
    </row>
    <row r="6868" spans="2:6" ht="13.15" customHeight="1" x14ac:dyDescent="0.3">
      <c r="B6868" s="1172" t="s">
        <v>7627</v>
      </c>
      <c r="C6868" s="1207">
        <v>264</v>
      </c>
      <c r="D6868" s="1207">
        <v>526</v>
      </c>
      <c r="E6868" s="1207">
        <v>107</v>
      </c>
      <c r="F6868" s="1211">
        <v>897</v>
      </c>
    </row>
    <row r="6869" spans="2:6" ht="13.15" customHeight="1" x14ac:dyDescent="0.3">
      <c r="B6869" s="1173" t="s">
        <v>7628</v>
      </c>
      <c r="C6869" s="1206">
        <v>171</v>
      </c>
      <c r="D6869" s="1206">
        <v>394</v>
      </c>
      <c r="E6869" s="1206">
        <v>53</v>
      </c>
      <c r="F6869" s="1210">
        <v>618</v>
      </c>
    </row>
    <row r="6870" spans="2:6" ht="13.15" customHeight="1" x14ac:dyDescent="0.3">
      <c r="B6870" s="1172" t="s">
        <v>7629</v>
      </c>
      <c r="C6870" s="1207">
        <v>124</v>
      </c>
      <c r="D6870" s="1207">
        <v>213</v>
      </c>
      <c r="E6870" s="1207">
        <v>27</v>
      </c>
      <c r="F6870" s="1211">
        <v>364</v>
      </c>
    </row>
    <row r="6871" spans="2:6" ht="13.15" customHeight="1" x14ac:dyDescent="0.3">
      <c r="B6871" s="1173" t="s">
        <v>7630</v>
      </c>
      <c r="C6871" s="1206">
        <v>188</v>
      </c>
      <c r="D6871" s="1206">
        <v>361</v>
      </c>
      <c r="E6871" s="1206">
        <v>77</v>
      </c>
      <c r="F6871" s="1210">
        <v>626</v>
      </c>
    </row>
    <row r="6872" spans="2:6" ht="13.15" customHeight="1" x14ac:dyDescent="0.3">
      <c r="B6872" s="1172" t="s">
        <v>7631</v>
      </c>
      <c r="C6872" s="1207">
        <v>3</v>
      </c>
      <c r="D6872" s="1207">
        <v>14</v>
      </c>
      <c r="E6872" s="1207">
        <v>13</v>
      </c>
      <c r="F6872" s="1211">
        <v>30</v>
      </c>
    </row>
    <row r="6873" spans="2:6" ht="13.15" customHeight="1" x14ac:dyDescent="0.3">
      <c r="B6873" s="1173" t="s">
        <v>7632</v>
      </c>
      <c r="C6873" s="1206">
        <v>178</v>
      </c>
      <c r="D6873" s="1206">
        <v>319</v>
      </c>
      <c r="E6873" s="1206">
        <v>71</v>
      </c>
      <c r="F6873" s="1210">
        <v>568</v>
      </c>
    </row>
    <row r="6874" spans="2:6" ht="13.15" customHeight="1" x14ac:dyDescent="0.3">
      <c r="B6874" s="1172" t="s">
        <v>7633</v>
      </c>
      <c r="C6874" s="1207">
        <v>2</v>
      </c>
      <c r="D6874" s="1207">
        <v>6</v>
      </c>
      <c r="E6874" s="1207">
        <v>2</v>
      </c>
      <c r="F6874" s="1211">
        <v>10</v>
      </c>
    </row>
    <row r="6875" spans="2:6" ht="13.15" customHeight="1" x14ac:dyDescent="0.3">
      <c r="B6875" s="1173" t="s">
        <v>7634</v>
      </c>
      <c r="C6875" s="1206">
        <v>131</v>
      </c>
      <c r="D6875" s="1206">
        <v>254</v>
      </c>
      <c r="E6875" s="1206">
        <v>38</v>
      </c>
      <c r="F6875" s="1210">
        <v>423</v>
      </c>
    </row>
    <row r="6876" spans="2:6" ht="13.15" customHeight="1" x14ac:dyDescent="0.3">
      <c r="B6876" s="1172" t="s">
        <v>7635</v>
      </c>
      <c r="C6876" s="1207">
        <v>130</v>
      </c>
      <c r="D6876" s="1207">
        <v>366</v>
      </c>
      <c r="E6876" s="1207">
        <v>62</v>
      </c>
      <c r="F6876" s="1211">
        <v>558</v>
      </c>
    </row>
    <row r="6877" spans="2:6" ht="13.15" customHeight="1" x14ac:dyDescent="0.3">
      <c r="B6877" s="1173" t="s">
        <v>7636</v>
      </c>
      <c r="C6877" s="1206">
        <v>328</v>
      </c>
      <c r="D6877" s="1206">
        <v>385</v>
      </c>
      <c r="E6877" s="1206">
        <v>126</v>
      </c>
      <c r="F6877" s="1210">
        <v>839</v>
      </c>
    </row>
    <row r="6878" spans="2:6" ht="13.15" customHeight="1" x14ac:dyDescent="0.3">
      <c r="B6878" s="1172" t="s">
        <v>7637</v>
      </c>
      <c r="C6878" s="1207">
        <v>29</v>
      </c>
      <c r="D6878" s="1207">
        <v>42</v>
      </c>
      <c r="E6878" s="1207">
        <v>12</v>
      </c>
      <c r="F6878" s="1211">
        <v>83</v>
      </c>
    </row>
    <row r="6879" spans="2:6" ht="13.15" customHeight="1" x14ac:dyDescent="0.3">
      <c r="B6879" s="1173" t="s">
        <v>7638</v>
      </c>
      <c r="C6879" s="1206">
        <v>179</v>
      </c>
      <c r="D6879" s="1206">
        <v>290</v>
      </c>
      <c r="E6879" s="1206">
        <v>54</v>
      </c>
      <c r="F6879" s="1210">
        <v>523</v>
      </c>
    </row>
    <row r="6880" spans="2:6" ht="13.15" customHeight="1" x14ac:dyDescent="0.3">
      <c r="B6880" s="1172" t="s">
        <v>7639</v>
      </c>
      <c r="C6880" s="1207">
        <v>110</v>
      </c>
      <c r="D6880" s="1207">
        <v>235</v>
      </c>
      <c r="E6880" s="1207">
        <v>63</v>
      </c>
      <c r="F6880" s="1211">
        <v>408</v>
      </c>
    </row>
    <row r="6881" spans="2:6" ht="13.15" customHeight="1" x14ac:dyDescent="0.3">
      <c r="B6881" s="1173" t="s">
        <v>7640</v>
      </c>
      <c r="C6881" s="1206">
        <v>142</v>
      </c>
      <c r="D6881" s="1206">
        <v>370</v>
      </c>
      <c r="E6881" s="1206">
        <v>49</v>
      </c>
      <c r="F6881" s="1210">
        <v>561</v>
      </c>
    </row>
    <row r="6882" spans="2:6" ht="13.15" customHeight="1" x14ac:dyDescent="0.3">
      <c r="B6882" s="1172" t="s">
        <v>7641</v>
      </c>
      <c r="C6882" s="1207">
        <v>105</v>
      </c>
      <c r="D6882" s="1207">
        <v>257</v>
      </c>
      <c r="E6882" s="1207">
        <v>55</v>
      </c>
      <c r="F6882" s="1211">
        <v>417</v>
      </c>
    </row>
    <row r="6883" spans="2:6" ht="13.15" customHeight="1" x14ac:dyDescent="0.3">
      <c r="B6883" s="1173" t="s">
        <v>7642</v>
      </c>
      <c r="C6883" s="1206">
        <v>201</v>
      </c>
      <c r="D6883" s="1206">
        <v>252</v>
      </c>
      <c r="E6883" s="1206">
        <v>68</v>
      </c>
      <c r="F6883" s="1210">
        <v>521</v>
      </c>
    </row>
    <row r="6884" spans="2:6" ht="13.15" customHeight="1" x14ac:dyDescent="0.3">
      <c r="B6884" s="1172" t="s">
        <v>7643</v>
      </c>
      <c r="C6884" s="1207">
        <v>107</v>
      </c>
      <c r="D6884" s="1207">
        <v>183</v>
      </c>
      <c r="E6884" s="1207">
        <v>56</v>
      </c>
      <c r="F6884" s="1211">
        <v>346</v>
      </c>
    </row>
    <row r="6885" spans="2:6" ht="13.15" customHeight="1" x14ac:dyDescent="0.3">
      <c r="B6885" s="1173" t="s">
        <v>7644</v>
      </c>
      <c r="C6885" s="1206">
        <v>41</v>
      </c>
      <c r="D6885" s="1206">
        <v>103</v>
      </c>
      <c r="E6885" s="1206">
        <v>15</v>
      </c>
      <c r="F6885" s="1210">
        <v>159</v>
      </c>
    </row>
    <row r="6886" spans="2:6" ht="13.15" customHeight="1" x14ac:dyDescent="0.3">
      <c r="B6886" s="1172" t="s">
        <v>7645</v>
      </c>
      <c r="C6886" s="1207">
        <v>213</v>
      </c>
      <c r="D6886" s="1207">
        <v>358</v>
      </c>
      <c r="E6886" s="1207">
        <v>67</v>
      </c>
      <c r="F6886" s="1211">
        <v>638</v>
      </c>
    </row>
    <row r="6887" spans="2:6" ht="13.15" customHeight="1" x14ac:dyDescent="0.3">
      <c r="B6887" s="1173" t="s">
        <v>7646</v>
      </c>
      <c r="C6887" s="1206">
        <v>274</v>
      </c>
      <c r="D6887" s="1206">
        <v>456</v>
      </c>
      <c r="E6887" s="1206">
        <v>80</v>
      </c>
      <c r="F6887" s="1210">
        <v>810</v>
      </c>
    </row>
    <row r="6888" spans="2:6" ht="13.15" customHeight="1" x14ac:dyDescent="0.3">
      <c r="B6888" s="1172" t="s">
        <v>7647</v>
      </c>
      <c r="C6888" s="1207">
        <v>598</v>
      </c>
      <c r="D6888" s="1207">
        <v>1159</v>
      </c>
      <c r="E6888" s="1207">
        <v>193</v>
      </c>
      <c r="F6888" s="1211">
        <v>1950</v>
      </c>
    </row>
    <row r="6889" spans="2:6" ht="13.15" customHeight="1" x14ac:dyDescent="0.3">
      <c r="B6889" s="1173" t="s">
        <v>7648</v>
      </c>
      <c r="C6889" s="1206">
        <v>1975</v>
      </c>
      <c r="D6889" s="1206">
        <v>3105</v>
      </c>
      <c r="E6889" s="1206">
        <v>763</v>
      </c>
      <c r="F6889" s="1210">
        <v>5843</v>
      </c>
    </row>
    <row r="6890" spans="2:6" ht="13.15" customHeight="1" x14ac:dyDescent="0.3">
      <c r="B6890" s="1172" t="s">
        <v>7649</v>
      </c>
      <c r="C6890" s="1207">
        <v>77</v>
      </c>
      <c r="D6890" s="1207">
        <v>305</v>
      </c>
      <c r="E6890" s="1207">
        <v>163</v>
      </c>
      <c r="F6890" s="1211">
        <v>545</v>
      </c>
    </row>
    <row r="6891" spans="2:6" ht="13.15" customHeight="1" x14ac:dyDescent="0.3">
      <c r="B6891" s="1173" t="s">
        <v>7650</v>
      </c>
      <c r="C6891" s="1206">
        <v>154</v>
      </c>
      <c r="D6891" s="1206">
        <v>605</v>
      </c>
      <c r="E6891" s="1206">
        <v>162</v>
      </c>
      <c r="F6891" s="1210">
        <v>921</v>
      </c>
    </row>
    <row r="6892" spans="2:6" ht="13.15" customHeight="1" x14ac:dyDescent="0.3">
      <c r="B6892" s="1172" t="s">
        <v>7651</v>
      </c>
      <c r="C6892" s="1207">
        <v>15</v>
      </c>
      <c r="D6892" s="1207">
        <v>54</v>
      </c>
      <c r="E6892" s="1207">
        <v>45</v>
      </c>
      <c r="F6892" s="1211">
        <v>114</v>
      </c>
    </row>
    <row r="6893" spans="2:6" ht="13.15" customHeight="1" x14ac:dyDescent="0.3">
      <c r="B6893" s="1173" t="s">
        <v>7652</v>
      </c>
      <c r="C6893" s="1206">
        <v>294</v>
      </c>
      <c r="D6893" s="1206">
        <v>697</v>
      </c>
      <c r="E6893" s="1206">
        <v>136</v>
      </c>
      <c r="F6893" s="1210">
        <v>1127</v>
      </c>
    </row>
    <row r="6894" spans="2:6" ht="13.15" customHeight="1" x14ac:dyDescent="0.3">
      <c r="B6894" s="1172" t="s">
        <v>7653</v>
      </c>
      <c r="C6894" s="1207">
        <v>297</v>
      </c>
      <c r="D6894" s="1207">
        <v>618</v>
      </c>
      <c r="E6894" s="1207">
        <v>94</v>
      </c>
      <c r="F6894" s="1211">
        <v>1009</v>
      </c>
    </row>
    <row r="6895" spans="2:6" ht="13.15" customHeight="1" x14ac:dyDescent="0.3">
      <c r="B6895" s="1173" t="s">
        <v>7654</v>
      </c>
      <c r="C6895" s="1206">
        <v>212</v>
      </c>
      <c r="D6895" s="1206">
        <v>544</v>
      </c>
      <c r="E6895" s="1206">
        <v>93</v>
      </c>
      <c r="F6895" s="1210">
        <v>849</v>
      </c>
    </row>
    <row r="6896" spans="2:6" ht="13.15" customHeight="1" x14ac:dyDescent="0.3">
      <c r="B6896" s="1172" t="s">
        <v>7655</v>
      </c>
      <c r="C6896" s="1207">
        <v>313</v>
      </c>
      <c r="D6896" s="1207">
        <v>537</v>
      </c>
      <c r="E6896" s="1207">
        <v>98</v>
      </c>
      <c r="F6896" s="1211">
        <v>948</v>
      </c>
    </row>
    <row r="6897" spans="2:6" ht="13.15" customHeight="1" x14ac:dyDescent="0.3">
      <c r="B6897" s="1173" t="s">
        <v>7656</v>
      </c>
      <c r="C6897" s="1206">
        <v>500</v>
      </c>
      <c r="D6897" s="1206">
        <v>1145</v>
      </c>
      <c r="E6897" s="1206">
        <v>147</v>
      </c>
      <c r="F6897" s="1210">
        <v>1792</v>
      </c>
    </row>
    <row r="6898" spans="2:6" ht="13.15" customHeight="1" x14ac:dyDescent="0.3">
      <c r="B6898" s="1172" t="s">
        <v>7657</v>
      </c>
      <c r="C6898" s="1207">
        <v>1008</v>
      </c>
      <c r="D6898" s="1207">
        <v>2079</v>
      </c>
      <c r="E6898" s="1207">
        <v>345</v>
      </c>
      <c r="F6898" s="1211">
        <v>3432</v>
      </c>
    </row>
    <row r="6899" spans="2:6" ht="13.15" customHeight="1" x14ac:dyDescent="0.3">
      <c r="B6899" s="1173" t="s">
        <v>7658</v>
      </c>
      <c r="C6899" s="1206">
        <v>106</v>
      </c>
      <c r="D6899" s="1206">
        <v>215</v>
      </c>
      <c r="E6899" s="1206">
        <v>28</v>
      </c>
      <c r="F6899" s="1210">
        <v>349</v>
      </c>
    </row>
    <row r="6900" spans="2:6" ht="13.15" customHeight="1" x14ac:dyDescent="0.3">
      <c r="B6900" s="1172" t="s">
        <v>7659</v>
      </c>
      <c r="C6900" s="1207">
        <v>258</v>
      </c>
      <c r="D6900" s="1207">
        <v>607</v>
      </c>
      <c r="E6900" s="1207">
        <v>71</v>
      </c>
      <c r="F6900" s="1211">
        <v>936</v>
      </c>
    </row>
    <row r="6901" spans="2:6" ht="13.15" customHeight="1" x14ac:dyDescent="0.3">
      <c r="B6901" s="1173" t="s">
        <v>7660</v>
      </c>
      <c r="C6901" s="1206">
        <v>129</v>
      </c>
      <c r="D6901" s="1206">
        <v>354</v>
      </c>
      <c r="E6901" s="1206">
        <v>23</v>
      </c>
      <c r="F6901" s="1210">
        <v>506</v>
      </c>
    </row>
    <row r="6902" spans="2:6" ht="13.15" customHeight="1" x14ac:dyDescent="0.3">
      <c r="B6902" s="1172" t="s">
        <v>7661</v>
      </c>
      <c r="C6902" s="1207">
        <v>73</v>
      </c>
      <c r="D6902" s="1207">
        <v>161</v>
      </c>
      <c r="E6902" s="1207">
        <v>19</v>
      </c>
      <c r="F6902" s="1211">
        <v>253</v>
      </c>
    </row>
    <row r="6903" spans="2:6" ht="13.15" customHeight="1" x14ac:dyDescent="0.3">
      <c r="B6903" s="1173" t="s">
        <v>7662</v>
      </c>
      <c r="C6903" s="1206">
        <v>80</v>
      </c>
      <c r="D6903" s="1206">
        <v>157</v>
      </c>
      <c r="E6903" s="1206">
        <v>16</v>
      </c>
      <c r="F6903" s="1210">
        <v>253</v>
      </c>
    </row>
    <row r="6904" spans="2:6" ht="13.15" customHeight="1" x14ac:dyDescent="0.3">
      <c r="B6904" s="1172" t="s">
        <v>7663</v>
      </c>
      <c r="C6904" s="1207">
        <v>70</v>
      </c>
      <c r="D6904" s="1207">
        <v>127</v>
      </c>
      <c r="E6904" s="1207">
        <v>13</v>
      </c>
      <c r="F6904" s="1211">
        <v>210</v>
      </c>
    </row>
    <row r="6905" spans="2:6" ht="13.15" customHeight="1" x14ac:dyDescent="0.3">
      <c r="B6905" s="1173" t="s">
        <v>7664</v>
      </c>
      <c r="C6905" s="1206">
        <v>216</v>
      </c>
      <c r="D6905" s="1206">
        <v>580</v>
      </c>
      <c r="E6905" s="1206">
        <v>44</v>
      </c>
      <c r="F6905" s="1210">
        <v>840</v>
      </c>
    </row>
    <row r="6906" spans="2:6" ht="13.15" customHeight="1" x14ac:dyDescent="0.3">
      <c r="B6906" s="1172" t="s">
        <v>7665</v>
      </c>
      <c r="C6906" s="1207">
        <v>59</v>
      </c>
      <c r="D6906" s="1207">
        <v>179</v>
      </c>
      <c r="E6906" s="1207">
        <v>22</v>
      </c>
      <c r="F6906" s="1211">
        <v>260</v>
      </c>
    </row>
    <row r="6907" spans="2:6" ht="13.15" customHeight="1" x14ac:dyDescent="0.3">
      <c r="B6907" s="1173" t="s">
        <v>7666</v>
      </c>
      <c r="C6907" s="1206">
        <v>68</v>
      </c>
      <c r="D6907" s="1206">
        <v>231</v>
      </c>
      <c r="E6907" s="1206">
        <v>29</v>
      </c>
      <c r="F6907" s="1210">
        <v>328</v>
      </c>
    </row>
    <row r="6908" spans="2:6" ht="13.15" customHeight="1" x14ac:dyDescent="0.3">
      <c r="B6908" s="1172" t="s">
        <v>7667</v>
      </c>
      <c r="C6908" s="1207">
        <v>120</v>
      </c>
      <c r="D6908" s="1207">
        <v>286</v>
      </c>
      <c r="E6908" s="1207">
        <v>24</v>
      </c>
      <c r="F6908" s="1211">
        <v>430</v>
      </c>
    </row>
    <row r="6909" spans="2:6" ht="13.15" customHeight="1" x14ac:dyDescent="0.3">
      <c r="B6909" s="1173" t="s">
        <v>7668</v>
      </c>
      <c r="C6909" s="1206">
        <v>489</v>
      </c>
      <c r="D6909" s="1206">
        <v>778</v>
      </c>
      <c r="E6909" s="1206">
        <v>107</v>
      </c>
      <c r="F6909" s="1210">
        <v>1374</v>
      </c>
    </row>
    <row r="6910" spans="2:6" ht="13.15" customHeight="1" x14ac:dyDescent="0.3">
      <c r="B6910" s="1172" t="s">
        <v>7669</v>
      </c>
      <c r="C6910" s="1207">
        <v>371</v>
      </c>
      <c r="D6910" s="1207">
        <v>852</v>
      </c>
      <c r="E6910" s="1207">
        <v>139</v>
      </c>
      <c r="F6910" s="1211">
        <v>1362</v>
      </c>
    </row>
    <row r="6911" spans="2:6" ht="13.15" customHeight="1" x14ac:dyDescent="0.3">
      <c r="B6911" s="1173" t="s">
        <v>7670</v>
      </c>
      <c r="C6911" s="1206">
        <v>1280</v>
      </c>
      <c r="D6911" s="1206">
        <v>2563</v>
      </c>
      <c r="E6911" s="1206">
        <v>739</v>
      </c>
      <c r="F6911" s="1210">
        <v>4582</v>
      </c>
    </row>
    <row r="6912" spans="2:6" ht="13.15" customHeight="1" x14ac:dyDescent="0.3">
      <c r="B6912" s="1172" t="s">
        <v>7671</v>
      </c>
      <c r="C6912" s="1207">
        <v>1600</v>
      </c>
      <c r="D6912" s="1207">
        <v>3454</v>
      </c>
      <c r="E6912" s="1207">
        <v>834</v>
      </c>
      <c r="F6912" s="1211">
        <v>5888</v>
      </c>
    </row>
    <row r="6913" spans="2:6" ht="13.15" customHeight="1" x14ac:dyDescent="0.3">
      <c r="B6913" s="1173" t="s">
        <v>7672</v>
      </c>
      <c r="C6913" s="1206">
        <v>72</v>
      </c>
      <c r="D6913" s="1206">
        <v>409</v>
      </c>
      <c r="E6913" s="1206">
        <v>61</v>
      </c>
      <c r="F6913" s="1210">
        <v>542</v>
      </c>
    </row>
    <row r="6914" spans="2:6" ht="13.15" customHeight="1" x14ac:dyDescent="0.3">
      <c r="B6914" s="1172" t="s">
        <v>7673</v>
      </c>
      <c r="C6914" s="1207">
        <v>608</v>
      </c>
      <c r="D6914" s="1207">
        <v>1348</v>
      </c>
      <c r="E6914" s="1207">
        <v>157</v>
      </c>
      <c r="F6914" s="1211">
        <v>2113</v>
      </c>
    </row>
    <row r="6915" spans="2:6" ht="13.15" customHeight="1" x14ac:dyDescent="0.3">
      <c r="B6915" s="1173" t="s">
        <v>7674</v>
      </c>
      <c r="C6915" s="1206">
        <v>402</v>
      </c>
      <c r="D6915" s="1206">
        <v>918</v>
      </c>
      <c r="E6915" s="1206">
        <v>93</v>
      </c>
      <c r="F6915" s="1210">
        <v>1413</v>
      </c>
    </row>
    <row r="6916" spans="2:6" ht="13.15" customHeight="1" x14ac:dyDescent="0.3">
      <c r="B6916" s="1172" t="s">
        <v>7675</v>
      </c>
      <c r="C6916" s="1207">
        <v>157</v>
      </c>
      <c r="D6916" s="1207">
        <v>233</v>
      </c>
      <c r="E6916" s="1207">
        <v>11</v>
      </c>
      <c r="F6916" s="1211">
        <v>401</v>
      </c>
    </row>
    <row r="6917" spans="2:6" ht="13.15" customHeight="1" x14ac:dyDescent="0.3">
      <c r="B6917" s="1173" t="s">
        <v>7676</v>
      </c>
      <c r="C6917" s="1206">
        <v>158</v>
      </c>
      <c r="D6917" s="1206">
        <v>312</v>
      </c>
      <c r="E6917" s="1206">
        <v>34</v>
      </c>
      <c r="F6917" s="1210">
        <v>504</v>
      </c>
    </row>
    <row r="6918" spans="2:6" ht="13.15" customHeight="1" x14ac:dyDescent="0.3">
      <c r="B6918" s="1172" t="s">
        <v>7677</v>
      </c>
      <c r="C6918" s="1207">
        <v>146</v>
      </c>
      <c r="D6918" s="1207">
        <v>257</v>
      </c>
      <c r="E6918" s="1207">
        <v>30</v>
      </c>
      <c r="F6918" s="1211">
        <v>433</v>
      </c>
    </row>
    <row r="6919" spans="2:6" ht="13.15" customHeight="1" x14ac:dyDescent="0.3">
      <c r="B6919" s="1173" t="s">
        <v>7678</v>
      </c>
      <c r="C6919" s="1206">
        <v>119</v>
      </c>
      <c r="D6919" s="1206">
        <v>330</v>
      </c>
      <c r="E6919" s="1206">
        <v>54</v>
      </c>
      <c r="F6919" s="1210">
        <v>503</v>
      </c>
    </row>
    <row r="6920" spans="2:6" ht="13.15" customHeight="1" x14ac:dyDescent="0.3">
      <c r="B6920" s="1172" t="s">
        <v>7679</v>
      </c>
      <c r="C6920" s="1207">
        <v>255</v>
      </c>
      <c r="D6920" s="1207">
        <v>734</v>
      </c>
      <c r="E6920" s="1207">
        <v>102</v>
      </c>
      <c r="F6920" s="1211">
        <v>1091</v>
      </c>
    </row>
    <row r="6921" spans="2:6" ht="13.15" customHeight="1" x14ac:dyDescent="0.3">
      <c r="B6921" s="1173" t="s">
        <v>7680</v>
      </c>
      <c r="C6921" s="1206">
        <v>546</v>
      </c>
      <c r="D6921" s="1206">
        <v>1582</v>
      </c>
      <c r="E6921" s="1206">
        <v>241</v>
      </c>
      <c r="F6921" s="1210">
        <v>2369</v>
      </c>
    </row>
    <row r="6922" spans="2:6" ht="13.15" customHeight="1" x14ac:dyDescent="0.3">
      <c r="B6922" s="1172" t="s">
        <v>7681</v>
      </c>
      <c r="C6922" s="1207">
        <v>324</v>
      </c>
      <c r="D6922" s="1207">
        <v>823</v>
      </c>
      <c r="E6922" s="1207">
        <v>126</v>
      </c>
      <c r="F6922" s="1211">
        <v>1273</v>
      </c>
    </row>
    <row r="6923" spans="2:6" ht="13.15" customHeight="1" x14ac:dyDescent="0.3">
      <c r="B6923" s="1173" t="s">
        <v>7682</v>
      </c>
      <c r="C6923" s="1206">
        <v>478</v>
      </c>
      <c r="D6923" s="1206">
        <v>1227</v>
      </c>
      <c r="E6923" s="1206">
        <v>178</v>
      </c>
      <c r="F6923" s="1210">
        <v>1883</v>
      </c>
    </row>
    <row r="6924" spans="2:6" ht="13.15" customHeight="1" x14ac:dyDescent="0.3">
      <c r="B6924" s="1172" t="s">
        <v>7683</v>
      </c>
      <c r="C6924" s="1207">
        <v>3612</v>
      </c>
      <c r="D6924" s="1207">
        <v>5407</v>
      </c>
      <c r="E6924" s="1207">
        <v>1116</v>
      </c>
      <c r="F6924" s="1211">
        <v>10135</v>
      </c>
    </row>
    <row r="6925" spans="2:6" ht="13.15" customHeight="1" x14ac:dyDescent="0.3">
      <c r="B6925" s="1173" t="s">
        <v>7684</v>
      </c>
      <c r="C6925" s="1206">
        <v>899</v>
      </c>
      <c r="D6925" s="1206">
        <v>1526</v>
      </c>
      <c r="E6925" s="1206">
        <v>280</v>
      </c>
      <c r="F6925" s="1210">
        <v>2705</v>
      </c>
    </row>
    <row r="6926" spans="2:6" ht="13.15" customHeight="1" x14ac:dyDescent="0.3">
      <c r="B6926" s="1172" t="s">
        <v>7685</v>
      </c>
      <c r="C6926" s="1207">
        <v>688</v>
      </c>
      <c r="D6926" s="1207">
        <v>1368</v>
      </c>
      <c r="E6926" s="1207">
        <v>154</v>
      </c>
      <c r="F6926" s="1211">
        <v>2210</v>
      </c>
    </row>
    <row r="6927" spans="2:6" ht="13.15" customHeight="1" x14ac:dyDescent="0.3">
      <c r="B6927" s="1173" t="s">
        <v>7686</v>
      </c>
      <c r="C6927" s="1206">
        <v>1284</v>
      </c>
      <c r="D6927" s="1206">
        <v>2134</v>
      </c>
      <c r="E6927" s="1206">
        <v>339</v>
      </c>
      <c r="F6927" s="1210">
        <v>3757</v>
      </c>
    </row>
    <row r="6928" spans="2:6" ht="13.15" customHeight="1" x14ac:dyDescent="0.3">
      <c r="B6928" s="1172" t="s">
        <v>7687</v>
      </c>
      <c r="C6928" s="1207">
        <v>254</v>
      </c>
      <c r="D6928" s="1207">
        <v>388</v>
      </c>
      <c r="E6928" s="1207">
        <v>49</v>
      </c>
      <c r="F6928" s="1211">
        <v>691</v>
      </c>
    </row>
    <row r="6929" spans="2:6" ht="13.15" customHeight="1" x14ac:dyDescent="0.3">
      <c r="B6929" s="1173" t="s">
        <v>7688</v>
      </c>
      <c r="C6929" s="1206">
        <v>666</v>
      </c>
      <c r="D6929" s="1206">
        <v>1136</v>
      </c>
      <c r="E6929" s="1206">
        <v>190</v>
      </c>
      <c r="F6929" s="1210">
        <v>1992</v>
      </c>
    </row>
    <row r="6930" spans="2:6" ht="13.15" customHeight="1" x14ac:dyDescent="0.3">
      <c r="B6930" s="1172" t="s">
        <v>7689</v>
      </c>
      <c r="C6930" s="1207">
        <v>509</v>
      </c>
      <c r="D6930" s="1207">
        <v>1012</v>
      </c>
      <c r="E6930" s="1207">
        <v>213</v>
      </c>
      <c r="F6930" s="1211">
        <v>1734</v>
      </c>
    </row>
    <row r="6931" spans="2:6" ht="13.15" customHeight="1" x14ac:dyDescent="0.3">
      <c r="B6931" s="1173" t="s">
        <v>7690</v>
      </c>
      <c r="C6931" s="1206">
        <v>488</v>
      </c>
      <c r="D6931" s="1206">
        <v>906</v>
      </c>
      <c r="E6931" s="1206">
        <v>142</v>
      </c>
      <c r="F6931" s="1210">
        <v>1536</v>
      </c>
    </row>
    <row r="6932" spans="2:6" ht="13.15" customHeight="1" x14ac:dyDescent="0.3">
      <c r="B6932" s="1172" t="s">
        <v>7691</v>
      </c>
      <c r="C6932" s="1207">
        <v>88</v>
      </c>
      <c r="D6932" s="1207">
        <v>244</v>
      </c>
      <c r="E6932" s="1207">
        <v>25</v>
      </c>
      <c r="F6932" s="1211">
        <v>357</v>
      </c>
    </row>
    <row r="6933" spans="2:6" ht="13.15" customHeight="1" x14ac:dyDescent="0.3">
      <c r="B6933" s="1173" t="s">
        <v>7692</v>
      </c>
      <c r="C6933" s="1206">
        <v>167</v>
      </c>
      <c r="D6933" s="1206">
        <v>312</v>
      </c>
      <c r="E6933" s="1206">
        <v>46</v>
      </c>
      <c r="F6933" s="1210">
        <v>525</v>
      </c>
    </row>
    <row r="6934" spans="2:6" ht="13.15" customHeight="1" x14ac:dyDescent="0.3">
      <c r="B6934" s="1172" t="s">
        <v>7693</v>
      </c>
      <c r="C6934" s="1207">
        <v>1035</v>
      </c>
      <c r="D6934" s="1207">
        <v>1818</v>
      </c>
      <c r="E6934" s="1207">
        <v>353</v>
      </c>
      <c r="F6934" s="1211">
        <v>3206</v>
      </c>
    </row>
    <row r="6935" spans="2:6" ht="13.15" customHeight="1" x14ac:dyDescent="0.3">
      <c r="B6935" s="1173" t="s">
        <v>7694</v>
      </c>
      <c r="C6935" s="1206">
        <v>402</v>
      </c>
      <c r="D6935" s="1206">
        <v>731</v>
      </c>
      <c r="E6935" s="1206">
        <v>83</v>
      </c>
      <c r="F6935" s="1210">
        <v>1216</v>
      </c>
    </row>
    <row r="6936" spans="2:6" ht="13.15" customHeight="1" x14ac:dyDescent="0.3">
      <c r="B6936" s="1172" t="s">
        <v>7695</v>
      </c>
      <c r="C6936" s="1207">
        <v>244</v>
      </c>
      <c r="D6936" s="1207">
        <v>493</v>
      </c>
      <c r="E6936" s="1207">
        <v>66</v>
      </c>
      <c r="F6936" s="1211">
        <v>803</v>
      </c>
    </row>
    <row r="6937" spans="2:6" ht="13.15" customHeight="1" x14ac:dyDescent="0.3">
      <c r="B6937" s="1173" t="s">
        <v>7696</v>
      </c>
      <c r="C6937" s="1206">
        <v>338</v>
      </c>
      <c r="D6937" s="1206">
        <v>661</v>
      </c>
      <c r="E6937" s="1206">
        <v>121</v>
      </c>
      <c r="F6937" s="1210">
        <v>1120</v>
      </c>
    </row>
    <row r="6938" spans="2:6" ht="13.15" customHeight="1" x14ac:dyDescent="0.3">
      <c r="B6938" s="1172" t="s">
        <v>7697</v>
      </c>
      <c r="C6938" s="1207">
        <v>273</v>
      </c>
      <c r="D6938" s="1207">
        <v>614</v>
      </c>
      <c r="E6938" s="1207">
        <v>87</v>
      </c>
      <c r="F6938" s="1211">
        <v>974</v>
      </c>
    </row>
    <row r="6939" spans="2:6" ht="13.15" customHeight="1" x14ac:dyDescent="0.3">
      <c r="B6939" s="1173" t="s">
        <v>7698</v>
      </c>
      <c r="C6939" s="1206">
        <v>849</v>
      </c>
      <c r="D6939" s="1206">
        <v>1443</v>
      </c>
      <c r="E6939" s="1206">
        <v>279</v>
      </c>
      <c r="F6939" s="1210">
        <v>2571</v>
      </c>
    </row>
    <row r="6940" spans="2:6" ht="13.15" customHeight="1" x14ac:dyDescent="0.3">
      <c r="B6940" s="1172" t="s">
        <v>7699</v>
      </c>
      <c r="C6940" s="1207">
        <v>131</v>
      </c>
      <c r="D6940" s="1207">
        <v>299</v>
      </c>
      <c r="E6940" s="1207">
        <v>36</v>
      </c>
      <c r="F6940" s="1211">
        <v>466</v>
      </c>
    </row>
    <row r="6941" spans="2:6" ht="13.15" customHeight="1" x14ac:dyDescent="0.3">
      <c r="B6941" s="1173" t="s">
        <v>7700</v>
      </c>
      <c r="C6941" s="1206">
        <v>122</v>
      </c>
      <c r="D6941" s="1206">
        <v>234</v>
      </c>
      <c r="E6941" s="1206">
        <v>39</v>
      </c>
      <c r="F6941" s="1210">
        <v>395</v>
      </c>
    </row>
    <row r="6942" spans="2:6" ht="13.15" customHeight="1" x14ac:dyDescent="0.3">
      <c r="B6942" s="1172" t="s">
        <v>7701</v>
      </c>
      <c r="C6942" s="1207">
        <v>149</v>
      </c>
      <c r="D6942" s="1207">
        <v>359</v>
      </c>
      <c r="E6942" s="1207">
        <v>59</v>
      </c>
      <c r="F6942" s="1211">
        <v>567</v>
      </c>
    </row>
    <row r="6943" spans="2:6" ht="13.15" customHeight="1" x14ac:dyDescent="0.3">
      <c r="B6943" s="1173" t="s">
        <v>7702</v>
      </c>
      <c r="C6943" s="1206">
        <v>133</v>
      </c>
      <c r="D6943" s="1206">
        <v>229</v>
      </c>
      <c r="E6943" s="1206">
        <v>47</v>
      </c>
      <c r="F6943" s="1210">
        <v>409</v>
      </c>
    </row>
    <row r="6944" spans="2:6" ht="13.15" customHeight="1" x14ac:dyDescent="0.3">
      <c r="B6944" s="1172" t="s">
        <v>7703</v>
      </c>
      <c r="C6944" s="1207">
        <v>1556</v>
      </c>
      <c r="D6944" s="1207">
        <v>2653</v>
      </c>
      <c r="E6944" s="1207">
        <v>492</v>
      </c>
      <c r="F6944" s="1211">
        <v>4701</v>
      </c>
    </row>
    <row r="6945" spans="2:6" ht="13.15" customHeight="1" x14ac:dyDescent="0.3">
      <c r="B6945" s="1173" t="s">
        <v>7704</v>
      </c>
      <c r="C6945" s="1206">
        <v>185</v>
      </c>
      <c r="D6945" s="1206">
        <v>342</v>
      </c>
      <c r="E6945" s="1206">
        <v>67</v>
      </c>
      <c r="F6945" s="1210">
        <v>594</v>
      </c>
    </row>
    <row r="6946" spans="2:6" ht="13.15" customHeight="1" x14ac:dyDescent="0.3">
      <c r="B6946" s="1172" t="s">
        <v>7705</v>
      </c>
      <c r="C6946" s="1207">
        <v>311</v>
      </c>
      <c r="D6946" s="1207">
        <v>682</v>
      </c>
      <c r="E6946" s="1207">
        <v>163</v>
      </c>
      <c r="F6946" s="1211">
        <v>1156</v>
      </c>
    </row>
    <row r="6947" spans="2:6" ht="13.15" customHeight="1" x14ac:dyDescent="0.3">
      <c r="B6947" s="1173" t="s">
        <v>7706</v>
      </c>
      <c r="C6947" s="1206">
        <v>587</v>
      </c>
      <c r="D6947" s="1206">
        <v>1155</v>
      </c>
      <c r="E6947" s="1206">
        <v>157</v>
      </c>
      <c r="F6947" s="1210">
        <v>1899</v>
      </c>
    </row>
    <row r="6948" spans="2:6" ht="13.15" customHeight="1" x14ac:dyDescent="0.3">
      <c r="B6948" s="1172" t="s">
        <v>7707</v>
      </c>
      <c r="C6948" s="1207">
        <v>12811</v>
      </c>
      <c r="D6948" s="1207">
        <v>17156</v>
      </c>
      <c r="E6948" s="1207">
        <v>3581</v>
      </c>
      <c r="F6948" s="1211">
        <v>33548</v>
      </c>
    </row>
    <row r="6949" spans="2:6" ht="13.15" customHeight="1" x14ac:dyDescent="0.3">
      <c r="B6949" s="1173" t="s">
        <v>7708</v>
      </c>
      <c r="C6949" s="1206">
        <v>13599</v>
      </c>
      <c r="D6949" s="1206">
        <v>16992</v>
      </c>
      <c r="E6949" s="1206">
        <v>3758</v>
      </c>
      <c r="F6949" s="1210">
        <v>34349</v>
      </c>
    </row>
    <row r="6950" spans="2:6" ht="13.15" customHeight="1" x14ac:dyDescent="0.3">
      <c r="B6950" s="1172" t="s">
        <v>7709</v>
      </c>
      <c r="C6950" s="1207">
        <v>6314</v>
      </c>
      <c r="D6950" s="1207">
        <v>6870</v>
      </c>
      <c r="E6950" s="1207">
        <v>2401</v>
      </c>
      <c r="F6950" s="1211">
        <v>15585</v>
      </c>
    </row>
    <row r="6951" spans="2:6" ht="13.15" customHeight="1" x14ac:dyDescent="0.3">
      <c r="B6951" s="1173" t="s">
        <v>7710</v>
      </c>
      <c r="C6951" s="1206">
        <v>10084</v>
      </c>
      <c r="D6951" s="1206">
        <v>11670</v>
      </c>
      <c r="E6951" s="1206">
        <v>2636</v>
      </c>
      <c r="F6951" s="1210">
        <v>24390</v>
      </c>
    </row>
    <row r="6952" spans="2:6" ht="13.15" customHeight="1" x14ac:dyDescent="0.3">
      <c r="B6952" s="1172" t="s">
        <v>7711</v>
      </c>
      <c r="C6952" s="1207">
        <v>18745</v>
      </c>
      <c r="D6952" s="1207">
        <v>19679</v>
      </c>
      <c r="E6952" s="1207">
        <v>4775</v>
      </c>
      <c r="F6952" s="1211">
        <v>43199</v>
      </c>
    </row>
    <row r="6953" spans="2:6" ht="13.15" customHeight="1" x14ac:dyDescent="0.3">
      <c r="B6953" s="1173" t="s">
        <v>12614</v>
      </c>
      <c r="C6953" s="1206">
        <v>0</v>
      </c>
      <c r="D6953" s="1206">
        <v>1</v>
      </c>
      <c r="E6953" s="1206">
        <v>0</v>
      </c>
      <c r="F6953" s="1210">
        <v>1</v>
      </c>
    </row>
    <row r="6954" spans="2:6" ht="13.15" customHeight="1" x14ac:dyDescent="0.3">
      <c r="B6954" s="1172" t="s">
        <v>12615</v>
      </c>
      <c r="C6954" s="1207">
        <v>0</v>
      </c>
      <c r="D6954" s="1207">
        <v>5</v>
      </c>
      <c r="E6954" s="1207">
        <v>0</v>
      </c>
      <c r="F6954" s="1211">
        <v>5</v>
      </c>
    </row>
    <row r="6955" spans="2:6" ht="13.15" customHeight="1" x14ac:dyDescent="0.3">
      <c r="B6955" s="1173" t="s">
        <v>12616</v>
      </c>
      <c r="C6955" s="1206">
        <v>0</v>
      </c>
      <c r="D6955" s="1206">
        <v>1</v>
      </c>
      <c r="E6955" s="1206">
        <v>0</v>
      </c>
      <c r="F6955" s="1210">
        <v>1</v>
      </c>
    </row>
    <row r="6956" spans="2:6" ht="13.15" customHeight="1" x14ac:dyDescent="0.3">
      <c r="B6956" s="1172" t="s">
        <v>12617</v>
      </c>
      <c r="C6956" s="1207">
        <v>0</v>
      </c>
      <c r="D6956" s="1207">
        <v>12</v>
      </c>
      <c r="E6956" s="1207">
        <v>0</v>
      </c>
      <c r="F6956" s="1211">
        <v>12</v>
      </c>
    </row>
    <row r="6957" spans="2:6" ht="13.15" customHeight="1" x14ac:dyDescent="0.3">
      <c r="B6957" s="1173" t="s">
        <v>12618</v>
      </c>
      <c r="C6957" s="1206">
        <v>0</v>
      </c>
      <c r="D6957" s="1206">
        <v>3</v>
      </c>
      <c r="E6957" s="1206">
        <v>0</v>
      </c>
      <c r="F6957" s="1210">
        <v>3</v>
      </c>
    </row>
    <row r="6958" spans="2:6" ht="13.15" customHeight="1" x14ac:dyDescent="0.3">
      <c r="B6958" s="1172" t="s">
        <v>7712</v>
      </c>
      <c r="C6958" s="1207">
        <v>1</v>
      </c>
      <c r="D6958" s="1207">
        <v>4</v>
      </c>
      <c r="E6958" s="1207">
        <v>1</v>
      </c>
      <c r="F6958" s="1211">
        <v>6</v>
      </c>
    </row>
    <row r="6959" spans="2:6" ht="13.15" customHeight="1" x14ac:dyDescent="0.3">
      <c r="B6959" s="1173" t="s">
        <v>7713</v>
      </c>
      <c r="C6959" s="1206">
        <v>1</v>
      </c>
      <c r="D6959" s="1206">
        <v>2</v>
      </c>
      <c r="E6959" s="1206">
        <v>1</v>
      </c>
      <c r="F6959" s="1210">
        <v>4</v>
      </c>
    </row>
    <row r="6960" spans="2:6" ht="13.15" customHeight="1" x14ac:dyDescent="0.3">
      <c r="B6960" s="1172" t="s">
        <v>7714</v>
      </c>
      <c r="C6960" s="1207">
        <v>1</v>
      </c>
      <c r="D6960" s="1207">
        <v>48</v>
      </c>
      <c r="E6960" s="1207">
        <v>2</v>
      </c>
      <c r="F6960" s="1211">
        <v>51</v>
      </c>
    </row>
    <row r="6961" spans="2:6" ht="13.15" customHeight="1" x14ac:dyDescent="0.3">
      <c r="B6961" s="1173" t="s">
        <v>12619</v>
      </c>
      <c r="C6961" s="1206">
        <v>0</v>
      </c>
      <c r="D6961" s="1206">
        <v>1</v>
      </c>
      <c r="E6961" s="1206">
        <v>0</v>
      </c>
      <c r="F6961" s="1210">
        <v>1</v>
      </c>
    </row>
    <row r="6962" spans="2:6" ht="13.15" customHeight="1" x14ac:dyDescent="0.3">
      <c r="B6962" s="1172" t="s">
        <v>7715</v>
      </c>
      <c r="C6962" s="1207">
        <v>371</v>
      </c>
      <c r="D6962" s="1207">
        <v>1041</v>
      </c>
      <c r="E6962" s="1207">
        <v>156</v>
      </c>
      <c r="F6962" s="1211">
        <v>1568</v>
      </c>
    </row>
    <row r="6963" spans="2:6" ht="13.15" customHeight="1" x14ac:dyDescent="0.3">
      <c r="B6963" s="1173" t="s">
        <v>7716</v>
      </c>
      <c r="C6963" s="1206">
        <v>348</v>
      </c>
      <c r="D6963" s="1206">
        <v>960</v>
      </c>
      <c r="E6963" s="1206">
        <v>158</v>
      </c>
      <c r="F6963" s="1210">
        <v>1466</v>
      </c>
    </row>
    <row r="6964" spans="2:6" ht="13.15" customHeight="1" x14ac:dyDescent="0.3">
      <c r="B6964" s="1172" t="s">
        <v>7717</v>
      </c>
      <c r="C6964" s="1207">
        <v>155</v>
      </c>
      <c r="D6964" s="1207">
        <v>313</v>
      </c>
      <c r="E6964" s="1207">
        <v>46</v>
      </c>
      <c r="F6964" s="1211">
        <v>514</v>
      </c>
    </row>
    <row r="6965" spans="2:6" ht="13.15" customHeight="1" x14ac:dyDescent="0.3">
      <c r="B6965" s="1173" t="s">
        <v>7718</v>
      </c>
      <c r="C6965" s="1206">
        <v>272</v>
      </c>
      <c r="D6965" s="1206">
        <v>501</v>
      </c>
      <c r="E6965" s="1206">
        <v>81</v>
      </c>
      <c r="F6965" s="1210">
        <v>854</v>
      </c>
    </row>
    <row r="6966" spans="2:6" ht="13.15" customHeight="1" x14ac:dyDescent="0.3">
      <c r="B6966" s="1172" t="s">
        <v>7719</v>
      </c>
      <c r="C6966" s="1207">
        <v>47</v>
      </c>
      <c r="D6966" s="1207">
        <v>40</v>
      </c>
      <c r="E6966" s="1207">
        <v>11</v>
      </c>
      <c r="F6966" s="1211">
        <v>98</v>
      </c>
    </row>
    <row r="6967" spans="2:6" ht="13.15" customHeight="1" x14ac:dyDescent="0.3">
      <c r="B6967" s="1173" t="s">
        <v>7720</v>
      </c>
      <c r="C6967" s="1206">
        <v>163</v>
      </c>
      <c r="D6967" s="1206">
        <v>220</v>
      </c>
      <c r="E6967" s="1206">
        <v>29</v>
      </c>
      <c r="F6967" s="1210">
        <v>412</v>
      </c>
    </row>
    <row r="6968" spans="2:6" ht="13.15" customHeight="1" x14ac:dyDescent="0.3">
      <c r="B6968" s="1172" t="s">
        <v>7721</v>
      </c>
      <c r="C6968" s="1207">
        <v>447</v>
      </c>
      <c r="D6968" s="1207">
        <v>947</v>
      </c>
      <c r="E6968" s="1207">
        <v>94</v>
      </c>
      <c r="F6968" s="1211">
        <v>1488</v>
      </c>
    </row>
    <row r="6969" spans="2:6" ht="13.15" customHeight="1" x14ac:dyDescent="0.3">
      <c r="B6969" s="1173" t="s">
        <v>7722</v>
      </c>
      <c r="C6969" s="1206">
        <v>76</v>
      </c>
      <c r="D6969" s="1206">
        <v>184</v>
      </c>
      <c r="E6969" s="1206">
        <v>27</v>
      </c>
      <c r="F6969" s="1210">
        <v>287</v>
      </c>
    </row>
    <row r="6970" spans="2:6" ht="13.15" customHeight="1" x14ac:dyDescent="0.3">
      <c r="B6970" s="1172" t="s">
        <v>7723</v>
      </c>
      <c r="C6970" s="1207">
        <v>343</v>
      </c>
      <c r="D6970" s="1207">
        <v>1225</v>
      </c>
      <c r="E6970" s="1207">
        <v>160</v>
      </c>
      <c r="F6970" s="1211">
        <v>1728</v>
      </c>
    </row>
    <row r="6971" spans="2:6" ht="13.15" customHeight="1" x14ac:dyDescent="0.3">
      <c r="B6971" s="1173" t="s">
        <v>7724</v>
      </c>
      <c r="C6971" s="1206">
        <v>6</v>
      </c>
      <c r="D6971" s="1206">
        <v>3</v>
      </c>
      <c r="E6971" s="1206">
        <v>1</v>
      </c>
      <c r="F6971" s="1210">
        <v>10</v>
      </c>
    </row>
    <row r="6972" spans="2:6" ht="13.15" customHeight="1" x14ac:dyDescent="0.3">
      <c r="B6972" s="1172" t="s">
        <v>7725</v>
      </c>
      <c r="C6972" s="1207">
        <v>12</v>
      </c>
      <c r="D6972" s="1207">
        <v>8</v>
      </c>
      <c r="E6972" s="1207">
        <v>3</v>
      </c>
      <c r="F6972" s="1211">
        <v>23</v>
      </c>
    </row>
    <row r="6973" spans="2:6" ht="13.15" customHeight="1" x14ac:dyDescent="0.3">
      <c r="B6973" s="1173" t="s">
        <v>7726</v>
      </c>
      <c r="C6973" s="1206">
        <v>81</v>
      </c>
      <c r="D6973" s="1206">
        <v>201</v>
      </c>
      <c r="E6973" s="1206">
        <v>20</v>
      </c>
      <c r="F6973" s="1210">
        <v>302</v>
      </c>
    </row>
    <row r="6974" spans="2:6" ht="13.15" customHeight="1" x14ac:dyDescent="0.3">
      <c r="B6974" s="1172" t="s">
        <v>7727</v>
      </c>
      <c r="C6974" s="1207">
        <v>102</v>
      </c>
      <c r="D6974" s="1207">
        <v>418</v>
      </c>
      <c r="E6974" s="1207">
        <v>27</v>
      </c>
      <c r="F6974" s="1211">
        <v>547</v>
      </c>
    </row>
    <row r="6975" spans="2:6" ht="13.15" customHeight="1" x14ac:dyDescent="0.3">
      <c r="B6975" s="1173" t="s">
        <v>7728</v>
      </c>
      <c r="C6975" s="1206">
        <v>206</v>
      </c>
      <c r="D6975" s="1206">
        <v>797</v>
      </c>
      <c r="E6975" s="1206">
        <v>72</v>
      </c>
      <c r="F6975" s="1210">
        <v>1075</v>
      </c>
    </row>
    <row r="6976" spans="2:6" ht="13.15" customHeight="1" x14ac:dyDescent="0.3">
      <c r="B6976" s="1172" t="s">
        <v>7729</v>
      </c>
      <c r="C6976" s="1207">
        <v>94</v>
      </c>
      <c r="D6976" s="1207">
        <v>294</v>
      </c>
      <c r="E6976" s="1207">
        <v>34</v>
      </c>
      <c r="F6976" s="1211">
        <v>422</v>
      </c>
    </row>
    <row r="6977" spans="2:6" ht="13.15" customHeight="1" x14ac:dyDescent="0.3">
      <c r="B6977" s="1173" t="s">
        <v>7730</v>
      </c>
      <c r="C6977" s="1206">
        <v>57</v>
      </c>
      <c r="D6977" s="1206">
        <v>144</v>
      </c>
      <c r="E6977" s="1206">
        <v>4</v>
      </c>
      <c r="F6977" s="1210">
        <v>205</v>
      </c>
    </row>
    <row r="6978" spans="2:6" ht="13.15" customHeight="1" x14ac:dyDescent="0.3">
      <c r="B6978" s="1172" t="s">
        <v>7731</v>
      </c>
      <c r="C6978" s="1207">
        <v>116</v>
      </c>
      <c r="D6978" s="1207">
        <v>207</v>
      </c>
      <c r="E6978" s="1207">
        <v>42</v>
      </c>
      <c r="F6978" s="1211">
        <v>365</v>
      </c>
    </row>
    <row r="6979" spans="2:6" ht="13.15" customHeight="1" x14ac:dyDescent="0.3">
      <c r="B6979" s="1173" t="s">
        <v>7732</v>
      </c>
      <c r="C6979" s="1206">
        <v>228</v>
      </c>
      <c r="D6979" s="1206">
        <v>629</v>
      </c>
      <c r="E6979" s="1206">
        <v>53</v>
      </c>
      <c r="F6979" s="1210">
        <v>910</v>
      </c>
    </row>
    <row r="6980" spans="2:6" ht="13.15" customHeight="1" x14ac:dyDescent="0.3">
      <c r="B6980" s="1172" t="s">
        <v>7733</v>
      </c>
      <c r="C6980" s="1207">
        <v>387</v>
      </c>
      <c r="D6980" s="1207">
        <v>1088</v>
      </c>
      <c r="E6980" s="1207">
        <v>123</v>
      </c>
      <c r="F6980" s="1211">
        <v>1598</v>
      </c>
    </row>
    <row r="6981" spans="2:6" ht="13.15" customHeight="1" x14ac:dyDescent="0.3">
      <c r="B6981" s="1173" t="s">
        <v>7734</v>
      </c>
      <c r="C6981" s="1206">
        <v>109</v>
      </c>
      <c r="D6981" s="1206">
        <v>204</v>
      </c>
      <c r="E6981" s="1206">
        <v>22</v>
      </c>
      <c r="F6981" s="1210">
        <v>335</v>
      </c>
    </row>
    <row r="6982" spans="2:6" ht="13.15" customHeight="1" x14ac:dyDescent="0.3">
      <c r="B6982" s="1172" t="s">
        <v>7735</v>
      </c>
      <c r="C6982" s="1207">
        <v>638</v>
      </c>
      <c r="D6982" s="1207">
        <v>1470</v>
      </c>
      <c r="E6982" s="1207">
        <v>165</v>
      </c>
      <c r="F6982" s="1211">
        <v>2273</v>
      </c>
    </row>
    <row r="6983" spans="2:6" ht="13.15" customHeight="1" x14ac:dyDescent="0.3">
      <c r="B6983" s="1173" t="s">
        <v>7736</v>
      </c>
      <c r="C6983" s="1206">
        <v>58</v>
      </c>
      <c r="D6983" s="1206">
        <v>86</v>
      </c>
      <c r="E6983" s="1206">
        <v>11</v>
      </c>
      <c r="F6983" s="1210">
        <v>155</v>
      </c>
    </row>
    <row r="6984" spans="2:6" ht="13.15" customHeight="1" x14ac:dyDescent="0.3">
      <c r="B6984" s="1172" t="s">
        <v>7737</v>
      </c>
      <c r="C6984" s="1207">
        <v>686</v>
      </c>
      <c r="D6984" s="1207">
        <v>1060</v>
      </c>
      <c r="E6984" s="1207">
        <v>142</v>
      </c>
      <c r="F6984" s="1211">
        <v>1888</v>
      </c>
    </row>
    <row r="6985" spans="2:6" ht="13.15" customHeight="1" x14ac:dyDescent="0.3">
      <c r="B6985" s="1173" t="s">
        <v>7738</v>
      </c>
      <c r="C6985" s="1206">
        <v>235</v>
      </c>
      <c r="D6985" s="1206">
        <v>374</v>
      </c>
      <c r="E6985" s="1206">
        <v>45</v>
      </c>
      <c r="F6985" s="1210">
        <v>654</v>
      </c>
    </row>
    <row r="6986" spans="2:6" ht="13.15" customHeight="1" x14ac:dyDescent="0.3">
      <c r="B6986" s="1172" t="s">
        <v>7739</v>
      </c>
      <c r="C6986" s="1207">
        <v>4</v>
      </c>
      <c r="D6986" s="1207">
        <v>4</v>
      </c>
      <c r="E6986" s="1207">
        <v>4</v>
      </c>
      <c r="F6986" s="1211">
        <v>12</v>
      </c>
    </row>
    <row r="6987" spans="2:6" ht="13.15" customHeight="1" x14ac:dyDescent="0.3">
      <c r="B6987" s="1173" t="s">
        <v>7740</v>
      </c>
      <c r="C6987" s="1206">
        <v>16</v>
      </c>
      <c r="D6987" s="1206">
        <v>10</v>
      </c>
      <c r="E6987" s="1206">
        <v>2</v>
      </c>
      <c r="F6987" s="1210">
        <v>28</v>
      </c>
    </row>
    <row r="6988" spans="2:6" ht="13.15" customHeight="1" x14ac:dyDescent="0.3">
      <c r="B6988" s="1172" t="s">
        <v>7741</v>
      </c>
      <c r="C6988" s="1207">
        <v>136</v>
      </c>
      <c r="D6988" s="1207">
        <v>127</v>
      </c>
      <c r="E6988" s="1207">
        <v>24</v>
      </c>
      <c r="F6988" s="1211">
        <v>287</v>
      </c>
    </row>
    <row r="6989" spans="2:6" ht="13.15" customHeight="1" x14ac:dyDescent="0.3">
      <c r="B6989" s="1173" t="s">
        <v>7742</v>
      </c>
      <c r="C6989" s="1206">
        <v>742</v>
      </c>
      <c r="D6989" s="1206">
        <v>1422</v>
      </c>
      <c r="E6989" s="1206">
        <v>232</v>
      </c>
      <c r="F6989" s="1210">
        <v>2396</v>
      </c>
    </row>
    <row r="6990" spans="2:6" ht="13.15" customHeight="1" x14ac:dyDescent="0.3">
      <c r="B6990" s="1172" t="s">
        <v>7743</v>
      </c>
      <c r="C6990" s="1207">
        <v>34</v>
      </c>
      <c r="D6990" s="1207">
        <v>12</v>
      </c>
      <c r="E6990" s="1207">
        <v>16</v>
      </c>
      <c r="F6990" s="1211">
        <v>62</v>
      </c>
    </row>
    <row r="6991" spans="2:6" ht="13.15" customHeight="1" x14ac:dyDescent="0.3">
      <c r="B6991" s="1173" t="s">
        <v>7744</v>
      </c>
      <c r="C6991" s="1206">
        <v>284</v>
      </c>
      <c r="D6991" s="1206">
        <v>469</v>
      </c>
      <c r="E6991" s="1206">
        <v>60</v>
      </c>
      <c r="F6991" s="1210">
        <v>813</v>
      </c>
    </row>
    <row r="6992" spans="2:6" ht="13.15" customHeight="1" x14ac:dyDescent="0.3">
      <c r="B6992" s="1172" t="s">
        <v>7745</v>
      </c>
      <c r="C6992" s="1207">
        <v>287</v>
      </c>
      <c r="D6992" s="1207">
        <v>785</v>
      </c>
      <c r="E6992" s="1207">
        <v>76</v>
      </c>
      <c r="F6992" s="1211">
        <v>1148</v>
      </c>
    </row>
    <row r="6993" spans="2:6" ht="13.15" customHeight="1" x14ac:dyDescent="0.3">
      <c r="B6993" s="1173" t="s">
        <v>7746</v>
      </c>
      <c r="C6993" s="1206">
        <v>82</v>
      </c>
      <c r="D6993" s="1206">
        <v>353</v>
      </c>
      <c r="E6993" s="1206">
        <v>18</v>
      </c>
      <c r="F6993" s="1210">
        <v>453</v>
      </c>
    </row>
    <row r="6994" spans="2:6" ht="13.15" customHeight="1" x14ac:dyDescent="0.3">
      <c r="B6994" s="1172" t="s">
        <v>7747</v>
      </c>
      <c r="C6994" s="1207">
        <v>272</v>
      </c>
      <c r="D6994" s="1207">
        <v>778</v>
      </c>
      <c r="E6994" s="1207">
        <v>65</v>
      </c>
      <c r="F6994" s="1211">
        <v>1115</v>
      </c>
    </row>
    <row r="6995" spans="2:6" ht="13.15" customHeight="1" x14ac:dyDescent="0.3">
      <c r="B6995" s="1173" t="s">
        <v>7748</v>
      </c>
      <c r="C6995" s="1206">
        <v>150</v>
      </c>
      <c r="D6995" s="1206">
        <v>348</v>
      </c>
      <c r="E6995" s="1206">
        <v>24</v>
      </c>
      <c r="F6995" s="1210">
        <v>522</v>
      </c>
    </row>
    <row r="6996" spans="2:6" ht="13.15" customHeight="1" x14ac:dyDescent="0.3">
      <c r="B6996" s="1172" t="s">
        <v>7749</v>
      </c>
      <c r="C6996" s="1207">
        <v>1</v>
      </c>
      <c r="D6996" s="1207">
        <v>4</v>
      </c>
      <c r="E6996" s="1207">
        <v>0</v>
      </c>
      <c r="F6996" s="1211">
        <v>5</v>
      </c>
    </row>
    <row r="6997" spans="2:6" ht="13.15" customHeight="1" x14ac:dyDescent="0.3">
      <c r="B6997" s="1173" t="s">
        <v>7750</v>
      </c>
      <c r="C6997" s="1206">
        <v>177</v>
      </c>
      <c r="D6997" s="1206">
        <v>499</v>
      </c>
      <c r="E6997" s="1206">
        <v>32</v>
      </c>
      <c r="F6997" s="1210">
        <v>708</v>
      </c>
    </row>
    <row r="6998" spans="2:6" ht="13.15" customHeight="1" x14ac:dyDescent="0.3">
      <c r="B6998" s="1172" t="s">
        <v>7751</v>
      </c>
      <c r="C6998" s="1207">
        <v>81</v>
      </c>
      <c r="D6998" s="1207">
        <v>217</v>
      </c>
      <c r="E6998" s="1207">
        <v>8</v>
      </c>
      <c r="F6998" s="1211">
        <v>306</v>
      </c>
    </row>
    <row r="6999" spans="2:6" ht="13.15" customHeight="1" x14ac:dyDescent="0.3">
      <c r="B6999" s="1173" t="s">
        <v>7752</v>
      </c>
      <c r="C6999" s="1206">
        <v>59</v>
      </c>
      <c r="D6999" s="1206">
        <v>127</v>
      </c>
      <c r="E6999" s="1206">
        <v>6</v>
      </c>
      <c r="F6999" s="1210">
        <v>192</v>
      </c>
    </row>
    <row r="7000" spans="2:6" ht="13.15" customHeight="1" x14ac:dyDescent="0.3">
      <c r="B7000" s="1172" t="s">
        <v>7753</v>
      </c>
      <c r="C7000" s="1207">
        <v>227</v>
      </c>
      <c r="D7000" s="1207">
        <v>560</v>
      </c>
      <c r="E7000" s="1207">
        <v>40</v>
      </c>
      <c r="F7000" s="1211">
        <v>827</v>
      </c>
    </row>
    <row r="7001" spans="2:6" ht="13.15" customHeight="1" x14ac:dyDescent="0.3">
      <c r="B7001" s="1173" t="s">
        <v>7754</v>
      </c>
      <c r="C7001" s="1206">
        <v>13</v>
      </c>
      <c r="D7001" s="1206">
        <v>17</v>
      </c>
      <c r="E7001" s="1206">
        <v>3</v>
      </c>
      <c r="F7001" s="1210">
        <v>33</v>
      </c>
    </row>
    <row r="7002" spans="2:6" ht="13.15" customHeight="1" x14ac:dyDescent="0.3">
      <c r="B7002" s="1172" t="s">
        <v>7755</v>
      </c>
      <c r="C7002" s="1207">
        <v>23</v>
      </c>
      <c r="D7002" s="1207">
        <v>25</v>
      </c>
      <c r="E7002" s="1207">
        <v>4</v>
      </c>
      <c r="F7002" s="1211">
        <v>52</v>
      </c>
    </row>
    <row r="7003" spans="2:6" ht="13.15" customHeight="1" x14ac:dyDescent="0.3">
      <c r="B7003" s="1173" t="s">
        <v>7756</v>
      </c>
      <c r="C7003" s="1206">
        <v>178</v>
      </c>
      <c r="D7003" s="1206">
        <v>671</v>
      </c>
      <c r="E7003" s="1206">
        <v>59</v>
      </c>
      <c r="F7003" s="1210">
        <v>908</v>
      </c>
    </row>
    <row r="7004" spans="2:6" ht="13.15" customHeight="1" x14ac:dyDescent="0.3">
      <c r="B7004" s="1172" t="s">
        <v>7757</v>
      </c>
      <c r="C7004" s="1207">
        <v>168</v>
      </c>
      <c r="D7004" s="1207">
        <v>455</v>
      </c>
      <c r="E7004" s="1207">
        <v>35</v>
      </c>
      <c r="F7004" s="1211">
        <v>658</v>
      </c>
    </row>
    <row r="7005" spans="2:6" ht="13.15" customHeight="1" x14ac:dyDescent="0.3">
      <c r="B7005" s="1173" t="s">
        <v>7758</v>
      </c>
      <c r="C7005" s="1206">
        <v>7440</v>
      </c>
      <c r="D7005" s="1206">
        <v>9726</v>
      </c>
      <c r="E7005" s="1206">
        <v>1989</v>
      </c>
      <c r="F7005" s="1210">
        <v>19155</v>
      </c>
    </row>
    <row r="7006" spans="2:6" ht="13.15" customHeight="1" x14ac:dyDescent="0.3">
      <c r="B7006" s="1172" t="s">
        <v>7759</v>
      </c>
      <c r="C7006" s="1207">
        <v>470</v>
      </c>
      <c r="D7006" s="1207">
        <v>948</v>
      </c>
      <c r="E7006" s="1207">
        <v>84</v>
      </c>
      <c r="F7006" s="1211">
        <v>1502</v>
      </c>
    </row>
    <row r="7007" spans="2:6" ht="13.15" customHeight="1" x14ac:dyDescent="0.3">
      <c r="B7007" s="1173" t="s">
        <v>7760</v>
      </c>
      <c r="C7007" s="1206">
        <v>173</v>
      </c>
      <c r="D7007" s="1206">
        <v>128</v>
      </c>
      <c r="E7007" s="1206">
        <v>14</v>
      </c>
      <c r="F7007" s="1210">
        <v>315</v>
      </c>
    </row>
    <row r="7008" spans="2:6" ht="13.15" customHeight="1" x14ac:dyDescent="0.3">
      <c r="B7008" s="1172" t="s">
        <v>7761</v>
      </c>
      <c r="C7008" s="1207">
        <v>123</v>
      </c>
      <c r="D7008" s="1207">
        <v>131</v>
      </c>
      <c r="E7008" s="1207">
        <v>15</v>
      </c>
      <c r="F7008" s="1211">
        <v>269</v>
      </c>
    </row>
    <row r="7009" spans="2:6" ht="13.15" customHeight="1" x14ac:dyDescent="0.3">
      <c r="B7009" s="1173" t="s">
        <v>7762</v>
      </c>
      <c r="C7009" s="1206">
        <v>11</v>
      </c>
      <c r="D7009" s="1206">
        <v>3</v>
      </c>
      <c r="E7009" s="1206">
        <v>3</v>
      </c>
      <c r="F7009" s="1210">
        <v>17</v>
      </c>
    </row>
    <row r="7010" spans="2:6" ht="13.15" customHeight="1" x14ac:dyDescent="0.3">
      <c r="B7010" s="1172" t="s">
        <v>7763</v>
      </c>
      <c r="C7010" s="1207">
        <v>172</v>
      </c>
      <c r="D7010" s="1207">
        <v>269</v>
      </c>
      <c r="E7010" s="1207">
        <v>35</v>
      </c>
      <c r="F7010" s="1211">
        <v>476</v>
      </c>
    </row>
    <row r="7011" spans="2:6" ht="13.15" customHeight="1" x14ac:dyDescent="0.3">
      <c r="B7011" s="1173" t="s">
        <v>7764</v>
      </c>
      <c r="C7011" s="1206">
        <v>418</v>
      </c>
      <c r="D7011" s="1206">
        <v>656</v>
      </c>
      <c r="E7011" s="1206">
        <v>107</v>
      </c>
      <c r="F7011" s="1210">
        <v>1181</v>
      </c>
    </row>
    <row r="7012" spans="2:6" ht="13.15" customHeight="1" x14ac:dyDescent="0.3">
      <c r="B7012" s="1172" t="s">
        <v>7765</v>
      </c>
      <c r="C7012" s="1207">
        <v>21</v>
      </c>
      <c r="D7012" s="1207">
        <v>183</v>
      </c>
      <c r="E7012" s="1207">
        <v>12</v>
      </c>
      <c r="F7012" s="1211">
        <v>216</v>
      </c>
    </row>
    <row r="7013" spans="2:6" ht="13.15" customHeight="1" x14ac:dyDescent="0.3">
      <c r="B7013" s="1173" t="s">
        <v>7766</v>
      </c>
      <c r="C7013" s="1206">
        <v>175</v>
      </c>
      <c r="D7013" s="1206">
        <v>315</v>
      </c>
      <c r="E7013" s="1206">
        <v>41</v>
      </c>
      <c r="F7013" s="1210">
        <v>531</v>
      </c>
    </row>
    <row r="7014" spans="2:6" ht="13.15" customHeight="1" x14ac:dyDescent="0.3">
      <c r="B7014" s="1172" t="s">
        <v>7767</v>
      </c>
      <c r="C7014" s="1207">
        <v>178</v>
      </c>
      <c r="D7014" s="1207">
        <v>269</v>
      </c>
      <c r="E7014" s="1207">
        <v>34</v>
      </c>
      <c r="F7014" s="1211">
        <v>481</v>
      </c>
    </row>
    <row r="7015" spans="2:6" ht="13.15" customHeight="1" x14ac:dyDescent="0.3">
      <c r="B7015" s="1173" t="s">
        <v>7768</v>
      </c>
      <c r="C7015" s="1206">
        <v>90</v>
      </c>
      <c r="D7015" s="1206">
        <v>476</v>
      </c>
      <c r="E7015" s="1206">
        <v>9</v>
      </c>
      <c r="F7015" s="1210">
        <v>575</v>
      </c>
    </row>
    <row r="7016" spans="2:6" ht="13.15" customHeight="1" x14ac:dyDescent="0.3">
      <c r="B7016" s="1172" t="s">
        <v>7769</v>
      </c>
      <c r="C7016" s="1207">
        <v>48</v>
      </c>
      <c r="D7016" s="1207">
        <v>128</v>
      </c>
      <c r="E7016" s="1207">
        <v>2</v>
      </c>
      <c r="F7016" s="1211">
        <v>178</v>
      </c>
    </row>
    <row r="7017" spans="2:6" ht="13.15" customHeight="1" x14ac:dyDescent="0.3">
      <c r="B7017" s="1173" t="s">
        <v>7770</v>
      </c>
      <c r="C7017" s="1206">
        <v>313</v>
      </c>
      <c r="D7017" s="1206">
        <v>528</v>
      </c>
      <c r="E7017" s="1206">
        <v>98</v>
      </c>
      <c r="F7017" s="1210">
        <v>939</v>
      </c>
    </row>
    <row r="7018" spans="2:6" ht="13.15" customHeight="1" x14ac:dyDescent="0.3">
      <c r="B7018" s="1172" t="s">
        <v>7771</v>
      </c>
      <c r="C7018" s="1207">
        <v>38</v>
      </c>
      <c r="D7018" s="1207">
        <v>40</v>
      </c>
      <c r="E7018" s="1207">
        <v>9</v>
      </c>
      <c r="F7018" s="1211">
        <v>87</v>
      </c>
    </row>
    <row r="7019" spans="2:6" ht="13.15" customHeight="1" x14ac:dyDescent="0.3">
      <c r="B7019" s="1173" t="s">
        <v>7772</v>
      </c>
      <c r="C7019" s="1206">
        <v>7</v>
      </c>
      <c r="D7019" s="1206">
        <v>11</v>
      </c>
      <c r="E7019" s="1206">
        <v>0</v>
      </c>
      <c r="F7019" s="1210">
        <v>18</v>
      </c>
    </row>
    <row r="7020" spans="2:6" ht="13.15" customHeight="1" x14ac:dyDescent="0.3">
      <c r="B7020" s="1172" t="s">
        <v>7773</v>
      </c>
      <c r="C7020" s="1207">
        <v>230</v>
      </c>
      <c r="D7020" s="1207">
        <v>528</v>
      </c>
      <c r="E7020" s="1207">
        <v>39</v>
      </c>
      <c r="F7020" s="1211">
        <v>797</v>
      </c>
    </row>
    <row r="7021" spans="2:6" ht="13.15" customHeight="1" x14ac:dyDescent="0.3">
      <c r="B7021" s="1173" t="s">
        <v>7774</v>
      </c>
      <c r="C7021" s="1206">
        <v>146</v>
      </c>
      <c r="D7021" s="1206">
        <v>304</v>
      </c>
      <c r="E7021" s="1206">
        <v>58</v>
      </c>
      <c r="F7021" s="1210">
        <v>508</v>
      </c>
    </row>
    <row r="7022" spans="2:6" ht="13.15" customHeight="1" x14ac:dyDescent="0.3">
      <c r="B7022" s="1172" t="s">
        <v>7775</v>
      </c>
      <c r="C7022" s="1207">
        <v>98</v>
      </c>
      <c r="D7022" s="1207">
        <v>89</v>
      </c>
      <c r="E7022" s="1207">
        <v>7</v>
      </c>
      <c r="F7022" s="1211">
        <v>194</v>
      </c>
    </row>
    <row r="7023" spans="2:6" ht="13.15" customHeight="1" x14ac:dyDescent="0.3">
      <c r="B7023" s="1173" t="s">
        <v>7776</v>
      </c>
      <c r="C7023" s="1206">
        <v>2</v>
      </c>
      <c r="D7023" s="1206">
        <v>0</v>
      </c>
      <c r="E7023" s="1206">
        <v>1</v>
      </c>
      <c r="F7023" s="1210">
        <v>3</v>
      </c>
    </row>
    <row r="7024" spans="2:6" ht="13.15" customHeight="1" x14ac:dyDescent="0.3">
      <c r="B7024" s="1172" t="s">
        <v>7777</v>
      </c>
      <c r="C7024" s="1207">
        <v>717</v>
      </c>
      <c r="D7024" s="1207">
        <v>1225</v>
      </c>
      <c r="E7024" s="1207">
        <v>162</v>
      </c>
      <c r="F7024" s="1211">
        <v>2104</v>
      </c>
    </row>
    <row r="7025" spans="2:6" ht="13.15" customHeight="1" x14ac:dyDescent="0.3">
      <c r="B7025" s="1173" t="s">
        <v>7778</v>
      </c>
      <c r="C7025" s="1206">
        <v>254</v>
      </c>
      <c r="D7025" s="1206">
        <v>382</v>
      </c>
      <c r="E7025" s="1206">
        <v>49</v>
      </c>
      <c r="F7025" s="1210">
        <v>685</v>
      </c>
    </row>
    <row r="7026" spans="2:6" ht="13.15" customHeight="1" x14ac:dyDescent="0.3">
      <c r="B7026" s="1172" t="s">
        <v>7779</v>
      </c>
      <c r="C7026" s="1207">
        <v>4</v>
      </c>
      <c r="D7026" s="1207">
        <v>2</v>
      </c>
      <c r="E7026" s="1207">
        <v>3</v>
      </c>
      <c r="F7026" s="1211">
        <v>9</v>
      </c>
    </row>
    <row r="7027" spans="2:6" ht="13.15" customHeight="1" x14ac:dyDescent="0.3">
      <c r="B7027" s="1173" t="s">
        <v>7780</v>
      </c>
      <c r="C7027" s="1206">
        <v>2641</v>
      </c>
      <c r="D7027" s="1206">
        <v>3835</v>
      </c>
      <c r="E7027" s="1206">
        <v>674</v>
      </c>
      <c r="F7027" s="1210">
        <v>7150</v>
      </c>
    </row>
    <row r="7028" spans="2:6" ht="13.15" customHeight="1" x14ac:dyDescent="0.3">
      <c r="B7028" s="1172" t="s">
        <v>7781</v>
      </c>
      <c r="C7028" s="1207">
        <v>390</v>
      </c>
      <c r="D7028" s="1207">
        <v>629</v>
      </c>
      <c r="E7028" s="1207">
        <v>103</v>
      </c>
      <c r="F7028" s="1211">
        <v>1122</v>
      </c>
    </row>
    <row r="7029" spans="2:6" ht="13.15" customHeight="1" x14ac:dyDescent="0.3">
      <c r="B7029" s="1173" t="s">
        <v>7782</v>
      </c>
      <c r="C7029" s="1206">
        <v>151</v>
      </c>
      <c r="D7029" s="1206">
        <v>165</v>
      </c>
      <c r="E7029" s="1206">
        <v>30</v>
      </c>
      <c r="F7029" s="1210">
        <v>346</v>
      </c>
    </row>
    <row r="7030" spans="2:6" ht="13.15" customHeight="1" x14ac:dyDescent="0.3">
      <c r="B7030" s="1172" t="s">
        <v>7783</v>
      </c>
      <c r="C7030" s="1207">
        <v>274</v>
      </c>
      <c r="D7030" s="1207">
        <v>412</v>
      </c>
      <c r="E7030" s="1207">
        <v>52</v>
      </c>
      <c r="F7030" s="1211">
        <v>738</v>
      </c>
    </row>
    <row r="7031" spans="2:6" ht="13.15" customHeight="1" x14ac:dyDescent="0.3">
      <c r="B7031" s="1173" t="s">
        <v>7784</v>
      </c>
      <c r="C7031" s="1206">
        <v>2</v>
      </c>
      <c r="D7031" s="1206">
        <v>1</v>
      </c>
      <c r="E7031" s="1206">
        <v>0</v>
      </c>
      <c r="F7031" s="1210">
        <v>3</v>
      </c>
    </row>
    <row r="7032" spans="2:6" ht="13.15" customHeight="1" x14ac:dyDescent="0.3">
      <c r="B7032" s="1172" t="s">
        <v>7785</v>
      </c>
      <c r="C7032" s="1207">
        <v>322</v>
      </c>
      <c r="D7032" s="1207">
        <v>542</v>
      </c>
      <c r="E7032" s="1207">
        <v>78</v>
      </c>
      <c r="F7032" s="1211">
        <v>942</v>
      </c>
    </row>
    <row r="7033" spans="2:6" ht="13.15" customHeight="1" x14ac:dyDescent="0.3">
      <c r="B7033" s="1173" t="s">
        <v>7786</v>
      </c>
      <c r="C7033" s="1206">
        <v>101</v>
      </c>
      <c r="D7033" s="1206">
        <v>90</v>
      </c>
      <c r="E7033" s="1206">
        <v>7</v>
      </c>
      <c r="F7033" s="1210">
        <v>198</v>
      </c>
    </row>
    <row r="7034" spans="2:6" ht="13.15" customHeight="1" x14ac:dyDescent="0.3">
      <c r="B7034" s="1172" t="s">
        <v>7787</v>
      </c>
      <c r="C7034" s="1207">
        <v>108</v>
      </c>
      <c r="D7034" s="1207">
        <v>92</v>
      </c>
      <c r="E7034" s="1207">
        <v>4</v>
      </c>
      <c r="F7034" s="1211">
        <v>204</v>
      </c>
    </row>
    <row r="7035" spans="2:6" ht="13.15" customHeight="1" x14ac:dyDescent="0.3">
      <c r="B7035" s="1173" t="s">
        <v>7788</v>
      </c>
      <c r="C7035" s="1206">
        <v>4</v>
      </c>
      <c r="D7035" s="1206">
        <v>2</v>
      </c>
      <c r="E7035" s="1206">
        <v>2</v>
      </c>
      <c r="F7035" s="1210">
        <v>8</v>
      </c>
    </row>
    <row r="7036" spans="2:6" ht="13.15" customHeight="1" x14ac:dyDescent="0.3">
      <c r="B7036" s="1172" t="s">
        <v>7789</v>
      </c>
      <c r="C7036" s="1207">
        <v>130</v>
      </c>
      <c r="D7036" s="1207">
        <v>69</v>
      </c>
      <c r="E7036" s="1207">
        <v>9</v>
      </c>
      <c r="F7036" s="1211">
        <v>208</v>
      </c>
    </row>
    <row r="7037" spans="2:6" ht="13.15" customHeight="1" x14ac:dyDescent="0.3">
      <c r="B7037" s="1173" t="s">
        <v>7790</v>
      </c>
      <c r="C7037" s="1206">
        <v>123</v>
      </c>
      <c r="D7037" s="1206">
        <v>131</v>
      </c>
      <c r="E7037" s="1206">
        <v>16</v>
      </c>
      <c r="F7037" s="1210">
        <v>270</v>
      </c>
    </row>
    <row r="7038" spans="2:6" ht="13.15" customHeight="1" x14ac:dyDescent="0.3">
      <c r="B7038" s="1172" t="s">
        <v>7791</v>
      </c>
      <c r="C7038" s="1207">
        <v>61</v>
      </c>
      <c r="D7038" s="1207">
        <v>78</v>
      </c>
      <c r="E7038" s="1207">
        <v>7</v>
      </c>
      <c r="F7038" s="1211">
        <v>146</v>
      </c>
    </row>
    <row r="7039" spans="2:6" ht="13.15" customHeight="1" x14ac:dyDescent="0.3">
      <c r="B7039" s="1173" t="s">
        <v>7792</v>
      </c>
      <c r="C7039" s="1206">
        <v>77</v>
      </c>
      <c r="D7039" s="1206">
        <v>83</v>
      </c>
      <c r="E7039" s="1206">
        <v>7</v>
      </c>
      <c r="F7039" s="1210">
        <v>167</v>
      </c>
    </row>
    <row r="7040" spans="2:6" ht="13.15" customHeight="1" x14ac:dyDescent="0.3">
      <c r="B7040" s="1172" t="s">
        <v>7793</v>
      </c>
      <c r="C7040" s="1207">
        <v>151</v>
      </c>
      <c r="D7040" s="1207">
        <v>185</v>
      </c>
      <c r="E7040" s="1207">
        <v>22</v>
      </c>
      <c r="F7040" s="1211">
        <v>358</v>
      </c>
    </row>
    <row r="7041" spans="2:6" ht="13.15" customHeight="1" x14ac:dyDescent="0.3">
      <c r="B7041" s="1173" t="s">
        <v>7794</v>
      </c>
      <c r="C7041" s="1206">
        <v>376</v>
      </c>
      <c r="D7041" s="1206">
        <v>482</v>
      </c>
      <c r="E7041" s="1206">
        <v>34</v>
      </c>
      <c r="F7041" s="1210">
        <v>892</v>
      </c>
    </row>
    <row r="7042" spans="2:6" ht="13.15" customHeight="1" x14ac:dyDescent="0.3">
      <c r="B7042" s="1172" t="s">
        <v>7795</v>
      </c>
      <c r="C7042" s="1207">
        <v>14</v>
      </c>
      <c r="D7042" s="1207">
        <v>5</v>
      </c>
      <c r="E7042" s="1207">
        <v>5</v>
      </c>
      <c r="F7042" s="1211">
        <v>24</v>
      </c>
    </row>
    <row r="7043" spans="2:6" ht="13.15" customHeight="1" x14ac:dyDescent="0.3">
      <c r="B7043" s="1173" t="s">
        <v>7796</v>
      </c>
      <c r="C7043" s="1206">
        <v>157</v>
      </c>
      <c r="D7043" s="1206">
        <v>158</v>
      </c>
      <c r="E7043" s="1206">
        <v>17</v>
      </c>
      <c r="F7043" s="1210">
        <v>332</v>
      </c>
    </row>
    <row r="7044" spans="2:6" ht="13.15" customHeight="1" x14ac:dyDescent="0.3">
      <c r="B7044" s="1172" t="s">
        <v>7797</v>
      </c>
      <c r="C7044" s="1207">
        <v>1945</v>
      </c>
      <c r="D7044" s="1207">
        <v>3158</v>
      </c>
      <c r="E7044" s="1207">
        <v>631</v>
      </c>
      <c r="F7044" s="1211">
        <v>5734</v>
      </c>
    </row>
    <row r="7045" spans="2:6" ht="13.15" customHeight="1" x14ac:dyDescent="0.3">
      <c r="B7045" s="1173" t="s">
        <v>7798</v>
      </c>
      <c r="C7045" s="1206">
        <v>212</v>
      </c>
      <c r="D7045" s="1206">
        <v>739</v>
      </c>
      <c r="E7045" s="1206">
        <v>43</v>
      </c>
      <c r="F7045" s="1210">
        <v>994</v>
      </c>
    </row>
    <row r="7046" spans="2:6" ht="13.15" customHeight="1" x14ac:dyDescent="0.3">
      <c r="B7046" s="1172" t="s">
        <v>7799</v>
      </c>
      <c r="C7046" s="1207">
        <v>307</v>
      </c>
      <c r="D7046" s="1207">
        <v>876</v>
      </c>
      <c r="E7046" s="1207">
        <v>55</v>
      </c>
      <c r="F7046" s="1211">
        <v>1238</v>
      </c>
    </row>
    <row r="7047" spans="2:6" ht="13.15" customHeight="1" x14ac:dyDescent="0.3">
      <c r="B7047" s="1173" t="s">
        <v>7800</v>
      </c>
      <c r="C7047" s="1206">
        <v>118</v>
      </c>
      <c r="D7047" s="1206">
        <v>360</v>
      </c>
      <c r="E7047" s="1206">
        <v>32</v>
      </c>
      <c r="F7047" s="1210">
        <v>510</v>
      </c>
    </row>
    <row r="7048" spans="2:6" ht="13.15" customHeight="1" x14ac:dyDescent="0.3">
      <c r="B7048" s="1172" t="s">
        <v>7801</v>
      </c>
      <c r="C7048" s="1207">
        <v>265</v>
      </c>
      <c r="D7048" s="1207">
        <v>546</v>
      </c>
      <c r="E7048" s="1207">
        <v>63</v>
      </c>
      <c r="F7048" s="1211">
        <v>874</v>
      </c>
    </row>
    <row r="7049" spans="2:6" ht="13.15" customHeight="1" x14ac:dyDescent="0.3">
      <c r="B7049" s="1173" t="s">
        <v>7802</v>
      </c>
      <c r="C7049" s="1206">
        <v>17</v>
      </c>
      <c r="D7049" s="1206">
        <v>16</v>
      </c>
      <c r="E7049" s="1206">
        <v>10</v>
      </c>
      <c r="F7049" s="1210">
        <v>43</v>
      </c>
    </row>
    <row r="7050" spans="2:6" ht="13.15" customHeight="1" x14ac:dyDescent="0.3">
      <c r="B7050" s="1172" t="s">
        <v>7803</v>
      </c>
      <c r="C7050" s="1207">
        <v>133</v>
      </c>
      <c r="D7050" s="1207">
        <v>268</v>
      </c>
      <c r="E7050" s="1207">
        <v>42</v>
      </c>
      <c r="F7050" s="1211">
        <v>443</v>
      </c>
    </row>
    <row r="7051" spans="2:6" ht="13.15" customHeight="1" x14ac:dyDescent="0.3">
      <c r="B7051" s="1173" t="s">
        <v>7804</v>
      </c>
      <c r="C7051" s="1206">
        <v>171</v>
      </c>
      <c r="D7051" s="1206">
        <v>740</v>
      </c>
      <c r="E7051" s="1206">
        <v>45</v>
      </c>
      <c r="F7051" s="1210">
        <v>956</v>
      </c>
    </row>
    <row r="7052" spans="2:6" ht="13.15" customHeight="1" x14ac:dyDescent="0.3">
      <c r="B7052" s="1172" t="s">
        <v>7805</v>
      </c>
      <c r="C7052" s="1207">
        <v>386</v>
      </c>
      <c r="D7052" s="1207">
        <v>919</v>
      </c>
      <c r="E7052" s="1207">
        <v>90</v>
      </c>
      <c r="F7052" s="1211">
        <v>1395</v>
      </c>
    </row>
    <row r="7053" spans="2:6" ht="13.15" customHeight="1" x14ac:dyDescent="0.3">
      <c r="B7053" s="1173" t="s">
        <v>7806</v>
      </c>
      <c r="C7053" s="1206">
        <v>328</v>
      </c>
      <c r="D7053" s="1206">
        <v>717</v>
      </c>
      <c r="E7053" s="1206">
        <v>108</v>
      </c>
      <c r="F7053" s="1210">
        <v>1153</v>
      </c>
    </row>
    <row r="7054" spans="2:6" ht="13.15" customHeight="1" x14ac:dyDescent="0.3">
      <c r="B7054" s="1172" t="s">
        <v>7807</v>
      </c>
      <c r="C7054" s="1207">
        <v>51</v>
      </c>
      <c r="D7054" s="1207">
        <v>135</v>
      </c>
      <c r="E7054" s="1207">
        <v>11</v>
      </c>
      <c r="F7054" s="1211">
        <v>197</v>
      </c>
    </row>
    <row r="7055" spans="2:6" ht="13.15" customHeight="1" x14ac:dyDescent="0.3">
      <c r="B7055" s="1173" t="s">
        <v>7808</v>
      </c>
      <c r="C7055" s="1206">
        <v>435</v>
      </c>
      <c r="D7055" s="1206">
        <v>953</v>
      </c>
      <c r="E7055" s="1206">
        <v>133</v>
      </c>
      <c r="F7055" s="1210">
        <v>1521</v>
      </c>
    </row>
    <row r="7056" spans="2:6" ht="13.15" customHeight="1" x14ac:dyDescent="0.3">
      <c r="B7056" s="1172" t="s">
        <v>7809</v>
      </c>
      <c r="C7056" s="1207">
        <v>75</v>
      </c>
      <c r="D7056" s="1207">
        <v>113</v>
      </c>
      <c r="E7056" s="1207">
        <v>19</v>
      </c>
      <c r="F7056" s="1211">
        <v>207</v>
      </c>
    </row>
    <row r="7057" spans="2:6" ht="13.15" customHeight="1" x14ac:dyDescent="0.3">
      <c r="B7057" s="1173" t="s">
        <v>7810</v>
      </c>
      <c r="C7057" s="1206">
        <v>17</v>
      </c>
      <c r="D7057" s="1206">
        <v>68</v>
      </c>
      <c r="E7057" s="1206">
        <v>3</v>
      </c>
      <c r="F7057" s="1210">
        <v>88</v>
      </c>
    </row>
    <row r="7058" spans="2:6" ht="13.15" customHeight="1" x14ac:dyDescent="0.3">
      <c r="B7058" s="1172" t="s">
        <v>7811</v>
      </c>
      <c r="C7058" s="1207">
        <v>17</v>
      </c>
      <c r="D7058" s="1207">
        <v>5</v>
      </c>
      <c r="E7058" s="1207">
        <v>11</v>
      </c>
      <c r="F7058" s="1211">
        <v>33</v>
      </c>
    </row>
    <row r="7059" spans="2:6" ht="13.15" customHeight="1" x14ac:dyDescent="0.3">
      <c r="B7059" s="1173" t="s">
        <v>7812</v>
      </c>
      <c r="C7059" s="1206">
        <v>131</v>
      </c>
      <c r="D7059" s="1206">
        <v>263</v>
      </c>
      <c r="E7059" s="1206">
        <v>36</v>
      </c>
      <c r="F7059" s="1210">
        <v>430</v>
      </c>
    </row>
    <row r="7060" spans="2:6" ht="13.15" customHeight="1" x14ac:dyDescent="0.3">
      <c r="B7060" s="1172" t="s">
        <v>7813</v>
      </c>
      <c r="C7060" s="1207">
        <v>44</v>
      </c>
      <c r="D7060" s="1207">
        <v>68</v>
      </c>
      <c r="E7060" s="1207">
        <v>12</v>
      </c>
      <c r="F7060" s="1211">
        <v>124</v>
      </c>
    </row>
    <row r="7061" spans="2:6" ht="13.15" customHeight="1" x14ac:dyDescent="0.3">
      <c r="B7061" s="1173" t="s">
        <v>7814</v>
      </c>
      <c r="C7061" s="1206">
        <v>622</v>
      </c>
      <c r="D7061" s="1206">
        <v>1467</v>
      </c>
      <c r="E7061" s="1206">
        <v>164</v>
      </c>
      <c r="F7061" s="1210">
        <v>2253</v>
      </c>
    </row>
    <row r="7062" spans="2:6" ht="13.15" customHeight="1" x14ac:dyDescent="0.3">
      <c r="B7062" s="1172" t="s">
        <v>7815</v>
      </c>
      <c r="C7062" s="1207">
        <v>152</v>
      </c>
      <c r="D7062" s="1207">
        <v>328</v>
      </c>
      <c r="E7062" s="1207">
        <v>53</v>
      </c>
      <c r="F7062" s="1211">
        <v>533</v>
      </c>
    </row>
    <row r="7063" spans="2:6" ht="13.15" customHeight="1" x14ac:dyDescent="0.3">
      <c r="B7063" s="1173" t="s">
        <v>7816</v>
      </c>
      <c r="C7063" s="1206">
        <v>27</v>
      </c>
      <c r="D7063" s="1206">
        <v>63</v>
      </c>
      <c r="E7063" s="1206">
        <v>5</v>
      </c>
      <c r="F7063" s="1210">
        <v>95</v>
      </c>
    </row>
    <row r="7064" spans="2:6" ht="13.15" customHeight="1" x14ac:dyDescent="0.3">
      <c r="B7064" s="1172" t="s">
        <v>7817</v>
      </c>
      <c r="C7064" s="1207">
        <v>163</v>
      </c>
      <c r="D7064" s="1207">
        <v>371</v>
      </c>
      <c r="E7064" s="1207">
        <v>26</v>
      </c>
      <c r="F7064" s="1211">
        <v>560</v>
      </c>
    </row>
    <row r="7065" spans="2:6" ht="13.15" customHeight="1" x14ac:dyDescent="0.3">
      <c r="B7065" s="1173" t="s">
        <v>7818</v>
      </c>
      <c r="C7065" s="1206">
        <v>26</v>
      </c>
      <c r="D7065" s="1206">
        <v>28</v>
      </c>
      <c r="E7065" s="1206">
        <v>6</v>
      </c>
      <c r="F7065" s="1210">
        <v>60</v>
      </c>
    </row>
    <row r="7066" spans="2:6" ht="13.15" customHeight="1" x14ac:dyDescent="0.3">
      <c r="B7066" s="1172" t="s">
        <v>7819</v>
      </c>
      <c r="C7066" s="1207">
        <v>3</v>
      </c>
      <c r="D7066" s="1207">
        <v>0</v>
      </c>
      <c r="E7066" s="1207">
        <v>0</v>
      </c>
      <c r="F7066" s="1211">
        <v>3</v>
      </c>
    </row>
    <row r="7067" spans="2:6" ht="13.15" customHeight="1" x14ac:dyDescent="0.3">
      <c r="B7067" s="1173" t="s">
        <v>7820</v>
      </c>
      <c r="C7067" s="1206">
        <v>48</v>
      </c>
      <c r="D7067" s="1206">
        <v>66</v>
      </c>
      <c r="E7067" s="1206">
        <v>8</v>
      </c>
      <c r="F7067" s="1210">
        <v>122</v>
      </c>
    </row>
    <row r="7068" spans="2:6" ht="13.15" customHeight="1" x14ac:dyDescent="0.3">
      <c r="B7068" s="1172" t="s">
        <v>7821</v>
      </c>
      <c r="C7068" s="1207">
        <v>104</v>
      </c>
      <c r="D7068" s="1207">
        <v>104</v>
      </c>
      <c r="E7068" s="1207">
        <v>12</v>
      </c>
      <c r="F7068" s="1211">
        <v>220</v>
      </c>
    </row>
    <row r="7069" spans="2:6" ht="13.15" customHeight="1" x14ac:dyDescent="0.3">
      <c r="B7069" s="1173" t="s">
        <v>7822</v>
      </c>
      <c r="C7069" s="1206">
        <v>50</v>
      </c>
      <c r="D7069" s="1206">
        <v>74</v>
      </c>
      <c r="E7069" s="1206">
        <v>7</v>
      </c>
      <c r="F7069" s="1210">
        <v>131</v>
      </c>
    </row>
    <row r="7070" spans="2:6" ht="13.15" customHeight="1" x14ac:dyDescent="0.3">
      <c r="B7070" s="1172" t="s">
        <v>7823</v>
      </c>
      <c r="C7070" s="1207">
        <v>61</v>
      </c>
      <c r="D7070" s="1207">
        <v>113</v>
      </c>
      <c r="E7070" s="1207">
        <v>18</v>
      </c>
      <c r="F7070" s="1211">
        <v>192</v>
      </c>
    </row>
    <row r="7071" spans="2:6" ht="13.15" customHeight="1" x14ac:dyDescent="0.3">
      <c r="B7071" s="1173" t="s">
        <v>7824</v>
      </c>
      <c r="C7071" s="1206">
        <v>33</v>
      </c>
      <c r="D7071" s="1206">
        <v>79</v>
      </c>
      <c r="E7071" s="1206">
        <v>9</v>
      </c>
      <c r="F7071" s="1210">
        <v>121</v>
      </c>
    </row>
    <row r="7072" spans="2:6" ht="13.15" customHeight="1" x14ac:dyDescent="0.3">
      <c r="B7072" s="1172" t="s">
        <v>7825</v>
      </c>
      <c r="C7072" s="1207">
        <v>127</v>
      </c>
      <c r="D7072" s="1207">
        <v>222</v>
      </c>
      <c r="E7072" s="1207">
        <v>32</v>
      </c>
      <c r="F7072" s="1211">
        <v>381</v>
      </c>
    </row>
    <row r="7073" spans="2:6" ht="13.15" customHeight="1" x14ac:dyDescent="0.3">
      <c r="B7073" s="1173" t="s">
        <v>7826</v>
      </c>
      <c r="C7073" s="1206">
        <v>381</v>
      </c>
      <c r="D7073" s="1206">
        <v>839</v>
      </c>
      <c r="E7073" s="1206">
        <v>87</v>
      </c>
      <c r="F7073" s="1210">
        <v>1307</v>
      </c>
    </row>
    <row r="7074" spans="2:6" ht="13.15" customHeight="1" x14ac:dyDescent="0.3">
      <c r="B7074" s="1172" t="s">
        <v>7827</v>
      </c>
      <c r="C7074" s="1207">
        <v>317</v>
      </c>
      <c r="D7074" s="1207">
        <v>813</v>
      </c>
      <c r="E7074" s="1207">
        <v>101</v>
      </c>
      <c r="F7074" s="1211">
        <v>1231</v>
      </c>
    </row>
    <row r="7075" spans="2:6" ht="13.15" customHeight="1" x14ac:dyDescent="0.3">
      <c r="B7075" s="1173" t="s">
        <v>7828</v>
      </c>
      <c r="C7075" s="1206">
        <v>256</v>
      </c>
      <c r="D7075" s="1206">
        <v>535</v>
      </c>
      <c r="E7075" s="1206">
        <v>44</v>
      </c>
      <c r="F7075" s="1210">
        <v>835</v>
      </c>
    </row>
    <row r="7076" spans="2:6" ht="13.15" customHeight="1" x14ac:dyDescent="0.3">
      <c r="B7076" s="1172" t="s">
        <v>7829</v>
      </c>
      <c r="C7076" s="1207">
        <v>48</v>
      </c>
      <c r="D7076" s="1207">
        <v>67</v>
      </c>
      <c r="E7076" s="1207">
        <v>10</v>
      </c>
      <c r="F7076" s="1211">
        <v>125</v>
      </c>
    </row>
    <row r="7077" spans="2:6" ht="13.15" customHeight="1" x14ac:dyDescent="0.3">
      <c r="B7077" s="1173" t="s">
        <v>7830</v>
      </c>
      <c r="C7077" s="1206">
        <v>143</v>
      </c>
      <c r="D7077" s="1206">
        <v>240</v>
      </c>
      <c r="E7077" s="1206">
        <v>37</v>
      </c>
      <c r="F7077" s="1210">
        <v>420</v>
      </c>
    </row>
    <row r="7078" spans="2:6" ht="13.15" customHeight="1" x14ac:dyDescent="0.3">
      <c r="B7078" s="1172" t="s">
        <v>7831</v>
      </c>
      <c r="C7078" s="1207">
        <v>1</v>
      </c>
      <c r="D7078" s="1207">
        <v>0</v>
      </c>
      <c r="E7078" s="1207">
        <v>0</v>
      </c>
      <c r="F7078" s="1211">
        <v>1</v>
      </c>
    </row>
    <row r="7079" spans="2:6" ht="13.15" customHeight="1" x14ac:dyDescent="0.3">
      <c r="B7079" s="1173" t="s">
        <v>7832</v>
      </c>
      <c r="C7079" s="1206">
        <v>7492</v>
      </c>
      <c r="D7079" s="1206">
        <v>12088</v>
      </c>
      <c r="E7079" s="1206">
        <v>2149</v>
      </c>
      <c r="F7079" s="1210">
        <v>21729</v>
      </c>
    </row>
    <row r="7080" spans="2:6" ht="13.15" customHeight="1" x14ac:dyDescent="0.3">
      <c r="B7080" s="1172" t="s">
        <v>7833</v>
      </c>
      <c r="C7080" s="1207">
        <v>159</v>
      </c>
      <c r="D7080" s="1207">
        <v>449</v>
      </c>
      <c r="E7080" s="1207">
        <v>41</v>
      </c>
      <c r="F7080" s="1211">
        <v>649</v>
      </c>
    </row>
    <row r="7081" spans="2:6" ht="13.15" customHeight="1" x14ac:dyDescent="0.3">
      <c r="B7081" s="1173" t="s">
        <v>7834</v>
      </c>
      <c r="C7081" s="1206">
        <v>11</v>
      </c>
      <c r="D7081" s="1206">
        <v>8</v>
      </c>
      <c r="E7081" s="1206">
        <v>2</v>
      </c>
      <c r="F7081" s="1210">
        <v>21</v>
      </c>
    </row>
    <row r="7082" spans="2:6" ht="13.15" customHeight="1" x14ac:dyDescent="0.3">
      <c r="B7082" s="1172" t="s">
        <v>7835</v>
      </c>
      <c r="C7082" s="1207">
        <v>38</v>
      </c>
      <c r="D7082" s="1207">
        <v>58</v>
      </c>
      <c r="E7082" s="1207">
        <v>5</v>
      </c>
      <c r="F7082" s="1211">
        <v>101</v>
      </c>
    </row>
    <row r="7083" spans="2:6" ht="13.15" customHeight="1" x14ac:dyDescent="0.3">
      <c r="B7083" s="1173" t="s">
        <v>7836</v>
      </c>
      <c r="C7083" s="1206">
        <v>2</v>
      </c>
      <c r="D7083" s="1206">
        <v>1</v>
      </c>
      <c r="E7083" s="1206">
        <v>3</v>
      </c>
      <c r="F7083" s="1210">
        <v>6</v>
      </c>
    </row>
    <row r="7084" spans="2:6" ht="13.15" customHeight="1" x14ac:dyDescent="0.3">
      <c r="B7084" s="1172" t="s">
        <v>7837</v>
      </c>
      <c r="C7084" s="1207">
        <v>501</v>
      </c>
      <c r="D7084" s="1207">
        <v>1271</v>
      </c>
      <c r="E7084" s="1207">
        <v>121</v>
      </c>
      <c r="F7084" s="1211">
        <v>1893</v>
      </c>
    </row>
    <row r="7085" spans="2:6" ht="13.15" customHeight="1" x14ac:dyDescent="0.3">
      <c r="B7085" s="1173" t="s">
        <v>7838</v>
      </c>
      <c r="C7085" s="1206">
        <v>233</v>
      </c>
      <c r="D7085" s="1206">
        <v>492</v>
      </c>
      <c r="E7085" s="1206">
        <v>59</v>
      </c>
      <c r="F7085" s="1210">
        <v>784</v>
      </c>
    </row>
    <row r="7086" spans="2:6" ht="13.15" customHeight="1" x14ac:dyDescent="0.3">
      <c r="B7086" s="1172" t="s">
        <v>7839</v>
      </c>
      <c r="C7086" s="1207">
        <v>166</v>
      </c>
      <c r="D7086" s="1207">
        <v>297</v>
      </c>
      <c r="E7086" s="1207">
        <v>37</v>
      </c>
      <c r="F7086" s="1211">
        <v>500</v>
      </c>
    </row>
    <row r="7087" spans="2:6" ht="13.15" customHeight="1" x14ac:dyDescent="0.3">
      <c r="B7087" s="1173" t="s">
        <v>7840</v>
      </c>
      <c r="C7087" s="1206">
        <v>845</v>
      </c>
      <c r="D7087" s="1206">
        <v>2824</v>
      </c>
      <c r="E7087" s="1206">
        <v>195</v>
      </c>
      <c r="F7087" s="1210">
        <v>3864</v>
      </c>
    </row>
    <row r="7088" spans="2:6" ht="13.15" customHeight="1" x14ac:dyDescent="0.3">
      <c r="B7088" s="1172" t="s">
        <v>7841</v>
      </c>
      <c r="C7088" s="1207">
        <v>100</v>
      </c>
      <c r="D7088" s="1207">
        <v>122</v>
      </c>
      <c r="E7088" s="1207">
        <v>17</v>
      </c>
      <c r="F7088" s="1211">
        <v>239</v>
      </c>
    </row>
    <row r="7089" spans="2:6" ht="13.15" customHeight="1" x14ac:dyDescent="0.3">
      <c r="B7089" s="1173" t="s">
        <v>7842</v>
      </c>
      <c r="C7089" s="1206">
        <v>17</v>
      </c>
      <c r="D7089" s="1206">
        <v>30</v>
      </c>
      <c r="E7089" s="1206">
        <v>3</v>
      </c>
      <c r="F7089" s="1210">
        <v>50</v>
      </c>
    </row>
    <row r="7090" spans="2:6" ht="13.15" customHeight="1" x14ac:dyDescent="0.3">
      <c r="B7090" s="1172" t="s">
        <v>7843</v>
      </c>
      <c r="C7090" s="1207">
        <v>104</v>
      </c>
      <c r="D7090" s="1207">
        <v>199</v>
      </c>
      <c r="E7090" s="1207">
        <v>20</v>
      </c>
      <c r="F7090" s="1211">
        <v>323</v>
      </c>
    </row>
    <row r="7091" spans="2:6" ht="13.15" customHeight="1" x14ac:dyDescent="0.3">
      <c r="B7091" s="1173" t="s">
        <v>7844</v>
      </c>
      <c r="C7091" s="1206">
        <v>198</v>
      </c>
      <c r="D7091" s="1206">
        <v>524</v>
      </c>
      <c r="E7091" s="1206">
        <v>49</v>
      </c>
      <c r="F7091" s="1210">
        <v>771</v>
      </c>
    </row>
    <row r="7092" spans="2:6" ht="13.15" customHeight="1" x14ac:dyDescent="0.3">
      <c r="B7092" s="1172" t="s">
        <v>7845</v>
      </c>
      <c r="C7092" s="1207">
        <v>30</v>
      </c>
      <c r="D7092" s="1207">
        <v>51</v>
      </c>
      <c r="E7092" s="1207">
        <v>7</v>
      </c>
      <c r="F7092" s="1211">
        <v>88</v>
      </c>
    </row>
    <row r="7093" spans="2:6" ht="13.15" customHeight="1" x14ac:dyDescent="0.3">
      <c r="B7093" s="1173" t="s">
        <v>7846</v>
      </c>
      <c r="C7093" s="1206">
        <v>367</v>
      </c>
      <c r="D7093" s="1206">
        <v>1014</v>
      </c>
      <c r="E7093" s="1206">
        <v>90</v>
      </c>
      <c r="F7093" s="1210">
        <v>1471</v>
      </c>
    </row>
    <row r="7094" spans="2:6" ht="13.15" customHeight="1" x14ac:dyDescent="0.3">
      <c r="B7094" s="1172" t="s">
        <v>7847</v>
      </c>
      <c r="C7094" s="1207">
        <v>126</v>
      </c>
      <c r="D7094" s="1207">
        <v>157</v>
      </c>
      <c r="E7094" s="1207">
        <v>30</v>
      </c>
      <c r="F7094" s="1211">
        <v>313</v>
      </c>
    </row>
    <row r="7095" spans="2:6" ht="13.15" customHeight="1" x14ac:dyDescent="0.3">
      <c r="B7095" s="1173" t="s">
        <v>7848</v>
      </c>
      <c r="C7095" s="1206">
        <v>15</v>
      </c>
      <c r="D7095" s="1206">
        <v>13</v>
      </c>
      <c r="E7095" s="1206">
        <v>4</v>
      </c>
      <c r="F7095" s="1210">
        <v>32</v>
      </c>
    </row>
    <row r="7096" spans="2:6" ht="13.15" customHeight="1" x14ac:dyDescent="0.3">
      <c r="B7096" s="1172" t="s">
        <v>7849</v>
      </c>
      <c r="C7096" s="1207">
        <v>34</v>
      </c>
      <c r="D7096" s="1207">
        <v>63</v>
      </c>
      <c r="E7096" s="1207">
        <v>4</v>
      </c>
      <c r="F7096" s="1211">
        <v>101</v>
      </c>
    </row>
    <row r="7097" spans="2:6" ht="13.15" customHeight="1" x14ac:dyDescent="0.3">
      <c r="B7097" s="1173" t="s">
        <v>7850</v>
      </c>
      <c r="C7097" s="1206">
        <v>47</v>
      </c>
      <c r="D7097" s="1206">
        <v>87</v>
      </c>
      <c r="E7097" s="1206">
        <v>5</v>
      </c>
      <c r="F7097" s="1210">
        <v>139</v>
      </c>
    </row>
    <row r="7098" spans="2:6" ht="13.15" customHeight="1" x14ac:dyDescent="0.3">
      <c r="B7098" s="1172" t="s">
        <v>7851</v>
      </c>
      <c r="C7098" s="1207">
        <v>10</v>
      </c>
      <c r="D7098" s="1207">
        <v>5</v>
      </c>
      <c r="E7098" s="1207">
        <v>1</v>
      </c>
      <c r="F7098" s="1211">
        <v>16</v>
      </c>
    </row>
    <row r="7099" spans="2:6" ht="13.15" customHeight="1" x14ac:dyDescent="0.3">
      <c r="B7099" s="1173" t="s">
        <v>7852</v>
      </c>
      <c r="C7099" s="1206">
        <v>94</v>
      </c>
      <c r="D7099" s="1206">
        <v>264</v>
      </c>
      <c r="E7099" s="1206">
        <v>16</v>
      </c>
      <c r="F7099" s="1210">
        <v>374</v>
      </c>
    </row>
    <row r="7100" spans="2:6" ht="13.15" customHeight="1" x14ac:dyDescent="0.3">
      <c r="B7100" s="1172" t="s">
        <v>7853</v>
      </c>
      <c r="C7100" s="1207">
        <v>387</v>
      </c>
      <c r="D7100" s="1207">
        <v>982</v>
      </c>
      <c r="E7100" s="1207">
        <v>170</v>
      </c>
      <c r="F7100" s="1211">
        <v>1539</v>
      </c>
    </row>
    <row r="7101" spans="2:6" ht="13.15" customHeight="1" x14ac:dyDescent="0.3">
      <c r="B7101" s="1173" t="s">
        <v>7854</v>
      </c>
      <c r="C7101" s="1206">
        <v>12</v>
      </c>
      <c r="D7101" s="1206">
        <v>24</v>
      </c>
      <c r="E7101" s="1206">
        <v>4</v>
      </c>
      <c r="F7101" s="1210">
        <v>40</v>
      </c>
    </row>
    <row r="7102" spans="2:6" ht="13.15" customHeight="1" x14ac:dyDescent="0.3">
      <c r="B7102" s="1172" t="s">
        <v>7855</v>
      </c>
      <c r="C7102" s="1207">
        <v>12</v>
      </c>
      <c r="D7102" s="1207">
        <v>33</v>
      </c>
      <c r="E7102" s="1207">
        <v>12</v>
      </c>
      <c r="F7102" s="1211">
        <v>57</v>
      </c>
    </row>
    <row r="7103" spans="2:6" ht="13.15" customHeight="1" x14ac:dyDescent="0.3">
      <c r="B7103" s="1173" t="s">
        <v>7856</v>
      </c>
      <c r="C7103" s="1206">
        <v>48</v>
      </c>
      <c r="D7103" s="1206">
        <v>116</v>
      </c>
      <c r="E7103" s="1206">
        <v>16</v>
      </c>
      <c r="F7103" s="1210">
        <v>180</v>
      </c>
    </row>
    <row r="7104" spans="2:6" ht="13.15" customHeight="1" x14ac:dyDescent="0.3">
      <c r="B7104" s="1172" t="s">
        <v>7857</v>
      </c>
      <c r="C7104" s="1207">
        <v>236</v>
      </c>
      <c r="D7104" s="1207">
        <v>540</v>
      </c>
      <c r="E7104" s="1207">
        <v>77</v>
      </c>
      <c r="F7104" s="1211">
        <v>853</v>
      </c>
    </row>
    <row r="7105" spans="2:6" ht="13.15" customHeight="1" x14ac:dyDescent="0.3">
      <c r="B7105" s="1173" t="s">
        <v>7858</v>
      </c>
      <c r="C7105" s="1206">
        <v>331</v>
      </c>
      <c r="D7105" s="1206">
        <v>613</v>
      </c>
      <c r="E7105" s="1206">
        <v>85</v>
      </c>
      <c r="F7105" s="1210">
        <v>1029</v>
      </c>
    </row>
    <row r="7106" spans="2:6" ht="13.15" customHeight="1" x14ac:dyDescent="0.3">
      <c r="B7106" s="1172" t="s">
        <v>7859</v>
      </c>
      <c r="C7106" s="1207">
        <v>1179</v>
      </c>
      <c r="D7106" s="1207">
        <v>2116</v>
      </c>
      <c r="E7106" s="1207">
        <v>281</v>
      </c>
      <c r="F7106" s="1211">
        <v>3576</v>
      </c>
    </row>
    <row r="7107" spans="2:6" ht="13.15" customHeight="1" x14ac:dyDescent="0.3">
      <c r="B7107" s="1173" t="s">
        <v>7860</v>
      </c>
      <c r="C7107" s="1206">
        <v>24</v>
      </c>
      <c r="D7107" s="1206">
        <v>30</v>
      </c>
      <c r="E7107" s="1206">
        <v>1</v>
      </c>
      <c r="F7107" s="1210">
        <v>55</v>
      </c>
    </row>
    <row r="7108" spans="2:6" ht="13.15" customHeight="1" x14ac:dyDescent="0.3">
      <c r="B7108" s="1172" t="s">
        <v>7861</v>
      </c>
      <c r="C7108" s="1207">
        <v>38</v>
      </c>
      <c r="D7108" s="1207">
        <v>42</v>
      </c>
      <c r="E7108" s="1207">
        <v>0</v>
      </c>
      <c r="F7108" s="1211">
        <v>80</v>
      </c>
    </row>
    <row r="7109" spans="2:6" ht="13.15" customHeight="1" x14ac:dyDescent="0.3">
      <c r="B7109" s="1173" t="s">
        <v>7862</v>
      </c>
      <c r="C7109" s="1206">
        <v>46</v>
      </c>
      <c r="D7109" s="1206">
        <v>90</v>
      </c>
      <c r="E7109" s="1206">
        <v>6</v>
      </c>
      <c r="F7109" s="1210">
        <v>142</v>
      </c>
    </row>
    <row r="7110" spans="2:6" ht="13.15" customHeight="1" x14ac:dyDescent="0.3">
      <c r="B7110" s="1172" t="s">
        <v>7863</v>
      </c>
      <c r="C7110" s="1207">
        <v>13</v>
      </c>
      <c r="D7110" s="1207">
        <v>47</v>
      </c>
      <c r="E7110" s="1207">
        <v>7</v>
      </c>
      <c r="F7110" s="1211">
        <v>67</v>
      </c>
    </row>
    <row r="7111" spans="2:6" ht="13.15" customHeight="1" x14ac:dyDescent="0.3">
      <c r="B7111" s="1173" t="s">
        <v>7864</v>
      </c>
      <c r="C7111" s="1206">
        <v>44</v>
      </c>
      <c r="D7111" s="1206">
        <v>92</v>
      </c>
      <c r="E7111" s="1206">
        <v>8</v>
      </c>
      <c r="F7111" s="1210">
        <v>144</v>
      </c>
    </row>
    <row r="7112" spans="2:6" ht="13.15" customHeight="1" x14ac:dyDescent="0.3">
      <c r="B7112" s="1172" t="s">
        <v>7865</v>
      </c>
      <c r="C7112" s="1207">
        <v>230</v>
      </c>
      <c r="D7112" s="1207">
        <v>568</v>
      </c>
      <c r="E7112" s="1207">
        <v>57</v>
      </c>
      <c r="F7112" s="1211">
        <v>855</v>
      </c>
    </row>
    <row r="7113" spans="2:6" ht="13.15" customHeight="1" x14ac:dyDescent="0.3">
      <c r="B7113" s="1173" t="s">
        <v>7866</v>
      </c>
      <c r="C7113" s="1206">
        <v>138</v>
      </c>
      <c r="D7113" s="1206">
        <v>560</v>
      </c>
      <c r="E7113" s="1206">
        <v>21</v>
      </c>
      <c r="F7113" s="1210">
        <v>719</v>
      </c>
    </row>
    <row r="7114" spans="2:6" ht="13.15" customHeight="1" x14ac:dyDescent="0.3">
      <c r="B7114" s="1172" t="s">
        <v>7867</v>
      </c>
      <c r="C7114" s="1207">
        <v>24</v>
      </c>
      <c r="D7114" s="1207">
        <v>95</v>
      </c>
      <c r="E7114" s="1207">
        <v>6</v>
      </c>
      <c r="F7114" s="1211">
        <v>125</v>
      </c>
    </row>
    <row r="7115" spans="2:6" ht="13.15" customHeight="1" x14ac:dyDescent="0.3">
      <c r="B7115" s="1173" t="s">
        <v>7868</v>
      </c>
      <c r="C7115" s="1206">
        <v>19</v>
      </c>
      <c r="D7115" s="1206">
        <v>53</v>
      </c>
      <c r="E7115" s="1206">
        <v>6</v>
      </c>
      <c r="F7115" s="1210">
        <v>78</v>
      </c>
    </row>
    <row r="7116" spans="2:6" ht="13.15" customHeight="1" x14ac:dyDescent="0.3">
      <c r="B7116" s="1172" t="s">
        <v>7869</v>
      </c>
      <c r="C7116" s="1207">
        <v>17</v>
      </c>
      <c r="D7116" s="1207">
        <v>68</v>
      </c>
      <c r="E7116" s="1207">
        <v>2</v>
      </c>
      <c r="F7116" s="1211">
        <v>87</v>
      </c>
    </row>
    <row r="7117" spans="2:6" ht="13.15" customHeight="1" x14ac:dyDescent="0.3">
      <c r="B7117" s="1173" t="s">
        <v>7870</v>
      </c>
      <c r="C7117" s="1206">
        <v>625</v>
      </c>
      <c r="D7117" s="1206">
        <v>1735</v>
      </c>
      <c r="E7117" s="1206">
        <v>170</v>
      </c>
      <c r="F7117" s="1210">
        <v>2530</v>
      </c>
    </row>
    <row r="7118" spans="2:6" ht="13.15" customHeight="1" x14ac:dyDescent="0.3">
      <c r="B7118" s="1172" t="s">
        <v>7871</v>
      </c>
      <c r="C7118" s="1207">
        <v>63</v>
      </c>
      <c r="D7118" s="1207">
        <v>43</v>
      </c>
      <c r="E7118" s="1207">
        <v>13</v>
      </c>
      <c r="F7118" s="1211">
        <v>119</v>
      </c>
    </row>
    <row r="7119" spans="2:6" ht="13.15" customHeight="1" x14ac:dyDescent="0.3">
      <c r="B7119" s="1173" t="s">
        <v>7872</v>
      </c>
      <c r="C7119" s="1206">
        <v>168</v>
      </c>
      <c r="D7119" s="1206">
        <v>293</v>
      </c>
      <c r="E7119" s="1206">
        <v>39</v>
      </c>
      <c r="F7119" s="1210">
        <v>500</v>
      </c>
    </row>
    <row r="7120" spans="2:6" ht="13.15" customHeight="1" x14ac:dyDescent="0.3">
      <c r="B7120" s="1172" t="s">
        <v>7873</v>
      </c>
      <c r="C7120" s="1207">
        <v>70</v>
      </c>
      <c r="D7120" s="1207">
        <v>131</v>
      </c>
      <c r="E7120" s="1207">
        <v>16</v>
      </c>
      <c r="F7120" s="1211">
        <v>217</v>
      </c>
    </row>
    <row r="7121" spans="2:6" ht="13.15" customHeight="1" x14ac:dyDescent="0.3">
      <c r="B7121" s="1173" t="s">
        <v>7874</v>
      </c>
      <c r="C7121" s="1206">
        <v>46</v>
      </c>
      <c r="D7121" s="1206">
        <v>76</v>
      </c>
      <c r="E7121" s="1206">
        <v>13</v>
      </c>
      <c r="F7121" s="1210">
        <v>135</v>
      </c>
    </row>
    <row r="7122" spans="2:6" ht="13.15" customHeight="1" x14ac:dyDescent="0.3">
      <c r="B7122" s="1172" t="s">
        <v>7875</v>
      </c>
      <c r="C7122" s="1207">
        <v>2</v>
      </c>
      <c r="D7122" s="1207">
        <v>2</v>
      </c>
      <c r="E7122" s="1207">
        <v>0</v>
      </c>
      <c r="F7122" s="1211">
        <v>4</v>
      </c>
    </row>
    <row r="7123" spans="2:6" ht="13.15" customHeight="1" x14ac:dyDescent="0.3">
      <c r="B7123" s="1173" t="s">
        <v>7876</v>
      </c>
      <c r="C7123" s="1206">
        <v>153</v>
      </c>
      <c r="D7123" s="1206">
        <v>253</v>
      </c>
      <c r="E7123" s="1206">
        <v>29</v>
      </c>
      <c r="F7123" s="1210">
        <v>435</v>
      </c>
    </row>
    <row r="7124" spans="2:6" ht="13.15" customHeight="1" x14ac:dyDescent="0.3">
      <c r="B7124" s="1172" t="s">
        <v>7877</v>
      </c>
      <c r="C7124" s="1207">
        <v>5</v>
      </c>
      <c r="D7124" s="1207">
        <v>3</v>
      </c>
      <c r="E7124" s="1207">
        <v>1</v>
      </c>
      <c r="F7124" s="1211">
        <v>9</v>
      </c>
    </row>
    <row r="7125" spans="2:6" ht="13.15" customHeight="1" x14ac:dyDescent="0.3">
      <c r="B7125" s="1173" t="s">
        <v>7878</v>
      </c>
      <c r="C7125" s="1206">
        <v>20</v>
      </c>
      <c r="D7125" s="1206">
        <v>10</v>
      </c>
      <c r="E7125" s="1206">
        <v>3</v>
      </c>
      <c r="F7125" s="1210">
        <v>33</v>
      </c>
    </row>
    <row r="7126" spans="2:6" ht="13.15" customHeight="1" x14ac:dyDescent="0.3">
      <c r="B7126" s="1172" t="s">
        <v>7879</v>
      </c>
      <c r="C7126" s="1207">
        <v>4</v>
      </c>
      <c r="D7126" s="1207">
        <v>3</v>
      </c>
      <c r="E7126" s="1207">
        <v>1</v>
      </c>
      <c r="F7126" s="1211">
        <v>8</v>
      </c>
    </row>
    <row r="7127" spans="2:6" ht="13.15" customHeight="1" x14ac:dyDescent="0.3">
      <c r="B7127" s="1173" t="s">
        <v>7880</v>
      </c>
      <c r="C7127" s="1206">
        <v>4</v>
      </c>
      <c r="D7127" s="1206">
        <v>0</v>
      </c>
      <c r="E7127" s="1206">
        <v>0</v>
      </c>
      <c r="F7127" s="1210">
        <v>4</v>
      </c>
    </row>
    <row r="7128" spans="2:6" ht="13.15" customHeight="1" x14ac:dyDescent="0.3">
      <c r="B7128" s="1172" t="s">
        <v>7881</v>
      </c>
      <c r="C7128" s="1207">
        <v>1</v>
      </c>
      <c r="D7128" s="1207">
        <v>3</v>
      </c>
      <c r="E7128" s="1207">
        <v>4</v>
      </c>
      <c r="F7128" s="1211">
        <v>8</v>
      </c>
    </row>
    <row r="7129" spans="2:6" ht="13.15" customHeight="1" x14ac:dyDescent="0.3">
      <c r="B7129" s="1173" t="s">
        <v>7882</v>
      </c>
      <c r="C7129" s="1206">
        <v>63</v>
      </c>
      <c r="D7129" s="1206">
        <v>114</v>
      </c>
      <c r="E7129" s="1206">
        <v>20</v>
      </c>
      <c r="F7129" s="1210">
        <v>197</v>
      </c>
    </row>
    <row r="7130" spans="2:6" ht="13.15" customHeight="1" x14ac:dyDescent="0.3">
      <c r="B7130" s="1172" t="s">
        <v>7883</v>
      </c>
      <c r="C7130" s="1207">
        <v>6325</v>
      </c>
      <c r="D7130" s="1207">
        <v>10411</v>
      </c>
      <c r="E7130" s="1207">
        <v>1771</v>
      </c>
      <c r="F7130" s="1211">
        <v>18507</v>
      </c>
    </row>
    <row r="7131" spans="2:6" ht="13.15" customHeight="1" x14ac:dyDescent="0.3">
      <c r="B7131" s="1173" t="s">
        <v>7884</v>
      </c>
      <c r="C7131" s="1206">
        <v>319</v>
      </c>
      <c r="D7131" s="1206">
        <v>1008</v>
      </c>
      <c r="E7131" s="1206">
        <v>98</v>
      </c>
      <c r="F7131" s="1210">
        <v>1425</v>
      </c>
    </row>
    <row r="7132" spans="2:6" ht="13.15" customHeight="1" x14ac:dyDescent="0.3">
      <c r="B7132" s="1172" t="s">
        <v>7885</v>
      </c>
      <c r="C7132" s="1207">
        <v>412</v>
      </c>
      <c r="D7132" s="1207">
        <v>1171</v>
      </c>
      <c r="E7132" s="1207">
        <v>75</v>
      </c>
      <c r="F7132" s="1211">
        <v>1658</v>
      </c>
    </row>
    <row r="7133" spans="2:6" ht="13.15" customHeight="1" x14ac:dyDescent="0.3">
      <c r="B7133" s="1173" t="s">
        <v>7886</v>
      </c>
      <c r="C7133" s="1206">
        <v>41</v>
      </c>
      <c r="D7133" s="1206">
        <v>83</v>
      </c>
      <c r="E7133" s="1206">
        <v>25</v>
      </c>
      <c r="F7133" s="1210">
        <v>149</v>
      </c>
    </row>
    <row r="7134" spans="2:6" ht="13.15" customHeight="1" x14ac:dyDescent="0.3">
      <c r="B7134" s="1172" t="s">
        <v>7887</v>
      </c>
      <c r="C7134" s="1207">
        <v>536</v>
      </c>
      <c r="D7134" s="1207">
        <v>1658</v>
      </c>
      <c r="E7134" s="1207">
        <v>107</v>
      </c>
      <c r="F7134" s="1211">
        <v>2301</v>
      </c>
    </row>
    <row r="7135" spans="2:6" ht="13.15" customHeight="1" x14ac:dyDescent="0.3">
      <c r="B7135" s="1173" t="s">
        <v>7888</v>
      </c>
      <c r="C7135" s="1206">
        <v>8</v>
      </c>
      <c r="D7135" s="1206">
        <v>10</v>
      </c>
      <c r="E7135" s="1206">
        <v>6</v>
      </c>
      <c r="F7135" s="1210">
        <v>24</v>
      </c>
    </row>
    <row r="7136" spans="2:6" ht="13.15" customHeight="1" x14ac:dyDescent="0.3">
      <c r="B7136" s="1172" t="s">
        <v>7889</v>
      </c>
      <c r="C7136" s="1207">
        <v>137</v>
      </c>
      <c r="D7136" s="1207">
        <v>230</v>
      </c>
      <c r="E7136" s="1207">
        <v>28</v>
      </c>
      <c r="F7136" s="1211">
        <v>395</v>
      </c>
    </row>
    <row r="7137" spans="2:6" ht="13.15" customHeight="1" x14ac:dyDescent="0.3">
      <c r="B7137" s="1173" t="s">
        <v>7890</v>
      </c>
      <c r="C7137" s="1206">
        <v>519</v>
      </c>
      <c r="D7137" s="1206">
        <v>1320</v>
      </c>
      <c r="E7137" s="1206">
        <v>107</v>
      </c>
      <c r="F7137" s="1210">
        <v>1946</v>
      </c>
    </row>
    <row r="7138" spans="2:6" ht="13.15" customHeight="1" x14ac:dyDescent="0.3">
      <c r="B7138" s="1172" t="s">
        <v>7891</v>
      </c>
      <c r="C7138" s="1207">
        <v>214</v>
      </c>
      <c r="D7138" s="1207">
        <v>387</v>
      </c>
      <c r="E7138" s="1207">
        <v>32</v>
      </c>
      <c r="F7138" s="1211">
        <v>633</v>
      </c>
    </row>
    <row r="7139" spans="2:6" ht="13.15" customHeight="1" x14ac:dyDescent="0.3">
      <c r="B7139" s="1173" t="s">
        <v>7892</v>
      </c>
      <c r="C7139" s="1206">
        <v>717</v>
      </c>
      <c r="D7139" s="1206">
        <v>1607</v>
      </c>
      <c r="E7139" s="1206">
        <v>185</v>
      </c>
      <c r="F7139" s="1210">
        <v>2509</v>
      </c>
    </row>
    <row r="7140" spans="2:6" ht="13.15" customHeight="1" x14ac:dyDescent="0.3">
      <c r="B7140" s="1172" t="s">
        <v>7893</v>
      </c>
      <c r="C7140" s="1207">
        <v>337</v>
      </c>
      <c r="D7140" s="1207">
        <v>807</v>
      </c>
      <c r="E7140" s="1207">
        <v>96</v>
      </c>
      <c r="F7140" s="1211">
        <v>1240</v>
      </c>
    </row>
    <row r="7141" spans="2:6" ht="13.15" customHeight="1" x14ac:dyDescent="0.3">
      <c r="B7141" s="1173" t="s">
        <v>7894</v>
      </c>
      <c r="C7141" s="1206">
        <v>386</v>
      </c>
      <c r="D7141" s="1206">
        <v>865</v>
      </c>
      <c r="E7141" s="1206">
        <v>78</v>
      </c>
      <c r="F7141" s="1210">
        <v>1329</v>
      </c>
    </row>
    <row r="7142" spans="2:6" ht="13.15" customHeight="1" x14ac:dyDescent="0.3">
      <c r="B7142" s="1172" t="s">
        <v>7895</v>
      </c>
      <c r="C7142" s="1207">
        <v>175</v>
      </c>
      <c r="D7142" s="1207">
        <v>294</v>
      </c>
      <c r="E7142" s="1207">
        <v>19</v>
      </c>
      <c r="F7142" s="1211">
        <v>488</v>
      </c>
    </row>
    <row r="7143" spans="2:6" ht="13.15" customHeight="1" x14ac:dyDescent="0.3">
      <c r="B7143" s="1173" t="s">
        <v>7896</v>
      </c>
      <c r="C7143" s="1206">
        <v>172</v>
      </c>
      <c r="D7143" s="1206">
        <v>303</v>
      </c>
      <c r="E7143" s="1206">
        <v>26</v>
      </c>
      <c r="F7143" s="1210">
        <v>501</v>
      </c>
    </row>
    <row r="7144" spans="2:6" ht="13.15" customHeight="1" x14ac:dyDescent="0.3">
      <c r="B7144" s="1172" t="s">
        <v>7897</v>
      </c>
      <c r="C7144" s="1207">
        <v>8</v>
      </c>
      <c r="D7144" s="1207">
        <v>5</v>
      </c>
      <c r="E7144" s="1207">
        <v>3</v>
      </c>
      <c r="F7144" s="1211">
        <v>16</v>
      </c>
    </row>
    <row r="7145" spans="2:6" ht="13.15" customHeight="1" x14ac:dyDescent="0.3">
      <c r="B7145" s="1173" t="s">
        <v>7898</v>
      </c>
      <c r="C7145" s="1206">
        <v>213</v>
      </c>
      <c r="D7145" s="1206">
        <v>483</v>
      </c>
      <c r="E7145" s="1206">
        <v>40</v>
      </c>
      <c r="F7145" s="1210">
        <v>736</v>
      </c>
    </row>
    <row r="7146" spans="2:6" ht="13.15" customHeight="1" x14ac:dyDescent="0.3">
      <c r="B7146" s="1172" t="s">
        <v>7899</v>
      </c>
      <c r="C7146" s="1207">
        <v>272</v>
      </c>
      <c r="D7146" s="1207">
        <v>624</v>
      </c>
      <c r="E7146" s="1207">
        <v>66</v>
      </c>
      <c r="F7146" s="1211">
        <v>962</v>
      </c>
    </row>
    <row r="7147" spans="2:6" ht="13.15" customHeight="1" x14ac:dyDescent="0.3">
      <c r="B7147" s="1173" t="s">
        <v>7900</v>
      </c>
      <c r="C7147" s="1206">
        <v>85</v>
      </c>
      <c r="D7147" s="1206">
        <v>168</v>
      </c>
      <c r="E7147" s="1206">
        <v>13</v>
      </c>
      <c r="F7147" s="1210">
        <v>266</v>
      </c>
    </row>
    <row r="7148" spans="2:6" ht="13.15" customHeight="1" x14ac:dyDescent="0.3">
      <c r="B7148" s="1172" t="s">
        <v>7901</v>
      </c>
      <c r="C7148" s="1207">
        <v>221</v>
      </c>
      <c r="D7148" s="1207">
        <v>465</v>
      </c>
      <c r="E7148" s="1207">
        <v>85</v>
      </c>
      <c r="F7148" s="1211">
        <v>771</v>
      </c>
    </row>
    <row r="7149" spans="2:6" ht="13.15" customHeight="1" x14ac:dyDescent="0.3">
      <c r="B7149" s="1173" t="s">
        <v>7902</v>
      </c>
      <c r="C7149" s="1206">
        <v>4667</v>
      </c>
      <c r="D7149" s="1206">
        <v>9155</v>
      </c>
      <c r="E7149" s="1206">
        <v>1323</v>
      </c>
      <c r="F7149" s="1210">
        <v>15145</v>
      </c>
    </row>
    <row r="7150" spans="2:6" ht="13.15" customHeight="1" x14ac:dyDescent="0.3">
      <c r="B7150" s="1172" t="s">
        <v>7903</v>
      </c>
      <c r="C7150" s="1207">
        <v>371</v>
      </c>
      <c r="D7150" s="1207">
        <v>1012</v>
      </c>
      <c r="E7150" s="1207">
        <v>88</v>
      </c>
      <c r="F7150" s="1211">
        <v>1471</v>
      </c>
    </row>
    <row r="7151" spans="2:6" ht="13.15" customHeight="1" x14ac:dyDescent="0.3">
      <c r="B7151" s="1173" t="s">
        <v>7904</v>
      </c>
      <c r="C7151" s="1206">
        <v>331</v>
      </c>
      <c r="D7151" s="1206">
        <v>949</v>
      </c>
      <c r="E7151" s="1206">
        <v>91</v>
      </c>
      <c r="F7151" s="1210">
        <v>1371</v>
      </c>
    </row>
    <row r="7152" spans="2:6" ht="13.15" customHeight="1" x14ac:dyDescent="0.3">
      <c r="B7152" s="1172" t="s">
        <v>7905</v>
      </c>
      <c r="C7152" s="1207">
        <v>78</v>
      </c>
      <c r="D7152" s="1207">
        <v>239</v>
      </c>
      <c r="E7152" s="1207">
        <v>18</v>
      </c>
      <c r="F7152" s="1211">
        <v>335</v>
      </c>
    </row>
    <row r="7153" spans="2:6" ht="13.15" customHeight="1" x14ac:dyDescent="0.3">
      <c r="B7153" s="1173" t="s">
        <v>7906</v>
      </c>
      <c r="C7153" s="1206">
        <v>256</v>
      </c>
      <c r="D7153" s="1206">
        <v>718</v>
      </c>
      <c r="E7153" s="1206">
        <v>64</v>
      </c>
      <c r="F7153" s="1210">
        <v>1038</v>
      </c>
    </row>
    <row r="7154" spans="2:6" ht="13.15" customHeight="1" x14ac:dyDescent="0.3">
      <c r="B7154" s="1172" t="s">
        <v>7907</v>
      </c>
      <c r="C7154" s="1207">
        <v>181</v>
      </c>
      <c r="D7154" s="1207">
        <v>484</v>
      </c>
      <c r="E7154" s="1207">
        <v>41</v>
      </c>
      <c r="F7154" s="1211">
        <v>706</v>
      </c>
    </row>
    <row r="7155" spans="2:6" ht="13.15" customHeight="1" x14ac:dyDescent="0.3">
      <c r="B7155" s="1173" t="s">
        <v>7908</v>
      </c>
      <c r="C7155" s="1206">
        <v>317</v>
      </c>
      <c r="D7155" s="1206">
        <v>671</v>
      </c>
      <c r="E7155" s="1206">
        <v>92</v>
      </c>
      <c r="F7155" s="1210">
        <v>1080</v>
      </c>
    </row>
    <row r="7156" spans="2:6" ht="13.15" customHeight="1" x14ac:dyDescent="0.3">
      <c r="B7156" s="1172" t="s">
        <v>7909</v>
      </c>
      <c r="C7156" s="1207">
        <v>144</v>
      </c>
      <c r="D7156" s="1207">
        <v>425</v>
      </c>
      <c r="E7156" s="1207">
        <v>33</v>
      </c>
      <c r="F7156" s="1211">
        <v>602</v>
      </c>
    </row>
    <row r="7157" spans="2:6" ht="13.15" customHeight="1" x14ac:dyDescent="0.3">
      <c r="B7157" s="1173" t="s">
        <v>7910</v>
      </c>
      <c r="C7157" s="1206">
        <v>90</v>
      </c>
      <c r="D7157" s="1206">
        <v>270</v>
      </c>
      <c r="E7157" s="1206">
        <v>38</v>
      </c>
      <c r="F7157" s="1210">
        <v>398</v>
      </c>
    </row>
    <row r="7158" spans="2:6" ht="13.15" customHeight="1" x14ac:dyDescent="0.3">
      <c r="B7158" s="1172" t="s">
        <v>7911</v>
      </c>
      <c r="C7158" s="1207">
        <v>47</v>
      </c>
      <c r="D7158" s="1207">
        <v>115</v>
      </c>
      <c r="E7158" s="1207">
        <v>6</v>
      </c>
      <c r="F7158" s="1211">
        <v>168</v>
      </c>
    </row>
    <row r="7159" spans="2:6" ht="13.15" customHeight="1" x14ac:dyDescent="0.3">
      <c r="B7159" s="1173" t="s">
        <v>7912</v>
      </c>
      <c r="C7159" s="1206">
        <v>256</v>
      </c>
      <c r="D7159" s="1206">
        <v>610</v>
      </c>
      <c r="E7159" s="1206">
        <v>41</v>
      </c>
      <c r="F7159" s="1210">
        <v>907</v>
      </c>
    </row>
    <row r="7160" spans="2:6" ht="13.15" customHeight="1" x14ac:dyDescent="0.3">
      <c r="B7160" s="1172" t="s">
        <v>7913</v>
      </c>
      <c r="C7160" s="1207">
        <v>60</v>
      </c>
      <c r="D7160" s="1207">
        <v>204</v>
      </c>
      <c r="E7160" s="1207">
        <v>18</v>
      </c>
      <c r="F7160" s="1211">
        <v>282</v>
      </c>
    </row>
    <row r="7161" spans="2:6" ht="13.15" customHeight="1" x14ac:dyDescent="0.3">
      <c r="B7161" s="1173" t="s">
        <v>7914</v>
      </c>
      <c r="C7161" s="1206">
        <v>3</v>
      </c>
      <c r="D7161" s="1206">
        <v>4</v>
      </c>
      <c r="E7161" s="1206">
        <v>2</v>
      </c>
      <c r="F7161" s="1210">
        <v>9</v>
      </c>
    </row>
    <row r="7162" spans="2:6" ht="13.15" customHeight="1" x14ac:dyDescent="0.3">
      <c r="B7162" s="1172" t="s">
        <v>7915</v>
      </c>
      <c r="C7162" s="1207">
        <v>143</v>
      </c>
      <c r="D7162" s="1207">
        <v>286</v>
      </c>
      <c r="E7162" s="1207">
        <v>18</v>
      </c>
      <c r="F7162" s="1211">
        <v>447</v>
      </c>
    </row>
    <row r="7163" spans="2:6" ht="13.15" customHeight="1" x14ac:dyDescent="0.3">
      <c r="B7163" s="1173" t="s">
        <v>7916</v>
      </c>
      <c r="C7163" s="1206">
        <v>1</v>
      </c>
      <c r="D7163" s="1206">
        <v>1</v>
      </c>
      <c r="E7163" s="1206">
        <v>0</v>
      </c>
      <c r="F7163" s="1210">
        <v>2</v>
      </c>
    </row>
    <row r="7164" spans="2:6" ht="13.15" customHeight="1" x14ac:dyDescent="0.3">
      <c r="B7164" s="1172" t="s">
        <v>7917</v>
      </c>
      <c r="C7164" s="1207">
        <v>159</v>
      </c>
      <c r="D7164" s="1207">
        <v>393</v>
      </c>
      <c r="E7164" s="1207">
        <v>28</v>
      </c>
      <c r="F7164" s="1211">
        <v>580</v>
      </c>
    </row>
    <row r="7165" spans="2:6" ht="13.15" customHeight="1" x14ac:dyDescent="0.3">
      <c r="B7165" s="1173" t="s">
        <v>7918</v>
      </c>
      <c r="C7165" s="1206">
        <v>196</v>
      </c>
      <c r="D7165" s="1206">
        <v>910</v>
      </c>
      <c r="E7165" s="1206">
        <v>92</v>
      </c>
      <c r="F7165" s="1210">
        <v>1198</v>
      </c>
    </row>
    <row r="7166" spans="2:6" ht="13.15" customHeight="1" x14ac:dyDescent="0.3">
      <c r="B7166" s="1172" t="s">
        <v>7919</v>
      </c>
      <c r="C7166" s="1207">
        <v>57</v>
      </c>
      <c r="D7166" s="1207">
        <v>142</v>
      </c>
      <c r="E7166" s="1207">
        <v>17</v>
      </c>
      <c r="F7166" s="1211">
        <v>216</v>
      </c>
    </row>
    <row r="7167" spans="2:6" ht="13.15" customHeight="1" x14ac:dyDescent="0.3">
      <c r="B7167" s="1173" t="s">
        <v>7920</v>
      </c>
      <c r="C7167" s="1206">
        <v>283</v>
      </c>
      <c r="D7167" s="1206">
        <v>1286</v>
      </c>
      <c r="E7167" s="1206">
        <v>88</v>
      </c>
      <c r="F7167" s="1210">
        <v>1657</v>
      </c>
    </row>
    <row r="7168" spans="2:6" ht="13.15" customHeight="1" x14ac:dyDescent="0.3">
      <c r="B7168" s="1172" t="s">
        <v>7921</v>
      </c>
      <c r="C7168" s="1207">
        <v>10</v>
      </c>
      <c r="D7168" s="1207">
        <v>5</v>
      </c>
      <c r="E7168" s="1207">
        <v>12</v>
      </c>
      <c r="F7168" s="1211">
        <v>27</v>
      </c>
    </row>
    <row r="7169" spans="2:6" ht="13.15" customHeight="1" x14ac:dyDescent="0.3">
      <c r="B7169" s="1173" t="s">
        <v>7922</v>
      </c>
      <c r="C7169" s="1206">
        <v>62</v>
      </c>
      <c r="D7169" s="1206">
        <v>147</v>
      </c>
      <c r="E7169" s="1206">
        <v>8</v>
      </c>
      <c r="F7169" s="1210">
        <v>217</v>
      </c>
    </row>
    <row r="7170" spans="2:6" ht="13.15" customHeight="1" x14ac:dyDescent="0.3">
      <c r="B7170" s="1172" t="s">
        <v>7923</v>
      </c>
      <c r="C7170" s="1207">
        <v>45</v>
      </c>
      <c r="D7170" s="1207">
        <v>133</v>
      </c>
      <c r="E7170" s="1207">
        <v>3</v>
      </c>
      <c r="F7170" s="1211">
        <v>181</v>
      </c>
    </row>
    <row r="7171" spans="2:6" ht="13.15" customHeight="1" x14ac:dyDescent="0.3">
      <c r="B7171" s="1173" t="s">
        <v>7924</v>
      </c>
      <c r="C7171" s="1206">
        <v>2856</v>
      </c>
      <c r="D7171" s="1206">
        <v>4275</v>
      </c>
      <c r="E7171" s="1206">
        <v>713</v>
      </c>
      <c r="F7171" s="1210">
        <v>7844</v>
      </c>
    </row>
    <row r="7172" spans="2:6" ht="13.15" customHeight="1" x14ac:dyDescent="0.3">
      <c r="B7172" s="1172" t="s">
        <v>7925</v>
      </c>
      <c r="C7172" s="1207">
        <v>435</v>
      </c>
      <c r="D7172" s="1207">
        <v>551</v>
      </c>
      <c r="E7172" s="1207">
        <v>80</v>
      </c>
      <c r="F7172" s="1211">
        <v>1066</v>
      </c>
    </row>
    <row r="7173" spans="2:6" ht="13.15" customHeight="1" x14ac:dyDescent="0.3">
      <c r="B7173" s="1173" t="s">
        <v>7926</v>
      </c>
      <c r="C7173" s="1206">
        <v>105</v>
      </c>
      <c r="D7173" s="1206">
        <v>96</v>
      </c>
      <c r="E7173" s="1206">
        <v>8</v>
      </c>
      <c r="F7173" s="1210">
        <v>209</v>
      </c>
    </row>
    <row r="7174" spans="2:6" ht="13.15" customHeight="1" x14ac:dyDescent="0.3">
      <c r="B7174" s="1172" t="s">
        <v>7927</v>
      </c>
      <c r="C7174" s="1207">
        <v>44</v>
      </c>
      <c r="D7174" s="1207">
        <v>127</v>
      </c>
      <c r="E7174" s="1207">
        <v>16</v>
      </c>
      <c r="F7174" s="1211">
        <v>187</v>
      </c>
    </row>
    <row r="7175" spans="2:6" ht="13.15" customHeight="1" x14ac:dyDescent="0.3">
      <c r="B7175" s="1173" t="s">
        <v>7928</v>
      </c>
      <c r="C7175" s="1206">
        <v>149</v>
      </c>
      <c r="D7175" s="1206">
        <v>138</v>
      </c>
      <c r="E7175" s="1206">
        <v>16</v>
      </c>
      <c r="F7175" s="1210">
        <v>303</v>
      </c>
    </row>
    <row r="7176" spans="2:6" ht="13.15" customHeight="1" x14ac:dyDescent="0.3">
      <c r="B7176" s="1172" t="s">
        <v>7929</v>
      </c>
      <c r="C7176" s="1207">
        <v>169</v>
      </c>
      <c r="D7176" s="1207">
        <v>256</v>
      </c>
      <c r="E7176" s="1207">
        <v>31</v>
      </c>
      <c r="F7176" s="1211">
        <v>456</v>
      </c>
    </row>
    <row r="7177" spans="2:6" ht="13.15" customHeight="1" x14ac:dyDescent="0.3">
      <c r="B7177" s="1173" t="s">
        <v>7930</v>
      </c>
      <c r="C7177" s="1206">
        <v>82</v>
      </c>
      <c r="D7177" s="1206">
        <v>204</v>
      </c>
      <c r="E7177" s="1206">
        <v>12</v>
      </c>
      <c r="F7177" s="1210">
        <v>298</v>
      </c>
    </row>
    <row r="7178" spans="2:6" ht="13.15" customHeight="1" x14ac:dyDescent="0.3">
      <c r="B7178" s="1172" t="s">
        <v>7931</v>
      </c>
      <c r="C7178" s="1207">
        <v>324</v>
      </c>
      <c r="D7178" s="1207">
        <v>884</v>
      </c>
      <c r="E7178" s="1207">
        <v>61</v>
      </c>
      <c r="F7178" s="1211">
        <v>1269</v>
      </c>
    </row>
    <row r="7179" spans="2:6" ht="13.15" customHeight="1" x14ac:dyDescent="0.3">
      <c r="B7179" s="1173" t="s">
        <v>7932</v>
      </c>
      <c r="C7179" s="1206">
        <v>0</v>
      </c>
      <c r="D7179" s="1206">
        <v>1</v>
      </c>
      <c r="E7179" s="1206">
        <v>0</v>
      </c>
      <c r="F7179" s="1210">
        <v>1</v>
      </c>
    </row>
    <row r="7180" spans="2:6" ht="13.15" customHeight="1" x14ac:dyDescent="0.3">
      <c r="B7180" s="1172" t="s">
        <v>7933</v>
      </c>
      <c r="C7180" s="1207">
        <v>146</v>
      </c>
      <c r="D7180" s="1207">
        <v>291</v>
      </c>
      <c r="E7180" s="1207">
        <v>23</v>
      </c>
      <c r="F7180" s="1211">
        <v>460</v>
      </c>
    </row>
    <row r="7181" spans="2:6" ht="13.15" customHeight="1" x14ac:dyDescent="0.3">
      <c r="B7181" s="1173" t="s">
        <v>7934</v>
      </c>
      <c r="C7181" s="1206">
        <v>183</v>
      </c>
      <c r="D7181" s="1206">
        <v>349</v>
      </c>
      <c r="E7181" s="1206">
        <v>31</v>
      </c>
      <c r="F7181" s="1210">
        <v>563</v>
      </c>
    </row>
    <row r="7182" spans="2:6" ht="13.15" customHeight="1" x14ac:dyDescent="0.3">
      <c r="B7182" s="1172" t="s">
        <v>7935</v>
      </c>
      <c r="C7182" s="1207">
        <v>54</v>
      </c>
      <c r="D7182" s="1207">
        <v>116</v>
      </c>
      <c r="E7182" s="1207">
        <v>9</v>
      </c>
      <c r="F7182" s="1211">
        <v>179</v>
      </c>
    </row>
    <row r="7183" spans="2:6" ht="13.15" customHeight="1" x14ac:dyDescent="0.3">
      <c r="B7183" s="1173" t="s">
        <v>7936</v>
      </c>
      <c r="C7183" s="1206">
        <v>120</v>
      </c>
      <c r="D7183" s="1206">
        <v>426</v>
      </c>
      <c r="E7183" s="1206">
        <v>38</v>
      </c>
      <c r="F7183" s="1210">
        <v>584</v>
      </c>
    </row>
    <row r="7184" spans="2:6" ht="13.15" customHeight="1" x14ac:dyDescent="0.3">
      <c r="B7184" s="1172" t="s">
        <v>7937</v>
      </c>
      <c r="C7184" s="1207">
        <v>365</v>
      </c>
      <c r="D7184" s="1207">
        <v>1153</v>
      </c>
      <c r="E7184" s="1207">
        <v>83</v>
      </c>
      <c r="F7184" s="1211">
        <v>1601</v>
      </c>
    </row>
    <row r="7185" spans="2:6" ht="13.15" customHeight="1" x14ac:dyDescent="0.3">
      <c r="B7185" s="1173" t="s">
        <v>7938</v>
      </c>
      <c r="C7185" s="1206">
        <v>464</v>
      </c>
      <c r="D7185" s="1206">
        <v>1188</v>
      </c>
      <c r="E7185" s="1206">
        <v>112</v>
      </c>
      <c r="F7185" s="1210">
        <v>1764</v>
      </c>
    </row>
    <row r="7186" spans="2:6" ht="13.15" customHeight="1" x14ac:dyDescent="0.3">
      <c r="B7186" s="1172" t="s">
        <v>7939</v>
      </c>
      <c r="C7186" s="1207">
        <v>139</v>
      </c>
      <c r="D7186" s="1207">
        <v>387</v>
      </c>
      <c r="E7186" s="1207">
        <v>29</v>
      </c>
      <c r="F7186" s="1211">
        <v>555</v>
      </c>
    </row>
    <row r="7187" spans="2:6" ht="13.15" customHeight="1" x14ac:dyDescent="0.3">
      <c r="B7187" s="1173" t="s">
        <v>7940</v>
      </c>
      <c r="C7187" s="1206">
        <v>332</v>
      </c>
      <c r="D7187" s="1206">
        <v>1166</v>
      </c>
      <c r="E7187" s="1206">
        <v>113</v>
      </c>
      <c r="F7187" s="1210">
        <v>1611</v>
      </c>
    </row>
    <row r="7188" spans="2:6" ht="13.15" customHeight="1" x14ac:dyDescent="0.3">
      <c r="B7188" s="1172" t="s">
        <v>7941</v>
      </c>
      <c r="C7188" s="1207">
        <v>112</v>
      </c>
      <c r="D7188" s="1207">
        <v>254</v>
      </c>
      <c r="E7188" s="1207">
        <v>32</v>
      </c>
      <c r="F7188" s="1211">
        <v>398</v>
      </c>
    </row>
    <row r="7189" spans="2:6" ht="13.15" customHeight="1" x14ac:dyDescent="0.3">
      <c r="B7189" s="1173" t="s">
        <v>7942</v>
      </c>
      <c r="C7189" s="1206">
        <v>2</v>
      </c>
      <c r="D7189" s="1206">
        <v>4</v>
      </c>
      <c r="E7189" s="1206">
        <v>1</v>
      </c>
      <c r="F7189" s="1210">
        <v>7</v>
      </c>
    </row>
    <row r="7190" spans="2:6" ht="13.15" customHeight="1" x14ac:dyDescent="0.3">
      <c r="B7190" s="1172" t="s">
        <v>7943</v>
      </c>
      <c r="C7190" s="1207">
        <v>307</v>
      </c>
      <c r="D7190" s="1207">
        <v>1070</v>
      </c>
      <c r="E7190" s="1207">
        <v>78</v>
      </c>
      <c r="F7190" s="1211">
        <v>1455</v>
      </c>
    </row>
    <row r="7191" spans="2:6" ht="13.15" customHeight="1" x14ac:dyDescent="0.3">
      <c r="B7191" s="1173" t="s">
        <v>7944</v>
      </c>
      <c r="C7191" s="1206">
        <v>272</v>
      </c>
      <c r="D7191" s="1206">
        <v>633</v>
      </c>
      <c r="E7191" s="1206">
        <v>49</v>
      </c>
      <c r="F7191" s="1210">
        <v>954</v>
      </c>
    </row>
    <row r="7192" spans="2:6" ht="13.15" customHeight="1" x14ac:dyDescent="0.3">
      <c r="B7192" s="1172" t="s">
        <v>7945</v>
      </c>
      <c r="C7192" s="1207">
        <v>145</v>
      </c>
      <c r="D7192" s="1207">
        <v>494</v>
      </c>
      <c r="E7192" s="1207">
        <v>43</v>
      </c>
      <c r="F7192" s="1211">
        <v>682</v>
      </c>
    </row>
    <row r="7193" spans="2:6" ht="13.15" customHeight="1" x14ac:dyDescent="0.3">
      <c r="B7193" s="1173" t="s">
        <v>7946</v>
      </c>
      <c r="C7193" s="1206">
        <v>207</v>
      </c>
      <c r="D7193" s="1206">
        <v>458</v>
      </c>
      <c r="E7193" s="1206">
        <v>39</v>
      </c>
      <c r="F7193" s="1210">
        <v>704</v>
      </c>
    </row>
    <row r="7194" spans="2:6" ht="13.15" customHeight="1" x14ac:dyDescent="0.3">
      <c r="B7194" s="1172" t="s">
        <v>7947</v>
      </c>
      <c r="C7194" s="1207">
        <v>68</v>
      </c>
      <c r="D7194" s="1207">
        <v>285</v>
      </c>
      <c r="E7194" s="1207">
        <v>42</v>
      </c>
      <c r="F7194" s="1211">
        <v>395</v>
      </c>
    </row>
    <row r="7195" spans="2:6" ht="13.15" customHeight="1" x14ac:dyDescent="0.3">
      <c r="B7195" s="1173" t="s">
        <v>7948</v>
      </c>
      <c r="C7195" s="1206">
        <v>1030</v>
      </c>
      <c r="D7195" s="1206">
        <v>2159</v>
      </c>
      <c r="E7195" s="1206">
        <v>371</v>
      </c>
      <c r="F7195" s="1210">
        <v>3560</v>
      </c>
    </row>
    <row r="7196" spans="2:6" ht="13.15" customHeight="1" x14ac:dyDescent="0.3">
      <c r="B7196" s="1172" t="s">
        <v>7949</v>
      </c>
      <c r="C7196" s="1207">
        <v>575</v>
      </c>
      <c r="D7196" s="1207">
        <v>1289</v>
      </c>
      <c r="E7196" s="1207">
        <v>114</v>
      </c>
      <c r="F7196" s="1211">
        <v>1978</v>
      </c>
    </row>
    <row r="7197" spans="2:6" ht="13.15" customHeight="1" x14ac:dyDescent="0.3">
      <c r="B7197" s="1173" t="s">
        <v>7950</v>
      </c>
      <c r="C7197" s="1206">
        <v>422</v>
      </c>
      <c r="D7197" s="1206">
        <v>1012</v>
      </c>
      <c r="E7197" s="1206">
        <v>109</v>
      </c>
      <c r="F7197" s="1210">
        <v>1543</v>
      </c>
    </row>
    <row r="7198" spans="2:6" ht="13.15" customHeight="1" x14ac:dyDescent="0.3">
      <c r="B7198" s="1172" t="s">
        <v>7951</v>
      </c>
      <c r="C7198" s="1207">
        <v>194</v>
      </c>
      <c r="D7198" s="1207">
        <v>356</v>
      </c>
      <c r="E7198" s="1207">
        <v>38</v>
      </c>
      <c r="F7198" s="1211">
        <v>588</v>
      </c>
    </row>
    <row r="7199" spans="2:6" ht="13.15" customHeight="1" x14ac:dyDescent="0.3">
      <c r="B7199" s="1173" t="s">
        <v>7952</v>
      </c>
      <c r="C7199" s="1206">
        <v>212</v>
      </c>
      <c r="D7199" s="1206">
        <v>315</v>
      </c>
      <c r="E7199" s="1206">
        <v>45</v>
      </c>
      <c r="F7199" s="1210">
        <v>572</v>
      </c>
    </row>
    <row r="7200" spans="2:6" ht="13.15" customHeight="1" x14ac:dyDescent="0.3">
      <c r="B7200" s="1172" t="s">
        <v>7953</v>
      </c>
      <c r="C7200" s="1207">
        <v>204</v>
      </c>
      <c r="D7200" s="1207">
        <v>434</v>
      </c>
      <c r="E7200" s="1207">
        <v>57</v>
      </c>
      <c r="F7200" s="1211">
        <v>695</v>
      </c>
    </row>
    <row r="7201" spans="2:6" ht="13.15" customHeight="1" x14ac:dyDescent="0.3">
      <c r="B7201" s="1173" t="s">
        <v>7954</v>
      </c>
      <c r="C7201" s="1206">
        <v>194</v>
      </c>
      <c r="D7201" s="1206">
        <v>387</v>
      </c>
      <c r="E7201" s="1206">
        <v>43</v>
      </c>
      <c r="F7201" s="1210">
        <v>624</v>
      </c>
    </row>
    <row r="7202" spans="2:6" ht="13.15" customHeight="1" x14ac:dyDescent="0.3">
      <c r="B7202" s="1172" t="s">
        <v>7955</v>
      </c>
      <c r="C7202" s="1207">
        <v>99</v>
      </c>
      <c r="D7202" s="1207">
        <v>179</v>
      </c>
      <c r="E7202" s="1207">
        <v>27</v>
      </c>
      <c r="F7202" s="1211">
        <v>305</v>
      </c>
    </row>
    <row r="7203" spans="2:6" ht="13.15" customHeight="1" x14ac:dyDescent="0.3">
      <c r="B7203" s="1173" t="s">
        <v>7956</v>
      </c>
      <c r="C7203" s="1206">
        <v>71</v>
      </c>
      <c r="D7203" s="1206">
        <v>132</v>
      </c>
      <c r="E7203" s="1206">
        <v>16</v>
      </c>
      <c r="F7203" s="1210">
        <v>219</v>
      </c>
    </row>
    <row r="7204" spans="2:6" ht="13.15" customHeight="1" x14ac:dyDescent="0.3">
      <c r="B7204" s="1172" t="s">
        <v>7957</v>
      </c>
      <c r="C7204" s="1207">
        <v>1353</v>
      </c>
      <c r="D7204" s="1207">
        <v>3240</v>
      </c>
      <c r="E7204" s="1207">
        <v>441</v>
      </c>
      <c r="F7204" s="1211">
        <v>5034</v>
      </c>
    </row>
    <row r="7205" spans="2:6" ht="13.15" customHeight="1" x14ac:dyDescent="0.3">
      <c r="B7205" s="1173" t="s">
        <v>7958</v>
      </c>
      <c r="C7205" s="1206">
        <v>284</v>
      </c>
      <c r="D7205" s="1206">
        <v>552</v>
      </c>
      <c r="E7205" s="1206">
        <v>59</v>
      </c>
      <c r="F7205" s="1210">
        <v>895</v>
      </c>
    </row>
    <row r="7206" spans="2:6" ht="13.15" customHeight="1" x14ac:dyDescent="0.3">
      <c r="B7206" s="1172" t="s">
        <v>7959</v>
      </c>
      <c r="C7206" s="1207">
        <v>549</v>
      </c>
      <c r="D7206" s="1207">
        <v>988</v>
      </c>
      <c r="E7206" s="1207">
        <v>81</v>
      </c>
      <c r="F7206" s="1211">
        <v>1618</v>
      </c>
    </row>
    <row r="7207" spans="2:6" ht="13.15" customHeight="1" x14ac:dyDescent="0.3">
      <c r="B7207" s="1173" t="s">
        <v>7960</v>
      </c>
      <c r="C7207" s="1206">
        <v>281</v>
      </c>
      <c r="D7207" s="1206">
        <v>633</v>
      </c>
      <c r="E7207" s="1206">
        <v>87</v>
      </c>
      <c r="F7207" s="1210">
        <v>1001</v>
      </c>
    </row>
    <row r="7208" spans="2:6" ht="13.15" customHeight="1" x14ac:dyDescent="0.3">
      <c r="B7208" s="1172" t="s">
        <v>7961</v>
      </c>
      <c r="C7208" s="1207">
        <v>148</v>
      </c>
      <c r="D7208" s="1207">
        <v>258</v>
      </c>
      <c r="E7208" s="1207">
        <v>55</v>
      </c>
      <c r="F7208" s="1211">
        <v>461</v>
      </c>
    </row>
    <row r="7209" spans="2:6" ht="13.15" customHeight="1" x14ac:dyDescent="0.3">
      <c r="B7209" s="1173" t="s">
        <v>7962</v>
      </c>
      <c r="C7209" s="1206">
        <v>1</v>
      </c>
      <c r="D7209" s="1206">
        <v>0</v>
      </c>
      <c r="E7209" s="1206">
        <v>2</v>
      </c>
      <c r="F7209" s="1210">
        <v>3</v>
      </c>
    </row>
    <row r="7210" spans="2:6" ht="13.15" customHeight="1" x14ac:dyDescent="0.3">
      <c r="B7210" s="1172" t="s">
        <v>7963</v>
      </c>
      <c r="C7210" s="1207">
        <v>43</v>
      </c>
      <c r="D7210" s="1207">
        <v>41</v>
      </c>
      <c r="E7210" s="1207">
        <v>2</v>
      </c>
      <c r="F7210" s="1211">
        <v>86</v>
      </c>
    </row>
    <row r="7211" spans="2:6" ht="13.15" customHeight="1" x14ac:dyDescent="0.3">
      <c r="B7211" s="1173" t="s">
        <v>7964</v>
      </c>
      <c r="C7211" s="1206">
        <v>75</v>
      </c>
      <c r="D7211" s="1206">
        <v>87</v>
      </c>
      <c r="E7211" s="1206">
        <v>20</v>
      </c>
      <c r="F7211" s="1210">
        <v>182</v>
      </c>
    </row>
    <row r="7212" spans="2:6" ht="13.15" customHeight="1" x14ac:dyDescent="0.3">
      <c r="B7212" s="1172" t="s">
        <v>7965</v>
      </c>
      <c r="C7212" s="1207">
        <v>37</v>
      </c>
      <c r="D7212" s="1207">
        <v>42</v>
      </c>
      <c r="E7212" s="1207">
        <v>6</v>
      </c>
      <c r="F7212" s="1211">
        <v>85</v>
      </c>
    </row>
    <row r="7213" spans="2:6" ht="13.15" customHeight="1" x14ac:dyDescent="0.3">
      <c r="B7213" s="1173" t="s">
        <v>7966</v>
      </c>
      <c r="C7213" s="1206">
        <v>206</v>
      </c>
      <c r="D7213" s="1206">
        <v>639</v>
      </c>
      <c r="E7213" s="1206">
        <v>71</v>
      </c>
      <c r="F7213" s="1210">
        <v>916</v>
      </c>
    </row>
    <row r="7214" spans="2:6" ht="13.15" customHeight="1" x14ac:dyDescent="0.3">
      <c r="B7214" s="1172" t="s">
        <v>7967</v>
      </c>
      <c r="C7214" s="1207">
        <v>56</v>
      </c>
      <c r="D7214" s="1207">
        <v>106</v>
      </c>
      <c r="E7214" s="1207">
        <v>29</v>
      </c>
      <c r="F7214" s="1211">
        <v>191</v>
      </c>
    </row>
    <row r="7215" spans="2:6" ht="13.15" customHeight="1" x14ac:dyDescent="0.3">
      <c r="B7215" s="1173" t="s">
        <v>7968</v>
      </c>
      <c r="C7215" s="1206">
        <v>588</v>
      </c>
      <c r="D7215" s="1206">
        <v>1105</v>
      </c>
      <c r="E7215" s="1206">
        <v>203</v>
      </c>
      <c r="F7215" s="1210">
        <v>1896</v>
      </c>
    </row>
    <row r="7216" spans="2:6" ht="13.15" customHeight="1" x14ac:dyDescent="0.3">
      <c r="B7216" s="1172" t="s">
        <v>7969</v>
      </c>
      <c r="C7216" s="1207">
        <v>108</v>
      </c>
      <c r="D7216" s="1207">
        <v>140</v>
      </c>
      <c r="E7216" s="1207">
        <v>17</v>
      </c>
      <c r="F7216" s="1211">
        <v>265</v>
      </c>
    </row>
    <row r="7217" spans="2:6" ht="13.15" customHeight="1" x14ac:dyDescent="0.3">
      <c r="B7217" s="1173" t="s">
        <v>7970</v>
      </c>
      <c r="C7217" s="1206">
        <v>201</v>
      </c>
      <c r="D7217" s="1206">
        <v>310</v>
      </c>
      <c r="E7217" s="1206">
        <v>38</v>
      </c>
      <c r="F7217" s="1210">
        <v>549</v>
      </c>
    </row>
    <row r="7218" spans="2:6" ht="13.15" customHeight="1" x14ac:dyDescent="0.3">
      <c r="B7218" s="1172" t="s">
        <v>7971</v>
      </c>
      <c r="C7218" s="1207">
        <v>76</v>
      </c>
      <c r="D7218" s="1207">
        <v>126</v>
      </c>
      <c r="E7218" s="1207">
        <v>9</v>
      </c>
      <c r="F7218" s="1211">
        <v>211</v>
      </c>
    </row>
    <row r="7219" spans="2:6" ht="13.15" customHeight="1" x14ac:dyDescent="0.3">
      <c r="B7219" s="1173" t="s">
        <v>7972</v>
      </c>
      <c r="C7219" s="1206">
        <v>50</v>
      </c>
      <c r="D7219" s="1206">
        <v>74</v>
      </c>
      <c r="E7219" s="1206">
        <v>10</v>
      </c>
      <c r="F7219" s="1210">
        <v>134</v>
      </c>
    </row>
    <row r="7220" spans="2:6" ht="13.15" customHeight="1" x14ac:dyDescent="0.3">
      <c r="B7220" s="1172" t="s">
        <v>7973</v>
      </c>
      <c r="C7220" s="1207">
        <v>16</v>
      </c>
      <c r="D7220" s="1207">
        <v>23</v>
      </c>
      <c r="E7220" s="1207">
        <v>3</v>
      </c>
      <c r="F7220" s="1211">
        <v>42</v>
      </c>
    </row>
    <row r="7221" spans="2:6" ht="13.15" customHeight="1" x14ac:dyDescent="0.3">
      <c r="B7221" s="1173" t="s">
        <v>7974</v>
      </c>
      <c r="C7221" s="1206">
        <v>100</v>
      </c>
      <c r="D7221" s="1206">
        <v>157</v>
      </c>
      <c r="E7221" s="1206">
        <v>27</v>
      </c>
      <c r="F7221" s="1210">
        <v>284</v>
      </c>
    </row>
    <row r="7222" spans="2:6" ht="13.15" customHeight="1" x14ac:dyDescent="0.3">
      <c r="B7222" s="1172" t="s">
        <v>7975</v>
      </c>
      <c r="C7222" s="1207">
        <v>223</v>
      </c>
      <c r="D7222" s="1207">
        <v>337</v>
      </c>
      <c r="E7222" s="1207">
        <v>47</v>
      </c>
      <c r="F7222" s="1211">
        <v>607</v>
      </c>
    </row>
    <row r="7223" spans="2:6" ht="13.15" customHeight="1" x14ac:dyDescent="0.3">
      <c r="B7223" s="1173" t="s">
        <v>7976</v>
      </c>
      <c r="C7223" s="1206">
        <v>0</v>
      </c>
      <c r="D7223" s="1206">
        <v>0</v>
      </c>
      <c r="E7223" s="1206">
        <v>1</v>
      </c>
      <c r="F7223" s="1210">
        <v>1</v>
      </c>
    </row>
    <row r="7224" spans="2:6" ht="13.15" customHeight="1" x14ac:dyDescent="0.3">
      <c r="B7224" s="1172" t="s">
        <v>7977</v>
      </c>
      <c r="C7224" s="1207">
        <v>31</v>
      </c>
      <c r="D7224" s="1207">
        <v>21</v>
      </c>
      <c r="E7224" s="1207">
        <v>4</v>
      </c>
      <c r="F7224" s="1211">
        <v>56</v>
      </c>
    </row>
    <row r="7225" spans="2:6" ht="13.15" customHeight="1" x14ac:dyDescent="0.3">
      <c r="B7225" s="1173" t="s">
        <v>7978</v>
      </c>
      <c r="C7225" s="1206">
        <v>80</v>
      </c>
      <c r="D7225" s="1206">
        <v>79</v>
      </c>
      <c r="E7225" s="1206">
        <v>3</v>
      </c>
      <c r="F7225" s="1210">
        <v>162</v>
      </c>
    </row>
    <row r="7226" spans="2:6" ht="13.15" customHeight="1" x14ac:dyDescent="0.3">
      <c r="B7226" s="1172" t="s">
        <v>7979</v>
      </c>
      <c r="C7226" s="1207">
        <v>1111</v>
      </c>
      <c r="D7226" s="1207">
        <v>1910</v>
      </c>
      <c r="E7226" s="1207">
        <v>287</v>
      </c>
      <c r="F7226" s="1211">
        <v>3308</v>
      </c>
    </row>
    <row r="7227" spans="2:6" ht="13.15" customHeight="1" x14ac:dyDescent="0.3">
      <c r="B7227" s="1173" t="s">
        <v>7980</v>
      </c>
      <c r="C7227" s="1206">
        <v>276</v>
      </c>
      <c r="D7227" s="1206">
        <v>612</v>
      </c>
      <c r="E7227" s="1206">
        <v>62</v>
      </c>
      <c r="F7227" s="1210">
        <v>950</v>
      </c>
    </row>
    <row r="7228" spans="2:6" ht="13.15" customHeight="1" x14ac:dyDescent="0.3">
      <c r="B7228" s="1172" t="s">
        <v>7981</v>
      </c>
      <c r="C7228" s="1207">
        <v>61</v>
      </c>
      <c r="D7228" s="1207">
        <v>88</v>
      </c>
      <c r="E7228" s="1207">
        <v>13</v>
      </c>
      <c r="F7228" s="1211">
        <v>162</v>
      </c>
    </row>
    <row r="7229" spans="2:6" ht="13.15" customHeight="1" x14ac:dyDescent="0.3">
      <c r="B7229" s="1173" t="s">
        <v>7982</v>
      </c>
      <c r="C7229" s="1206">
        <v>0</v>
      </c>
      <c r="D7229" s="1206">
        <v>2</v>
      </c>
      <c r="E7229" s="1206">
        <v>1</v>
      </c>
      <c r="F7229" s="1210">
        <v>3</v>
      </c>
    </row>
    <row r="7230" spans="2:6" ht="13.15" customHeight="1" x14ac:dyDescent="0.3">
      <c r="B7230" s="1172" t="s">
        <v>7983</v>
      </c>
      <c r="C7230" s="1207">
        <v>48</v>
      </c>
      <c r="D7230" s="1207">
        <v>60</v>
      </c>
      <c r="E7230" s="1207">
        <v>5</v>
      </c>
      <c r="F7230" s="1211">
        <v>113</v>
      </c>
    </row>
    <row r="7231" spans="2:6" ht="13.15" customHeight="1" x14ac:dyDescent="0.3">
      <c r="B7231" s="1173" t="s">
        <v>7984</v>
      </c>
      <c r="C7231" s="1206">
        <v>108</v>
      </c>
      <c r="D7231" s="1206">
        <v>176</v>
      </c>
      <c r="E7231" s="1206">
        <v>17</v>
      </c>
      <c r="F7231" s="1210">
        <v>301</v>
      </c>
    </row>
    <row r="7232" spans="2:6" ht="13.15" customHeight="1" x14ac:dyDescent="0.3">
      <c r="B7232" s="1172" t="s">
        <v>7985</v>
      </c>
      <c r="C7232" s="1207">
        <v>161</v>
      </c>
      <c r="D7232" s="1207">
        <v>396</v>
      </c>
      <c r="E7232" s="1207">
        <v>42</v>
      </c>
      <c r="F7232" s="1211">
        <v>599</v>
      </c>
    </row>
    <row r="7233" spans="2:6" ht="13.15" customHeight="1" x14ac:dyDescent="0.3">
      <c r="B7233" s="1173" t="s">
        <v>7986</v>
      </c>
      <c r="C7233" s="1206">
        <v>44</v>
      </c>
      <c r="D7233" s="1206">
        <v>66</v>
      </c>
      <c r="E7233" s="1206">
        <v>5</v>
      </c>
      <c r="F7233" s="1210">
        <v>115</v>
      </c>
    </row>
    <row r="7234" spans="2:6" ht="13.15" customHeight="1" x14ac:dyDescent="0.3">
      <c r="B7234" s="1172" t="s">
        <v>7987</v>
      </c>
      <c r="C7234" s="1207">
        <v>83</v>
      </c>
      <c r="D7234" s="1207">
        <v>118</v>
      </c>
      <c r="E7234" s="1207">
        <v>11</v>
      </c>
      <c r="F7234" s="1211">
        <v>212</v>
      </c>
    </row>
    <row r="7235" spans="2:6" ht="13.15" customHeight="1" x14ac:dyDescent="0.3">
      <c r="B7235" s="1173" t="s">
        <v>7988</v>
      </c>
      <c r="C7235" s="1206">
        <v>83</v>
      </c>
      <c r="D7235" s="1206">
        <v>83</v>
      </c>
      <c r="E7235" s="1206">
        <v>13</v>
      </c>
      <c r="F7235" s="1210">
        <v>179</v>
      </c>
    </row>
    <row r="7236" spans="2:6" ht="13.15" customHeight="1" x14ac:dyDescent="0.3">
      <c r="B7236" s="1172" t="s">
        <v>7989</v>
      </c>
      <c r="C7236" s="1207">
        <v>102</v>
      </c>
      <c r="D7236" s="1207">
        <v>162</v>
      </c>
      <c r="E7236" s="1207">
        <v>16</v>
      </c>
      <c r="F7236" s="1211">
        <v>280</v>
      </c>
    </row>
    <row r="7237" spans="2:6" ht="13.15" customHeight="1" x14ac:dyDescent="0.3">
      <c r="B7237" s="1173" t="s">
        <v>7990</v>
      </c>
      <c r="C7237" s="1206">
        <v>45</v>
      </c>
      <c r="D7237" s="1206">
        <v>81</v>
      </c>
      <c r="E7237" s="1206">
        <v>6</v>
      </c>
      <c r="F7237" s="1210">
        <v>132</v>
      </c>
    </row>
    <row r="7238" spans="2:6" ht="13.15" customHeight="1" x14ac:dyDescent="0.3">
      <c r="B7238" s="1172" t="s">
        <v>7991</v>
      </c>
      <c r="C7238" s="1207">
        <v>720</v>
      </c>
      <c r="D7238" s="1207">
        <v>1433</v>
      </c>
      <c r="E7238" s="1207">
        <v>212</v>
      </c>
      <c r="F7238" s="1211">
        <v>2365</v>
      </c>
    </row>
    <row r="7239" spans="2:6" ht="13.15" customHeight="1" x14ac:dyDescent="0.3">
      <c r="B7239" s="1173" t="s">
        <v>7992</v>
      </c>
      <c r="C7239" s="1206">
        <v>358</v>
      </c>
      <c r="D7239" s="1206">
        <v>625</v>
      </c>
      <c r="E7239" s="1206">
        <v>103</v>
      </c>
      <c r="F7239" s="1210">
        <v>1086</v>
      </c>
    </row>
    <row r="7240" spans="2:6" ht="13.15" customHeight="1" x14ac:dyDescent="0.3">
      <c r="B7240" s="1172" t="s">
        <v>7993</v>
      </c>
      <c r="C7240" s="1207">
        <v>81</v>
      </c>
      <c r="D7240" s="1207">
        <v>129</v>
      </c>
      <c r="E7240" s="1207">
        <v>19</v>
      </c>
      <c r="F7240" s="1211">
        <v>229</v>
      </c>
    </row>
    <row r="7241" spans="2:6" ht="13.15" customHeight="1" x14ac:dyDescent="0.3">
      <c r="B7241" s="1173" t="s">
        <v>7994</v>
      </c>
      <c r="C7241" s="1206">
        <v>2438</v>
      </c>
      <c r="D7241" s="1206">
        <v>3963</v>
      </c>
      <c r="E7241" s="1206">
        <v>645</v>
      </c>
      <c r="F7241" s="1210">
        <v>7046</v>
      </c>
    </row>
    <row r="7242" spans="2:6" ht="13.15" customHeight="1" x14ac:dyDescent="0.3">
      <c r="B7242" s="1172" t="s">
        <v>7995</v>
      </c>
      <c r="C7242" s="1207">
        <v>277</v>
      </c>
      <c r="D7242" s="1207">
        <v>874</v>
      </c>
      <c r="E7242" s="1207">
        <v>51</v>
      </c>
      <c r="F7242" s="1211">
        <v>1202</v>
      </c>
    </row>
    <row r="7243" spans="2:6" ht="13.15" customHeight="1" x14ac:dyDescent="0.3">
      <c r="B7243" s="1173" t="s">
        <v>7996</v>
      </c>
      <c r="C7243" s="1206">
        <v>347</v>
      </c>
      <c r="D7243" s="1206">
        <v>646</v>
      </c>
      <c r="E7243" s="1206">
        <v>84</v>
      </c>
      <c r="F7243" s="1210">
        <v>1077</v>
      </c>
    </row>
    <row r="7244" spans="2:6" ht="13.15" customHeight="1" x14ac:dyDescent="0.3">
      <c r="B7244" s="1172" t="s">
        <v>7997</v>
      </c>
      <c r="C7244" s="1207">
        <v>462</v>
      </c>
      <c r="D7244" s="1207">
        <v>918</v>
      </c>
      <c r="E7244" s="1207">
        <v>77</v>
      </c>
      <c r="F7244" s="1211">
        <v>1457</v>
      </c>
    </row>
    <row r="7245" spans="2:6" ht="13.15" customHeight="1" x14ac:dyDescent="0.3">
      <c r="B7245" s="1173" t="s">
        <v>7998</v>
      </c>
      <c r="C7245" s="1206">
        <v>407</v>
      </c>
      <c r="D7245" s="1206">
        <v>986</v>
      </c>
      <c r="E7245" s="1206">
        <v>80</v>
      </c>
      <c r="F7245" s="1210">
        <v>1473</v>
      </c>
    </row>
    <row r="7246" spans="2:6" ht="13.15" customHeight="1" x14ac:dyDescent="0.3">
      <c r="B7246" s="1172" t="s">
        <v>7999</v>
      </c>
      <c r="C7246" s="1207">
        <v>204</v>
      </c>
      <c r="D7246" s="1207">
        <v>452</v>
      </c>
      <c r="E7246" s="1207">
        <v>56</v>
      </c>
      <c r="F7246" s="1211">
        <v>712</v>
      </c>
    </row>
    <row r="7247" spans="2:6" ht="13.15" customHeight="1" x14ac:dyDescent="0.3">
      <c r="B7247" s="1173" t="s">
        <v>8000</v>
      </c>
      <c r="C7247" s="1206">
        <v>137</v>
      </c>
      <c r="D7247" s="1206">
        <v>353</v>
      </c>
      <c r="E7247" s="1206">
        <v>31</v>
      </c>
      <c r="F7247" s="1210">
        <v>521</v>
      </c>
    </row>
    <row r="7248" spans="2:6" ht="13.15" customHeight="1" x14ac:dyDescent="0.3">
      <c r="B7248" s="1172" t="s">
        <v>8001</v>
      </c>
      <c r="C7248" s="1207">
        <v>272</v>
      </c>
      <c r="D7248" s="1207">
        <v>586</v>
      </c>
      <c r="E7248" s="1207">
        <v>42</v>
      </c>
      <c r="F7248" s="1211">
        <v>900</v>
      </c>
    </row>
    <row r="7249" spans="2:6" ht="13.15" customHeight="1" x14ac:dyDescent="0.3">
      <c r="B7249" s="1173" t="s">
        <v>8002</v>
      </c>
      <c r="C7249" s="1206">
        <v>290</v>
      </c>
      <c r="D7249" s="1206">
        <v>493</v>
      </c>
      <c r="E7249" s="1206">
        <v>60</v>
      </c>
      <c r="F7249" s="1210">
        <v>843</v>
      </c>
    </row>
    <row r="7250" spans="2:6" ht="13.15" customHeight="1" x14ac:dyDescent="0.3">
      <c r="B7250" s="1172" t="s">
        <v>8003</v>
      </c>
      <c r="C7250" s="1207">
        <v>439</v>
      </c>
      <c r="D7250" s="1207">
        <v>1090</v>
      </c>
      <c r="E7250" s="1207">
        <v>100</v>
      </c>
      <c r="F7250" s="1211">
        <v>1629</v>
      </c>
    </row>
    <row r="7251" spans="2:6" ht="13.15" customHeight="1" x14ac:dyDescent="0.3">
      <c r="B7251" s="1173" t="s">
        <v>8004</v>
      </c>
      <c r="C7251" s="1206">
        <v>179</v>
      </c>
      <c r="D7251" s="1206">
        <v>314</v>
      </c>
      <c r="E7251" s="1206">
        <v>46</v>
      </c>
      <c r="F7251" s="1210">
        <v>539</v>
      </c>
    </row>
    <row r="7252" spans="2:6" ht="13.15" customHeight="1" x14ac:dyDescent="0.3">
      <c r="B7252" s="1172" t="s">
        <v>8005</v>
      </c>
      <c r="C7252" s="1207">
        <v>11</v>
      </c>
      <c r="D7252" s="1207">
        <v>0</v>
      </c>
      <c r="E7252" s="1207">
        <v>1</v>
      </c>
      <c r="F7252" s="1211">
        <v>12</v>
      </c>
    </row>
    <row r="7253" spans="2:6" ht="13.15" customHeight="1" x14ac:dyDescent="0.3">
      <c r="B7253" s="1173" t="s">
        <v>8006</v>
      </c>
      <c r="C7253" s="1206">
        <v>72</v>
      </c>
      <c r="D7253" s="1206">
        <v>121</v>
      </c>
      <c r="E7253" s="1206">
        <v>15</v>
      </c>
      <c r="F7253" s="1210">
        <v>208</v>
      </c>
    </row>
    <row r="7254" spans="2:6" ht="13.15" customHeight="1" x14ac:dyDescent="0.3">
      <c r="B7254" s="1172" t="s">
        <v>8007</v>
      </c>
      <c r="C7254" s="1207">
        <v>176</v>
      </c>
      <c r="D7254" s="1207">
        <v>389</v>
      </c>
      <c r="E7254" s="1207">
        <v>51</v>
      </c>
      <c r="F7254" s="1211">
        <v>616</v>
      </c>
    </row>
    <row r="7255" spans="2:6" ht="13.15" customHeight="1" x14ac:dyDescent="0.3">
      <c r="B7255" s="1173" t="s">
        <v>8008</v>
      </c>
      <c r="C7255" s="1206">
        <v>78</v>
      </c>
      <c r="D7255" s="1206">
        <v>133</v>
      </c>
      <c r="E7255" s="1206">
        <v>13</v>
      </c>
      <c r="F7255" s="1210">
        <v>224</v>
      </c>
    </row>
    <row r="7256" spans="2:6" ht="13.15" customHeight="1" x14ac:dyDescent="0.3">
      <c r="B7256" s="1172" t="s">
        <v>8009</v>
      </c>
      <c r="C7256" s="1207">
        <v>161</v>
      </c>
      <c r="D7256" s="1207">
        <v>350</v>
      </c>
      <c r="E7256" s="1207">
        <v>35</v>
      </c>
      <c r="F7256" s="1211">
        <v>546</v>
      </c>
    </row>
    <row r="7257" spans="2:6" ht="13.15" customHeight="1" x14ac:dyDescent="0.3">
      <c r="B7257" s="1173" t="s">
        <v>8010</v>
      </c>
      <c r="C7257" s="1206">
        <v>6</v>
      </c>
      <c r="D7257" s="1206">
        <v>7</v>
      </c>
      <c r="E7257" s="1206">
        <v>1</v>
      </c>
      <c r="F7257" s="1210">
        <v>14</v>
      </c>
    </row>
    <row r="7258" spans="2:6" ht="13.15" customHeight="1" x14ac:dyDescent="0.3">
      <c r="B7258" s="1172" t="s">
        <v>8011</v>
      </c>
      <c r="C7258" s="1207">
        <v>91</v>
      </c>
      <c r="D7258" s="1207">
        <v>169</v>
      </c>
      <c r="E7258" s="1207">
        <v>18</v>
      </c>
      <c r="F7258" s="1211">
        <v>278</v>
      </c>
    </row>
    <row r="7259" spans="2:6" ht="13.15" customHeight="1" x14ac:dyDescent="0.3">
      <c r="B7259" s="1173" t="s">
        <v>8012</v>
      </c>
      <c r="C7259" s="1206">
        <v>5</v>
      </c>
      <c r="D7259" s="1206">
        <v>1</v>
      </c>
      <c r="E7259" s="1206">
        <v>3</v>
      </c>
      <c r="F7259" s="1210">
        <v>9</v>
      </c>
    </row>
    <row r="7260" spans="2:6" ht="13.15" customHeight="1" x14ac:dyDescent="0.3">
      <c r="B7260" s="1172" t="s">
        <v>8013</v>
      </c>
      <c r="C7260" s="1207">
        <v>662</v>
      </c>
      <c r="D7260" s="1207">
        <v>1509</v>
      </c>
      <c r="E7260" s="1207">
        <v>170</v>
      </c>
      <c r="F7260" s="1211">
        <v>2341</v>
      </c>
    </row>
    <row r="7261" spans="2:6" ht="13.15" customHeight="1" x14ac:dyDescent="0.3">
      <c r="B7261" s="1173" t="s">
        <v>8014</v>
      </c>
      <c r="C7261" s="1206">
        <v>152</v>
      </c>
      <c r="D7261" s="1206">
        <v>276</v>
      </c>
      <c r="E7261" s="1206">
        <v>26</v>
      </c>
      <c r="F7261" s="1210">
        <v>454</v>
      </c>
    </row>
    <row r="7262" spans="2:6" ht="13.15" customHeight="1" x14ac:dyDescent="0.3">
      <c r="B7262" s="1172" t="s">
        <v>8015</v>
      </c>
      <c r="C7262" s="1207">
        <v>164</v>
      </c>
      <c r="D7262" s="1207">
        <v>222</v>
      </c>
      <c r="E7262" s="1207">
        <v>15</v>
      </c>
      <c r="F7262" s="1211">
        <v>401</v>
      </c>
    </row>
    <row r="7263" spans="2:6" ht="13.15" customHeight="1" x14ac:dyDescent="0.3">
      <c r="B7263" s="1173" t="s">
        <v>8016</v>
      </c>
      <c r="C7263" s="1206">
        <v>591</v>
      </c>
      <c r="D7263" s="1206">
        <v>1083</v>
      </c>
      <c r="E7263" s="1206">
        <v>140</v>
      </c>
      <c r="F7263" s="1210">
        <v>1814</v>
      </c>
    </row>
    <row r="7264" spans="2:6" ht="13.15" customHeight="1" x14ac:dyDescent="0.3">
      <c r="B7264" s="1172" t="s">
        <v>8017</v>
      </c>
      <c r="C7264" s="1207">
        <v>4</v>
      </c>
      <c r="D7264" s="1207">
        <v>1</v>
      </c>
      <c r="E7264" s="1207">
        <v>1</v>
      </c>
      <c r="F7264" s="1211">
        <v>6</v>
      </c>
    </row>
    <row r="7265" spans="2:6" ht="13.15" customHeight="1" x14ac:dyDescent="0.3">
      <c r="B7265" s="1173" t="s">
        <v>8018</v>
      </c>
      <c r="C7265" s="1206">
        <v>98</v>
      </c>
      <c r="D7265" s="1206">
        <v>110</v>
      </c>
      <c r="E7265" s="1206">
        <v>12</v>
      </c>
      <c r="F7265" s="1210">
        <v>220</v>
      </c>
    </row>
    <row r="7266" spans="2:6" ht="13.15" customHeight="1" x14ac:dyDescent="0.3">
      <c r="B7266" s="1172" t="s">
        <v>8019</v>
      </c>
      <c r="C7266" s="1207">
        <v>45</v>
      </c>
      <c r="D7266" s="1207">
        <v>58</v>
      </c>
      <c r="E7266" s="1207">
        <v>5</v>
      </c>
      <c r="F7266" s="1211">
        <v>108</v>
      </c>
    </row>
    <row r="7267" spans="2:6" ht="13.15" customHeight="1" x14ac:dyDescent="0.3">
      <c r="B7267" s="1173" t="s">
        <v>8020</v>
      </c>
      <c r="C7267" s="1206">
        <v>28</v>
      </c>
      <c r="D7267" s="1206">
        <v>36</v>
      </c>
      <c r="E7267" s="1206">
        <v>5</v>
      </c>
      <c r="F7267" s="1210">
        <v>69</v>
      </c>
    </row>
    <row r="7268" spans="2:6" ht="13.15" customHeight="1" x14ac:dyDescent="0.3">
      <c r="B7268" s="1172" t="s">
        <v>8021</v>
      </c>
      <c r="C7268" s="1207">
        <v>122</v>
      </c>
      <c r="D7268" s="1207">
        <v>141</v>
      </c>
      <c r="E7268" s="1207">
        <v>14</v>
      </c>
      <c r="F7268" s="1211">
        <v>277</v>
      </c>
    </row>
    <row r="7269" spans="2:6" ht="13.15" customHeight="1" x14ac:dyDescent="0.3">
      <c r="B7269" s="1173" t="s">
        <v>8022</v>
      </c>
      <c r="C7269" s="1206">
        <v>237</v>
      </c>
      <c r="D7269" s="1206">
        <v>446</v>
      </c>
      <c r="E7269" s="1206">
        <v>44</v>
      </c>
      <c r="F7269" s="1210">
        <v>727</v>
      </c>
    </row>
    <row r="7270" spans="2:6" ht="13.15" customHeight="1" x14ac:dyDescent="0.3">
      <c r="B7270" s="1172" t="s">
        <v>8023</v>
      </c>
      <c r="C7270" s="1207">
        <v>13</v>
      </c>
      <c r="D7270" s="1207">
        <v>6</v>
      </c>
      <c r="E7270" s="1207">
        <v>3</v>
      </c>
      <c r="F7270" s="1211">
        <v>22</v>
      </c>
    </row>
    <row r="7271" spans="2:6" ht="13.15" customHeight="1" x14ac:dyDescent="0.3">
      <c r="B7271" s="1173" t="s">
        <v>8024</v>
      </c>
      <c r="C7271" s="1206">
        <v>55</v>
      </c>
      <c r="D7271" s="1206">
        <v>90</v>
      </c>
      <c r="E7271" s="1206">
        <v>12</v>
      </c>
      <c r="F7271" s="1210">
        <v>157</v>
      </c>
    </row>
    <row r="7272" spans="2:6" ht="13.15" customHeight="1" x14ac:dyDescent="0.3">
      <c r="B7272" s="1172" t="s">
        <v>8025</v>
      </c>
      <c r="C7272" s="1207">
        <v>30</v>
      </c>
      <c r="D7272" s="1207">
        <v>14</v>
      </c>
      <c r="E7272" s="1207">
        <v>2</v>
      </c>
      <c r="F7272" s="1211">
        <v>46</v>
      </c>
    </row>
    <row r="7273" spans="2:6" ht="13.15" customHeight="1" x14ac:dyDescent="0.3">
      <c r="B7273" s="1173" t="s">
        <v>8026</v>
      </c>
      <c r="C7273" s="1206">
        <v>513</v>
      </c>
      <c r="D7273" s="1206">
        <v>699</v>
      </c>
      <c r="E7273" s="1206">
        <v>110</v>
      </c>
      <c r="F7273" s="1210">
        <v>1322</v>
      </c>
    </row>
    <row r="7274" spans="2:6" ht="13.15" customHeight="1" x14ac:dyDescent="0.3">
      <c r="B7274" s="1172" t="s">
        <v>8027</v>
      </c>
      <c r="C7274" s="1207">
        <v>3</v>
      </c>
      <c r="D7274" s="1207">
        <v>0</v>
      </c>
      <c r="E7274" s="1207">
        <v>1</v>
      </c>
      <c r="F7274" s="1211">
        <v>4</v>
      </c>
    </row>
    <row r="7275" spans="2:6" ht="13.15" customHeight="1" x14ac:dyDescent="0.3">
      <c r="B7275" s="1173" t="s">
        <v>8028</v>
      </c>
      <c r="C7275" s="1206">
        <v>113</v>
      </c>
      <c r="D7275" s="1206">
        <v>121</v>
      </c>
      <c r="E7275" s="1206">
        <v>11</v>
      </c>
      <c r="F7275" s="1210">
        <v>245</v>
      </c>
    </row>
    <row r="7276" spans="2:6" ht="13.15" customHeight="1" x14ac:dyDescent="0.3">
      <c r="B7276" s="1172" t="s">
        <v>8029</v>
      </c>
      <c r="C7276" s="1207">
        <v>153</v>
      </c>
      <c r="D7276" s="1207">
        <v>339</v>
      </c>
      <c r="E7276" s="1207">
        <v>15</v>
      </c>
      <c r="F7276" s="1211">
        <v>507</v>
      </c>
    </row>
    <row r="7277" spans="2:6" ht="13.15" customHeight="1" x14ac:dyDescent="0.3">
      <c r="B7277" s="1173" t="s">
        <v>8030</v>
      </c>
      <c r="C7277" s="1206">
        <v>430</v>
      </c>
      <c r="D7277" s="1206">
        <v>784</v>
      </c>
      <c r="E7277" s="1206">
        <v>145</v>
      </c>
      <c r="F7277" s="1210">
        <v>1359</v>
      </c>
    </row>
    <row r="7278" spans="2:6" ht="13.15" customHeight="1" x14ac:dyDescent="0.3">
      <c r="B7278" s="1172" t="s">
        <v>8031</v>
      </c>
      <c r="C7278" s="1207">
        <v>114</v>
      </c>
      <c r="D7278" s="1207">
        <v>233</v>
      </c>
      <c r="E7278" s="1207">
        <v>22</v>
      </c>
      <c r="F7278" s="1211">
        <v>369</v>
      </c>
    </row>
    <row r="7279" spans="2:6" ht="13.15" customHeight="1" x14ac:dyDescent="0.3">
      <c r="B7279" s="1173" t="s">
        <v>8032</v>
      </c>
      <c r="C7279" s="1206">
        <v>386</v>
      </c>
      <c r="D7279" s="1206">
        <v>896</v>
      </c>
      <c r="E7279" s="1206">
        <v>72</v>
      </c>
      <c r="F7279" s="1210">
        <v>1354</v>
      </c>
    </row>
    <row r="7280" spans="2:6" ht="13.15" customHeight="1" x14ac:dyDescent="0.3">
      <c r="B7280" s="1172" t="s">
        <v>8033</v>
      </c>
      <c r="C7280" s="1207">
        <v>2439</v>
      </c>
      <c r="D7280" s="1207">
        <v>4256</v>
      </c>
      <c r="E7280" s="1207">
        <v>488</v>
      </c>
      <c r="F7280" s="1211">
        <v>7183</v>
      </c>
    </row>
    <row r="7281" spans="2:6" ht="13.15" customHeight="1" x14ac:dyDescent="0.3">
      <c r="B7281" s="1173" t="s">
        <v>8034</v>
      </c>
      <c r="C7281" s="1206">
        <v>11</v>
      </c>
      <c r="D7281" s="1206">
        <v>2</v>
      </c>
      <c r="E7281" s="1206">
        <v>1</v>
      </c>
      <c r="F7281" s="1210">
        <v>14</v>
      </c>
    </row>
    <row r="7282" spans="2:6" ht="13.15" customHeight="1" x14ac:dyDescent="0.3">
      <c r="B7282" s="1172" t="s">
        <v>8035</v>
      </c>
      <c r="C7282" s="1207">
        <v>205</v>
      </c>
      <c r="D7282" s="1207">
        <v>309</v>
      </c>
      <c r="E7282" s="1207">
        <v>25</v>
      </c>
      <c r="F7282" s="1211">
        <v>539</v>
      </c>
    </row>
    <row r="7283" spans="2:6" ht="13.15" customHeight="1" x14ac:dyDescent="0.3">
      <c r="B7283" s="1173" t="s">
        <v>8036</v>
      </c>
      <c r="C7283" s="1206">
        <v>7</v>
      </c>
      <c r="D7283" s="1206">
        <v>0</v>
      </c>
      <c r="E7283" s="1206">
        <v>1</v>
      </c>
      <c r="F7283" s="1210">
        <v>8</v>
      </c>
    </row>
    <row r="7284" spans="2:6" ht="13.15" customHeight="1" x14ac:dyDescent="0.3">
      <c r="B7284" s="1172" t="s">
        <v>8037</v>
      </c>
      <c r="C7284" s="1207">
        <v>1</v>
      </c>
      <c r="D7284" s="1207">
        <v>1</v>
      </c>
      <c r="E7284" s="1207">
        <v>2</v>
      </c>
      <c r="F7284" s="1211">
        <v>4</v>
      </c>
    </row>
    <row r="7285" spans="2:6" ht="13.15" customHeight="1" x14ac:dyDescent="0.3">
      <c r="B7285" s="1173" t="s">
        <v>8038</v>
      </c>
      <c r="C7285" s="1206">
        <v>108</v>
      </c>
      <c r="D7285" s="1206">
        <v>201</v>
      </c>
      <c r="E7285" s="1206">
        <v>32</v>
      </c>
      <c r="F7285" s="1210">
        <v>341</v>
      </c>
    </row>
    <row r="7286" spans="2:6" ht="13.15" customHeight="1" x14ac:dyDescent="0.3">
      <c r="B7286" s="1172" t="s">
        <v>8039</v>
      </c>
      <c r="C7286" s="1207">
        <v>34</v>
      </c>
      <c r="D7286" s="1207">
        <v>34</v>
      </c>
      <c r="E7286" s="1207">
        <v>7</v>
      </c>
      <c r="F7286" s="1211">
        <v>75</v>
      </c>
    </row>
    <row r="7287" spans="2:6" ht="13.15" customHeight="1" x14ac:dyDescent="0.3">
      <c r="B7287" s="1173" t="s">
        <v>8040</v>
      </c>
      <c r="C7287" s="1206">
        <v>119</v>
      </c>
      <c r="D7287" s="1206">
        <v>111</v>
      </c>
      <c r="E7287" s="1206">
        <v>14</v>
      </c>
      <c r="F7287" s="1210">
        <v>244</v>
      </c>
    </row>
    <row r="7288" spans="2:6" ht="13.15" customHeight="1" x14ac:dyDescent="0.3">
      <c r="B7288" s="1172" t="s">
        <v>8041</v>
      </c>
      <c r="C7288" s="1207">
        <v>74</v>
      </c>
      <c r="D7288" s="1207">
        <v>161</v>
      </c>
      <c r="E7288" s="1207">
        <v>15</v>
      </c>
      <c r="F7288" s="1211">
        <v>250</v>
      </c>
    </row>
    <row r="7289" spans="2:6" ht="13.15" customHeight="1" x14ac:dyDescent="0.3">
      <c r="B7289" s="1173" t="s">
        <v>8042</v>
      </c>
      <c r="C7289" s="1206">
        <v>43</v>
      </c>
      <c r="D7289" s="1206">
        <v>80</v>
      </c>
      <c r="E7289" s="1206">
        <v>12</v>
      </c>
      <c r="F7289" s="1210">
        <v>135</v>
      </c>
    </row>
    <row r="7290" spans="2:6" ht="13.15" customHeight="1" x14ac:dyDescent="0.3">
      <c r="B7290" s="1172" t="s">
        <v>8043</v>
      </c>
      <c r="C7290" s="1207">
        <v>157</v>
      </c>
      <c r="D7290" s="1207">
        <v>629</v>
      </c>
      <c r="E7290" s="1207">
        <v>85</v>
      </c>
      <c r="F7290" s="1211">
        <v>871</v>
      </c>
    </row>
    <row r="7291" spans="2:6" ht="13.15" customHeight="1" x14ac:dyDescent="0.3">
      <c r="B7291" s="1173" t="s">
        <v>8044</v>
      </c>
      <c r="C7291" s="1206">
        <v>430</v>
      </c>
      <c r="D7291" s="1206">
        <v>1785</v>
      </c>
      <c r="E7291" s="1206">
        <v>414</v>
      </c>
      <c r="F7291" s="1210">
        <v>2629</v>
      </c>
    </row>
    <row r="7292" spans="2:6" ht="13.15" customHeight="1" x14ac:dyDescent="0.3">
      <c r="B7292" s="1172" t="s">
        <v>8045</v>
      </c>
      <c r="C7292" s="1207">
        <v>483</v>
      </c>
      <c r="D7292" s="1207">
        <v>1082</v>
      </c>
      <c r="E7292" s="1207">
        <v>115</v>
      </c>
      <c r="F7292" s="1211">
        <v>1680</v>
      </c>
    </row>
    <row r="7293" spans="2:6" ht="13.15" customHeight="1" x14ac:dyDescent="0.3">
      <c r="B7293" s="1173" t="s">
        <v>8046</v>
      </c>
      <c r="C7293" s="1206">
        <v>1147</v>
      </c>
      <c r="D7293" s="1206">
        <v>3554</v>
      </c>
      <c r="E7293" s="1206">
        <v>583</v>
      </c>
      <c r="F7293" s="1210">
        <v>5284</v>
      </c>
    </row>
    <row r="7294" spans="2:6" ht="13.15" customHeight="1" x14ac:dyDescent="0.3">
      <c r="B7294" s="1172" t="s">
        <v>8047</v>
      </c>
      <c r="C7294" s="1207">
        <v>140</v>
      </c>
      <c r="D7294" s="1207">
        <v>691</v>
      </c>
      <c r="E7294" s="1207">
        <v>120</v>
      </c>
      <c r="F7294" s="1211">
        <v>951</v>
      </c>
    </row>
    <row r="7295" spans="2:6" ht="13.15" customHeight="1" x14ac:dyDescent="0.3">
      <c r="B7295" s="1173" t="s">
        <v>8048</v>
      </c>
      <c r="C7295" s="1206">
        <v>364</v>
      </c>
      <c r="D7295" s="1206">
        <v>719</v>
      </c>
      <c r="E7295" s="1206">
        <v>64</v>
      </c>
      <c r="F7295" s="1210">
        <v>1147</v>
      </c>
    </row>
    <row r="7296" spans="2:6" ht="13.15" customHeight="1" x14ac:dyDescent="0.3">
      <c r="B7296" s="1172" t="s">
        <v>8049</v>
      </c>
      <c r="C7296" s="1207">
        <v>867</v>
      </c>
      <c r="D7296" s="1207">
        <v>1821</v>
      </c>
      <c r="E7296" s="1207">
        <v>187</v>
      </c>
      <c r="F7296" s="1211">
        <v>2875</v>
      </c>
    </row>
    <row r="7297" spans="2:6" ht="13.15" customHeight="1" x14ac:dyDescent="0.3">
      <c r="B7297" s="1173" t="s">
        <v>8050</v>
      </c>
      <c r="C7297" s="1206">
        <v>193</v>
      </c>
      <c r="D7297" s="1206">
        <v>429</v>
      </c>
      <c r="E7297" s="1206">
        <v>58</v>
      </c>
      <c r="F7297" s="1210">
        <v>680</v>
      </c>
    </row>
    <row r="7298" spans="2:6" ht="13.15" customHeight="1" x14ac:dyDescent="0.3">
      <c r="B7298" s="1172" t="s">
        <v>8051</v>
      </c>
      <c r="C7298" s="1207">
        <v>3</v>
      </c>
      <c r="D7298" s="1207">
        <v>3</v>
      </c>
      <c r="E7298" s="1207">
        <v>3</v>
      </c>
      <c r="F7298" s="1211">
        <v>9</v>
      </c>
    </row>
    <row r="7299" spans="2:6" ht="13.15" customHeight="1" x14ac:dyDescent="0.3">
      <c r="B7299" s="1173" t="s">
        <v>8052</v>
      </c>
      <c r="C7299" s="1206">
        <v>328</v>
      </c>
      <c r="D7299" s="1206">
        <v>726</v>
      </c>
      <c r="E7299" s="1206">
        <v>92</v>
      </c>
      <c r="F7299" s="1210">
        <v>1146</v>
      </c>
    </row>
    <row r="7300" spans="2:6" ht="13.15" customHeight="1" x14ac:dyDescent="0.3">
      <c r="B7300" s="1172" t="s">
        <v>8053</v>
      </c>
      <c r="C7300" s="1207">
        <v>359</v>
      </c>
      <c r="D7300" s="1207">
        <v>627</v>
      </c>
      <c r="E7300" s="1207">
        <v>88</v>
      </c>
      <c r="F7300" s="1211">
        <v>1074</v>
      </c>
    </row>
    <row r="7301" spans="2:6" ht="13.15" customHeight="1" x14ac:dyDescent="0.3">
      <c r="B7301" s="1173" t="s">
        <v>8054</v>
      </c>
      <c r="C7301" s="1206">
        <v>428</v>
      </c>
      <c r="D7301" s="1206">
        <v>874</v>
      </c>
      <c r="E7301" s="1206">
        <v>141</v>
      </c>
      <c r="F7301" s="1210">
        <v>1443</v>
      </c>
    </row>
    <row r="7302" spans="2:6" ht="13.15" customHeight="1" x14ac:dyDescent="0.3">
      <c r="B7302" s="1172" t="s">
        <v>8055</v>
      </c>
      <c r="C7302" s="1207">
        <v>225</v>
      </c>
      <c r="D7302" s="1207">
        <v>344</v>
      </c>
      <c r="E7302" s="1207">
        <v>53</v>
      </c>
      <c r="F7302" s="1211">
        <v>622</v>
      </c>
    </row>
    <row r="7303" spans="2:6" ht="13.15" customHeight="1" x14ac:dyDescent="0.3">
      <c r="B7303" s="1173" t="s">
        <v>8056</v>
      </c>
      <c r="C7303" s="1206">
        <v>268</v>
      </c>
      <c r="D7303" s="1206">
        <v>472</v>
      </c>
      <c r="E7303" s="1206">
        <v>71</v>
      </c>
      <c r="F7303" s="1210">
        <v>811</v>
      </c>
    </row>
    <row r="7304" spans="2:6" ht="13.15" customHeight="1" x14ac:dyDescent="0.3">
      <c r="B7304" s="1172" t="s">
        <v>8057</v>
      </c>
      <c r="C7304" s="1207">
        <v>549</v>
      </c>
      <c r="D7304" s="1207">
        <v>850</v>
      </c>
      <c r="E7304" s="1207">
        <v>110</v>
      </c>
      <c r="F7304" s="1211">
        <v>1509</v>
      </c>
    </row>
    <row r="7305" spans="2:6" ht="13.15" customHeight="1" x14ac:dyDescent="0.3">
      <c r="B7305" s="1173" t="s">
        <v>8058</v>
      </c>
      <c r="C7305" s="1206">
        <v>322</v>
      </c>
      <c r="D7305" s="1206">
        <v>909</v>
      </c>
      <c r="E7305" s="1206">
        <v>106</v>
      </c>
      <c r="F7305" s="1210">
        <v>1337</v>
      </c>
    </row>
    <row r="7306" spans="2:6" ht="13.15" customHeight="1" x14ac:dyDescent="0.3">
      <c r="B7306" s="1172" t="s">
        <v>8059</v>
      </c>
      <c r="C7306" s="1207">
        <v>7477</v>
      </c>
      <c r="D7306" s="1207">
        <v>5372</v>
      </c>
      <c r="E7306" s="1207">
        <v>2239</v>
      </c>
      <c r="F7306" s="1211">
        <v>15088</v>
      </c>
    </row>
    <row r="7307" spans="2:6" ht="13.15" customHeight="1" x14ac:dyDescent="0.3">
      <c r="B7307" s="1173" t="s">
        <v>8060</v>
      </c>
      <c r="C7307" s="1206">
        <v>2887</v>
      </c>
      <c r="D7307" s="1206">
        <v>2505</v>
      </c>
      <c r="E7307" s="1206">
        <v>1297</v>
      </c>
      <c r="F7307" s="1210">
        <v>6689</v>
      </c>
    </row>
    <row r="7308" spans="2:6" ht="13.15" customHeight="1" x14ac:dyDescent="0.3">
      <c r="B7308" s="1172" t="s">
        <v>8061</v>
      </c>
      <c r="C7308" s="1207">
        <v>1621</v>
      </c>
      <c r="D7308" s="1207">
        <v>1725</v>
      </c>
      <c r="E7308" s="1207">
        <v>1164</v>
      </c>
      <c r="F7308" s="1211">
        <v>4510</v>
      </c>
    </row>
    <row r="7309" spans="2:6" ht="13.15" customHeight="1" x14ac:dyDescent="0.3">
      <c r="B7309" s="1173" t="s">
        <v>8062</v>
      </c>
      <c r="C7309" s="1206">
        <v>2511</v>
      </c>
      <c r="D7309" s="1206">
        <v>2189</v>
      </c>
      <c r="E7309" s="1206">
        <v>1057</v>
      </c>
      <c r="F7309" s="1210">
        <v>5757</v>
      </c>
    </row>
    <row r="7310" spans="2:6" ht="13.15" customHeight="1" x14ac:dyDescent="0.3">
      <c r="B7310" s="1172" t="s">
        <v>8063</v>
      </c>
      <c r="C7310" s="1207">
        <v>3427</v>
      </c>
      <c r="D7310" s="1207">
        <v>4143</v>
      </c>
      <c r="E7310" s="1207">
        <v>1182</v>
      </c>
      <c r="F7310" s="1211">
        <v>8752</v>
      </c>
    </row>
    <row r="7311" spans="2:6" ht="13.15" customHeight="1" x14ac:dyDescent="0.3">
      <c r="B7311" s="1173" t="s">
        <v>8064</v>
      </c>
      <c r="C7311" s="1206">
        <v>9903</v>
      </c>
      <c r="D7311" s="1206">
        <v>9409</v>
      </c>
      <c r="E7311" s="1206">
        <v>2593</v>
      </c>
      <c r="F7311" s="1210">
        <v>21905</v>
      </c>
    </row>
    <row r="7312" spans="2:6" ht="13.15" customHeight="1" x14ac:dyDescent="0.3">
      <c r="B7312" s="1172" t="s">
        <v>8065</v>
      </c>
      <c r="C7312" s="1207">
        <v>5210</v>
      </c>
      <c r="D7312" s="1207">
        <v>5164</v>
      </c>
      <c r="E7312" s="1207">
        <v>1661</v>
      </c>
      <c r="F7312" s="1211">
        <v>12035</v>
      </c>
    </row>
    <row r="7313" spans="2:6" ht="13.15" customHeight="1" x14ac:dyDescent="0.3">
      <c r="B7313" s="1173" t="s">
        <v>8066</v>
      </c>
      <c r="C7313" s="1206">
        <v>7422</v>
      </c>
      <c r="D7313" s="1206">
        <v>7688</v>
      </c>
      <c r="E7313" s="1206">
        <v>1995</v>
      </c>
      <c r="F7313" s="1210">
        <v>17105</v>
      </c>
    </row>
    <row r="7314" spans="2:6" ht="13.15" customHeight="1" x14ac:dyDescent="0.3">
      <c r="B7314" s="1172" t="s">
        <v>8067</v>
      </c>
      <c r="C7314" s="1207">
        <v>4796</v>
      </c>
      <c r="D7314" s="1207">
        <v>3643</v>
      </c>
      <c r="E7314" s="1207">
        <v>1445</v>
      </c>
      <c r="F7314" s="1211">
        <v>9884</v>
      </c>
    </row>
    <row r="7315" spans="2:6" ht="13.15" customHeight="1" x14ac:dyDescent="0.3">
      <c r="B7315" s="1173" t="s">
        <v>8068</v>
      </c>
      <c r="C7315" s="1206">
        <v>13170</v>
      </c>
      <c r="D7315" s="1206">
        <v>15800</v>
      </c>
      <c r="E7315" s="1206">
        <v>4380</v>
      </c>
      <c r="F7315" s="1210">
        <v>33350</v>
      </c>
    </row>
    <row r="7316" spans="2:6" ht="13.15" customHeight="1" x14ac:dyDescent="0.3">
      <c r="B7316" s="1172" t="s">
        <v>8069</v>
      </c>
      <c r="C7316" s="1207">
        <v>25367</v>
      </c>
      <c r="D7316" s="1207">
        <v>26408</v>
      </c>
      <c r="E7316" s="1207">
        <v>7491</v>
      </c>
      <c r="F7316" s="1211">
        <v>59266</v>
      </c>
    </row>
    <row r="7317" spans="2:6" ht="13.15" customHeight="1" x14ac:dyDescent="0.3">
      <c r="B7317" s="1173" t="s">
        <v>8070</v>
      </c>
      <c r="C7317" s="1206">
        <v>18329</v>
      </c>
      <c r="D7317" s="1206">
        <v>21449</v>
      </c>
      <c r="E7317" s="1206">
        <v>4725</v>
      </c>
      <c r="F7317" s="1210">
        <v>44503</v>
      </c>
    </row>
    <row r="7318" spans="2:6" ht="13.15" customHeight="1" x14ac:dyDescent="0.3">
      <c r="B7318" s="1172" t="s">
        <v>8071</v>
      </c>
      <c r="C7318" s="1207">
        <v>9502</v>
      </c>
      <c r="D7318" s="1207">
        <v>8418</v>
      </c>
      <c r="E7318" s="1207">
        <v>2587</v>
      </c>
      <c r="F7318" s="1211">
        <v>20507</v>
      </c>
    </row>
    <row r="7319" spans="2:6" ht="13.15" customHeight="1" x14ac:dyDescent="0.3">
      <c r="B7319" s="1173" t="s">
        <v>8072</v>
      </c>
      <c r="C7319" s="1206">
        <v>1</v>
      </c>
      <c r="D7319" s="1206">
        <v>0</v>
      </c>
      <c r="E7319" s="1206">
        <v>0</v>
      </c>
      <c r="F7319" s="1210">
        <v>1</v>
      </c>
    </row>
    <row r="7320" spans="2:6" ht="13.15" customHeight="1" x14ac:dyDescent="0.3">
      <c r="B7320" s="1172" t="s">
        <v>12620</v>
      </c>
      <c r="C7320" s="1207">
        <v>0</v>
      </c>
      <c r="D7320" s="1207">
        <v>6</v>
      </c>
      <c r="E7320" s="1207">
        <v>0</v>
      </c>
      <c r="F7320" s="1211">
        <v>6</v>
      </c>
    </row>
    <row r="7321" spans="2:6" ht="13.15" customHeight="1" x14ac:dyDescent="0.3">
      <c r="B7321" s="1173" t="s">
        <v>8073</v>
      </c>
      <c r="C7321" s="1206">
        <v>1</v>
      </c>
      <c r="D7321" s="1206">
        <v>0</v>
      </c>
      <c r="E7321" s="1206">
        <v>0</v>
      </c>
      <c r="F7321" s="1210">
        <v>1</v>
      </c>
    </row>
    <row r="7322" spans="2:6" ht="13.15" customHeight="1" x14ac:dyDescent="0.3">
      <c r="B7322" s="1172" t="s">
        <v>8074</v>
      </c>
      <c r="C7322" s="1207">
        <v>0</v>
      </c>
      <c r="D7322" s="1207">
        <v>2</v>
      </c>
      <c r="E7322" s="1207">
        <v>0</v>
      </c>
      <c r="F7322" s="1211">
        <v>2</v>
      </c>
    </row>
    <row r="7323" spans="2:6" ht="13.15" customHeight="1" x14ac:dyDescent="0.3">
      <c r="B7323" s="1173" t="s">
        <v>12621</v>
      </c>
      <c r="C7323" s="1206">
        <v>0</v>
      </c>
      <c r="D7323" s="1206">
        <v>1</v>
      </c>
      <c r="E7323" s="1206">
        <v>0</v>
      </c>
      <c r="F7323" s="1210">
        <v>1</v>
      </c>
    </row>
    <row r="7324" spans="2:6" ht="13.15" customHeight="1" x14ac:dyDescent="0.3">
      <c r="B7324" s="1172" t="s">
        <v>8075</v>
      </c>
      <c r="C7324" s="1207">
        <v>6</v>
      </c>
      <c r="D7324" s="1207">
        <v>3</v>
      </c>
      <c r="E7324" s="1207">
        <v>0</v>
      </c>
      <c r="F7324" s="1211">
        <v>9</v>
      </c>
    </row>
    <row r="7325" spans="2:6" ht="13.15" customHeight="1" x14ac:dyDescent="0.3">
      <c r="B7325" s="1173" t="s">
        <v>8076</v>
      </c>
      <c r="C7325" s="1206">
        <v>8</v>
      </c>
      <c r="D7325" s="1206">
        <v>1</v>
      </c>
      <c r="E7325" s="1206">
        <v>0</v>
      </c>
      <c r="F7325" s="1210">
        <v>9</v>
      </c>
    </row>
    <row r="7326" spans="2:6" ht="13.15" customHeight="1" x14ac:dyDescent="0.3">
      <c r="B7326" s="1172" t="s">
        <v>8077</v>
      </c>
      <c r="C7326" s="1207">
        <v>3741</v>
      </c>
      <c r="D7326" s="1207">
        <v>2161</v>
      </c>
      <c r="E7326" s="1207">
        <v>555</v>
      </c>
      <c r="F7326" s="1211">
        <v>6457</v>
      </c>
    </row>
    <row r="7327" spans="2:6" ht="13.15" customHeight="1" x14ac:dyDescent="0.3">
      <c r="B7327" s="1173" t="s">
        <v>8078</v>
      </c>
      <c r="C7327" s="1206">
        <v>0</v>
      </c>
      <c r="D7327" s="1206">
        <v>8</v>
      </c>
      <c r="E7327" s="1206">
        <v>2</v>
      </c>
      <c r="F7327" s="1210">
        <v>10</v>
      </c>
    </row>
    <row r="7328" spans="2:6" ht="13.15" customHeight="1" x14ac:dyDescent="0.3">
      <c r="B7328" s="1172" t="s">
        <v>8079</v>
      </c>
      <c r="C7328" s="1207">
        <v>5</v>
      </c>
      <c r="D7328" s="1207">
        <v>10</v>
      </c>
      <c r="E7328" s="1207">
        <v>4</v>
      </c>
      <c r="F7328" s="1211">
        <v>19</v>
      </c>
    </row>
    <row r="7329" spans="2:6" ht="13.15" customHeight="1" x14ac:dyDescent="0.3">
      <c r="B7329" s="1173" t="s">
        <v>8080</v>
      </c>
      <c r="C7329" s="1206">
        <v>866</v>
      </c>
      <c r="D7329" s="1206">
        <v>1009</v>
      </c>
      <c r="E7329" s="1206">
        <v>244</v>
      </c>
      <c r="F7329" s="1210">
        <v>2119</v>
      </c>
    </row>
    <row r="7330" spans="2:6" ht="13.15" customHeight="1" x14ac:dyDescent="0.3">
      <c r="B7330" s="1172" t="s">
        <v>8081</v>
      </c>
      <c r="C7330" s="1207">
        <v>14</v>
      </c>
      <c r="D7330" s="1207">
        <v>17</v>
      </c>
      <c r="E7330" s="1207">
        <v>2</v>
      </c>
      <c r="F7330" s="1211">
        <v>33</v>
      </c>
    </row>
    <row r="7331" spans="2:6" ht="13.15" customHeight="1" x14ac:dyDescent="0.3">
      <c r="B7331" s="1173" t="s">
        <v>8082</v>
      </c>
      <c r="C7331" s="1206">
        <v>810</v>
      </c>
      <c r="D7331" s="1206">
        <v>1199</v>
      </c>
      <c r="E7331" s="1206">
        <v>189</v>
      </c>
      <c r="F7331" s="1210">
        <v>2198</v>
      </c>
    </row>
    <row r="7332" spans="2:6" ht="13.15" customHeight="1" x14ac:dyDescent="0.3">
      <c r="B7332" s="1172" t="s">
        <v>8083</v>
      </c>
      <c r="C7332" s="1207">
        <v>21</v>
      </c>
      <c r="D7332" s="1207">
        <v>42</v>
      </c>
      <c r="E7332" s="1207">
        <v>3</v>
      </c>
      <c r="F7332" s="1211">
        <v>66</v>
      </c>
    </row>
    <row r="7333" spans="2:6" ht="13.15" customHeight="1" x14ac:dyDescent="0.3">
      <c r="B7333" s="1173" t="s">
        <v>8084</v>
      </c>
      <c r="C7333" s="1206">
        <v>371</v>
      </c>
      <c r="D7333" s="1206">
        <v>494</v>
      </c>
      <c r="E7333" s="1206">
        <v>98</v>
      </c>
      <c r="F7333" s="1210">
        <v>963</v>
      </c>
    </row>
    <row r="7334" spans="2:6" ht="13.15" customHeight="1" x14ac:dyDescent="0.3">
      <c r="B7334" s="1172" t="s">
        <v>8085</v>
      </c>
      <c r="C7334" s="1207">
        <v>150</v>
      </c>
      <c r="D7334" s="1207">
        <v>224</v>
      </c>
      <c r="E7334" s="1207">
        <v>45</v>
      </c>
      <c r="F7334" s="1211">
        <v>419</v>
      </c>
    </row>
    <row r="7335" spans="2:6" ht="13.15" customHeight="1" x14ac:dyDescent="0.3">
      <c r="B7335" s="1173" t="s">
        <v>8086</v>
      </c>
      <c r="C7335" s="1206">
        <v>147</v>
      </c>
      <c r="D7335" s="1206">
        <v>182</v>
      </c>
      <c r="E7335" s="1206">
        <v>12</v>
      </c>
      <c r="F7335" s="1210">
        <v>341</v>
      </c>
    </row>
    <row r="7336" spans="2:6" ht="13.15" customHeight="1" x14ac:dyDescent="0.3">
      <c r="B7336" s="1172" t="s">
        <v>8087</v>
      </c>
      <c r="C7336" s="1207">
        <v>379</v>
      </c>
      <c r="D7336" s="1207">
        <v>494</v>
      </c>
      <c r="E7336" s="1207">
        <v>80</v>
      </c>
      <c r="F7336" s="1211">
        <v>953</v>
      </c>
    </row>
    <row r="7337" spans="2:6" ht="13.15" customHeight="1" x14ac:dyDescent="0.3">
      <c r="B7337" s="1173" t="s">
        <v>8088</v>
      </c>
      <c r="C7337" s="1206">
        <v>137</v>
      </c>
      <c r="D7337" s="1206">
        <v>127</v>
      </c>
      <c r="E7337" s="1206">
        <v>23</v>
      </c>
      <c r="F7337" s="1210">
        <v>287</v>
      </c>
    </row>
    <row r="7338" spans="2:6" ht="13.15" customHeight="1" x14ac:dyDescent="0.3">
      <c r="B7338" s="1172" t="s">
        <v>8089</v>
      </c>
      <c r="C7338" s="1207">
        <v>840</v>
      </c>
      <c r="D7338" s="1207">
        <v>955</v>
      </c>
      <c r="E7338" s="1207">
        <v>220</v>
      </c>
      <c r="F7338" s="1211">
        <v>2015</v>
      </c>
    </row>
    <row r="7339" spans="2:6" ht="13.15" customHeight="1" x14ac:dyDescent="0.3">
      <c r="B7339" s="1173" t="s">
        <v>8090</v>
      </c>
      <c r="C7339" s="1206">
        <v>2828</v>
      </c>
      <c r="D7339" s="1206">
        <v>4003</v>
      </c>
      <c r="E7339" s="1206">
        <v>949</v>
      </c>
      <c r="F7339" s="1210">
        <v>7780</v>
      </c>
    </row>
    <row r="7340" spans="2:6" ht="13.15" customHeight="1" x14ac:dyDescent="0.3">
      <c r="B7340" s="1172" t="s">
        <v>8091</v>
      </c>
      <c r="C7340" s="1207">
        <v>2</v>
      </c>
      <c r="D7340" s="1207">
        <v>0</v>
      </c>
      <c r="E7340" s="1207">
        <v>1</v>
      </c>
      <c r="F7340" s="1211">
        <v>3</v>
      </c>
    </row>
    <row r="7341" spans="2:6" ht="13.15" customHeight="1" x14ac:dyDescent="0.3">
      <c r="B7341" s="1173" t="s">
        <v>8092</v>
      </c>
      <c r="C7341" s="1206">
        <v>1388</v>
      </c>
      <c r="D7341" s="1206">
        <v>797</v>
      </c>
      <c r="E7341" s="1206">
        <v>248</v>
      </c>
      <c r="F7341" s="1210">
        <v>2433</v>
      </c>
    </row>
    <row r="7342" spans="2:6" ht="13.15" customHeight="1" x14ac:dyDescent="0.3">
      <c r="B7342" s="1172" t="s">
        <v>8093</v>
      </c>
      <c r="C7342" s="1207">
        <v>888</v>
      </c>
      <c r="D7342" s="1207">
        <v>1357</v>
      </c>
      <c r="E7342" s="1207">
        <v>274</v>
      </c>
      <c r="F7342" s="1211">
        <v>2519</v>
      </c>
    </row>
    <row r="7343" spans="2:6" ht="13.15" customHeight="1" x14ac:dyDescent="0.3">
      <c r="B7343" s="1173" t="s">
        <v>8094</v>
      </c>
      <c r="C7343" s="1206">
        <v>275</v>
      </c>
      <c r="D7343" s="1206">
        <v>520</v>
      </c>
      <c r="E7343" s="1206">
        <v>79</v>
      </c>
      <c r="F7343" s="1210">
        <v>874</v>
      </c>
    </row>
    <row r="7344" spans="2:6" ht="13.15" customHeight="1" x14ac:dyDescent="0.3">
      <c r="B7344" s="1172" t="s">
        <v>8095</v>
      </c>
      <c r="C7344" s="1207">
        <v>343</v>
      </c>
      <c r="D7344" s="1207">
        <v>589</v>
      </c>
      <c r="E7344" s="1207">
        <v>45</v>
      </c>
      <c r="F7344" s="1211">
        <v>977</v>
      </c>
    </row>
    <row r="7345" spans="2:6" ht="13.15" customHeight="1" x14ac:dyDescent="0.3">
      <c r="B7345" s="1173" t="s">
        <v>8096</v>
      </c>
      <c r="C7345" s="1206">
        <v>777</v>
      </c>
      <c r="D7345" s="1206">
        <v>1340</v>
      </c>
      <c r="E7345" s="1206">
        <v>246</v>
      </c>
      <c r="F7345" s="1210">
        <v>2363</v>
      </c>
    </row>
    <row r="7346" spans="2:6" ht="13.15" customHeight="1" x14ac:dyDescent="0.3">
      <c r="B7346" s="1172" t="s">
        <v>8097</v>
      </c>
      <c r="C7346" s="1207">
        <v>390</v>
      </c>
      <c r="D7346" s="1207">
        <v>249</v>
      </c>
      <c r="E7346" s="1207">
        <v>101</v>
      </c>
      <c r="F7346" s="1211">
        <v>740</v>
      </c>
    </row>
    <row r="7347" spans="2:6" ht="13.15" customHeight="1" x14ac:dyDescent="0.3">
      <c r="B7347" s="1173" t="s">
        <v>8098</v>
      </c>
      <c r="C7347" s="1206">
        <v>1194</v>
      </c>
      <c r="D7347" s="1206">
        <v>1096</v>
      </c>
      <c r="E7347" s="1206">
        <v>306</v>
      </c>
      <c r="F7347" s="1210">
        <v>2596</v>
      </c>
    </row>
    <row r="7348" spans="2:6" ht="13.15" customHeight="1" x14ac:dyDescent="0.3">
      <c r="B7348" s="1172" t="s">
        <v>8099</v>
      </c>
      <c r="C7348" s="1207">
        <v>157</v>
      </c>
      <c r="D7348" s="1207">
        <v>267</v>
      </c>
      <c r="E7348" s="1207">
        <v>39</v>
      </c>
      <c r="F7348" s="1211">
        <v>463</v>
      </c>
    </row>
    <row r="7349" spans="2:6" ht="13.15" customHeight="1" x14ac:dyDescent="0.3">
      <c r="B7349" s="1173" t="s">
        <v>8100</v>
      </c>
      <c r="C7349" s="1206">
        <v>178</v>
      </c>
      <c r="D7349" s="1206">
        <v>197</v>
      </c>
      <c r="E7349" s="1206">
        <v>33</v>
      </c>
      <c r="F7349" s="1210">
        <v>408</v>
      </c>
    </row>
    <row r="7350" spans="2:6" ht="13.15" customHeight="1" x14ac:dyDescent="0.3">
      <c r="B7350" s="1172" t="s">
        <v>8101</v>
      </c>
      <c r="C7350" s="1207">
        <v>1469</v>
      </c>
      <c r="D7350" s="1207">
        <v>1120</v>
      </c>
      <c r="E7350" s="1207">
        <v>413</v>
      </c>
      <c r="F7350" s="1211">
        <v>3002</v>
      </c>
    </row>
    <row r="7351" spans="2:6" ht="13.15" customHeight="1" x14ac:dyDescent="0.3">
      <c r="B7351" s="1173" t="s">
        <v>8102</v>
      </c>
      <c r="C7351" s="1206">
        <v>249</v>
      </c>
      <c r="D7351" s="1206">
        <v>281</v>
      </c>
      <c r="E7351" s="1206">
        <v>79</v>
      </c>
      <c r="F7351" s="1210">
        <v>609</v>
      </c>
    </row>
    <row r="7352" spans="2:6" ht="13.15" customHeight="1" x14ac:dyDescent="0.3">
      <c r="B7352" s="1172" t="s">
        <v>8103</v>
      </c>
      <c r="C7352" s="1207">
        <v>563</v>
      </c>
      <c r="D7352" s="1207">
        <v>761</v>
      </c>
      <c r="E7352" s="1207">
        <v>158</v>
      </c>
      <c r="F7352" s="1211">
        <v>1482</v>
      </c>
    </row>
    <row r="7353" spans="2:6" ht="13.15" customHeight="1" x14ac:dyDescent="0.3">
      <c r="B7353" s="1173" t="s">
        <v>8104</v>
      </c>
      <c r="C7353" s="1206">
        <v>543</v>
      </c>
      <c r="D7353" s="1206">
        <v>733</v>
      </c>
      <c r="E7353" s="1206">
        <v>165</v>
      </c>
      <c r="F7353" s="1210">
        <v>1441</v>
      </c>
    </row>
    <row r="7354" spans="2:6" ht="13.15" customHeight="1" x14ac:dyDescent="0.3">
      <c r="B7354" s="1172" t="s">
        <v>8105</v>
      </c>
      <c r="C7354" s="1207">
        <v>305</v>
      </c>
      <c r="D7354" s="1207">
        <v>562</v>
      </c>
      <c r="E7354" s="1207">
        <v>66</v>
      </c>
      <c r="F7354" s="1211">
        <v>933</v>
      </c>
    </row>
    <row r="7355" spans="2:6" ht="13.15" customHeight="1" x14ac:dyDescent="0.3">
      <c r="B7355" s="1173" t="s">
        <v>8106</v>
      </c>
      <c r="C7355" s="1206">
        <v>151</v>
      </c>
      <c r="D7355" s="1206">
        <v>151</v>
      </c>
      <c r="E7355" s="1206">
        <v>30</v>
      </c>
      <c r="F7355" s="1210">
        <v>332</v>
      </c>
    </row>
    <row r="7356" spans="2:6" ht="13.15" customHeight="1" x14ac:dyDescent="0.3">
      <c r="B7356" s="1172" t="s">
        <v>8107</v>
      </c>
      <c r="C7356" s="1207">
        <v>355</v>
      </c>
      <c r="D7356" s="1207">
        <v>578</v>
      </c>
      <c r="E7356" s="1207">
        <v>108</v>
      </c>
      <c r="F7356" s="1211">
        <v>1041</v>
      </c>
    </row>
    <row r="7357" spans="2:6" ht="13.15" customHeight="1" x14ac:dyDescent="0.3">
      <c r="B7357" s="1173" t="s">
        <v>8108</v>
      </c>
      <c r="C7357" s="1206">
        <v>901</v>
      </c>
      <c r="D7357" s="1206">
        <v>1339</v>
      </c>
      <c r="E7357" s="1206">
        <v>245</v>
      </c>
      <c r="F7357" s="1210">
        <v>2485</v>
      </c>
    </row>
    <row r="7358" spans="2:6" ht="13.15" customHeight="1" x14ac:dyDescent="0.3">
      <c r="B7358" s="1172" t="s">
        <v>8109</v>
      </c>
      <c r="C7358" s="1207">
        <v>453</v>
      </c>
      <c r="D7358" s="1207">
        <v>698</v>
      </c>
      <c r="E7358" s="1207">
        <v>149</v>
      </c>
      <c r="F7358" s="1211">
        <v>1300</v>
      </c>
    </row>
    <row r="7359" spans="2:6" ht="13.15" customHeight="1" x14ac:dyDescent="0.3">
      <c r="B7359" s="1173" t="s">
        <v>8110</v>
      </c>
      <c r="C7359" s="1206">
        <v>715</v>
      </c>
      <c r="D7359" s="1206">
        <v>1185</v>
      </c>
      <c r="E7359" s="1206">
        <v>200</v>
      </c>
      <c r="F7359" s="1210">
        <v>2100</v>
      </c>
    </row>
    <row r="7360" spans="2:6" ht="13.15" customHeight="1" x14ac:dyDescent="0.3">
      <c r="B7360" s="1172" t="s">
        <v>8111</v>
      </c>
      <c r="C7360" s="1207">
        <v>75</v>
      </c>
      <c r="D7360" s="1207">
        <v>296</v>
      </c>
      <c r="E7360" s="1207">
        <v>82</v>
      </c>
      <c r="F7360" s="1211">
        <v>453</v>
      </c>
    </row>
    <row r="7361" spans="2:6" ht="13.15" customHeight="1" x14ac:dyDescent="0.3">
      <c r="B7361" s="1173" t="s">
        <v>8112</v>
      </c>
      <c r="C7361" s="1206">
        <v>512</v>
      </c>
      <c r="D7361" s="1206">
        <v>773</v>
      </c>
      <c r="E7361" s="1206">
        <v>142</v>
      </c>
      <c r="F7361" s="1210">
        <v>1427</v>
      </c>
    </row>
    <row r="7362" spans="2:6" ht="13.15" customHeight="1" x14ac:dyDescent="0.3">
      <c r="B7362" s="1172" t="s">
        <v>8113</v>
      </c>
      <c r="C7362" s="1207">
        <v>295</v>
      </c>
      <c r="D7362" s="1207">
        <v>649</v>
      </c>
      <c r="E7362" s="1207">
        <v>155</v>
      </c>
      <c r="F7362" s="1211">
        <v>1099</v>
      </c>
    </row>
    <row r="7363" spans="2:6" ht="13.15" customHeight="1" x14ac:dyDescent="0.3">
      <c r="B7363" s="1173" t="s">
        <v>8114</v>
      </c>
      <c r="C7363" s="1206">
        <v>320</v>
      </c>
      <c r="D7363" s="1206">
        <v>475</v>
      </c>
      <c r="E7363" s="1206">
        <v>101</v>
      </c>
      <c r="F7363" s="1210">
        <v>896</v>
      </c>
    </row>
    <row r="7364" spans="2:6" ht="13.15" customHeight="1" x14ac:dyDescent="0.3">
      <c r="B7364" s="1172" t="s">
        <v>8115</v>
      </c>
      <c r="C7364" s="1207">
        <v>70</v>
      </c>
      <c r="D7364" s="1207">
        <v>150</v>
      </c>
      <c r="E7364" s="1207">
        <v>14</v>
      </c>
      <c r="F7364" s="1211">
        <v>234</v>
      </c>
    </row>
    <row r="7365" spans="2:6" ht="13.15" customHeight="1" x14ac:dyDescent="0.3">
      <c r="B7365" s="1173" t="s">
        <v>8116</v>
      </c>
      <c r="C7365" s="1206">
        <v>298</v>
      </c>
      <c r="D7365" s="1206">
        <v>385</v>
      </c>
      <c r="E7365" s="1206">
        <v>99</v>
      </c>
      <c r="F7365" s="1210">
        <v>782</v>
      </c>
    </row>
    <row r="7366" spans="2:6" ht="13.15" customHeight="1" x14ac:dyDescent="0.3">
      <c r="B7366" s="1172" t="s">
        <v>8117</v>
      </c>
      <c r="C7366" s="1207">
        <v>2565</v>
      </c>
      <c r="D7366" s="1207">
        <v>3638</v>
      </c>
      <c r="E7366" s="1207">
        <v>1026</v>
      </c>
      <c r="F7366" s="1211">
        <v>7229</v>
      </c>
    </row>
    <row r="7367" spans="2:6" ht="13.15" customHeight="1" x14ac:dyDescent="0.3">
      <c r="B7367" s="1173" t="s">
        <v>8118</v>
      </c>
      <c r="C7367" s="1206">
        <v>2154</v>
      </c>
      <c r="D7367" s="1206">
        <v>2734</v>
      </c>
      <c r="E7367" s="1206">
        <v>794</v>
      </c>
      <c r="F7367" s="1210">
        <v>5682</v>
      </c>
    </row>
    <row r="7368" spans="2:6" ht="13.15" customHeight="1" x14ac:dyDescent="0.3">
      <c r="B7368" s="1172" t="s">
        <v>8119</v>
      </c>
      <c r="C7368" s="1207">
        <v>385</v>
      </c>
      <c r="D7368" s="1207">
        <v>905</v>
      </c>
      <c r="E7368" s="1207">
        <v>113</v>
      </c>
      <c r="F7368" s="1211">
        <v>1403</v>
      </c>
    </row>
    <row r="7369" spans="2:6" ht="13.15" customHeight="1" x14ac:dyDescent="0.3">
      <c r="B7369" s="1173" t="s">
        <v>8120</v>
      </c>
      <c r="C7369" s="1206">
        <v>258</v>
      </c>
      <c r="D7369" s="1206">
        <v>808</v>
      </c>
      <c r="E7369" s="1206">
        <v>105</v>
      </c>
      <c r="F7369" s="1210">
        <v>1171</v>
      </c>
    </row>
    <row r="7370" spans="2:6" ht="13.15" customHeight="1" x14ac:dyDescent="0.3">
      <c r="B7370" s="1172" t="s">
        <v>8121</v>
      </c>
      <c r="C7370" s="1207">
        <v>580</v>
      </c>
      <c r="D7370" s="1207">
        <v>1161</v>
      </c>
      <c r="E7370" s="1207">
        <v>181</v>
      </c>
      <c r="F7370" s="1211">
        <v>1922</v>
      </c>
    </row>
    <row r="7371" spans="2:6" ht="13.15" customHeight="1" x14ac:dyDescent="0.3">
      <c r="B7371" s="1173" t="s">
        <v>8122</v>
      </c>
      <c r="C7371" s="1206">
        <v>510</v>
      </c>
      <c r="D7371" s="1206">
        <v>1366</v>
      </c>
      <c r="E7371" s="1206">
        <v>203</v>
      </c>
      <c r="F7371" s="1210">
        <v>2079</v>
      </c>
    </row>
    <row r="7372" spans="2:6" ht="13.15" customHeight="1" x14ac:dyDescent="0.3">
      <c r="B7372" s="1172" t="s">
        <v>8123</v>
      </c>
      <c r="C7372" s="1207">
        <v>1493</v>
      </c>
      <c r="D7372" s="1207">
        <v>2483</v>
      </c>
      <c r="E7372" s="1207">
        <v>503</v>
      </c>
      <c r="F7372" s="1211">
        <v>4479</v>
      </c>
    </row>
    <row r="7373" spans="2:6" ht="13.15" customHeight="1" x14ac:dyDescent="0.3">
      <c r="B7373" s="1173" t="s">
        <v>8124</v>
      </c>
      <c r="C7373" s="1206">
        <v>624</v>
      </c>
      <c r="D7373" s="1206">
        <v>7192</v>
      </c>
      <c r="E7373" s="1206">
        <v>526</v>
      </c>
      <c r="F7373" s="1210">
        <v>8342</v>
      </c>
    </row>
    <row r="7374" spans="2:6" ht="13.15" customHeight="1" x14ac:dyDescent="0.3">
      <c r="B7374" s="1172" t="s">
        <v>8125</v>
      </c>
      <c r="C7374" s="1207">
        <v>626</v>
      </c>
      <c r="D7374" s="1207">
        <v>1250</v>
      </c>
      <c r="E7374" s="1207">
        <v>193</v>
      </c>
      <c r="F7374" s="1211">
        <v>2069</v>
      </c>
    </row>
    <row r="7375" spans="2:6" ht="13.15" customHeight="1" x14ac:dyDescent="0.3">
      <c r="B7375" s="1173" t="s">
        <v>8126</v>
      </c>
      <c r="C7375" s="1206">
        <v>599</v>
      </c>
      <c r="D7375" s="1206">
        <v>1073</v>
      </c>
      <c r="E7375" s="1206">
        <v>212</v>
      </c>
      <c r="F7375" s="1210">
        <v>1884</v>
      </c>
    </row>
    <row r="7376" spans="2:6" ht="13.15" customHeight="1" x14ac:dyDescent="0.3">
      <c r="B7376" s="1172" t="s">
        <v>8127</v>
      </c>
      <c r="C7376" s="1207">
        <v>561</v>
      </c>
      <c r="D7376" s="1207">
        <v>1199</v>
      </c>
      <c r="E7376" s="1207">
        <v>203</v>
      </c>
      <c r="F7376" s="1211">
        <v>1963</v>
      </c>
    </row>
    <row r="7377" spans="2:6" ht="13.15" customHeight="1" x14ac:dyDescent="0.3">
      <c r="B7377" s="1173" t="s">
        <v>8128</v>
      </c>
      <c r="C7377" s="1206">
        <v>211</v>
      </c>
      <c r="D7377" s="1206">
        <v>356</v>
      </c>
      <c r="E7377" s="1206">
        <v>68</v>
      </c>
      <c r="F7377" s="1210">
        <v>635</v>
      </c>
    </row>
    <row r="7378" spans="2:6" ht="13.15" customHeight="1" x14ac:dyDescent="0.3">
      <c r="B7378" s="1172" t="s">
        <v>8129</v>
      </c>
      <c r="C7378" s="1207">
        <v>1266</v>
      </c>
      <c r="D7378" s="1207">
        <v>4406</v>
      </c>
      <c r="E7378" s="1207">
        <v>964</v>
      </c>
      <c r="F7378" s="1211">
        <v>6636</v>
      </c>
    </row>
    <row r="7379" spans="2:6" ht="13.15" customHeight="1" x14ac:dyDescent="0.3">
      <c r="B7379" s="1173" t="s">
        <v>8130</v>
      </c>
      <c r="C7379" s="1206">
        <v>419</v>
      </c>
      <c r="D7379" s="1206">
        <v>1351</v>
      </c>
      <c r="E7379" s="1206">
        <v>89</v>
      </c>
      <c r="F7379" s="1210">
        <v>1859</v>
      </c>
    </row>
    <row r="7380" spans="2:6" ht="13.15" customHeight="1" x14ac:dyDescent="0.3">
      <c r="B7380" s="1172" t="s">
        <v>8131</v>
      </c>
      <c r="C7380" s="1207">
        <v>5283</v>
      </c>
      <c r="D7380" s="1207">
        <v>3671</v>
      </c>
      <c r="E7380" s="1207">
        <v>1869</v>
      </c>
      <c r="F7380" s="1211">
        <v>10823</v>
      </c>
    </row>
    <row r="7381" spans="2:6" ht="13.15" customHeight="1" x14ac:dyDescent="0.3">
      <c r="B7381" s="1173" t="s">
        <v>8132</v>
      </c>
      <c r="C7381" s="1206">
        <v>8875</v>
      </c>
      <c r="D7381" s="1206">
        <v>5428</v>
      </c>
      <c r="E7381" s="1206">
        <v>2383</v>
      </c>
      <c r="F7381" s="1210">
        <v>16686</v>
      </c>
    </row>
    <row r="7382" spans="2:6" ht="13.15" customHeight="1" x14ac:dyDescent="0.3">
      <c r="B7382" s="1172" t="s">
        <v>8133</v>
      </c>
      <c r="C7382" s="1207">
        <v>9244</v>
      </c>
      <c r="D7382" s="1207">
        <v>12312</v>
      </c>
      <c r="E7382" s="1207">
        <v>2492</v>
      </c>
      <c r="F7382" s="1211">
        <v>24048</v>
      </c>
    </row>
    <row r="7383" spans="2:6" ht="13.15" customHeight="1" x14ac:dyDescent="0.3">
      <c r="B7383" s="1173" t="s">
        <v>8134</v>
      </c>
      <c r="C7383" s="1206">
        <v>13329</v>
      </c>
      <c r="D7383" s="1206">
        <v>13658</v>
      </c>
      <c r="E7383" s="1206">
        <v>3165</v>
      </c>
      <c r="F7383" s="1210">
        <v>30152</v>
      </c>
    </row>
    <row r="7384" spans="2:6" ht="13.15" customHeight="1" x14ac:dyDescent="0.3">
      <c r="B7384" s="1172" t="s">
        <v>8135</v>
      </c>
      <c r="C7384" s="1207">
        <v>8986</v>
      </c>
      <c r="D7384" s="1207">
        <v>6315</v>
      </c>
      <c r="E7384" s="1207">
        <v>2443</v>
      </c>
      <c r="F7384" s="1211">
        <v>17744</v>
      </c>
    </row>
    <row r="7385" spans="2:6" ht="13.15" customHeight="1" x14ac:dyDescent="0.3">
      <c r="B7385" s="1173" t="s">
        <v>8136</v>
      </c>
      <c r="C7385" s="1206">
        <v>4863</v>
      </c>
      <c r="D7385" s="1206">
        <v>3357</v>
      </c>
      <c r="E7385" s="1206">
        <v>1870</v>
      </c>
      <c r="F7385" s="1210">
        <v>10090</v>
      </c>
    </row>
    <row r="7386" spans="2:6" ht="13.15" customHeight="1" x14ac:dyDescent="0.3">
      <c r="B7386" s="1172" t="s">
        <v>8137</v>
      </c>
      <c r="C7386" s="1207">
        <v>12877</v>
      </c>
      <c r="D7386" s="1207">
        <v>11000</v>
      </c>
      <c r="E7386" s="1207">
        <v>3249</v>
      </c>
      <c r="F7386" s="1211">
        <v>27126</v>
      </c>
    </row>
    <row r="7387" spans="2:6" ht="13.15" customHeight="1" x14ac:dyDescent="0.3">
      <c r="B7387" s="1173" t="s">
        <v>8138</v>
      </c>
      <c r="C7387" s="1206">
        <v>12286</v>
      </c>
      <c r="D7387" s="1206">
        <v>9107</v>
      </c>
      <c r="E7387" s="1206">
        <v>3227</v>
      </c>
      <c r="F7387" s="1210">
        <v>24620</v>
      </c>
    </row>
    <row r="7388" spans="2:6" ht="13.15" customHeight="1" x14ac:dyDescent="0.3">
      <c r="B7388" s="1172" t="s">
        <v>8139</v>
      </c>
      <c r="C7388" s="1207">
        <v>13516</v>
      </c>
      <c r="D7388" s="1207">
        <v>12696</v>
      </c>
      <c r="E7388" s="1207">
        <v>3414</v>
      </c>
      <c r="F7388" s="1211">
        <v>29626</v>
      </c>
    </row>
    <row r="7389" spans="2:6" ht="13.15" customHeight="1" x14ac:dyDescent="0.3">
      <c r="B7389" s="1173" t="s">
        <v>8140</v>
      </c>
      <c r="C7389" s="1206">
        <v>12810</v>
      </c>
      <c r="D7389" s="1206">
        <v>11478</v>
      </c>
      <c r="E7389" s="1206">
        <v>3126</v>
      </c>
      <c r="F7389" s="1210">
        <v>27414</v>
      </c>
    </row>
    <row r="7390" spans="2:6" ht="13.15" customHeight="1" x14ac:dyDescent="0.3">
      <c r="B7390" s="1172" t="s">
        <v>8141</v>
      </c>
      <c r="C7390" s="1207">
        <v>11994</v>
      </c>
      <c r="D7390" s="1207">
        <v>18462</v>
      </c>
      <c r="E7390" s="1207">
        <v>4222</v>
      </c>
      <c r="F7390" s="1211">
        <v>34678</v>
      </c>
    </row>
    <row r="7391" spans="2:6" ht="13.15" customHeight="1" x14ac:dyDescent="0.3">
      <c r="B7391" s="1173" t="s">
        <v>8142</v>
      </c>
      <c r="C7391" s="1206">
        <v>11407</v>
      </c>
      <c r="D7391" s="1206">
        <v>10500</v>
      </c>
      <c r="E7391" s="1206">
        <v>2830</v>
      </c>
      <c r="F7391" s="1210">
        <v>24737</v>
      </c>
    </row>
    <row r="7392" spans="2:6" ht="13.15" customHeight="1" x14ac:dyDescent="0.3">
      <c r="B7392" s="1172" t="s">
        <v>8143</v>
      </c>
      <c r="C7392" s="1207">
        <v>11891</v>
      </c>
      <c r="D7392" s="1207">
        <v>10786</v>
      </c>
      <c r="E7392" s="1207">
        <v>3054</v>
      </c>
      <c r="F7392" s="1211">
        <v>25731</v>
      </c>
    </row>
    <row r="7393" spans="2:6" ht="13.15" customHeight="1" x14ac:dyDescent="0.3">
      <c r="B7393" s="1173" t="s">
        <v>8144</v>
      </c>
      <c r="C7393" s="1206">
        <v>465</v>
      </c>
      <c r="D7393" s="1206">
        <v>1583</v>
      </c>
      <c r="E7393" s="1206">
        <v>129</v>
      </c>
      <c r="F7393" s="1210">
        <v>2177</v>
      </c>
    </row>
    <row r="7394" spans="2:6" ht="13.15" customHeight="1" x14ac:dyDescent="0.3">
      <c r="B7394" s="1172" t="s">
        <v>8145</v>
      </c>
      <c r="C7394" s="1207">
        <v>305</v>
      </c>
      <c r="D7394" s="1207">
        <v>495</v>
      </c>
      <c r="E7394" s="1207">
        <v>76</v>
      </c>
      <c r="F7394" s="1211">
        <v>876</v>
      </c>
    </row>
    <row r="7395" spans="2:6" ht="13.15" customHeight="1" x14ac:dyDescent="0.3">
      <c r="B7395" s="1173" t="s">
        <v>8146</v>
      </c>
      <c r="C7395" s="1206">
        <v>4845</v>
      </c>
      <c r="D7395" s="1206">
        <v>5383</v>
      </c>
      <c r="E7395" s="1206">
        <v>1595</v>
      </c>
      <c r="F7395" s="1210">
        <v>11823</v>
      </c>
    </row>
    <row r="7396" spans="2:6" ht="13.15" customHeight="1" x14ac:dyDescent="0.3">
      <c r="B7396" s="1172" t="s">
        <v>8147</v>
      </c>
      <c r="C7396" s="1207">
        <v>594</v>
      </c>
      <c r="D7396" s="1207">
        <v>804</v>
      </c>
      <c r="E7396" s="1207">
        <v>130</v>
      </c>
      <c r="F7396" s="1211">
        <v>1528</v>
      </c>
    </row>
    <row r="7397" spans="2:6" ht="13.15" customHeight="1" x14ac:dyDescent="0.3">
      <c r="B7397" s="1173" t="s">
        <v>8148</v>
      </c>
      <c r="C7397" s="1206">
        <v>305</v>
      </c>
      <c r="D7397" s="1206">
        <v>500</v>
      </c>
      <c r="E7397" s="1206">
        <v>102</v>
      </c>
      <c r="F7397" s="1210">
        <v>907</v>
      </c>
    </row>
    <row r="7398" spans="2:6" ht="13.15" customHeight="1" x14ac:dyDescent="0.3">
      <c r="B7398" s="1172" t="s">
        <v>8149</v>
      </c>
      <c r="C7398" s="1207">
        <v>227</v>
      </c>
      <c r="D7398" s="1207">
        <v>336</v>
      </c>
      <c r="E7398" s="1207">
        <v>80</v>
      </c>
      <c r="F7398" s="1211">
        <v>643</v>
      </c>
    </row>
    <row r="7399" spans="2:6" ht="13.15" customHeight="1" x14ac:dyDescent="0.3">
      <c r="B7399" s="1173" t="s">
        <v>8150</v>
      </c>
      <c r="C7399" s="1206">
        <v>125</v>
      </c>
      <c r="D7399" s="1206">
        <v>226</v>
      </c>
      <c r="E7399" s="1206">
        <v>18</v>
      </c>
      <c r="F7399" s="1210">
        <v>369</v>
      </c>
    </row>
    <row r="7400" spans="2:6" ht="13.15" customHeight="1" x14ac:dyDescent="0.3">
      <c r="B7400" s="1172" t="s">
        <v>8151</v>
      </c>
      <c r="C7400" s="1207">
        <v>2500</v>
      </c>
      <c r="D7400" s="1207">
        <v>4511</v>
      </c>
      <c r="E7400" s="1207">
        <v>601</v>
      </c>
      <c r="F7400" s="1211">
        <v>7612</v>
      </c>
    </row>
    <row r="7401" spans="2:6" ht="13.15" customHeight="1" x14ac:dyDescent="0.3">
      <c r="B7401" s="1173" t="s">
        <v>8152</v>
      </c>
      <c r="C7401" s="1206">
        <v>658</v>
      </c>
      <c r="D7401" s="1206">
        <v>869</v>
      </c>
      <c r="E7401" s="1206">
        <v>168</v>
      </c>
      <c r="F7401" s="1210">
        <v>1695</v>
      </c>
    </row>
    <row r="7402" spans="2:6" ht="13.15" customHeight="1" x14ac:dyDescent="0.3">
      <c r="B7402" s="1172" t="s">
        <v>8153</v>
      </c>
      <c r="C7402" s="1207">
        <v>537</v>
      </c>
      <c r="D7402" s="1207">
        <v>743</v>
      </c>
      <c r="E7402" s="1207">
        <v>175</v>
      </c>
      <c r="F7402" s="1211">
        <v>1455</v>
      </c>
    </row>
    <row r="7403" spans="2:6" ht="13.15" customHeight="1" x14ac:dyDescent="0.3">
      <c r="B7403" s="1173" t="s">
        <v>8154</v>
      </c>
      <c r="C7403" s="1206">
        <v>128</v>
      </c>
      <c r="D7403" s="1206">
        <v>212</v>
      </c>
      <c r="E7403" s="1206">
        <v>41</v>
      </c>
      <c r="F7403" s="1210">
        <v>381</v>
      </c>
    </row>
    <row r="7404" spans="2:6" ht="13.15" customHeight="1" x14ac:dyDescent="0.3">
      <c r="B7404" s="1172" t="s">
        <v>8155</v>
      </c>
      <c r="C7404" s="1207">
        <v>113</v>
      </c>
      <c r="D7404" s="1207">
        <v>224</v>
      </c>
      <c r="E7404" s="1207">
        <v>39</v>
      </c>
      <c r="F7404" s="1211">
        <v>376</v>
      </c>
    </row>
    <row r="7405" spans="2:6" ht="13.15" customHeight="1" x14ac:dyDescent="0.3">
      <c r="B7405" s="1173" t="s">
        <v>8156</v>
      </c>
      <c r="C7405" s="1206">
        <v>1248</v>
      </c>
      <c r="D7405" s="1206">
        <v>1186</v>
      </c>
      <c r="E7405" s="1206">
        <v>322</v>
      </c>
      <c r="F7405" s="1210">
        <v>2756</v>
      </c>
    </row>
    <row r="7406" spans="2:6" ht="13.15" customHeight="1" x14ac:dyDescent="0.3">
      <c r="B7406" s="1172" t="s">
        <v>8157</v>
      </c>
      <c r="C7406" s="1207">
        <v>63</v>
      </c>
      <c r="D7406" s="1207">
        <v>73</v>
      </c>
      <c r="E7406" s="1207">
        <v>8</v>
      </c>
      <c r="F7406" s="1211">
        <v>144</v>
      </c>
    </row>
    <row r="7407" spans="2:6" ht="13.15" customHeight="1" x14ac:dyDescent="0.3">
      <c r="B7407" s="1173" t="s">
        <v>8158</v>
      </c>
      <c r="C7407" s="1206">
        <v>100</v>
      </c>
      <c r="D7407" s="1206">
        <v>145</v>
      </c>
      <c r="E7407" s="1206">
        <v>19</v>
      </c>
      <c r="F7407" s="1210">
        <v>264</v>
      </c>
    </row>
    <row r="7408" spans="2:6" ht="13.15" customHeight="1" x14ac:dyDescent="0.3">
      <c r="B7408" s="1172" t="s">
        <v>8159</v>
      </c>
      <c r="C7408" s="1207">
        <v>73</v>
      </c>
      <c r="D7408" s="1207">
        <v>106</v>
      </c>
      <c r="E7408" s="1207">
        <v>13</v>
      </c>
      <c r="F7408" s="1211">
        <v>192</v>
      </c>
    </row>
    <row r="7409" spans="2:6" ht="13.15" customHeight="1" x14ac:dyDescent="0.3">
      <c r="B7409" s="1173" t="s">
        <v>8160</v>
      </c>
      <c r="C7409" s="1206">
        <v>117</v>
      </c>
      <c r="D7409" s="1206">
        <v>188</v>
      </c>
      <c r="E7409" s="1206">
        <v>16</v>
      </c>
      <c r="F7409" s="1210">
        <v>321</v>
      </c>
    </row>
    <row r="7410" spans="2:6" ht="13.15" customHeight="1" x14ac:dyDescent="0.3">
      <c r="B7410" s="1172" t="s">
        <v>8161</v>
      </c>
      <c r="C7410" s="1207">
        <v>230</v>
      </c>
      <c r="D7410" s="1207">
        <v>241</v>
      </c>
      <c r="E7410" s="1207">
        <v>54</v>
      </c>
      <c r="F7410" s="1211">
        <v>525</v>
      </c>
    </row>
    <row r="7411" spans="2:6" ht="13.15" customHeight="1" x14ac:dyDescent="0.3">
      <c r="B7411" s="1173" t="s">
        <v>8162</v>
      </c>
      <c r="C7411" s="1206">
        <v>70</v>
      </c>
      <c r="D7411" s="1206">
        <v>62</v>
      </c>
      <c r="E7411" s="1206">
        <v>12</v>
      </c>
      <c r="F7411" s="1210">
        <v>144</v>
      </c>
    </row>
    <row r="7412" spans="2:6" ht="13.15" customHeight="1" x14ac:dyDescent="0.3">
      <c r="B7412" s="1172" t="s">
        <v>8163</v>
      </c>
      <c r="C7412" s="1207">
        <v>608</v>
      </c>
      <c r="D7412" s="1207">
        <v>396</v>
      </c>
      <c r="E7412" s="1207">
        <v>147</v>
      </c>
      <c r="F7412" s="1211">
        <v>1151</v>
      </c>
    </row>
    <row r="7413" spans="2:6" ht="13.15" customHeight="1" x14ac:dyDescent="0.3">
      <c r="B7413" s="1173" t="s">
        <v>8164</v>
      </c>
      <c r="C7413" s="1206">
        <v>114</v>
      </c>
      <c r="D7413" s="1206">
        <v>163</v>
      </c>
      <c r="E7413" s="1206">
        <v>23</v>
      </c>
      <c r="F7413" s="1210">
        <v>300</v>
      </c>
    </row>
    <row r="7414" spans="2:6" ht="13.15" customHeight="1" x14ac:dyDescent="0.3">
      <c r="B7414" s="1172" t="s">
        <v>8165</v>
      </c>
      <c r="C7414" s="1207">
        <v>303</v>
      </c>
      <c r="D7414" s="1207">
        <v>137</v>
      </c>
      <c r="E7414" s="1207">
        <v>33</v>
      </c>
      <c r="F7414" s="1211">
        <v>473</v>
      </c>
    </row>
    <row r="7415" spans="2:6" ht="13.15" customHeight="1" x14ac:dyDescent="0.3">
      <c r="B7415" s="1173" t="s">
        <v>8166</v>
      </c>
      <c r="C7415" s="1206">
        <v>219</v>
      </c>
      <c r="D7415" s="1206">
        <v>226</v>
      </c>
      <c r="E7415" s="1206">
        <v>63</v>
      </c>
      <c r="F7415" s="1210">
        <v>508</v>
      </c>
    </row>
    <row r="7416" spans="2:6" ht="13.15" customHeight="1" x14ac:dyDescent="0.3">
      <c r="B7416" s="1172" t="s">
        <v>8167</v>
      </c>
      <c r="C7416" s="1207">
        <v>178</v>
      </c>
      <c r="D7416" s="1207">
        <v>189</v>
      </c>
      <c r="E7416" s="1207">
        <v>45</v>
      </c>
      <c r="F7416" s="1211">
        <v>412</v>
      </c>
    </row>
    <row r="7417" spans="2:6" ht="13.15" customHeight="1" x14ac:dyDescent="0.3">
      <c r="B7417" s="1173" t="s">
        <v>8168</v>
      </c>
      <c r="C7417" s="1206">
        <v>206</v>
      </c>
      <c r="D7417" s="1206">
        <v>200</v>
      </c>
      <c r="E7417" s="1206">
        <v>36</v>
      </c>
      <c r="F7417" s="1210">
        <v>442</v>
      </c>
    </row>
    <row r="7418" spans="2:6" ht="13.15" customHeight="1" x14ac:dyDescent="0.3">
      <c r="B7418" s="1172" t="s">
        <v>8169</v>
      </c>
      <c r="C7418" s="1207">
        <v>119</v>
      </c>
      <c r="D7418" s="1207">
        <v>134</v>
      </c>
      <c r="E7418" s="1207">
        <v>29</v>
      </c>
      <c r="F7418" s="1211">
        <v>282</v>
      </c>
    </row>
    <row r="7419" spans="2:6" ht="13.15" customHeight="1" x14ac:dyDescent="0.3">
      <c r="B7419" s="1173" t="s">
        <v>8170</v>
      </c>
      <c r="C7419" s="1206">
        <v>66</v>
      </c>
      <c r="D7419" s="1206">
        <v>76</v>
      </c>
      <c r="E7419" s="1206">
        <v>12</v>
      </c>
      <c r="F7419" s="1210">
        <v>154</v>
      </c>
    </row>
    <row r="7420" spans="2:6" ht="13.15" customHeight="1" x14ac:dyDescent="0.3">
      <c r="B7420" s="1172" t="s">
        <v>8171</v>
      </c>
      <c r="C7420" s="1207">
        <v>380</v>
      </c>
      <c r="D7420" s="1207">
        <v>343</v>
      </c>
      <c r="E7420" s="1207">
        <v>82</v>
      </c>
      <c r="F7420" s="1211">
        <v>805</v>
      </c>
    </row>
    <row r="7421" spans="2:6" ht="13.15" customHeight="1" x14ac:dyDescent="0.3">
      <c r="B7421" s="1173" t="s">
        <v>8172</v>
      </c>
      <c r="C7421" s="1206">
        <v>7416</v>
      </c>
      <c r="D7421" s="1206">
        <v>5435</v>
      </c>
      <c r="E7421" s="1206">
        <v>1326</v>
      </c>
      <c r="F7421" s="1210">
        <v>14177</v>
      </c>
    </row>
    <row r="7422" spans="2:6" ht="13.15" customHeight="1" x14ac:dyDescent="0.3">
      <c r="B7422" s="1172" t="s">
        <v>8173</v>
      </c>
      <c r="C7422" s="1207">
        <v>493</v>
      </c>
      <c r="D7422" s="1207">
        <v>863</v>
      </c>
      <c r="E7422" s="1207">
        <v>164</v>
      </c>
      <c r="F7422" s="1211">
        <v>1520</v>
      </c>
    </row>
    <row r="7423" spans="2:6" ht="13.15" customHeight="1" x14ac:dyDescent="0.3">
      <c r="B7423" s="1173" t="s">
        <v>8174</v>
      </c>
      <c r="C7423" s="1206">
        <v>1259</v>
      </c>
      <c r="D7423" s="1206">
        <v>2814</v>
      </c>
      <c r="E7423" s="1206">
        <v>356</v>
      </c>
      <c r="F7423" s="1210">
        <v>4429</v>
      </c>
    </row>
    <row r="7424" spans="2:6" ht="13.15" customHeight="1" x14ac:dyDescent="0.3">
      <c r="B7424" s="1172" t="s">
        <v>8175</v>
      </c>
      <c r="C7424" s="1207">
        <v>732</v>
      </c>
      <c r="D7424" s="1207">
        <v>1999</v>
      </c>
      <c r="E7424" s="1207">
        <v>304</v>
      </c>
      <c r="F7424" s="1211">
        <v>3035</v>
      </c>
    </row>
    <row r="7425" spans="2:6" ht="13.15" customHeight="1" x14ac:dyDescent="0.3">
      <c r="B7425" s="1173" t="s">
        <v>8176</v>
      </c>
      <c r="C7425" s="1206">
        <v>405</v>
      </c>
      <c r="D7425" s="1206">
        <v>1501</v>
      </c>
      <c r="E7425" s="1206">
        <v>218</v>
      </c>
      <c r="F7425" s="1210">
        <v>2124</v>
      </c>
    </row>
    <row r="7426" spans="2:6" ht="13.15" customHeight="1" x14ac:dyDescent="0.3">
      <c r="B7426" s="1172" t="s">
        <v>8177</v>
      </c>
      <c r="C7426" s="1207">
        <v>1519</v>
      </c>
      <c r="D7426" s="1207">
        <v>3407</v>
      </c>
      <c r="E7426" s="1207">
        <v>434</v>
      </c>
      <c r="F7426" s="1211">
        <v>5360</v>
      </c>
    </row>
    <row r="7427" spans="2:6" ht="13.15" customHeight="1" x14ac:dyDescent="0.3">
      <c r="B7427" s="1173" t="s">
        <v>8178</v>
      </c>
      <c r="C7427" s="1206">
        <v>8613</v>
      </c>
      <c r="D7427" s="1206">
        <v>13820</v>
      </c>
      <c r="E7427" s="1206">
        <v>1519</v>
      </c>
      <c r="F7427" s="1210">
        <v>23952</v>
      </c>
    </row>
    <row r="7428" spans="2:6" ht="13.15" customHeight="1" x14ac:dyDescent="0.3">
      <c r="B7428" s="1172" t="s">
        <v>8179</v>
      </c>
      <c r="C7428" s="1207">
        <v>12630</v>
      </c>
      <c r="D7428" s="1207">
        <v>13837</v>
      </c>
      <c r="E7428" s="1207">
        <v>4680</v>
      </c>
      <c r="F7428" s="1211">
        <v>31147</v>
      </c>
    </row>
    <row r="7429" spans="2:6" ht="13.15" customHeight="1" x14ac:dyDescent="0.3">
      <c r="B7429" s="1173" t="s">
        <v>8180</v>
      </c>
      <c r="C7429" s="1206">
        <v>11598</v>
      </c>
      <c r="D7429" s="1206">
        <v>10626</v>
      </c>
      <c r="E7429" s="1206">
        <v>4055</v>
      </c>
      <c r="F7429" s="1210">
        <v>26279</v>
      </c>
    </row>
    <row r="7430" spans="2:6" ht="13.15" customHeight="1" x14ac:dyDescent="0.3">
      <c r="B7430" s="1172" t="s">
        <v>8181</v>
      </c>
      <c r="C7430" s="1207">
        <v>5111</v>
      </c>
      <c r="D7430" s="1207">
        <v>4502</v>
      </c>
      <c r="E7430" s="1207">
        <v>1603</v>
      </c>
      <c r="F7430" s="1211">
        <v>11216</v>
      </c>
    </row>
    <row r="7431" spans="2:6" ht="13.15" customHeight="1" x14ac:dyDescent="0.3">
      <c r="B7431" s="1173" t="s">
        <v>8182</v>
      </c>
      <c r="C7431" s="1206">
        <v>4288</v>
      </c>
      <c r="D7431" s="1206">
        <v>5232</v>
      </c>
      <c r="E7431" s="1206">
        <v>1343</v>
      </c>
      <c r="F7431" s="1210">
        <v>10863</v>
      </c>
    </row>
    <row r="7432" spans="2:6" ht="13.15" customHeight="1" x14ac:dyDescent="0.3">
      <c r="B7432" s="1172" t="s">
        <v>8183</v>
      </c>
      <c r="C7432" s="1207">
        <v>3816</v>
      </c>
      <c r="D7432" s="1207">
        <v>4436</v>
      </c>
      <c r="E7432" s="1207">
        <v>1177</v>
      </c>
      <c r="F7432" s="1211">
        <v>9429</v>
      </c>
    </row>
    <row r="7433" spans="2:6" ht="13.15" customHeight="1" x14ac:dyDescent="0.3">
      <c r="B7433" s="1173" t="s">
        <v>8184</v>
      </c>
      <c r="C7433" s="1206">
        <v>24</v>
      </c>
      <c r="D7433" s="1206">
        <v>24</v>
      </c>
      <c r="E7433" s="1206">
        <v>8</v>
      </c>
      <c r="F7433" s="1210">
        <v>56</v>
      </c>
    </row>
    <row r="7434" spans="2:6" ht="13.15" customHeight="1" x14ac:dyDescent="0.3">
      <c r="B7434" s="1172" t="s">
        <v>8185</v>
      </c>
      <c r="C7434" s="1207">
        <v>19</v>
      </c>
      <c r="D7434" s="1207">
        <v>25</v>
      </c>
      <c r="E7434" s="1207">
        <v>1</v>
      </c>
      <c r="F7434" s="1211">
        <v>45</v>
      </c>
    </row>
    <row r="7435" spans="2:6" ht="13.15" customHeight="1" x14ac:dyDescent="0.3">
      <c r="B7435" s="1173" t="s">
        <v>8186</v>
      </c>
      <c r="C7435" s="1206">
        <v>7</v>
      </c>
      <c r="D7435" s="1206">
        <v>13</v>
      </c>
      <c r="E7435" s="1206">
        <v>6</v>
      </c>
      <c r="F7435" s="1210">
        <v>26</v>
      </c>
    </row>
    <row r="7436" spans="2:6" ht="13.15" customHeight="1" x14ac:dyDescent="0.3">
      <c r="B7436" s="1172" t="s">
        <v>8187</v>
      </c>
      <c r="C7436" s="1207">
        <v>737</v>
      </c>
      <c r="D7436" s="1207">
        <v>1223</v>
      </c>
      <c r="E7436" s="1207">
        <v>261</v>
      </c>
      <c r="F7436" s="1211">
        <v>2221</v>
      </c>
    </row>
    <row r="7437" spans="2:6" ht="13.15" customHeight="1" x14ac:dyDescent="0.3">
      <c r="B7437" s="1173" t="s">
        <v>8188</v>
      </c>
      <c r="C7437" s="1206">
        <v>221</v>
      </c>
      <c r="D7437" s="1206">
        <v>559</v>
      </c>
      <c r="E7437" s="1206">
        <v>68</v>
      </c>
      <c r="F7437" s="1210">
        <v>848</v>
      </c>
    </row>
    <row r="7438" spans="2:6" ht="13.15" customHeight="1" x14ac:dyDescent="0.3">
      <c r="B7438" s="1172" t="s">
        <v>8189</v>
      </c>
      <c r="C7438" s="1207">
        <v>240</v>
      </c>
      <c r="D7438" s="1207">
        <v>726</v>
      </c>
      <c r="E7438" s="1207">
        <v>89</v>
      </c>
      <c r="F7438" s="1211">
        <v>1055</v>
      </c>
    </row>
    <row r="7439" spans="2:6" ht="13.15" customHeight="1" x14ac:dyDescent="0.3">
      <c r="B7439" s="1173" t="s">
        <v>8190</v>
      </c>
      <c r="C7439" s="1206">
        <v>129</v>
      </c>
      <c r="D7439" s="1206">
        <v>311</v>
      </c>
      <c r="E7439" s="1206">
        <v>38</v>
      </c>
      <c r="F7439" s="1210">
        <v>478</v>
      </c>
    </row>
    <row r="7440" spans="2:6" ht="13.15" customHeight="1" x14ac:dyDescent="0.3">
      <c r="B7440" s="1172" t="s">
        <v>8191</v>
      </c>
      <c r="C7440" s="1207">
        <v>1289</v>
      </c>
      <c r="D7440" s="1207">
        <v>1482</v>
      </c>
      <c r="E7440" s="1207">
        <v>254</v>
      </c>
      <c r="F7440" s="1211">
        <v>3025</v>
      </c>
    </row>
    <row r="7441" spans="2:6" ht="13.15" customHeight="1" x14ac:dyDescent="0.3">
      <c r="B7441" s="1173" t="s">
        <v>8192</v>
      </c>
      <c r="C7441" s="1206">
        <v>67</v>
      </c>
      <c r="D7441" s="1206">
        <v>332</v>
      </c>
      <c r="E7441" s="1206">
        <v>67</v>
      </c>
      <c r="F7441" s="1210">
        <v>466</v>
      </c>
    </row>
    <row r="7442" spans="2:6" ht="13.15" customHeight="1" x14ac:dyDescent="0.3">
      <c r="B7442" s="1172" t="s">
        <v>8193</v>
      </c>
      <c r="C7442" s="1207">
        <v>422</v>
      </c>
      <c r="D7442" s="1207">
        <v>860</v>
      </c>
      <c r="E7442" s="1207">
        <v>179</v>
      </c>
      <c r="F7442" s="1211">
        <v>1461</v>
      </c>
    </row>
    <row r="7443" spans="2:6" ht="13.15" customHeight="1" x14ac:dyDescent="0.3">
      <c r="B7443" s="1173" t="s">
        <v>8194</v>
      </c>
      <c r="C7443" s="1206">
        <v>0</v>
      </c>
      <c r="D7443" s="1206">
        <v>0</v>
      </c>
      <c r="E7443" s="1206">
        <v>2</v>
      </c>
      <c r="F7443" s="1210">
        <v>2</v>
      </c>
    </row>
    <row r="7444" spans="2:6" ht="13.15" customHeight="1" x14ac:dyDescent="0.3">
      <c r="B7444" s="1172" t="s">
        <v>8195</v>
      </c>
      <c r="C7444" s="1207">
        <v>7079</v>
      </c>
      <c r="D7444" s="1207">
        <v>9930</v>
      </c>
      <c r="E7444" s="1207">
        <v>2608</v>
      </c>
      <c r="F7444" s="1211">
        <v>19617</v>
      </c>
    </row>
    <row r="7445" spans="2:6" ht="13.15" customHeight="1" x14ac:dyDescent="0.3">
      <c r="B7445" s="1173" t="s">
        <v>8196</v>
      </c>
      <c r="C7445" s="1206">
        <v>162</v>
      </c>
      <c r="D7445" s="1206">
        <v>298</v>
      </c>
      <c r="E7445" s="1206">
        <v>56</v>
      </c>
      <c r="F7445" s="1210">
        <v>516</v>
      </c>
    </row>
    <row r="7446" spans="2:6" ht="13.15" customHeight="1" x14ac:dyDescent="0.3">
      <c r="B7446" s="1172" t="s">
        <v>8197</v>
      </c>
      <c r="C7446" s="1207">
        <v>553</v>
      </c>
      <c r="D7446" s="1207">
        <v>1114</v>
      </c>
      <c r="E7446" s="1207">
        <v>230</v>
      </c>
      <c r="F7446" s="1211">
        <v>1897</v>
      </c>
    </row>
    <row r="7447" spans="2:6" ht="13.15" customHeight="1" x14ac:dyDescent="0.3">
      <c r="B7447" s="1173" t="s">
        <v>8198</v>
      </c>
      <c r="C7447" s="1206">
        <v>2013</v>
      </c>
      <c r="D7447" s="1206">
        <v>3261</v>
      </c>
      <c r="E7447" s="1206">
        <v>732</v>
      </c>
      <c r="F7447" s="1210">
        <v>6006</v>
      </c>
    </row>
    <row r="7448" spans="2:6" ht="13.15" customHeight="1" x14ac:dyDescent="0.3">
      <c r="B7448" s="1172" t="s">
        <v>8199</v>
      </c>
      <c r="C7448" s="1207">
        <v>291</v>
      </c>
      <c r="D7448" s="1207">
        <v>729</v>
      </c>
      <c r="E7448" s="1207">
        <v>98</v>
      </c>
      <c r="F7448" s="1211">
        <v>1118</v>
      </c>
    </row>
    <row r="7449" spans="2:6" ht="13.15" customHeight="1" x14ac:dyDescent="0.3">
      <c r="B7449" s="1173" t="s">
        <v>8200</v>
      </c>
      <c r="C7449" s="1206">
        <v>68</v>
      </c>
      <c r="D7449" s="1206">
        <v>337</v>
      </c>
      <c r="E7449" s="1206">
        <v>26</v>
      </c>
      <c r="F7449" s="1210">
        <v>431</v>
      </c>
    </row>
    <row r="7450" spans="2:6" ht="13.15" customHeight="1" x14ac:dyDescent="0.3">
      <c r="B7450" s="1172" t="s">
        <v>8201</v>
      </c>
      <c r="C7450" s="1207">
        <v>170</v>
      </c>
      <c r="D7450" s="1207">
        <v>623</v>
      </c>
      <c r="E7450" s="1207">
        <v>65</v>
      </c>
      <c r="F7450" s="1211">
        <v>858</v>
      </c>
    </row>
    <row r="7451" spans="2:6" ht="13.15" customHeight="1" x14ac:dyDescent="0.3">
      <c r="B7451" s="1173" t="s">
        <v>8202</v>
      </c>
      <c r="C7451" s="1206">
        <v>190</v>
      </c>
      <c r="D7451" s="1206">
        <v>1338</v>
      </c>
      <c r="E7451" s="1206">
        <v>546</v>
      </c>
      <c r="F7451" s="1210">
        <v>2074</v>
      </c>
    </row>
    <row r="7452" spans="2:6" ht="13.15" customHeight="1" x14ac:dyDescent="0.3">
      <c r="B7452" s="1172" t="s">
        <v>8203</v>
      </c>
      <c r="C7452" s="1207">
        <v>2117</v>
      </c>
      <c r="D7452" s="1207">
        <v>5014</v>
      </c>
      <c r="E7452" s="1207">
        <v>1119</v>
      </c>
      <c r="F7452" s="1211">
        <v>8250</v>
      </c>
    </row>
    <row r="7453" spans="2:6" ht="13.15" customHeight="1" x14ac:dyDescent="0.3">
      <c r="B7453" s="1173" t="s">
        <v>8204</v>
      </c>
      <c r="C7453" s="1206">
        <v>4533</v>
      </c>
      <c r="D7453" s="1206">
        <v>4106</v>
      </c>
      <c r="E7453" s="1206">
        <v>1162</v>
      </c>
      <c r="F7453" s="1210">
        <v>9801</v>
      </c>
    </row>
    <row r="7454" spans="2:6" ht="13.15" customHeight="1" x14ac:dyDescent="0.3">
      <c r="B7454" s="1172" t="s">
        <v>8205</v>
      </c>
      <c r="C7454" s="1207">
        <v>369</v>
      </c>
      <c r="D7454" s="1207">
        <v>1980</v>
      </c>
      <c r="E7454" s="1207">
        <v>332</v>
      </c>
      <c r="F7454" s="1211">
        <v>2681</v>
      </c>
    </row>
    <row r="7455" spans="2:6" ht="13.15" customHeight="1" x14ac:dyDescent="0.3">
      <c r="B7455" s="1173" t="s">
        <v>8206</v>
      </c>
      <c r="C7455" s="1206">
        <v>131</v>
      </c>
      <c r="D7455" s="1206">
        <v>333</v>
      </c>
      <c r="E7455" s="1206">
        <v>71</v>
      </c>
      <c r="F7455" s="1210">
        <v>535</v>
      </c>
    </row>
    <row r="7456" spans="2:6" ht="13.15" customHeight="1" x14ac:dyDescent="0.3">
      <c r="B7456" s="1172" t="s">
        <v>8207</v>
      </c>
      <c r="C7456" s="1207">
        <v>5206</v>
      </c>
      <c r="D7456" s="1207">
        <v>3947</v>
      </c>
      <c r="E7456" s="1207">
        <v>1246</v>
      </c>
      <c r="F7456" s="1211">
        <v>10399</v>
      </c>
    </row>
    <row r="7457" spans="2:6" ht="13.15" customHeight="1" x14ac:dyDescent="0.3">
      <c r="B7457" s="1173" t="s">
        <v>8208</v>
      </c>
      <c r="C7457" s="1206">
        <v>702</v>
      </c>
      <c r="D7457" s="1206">
        <v>1344</v>
      </c>
      <c r="E7457" s="1206">
        <v>227</v>
      </c>
      <c r="F7457" s="1210">
        <v>2273</v>
      </c>
    </row>
    <row r="7458" spans="2:6" ht="13.15" customHeight="1" x14ac:dyDescent="0.3">
      <c r="B7458" s="1172" t="s">
        <v>8209</v>
      </c>
      <c r="C7458" s="1207">
        <v>600</v>
      </c>
      <c r="D7458" s="1207">
        <v>1699</v>
      </c>
      <c r="E7458" s="1207">
        <v>229</v>
      </c>
      <c r="F7458" s="1211">
        <v>2528</v>
      </c>
    </row>
    <row r="7459" spans="2:6" ht="13.15" customHeight="1" x14ac:dyDescent="0.3">
      <c r="B7459" s="1173" t="s">
        <v>8210</v>
      </c>
      <c r="C7459" s="1206">
        <v>5970</v>
      </c>
      <c r="D7459" s="1206">
        <v>7702</v>
      </c>
      <c r="E7459" s="1206">
        <v>2043</v>
      </c>
      <c r="F7459" s="1210">
        <v>15715</v>
      </c>
    </row>
    <row r="7460" spans="2:6" ht="13.15" customHeight="1" x14ac:dyDescent="0.3">
      <c r="B7460" s="1172" t="s">
        <v>8211</v>
      </c>
      <c r="C7460" s="1207">
        <v>533</v>
      </c>
      <c r="D7460" s="1207">
        <v>1190</v>
      </c>
      <c r="E7460" s="1207">
        <v>174</v>
      </c>
      <c r="F7460" s="1211">
        <v>1897</v>
      </c>
    </row>
    <row r="7461" spans="2:6" ht="13.15" customHeight="1" x14ac:dyDescent="0.3">
      <c r="B7461" s="1173" t="s">
        <v>8212</v>
      </c>
      <c r="C7461" s="1206">
        <v>653</v>
      </c>
      <c r="D7461" s="1206">
        <v>956</v>
      </c>
      <c r="E7461" s="1206">
        <v>240</v>
      </c>
      <c r="F7461" s="1210">
        <v>1849</v>
      </c>
    </row>
    <row r="7462" spans="2:6" ht="13.15" customHeight="1" x14ac:dyDescent="0.3">
      <c r="B7462" s="1172" t="s">
        <v>8213</v>
      </c>
      <c r="C7462" s="1207">
        <v>161</v>
      </c>
      <c r="D7462" s="1207">
        <v>291</v>
      </c>
      <c r="E7462" s="1207">
        <v>51</v>
      </c>
      <c r="F7462" s="1211">
        <v>503</v>
      </c>
    </row>
    <row r="7463" spans="2:6" ht="13.15" customHeight="1" x14ac:dyDescent="0.3">
      <c r="B7463" s="1173" t="s">
        <v>8214</v>
      </c>
      <c r="C7463" s="1206">
        <v>356</v>
      </c>
      <c r="D7463" s="1206">
        <v>773</v>
      </c>
      <c r="E7463" s="1206">
        <v>114</v>
      </c>
      <c r="F7463" s="1210">
        <v>1243</v>
      </c>
    </row>
    <row r="7464" spans="2:6" ht="13.15" customHeight="1" x14ac:dyDescent="0.3">
      <c r="B7464" s="1172" t="s">
        <v>8215</v>
      </c>
      <c r="C7464" s="1207">
        <v>2166</v>
      </c>
      <c r="D7464" s="1207">
        <v>2354</v>
      </c>
      <c r="E7464" s="1207">
        <v>658</v>
      </c>
      <c r="F7464" s="1211">
        <v>5178</v>
      </c>
    </row>
    <row r="7465" spans="2:6" ht="13.15" customHeight="1" x14ac:dyDescent="0.3">
      <c r="B7465" s="1173" t="s">
        <v>8216</v>
      </c>
      <c r="C7465" s="1206">
        <v>629</v>
      </c>
      <c r="D7465" s="1206">
        <v>1229</v>
      </c>
      <c r="E7465" s="1206">
        <v>231</v>
      </c>
      <c r="F7465" s="1210">
        <v>2089</v>
      </c>
    </row>
    <row r="7466" spans="2:6" ht="13.15" customHeight="1" x14ac:dyDescent="0.3">
      <c r="B7466" s="1172" t="s">
        <v>8217</v>
      </c>
      <c r="C7466" s="1207">
        <v>103</v>
      </c>
      <c r="D7466" s="1207">
        <v>706</v>
      </c>
      <c r="E7466" s="1207">
        <v>174</v>
      </c>
      <c r="F7466" s="1211">
        <v>983</v>
      </c>
    </row>
    <row r="7467" spans="2:6" ht="13.15" customHeight="1" x14ac:dyDescent="0.3">
      <c r="B7467" s="1173" t="s">
        <v>8218</v>
      </c>
      <c r="C7467" s="1206">
        <v>821</v>
      </c>
      <c r="D7467" s="1206">
        <v>1492</v>
      </c>
      <c r="E7467" s="1206">
        <v>323</v>
      </c>
      <c r="F7467" s="1210">
        <v>2636</v>
      </c>
    </row>
    <row r="7468" spans="2:6" ht="13.15" customHeight="1" x14ac:dyDescent="0.3">
      <c r="B7468" s="1172" t="s">
        <v>8219</v>
      </c>
      <c r="C7468" s="1207">
        <v>1</v>
      </c>
      <c r="D7468" s="1207">
        <v>2</v>
      </c>
      <c r="E7468" s="1207">
        <v>1</v>
      </c>
      <c r="F7468" s="1211">
        <v>4</v>
      </c>
    </row>
    <row r="7469" spans="2:6" ht="13.15" customHeight="1" x14ac:dyDescent="0.3">
      <c r="B7469" s="1173" t="s">
        <v>8220</v>
      </c>
      <c r="C7469" s="1206">
        <v>43</v>
      </c>
      <c r="D7469" s="1206">
        <v>65</v>
      </c>
      <c r="E7469" s="1206">
        <v>24</v>
      </c>
      <c r="F7469" s="1210">
        <v>132</v>
      </c>
    </row>
    <row r="7470" spans="2:6" ht="13.15" customHeight="1" x14ac:dyDescent="0.3">
      <c r="B7470" s="1172" t="s">
        <v>8221</v>
      </c>
      <c r="C7470" s="1207">
        <v>410</v>
      </c>
      <c r="D7470" s="1207">
        <v>1059</v>
      </c>
      <c r="E7470" s="1207">
        <v>229</v>
      </c>
      <c r="F7470" s="1211">
        <v>1698</v>
      </c>
    </row>
    <row r="7471" spans="2:6" ht="13.15" customHeight="1" x14ac:dyDescent="0.3">
      <c r="B7471" s="1173" t="s">
        <v>8222</v>
      </c>
      <c r="C7471" s="1206">
        <v>366</v>
      </c>
      <c r="D7471" s="1206">
        <v>511</v>
      </c>
      <c r="E7471" s="1206">
        <v>104</v>
      </c>
      <c r="F7471" s="1210">
        <v>981</v>
      </c>
    </row>
    <row r="7472" spans="2:6" ht="13.15" customHeight="1" x14ac:dyDescent="0.3">
      <c r="B7472" s="1172" t="s">
        <v>8223</v>
      </c>
      <c r="C7472" s="1207">
        <v>533</v>
      </c>
      <c r="D7472" s="1207">
        <v>992</v>
      </c>
      <c r="E7472" s="1207">
        <v>168</v>
      </c>
      <c r="F7472" s="1211">
        <v>1693</v>
      </c>
    </row>
    <row r="7473" spans="2:6" ht="13.15" customHeight="1" x14ac:dyDescent="0.3">
      <c r="B7473" s="1173" t="s">
        <v>8224</v>
      </c>
      <c r="C7473" s="1206">
        <v>5342</v>
      </c>
      <c r="D7473" s="1206">
        <v>3553</v>
      </c>
      <c r="E7473" s="1206">
        <v>1505</v>
      </c>
      <c r="F7473" s="1210">
        <v>10400</v>
      </c>
    </row>
    <row r="7474" spans="2:6" ht="13.15" customHeight="1" x14ac:dyDescent="0.3">
      <c r="B7474" s="1172" t="s">
        <v>8225</v>
      </c>
      <c r="C7474" s="1207">
        <v>322</v>
      </c>
      <c r="D7474" s="1207">
        <v>495</v>
      </c>
      <c r="E7474" s="1207">
        <v>107</v>
      </c>
      <c r="F7474" s="1211">
        <v>924</v>
      </c>
    </row>
    <row r="7475" spans="2:6" ht="13.15" customHeight="1" x14ac:dyDescent="0.3">
      <c r="B7475" s="1173" t="s">
        <v>8226</v>
      </c>
      <c r="C7475" s="1206">
        <v>230</v>
      </c>
      <c r="D7475" s="1206">
        <v>415</v>
      </c>
      <c r="E7475" s="1206">
        <v>89</v>
      </c>
      <c r="F7475" s="1210">
        <v>734</v>
      </c>
    </row>
    <row r="7476" spans="2:6" ht="13.15" customHeight="1" x14ac:dyDescent="0.3">
      <c r="B7476" s="1172" t="s">
        <v>8227</v>
      </c>
      <c r="C7476" s="1207">
        <v>1393</v>
      </c>
      <c r="D7476" s="1207">
        <v>1683</v>
      </c>
      <c r="E7476" s="1207">
        <v>347</v>
      </c>
      <c r="F7476" s="1211">
        <v>3423</v>
      </c>
    </row>
    <row r="7477" spans="2:6" ht="13.15" customHeight="1" x14ac:dyDescent="0.3">
      <c r="B7477" s="1173" t="s">
        <v>8228</v>
      </c>
      <c r="C7477" s="1206">
        <v>7215</v>
      </c>
      <c r="D7477" s="1206">
        <v>8929</v>
      </c>
      <c r="E7477" s="1206">
        <v>2638</v>
      </c>
      <c r="F7477" s="1210">
        <v>18782</v>
      </c>
    </row>
    <row r="7478" spans="2:6" ht="13.15" customHeight="1" x14ac:dyDescent="0.3">
      <c r="B7478" s="1172" t="s">
        <v>8229</v>
      </c>
      <c r="C7478" s="1207">
        <v>1175</v>
      </c>
      <c r="D7478" s="1207">
        <v>2657</v>
      </c>
      <c r="E7478" s="1207">
        <v>425</v>
      </c>
      <c r="F7478" s="1211">
        <v>4257</v>
      </c>
    </row>
    <row r="7479" spans="2:6" ht="13.15" customHeight="1" x14ac:dyDescent="0.3">
      <c r="B7479" s="1173" t="s">
        <v>8230</v>
      </c>
      <c r="C7479" s="1206">
        <v>1387</v>
      </c>
      <c r="D7479" s="1206">
        <v>2879</v>
      </c>
      <c r="E7479" s="1206">
        <v>486</v>
      </c>
      <c r="F7479" s="1210">
        <v>4752</v>
      </c>
    </row>
    <row r="7480" spans="2:6" ht="13.15" customHeight="1" x14ac:dyDescent="0.3">
      <c r="B7480" s="1172" t="s">
        <v>8231</v>
      </c>
      <c r="C7480" s="1207">
        <v>1510</v>
      </c>
      <c r="D7480" s="1207">
        <v>2454</v>
      </c>
      <c r="E7480" s="1207">
        <v>580</v>
      </c>
      <c r="F7480" s="1211">
        <v>4544</v>
      </c>
    </row>
    <row r="7481" spans="2:6" ht="13.15" customHeight="1" x14ac:dyDescent="0.3">
      <c r="B7481" s="1173" t="s">
        <v>8232</v>
      </c>
      <c r="C7481" s="1206">
        <v>464</v>
      </c>
      <c r="D7481" s="1206">
        <v>983</v>
      </c>
      <c r="E7481" s="1206">
        <v>136</v>
      </c>
      <c r="F7481" s="1210">
        <v>1583</v>
      </c>
    </row>
    <row r="7482" spans="2:6" ht="13.15" customHeight="1" x14ac:dyDescent="0.3">
      <c r="B7482" s="1172" t="s">
        <v>8233</v>
      </c>
      <c r="C7482" s="1207">
        <v>298</v>
      </c>
      <c r="D7482" s="1207">
        <v>702</v>
      </c>
      <c r="E7482" s="1207">
        <v>99</v>
      </c>
      <c r="F7482" s="1211">
        <v>1099</v>
      </c>
    </row>
    <row r="7483" spans="2:6" ht="13.15" customHeight="1" x14ac:dyDescent="0.3">
      <c r="B7483" s="1173" t="s">
        <v>8234</v>
      </c>
      <c r="C7483" s="1206">
        <v>774</v>
      </c>
      <c r="D7483" s="1206">
        <v>1880</v>
      </c>
      <c r="E7483" s="1206">
        <v>305</v>
      </c>
      <c r="F7483" s="1210">
        <v>2959</v>
      </c>
    </row>
    <row r="7484" spans="2:6" ht="13.15" customHeight="1" x14ac:dyDescent="0.3">
      <c r="B7484" s="1172" t="s">
        <v>8235</v>
      </c>
      <c r="C7484" s="1207">
        <v>1480</v>
      </c>
      <c r="D7484" s="1207">
        <v>1810</v>
      </c>
      <c r="E7484" s="1207">
        <v>465</v>
      </c>
      <c r="F7484" s="1211">
        <v>3755</v>
      </c>
    </row>
    <row r="7485" spans="2:6" ht="13.15" customHeight="1" x14ac:dyDescent="0.3">
      <c r="B7485" s="1173" t="s">
        <v>8236</v>
      </c>
      <c r="C7485" s="1206">
        <v>192</v>
      </c>
      <c r="D7485" s="1206">
        <v>208</v>
      </c>
      <c r="E7485" s="1206">
        <v>36</v>
      </c>
      <c r="F7485" s="1210">
        <v>436</v>
      </c>
    </row>
    <row r="7486" spans="2:6" ht="13.15" customHeight="1" x14ac:dyDescent="0.3">
      <c r="B7486" s="1172" t="s">
        <v>8237</v>
      </c>
      <c r="C7486" s="1207">
        <v>322</v>
      </c>
      <c r="D7486" s="1207">
        <v>554</v>
      </c>
      <c r="E7486" s="1207">
        <v>69</v>
      </c>
      <c r="F7486" s="1211">
        <v>945</v>
      </c>
    </row>
    <row r="7487" spans="2:6" ht="13.15" customHeight="1" x14ac:dyDescent="0.3">
      <c r="B7487" s="1173" t="s">
        <v>8238</v>
      </c>
      <c r="C7487" s="1206">
        <v>140</v>
      </c>
      <c r="D7487" s="1206">
        <v>195</v>
      </c>
      <c r="E7487" s="1206">
        <v>29</v>
      </c>
      <c r="F7487" s="1210">
        <v>364</v>
      </c>
    </row>
    <row r="7488" spans="2:6" ht="13.15" customHeight="1" x14ac:dyDescent="0.3">
      <c r="B7488" s="1172" t="s">
        <v>8239</v>
      </c>
      <c r="C7488" s="1207">
        <v>224</v>
      </c>
      <c r="D7488" s="1207">
        <v>310</v>
      </c>
      <c r="E7488" s="1207">
        <v>40</v>
      </c>
      <c r="F7488" s="1211">
        <v>574</v>
      </c>
    </row>
    <row r="7489" spans="2:6" ht="13.15" customHeight="1" x14ac:dyDescent="0.3">
      <c r="B7489" s="1173" t="s">
        <v>8240</v>
      </c>
      <c r="C7489" s="1206">
        <v>167</v>
      </c>
      <c r="D7489" s="1206">
        <v>258</v>
      </c>
      <c r="E7489" s="1206">
        <v>27</v>
      </c>
      <c r="F7489" s="1210">
        <v>452</v>
      </c>
    </row>
    <row r="7490" spans="2:6" ht="13.15" customHeight="1" x14ac:dyDescent="0.3">
      <c r="B7490" s="1172" t="s">
        <v>8241</v>
      </c>
      <c r="C7490" s="1207">
        <v>577</v>
      </c>
      <c r="D7490" s="1207">
        <v>823</v>
      </c>
      <c r="E7490" s="1207">
        <v>105</v>
      </c>
      <c r="F7490" s="1211">
        <v>1505</v>
      </c>
    </row>
    <row r="7491" spans="2:6" ht="13.15" customHeight="1" x14ac:dyDescent="0.3">
      <c r="B7491" s="1173" t="s">
        <v>8242</v>
      </c>
      <c r="C7491" s="1206">
        <v>2018</v>
      </c>
      <c r="D7491" s="1206">
        <v>2373</v>
      </c>
      <c r="E7491" s="1206">
        <v>657</v>
      </c>
      <c r="F7491" s="1210">
        <v>5048</v>
      </c>
    </row>
    <row r="7492" spans="2:6" ht="13.15" customHeight="1" x14ac:dyDescent="0.3">
      <c r="B7492" s="1172" t="s">
        <v>8243</v>
      </c>
      <c r="C7492" s="1207">
        <v>143</v>
      </c>
      <c r="D7492" s="1207">
        <v>174</v>
      </c>
      <c r="E7492" s="1207">
        <v>25</v>
      </c>
      <c r="F7492" s="1211">
        <v>342</v>
      </c>
    </row>
    <row r="7493" spans="2:6" ht="13.15" customHeight="1" x14ac:dyDescent="0.3">
      <c r="B7493" s="1173" t="s">
        <v>8244</v>
      </c>
      <c r="C7493" s="1206">
        <v>258</v>
      </c>
      <c r="D7493" s="1206">
        <v>382</v>
      </c>
      <c r="E7493" s="1206">
        <v>85</v>
      </c>
      <c r="F7493" s="1210">
        <v>725</v>
      </c>
    </row>
    <row r="7494" spans="2:6" ht="13.15" customHeight="1" x14ac:dyDescent="0.3">
      <c r="B7494" s="1172" t="s">
        <v>8245</v>
      </c>
      <c r="C7494" s="1207">
        <v>193</v>
      </c>
      <c r="D7494" s="1207">
        <v>338</v>
      </c>
      <c r="E7494" s="1207">
        <v>38</v>
      </c>
      <c r="F7494" s="1211">
        <v>569</v>
      </c>
    </row>
    <row r="7495" spans="2:6" ht="13.15" customHeight="1" x14ac:dyDescent="0.3">
      <c r="B7495" s="1173" t="s">
        <v>8246</v>
      </c>
      <c r="C7495" s="1206">
        <v>123</v>
      </c>
      <c r="D7495" s="1206">
        <v>192</v>
      </c>
      <c r="E7495" s="1206">
        <v>45</v>
      </c>
      <c r="F7495" s="1210">
        <v>360</v>
      </c>
    </row>
    <row r="7496" spans="2:6" ht="13.15" customHeight="1" x14ac:dyDescent="0.3">
      <c r="B7496" s="1172" t="s">
        <v>8247</v>
      </c>
      <c r="C7496" s="1207">
        <v>2623</v>
      </c>
      <c r="D7496" s="1207">
        <v>3547</v>
      </c>
      <c r="E7496" s="1207">
        <v>1056</v>
      </c>
      <c r="F7496" s="1211">
        <v>7226</v>
      </c>
    </row>
    <row r="7497" spans="2:6" ht="13.15" customHeight="1" x14ac:dyDescent="0.3">
      <c r="B7497" s="1173" t="s">
        <v>8248</v>
      </c>
      <c r="C7497" s="1206">
        <v>601</v>
      </c>
      <c r="D7497" s="1206">
        <v>820</v>
      </c>
      <c r="E7497" s="1206">
        <v>349</v>
      </c>
      <c r="F7497" s="1210">
        <v>1770</v>
      </c>
    </row>
    <row r="7498" spans="2:6" ht="13.15" customHeight="1" x14ac:dyDescent="0.3">
      <c r="B7498" s="1172" t="s">
        <v>8249</v>
      </c>
      <c r="C7498" s="1207">
        <v>563</v>
      </c>
      <c r="D7498" s="1207">
        <v>753</v>
      </c>
      <c r="E7498" s="1207">
        <v>233</v>
      </c>
      <c r="F7498" s="1211">
        <v>1549</v>
      </c>
    </row>
    <row r="7499" spans="2:6" ht="13.15" customHeight="1" x14ac:dyDescent="0.3">
      <c r="B7499" s="1173" t="s">
        <v>8250</v>
      </c>
      <c r="C7499" s="1206">
        <v>864</v>
      </c>
      <c r="D7499" s="1206">
        <v>1612</v>
      </c>
      <c r="E7499" s="1206">
        <v>349</v>
      </c>
      <c r="F7499" s="1210">
        <v>2825</v>
      </c>
    </row>
    <row r="7500" spans="2:6" ht="13.15" customHeight="1" x14ac:dyDescent="0.3">
      <c r="B7500" s="1172" t="s">
        <v>8251</v>
      </c>
      <c r="C7500" s="1207">
        <v>433</v>
      </c>
      <c r="D7500" s="1207">
        <v>574</v>
      </c>
      <c r="E7500" s="1207">
        <v>84</v>
      </c>
      <c r="F7500" s="1211">
        <v>1091</v>
      </c>
    </row>
    <row r="7501" spans="2:6" ht="13.15" customHeight="1" x14ac:dyDescent="0.3">
      <c r="B7501" s="1173" t="s">
        <v>8252</v>
      </c>
      <c r="C7501" s="1206">
        <v>309</v>
      </c>
      <c r="D7501" s="1206">
        <v>454</v>
      </c>
      <c r="E7501" s="1206">
        <v>94</v>
      </c>
      <c r="F7501" s="1210">
        <v>857</v>
      </c>
    </row>
    <row r="7502" spans="2:6" ht="13.15" customHeight="1" x14ac:dyDescent="0.3">
      <c r="B7502" s="1172" t="s">
        <v>8253</v>
      </c>
      <c r="C7502" s="1207">
        <v>569</v>
      </c>
      <c r="D7502" s="1207">
        <v>927</v>
      </c>
      <c r="E7502" s="1207">
        <v>198</v>
      </c>
      <c r="F7502" s="1211">
        <v>1694</v>
      </c>
    </row>
    <row r="7503" spans="2:6" ht="13.15" customHeight="1" x14ac:dyDescent="0.3">
      <c r="B7503" s="1173" t="s">
        <v>8254</v>
      </c>
      <c r="C7503" s="1206">
        <v>3531</v>
      </c>
      <c r="D7503" s="1206">
        <v>3279</v>
      </c>
      <c r="E7503" s="1206">
        <v>1053</v>
      </c>
      <c r="F7503" s="1210">
        <v>7863</v>
      </c>
    </row>
    <row r="7504" spans="2:6" ht="13.15" customHeight="1" x14ac:dyDescent="0.3">
      <c r="B7504" s="1172" t="s">
        <v>8255</v>
      </c>
      <c r="C7504" s="1207">
        <v>24</v>
      </c>
      <c r="D7504" s="1207">
        <v>17</v>
      </c>
      <c r="E7504" s="1207">
        <v>9</v>
      </c>
      <c r="F7504" s="1211">
        <v>50</v>
      </c>
    </row>
    <row r="7505" spans="2:6" ht="13.15" customHeight="1" x14ac:dyDescent="0.3">
      <c r="B7505" s="1173" t="s">
        <v>8256</v>
      </c>
      <c r="C7505" s="1206">
        <v>186</v>
      </c>
      <c r="D7505" s="1206">
        <v>227</v>
      </c>
      <c r="E7505" s="1206">
        <v>54</v>
      </c>
      <c r="F7505" s="1210">
        <v>467</v>
      </c>
    </row>
    <row r="7506" spans="2:6" ht="13.15" customHeight="1" x14ac:dyDescent="0.3">
      <c r="B7506" s="1172" t="s">
        <v>8257</v>
      </c>
      <c r="C7506" s="1207">
        <v>318</v>
      </c>
      <c r="D7506" s="1207">
        <v>526</v>
      </c>
      <c r="E7506" s="1207">
        <v>142</v>
      </c>
      <c r="F7506" s="1211">
        <v>986</v>
      </c>
    </row>
    <row r="7507" spans="2:6" ht="13.15" customHeight="1" x14ac:dyDescent="0.3">
      <c r="B7507" s="1173" t="s">
        <v>8258</v>
      </c>
      <c r="C7507" s="1206">
        <v>199</v>
      </c>
      <c r="D7507" s="1206">
        <v>345</v>
      </c>
      <c r="E7507" s="1206">
        <v>68</v>
      </c>
      <c r="F7507" s="1210">
        <v>612</v>
      </c>
    </row>
    <row r="7508" spans="2:6" ht="13.15" customHeight="1" x14ac:dyDescent="0.3">
      <c r="B7508" s="1172" t="s">
        <v>8259</v>
      </c>
      <c r="C7508" s="1207">
        <v>415</v>
      </c>
      <c r="D7508" s="1207">
        <v>434</v>
      </c>
      <c r="E7508" s="1207">
        <v>102</v>
      </c>
      <c r="F7508" s="1211">
        <v>951</v>
      </c>
    </row>
    <row r="7509" spans="2:6" ht="13.15" customHeight="1" x14ac:dyDescent="0.3">
      <c r="B7509" s="1173" t="s">
        <v>8260</v>
      </c>
      <c r="C7509" s="1206">
        <v>127</v>
      </c>
      <c r="D7509" s="1206">
        <v>173</v>
      </c>
      <c r="E7509" s="1206">
        <v>42</v>
      </c>
      <c r="F7509" s="1210">
        <v>342</v>
      </c>
    </row>
    <row r="7510" spans="2:6" ht="13.15" customHeight="1" x14ac:dyDescent="0.3">
      <c r="B7510" s="1172" t="s">
        <v>8261</v>
      </c>
      <c r="C7510" s="1207">
        <v>19</v>
      </c>
      <c r="D7510" s="1207">
        <v>40</v>
      </c>
      <c r="E7510" s="1207">
        <v>5</v>
      </c>
      <c r="F7510" s="1211">
        <v>64</v>
      </c>
    </row>
    <row r="7511" spans="2:6" ht="13.15" customHeight="1" x14ac:dyDescent="0.3">
      <c r="B7511" s="1173" t="s">
        <v>8262</v>
      </c>
      <c r="C7511" s="1206">
        <v>214</v>
      </c>
      <c r="D7511" s="1206">
        <v>264</v>
      </c>
      <c r="E7511" s="1206">
        <v>39</v>
      </c>
      <c r="F7511" s="1210">
        <v>517</v>
      </c>
    </row>
    <row r="7512" spans="2:6" ht="13.15" customHeight="1" x14ac:dyDescent="0.3">
      <c r="B7512" s="1172" t="s">
        <v>8263</v>
      </c>
      <c r="C7512" s="1207">
        <v>524</v>
      </c>
      <c r="D7512" s="1207">
        <v>798</v>
      </c>
      <c r="E7512" s="1207">
        <v>120</v>
      </c>
      <c r="F7512" s="1211">
        <v>1442</v>
      </c>
    </row>
    <row r="7513" spans="2:6" ht="13.15" customHeight="1" x14ac:dyDescent="0.3">
      <c r="B7513" s="1173" t="s">
        <v>8264</v>
      </c>
      <c r="C7513" s="1206">
        <v>573</v>
      </c>
      <c r="D7513" s="1206">
        <v>1149</v>
      </c>
      <c r="E7513" s="1206">
        <v>197</v>
      </c>
      <c r="F7513" s="1210">
        <v>1919</v>
      </c>
    </row>
    <row r="7514" spans="2:6" ht="13.15" customHeight="1" x14ac:dyDescent="0.3">
      <c r="B7514" s="1172" t="s">
        <v>8265</v>
      </c>
      <c r="C7514" s="1207">
        <v>58</v>
      </c>
      <c r="D7514" s="1207">
        <v>94</v>
      </c>
      <c r="E7514" s="1207">
        <v>15</v>
      </c>
      <c r="F7514" s="1211">
        <v>167</v>
      </c>
    </row>
    <row r="7515" spans="2:6" ht="13.15" customHeight="1" x14ac:dyDescent="0.3">
      <c r="B7515" s="1173" t="s">
        <v>8266</v>
      </c>
      <c r="C7515" s="1206">
        <v>231</v>
      </c>
      <c r="D7515" s="1206">
        <v>350</v>
      </c>
      <c r="E7515" s="1206">
        <v>47</v>
      </c>
      <c r="F7515" s="1210">
        <v>628</v>
      </c>
    </row>
    <row r="7516" spans="2:6" ht="13.15" customHeight="1" x14ac:dyDescent="0.3">
      <c r="B7516" s="1172" t="s">
        <v>8267</v>
      </c>
      <c r="C7516" s="1207">
        <v>634</v>
      </c>
      <c r="D7516" s="1207">
        <v>1079</v>
      </c>
      <c r="E7516" s="1207">
        <v>195</v>
      </c>
      <c r="F7516" s="1211">
        <v>1908</v>
      </c>
    </row>
    <row r="7517" spans="2:6" ht="13.15" customHeight="1" x14ac:dyDescent="0.3">
      <c r="B7517" s="1173" t="s">
        <v>8268</v>
      </c>
      <c r="C7517" s="1206">
        <v>569</v>
      </c>
      <c r="D7517" s="1206">
        <v>1008</v>
      </c>
      <c r="E7517" s="1206">
        <v>135</v>
      </c>
      <c r="F7517" s="1210">
        <v>1712</v>
      </c>
    </row>
    <row r="7518" spans="2:6" ht="13.15" customHeight="1" x14ac:dyDescent="0.3">
      <c r="B7518" s="1172" t="s">
        <v>8269</v>
      </c>
      <c r="C7518" s="1207">
        <v>193</v>
      </c>
      <c r="D7518" s="1207">
        <v>272</v>
      </c>
      <c r="E7518" s="1207">
        <v>43</v>
      </c>
      <c r="F7518" s="1211">
        <v>508</v>
      </c>
    </row>
    <row r="7519" spans="2:6" ht="13.15" customHeight="1" x14ac:dyDescent="0.3">
      <c r="B7519" s="1173" t="s">
        <v>8270</v>
      </c>
      <c r="C7519" s="1206">
        <v>41</v>
      </c>
      <c r="D7519" s="1206">
        <v>44</v>
      </c>
      <c r="E7519" s="1206">
        <v>9</v>
      </c>
      <c r="F7519" s="1210">
        <v>94</v>
      </c>
    </row>
    <row r="7520" spans="2:6" ht="13.15" customHeight="1" x14ac:dyDescent="0.3">
      <c r="B7520" s="1172" t="s">
        <v>8271</v>
      </c>
      <c r="C7520" s="1207">
        <v>16</v>
      </c>
      <c r="D7520" s="1207">
        <v>18</v>
      </c>
      <c r="E7520" s="1207">
        <v>3</v>
      </c>
      <c r="F7520" s="1211">
        <v>37</v>
      </c>
    </row>
    <row r="7521" spans="2:6" ht="13.15" customHeight="1" x14ac:dyDescent="0.3">
      <c r="B7521" s="1173" t="s">
        <v>8272</v>
      </c>
      <c r="C7521" s="1206">
        <v>23</v>
      </c>
      <c r="D7521" s="1206">
        <v>24</v>
      </c>
      <c r="E7521" s="1206">
        <v>5</v>
      </c>
      <c r="F7521" s="1210">
        <v>52</v>
      </c>
    </row>
    <row r="7522" spans="2:6" ht="13.15" customHeight="1" x14ac:dyDescent="0.3">
      <c r="B7522" s="1172" t="s">
        <v>8273</v>
      </c>
      <c r="C7522" s="1207">
        <v>157</v>
      </c>
      <c r="D7522" s="1207">
        <v>303</v>
      </c>
      <c r="E7522" s="1207">
        <v>107</v>
      </c>
      <c r="F7522" s="1211">
        <v>567</v>
      </c>
    </row>
    <row r="7523" spans="2:6" ht="13.15" customHeight="1" x14ac:dyDescent="0.3">
      <c r="B7523" s="1173" t="s">
        <v>8274</v>
      </c>
      <c r="C7523" s="1206">
        <v>1770</v>
      </c>
      <c r="D7523" s="1206">
        <v>1883</v>
      </c>
      <c r="E7523" s="1206">
        <v>373</v>
      </c>
      <c r="F7523" s="1210">
        <v>4026</v>
      </c>
    </row>
    <row r="7524" spans="2:6" ht="13.15" customHeight="1" x14ac:dyDescent="0.3">
      <c r="B7524" s="1172" t="s">
        <v>8275</v>
      </c>
      <c r="C7524" s="1207">
        <v>382</v>
      </c>
      <c r="D7524" s="1207">
        <v>687</v>
      </c>
      <c r="E7524" s="1207">
        <v>97</v>
      </c>
      <c r="F7524" s="1211">
        <v>1166</v>
      </c>
    </row>
    <row r="7525" spans="2:6" ht="13.15" customHeight="1" x14ac:dyDescent="0.3">
      <c r="B7525" s="1173" t="s">
        <v>8276</v>
      </c>
      <c r="C7525" s="1206">
        <v>658</v>
      </c>
      <c r="D7525" s="1206">
        <v>712</v>
      </c>
      <c r="E7525" s="1206">
        <v>216</v>
      </c>
      <c r="F7525" s="1210">
        <v>1586</v>
      </c>
    </row>
    <row r="7526" spans="2:6" ht="13.15" customHeight="1" x14ac:dyDescent="0.3">
      <c r="B7526" s="1172" t="s">
        <v>8277</v>
      </c>
      <c r="C7526" s="1207">
        <v>297</v>
      </c>
      <c r="D7526" s="1207">
        <v>282</v>
      </c>
      <c r="E7526" s="1207">
        <v>78</v>
      </c>
      <c r="F7526" s="1211">
        <v>657</v>
      </c>
    </row>
    <row r="7527" spans="2:6" ht="13.15" customHeight="1" x14ac:dyDescent="0.3">
      <c r="B7527" s="1173" t="s">
        <v>8278</v>
      </c>
      <c r="C7527" s="1206">
        <v>1735</v>
      </c>
      <c r="D7527" s="1206">
        <v>2225</v>
      </c>
      <c r="E7527" s="1206">
        <v>516</v>
      </c>
      <c r="F7527" s="1210">
        <v>4476</v>
      </c>
    </row>
    <row r="7528" spans="2:6" ht="13.15" customHeight="1" x14ac:dyDescent="0.3">
      <c r="B7528" s="1172" t="s">
        <v>8279</v>
      </c>
      <c r="C7528" s="1207">
        <v>1176</v>
      </c>
      <c r="D7528" s="1207">
        <v>772</v>
      </c>
      <c r="E7528" s="1207">
        <v>210</v>
      </c>
      <c r="F7528" s="1211">
        <v>2158</v>
      </c>
    </row>
    <row r="7529" spans="2:6" ht="13.15" customHeight="1" x14ac:dyDescent="0.3">
      <c r="B7529" s="1173" t="s">
        <v>8280</v>
      </c>
      <c r="C7529" s="1206">
        <v>492</v>
      </c>
      <c r="D7529" s="1206">
        <v>738</v>
      </c>
      <c r="E7529" s="1206">
        <v>161</v>
      </c>
      <c r="F7529" s="1210">
        <v>1391</v>
      </c>
    </row>
    <row r="7530" spans="2:6" ht="13.15" customHeight="1" x14ac:dyDescent="0.3">
      <c r="B7530" s="1172" t="s">
        <v>8281</v>
      </c>
      <c r="C7530" s="1207">
        <v>144</v>
      </c>
      <c r="D7530" s="1207">
        <v>186</v>
      </c>
      <c r="E7530" s="1207">
        <v>38</v>
      </c>
      <c r="F7530" s="1211">
        <v>368</v>
      </c>
    </row>
    <row r="7531" spans="2:6" ht="13.15" customHeight="1" x14ac:dyDescent="0.3">
      <c r="B7531" s="1173" t="s">
        <v>8282</v>
      </c>
      <c r="C7531" s="1206">
        <v>232</v>
      </c>
      <c r="D7531" s="1206">
        <v>296</v>
      </c>
      <c r="E7531" s="1206">
        <v>52</v>
      </c>
      <c r="F7531" s="1210">
        <v>580</v>
      </c>
    </row>
    <row r="7532" spans="2:6" ht="13.15" customHeight="1" x14ac:dyDescent="0.3">
      <c r="B7532" s="1172" t="s">
        <v>8283</v>
      </c>
      <c r="C7532" s="1207">
        <v>13202</v>
      </c>
      <c r="D7532" s="1207">
        <v>12816</v>
      </c>
      <c r="E7532" s="1207">
        <v>3668</v>
      </c>
      <c r="F7532" s="1211">
        <v>29686</v>
      </c>
    </row>
    <row r="7533" spans="2:6" ht="13.15" customHeight="1" x14ac:dyDescent="0.3">
      <c r="B7533" s="1173" t="s">
        <v>8284</v>
      </c>
      <c r="C7533" s="1206">
        <v>1845</v>
      </c>
      <c r="D7533" s="1206">
        <v>2358</v>
      </c>
      <c r="E7533" s="1206">
        <v>497</v>
      </c>
      <c r="F7533" s="1210">
        <v>4700</v>
      </c>
    </row>
    <row r="7534" spans="2:6" ht="13.15" customHeight="1" x14ac:dyDescent="0.3">
      <c r="B7534" s="1172" t="s">
        <v>8285</v>
      </c>
      <c r="C7534" s="1207">
        <v>201</v>
      </c>
      <c r="D7534" s="1207">
        <v>380</v>
      </c>
      <c r="E7534" s="1207">
        <v>118</v>
      </c>
      <c r="F7534" s="1211">
        <v>699</v>
      </c>
    </row>
    <row r="7535" spans="2:6" ht="13.15" customHeight="1" x14ac:dyDescent="0.3">
      <c r="B7535" s="1173" t="s">
        <v>8286</v>
      </c>
      <c r="C7535" s="1206">
        <v>442</v>
      </c>
      <c r="D7535" s="1206">
        <v>517</v>
      </c>
      <c r="E7535" s="1206">
        <v>101</v>
      </c>
      <c r="F7535" s="1210">
        <v>1060</v>
      </c>
    </row>
    <row r="7536" spans="2:6" ht="13.15" customHeight="1" x14ac:dyDescent="0.3">
      <c r="B7536" s="1172" t="s">
        <v>8287</v>
      </c>
      <c r="C7536" s="1207">
        <v>124</v>
      </c>
      <c r="D7536" s="1207">
        <v>128</v>
      </c>
      <c r="E7536" s="1207">
        <v>22</v>
      </c>
      <c r="F7536" s="1211">
        <v>274</v>
      </c>
    </row>
    <row r="7537" spans="2:6" ht="13.15" customHeight="1" x14ac:dyDescent="0.3">
      <c r="B7537" s="1173" t="s">
        <v>8288</v>
      </c>
      <c r="C7537" s="1206">
        <v>585</v>
      </c>
      <c r="D7537" s="1206">
        <v>612</v>
      </c>
      <c r="E7537" s="1206">
        <v>178</v>
      </c>
      <c r="F7537" s="1210">
        <v>1375</v>
      </c>
    </row>
    <row r="7538" spans="2:6" ht="13.15" customHeight="1" x14ac:dyDescent="0.3">
      <c r="B7538" s="1172" t="s">
        <v>8289</v>
      </c>
      <c r="C7538" s="1207">
        <v>270</v>
      </c>
      <c r="D7538" s="1207">
        <v>475</v>
      </c>
      <c r="E7538" s="1207">
        <v>52</v>
      </c>
      <c r="F7538" s="1211">
        <v>797</v>
      </c>
    </row>
    <row r="7539" spans="2:6" ht="13.15" customHeight="1" x14ac:dyDescent="0.3">
      <c r="B7539" s="1173" t="s">
        <v>8290</v>
      </c>
      <c r="C7539" s="1206">
        <v>430</v>
      </c>
      <c r="D7539" s="1206">
        <v>504</v>
      </c>
      <c r="E7539" s="1206">
        <v>108</v>
      </c>
      <c r="F7539" s="1210">
        <v>1042</v>
      </c>
    </row>
    <row r="7540" spans="2:6" ht="13.15" customHeight="1" x14ac:dyDescent="0.3">
      <c r="B7540" s="1172" t="s">
        <v>8291</v>
      </c>
      <c r="C7540" s="1207">
        <v>229</v>
      </c>
      <c r="D7540" s="1207">
        <v>345</v>
      </c>
      <c r="E7540" s="1207">
        <v>75</v>
      </c>
      <c r="F7540" s="1211">
        <v>649</v>
      </c>
    </row>
    <row r="7541" spans="2:6" ht="13.15" customHeight="1" x14ac:dyDescent="0.3">
      <c r="B7541" s="1173" t="s">
        <v>8292</v>
      </c>
      <c r="C7541" s="1206">
        <v>232</v>
      </c>
      <c r="D7541" s="1206">
        <v>435</v>
      </c>
      <c r="E7541" s="1206">
        <v>82</v>
      </c>
      <c r="F7541" s="1210">
        <v>749</v>
      </c>
    </row>
    <row r="7542" spans="2:6" ht="13.15" customHeight="1" x14ac:dyDescent="0.3">
      <c r="B7542" s="1172" t="s">
        <v>8293</v>
      </c>
      <c r="C7542" s="1207">
        <v>200</v>
      </c>
      <c r="D7542" s="1207">
        <v>320</v>
      </c>
      <c r="E7542" s="1207">
        <v>60</v>
      </c>
      <c r="F7542" s="1211">
        <v>580</v>
      </c>
    </row>
    <row r="7543" spans="2:6" ht="13.15" customHeight="1" x14ac:dyDescent="0.3">
      <c r="B7543" s="1173" t="s">
        <v>8294</v>
      </c>
      <c r="C7543" s="1206">
        <v>379</v>
      </c>
      <c r="D7543" s="1206">
        <v>443</v>
      </c>
      <c r="E7543" s="1206">
        <v>91</v>
      </c>
      <c r="F7543" s="1210">
        <v>913</v>
      </c>
    </row>
    <row r="7544" spans="2:6" ht="13.15" customHeight="1" x14ac:dyDescent="0.3">
      <c r="B7544" s="1172" t="s">
        <v>8295</v>
      </c>
      <c r="C7544" s="1207">
        <v>6</v>
      </c>
      <c r="D7544" s="1207">
        <v>5</v>
      </c>
      <c r="E7544" s="1207">
        <v>2</v>
      </c>
      <c r="F7544" s="1211">
        <v>13</v>
      </c>
    </row>
    <row r="7545" spans="2:6" ht="13.15" customHeight="1" x14ac:dyDescent="0.3">
      <c r="B7545" s="1173" t="s">
        <v>8296</v>
      </c>
      <c r="C7545" s="1206">
        <v>70</v>
      </c>
      <c r="D7545" s="1206">
        <v>95</v>
      </c>
      <c r="E7545" s="1206">
        <v>11</v>
      </c>
      <c r="F7545" s="1210">
        <v>176</v>
      </c>
    </row>
    <row r="7546" spans="2:6" ht="13.15" customHeight="1" x14ac:dyDescent="0.3">
      <c r="B7546" s="1172" t="s">
        <v>8297</v>
      </c>
      <c r="C7546" s="1207">
        <v>256</v>
      </c>
      <c r="D7546" s="1207">
        <v>391</v>
      </c>
      <c r="E7546" s="1207">
        <v>39</v>
      </c>
      <c r="F7546" s="1211">
        <v>686</v>
      </c>
    </row>
    <row r="7547" spans="2:6" ht="13.15" customHeight="1" x14ac:dyDescent="0.3">
      <c r="B7547" s="1173" t="s">
        <v>8298</v>
      </c>
      <c r="C7547" s="1206">
        <v>4197</v>
      </c>
      <c r="D7547" s="1206">
        <v>4939</v>
      </c>
      <c r="E7547" s="1206">
        <v>1078</v>
      </c>
      <c r="F7547" s="1210">
        <v>10214</v>
      </c>
    </row>
    <row r="7548" spans="2:6" ht="13.15" customHeight="1" x14ac:dyDescent="0.3">
      <c r="B7548" s="1172" t="s">
        <v>8299</v>
      </c>
      <c r="C7548" s="1207">
        <v>186</v>
      </c>
      <c r="D7548" s="1207">
        <v>373</v>
      </c>
      <c r="E7548" s="1207">
        <v>50</v>
      </c>
      <c r="F7548" s="1211">
        <v>609</v>
      </c>
    </row>
    <row r="7549" spans="2:6" ht="13.15" customHeight="1" x14ac:dyDescent="0.3">
      <c r="B7549" s="1173" t="s">
        <v>8300</v>
      </c>
      <c r="C7549" s="1206">
        <v>255</v>
      </c>
      <c r="D7549" s="1206">
        <v>268</v>
      </c>
      <c r="E7549" s="1206">
        <v>50</v>
      </c>
      <c r="F7549" s="1210">
        <v>573</v>
      </c>
    </row>
    <row r="7550" spans="2:6" ht="13.15" customHeight="1" x14ac:dyDescent="0.3">
      <c r="B7550" s="1172" t="s">
        <v>8301</v>
      </c>
      <c r="C7550" s="1207">
        <v>131</v>
      </c>
      <c r="D7550" s="1207">
        <v>149</v>
      </c>
      <c r="E7550" s="1207">
        <v>19</v>
      </c>
      <c r="F7550" s="1211">
        <v>299</v>
      </c>
    </row>
    <row r="7551" spans="2:6" ht="13.15" customHeight="1" x14ac:dyDescent="0.3">
      <c r="B7551" s="1173" t="s">
        <v>8302</v>
      </c>
      <c r="C7551" s="1206">
        <v>953</v>
      </c>
      <c r="D7551" s="1206">
        <v>1022</v>
      </c>
      <c r="E7551" s="1206">
        <v>293</v>
      </c>
      <c r="F7551" s="1210">
        <v>2268</v>
      </c>
    </row>
    <row r="7552" spans="2:6" ht="13.15" customHeight="1" x14ac:dyDescent="0.3">
      <c r="B7552" s="1172" t="s">
        <v>8303</v>
      </c>
      <c r="C7552" s="1207">
        <v>96</v>
      </c>
      <c r="D7552" s="1207">
        <v>162</v>
      </c>
      <c r="E7552" s="1207">
        <v>36</v>
      </c>
      <c r="F7552" s="1211">
        <v>294</v>
      </c>
    </row>
    <row r="7553" spans="2:6" ht="13.15" customHeight="1" x14ac:dyDescent="0.3">
      <c r="B7553" s="1173" t="s">
        <v>8304</v>
      </c>
      <c r="C7553" s="1206">
        <v>424</v>
      </c>
      <c r="D7553" s="1206">
        <v>885</v>
      </c>
      <c r="E7553" s="1206">
        <v>280</v>
      </c>
      <c r="F7553" s="1210">
        <v>1589</v>
      </c>
    </row>
    <row r="7554" spans="2:6" ht="13.15" customHeight="1" x14ac:dyDescent="0.3">
      <c r="B7554" s="1172" t="s">
        <v>8305</v>
      </c>
      <c r="C7554" s="1207">
        <v>122</v>
      </c>
      <c r="D7554" s="1207">
        <v>236</v>
      </c>
      <c r="E7554" s="1207">
        <v>37</v>
      </c>
      <c r="F7554" s="1211">
        <v>395</v>
      </c>
    </row>
    <row r="7555" spans="2:6" ht="13.15" customHeight="1" x14ac:dyDescent="0.3">
      <c r="B7555" s="1173" t="s">
        <v>8306</v>
      </c>
      <c r="C7555" s="1206">
        <v>1523</v>
      </c>
      <c r="D7555" s="1206">
        <v>2112</v>
      </c>
      <c r="E7555" s="1206">
        <v>450</v>
      </c>
      <c r="F7555" s="1210">
        <v>4085</v>
      </c>
    </row>
    <row r="7556" spans="2:6" ht="13.15" customHeight="1" x14ac:dyDescent="0.3">
      <c r="B7556" s="1172" t="s">
        <v>8307</v>
      </c>
      <c r="C7556" s="1207">
        <v>201</v>
      </c>
      <c r="D7556" s="1207">
        <v>278</v>
      </c>
      <c r="E7556" s="1207">
        <v>40</v>
      </c>
      <c r="F7556" s="1211">
        <v>519</v>
      </c>
    </row>
    <row r="7557" spans="2:6" ht="13.15" customHeight="1" x14ac:dyDescent="0.3">
      <c r="B7557" s="1173" t="s">
        <v>8308</v>
      </c>
      <c r="C7557" s="1206">
        <v>69</v>
      </c>
      <c r="D7557" s="1206">
        <v>136</v>
      </c>
      <c r="E7557" s="1206">
        <v>20</v>
      </c>
      <c r="F7557" s="1210">
        <v>225</v>
      </c>
    </row>
    <row r="7558" spans="2:6" ht="13.15" customHeight="1" x14ac:dyDescent="0.3">
      <c r="B7558" s="1172" t="s">
        <v>8309</v>
      </c>
      <c r="C7558" s="1207">
        <v>172</v>
      </c>
      <c r="D7558" s="1207">
        <v>250</v>
      </c>
      <c r="E7558" s="1207">
        <v>33</v>
      </c>
      <c r="F7558" s="1211">
        <v>455</v>
      </c>
    </row>
    <row r="7559" spans="2:6" ht="13.15" customHeight="1" x14ac:dyDescent="0.3">
      <c r="B7559" s="1173" t="s">
        <v>8310</v>
      </c>
      <c r="C7559" s="1206">
        <v>208</v>
      </c>
      <c r="D7559" s="1206">
        <v>215</v>
      </c>
      <c r="E7559" s="1206">
        <v>61</v>
      </c>
      <c r="F7559" s="1210">
        <v>484</v>
      </c>
    </row>
    <row r="7560" spans="2:6" ht="13.15" customHeight="1" x14ac:dyDescent="0.3">
      <c r="B7560" s="1172" t="s">
        <v>8311</v>
      </c>
      <c r="C7560" s="1207">
        <v>374</v>
      </c>
      <c r="D7560" s="1207">
        <v>482</v>
      </c>
      <c r="E7560" s="1207">
        <v>113</v>
      </c>
      <c r="F7560" s="1211">
        <v>969</v>
      </c>
    </row>
    <row r="7561" spans="2:6" ht="13.15" customHeight="1" x14ac:dyDescent="0.3">
      <c r="B7561" s="1173" t="s">
        <v>8312</v>
      </c>
      <c r="C7561" s="1206">
        <v>231</v>
      </c>
      <c r="D7561" s="1206">
        <v>275</v>
      </c>
      <c r="E7561" s="1206">
        <v>62</v>
      </c>
      <c r="F7561" s="1210">
        <v>568</v>
      </c>
    </row>
    <row r="7562" spans="2:6" ht="13.15" customHeight="1" x14ac:dyDescent="0.3">
      <c r="B7562" s="1172" t="s">
        <v>8313</v>
      </c>
      <c r="C7562" s="1207">
        <v>129</v>
      </c>
      <c r="D7562" s="1207">
        <v>204</v>
      </c>
      <c r="E7562" s="1207">
        <v>22</v>
      </c>
      <c r="F7562" s="1211">
        <v>355</v>
      </c>
    </row>
    <row r="7563" spans="2:6" ht="13.15" customHeight="1" x14ac:dyDescent="0.3">
      <c r="B7563" s="1173" t="s">
        <v>8314</v>
      </c>
      <c r="C7563" s="1206">
        <v>167</v>
      </c>
      <c r="D7563" s="1206">
        <v>494</v>
      </c>
      <c r="E7563" s="1206">
        <v>121</v>
      </c>
      <c r="F7563" s="1210">
        <v>782</v>
      </c>
    </row>
    <row r="7564" spans="2:6" ht="13.15" customHeight="1" x14ac:dyDescent="0.3">
      <c r="B7564" s="1172" t="s">
        <v>8315</v>
      </c>
      <c r="C7564" s="1207">
        <v>820</v>
      </c>
      <c r="D7564" s="1207">
        <v>954</v>
      </c>
      <c r="E7564" s="1207">
        <v>190</v>
      </c>
      <c r="F7564" s="1211">
        <v>1964</v>
      </c>
    </row>
    <row r="7565" spans="2:6" ht="13.15" customHeight="1" x14ac:dyDescent="0.3">
      <c r="B7565" s="1173" t="s">
        <v>8316</v>
      </c>
      <c r="C7565" s="1206">
        <v>607</v>
      </c>
      <c r="D7565" s="1206">
        <v>663</v>
      </c>
      <c r="E7565" s="1206">
        <v>155</v>
      </c>
      <c r="F7565" s="1210">
        <v>1425</v>
      </c>
    </row>
    <row r="7566" spans="2:6" ht="13.15" customHeight="1" x14ac:dyDescent="0.3">
      <c r="B7566" s="1172" t="s">
        <v>8317</v>
      </c>
      <c r="C7566" s="1207">
        <v>406</v>
      </c>
      <c r="D7566" s="1207">
        <v>516</v>
      </c>
      <c r="E7566" s="1207">
        <v>91</v>
      </c>
      <c r="F7566" s="1211">
        <v>1013</v>
      </c>
    </row>
    <row r="7567" spans="2:6" ht="13.15" customHeight="1" x14ac:dyDescent="0.3">
      <c r="B7567" s="1173" t="s">
        <v>8318</v>
      </c>
      <c r="C7567" s="1206">
        <v>1453</v>
      </c>
      <c r="D7567" s="1206">
        <v>1890</v>
      </c>
      <c r="E7567" s="1206">
        <v>323</v>
      </c>
      <c r="F7567" s="1210">
        <v>3666</v>
      </c>
    </row>
    <row r="7568" spans="2:6" ht="13.15" customHeight="1" x14ac:dyDescent="0.3">
      <c r="B7568" s="1172" t="s">
        <v>8319</v>
      </c>
      <c r="C7568" s="1207">
        <v>194</v>
      </c>
      <c r="D7568" s="1207">
        <v>180</v>
      </c>
      <c r="E7568" s="1207">
        <v>28</v>
      </c>
      <c r="F7568" s="1211">
        <v>402</v>
      </c>
    </row>
    <row r="7569" spans="2:6" ht="13.15" customHeight="1" x14ac:dyDescent="0.3">
      <c r="B7569" s="1173" t="s">
        <v>8320</v>
      </c>
      <c r="C7569" s="1206">
        <v>434</v>
      </c>
      <c r="D7569" s="1206">
        <v>450</v>
      </c>
      <c r="E7569" s="1206">
        <v>114</v>
      </c>
      <c r="F7569" s="1210">
        <v>998</v>
      </c>
    </row>
    <row r="7570" spans="2:6" ht="13.15" customHeight="1" x14ac:dyDescent="0.3">
      <c r="B7570" s="1172" t="s">
        <v>8321</v>
      </c>
      <c r="C7570" s="1207">
        <v>2269</v>
      </c>
      <c r="D7570" s="1207">
        <v>3389</v>
      </c>
      <c r="E7570" s="1207">
        <v>797</v>
      </c>
      <c r="F7570" s="1211">
        <v>6455</v>
      </c>
    </row>
    <row r="7571" spans="2:6" ht="13.15" customHeight="1" x14ac:dyDescent="0.3">
      <c r="B7571" s="1173" t="s">
        <v>8322</v>
      </c>
      <c r="C7571" s="1206">
        <v>364</v>
      </c>
      <c r="D7571" s="1206">
        <v>750</v>
      </c>
      <c r="E7571" s="1206">
        <v>164</v>
      </c>
      <c r="F7571" s="1210">
        <v>1278</v>
      </c>
    </row>
    <row r="7572" spans="2:6" ht="13.15" customHeight="1" x14ac:dyDescent="0.3">
      <c r="B7572" s="1172" t="s">
        <v>8323</v>
      </c>
      <c r="C7572" s="1207">
        <v>37</v>
      </c>
      <c r="D7572" s="1207">
        <v>26</v>
      </c>
      <c r="E7572" s="1207">
        <v>5</v>
      </c>
      <c r="F7572" s="1211">
        <v>68</v>
      </c>
    </row>
    <row r="7573" spans="2:6" ht="13.15" customHeight="1" x14ac:dyDescent="0.3">
      <c r="B7573" s="1173" t="s">
        <v>8324</v>
      </c>
      <c r="C7573" s="1206">
        <v>280</v>
      </c>
      <c r="D7573" s="1206">
        <v>121</v>
      </c>
      <c r="E7573" s="1206">
        <v>25</v>
      </c>
      <c r="F7573" s="1210">
        <v>426</v>
      </c>
    </row>
    <row r="7574" spans="2:6" ht="13.15" customHeight="1" x14ac:dyDescent="0.3">
      <c r="B7574" s="1172" t="s">
        <v>8325</v>
      </c>
      <c r="C7574" s="1207">
        <v>92</v>
      </c>
      <c r="D7574" s="1207">
        <v>88</v>
      </c>
      <c r="E7574" s="1207">
        <v>22</v>
      </c>
      <c r="F7574" s="1211">
        <v>202</v>
      </c>
    </row>
    <row r="7575" spans="2:6" ht="13.15" customHeight="1" x14ac:dyDescent="0.3">
      <c r="B7575" s="1173" t="s">
        <v>8326</v>
      </c>
      <c r="C7575" s="1206">
        <v>209</v>
      </c>
      <c r="D7575" s="1206">
        <v>302</v>
      </c>
      <c r="E7575" s="1206">
        <v>78</v>
      </c>
      <c r="F7575" s="1210">
        <v>589</v>
      </c>
    </row>
    <row r="7576" spans="2:6" ht="13.15" customHeight="1" x14ac:dyDescent="0.3">
      <c r="B7576" s="1172" t="s">
        <v>8327</v>
      </c>
      <c r="C7576" s="1207">
        <v>120</v>
      </c>
      <c r="D7576" s="1207">
        <v>241</v>
      </c>
      <c r="E7576" s="1207">
        <v>43</v>
      </c>
      <c r="F7576" s="1211">
        <v>404</v>
      </c>
    </row>
    <row r="7577" spans="2:6" ht="13.15" customHeight="1" x14ac:dyDescent="0.3">
      <c r="B7577" s="1173" t="s">
        <v>8328</v>
      </c>
      <c r="C7577" s="1206">
        <v>187</v>
      </c>
      <c r="D7577" s="1206">
        <v>441</v>
      </c>
      <c r="E7577" s="1206">
        <v>58</v>
      </c>
      <c r="F7577" s="1210">
        <v>686</v>
      </c>
    </row>
    <row r="7578" spans="2:6" ht="13.15" customHeight="1" x14ac:dyDescent="0.3">
      <c r="B7578" s="1172" t="s">
        <v>8329</v>
      </c>
      <c r="C7578" s="1207">
        <v>3324</v>
      </c>
      <c r="D7578" s="1207">
        <v>4166</v>
      </c>
      <c r="E7578" s="1207">
        <v>937</v>
      </c>
      <c r="F7578" s="1211">
        <v>8427</v>
      </c>
    </row>
    <row r="7579" spans="2:6" ht="13.15" customHeight="1" x14ac:dyDescent="0.3">
      <c r="B7579" s="1173" t="s">
        <v>8330</v>
      </c>
      <c r="C7579" s="1206">
        <v>121</v>
      </c>
      <c r="D7579" s="1206">
        <v>439</v>
      </c>
      <c r="E7579" s="1206">
        <v>40</v>
      </c>
      <c r="F7579" s="1210">
        <v>600</v>
      </c>
    </row>
    <row r="7580" spans="2:6" ht="13.15" customHeight="1" x14ac:dyDescent="0.3">
      <c r="B7580" s="1172" t="s">
        <v>8331</v>
      </c>
      <c r="C7580" s="1207">
        <v>36</v>
      </c>
      <c r="D7580" s="1207">
        <v>90</v>
      </c>
      <c r="E7580" s="1207">
        <v>7</v>
      </c>
      <c r="F7580" s="1211">
        <v>133</v>
      </c>
    </row>
    <row r="7581" spans="2:6" ht="13.15" customHeight="1" x14ac:dyDescent="0.3">
      <c r="B7581" s="1173" t="s">
        <v>8332</v>
      </c>
      <c r="C7581" s="1206">
        <v>8</v>
      </c>
      <c r="D7581" s="1206">
        <v>6</v>
      </c>
      <c r="E7581" s="1206">
        <v>2</v>
      </c>
      <c r="F7581" s="1210">
        <v>16</v>
      </c>
    </row>
    <row r="7582" spans="2:6" ht="13.15" customHeight="1" x14ac:dyDescent="0.3">
      <c r="B7582" s="1172" t="s">
        <v>8333</v>
      </c>
      <c r="C7582" s="1207">
        <v>2564</v>
      </c>
      <c r="D7582" s="1207">
        <v>3815</v>
      </c>
      <c r="E7582" s="1207">
        <v>888</v>
      </c>
      <c r="F7582" s="1211">
        <v>7267</v>
      </c>
    </row>
    <row r="7583" spans="2:6" ht="13.15" customHeight="1" x14ac:dyDescent="0.3">
      <c r="B7583" s="1173" t="s">
        <v>8334</v>
      </c>
      <c r="C7583" s="1206">
        <v>351</v>
      </c>
      <c r="D7583" s="1206">
        <v>687</v>
      </c>
      <c r="E7583" s="1206">
        <v>72</v>
      </c>
      <c r="F7583" s="1210">
        <v>1110</v>
      </c>
    </row>
    <row r="7584" spans="2:6" ht="13.15" customHeight="1" x14ac:dyDescent="0.3">
      <c r="B7584" s="1172" t="s">
        <v>8335</v>
      </c>
      <c r="C7584" s="1207">
        <v>285</v>
      </c>
      <c r="D7584" s="1207">
        <v>851</v>
      </c>
      <c r="E7584" s="1207">
        <v>81</v>
      </c>
      <c r="F7584" s="1211">
        <v>1217</v>
      </c>
    </row>
    <row r="7585" spans="2:6" ht="13.15" customHeight="1" x14ac:dyDescent="0.3">
      <c r="B7585" s="1173" t="s">
        <v>8336</v>
      </c>
      <c r="C7585" s="1206">
        <v>182</v>
      </c>
      <c r="D7585" s="1206">
        <v>495</v>
      </c>
      <c r="E7585" s="1206">
        <v>27</v>
      </c>
      <c r="F7585" s="1210">
        <v>704</v>
      </c>
    </row>
    <row r="7586" spans="2:6" ht="13.15" customHeight="1" x14ac:dyDescent="0.3">
      <c r="B7586" s="1172" t="s">
        <v>8337</v>
      </c>
      <c r="C7586" s="1207">
        <v>962</v>
      </c>
      <c r="D7586" s="1207">
        <v>2906</v>
      </c>
      <c r="E7586" s="1207">
        <v>375</v>
      </c>
      <c r="F7586" s="1211">
        <v>4243</v>
      </c>
    </row>
    <row r="7587" spans="2:6" ht="13.15" customHeight="1" x14ac:dyDescent="0.3">
      <c r="B7587" s="1173" t="s">
        <v>8338</v>
      </c>
      <c r="C7587" s="1206">
        <v>477</v>
      </c>
      <c r="D7587" s="1206">
        <v>897</v>
      </c>
      <c r="E7587" s="1206">
        <v>101</v>
      </c>
      <c r="F7587" s="1210">
        <v>1475</v>
      </c>
    </row>
    <row r="7588" spans="2:6" ht="13.15" customHeight="1" x14ac:dyDescent="0.3">
      <c r="B7588" s="1172" t="s">
        <v>8339</v>
      </c>
      <c r="C7588" s="1207">
        <v>3</v>
      </c>
      <c r="D7588" s="1207">
        <v>2</v>
      </c>
      <c r="E7588" s="1207">
        <v>1</v>
      </c>
      <c r="F7588" s="1211">
        <v>6</v>
      </c>
    </row>
    <row r="7589" spans="2:6" ht="13.15" customHeight="1" x14ac:dyDescent="0.3">
      <c r="B7589" s="1173" t="s">
        <v>8340</v>
      </c>
      <c r="C7589" s="1206">
        <v>51</v>
      </c>
      <c r="D7589" s="1206">
        <v>116</v>
      </c>
      <c r="E7589" s="1206">
        <v>12</v>
      </c>
      <c r="F7589" s="1210">
        <v>179</v>
      </c>
    </row>
    <row r="7590" spans="2:6" ht="13.15" customHeight="1" x14ac:dyDescent="0.3">
      <c r="B7590" s="1172" t="s">
        <v>8341</v>
      </c>
      <c r="C7590" s="1207">
        <v>25</v>
      </c>
      <c r="D7590" s="1207">
        <v>56</v>
      </c>
      <c r="E7590" s="1207">
        <v>10</v>
      </c>
      <c r="F7590" s="1211">
        <v>91</v>
      </c>
    </row>
    <row r="7591" spans="2:6" ht="13.15" customHeight="1" x14ac:dyDescent="0.3">
      <c r="B7591" s="1173" t="s">
        <v>8342</v>
      </c>
      <c r="C7591" s="1206">
        <v>92</v>
      </c>
      <c r="D7591" s="1206">
        <v>166</v>
      </c>
      <c r="E7591" s="1206">
        <v>14</v>
      </c>
      <c r="F7591" s="1210">
        <v>272</v>
      </c>
    </row>
    <row r="7592" spans="2:6" ht="13.15" customHeight="1" x14ac:dyDescent="0.3">
      <c r="B7592" s="1172" t="s">
        <v>8343</v>
      </c>
      <c r="C7592" s="1207">
        <v>30</v>
      </c>
      <c r="D7592" s="1207">
        <v>73</v>
      </c>
      <c r="E7592" s="1207">
        <v>6</v>
      </c>
      <c r="F7592" s="1211">
        <v>109</v>
      </c>
    </row>
    <row r="7593" spans="2:6" ht="13.15" customHeight="1" x14ac:dyDescent="0.3">
      <c r="B7593" s="1173" t="s">
        <v>8344</v>
      </c>
      <c r="C7593" s="1206">
        <v>26</v>
      </c>
      <c r="D7593" s="1206">
        <v>108</v>
      </c>
      <c r="E7593" s="1206">
        <v>3</v>
      </c>
      <c r="F7593" s="1210">
        <v>137</v>
      </c>
    </row>
    <row r="7594" spans="2:6" ht="13.15" customHeight="1" x14ac:dyDescent="0.3">
      <c r="B7594" s="1172" t="s">
        <v>8345</v>
      </c>
      <c r="C7594" s="1207">
        <v>351</v>
      </c>
      <c r="D7594" s="1207">
        <v>689</v>
      </c>
      <c r="E7594" s="1207">
        <v>113</v>
      </c>
      <c r="F7594" s="1211">
        <v>1153</v>
      </c>
    </row>
    <row r="7595" spans="2:6" ht="13.15" customHeight="1" x14ac:dyDescent="0.3">
      <c r="B7595" s="1173" t="s">
        <v>8346</v>
      </c>
      <c r="C7595" s="1206">
        <v>57</v>
      </c>
      <c r="D7595" s="1206">
        <v>135</v>
      </c>
      <c r="E7595" s="1206">
        <v>9</v>
      </c>
      <c r="F7595" s="1210">
        <v>201</v>
      </c>
    </row>
    <row r="7596" spans="2:6" ht="13.15" customHeight="1" x14ac:dyDescent="0.3">
      <c r="B7596" s="1172" t="s">
        <v>8347</v>
      </c>
      <c r="C7596" s="1207">
        <v>11</v>
      </c>
      <c r="D7596" s="1207">
        <v>16</v>
      </c>
      <c r="E7596" s="1207">
        <v>2</v>
      </c>
      <c r="F7596" s="1211">
        <v>29</v>
      </c>
    </row>
    <row r="7597" spans="2:6" ht="13.15" customHeight="1" x14ac:dyDescent="0.3">
      <c r="B7597" s="1173" t="s">
        <v>8348</v>
      </c>
      <c r="C7597" s="1206">
        <v>4</v>
      </c>
      <c r="D7597" s="1206">
        <v>10</v>
      </c>
      <c r="E7597" s="1206">
        <v>2</v>
      </c>
      <c r="F7597" s="1210">
        <v>16</v>
      </c>
    </row>
    <row r="7598" spans="2:6" ht="13.15" customHeight="1" x14ac:dyDescent="0.3">
      <c r="B7598" s="1172" t="s">
        <v>8349</v>
      </c>
      <c r="C7598" s="1207">
        <v>70</v>
      </c>
      <c r="D7598" s="1207">
        <v>224</v>
      </c>
      <c r="E7598" s="1207">
        <v>8</v>
      </c>
      <c r="F7598" s="1211">
        <v>302</v>
      </c>
    </row>
    <row r="7599" spans="2:6" ht="13.15" customHeight="1" x14ac:dyDescent="0.3">
      <c r="B7599" s="1173" t="s">
        <v>8350</v>
      </c>
      <c r="C7599" s="1206">
        <v>61</v>
      </c>
      <c r="D7599" s="1206">
        <v>101</v>
      </c>
      <c r="E7599" s="1206">
        <v>10</v>
      </c>
      <c r="F7599" s="1210">
        <v>172</v>
      </c>
    </row>
    <row r="7600" spans="2:6" ht="13.15" customHeight="1" x14ac:dyDescent="0.3">
      <c r="B7600" s="1172" t="s">
        <v>8351</v>
      </c>
      <c r="C7600" s="1207">
        <v>14</v>
      </c>
      <c r="D7600" s="1207">
        <v>29</v>
      </c>
      <c r="E7600" s="1207">
        <v>5</v>
      </c>
      <c r="F7600" s="1211">
        <v>48</v>
      </c>
    </row>
    <row r="7601" spans="2:6" ht="13.15" customHeight="1" x14ac:dyDescent="0.3">
      <c r="B7601" s="1173" t="s">
        <v>8352</v>
      </c>
      <c r="C7601" s="1206">
        <v>3</v>
      </c>
      <c r="D7601" s="1206">
        <v>3</v>
      </c>
      <c r="E7601" s="1206">
        <v>1</v>
      </c>
      <c r="F7601" s="1210">
        <v>7</v>
      </c>
    </row>
    <row r="7602" spans="2:6" ht="13.15" customHeight="1" x14ac:dyDescent="0.3">
      <c r="B7602" s="1172" t="s">
        <v>8353</v>
      </c>
      <c r="C7602" s="1207">
        <v>12</v>
      </c>
      <c r="D7602" s="1207">
        <v>30</v>
      </c>
      <c r="E7602" s="1207">
        <v>1</v>
      </c>
      <c r="F7602" s="1211">
        <v>43</v>
      </c>
    </row>
    <row r="7603" spans="2:6" ht="13.15" customHeight="1" x14ac:dyDescent="0.3">
      <c r="B7603" s="1173" t="s">
        <v>8354</v>
      </c>
      <c r="C7603" s="1206">
        <v>2060</v>
      </c>
      <c r="D7603" s="1206">
        <v>2144</v>
      </c>
      <c r="E7603" s="1206">
        <v>424</v>
      </c>
      <c r="F7603" s="1210">
        <v>4628</v>
      </c>
    </row>
    <row r="7604" spans="2:6" ht="13.15" customHeight="1" x14ac:dyDescent="0.3">
      <c r="B7604" s="1172" t="s">
        <v>8355</v>
      </c>
      <c r="C7604" s="1207">
        <v>529</v>
      </c>
      <c r="D7604" s="1207">
        <v>920</v>
      </c>
      <c r="E7604" s="1207">
        <v>150</v>
      </c>
      <c r="F7604" s="1211">
        <v>1599</v>
      </c>
    </row>
    <row r="7605" spans="2:6" ht="13.15" customHeight="1" x14ac:dyDescent="0.3">
      <c r="B7605" s="1173" t="s">
        <v>8356</v>
      </c>
      <c r="C7605" s="1206">
        <v>178</v>
      </c>
      <c r="D7605" s="1206">
        <v>618</v>
      </c>
      <c r="E7605" s="1206">
        <v>63</v>
      </c>
      <c r="F7605" s="1210">
        <v>859</v>
      </c>
    </row>
    <row r="7606" spans="2:6" ht="13.15" customHeight="1" x14ac:dyDescent="0.3">
      <c r="B7606" s="1172" t="s">
        <v>8357</v>
      </c>
      <c r="C7606" s="1207">
        <v>13</v>
      </c>
      <c r="D7606" s="1207">
        <v>6</v>
      </c>
      <c r="E7606" s="1207">
        <v>2</v>
      </c>
      <c r="F7606" s="1211">
        <v>21</v>
      </c>
    </row>
    <row r="7607" spans="2:6" ht="13.15" customHeight="1" x14ac:dyDescent="0.3">
      <c r="B7607" s="1173" t="s">
        <v>8358</v>
      </c>
      <c r="C7607" s="1206">
        <v>190</v>
      </c>
      <c r="D7607" s="1206">
        <v>447</v>
      </c>
      <c r="E7607" s="1206">
        <v>87</v>
      </c>
      <c r="F7607" s="1210">
        <v>724</v>
      </c>
    </row>
    <row r="7608" spans="2:6" ht="13.15" customHeight="1" x14ac:dyDescent="0.3">
      <c r="B7608" s="1172" t="s">
        <v>8359</v>
      </c>
      <c r="C7608" s="1207">
        <v>1022</v>
      </c>
      <c r="D7608" s="1207">
        <v>1588</v>
      </c>
      <c r="E7608" s="1207">
        <v>274</v>
      </c>
      <c r="F7608" s="1211">
        <v>2884</v>
      </c>
    </row>
    <row r="7609" spans="2:6" ht="13.15" customHeight="1" x14ac:dyDescent="0.3">
      <c r="B7609" s="1173" t="s">
        <v>8360</v>
      </c>
      <c r="C7609" s="1206">
        <v>78</v>
      </c>
      <c r="D7609" s="1206">
        <v>231</v>
      </c>
      <c r="E7609" s="1206">
        <v>23</v>
      </c>
      <c r="F7609" s="1210">
        <v>332</v>
      </c>
    </row>
    <row r="7610" spans="2:6" ht="13.15" customHeight="1" x14ac:dyDescent="0.3">
      <c r="B7610" s="1172" t="s">
        <v>8361</v>
      </c>
      <c r="C7610" s="1207">
        <v>67</v>
      </c>
      <c r="D7610" s="1207">
        <v>162</v>
      </c>
      <c r="E7610" s="1207">
        <v>13</v>
      </c>
      <c r="F7610" s="1211">
        <v>242</v>
      </c>
    </row>
    <row r="7611" spans="2:6" ht="13.15" customHeight="1" x14ac:dyDescent="0.3">
      <c r="B7611" s="1173" t="s">
        <v>8362</v>
      </c>
      <c r="C7611" s="1206">
        <v>169</v>
      </c>
      <c r="D7611" s="1206">
        <v>577</v>
      </c>
      <c r="E7611" s="1206">
        <v>45</v>
      </c>
      <c r="F7611" s="1210">
        <v>791</v>
      </c>
    </row>
    <row r="7612" spans="2:6" ht="13.15" customHeight="1" x14ac:dyDescent="0.3">
      <c r="B7612" s="1172" t="s">
        <v>8363</v>
      </c>
      <c r="C7612" s="1207">
        <v>107</v>
      </c>
      <c r="D7612" s="1207">
        <v>438</v>
      </c>
      <c r="E7612" s="1207">
        <v>41</v>
      </c>
      <c r="F7612" s="1211">
        <v>586</v>
      </c>
    </row>
    <row r="7613" spans="2:6" ht="13.15" customHeight="1" x14ac:dyDescent="0.3">
      <c r="B7613" s="1173" t="s">
        <v>8364</v>
      </c>
      <c r="C7613" s="1206">
        <v>586</v>
      </c>
      <c r="D7613" s="1206">
        <v>1038</v>
      </c>
      <c r="E7613" s="1206">
        <v>149</v>
      </c>
      <c r="F7613" s="1210">
        <v>1773</v>
      </c>
    </row>
    <row r="7614" spans="2:6" ht="13.15" customHeight="1" x14ac:dyDescent="0.3">
      <c r="B7614" s="1172" t="s">
        <v>8365</v>
      </c>
      <c r="C7614" s="1207">
        <v>97</v>
      </c>
      <c r="D7614" s="1207">
        <v>241</v>
      </c>
      <c r="E7614" s="1207">
        <v>38</v>
      </c>
      <c r="F7614" s="1211">
        <v>376</v>
      </c>
    </row>
    <row r="7615" spans="2:6" ht="13.15" customHeight="1" x14ac:dyDescent="0.3">
      <c r="B7615" s="1173" t="s">
        <v>8366</v>
      </c>
      <c r="C7615" s="1206">
        <v>152</v>
      </c>
      <c r="D7615" s="1206">
        <v>371</v>
      </c>
      <c r="E7615" s="1206">
        <v>31</v>
      </c>
      <c r="F7615" s="1210">
        <v>554</v>
      </c>
    </row>
    <row r="7616" spans="2:6" ht="13.15" customHeight="1" x14ac:dyDescent="0.3">
      <c r="B7616" s="1172" t="s">
        <v>8367</v>
      </c>
      <c r="C7616" s="1207">
        <v>1782</v>
      </c>
      <c r="D7616" s="1207">
        <v>2824</v>
      </c>
      <c r="E7616" s="1207">
        <v>441</v>
      </c>
      <c r="F7616" s="1211">
        <v>5047</v>
      </c>
    </row>
    <row r="7617" spans="2:6" ht="13.15" customHeight="1" x14ac:dyDescent="0.3">
      <c r="B7617" s="1173" t="s">
        <v>8368</v>
      </c>
      <c r="C7617" s="1206">
        <v>192</v>
      </c>
      <c r="D7617" s="1206">
        <v>472</v>
      </c>
      <c r="E7617" s="1206">
        <v>81</v>
      </c>
      <c r="F7617" s="1210">
        <v>745</v>
      </c>
    </row>
    <row r="7618" spans="2:6" ht="13.15" customHeight="1" x14ac:dyDescent="0.3">
      <c r="B7618" s="1172" t="s">
        <v>8369</v>
      </c>
      <c r="C7618" s="1207">
        <v>295</v>
      </c>
      <c r="D7618" s="1207">
        <v>582</v>
      </c>
      <c r="E7618" s="1207">
        <v>108</v>
      </c>
      <c r="F7618" s="1211">
        <v>985</v>
      </c>
    </row>
    <row r="7619" spans="2:6" ht="13.15" customHeight="1" x14ac:dyDescent="0.3">
      <c r="B7619" s="1173" t="s">
        <v>8370</v>
      </c>
      <c r="C7619" s="1206">
        <v>290</v>
      </c>
      <c r="D7619" s="1206">
        <v>715</v>
      </c>
      <c r="E7619" s="1206">
        <v>85</v>
      </c>
      <c r="F7619" s="1210">
        <v>1090</v>
      </c>
    </row>
    <row r="7620" spans="2:6" ht="13.15" customHeight="1" x14ac:dyDescent="0.3">
      <c r="B7620" s="1172" t="s">
        <v>8371</v>
      </c>
      <c r="C7620" s="1207">
        <v>199</v>
      </c>
      <c r="D7620" s="1207">
        <v>646</v>
      </c>
      <c r="E7620" s="1207">
        <v>73</v>
      </c>
      <c r="F7620" s="1211">
        <v>918</v>
      </c>
    </row>
    <row r="7621" spans="2:6" ht="13.15" customHeight="1" x14ac:dyDescent="0.3">
      <c r="B7621" s="1173" t="s">
        <v>8372</v>
      </c>
      <c r="C7621" s="1206">
        <v>234</v>
      </c>
      <c r="D7621" s="1206">
        <v>602</v>
      </c>
      <c r="E7621" s="1206">
        <v>54</v>
      </c>
      <c r="F7621" s="1210">
        <v>890</v>
      </c>
    </row>
    <row r="7622" spans="2:6" ht="13.15" customHeight="1" x14ac:dyDescent="0.3">
      <c r="B7622" s="1172" t="s">
        <v>8373</v>
      </c>
      <c r="C7622" s="1207">
        <v>145</v>
      </c>
      <c r="D7622" s="1207">
        <v>357</v>
      </c>
      <c r="E7622" s="1207">
        <v>42</v>
      </c>
      <c r="F7622" s="1211">
        <v>544</v>
      </c>
    </row>
    <row r="7623" spans="2:6" ht="13.15" customHeight="1" x14ac:dyDescent="0.3">
      <c r="B7623" s="1173" t="s">
        <v>8374</v>
      </c>
      <c r="C7623" s="1206">
        <v>579</v>
      </c>
      <c r="D7623" s="1206">
        <v>1201</v>
      </c>
      <c r="E7623" s="1206">
        <v>175</v>
      </c>
      <c r="F7623" s="1210">
        <v>1955</v>
      </c>
    </row>
    <row r="7624" spans="2:6" ht="13.15" customHeight="1" x14ac:dyDescent="0.3">
      <c r="B7624" s="1172" t="s">
        <v>8375</v>
      </c>
      <c r="C7624" s="1207">
        <v>0</v>
      </c>
      <c r="D7624" s="1207">
        <v>0</v>
      </c>
      <c r="E7624" s="1207">
        <v>1</v>
      </c>
      <c r="F7624" s="1211">
        <v>1</v>
      </c>
    </row>
    <row r="7625" spans="2:6" ht="13.15" customHeight="1" x14ac:dyDescent="0.3">
      <c r="B7625" s="1173" t="s">
        <v>8376</v>
      </c>
      <c r="C7625" s="1206">
        <v>123</v>
      </c>
      <c r="D7625" s="1206">
        <v>413</v>
      </c>
      <c r="E7625" s="1206">
        <v>43</v>
      </c>
      <c r="F7625" s="1210">
        <v>579</v>
      </c>
    </row>
    <row r="7626" spans="2:6" ht="13.15" customHeight="1" x14ac:dyDescent="0.3">
      <c r="B7626" s="1172" t="s">
        <v>8377</v>
      </c>
      <c r="C7626" s="1207">
        <v>114</v>
      </c>
      <c r="D7626" s="1207">
        <v>183</v>
      </c>
      <c r="E7626" s="1207">
        <v>11</v>
      </c>
      <c r="F7626" s="1211">
        <v>308</v>
      </c>
    </row>
    <row r="7627" spans="2:6" ht="13.15" customHeight="1" x14ac:dyDescent="0.3">
      <c r="B7627" s="1173" t="s">
        <v>8378</v>
      </c>
      <c r="C7627" s="1206">
        <v>289</v>
      </c>
      <c r="D7627" s="1206">
        <v>625</v>
      </c>
      <c r="E7627" s="1206">
        <v>77</v>
      </c>
      <c r="F7627" s="1210">
        <v>991</v>
      </c>
    </row>
    <row r="7628" spans="2:6" ht="13.15" customHeight="1" x14ac:dyDescent="0.3">
      <c r="B7628" s="1172" t="s">
        <v>8379</v>
      </c>
      <c r="C7628" s="1207">
        <v>214</v>
      </c>
      <c r="D7628" s="1207">
        <v>399</v>
      </c>
      <c r="E7628" s="1207">
        <v>47</v>
      </c>
      <c r="F7628" s="1211">
        <v>660</v>
      </c>
    </row>
    <row r="7629" spans="2:6" ht="13.15" customHeight="1" x14ac:dyDescent="0.3">
      <c r="B7629" s="1173" t="s">
        <v>8380</v>
      </c>
      <c r="C7629" s="1206">
        <v>19</v>
      </c>
      <c r="D7629" s="1206">
        <v>46</v>
      </c>
      <c r="E7629" s="1206">
        <v>3</v>
      </c>
      <c r="F7629" s="1210">
        <v>68</v>
      </c>
    </row>
    <row r="7630" spans="2:6" ht="13.15" customHeight="1" x14ac:dyDescent="0.3">
      <c r="B7630" s="1172" t="s">
        <v>8381</v>
      </c>
      <c r="C7630" s="1207">
        <v>386</v>
      </c>
      <c r="D7630" s="1207">
        <v>685</v>
      </c>
      <c r="E7630" s="1207">
        <v>77</v>
      </c>
      <c r="F7630" s="1211">
        <v>1148</v>
      </c>
    </row>
    <row r="7631" spans="2:6" ht="13.15" customHeight="1" x14ac:dyDescent="0.3">
      <c r="B7631" s="1173" t="s">
        <v>8382</v>
      </c>
      <c r="C7631" s="1206">
        <v>311</v>
      </c>
      <c r="D7631" s="1206">
        <v>421</v>
      </c>
      <c r="E7631" s="1206">
        <v>67</v>
      </c>
      <c r="F7631" s="1210">
        <v>799</v>
      </c>
    </row>
    <row r="7632" spans="2:6" ht="13.15" customHeight="1" x14ac:dyDescent="0.3">
      <c r="B7632" s="1172" t="s">
        <v>8383</v>
      </c>
      <c r="C7632" s="1207">
        <v>192</v>
      </c>
      <c r="D7632" s="1207">
        <v>415</v>
      </c>
      <c r="E7632" s="1207">
        <v>66</v>
      </c>
      <c r="F7632" s="1211">
        <v>673</v>
      </c>
    </row>
    <row r="7633" spans="2:6" ht="13.15" customHeight="1" x14ac:dyDescent="0.3">
      <c r="B7633" s="1173" t="s">
        <v>8384</v>
      </c>
      <c r="C7633" s="1206">
        <v>1057</v>
      </c>
      <c r="D7633" s="1206">
        <v>1216</v>
      </c>
      <c r="E7633" s="1206">
        <v>242</v>
      </c>
      <c r="F7633" s="1210">
        <v>2515</v>
      </c>
    </row>
    <row r="7634" spans="2:6" ht="13.15" customHeight="1" x14ac:dyDescent="0.3">
      <c r="B7634" s="1172" t="s">
        <v>8385</v>
      </c>
      <c r="C7634" s="1207">
        <v>342</v>
      </c>
      <c r="D7634" s="1207">
        <v>915</v>
      </c>
      <c r="E7634" s="1207">
        <v>109</v>
      </c>
      <c r="F7634" s="1211">
        <v>1366</v>
      </c>
    </row>
    <row r="7635" spans="2:6" ht="13.15" customHeight="1" x14ac:dyDescent="0.3">
      <c r="B7635" s="1173" t="s">
        <v>8386</v>
      </c>
      <c r="C7635" s="1206">
        <v>233</v>
      </c>
      <c r="D7635" s="1206">
        <v>804</v>
      </c>
      <c r="E7635" s="1206">
        <v>68</v>
      </c>
      <c r="F7635" s="1210">
        <v>1105</v>
      </c>
    </row>
    <row r="7636" spans="2:6" ht="13.15" customHeight="1" x14ac:dyDescent="0.3">
      <c r="B7636" s="1172" t="s">
        <v>8387</v>
      </c>
      <c r="C7636" s="1207">
        <v>193</v>
      </c>
      <c r="D7636" s="1207">
        <v>612</v>
      </c>
      <c r="E7636" s="1207">
        <v>60</v>
      </c>
      <c r="F7636" s="1211">
        <v>865</v>
      </c>
    </row>
    <row r="7637" spans="2:6" ht="13.15" customHeight="1" x14ac:dyDescent="0.3">
      <c r="B7637" s="1173" t="s">
        <v>8388</v>
      </c>
      <c r="C7637" s="1206">
        <v>773</v>
      </c>
      <c r="D7637" s="1206">
        <v>1386</v>
      </c>
      <c r="E7637" s="1206">
        <v>201</v>
      </c>
      <c r="F7637" s="1210">
        <v>2360</v>
      </c>
    </row>
    <row r="7638" spans="2:6" ht="13.15" customHeight="1" x14ac:dyDescent="0.3">
      <c r="B7638" s="1172" t="s">
        <v>8389</v>
      </c>
      <c r="C7638" s="1207">
        <v>406</v>
      </c>
      <c r="D7638" s="1207">
        <v>924</v>
      </c>
      <c r="E7638" s="1207">
        <v>126</v>
      </c>
      <c r="F7638" s="1211">
        <v>1456</v>
      </c>
    </row>
    <row r="7639" spans="2:6" ht="13.15" customHeight="1" x14ac:dyDescent="0.3">
      <c r="B7639" s="1173" t="s">
        <v>8390</v>
      </c>
      <c r="C7639" s="1206">
        <v>65</v>
      </c>
      <c r="D7639" s="1206">
        <v>198</v>
      </c>
      <c r="E7639" s="1206">
        <v>20</v>
      </c>
      <c r="F7639" s="1210">
        <v>283</v>
      </c>
    </row>
    <row r="7640" spans="2:6" ht="13.15" customHeight="1" x14ac:dyDescent="0.3">
      <c r="B7640" s="1172" t="s">
        <v>8391</v>
      </c>
      <c r="C7640" s="1207">
        <v>10</v>
      </c>
      <c r="D7640" s="1207">
        <v>13</v>
      </c>
      <c r="E7640" s="1207">
        <v>2</v>
      </c>
      <c r="F7640" s="1211">
        <v>25</v>
      </c>
    </row>
    <row r="7641" spans="2:6" ht="13.15" customHeight="1" x14ac:dyDescent="0.3">
      <c r="B7641" s="1173" t="s">
        <v>8392</v>
      </c>
      <c r="C7641" s="1206">
        <v>25</v>
      </c>
      <c r="D7641" s="1206">
        <v>41</v>
      </c>
      <c r="E7641" s="1206">
        <v>3</v>
      </c>
      <c r="F7641" s="1210">
        <v>69</v>
      </c>
    </row>
    <row r="7642" spans="2:6" ht="13.15" customHeight="1" x14ac:dyDescent="0.3">
      <c r="B7642" s="1172" t="s">
        <v>8393</v>
      </c>
      <c r="C7642" s="1207">
        <v>2</v>
      </c>
      <c r="D7642" s="1207">
        <v>9</v>
      </c>
      <c r="E7642" s="1207">
        <v>1</v>
      </c>
      <c r="F7642" s="1211">
        <v>12</v>
      </c>
    </row>
    <row r="7643" spans="2:6" ht="13.15" customHeight="1" x14ac:dyDescent="0.3">
      <c r="B7643" s="1173" t="s">
        <v>8394</v>
      </c>
      <c r="C7643" s="1206">
        <v>3931</v>
      </c>
      <c r="D7643" s="1206">
        <v>6349</v>
      </c>
      <c r="E7643" s="1206">
        <v>876</v>
      </c>
      <c r="F7643" s="1210">
        <v>11156</v>
      </c>
    </row>
    <row r="7644" spans="2:6" ht="13.15" customHeight="1" x14ac:dyDescent="0.3">
      <c r="B7644" s="1172" t="s">
        <v>8395</v>
      </c>
      <c r="C7644" s="1207">
        <v>428</v>
      </c>
      <c r="D7644" s="1207">
        <v>1028</v>
      </c>
      <c r="E7644" s="1207">
        <v>71</v>
      </c>
      <c r="F7644" s="1211">
        <v>1527</v>
      </c>
    </row>
    <row r="7645" spans="2:6" ht="13.15" customHeight="1" x14ac:dyDescent="0.3">
      <c r="B7645" s="1173" t="s">
        <v>8396</v>
      </c>
      <c r="C7645" s="1206">
        <v>230</v>
      </c>
      <c r="D7645" s="1206">
        <v>641</v>
      </c>
      <c r="E7645" s="1206">
        <v>56</v>
      </c>
      <c r="F7645" s="1210">
        <v>927</v>
      </c>
    </row>
    <row r="7646" spans="2:6" ht="13.15" customHeight="1" x14ac:dyDescent="0.3">
      <c r="B7646" s="1172" t="s">
        <v>8397</v>
      </c>
      <c r="C7646" s="1207">
        <v>635</v>
      </c>
      <c r="D7646" s="1207">
        <v>883</v>
      </c>
      <c r="E7646" s="1207">
        <v>82</v>
      </c>
      <c r="F7646" s="1211">
        <v>1600</v>
      </c>
    </row>
    <row r="7647" spans="2:6" ht="13.15" customHeight="1" x14ac:dyDescent="0.3">
      <c r="B7647" s="1173" t="s">
        <v>8398</v>
      </c>
      <c r="C7647" s="1206">
        <v>208</v>
      </c>
      <c r="D7647" s="1206">
        <v>623</v>
      </c>
      <c r="E7647" s="1206">
        <v>45</v>
      </c>
      <c r="F7647" s="1210">
        <v>876</v>
      </c>
    </row>
    <row r="7648" spans="2:6" ht="13.15" customHeight="1" x14ac:dyDescent="0.3">
      <c r="B7648" s="1172" t="s">
        <v>8399</v>
      </c>
      <c r="C7648" s="1207">
        <v>205</v>
      </c>
      <c r="D7648" s="1207">
        <v>538</v>
      </c>
      <c r="E7648" s="1207">
        <v>46</v>
      </c>
      <c r="F7648" s="1211">
        <v>789</v>
      </c>
    </row>
    <row r="7649" spans="2:6" ht="13.15" customHeight="1" x14ac:dyDescent="0.3">
      <c r="B7649" s="1173" t="s">
        <v>8400</v>
      </c>
      <c r="C7649" s="1206">
        <v>114</v>
      </c>
      <c r="D7649" s="1206">
        <v>437</v>
      </c>
      <c r="E7649" s="1206">
        <v>28</v>
      </c>
      <c r="F7649" s="1210">
        <v>579</v>
      </c>
    </row>
    <row r="7650" spans="2:6" ht="13.15" customHeight="1" x14ac:dyDescent="0.3">
      <c r="B7650" s="1172" t="s">
        <v>8401</v>
      </c>
      <c r="C7650" s="1207">
        <v>230</v>
      </c>
      <c r="D7650" s="1207">
        <v>927</v>
      </c>
      <c r="E7650" s="1207">
        <v>85</v>
      </c>
      <c r="F7650" s="1211">
        <v>1242</v>
      </c>
    </row>
    <row r="7651" spans="2:6" ht="13.15" customHeight="1" x14ac:dyDescent="0.3">
      <c r="B7651" s="1173" t="s">
        <v>8402</v>
      </c>
      <c r="C7651" s="1206">
        <v>270</v>
      </c>
      <c r="D7651" s="1206">
        <v>982</v>
      </c>
      <c r="E7651" s="1206">
        <v>70</v>
      </c>
      <c r="F7651" s="1210">
        <v>1322</v>
      </c>
    </row>
    <row r="7652" spans="2:6" ht="13.15" customHeight="1" x14ac:dyDescent="0.3">
      <c r="B7652" s="1172" t="s">
        <v>8403</v>
      </c>
      <c r="C7652" s="1207">
        <v>160</v>
      </c>
      <c r="D7652" s="1207">
        <v>557</v>
      </c>
      <c r="E7652" s="1207">
        <v>37</v>
      </c>
      <c r="F7652" s="1211">
        <v>754</v>
      </c>
    </row>
    <row r="7653" spans="2:6" ht="13.15" customHeight="1" x14ac:dyDescent="0.3">
      <c r="B7653" s="1173" t="s">
        <v>8404</v>
      </c>
      <c r="C7653" s="1206">
        <v>181</v>
      </c>
      <c r="D7653" s="1206">
        <v>854</v>
      </c>
      <c r="E7653" s="1206">
        <v>47</v>
      </c>
      <c r="F7653" s="1210">
        <v>1082</v>
      </c>
    </row>
    <row r="7654" spans="2:6" ht="13.15" customHeight="1" x14ac:dyDescent="0.3">
      <c r="B7654" s="1172" t="s">
        <v>8405</v>
      </c>
      <c r="C7654" s="1207">
        <v>4084</v>
      </c>
      <c r="D7654" s="1207">
        <v>5888</v>
      </c>
      <c r="E7654" s="1207">
        <v>1309</v>
      </c>
      <c r="F7654" s="1211">
        <v>11281</v>
      </c>
    </row>
    <row r="7655" spans="2:6" ht="13.15" customHeight="1" x14ac:dyDescent="0.3">
      <c r="B7655" s="1173" t="s">
        <v>8406</v>
      </c>
      <c r="C7655" s="1206">
        <v>240</v>
      </c>
      <c r="D7655" s="1206">
        <v>358</v>
      </c>
      <c r="E7655" s="1206">
        <v>77</v>
      </c>
      <c r="F7655" s="1210">
        <v>675</v>
      </c>
    </row>
    <row r="7656" spans="2:6" ht="13.15" customHeight="1" x14ac:dyDescent="0.3">
      <c r="B7656" s="1172" t="s">
        <v>8407</v>
      </c>
      <c r="C7656" s="1207">
        <v>202</v>
      </c>
      <c r="D7656" s="1207">
        <v>239</v>
      </c>
      <c r="E7656" s="1207">
        <v>29</v>
      </c>
      <c r="F7656" s="1211">
        <v>470</v>
      </c>
    </row>
    <row r="7657" spans="2:6" ht="13.15" customHeight="1" x14ac:dyDescent="0.3">
      <c r="B7657" s="1173" t="s">
        <v>8408</v>
      </c>
      <c r="C7657" s="1206">
        <v>105</v>
      </c>
      <c r="D7657" s="1206">
        <v>213</v>
      </c>
      <c r="E7657" s="1206">
        <v>14</v>
      </c>
      <c r="F7657" s="1210">
        <v>332</v>
      </c>
    </row>
    <row r="7658" spans="2:6" ht="13.15" customHeight="1" x14ac:dyDescent="0.3">
      <c r="B7658" s="1172" t="s">
        <v>8409</v>
      </c>
      <c r="C7658" s="1207">
        <v>483</v>
      </c>
      <c r="D7658" s="1207">
        <v>947</v>
      </c>
      <c r="E7658" s="1207">
        <v>162</v>
      </c>
      <c r="F7658" s="1211">
        <v>1592</v>
      </c>
    </row>
    <row r="7659" spans="2:6" ht="13.15" customHeight="1" x14ac:dyDescent="0.3">
      <c r="B7659" s="1173" t="s">
        <v>8410</v>
      </c>
      <c r="C7659" s="1206">
        <v>655</v>
      </c>
      <c r="D7659" s="1206">
        <v>1453</v>
      </c>
      <c r="E7659" s="1206">
        <v>188</v>
      </c>
      <c r="F7659" s="1210">
        <v>2296</v>
      </c>
    </row>
    <row r="7660" spans="2:6" ht="13.15" customHeight="1" x14ac:dyDescent="0.3">
      <c r="B7660" s="1172" t="s">
        <v>8411</v>
      </c>
      <c r="C7660" s="1207">
        <v>376</v>
      </c>
      <c r="D7660" s="1207">
        <v>648</v>
      </c>
      <c r="E7660" s="1207">
        <v>112</v>
      </c>
      <c r="F7660" s="1211">
        <v>1136</v>
      </c>
    </row>
    <row r="7661" spans="2:6" ht="13.15" customHeight="1" x14ac:dyDescent="0.3">
      <c r="B7661" s="1173" t="s">
        <v>8412</v>
      </c>
      <c r="C7661" s="1206">
        <v>91</v>
      </c>
      <c r="D7661" s="1206">
        <v>252</v>
      </c>
      <c r="E7661" s="1206">
        <v>18</v>
      </c>
      <c r="F7661" s="1210">
        <v>361</v>
      </c>
    </row>
    <row r="7662" spans="2:6" ht="13.15" customHeight="1" x14ac:dyDescent="0.3">
      <c r="B7662" s="1172" t="s">
        <v>8413</v>
      </c>
      <c r="C7662" s="1207">
        <v>13</v>
      </c>
      <c r="D7662" s="1207">
        <v>14</v>
      </c>
      <c r="E7662" s="1207">
        <v>8</v>
      </c>
      <c r="F7662" s="1211">
        <v>35</v>
      </c>
    </row>
    <row r="7663" spans="2:6" ht="13.15" customHeight="1" x14ac:dyDescent="0.3">
      <c r="B7663" s="1173" t="s">
        <v>8414</v>
      </c>
      <c r="C7663" s="1206">
        <v>7</v>
      </c>
      <c r="D7663" s="1206">
        <v>18</v>
      </c>
      <c r="E7663" s="1206">
        <v>6</v>
      </c>
      <c r="F7663" s="1210">
        <v>31</v>
      </c>
    </row>
    <row r="7664" spans="2:6" ht="13.15" customHeight="1" x14ac:dyDescent="0.3">
      <c r="B7664" s="1172" t="s">
        <v>8415</v>
      </c>
      <c r="C7664" s="1207">
        <v>56</v>
      </c>
      <c r="D7664" s="1207">
        <v>79</v>
      </c>
      <c r="E7664" s="1207">
        <v>8</v>
      </c>
      <c r="F7664" s="1211">
        <v>143</v>
      </c>
    </row>
    <row r="7665" spans="2:6" ht="13.15" customHeight="1" x14ac:dyDescent="0.3">
      <c r="B7665" s="1173" t="s">
        <v>8416</v>
      </c>
      <c r="C7665" s="1206">
        <v>546</v>
      </c>
      <c r="D7665" s="1206">
        <v>589</v>
      </c>
      <c r="E7665" s="1206">
        <v>99</v>
      </c>
      <c r="F7665" s="1210">
        <v>1234</v>
      </c>
    </row>
    <row r="7666" spans="2:6" ht="13.15" customHeight="1" x14ac:dyDescent="0.3">
      <c r="B7666" s="1172" t="s">
        <v>8417</v>
      </c>
      <c r="C7666" s="1207">
        <v>122</v>
      </c>
      <c r="D7666" s="1207">
        <v>118</v>
      </c>
      <c r="E7666" s="1207">
        <v>4</v>
      </c>
      <c r="F7666" s="1211">
        <v>244</v>
      </c>
    </row>
    <row r="7667" spans="2:6" ht="13.15" customHeight="1" x14ac:dyDescent="0.3">
      <c r="B7667" s="1173" t="s">
        <v>8418</v>
      </c>
      <c r="C7667" s="1206">
        <v>102</v>
      </c>
      <c r="D7667" s="1206">
        <v>193</v>
      </c>
      <c r="E7667" s="1206">
        <v>21</v>
      </c>
      <c r="F7667" s="1210">
        <v>316</v>
      </c>
    </row>
    <row r="7668" spans="2:6" ht="13.15" customHeight="1" x14ac:dyDescent="0.3">
      <c r="B7668" s="1172" t="s">
        <v>8419</v>
      </c>
      <c r="C7668" s="1207">
        <v>33</v>
      </c>
      <c r="D7668" s="1207">
        <v>21</v>
      </c>
      <c r="E7668" s="1207">
        <v>2</v>
      </c>
      <c r="F7668" s="1211">
        <v>56</v>
      </c>
    </row>
    <row r="7669" spans="2:6" ht="13.15" customHeight="1" x14ac:dyDescent="0.3">
      <c r="B7669" s="1173" t="s">
        <v>8420</v>
      </c>
      <c r="C7669" s="1206">
        <v>35</v>
      </c>
      <c r="D7669" s="1206">
        <v>38</v>
      </c>
      <c r="E7669" s="1206">
        <v>4</v>
      </c>
      <c r="F7669" s="1210">
        <v>77</v>
      </c>
    </row>
    <row r="7670" spans="2:6" ht="13.15" customHeight="1" x14ac:dyDescent="0.3">
      <c r="B7670" s="1172" t="s">
        <v>8421</v>
      </c>
      <c r="C7670" s="1207">
        <v>46</v>
      </c>
      <c r="D7670" s="1207">
        <v>124</v>
      </c>
      <c r="E7670" s="1207">
        <v>9</v>
      </c>
      <c r="F7670" s="1211">
        <v>179</v>
      </c>
    </row>
    <row r="7671" spans="2:6" ht="13.15" customHeight="1" x14ac:dyDescent="0.3">
      <c r="B7671" s="1173" t="s">
        <v>8422</v>
      </c>
      <c r="C7671" s="1206">
        <v>107</v>
      </c>
      <c r="D7671" s="1206">
        <v>146</v>
      </c>
      <c r="E7671" s="1206">
        <v>18</v>
      </c>
      <c r="F7671" s="1210">
        <v>271</v>
      </c>
    </row>
    <row r="7672" spans="2:6" ht="13.15" customHeight="1" x14ac:dyDescent="0.3">
      <c r="B7672" s="1172" t="s">
        <v>8423</v>
      </c>
      <c r="C7672" s="1207">
        <v>8</v>
      </c>
      <c r="D7672" s="1207">
        <v>7</v>
      </c>
      <c r="E7672" s="1207">
        <v>4</v>
      </c>
      <c r="F7672" s="1211">
        <v>19</v>
      </c>
    </row>
    <row r="7673" spans="2:6" ht="13.15" customHeight="1" x14ac:dyDescent="0.3">
      <c r="B7673" s="1173" t="s">
        <v>8424</v>
      </c>
      <c r="C7673" s="1206">
        <v>2</v>
      </c>
      <c r="D7673" s="1206">
        <v>5</v>
      </c>
      <c r="E7673" s="1206">
        <v>2</v>
      </c>
      <c r="F7673" s="1210">
        <v>9</v>
      </c>
    </row>
    <row r="7674" spans="2:6" ht="13.15" customHeight="1" x14ac:dyDescent="0.3">
      <c r="B7674" s="1172" t="s">
        <v>8425</v>
      </c>
      <c r="C7674" s="1207">
        <v>429</v>
      </c>
      <c r="D7674" s="1207">
        <v>733</v>
      </c>
      <c r="E7674" s="1207">
        <v>132</v>
      </c>
      <c r="F7674" s="1211">
        <v>1294</v>
      </c>
    </row>
    <row r="7675" spans="2:6" ht="13.15" customHeight="1" x14ac:dyDescent="0.3">
      <c r="B7675" s="1173" t="s">
        <v>8426</v>
      </c>
      <c r="C7675" s="1206">
        <v>41</v>
      </c>
      <c r="D7675" s="1206">
        <v>103</v>
      </c>
      <c r="E7675" s="1206">
        <v>17</v>
      </c>
      <c r="F7675" s="1210">
        <v>161</v>
      </c>
    </row>
    <row r="7676" spans="2:6" ht="13.15" customHeight="1" x14ac:dyDescent="0.3">
      <c r="B7676" s="1172" t="s">
        <v>8427</v>
      </c>
      <c r="C7676" s="1207">
        <v>47</v>
      </c>
      <c r="D7676" s="1207">
        <v>69</v>
      </c>
      <c r="E7676" s="1207">
        <v>6</v>
      </c>
      <c r="F7676" s="1211">
        <v>122</v>
      </c>
    </row>
    <row r="7677" spans="2:6" ht="13.15" customHeight="1" x14ac:dyDescent="0.3">
      <c r="B7677" s="1173" t="s">
        <v>8428</v>
      </c>
      <c r="C7677" s="1206">
        <v>56</v>
      </c>
      <c r="D7677" s="1206">
        <v>137</v>
      </c>
      <c r="E7677" s="1206">
        <v>14</v>
      </c>
      <c r="F7677" s="1210">
        <v>207</v>
      </c>
    </row>
    <row r="7678" spans="2:6" ht="13.15" customHeight="1" x14ac:dyDescent="0.3">
      <c r="B7678" s="1172" t="s">
        <v>8429</v>
      </c>
      <c r="C7678" s="1207">
        <v>1313</v>
      </c>
      <c r="D7678" s="1207">
        <v>1766</v>
      </c>
      <c r="E7678" s="1207">
        <v>327</v>
      </c>
      <c r="F7678" s="1211">
        <v>3406</v>
      </c>
    </row>
    <row r="7679" spans="2:6" ht="13.15" customHeight="1" x14ac:dyDescent="0.3">
      <c r="B7679" s="1173" t="s">
        <v>8430</v>
      </c>
      <c r="C7679" s="1206">
        <v>85</v>
      </c>
      <c r="D7679" s="1206">
        <v>127</v>
      </c>
      <c r="E7679" s="1206">
        <v>13</v>
      </c>
      <c r="F7679" s="1210">
        <v>225</v>
      </c>
    </row>
    <row r="7680" spans="2:6" ht="13.15" customHeight="1" x14ac:dyDescent="0.3">
      <c r="B7680" s="1172" t="s">
        <v>8431</v>
      </c>
      <c r="C7680" s="1207">
        <v>83</v>
      </c>
      <c r="D7680" s="1207">
        <v>131</v>
      </c>
      <c r="E7680" s="1207">
        <v>21</v>
      </c>
      <c r="F7680" s="1211">
        <v>235</v>
      </c>
    </row>
    <row r="7681" spans="2:6" ht="13.15" customHeight="1" x14ac:dyDescent="0.3">
      <c r="B7681" s="1173" t="s">
        <v>8432</v>
      </c>
      <c r="C7681" s="1206">
        <v>164</v>
      </c>
      <c r="D7681" s="1206">
        <v>338</v>
      </c>
      <c r="E7681" s="1206">
        <v>24</v>
      </c>
      <c r="F7681" s="1210">
        <v>526</v>
      </c>
    </row>
    <row r="7682" spans="2:6" ht="13.15" customHeight="1" x14ac:dyDescent="0.3">
      <c r="B7682" s="1172" t="s">
        <v>8433</v>
      </c>
      <c r="C7682" s="1207">
        <v>183</v>
      </c>
      <c r="D7682" s="1207">
        <v>367</v>
      </c>
      <c r="E7682" s="1207">
        <v>34</v>
      </c>
      <c r="F7682" s="1211">
        <v>584</v>
      </c>
    </row>
    <row r="7683" spans="2:6" ht="13.15" customHeight="1" x14ac:dyDescent="0.3">
      <c r="B7683" s="1173" t="s">
        <v>8434</v>
      </c>
      <c r="C7683" s="1206">
        <v>112</v>
      </c>
      <c r="D7683" s="1206">
        <v>191</v>
      </c>
      <c r="E7683" s="1206">
        <v>18</v>
      </c>
      <c r="F7683" s="1210">
        <v>321</v>
      </c>
    </row>
    <row r="7684" spans="2:6" ht="13.15" customHeight="1" x14ac:dyDescent="0.3">
      <c r="B7684" s="1172" t="s">
        <v>8435</v>
      </c>
      <c r="C7684" s="1207">
        <v>2049</v>
      </c>
      <c r="D7684" s="1207">
        <v>4122</v>
      </c>
      <c r="E7684" s="1207">
        <v>761</v>
      </c>
      <c r="F7684" s="1211">
        <v>6932</v>
      </c>
    </row>
    <row r="7685" spans="2:6" ht="13.15" customHeight="1" x14ac:dyDescent="0.3">
      <c r="B7685" s="1173" t="s">
        <v>8436</v>
      </c>
      <c r="C7685" s="1206">
        <v>348</v>
      </c>
      <c r="D7685" s="1206">
        <v>752</v>
      </c>
      <c r="E7685" s="1206">
        <v>66</v>
      </c>
      <c r="F7685" s="1210">
        <v>1166</v>
      </c>
    </row>
    <row r="7686" spans="2:6" ht="13.15" customHeight="1" x14ac:dyDescent="0.3">
      <c r="B7686" s="1172" t="s">
        <v>8437</v>
      </c>
      <c r="C7686" s="1207">
        <v>373</v>
      </c>
      <c r="D7686" s="1207">
        <v>1103</v>
      </c>
      <c r="E7686" s="1207">
        <v>119</v>
      </c>
      <c r="F7686" s="1211">
        <v>1595</v>
      </c>
    </row>
    <row r="7687" spans="2:6" ht="13.15" customHeight="1" x14ac:dyDescent="0.3">
      <c r="B7687" s="1173" t="s">
        <v>8438</v>
      </c>
      <c r="C7687" s="1206">
        <v>283</v>
      </c>
      <c r="D7687" s="1206">
        <v>926</v>
      </c>
      <c r="E7687" s="1206">
        <v>67</v>
      </c>
      <c r="F7687" s="1210">
        <v>1276</v>
      </c>
    </row>
    <row r="7688" spans="2:6" ht="13.15" customHeight="1" x14ac:dyDescent="0.3">
      <c r="B7688" s="1172" t="s">
        <v>8439</v>
      </c>
      <c r="C7688" s="1207">
        <v>187</v>
      </c>
      <c r="D7688" s="1207">
        <v>645</v>
      </c>
      <c r="E7688" s="1207">
        <v>59</v>
      </c>
      <c r="F7688" s="1211">
        <v>891</v>
      </c>
    </row>
    <row r="7689" spans="2:6" ht="13.15" customHeight="1" x14ac:dyDescent="0.3">
      <c r="B7689" s="1173" t="s">
        <v>8440</v>
      </c>
      <c r="C7689" s="1206">
        <v>219</v>
      </c>
      <c r="D7689" s="1206">
        <v>900</v>
      </c>
      <c r="E7689" s="1206">
        <v>117</v>
      </c>
      <c r="F7689" s="1210">
        <v>1236</v>
      </c>
    </row>
    <row r="7690" spans="2:6" ht="13.15" customHeight="1" x14ac:dyDescent="0.3">
      <c r="B7690" s="1172" t="s">
        <v>8441</v>
      </c>
      <c r="C7690" s="1207">
        <v>177</v>
      </c>
      <c r="D7690" s="1207">
        <v>603</v>
      </c>
      <c r="E7690" s="1207">
        <v>57</v>
      </c>
      <c r="F7690" s="1211">
        <v>837</v>
      </c>
    </row>
    <row r="7691" spans="2:6" ht="13.15" customHeight="1" x14ac:dyDescent="0.3">
      <c r="B7691" s="1173" t="s">
        <v>8442</v>
      </c>
      <c r="C7691" s="1206">
        <v>217</v>
      </c>
      <c r="D7691" s="1206">
        <v>834</v>
      </c>
      <c r="E7691" s="1206">
        <v>93</v>
      </c>
      <c r="F7691" s="1210">
        <v>1144</v>
      </c>
    </row>
    <row r="7692" spans="2:6" ht="13.15" customHeight="1" x14ac:dyDescent="0.3">
      <c r="B7692" s="1172" t="s">
        <v>8443</v>
      </c>
      <c r="C7692" s="1207">
        <v>406</v>
      </c>
      <c r="D7692" s="1207">
        <v>616</v>
      </c>
      <c r="E7692" s="1207">
        <v>69</v>
      </c>
      <c r="F7692" s="1211">
        <v>1091</v>
      </c>
    </row>
    <row r="7693" spans="2:6" ht="13.15" customHeight="1" x14ac:dyDescent="0.3">
      <c r="B7693" s="1173" t="s">
        <v>8444</v>
      </c>
      <c r="C7693" s="1206">
        <v>27</v>
      </c>
      <c r="D7693" s="1206">
        <v>30</v>
      </c>
      <c r="E7693" s="1206">
        <v>1</v>
      </c>
      <c r="F7693" s="1210">
        <v>58</v>
      </c>
    </row>
    <row r="7694" spans="2:6" ht="13.15" customHeight="1" x14ac:dyDescent="0.3">
      <c r="B7694" s="1172" t="s">
        <v>8445</v>
      </c>
      <c r="C7694" s="1207">
        <v>8</v>
      </c>
      <c r="D7694" s="1207">
        <v>6</v>
      </c>
      <c r="E7694" s="1207">
        <v>1</v>
      </c>
      <c r="F7694" s="1211">
        <v>15</v>
      </c>
    </row>
    <row r="7695" spans="2:6" ht="13.15" customHeight="1" x14ac:dyDescent="0.3">
      <c r="B7695" s="1173" t="s">
        <v>8446</v>
      </c>
      <c r="C7695" s="1206">
        <v>95</v>
      </c>
      <c r="D7695" s="1206">
        <v>332</v>
      </c>
      <c r="E7695" s="1206">
        <v>27</v>
      </c>
      <c r="F7695" s="1210">
        <v>454</v>
      </c>
    </row>
    <row r="7696" spans="2:6" ht="13.15" customHeight="1" x14ac:dyDescent="0.3">
      <c r="B7696" s="1172" t="s">
        <v>8447</v>
      </c>
      <c r="C7696" s="1207">
        <v>41</v>
      </c>
      <c r="D7696" s="1207">
        <v>72</v>
      </c>
      <c r="E7696" s="1207">
        <v>7</v>
      </c>
      <c r="F7696" s="1211">
        <v>120</v>
      </c>
    </row>
    <row r="7697" spans="2:6" ht="13.15" customHeight="1" x14ac:dyDescent="0.3">
      <c r="B7697" s="1173" t="s">
        <v>8448</v>
      </c>
      <c r="C7697" s="1206">
        <v>139</v>
      </c>
      <c r="D7697" s="1206">
        <v>426</v>
      </c>
      <c r="E7697" s="1206">
        <v>21</v>
      </c>
      <c r="F7697" s="1210">
        <v>586</v>
      </c>
    </row>
    <row r="7698" spans="2:6" ht="13.15" customHeight="1" x14ac:dyDescent="0.3">
      <c r="B7698" s="1172" t="s">
        <v>8449</v>
      </c>
      <c r="C7698" s="1207">
        <v>93</v>
      </c>
      <c r="D7698" s="1207">
        <v>262</v>
      </c>
      <c r="E7698" s="1207">
        <v>18</v>
      </c>
      <c r="F7698" s="1211">
        <v>373</v>
      </c>
    </row>
    <row r="7699" spans="2:6" ht="13.15" customHeight="1" x14ac:dyDescent="0.3">
      <c r="B7699" s="1173" t="s">
        <v>8450</v>
      </c>
      <c r="C7699" s="1206">
        <v>464</v>
      </c>
      <c r="D7699" s="1206">
        <v>1024</v>
      </c>
      <c r="E7699" s="1206">
        <v>159</v>
      </c>
      <c r="F7699" s="1210">
        <v>1647</v>
      </c>
    </row>
    <row r="7700" spans="2:6" ht="13.15" customHeight="1" x14ac:dyDescent="0.3">
      <c r="B7700" s="1172" t="s">
        <v>8451</v>
      </c>
      <c r="C7700" s="1207">
        <v>42</v>
      </c>
      <c r="D7700" s="1207">
        <v>54</v>
      </c>
      <c r="E7700" s="1207">
        <v>8</v>
      </c>
      <c r="F7700" s="1211">
        <v>104</v>
      </c>
    </row>
    <row r="7701" spans="2:6" ht="13.15" customHeight="1" x14ac:dyDescent="0.3">
      <c r="B7701" s="1173" t="s">
        <v>8452</v>
      </c>
      <c r="C7701" s="1206">
        <v>7545</v>
      </c>
      <c r="D7701" s="1206">
        <v>7180</v>
      </c>
      <c r="E7701" s="1206">
        <v>2186</v>
      </c>
      <c r="F7701" s="1210">
        <v>16911</v>
      </c>
    </row>
    <row r="7702" spans="2:6" ht="13.15" customHeight="1" x14ac:dyDescent="0.3">
      <c r="B7702" s="1172" t="s">
        <v>8453</v>
      </c>
      <c r="C7702" s="1207">
        <v>578</v>
      </c>
      <c r="D7702" s="1207">
        <v>518</v>
      </c>
      <c r="E7702" s="1207">
        <v>275</v>
      </c>
      <c r="F7702" s="1211">
        <v>1371</v>
      </c>
    </row>
    <row r="7703" spans="2:6" ht="13.15" customHeight="1" x14ac:dyDescent="0.3">
      <c r="B7703" s="1173" t="s">
        <v>8454</v>
      </c>
      <c r="C7703" s="1206">
        <v>340</v>
      </c>
      <c r="D7703" s="1206">
        <v>377</v>
      </c>
      <c r="E7703" s="1206">
        <v>112</v>
      </c>
      <c r="F7703" s="1210">
        <v>829</v>
      </c>
    </row>
    <row r="7704" spans="2:6" ht="13.15" customHeight="1" x14ac:dyDescent="0.3">
      <c r="B7704" s="1172" t="s">
        <v>8455</v>
      </c>
      <c r="C7704" s="1207">
        <v>274</v>
      </c>
      <c r="D7704" s="1207">
        <v>416</v>
      </c>
      <c r="E7704" s="1207">
        <v>117</v>
      </c>
      <c r="F7704" s="1211">
        <v>807</v>
      </c>
    </row>
    <row r="7705" spans="2:6" ht="13.15" customHeight="1" x14ac:dyDescent="0.3">
      <c r="B7705" s="1173" t="s">
        <v>8456</v>
      </c>
      <c r="C7705" s="1206">
        <v>1320</v>
      </c>
      <c r="D7705" s="1206">
        <v>2176</v>
      </c>
      <c r="E7705" s="1206">
        <v>567</v>
      </c>
      <c r="F7705" s="1210">
        <v>4063</v>
      </c>
    </row>
    <row r="7706" spans="2:6" ht="13.15" customHeight="1" x14ac:dyDescent="0.3">
      <c r="B7706" s="1172" t="s">
        <v>8457</v>
      </c>
      <c r="C7706" s="1207">
        <v>213</v>
      </c>
      <c r="D7706" s="1207">
        <v>327</v>
      </c>
      <c r="E7706" s="1207">
        <v>86</v>
      </c>
      <c r="F7706" s="1211">
        <v>626</v>
      </c>
    </row>
    <row r="7707" spans="2:6" ht="13.15" customHeight="1" x14ac:dyDescent="0.3">
      <c r="B7707" s="1173" t="s">
        <v>8458</v>
      </c>
      <c r="C7707" s="1206">
        <v>8711</v>
      </c>
      <c r="D7707" s="1206">
        <v>9698</v>
      </c>
      <c r="E7707" s="1206">
        <v>2993</v>
      </c>
      <c r="F7707" s="1210">
        <v>21402</v>
      </c>
    </row>
    <row r="7708" spans="2:6" ht="13.15" customHeight="1" x14ac:dyDescent="0.3">
      <c r="B7708" s="1172" t="s">
        <v>8459</v>
      </c>
      <c r="C7708" s="1207">
        <v>679</v>
      </c>
      <c r="D7708" s="1207">
        <v>1101</v>
      </c>
      <c r="E7708" s="1207">
        <v>251</v>
      </c>
      <c r="F7708" s="1211">
        <v>2031</v>
      </c>
    </row>
    <row r="7709" spans="2:6" ht="13.15" customHeight="1" x14ac:dyDescent="0.3">
      <c r="B7709" s="1173" t="s">
        <v>8460</v>
      </c>
      <c r="C7709" s="1206">
        <v>438</v>
      </c>
      <c r="D7709" s="1206">
        <v>516</v>
      </c>
      <c r="E7709" s="1206">
        <v>139</v>
      </c>
      <c r="F7709" s="1210">
        <v>1093</v>
      </c>
    </row>
    <row r="7710" spans="2:6" ht="13.15" customHeight="1" x14ac:dyDescent="0.3">
      <c r="B7710" s="1172" t="s">
        <v>8461</v>
      </c>
      <c r="C7710" s="1207">
        <v>950</v>
      </c>
      <c r="D7710" s="1207">
        <v>1293</v>
      </c>
      <c r="E7710" s="1207">
        <v>268</v>
      </c>
      <c r="F7710" s="1211">
        <v>2511</v>
      </c>
    </row>
    <row r="7711" spans="2:6" ht="13.15" customHeight="1" x14ac:dyDescent="0.3">
      <c r="B7711" s="1173" t="s">
        <v>8462</v>
      </c>
      <c r="C7711" s="1206">
        <v>192</v>
      </c>
      <c r="D7711" s="1206">
        <v>424</v>
      </c>
      <c r="E7711" s="1206">
        <v>75</v>
      </c>
      <c r="F7711" s="1210">
        <v>691</v>
      </c>
    </row>
    <row r="7712" spans="2:6" ht="13.15" customHeight="1" x14ac:dyDescent="0.3">
      <c r="B7712" s="1172" t="s">
        <v>8463</v>
      </c>
      <c r="C7712" s="1207">
        <v>523</v>
      </c>
      <c r="D7712" s="1207">
        <v>1061</v>
      </c>
      <c r="E7712" s="1207">
        <v>172</v>
      </c>
      <c r="F7712" s="1211">
        <v>1756</v>
      </c>
    </row>
    <row r="7713" spans="2:6" ht="13.15" customHeight="1" x14ac:dyDescent="0.3">
      <c r="B7713" s="1173" t="s">
        <v>8464</v>
      </c>
      <c r="C7713" s="1206">
        <v>370</v>
      </c>
      <c r="D7713" s="1206">
        <v>525</v>
      </c>
      <c r="E7713" s="1206">
        <v>154</v>
      </c>
      <c r="F7713" s="1210">
        <v>1049</v>
      </c>
    </row>
    <row r="7714" spans="2:6" ht="13.15" customHeight="1" x14ac:dyDescent="0.3">
      <c r="B7714" s="1172" t="s">
        <v>8465</v>
      </c>
      <c r="C7714" s="1207">
        <v>3870</v>
      </c>
      <c r="D7714" s="1207">
        <v>4368</v>
      </c>
      <c r="E7714" s="1207">
        <v>1169</v>
      </c>
      <c r="F7714" s="1211">
        <v>9407</v>
      </c>
    </row>
    <row r="7715" spans="2:6" ht="13.15" customHeight="1" x14ac:dyDescent="0.3">
      <c r="B7715" s="1173" t="s">
        <v>8466</v>
      </c>
      <c r="C7715" s="1206">
        <v>166</v>
      </c>
      <c r="D7715" s="1206">
        <v>261</v>
      </c>
      <c r="E7715" s="1206">
        <v>48</v>
      </c>
      <c r="F7715" s="1210">
        <v>475</v>
      </c>
    </row>
    <row r="7716" spans="2:6" ht="13.15" customHeight="1" x14ac:dyDescent="0.3">
      <c r="B7716" s="1172" t="s">
        <v>8467</v>
      </c>
      <c r="C7716" s="1207">
        <v>190</v>
      </c>
      <c r="D7716" s="1207">
        <v>194</v>
      </c>
      <c r="E7716" s="1207">
        <v>67</v>
      </c>
      <c r="F7716" s="1211">
        <v>451</v>
      </c>
    </row>
    <row r="7717" spans="2:6" ht="13.15" customHeight="1" x14ac:dyDescent="0.3">
      <c r="B7717" s="1173" t="s">
        <v>8468</v>
      </c>
      <c r="C7717" s="1206">
        <v>120</v>
      </c>
      <c r="D7717" s="1206">
        <v>159</v>
      </c>
      <c r="E7717" s="1206">
        <v>65</v>
      </c>
      <c r="F7717" s="1210">
        <v>344</v>
      </c>
    </row>
    <row r="7718" spans="2:6" ht="13.15" customHeight="1" x14ac:dyDescent="0.3">
      <c r="B7718" s="1172" t="s">
        <v>8469</v>
      </c>
      <c r="C7718" s="1207">
        <v>89</v>
      </c>
      <c r="D7718" s="1207">
        <v>143</v>
      </c>
      <c r="E7718" s="1207">
        <v>74</v>
      </c>
      <c r="F7718" s="1211">
        <v>306</v>
      </c>
    </row>
    <row r="7719" spans="2:6" ht="13.15" customHeight="1" x14ac:dyDescent="0.3">
      <c r="B7719" s="1173" t="s">
        <v>8470</v>
      </c>
      <c r="C7719" s="1206">
        <v>139</v>
      </c>
      <c r="D7719" s="1206">
        <v>341</v>
      </c>
      <c r="E7719" s="1206">
        <v>60</v>
      </c>
      <c r="F7719" s="1210">
        <v>540</v>
      </c>
    </row>
    <row r="7720" spans="2:6" ht="13.15" customHeight="1" x14ac:dyDescent="0.3">
      <c r="B7720" s="1172" t="s">
        <v>8471</v>
      </c>
      <c r="C7720" s="1207">
        <v>2049</v>
      </c>
      <c r="D7720" s="1207">
        <v>2012</v>
      </c>
      <c r="E7720" s="1207">
        <v>498</v>
      </c>
      <c r="F7720" s="1211">
        <v>4559</v>
      </c>
    </row>
    <row r="7721" spans="2:6" ht="13.15" customHeight="1" x14ac:dyDescent="0.3">
      <c r="B7721" s="1173" t="s">
        <v>8472</v>
      </c>
      <c r="C7721" s="1206">
        <v>154</v>
      </c>
      <c r="D7721" s="1206">
        <v>210</v>
      </c>
      <c r="E7721" s="1206">
        <v>45</v>
      </c>
      <c r="F7721" s="1210">
        <v>409</v>
      </c>
    </row>
    <row r="7722" spans="2:6" ht="13.15" customHeight="1" x14ac:dyDescent="0.3">
      <c r="B7722" s="1172" t="s">
        <v>8473</v>
      </c>
      <c r="C7722" s="1207">
        <v>99</v>
      </c>
      <c r="D7722" s="1207">
        <v>142</v>
      </c>
      <c r="E7722" s="1207">
        <v>46</v>
      </c>
      <c r="F7722" s="1211">
        <v>287</v>
      </c>
    </row>
    <row r="7723" spans="2:6" ht="13.15" customHeight="1" x14ac:dyDescent="0.3">
      <c r="B7723" s="1173" t="s">
        <v>8474</v>
      </c>
      <c r="C7723" s="1206">
        <v>32</v>
      </c>
      <c r="D7723" s="1206">
        <v>38</v>
      </c>
      <c r="E7723" s="1206">
        <v>8</v>
      </c>
      <c r="F7723" s="1210">
        <v>78</v>
      </c>
    </row>
    <row r="7724" spans="2:6" ht="13.15" customHeight="1" x14ac:dyDescent="0.3">
      <c r="B7724" s="1172" t="s">
        <v>8475</v>
      </c>
      <c r="C7724" s="1207">
        <v>1433</v>
      </c>
      <c r="D7724" s="1207">
        <v>1613</v>
      </c>
      <c r="E7724" s="1207">
        <v>440</v>
      </c>
      <c r="F7724" s="1211">
        <v>3486</v>
      </c>
    </row>
    <row r="7725" spans="2:6" ht="13.15" customHeight="1" x14ac:dyDescent="0.3">
      <c r="B7725" s="1173" t="s">
        <v>8476</v>
      </c>
      <c r="C7725" s="1206">
        <v>129</v>
      </c>
      <c r="D7725" s="1206">
        <v>168</v>
      </c>
      <c r="E7725" s="1206">
        <v>43</v>
      </c>
      <c r="F7725" s="1210">
        <v>340</v>
      </c>
    </row>
    <row r="7726" spans="2:6" ht="13.15" customHeight="1" x14ac:dyDescent="0.3">
      <c r="B7726" s="1172" t="s">
        <v>8477</v>
      </c>
      <c r="C7726" s="1207">
        <v>600</v>
      </c>
      <c r="D7726" s="1207">
        <v>781</v>
      </c>
      <c r="E7726" s="1207">
        <v>156</v>
      </c>
      <c r="F7726" s="1211">
        <v>1537</v>
      </c>
    </row>
    <row r="7727" spans="2:6" ht="13.15" customHeight="1" x14ac:dyDescent="0.3">
      <c r="B7727" s="1173" t="s">
        <v>8478</v>
      </c>
      <c r="C7727" s="1206">
        <v>98</v>
      </c>
      <c r="D7727" s="1206">
        <v>203</v>
      </c>
      <c r="E7727" s="1206">
        <v>32</v>
      </c>
      <c r="F7727" s="1210">
        <v>333</v>
      </c>
    </row>
    <row r="7728" spans="2:6" ht="13.15" customHeight="1" x14ac:dyDescent="0.3">
      <c r="B7728" s="1172" t="s">
        <v>8479</v>
      </c>
      <c r="C7728" s="1207">
        <v>4271</v>
      </c>
      <c r="D7728" s="1207">
        <v>5592</v>
      </c>
      <c r="E7728" s="1207">
        <v>1187</v>
      </c>
      <c r="F7728" s="1211">
        <v>11050</v>
      </c>
    </row>
    <row r="7729" spans="2:6" ht="13.15" customHeight="1" x14ac:dyDescent="0.3">
      <c r="B7729" s="1173" t="s">
        <v>8480</v>
      </c>
      <c r="C7729" s="1206">
        <v>336</v>
      </c>
      <c r="D7729" s="1206">
        <v>823</v>
      </c>
      <c r="E7729" s="1206">
        <v>86</v>
      </c>
      <c r="F7729" s="1210">
        <v>1245</v>
      </c>
    </row>
    <row r="7730" spans="2:6" ht="13.15" customHeight="1" x14ac:dyDescent="0.3">
      <c r="B7730" s="1172" t="s">
        <v>8481</v>
      </c>
      <c r="C7730" s="1207">
        <v>150</v>
      </c>
      <c r="D7730" s="1207">
        <v>356</v>
      </c>
      <c r="E7730" s="1207">
        <v>44</v>
      </c>
      <c r="F7730" s="1211">
        <v>550</v>
      </c>
    </row>
    <row r="7731" spans="2:6" ht="13.15" customHeight="1" x14ac:dyDescent="0.3">
      <c r="B7731" s="1173" t="s">
        <v>8482</v>
      </c>
      <c r="C7731" s="1206">
        <v>41</v>
      </c>
      <c r="D7731" s="1206">
        <v>49</v>
      </c>
      <c r="E7731" s="1206">
        <v>13</v>
      </c>
      <c r="F7731" s="1210">
        <v>103</v>
      </c>
    </row>
    <row r="7732" spans="2:6" ht="13.15" customHeight="1" x14ac:dyDescent="0.3">
      <c r="B7732" s="1172" t="s">
        <v>8483</v>
      </c>
      <c r="C7732" s="1207">
        <v>552</v>
      </c>
      <c r="D7732" s="1207">
        <v>959</v>
      </c>
      <c r="E7732" s="1207">
        <v>283</v>
      </c>
      <c r="F7732" s="1211">
        <v>1794</v>
      </c>
    </row>
    <row r="7733" spans="2:6" ht="13.15" customHeight="1" x14ac:dyDescent="0.3">
      <c r="B7733" s="1173" t="s">
        <v>8484</v>
      </c>
      <c r="C7733" s="1206">
        <v>341</v>
      </c>
      <c r="D7733" s="1206">
        <v>425</v>
      </c>
      <c r="E7733" s="1206">
        <v>66</v>
      </c>
      <c r="F7733" s="1210">
        <v>832</v>
      </c>
    </row>
    <row r="7734" spans="2:6" ht="13.15" customHeight="1" x14ac:dyDescent="0.3">
      <c r="B7734" s="1172" t="s">
        <v>8485</v>
      </c>
      <c r="C7734" s="1207">
        <v>99</v>
      </c>
      <c r="D7734" s="1207">
        <v>240</v>
      </c>
      <c r="E7734" s="1207">
        <v>29</v>
      </c>
      <c r="F7734" s="1211">
        <v>368</v>
      </c>
    </row>
    <row r="7735" spans="2:6" ht="13.15" customHeight="1" x14ac:dyDescent="0.3">
      <c r="B7735" s="1173" t="s">
        <v>8486</v>
      </c>
      <c r="C7735" s="1206">
        <v>199</v>
      </c>
      <c r="D7735" s="1206">
        <v>531</v>
      </c>
      <c r="E7735" s="1206">
        <v>78</v>
      </c>
      <c r="F7735" s="1210">
        <v>808</v>
      </c>
    </row>
    <row r="7736" spans="2:6" ht="13.15" customHeight="1" x14ac:dyDescent="0.3">
      <c r="B7736" s="1172" t="s">
        <v>8487</v>
      </c>
      <c r="C7736" s="1207">
        <v>330</v>
      </c>
      <c r="D7736" s="1207">
        <v>622</v>
      </c>
      <c r="E7736" s="1207">
        <v>125</v>
      </c>
      <c r="F7736" s="1211">
        <v>1077</v>
      </c>
    </row>
    <row r="7737" spans="2:6" ht="13.15" customHeight="1" x14ac:dyDescent="0.3">
      <c r="B7737" s="1173" t="s">
        <v>8488</v>
      </c>
      <c r="C7737" s="1206">
        <v>97</v>
      </c>
      <c r="D7737" s="1206">
        <v>105</v>
      </c>
      <c r="E7737" s="1206">
        <v>17</v>
      </c>
      <c r="F7737" s="1210">
        <v>219</v>
      </c>
    </row>
    <row r="7738" spans="2:6" ht="13.15" customHeight="1" x14ac:dyDescent="0.3">
      <c r="B7738" s="1172" t="s">
        <v>8489</v>
      </c>
      <c r="C7738" s="1207">
        <v>158</v>
      </c>
      <c r="D7738" s="1207">
        <v>279</v>
      </c>
      <c r="E7738" s="1207">
        <v>27</v>
      </c>
      <c r="F7738" s="1211">
        <v>464</v>
      </c>
    </row>
    <row r="7739" spans="2:6" ht="13.15" customHeight="1" x14ac:dyDescent="0.3">
      <c r="B7739" s="1173" t="s">
        <v>8490</v>
      </c>
      <c r="C7739" s="1206">
        <v>121</v>
      </c>
      <c r="D7739" s="1206">
        <v>164</v>
      </c>
      <c r="E7739" s="1206">
        <v>16</v>
      </c>
      <c r="F7739" s="1210">
        <v>301</v>
      </c>
    </row>
    <row r="7740" spans="2:6" ht="13.15" customHeight="1" x14ac:dyDescent="0.3">
      <c r="B7740" s="1172" t="s">
        <v>8491</v>
      </c>
      <c r="C7740" s="1207">
        <v>46</v>
      </c>
      <c r="D7740" s="1207">
        <v>42</v>
      </c>
      <c r="E7740" s="1207">
        <v>5</v>
      </c>
      <c r="F7740" s="1211">
        <v>93</v>
      </c>
    </row>
    <row r="7741" spans="2:6" ht="13.15" customHeight="1" x14ac:dyDescent="0.3">
      <c r="B7741" s="1173" t="s">
        <v>8492</v>
      </c>
      <c r="C7741" s="1206">
        <v>4247</v>
      </c>
      <c r="D7741" s="1206">
        <v>5111</v>
      </c>
      <c r="E7741" s="1206">
        <v>1400</v>
      </c>
      <c r="F7741" s="1210">
        <v>10758</v>
      </c>
    </row>
    <row r="7742" spans="2:6" ht="13.15" customHeight="1" x14ac:dyDescent="0.3">
      <c r="B7742" s="1172" t="s">
        <v>8493</v>
      </c>
      <c r="C7742" s="1207">
        <v>5419</v>
      </c>
      <c r="D7742" s="1207">
        <v>6165</v>
      </c>
      <c r="E7742" s="1207">
        <v>1472</v>
      </c>
      <c r="F7742" s="1211">
        <v>13056</v>
      </c>
    </row>
    <row r="7743" spans="2:6" ht="13.15" customHeight="1" x14ac:dyDescent="0.3">
      <c r="B7743" s="1173" t="s">
        <v>8494</v>
      </c>
      <c r="C7743" s="1206">
        <v>10978</v>
      </c>
      <c r="D7743" s="1206">
        <v>13358</v>
      </c>
      <c r="E7743" s="1206">
        <v>2053</v>
      </c>
      <c r="F7743" s="1210">
        <v>26389</v>
      </c>
    </row>
    <row r="7744" spans="2:6" ht="13.15" customHeight="1" x14ac:dyDescent="0.3">
      <c r="B7744" s="1172" t="s">
        <v>8495</v>
      </c>
      <c r="C7744" s="1207">
        <v>10670</v>
      </c>
      <c r="D7744" s="1207">
        <v>15023</v>
      </c>
      <c r="E7744" s="1207">
        <v>2455</v>
      </c>
      <c r="F7744" s="1211">
        <v>28148</v>
      </c>
    </row>
    <row r="7745" spans="2:6" ht="13.15" customHeight="1" x14ac:dyDescent="0.3">
      <c r="B7745" s="1173" t="s">
        <v>8496</v>
      </c>
      <c r="C7745" s="1206">
        <v>7848</v>
      </c>
      <c r="D7745" s="1206">
        <v>8313</v>
      </c>
      <c r="E7745" s="1206">
        <v>1418</v>
      </c>
      <c r="F7745" s="1210">
        <v>17579</v>
      </c>
    </row>
    <row r="7746" spans="2:6" ht="13.15" customHeight="1" x14ac:dyDescent="0.3">
      <c r="B7746" s="1172" t="s">
        <v>8497</v>
      </c>
      <c r="C7746" s="1207">
        <v>0</v>
      </c>
      <c r="D7746" s="1207">
        <v>2</v>
      </c>
      <c r="E7746" s="1207">
        <v>2</v>
      </c>
      <c r="F7746" s="1211">
        <v>4</v>
      </c>
    </row>
    <row r="7747" spans="2:6" ht="13.15" customHeight="1" x14ac:dyDescent="0.3">
      <c r="B7747" s="1173" t="s">
        <v>8498</v>
      </c>
      <c r="C7747" s="1206">
        <v>3716</v>
      </c>
      <c r="D7747" s="1206">
        <v>3733</v>
      </c>
      <c r="E7747" s="1206">
        <v>574</v>
      </c>
      <c r="F7747" s="1210">
        <v>8023</v>
      </c>
    </row>
    <row r="7748" spans="2:6" ht="13.15" customHeight="1" x14ac:dyDescent="0.3">
      <c r="B7748" s="1172" t="s">
        <v>8499</v>
      </c>
      <c r="C7748" s="1207">
        <v>1846</v>
      </c>
      <c r="D7748" s="1207">
        <v>2800</v>
      </c>
      <c r="E7748" s="1207">
        <v>430</v>
      </c>
      <c r="F7748" s="1211">
        <v>5076</v>
      </c>
    </row>
    <row r="7749" spans="2:6" ht="13.15" customHeight="1" x14ac:dyDescent="0.3">
      <c r="B7749" s="1173" t="s">
        <v>8500</v>
      </c>
      <c r="C7749" s="1206">
        <v>86</v>
      </c>
      <c r="D7749" s="1206">
        <v>207</v>
      </c>
      <c r="E7749" s="1206">
        <v>17</v>
      </c>
      <c r="F7749" s="1210">
        <v>310</v>
      </c>
    </row>
    <row r="7750" spans="2:6" ht="13.15" customHeight="1" x14ac:dyDescent="0.3">
      <c r="B7750" s="1172" t="s">
        <v>8501</v>
      </c>
      <c r="C7750" s="1207">
        <v>370</v>
      </c>
      <c r="D7750" s="1207">
        <v>1091</v>
      </c>
      <c r="E7750" s="1207">
        <v>95</v>
      </c>
      <c r="F7750" s="1211">
        <v>1556</v>
      </c>
    </row>
    <row r="7751" spans="2:6" ht="13.15" customHeight="1" x14ac:dyDescent="0.3">
      <c r="B7751" s="1173" t="s">
        <v>8502</v>
      </c>
      <c r="C7751" s="1206">
        <v>416</v>
      </c>
      <c r="D7751" s="1206">
        <v>910</v>
      </c>
      <c r="E7751" s="1206">
        <v>89</v>
      </c>
      <c r="F7751" s="1210">
        <v>1415</v>
      </c>
    </row>
    <row r="7752" spans="2:6" ht="13.15" customHeight="1" x14ac:dyDescent="0.3">
      <c r="B7752" s="1172" t="s">
        <v>8503</v>
      </c>
      <c r="C7752" s="1207">
        <v>224</v>
      </c>
      <c r="D7752" s="1207">
        <v>730</v>
      </c>
      <c r="E7752" s="1207">
        <v>67</v>
      </c>
      <c r="F7752" s="1211">
        <v>1021</v>
      </c>
    </row>
    <row r="7753" spans="2:6" ht="13.15" customHeight="1" x14ac:dyDescent="0.3">
      <c r="B7753" s="1173" t="s">
        <v>8504</v>
      </c>
      <c r="C7753" s="1206">
        <v>83</v>
      </c>
      <c r="D7753" s="1206">
        <v>165</v>
      </c>
      <c r="E7753" s="1206">
        <v>17</v>
      </c>
      <c r="F7753" s="1210">
        <v>265</v>
      </c>
    </row>
    <row r="7754" spans="2:6" ht="13.15" customHeight="1" x14ac:dyDescent="0.3">
      <c r="B7754" s="1172" t="s">
        <v>8505</v>
      </c>
      <c r="C7754" s="1207">
        <v>119</v>
      </c>
      <c r="D7754" s="1207">
        <v>350</v>
      </c>
      <c r="E7754" s="1207">
        <v>30</v>
      </c>
      <c r="F7754" s="1211">
        <v>499</v>
      </c>
    </row>
    <row r="7755" spans="2:6" ht="13.15" customHeight="1" x14ac:dyDescent="0.3">
      <c r="B7755" s="1173" t="s">
        <v>8506</v>
      </c>
      <c r="C7755" s="1206">
        <v>241</v>
      </c>
      <c r="D7755" s="1206">
        <v>802</v>
      </c>
      <c r="E7755" s="1206">
        <v>88</v>
      </c>
      <c r="F7755" s="1210">
        <v>1131</v>
      </c>
    </row>
    <row r="7756" spans="2:6" ht="13.15" customHeight="1" x14ac:dyDescent="0.3">
      <c r="B7756" s="1172" t="s">
        <v>8507</v>
      </c>
      <c r="C7756" s="1207">
        <v>32</v>
      </c>
      <c r="D7756" s="1207">
        <v>94</v>
      </c>
      <c r="E7756" s="1207">
        <v>12</v>
      </c>
      <c r="F7756" s="1211">
        <v>138</v>
      </c>
    </row>
    <row r="7757" spans="2:6" ht="13.15" customHeight="1" x14ac:dyDescent="0.3">
      <c r="B7757" s="1173" t="s">
        <v>8508</v>
      </c>
      <c r="C7757" s="1206">
        <v>37</v>
      </c>
      <c r="D7757" s="1206">
        <v>45</v>
      </c>
      <c r="E7757" s="1206">
        <v>3</v>
      </c>
      <c r="F7757" s="1210">
        <v>85</v>
      </c>
    </row>
    <row r="7758" spans="2:6" ht="13.15" customHeight="1" x14ac:dyDescent="0.3">
      <c r="B7758" s="1172" t="s">
        <v>8509</v>
      </c>
      <c r="C7758" s="1207">
        <v>1194</v>
      </c>
      <c r="D7758" s="1207">
        <v>2038</v>
      </c>
      <c r="E7758" s="1207">
        <v>317</v>
      </c>
      <c r="F7758" s="1211">
        <v>3549</v>
      </c>
    </row>
    <row r="7759" spans="2:6" ht="13.15" customHeight="1" x14ac:dyDescent="0.3">
      <c r="B7759" s="1173" t="s">
        <v>8510</v>
      </c>
      <c r="C7759" s="1206">
        <v>181</v>
      </c>
      <c r="D7759" s="1206">
        <v>588</v>
      </c>
      <c r="E7759" s="1206">
        <v>48</v>
      </c>
      <c r="F7759" s="1210">
        <v>817</v>
      </c>
    </row>
    <row r="7760" spans="2:6" ht="13.15" customHeight="1" x14ac:dyDescent="0.3">
      <c r="B7760" s="1172" t="s">
        <v>8511</v>
      </c>
      <c r="C7760" s="1207">
        <v>165</v>
      </c>
      <c r="D7760" s="1207">
        <v>338</v>
      </c>
      <c r="E7760" s="1207">
        <v>45</v>
      </c>
      <c r="F7760" s="1211">
        <v>548</v>
      </c>
    </row>
    <row r="7761" spans="2:6" ht="13.15" customHeight="1" x14ac:dyDescent="0.3">
      <c r="B7761" s="1173" t="s">
        <v>8512</v>
      </c>
      <c r="C7761" s="1206">
        <v>135</v>
      </c>
      <c r="D7761" s="1206">
        <v>342</v>
      </c>
      <c r="E7761" s="1206">
        <v>40</v>
      </c>
      <c r="F7761" s="1210">
        <v>517</v>
      </c>
    </row>
    <row r="7762" spans="2:6" ht="13.15" customHeight="1" x14ac:dyDescent="0.3">
      <c r="B7762" s="1172" t="s">
        <v>8513</v>
      </c>
      <c r="C7762" s="1207">
        <v>281</v>
      </c>
      <c r="D7762" s="1207">
        <v>653</v>
      </c>
      <c r="E7762" s="1207">
        <v>49</v>
      </c>
      <c r="F7762" s="1211">
        <v>983</v>
      </c>
    </row>
    <row r="7763" spans="2:6" ht="13.15" customHeight="1" x14ac:dyDescent="0.3">
      <c r="B7763" s="1173" t="s">
        <v>8514</v>
      </c>
      <c r="C7763" s="1206">
        <v>246</v>
      </c>
      <c r="D7763" s="1206">
        <v>476</v>
      </c>
      <c r="E7763" s="1206">
        <v>52</v>
      </c>
      <c r="F7763" s="1210">
        <v>774</v>
      </c>
    </row>
    <row r="7764" spans="2:6" ht="13.15" customHeight="1" x14ac:dyDescent="0.3">
      <c r="B7764" s="1172" t="s">
        <v>8515</v>
      </c>
      <c r="C7764" s="1207">
        <v>92</v>
      </c>
      <c r="D7764" s="1207">
        <v>140</v>
      </c>
      <c r="E7764" s="1207">
        <v>11</v>
      </c>
      <c r="F7764" s="1211">
        <v>243</v>
      </c>
    </row>
    <row r="7765" spans="2:6" ht="13.15" customHeight="1" x14ac:dyDescent="0.3">
      <c r="B7765" s="1173" t="s">
        <v>8516</v>
      </c>
      <c r="C7765" s="1206">
        <v>51</v>
      </c>
      <c r="D7765" s="1206">
        <v>143</v>
      </c>
      <c r="E7765" s="1206">
        <v>7</v>
      </c>
      <c r="F7765" s="1210">
        <v>201</v>
      </c>
    </row>
    <row r="7766" spans="2:6" ht="13.15" customHeight="1" x14ac:dyDescent="0.3">
      <c r="B7766" s="1172" t="s">
        <v>8517</v>
      </c>
      <c r="C7766" s="1207">
        <v>14</v>
      </c>
      <c r="D7766" s="1207">
        <v>21</v>
      </c>
      <c r="E7766" s="1207">
        <v>1</v>
      </c>
      <c r="F7766" s="1211">
        <v>36</v>
      </c>
    </row>
    <row r="7767" spans="2:6" ht="13.15" customHeight="1" x14ac:dyDescent="0.3">
      <c r="B7767" s="1173" t="s">
        <v>8518</v>
      </c>
      <c r="C7767" s="1206">
        <v>29</v>
      </c>
      <c r="D7767" s="1206">
        <v>30</v>
      </c>
      <c r="E7767" s="1206">
        <v>5</v>
      </c>
      <c r="F7767" s="1210">
        <v>64</v>
      </c>
    </row>
    <row r="7768" spans="2:6" ht="13.15" customHeight="1" x14ac:dyDescent="0.3">
      <c r="B7768" s="1172" t="s">
        <v>8519</v>
      </c>
      <c r="C7768" s="1207">
        <v>371</v>
      </c>
      <c r="D7768" s="1207">
        <v>1267</v>
      </c>
      <c r="E7768" s="1207">
        <v>105</v>
      </c>
      <c r="F7768" s="1211">
        <v>1743</v>
      </c>
    </row>
    <row r="7769" spans="2:6" ht="13.15" customHeight="1" x14ac:dyDescent="0.3">
      <c r="B7769" s="1173" t="s">
        <v>8520</v>
      </c>
      <c r="C7769" s="1206">
        <v>2827</v>
      </c>
      <c r="D7769" s="1206">
        <v>5892</v>
      </c>
      <c r="E7769" s="1206">
        <v>750</v>
      </c>
      <c r="F7769" s="1210">
        <v>9469</v>
      </c>
    </row>
    <row r="7770" spans="2:6" ht="13.15" customHeight="1" x14ac:dyDescent="0.3">
      <c r="B7770" s="1172" t="s">
        <v>8521</v>
      </c>
      <c r="C7770" s="1207">
        <v>494</v>
      </c>
      <c r="D7770" s="1207">
        <v>953</v>
      </c>
      <c r="E7770" s="1207">
        <v>133</v>
      </c>
      <c r="F7770" s="1211">
        <v>1580</v>
      </c>
    </row>
    <row r="7771" spans="2:6" ht="13.15" customHeight="1" x14ac:dyDescent="0.3">
      <c r="B7771" s="1173" t="s">
        <v>8522</v>
      </c>
      <c r="C7771" s="1206">
        <v>1631</v>
      </c>
      <c r="D7771" s="1206">
        <v>2776</v>
      </c>
      <c r="E7771" s="1206">
        <v>286</v>
      </c>
      <c r="F7771" s="1210">
        <v>4693</v>
      </c>
    </row>
    <row r="7772" spans="2:6" ht="13.15" customHeight="1" x14ac:dyDescent="0.3">
      <c r="B7772" s="1172" t="s">
        <v>8523</v>
      </c>
      <c r="C7772" s="1207">
        <v>3122</v>
      </c>
      <c r="D7772" s="1207">
        <v>5064</v>
      </c>
      <c r="E7772" s="1207">
        <v>730</v>
      </c>
      <c r="F7772" s="1211">
        <v>8916</v>
      </c>
    </row>
    <row r="7773" spans="2:6" ht="13.15" customHeight="1" x14ac:dyDescent="0.3">
      <c r="B7773" s="1173" t="s">
        <v>8524</v>
      </c>
      <c r="C7773" s="1206">
        <v>41</v>
      </c>
      <c r="D7773" s="1206">
        <v>107</v>
      </c>
      <c r="E7773" s="1206">
        <v>15</v>
      </c>
      <c r="F7773" s="1210">
        <v>163</v>
      </c>
    </row>
    <row r="7774" spans="2:6" ht="13.15" customHeight="1" x14ac:dyDescent="0.3">
      <c r="B7774" s="1172" t="s">
        <v>8525</v>
      </c>
      <c r="C7774" s="1207">
        <v>439</v>
      </c>
      <c r="D7774" s="1207">
        <v>842</v>
      </c>
      <c r="E7774" s="1207">
        <v>89</v>
      </c>
      <c r="F7774" s="1211">
        <v>1370</v>
      </c>
    </row>
    <row r="7775" spans="2:6" ht="13.15" customHeight="1" x14ac:dyDescent="0.3">
      <c r="B7775" s="1173" t="s">
        <v>8526</v>
      </c>
      <c r="C7775" s="1206">
        <v>1223</v>
      </c>
      <c r="D7775" s="1206">
        <v>2124</v>
      </c>
      <c r="E7775" s="1206">
        <v>383</v>
      </c>
      <c r="F7775" s="1210">
        <v>3730</v>
      </c>
    </row>
    <row r="7776" spans="2:6" ht="13.15" customHeight="1" x14ac:dyDescent="0.3">
      <c r="B7776" s="1172" t="s">
        <v>8527</v>
      </c>
      <c r="C7776" s="1207">
        <v>210</v>
      </c>
      <c r="D7776" s="1207">
        <v>523</v>
      </c>
      <c r="E7776" s="1207">
        <v>52</v>
      </c>
      <c r="F7776" s="1211">
        <v>785</v>
      </c>
    </row>
    <row r="7777" spans="2:6" ht="13.15" customHeight="1" x14ac:dyDescent="0.3">
      <c r="B7777" s="1173" t="s">
        <v>8528</v>
      </c>
      <c r="C7777" s="1206">
        <v>286</v>
      </c>
      <c r="D7777" s="1206">
        <v>742</v>
      </c>
      <c r="E7777" s="1206">
        <v>96</v>
      </c>
      <c r="F7777" s="1210">
        <v>1124</v>
      </c>
    </row>
    <row r="7778" spans="2:6" ht="13.15" customHeight="1" x14ac:dyDescent="0.3">
      <c r="B7778" s="1172" t="s">
        <v>8529</v>
      </c>
      <c r="C7778" s="1207">
        <v>537</v>
      </c>
      <c r="D7778" s="1207">
        <v>1133</v>
      </c>
      <c r="E7778" s="1207">
        <v>127</v>
      </c>
      <c r="F7778" s="1211">
        <v>1797</v>
      </c>
    </row>
    <row r="7779" spans="2:6" ht="13.15" customHeight="1" x14ac:dyDescent="0.3">
      <c r="B7779" s="1173" t="s">
        <v>8530</v>
      </c>
      <c r="C7779" s="1206">
        <v>521</v>
      </c>
      <c r="D7779" s="1206">
        <v>1050</v>
      </c>
      <c r="E7779" s="1206">
        <v>149</v>
      </c>
      <c r="F7779" s="1210">
        <v>1720</v>
      </c>
    </row>
    <row r="7780" spans="2:6" ht="13.15" customHeight="1" x14ac:dyDescent="0.3">
      <c r="B7780" s="1172" t="s">
        <v>8531</v>
      </c>
      <c r="C7780" s="1207">
        <v>160</v>
      </c>
      <c r="D7780" s="1207">
        <v>289</v>
      </c>
      <c r="E7780" s="1207">
        <v>39</v>
      </c>
      <c r="F7780" s="1211">
        <v>488</v>
      </c>
    </row>
    <row r="7781" spans="2:6" ht="13.15" customHeight="1" x14ac:dyDescent="0.3">
      <c r="B7781" s="1173" t="s">
        <v>8532</v>
      </c>
      <c r="C7781" s="1206">
        <v>715</v>
      </c>
      <c r="D7781" s="1206">
        <v>1718</v>
      </c>
      <c r="E7781" s="1206">
        <v>190</v>
      </c>
      <c r="F7781" s="1210">
        <v>2623</v>
      </c>
    </row>
    <row r="7782" spans="2:6" ht="13.15" customHeight="1" x14ac:dyDescent="0.3">
      <c r="B7782" s="1172" t="s">
        <v>8533</v>
      </c>
      <c r="C7782" s="1207">
        <v>174</v>
      </c>
      <c r="D7782" s="1207">
        <v>202</v>
      </c>
      <c r="E7782" s="1207">
        <v>22</v>
      </c>
      <c r="F7782" s="1211">
        <v>398</v>
      </c>
    </row>
    <row r="7783" spans="2:6" ht="13.15" customHeight="1" x14ac:dyDescent="0.3">
      <c r="B7783" s="1173" t="s">
        <v>8534</v>
      </c>
      <c r="C7783" s="1206">
        <v>265</v>
      </c>
      <c r="D7783" s="1206">
        <v>453</v>
      </c>
      <c r="E7783" s="1206">
        <v>40</v>
      </c>
      <c r="F7783" s="1210">
        <v>758</v>
      </c>
    </row>
    <row r="7784" spans="2:6" ht="13.15" customHeight="1" x14ac:dyDescent="0.3">
      <c r="B7784" s="1172" t="s">
        <v>8535</v>
      </c>
      <c r="C7784" s="1207">
        <v>443</v>
      </c>
      <c r="D7784" s="1207">
        <v>828</v>
      </c>
      <c r="E7784" s="1207">
        <v>74</v>
      </c>
      <c r="F7784" s="1211">
        <v>1345</v>
      </c>
    </row>
    <row r="7785" spans="2:6" ht="13.15" customHeight="1" x14ac:dyDescent="0.3">
      <c r="B7785" s="1173" t="s">
        <v>8536</v>
      </c>
      <c r="C7785" s="1206">
        <v>295</v>
      </c>
      <c r="D7785" s="1206">
        <v>637</v>
      </c>
      <c r="E7785" s="1206">
        <v>111</v>
      </c>
      <c r="F7785" s="1210">
        <v>1043</v>
      </c>
    </row>
    <row r="7786" spans="2:6" ht="13.15" customHeight="1" x14ac:dyDescent="0.3">
      <c r="B7786" s="1172" t="s">
        <v>8537</v>
      </c>
      <c r="C7786" s="1207">
        <v>115</v>
      </c>
      <c r="D7786" s="1207">
        <v>255</v>
      </c>
      <c r="E7786" s="1207">
        <v>33</v>
      </c>
      <c r="F7786" s="1211">
        <v>403</v>
      </c>
    </row>
    <row r="7787" spans="2:6" ht="13.15" customHeight="1" x14ac:dyDescent="0.3">
      <c r="B7787" s="1173" t="s">
        <v>8538</v>
      </c>
      <c r="C7787" s="1206">
        <v>332</v>
      </c>
      <c r="D7787" s="1206">
        <v>794</v>
      </c>
      <c r="E7787" s="1206">
        <v>74</v>
      </c>
      <c r="F7787" s="1210">
        <v>1200</v>
      </c>
    </row>
    <row r="7788" spans="2:6" ht="13.15" customHeight="1" x14ac:dyDescent="0.3">
      <c r="B7788" s="1172" t="s">
        <v>8539</v>
      </c>
      <c r="C7788" s="1207">
        <v>6</v>
      </c>
      <c r="D7788" s="1207">
        <v>4</v>
      </c>
      <c r="E7788" s="1207">
        <v>2</v>
      </c>
      <c r="F7788" s="1211">
        <v>12</v>
      </c>
    </row>
    <row r="7789" spans="2:6" ht="13.15" customHeight="1" x14ac:dyDescent="0.3">
      <c r="B7789" s="1173" t="s">
        <v>8540</v>
      </c>
      <c r="C7789" s="1206">
        <v>136</v>
      </c>
      <c r="D7789" s="1206">
        <v>365</v>
      </c>
      <c r="E7789" s="1206">
        <v>42</v>
      </c>
      <c r="F7789" s="1210">
        <v>543</v>
      </c>
    </row>
    <row r="7790" spans="2:6" ht="13.15" customHeight="1" x14ac:dyDescent="0.3">
      <c r="B7790" s="1172" t="s">
        <v>8541</v>
      </c>
      <c r="C7790" s="1207">
        <v>23</v>
      </c>
      <c r="D7790" s="1207">
        <v>82</v>
      </c>
      <c r="E7790" s="1207">
        <v>13</v>
      </c>
      <c r="F7790" s="1211">
        <v>118</v>
      </c>
    </row>
    <row r="7791" spans="2:6" ht="13.15" customHeight="1" x14ac:dyDescent="0.3">
      <c r="B7791" s="1173" t="s">
        <v>8542</v>
      </c>
      <c r="C7791" s="1206">
        <v>48</v>
      </c>
      <c r="D7791" s="1206">
        <v>34</v>
      </c>
      <c r="E7791" s="1206">
        <v>6</v>
      </c>
      <c r="F7791" s="1210">
        <v>88</v>
      </c>
    </row>
    <row r="7792" spans="2:6" ht="13.15" customHeight="1" x14ac:dyDescent="0.3">
      <c r="B7792" s="1172" t="s">
        <v>8543</v>
      </c>
      <c r="C7792" s="1207">
        <v>989</v>
      </c>
      <c r="D7792" s="1207">
        <v>1918</v>
      </c>
      <c r="E7792" s="1207">
        <v>258</v>
      </c>
      <c r="F7792" s="1211">
        <v>3165</v>
      </c>
    </row>
    <row r="7793" spans="2:6" ht="13.15" customHeight="1" x14ac:dyDescent="0.3">
      <c r="B7793" s="1173" t="s">
        <v>8544</v>
      </c>
      <c r="C7793" s="1206">
        <v>32</v>
      </c>
      <c r="D7793" s="1206">
        <v>176</v>
      </c>
      <c r="E7793" s="1206">
        <v>14</v>
      </c>
      <c r="F7793" s="1210">
        <v>222</v>
      </c>
    </row>
    <row r="7794" spans="2:6" ht="13.15" customHeight="1" x14ac:dyDescent="0.3">
      <c r="B7794" s="1172" t="s">
        <v>8545</v>
      </c>
      <c r="C7794" s="1207">
        <v>301</v>
      </c>
      <c r="D7794" s="1207">
        <v>686</v>
      </c>
      <c r="E7794" s="1207">
        <v>88</v>
      </c>
      <c r="F7794" s="1211">
        <v>1075</v>
      </c>
    </row>
    <row r="7795" spans="2:6" ht="13.15" customHeight="1" x14ac:dyDescent="0.3">
      <c r="B7795" s="1173" t="s">
        <v>8546</v>
      </c>
      <c r="C7795" s="1206">
        <v>220</v>
      </c>
      <c r="D7795" s="1206">
        <v>379</v>
      </c>
      <c r="E7795" s="1206">
        <v>30</v>
      </c>
      <c r="F7795" s="1210">
        <v>629</v>
      </c>
    </row>
    <row r="7796" spans="2:6" ht="13.15" customHeight="1" x14ac:dyDescent="0.3">
      <c r="B7796" s="1172" t="s">
        <v>8547</v>
      </c>
      <c r="C7796" s="1207">
        <v>85</v>
      </c>
      <c r="D7796" s="1207">
        <v>272</v>
      </c>
      <c r="E7796" s="1207">
        <v>37</v>
      </c>
      <c r="F7796" s="1211">
        <v>394</v>
      </c>
    </row>
    <row r="7797" spans="2:6" ht="13.15" customHeight="1" x14ac:dyDescent="0.3">
      <c r="B7797" s="1173" t="s">
        <v>8548</v>
      </c>
      <c r="C7797" s="1206">
        <v>228</v>
      </c>
      <c r="D7797" s="1206">
        <v>598</v>
      </c>
      <c r="E7797" s="1206">
        <v>69</v>
      </c>
      <c r="F7797" s="1210">
        <v>895</v>
      </c>
    </row>
    <row r="7798" spans="2:6" ht="13.15" customHeight="1" x14ac:dyDescent="0.3">
      <c r="B7798" s="1172" t="s">
        <v>8549</v>
      </c>
      <c r="C7798" s="1207">
        <v>385</v>
      </c>
      <c r="D7798" s="1207">
        <v>895</v>
      </c>
      <c r="E7798" s="1207">
        <v>79</v>
      </c>
      <c r="F7798" s="1211">
        <v>1359</v>
      </c>
    </row>
    <row r="7799" spans="2:6" ht="13.15" customHeight="1" x14ac:dyDescent="0.3">
      <c r="B7799" s="1173" t="s">
        <v>8550</v>
      </c>
      <c r="C7799" s="1206">
        <v>225</v>
      </c>
      <c r="D7799" s="1206">
        <v>499</v>
      </c>
      <c r="E7799" s="1206">
        <v>58</v>
      </c>
      <c r="F7799" s="1210">
        <v>782</v>
      </c>
    </row>
    <row r="7800" spans="2:6" ht="13.15" customHeight="1" x14ac:dyDescent="0.3">
      <c r="B7800" s="1172" t="s">
        <v>8551</v>
      </c>
      <c r="C7800" s="1207">
        <v>275</v>
      </c>
      <c r="D7800" s="1207">
        <v>941</v>
      </c>
      <c r="E7800" s="1207">
        <v>76</v>
      </c>
      <c r="F7800" s="1211">
        <v>1292</v>
      </c>
    </row>
    <row r="7801" spans="2:6" ht="13.15" customHeight="1" x14ac:dyDescent="0.3">
      <c r="B7801" s="1173" t="s">
        <v>8552</v>
      </c>
      <c r="C7801" s="1206">
        <v>87</v>
      </c>
      <c r="D7801" s="1206">
        <v>309</v>
      </c>
      <c r="E7801" s="1206">
        <v>39</v>
      </c>
      <c r="F7801" s="1210">
        <v>435</v>
      </c>
    </row>
    <row r="7802" spans="2:6" ht="13.15" customHeight="1" x14ac:dyDescent="0.3">
      <c r="B7802" s="1172" t="s">
        <v>8553</v>
      </c>
      <c r="C7802" s="1207">
        <v>513</v>
      </c>
      <c r="D7802" s="1207">
        <v>917</v>
      </c>
      <c r="E7802" s="1207">
        <v>129</v>
      </c>
      <c r="F7802" s="1211">
        <v>1559</v>
      </c>
    </row>
    <row r="7803" spans="2:6" ht="13.15" customHeight="1" x14ac:dyDescent="0.3">
      <c r="B7803" s="1173" t="s">
        <v>8554</v>
      </c>
      <c r="C7803" s="1206">
        <v>184</v>
      </c>
      <c r="D7803" s="1206">
        <v>493</v>
      </c>
      <c r="E7803" s="1206">
        <v>43</v>
      </c>
      <c r="F7803" s="1210">
        <v>720</v>
      </c>
    </row>
    <row r="7804" spans="2:6" ht="13.15" customHeight="1" x14ac:dyDescent="0.3">
      <c r="B7804" s="1172" t="s">
        <v>8555</v>
      </c>
      <c r="C7804" s="1207">
        <v>5</v>
      </c>
      <c r="D7804" s="1207">
        <v>7</v>
      </c>
      <c r="E7804" s="1207">
        <v>1</v>
      </c>
      <c r="F7804" s="1211">
        <v>13</v>
      </c>
    </row>
    <row r="7805" spans="2:6" ht="13.15" customHeight="1" x14ac:dyDescent="0.3">
      <c r="B7805" s="1173" t="s">
        <v>8556</v>
      </c>
      <c r="C7805" s="1206">
        <v>216</v>
      </c>
      <c r="D7805" s="1206">
        <v>505</v>
      </c>
      <c r="E7805" s="1206">
        <v>57</v>
      </c>
      <c r="F7805" s="1210">
        <v>778</v>
      </c>
    </row>
    <row r="7806" spans="2:6" ht="13.15" customHeight="1" x14ac:dyDescent="0.3">
      <c r="B7806" s="1172" t="s">
        <v>8557</v>
      </c>
      <c r="C7806" s="1207">
        <v>505</v>
      </c>
      <c r="D7806" s="1207">
        <v>709</v>
      </c>
      <c r="E7806" s="1207">
        <v>115</v>
      </c>
      <c r="F7806" s="1211">
        <v>1329</v>
      </c>
    </row>
    <row r="7807" spans="2:6" ht="13.15" customHeight="1" x14ac:dyDescent="0.3">
      <c r="B7807" s="1173" t="s">
        <v>8558</v>
      </c>
      <c r="C7807" s="1206">
        <v>1125</v>
      </c>
      <c r="D7807" s="1206">
        <v>1812</v>
      </c>
      <c r="E7807" s="1206">
        <v>201</v>
      </c>
      <c r="F7807" s="1210">
        <v>3138</v>
      </c>
    </row>
    <row r="7808" spans="2:6" ht="13.15" customHeight="1" x14ac:dyDescent="0.3">
      <c r="B7808" s="1172" t="s">
        <v>12622</v>
      </c>
      <c r="C7808" s="1207">
        <v>1</v>
      </c>
      <c r="D7808" s="1207">
        <v>0</v>
      </c>
      <c r="E7808" s="1207">
        <v>0</v>
      </c>
      <c r="F7808" s="1211">
        <v>1</v>
      </c>
    </row>
    <row r="7809" spans="2:6" ht="13.15" customHeight="1" x14ac:dyDescent="0.3">
      <c r="B7809" s="1173" t="s">
        <v>8559</v>
      </c>
      <c r="C7809" s="1206">
        <v>110</v>
      </c>
      <c r="D7809" s="1206">
        <v>211</v>
      </c>
      <c r="E7809" s="1206">
        <v>14</v>
      </c>
      <c r="F7809" s="1210">
        <v>335</v>
      </c>
    </row>
    <row r="7810" spans="2:6" ht="13.15" customHeight="1" x14ac:dyDescent="0.3">
      <c r="B7810" s="1172" t="s">
        <v>8560</v>
      </c>
      <c r="C7810" s="1207">
        <v>195</v>
      </c>
      <c r="D7810" s="1207">
        <v>391</v>
      </c>
      <c r="E7810" s="1207">
        <v>32</v>
      </c>
      <c r="F7810" s="1211">
        <v>618</v>
      </c>
    </row>
    <row r="7811" spans="2:6" ht="13.15" customHeight="1" x14ac:dyDescent="0.3">
      <c r="B7811" s="1173" t="s">
        <v>8561</v>
      </c>
      <c r="C7811" s="1206">
        <v>330</v>
      </c>
      <c r="D7811" s="1206">
        <v>598</v>
      </c>
      <c r="E7811" s="1206">
        <v>63</v>
      </c>
      <c r="F7811" s="1210">
        <v>991</v>
      </c>
    </row>
    <row r="7812" spans="2:6" ht="13.15" customHeight="1" x14ac:dyDescent="0.3">
      <c r="B7812" s="1172" t="s">
        <v>8562</v>
      </c>
      <c r="C7812" s="1207">
        <v>50</v>
      </c>
      <c r="D7812" s="1207">
        <v>201</v>
      </c>
      <c r="E7812" s="1207">
        <v>15</v>
      </c>
      <c r="F7812" s="1211">
        <v>266</v>
      </c>
    </row>
    <row r="7813" spans="2:6" ht="13.15" customHeight="1" x14ac:dyDescent="0.3">
      <c r="B7813" s="1173" t="s">
        <v>8563</v>
      </c>
      <c r="C7813" s="1206">
        <v>21</v>
      </c>
      <c r="D7813" s="1206">
        <v>19</v>
      </c>
      <c r="E7813" s="1206">
        <v>2</v>
      </c>
      <c r="F7813" s="1210">
        <v>42</v>
      </c>
    </row>
    <row r="7814" spans="2:6" ht="13.15" customHeight="1" x14ac:dyDescent="0.3">
      <c r="B7814" s="1172" t="s">
        <v>8564</v>
      </c>
      <c r="C7814" s="1207">
        <v>235</v>
      </c>
      <c r="D7814" s="1207">
        <v>572</v>
      </c>
      <c r="E7814" s="1207">
        <v>85</v>
      </c>
      <c r="F7814" s="1211">
        <v>892</v>
      </c>
    </row>
    <row r="7815" spans="2:6" ht="13.15" customHeight="1" x14ac:dyDescent="0.3">
      <c r="B7815" s="1173" t="s">
        <v>8565</v>
      </c>
      <c r="C7815" s="1206">
        <v>66</v>
      </c>
      <c r="D7815" s="1206">
        <v>110</v>
      </c>
      <c r="E7815" s="1206">
        <v>11</v>
      </c>
      <c r="F7815" s="1210">
        <v>187</v>
      </c>
    </row>
    <row r="7816" spans="2:6" ht="13.15" customHeight="1" x14ac:dyDescent="0.3">
      <c r="B7816" s="1172" t="s">
        <v>8566</v>
      </c>
      <c r="C7816" s="1207">
        <v>1468</v>
      </c>
      <c r="D7816" s="1207">
        <v>2886</v>
      </c>
      <c r="E7816" s="1207">
        <v>350</v>
      </c>
      <c r="F7816" s="1211">
        <v>4704</v>
      </c>
    </row>
    <row r="7817" spans="2:6" ht="13.15" customHeight="1" x14ac:dyDescent="0.3">
      <c r="B7817" s="1173" t="s">
        <v>8567</v>
      </c>
      <c r="C7817" s="1206">
        <v>195</v>
      </c>
      <c r="D7817" s="1206">
        <v>401</v>
      </c>
      <c r="E7817" s="1206">
        <v>49</v>
      </c>
      <c r="F7817" s="1210">
        <v>645</v>
      </c>
    </row>
    <row r="7818" spans="2:6" ht="13.15" customHeight="1" x14ac:dyDescent="0.3">
      <c r="B7818" s="1172" t="s">
        <v>8568</v>
      </c>
      <c r="C7818" s="1207">
        <v>281</v>
      </c>
      <c r="D7818" s="1207">
        <v>572</v>
      </c>
      <c r="E7818" s="1207">
        <v>80</v>
      </c>
      <c r="F7818" s="1211">
        <v>933</v>
      </c>
    </row>
    <row r="7819" spans="2:6" ht="13.15" customHeight="1" x14ac:dyDescent="0.3">
      <c r="B7819" s="1173" t="s">
        <v>8569</v>
      </c>
      <c r="C7819" s="1206">
        <v>101</v>
      </c>
      <c r="D7819" s="1206">
        <v>313</v>
      </c>
      <c r="E7819" s="1206">
        <v>24</v>
      </c>
      <c r="F7819" s="1210">
        <v>438</v>
      </c>
    </row>
    <row r="7820" spans="2:6" ht="13.15" customHeight="1" x14ac:dyDescent="0.3">
      <c r="B7820" s="1172" t="s">
        <v>8570</v>
      </c>
      <c r="C7820" s="1207">
        <v>64</v>
      </c>
      <c r="D7820" s="1207">
        <v>87</v>
      </c>
      <c r="E7820" s="1207">
        <v>15</v>
      </c>
      <c r="F7820" s="1211">
        <v>166</v>
      </c>
    </row>
    <row r="7821" spans="2:6" ht="13.15" customHeight="1" x14ac:dyDescent="0.3">
      <c r="B7821" s="1173" t="s">
        <v>8571</v>
      </c>
      <c r="C7821" s="1206">
        <v>417</v>
      </c>
      <c r="D7821" s="1206">
        <v>733</v>
      </c>
      <c r="E7821" s="1206">
        <v>134</v>
      </c>
      <c r="F7821" s="1210">
        <v>1284</v>
      </c>
    </row>
    <row r="7822" spans="2:6" ht="13.15" customHeight="1" x14ac:dyDescent="0.3">
      <c r="B7822" s="1172" t="s">
        <v>8572</v>
      </c>
      <c r="C7822" s="1207">
        <v>136</v>
      </c>
      <c r="D7822" s="1207">
        <v>283</v>
      </c>
      <c r="E7822" s="1207">
        <v>37</v>
      </c>
      <c r="F7822" s="1211">
        <v>456</v>
      </c>
    </row>
    <row r="7823" spans="2:6" ht="13.15" customHeight="1" x14ac:dyDescent="0.3">
      <c r="B7823" s="1173" t="s">
        <v>8573</v>
      </c>
      <c r="C7823" s="1206">
        <v>279</v>
      </c>
      <c r="D7823" s="1206">
        <v>610</v>
      </c>
      <c r="E7823" s="1206">
        <v>81</v>
      </c>
      <c r="F7823" s="1210">
        <v>970</v>
      </c>
    </row>
    <row r="7824" spans="2:6" ht="13.15" customHeight="1" x14ac:dyDescent="0.3">
      <c r="B7824" s="1172" t="s">
        <v>8574</v>
      </c>
      <c r="C7824" s="1207">
        <v>570</v>
      </c>
      <c r="D7824" s="1207">
        <v>1032</v>
      </c>
      <c r="E7824" s="1207">
        <v>148</v>
      </c>
      <c r="F7824" s="1211">
        <v>1750</v>
      </c>
    </row>
    <row r="7825" spans="2:6" ht="13.15" customHeight="1" x14ac:dyDescent="0.3">
      <c r="B7825" s="1173" t="s">
        <v>8575</v>
      </c>
      <c r="C7825" s="1206">
        <v>651</v>
      </c>
      <c r="D7825" s="1206">
        <v>1305</v>
      </c>
      <c r="E7825" s="1206">
        <v>217</v>
      </c>
      <c r="F7825" s="1210">
        <v>2173</v>
      </c>
    </row>
    <row r="7826" spans="2:6" ht="13.15" customHeight="1" x14ac:dyDescent="0.3">
      <c r="B7826" s="1172" t="s">
        <v>8576</v>
      </c>
      <c r="C7826" s="1207">
        <v>19</v>
      </c>
      <c r="D7826" s="1207">
        <v>45</v>
      </c>
      <c r="E7826" s="1207">
        <v>1</v>
      </c>
      <c r="F7826" s="1211">
        <v>65</v>
      </c>
    </row>
    <row r="7827" spans="2:6" ht="13.15" customHeight="1" x14ac:dyDescent="0.3">
      <c r="B7827" s="1173" t="s">
        <v>8577</v>
      </c>
      <c r="C7827" s="1206">
        <v>16</v>
      </c>
      <c r="D7827" s="1206">
        <v>22</v>
      </c>
      <c r="E7827" s="1206">
        <v>2</v>
      </c>
      <c r="F7827" s="1210">
        <v>40</v>
      </c>
    </row>
    <row r="7828" spans="2:6" ht="13.15" customHeight="1" x14ac:dyDescent="0.3">
      <c r="B7828" s="1172" t="s">
        <v>8578</v>
      </c>
      <c r="C7828" s="1207">
        <v>107</v>
      </c>
      <c r="D7828" s="1207">
        <v>377</v>
      </c>
      <c r="E7828" s="1207">
        <v>22</v>
      </c>
      <c r="F7828" s="1211">
        <v>506</v>
      </c>
    </row>
    <row r="7829" spans="2:6" ht="13.15" customHeight="1" x14ac:dyDescent="0.3">
      <c r="B7829" s="1173" t="s">
        <v>8579</v>
      </c>
      <c r="C7829" s="1206">
        <v>390</v>
      </c>
      <c r="D7829" s="1206">
        <v>764</v>
      </c>
      <c r="E7829" s="1206">
        <v>83</v>
      </c>
      <c r="F7829" s="1210">
        <v>1237</v>
      </c>
    </row>
    <row r="7830" spans="2:6" ht="13.15" customHeight="1" x14ac:dyDescent="0.3">
      <c r="B7830" s="1172" t="s">
        <v>8580</v>
      </c>
      <c r="C7830" s="1207">
        <v>244</v>
      </c>
      <c r="D7830" s="1207">
        <v>739</v>
      </c>
      <c r="E7830" s="1207">
        <v>83</v>
      </c>
      <c r="F7830" s="1211">
        <v>1066</v>
      </c>
    </row>
    <row r="7831" spans="2:6" ht="13.15" customHeight="1" x14ac:dyDescent="0.3">
      <c r="B7831" s="1173" t="s">
        <v>8581</v>
      </c>
      <c r="C7831" s="1206">
        <v>242</v>
      </c>
      <c r="D7831" s="1206">
        <v>541</v>
      </c>
      <c r="E7831" s="1206">
        <v>50</v>
      </c>
      <c r="F7831" s="1210">
        <v>833</v>
      </c>
    </row>
    <row r="7832" spans="2:6" ht="13.15" customHeight="1" x14ac:dyDescent="0.3">
      <c r="B7832" s="1172" t="s">
        <v>8582</v>
      </c>
      <c r="C7832" s="1207">
        <v>212</v>
      </c>
      <c r="D7832" s="1207">
        <v>334</v>
      </c>
      <c r="E7832" s="1207">
        <v>46</v>
      </c>
      <c r="F7832" s="1211">
        <v>592</v>
      </c>
    </row>
    <row r="7833" spans="2:6" ht="13.15" customHeight="1" x14ac:dyDescent="0.3">
      <c r="B7833" s="1173" t="s">
        <v>8583</v>
      </c>
      <c r="C7833" s="1206">
        <v>112</v>
      </c>
      <c r="D7833" s="1206">
        <v>252</v>
      </c>
      <c r="E7833" s="1206">
        <v>14</v>
      </c>
      <c r="F7833" s="1210">
        <v>378</v>
      </c>
    </row>
    <row r="7834" spans="2:6" ht="13.15" customHeight="1" x14ac:dyDescent="0.3">
      <c r="B7834" s="1172" t="s">
        <v>8584</v>
      </c>
      <c r="C7834" s="1207">
        <v>151</v>
      </c>
      <c r="D7834" s="1207">
        <v>218</v>
      </c>
      <c r="E7834" s="1207">
        <v>33</v>
      </c>
      <c r="F7834" s="1211">
        <v>402</v>
      </c>
    </row>
    <row r="7835" spans="2:6" ht="13.15" customHeight="1" x14ac:dyDescent="0.3">
      <c r="B7835" s="1173" t="s">
        <v>8585</v>
      </c>
      <c r="C7835" s="1206">
        <v>144</v>
      </c>
      <c r="D7835" s="1206">
        <v>274</v>
      </c>
      <c r="E7835" s="1206">
        <v>19</v>
      </c>
      <c r="F7835" s="1210">
        <v>437</v>
      </c>
    </row>
    <row r="7836" spans="2:6" ht="13.15" customHeight="1" x14ac:dyDescent="0.3">
      <c r="B7836" s="1172" t="s">
        <v>8586</v>
      </c>
      <c r="C7836" s="1207">
        <v>61</v>
      </c>
      <c r="D7836" s="1207">
        <v>133</v>
      </c>
      <c r="E7836" s="1207">
        <v>16</v>
      </c>
      <c r="F7836" s="1211">
        <v>210</v>
      </c>
    </row>
    <row r="7837" spans="2:6" ht="13.15" customHeight="1" x14ac:dyDescent="0.3">
      <c r="B7837" s="1173" t="s">
        <v>8587</v>
      </c>
      <c r="C7837" s="1206">
        <v>526</v>
      </c>
      <c r="D7837" s="1206">
        <v>695</v>
      </c>
      <c r="E7837" s="1206">
        <v>119</v>
      </c>
      <c r="F7837" s="1210">
        <v>1340</v>
      </c>
    </row>
    <row r="7838" spans="2:6" ht="13.15" customHeight="1" x14ac:dyDescent="0.3">
      <c r="B7838" s="1172" t="s">
        <v>8588</v>
      </c>
      <c r="C7838" s="1207">
        <v>14</v>
      </c>
      <c r="D7838" s="1207">
        <v>4</v>
      </c>
      <c r="E7838" s="1207">
        <v>1</v>
      </c>
      <c r="F7838" s="1211">
        <v>19</v>
      </c>
    </row>
    <row r="7839" spans="2:6" ht="13.15" customHeight="1" x14ac:dyDescent="0.3">
      <c r="B7839" s="1173" t="s">
        <v>8589</v>
      </c>
      <c r="C7839" s="1206">
        <v>20</v>
      </c>
      <c r="D7839" s="1206">
        <v>20</v>
      </c>
      <c r="E7839" s="1206">
        <v>6</v>
      </c>
      <c r="F7839" s="1210">
        <v>46</v>
      </c>
    </row>
    <row r="7840" spans="2:6" ht="13.15" customHeight="1" x14ac:dyDescent="0.3">
      <c r="B7840" s="1172" t="s">
        <v>8590</v>
      </c>
      <c r="C7840" s="1207">
        <v>224</v>
      </c>
      <c r="D7840" s="1207">
        <v>513</v>
      </c>
      <c r="E7840" s="1207">
        <v>48</v>
      </c>
      <c r="F7840" s="1211">
        <v>785</v>
      </c>
    </row>
    <row r="7841" spans="2:6" ht="13.15" customHeight="1" x14ac:dyDescent="0.3">
      <c r="B7841" s="1173" t="s">
        <v>8591</v>
      </c>
      <c r="C7841" s="1206">
        <v>242</v>
      </c>
      <c r="D7841" s="1206">
        <v>454</v>
      </c>
      <c r="E7841" s="1206">
        <v>34</v>
      </c>
      <c r="F7841" s="1210">
        <v>730</v>
      </c>
    </row>
    <row r="7842" spans="2:6" ht="13.15" customHeight="1" x14ac:dyDescent="0.3">
      <c r="B7842" s="1172" t="s">
        <v>8592</v>
      </c>
      <c r="C7842" s="1207">
        <v>89</v>
      </c>
      <c r="D7842" s="1207">
        <v>189</v>
      </c>
      <c r="E7842" s="1207">
        <v>13</v>
      </c>
      <c r="F7842" s="1211">
        <v>291</v>
      </c>
    </row>
    <row r="7843" spans="2:6" ht="13.15" customHeight="1" x14ac:dyDescent="0.3">
      <c r="B7843" s="1173" t="s">
        <v>8593</v>
      </c>
      <c r="C7843" s="1206">
        <v>74</v>
      </c>
      <c r="D7843" s="1206">
        <v>84</v>
      </c>
      <c r="E7843" s="1206">
        <v>6</v>
      </c>
      <c r="F7843" s="1210">
        <v>164</v>
      </c>
    </row>
    <row r="7844" spans="2:6" ht="13.15" customHeight="1" x14ac:dyDescent="0.3">
      <c r="B7844" s="1172" t="s">
        <v>8594</v>
      </c>
      <c r="C7844" s="1207">
        <v>113</v>
      </c>
      <c r="D7844" s="1207">
        <v>344</v>
      </c>
      <c r="E7844" s="1207">
        <v>17</v>
      </c>
      <c r="F7844" s="1211">
        <v>474</v>
      </c>
    </row>
    <row r="7845" spans="2:6" ht="13.15" customHeight="1" x14ac:dyDescent="0.3">
      <c r="B7845" s="1173" t="s">
        <v>8595</v>
      </c>
      <c r="C7845" s="1206">
        <v>224</v>
      </c>
      <c r="D7845" s="1206">
        <v>499</v>
      </c>
      <c r="E7845" s="1206">
        <v>42</v>
      </c>
      <c r="F7845" s="1210">
        <v>765</v>
      </c>
    </row>
    <row r="7846" spans="2:6" ht="13.15" customHeight="1" x14ac:dyDescent="0.3">
      <c r="B7846" s="1172" t="s">
        <v>8596</v>
      </c>
      <c r="C7846" s="1207">
        <v>306</v>
      </c>
      <c r="D7846" s="1207">
        <v>558</v>
      </c>
      <c r="E7846" s="1207">
        <v>71</v>
      </c>
      <c r="F7846" s="1211">
        <v>935</v>
      </c>
    </row>
    <row r="7847" spans="2:6" ht="13.15" customHeight="1" x14ac:dyDescent="0.3">
      <c r="B7847" s="1173" t="s">
        <v>8597</v>
      </c>
      <c r="C7847" s="1206">
        <v>2</v>
      </c>
      <c r="D7847" s="1206">
        <v>0</v>
      </c>
      <c r="E7847" s="1206">
        <v>0</v>
      </c>
      <c r="F7847" s="1210">
        <v>2</v>
      </c>
    </row>
    <row r="7848" spans="2:6" ht="13.15" customHeight="1" x14ac:dyDescent="0.3">
      <c r="B7848" s="1172" t="s">
        <v>8598</v>
      </c>
      <c r="C7848" s="1207">
        <v>3939</v>
      </c>
      <c r="D7848" s="1207">
        <v>5650</v>
      </c>
      <c r="E7848" s="1207">
        <v>969</v>
      </c>
      <c r="F7848" s="1211">
        <v>10558</v>
      </c>
    </row>
    <row r="7849" spans="2:6" ht="13.15" customHeight="1" x14ac:dyDescent="0.3">
      <c r="B7849" s="1173" t="s">
        <v>8599</v>
      </c>
      <c r="C7849" s="1206">
        <v>197</v>
      </c>
      <c r="D7849" s="1206">
        <v>291</v>
      </c>
      <c r="E7849" s="1206">
        <v>61</v>
      </c>
      <c r="F7849" s="1210">
        <v>549</v>
      </c>
    </row>
    <row r="7850" spans="2:6" ht="13.15" customHeight="1" x14ac:dyDescent="0.3">
      <c r="B7850" s="1172" t="s">
        <v>8600</v>
      </c>
      <c r="C7850" s="1207">
        <v>181</v>
      </c>
      <c r="D7850" s="1207">
        <v>212</v>
      </c>
      <c r="E7850" s="1207">
        <v>30</v>
      </c>
      <c r="F7850" s="1211">
        <v>423</v>
      </c>
    </row>
    <row r="7851" spans="2:6" ht="13.15" customHeight="1" x14ac:dyDescent="0.3">
      <c r="B7851" s="1173" t="s">
        <v>8601</v>
      </c>
      <c r="C7851" s="1206">
        <v>2</v>
      </c>
      <c r="D7851" s="1206">
        <v>1</v>
      </c>
      <c r="E7851" s="1206">
        <v>1</v>
      </c>
      <c r="F7851" s="1210">
        <v>4</v>
      </c>
    </row>
    <row r="7852" spans="2:6" ht="13.15" customHeight="1" x14ac:dyDescent="0.3">
      <c r="B7852" s="1172" t="s">
        <v>8602</v>
      </c>
      <c r="C7852" s="1207">
        <v>322</v>
      </c>
      <c r="D7852" s="1207">
        <v>308</v>
      </c>
      <c r="E7852" s="1207">
        <v>49</v>
      </c>
      <c r="F7852" s="1211">
        <v>679</v>
      </c>
    </row>
    <row r="7853" spans="2:6" ht="13.15" customHeight="1" x14ac:dyDescent="0.3">
      <c r="B7853" s="1173" t="s">
        <v>8603</v>
      </c>
      <c r="C7853" s="1206">
        <v>11</v>
      </c>
      <c r="D7853" s="1206">
        <v>12</v>
      </c>
      <c r="E7853" s="1206">
        <v>1</v>
      </c>
      <c r="F7853" s="1210">
        <v>24</v>
      </c>
    </row>
    <row r="7854" spans="2:6" ht="13.15" customHeight="1" x14ac:dyDescent="0.3">
      <c r="B7854" s="1172" t="s">
        <v>8604</v>
      </c>
      <c r="C7854" s="1207">
        <v>164</v>
      </c>
      <c r="D7854" s="1207">
        <v>255</v>
      </c>
      <c r="E7854" s="1207">
        <v>40</v>
      </c>
      <c r="F7854" s="1211">
        <v>459</v>
      </c>
    </row>
    <row r="7855" spans="2:6" ht="13.15" customHeight="1" x14ac:dyDescent="0.3">
      <c r="B7855" s="1173" t="s">
        <v>8605</v>
      </c>
      <c r="C7855" s="1206">
        <v>1046</v>
      </c>
      <c r="D7855" s="1206">
        <v>726</v>
      </c>
      <c r="E7855" s="1206">
        <v>123</v>
      </c>
      <c r="F7855" s="1210">
        <v>1895</v>
      </c>
    </row>
    <row r="7856" spans="2:6" ht="13.15" customHeight="1" x14ac:dyDescent="0.3">
      <c r="B7856" s="1172" t="s">
        <v>8606</v>
      </c>
      <c r="C7856" s="1207">
        <v>217</v>
      </c>
      <c r="D7856" s="1207">
        <v>150</v>
      </c>
      <c r="E7856" s="1207">
        <v>21</v>
      </c>
      <c r="F7856" s="1211">
        <v>388</v>
      </c>
    </row>
    <row r="7857" spans="2:6" ht="13.15" customHeight="1" x14ac:dyDescent="0.3">
      <c r="B7857" s="1173" t="s">
        <v>8607</v>
      </c>
      <c r="C7857" s="1206">
        <v>424</v>
      </c>
      <c r="D7857" s="1206">
        <v>304</v>
      </c>
      <c r="E7857" s="1206">
        <v>51</v>
      </c>
      <c r="F7857" s="1210">
        <v>779</v>
      </c>
    </row>
    <row r="7858" spans="2:6" ht="13.15" customHeight="1" x14ac:dyDescent="0.3">
      <c r="B7858" s="1172" t="s">
        <v>8608</v>
      </c>
      <c r="C7858" s="1207">
        <v>226</v>
      </c>
      <c r="D7858" s="1207">
        <v>252</v>
      </c>
      <c r="E7858" s="1207">
        <v>29</v>
      </c>
      <c r="F7858" s="1211">
        <v>507</v>
      </c>
    </row>
    <row r="7859" spans="2:6" ht="13.15" customHeight="1" x14ac:dyDescent="0.3">
      <c r="B7859" s="1173" t="s">
        <v>8609</v>
      </c>
      <c r="C7859" s="1206">
        <v>364</v>
      </c>
      <c r="D7859" s="1206">
        <v>397</v>
      </c>
      <c r="E7859" s="1206">
        <v>45</v>
      </c>
      <c r="F7859" s="1210">
        <v>806</v>
      </c>
    </row>
    <row r="7860" spans="2:6" ht="13.15" customHeight="1" x14ac:dyDescent="0.3">
      <c r="B7860" s="1172" t="s">
        <v>8610</v>
      </c>
      <c r="C7860" s="1207">
        <v>1448</v>
      </c>
      <c r="D7860" s="1207">
        <v>1658</v>
      </c>
      <c r="E7860" s="1207">
        <v>313</v>
      </c>
      <c r="F7860" s="1211">
        <v>3419</v>
      </c>
    </row>
    <row r="7861" spans="2:6" ht="13.15" customHeight="1" x14ac:dyDescent="0.3">
      <c r="B7861" s="1173" t="s">
        <v>8611</v>
      </c>
      <c r="C7861" s="1206">
        <v>261</v>
      </c>
      <c r="D7861" s="1206">
        <v>295</v>
      </c>
      <c r="E7861" s="1206">
        <v>28</v>
      </c>
      <c r="F7861" s="1210">
        <v>584</v>
      </c>
    </row>
    <row r="7862" spans="2:6" ht="13.15" customHeight="1" x14ac:dyDescent="0.3">
      <c r="B7862" s="1172" t="s">
        <v>8612</v>
      </c>
      <c r="C7862" s="1207">
        <v>224</v>
      </c>
      <c r="D7862" s="1207">
        <v>214</v>
      </c>
      <c r="E7862" s="1207">
        <v>20</v>
      </c>
      <c r="F7862" s="1211">
        <v>458</v>
      </c>
    </row>
    <row r="7863" spans="2:6" ht="13.15" customHeight="1" x14ac:dyDescent="0.3">
      <c r="B7863" s="1173" t="s">
        <v>8613</v>
      </c>
      <c r="C7863" s="1206">
        <v>127</v>
      </c>
      <c r="D7863" s="1206">
        <v>170</v>
      </c>
      <c r="E7863" s="1206">
        <v>20</v>
      </c>
      <c r="F7863" s="1210">
        <v>317</v>
      </c>
    </row>
    <row r="7864" spans="2:6" ht="13.15" customHeight="1" x14ac:dyDescent="0.3">
      <c r="B7864" s="1172" t="s">
        <v>8614</v>
      </c>
      <c r="C7864" s="1207">
        <v>40</v>
      </c>
      <c r="D7864" s="1207">
        <v>49</v>
      </c>
      <c r="E7864" s="1207">
        <v>2</v>
      </c>
      <c r="F7864" s="1211">
        <v>91</v>
      </c>
    </row>
    <row r="7865" spans="2:6" ht="13.15" customHeight="1" x14ac:dyDescent="0.3">
      <c r="B7865" s="1173" t="s">
        <v>8615</v>
      </c>
      <c r="C7865" s="1206">
        <v>96</v>
      </c>
      <c r="D7865" s="1206">
        <v>184</v>
      </c>
      <c r="E7865" s="1206">
        <v>28</v>
      </c>
      <c r="F7865" s="1210">
        <v>308</v>
      </c>
    </row>
    <row r="7866" spans="2:6" ht="13.15" customHeight="1" x14ac:dyDescent="0.3">
      <c r="B7866" s="1172" t="s">
        <v>8616</v>
      </c>
      <c r="C7866" s="1207">
        <v>127</v>
      </c>
      <c r="D7866" s="1207">
        <v>173</v>
      </c>
      <c r="E7866" s="1207">
        <v>27</v>
      </c>
      <c r="F7866" s="1211">
        <v>327</v>
      </c>
    </row>
    <row r="7867" spans="2:6" ht="13.15" customHeight="1" x14ac:dyDescent="0.3">
      <c r="B7867" s="1173" t="s">
        <v>8617</v>
      </c>
      <c r="C7867" s="1206">
        <v>63</v>
      </c>
      <c r="D7867" s="1206">
        <v>113</v>
      </c>
      <c r="E7867" s="1206">
        <v>11</v>
      </c>
      <c r="F7867" s="1210">
        <v>187</v>
      </c>
    </row>
    <row r="7868" spans="2:6" ht="13.15" customHeight="1" x14ac:dyDescent="0.3">
      <c r="B7868" s="1172" t="s">
        <v>8618</v>
      </c>
      <c r="C7868" s="1207">
        <v>112</v>
      </c>
      <c r="D7868" s="1207">
        <v>135</v>
      </c>
      <c r="E7868" s="1207">
        <v>17</v>
      </c>
      <c r="F7868" s="1211">
        <v>264</v>
      </c>
    </row>
    <row r="7869" spans="2:6" ht="13.15" customHeight="1" x14ac:dyDescent="0.3">
      <c r="B7869" s="1173" t="s">
        <v>8619</v>
      </c>
      <c r="C7869" s="1206">
        <v>170</v>
      </c>
      <c r="D7869" s="1206">
        <v>204</v>
      </c>
      <c r="E7869" s="1206">
        <v>25</v>
      </c>
      <c r="F7869" s="1210">
        <v>399</v>
      </c>
    </row>
    <row r="7870" spans="2:6" ht="13.15" customHeight="1" x14ac:dyDescent="0.3">
      <c r="B7870" s="1172" t="s">
        <v>8620</v>
      </c>
      <c r="C7870" s="1207">
        <v>305</v>
      </c>
      <c r="D7870" s="1207">
        <v>455</v>
      </c>
      <c r="E7870" s="1207">
        <v>34</v>
      </c>
      <c r="F7870" s="1211">
        <v>794</v>
      </c>
    </row>
    <row r="7871" spans="2:6" ht="13.15" customHeight="1" x14ac:dyDescent="0.3">
      <c r="B7871" s="1173" t="s">
        <v>8621</v>
      </c>
      <c r="C7871" s="1206">
        <v>147</v>
      </c>
      <c r="D7871" s="1206">
        <v>259</v>
      </c>
      <c r="E7871" s="1206">
        <v>24</v>
      </c>
      <c r="F7871" s="1210">
        <v>430</v>
      </c>
    </row>
    <row r="7872" spans="2:6" ht="13.15" customHeight="1" x14ac:dyDescent="0.3">
      <c r="B7872" s="1172" t="s">
        <v>8622</v>
      </c>
      <c r="C7872" s="1207">
        <v>290</v>
      </c>
      <c r="D7872" s="1207">
        <v>460</v>
      </c>
      <c r="E7872" s="1207">
        <v>30</v>
      </c>
      <c r="F7872" s="1211">
        <v>780</v>
      </c>
    </row>
    <row r="7873" spans="2:6" ht="13.15" customHeight="1" x14ac:dyDescent="0.3">
      <c r="B7873" s="1173" t="s">
        <v>8623</v>
      </c>
      <c r="C7873" s="1206">
        <v>3515</v>
      </c>
      <c r="D7873" s="1206">
        <v>5241</v>
      </c>
      <c r="E7873" s="1206">
        <v>874</v>
      </c>
      <c r="F7873" s="1210">
        <v>9630</v>
      </c>
    </row>
    <row r="7874" spans="2:6" ht="13.15" customHeight="1" x14ac:dyDescent="0.3">
      <c r="B7874" s="1172" t="s">
        <v>8624</v>
      </c>
      <c r="C7874" s="1207">
        <v>83</v>
      </c>
      <c r="D7874" s="1207">
        <v>117</v>
      </c>
      <c r="E7874" s="1207">
        <v>9</v>
      </c>
      <c r="F7874" s="1211">
        <v>209</v>
      </c>
    </row>
    <row r="7875" spans="2:6" ht="13.15" customHeight="1" x14ac:dyDescent="0.3">
      <c r="B7875" s="1173" t="s">
        <v>8625</v>
      </c>
      <c r="C7875" s="1206">
        <v>565</v>
      </c>
      <c r="D7875" s="1206">
        <v>797</v>
      </c>
      <c r="E7875" s="1206">
        <v>96</v>
      </c>
      <c r="F7875" s="1210">
        <v>1458</v>
      </c>
    </row>
    <row r="7876" spans="2:6" ht="13.15" customHeight="1" x14ac:dyDescent="0.3">
      <c r="B7876" s="1172" t="s">
        <v>8626</v>
      </c>
      <c r="C7876" s="1207">
        <v>88</v>
      </c>
      <c r="D7876" s="1207">
        <v>60</v>
      </c>
      <c r="E7876" s="1207">
        <v>8</v>
      </c>
      <c r="F7876" s="1211">
        <v>156</v>
      </c>
    </row>
    <row r="7877" spans="2:6" ht="13.15" customHeight="1" x14ac:dyDescent="0.3">
      <c r="B7877" s="1173" t="s">
        <v>8627</v>
      </c>
      <c r="C7877" s="1206">
        <v>207</v>
      </c>
      <c r="D7877" s="1206">
        <v>166</v>
      </c>
      <c r="E7877" s="1206">
        <v>21</v>
      </c>
      <c r="F7877" s="1210">
        <v>394</v>
      </c>
    </row>
    <row r="7878" spans="2:6" ht="13.15" customHeight="1" x14ac:dyDescent="0.3">
      <c r="B7878" s="1172" t="s">
        <v>8628</v>
      </c>
      <c r="C7878" s="1207">
        <v>303</v>
      </c>
      <c r="D7878" s="1207">
        <v>554</v>
      </c>
      <c r="E7878" s="1207">
        <v>50</v>
      </c>
      <c r="F7878" s="1211">
        <v>907</v>
      </c>
    </row>
    <row r="7879" spans="2:6" ht="13.15" customHeight="1" x14ac:dyDescent="0.3">
      <c r="B7879" s="1173" t="s">
        <v>8629</v>
      </c>
      <c r="C7879" s="1206">
        <v>503</v>
      </c>
      <c r="D7879" s="1206">
        <v>226</v>
      </c>
      <c r="E7879" s="1206">
        <v>281</v>
      </c>
      <c r="F7879" s="1210">
        <v>1010</v>
      </c>
    </row>
    <row r="7880" spans="2:6" ht="13.15" customHeight="1" x14ac:dyDescent="0.3">
      <c r="B7880" s="1172" t="s">
        <v>8630</v>
      </c>
      <c r="C7880" s="1207">
        <v>2570</v>
      </c>
      <c r="D7880" s="1207">
        <v>3153</v>
      </c>
      <c r="E7880" s="1207">
        <v>1899</v>
      </c>
      <c r="F7880" s="1211">
        <v>7622</v>
      </c>
    </row>
    <row r="7881" spans="2:6" ht="13.15" customHeight="1" x14ac:dyDescent="0.3">
      <c r="B7881" s="1173" t="s">
        <v>8631</v>
      </c>
      <c r="C7881" s="1206">
        <v>4323</v>
      </c>
      <c r="D7881" s="1206">
        <v>13184</v>
      </c>
      <c r="E7881" s="1206">
        <v>2947</v>
      </c>
      <c r="F7881" s="1210">
        <v>20454</v>
      </c>
    </row>
    <row r="7882" spans="2:6" ht="13.15" customHeight="1" x14ac:dyDescent="0.3">
      <c r="B7882" s="1172" t="s">
        <v>8632</v>
      </c>
      <c r="C7882" s="1207">
        <v>4126</v>
      </c>
      <c r="D7882" s="1207">
        <v>4831</v>
      </c>
      <c r="E7882" s="1207">
        <v>3064</v>
      </c>
      <c r="F7882" s="1211">
        <v>12021</v>
      </c>
    </row>
    <row r="7883" spans="2:6" ht="13.15" customHeight="1" x14ac:dyDescent="0.3">
      <c r="B7883" s="1173" t="s">
        <v>8633</v>
      </c>
      <c r="C7883" s="1206">
        <v>16296</v>
      </c>
      <c r="D7883" s="1206">
        <v>12102</v>
      </c>
      <c r="E7883" s="1206">
        <v>4809</v>
      </c>
      <c r="F7883" s="1210">
        <v>33207</v>
      </c>
    </row>
    <row r="7884" spans="2:6" ht="13.15" customHeight="1" x14ac:dyDescent="0.3">
      <c r="B7884" s="1172" t="s">
        <v>8634</v>
      </c>
      <c r="C7884" s="1207">
        <v>1525</v>
      </c>
      <c r="D7884" s="1207">
        <v>2717</v>
      </c>
      <c r="E7884" s="1207">
        <v>847</v>
      </c>
      <c r="F7884" s="1211">
        <v>5089</v>
      </c>
    </row>
    <row r="7885" spans="2:6" ht="13.15" customHeight="1" x14ac:dyDescent="0.3">
      <c r="B7885" s="1173" t="s">
        <v>8635</v>
      </c>
      <c r="C7885" s="1206">
        <v>5044</v>
      </c>
      <c r="D7885" s="1206">
        <v>4691</v>
      </c>
      <c r="E7885" s="1206">
        <v>2333</v>
      </c>
      <c r="F7885" s="1210">
        <v>12068</v>
      </c>
    </row>
    <row r="7886" spans="2:6" ht="13.15" customHeight="1" x14ac:dyDescent="0.3">
      <c r="B7886" s="1172" t="s">
        <v>8636</v>
      </c>
      <c r="C7886" s="1207">
        <v>8539</v>
      </c>
      <c r="D7886" s="1207">
        <v>5746</v>
      </c>
      <c r="E7886" s="1207">
        <v>3774</v>
      </c>
      <c r="F7886" s="1211">
        <v>18059</v>
      </c>
    </row>
    <row r="7887" spans="2:6" ht="13.15" customHeight="1" x14ac:dyDescent="0.3">
      <c r="B7887" s="1173" t="s">
        <v>8637</v>
      </c>
      <c r="C7887" s="1206">
        <v>4373</v>
      </c>
      <c r="D7887" s="1206">
        <v>7948</v>
      </c>
      <c r="E7887" s="1206">
        <v>2385</v>
      </c>
      <c r="F7887" s="1210">
        <v>14706</v>
      </c>
    </row>
    <row r="7888" spans="2:6" ht="13.15" customHeight="1" x14ac:dyDescent="0.3">
      <c r="B7888" s="1172" t="s">
        <v>8638</v>
      </c>
      <c r="C7888" s="1207">
        <v>5765</v>
      </c>
      <c r="D7888" s="1207">
        <v>7749</v>
      </c>
      <c r="E7888" s="1207">
        <v>3050</v>
      </c>
      <c r="F7888" s="1211">
        <v>16564</v>
      </c>
    </row>
    <row r="7889" spans="2:6" ht="13.15" customHeight="1" x14ac:dyDescent="0.3">
      <c r="B7889" s="1173" t="s">
        <v>8639</v>
      </c>
      <c r="C7889" s="1206">
        <v>16819</v>
      </c>
      <c r="D7889" s="1206">
        <v>21397</v>
      </c>
      <c r="E7889" s="1206">
        <v>8684</v>
      </c>
      <c r="F7889" s="1210">
        <v>46900</v>
      </c>
    </row>
    <row r="7890" spans="2:6" ht="13.15" customHeight="1" x14ac:dyDescent="0.3">
      <c r="B7890" s="1172" t="s">
        <v>8640</v>
      </c>
      <c r="C7890" s="1207">
        <v>11273</v>
      </c>
      <c r="D7890" s="1207">
        <v>13522</v>
      </c>
      <c r="E7890" s="1207">
        <v>5012</v>
      </c>
      <c r="F7890" s="1211">
        <v>29807</v>
      </c>
    </row>
    <row r="7891" spans="2:6" ht="13.15" customHeight="1" x14ac:dyDescent="0.3">
      <c r="B7891" s="1173" t="s">
        <v>8641</v>
      </c>
      <c r="C7891" s="1206">
        <v>10043</v>
      </c>
      <c r="D7891" s="1206">
        <v>11471</v>
      </c>
      <c r="E7891" s="1206">
        <v>5056</v>
      </c>
      <c r="F7891" s="1210">
        <v>26570</v>
      </c>
    </row>
    <row r="7892" spans="2:6" ht="13.15" customHeight="1" x14ac:dyDescent="0.3">
      <c r="B7892" s="1172" t="s">
        <v>8642</v>
      </c>
      <c r="C7892" s="1207">
        <v>8036</v>
      </c>
      <c r="D7892" s="1207">
        <v>9480</v>
      </c>
      <c r="E7892" s="1207">
        <v>3613</v>
      </c>
      <c r="F7892" s="1211">
        <v>21129</v>
      </c>
    </row>
    <row r="7893" spans="2:6" ht="13.15" customHeight="1" x14ac:dyDescent="0.3">
      <c r="B7893" s="1173" t="s">
        <v>8643</v>
      </c>
      <c r="C7893" s="1206">
        <v>6676</v>
      </c>
      <c r="D7893" s="1206">
        <v>11798</v>
      </c>
      <c r="E7893" s="1206">
        <v>3501</v>
      </c>
      <c r="F7893" s="1210">
        <v>21975</v>
      </c>
    </row>
    <row r="7894" spans="2:6" ht="13.15" customHeight="1" x14ac:dyDescent="0.3">
      <c r="B7894" s="1172" t="s">
        <v>8644</v>
      </c>
      <c r="C7894" s="1207">
        <v>4885</v>
      </c>
      <c r="D7894" s="1207">
        <v>7936</v>
      </c>
      <c r="E7894" s="1207">
        <v>2792</v>
      </c>
      <c r="F7894" s="1211">
        <v>15613</v>
      </c>
    </row>
    <row r="7895" spans="2:6" ht="13.15" customHeight="1" x14ac:dyDescent="0.3">
      <c r="B7895" s="1173" t="s">
        <v>8645</v>
      </c>
      <c r="C7895" s="1206">
        <v>8656</v>
      </c>
      <c r="D7895" s="1206">
        <v>11481</v>
      </c>
      <c r="E7895" s="1206">
        <v>4306</v>
      </c>
      <c r="F7895" s="1210">
        <v>24443</v>
      </c>
    </row>
    <row r="7896" spans="2:6" ht="13.15" customHeight="1" x14ac:dyDescent="0.3">
      <c r="B7896" s="1172" t="s">
        <v>8646</v>
      </c>
      <c r="C7896" s="1207">
        <v>3481</v>
      </c>
      <c r="D7896" s="1207">
        <v>8410</v>
      </c>
      <c r="E7896" s="1207">
        <v>2044</v>
      </c>
      <c r="F7896" s="1211">
        <v>13935</v>
      </c>
    </row>
    <row r="7897" spans="2:6" ht="13.15" customHeight="1" x14ac:dyDescent="0.3">
      <c r="B7897" s="1173" t="s">
        <v>8647</v>
      </c>
      <c r="C7897" s="1206">
        <v>14498</v>
      </c>
      <c r="D7897" s="1206">
        <v>30381</v>
      </c>
      <c r="E7897" s="1206">
        <v>9846</v>
      </c>
      <c r="F7897" s="1210">
        <v>54725</v>
      </c>
    </row>
    <row r="7898" spans="2:6" ht="13.15" customHeight="1" x14ac:dyDescent="0.3">
      <c r="B7898" s="1172" t="s">
        <v>8648</v>
      </c>
      <c r="C7898" s="1207">
        <v>6883</v>
      </c>
      <c r="D7898" s="1207">
        <v>11645</v>
      </c>
      <c r="E7898" s="1207">
        <v>3357</v>
      </c>
      <c r="F7898" s="1211">
        <v>21885</v>
      </c>
    </row>
    <row r="7899" spans="2:6" ht="13.15" customHeight="1" x14ac:dyDescent="0.3">
      <c r="B7899" s="1173" t="s">
        <v>8649</v>
      </c>
      <c r="C7899" s="1206">
        <v>3</v>
      </c>
      <c r="D7899" s="1206">
        <v>3</v>
      </c>
      <c r="E7899" s="1206">
        <v>1</v>
      </c>
      <c r="F7899" s="1210">
        <v>7</v>
      </c>
    </row>
    <row r="7900" spans="2:6" ht="13.15" customHeight="1" x14ac:dyDescent="0.3">
      <c r="B7900" s="1172" t="s">
        <v>8650</v>
      </c>
      <c r="C7900" s="1207">
        <v>0</v>
      </c>
      <c r="D7900" s="1207">
        <v>1</v>
      </c>
      <c r="E7900" s="1207">
        <v>21</v>
      </c>
      <c r="F7900" s="1211">
        <v>22</v>
      </c>
    </row>
    <row r="7901" spans="2:6" ht="13.15" customHeight="1" x14ac:dyDescent="0.3">
      <c r="B7901" s="1173" t="s">
        <v>8651</v>
      </c>
      <c r="C7901" s="1206">
        <v>12</v>
      </c>
      <c r="D7901" s="1206">
        <v>15</v>
      </c>
      <c r="E7901" s="1206">
        <v>1</v>
      </c>
      <c r="F7901" s="1210">
        <v>28</v>
      </c>
    </row>
    <row r="7902" spans="2:6" ht="13.15" customHeight="1" x14ac:dyDescent="0.3">
      <c r="B7902" s="1172" t="s">
        <v>8652</v>
      </c>
      <c r="C7902" s="1207">
        <v>22449</v>
      </c>
      <c r="D7902" s="1207">
        <v>23406</v>
      </c>
      <c r="E7902" s="1207">
        <v>9237</v>
      </c>
      <c r="F7902" s="1211">
        <v>55092</v>
      </c>
    </row>
    <row r="7903" spans="2:6" ht="13.15" customHeight="1" x14ac:dyDescent="0.3">
      <c r="B7903" s="1173" t="s">
        <v>8653</v>
      </c>
      <c r="C7903" s="1206">
        <v>649</v>
      </c>
      <c r="D7903" s="1206">
        <v>2311</v>
      </c>
      <c r="E7903" s="1206">
        <v>332</v>
      </c>
      <c r="F7903" s="1210">
        <v>3292</v>
      </c>
    </row>
    <row r="7904" spans="2:6" ht="13.15" customHeight="1" x14ac:dyDescent="0.3">
      <c r="B7904" s="1172" t="s">
        <v>8654</v>
      </c>
      <c r="C7904" s="1207">
        <v>1058</v>
      </c>
      <c r="D7904" s="1207">
        <v>2926</v>
      </c>
      <c r="E7904" s="1207">
        <v>852</v>
      </c>
      <c r="F7904" s="1211">
        <v>4836</v>
      </c>
    </row>
    <row r="7905" spans="2:6" ht="13.15" customHeight="1" x14ac:dyDescent="0.3">
      <c r="B7905" s="1173" t="s">
        <v>8655</v>
      </c>
      <c r="C7905" s="1206">
        <v>155</v>
      </c>
      <c r="D7905" s="1206">
        <v>645</v>
      </c>
      <c r="E7905" s="1206">
        <v>120</v>
      </c>
      <c r="F7905" s="1210">
        <v>920</v>
      </c>
    </row>
    <row r="7906" spans="2:6" ht="13.15" customHeight="1" x14ac:dyDescent="0.3">
      <c r="B7906" s="1172" t="s">
        <v>8656</v>
      </c>
      <c r="C7906" s="1207">
        <v>2473</v>
      </c>
      <c r="D7906" s="1207">
        <v>5884</v>
      </c>
      <c r="E7906" s="1207">
        <v>1801</v>
      </c>
      <c r="F7906" s="1211">
        <v>10158</v>
      </c>
    </row>
    <row r="7907" spans="2:6" ht="13.15" customHeight="1" x14ac:dyDescent="0.3">
      <c r="B7907" s="1173" t="s">
        <v>8657</v>
      </c>
      <c r="C7907" s="1206">
        <v>18719</v>
      </c>
      <c r="D7907" s="1206">
        <v>41423</v>
      </c>
      <c r="E7907" s="1206">
        <v>13837</v>
      </c>
      <c r="F7907" s="1210">
        <v>73979</v>
      </c>
    </row>
    <row r="7908" spans="2:6" ht="13.15" customHeight="1" x14ac:dyDescent="0.3">
      <c r="B7908" s="1172" t="s">
        <v>8658</v>
      </c>
      <c r="C7908" s="1207">
        <v>7278</v>
      </c>
      <c r="D7908" s="1207">
        <v>16060</v>
      </c>
      <c r="E7908" s="1207">
        <v>4891</v>
      </c>
      <c r="F7908" s="1211">
        <v>28229</v>
      </c>
    </row>
    <row r="7909" spans="2:6" ht="13.15" customHeight="1" x14ac:dyDescent="0.3">
      <c r="B7909" s="1173" t="s">
        <v>8659</v>
      </c>
      <c r="C7909" s="1206">
        <v>719</v>
      </c>
      <c r="D7909" s="1206">
        <v>1836</v>
      </c>
      <c r="E7909" s="1206">
        <v>473</v>
      </c>
      <c r="F7909" s="1210">
        <v>3028</v>
      </c>
    </row>
    <row r="7910" spans="2:6" ht="13.15" customHeight="1" x14ac:dyDescent="0.3">
      <c r="B7910" s="1172" t="s">
        <v>8660</v>
      </c>
      <c r="C7910" s="1207">
        <v>3882</v>
      </c>
      <c r="D7910" s="1207">
        <v>8104</v>
      </c>
      <c r="E7910" s="1207">
        <v>2541</v>
      </c>
      <c r="F7910" s="1211">
        <v>14527</v>
      </c>
    </row>
    <row r="7911" spans="2:6" ht="13.15" customHeight="1" x14ac:dyDescent="0.3">
      <c r="B7911" s="1173" t="s">
        <v>8661</v>
      </c>
      <c r="C7911" s="1206">
        <v>334</v>
      </c>
      <c r="D7911" s="1206">
        <v>1023</v>
      </c>
      <c r="E7911" s="1206">
        <v>371</v>
      </c>
      <c r="F7911" s="1210">
        <v>1728</v>
      </c>
    </row>
    <row r="7912" spans="2:6" ht="13.15" customHeight="1" x14ac:dyDescent="0.3">
      <c r="B7912" s="1172" t="s">
        <v>8662</v>
      </c>
      <c r="C7912" s="1207">
        <v>1855</v>
      </c>
      <c r="D7912" s="1207">
        <v>8257</v>
      </c>
      <c r="E7912" s="1207">
        <v>307</v>
      </c>
      <c r="F7912" s="1211">
        <v>10419</v>
      </c>
    </row>
    <row r="7913" spans="2:6" ht="13.15" customHeight="1" x14ac:dyDescent="0.3">
      <c r="B7913" s="1173" t="s">
        <v>8663</v>
      </c>
      <c r="C7913" s="1206">
        <v>4218</v>
      </c>
      <c r="D7913" s="1206">
        <v>2950</v>
      </c>
      <c r="E7913" s="1206">
        <v>1608</v>
      </c>
      <c r="F7913" s="1210">
        <v>8776</v>
      </c>
    </row>
    <row r="7914" spans="2:6" ht="13.15" customHeight="1" x14ac:dyDescent="0.3">
      <c r="B7914" s="1172" t="s">
        <v>8664</v>
      </c>
      <c r="C7914" s="1207">
        <v>1833</v>
      </c>
      <c r="D7914" s="1207">
        <v>1242</v>
      </c>
      <c r="E7914" s="1207">
        <v>583</v>
      </c>
      <c r="F7914" s="1211">
        <v>3658</v>
      </c>
    </row>
    <row r="7915" spans="2:6" ht="13.15" customHeight="1" x14ac:dyDescent="0.3">
      <c r="B7915" s="1173" t="s">
        <v>8665</v>
      </c>
      <c r="C7915" s="1206">
        <v>149</v>
      </c>
      <c r="D7915" s="1206">
        <v>108</v>
      </c>
      <c r="E7915" s="1206">
        <v>58</v>
      </c>
      <c r="F7915" s="1210">
        <v>315</v>
      </c>
    </row>
    <row r="7916" spans="2:6" ht="13.15" customHeight="1" x14ac:dyDescent="0.3">
      <c r="B7916" s="1172" t="s">
        <v>8666</v>
      </c>
      <c r="C7916" s="1207">
        <v>1615</v>
      </c>
      <c r="D7916" s="1207">
        <v>2496</v>
      </c>
      <c r="E7916" s="1207">
        <v>770</v>
      </c>
      <c r="F7916" s="1211">
        <v>4881</v>
      </c>
    </row>
    <row r="7917" spans="2:6" ht="13.15" customHeight="1" x14ac:dyDescent="0.3">
      <c r="B7917" s="1173" t="s">
        <v>8667</v>
      </c>
      <c r="C7917" s="1206">
        <v>196</v>
      </c>
      <c r="D7917" s="1206">
        <v>544</v>
      </c>
      <c r="E7917" s="1206">
        <v>147</v>
      </c>
      <c r="F7917" s="1210">
        <v>887</v>
      </c>
    </row>
    <row r="7918" spans="2:6" ht="13.15" customHeight="1" x14ac:dyDescent="0.3">
      <c r="B7918" s="1172" t="s">
        <v>8668</v>
      </c>
      <c r="C7918" s="1207">
        <v>7</v>
      </c>
      <c r="D7918" s="1207">
        <v>4</v>
      </c>
      <c r="E7918" s="1207">
        <v>1</v>
      </c>
      <c r="F7918" s="1211">
        <v>12</v>
      </c>
    </row>
    <row r="7919" spans="2:6" ht="13.15" customHeight="1" x14ac:dyDescent="0.3">
      <c r="B7919" s="1173" t="s">
        <v>8669</v>
      </c>
      <c r="C7919" s="1206">
        <v>10680</v>
      </c>
      <c r="D7919" s="1206">
        <v>24815</v>
      </c>
      <c r="E7919" s="1206">
        <v>6673</v>
      </c>
      <c r="F7919" s="1210">
        <v>42168</v>
      </c>
    </row>
    <row r="7920" spans="2:6" ht="13.15" customHeight="1" x14ac:dyDescent="0.3">
      <c r="B7920" s="1172" t="s">
        <v>8670</v>
      </c>
      <c r="C7920" s="1207">
        <v>2073</v>
      </c>
      <c r="D7920" s="1207">
        <v>4233</v>
      </c>
      <c r="E7920" s="1207">
        <v>1265</v>
      </c>
      <c r="F7920" s="1211">
        <v>7571</v>
      </c>
    </row>
    <row r="7921" spans="2:6" ht="13.15" customHeight="1" x14ac:dyDescent="0.3">
      <c r="B7921" s="1173" t="s">
        <v>8671</v>
      </c>
      <c r="C7921" s="1206">
        <v>583</v>
      </c>
      <c r="D7921" s="1206">
        <v>2553</v>
      </c>
      <c r="E7921" s="1206">
        <v>521</v>
      </c>
      <c r="F7921" s="1210">
        <v>3657</v>
      </c>
    </row>
    <row r="7922" spans="2:6" ht="13.15" customHeight="1" x14ac:dyDescent="0.3">
      <c r="B7922" s="1172" t="s">
        <v>8672</v>
      </c>
      <c r="C7922" s="1207">
        <v>3463</v>
      </c>
      <c r="D7922" s="1207">
        <v>6500</v>
      </c>
      <c r="E7922" s="1207">
        <v>1748</v>
      </c>
      <c r="F7922" s="1211">
        <v>11711</v>
      </c>
    </row>
    <row r="7923" spans="2:6" ht="13.15" customHeight="1" x14ac:dyDescent="0.3">
      <c r="B7923" s="1173" t="s">
        <v>8673</v>
      </c>
      <c r="C7923" s="1206">
        <v>1864</v>
      </c>
      <c r="D7923" s="1206">
        <v>3102</v>
      </c>
      <c r="E7923" s="1206">
        <v>1086</v>
      </c>
      <c r="F7923" s="1210">
        <v>6052</v>
      </c>
    </row>
    <row r="7924" spans="2:6" ht="13.15" customHeight="1" x14ac:dyDescent="0.3">
      <c r="B7924" s="1172" t="s">
        <v>8674</v>
      </c>
      <c r="C7924" s="1207">
        <v>2805</v>
      </c>
      <c r="D7924" s="1207">
        <v>4317</v>
      </c>
      <c r="E7924" s="1207">
        <v>1414</v>
      </c>
      <c r="F7924" s="1211">
        <v>8536</v>
      </c>
    </row>
    <row r="7925" spans="2:6" ht="13.15" customHeight="1" x14ac:dyDescent="0.3">
      <c r="B7925" s="1173" t="s">
        <v>8675</v>
      </c>
      <c r="C7925" s="1206">
        <v>3593</v>
      </c>
      <c r="D7925" s="1206">
        <v>8185</v>
      </c>
      <c r="E7925" s="1206">
        <v>2570</v>
      </c>
      <c r="F7925" s="1210">
        <v>14348</v>
      </c>
    </row>
    <row r="7926" spans="2:6" ht="13.15" customHeight="1" x14ac:dyDescent="0.3">
      <c r="B7926" s="1172" t="s">
        <v>8676</v>
      </c>
      <c r="C7926" s="1207">
        <v>403</v>
      </c>
      <c r="D7926" s="1207">
        <v>1803</v>
      </c>
      <c r="E7926" s="1207">
        <v>279</v>
      </c>
      <c r="F7926" s="1211">
        <v>2485</v>
      </c>
    </row>
    <row r="7927" spans="2:6" ht="13.15" customHeight="1" x14ac:dyDescent="0.3">
      <c r="B7927" s="1173" t="s">
        <v>8677</v>
      </c>
      <c r="C7927" s="1206">
        <v>1806</v>
      </c>
      <c r="D7927" s="1206">
        <v>6706</v>
      </c>
      <c r="E7927" s="1206">
        <v>1227</v>
      </c>
      <c r="F7927" s="1210">
        <v>9739</v>
      </c>
    </row>
    <row r="7928" spans="2:6" ht="13.15" customHeight="1" x14ac:dyDescent="0.3">
      <c r="B7928" s="1172" t="s">
        <v>8678</v>
      </c>
      <c r="C7928" s="1207">
        <v>2132</v>
      </c>
      <c r="D7928" s="1207">
        <v>4017</v>
      </c>
      <c r="E7928" s="1207">
        <v>850</v>
      </c>
      <c r="F7928" s="1211">
        <v>6999</v>
      </c>
    </row>
    <row r="7929" spans="2:6" ht="13.15" customHeight="1" x14ac:dyDescent="0.3">
      <c r="B7929" s="1173" t="s">
        <v>8679</v>
      </c>
      <c r="C7929" s="1206">
        <v>806</v>
      </c>
      <c r="D7929" s="1206">
        <v>9890</v>
      </c>
      <c r="E7929" s="1206">
        <v>962</v>
      </c>
      <c r="F7929" s="1210">
        <v>11658</v>
      </c>
    </row>
    <row r="7930" spans="2:6" ht="13.15" customHeight="1" x14ac:dyDescent="0.3">
      <c r="B7930" s="1172" t="s">
        <v>8680</v>
      </c>
      <c r="C7930" s="1207">
        <v>5899</v>
      </c>
      <c r="D7930" s="1207">
        <v>8275</v>
      </c>
      <c r="E7930" s="1207">
        <v>3961</v>
      </c>
      <c r="F7930" s="1211">
        <v>18135</v>
      </c>
    </row>
    <row r="7931" spans="2:6" ht="13.15" customHeight="1" x14ac:dyDescent="0.3">
      <c r="B7931" s="1173" t="s">
        <v>8681</v>
      </c>
      <c r="C7931" s="1206">
        <v>789</v>
      </c>
      <c r="D7931" s="1206">
        <v>2306</v>
      </c>
      <c r="E7931" s="1206">
        <v>689</v>
      </c>
      <c r="F7931" s="1210">
        <v>3784</v>
      </c>
    </row>
    <row r="7932" spans="2:6" ht="13.15" customHeight="1" x14ac:dyDescent="0.3">
      <c r="B7932" s="1172" t="s">
        <v>8682</v>
      </c>
      <c r="C7932" s="1207">
        <v>15</v>
      </c>
      <c r="D7932" s="1207">
        <v>0</v>
      </c>
      <c r="E7932" s="1207">
        <v>30</v>
      </c>
      <c r="F7932" s="1211">
        <v>45</v>
      </c>
    </row>
    <row r="7933" spans="2:6" ht="13.15" customHeight="1" x14ac:dyDescent="0.3">
      <c r="B7933" s="1173" t="s">
        <v>8683</v>
      </c>
      <c r="C7933" s="1206">
        <v>3637</v>
      </c>
      <c r="D7933" s="1206">
        <v>7877</v>
      </c>
      <c r="E7933" s="1206">
        <v>2412</v>
      </c>
      <c r="F7933" s="1210">
        <v>13926</v>
      </c>
    </row>
    <row r="7934" spans="2:6" ht="13.15" customHeight="1" x14ac:dyDescent="0.3">
      <c r="B7934" s="1172" t="s">
        <v>8684</v>
      </c>
      <c r="C7934" s="1207">
        <v>4144</v>
      </c>
      <c r="D7934" s="1207">
        <v>11387</v>
      </c>
      <c r="E7934" s="1207">
        <v>2603</v>
      </c>
      <c r="F7934" s="1211">
        <v>18134</v>
      </c>
    </row>
    <row r="7935" spans="2:6" ht="13.15" customHeight="1" x14ac:dyDescent="0.3">
      <c r="B7935" s="1173" t="s">
        <v>8685</v>
      </c>
      <c r="C7935" s="1206">
        <v>355</v>
      </c>
      <c r="D7935" s="1206">
        <v>1419</v>
      </c>
      <c r="E7935" s="1206">
        <v>339</v>
      </c>
      <c r="F7935" s="1210">
        <v>2113</v>
      </c>
    </row>
    <row r="7936" spans="2:6" ht="13.15" customHeight="1" x14ac:dyDescent="0.3">
      <c r="B7936" s="1172" t="s">
        <v>8686</v>
      </c>
      <c r="C7936" s="1207">
        <v>1747</v>
      </c>
      <c r="D7936" s="1207">
        <v>5296</v>
      </c>
      <c r="E7936" s="1207">
        <v>1202</v>
      </c>
      <c r="F7936" s="1211">
        <v>8245</v>
      </c>
    </row>
    <row r="7937" spans="2:6" ht="13.15" customHeight="1" x14ac:dyDescent="0.3">
      <c r="B7937" s="1173" t="s">
        <v>8687</v>
      </c>
      <c r="C7937" s="1206">
        <v>361</v>
      </c>
      <c r="D7937" s="1206">
        <v>1037</v>
      </c>
      <c r="E7937" s="1206">
        <v>392</v>
      </c>
      <c r="F7937" s="1210">
        <v>1790</v>
      </c>
    </row>
    <row r="7938" spans="2:6" ht="13.15" customHeight="1" x14ac:dyDescent="0.3">
      <c r="B7938" s="1172" t="s">
        <v>8688</v>
      </c>
      <c r="C7938" s="1207">
        <v>49</v>
      </c>
      <c r="D7938" s="1207">
        <v>189</v>
      </c>
      <c r="E7938" s="1207">
        <v>25</v>
      </c>
      <c r="F7938" s="1211">
        <v>263</v>
      </c>
    </row>
    <row r="7939" spans="2:6" ht="13.15" customHeight="1" x14ac:dyDescent="0.3">
      <c r="B7939" s="1173" t="s">
        <v>8689</v>
      </c>
      <c r="C7939" s="1206">
        <v>1178</v>
      </c>
      <c r="D7939" s="1206">
        <v>3657</v>
      </c>
      <c r="E7939" s="1206">
        <v>375</v>
      </c>
      <c r="F7939" s="1210">
        <v>5210</v>
      </c>
    </row>
    <row r="7940" spans="2:6" ht="13.15" customHeight="1" x14ac:dyDescent="0.3">
      <c r="B7940" s="1172" t="s">
        <v>8690</v>
      </c>
      <c r="C7940" s="1207">
        <v>2085</v>
      </c>
      <c r="D7940" s="1207">
        <v>2576</v>
      </c>
      <c r="E7940" s="1207">
        <v>506</v>
      </c>
      <c r="F7940" s="1211">
        <v>5167</v>
      </c>
    </row>
    <row r="7941" spans="2:6" ht="13.15" customHeight="1" x14ac:dyDescent="0.3">
      <c r="B7941" s="1173" t="s">
        <v>8691</v>
      </c>
      <c r="C7941" s="1206">
        <v>52</v>
      </c>
      <c r="D7941" s="1206">
        <v>77</v>
      </c>
      <c r="E7941" s="1206">
        <v>25</v>
      </c>
      <c r="F7941" s="1210">
        <v>154</v>
      </c>
    </row>
    <row r="7942" spans="2:6" ht="13.15" customHeight="1" x14ac:dyDescent="0.3">
      <c r="B7942" s="1172" t="s">
        <v>8692</v>
      </c>
      <c r="C7942" s="1207">
        <v>3062</v>
      </c>
      <c r="D7942" s="1207">
        <v>7060</v>
      </c>
      <c r="E7942" s="1207">
        <v>1482</v>
      </c>
      <c r="F7942" s="1211">
        <v>11604</v>
      </c>
    </row>
    <row r="7943" spans="2:6" ht="13.15" customHeight="1" x14ac:dyDescent="0.3">
      <c r="B7943" s="1173" t="s">
        <v>8693</v>
      </c>
      <c r="C7943" s="1206">
        <v>506</v>
      </c>
      <c r="D7943" s="1206">
        <v>1356</v>
      </c>
      <c r="E7943" s="1206">
        <v>277</v>
      </c>
      <c r="F7943" s="1210">
        <v>2139</v>
      </c>
    </row>
    <row r="7944" spans="2:6" ht="13.15" customHeight="1" x14ac:dyDescent="0.3">
      <c r="B7944" s="1172" t="s">
        <v>8694</v>
      </c>
      <c r="C7944" s="1207">
        <v>338</v>
      </c>
      <c r="D7944" s="1207">
        <v>1964</v>
      </c>
      <c r="E7944" s="1207">
        <v>173</v>
      </c>
      <c r="F7944" s="1211">
        <v>2475</v>
      </c>
    </row>
    <row r="7945" spans="2:6" ht="13.15" customHeight="1" x14ac:dyDescent="0.3">
      <c r="B7945" s="1173" t="s">
        <v>8695</v>
      </c>
      <c r="C7945" s="1206">
        <v>371</v>
      </c>
      <c r="D7945" s="1206">
        <v>1341</v>
      </c>
      <c r="E7945" s="1206">
        <v>250</v>
      </c>
      <c r="F7945" s="1210">
        <v>1962</v>
      </c>
    </row>
    <row r="7946" spans="2:6" ht="13.15" customHeight="1" x14ac:dyDescent="0.3">
      <c r="B7946" s="1172" t="s">
        <v>8696</v>
      </c>
      <c r="C7946" s="1207">
        <v>920</v>
      </c>
      <c r="D7946" s="1207">
        <v>1948</v>
      </c>
      <c r="E7946" s="1207">
        <v>520</v>
      </c>
      <c r="F7946" s="1211">
        <v>3388</v>
      </c>
    </row>
    <row r="7947" spans="2:6" ht="13.15" customHeight="1" x14ac:dyDescent="0.3">
      <c r="B7947" s="1173" t="s">
        <v>8697</v>
      </c>
      <c r="C7947" s="1206">
        <v>45</v>
      </c>
      <c r="D7947" s="1206">
        <v>91</v>
      </c>
      <c r="E7947" s="1206">
        <v>42</v>
      </c>
      <c r="F7947" s="1210">
        <v>178</v>
      </c>
    </row>
    <row r="7948" spans="2:6" ht="13.15" customHeight="1" x14ac:dyDescent="0.3">
      <c r="B7948" s="1172" t="s">
        <v>8698</v>
      </c>
      <c r="C7948" s="1207">
        <v>1615</v>
      </c>
      <c r="D7948" s="1207">
        <v>3271</v>
      </c>
      <c r="E7948" s="1207">
        <v>638</v>
      </c>
      <c r="F7948" s="1211">
        <v>5524</v>
      </c>
    </row>
    <row r="7949" spans="2:6" ht="13.15" customHeight="1" x14ac:dyDescent="0.3">
      <c r="B7949" s="1173" t="s">
        <v>8699</v>
      </c>
      <c r="C7949" s="1206">
        <v>376</v>
      </c>
      <c r="D7949" s="1206">
        <v>2421</v>
      </c>
      <c r="E7949" s="1206">
        <v>252</v>
      </c>
      <c r="F7949" s="1210">
        <v>3049</v>
      </c>
    </row>
    <row r="7950" spans="2:6" ht="13.15" customHeight="1" x14ac:dyDescent="0.3">
      <c r="B7950" s="1172" t="s">
        <v>8700</v>
      </c>
      <c r="C7950" s="1207">
        <v>275</v>
      </c>
      <c r="D7950" s="1207">
        <v>825</v>
      </c>
      <c r="E7950" s="1207">
        <v>109</v>
      </c>
      <c r="F7950" s="1211">
        <v>1209</v>
      </c>
    </row>
    <row r="7951" spans="2:6" ht="13.15" customHeight="1" x14ac:dyDescent="0.3">
      <c r="B7951" s="1173" t="s">
        <v>8701</v>
      </c>
      <c r="C7951" s="1206">
        <v>2420</v>
      </c>
      <c r="D7951" s="1206">
        <v>7363</v>
      </c>
      <c r="E7951" s="1206">
        <v>1384</v>
      </c>
      <c r="F7951" s="1210">
        <v>11167</v>
      </c>
    </row>
    <row r="7952" spans="2:6" ht="13.15" customHeight="1" x14ac:dyDescent="0.3">
      <c r="B7952" s="1172" t="s">
        <v>8702</v>
      </c>
      <c r="C7952" s="1207">
        <v>80</v>
      </c>
      <c r="D7952" s="1207">
        <v>204</v>
      </c>
      <c r="E7952" s="1207">
        <v>20</v>
      </c>
      <c r="F7952" s="1211">
        <v>304</v>
      </c>
    </row>
    <row r="7953" spans="2:6" ht="13.15" customHeight="1" x14ac:dyDescent="0.3">
      <c r="B7953" s="1173" t="s">
        <v>8703</v>
      </c>
      <c r="C7953" s="1206">
        <v>239</v>
      </c>
      <c r="D7953" s="1206">
        <v>730</v>
      </c>
      <c r="E7953" s="1206">
        <v>155</v>
      </c>
      <c r="F7953" s="1210">
        <v>1124</v>
      </c>
    </row>
    <row r="7954" spans="2:6" ht="13.15" customHeight="1" x14ac:dyDescent="0.3">
      <c r="B7954" s="1172" t="s">
        <v>8704</v>
      </c>
      <c r="C7954" s="1207">
        <v>338</v>
      </c>
      <c r="D7954" s="1207">
        <v>1407</v>
      </c>
      <c r="E7954" s="1207">
        <v>172</v>
      </c>
      <c r="F7954" s="1211">
        <v>1917</v>
      </c>
    </row>
    <row r="7955" spans="2:6" ht="13.15" customHeight="1" x14ac:dyDescent="0.3">
      <c r="B7955" s="1173" t="s">
        <v>8705</v>
      </c>
      <c r="C7955" s="1206">
        <v>571</v>
      </c>
      <c r="D7955" s="1206">
        <v>2075</v>
      </c>
      <c r="E7955" s="1206">
        <v>313</v>
      </c>
      <c r="F7955" s="1210">
        <v>2959</v>
      </c>
    </row>
    <row r="7956" spans="2:6" ht="13.15" customHeight="1" x14ac:dyDescent="0.3">
      <c r="B7956" s="1172" t="s">
        <v>8706</v>
      </c>
      <c r="C7956" s="1207">
        <v>207</v>
      </c>
      <c r="D7956" s="1207">
        <v>1179</v>
      </c>
      <c r="E7956" s="1207">
        <v>87</v>
      </c>
      <c r="F7956" s="1211">
        <v>1473</v>
      </c>
    </row>
    <row r="7957" spans="2:6" ht="13.15" customHeight="1" x14ac:dyDescent="0.3">
      <c r="B7957" s="1173" t="s">
        <v>8707</v>
      </c>
      <c r="C7957" s="1206">
        <v>132</v>
      </c>
      <c r="D7957" s="1206">
        <v>938</v>
      </c>
      <c r="E7957" s="1206">
        <v>85</v>
      </c>
      <c r="F7957" s="1210">
        <v>1155</v>
      </c>
    </row>
    <row r="7958" spans="2:6" ht="13.15" customHeight="1" x14ac:dyDescent="0.3">
      <c r="B7958" s="1172" t="s">
        <v>8708</v>
      </c>
      <c r="C7958" s="1207">
        <v>237</v>
      </c>
      <c r="D7958" s="1207">
        <v>1221</v>
      </c>
      <c r="E7958" s="1207">
        <v>164</v>
      </c>
      <c r="F7958" s="1211">
        <v>1622</v>
      </c>
    </row>
    <row r="7959" spans="2:6" ht="13.15" customHeight="1" x14ac:dyDescent="0.3">
      <c r="B7959" s="1173" t="s">
        <v>8709</v>
      </c>
      <c r="C7959" s="1206">
        <v>56</v>
      </c>
      <c r="D7959" s="1206">
        <v>315</v>
      </c>
      <c r="E7959" s="1206">
        <v>15</v>
      </c>
      <c r="F7959" s="1210">
        <v>386</v>
      </c>
    </row>
    <row r="7960" spans="2:6" ht="13.15" customHeight="1" x14ac:dyDescent="0.3">
      <c r="B7960" s="1172" t="s">
        <v>8710</v>
      </c>
      <c r="C7960" s="1207">
        <v>59</v>
      </c>
      <c r="D7960" s="1207">
        <v>91</v>
      </c>
      <c r="E7960" s="1207">
        <v>18</v>
      </c>
      <c r="F7960" s="1211">
        <v>168</v>
      </c>
    </row>
    <row r="7961" spans="2:6" ht="13.15" customHeight="1" x14ac:dyDescent="0.3">
      <c r="B7961" s="1173" t="s">
        <v>8711</v>
      </c>
      <c r="C7961" s="1206">
        <v>1</v>
      </c>
      <c r="D7961" s="1206">
        <v>0</v>
      </c>
      <c r="E7961" s="1206">
        <v>1</v>
      </c>
      <c r="F7961" s="1210">
        <v>2</v>
      </c>
    </row>
    <row r="7962" spans="2:6" ht="13.15" customHeight="1" x14ac:dyDescent="0.3">
      <c r="B7962" s="1172" t="s">
        <v>8712</v>
      </c>
      <c r="C7962" s="1207">
        <v>5403</v>
      </c>
      <c r="D7962" s="1207">
        <v>11287</v>
      </c>
      <c r="E7962" s="1207">
        <v>2800</v>
      </c>
      <c r="F7962" s="1211">
        <v>19490</v>
      </c>
    </row>
    <row r="7963" spans="2:6" ht="13.15" customHeight="1" x14ac:dyDescent="0.3">
      <c r="B7963" s="1173" t="s">
        <v>8713</v>
      </c>
      <c r="C7963" s="1206">
        <v>0</v>
      </c>
      <c r="D7963" s="1206">
        <v>5</v>
      </c>
      <c r="E7963" s="1206">
        <v>5</v>
      </c>
      <c r="F7963" s="1210">
        <v>10</v>
      </c>
    </row>
    <row r="7964" spans="2:6" ht="13.15" customHeight="1" x14ac:dyDescent="0.3">
      <c r="B7964" s="1172" t="s">
        <v>8714</v>
      </c>
      <c r="C7964" s="1207">
        <v>1998</v>
      </c>
      <c r="D7964" s="1207">
        <v>5143</v>
      </c>
      <c r="E7964" s="1207">
        <v>1295</v>
      </c>
      <c r="F7964" s="1211">
        <v>8436</v>
      </c>
    </row>
    <row r="7965" spans="2:6" ht="13.15" customHeight="1" x14ac:dyDescent="0.3">
      <c r="B7965" s="1173" t="s">
        <v>8715</v>
      </c>
      <c r="C7965" s="1206">
        <v>1207</v>
      </c>
      <c r="D7965" s="1206">
        <v>2923</v>
      </c>
      <c r="E7965" s="1206">
        <v>687</v>
      </c>
      <c r="F7965" s="1210">
        <v>4817</v>
      </c>
    </row>
    <row r="7966" spans="2:6" ht="13.15" customHeight="1" x14ac:dyDescent="0.3">
      <c r="B7966" s="1172" t="s">
        <v>8716</v>
      </c>
      <c r="C7966" s="1207">
        <v>712</v>
      </c>
      <c r="D7966" s="1207">
        <v>1824</v>
      </c>
      <c r="E7966" s="1207">
        <v>521</v>
      </c>
      <c r="F7966" s="1211">
        <v>3057</v>
      </c>
    </row>
    <row r="7967" spans="2:6" ht="13.15" customHeight="1" x14ac:dyDescent="0.3">
      <c r="B7967" s="1173" t="s">
        <v>8717</v>
      </c>
      <c r="C7967" s="1206">
        <v>1176</v>
      </c>
      <c r="D7967" s="1206">
        <v>2299</v>
      </c>
      <c r="E7967" s="1206">
        <v>681</v>
      </c>
      <c r="F7967" s="1210">
        <v>4156</v>
      </c>
    </row>
    <row r="7968" spans="2:6" ht="13.15" customHeight="1" x14ac:dyDescent="0.3">
      <c r="B7968" s="1172" t="s">
        <v>8718</v>
      </c>
      <c r="C7968" s="1207">
        <v>1029</v>
      </c>
      <c r="D7968" s="1207">
        <v>3433</v>
      </c>
      <c r="E7968" s="1207">
        <v>549</v>
      </c>
      <c r="F7968" s="1211">
        <v>5011</v>
      </c>
    </row>
    <row r="7969" spans="2:6" ht="13.15" customHeight="1" x14ac:dyDescent="0.3">
      <c r="B7969" s="1173" t="s">
        <v>8719</v>
      </c>
      <c r="C7969" s="1206">
        <v>1</v>
      </c>
      <c r="D7969" s="1206">
        <v>4</v>
      </c>
      <c r="E7969" s="1206">
        <v>9</v>
      </c>
      <c r="F7969" s="1210">
        <v>14</v>
      </c>
    </row>
    <row r="7970" spans="2:6" ht="13.15" customHeight="1" x14ac:dyDescent="0.3">
      <c r="B7970" s="1172" t="s">
        <v>8720</v>
      </c>
      <c r="C7970" s="1207">
        <v>1035</v>
      </c>
      <c r="D7970" s="1207">
        <v>3750</v>
      </c>
      <c r="E7970" s="1207">
        <v>645</v>
      </c>
      <c r="F7970" s="1211">
        <v>5430</v>
      </c>
    </row>
    <row r="7971" spans="2:6" ht="13.15" customHeight="1" x14ac:dyDescent="0.3">
      <c r="B7971" s="1173" t="s">
        <v>8721</v>
      </c>
      <c r="C7971" s="1206">
        <v>170</v>
      </c>
      <c r="D7971" s="1206">
        <v>346</v>
      </c>
      <c r="E7971" s="1206">
        <v>82</v>
      </c>
      <c r="F7971" s="1210">
        <v>598</v>
      </c>
    </row>
    <row r="7972" spans="2:6" ht="13.15" customHeight="1" x14ac:dyDescent="0.3">
      <c r="B7972" s="1172" t="s">
        <v>8722</v>
      </c>
      <c r="C7972" s="1207">
        <v>244</v>
      </c>
      <c r="D7972" s="1207">
        <v>732</v>
      </c>
      <c r="E7972" s="1207">
        <v>197</v>
      </c>
      <c r="F7972" s="1211">
        <v>1173</v>
      </c>
    </row>
    <row r="7973" spans="2:6" ht="13.15" customHeight="1" x14ac:dyDescent="0.3">
      <c r="B7973" s="1173" t="s">
        <v>8723</v>
      </c>
      <c r="C7973" s="1206">
        <v>252</v>
      </c>
      <c r="D7973" s="1206">
        <v>776</v>
      </c>
      <c r="E7973" s="1206">
        <v>209</v>
      </c>
      <c r="F7973" s="1210">
        <v>1237</v>
      </c>
    </row>
    <row r="7974" spans="2:6" ht="13.15" customHeight="1" x14ac:dyDescent="0.3">
      <c r="B7974" s="1172" t="s">
        <v>8724</v>
      </c>
      <c r="C7974" s="1207">
        <v>1094</v>
      </c>
      <c r="D7974" s="1207">
        <v>3930</v>
      </c>
      <c r="E7974" s="1207">
        <v>751</v>
      </c>
      <c r="F7974" s="1211">
        <v>5775</v>
      </c>
    </row>
    <row r="7975" spans="2:6" ht="13.15" customHeight="1" x14ac:dyDescent="0.3">
      <c r="B7975" s="1173" t="s">
        <v>8725</v>
      </c>
      <c r="C7975" s="1206">
        <v>275</v>
      </c>
      <c r="D7975" s="1206">
        <v>688</v>
      </c>
      <c r="E7975" s="1206">
        <v>169</v>
      </c>
      <c r="F7975" s="1210">
        <v>1132</v>
      </c>
    </row>
    <row r="7976" spans="2:6" ht="13.15" customHeight="1" x14ac:dyDescent="0.3">
      <c r="B7976" s="1172" t="s">
        <v>8726</v>
      </c>
      <c r="C7976" s="1207">
        <v>425</v>
      </c>
      <c r="D7976" s="1207">
        <v>1397</v>
      </c>
      <c r="E7976" s="1207">
        <v>383</v>
      </c>
      <c r="F7976" s="1211">
        <v>2205</v>
      </c>
    </row>
    <row r="7977" spans="2:6" ht="13.15" customHeight="1" x14ac:dyDescent="0.3">
      <c r="B7977" s="1173" t="s">
        <v>8727</v>
      </c>
      <c r="C7977" s="1206">
        <v>0</v>
      </c>
      <c r="D7977" s="1206">
        <v>2</v>
      </c>
      <c r="E7977" s="1206">
        <v>7</v>
      </c>
      <c r="F7977" s="1210">
        <v>9</v>
      </c>
    </row>
    <row r="7978" spans="2:6" ht="13.15" customHeight="1" x14ac:dyDescent="0.3">
      <c r="B7978" s="1172" t="s">
        <v>8728</v>
      </c>
      <c r="C7978" s="1207">
        <v>2973</v>
      </c>
      <c r="D7978" s="1207">
        <v>8283</v>
      </c>
      <c r="E7978" s="1207">
        <v>1911</v>
      </c>
      <c r="F7978" s="1211">
        <v>13167</v>
      </c>
    </row>
    <row r="7979" spans="2:6" ht="13.15" customHeight="1" x14ac:dyDescent="0.3">
      <c r="B7979" s="1173" t="s">
        <v>8729</v>
      </c>
      <c r="C7979" s="1206">
        <v>167</v>
      </c>
      <c r="D7979" s="1206">
        <v>1010</v>
      </c>
      <c r="E7979" s="1206">
        <v>120</v>
      </c>
      <c r="F7979" s="1210">
        <v>1297</v>
      </c>
    </row>
    <row r="7980" spans="2:6" ht="13.15" customHeight="1" x14ac:dyDescent="0.3">
      <c r="B7980" s="1172" t="s">
        <v>8730</v>
      </c>
      <c r="C7980" s="1207">
        <v>253</v>
      </c>
      <c r="D7980" s="1207">
        <v>1380</v>
      </c>
      <c r="E7980" s="1207">
        <v>205</v>
      </c>
      <c r="F7980" s="1211">
        <v>1838</v>
      </c>
    </row>
    <row r="7981" spans="2:6" ht="13.15" customHeight="1" x14ac:dyDescent="0.3">
      <c r="B7981" s="1173" t="s">
        <v>8731</v>
      </c>
      <c r="C7981" s="1206">
        <v>30</v>
      </c>
      <c r="D7981" s="1206">
        <v>170</v>
      </c>
      <c r="E7981" s="1206">
        <v>30</v>
      </c>
      <c r="F7981" s="1210">
        <v>230</v>
      </c>
    </row>
    <row r="7982" spans="2:6" ht="13.15" customHeight="1" x14ac:dyDescent="0.3">
      <c r="B7982" s="1172" t="s">
        <v>8732</v>
      </c>
      <c r="C7982" s="1207">
        <v>4422</v>
      </c>
      <c r="D7982" s="1207">
        <v>12660</v>
      </c>
      <c r="E7982" s="1207">
        <v>3327</v>
      </c>
      <c r="F7982" s="1211">
        <v>20409</v>
      </c>
    </row>
    <row r="7983" spans="2:6" ht="13.15" customHeight="1" x14ac:dyDescent="0.3">
      <c r="B7983" s="1173" t="s">
        <v>8733</v>
      </c>
      <c r="C7983" s="1206">
        <v>198</v>
      </c>
      <c r="D7983" s="1206">
        <v>1037</v>
      </c>
      <c r="E7983" s="1206">
        <v>165</v>
      </c>
      <c r="F7983" s="1210">
        <v>1400</v>
      </c>
    </row>
    <row r="7984" spans="2:6" ht="13.15" customHeight="1" x14ac:dyDescent="0.3">
      <c r="B7984" s="1172" t="s">
        <v>8734</v>
      </c>
      <c r="C7984" s="1207">
        <v>884</v>
      </c>
      <c r="D7984" s="1207">
        <v>2551</v>
      </c>
      <c r="E7984" s="1207">
        <v>547</v>
      </c>
      <c r="F7984" s="1211">
        <v>3982</v>
      </c>
    </row>
    <row r="7985" spans="2:6" ht="13.15" customHeight="1" x14ac:dyDescent="0.3">
      <c r="B7985" s="1173" t="s">
        <v>8735</v>
      </c>
      <c r="C7985" s="1206">
        <v>1221</v>
      </c>
      <c r="D7985" s="1206">
        <v>5445</v>
      </c>
      <c r="E7985" s="1206">
        <v>781</v>
      </c>
      <c r="F7985" s="1210">
        <v>7447</v>
      </c>
    </row>
    <row r="7986" spans="2:6" ht="13.15" customHeight="1" x14ac:dyDescent="0.3">
      <c r="B7986" s="1172" t="s">
        <v>8736</v>
      </c>
      <c r="C7986" s="1207">
        <v>169</v>
      </c>
      <c r="D7986" s="1207">
        <v>645</v>
      </c>
      <c r="E7986" s="1207">
        <v>87</v>
      </c>
      <c r="F7986" s="1211">
        <v>901</v>
      </c>
    </row>
    <row r="7987" spans="2:6" ht="13.15" customHeight="1" x14ac:dyDescent="0.3">
      <c r="B7987" s="1173" t="s">
        <v>8737</v>
      </c>
      <c r="C7987" s="1206">
        <v>197</v>
      </c>
      <c r="D7987" s="1206">
        <v>2165</v>
      </c>
      <c r="E7987" s="1206">
        <v>76</v>
      </c>
      <c r="F7987" s="1210">
        <v>2438</v>
      </c>
    </row>
    <row r="7988" spans="2:6" ht="13.15" customHeight="1" x14ac:dyDescent="0.3">
      <c r="B7988" s="1172" t="s">
        <v>8738</v>
      </c>
      <c r="C7988" s="1207">
        <v>1810</v>
      </c>
      <c r="D7988" s="1207">
        <v>2748</v>
      </c>
      <c r="E7988" s="1207">
        <v>786</v>
      </c>
      <c r="F7988" s="1211">
        <v>5344</v>
      </c>
    </row>
    <row r="7989" spans="2:6" ht="13.15" customHeight="1" x14ac:dyDescent="0.3">
      <c r="B7989" s="1173" t="s">
        <v>8739</v>
      </c>
      <c r="C7989" s="1206">
        <v>334</v>
      </c>
      <c r="D7989" s="1206">
        <v>1809</v>
      </c>
      <c r="E7989" s="1206">
        <v>334</v>
      </c>
      <c r="F7989" s="1210">
        <v>2477</v>
      </c>
    </row>
    <row r="7990" spans="2:6" ht="13.15" customHeight="1" x14ac:dyDescent="0.3">
      <c r="B7990" s="1172" t="s">
        <v>8740</v>
      </c>
      <c r="C7990" s="1207">
        <v>276</v>
      </c>
      <c r="D7990" s="1207">
        <v>642</v>
      </c>
      <c r="E7990" s="1207">
        <v>140</v>
      </c>
      <c r="F7990" s="1211">
        <v>1058</v>
      </c>
    </row>
    <row r="7991" spans="2:6" ht="13.15" customHeight="1" x14ac:dyDescent="0.3">
      <c r="B7991" s="1173" t="s">
        <v>8741</v>
      </c>
      <c r="C7991" s="1206">
        <v>16712</v>
      </c>
      <c r="D7991" s="1206">
        <v>38523</v>
      </c>
      <c r="E7991" s="1206">
        <v>15349</v>
      </c>
      <c r="F7991" s="1210">
        <v>70584</v>
      </c>
    </row>
    <row r="7992" spans="2:6" ht="13.15" customHeight="1" x14ac:dyDescent="0.3">
      <c r="B7992" s="1172" t="s">
        <v>8742</v>
      </c>
      <c r="C7992" s="1207">
        <v>935</v>
      </c>
      <c r="D7992" s="1207">
        <v>3431</v>
      </c>
      <c r="E7992" s="1207">
        <v>618</v>
      </c>
      <c r="F7992" s="1211">
        <v>4984</v>
      </c>
    </row>
    <row r="7993" spans="2:6" ht="13.15" customHeight="1" x14ac:dyDescent="0.3">
      <c r="B7993" s="1173" t="s">
        <v>8743</v>
      </c>
      <c r="C7993" s="1206">
        <v>4230</v>
      </c>
      <c r="D7993" s="1206">
        <v>5826</v>
      </c>
      <c r="E7993" s="1206">
        <v>1613</v>
      </c>
      <c r="F7993" s="1210">
        <v>11669</v>
      </c>
    </row>
    <row r="7994" spans="2:6" ht="13.15" customHeight="1" x14ac:dyDescent="0.3">
      <c r="B7994" s="1172" t="s">
        <v>8744</v>
      </c>
      <c r="C7994" s="1207">
        <v>3785</v>
      </c>
      <c r="D7994" s="1207">
        <v>37170</v>
      </c>
      <c r="E7994" s="1207">
        <v>2136</v>
      </c>
      <c r="F7994" s="1211">
        <v>43091</v>
      </c>
    </row>
    <row r="7995" spans="2:6" ht="13.15" customHeight="1" x14ac:dyDescent="0.3">
      <c r="B7995" s="1173" t="s">
        <v>8745</v>
      </c>
      <c r="C7995" s="1206">
        <v>6888</v>
      </c>
      <c r="D7995" s="1206">
        <v>6164</v>
      </c>
      <c r="E7995" s="1206">
        <v>2717</v>
      </c>
      <c r="F7995" s="1210">
        <v>15769</v>
      </c>
    </row>
    <row r="7996" spans="2:6" ht="13.15" customHeight="1" x14ac:dyDescent="0.3">
      <c r="B7996" s="1172" t="s">
        <v>8746</v>
      </c>
      <c r="C7996" s="1207">
        <v>389</v>
      </c>
      <c r="D7996" s="1207">
        <v>3635</v>
      </c>
      <c r="E7996" s="1207">
        <v>194</v>
      </c>
      <c r="F7996" s="1211">
        <v>4218</v>
      </c>
    </row>
    <row r="7997" spans="2:6" ht="13.15" customHeight="1" x14ac:dyDescent="0.3">
      <c r="B7997" s="1173" t="s">
        <v>8747</v>
      </c>
      <c r="C7997" s="1206">
        <v>747</v>
      </c>
      <c r="D7997" s="1206">
        <v>3152</v>
      </c>
      <c r="E7997" s="1206">
        <v>442</v>
      </c>
      <c r="F7997" s="1210">
        <v>4341</v>
      </c>
    </row>
    <row r="7998" spans="2:6" ht="13.15" customHeight="1" x14ac:dyDescent="0.3">
      <c r="B7998" s="1172" t="s">
        <v>8748</v>
      </c>
      <c r="C7998" s="1207">
        <v>362</v>
      </c>
      <c r="D7998" s="1207">
        <v>1517</v>
      </c>
      <c r="E7998" s="1207">
        <v>178</v>
      </c>
      <c r="F7998" s="1211">
        <v>2057</v>
      </c>
    </row>
    <row r="7999" spans="2:6" ht="13.15" customHeight="1" x14ac:dyDescent="0.3">
      <c r="B7999" s="1173" t="s">
        <v>8749</v>
      </c>
      <c r="C7999" s="1206">
        <v>195</v>
      </c>
      <c r="D7999" s="1206">
        <v>704</v>
      </c>
      <c r="E7999" s="1206">
        <v>126</v>
      </c>
      <c r="F7999" s="1210">
        <v>1025</v>
      </c>
    </row>
    <row r="8000" spans="2:6" ht="13.15" customHeight="1" x14ac:dyDescent="0.3">
      <c r="B8000" s="1172" t="s">
        <v>8750</v>
      </c>
      <c r="C8000" s="1207">
        <v>246</v>
      </c>
      <c r="D8000" s="1207">
        <v>772</v>
      </c>
      <c r="E8000" s="1207">
        <v>151</v>
      </c>
      <c r="F8000" s="1211">
        <v>1169</v>
      </c>
    </row>
    <row r="8001" spans="2:6" ht="13.15" customHeight="1" x14ac:dyDescent="0.3">
      <c r="B8001" s="1173" t="s">
        <v>8751</v>
      </c>
      <c r="C8001" s="1206">
        <v>764</v>
      </c>
      <c r="D8001" s="1206">
        <v>1925</v>
      </c>
      <c r="E8001" s="1206">
        <v>400</v>
      </c>
      <c r="F8001" s="1210">
        <v>3089</v>
      </c>
    </row>
    <row r="8002" spans="2:6" ht="13.15" customHeight="1" x14ac:dyDescent="0.3">
      <c r="B8002" s="1172" t="s">
        <v>8752</v>
      </c>
      <c r="C8002" s="1207">
        <v>254</v>
      </c>
      <c r="D8002" s="1207">
        <v>768</v>
      </c>
      <c r="E8002" s="1207">
        <v>73</v>
      </c>
      <c r="F8002" s="1211">
        <v>1095</v>
      </c>
    </row>
    <row r="8003" spans="2:6" ht="13.15" customHeight="1" x14ac:dyDescent="0.3">
      <c r="B8003" s="1173" t="s">
        <v>8753</v>
      </c>
      <c r="C8003" s="1206">
        <v>224</v>
      </c>
      <c r="D8003" s="1206">
        <v>886</v>
      </c>
      <c r="E8003" s="1206">
        <v>156</v>
      </c>
      <c r="F8003" s="1210">
        <v>1266</v>
      </c>
    </row>
    <row r="8004" spans="2:6" ht="13.15" customHeight="1" x14ac:dyDescent="0.3">
      <c r="B8004" s="1172" t="s">
        <v>8754</v>
      </c>
      <c r="C8004" s="1207">
        <v>1581</v>
      </c>
      <c r="D8004" s="1207">
        <v>6636</v>
      </c>
      <c r="E8004" s="1207">
        <v>1085</v>
      </c>
      <c r="F8004" s="1211">
        <v>9302</v>
      </c>
    </row>
    <row r="8005" spans="2:6" ht="13.15" customHeight="1" x14ac:dyDescent="0.3">
      <c r="B8005" s="1173" t="s">
        <v>8755</v>
      </c>
      <c r="C8005" s="1206">
        <v>737</v>
      </c>
      <c r="D8005" s="1206">
        <v>2906</v>
      </c>
      <c r="E8005" s="1206">
        <v>399</v>
      </c>
      <c r="F8005" s="1210">
        <v>4042</v>
      </c>
    </row>
    <row r="8006" spans="2:6" ht="13.15" customHeight="1" x14ac:dyDescent="0.3">
      <c r="B8006" s="1172" t="s">
        <v>8756</v>
      </c>
      <c r="C8006" s="1207">
        <v>431</v>
      </c>
      <c r="D8006" s="1207">
        <v>1797</v>
      </c>
      <c r="E8006" s="1207">
        <v>239</v>
      </c>
      <c r="F8006" s="1211">
        <v>2467</v>
      </c>
    </row>
    <row r="8007" spans="2:6" ht="13.15" customHeight="1" x14ac:dyDescent="0.3">
      <c r="B8007" s="1173" t="s">
        <v>8757</v>
      </c>
      <c r="C8007" s="1206">
        <v>1110</v>
      </c>
      <c r="D8007" s="1206">
        <v>5612</v>
      </c>
      <c r="E8007" s="1206">
        <v>1033</v>
      </c>
      <c r="F8007" s="1210">
        <v>7755</v>
      </c>
    </row>
    <row r="8008" spans="2:6" ht="13.15" customHeight="1" x14ac:dyDescent="0.3">
      <c r="B8008" s="1172" t="s">
        <v>8758</v>
      </c>
      <c r="C8008" s="1207">
        <v>122</v>
      </c>
      <c r="D8008" s="1207">
        <v>817</v>
      </c>
      <c r="E8008" s="1207">
        <v>120</v>
      </c>
      <c r="F8008" s="1211">
        <v>1059</v>
      </c>
    </row>
    <row r="8009" spans="2:6" ht="13.15" customHeight="1" x14ac:dyDescent="0.3">
      <c r="B8009" s="1173" t="s">
        <v>8759</v>
      </c>
      <c r="C8009" s="1206">
        <v>1682</v>
      </c>
      <c r="D8009" s="1206">
        <v>3927</v>
      </c>
      <c r="E8009" s="1206">
        <v>811</v>
      </c>
      <c r="F8009" s="1210">
        <v>6420</v>
      </c>
    </row>
    <row r="8010" spans="2:6" ht="13.15" customHeight="1" x14ac:dyDescent="0.3">
      <c r="B8010" s="1172" t="s">
        <v>8760</v>
      </c>
      <c r="C8010" s="1207">
        <v>712</v>
      </c>
      <c r="D8010" s="1207">
        <v>2156</v>
      </c>
      <c r="E8010" s="1207">
        <v>355</v>
      </c>
      <c r="F8010" s="1211">
        <v>3223</v>
      </c>
    </row>
    <row r="8011" spans="2:6" ht="13.15" customHeight="1" x14ac:dyDescent="0.3">
      <c r="B8011" s="1173" t="s">
        <v>8761</v>
      </c>
      <c r="C8011" s="1206">
        <v>2241</v>
      </c>
      <c r="D8011" s="1206">
        <v>6668</v>
      </c>
      <c r="E8011" s="1206">
        <v>1310</v>
      </c>
      <c r="F8011" s="1210">
        <v>10219</v>
      </c>
    </row>
    <row r="8012" spans="2:6" ht="13.15" customHeight="1" x14ac:dyDescent="0.3">
      <c r="B8012" s="1172" t="s">
        <v>8762</v>
      </c>
      <c r="C8012" s="1207">
        <v>0</v>
      </c>
      <c r="D8012" s="1207">
        <v>0</v>
      </c>
      <c r="E8012" s="1207">
        <v>1</v>
      </c>
      <c r="F8012" s="1211">
        <v>1</v>
      </c>
    </row>
    <row r="8013" spans="2:6" ht="13.15" customHeight="1" x14ac:dyDescent="0.3">
      <c r="B8013" s="1173" t="s">
        <v>8763</v>
      </c>
      <c r="C8013" s="1206">
        <v>5475</v>
      </c>
      <c r="D8013" s="1206">
        <v>7541</v>
      </c>
      <c r="E8013" s="1206">
        <v>3152</v>
      </c>
      <c r="F8013" s="1210">
        <v>16168</v>
      </c>
    </row>
    <row r="8014" spans="2:6" ht="13.15" customHeight="1" x14ac:dyDescent="0.3">
      <c r="B8014" s="1172" t="s">
        <v>8764</v>
      </c>
      <c r="C8014" s="1207">
        <v>11390</v>
      </c>
      <c r="D8014" s="1207">
        <v>28432</v>
      </c>
      <c r="E8014" s="1207">
        <v>7198</v>
      </c>
      <c r="F8014" s="1211">
        <v>47020</v>
      </c>
    </row>
    <row r="8015" spans="2:6" ht="13.15" customHeight="1" x14ac:dyDescent="0.3">
      <c r="B8015" s="1173" t="s">
        <v>8765</v>
      </c>
      <c r="C8015" s="1206">
        <v>4898</v>
      </c>
      <c r="D8015" s="1206">
        <v>5013</v>
      </c>
      <c r="E8015" s="1206">
        <v>1185</v>
      </c>
      <c r="F8015" s="1210">
        <v>11096</v>
      </c>
    </row>
    <row r="8016" spans="2:6" ht="13.15" customHeight="1" x14ac:dyDescent="0.3">
      <c r="B8016" s="1172" t="s">
        <v>8766</v>
      </c>
      <c r="C8016" s="1207">
        <v>192</v>
      </c>
      <c r="D8016" s="1207">
        <v>869</v>
      </c>
      <c r="E8016" s="1207">
        <v>116</v>
      </c>
      <c r="F8016" s="1211">
        <v>1177</v>
      </c>
    </row>
    <row r="8017" spans="2:6" ht="13.15" customHeight="1" x14ac:dyDescent="0.3">
      <c r="B8017" s="1173" t="s">
        <v>8767</v>
      </c>
      <c r="C8017" s="1206">
        <v>411</v>
      </c>
      <c r="D8017" s="1206">
        <v>1211</v>
      </c>
      <c r="E8017" s="1206">
        <v>181</v>
      </c>
      <c r="F8017" s="1210">
        <v>1803</v>
      </c>
    </row>
    <row r="8018" spans="2:6" ht="13.15" customHeight="1" x14ac:dyDescent="0.3">
      <c r="B8018" s="1172" t="s">
        <v>8768</v>
      </c>
      <c r="C8018" s="1207">
        <v>319</v>
      </c>
      <c r="D8018" s="1207">
        <v>1405</v>
      </c>
      <c r="E8018" s="1207">
        <v>223</v>
      </c>
      <c r="F8018" s="1211">
        <v>1947</v>
      </c>
    </row>
    <row r="8019" spans="2:6" ht="13.15" customHeight="1" x14ac:dyDescent="0.3">
      <c r="B8019" s="1173" t="s">
        <v>8769</v>
      </c>
      <c r="C8019" s="1206">
        <v>2061</v>
      </c>
      <c r="D8019" s="1206">
        <v>5229</v>
      </c>
      <c r="E8019" s="1206">
        <v>1400</v>
      </c>
      <c r="F8019" s="1210">
        <v>8690</v>
      </c>
    </row>
    <row r="8020" spans="2:6" ht="13.15" customHeight="1" x14ac:dyDescent="0.3">
      <c r="B8020" s="1172" t="s">
        <v>8770</v>
      </c>
      <c r="C8020" s="1207">
        <v>2915</v>
      </c>
      <c r="D8020" s="1207">
        <v>5163</v>
      </c>
      <c r="E8020" s="1207">
        <v>1466</v>
      </c>
      <c r="F8020" s="1211">
        <v>9544</v>
      </c>
    </row>
    <row r="8021" spans="2:6" ht="13.15" customHeight="1" x14ac:dyDescent="0.3">
      <c r="B8021" s="1173" t="s">
        <v>8771</v>
      </c>
      <c r="C8021" s="1206">
        <v>339</v>
      </c>
      <c r="D8021" s="1206">
        <v>537</v>
      </c>
      <c r="E8021" s="1206">
        <v>122</v>
      </c>
      <c r="F8021" s="1210">
        <v>998</v>
      </c>
    </row>
    <row r="8022" spans="2:6" ht="13.15" customHeight="1" x14ac:dyDescent="0.3">
      <c r="B8022" s="1172" t="s">
        <v>8772</v>
      </c>
      <c r="C8022" s="1207">
        <v>3211</v>
      </c>
      <c r="D8022" s="1207">
        <v>5108</v>
      </c>
      <c r="E8022" s="1207">
        <v>1090</v>
      </c>
      <c r="F8022" s="1211">
        <v>9409</v>
      </c>
    </row>
    <row r="8023" spans="2:6" ht="13.15" customHeight="1" x14ac:dyDescent="0.3">
      <c r="B8023" s="1173" t="s">
        <v>8773</v>
      </c>
      <c r="C8023" s="1206">
        <v>820</v>
      </c>
      <c r="D8023" s="1206">
        <v>2922</v>
      </c>
      <c r="E8023" s="1206">
        <v>391</v>
      </c>
      <c r="F8023" s="1210">
        <v>4133</v>
      </c>
    </row>
    <row r="8024" spans="2:6" ht="13.15" customHeight="1" x14ac:dyDescent="0.3">
      <c r="B8024" s="1172" t="s">
        <v>8774</v>
      </c>
      <c r="C8024" s="1207">
        <v>1305</v>
      </c>
      <c r="D8024" s="1207">
        <v>5607</v>
      </c>
      <c r="E8024" s="1207">
        <v>682</v>
      </c>
      <c r="F8024" s="1211">
        <v>7594</v>
      </c>
    </row>
    <row r="8025" spans="2:6" ht="13.15" customHeight="1" x14ac:dyDescent="0.3">
      <c r="B8025" s="1173" t="s">
        <v>8775</v>
      </c>
      <c r="C8025" s="1206">
        <v>960</v>
      </c>
      <c r="D8025" s="1206">
        <v>3721</v>
      </c>
      <c r="E8025" s="1206">
        <v>445</v>
      </c>
      <c r="F8025" s="1210">
        <v>5126</v>
      </c>
    </row>
    <row r="8026" spans="2:6" ht="13.15" customHeight="1" x14ac:dyDescent="0.3">
      <c r="B8026" s="1172" t="s">
        <v>8776</v>
      </c>
      <c r="C8026" s="1207">
        <v>228</v>
      </c>
      <c r="D8026" s="1207">
        <v>1150</v>
      </c>
      <c r="E8026" s="1207">
        <v>152</v>
      </c>
      <c r="F8026" s="1211">
        <v>1530</v>
      </c>
    </row>
    <row r="8027" spans="2:6" ht="13.15" customHeight="1" x14ac:dyDescent="0.3">
      <c r="B8027" s="1173" t="s">
        <v>8777</v>
      </c>
      <c r="C8027" s="1206">
        <v>235</v>
      </c>
      <c r="D8027" s="1206">
        <v>1035</v>
      </c>
      <c r="E8027" s="1206">
        <v>164</v>
      </c>
      <c r="F8027" s="1210">
        <v>1434</v>
      </c>
    </row>
    <row r="8028" spans="2:6" ht="13.15" customHeight="1" x14ac:dyDescent="0.3">
      <c r="B8028" s="1172" t="s">
        <v>8778</v>
      </c>
      <c r="C8028" s="1207">
        <v>248</v>
      </c>
      <c r="D8028" s="1207">
        <v>1529</v>
      </c>
      <c r="E8028" s="1207">
        <v>110</v>
      </c>
      <c r="F8028" s="1211">
        <v>1887</v>
      </c>
    </row>
    <row r="8029" spans="2:6" ht="13.15" customHeight="1" x14ac:dyDescent="0.3">
      <c r="B8029" s="1173" t="s">
        <v>8779</v>
      </c>
      <c r="C8029" s="1206">
        <v>1564</v>
      </c>
      <c r="D8029" s="1206">
        <v>4806</v>
      </c>
      <c r="E8029" s="1206">
        <v>642</v>
      </c>
      <c r="F8029" s="1210">
        <v>7012</v>
      </c>
    </row>
    <row r="8030" spans="2:6" ht="13.15" customHeight="1" x14ac:dyDescent="0.3">
      <c r="B8030" s="1172" t="s">
        <v>8780</v>
      </c>
      <c r="C8030" s="1207">
        <v>554</v>
      </c>
      <c r="D8030" s="1207">
        <v>1429</v>
      </c>
      <c r="E8030" s="1207">
        <v>211</v>
      </c>
      <c r="F8030" s="1211">
        <v>2194</v>
      </c>
    </row>
    <row r="8031" spans="2:6" ht="13.15" customHeight="1" x14ac:dyDescent="0.3">
      <c r="B8031" s="1173" t="s">
        <v>8781</v>
      </c>
      <c r="C8031" s="1206">
        <v>1904</v>
      </c>
      <c r="D8031" s="1206">
        <v>3348</v>
      </c>
      <c r="E8031" s="1206">
        <v>712</v>
      </c>
      <c r="F8031" s="1210">
        <v>5964</v>
      </c>
    </row>
    <row r="8032" spans="2:6" ht="13.15" customHeight="1" x14ac:dyDescent="0.3">
      <c r="B8032" s="1172" t="s">
        <v>8782</v>
      </c>
      <c r="C8032" s="1207">
        <v>8050</v>
      </c>
      <c r="D8032" s="1207">
        <v>10344</v>
      </c>
      <c r="E8032" s="1207">
        <v>3626</v>
      </c>
      <c r="F8032" s="1211">
        <v>22020</v>
      </c>
    </row>
    <row r="8033" spans="2:6" ht="13.15" customHeight="1" x14ac:dyDescent="0.3">
      <c r="B8033" s="1173" t="s">
        <v>8783</v>
      </c>
      <c r="C8033" s="1206">
        <v>7196</v>
      </c>
      <c r="D8033" s="1206">
        <v>8127</v>
      </c>
      <c r="E8033" s="1206">
        <v>2845</v>
      </c>
      <c r="F8033" s="1210">
        <v>18168</v>
      </c>
    </row>
    <row r="8034" spans="2:6" ht="13.15" customHeight="1" x14ac:dyDescent="0.3">
      <c r="B8034" s="1172" t="s">
        <v>8784</v>
      </c>
      <c r="C8034" s="1207">
        <v>6991</v>
      </c>
      <c r="D8034" s="1207">
        <v>6414</v>
      </c>
      <c r="E8034" s="1207">
        <v>2408</v>
      </c>
      <c r="F8034" s="1211">
        <v>15813</v>
      </c>
    </row>
    <row r="8035" spans="2:6" ht="13.15" customHeight="1" x14ac:dyDescent="0.3">
      <c r="B8035" s="1173" t="s">
        <v>8785</v>
      </c>
      <c r="C8035" s="1206">
        <v>6374</v>
      </c>
      <c r="D8035" s="1206">
        <v>7513</v>
      </c>
      <c r="E8035" s="1206">
        <v>1807</v>
      </c>
      <c r="F8035" s="1210">
        <v>15694</v>
      </c>
    </row>
    <row r="8036" spans="2:6" ht="13.15" customHeight="1" x14ac:dyDescent="0.3">
      <c r="B8036" s="1172" t="s">
        <v>8786</v>
      </c>
      <c r="C8036" s="1207">
        <v>6042</v>
      </c>
      <c r="D8036" s="1207">
        <v>6556</v>
      </c>
      <c r="E8036" s="1207">
        <v>1774</v>
      </c>
      <c r="F8036" s="1211">
        <v>14372</v>
      </c>
    </row>
    <row r="8037" spans="2:6" ht="13.15" customHeight="1" x14ac:dyDescent="0.3">
      <c r="B8037" s="1173" t="s">
        <v>8787</v>
      </c>
      <c r="C8037" s="1206">
        <v>2341</v>
      </c>
      <c r="D8037" s="1206">
        <v>3240</v>
      </c>
      <c r="E8037" s="1206">
        <v>687</v>
      </c>
      <c r="F8037" s="1210">
        <v>6268</v>
      </c>
    </row>
    <row r="8038" spans="2:6" ht="13.15" customHeight="1" x14ac:dyDescent="0.3">
      <c r="B8038" s="1172" t="s">
        <v>8788</v>
      </c>
      <c r="C8038" s="1207">
        <v>3</v>
      </c>
      <c r="D8038" s="1207">
        <v>1</v>
      </c>
      <c r="E8038" s="1207">
        <v>2</v>
      </c>
      <c r="F8038" s="1211">
        <v>6</v>
      </c>
    </row>
    <row r="8039" spans="2:6" ht="13.15" customHeight="1" x14ac:dyDescent="0.3">
      <c r="B8039" s="1173" t="s">
        <v>8789</v>
      </c>
      <c r="C8039" s="1206">
        <v>1</v>
      </c>
      <c r="D8039" s="1206">
        <v>2</v>
      </c>
      <c r="E8039" s="1206">
        <v>0</v>
      </c>
      <c r="F8039" s="1210">
        <v>3</v>
      </c>
    </row>
    <row r="8040" spans="2:6" ht="13.15" customHeight="1" x14ac:dyDescent="0.3">
      <c r="B8040" s="1172" t="s">
        <v>8790</v>
      </c>
      <c r="C8040" s="1207">
        <v>0</v>
      </c>
      <c r="D8040" s="1207">
        <v>2</v>
      </c>
      <c r="E8040" s="1207">
        <v>2</v>
      </c>
      <c r="F8040" s="1211">
        <v>4</v>
      </c>
    </row>
    <row r="8041" spans="2:6" ht="13.15" customHeight="1" x14ac:dyDescent="0.3">
      <c r="B8041" s="1173" t="s">
        <v>8791</v>
      </c>
      <c r="C8041" s="1206">
        <v>0</v>
      </c>
      <c r="D8041" s="1206">
        <v>1</v>
      </c>
      <c r="E8041" s="1206">
        <v>0</v>
      </c>
      <c r="F8041" s="1210">
        <v>1</v>
      </c>
    </row>
    <row r="8042" spans="2:6" ht="13.15" customHeight="1" x14ac:dyDescent="0.3">
      <c r="B8042" s="1172" t="s">
        <v>8792</v>
      </c>
      <c r="C8042" s="1207">
        <v>1</v>
      </c>
      <c r="D8042" s="1207">
        <v>0</v>
      </c>
      <c r="E8042" s="1207">
        <v>0</v>
      </c>
      <c r="F8042" s="1211">
        <v>1</v>
      </c>
    </row>
    <row r="8043" spans="2:6" ht="13.15" customHeight="1" x14ac:dyDescent="0.3">
      <c r="B8043" s="1173" t="s">
        <v>12623</v>
      </c>
      <c r="C8043" s="1206">
        <v>0</v>
      </c>
      <c r="D8043" s="1206">
        <v>3</v>
      </c>
      <c r="E8043" s="1206">
        <v>0</v>
      </c>
      <c r="F8043" s="1210">
        <v>3</v>
      </c>
    </row>
    <row r="8044" spans="2:6" ht="13.15" customHeight="1" x14ac:dyDescent="0.3">
      <c r="B8044" s="1172" t="s">
        <v>12624</v>
      </c>
      <c r="C8044" s="1207">
        <v>1</v>
      </c>
      <c r="D8044" s="1207">
        <v>0</v>
      </c>
      <c r="E8044" s="1207">
        <v>0</v>
      </c>
      <c r="F8044" s="1211">
        <v>1</v>
      </c>
    </row>
    <row r="8045" spans="2:6" ht="13.15" customHeight="1" x14ac:dyDescent="0.3">
      <c r="B8045" s="1173" t="s">
        <v>8793</v>
      </c>
      <c r="C8045" s="1206">
        <v>1</v>
      </c>
      <c r="D8045" s="1206">
        <v>1</v>
      </c>
      <c r="E8045" s="1206">
        <v>1</v>
      </c>
      <c r="F8045" s="1210">
        <v>3</v>
      </c>
    </row>
    <row r="8046" spans="2:6" ht="13.15" customHeight="1" x14ac:dyDescent="0.3">
      <c r="B8046" s="1172" t="s">
        <v>8794</v>
      </c>
      <c r="C8046" s="1207">
        <v>1</v>
      </c>
      <c r="D8046" s="1207">
        <v>0</v>
      </c>
      <c r="E8046" s="1207">
        <v>0</v>
      </c>
      <c r="F8046" s="1211">
        <v>1</v>
      </c>
    </row>
    <row r="8047" spans="2:6" ht="13.15" customHeight="1" x14ac:dyDescent="0.3">
      <c r="B8047" s="1173" t="s">
        <v>8795</v>
      </c>
      <c r="C8047" s="1206">
        <v>0</v>
      </c>
      <c r="D8047" s="1206">
        <v>0</v>
      </c>
      <c r="E8047" s="1206">
        <v>1</v>
      </c>
      <c r="F8047" s="1210">
        <v>1</v>
      </c>
    </row>
    <row r="8048" spans="2:6" ht="13.15" customHeight="1" x14ac:dyDescent="0.3">
      <c r="B8048" s="1172" t="s">
        <v>12625</v>
      </c>
      <c r="C8048" s="1207">
        <v>0</v>
      </c>
      <c r="D8048" s="1207">
        <v>1</v>
      </c>
      <c r="E8048" s="1207">
        <v>0</v>
      </c>
      <c r="F8048" s="1211">
        <v>1</v>
      </c>
    </row>
    <row r="8049" spans="2:6" ht="13.15" customHeight="1" x14ac:dyDescent="0.3">
      <c r="B8049" s="1173" t="s">
        <v>8796</v>
      </c>
      <c r="C8049" s="1206">
        <v>1</v>
      </c>
      <c r="D8049" s="1206">
        <v>2</v>
      </c>
      <c r="E8049" s="1206">
        <v>0</v>
      </c>
      <c r="F8049" s="1210">
        <v>3</v>
      </c>
    </row>
    <row r="8050" spans="2:6" ht="13.15" customHeight="1" x14ac:dyDescent="0.3">
      <c r="B8050" s="1172" t="s">
        <v>8797</v>
      </c>
      <c r="C8050" s="1207">
        <v>2</v>
      </c>
      <c r="D8050" s="1207">
        <v>1</v>
      </c>
      <c r="E8050" s="1207">
        <v>2</v>
      </c>
      <c r="F8050" s="1211">
        <v>5</v>
      </c>
    </row>
    <row r="8051" spans="2:6" ht="13.15" customHeight="1" x14ac:dyDescent="0.3">
      <c r="B8051" s="1173" t="s">
        <v>8798</v>
      </c>
      <c r="C8051" s="1206">
        <v>0</v>
      </c>
      <c r="D8051" s="1206">
        <v>8</v>
      </c>
      <c r="E8051" s="1206">
        <v>1</v>
      </c>
      <c r="F8051" s="1210">
        <v>9</v>
      </c>
    </row>
    <row r="8052" spans="2:6" ht="13.15" customHeight="1" x14ac:dyDescent="0.3">
      <c r="B8052" s="1172" t="s">
        <v>12626</v>
      </c>
      <c r="C8052" s="1207">
        <v>0</v>
      </c>
      <c r="D8052" s="1207">
        <v>2</v>
      </c>
      <c r="E8052" s="1207">
        <v>0</v>
      </c>
      <c r="F8052" s="1211">
        <v>2</v>
      </c>
    </row>
    <row r="8053" spans="2:6" ht="13.15" customHeight="1" x14ac:dyDescent="0.3">
      <c r="B8053" s="1173" t="s">
        <v>12627</v>
      </c>
      <c r="C8053" s="1206">
        <v>0</v>
      </c>
      <c r="D8053" s="1206">
        <v>0</v>
      </c>
      <c r="E8053" s="1206">
        <v>1</v>
      </c>
      <c r="F8053" s="1210">
        <v>1</v>
      </c>
    </row>
    <row r="8054" spans="2:6" ht="13.15" customHeight="1" x14ac:dyDescent="0.3">
      <c r="B8054" s="1172" t="s">
        <v>8799</v>
      </c>
      <c r="C8054" s="1207">
        <v>1</v>
      </c>
      <c r="D8054" s="1207">
        <v>5</v>
      </c>
      <c r="E8054" s="1207">
        <v>1</v>
      </c>
      <c r="F8054" s="1211">
        <v>7</v>
      </c>
    </row>
    <row r="8055" spans="2:6" ht="13.15" customHeight="1" x14ac:dyDescent="0.3">
      <c r="B8055" s="1173" t="s">
        <v>8800</v>
      </c>
      <c r="C8055" s="1206">
        <v>3</v>
      </c>
      <c r="D8055" s="1206">
        <v>4</v>
      </c>
      <c r="E8055" s="1206">
        <v>3</v>
      </c>
      <c r="F8055" s="1210">
        <v>10</v>
      </c>
    </row>
    <row r="8056" spans="2:6" ht="13.15" customHeight="1" x14ac:dyDescent="0.3">
      <c r="B8056" s="1172" t="s">
        <v>8801</v>
      </c>
      <c r="C8056" s="1207">
        <v>5</v>
      </c>
      <c r="D8056" s="1207">
        <v>14</v>
      </c>
      <c r="E8056" s="1207">
        <v>3</v>
      </c>
      <c r="F8056" s="1211">
        <v>22</v>
      </c>
    </row>
    <row r="8057" spans="2:6" ht="13.15" customHeight="1" x14ac:dyDescent="0.3">
      <c r="B8057" s="1173" t="s">
        <v>8802</v>
      </c>
      <c r="C8057" s="1206">
        <v>10</v>
      </c>
      <c r="D8057" s="1206">
        <v>39</v>
      </c>
      <c r="E8057" s="1206">
        <v>3</v>
      </c>
      <c r="F8057" s="1210">
        <v>52</v>
      </c>
    </row>
    <row r="8058" spans="2:6" ht="13.15" customHeight="1" x14ac:dyDescent="0.3">
      <c r="B8058" s="1172" t="s">
        <v>8803</v>
      </c>
      <c r="C8058" s="1207">
        <v>319</v>
      </c>
      <c r="D8058" s="1207">
        <v>987</v>
      </c>
      <c r="E8058" s="1207">
        <v>102</v>
      </c>
      <c r="F8058" s="1211">
        <v>1408</v>
      </c>
    </row>
    <row r="8059" spans="2:6" ht="13.15" customHeight="1" x14ac:dyDescent="0.3">
      <c r="B8059" s="1173" t="s">
        <v>8804</v>
      </c>
      <c r="C8059" s="1206">
        <v>132</v>
      </c>
      <c r="D8059" s="1206">
        <v>283</v>
      </c>
      <c r="E8059" s="1206">
        <v>38</v>
      </c>
      <c r="F8059" s="1210">
        <v>453</v>
      </c>
    </row>
    <row r="8060" spans="2:6" ht="13.15" customHeight="1" x14ac:dyDescent="0.3">
      <c r="B8060" s="1172" t="s">
        <v>8805</v>
      </c>
      <c r="C8060" s="1207">
        <v>34</v>
      </c>
      <c r="D8060" s="1207">
        <v>95</v>
      </c>
      <c r="E8060" s="1207">
        <v>12</v>
      </c>
      <c r="F8060" s="1211">
        <v>141</v>
      </c>
    </row>
    <row r="8061" spans="2:6" ht="13.15" customHeight="1" x14ac:dyDescent="0.3">
      <c r="B8061" s="1173" t="s">
        <v>8806</v>
      </c>
      <c r="C8061" s="1206">
        <v>129</v>
      </c>
      <c r="D8061" s="1206">
        <v>406</v>
      </c>
      <c r="E8061" s="1206">
        <v>61</v>
      </c>
      <c r="F8061" s="1210">
        <v>596</v>
      </c>
    </row>
    <row r="8062" spans="2:6" ht="13.15" customHeight="1" x14ac:dyDescent="0.3">
      <c r="B8062" s="1172" t="s">
        <v>8807</v>
      </c>
      <c r="C8062" s="1207">
        <v>107</v>
      </c>
      <c r="D8062" s="1207">
        <v>248</v>
      </c>
      <c r="E8062" s="1207">
        <v>30</v>
      </c>
      <c r="F8062" s="1211">
        <v>385</v>
      </c>
    </row>
    <row r="8063" spans="2:6" ht="13.15" customHeight="1" x14ac:dyDescent="0.3">
      <c r="B8063" s="1173" t="s">
        <v>8808</v>
      </c>
      <c r="C8063" s="1206">
        <v>356</v>
      </c>
      <c r="D8063" s="1206">
        <v>1212</v>
      </c>
      <c r="E8063" s="1206">
        <v>158</v>
      </c>
      <c r="F8063" s="1210">
        <v>1726</v>
      </c>
    </row>
    <row r="8064" spans="2:6" ht="13.15" customHeight="1" x14ac:dyDescent="0.3">
      <c r="B8064" s="1172" t="s">
        <v>8809</v>
      </c>
      <c r="C8064" s="1207">
        <v>393</v>
      </c>
      <c r="D8064" s="1207">
        <v>1129</v>
      </c>
      <c r="E8064" s="1207">
        <v>115</v>
      </c>
      <c r="F8064" s="1211">
        <v>1637</v>
      </c>
    </row>
    <row r="8065" spans="2:6" ht="13.15" customHeight="1" x14ac:dyDescent="0.3">
      <c r="B8065" s="1173" t="s">
        <v>8810</v>
      </c>
      <c r="C8065" s="1206">
        <v>0</v>
      </c>
      <c r="D8065" s="1206">
        <v>1</v>
      </c>
      <c r="E8065" s="1206">
        <v>0</v>
      </c>
      <c r="F8065" s="1210">
        <v>1</v>
      </c>
    </row>
    <row r="8066" spans="2:6" ht="13.15" customHeight="1" x14ac:dyDescent="0.3">
      <c r="B8066" s="1172" t="s">
        <v>8811</v>
      </c>
      <c r="C8066" s="1207">
        <v>23</v>
      </c>
      <c r="D8066" s="1207">
        <v>23</v>
      </c>
      <c r="E8066" s="1207">
        <v>8</v>
      </c>
      <c r="F8066" s="1211">
        <v>54</v>
      </c>
    </row>
    <row r="8067" spans="2:6" ht="13.15" customHeight="1" x14ac:dyDescent="0.3">
      <c r="B8067" s="1173" t="s">
        <v>8812</v>
      </c>
      <c r="C8067" s="1206">
        <v>380</v>
      </c>
      <c r="D8067" s="1206">
        <v>801</v>
      </c>
      <c r="E8067" s="1206">
        <v>98</v>
      </c>
      <c r="F8067" s="1210">
        <v>1279</v>
      </c>
    </row>
    <row r="8068" spans="2:6" ht="13.15" customHeight="1" x14ac:dyDescent="0.3">
      <c r="B8068" s="1172" t="s">
        <v>8813</v>
      </c>
      <c r="C8068" s="1207">
        <v>349</v>
      </c>
      <c r="D8068" s="1207">
        <v>1482</v>
      </c>
      <c r="E8068" s="1207">
        <v>183</v>
      </c>
      <c r="F8068" s="1211">
        <v>2014</v>
      </c>
    </row>
    <row r="8069" spans="2:6" ht="13.15" customHeight="1" x14ac:dyDescent="0.3">
      <c r="B8069" s="1173" t="s">
        <v>8814</v>
      </c>
      <c r="C8069" s="1206">
        <v>642</v>
      </c>
      <c r="D8069" s="1206">
        <v>2250</v>
      </c>
      <c r="E8069" s="1206">
        <v>388</v>
      </c>
      <c r="F8069" s="1210">
        <v>3280</v>
      </c>
    </row>
    <row r="8070" spans="2:6" ht="13.15" customHeight="1" x14ac:dyDescent="0.3">
      <c r="B8070" s="1172" t="s">
        <v>8815</v>
      </c>
      <c r="C8070" s="1207">
        <v>538</v>
      </c>
      <c r="D8070" s="1207">
        <v>1984</v>
      </c>
      <c r="E8070" s="1207">
        <v>355</v>
      </c>
      <c r="F8070" s="1211">
        <v>2877</v>
      </c>
    </row>
    <row r="8071" spans="2:6" ht="13.15" customHeight="1" x14ac:dyDescent="0.3">
      <c r="B8071" s="1173" t="s">
        <v>8816</v>
      </c>
      <c r="C8071" s="1206">
        <v>690</v>
      </c>
      <c r="D8071" s="1206">
        <v>2096</v>
      </c>
      <c r="E8071" s="1206">
        <v>306</v>
      </c>
      <c r="F8071" s="1210">
        <v>3092</v>
      </c>
    </row>
    <row r="8072" spans="2:6" ht="13.15" customHeight="1" x14ac:dyDescent="0.3">
      <c r="B8072" s="1172" t="s">
        <v>8817</v>
      </c>
      <c r="C8072" s="1207">
        <v>353</v>
      </c>
      <c r="D8072" s="1207">
        <v>997</v>
      </c>
      <c r="E8072" s="1207">
        <v>132</v>
      </c>
      <c r="F8072" s="1211">
        <v>1482</v>
      </c>
    </row>
    <row r="8073" spans="2:6" ht="13.15" customHeight="1" x14ac:dyDescent="0.3">
      <c r="B8073" s="1173" t="s">
        <v>8818</v>
      </c>
      <c r="C8073" s="1206">
        <v>469</v>
      </c>
      <c r="D8073" s="1206">
        <v>1587</v>
      </c>
      <c r="E8073" s="1206">
        <v>183</v>
      </c>
      <c r="F8073" s="1210">
        <v>2239</v>
      </c>
    </row>
    <row r="8074" spans="2:6" ht="13.15" customHeight="1" x14ac:dyDescent="0.3">
      <c r="B8074" s="1172" t="s">
        <v>8819</v>
      </c>
      <c r="C8074" s="1207">
        <v>212</v>
      </c>
      <c r="D8074" s="1207">
        <v>628</v>
      </c>
      <c r="E8074" s="1207">
        <v>88</v>
      </c>
      <c r="F8074" s="1211">
        <v>928</v>
      </c>
    </row>
    <row r="8075" spans="2:6" ht="13.15" customHeight="1" x14ac:dyDescent="0.3">
      <c r="B8075" s="1173" t="s">
        <v>8820</v>
      </c>
      <c r="C8075" s="1206">
        <v>441</v>
      </c>
      <c r="D8075" s="1206">
        <v>897</v>
      </c>
      <c r="E8075" s="1206">
        <v>156</v>
      </c>
      <c r="F8075" s="1210">
        <v>1494</v>
      </c>
    </row>
    <row r="8076" spans="2:6" ht="13.15" customHeight="1" x14ac:dyDescent="0.3">
      <c r="B8076" s="1172" t="s">
        <v>8821</v>
      </c>
      <c r="C8076" s="1207">
        <v>299</v>
      </c>
      <c r="D8076" s="1207">
        <v>892</v>
      </c>
      <c r="E8076" s="1207">
        <v>131</v>
      </c>
      <c r="F8076" s="1211">
        <v>1322</v>
      </c>
    </row>
    <row r="8077" spans="2:6" ht="13.15" customHeight="1" x14ac:dyDescent="0.3">
      <c r="B8077" s="1173" t="s">
        <v>8822</v>
      </c>
      <c r="C8077" s="1206">
        <v>19</v>
      </c>
      <c r="D8077" s="1206">
        <v>23</v>
      </c>
      <c r="E8077" s="1206">
        <v>12</v>
      </c>
      <c r="F8077" s="1210">
        <v>54</v>
      </c>
    </row>
    <row r="8078" spans="2:6" ht="13.15" customHeight="1" x14ac:dyDescent="0.3">
      <c r="B8078" s="1172" t="s">
        <v>8823</v>
      </c>
      <c r="C8078" s="1207">
        <v>684</v>
      </c>
      <c r="D8078" s="1207">
        <v>1449</v>
      </c>
      <c r="E8078" s="1207">
        <v>197</v>
      </c>
      <c r="F8078" s="1211">
        <v>2330</v>
      </c>
    </row>
    <row r="8079" spans="2:6" ht="13.15" customHeight="1" x14ac:dyDescent="0.3">
      <c r="B8079" s="1173" t="s">
        <v>8824</v>
      </c>
      <c r="C8079" s="1206">
        <v>713</v>
      </c>
      <c r="D8079" s="1206">
        <v>2417</v>
      </c>
      <c r="E8079" s="1206">
        <v>357</v>
      </c>
      <c r="F8079" s="1210">
        <v>3487</v>
      </c>
    </row>
    <row r="8080" spans="2:6" ht="13.15" customHeight="1" x14ac:dyDescent="0.3">
      <c r="B8080" s="1172" t="s">
        <v>8825</v>
      </c>
      <c r="C8080" s="1207">
        <v>773</v>
      </c>
      <c r="D8080" s="1207">
        <v>2490</v>
      </c>
      <c r="E8080" s="1207">
        <v>344</v>
      </c>
      <c r="F8080" s="1211">
        <v>3607</v>
      </c>
    </row>
    <row r="8081" spans="2:6" ht="13.15" customHeight="1" x14ac:dyDescent="0.3">
      <c r="B8081" s="1173" t="s">
        <v>8826</v>
      </c>
      <c r="C8081" s="1206">
        <v>2453</v>
      </c>
      <c r="D8081" s="1206">
        <v>2879</v>
      </c>
      <c r="E8081" s="1206">
        <v>526</v>
      </c>
      <c r="F8081" s="1210">
        <v>5858</v>
      </c>
    </row>
    <row r="8082" spans="2:6" ht="13.15" customHeight="1" x14ac:dyDescent="0.3">
      <c r="B8082" s="1172" t="s">
        <v>8827</v>
      </c>
      <c r="C8082" s="1207">
        <v>129</v>
      </c>
      <c r="D8082" s="1207">
        <v>287</v>
      </c>
      <c r="E8082" s="1207">
        <v>57</v>
      </c>
      <c r="F8082" s="1211">
        <v>473</v>
      </c>
    </row>
    <row r="8083" spans="2:6" ht="13.15" customHeight="1" x14ac:dyDescent="0.3">
      <c r="B8083" s="1173" t="s">
        <v>8828</v>
      </c>
      <c r="C8083" s="1206">
        <v>2188</v>
      </c>
      <c r="D8083" s="1206">
        <v>2656</v>
      </c>
      <c r="E8083" s="1206">
        <v>733</v>
      </c>
      <c r="F8083" s="1210">
        <v>5577</v>
      </c>
    </row>
    <row r="8084" spans="2:6" ht="13.15" customHeight="1" x14ac:dyDescent="0.3">
      <c r="B8084" s="1172" t="s">
        <v>8829</v>
      </c>
      <c r="C8084" s="1207">
        <v>2499</v>
      </c>
      <c r="D8084" s="1207">
        <v>4133</v>
      </c>
      <c r="E8084" s="1207">
        <v>801</v>
      </c>
      <c r="F8084" s="1211">
        <v>7433</v>
      </c>
    </row>
    <row r="8085" spans="2:6" ht="13.15" customHeight="1" x14ac:dyDescent="0.3">
      <c r="B8085" s="1173" t="s">
        <v>8830</v>
      </c>
      <c r="C8085" s="1206">
        <v>730</v>
      </c>
      <c r="D8085" s="1206">
        <v>2118</v>
      </c>
      <c r="E8085" s="1206">
        <v>260</v>
      </c>
      <c r="F8085" s="1210">
        <v>3108</v>
      </c>
    </row>
    <row r="8086" spans="2:6" ht="13.15" customHeight="1" x14ac:dyDescent="0.3">
      <c r="B8086" s="1172" t="s">
        <v>8831</v>
      </c>
      <c r="C8086" s="1207">
        <v>0</v>
      </c>
      <c r="D8086" s="1207">
        <v>0</v>
      </c>
      <c r="E8086" s="1207">
        <v>1</v>
      </c>
      <c r="F8086" s="1211">
        <v>1</v>
      </c>
    </row>
    <row r="8087" spans="2:6" ht="13.15" customHeight="1" x14ac:dyDescent="0.3">
      <c r="B8087" s="1173" t="s">
        <v>8832</v>
      </c>
      <c r="C8087" s="1206">
        <v>76</v>
      </c>
      <c r="D8087" s="1206">
        <v>226</v>
      </c>
      <c r="E8087" s="1206">
        <v>56</v>
      </c>
      <c r="F8087" s="1210">
        <v>358</v>
      </c>
    </row>
    <row r="8088" spans="2:6" ht="13.15" customHeight="1" x14ac:dyDescent="0.3">
      <c r="B8088" s="1172" t="s">
        <v>8833</v>
      </c>
      <c r="C8088" s="1207">
        <v>424</v>
      </c>
      <c r="D8088" s="1207">
        <v>2042</v>
      </c>
      <c r="E8088" s="1207">
        <v>218</v>
      </c>
      <c r="F8088" s="1211">
        <v>2684</v>
      </c>
    </row>
    <row r="8089" spans="2:6" ht="13.15" customHeight="1" x14ac:dyDescent="0.3">
      <c r="B8089" s="1173" t="s">
        <v>8834</v>
      </c>
      <c r="C8089" s="1206">
        <v>148</v>
      </c>
      <c r="D8089" s="1206">
        <v>666</v>
      </c>
      <c r="E8089" s="1206">
        <v>84</v>
      </c>
      <c r="F8089" s="1210">
        <v>898</v>
      </c>
    </row>
    <row r="8090" spans="2:6" ht="13.15" customHeight="1" x14ac:dyDescent="0.3">
      <c r="B8090" s="1172" t="s">
        <v>8835</v>
      </c>
      <c r="C8090" s="1207">
        <v>64</v>
      </c>
      <c r="D8090" s="1207">
        <v>300</v>
      </c>
      <c r="E8090" s="1207">
        <v>32</v>
      </c>
      <c r="F8090" s="1211">
        <v>396</v>
      </c>
    </row>
    <row r="8091" spans="2:6" ht="13.15" customHeight="1" x14ac:dyDescent="0.3">
      <c r="B8091" s="1173" t="s">
        <v>8836</v>
      </c>
      <c r="C8091" s="1206">
        <v>313</v>
      </c>
      <c r="D8091" s="1206">
        <v>660</v>
      </c>
      <c r="E8091" s="1206">
        <v>120</v>
      </c>
      <c r="F8091" s="1210">
        <v>1093</v>
      </c>
    </row>
    <row r="8092" spans="2:6" ht="13.15" customHeight="1" x14ac:dyDescent="0.3">
      <c r="B8092" s="1172" t="s">
        <v>8837</v>
      </c>
      <c r="C8092" s="1207">
        <v>349</v>
      </c>
      <c r="D8092" s="1207">
        <v>4702</v>
      </c>
      <c r="E8092" s="1207">
        <v>91</v>
      </c>
      <c r="F8092" s="1211">
        <v>5142</v>
      </c>
    </row>
    <row r="8093" spans="2:6" ht="13.15" customHeight="1" x14ac:dyDescent="0.3">
      <c r="B8093" s="1173" t="s">
        <v>8838</v>
      </c>
      <c r="C8093" s="1206">
        <v>10365</v>
      </c>
      <c r="D8093" s="1206">
        <v>10185</v>
      </c>
      <c r="E8093" s="1206">
        <v>4654</v>
      </c>
      <c r="F8093" s="1210">
        <v>25204</v>
      </c>
    </row>
    <row r="8094" spans="2:6" ht="13.15" customHeight="1" x14ac:dyDescent="0.3">
      <c r="B8094" s="1172" t="s">
        <v>8839</v>
      </c>
      <c r="C8094" s="1207">
        <v>9329</v>
      </c>
      <c r="D8094" s="1207">
        <v>7441</v>
      </c>
      <c r="E8094" s="1207">
        <v>4398</v>
      </c>
      <c r="F8094" s="1211">
        <v>21168</v>
      </c>
    </row>
    <row r="8095" spans="2:6" ht="13.15" customHeight="1" x14ac:dyDescent="0.3">
      <c r="B8095" s="1173" t="s">
        <v>8840</v>
      </c>
      <c r="C8095" s="1206">
        <v>10114</v>
      </c>
      <c r="D8095" s="1206">
        <v>8943</v>
      </c>
      <c r="E8095" s="1206">
        <v>3816</v>
      </c>
      <c r="F8095" s="1210">
        <v>22873</v>
      </c>
    </row>
    <row r="8096" spans="2:6" ht="13.15" customHeight="1" x14ac:dyDescent="0.3">
      <c r="B8096" s="1172" t="s">
        <v>8841</v>
      </c>
      <c r="C8096" s="1207">
        <v>9731</v>
      </c>
      <c r="D8096" s="1207">
        <v>8155</v>
      </c>
      <c r="E8096" s="1207">
        <v>3568</v>
      </c>
      <c r="F8096" s="1211">
        <v>21454</v>
      </c>
    </row>
    <row r="8097" spans="2:6" ht="13.15" customHeight="1" x14ac:dyDescent="0.3">
      <c r="B8097" s="1173" t="s">
        <v>8842</v>
      </c>
      <c r="C8097" s="1206">
        <v>12276</v>
      </c>
      <c r="D8097" s="1206">
        <v>11327</v>
      </c>
      <c r="E8097" s="1206">
        <v>4506</v>
      </c>
      <c r="F8097" s="1210">
        <v>28109</v>
      </c>
    </row>
    <row r="8098" spans="2:6" ht="13.15" customHeight="1" x14ac:dyDescent="0.3">
      <c r="B8098" s="1172" t="s">
        <v>8843</v>
      </c>
      <c r="C8098" s="1207">
        <v>9387</v>
      </c>
      <c r="D8098" s="1207">
        <v>7696</v>
      </c>
      <c r="E8098" s="1207">
        <v>3132</v>
      </c>
      <c r="F8098" s="1211">
        <v>20215</v>
      </c>
    </row>
    <row r="8099" spans="2:6" ht="13.15" customHeight="1" x14ac:dyDescent="0.3">
      <c r="B8099" s="1173" t="s">
        <v>8844</v>
      </c>
      <c r="C8099" s="1206">
        <v>8557</v>
      </c>
      <c r="D8099" s="1206">
        <v>7867</v>
      </c>
      <c r="E8099" s="1206">
        <v>2864</v>
      </c>
      <c r="F8099" s="1210">
        <v>19288</v>
      </c>
    </row>
    <row r="8100" spans="2:6" ht="13.15" customHeight="1" x14ac:dyDescent="0.3">
      <c r="B8100" s="1172" t="s">
        <v>8845</v>
      </c>
      <c r="C8100" s="1207">
        <v>7087</v>
      </c>
      <c r="D8100" s="1207">
        <v>8840</v>
      </c>
      <c r="E8100" s="1207">
        <v>2727</v>
      </c>
      <c r="F8100" s="1211">
        <v>18654</v>
      </c>
    </row>
    <row r="8101" spans="2:6" ht="13.15" customHeight="1" x14ac:dyDescent="0.3">
      <c r="B8101" s="1173" t="s">
        <v>8846</v>
      </c>
      <c r="C8101" s="1206">
        <v>10093</v>
      </c>
      <c r="D8101" s="1206">
        <v>9917</v>
      </c>
      <c r="E8101" s="1206">
        <v>2799</v>
      </c>
      <c r="F8101" s="1210">
        <v>22809</v>
      </c>
    </row>
    <row r="8102" spans="2:6" ht="13.15" customHeight="1" x14ac:dyDescent="0.3">
      <c r="B8102" s="1172" t="s">
        <v>8847</v>
      </c>
      <c r="C8102" s="1207">
        <v>12174</v>
      </c>
      <c r="D8102" s="1207">
        <v>11659</v>
      </c>
      <c r="E8102" s="1207">
        <v>4200</v>
      </c>
      <c r="F8102" s="1211">
        <v>28033</v>
      </c>
    </row>
    <row r="8103" spans="2:6" ht="13.15" customHeight="1" x14ac:dyDescent="0.3">
      <c r="B8103" s="1173" t="s">
        <v>8848</v>
      </c>
      <c r="C8103" s="1206">
        <v>7472</v>
      </c>
      <c r="D8103" s="1206">
        <v>6828</v>
      </c>
      <c r="E8103" s="1206">
        <v>2767</v>
      </c>
      <c r="F8103" s="1210">
        <v>17067</v>
      </c>
    </row>
    <row r="8104" spans="2:6" ht="13.15" customHeight="1" x14ac:dyDescent="0.3">
      <c r="B8104" s="1172" t="s">
        <v>8849</v>
      </c>
      <c r="C8104" s="1207">
        <v>13661</v>
      </c>
      <c r="D8104" s="1207">
        <v>12361</v>
      </c>
      <c r="E8104" s="1207">
        <v>3314</v>
      </c>
      <c r="F8104" s="1211">
        <v>29336</v>
      </c>
    </row>
    <row r="8105" spans="2:6" ht="13.15" customHeight="1" x14ac:dyDescent="0.3">
      <c r="B8105" s="1173" t="s">
        <v>8850</v>
      </c>
      <c r="C8105" s="1206">
        <v>3395</v>
      </c>
      <c r="D8105" s="1206">
        <v>6900</v>
      </c>
      <c r="E8105" s="1206">
        <v>1563</v>
      </c>
      <c r="F8105" s="1210">
        <v>11858</v>
      </c>
    </row>
    <row r="8106" spans="2:6" ht="13.15" customHeight="1" x14ac:dyDescent="0.3">
      <c r="B8106" s="1172" t="s">
        <v>8851</v>
      </c>
      <c r="C8106" s="1207">
        <v>3707</v>
      </c>
      <c r="D8106" s="1207">
        <v>6617</v>
      </c>
      <c r="E8106" s="1207">
        <v>2064</v>
      </c>
      <c r="F8106" s="1211">
        <v>12388</v>
      </c>
    </row>
    <row r="8107" spans="2:6" ht="13.15" customHeight="1" x14ac:dyDescent="0.3">
      <c r="B8107" s="1173" t="s">
        <v>8852</v>
      </c>
      <c r="C8107" s="1206">
        <v>2202</v>
      </c>
      <c r="D8107" s="1206">
        <v>3761</v>
      </c>
      <c r="E8107" s="1206">
        <v>1012</v>
      </c>
      <c r="F8107" s="1210">
        <v>6975</v>
      </c>
    </row>
    <row r="8108" spans="2:6" ht="13.15" customHeight="1" x14ac:dyDescent="0.3">
      <c r="B8108" s="1172" t="s">
        <v>8853</v>
      </c>
      <c r="C8108" s="1207">
        <v>1520</v>
      </c>
      <c r="D8108" s="1207">
        <v>2182</v>
      </c>
      <c r="E8108" s="1207">
        <v>676</v>
      </c>
      <c r="F8108" s="1211">
        <v>4378</v>
      </c>
    </row>
    <row r="8109" spans="2:6" ht="13.15" customHeight="1" x14ac:dyDescent="0.3">
      <c r="B8109" s="1173" t="s">
        <v>8854</v>
      </c>
      <c r="C8109" s="1206">
        <v>0</v>
      </c>
      <c r="D8109" s="1206">
        <v>2</v>
      </c>
      <c r="E8109" s="1206">
        <v>6</v>
      </c>
      <c r="F8109" s="1210">
        <v>8</v>
      </c>
    </row>
    <row r="8110" spans="2:6" ht="13.15" customHeight="1" x14ac:dyDescent="0.3">
      <c r="B8110" s="1172" t="s">
        <v>8855</v>
      </c>
      <c r="C8110" s="1207">
        <v>0</v>
      </c>
      <c r="D8110" s="1207">
        <v>1</v>
      </c>
      <c r="E8110" s="1207">
        <v>1</v>
      </c>
      <c r="F8110" s="1211">
        <v>2</v>
      </c>
    </row>
    <row r="8111" spans="2:6" ht="13.15" customHeight="1" x14ac:dyDescent="0.3">
      <c r="B8111" s="1173" t="s">
        <v>8856</v>
      </c>
      <c r="C8111" s="1206">
        <v>2</v>
      </c>
      <c r="D8111" s="1206">
        <v>2</v>
      </c>
      <c r="E8111" s="1206">
        <v>1</v>
      </c>
      <c r="F8111" s="1210">
        <v>5</v>
      </c>
    </row>
    <row r="8112" spans="2:6" ht="13.15" customHeight="1" x14ac:dyDescent="0.3">
      <c r="B8112" s="1172" t="s">
        <v>8857</v>
      </c>
      <c r="C8112" s="1207">
        <v>4516</v>
      </c>
      <c r="D8112" s="1207">
        <v>3427</v>
      </c>
      <c r="E8112" s="1207">
        <v>1139</v>
      </c>
      <c r="F8112" s="1211">
        <v>9082</v>
      </c>
    </row>
    <row r="8113" spans="2:6" ht="13.15" customHeight="1" x14ac:dyDescent="0.3">
      <c r="B8113" s="1173" t="s">
        <v>8858</v>
      </c>
      <c r="C8113" s="1206">
        <v>353</v>
      </c>
      <c r="D8113" s="1206">
        <v>1089</v>
      </c>
      <c r="E8113" s="1206">
        <v>155</v>
      </c>
      <c r="F8113" s="1210">
        <v>1597</v>
      </c>
    </row>
    <row r="8114" spans="2:6" ht="13.15" customHeight="1" x14ac:dyDescent="0.3">
      <c r="B8114" s="1172" t="s">
        <v>8859</v>
      </c>
      <c r="C8114" s="1207">
        <v>679</v>
      </c>
      <c r="D8114" s="1207">
        <v>1834</v>
      </c>
      <c r="E8114" s="1207">
        <v>203</v>
      </c>
      <c r="F8114" s="1211">
        <v>2716</v>
      </c>
    </row>
    <row r="8115" spans="2:6" ht="13.15" customHeight="1" x14ac:dyDescent="0.3">
      <c r="B8115" s="1173" t="s">
        <v>8860</v>
      </c>
      <c r="C8115" s="1206">
        <v>979</v>
      </c>
      <c r="D8115" s="1206">
        <v>2076</v>
      </c>
      <c r="E8115" s="1206">
        <v>377</v>
      </c>
      <c r="F8115" s="1210">
        <v>3432</v>
      </c>
    </row>
    <row r="8116" spans="2:6" ht="13.15" customHeight="1" x14ac:dyDescent="0.3">
      <c r="B8116" s="1172" t="s">
        <v>8861</v>
      </c>
      <c r="C8116" s="1207">
        <v>232</v>
      </c>
      <c r="D8116" s="1207">
        <v>700</v>
      </c>
      <c r="E8116" s="1207">
        <v>169</v>
      </c>
      <c r="F8116" s="1211">
        <v>1101</v>
      </c>
    </row>
    <row r="8117" spans="2:6" ht="13.15" customHeight="1" x14ac:dyDescent="0.3">
      <c r="B8117" s="1173" t="s">
        <v>8862</v>
      </c>
      <c r="C8117" s="1206">
        <v>3</v>
      </c>
      <c r="D8117" s="1206">
        <v>12</v>
      </c>
      <c r="E8117" s="1206">
        <v>3</v>
      </c>
      <c r="F8117" s="1210">
        <v>18</v>
      </c>
    </row>
    <row r="8118" spans="2:6" ht="13.15" customHeight="1" x14ac:dyDescent="0.3">
      <c r="B8118" s="1172" t="s">
        <v>8863</v>
      </c>
      <c r="C8118" s="1207">
        <v>1599</v>
      </c>
      <c r="D8118" s="1207">
        <v>3735</v>
      </c>
      <c r="E8118" s="1207">
        <v>763</v>
      </c>
      <c r="F8118" s="1211">
        <v>6097</v>
      </c>
    </row>
    <row r="8119" spans="2:6" ht="13.15" customHeight="1" x14ac:dyDescent="0.3">
      <c r="B8119" s="1173" t="s">
        <v>8864</v>
      </c>
      <c r="C8119" s="1206">
        <v>780</v>
      </c>
      <c r="D8119" s="1206">
        <v>1796</v>
      </c>
      <c r="E8119" s="1206">
        <v>443</v>
      </c>
      <c r="F8119" s="1210">
        <v>3019</v>
      </c>
    </row>
    <row r="8120" spans="2:6" ht="13.15" customHeight="1" x14ac:dyDescent="0.3">
      <c r="B8120" s="1172" t="s">
        <v>8865</v>
      </c>
      <c r="C8120" s="1207">
        <v>422</v>
      </c>
      <c r="D8120" s="1207">
        <v>1035</v>
      </c>
      <c r="E8120" s="1207">
        <v>289</v>
      </c>
      <c r="F8120" s="1211">
        <v>1746</v>
      </c>
    </row>
    <row r="8121" spans="2:6" ht="13.15" customHeight="1" x14ac:dyDescent="0.3">
      <c r="B8121" s="1173" t="s">
        <v>8866</v>
      </c>
      <c r="C8121" s="1206">
        <v>1109</v>
      </c>
      <c r="D8121" s="1206">
        <v>2713</v>
      </c>
      <c r="E8121" s="1206">
        <v>611</v>
      </c>
      <c r="F8121" s="1210">
        <v>4433</v>
      </c>
    </row>
    <row r="8122" spans="2:6" ht="13.15" customHeight="1" x14ac:dyDescent="0.3">
      <c r="B8122" s="1172" t="s">
        <v>8867</v>
      </c>
      <c r="C8122" s="1207">
        <v>556</v>
      </c>
      <c r="D8122" s="1207">
        <v>2275</v>
      </c>
      <c r="E8122" s="1207">
        <v>432</v>
      </c>
      <c r="F8122" s="1211">
        <v>3263</v>
      </c>
    </row>
    <row r="8123" spans="2:6" ht="13.15" customHeight="1" x14ac:dyDescent="0.3">
      <c r="B8123" s="1173" t="s">
        <v>8868</v>
      </c>
      <c r="C8123" s="1206">
        <v>1383</v>
      </c>
      <c r="D8123" s="1206">
        <v>2765</v>
      </c>
      <c r="E8123" s="1206">
        <v>622</v>
      </c>
      <c r="F8123" s="1210">
        <v>4770</v>
      </c>
    </row>
    <row r="8124" spans="2:6" ht="13.15" customHeight="1" x14ac:dyDescent="0.3">
      <c r="B8124" s="1172" t="s">
        <v>8869</v>
      </c>
      <c r="C8124" s="1207">
        <v>1003</v>
      </c>
      <c r="D8124" s="1207">
        <v>2773</v>
      </c>
      <c r="E8124" s="1207">
        <v>622</v>
      </c>
      <c r="F8124" s="1211">
        <v>4398</v>
      </c>
    </row>
    <row r="8125" spans="2:6" ht="13.15" customHeight="1" x14ac:dyDescent="0.3">
      <c r="B8125" s="1173" t="s">
        <v>8870</v>
      </c>
      <c r="C8125" s="1206">
        <v>2779</v>
      </c>
      <c r="D8125" s="1206">
        <v>4633</v>
      </c>
      <c r="E8125" s="1206">
        <v>1106</v>
      </c>
      <c r="F8125" s="1210">
        <v>8518</v>
      </c>
    </row>
    <row r="8126" spans="2:6" ht="13.15" customHeight="1" x14ac:dyDescent="0.3">
      <c r="B8126" s="1172" t="s">
        <v>8871</v>
      </c>
      <c r="C8126" s="1207">
        <v>922</v>
      </c>
      <c r="D8126" s="1207">
        <v>1960</v>
      </c>
      <c r="E8126" s="1207">
        <v>554</v>
      </c>
      <c r="F8126" s="1211">
        <v>3436</v>
      </c>
    </row>
    <row r="8127" spans="2:6" ht="13.15" customHeight="1" x14ac:dyDescent="0.3">
      <c r="B8127" s="1173" t="s">
        <v>8872</v>
      </c>
      <c r="C8127" s="1206">
        <v>1014</v>
      </c>
      <c r="D8127" s="1206">
        <v>1763</v>
      </c>
      <c r="E8127" s="1206">
        <v>395</v>
      </c>
      <c r="F8127" s="1210">
        <v>3172</v>
      </c>
    </row>
    <row r="8128" spans="2:6" ht="13.15" customHeight="1" x14ac:dyDescent="0.3">
      <c r="B8128" s="1172" t="s">
        <v>8873</v>
      </c>
      <c r="C8128" s="1207">
        <v>12</v>
      </c>
      <c r="D8128" s="1207">
        <v>618</v>
      </c>
      <c r="E8128" s="1207">
        <v>1</v>
      </c>
      <c r="F8128" s="1211">
        <v>631</v>
      </c>
    </row>
    <row r="8129" spans="2:6" ht="13.15" customHeight="1" x14ac:dyDescent="0.3">
      <c r="B8129" s="1173" t="s">
        <v>8874</v>
      </c>
      <c r="C8129" s="1206">
        <v>2190</v>
      </c>
      <c r="D8129" s="1206">
        <v>2864</v>
      </c>
      <c r="E8129" s="1206">
        <v>592</v>
      </c>
      <c r="F8129" s="1210">
        <v>5646</v>
      </c>
    </row>
    <row r="8130" spans="2:6" ht="13.15" customHeight="1" x14ac:dyDescent="0.3">
      <c r="B8130" s="1172" t="s">
        <v>8875</v>
      </c>
      <c r="C8130" s="1207">
        <v>4175</v>
      </c>
      <c r="D8130" s="1207">
        <v>5580</v>
      </c>
      <c r="E8130" s="1207">
        <v>1274</v>
      </c>
      <c r="F8130" s="1211">
        <v>11029</v>
      </c>
    </row>
    <row r="8131" spans="2:6" ht="13.15" customHeight="1" x14ac:dyDescent="0.3">
      <c r="B8131" s="1173" t="s">
        <v>8876</v>
      </c>
      <c r="C8131" s="1206">
        <v>456</v>
      </c>
      <c r="D8131" s="1206">
        <v>1194</v>
      </c>
      <c r="E8131" s="1206">
        <v>225</v>
      </c>
      <c r="F8131" s="1210">
        <v>1875</v>
      </c>
    </row>
    <row r="8132" spans="2:6" ht="13.15" customHeight="1" x14ac:dyDescent="0.3">
      <c r="B8132" s="1172" t="s">
        <v>8877</v>
      </c>
      <c r="C8132" s="1207">
        <v>1441</v>
      </c>
      <c r="D8132" s="1207">
        <v>1816</v>
      </c>
      <c r="E8132" s="1207">
        <v>609</v>
      </c>
      <c r="F8132" s="1211">
        <v>3866</v>
      </c>
    </row>
    <row r="8133" spans="2:6" ht="13.15" customHeight="1" x14ac:dyDescent="0.3">
      <c r="B8133" s="1173" t="s">
        <v>8878</v>
      </c>
      <c r="C8133" s="1206">
        <v>410</v>
      </c>
      <c r="D8133" s="1206">
        <v>970</v>
      </c>
      <c r="E8133" s="1206">
        <v>189</v>
      </c>
      <c r="F8133" s="1210">
        <v>1569</v>
      </c>
    </row>
    <row r="8134" spans="2:6" ht="13.15" customHeight="1" x14ac:dyDescent="0.3">
      <c r="B8134" s="1172" t="s">
        <v>8879</v>
      </c>
      <c r="C8134" s="1207">
        <v>550</v>
      </c>
      <c r="D8134" s="1207">
        <v>1238</v>
      </c>
      <c r="E8134" s="1207">
        <v>341</v>
      </c>
      <c r="F8134" s="1211">
        <v>2129</v>
      </c>
    </row>
    <row r="8135" spans="2:6" ht="13.15" customHeight="1" x14ac:dyDescent="0.3">
      <c r="B8135" s="1173" t="s">
        <v>8880</v>
      </c>
      <c r="C8135" s="1206">
        <v>2665</v>
      </c>
      <c r="D8135" s="1206">
        <v>4965</v>
      </c>
      <c r="E8135" s="1206">
        <v>1107</v>
      </c>
      <c r="F8135" s="1210">
        <v>8737</v>
      </c>
    </row>
    <row r="8136" spans="2:6" ht="13.15" customHeight="1" x14ac:dyDescent="0.3">
      <c r="B8136" s="1172" t="s">
        <v>8881</v>
      </c>
      <c r="C8136" s="1207">
        <v>823</v>
      </c>
      <c r="D8136" s="1207">
        <v>2648</v>
      </c>
      <c r="E8136" s="1207">
        <v>427</v>
      </c>
      <c r="F8136" s="1211">
        <v>3898</v>
      </c>
    </row>
    <row r="8137" spans="2:6" ht="13.15" customHeight="1" x14ac:dyDescent="0.3">
      <c r="B8137" s="1173" t="s">
        <v>8882</v>
      </c>
      <c r="C8137" s="1206">
        <v>973</v>
      </c>
      <c r="D8137" s="1206">
        <v>2917</v>
      </c>
      <c r="E8137" s="1206">
        <v>492</v>
      </c>
      <c r="F8137" s="1210">
        <v>4382</v>
      </c>
    </row>
    <row r="8138" spans="2:6" ht="13.15" customHeight="1" x14ac:dyDescent="0.3">
      <c r="B8138" s="1172" t="s">
        <v>8883</v>
      </c>
      <c r="C8138" s="1207">
        <v>1495</v>
      </c>
      <c r="D8138" s="1207">
        <v>2674</v>
      </c>
      <c r="E8138" s="1207">
        <v>629</v>
      </c>
      <c r="F8138" s="1211">
        <v>4798</v>
      </c>
    </row>
    <row r="8139" spans="2:6" ht="13.15" customHeight="1" x14ac:dyDescent="0.3">
      <c r="B8139" s="1173" t="s">
        <v>8884</v>
      </c>
      <c r="C8139" s="1206">
        <v>630</v>
      </c>
      <c r="D8139" s="1206">
        <v>1567</v>
      </c>
      <c r="E8139" s="1206">
        <v>295</v>
      </c>
      <c r="F8139" s="1210">
        <v>2492</v>
      </c>
    </row>
    <row r="8140" spans="2:6" ht="13.15" customHeight="1" x14ac:dyDescent="0.3">
      <c r="B8140" s="1172" t="s">
        <v>8885</v>
      </c>
      <c r="C8140" s="1207">
        <v>500</v>
      </c>
      <c r="D8140" s="1207">
        <v>1203</v>
      </c>
      <c r="E8140" s="1207">
        <v>224</v>
      </c>
      <c r="F8140" s="1211">
        <v>1927</v>
      </c>
    </row>
    <row r="8141" spans="2:6" ht="13.15" customHeight="1" x14ac:dyDescent="0.3">
      <c r="B8141" s="1173" t="s">
        <v>8886</v>
      </c>
      <c r="C8141" s="1206">
        <v>1781</v>
      </c>
      <c r="D8141" s="1206">
        <v>2544</v>
      </c>
      <c r="E8141" s="1206">
        <v>554</v>
      </c>
      <c r="F8141" s="1210">
        <v>4879</v>
      </c>
    </row>
    <row r="8142" spans="2:6" ht="13.15" customHeight="1" x14ac:dyDescent="0.3">
      <c r="B8142" s="1172" t="s">
        <v>8887</v>
      </c>
      <c r="C8142" s="1207">
        <v>5287</v>
      </c>
      <c r="D8142" s="1207">
        <v>8411</v>
      </c>
      <c r="E8142" s="1207">
        <v>2319</v>
      </c>
      <c r="F8142" s="1211">
        <v>16017</v>
      </c>
    </row>
    <row r="8143" spans="2:6" ht="13.15" customHeight="1" x14ac:dyDescent="0.3">
      <c r="B8143" s="1173" t="s">
        <v>8888</v>
      </c>
      <c r="C8143" s="1206">
        <v>1218</v>
      </c>
      <c r="D8143" s="1206">
        <v>2222</v>
      </c>
      <c r="E8143" s="1206">
        <v>554</v>
      </c>
      <c r="F8143" s="1210">
        <v>3994</v>
      </c>
    </row>
    <row r="8144" spans="2:6" ht="13.15" customHeight="1" x14ac:dyDescent="0.3">
      <c r="B8144" s="1172" t="s">
        <v>8889</v>
      </c>
      <c r="C8144" s="1207">
        <v>125</v>
      </c>
      <c r="D8144" s="1207">
        <v>583</v>
      </c>
      <c r="E8144" s="1207">
        <v>52</v>
      </c>
      <c r="F8144" s="1211">
        <v>760</v>
      </c>
    </row>
    <row r="8145" spans="2:6" ht="13.15" customHeight="1" x14ac:dyDescent="0.3">
      <c r="B8145" s="1173" t="s">
        <v>8890</v>
      </c>
      <c r="C8145" s="1206">
        <v>313</v>
      </c>
      <c r="D8145" s="1206">
        <v>1105</v>
      </c>
      <c r="E8145" s="1206">
        <v>170</v>
      </c>
      <c r="F8145" s="1210">
        <v>1588</v>
      </c>
    </row>
    <row r="8146" spans="2:6" ht="13.15" customHeight="1" x14ac:dyDescent="0.3">
      <c r="B8146" s="1172" t="s">
        <v>8891</v>
      </c>
      <c r="C8146" s="1207">
        <v>212</v>
      </c>
      <c r="D8146" s="1207">
        <v>749</v>
      </c>
      <c r="E8146" s="1207">
        <v>103</v>
      </c>
      <c r="F8146" s="1211">
        <v>1064</v>
      </c>
    </row>
    <row r="8147" spans="2:6" ht="13.15" customHeight="1" x14ac:dyDescent="0.3">
      <c r="B8147" s="1173" t="s">
        <v>8892</v>
      </c>
      <c r="C8147" s="1206">
        <v>157</v>
      </c>
      <c r="D8147" s="1206">
        <v>1367</v>
      </c>
      <c r="E8147" s="1206">
        <v>94</v>
      </c>
      <c r="F8147" s="1210">
        <v>1618</v>
      </c>
    </row>
    <row r="8148" spans="2:6" ht="13.15" customHeight="1" x14ac:dyDescent="0.3">
      <c r="B8148" s="1172" t="s">
        <v>8893</v>
      </c>
      <c r="C8148" s="1207">
        <v>1306</v>
      </c>
      <c r="D8148" s="1207">
        <v>4746</v>
      </c>
      <c r="E8148" s="1207">
        <v>720</v>
      </c>
      <c r="F8148" s="1211">
        <v>6772</v>
      </c>
    </row>
    <row r="8149" spans="2:6" ht="13.15" customHeight="1" x14ac:dyDescent="0.3">
      <c r="B8149" s="1173" t="s">
        <v>8894</v>
      </c>
      <c r="C8149" s="1206">
        <v>1644</v>
      </c>
      <c r="D8149" s="1206">
        <v>4831</v>
      </c>
      <c r="E8149" s="1206">
        <v>1094</v>
      </c>
      <c r="F8149" s="1210">
        <v>7569</v>
      </c>
    </row>
    <row r="8150" spans="2:6" ht="13.15" customHeight="1" x14ac:dyDescent="0.3">
      <c r="B8150" s="1172" t="s">
        <v>8895</v>
      </c>
      <c r="C8150" s="1207">
        <v>747</v>
      </c>
      <c r="D8150" s="1207">
        <v>3041</v>
      </c>
      <c r="E8150" s="1207">
        <v>443</v>
      </c>
      <c r="F8150" s="1211">
        <v>4231</v>
      </c>
    </row>
    <row r="8151" spans="2:6" ht="13.15" customHeight="1" x14ac:dyDescent="0.3">
      <c r="B8151" s="1173" t="s">
        <v>8896</v>
      </c>
      <c r="C8151" s="1206">
        <v>688</v>
      </c>
      <c r="D8151" s="1206">
        <v>2353</v>
      </c>
      <c r="E8151" s="1206">
        <v>462</v>
      </c>
      <c r="F8151" s="1210">
        <v>3503</v>
      </c>
    </row>
    <row r="8152" spans="2:6" ht="13.15" customHeight="1" x14ac:dyDescent="0.3">
      <c r="B8152" s="1172" t="s">
        <v>8897</v>
      </c>
      <c r="C8152" s="1207">
        <v>1188</v>
      </c>
      <c r="D8152" s="1207">
        <v>2865</v>
      </c>
      <c r="E8152" s="1207">
        <v>566</v>
      </c>
      <c r="F8152" s="1211">
        <v>4619</v>
      </c>
    </row>
    <row r="8153" spans="2:6" ht="13.15" customHeight="1" x14ac:dyDescent="0.3">
      <c r="B8153" s="1173" t="s">
        <v>8898</v>
      </c>
      <c r="C8153" s="1206">
        <v>368</v>
      </c>
      <c r="D8153" s="1206">
        <v>742</v>
      </c>
      <c r="E8153" s="1206">
        <v>85</v>
      </c>
      <c r="F8153" s="1210">
        <v>1195</v>
      </c>
    </row>
    <row r="8154" spans="2:6" ht="13.15" customHeight="1" x14ac:dyDescent="0.3">
      <c r="B8154" s="1172" t="s">
        <v>8899</v>
      </c>
      <c r="C8154" s="1207">
        <v>72</v>
      </c>
      <c r="D8154" s="1207">
        <v>76</v>
      </c>
      <c r="E8154" s="1207">
        <v>14</v>
      </c>
      <c r="F8154" s="1211">
        <v>162</v>
      </c>
    </row>
    <row r="8155" spans="2:6" ht="13.15" customHeight="1" x14ac:dyDescent="0.3">
      <c r="B8155" s="1173" t="s">
        <v>8900</v>
      </c>
      <c r="C8155" s="1206">
        <v>214</v>
      </c>
      <c r="D8155" s="1206">
        <v>316</v>
      </c>
      <c r="E8155" s="1206">
        <v>80</v>
      </c>
      <c r="F8155" s="1210">
        <v>610</v>
      </c>
    </row>
    <row r="8156" spans="2:6" ht="13.15" customHeight="1" x14ac:dyDescent="0.3">
      <c r="B8156" s="1172" t="s">
        <v>8901</v>
      </c>
      <c r="C8156" s="1207">
        <v>743</v>
      </c>
      <c r="D8156" s="1207">
        <v>2011</v>
      </c>
      <c r="E8156" s="1207">
        <v>190</v>
      </c>
      <c r="F8156" s="1211">
        <v>2944</v>
      </c>
    </row>
    <row r="8157" spans="2:6" ht="13.15" customHeight="1" x14ac:dyDescent="0.3">
      <c r="B8157" s="1173" t="s">
        <v>8902</v>
      </c>
      <c r="C8157" s="1206">
        <v>75</v>
      </c>
      <c r="D8157" s="1206">
        <v>251</v>
      </c>
      <c r="E8157" s="1206">
        <v>25</v>
      </c>
      <c r="F8157" s="1210">
        <v>351</v>
      </c>
    </row>
    <row r="8158" spans="2:6" ht="13.15" customHeight="1" x14ac:dyDescent="0.3">
      <c r="B8158" s="1172" t="s">
        <v>8903</v>
      </c>
      <c r="C8158" s="1207">
        <v>83</v>
      </c>
      <c r="D8158" s="1207">
        <v>166</v>
      </c>
      <c r="E8158" s="1207">
        <v>26</v>
      </c>
      <c r="F8158" s="1211">
        <v>275</v>
      </c>
    </row>
    <row r="8159" spans="2:6" ht="13.15" customHeight="1" x14ac:dyDescent="0.3">
      <c r="B8159" s="1173" t="s">
        <v>8904</v>
      </c>
      <c r="C8159" s="1206">
        <v>200</v>
      </c>
      <c r="D8159" s="1206">
        <v>277</v>
      </c>
      <c r="E8159" s="1206">
        <v>43</v>
      </c>
      <c r="F8159" s="1210">
        <v>520</v>
      </c>
    </row>
    <row r="8160" spans="2:6" ht="13.15" customHeight="1" x14ac:dyDescent="0.3">
      <c r="B8160" s="1172" t="s">
        <v>8905</v>
      </c>
      <c r="C8160" s="1207">
        <v>74</v>
      </c>
      <c r="D8160" s="1207">
        <v>107</v>
      </c>
      <c r="E8160" s="1207">
        <v>10</v>
      </c>
      <c r="F8160" s="1211">
        <v>191</v>
      </c>
    </row>
    <row r="8161" spans="2:6" ht="13.15" customHeight="1" x14ac:dyDescent="0.3">
      <c r="B8161" s="1173" t="s">
        <v>8906</v>
      </c>
      <c r="C8161" s="1206">
        <v>59</v>
      </c>
      <c r="D8161" s="1206">
        <v>33</v>
      </c>
      <c r="E8161" s="1206">
        <v>17</v>
      </c>
      <c r="F8161" s="1210">
        <v>109</v>
      </c>
    </row>
    <row r="8162" spans="2:6" ht="13.15" customHeight="1" x14ac:dyDescent="0.3">
      <c r="B8162" s="1172" t="s">
        <v>8907</v>
      </c>
      <c r="C8162" s="1207">
        <v>700</v>
      </c>
      <c r="D8162" s="1207">
        <v>1246</v>
      </c>
      <c r="E8162" s="1207">
        <v>199</v>
      </c>
      <c r="F8162" s="1211">
        <v>2145</v>
      </c>
    </row>
    <row r="8163" spans="2:6" ht="13.15" customHeight="1" x14ac:dyDescent="0.3">
      <c r="B8163" s="1173" t="s">
        <v>8908</v>
      </c>
      <c r="C8163" s="1206">
        <v>255</v>
      </c>
      <c r="D8163" s="1206">
        <v>408</v>
      </c>
      <c r="E8163" s="1206">
        <v>84</v>
      </c>
      <c r="F8163" s="1210">
        <v>747</v>
      </c>
    </row>
    <row r="8164" spans="2:6" ht="13.15" customHeight="1" x14ac:dyDescent="0.3">
      <c r="B8164" s="1172" t="s">
        <v>8909</v>
      </c>
      <c r="C8164" s="1207">
        <v>168</v>
      </c>
      <c r="D8164" s="1207">
        <v>308</v>
      </c>
      <c r="E8164" s="1207">
        <v>44</v>
      </c>
      <c r="F8164" s="1211">
        <v>520</v>
      </c>
    </row>
    <row r="8165" spans="2:6" ht="13.15" customHeight="1" x14ac:dyDescent="0.3">
      <c r="B8165" s="1173" t="s">
        <v>8910</v>
      </c>
      <c r="C8165" s="1206">
        <v>237</v>
      </c>
      <c r="D8165" s="1206">
        <v>463</v>
      </c>
      <c r="E8165" s="1206">
        <v>89</v>
      </c>
      <c r="F8165" s="1210">
        <v>789</v>
      </c>
    </row>
    <row r="8166" spans="2:6" ht="13.15" customHeight="1" x14ac:dyDescent="0.3">
      <c r="B8166" s="1172" t="s">
        <v>8911</v>
      </c>
      <c r="C8166" s="1207">
        <v>325</v>
      </c>
      <c r="D8166" s="1207">
        <v>948</v>
      </c>
      <c r="E8166" s="1207">
        <v>122</v>
      </c>
      <c r="F8166" s="1211">
        <v>1395</v>
      </c>
    </row>
    <row r="8167" spans="2:6" ht="13.15" customHeight="1" x14ac:dyDescent="0.3">
      <c r="B8167" s="1173" t="s">
        <v>8912</v>
      </c>
      <c r="C8167" s="1206">
        <v>3002</v>
      </c>
      <c r="D8167" s="1206">
        <v>5909</v>
      </c>
      <c r="E8167" s="1206">
        <v>830</v>
      </c>
      <c r="F8167" s="1210">
        <v>9741</v>
      </c>
    </row>
    <row r="8168" spans="2:6" ht="13.15" customHeight="1" x14ac:dyDescent="0.3">
      <c r="B8168" s="1172" t="s">
        <v>8913</v>
      </c>
      <c r="C8168" s="1207">
        <v>255</v>
      </c>
      <c r="D8168" s="1207">
        <v>677</v>
      </c>
      <c r="E8168" s="1207">
        <v>67</v>
      </c>
      <c r="F8168" s="1211">
        <v>999</v>
      </c>
    </row>
    <row r="8169" spans="2:6" ht="13.15" customHeight="1" x14ac:dyDescent="0.3">
      <c r="B8169" s="1173" t="s">
        <v>8914</v>
      </c>
      <c r="C8169" s="1206">
        <v>129</v>
      </c>
      <c r="D8169" s="1206">
        <v>278</v>
      </c>
      <c r="E8169" s="1206">
        <v>75</v>
      </c>
      <c r="F8169" s="1210">
        <v>482</v>
      </c>
    </row>
    <row r="8170" spans="2:6" ht="13.15" customHeight="1" x14ac:dyDescent="0.3">
      <c r="B8170" s="1172" t="s">
        <v>8915</v>
      </c>
      <c r="C8170" s="1207">
        <v>659</v>
      </c>
      <c r="D8170" s="1207">
        <v>1309</v>
      </c>
      <c r="E8170" s="1207">
        <v>194</v>
      </c>
      <c r="F8170" s="1211">
        <v>2162</v>
      </c>
    </row>
    <row r="8171" spans="2:6" ht="13.15" customHeight="1" x14ac:dyDescent="0.3">
      <c r="B8171" s="1173" t="s">
        <v>8916</v>
      </c>
      <c r="C8171" s="1206">
        <v>535</v>
      </c>
      <c r="D8171" s="1206">
        <v>1068</v>
      </c>
      <c r="E8171" s="1206">
        <v>178</v>
      </c>
      <c r="F8171" s="1210">
        <v>1781</v>
      </c>
    </row>
    <row r="8172" spans="2:6" ht="13.15" customHeight="1" x14ac:dyDescent="0.3">
      <c r="B8172" s="1172" t="s">
        <v>8917</v>
      </c>
      <c r="C8172" s="1207">
        <v>244</v>
      </c>
      <c r="D8172" s="1207">
        <v>945</v>
      </c>
      <c r="E8172" s="1207">
        <v>100</v>
      </c>
      <c r="F8172" s="1211">
        <v>1289</v>
      </c>
    </row>
    <row r="8173" spans="2:6" ht="13.15" customHeight="1" x14ac:dyDescent="0.3">
      <c r="B8173" s="1173" t="s">
        <v>8918</v>
      </c>
      <c r="C8173" s="1206">
        <v>172</v>
      </c>
      <c r="D8173" s="1206">
        <v>552</v>
      </c>
      <c r="E8173" s="1206">
        <v>82</v>
      </c>
      <c r="F8173" s="1210">
        <v>806</v>
      </c>
    </row>
    <row r="8174" spans="2:6" ht="13.15" customHeight="1" x14ac:dyDescent="0.3">
      <c r="B8174" s="1172" t="s">
        <v>8919</v>
      </c>
      <c r="C8174" s="1207">
        <v>2843</v>
      </c>
      <c r="D8174" s="1207">
        <v>4723</v>
      </c>
      <c r="E8174" s="1207">
        <v>960</v>
      </c>
      <c r="F8174" s="1211">
        <v>8526</v>
      </c>
    </row>
    <row r="8175" spans="2:6" ht="13.15" customHeight="1" x14ac:dyDescent="0.3">
      <c r="B8175" s="1173" t="s">
        <v>8920</v>
      </c>
      <c r="C8175" s="1206">
        <v>166</v>
      </c>
      <c r="D8175" s="1206">
        <v>726</v>
      </c>
      <c r="E8175" s="1206">
        <v>76</v>
      </c>
      <c r="F8175" s="1210">
        <v>968</v>
      </c>
    </row>
    <row r="8176" spans="2:6" ht="13.15" customHeight="1" x14ac:dyDescent="0.3">
      <c r="B8176" s="1172" t="s">
        <v>8921</v>
      </c>
      <c r="C8176" s="1207">
        <v>343</v>
      </c>
      <c r="D8176" s="1207">
        <v>823</v>
      </c>
      <c r="E8176" s="1207">
        <v>98</v>
      </c>
      <c r="F8176" s="1211">
        <v>1264</v>
      </c>
    </row>
    <row r="8177" spans="2:6" ht="13.15" customHeight="1" x14ac:dyDescent="0.3">
      <c r="B8177" s="1173" t="s">
        <v>8922</v>
      </c>
      <c r="C8177" s="1206">
        <v>123</v>
      </c>
      <c r="D8177" s="1206">
        <v>150</v>
      </c>
      <c r="E8177" s="1206">
        <v>36</v>
      </c>
      <c r="F8177" s="1210">
        <v>309</v>
      </c>
    </row>
    <row r="8178" spans="2:6" ht="13.15" customHeight="1" x14ac:dyDescent="0.3">
      <c r="B8178" s="1172" t="s">
        <v>8923</v>
      </c>
      <c r="C8178" s="1207">
        <v>167</v>
      </c>
      <c r="D8178" s="1207">
        <v>605</v>
      </c>
      <c r="E8178" s="1207">
        <v>41</v>
      </c>
      <c r="F8178" s="1211">
        <v>813</v>
      </c>
    </row>
    <row r="8179" spans="2:6" ht="13.15" customHeight="1" x14ac:dyDescent="0.3">
      <c r="B8179" s="1173" t="s">
        <v>8924</v>
      </c>
      <c r="C8179" s="1206">
        <v>771</v>
      </c>
      <c r="D8179" s="1206">
        <v>3351</v>
      </c>
      <c r="E8179" s="1206">
        <v>529</v>
      </c>
      <c r="F8179" s="1210">
        <v>4651</v>
      </c>
    </row>
    <row r="8180" spans="2:6" ht="13.15" customHeight="1" x14ac:dyDescent="0.3">
      <c r="B8180" s="1172" t="s">
        <v>8925</v>
      </c>
      <c r="C8180" s="1207">
        <v>100</v>
      </c>
      <c r="D8180" s="1207">
        <v>95</v>
      </c>
      <c r="E8180" s="1207">
        <v>15</v>
      </c>
      <c r="F8180" s="1211">
        <v>210</v>
      </c>
    </row>
    <row r="8181" spans="2:6" ht="13.15" customHeight="1" x14ac:dyDescent="0.3">
      <c r="B8181" s="1173" t="s">
        <v>8926</v>
      </c>
      <c r="C8181" s="1206">
        <v>74</v>
      </c>
      <c r="D8181" s="1206">
        <v>67</v>
      </c>
      <c r="E8181" s="1206">
        <v>8</v>
      </c>
      <c r="F8181" s="1210">
        <v>149</v>
      </c>
    </row>
    <row r="8182" spans="2:6" ht="13.15" customHeight="1" x14ac:dyDescent="0.3">
      <c r="B8182" s="1172" t="s">
        <v>8927</v>
      </c>
      <c r="C8182" s="1207">
        <v>53</v>
      </c>
      <c r="D8182" s="1207">
        <v>57</v>
      </c>
      <c r="E8182" s="1207">
        <v>23</v>
      </c>
      <c r="F8182" s="1211">
        <v>133</v>
      </c>
    </row>
    <row r="8183" spans="2:6" ht="13.15" customHeight="1" x14ac:dyDescent="0.3">
      <c r="B8183" s="1173" t="s">
        <v>8928</v>
      </c>
      <c r="C8183" s="1206">
        <v>64</v>
      </c>
      <c r="D8183" s="1206">
        <v>80</v>
      </c>
      <c r="E8183" s="1206">
        <v>28</v>
      </c>
      <c r="F8183" s="1210">
        <v>172</v>
      </c>
    </row>
    <row r="8184" spans="2:6" ht="13.15" customHeight="1" x14ac:dyDescent="0.3">
      <c r="B8184" s="1172" t="s">
        <v>8929</v>
      </c>
      <c r="C8184" s="1207">
        <v>116</v>
      </c>
      <c r="D8184" s="1207">
        <v>246</v>
      </c>
      <c r="E8184" s="1207">
        <v>50</v>
      </c>
      <c r="F8184" s="1211">
        <v>412</v>
      </c>
    </row>
    <row r="8185" spans="2:6" ht="13.15" customHeight="1" x14ac:dyDescent="0.3">
      <c r="B8185" s="1173" t="s">
        <v>8930</v>
      </c>
      <c r="C8185" s="1206">
        <v>5752</v>
      </c>
      <c r="D8185" s="1206">
        <v>10779</v>
      </c>
      <c r="E8185" s="1206">
        <v>2402</v>
      </c>
      <c r="F8185" s="1210">
        <v>18933</v>
      </c>
    </row>
    <row r="8186" spans="2:6" ht="13.15" customHeight="1" x14ac:dyDescent="0.3">
      <c r="B8186" s="1172" t="s">
        <v>8931</v>
      </c>
      <c r="C8186" s="1207">
        <v>254</v>
      </c>
      <c r="D8186" s="1207">
        <v>1020</v>
      </c>
      <c r="E8186" s="1207">
        <v>133</v>
      </c>
      <c r="F8186" s="1211">
        <v>1407</v>
      </c>
    </row>
    <row r="8187" spans="2:6" ht="13.15" customHeight="1" x14ac:dyDescent="0.3">
      <c r="B8187" s="1173" t="s">
        <v>8932</v>
      </c>
      <c r="C8187" s="1206">
        <v>129</v>
      </c>
      <c r="D8187" s="1206">
        <v>1417</v>
      </c>
      <c r="E8187" s="1206">
        <v>143</v>
      </c>
      <c r="F8187" s="1210">
        <v>1689</v>
      </c>
    </row>
    <row r="8188" spans="2:6" ht="13.15" customHeight="1" x14ac:dyDescent="0.3">
      <c r="B8188" s="1172" t="s">
        <v>8933</v>
      </c>
      <c r="C8188" s="1207">
        <v>433</v>
      </c>
      <c r="D8188" s="1207">
        <v>1721</v>
      </c>
      <c r="E8188" s="1207">
        <v>219</v>
      </c>
      <c r="F8188" s="1211">
        <v>2373</v>
      </c>
    </row>
    <row r="8189" spans="2:6" ht="13.15" customHeight="1" x14ac:dyDescent="0.3">
      <c r="B8189" s="1173" t="s">
        <v>8934</v>
      </c>
      <c r="C8189" s="1206">
        <v>85</v>
      </c>
      <c r="D8189" s="1206">
        <v>321</v>
      </c>
      <c r="E8189" s="1206">
        <v>52</v>
      </c>
      <c r="F8189" s="1210">
        <v>458</v>
      </c>
    </row>
    <row r="8190" spans="2:6" ht="13.15" customHeight="1" x14ac:dyDescent="0.3">
      <c r="B8190" s="1172" t="s">
        <v>8935</v>
      </c>
      <c r="C8190" s="1207">
        <v>247</v>
      </c>
      <c r="D8190" s="1207">
        <v>706</v>
      </c>
      <c r="E8190" s="1207">
        <v>80</v>
      </c>
      <c r="F8190" s="1211">
        <v>1033</v>
      </c>
    </row>
    <row r="8191" spans="2:6" ht="13.15" customHeight="1" x14ac:dyDescent="0.3">
      <c r="B8191" s="1173" t="s">
        <v>8936</v>
      </c>
      <c r="C8191" s="1206">
        <v>72</v>
      </c>
      <c r="D8191" s="1206">
        <v>506</v>
      </c>
      <c r="E8191" s="1206">
        <v>75</v>
      </c>
      <c r="F8191" s="1210">
        <v>653</v>
      </c>
    </row>
    <row r="8192" spans="2:6" ht="13.15" customHeight="1" x14ac:dyDescent="0.3">
      <c r="B8192" s="1172" t="s">
        <v>8937</v>
      </c>
      <c r="C8192" s="1207">
        <v>156</v>
      </c>
      <c r="D8192" s="1207">
        <v>626</v>
      </c>
      <c r="E8192" s="1207">
        <v>80</v>
      </c>
      <c r="F8192" s="1211">
        <v>862</v>
      </c>
    </row>
    <row r="8193" spans="2:6" ht="13.15" customHeight="1" x14ac:dyDescent="0.3">
      <c r="B8193" s="1173" t="s">
        <v>8938</v>
      </c>
      <c r="C8193" s="1206">
        <v>244</v>
      </c>
      <c r="D8193" s="1206">
        <v>1118</v>
      </c>
      <c r="E8193" s="1206">
        <v>184</v>
      </c>
      <c r="F8193" s="1210">
        <v>1546</v>
      </c>
    </row>
    <row r="8194" spans="2:6" ht="13.15" customHeight="1" x14ac:dyDescent="0.3">
      <c r="B8194" s="1172" t="s">
        <v>8939</v>
      </c>
      <c r="C8194" s="1207">
        <v>766</v>
      </c>
      <c r="D8194" s="1207">
        <v>2571</v>
      </c>
      <c r="E8194" s="1207">
        <v>330</v>
      </c>
      <c r="F8194" s="1211">
        <v>3667</v>
      </c>
    </row>
    <row r="8195" spans="2:6" ht="13.15" customHeight="1" x14ac:dyDescent="0.3">
      <c r="B8195" s="1173" t="s">
        <v>8940</v>
      </c>
      <c r="C8195" s="1206">
        <v>464</v>
      </c>
      <c r="D8195" s="1206">
        <v>2099</v>
      </c>
      <c r="E8195" s="1206">
        <v>218</v>
      </c>
      <c r="F8195" s="1210">
        <v>2781</v>
      </c>
    </row>
    <row r="8196" spans="2:6" ht="13.15" customHeight="1" x14ac:dyDescent="0.3">
      <c r="B8196" s="1172" t="s">
        <v>8941</v>
      </c>
      <c r="C8196" s="1207">
        <v>51</v>
      </c>
      <c r="D8196" s="1207">
        <v>164</v>
      </c>
      <c r="E8196" s="1207">
        <v>20</v>
      </c>
      <c r="F8196" s="1211">
        <v>235</v>
      </c>
    </row>
    <row r="8197" spans="2:6" ht="13.15" customHeight="1" x14ac:dyDescent="0.3">
      <c r="B8197" s="1173" t="s">
        <v>8942</v>
      </c>
      <c r="C8197" s="1206">
        <v>68</v>
      </c>
      <c r="D8197" s="1206">
        <v>120</v>
      </c>
      <c r="E8197" s="1206">
        <v>13</v>
      </c>
      <c r="F8197" s="1210">
        <v>201</v>
      </c>
    </row>
    <row r="8198" spans="2:6" ht="13.15" customHeight="1" x14ac:dyDescent="0.3">
      <c r="B8198" s="1172" t="s">
        <v>8943</v>
      </c>
      <c r="C8198" s="1207">
        <v>43</v>
      </c>
      <c r="D8198" s="1207">
        <v>100</v>
      </c>
      <c r="E8198" s="1207">
        <v>14</v>
      </c>
      <c r="F8198" s="1211">
        <v>157</v>
      </c>
    </row>
    <row r="8199" spans="2:6" ht="13.15" customHeight="1" x14ac:dyDescent="0.3">
      <c r="B8199" s="1173" t="s">
        <v>8944</v>
      </c>
      <c r="C8199" s="1206">
        <v>36</v>
      </c>
      <c r="D8199" s="1206">
        <v>76</v>
      </c>
      <c r="E8199" s="1206">
        <v>10</v>
      </c>
      <c r="F8199" s="1210">
        <v>122</v>
      </c>
    </row>
    <row r="8200" spans="2:6" ht="13.15" customHeight="1" x14ac:dyDescent="0.3">
      <c r="B8200" s="1172" t="s">
        <v>8945</v>
      </c>
      <c r="C8200" s="1207">
        <v>97</v>
      </c>
      <c r="D8200" s="1207">
        <v>148</v>
      </c>
      <c r="E8200" s="1207">
        <v>29</v>
      </c>
      <c r="F8200" s="1211">
        <v>274</v>
      </c>
    </row>
    <row r="8201" spans="2:6" ht="13.15" customHeight="1" x14ac:dyDescent="0.3">
      <c r="B8201" s="1173" t="s">
        <v>8946</v>
      </c>
      <c r="C8201" s="1206">
        <v>103</v>
      </c>
      <c r="D8201" s="1206">
        <v>210</v>
      </c>
      <c r="E8201" s="1206">
        <v>33</v>
      </c>
      <c r="F8201" s="1210">
        <v>346</v>
      </c>
    </row>
    <row r="8202" spans="2:6" ht="13.15" customHeight="1" x14ac:dyDescent="0.3">
      <c r="B8202" s="1172" t="s">
        <v>8947</v>
      </c>
      <c r="C8202" s="1207">
        <v>475</v>
      </c>
      <c r="D8202" s="1207">
        <v>1667</v>
      </c>
      <c r="E8202" s="1207">
        <v>360</v>
      </c>
      <c r="F8202" s="1211">
        <v>2502</v>
      </c>
    </row>
    <row r="8203" spans="2:6" ht="13.15" customHeight="1" x14ac:dyDescent="0.3">
      <c r="B8203" s="1173" t="s">
        <v>8948</v>
      </c>
      <c r="C8203" s="1206">
        <v>58</v>
      </c>
      <c r="D8203" s="1206">
        <v>183</v>
      </c>
      <c r="E8203" s="1206">
        <v>26</v>
      </c>
      <c r="F8203" s="1210">
        <v>267</v>
      </c>
    </row>
    <row r="8204" spans="2:6" ht="13.15" customHeight="1" x14ac:dyDescent="0.3">
      <c r="B8204" s="1172" t="s">
        <v>8949</v>
      </c>
      <c r="C8204" s="1207">
        <v>95</v>
      </c>
      <c r="D8204" s="1207">
        <v>392</v>
      </c>
      <c r="E8204" s="1207">
        <v>54</v>
      </c>
      <c r="F8204" s="1211">
        <v>541</v>
      </c>
    </row>
    <row r="8205" spans="2:6" ht="13.15" customHeight="1" x14ac:dyDescent="0.3">
      <c r="B8205" s="1173" t="s">
        <v>8950</v>
      </c>
      <c r="C8205" s="1206">
        <v>73</v>
      </c>
      <c r="D8205" s="1206">
        <v>302</v>
      </c>
      <c r="E8205" s="1206">
        <v>58</v>
      </c>
      <c r="F8205" s="1210">
        <v>433</v>
      </c>
    </row>
    <row r="8206" spans="2:6" ht="13.15" customHeight="1" x14ac:dyDescent="0.3">
      <c r="B8206" s="1172" t="s">
        <v>8951</v>
      </c>
      <c r="C8206" s="1207">
        <v>2140</v>
      </c>
      <c r="D8206" s="1207">
        <v>5361</v>
      </c>
      <c r="E8206" s="1207">
        <v>966</v>
      </c>
      <c r="F8206" s="1211">
        <v>8467</v>
      </c>
    </row>
    <row r="8207" spans="2:6" ht="13.15" customHeight="1" x14ac:dyDescent="0.3">
      <c r="B8207" s="1173" t="s">
        <v>8952</v>
      </c>
      <c r="C8207" s="1206">
        <v>13</v>
      </c>
      <c r="D8207" s="1206">
        <v>49</v>
      </c>
      <c r="E8207" s="1206">
        <v>16</v>
      </c>
      <c r="F8207" s="1210">
        <v>78</v>
      </c>
    </row>
    <row r="8208" spans="2:6" ht="13.15" customHeight="1" x14ac:dyDescent="0.3">
      <c r="B8208" s="1172" t="s">
        <v>8953</v>
      </c>
      <c r="C8208" s="1207">
        <v>102</v>
      </c>
      <c r="D8208" s="1207">
        <v>326</v>
      </c>
      <c r="E8208" s="1207">
        <v>50</v>
      </c>
      <c r="F8208" s="1211">
        <v>478</v>
      </c>
    </row>
    <row r="8209" spans="2:6" ht="13.15" customHeight="1" x14ac:dyDescent="0.3">
      <c r="B8209" s="1173" t="s">
        <v>8954</v>
      </c>
      <c r="C8209" s="1206">
        <v>103</v>
      </c>
      <c r="D8209" s="1206">
        <v>594</v>
      </c>
      <c r="E8209" s="1206">
        <v>69</v>
      </c>
      <c r="F8209" s="1210">
        <v>766</v>
      </c>
    </row>
    <row r="8210" spans="2:6" ht="13.15" customHeight="1" x14ac:dyDescent="0.3">
      <c r="B8210" s="1172" t="s">
        <v>8955</v>
      </c>
      <c r="C8210" s="1207">
        <v>72</v>
      </c>
      <c r="D8210" s="1207">
        <v>311</v>
      </c>
      <c r="E8210" s="1207">
        <v>46</v>
      </c>
      <c r="F8210" s="1211">
        <v>429</v>
      </c>
    </row>
    <row r="8211" spans="2:6" ht="13.15" customHeight="1" x14ac:dyDescent="0.3">
      <c r="B8211" s="1173" t="s">
        <v>8956</v>
      </c>
      <c r="C8211" s="1206">
        <v>136</v>
      </c>
      <c r="D8211" s="1206">
        <v>574</v>
      </c>
      <c r="E8211" s="1206">
        <v>67</v>
      </c>
      <c r="F8211" s="1210">
        <v>777</v>
      </c>
    </row>
    <row r="8212" spans="2:6" ht="13.15" customHeight="1" x14ac:dyDescent="0.3">
      <c r="B8212" s="1172" t="s">
        <v>8957</v>
      </c>
      <c r="C8212" s="1207">
        <v>108</v>
      </c>
      <c r="D8212" s="1207">
        <v>537</v>
      </c>
      <c r="E8212" s="1207">
        <v>65</v>
      </c>
      <c r="F8212" s="1211">
        <v>710</v>
      </c>
    </row>
    <row r="8213" spans="2:6" ht="13.15" customHeight="1" x14ac:dyDescent="0.3">
      <c r="B8213" s="1173" t="s">
        <v>8958</v>
      </c>
      <c r="C8213" s="1206">
        <v>79</v>
      </c>
      <c r="D8213" s="1206">
        <v>306</v>
      </c>
      <c r="E8213" s="1206">
        <v>51</v>
      </c>
      <c r="F8213" s="1210">
        <v>436</v>
      </c>
    </row>
    <row r="8214" spans="2:6" ht="13.15" customHeight="1" x14ac:dyDescent="0.3">
      <c r="B8214" s="1172" t="s">
        <v>8959</v>
      </c>
      <c r="C8214" s="1207">
        <v>7</v>
      </c>
      <c r="D8214" s="1207">
        <v>16</v>
      </c>
      <c r="E8214" s="1207">
        <v>14</v>
      </c>
      <c r="F8214" s="1211">
        <v>37</v>
      </c>
    </row>
    <row r="8215" spans="2:6" ht="13.15" customHeight="1" x14ac:dyDescent="0.3">
      <c r="B8215" s="1173" t="s">
        <v>8960</v>
      </c>
      <c r="C8215" s="1206">
        <v>348</v>
      </c>
      <c r="D8215" s="1206">
        <v>1079</v>
      </c>
      <c r="E8215" s="1206">
        <v>145</v>
      </c>
      <c r="F8215" s="1210">
        <v>1572</v>
      </c>
    </row>
    <row r="8216" spans="2:6" ht="13.15" customHeight="1" x14ac:dyDescent="0.3">
      <c r="B8216" s="1172" t="s">
        <v>8961</v>
      </c>
      <c r="C8216" s="1207">
        <v>56</v>
      </c>
      <c r="D8216" s="1207">
        <v>126</v>
      </c>
      <c r="E8216" s="1207">
        <v>19</v>
      </c>
      <c r="F8216" s="1211">
        <v>201</v>
      </c>
    </row>
    <row r="8217" spans="2:6" ht="13.15" customHeight="1" x14ac:dyDescent="0.3">
      <c r="B8217" s="1173" t="s">
        <v>8962</v>
      </c>
      <c r="C8217" s="1206">
        <v>236</v>
      </c>
      <c r="D8217" s="1206">
        <v>835</v>
      </c>
      <c r="E8217" s="1206">
        <v>76</v>
      </c>
      <c r="F8217" s="1210">
        <v>1147</v>
      </c>
    </row>
    <row r="8218" spans="2:6" ht="13.15" customHeight="1" x14ac:dyDescent="0.3">
      <c r="B8218" s="1172" t="s">
        <v>8963</v>
      </c>
      <c r="C8218" s="1207">
        <v>101</v>
      </c>
      <c r="D8218" s="1207">
        <v>413</v>
      </c>
      <c r="E8218" s="1207">
        <v>53</v>
      </c>
      <c r="F8218" s="1211">
        <v>567</v>
      </c>
    </row>
    <row r="8219" spans="2:6" ht="13.15" customHeight="1" x14ac:dyDescent="0.3">
      <c r="B8219" s="1173" t="s">
        <v>8964</v>
      </c>
      <c r="C8219" s="1206">
        <v>52</v>
      </c>
      <c r="D8219" s="1206">
        <v>102</v>
      </c>
      <c r="E8219" s="1206">
        <v>8</v>
      </c>
      <c r="F8219" s="1210">
        <v>162</v>
      </c>
    </row>
    <row r="8220" spans="2:6" ht="13.15" customHeight="1" x14ac:dyDescent="0.3">
      <c r="B8220" s="1172" t="s">
        <v>8965</v>
      </c>
      <c r="C8220" s="1207">
        <v>70</v>
      </c>
      <c r="D8220" s="1207">
        <v>115</v>
      </c>
      <c r="E8220" s="1207">
        <v>12</v>
      </c>
      <c r="F8220" s="1211">
        <v>197</v>
      </c>
    </row>
    <row r="8221" spans="2:6" ht="13.15" customHeight="1" x14ac:dyDescent="0.3">
      <c r="B8221" s="1173" t="s">
        <v>8966</v>
      </c>
      <c r="C8221" s="1206">
        <v>219</v>
      </c>
      <c r="D8221" s="1206">
        <v>308</v>
      </c>
      <c r="E8221" s="1206">
        <v>74</v>
      </c>
      <c r="F8221" s="1210">
        <v>601</v>
      </c>
    </row>
    <row r="8222" spans="2:6" ht="13.15" customHeight="1" x14ac:dyDescent="0.3">
      <c r="B8222" s="1172" t="s">
        <v>8967</v>
      </c>
      <c r="C8222" s="1207">
        <v>32</v>
      </c>
      <c r="D8222" s="1207">
        <v>44</v>
      </c>
      <c r="E8222" s="1207">
        <v>3</v>
      </c>
      <c r="F8222" s="1211">
        <v>79</v>
      </c>
    </row>
    <row r="8223" spans="2:6" ht="13.15" customHeight="1" x14ac:dyDescent="0.3">
      <c r="B8223" s="1173" t="s">
        <v>8968</v>
      </c>
      <c r="C8223" s="1206">
        <v>31</v>
      </c>
      <c r="D8223" s="1206">
        <v>32</v>
      </c>
      <c r="E8223" s="1206">
        <v>10</v>
      </c>
      <c r="F8223" s="1210">
        <v>73</v>
      </c>
    </row>
    <row r="8224" spans="2:6" ht="13.15" customHeight="1" x14ac:dyDescent="0.3">
      <c r="B8224" s="1172" t="s">
        <v>8969</v>
      </c>
      <c r="C8224" s="1207">
        <v>72</v>
      </c>
      <c r="D8224" s="1207">
        <v>127</v>
      </c>
      <c r="E8224" s="1207">
        <v>15</v>
      </c>
      <c r="F8224" s="1211">
        <v>214</v>
      </c>
    </row>
    <row r="8225" spans="2:6" ht="13.15" customHeight="1" x14ac:dyDescent="0.3">
      <c r="B8225" s="1173" t="s">
        <v>8970</v>
      </c>
      <c r="C8225" s="1206">
        <v>501</v>
      </c>
      <c r="D8225" s="1206">
        <v>917</v>
      </c>
      <c r="E8225" s="1206">
        <v>259</v>
      </c>
      <c r="F8225" s="1210">
        <v>1677</v>
      </c>
    </row>
    <row r="8226" spans="2:6" ht="13.15" customHeight="1" x14ac:dyDescent="0.3">
      <c r="B8226" s="1172" t="s">
        <v>8971</v>
      </c>
      <c r="C8226" s="1207">
        <v>193</v>
      </c>
      <c r="D8226" s="1207">
        <v>699</v>
      </c>
      <c r="E8226" s="1207">
        <v>97</v>
      </c>
      <c r="F8226" s="1211">
        <v>989</v>
      </c>
    </row>
    <row r="8227" spans="2:6" ht="13.15" customHeight="1" x14ac:dyDescent="0.3">
      <c r="B8227" s="1173" t="s">
        <v>8972</v>
      </c>
      <c r="C8227" s="1206">
        <v>131</v>
      </c>
      <c r="D8227" s="1206">
        <v>406</v>
      </c>
      <c r="E8227" s="1206">
        <v>68</v>
      </c>
      <c r="F8227" s="1210">
        <v>605</v>
      </c>
    </row>
    <row r="8228" spans="2:6" ht="13.15" customHeight="1" x14ac:dyDescent="0.3">
      <c r="B8228" s="1172" t="s">
        <v>8973</v>
      </c>
      <c r="C8228" s="1207">
        <v>45</v>
      </c>
      <c r="D8228" s="1207">
        <v>167</v>
      </c>
      <c r="E8228" s="1207">
        <v>26</v>
      </c>
      <c r="F8228" s="1211">
        <v>238</v>
      </c>
    </row>
    <row r="8229" spans="2:6" ht="13.15" customHeight="1" x14ac:dyDescent="0.3">
      <c r="B8229" s="1173" t="s">
        <v>8974</v>
      </c>
      <c r="C8229" s="1206">
        <v>71</v>
      </c>
      <c r="D8229" s="1206">
        <v>274</v>
      </c>
      <c r="E8229" s="1206">
        <v>26</v>
      </c>
      <c r="F8229" s="1210">
        <v>371</v>
      </c>
    </row>
    <row r="8230" spans="2:6" ht="13.15" customHeight="1" x14ac:dyDescent="0.3">
      <c r="B8230" s="1172" t="s">
        <v>8975</v>
      </c>
      <c r="C8230" s="1207">
        <v>58</v>
      </c>
      <c r="D8230" s="1207">
        <v>105</v>
      </c>
      <c r="E8230" s="1207">
        <v>20</v>
      </c>
      <c r="F8230" s="1211">
        <v>183</v>
      </c>
    </row>
    <row r="8231" spans="2:6" ht="13.15" customHeight="1" x14ac:dyDescent="0.3">
      <c r="B8231" s="1173" t="s">
        <v>8976</v>
      </c>
      <c r="C8231" s="1206">
        <v>170</v>
      </c>
      <c r="D8231" s="1206">
        <v>413</v>
      </c>
      <c r="E8231" s="1206">
        <v>81</v>
      </c>
      <c r="F8231" s="1210">
        <v>664</v>
      </c>
    </row>
    <row r="8232" spans="2:6" ht="13.15" customHeight="1" x14ac:dyDescent="0.3">
      <c r="B8232" s="1172" t="s">
        <v>8977</v>
      </c>
      <c r="C8232" s="1207">
        <v>64</v>
      </c>
      <c r="D8232" s="1207">
        <v>244</v>
      </c>
      <c r="E8232" s="1207">
        <v>24</v>
      </c>
      <c r="F8232" s="1211">
        <v>332</v>
      </c>
    </row>
    <row r="8233" spans="2:6" ht="13.15" customHeight="1" x14ac:dyDescent="0.3">
      <c r="B8233" s="1173" t="s">
        <v>8978</v>
      </c>
      <c r="C8233" s="1206">
        <v>117</v>
      </c>
      <c r="D8233" s="1206">
        <v>520</v>
      </c>
      <c r="E8233" s="1206">
        <v>51</v>
      </c>
      <c r="F8233" s="1210">
        <v>688</v>
      </c>
    </row>
    <row r="8234" spans="2:6" ht="13.15" customHeight="1" x14ac:dyDescent="0.3">
      <c r="B8234" s="1172" t="s">
        <v>8979</v>
      </c>
      <c r="C8234" s="1207">
        <v>175</v>
      </c>
      <c r="D8234" s="1207">
        <v>598</v>
      </c>
      <c r="E8234" s="1207">
        <v>100</v>
      </c>
      <c r="F8234" s="1211">
        <v>873</v>
      </c>
    </row>
    <row r="8235" spans="2:6" ht="13.15" customHeight="1" x14ac:dyDescent="0.3">
      <c r="B8235" s="1173" t="s">
        <v>8980</v>
      </c>
      <c r="C8235" s="1206">
        <v>139</v>
      </c>
      <c r="D8235" s="1206">
        <v>332</v>
      </c>
      <c r="E8235" s="1206">
        <v>74</v>
      </c>
      <c r="F8235" s="1210">
        <v>545</v>
      </c>
    </row>
    <row r="8236" spans="2:6" ht="13.15" customHeight="1" x14ac:dyDescent="0.3">
      <c r="B8236" s="1172" t="s">
        <v>8981</v>
      </c>
      <c r="C8236" s="1207">
        <v>36</v>
      </c>
      <c r="D8236" s="1207">
        <v>92</v>
      </c>
      <c r="E8236" s="1207">
        <v>21</v>
      </c>
      <c r="F8236" s="1211">
        <v>149</v>
      </c>
    </row>
    <row r="8237" spans="2:6" ht="13.15" customHeight="1" x14ac:dyDescent="0.3">
      <c r="B8237" s="1173" t="s">
        <v>8982</v>
      </c>
      <c r="C8237" s="1206">
        <v>859</v>
      </c>
      <c r="D8237" s="1206">
        <v>2258</v>
      </c>
      <c r="E8237" s="1206">
        <v>268</v>
      </c>
      <c r="F8237" s="1210">
        <v>3385</v>
      </c>
    </row>
    <row r="8238" spans="2:6" ht="13.15" customHeight="1" x14ac:dyDescent="0.3">
      <c r="B8238" s="1172" t="s">
        <v>8983</v>
      </c>
      <c r="C8238" s="1207">
        <v>111</v>
      </c>
      <c r="D8238" s="1207">
        <v>367</v>
      </c>
      <c r="E8238" s="1207">
        <v>56</v>
      </c>
      <c r="F8238" s="1211">
        <v>534</v>
      </c>
    </row>
    <row r="8239" spans="2:6" ht="13.15" customHeight="1" x14ac:dyDescent="0.3">
      <c r="B8239" s="1173" t="s">
        <v>8984</v>
      </c>
      <c r="C8239" s="1206">
        <v>42</v>
      </c>
      <c r="D8239" s="1206">
        <v>135</v>
      </c>
      <c r="E8239" s="1206">
        <v>10</v>
      </c>
      <c r="F8239" s="1210">
        <v>187</v>
      </c>
    </row>
    <row r="8240" spans="2:6" ht="13.15" customHeight="1" x14ac:dyDescent="0.3">
      <c r="B8240" s="1172" t="s">
        <v>8985</v>
      </c>
      <c r="C8240" s="1207">
        <v>92</v>
      </c>
      <c r="D8240" s="1207">
        <v>368</v>
      </c>
      <c r="E8240" s="1207">
        <v>52</v>
      </c>
      <c r="F8240" s="1211">
        <v>512</v>
      </c>
    </row>
    <row r="8241" spans="2:6" ht="13.15" customHeight="1" x14ac:dyDescent="0.3">
      <c r="B8241" s="1173" t="s">
        <v>8986</v>
      </c>
      <c r="C8241" s="1206">
        <v>175</v>
      </c>
      <c r="D8241" s="1206">
        <v>445</v>
      </c>
      <c r="E8241" s="1206">
        <v>64</v>
      </c>
      <c r="F8241" s="1210">
        <v>684</v>
      </c>
    </row>
    <row r="8242" spans="2:6" ht="13.15" customHeight="1" x14ac:dyDescent="0.3">
      <c r="B8242" s="1172" t="s">
        <v>8987</v>
      </c>
      <c r="C8242" s="1207">
        <v>12021</v>
      </c>
      <c r="D8242" s="1207">
        <v>12879</v>
      </c>
      <c r="E8242" s="1207">
        <v>4414</v>
      </c>
      <c r="F8242" s="1211">
        <v>29314</v>
      </c>
    </row>
    <row r="8243" spans="2:6" ht="13.15" customHeight="1" x14ac:dyDescent="0.3">
      <c r="B8243" s="1173" t="s">
        <v>8988</v>
      </c>
      <c r="C8243" s="1206">
        <v>1591</v>
      </c>
      <c r="D8243" s="1206">
        <v>1286</v>
      </c>
      <c r="E8243" s="1206">
        <v>435</v>
      </c>
      <c r="F8243" s="1210">
        <v>3312</v>
      </c>
    </row>
    <row r="8244" spans="2:6" ht="13.15" customHeight="1" x14ac:dyDescent="0.3">
      <c r="B8244" s="1172" t="s">
        <v>8989</v>
      </c>
      <c r="C8244" s="1207">
        <v>1805</v>
      </c>
      <c r="D8244" s="1207">
        <v>2997</v>
      </c>
      <c r="E8244" s="1207">
        <v>675</v>
      </c>
      <c r="F8244" s="1211">
        <v>5477</v>
      </c>
    </row>
    <row r="8245" spans="2:6" ht="13.15" customHeight="1" x14ac:dyDescent="0.3">
      <c r="B8245" s="1173" t="s">
        <v>8990</v>
      </c>
      <c r="C8245" s="1206">
        <v>1123</v>
      </c>
      <c r="D8245" s="1206">
        <v>2728</v>
      </c>
      <c r="E8245" s="1206">
        <v>474</v>
      </c>
      <c r="F8245" s="1210">
        <v>4325</v>
      </c>
    </row>
    <row r="8246" spans="2:6" ht="13.15" customHeight="1" x14ac:dyDescent="0.3">
      <c r="B8246" s="1172" t="s">
        <v>8991</v>
      </c>
      <c r="C8246" s="1207">
        <v>683</v>
      </c>
      <c r="D8246" s="1207">
        <v>1680</v>
      </c>
      <c r="E8246" s="1207">
        <v>260</v>
      </c>
      <c r="F8246" s="1211">
        <v>2623</v>
      </c>
    </row>
    <row r="8247" spans="2:6" ht="13.15" customHeight="1" x14ac:dyDescent="0.3">
      <c r="B8247" s="1173" t="s">
        <v>8992</v>
      </c>
      <c r="C8247" s="1206">
        <v>327</v>
      </c>
      <c r="D8247" s="1206">
        <v>1014</v>
      </c>
      <c r="E8247" s="1206">
        <v>174</v>
      </c>
      <c r="F8247" s="1210">
        <v>1515</v>
      </c>
    </row>
    <row r="8248" spans="2:6" ht="13.15" customHeight="1" x14ac:dyDescent="0.3">
      <c r="B8248" s="1172" t="s">
        <v>8993</v>
      </c>
      <c r="C8248" s="1207">
        <v>147</v>
      </c>
      <c r="D8248" s="1207">
        <v>452</v>
      </c>
      <c r="E8248" s="1207">
        <v>84</v>
      </c>
      <c r="F8248" s="1211">
        <v>683</v>
      </c>
    </row>
    <row r="8249" spans="2:6" ht="13.15" customHeight="1" x14ac:dyDescent="0.3">
      <c r="B8249" s="1173" t="s">
        <v>8994</v>
      </c>
      <c r="C8249" s="1206">
        <v>223</v>
      </c>
      <c r="D8249" s="1206">
        <v>844</v>
      </c>
      <c r="E8249" s="1206">
        <v>139</v>
      </c>
      <c r="F8249" s="1210">
        <v>1206</v>
      </c>
    </row>
    <row r="8250" spans="2:6" ht="13.15" customHeight="1" x14ac:dyDescent="0.3">
      <c r="B8250" s="1172" t="s">
        <v>8995</v>
      </c>
      <c r="C8250" s="1207">
        <v>255</v>
      </c>
      <c r="D8250" s="1207">
        <v>805</v>
      </c>
      <c r="E8250" s="1207">
        <v>136</v>
      </c>
      <c r="F8250" s="1211">
        <v>1196</v>
      </c>
    </row>
    <row r="8251" spans="2:6" ht="13.15" customHeight="1" x14ac:dyDescent="0.3">
      <c r="B8251" s="1173" t="s">
        <v>8996</v>
      </c>
      <c r="C8251" s="1206">
        <v>587</v>
      </c>
      <c r="D8251" s="1206">
        <v>1233</v>
      </c>
      <c r="E8251" s="1206">
        <v>241</v>
      </c>
      <c r="F8251" s="1210">
        <v>2061</v>
      </c>
    </row>
    <row r="8252" spans="2:6" ht="13.15" customHeight="1" x14ac:dyDescent="0.3">
      <c r="B8252" s="1172" t="s">
        <v>8997</v>
      </c>
      <c r="C8252" s="1207">
        <v>754</v>
      </c>
      <c r="D8252" s="1207">
        <v>2162</v>
      </c>
      <c r="E8252" s="1207">
        <v>399</v>
      </c>
      <c r="F8252" s="1211">
        <v>3315</v>
      </c>
    </row>
    <row r="8253" spans="2:6" ht="13.15" customHeight="1" x14ac:dyDescent="0.3">
      <c r="B8253" s="1173" t="s">
        <v>8998</v>
      </c>
      <c r="C8253" s="1206">
        <v>2634</v>
      </c>
      <c r="D8253" s="1206">
        <v>5491</v>
      </c>
      <c r="E8253" s="1206">
        <v>837</v>
      </c>
      <c r="F8253" s="1210">
        <v>8962</v>
      </c>
    </row>
    <row r="8254" spans="2:6" ht="13.15" customHeight="1" x14ac:dyDescent="0.3">
      <c r="B8254" s="1172" t="s">
        <v>8999</v>
      </c>
      <c r="C8254" s="1207">
        <v>1781</v>
      </c>
      <c r="D8254" s="1207">
        <v>2933</v>
      </c>
      <c r="E8254" s="1207">
        <v>610</v>
      </c>
      <c r="F8254" s="1211">
        <v>5324</v>
      </c>
    </row>
    <row r="8255" spans="2:6" ht="13.15" customHeight="1" x14ac:dyDescent="0.3">
      <c r="B8255" s="1173" t="s">
        <v>9000</v>
      </c>
      <c r="C8255" s="1206">
        <v>276</v>
      </c>
      <c r="D8255" s="1206">
        <v>867</v>
      </c>
      <c r="E8255" s="1206">
        <v>120</v>
      </c>
      <c r="F8255" s="1210">
        <v>1263</v>
      </c>
    </row>
    <row r="8256" spans="2:6" ht="13.15" customHeight="1" x14ac:dyDescent="0.3">
      <c r="B8256" s="1172" t="s">
        <v>9001</v>
      </c>
      <c r="C8256" s="1207">
        <v>271</v>
      </c>
      <c r="D8256" s="1207">
        <v>935</v>
      </c>
      <c r="E8256" s="1207">
        <v>138</v>
      </c>
      <c r="F8256" s="1211">
        <v>1344</v>
      </c>
    </row>
    <row r="8257" spans="2:6" ht="13.15" customHeight="1" x14ac:dyDescent="0.3">
      <c r="B8257" s="1173" t="s">
        <v>9002</v>
      </c>
      <c r="C8257" s="1206">
        <v>442</v>
      </c>
      <c r="D8257" s="1206">
        <v>1129</v>
      </c>
      <c r="E8257" s="1206">
        <v>209</v>
      </c>
      <c r="F8257" s="1210">
        <v>1780</v>
      </c>
    </row>
    <row r="8258" spans="2:6" ht="13.15" customHeight="1" x14ac:dyDescent="0.3">
      <c r="B8258" s="1172" t="s">
        <v>9003</v>
      </c>
      <c r="C8258" s="1207">
        <v>3611</v>
      </c>
      <c r="D8258" s="1207">
        <v>7395</v>
      </c>
      <c r="E8258" s="1207">
        <v>1484</v>
      </c>
      <c r="F8258" s="1211">
        <v>12490</v>
      </c>
    </row>
    <row r="8259" spans="2:6" ht="13.15" customHeight="1" x14ac:dyDescent="0.3">
      <c r="B8259" s="1173" t="s">
        <v>9004</v>
      </c>
      <c r="C8259" s="1206">
        <v>395</v>
      </c>
      <c r="D8259" s="1206">
        <v>1663</v>
      </c>
      <c r="E8259" s="1206">
        <v>223</v>
      </c>
      <c r="F8259" s="1210">
        <v>2281</v>
      </c>
    </row>
    <row r="8260" spans="2:6" ht="13.15" customHeight="1" x14ac:dyDescent="0.3">
      <c r="B8260" s="1172" t="s">
        <v>9005</v>
      </c>
      <c r="C8260" s="1207">
        <v>493</v>
      </c>
      <c r="D8260" s="1207">
        <v>1274</v>
      </c>
      <c r="E8260" s="1207">
        <v>248</v>
      </c>
      <c r="F8260" s="1211">
        <v>2015</v>
      </c>
    </row>
    <row r="8261" spans="2:6" ht="13.15" customHeight="1" x14ac:dyDescent="0.3">
      <c r="B8261" s="1173" t="s">
        <v>9006</v>
      </c>
      <c r="C8261" s="1206">
        <v>245</v>
      </c>
      <c r="D8261" s="1206">
        <v>1065</v>
      </c>
      <c r="E8261" s="1206">
        <v>171</v>
      </c>
      <c r="F8261" s="1210">
        <v>1481</v>
      </c>
    </row>
    <row r="8262" spans="2:6" ht="13.15" customHeight="1" x14ac:dyDescent="0.3">
      <c r="B8262" s="1172" t="s">
        <v>9007</v>
      </c>
      <c r="C8262" s="1207">
        <v>1493</v>
      </c>
      <c r="D8262" s="1207">
        <v>4652</v>
      </c>
      <c r="E8262" s="1207">
        <v>702</v>
      </c>
      <c r="F8262" s="1211">
        <v>6847</v>
      </c>
    </row>
    <row r="8263" spans="2:6" ht="13.15" customHeight="1" x14ac:dyDescent="0.3">
      <c r="B8263" s="1173" t="s">
        <v>9008</v>
      </c>
      <c r="C8263" s="1206">
        <v>1108</v>
      </c>
      <c r="D8263" s="1206">
        <v>3630</v>
      </c>
      <c r="E8263" s="1206">
        <v>490</v>
      </c>
      <c r="F8263" s="1210">
        <v>5228</v>
      </c>
    </row>
    <row r="8264" spans="2:6" ht="13.15" customHeight="1" x14ac:dyDescent="0.3">
      <c r="B8264" s="1172" t="s">
        <v>9009</v>
      </c>
      <c r="C8264" s="1207">
        <v>102</v>
      </c>
      <c r="D8264" s="1207">
        <v>541</v>
      </c>
      <c r="E8264" s="1207">
        <v>86</v>
      </c>
      <c r="F8264" s="1211">
        <v>729</v>
      </c>
    </row>
    <row r="8265" spans="2:6" ht="13.15" customHeight="1" x14ac:dyDescent="0.3">
      <c r="B8265" s="1173" t="s">
        <v>9010</v>
      </c>
      <c r="C8265" s="1206">
        <v>395</v>
      </c>
      <c r="D8265" s="1206">
        <v>1849</v>
      </c>
      <c r="E8265" s="1206">
        <v>209</v>
      </c>
      <c r="F8265" s="1210">
        <v>2453</v>
      </c>
    </row>
    <row r="8266" spans="2:6" ht="13.15" customHeight="1" x14ac:dyDescent="0.3">
      <c r="B8266" s="1172" t="s">
        <v>9011</v>
      </c>
      <c r="C8266" s="1207">
        <v>1209</v>
      </c>
      <c r="D8266" s="1207">
        <v>2325</v>
      </c>
      <c r="E8266" s="1207">
        <v>552</v>
      </c>
      <c r="F8266" s="1211">
        <v>4086</v>
      </c>
    </row>
    <row r="8267" spans="2:6" ht="13.15" customHeight="1" x14ac:dyDescent="0.3">
      <c r="B8267" s="1173" t="s">
        <v>9012</v>
      </c>
      <c r="C8267" s="1206">
        <v>953</v>
      </c>
      <c r="D8267" s="1206">
        <v>3468</v>
      </c>
      <c r="E8267" s="1206">
        <v>503</v>
      </c>
      <c r="F8267" s="1210">
        <v>4924</v>
      </c>
    </row>
    <row r="8268" spans="2:6" ht="13.15" customHeight="1" x14ac:dyDescent="0.3">
      <c r="B8268" s="1172" t="s">
        <v>9013</v>
      </c>
      <c r="C8268" s="1207">
        <v>148</v>
      </c>
      <c r="D8268" s="1207">
        <v>489</v>
      </c>
      <c r="E8268" s="1207">
        <v>114</v>
      </c>
      <c r="F8268" s="1211">
        <v>751</v>
      </c>
    </row>
    <row r="8269" spans="2:6" ht="13.15" customHeight="1" x14ac:dyDescent="0.3">
      <c r="B8269" s="1173" t="s">
        <v>9014</v>
      </c>
      <c r="C8269" s="1206">
        <v>301</v>
      </c>
      <c r="D8269" s="1206">
        <v>497</v>
      </c>
      <c r="E8269" s="1206">
        <v>169</v>
      </c>
      <c r="F8269" s="1210">
        <v>967</v>
      </c>
    </row>
    <row r="8270" spans="2:6" ht="13.15" customHeight="1" x14ac:dyDescent="0.3">
      <c r="B8270" s="1172" t="s">
        <v>9015</v>
      </c>
      <c r="C8270" s="1207">
        <v>74</v>
      </c>
      <c r="D8270" s="1207">
        <v>156</v>
      </c>
      <c r="E8270" s="1207">
        <v>45</v>
      </c>
      <c r="F8270" s="1211">
        <v>275</v>
      </c>
    </row>
    <row r="8271" spans="2:6" ht="13.15" customHeight="1" x14ac:dyDescent="0.3">
      <c r="B8271" s="1173" t="s">
        <v>9016</v>
      </c>
      <c r="C8271" s="1206">
        <v>55</v>
      </c>
      <c r="D8271" s="1206">
        <v>88</v>
      </c>
      <c r="E8271" s="1206">
        <v>68</v>
      </c>
      <c r="F8271" s="1210">
        <v>211</v>
      </c>
    </row>
    <row r="8272" spans="2:6" ht="13.15" customHeight="1" x14ac:dyDescent="0.3">
      <c r="B8272" s="1172" t="s">
        <v>9017</v>
      </c>
      <c r="C8272" s="1207">
        <v>2408</v>
      </c>
      <c r="D8272" s="1207">
        <v>5643</v>
      </c>
      <c r="E8272" s="1207">
        <v>1030</v>
      </c>
      <c r="F8272" s="1211">
        <v>9081</v>
      </c>
    </row>
    <row r="8273" spans="2:6" ht="13.15" customHeight="1" x14ac:dyDescent="0.3">
      <c r="B8273" s="1173" t="s">
        <v>9018</v>
      </c>
      <c r="C8273" s="1206">
        <v>139</v>
      </c>
      <c r="D8273" s="1206">
        <v>432</v>
      </c>
      <c r="E8273" s="1206">
        <v>94</v>
      </c>
      <c r="F8273" s="1210">
        <v>665</v>
      </c>
    </row>
    <row r="8274" spans="2:6" ht="13.15" customHeight="1" x14ac:dyDescent="0.3">
      <c r="B8274" s="1172" t="s">
        <v>9019</v>
      </c>
      <c r="C8274" s="1207">
        <v>102</v>
      </c>
      <c r="D8274" s="1207">
        <v>347</v>
      </c>
      <c r="E8274" s="1207">
        <v>45</v>
      </c>
      <c r="F8274" s="1211">
        <v>494</v>
      </c>
    </row>
    <row r="8275" spans="2:6" ht="13.15" customHeight="1" x14ac:dyDescent="0.3">
      <c r="B8275" s="1173" t="s">
        <v>9020</v>
      </c>
      <c r="C8275" s="1206">
        <v>166</v>
      </c>
      <c r="D8275" s="1206">
        <v>461</v>
      </c>
      <c r="E8275" s="1206">
        <v>64</v>
      </c>
      <c r="F8275" s="1210">
        <v>691</v>
      </c>
    </row>
    <row r="8276" spans="2:6" ht="13.15" customHeight="1" x14ac:dyDescent="0.3">
      <c r="B8276" s="1172" t="s">
        <v>9021</v>
      </c>
      <c r="C8276" s="1207">
        <v>177</v>
      </c>
      <c r="D8276" s="1207">
        <v>530</v>
      </c>
      <c r="E8276" s="1207">
        <v>120</v>
      </c>
      <c r="F8276" s="1211">
        <v>827</v>
      </c>
    </row>
    <row r="8277" spans="2:6" ht="13.15" customHeight="1" x14ac:dyDescent="0.3">
      <c r="B8277" s="1173" t="s">
        <v>9022</v>
      </c>
      <c r="C8277" s="1206">
        <v>177</v>
      </c>
      <c r="D8277" s="1206">
        <v>543</v>
      </c>
      <c r="E8277" s="1206">
        <v>77</v>
      </c>
      <c r="F8277" s="1210">
        <v>797</v>
      </c>
    </row>
    <row r="8278" spans="2:6" ht="13.15" customHeight="1" x14ac:dyDescent="0.3">
      <c r="B8278" s="1172" t="s">
        <v>9023</v>
      </c>
      <c r="C8278" s="1207">
        <v>127</v>
      </c>
      <c r="D8278" s="1207">
        <v>320</v>
      </c>
      <c r="E8278" s="1207">
        <v>60</v>
      </c>
      <c r="F8278" s="1211">
        <v>507</v>
      </c>
    </row>
    <row r="8279" spans="2:6" ht="13.15" customHeight="1" x14ac:dyDescent="0.3">
      <c r="B8279" s="1173" t="s">
        <v>9024</v>
      </c>
      <c r="C8279" s="1206">
        <v>555</v>
      </c>
      <c r="D8279" s="1206">
        <v>2094</v>
      </c>
      <c r="E8279" s="1206">
        <v>198</v>
      </c>
      <c r="F8279" s="1210">
        <v>2847</v>
      </c>
    </row>
    <row r="8280" spans="2:6" ht="13.15" customHeight="1" x14ac:dyDescent="0.3">
      <c r="B8280" s="1172" t="s">
        <v>9025</v>
      </c>
      <c r="C8280" s="1207">
        <v>283</v>
      </c>
      <c r="D8280" s="1207">
        <v>1044</v>
      </c>
      <c r="E8280" s="1207">
        <v>172</v>
      </c>
      <c r="F8280" s="1211">
        <v>1499</v>
      </c>
    </row>
    <row r="8281" spans="2:6" ht="13.15" customHeight="1" x14ac:dyDescent="0.3">
      <c r="B8281" s="1173" t="s">
        <v>9026</v>
      </c>
      <c r="C8281" s="1206">
        <v>859</v>
      </c>
      <c r="D8281" s="1206">
        <v>2595</v>
      </c>
      <c r="E8281" s="1206">
        <v>263</v>
      </c>
      <c r="F8281" s="1210">
        <v>3717</v>
      </c>
    </row>
    <row r="8282" spans="2:6" ht="13.15" customHeight="1" x14ac:dyDescent="0.3">
      <c r="B8282" s="1172" t="s">
        <v>9027</v>
      </c>
      <c r="C8282" s="1207">
        <v>57</v>
      </c>
      <c r="D8282" s="1207">
        <v>100</v>
      </c>
      <c r="E8282" s="1207">
        <v>13</v>
      </c>
      <c r="F8282" s="1211">
        <v>170</v>
      </c>
    </row>
    <row r="8283" spans="2:6" ht="13.15" customHeight="1" x14ac:dyDescent="0.3">
      <c r="B8283" s="1173" t="s">
        <v>9028</v>
      </c>
      <c r="C8283" s="1206">
        <v>287</v>
      </c>
      <c r="D8283" s="1206">
        <v>667</v>
      </c>
      <c r="E8283" s="1206">
        <v>96</v>
      </c>
      <c r="F8283" s="1210">
        <v>1050</v>
      </c>
    </row>
    <row r="8284" spans="2:6" ht="13.15" customHeight="1" x14ac:dyDescent="0.3">
      <c r="B8284" s="1172" t="s">
        <v>9029</v>
      </c>
      <c r="C8284" s="1207">
        <v>274</v>
      </c>
      <c r="D8284" s="1207">
        <v>874</v>
      </c>
      <c r="E8284" s="1207">
        <v>93</v>
      </c>
      <c r="F8284" s="1211">
        <v>1241</v>
      </c>
    </row>
    <row r="8285" spans="2:6" ht="13.15" customHeight="1" x14ac:dyDescent="0.3">
      <c r="B8285" s="1173" t="s">
        <v>9030</v>
      </c>
      <c r="C8285" s="1206">
        <v>936</v>
      </c>
      <c r="D8285" s="1206">
        <v>2394</v>
      </c>
      <c r="E8285" s="1206">
        <v>373</v>
      </c>
      <c r="F8285" s="1210">
        <v>3703</v>
      </c>
    </row>
    <row r="8286" spans="2:6" ht="13.15" customHeight="1" x14ac:dyDescent="0.3">
      <c r="B8286" s="1172" t="s">
        <v>9031</v>
      </c>
      <c r="C8286" s="1207">
        <v>149</v>
      </c>
      <c r="D8286" s="1207">
        <v>449</v>
      </c>
      <c r="E8286" s="1207">
        <v>89</v>
      </c>
      <c r="F8286" s="1211">
        <v>687</v>
      </c>
    </row>
    <row r="8287" spans="2:6" ht="13.15" customHeight="1" x14ac:dyDescent="0.3">
      <c r="B8287" s="1173" t="s">
        <v>9032</v>
      </c>
      <c r="C8287" s="1206">
        <v>130</v>
      </c>
      <c r="D8287" s="1206">
        <v>462</v>
      </c>
      <c r="E8287" s="1206">
        <v>47</v>
      </c>
      <c r="F8287" s="1210">
        <v>639</v>
      </c>
    </row>
    <row r="8288" spans="2:6" ht="13.15" customHeight="1" x14ac:dyDescent="0.3">
      <c r="B8288" s="1172" t="s">
        <v>9033</v>
      </c>
      <c r="C8288" s="1207">
        <v>217</v>
      </c>
      <c r="D8288" s="1207">
        <v>549</v>
      </c>
      <c r="E8288" s="1207">
        <v>109</v>
      </c>
      <c r="F8288" s="1211">
        <v>875</v>
      </c>
    </row>
    <row r="8289" spans="2:6" ht="13.15" customHeight="1" x14ac:dyDescent="0.3">
      <c r="B8289" s="1173" t="s">
        <v>9034</v>
      </c>
      <c r="C8289" s="1206">
        <v>262</v>
      </c>
      <c r="D8289" s="1206">
        <v>487</v>
      </c>
      <c r="E8289" s="1206">
        <v>91</v>
      </c>
      <c r="F8289" s="1210">
        <v>840</v>
      </c>
    </row>
    <row r="8290" spans="2:6" ht="13.15" customHeight="1" x14ac:dyDescent="0.3">
      <c r="B8290" s="1172" t="s">
        <v>9035</v>
      </c>
      <c r="C8290" s="1207">
        <v>168</v>
      </c>
      <c r="D8290" s="1207">
        <v>405</v>
      </c>
      <c r="E8290" s="1207">
        <v>67</v>
      </c>
      <c r="F8290" s="1211">
        <v>640</v>
      </c>
    </row>
    <row r="8291" spans="2:6" ht="13.15" customHeight="1" x14ac:dyDescent="0.3">
      <c r="B8291" s="1173" t="s">
        <v>9036</v>
      </c>
      <c r="C8291" s="1206">
        <v>5149</v>
      </c>
      <c r="D8291" s="1206">
        <v>9401</v>
      </c>
      <c r="E8291" s="1206">
        <v>1891</v>
      </c>
      <c r="F8291" s="1210">
        <v>16441</v>
      </c>
    </row>
    <row r="8292" spans="2:6" ht="13.15" customHeight="1" x14ac:dyDescent="0.3">
      <c r="B8292" s="1172" t="s">
        <v>9037</v>
      </c>
      <c r="C8292" s="1207">
        <v>475</v>
      </c>
      <c r="D8292" s="1207">
        <v>1173</v>
      </c>
      <c r="E8292" s="1207">
        <v>112</v>
      </c>
      <c r="F8292" s="1211">
        <v>1760</v>
      </c>
    </row>
    <row r="8293" spans="2:6" ht="13.15" customHeight="1" x14ac:dyDescent="0.3">
      <c r="B8293" s="1173" t="s">
        <v>9038</v>
      </c>
      <c r="C8293" s="1206">
        <v>218</v>
      </c>
      <c r="D8293" s="1206">
        <v>970</v>
      </c>
      <c r="E8293" s="1206">
        <v>140</v>
      </c>
      <c r="F8293" s="1210">
        <v>1328</v>
      </c>
    </row>
    <row r="8294" spans="2:6" ht="13.15" customHeight="1" x14ac:dyDescent="0.3">
      <c r="B8294" s="1172" t="s">
        <v>9039</v>
      </c>
      <c r="C8294" s="1207">
        <v>151</v>
      </c>
      <c r="D8294" s="1207">
        <v>583</v>
      </c>
      <c r="E8294" s="1207">
        <v>87</v>
      </c>
      <c r="F8294" s="1211">
        <v>821</v>
      </c>
    </row>
    <row r="8295" spans="2:6" ht="13.15" customHeight="1" x14ac:dyDescent="0.3">
      <c r="B8295" s="1173" t="s">
        <v>9040</v>
      </c>
      <c r="C8295" s="1206">
        <v>461</v>
      </c>
      <c r="D8295" s="1206">
        <v>1050</v>
      </c>
      <c r="E8295" s="1206">
        <v>158</v>
      </c>
      <c r="F8295" s="1210">
        <v>1669</v>
      </c>
    </row>
    <row r="8296" spans="2:6" ht="13.15" customHeight="1" x14ac:dyDescent="0.3">
      <c r="B8296" s="1172" t="s">
        <v>9041</v>
      </c>
      <c r="C8296" s="1207">
        <v>377</v>
      </c>
      <c r="D8296" s="1207">
        <v>1175</v>
      </c>
      <c r="E8296" s="1207">
        <v>137</v>
      </c>
      <c r="F8296" s="1211">
        <v>1689</v>
      </c>
    </row>
    <row r="8297" spans="2:6" ht="13.15" customHeight="1" x14ac:dyDescent="0.3">
      <c r="B8297" s="1173" t="s">
        <v>9042</v>
      </c>
      <c r="C8297" s="1206">
        <v>287</v>
      </c>
      <c r="D8297" s="1206">
        <v>942</v>
      </c>
      <c r="E8297" s="1206">
        <v>134</v>
      </c>
      <c r="F8297" s="1210">
        <v>1363</v>
      </c>
    </row>
    <row r="8298" spans="2:6" ht="13.15" customHeight="1" x14ac:dyDescent="0.3">
      <c r="B8298" s="1172" t="s">
        <v>9043</v>
      </c>
      <c r="C8298" s="1207">
        <v>212</v>
      </c>
      <c r="D8298" s="1207">
        <v>614</v>
      </c>
      <c r="E8298" s="1207">
        <v>56</v>
      </c>
      <c r="F8298" s="1211">
        <v>882</v>
      </c>
    </row>
    <row r="8299" spans="2:6" ht="13.15" customHeight="1" x14ac:dyDescent="0.3">
      <c r="B8299" s="1173" t="s">
        <v>9044</v>
      </c>
      <c r="C8299" s="1206">
        <v>273</v>
      </c>
      <c r="D8299" s="1206">
        <v>883</v>
      </c>
      <c r="E8299" s="1206">
        <v>154</v>
      </c>
      <c r="F8299" s="1210">
        <v>1310</v>
      </c>
    </row>
    <row r="8300" spans="2:6" ht="13.15" customHeight="1" x14ac:dyDescent="0.3">
      <c r="B8300" s="1172" t="s">
        <v>9045</v>
      </c>
      <c r="C8300" s="1207">
        <v>127</v>
      </c>
      <c r="D8300" s="1207">
        <v>618</v>
      </c>
      <c r="E8300" s="1207">
        <v>73</v>
      </c>
      <c r="F8300" s="1211">
        <v>818</v>
      </c>
    </row>
    <row r="8301" spans="2:6" ht="13.15" customHeight="1" x14ac:dyDescent="0.3">
      <c r="B8301" s="1173" t="s">
        <v>9046</v>
      </c>
      <c r="C8301" s="1206">
        <v>2553</v>
      </c>
      <c r="D8301" s="1206">
        <v>4777</v>
      </c>
      <c r="E8301" s="1206">
        <v>876</v>
      </c>
      <c r="F8301" s="1210">
        <v>8206</v>
      </c>
    </row>
    <row r="8302" spans="2:6" ht="13.15" customHeight="1" x14ac:dyDescent="0.3">
      <c r="B8302" s="1172" t="s">
        <v>9047</v>
      </c>
      <c r="C8302" s="1207">
        <v>917</v>
      </c>
      <c r="D8302" s="1207">
        <v>1905</v>
      </c>
      <c r="E8302" s="1207">
        <v>268</v>
      </c>
      <c r="F8302" s="1211">
        <v>3090</v>
      </c>
    </row>
    <row r="8303" spans="2:6" ht="13.15" customHeight="1" x14ac:dyDescent="0.3">
      <c r="B8303" s="1173" t="s">
        <v>9048</v>
      </c>
      <c r="C8303" s="1206">
        <v>288</v>
      </c>
      <c r="D8303" s="1206">
        <v>1212</v>
      </c>
      <c r="E8303" s="1206">
        <v>249</v>
      </c>
      <c r="F8303" s="1210">
        <v>1749</v>
      </c>
    </row>
    <row r="8304" spans="2:6" ht="13.15" customHeight="1" x14ac:dyDescent="0.3">
      <c r="B8304" s="1172" t="s">
        <v>9049</v>
      </c>
      <c r="C8304" s="1207">
        <v>984</v>
      </c>
      <c r="D8304" s="1207">
        <v>2557</v>
      </c>
      <c r="E8304" s="1207">
        <v>437</v>
      </c>
      <c r="F8304" s="1211">
        <v>3978</v>
      </c>
    </row>
    <row r="8305" spans="2:6" ht="13.15" customHeight="1" x14ac:dyDescent="0.3">
      <c r="B8305" s="1173" t="s">
        <v>9050</v>
      </c>
      <c r="C8305" s="1206">
        <v>3029</v>
      </c>
      <c r="D8305" s="1206">
        <v>4810</v>
      </c>
      <c r="E8305" s="1206">
        <v>1400</v>
      </c>
      <c r="F8305" s="1210">
        <v>9239</v>
      </c>
    </row>
    <row r="8306" spans="2:6" ht="13.15" customHeight="1" x14ac:dyDescent="0.3">
      <c r="B8306" s="1172" t="s">
        <v>9051</v>
      </c>
      <c r="C8306" s="1207">
        <v>257</v>
      </c>
      <c r="D8306" s="1207">
        <v>697</v>
      </c>
      <c r="E8306" s="1207">
        <v>118</v>
      </c>
      <c r="F8306" s="1211">
        <v>1072</v>
      </c>
    </row>
    <row r="8307" spans="2:6" ht="13.15" customHeight="1" x14ac:dyDescent="0.3">
      <c r="B8307" s="1173" t="s">
        <v>9052</v>
      </c>
      <c r="C8307" s="1206">
        <v>345</v>
      </c>
      <c r="D8307" s="1206">
        <v>1299</v>
      </c>
      <c r="E8307" s="1206">
        <v>228</v>
      </c>
      <c r="F8307" s="1210">
        <v>1872</v>
      </c>
    </row>
    <row r="8308" spans="2:6" ht="13.15" customHeight="1" x14ac:dyDescent="0.3">
      <c r="B8308" s="1172" t="s">
        <v>9053</v>
      </c>
      <c r="C8308" s="1207">
        <v>340</v>
      </c>
      <c r="D8308" s="1207">
        <v>1137</v>
      </c>
      <c r="E8308" s="1207">
        <v>146</v>
      </c>
      <c r="F8308" s="1211">
        <v>1623</v>
      </c>
    </row>
    <row r="8309" spans="2:6" ht="13.15" customHeight="1" x14ac:dyDescent="0.3">
      <c r="B8309" s="1173" t="s">
        <v>9054</v>
      </c>
      <c r="C8309" s="1206">
        <v>542</v>
      </c>
      <c r="D8309" s="1206">
        <v>1550</v>
      </c>
      <c r="E8309" s="1206">
        <v>259</v>
      </c>
      <c r="F8309" s="1210">
        <v>2351</v>
      </c>
    </row>
    <row r="8310" spans="2:6" ht="13.15" customHeight="1" x14ac:dyDescent="0.3">
      <c r="B8310" s="1172" t="s">
        <v>9055</v>
      </c>
      <c r="C8310" s="1207">
        <v>105</v>
      </c>
      <c r="D8310" s="1207">
        <v>362</v>
      </c>
      <c r="E8310" s="1207">
        <v>64</v>
      </c>
      <c r="F8310" s="1211">
        <v>531</v>
      </c>
    </row>
    <row r="8311" spans="2:6" ht="13.15" customHeight="1" x14ac:dyDescent="0.3">
      <c r="B8311" s="1173" t="s">
        <v>9056</v>
      </c>
      <c r="C8311" s="1206">
        <v>348</v>
      </c>
      <c r="D8311" s="1206">
        <v>779</v>
      </c>
      <c r="E8311" s="1206">
        <v>124</v>
      </c>
      <c r="F8311" s="1210">
        <v>1251</v>
      </c>
    </row>
    <row r="8312" spans="2:6" ht="13.15" customHeight="1" x14ac:dyDescent="0.3">
      <c r="B8312" s="1172" t="s">
        <v>9057</v>
      </c>
      <c r="C8312" s="1207">
        <v>501</v>
      </c>
      <c r="D8312" s="1207">
        <v>1974</v>
      </c>
      <c r="E8312" s="1207">
        <v>273</v>
      </c>
      <c r="F8312" s="1211">
        <v>2748</v>
      </c>
    </row>
    <row r="8313" spans="2:6" ht="13.15" customHeight="1" x14ac:dyDescent="0.3">
      <c r="B8313" s="1173" t="s">
        <v>9058</v>
      </c>
      <c r="C8313" s="1206">
        <v>155</v>
      </c>
      <c r="D8313" s="1206">
        <v>310</v>
      </c>
      <c r="E8313" s="1206">
        <v>43</v>
      </c>
      <c r="F8313" s="1210">
        <v>508</v>
      </c>
    </row>
    <row r="8314" spans="2:6" ht="13.15" customHeight="1" x14ac:dyDescent="0.3">
      <c r="B8314" s="1172" t="s">
        <v>9059</v>
      </c>
      <c r="C8314" s="1207">
        <v>382</v>
      </c>
      <c r="D8314" s="1207">
        <v>1236</v>
      </c>
      <c r="E8314" s="1207">
        <v>156</v>
      </c>
      <c r="F8314" s="1211">
        <v>1774</v>
      </c>
    </row>
    <row r="8315" spans="2:6" ht="13.15" customHeight="1" x14ac:dyDescent="0.3">
      <c r="B8315" s="1173" t="s">
        <v>9060</v>
      </c>
      <c r="C8315" s="1206">
        <v>367</v>
      </c>
      <c r="D8315" s="1206">
        <v>916</v>
      </c>
      <c r="E8315" s="1206">
        <v>191</v>
      </c>
      <c r="F8315" s="1210">
        <v>1474</v>
      </c>
    </row>
    <row r="8316" spans="2:6" ht="13.15" customHeight="1" x14ac:dyDescent="0.3">
      <c r="B8316" s="1172" t="s">
        <v>9061</v>
      </c>
      <c r="C8316" s="1207">
        <v>206</v>
      </c>
      <c r="D8316" s="1207">
        <v>698</v>
      </c>
      <c r="E8316" s="1207">
        <v>91</v>
      </c>
      <c r="F8316" s="1211">
        <v>995</v>
      </c>
    </row>
    <row r="8317" spans="2:6" ht="13.15" customHeight="1" x14ac:dyDescent="0.3">
      <c r="B8317" s="1173" t="s">
        <v>9062</v>
      </c>
      <c r="C8317" s="1206">
        <v>2155</v>
      </c>
      <c r="D8317" s="1206">
        <v>4551</v>
      </c>
      <c r="E8317" s="1206">
        <v>972</v>
      </c>
      <c r="F8317" s="1210">
        <v>7678</v>
      </c>
    </row>
    <row r="8318" spans="2:6" ht="13.15" customHeight="1" x14ac:dyDescent="0.3">
      <c r="B8318" s="1172" t="s">
        <v>9063</v>
      </c>
      <c r="C8318" s="1207">
        <v>0</v>
      </c>
      <c r="D8318" s="1207">
        <v>0</v>
      </c>
      <c r="E8318" s="1207">
        <v>3</v>
      </c>
      <c r="F8318" s="1211">
        <v>3</v>
      </c>
    </row>
    <row r="8319" spans="2:6" ht="13.15" customHeight="1" x14ac:dyDescent="0.3">
      <c r="B8319" s="1173" t="s">
        <v>9064</v>
      </c>
      <c r="C8319" s="1206">
        <v>209</v>
      </c>
      <c r="D8319" s="1206">
        <v>708</v>
      </c>
      <c r="E8319" s="1206">
        <v>108</v>
      </c>
      <c r="F8319" s="1210">
        <v>1025</v>
      </c>
    </row>
    <row r="8320" spans="2:6" ht="13.15" customHeight="1" x14ac:dyDescent="0.3">
      <c r="B8320" s="1172" t="s">
        <v>9065</v>
      </c>
      <c r="C8320" s="1207">
        <v>89</v>
      </c>
      <c r="D8320" s="1207">
        <v>366</v>
      </c>
      <c r="E8320" s="1207">
        <v>36</v>
      </c>
      <c r="F8320" s="1211">
        <v>491</v>
      </c>
    </row>
    <row r="8321" spans="2:6" ht="13.15" customHeight="1" x14ac:dyDescent="0.3">
      <c r="B8321" s="1173" t="s">
        <v>9066</v>
      </c>
      <c r="C8321" s="1206">
        <v>88</v>
      </c>
      <c r="D8321" s="1206">
        <v>352</v>
      </c>
      <c r="E8321" s="1206">
        <v>45</v>
      </c>
      <c r="F8321" s="1210">
        <v>485</v>
      </c>
    </row>
    <row r="8322" spans="2:6" ht="13.15" customHeight="1" x14ac:dyDescent="0.3">
      <c r="B8322" s="1172" t="s">
        <v>9067</v>
      </c>
      <c r="C8322" s="1207">
        <v>247</v>
      </c>
      <c r="D8322" s="1207">
        <v>798</v>
      </c>
      <c r="E8322" s="1207">
        <v>146</v>
      </c>
      <c r="F8322" s="1211">
        <v>1191</v>
      </c>
    </row>
    <row r="8323" spans="2:6" ht="13.15" customHeight="1" x14ac:dyDescent="0.3">
      <c r="B8323" s="1173" t="s">
        <v>9068</v>
      </c>
      <c r="C8323" s="1206">
        <v>768</v>
      </c>
      <c r="D8323" s="1206">
        <v>1788</v>
      </c>
      <c r="E8323" s="1206">
        <v>379</v>
      </c>
      <c r="F8323" s="1210">
        <v>2935</v>
      </c>
    </row>
    <row r="8324" spans="2:6" ht="13.15" customHeight="1" x14ac:dyDescent="0.3">
      <c r="B8324" s="1172" t="s">
        <v>9069</v>
      </c>
      <c r="C8324" s="1207">
        <v>616</v>
      </c>
      <c r="D8324" s="1207">
        <v>1165</v>
      </c>
      <c r="E8324" s="1207">
        <v>213</v>
      </c>
      <c r="F8324" s="1211">
        <v>1994</v>
      </c>
    </row>
    <row r="8325" spans="2:6" ht="13.15" customHeight="1" x14ac:dyDescent="0.3">
      <c r="B8325" s="1173" t="s">
        <v>9070</v>
      </c>
      <c r="C8325" s="1206">
        <v>2130</v>
      </c>
      <c r="D8325" s="1206">
        <v>4702</v>
      </c>
      <c r="E8325" s="1206">
        <v>743</v>
      </c>
      <c r="F8325" s="1210">
        <v>7575</v>
      </c>
    </row>
    <row r="8326" spans="2:6" ht="13.15" customHeight="1" x14ac:dyDescent="0.3">
      <c r="B8326" s="1172" t="s">
        <v>9071</v>
      </c>
      <c r="C8326" s="1207">
        <v>23</v>
      </c>
      <c r="D8326" s="1207">
        <v>69</v>
      </c>
      <c r="E8326" s="1207">
        <v>28</v>
      </c>
      <c r="F8326" s="1211">
        <v>120</v>
      </c>
    </row>
    <row r="8327" spans="2:6" ht="13.15" customHeight="1" x14ac:dyDescent="0.3">
      <c r="B8327" s="1173" t="s">
        <v>9072</v>
      </c>
      <c r="C8327" s="1206">
        <v>183</v>
      </c>
      <c r="D8327" s="1206">
        <v>724</v>
      </c>
      <c r="E8327" s="1206">
        <v>88</v>
      </c>
      <c r="F8327" s="1210">
        <v>995</v>
      </c>
    </row>
    <row r="8328" spans="2:6" ht="13.15" customHeight="1" x14ac:dyDescent="0.3">
      <c r="B8328" s="1172" t="s">
        <v>9073</v>
      </c>
      <c r="C8328" s="1207">
        <v>3809</v>
      </c>
      <c r="D8328" s="1207">
        <v>4798</v>
      </c>
      <c r="E8328" s="1207">
        <v>1429</v>
      </c>
      <c r="F8328" s="1211">
        <v>10036</v>
      </c>
    </row>
    <row r="8329" spans="2:6" ht="13.15" customHeight="1" x14ac:dyDescent="0.3">
      <c r="B8329" s="1173" t="s">
        <v>9074</v>
      </c>
      <c r="C8329" s="1206">
        <v>377</v>
      </c>
      <c r="D8329" s="1206">
        <v>726</v>
      </c>
      <c r="E8329" s="1206">
        <v>108</v>
      </c>
      <c r="F8329" s="1210">
        <v>1211</v>
      </c>
    </row>
    <row r="8330" spans="2:6" ht="13.15" customHeight="1" x14ac:dyDescent="0.3">
      <c r="B8330" s="1172" t="s">
        <v>9075</v>
      </c>
      <c r="C8330" s="1207">
        <v>588</v>
      </c>
      <c r="D8330" s="1207">
        <v>1423</v>
      </c>
      <c r="E8330" s="1207">
        <v>265</v>
      </c>
      <c r="F8330" s="1211">
        <v>2276</v>
      </c>
    </row>
    <row r="8331" spans="2:6" ht="13.15" customHeight="1" x14ac:dyDescent="0.3">
      <c r="B8331" s="1173" t="s">
        <v>9076</v>
      </c>
      <c r="C8331" s="1206">
        <v>277</v>
      </c>
      <c r="D8331" s="1206">
        <v>749</v>
      </c>
      <c r="E8331" s="1206">
        <v>122</v>
      </c>
      <c r="F8331" s="1210">
        <v>1148</v>
      </c>
    </row>
    <row r="8332" spans="2:6" ht="13.15" customHeight="1" x14ac:dyDescent="0.3">
      <c r="B8332" s="1172" t="s">
        <v>9077</v>
      </c>
      <c r="C8332" s="1207">
        <v>424</v>
      </c>
      <c r="D8332" s="1207">
        <v>1155</v>
      </c>
      <c r="E8332" s="1207">
        <v>263</v>
      </c>
      <c r="F8332" s="1211">
        <v>1842</v>
      </c>
    </row>
    <row r="8333" spans="2:6" ht="13.15" customHeight="1" x14ac:dyDescent="0.3">
      <c r="B8333" s="1173" t="s">
        <v>9078</v>
      </c>
      <c r="C8333" s="1206">
        <v>134</v>
      </c>
      <c r="D8333" s="1206">
        <v>411</v>
      </c>
      <c r="E8333" s="1206">
        <v>72</v>
      </c>
      <c r="F8333" s="1210">
        <v>617</v>
      </c>
    </row>
    <row r="8334" spans="2:6" ht="13.15" customHeight="1" x14ac:dyDescent="0.3">
      <c r="B8334" s="1172" t="s">
        <v>9079</v>
      </c>
      <c r="C8334" s="1207">
        <v>430</v>
      </c>
      <c r="D8334" s="1207">
        <v>835</v>
      </c>
      <c r="E8334" s="1207">
        <v>150</v>
      </c>
      <c r="F8334" s="1211">
        <v>1415</v>
      </c>
    </row>
    <row r="8335" spans="2:6" ht="13.15" customHeight="1" x14ac:dyDescent="0.3">
      <c r="B8335" s="1173" t="s">
        <v>9080</v>
      </c>
      <c r="C8335" s="1206">
        <v>4206</v>
      </c>
      <c r="D8335" s="1206">
        <v>5597</v>
      </c>
      <c r="E8335" s="1206">
        <v>1580</v>
      </c>
      <c r="F8335" s="1210">
        <v>11383</v>
      </c>
    </row>
    <row r="8336" spans="2:6" ht="13.15" customHeight="1" x14ac:dyDescent="0.3">
      <c r="B8336" s="1172" t="s">
        <v>9081</v>
      </c>
      <c r="C8336" s="1207">
        <v>415</v>
      </c>
      <c r="D8336" s="1207">
        <v>1028</v>
      </c>
      <c r="E8336" s="1207">
        <v>186</v>
      </c>
      <c r="F8336" s="1211">
        <v>1629</v>
      </c>
    </row>
    <row r="8337" spans="2:6" ht="13.15" customHeight="1" x14ac:dyDescent="0.3">
      <c r="B8337" s="1173" t="s">
        <v>9082</v>
      </c>
      <c r="C8337" s="1206">
        <v>282</v>
      </c>
      <c r="D8337" s="1206">
        <v>775</v>
      </c>
      <c r="E8337" s="1206">
        <v>135</v>
      </c>
      <c r="F8337" s="1210">
        <v>1192</v>
      </c>
    </row>
    <row r="8338" spans="2:6" ht="13.15" customHeight="1" x14ac:dyDescent="0.3">
      <c r="B8338" s="1172" t="s">
        <v>9083</v>
      </c>
      <c r="C8338" s="1207">
        <v>433</v>
      </c>
      <c r="D8338" s="1207">
        <v>1217</v>
      </c>
      <c r="E8338" s="1207">
        <v>210</v>
      </c>
      <c r="F8338" s="1211">
        <v>1860</v>
      </c>
    </row>
    <row r="8339" spans="2:6" ht="13.15" customHeight="1" x14ac:dyDescent="0.3">
      <c r="B8339" s="1173" t="s">
        <v>9084</v>
      </c>
      <c r="C8339" s="1206">
        <v>137</v>
      </c>
      <c r="D8339" s="1206">
        <v>623</v>
      </c>
      <c r="E8339" s="1206">
        <v>83</v>
      </c>
      <c r="F8339" s="1210">
        <v>843</v>
      </c>
    </row>
    <row r="8340" spans="2:6" ht="13.15" customHeight="1" x14ac:dyDescent="0.3">
      <c r="B8340" s="1172" t="s">
        <v>9085</v>
      </c>
      <c r="C8340" s="1207">
        <v>133</v>
      </c>
      <c r="D8340" s="1207">
        <v>450</v>
      </c>
      <c r="E8340" s="1207">
        <v>68</v>
      </c>
      <c r="F8340" s="1211">
        <v>651</v>
      </c>
    </row>
    <row r="8341" spans="2:6" ht="13.15" customHeight="1" x14ac:dyDescent="0.3">
      <c r="B8341" s="1173" t="s">
        <v>9086</v>
      </c>
      <c r="C8341" s="1206">
        <v>314</v>
      </c>
      <c r="D8341" s="1206">
        <v>2141</v>
      </c>
      <c r="E8341" s="1206">
        <v>234</v>
      </c>
      <c r="F8341" s="1210">
        <v>2689</v>
      </c>
    </row>
    <row r="8342" spans="2:6" ht="13.15" customHeight="1" x14ac:dyDescent="0.3">
      <c r="B8342" s="1172" t="s">
        <v>9087</v>
      </c>
      <c r="C8342" s="1207">
        <v>199</v>
      </c>
      <c r="D8342" s="1207">
        <v>582</v>
      </c>
      <c r="E8342" s="1207">
        <v>102</v>
      </c>
      <c r="F8342" s="1211">
        <v>883</v>
      </c>
    </row>
    <row r="8343" spans="2:6" ht="13.15" customHeight="1" x14ac:dyDescent="0.3">
      <c r="B8343" s="1173" t="s">
        <v>9088</v>
      </c>
      <c r="C8343" s="1206">
        <v>399</v>
      </c>
      <c r="D8343" s="1206">
        <v>1303</v>
      </c>
      <c r="E8343" s="1206">
        <v>248</v>
      </c>
      <c r="F8343" s="1210">
        <v>1950</v>
      </c>
    </row>
    <row r="8344" spans="2:6" ht="13.15" customHeight="1" x14ac:dyDescent="0.3">
      <c r="B8344" s="1172" t="s">
        <v>9089</v>
      </c>
      <c r="C8344" s="1207">
        <v>870</v>
      </c>
      <c r="D8344" s="1207">
        <v>2934</v>
      </c>
      <c r="E8344" s="1207">
        <v>429</v>
      </c>
      <c r="F8344" s="1211">
        <v>4233</v>
      </c>
    </row>
    <row r="8345" spans="2:6" ht="13.15" customHeight="1" x14ac:dyDescent="0.3">
      <c r="B8345" s="1173" t="s">
        <v>9090</v>
      </c>
      <c r="C8345" s="1206">
        <v>1191</v>
      </c>
      <c r="D8345" s="1206">
        <v>2381</v>
      </c>
      <c r="E8345" s="1206">
        <v>426</v>
      </c>
      <c r="F8345" s="1210">
        <v>3998</v>
      </c>
    </row>
    <row r="8346" spans="2:6" ht="13.15" customHeight="1" x14ac:dyDescent="0.3">
      <c r="B8346" s="1172" t="s">
        <v>9091</v>
      </c>
      <c r="C8346" s="1207">
        <v>218</v>
      </c>
      <c r="D8346" s="1207">
        <v>518</v>
      </c>
      <c r="E8346" s="1207">
        <v>83</v>
      </c>
      <c r="F8346" s="1211">
        <v>819</v>
      </c>
    </row>
    <row r="8347" spans="2:6" ht="13.15" customHeight="1" x14ac:dyDescent="0.3">
      <c r="B8347" s="1173" t="s">
        <v>9092</v>
      </c>
      <c r="C8347" s="1206">
        <v>175</v>
      </c>
      <c r="D8347" s="1206">
        <v>670</v>
      </c>
      <c r="E8347" s="1206">
        <v>89</v>
      </c>
      <c r="F8347" s="1210">
        <v>934</v>
      </c>
    </row>
    <row r="8348" spans="2:6" ht="13.15" customHeight="1" x14ac:dyDescent="0.3">
      <c r="B8348" s="1172" t="s">
        <v>9093</v>
      </c>
      <c r="C8348" s="1207">
        <v>297</v>
      </c>
      <c r="D8348" s="1207">
        <v>810</v>
      </c>
      <c r="E8348" s="1207">
        <v>98</v>
      </c>
      <c r="F8348" s="1211">
        <v>1205</v>
      </c>
    </row>
    <row r="8349" spans="2:6" ht="13.15" customHeight="1" x14ac:dyDescent="0.3">
      <c r="B8349" s="1173" t="s">
        <v>9094</v>
      </c>
      <c r="C8349" s="1206">
        <v>194</v>
      </c>
      <c r="D8349" s="1206">
        <v>397</v>
      </c>
      <c r="E8349" s="1206">
        <v>53</v>
      </c>
      <c r="F8349" s="1210">
        <v>644</v>
      </c>
    </row>
    <row r="8350" spans="2:6" ht="13.15" customHeight="1" x14ac:dyDescent="0.3">
      <c r="B8350" s="1172" t="s">
        <v>9095</v>
      </c>
      <c r="C8350" s="1207">
        <v>389</v>
      </c>
      <c r="D8350" s="1207">
        <v>1086</v>
      </c>
      <c r="E8350" s="1207">
        <v>143</v>
      </c>
      <c r="F8350" s="1211">
        <v>1618</v>
      </c>
    </row>
    <row r="8351" spans="2:6" ht="13.15" customHeight="1" x14ac:dyDescent="0.3">
      <c r="B8351" s="1173" t="s">
        <v>9096</v>
      </c>
      <c r="C8351" s="1206">
        <v>65</v>
      </c>
      <c r="D8351" s="1206">
        <v>116</v>
      </c>
      <c r="E8351" s="1206">
        <v>19</v>
      </c>
      <c r="F8351" s="1210">
        <v>200</v>
      </c>
    </row>
    <row r="8352" spans="2:6" ht="13.15" customHeight="1" x14ac:dyDescent="0.3">
      <c r="B8352" s="1172" t="s">
        <v>9097</v>
      </c>
      <c r="C8352" s="1207">
        <v>72</v>
      </c>
      <c r="D8352" s="1207">
        <v>165</v>
      </c>
      <c r="E8352" s="1207">
        <v>31</v>
      </c>
      <c r="F8352" s="1211">
        <v>268</v>
      </c>
    </row>
    <row r="8353" spans="2:6" ht="13.15" customHeight="1" x14ac:dyDescent="0.3">
      <c r="B8353" s="1173" t="s">
        <v>9098</v>
      </c>
      <c r="C8353" s="1206">
        <v>36</v>
      </c>
      <c r="D8353" s="1206">
        <v>78</v>
      </c>
      <c r="E8353" s="1206">
        <v>21</v>
      </c>
      <c r="F8353" s="1210">
        <v>135</v>
      </c>
    </row>
    <row r="8354" spans="2:6" ht="13.15" customHeight="1" x14ac:dyDescent="0.3">
      <c r="B8354" s="1172" t="s">
        <v>9099</v>
      </c>
      <c r="C8354" s="1207">
        <v>47</v>
      </c>
      <c r="D8354" s="1207">
        <v>75</v>
      </c>
      <c r="E8354" s="1207">
        <v>10</v>
      </c>
      <c r="F8354" s="1211">
        <v>132</v>
      </c>
    </row>
    <row r="8355" spans="2:6" ht="13.15" customHeight="1" x14ac:dyDescent="0.3">
      <c r="B8355" s="1173" t="s">
        <v>9100</v>
      </c>
      <c r="C8355" s="1206">
        <v>71</v>
      </c>
      <c r="D8355" s="1206">
        <v>114</v>
      </c>
      <c r="E8355" s="1206">
        <v>17</v>
      </c>
      <c r="F8355" s="1210">
        <v>202</v>
      </c>
    </row>
    <row r="8356" spans="2:6" ht="13.15" customHeight="1" x14ac:dyDescent="0.3">
      <c r="B8356" s="1172" t="s">
        <v>9101</v>
      </c>
      <c r="C8356" s="1207">
        <v>146</v>
      </c>
      <c r="D8356" s="1207">
        <v>469</v>
      </c>
      <c r="E8356" s="1207">
        <v>60</v>
      </c>
      <c r="F8356" s="1211">
        <v>675</v>
      </c>
    </row>
    <row r="8357" spans="2:6" ht="13.15" customHeight="1" x14ac:dyDescent="0.3">
      <c r="B8357" s="1173" t="s">
        <v>9102</v>
      </c>
      <c r="C8357" s="1206">
        <v>311</v>
      </c>
      <c r="D8357" s="1206">
        <v>920</v>
      </c>
      <c r="E8357" s="1206">
        <v>123</v>
      </c>
      <c r="F8357" s="1210">
        <v>1354</v>
      </c>
    </row>
    <row r="8358" spans="2:6" ht="13.15" customHeight="1" x14ac:dyDescent="0.3">
      <c r="B8358" s="1172" t="s">
        <v>9103</v>
      </c>
      <c r="C8358" s="1207">
        <v>125</v>
      </c>
      <c r="D8358" s="1207">
        <v>252</v>
      </c>
      <c r="E8358" s="1207">
        <v>41</v>
      </c>
      <c r="F8358" s="1211">
        <v>418</v>
      </c>
    </row>
    <row r="8359" spans="2:6" ht="13.15" customHeight="1" x14ac:dyDescent="0.3">
      <c r="B8359" s="1173" t="s">
        <v>9104</v>
      </c>
      <c r="C8359" s="1206">
        <v>170</v>
      </c>
      <c r="D8359" s="1206">
        <v>316</v>
      </c>
      <c r="E8359" s="1206">
        <v>41</v>
      </c>
      <c r="F8359" s="1210">
        <v>527</v>
      </c>
    </row>
    <row r="8360" spans="2:6" ht="13.15" customHeight="1" x14ac:dyDescent="0.3">
      <c r="B8360" s="1172" t="s">
        <v>9105</v>
      </c>
      <c r="C8360" s="1207">
        <v>50</v>
      </c>
      <c r="D8360" s="1207">
        <v>104</v>
      </c>
      <c r="E8360" s="1207">
        <v>11</v>
      </c>
      <c r="F8360" s="1211">
        <v>165</v>
      </c>
    </row>
    <row r="8361" spans="2:6" ht="13.15" customHeight="1" x14ac:dyDescent="0.3">
      <c r="B8361" s="1173" t="s">
        <v>9106</v>
      </c>
      <c r="C8361" s="1206">
        <v>146</v>
      </c>
      <c r="D8361" s="1206">
        <v>282</v>
      </c>
      <c r="E8361" s="1206">
        <v>40</v>
      </c>
      <c r="F8361" s="1210">
        <v>468</v>
      </c>
    </row>
    <row r="8362" spans="2:6" ht="13.15" customHeight="1" x14ac:dyDescent="0.3">
      <c r="B8362" s="1172" t="s">
        <v>9107</v>
      </c>
      <c r="C8362" s="1207">
        <v>57</v>
      </c>
      <c r="D8362" s="1207">
        <v>60</v>
      </c>
      <c r="E8362" s="1207">
        <v>9</v>
      </c>
      <c r="F8362" s="1211">
        <v>126</v>
      </c>
    </row>
    <row r="8363" spans="2:6" ht="13.15" customHeight="1" x14ac:dyDescent="0.3">
      <c r="B8363" s="1173" t="s">
        <v>9108</v>
      </c>
      <c r="C8363" s="1206">
        <v>292</v>
      </c>
      <c r="D8363" s="1206">
        <v>570</v>
      </c>
      <c r="E8363" s="1206">
        <v>124</v>
      </c>
      <c r="F8363" s="1210">
        <v>986</v>
      </c>
    </row>
    <row r="8364" spans="2:6" ht="13.15" customHeight="1" x14ac:dyDescent="0.3">
      <c r="B8364" s="1172" t="s">
        <v>9109</v>
      </c>
      <c r="C8364" s="1207">
        <v>72</v>
      </c>
      <c r="D8364" s="1207">
        <v>128</v>
      </c>
      <c r="E8364" s="1207">
        <v>18</v>
      </c>
      <c r="F8364" s="1211">
        <v>218</v>
      </c>
    </row>
    <row r="8365" spans="2:6" ht="13.15" customHeight="1" x14ac:dyDescent="0.3">
      <c r="B8365" s="1173" t="s">
        <v>9110</v>
      </c>
      <c r="C8365" s="1206">
        <v>61</v>
      </c>
      <c r="D8365" s="1206">
        <v>140</v>
      </c>
      <c r="E8365" s="1206">
        <v>29</v>
      </c>
      <c r="F8365" s="1210">
        <v>230</v>
      </c>
    </row>
    <row r="8366" spans="2:6" ht="13.15" customHeight="1" x14ac:dyDescent="0.3">
      <c r="B8366" s="1172" t="s">
        <v>9111</v>
      </c>
      <c r="C8366" s="1207">
        <v>1</v>
      </c>
      <c r="D8366" s="1207">
        <v>8</v>
      </c>
      <c r="E8366" s="1207">
        <v>6</v>
      </c>
      <c r="F8366" s="1211">
        <v>15</v>
      </c>
    </row>
    <row r="8367" spans="2:6" ht="13.15" customHeight="1" x14ac:dyDescent="0.3">
      <c r="B8367" s="1173" t="s">
        <v>9112</v>
      </c>
      <c r="C8367" s="1206">
        <v>50</v>
      </c>
      <c r="D8367" s="1206">
        <v>89</v>
      </c>
      <c r="E8367" s="1206">
        <v>13</v>
      </c>
      <c r="F8367" s="1210">
        <v>152</v>
      </c>
    </row>
    <row r="8368" spans="2:6" ht="13.15" customHeight="1" x14ac:dyDescent="0.3">
      <c r="B8368" s="1172" t="s">
        <v>9113</v>
      </c>
      <c r="C8368" s="1207">
        <v>35</v>
      </c>
      <c r="D8368" s="1207">
        <v>45</v>
      </c>
      <c r="E8368" s="1207">
        <v>3</v>
      </c>
      <c r="F8368" s="1211">
        <v>83</v>
      </c>
    </row>
    <row r="8369" spans="2:6" ht="13.15" customHeight="1" x14ac:dyDescent="0.3">
      <c r="B8369" s="1173" t="s">
        <v>9114</v>
      </c>
      <c r="C8369" s="1206">
        <v>260</v>
      </c>
      <c r="D8369" s="1206">
        <v>450</v>
      </c>
      <c r="E8369" s="1206">
        <v>74</v>
      </c>
      <c r="F8369" s="1210">
        <v>784</v>
      </c>
    </row>
    <row r="8370" spans="2:6" ht="13.15" customHeight="1" x14ac:dyDescent="0.3">
      <c r="B8370" s="1172" t="s">
        <v>9115</v>
      </c>
      <c r="C8370" s="1207">
        <v>189</v>
      </c>
      <c r="D8370" s="1207">
        <v>349</v>
      </c>
      <c r="E8370" s="1207">
        <v>51</v>
      </c>
      <c r="F8370" s="1211">
        <v>589</v>
      </c>
    </row>
    <row r="8371" spans="2:6" ht="13.15" customHeight="1" x14ac:dyDescent="0.3">
      <c r="B8371" s="1173" t="s">
        <v>9116</v>
      </c>
      <c r="C8371" s="1206">
        <v>50</v>
      </c>
      <c r="D8371" s="1206">
        <v>112</v>
      </c>
      <c r="E8371" s="1206">
        <v>11</v>
      </c>
      <c r="F8371" s="1210">
        <v>173</v>
      </c>
    </row>
    <row r="8372" spans="2:6" ht="13.15" customHeight="1" x14ac:dyDescent="0.3">
      <c r="B8372" s="1172" t="s">
        <v>9117</v>
      </c>
      <c r="C8372" s="1207">
        <v>249</v>
      </c>
      <c r="D8372" s="1207">
        <v>625</v>
      </c>
      <c r="E8372" s="1207">
        <v>80</v>
      </c>
      <c r="F8372" s="1211">
        <v>954</v>
      </c>
    </row>
    <row r="8373" spans="2:6" ht="13.15" customHeight="1" x14ac:dyDescent="0.3">
      <c r="B8373" s="1173" t="s">
        <v>9118</v>
      </c>
      <c r="C8373" s="1206">
        <v>49</v>
      </c>
      <c r="D8373" s="1206">
        <v>87</v>
      </c>
      <c r="E8373" s="1206">
        <v>17</v>
      </c>
      <c r="F8373" s="1210">
        <v>153</v>
      </c>
    </row>
    <row r="8374" spans="2:6" ht="13.15" customHeight="1" x14ac:dyDescent="0.3">
      <c r="B8374" s="1172" t="s">
        <v>9119</v>
      </c>
      <c r="C8374" s="1207">
        <v>140</v>
      </c>
      <c r="D8374" s="1207">
        <v>334</v>
      </c>
      <c r="E8374" s="1207">
        <v>37</v>
      </c>
      <c r="F8374" s="1211">
        <v>511</v>
      </c>
    </row>
    <row r="8375" spans="2:6" ht="13.15" customHeight="1" x14ac:dyDescent="0.3">
      <c r="B8375" s="1173" t="s">
        <v>9120</v>
      </c>
      <c r="C8375" s="1206">
        <v>71</v>
      </c>
      <c r="D8375" s="1206">
        <v>205</v>
      </c>
      <c r="E8375" s="1206">
        <v>19</v>
      </c>
      <c r="F8375" s="1210">
        <v>295</v>
      </c>
    </row>
    <row r="8376" spans="2:6" ht="13.15" customHeight="1" x14ac:dyDescent="0.3">
      <c r="B8376" s="1172" t="s">
        <v>9121</v>
      </c>
      <c r="C8376" s="1207">
        <v>7274</v>
      </c>
      <c r="D8376" s="1207">
        <v>9242</v>
      </c>
      <c r="E8376" s="1207">
        <v>2425</v>
      </c>
      <c r="F8376" s="1211">
        <v>18941</v>
      </c>
    </row>
    <row r="8377" spans="2:6" ht="13.15" customHeight="1" x14ac:dyDescent="0.3">
      <c r="B8377" s="1173" t="s">
        <v>9122</v>
      </c>
      <c r="C8377" s="1206">
        <v>514</v>
      </c>
      <c r="D8377" s="1206">
        <v>1863</v>
      </c>
      <c r="E8377" s="1206">
        <v>194</v>
      </c>
      <c r="F8377" s="1210">
        <v>2571</v>
      </c>
    </row>
    <row r="8378" spans="2:6" ht="13.15" customHeight="1" x14ac:dyDescent="0.3">
      <c r="B8378" s="1172" t="s">
        <v>9123</v>
      </c>
      <c r="C8378" s="1207">
        <v>175</v>
      </c>
      <c r="D8378" s="1207">
        <v>690</v>
      </c>
      <c r="E8378" s="1207">
        <v>79</v>
      </c>
      <c r="F8378" s="1211">
        <v>944</v>
      </c>
    </row>
    <row r="8379" spans="2:6" ht="13.15" customHeight="1" x14ac:dyDescent="0.3">
      <c r="B8379" s="1173" t="s">
        <v>9124</v>
      </c>
      <c r="C8379" s="1206">
        <v>424</v>
      </c>
      <c r="D8379" s="1206">
        <v>947</v>
      </c>
      <c r="E8379" s="1206">
        <v>126</v>
      </c>
      <c r="F8379" s="1210">
        <v>1497</v>
      </c>
    </row>
    <row r="8380" spans="2:6" ht="13.15" customHeight="1" x14ac:dyDescent="0.3">
      <c r="B8380" s="1172" t="s">
        <v>9125</v>
      </c>
      <c r="C8380" s="1207">
        <v>122</v>
      </c>
      <c r="D8380" s="1207">
        <v>216</v>
      </c>
      <c r="E8380" s="1207">
        <v>50</v>
      </c>
      <c r="F8380" s="1211">
        <v>388</v>
      </c>
    </row>
    <row r="8381" spans="2:6" ht="13.15" customHeight="1" x14ac:dyDescent="0.3">
      <c r="B8381" s="1173" t="s">
        <v>9126</v>
      </c>
      <c r="C8381" s="1206">
        <v>326</v>
      </c>
      <c r="D8381" s="1206">
        <v>835</v>
      </c>
      <c r="E8381" s="1206">
        <v>116</v>
      </c>
      <c r="F8381" s="1210">
        <v>1277</v>
      </c>
    </row>
    <row r="8382" spans="2:6" ht="13.15" customHeight="1" x14ac:dyDescent="0.3">
      <c r="B8382" s="1172" t="s">
        <v>9127</v>
      </c>
      <c r="C8382" s="1207">
        <v>540</v>
      </c>
      <c r="D8382" s="1207">
        <v>1636</v>
      </c>
      <c r="E8382" s="1207">
        <v>171</v>
      </c>
      <c r="F8382" s="1211">
        <v>2347</v>
      </c>
    </row>
    <row r="8383" spans="2:6" ht="13.15" customHeight="1" x14ac:dyDescent="0.3">
      <c r="B8383" s="1173" t="s">
        <v>9128</v>
      </c>
      <c r="C8383" s="1206">
        <v>208</v>
      </c>
      <c r="D8383" s="1206">
        <v>374</v>
      </c>
      <c r="E8383" s="1206">
        <v>75</v>
      </c>
      <c r="F8383" s="1210">
        <v>657</v>
      </c>
    </row>
    <row r="8384" spans="2:6" ht="13.15" customHeight="1" x14ac:dyDescent="0.3">
      <c r="B8384" s="1172" t="s">
        <v>9129</v>
      </c>
      <c r="C8384" s="1207">
        <v>151</v>
      </c>
      <c r="D8384" s="1207">
        <v>1042</v>
      </c>
      <c r="E8384" s="1207">
        <v>52</v>
      </c>
      <c r="F8384" s="1211">
        <v>1245</v>
      </c>
    </row>
    <row r="8385" spans="2:6" ht="13.15" customHeight="1" x14ac:dyDescent="0.3">
      <c r="B8385" s="1173" t="s">
        <v>9130</v>
      </c>
      <c r="C8385" s="1206">
        <v>181</v>
      </c>
      <c r="D8385" s="1206">
        <v>432</v>
      </c>
      <c r="E8385" s="1206">
        <v>89</v>
      </c>
      <c r="F8385" s="1210">
        <v>702</v>
      </c>
    </row>
    <row r="8386" spans="2:6" ht="13.15" customHeight="1" x14ac:dyDescent="0.3">
      <c r="B8386" s="1172" t="s">
        <v>9131</v>
      </c>
      <c r="C8386" s="1207">
        <v>1063</v>
      </c>
      <c r="D8386" s="1207">
        <v>2092</v>
      </c>
      <c r="E8386" s="1207">
        <v>314</v>
      </c>
      <c r="F8386" s="1211">
        <v>3469</v>
      </c>
    </row>
    <row r="8387" spans="2:6" ht="13.15" customHeight="1" x14ac:dyDescent="0.3">
      <c r="B8387" s="1173" t="s">
        <v>9132</v>
      </c>
      <c r="C8387" s="1206">
        <v>594</v>
      </c>
      <c r="D8387" s="1206">
        <v>989</v>
      </c>
      <c r="E8387" s="1206">
        <v>121</v>
      </c>
      <c r="F8387" s="1210">
        <v>1704</v>
      </c>
    </row>
    <row r="8388" spans="2:6" ht="13.15" customHeight="1" x14ac:dyDescent="0.3">
      <c r="B8388" s="1172" t="s">
        <v>9133</v>
      </c>
      <c r="C8388" s="1207">
        <v>384</v>
      </c>
      <c r="D8388" s="1207">
        <v>489</v>
      </c>
      <c r="E8388" s="1207">
        <v>69</v>
      </c>
      <c r="F8388" s="1211">
        <v>942</v>
      </c>
    </row>
    <row r="8389" spans="2:6" ht="13.15" customHeight="1" x14ac:dyDescent="0.3">
      <c r="B8389" s="1173" t="s">
        <v>9134</v>
      </c>
      <c r="C8389" s="1206">
        <v>175</v>
      </c>
      <c r="D8389" s="1206">
        <v>405</v>
      </c>
      <c r="E8389" s="1206">
        <v>59</v>
      </c>
      <c r="F8389" s="1210">
        <v>639</v>
      </c>
    </row>
    <row r="8390" spans="2:6" ht="13.15" customHeight="1" x14ac:dyDescent="0.3">
      <c r="B8390" s="1172" t="s">
        <v>9135</v>
      </c>
      <c r="C8390" s="1207">
        <v>302</v>
      </c>
      <c r="D8390" s="1207">
        <v>512</v>
      </c>
      <c r="E8390" s="1207">
        <v>99</v>
      </c>
      <c r="F8390" s="1211">
        <v>913</v>
      </c>
    </row>
    <row r="8391" spans="2:6" ht="13.15" customHeight="1" x14ac:dyDescent="0.3">
      <c r="B8391" s="1173" t="s">
        <v>9136</v>
      </c>
      <c r="C8391" s="1206">
        <v>261</v>
      </c>
      <c r="D8391" s="1206">
        <v>405</v>
      </c>
      <c r="E8391" s="1206">
        <v>55</v>
      </c>
      <c r="F8391" s="1210">
        <v>721</v>
      </c>
    </row>
    <row r="8392" spans="2:6" ht="13.15" customHeight="1" x14ac:dyDescent="0.3">
      <c r="B8392" s="1172" t="s">
        <v>9137</v>
      </c>
      <c r="C8392" s="1207">
        <v>255</v>
      </c>
      <c r="D8392" s="1207">
        <v>555</v>
      </c>
      <c r="E8392" s="1207">
        <v>84</v>
      </c>
      <c r="F8392" s="1211">
        <v>894</v>
      </c>
    </row>
    <row r="8393" spans="2:6" ht="13.15" customHeight="1" x14ac:dyDescent="0.3">
      <c r="B8393" s="1173" t="s">
        <v>9138</v>
      </c>
      <c r="C8393" s="1206">
        <v>241</v>
      </c>
      <c r="D8393" s="1206">
        <v>436</v>
      </c>
      <c r="E8393" s="1206">
        <v>59</v>
      </c>
      <c r="F8393" s="1210">
        <v>736</v>
      </c>
    </row>
    <row r="8394" spans="2:6" ht="13.15" customHeight="1" x14ac:dyDescent="0.3">
      <c r="B8394" s="1172" t="s">
        <v>9139</v>
      </c>
      <c r="C8394" s="1207">
        <v>151</v>
      </c>
      <c r="D8394" s="1207">
        <v>292</v>
      </c>
      <c r="E8394" s="1207">
        <v>44</v>
      </c>
      <c r="F8394" s="1211">
        <v>487</v>
      </c>
    </row>
    <row r="8395" spans="2:6" ht="13.15" customHeight="1" x14ac:dyDescent="0.3">
      <c r="B8395" s="1173" t="s">
        <v>9140</v>
      </c>
      <c r="C8395" s="1206">
        <v>1615</v>
      </c>
      <c r="D8395" s="1206">
        <v>1763</v>
      </c>
      <c r="E8395" s="1206">
        <v>481</v>
      </c>
      <c r="F8395" s="1210">
        <v>3859</v>
      </c>
    </row>
    <row r="8396" spans="2:6" ht="13.15" customHeight="1" x14ac:dyDescent="0.3">
      <c r="B8396" s="1172" t="s">
        <v>9141</v>
      </c>
      <c r="C8396" s="1207">
        <v>328</v>
      </c>
      <c r="D8396" s="1207">
        <v>617</v>
      </c>
      <c r="E8396" s="1207">
        <v>84</v>
      </c>
      <c r="F8396" s="1211">
        <v>1029</v>
      </c>
    </row>
    <row r="8397" spans="2:6" ht="13.15" customHeight="1" x14ac:dyDescent="0.3">
      <c r="B8397" s="1173" t="s">
        <v>9142</v>
      </c>
      <c r="C8397" s="1206">
        <v>94</v>
      </c>
      <c r="D8397" s="1206">
        <v>144</v>
      </c>
      <c r="E8397" s="1206">
        <v>11</v>
      </c>
      <c r="F8397" s="1210">
        <v>249</v>
      </c>
    </row>
    <row r="8398" spans="2:6" ht="13.15" customHeight="1" x14ac:dyDescent="0.3">
      <c r="B8398" s="1172" t="s">
        <v>9143</v>
      </c>
      <c r="C8398" s="1207">
        <v>94</v>
      </c>
      <c r="D8398" s="1207">
        <v>197</v>
      </c>
      <c r="E8398" s="1207">
        <v>46</v>
      </c>
      <c r="F8398" s="1211">
        <v>337</v>
      </c>
    </row>
    <row r="8399" spans="2:6" ht="13.15" customHeight="1" x14ac:dyDescent="0.3">
      <c r="B8399" s="1173" t="s">
        <v>9144</v>
      </c>
      <c r="C8399" s="1206">
        <v>102</v>
      </c>
      <c r="D8399" s="1206">
        <v>183</v>
      </c>
      <c r="E8399" s="1206">
        <v>38</v>
      </c>
      <c r="F8399" s="1210">
        <v>323</v>
      </c>
    </row>
    <row r="8400" spans="2:6" ht="13.15" customHeight="1" x14ac:dyDescent="0.3">
      <c r="B8400" s="1172" t="s">
        <v>9145</v>
      </c>
      <c r="C8400" s="1207">
        <v>184</v>
      </c>
      <c r="D8400" s="1207">
        <v>181</v>
      </c>
      <c r="E8400" s="1207">
        <v>57</v>
      </c>
      <c r="F8400" s="1211">
        <v>422</v>
      </c>
    </row>
    <row r="8401" spans="2:6" ht="13.15" customHeight="1" x14ac:dyDescent="0.3">
      <c r="B8401" s="1173" t="s">
        <v>9146</v>
      </c>
      <c r="C8401" s="1206">
        <v>232</v>
      </c>
      <c r="D8401" s="1206">
        <v>768</v>
      </c>
      <c r="E8401" s="1206">
        <v>86</v>
      </c>
      <c r="F8401" s="1210">
        <v>1086</v>
      </c>
    </row>
    <row r="8402" spans="2:6" ht="13.15" customHeight="1" x14ac:dyDescent="0.3">
      <c r="B8402" s="1172" t="s">
        <v>9147</v>
      </c>
      <c r="C8402" s="1207">
        <v>90</v>
      </c>
      <c r="D8402" s="1207">
        <v>168</v>
      </c>
      <c r="E8402" s="1207">
        <v>30</v>
      </c>
      <c r="F8402" s="1211">
        <v>288</v>
      </c>
    </row>
    <row r="8403" spans="2:6" ht="13.15" customHeight="1" x14ac:dyDescent="0.3">
      <c r="B8403" s="1173" t="s">
        <v>9148</v>
      </c>
      <c r="C8403" s="1206">
        <v>536</v>
      </c>
      <c r="D8403" s="1206">
        <v>494</v>
      </c>
      <c r="E8403" s="1206">
        <v>103</v>
      </c>
      <c r="F8403" s="1210">
        <v>1133</v>
      </c>
    </row>
    <row r="8404" spans="2:6" ht="13.15" customHeight="1" x14ac:dyDescent="0.3">
      <c r="B8404" s="1172" t="s">
        <v>9149</v>
      </c>
      <c r="C8404" s="1207">
        <v>333</v>
      </c>
      <c r="D8404" s="1207">
        <v>801</v>
      </c>
      <c r="E8404" s="1207">
        <v>118</v>
      </c>
      <c r="F8404" s="1211">
        <v>1252</v>
      </c>
    </row>
    <row r="8405" spans="2:6" ht="13.15" customHeight="1" x14ac:dyDescent="0.3">
      <c r="B8405" s="1173" t="s">
        <v>9150</v>
      </c>
      <c r="C8405" s="1206">
        <v>69</v>
      </c>
      <c r="D8405" s="1206">
        <v>184</v>
      </c>
      <c r="E8405" s="1206">
        <v>30</v>
      </c>
      <c r="F8405" s="1210">
        <v>283</v>
      </c>
    </row>
    <row r="8406" spans="2:6" ht="13.15" customHeight="1" x14ac:dyDescent="0.3">
      <c r="B8406" s="1172" t="s">
        <v>9151</v>
      </c>
      <c r="C8406" s="1207">
        <v>46</v>
      </c>
      <c r="D8406" s="1207">
        <v>109</v>
      </c>
      <c r="E8406" s="1207">
        <v>14</v>
      </c>
      <c r="F8406" s="1211">
        <v>169</v>
      </c>
    </row>
    <row r="8407" spans="2:6" ht="13.15" customHeight="1" x14ac:dyDescent="0.3">
      <c r="B8407" s="1173" t="s">
        <v>9152</v>
      </c>
      <c r="C8407" s="1206">
        <v>191</v>
      </c>
      <c r="D8407" s="1206">
        <v>439</v>
      </c>
      <c r="E8407" s="1206">
        <v>98</v>
      </c>
      <c r="F8407" s="1210">
        <v>728</v>
      </c>
    </row>
    <row r="8408" spans="2:6" ht="13.15" customHeight="1" x14ac:dyDescent="0.3">
      <c r="B8408" s="1172" t="s">
        <v>9153</v>
      </c>
      <c r="C8408" s="1207">
        <v>6829</v>
      </c>
      <c r="D8408" s="1207">
        <v>8887</v>
      </c>
      <c r="E8408" s="1207">
        <v>2442</v>
      </c>
      <c r="F8408" s="1211">
        <v>18158</v>
      </c>
    </row>
    <row r="8409" spans="2:6" ht="13.15" customHeight="1" x14ac:dyDescent="0.3">
      <c r="B8409" s="1173" t="s">
        <v>9154</v>
      </c>
      <c r="C8409" s="1206">
        <v>630</v>
      </c>
      <c r="D8409" s="1206">
        <v>1138</v>
      </c>
      <c r="E8409" s="1206">
        <v>270</v>
      </c>
      <c r="F8409" s="1210">
        <v>2038</v>
      </c>
    </row>
    <row r="8410" spans="2:6" ht="13.15" customHeight="1" x14ac:dyDescent="0.3">
      <c r="B8410" s="1172" t="s">
        <v>9155</v>
      </c>
      <c r="C8410" s="1207">
        <v>313</v>
      </c>
      <c r="D8410" s="1207">
        <v>1056</v>
      </c>
      <c r="E8410" s="1207">
        <v>90</v>
      </c>
      <c r="F8410" s="1211">
        <v>1459</v>
      </c>
    </row>
    <row r="8411" spans="2:6" ht="13.15" customHeight="1" x14ac:dyDescent="0.3">
      <c r="B8411" s="1173" t="s">
        <v>9156</v>
      </c>
      <c r="C8411" s="1206">
        <v>436</v>
      </c>
      <c r="D8411" s="1206">
        <v>1121</v>
      </c>
      <c r="E8411" s="1206">
        <v>177</v>
      </c>
      <c r="F8411" s="1210">
        <v>1734</v>
      </c>
    </row>
    <row r="8412" spans="2:6" ht="13.15" customHeight="1" x14ac:dyDescent="0.3">
      <c r="B8412" s="1172" t="s">
        <v>9157</v>
      </c>
      <c r="C8412" s="1207">
        <v>766</v>
      </c>
      <c r="D8412" s="1207">
        <v>1211</v>
      </c>
      <c r="E8412" s="1207">
        <v>267</v>
      </c>
      <c r="F8412" s="1211">
        <v>2244</v>
      </c>
    </row>
    <row r="8413" spans="2:6" ht="13.15" customHeight="1" x14ac:dyDescent="0.3">
      <c r="B8413" s="1173" t="s">
        <v>9158</v>
      </c>
      <c r="C8413" s="1206">
        <v>298</v>
      </c>
      <c r="D8413" s="1206">
        <v>1081</v>
      </c>
      <c r="E8413" s="1206">
        <v>156</v>
      </c>
      <c r="F8413" s="1210">
        <v>1535</v>
      </c>
    </row>
    <row r="8414" spans="2:6" ht="13.15" customHeight="1" x14ac:dyDescent="0.3">
      <c r="B8414" s="1172" t="s">
        <v>9159</v>
      </c>
      <c r="C8414" s="1207">
        <v>736</v>
      </c>
      <c r="D8414" s="1207">
        <v>1769</v>
      </c>
      <c r="E8414" s="1207">
        <v>338</v>
      </c>
      <c r="F8414" s="1211">
        <v>2843</v>
      </c>
    </row>
    <row r="8415" spans="2:6" ht="13.15" customHeight="1" x14ac:dyDescent="0.3">
      <c r="B8415" s="1173" t="s">
        <v>9160</v>
      </c>
      <c r="C8415" s="1206">
        <v>10</v>
      </c>
      <c r="D8415" s="1206">
        <v>131</v>
      </c>
      <c r="E8415" s="1206">
        <v>13</v>
      </c>
      <c r="F8415" s="1210">
        <v>154</v>
      </c>
    </row>
    <row r="8416" spans="2:6" ht="13.15" customHeight="1" x14ac:dyDescent="0.3">
      <c r="B8416" s="1172" t="s">
        <v>9161</v>
      </c>
      <c r="C8416" s="1207">
        <v>3224</v>
      </c>
      <c r="D8416" s="1207">
        <v>3475</v>
      </c>
      <c r="E8416" s="1207">
        <v>1157</v>
      </c>
      <c r="F8416" s="1211">
        <v>7856</v>
      </c>
    </row>
    <row r="8417" spans="2:6" ht="13.15" customHeight="1" x14ac:dyDescent="0.3">
      <c r="B8417" s="1173" t="s">
        <v>9162</v>
      </c>
      <c r="C8417" s="1206">
        <v>657</v>
      </c>
      <c r="D8417" s="1206">
        <v>1075</v>
      </c>
      <c r="E8417" s="1206">
        <v>245</v>
      </c>
      <c r="F8417" s="1210">
        <v>1977</v>
      </c>
    </row>
    <row r="8418" spans="2:6" ht="13.15" customHeight="1" x14ac:dyDescent="0.3">
      <c r="B8418" s="1172" t="s">
        <v>9163</v>
      </c>
      <c r="C8418" s="1207">
        <v>435</v>
      </c>
      <c r="D8418" s="1207">
        <v>1028</v>
      </c>
      <c r="E8418" s="1207">
        <v>169</v>
      </c>
      <c r="F8418" s="1211">
        <v>1632</v>
      </c>
    </row>
    <row r="8419" spans="2:6" ht="13.15" customHeight="1" x14ac:dyDescent="0.3">
      <c r="B8419" s="1173" t="s">
        <v>9164</v>
      </c>
      <c r="C8419" s="1206">
        <v>1138</v>
      </c>
      <c r="D8419" s="1206">
        <v>3258</v>
      </c>
      <c r="E8419" s="1206">
        <v>306</v>
      </c>
      <c r="F8419" s="1210">
        <v>4702</v>
      </c>
    </row>
    <row r="8420" spans="2:6" ht="13.15" customHeight="1" x14ac:dyDescent="0.3">
      <c r="B8420" s="1172" t="s">
        <v>9165</v>
      </c>
      <c r="C8420" s="1207">
        <v>7269</v>
      </c>
      <c r="D8420" s="1207">
        <v>7574</v>
      </c>
      <c r="E8420" s="1207">
        <v>2552</v>
      </c>
      <c r="F8420" s="1211">
        <v>17395</v>
      </c>
    </row>
    <row r="8421" spans="2:6" ht="13.15" customHeight="1" x14ac:dyDescent="0.3">
      <c r="B8421" s="1173" t="s">
        <v>9166</v>
      </c>
      <c r="C8421" s="1206">
        <v>2066</v>
      </c>
      <c r="D8421" s="1206">
        <v>2558</v>
      </c>
      <c r="E8421" s="1206">
        <v>598</v>
      </c>
      <c r="F8421" s="1210">
        <v>5222</v>
      </c>
    </row>
    <row r="8422" spans="2:6" ht="13.15" customHeight="1" x14ac:dyDescent="0.3">
      <c r="B8422" s="1172" t="s">
        <v>9167</v>
      </c>
      <c r="C8422" s="1207">
        <v>223</v>
      </c>
      <c r="D8422" s="1207">
        <v>792</v>
      </c>
      <c r="E8422" s="1207">
        <v>93</v>
      </c>
      <c r="F8422" s="1211">
        <v>1108</v>
      </c>
    </row>
    <row r="8423" spans="2:6" ht="13.15" customHeight="1" x14ac:dyDescent="0.3">
      <c r="B8423" s="1173" t="s">
        <v>9168</v>
      </c>
      <c r="C8423" s="1206">
        <v>1615</v>
      </c>
      <c r="D8423" s="1206">
        <v>3011</v>
      </c>
      <c r="E8423" s="1206">
        <v>413</v>
      </c>
      <c r="F8423" s="1210">
        <v>5039</v>
      </c>
    </row>
    <row r="8424" spans="2:6" ht="13.15" customHeight="1" x14ac:dyDescent="0.3">
      <c r="B8424" s="1172" t="s">
        <v>9169</v>
      </c>
      <c r="C8424" s="1207">
        <v>93</v>
      </c>
      <c r="D8424" s="1207">
        <v>66</v>
      </c>
      <c r="E8424" s="1207">
        <v>27</v>
      </c>
      <c r="F8424" s="1211">
        <v>186</v>
      </c>
    </row>
    <row r="8425" spans="2:6" ht="13.15" customHeight="1" x14ac:dyDescent="0.3">
      <c r="B8425" s="1173" t="s">
        <v>9170</v>
      </c>
      <c r="C8425" s="1206">
        <v>1307</v>
      </c>
      <c r="D8425" s="1206">
        <v>2710</v>
      </c>
      <c r="E8425" s="1206">
        <v>281</v>
      </c>
      <c r="F8425" s="1210">
        <v>4298</v>
      </c>
    </row>
    <row r="8426" spans="2:6" ht="13.15" customHeight="1" x14ac:dyDescent="0.3">
      <c r="B8426" s="1172" t="s">
        <v>9171</v>
      </c>
      <c r="C8426" s="1207">
        <v>3256</v>
      </c>
      <c r="D8426" s="1207">
        <v>4314</v>
      </c>
      <c r="E8426" s="1207">
        <v>1323</v>
      </c>
      <c r="F8426" s="1211">
        <v>8893</v>
      </c>
    </row>
    <row r="8427" spans="2:6" ht="13.15" customHeight="1" x14ac:dyDescent="0.3">
      <c r="B8427" s="1173" t="s">
        <v>9172</v>
      </c>
      <c r="C8427" s="1206">
        <v>544</v>
      </c>
      <c r="D8427" s="1206">
        <v>1493</v>
      </c>
      <c r="E8427" s="1206">
        <v>194</v>
      </c>
      <c r="F8427" s="1210">
        <v>2231</v>
      </c>
    </row>
    <row r="8428" spans="2:6" ht="13.15" customHeight="1" x14ac:dyDescent="0.3">
      <c r="B8428" s="1172" t="s">
        <v>9173</v>
      </c>
      <c r="C8428" s="1207">
        <v>1112</v>
      </c>
      <c r="D8428" s="1207">
        <v>2338</v>
      </c>
      <c r="E8428" s="1207">
        <v>447</v>
      </c>
      <c r="F8428" s="1211">
        <v>3897</v>
      </c>
    </row>
    <row r="8429" spans="2:6" ht="13.15" customHeight="1" x14ac:dyDescent="0.3">
      <c r="B8429" s="1173" t="s">
        <v>9174</v>
      </c>
      <c r="C8429" s="1206">
        <v>635</v>
      </c>
      <c r="D8429" s="1206">
        <v>1242</v>
      </c>
      <c r="E8429" s="1206">
        <v>252</v>
      </c>
      <c r="F8429" s="1210">
        <v>2129</v>
      </c>
    </row>
    <row r="8430" spans="2:6" ht="13.15" customHeight="1" x14ac:dyDescent="0.3">
      <c r="B8430" s="1172" t="s">
        <v>9175</v>
      </c>
      <c r="C8430" s="1207">
        <v>789</v>
      </c>
      <c r="D8430" s="1207">
        <v>2062</v>
      </c>
      <c r="E8430" s="1207">
        <v>200</v>
      </c>
      <c r="F8430" s="1211">
        <v>3051</v>
      </c>
    </row>
    <row r="8431" spans="2:6" ht="13.15" customHeight="1" x14ac:dyDescent="0.3">
      <c r="B8431" s="1173" t="s">
        <v>9176</v>
      </c>
      <c r="C8431" s="1206">
        <v>1028</v>
      </c>
      <c r="D8431" s="1206">
        <v>2468</v>
      </c>
      <c r="E8431" s="1206">
        <v>350</v>
      </c>
      <c r="F8431" s="1210">
        <v>3846</v>
      </c>
    </row>
    <row r="8432" spans="2:6" ht="13.15" customHeight="1" x14ac:dyDescent="0.3">
      <c r="B8432" s="1172" t="s">
        <v>9177</v>
      </c>
      <c r="C8432" s="1207">
        <v>6817</v>
      </c>
      <c r="D8432" s="1207">
        <v>5264</v>
      </c>
      <c r="E8432" s="1207">
        <v>1250</v>
      </c>
      <c r="F8432" s="1211">
        <v>13331</v>
      </c>
    </row>
    <row r="8433" spans="2:6" ht="13.15" customHeight="1" x14ac:dyDescent="0.3">
      <c r="B8433" s="1173" t="s">
        <v>9178</v>
      </c>
      <c r="C8433" s="1206">
        <v>763</v>
      </c>
      <c r="D8433" s="1206">
        <v>1192</v>
      </c>
      <c r="E8433" s="1206">
        <v>245</v>
      </c>
      <c r="F8433" s="1210">
        <v>2200</v>
      </c>
    </row>
    <row r="8434" spans="2:6" ht="13.15" customHeight="1" x14ac:dyDescent="0.3">
      <c r="B8434" s="1172" t="s">
        <v>9179</v>
      </c>
      <c r="C8434" s="1207">
        <v>615</v>
      </c>
      <c r="D8434" s="1207">
        <v>2072</v>
      </c>
      <c r="E8434" s="1207">
        <v>353</v>
      </c>
      <c r="F8434" s="1211">
        <v>3040</v>
      </c>
    </row>
    <row r="8435" spans="2:6" ht="13.15" customHeight="1" x14ac:dyDescent="0.3">
      <c r="B8435" s="1173" t="s">
        <v>9180</v>
      </c>
      <c r="C8435" s="1206">
        <v>628</v>
      </c>
      <c r="D8435" s="1206">
        <v>2451</v>
      </c>
      <c r="E8435" s="1206">
        <v>292</v>
      </c>
      <c r="F8435" s="1210">
        <v>3371</v>
      </c>
    </row>
    <row r="8436" spans="2:6" ht="13.15" customHeight="1" x14ac:dyDescent="0.3">
      <c r="B8436" s="1172" t="s">
        <v>9181</v>
      </c>
      <c r="C8436" s="1207">
        <v>883</v>
      </c>
      <c r="D8436" s="1207">
        <v>1685</v>
      </c>
      <c r="E8436" s="1207">
        <v>337</v>
      </c>
      <c r="F8436" s="1211">
        <v>2905</v>
      </c>
    </row>
    <row r="8437" spans="2:6" ht="13.15" customHeight="1" x14ac:dyDescent="0.3">
      <c r="B8437" s="1173" t="s">
        <v>9182</v>
      </c>
      <c r="C8437" s="1206">
        <v>2386</v>
      </c>
      <c r="D8437" s="1206">
        <v>2183</v>
      </c>
      <c r="E8437" s="1206">
        <v>650</v>
      </c>
      <c r="F8437" s="1210">
        <v>5219</v>
      </c>
    </row>
    <row r="8438" spans="2:6" ht="13.15" customHeight="1" x14ac:dyDescent="0.3">
      <c r="B8438" s="1172" t="s">
        <v>9183</v>
      </c>
      <c r="C8438" s="1207">
        <v>849</v>
      </c>
      <c r="D8438" s="1207">
        <v>1215</v>
      </c>
      <c r="E8438" s="1207">
        <v>280</v>
      </c>
      <c r="F8438" s="1211">
        <v>2344</v>
      </c>
    </row>
    <row r="8439" spans="2:6" ht="13.15" customHeight="1" x14ac:dyDescent="0.3">
      <c r="B8439" s="1173" t="s">
        <v>9184</v>
      </c>
      <c r="C8439" s="1206">
        <v>3836</v>
      </c>
      <c r="D8439" s="1206">
        <v>5667</v>
      </c>
      <c r="E8439" s="1206">
        <v>1465</v>
      </c>
      <c r="F8439" s="1210">
        <v>10968</v>
      </c>
    </row>
    <row r="8440" spans="2:6" ht="13.15" customHeight="1" x14ac:dyDescent="0.3">
      <c r="B8440" s="1172" t="s">
        <v>9185</v>
      </c>
      <c r="C8440" s="1207">
        <v>953</v>
      </c>
      <c r="D8440" s="1207">
        <v>993</v>
      </c>
      <c r="E8440" s="1207">
        <v>142</v>
      </c>
      <c r="F8440" s="1211">
        <v>2088</v>
      </c>
    </row>
    <row r="8441" spans="2:6" ht="13.15" customHeight="1" x14ac:dyDescent="0.3">
      <c r="B8441" s="1173" t="s">
        <v>9186</v>
      </c>
      <c r="C8441" s="1206">
        <v>785</v>
      </c>
      <c r="D8441" s="1206">
        <v>997</v>
      </c>
      <c r="E8441" s="1206">
        <v>196</v>
      </c>
      <c r="F8441" s="1210">
        <v>1978</v>
      </c>
    </row>
    <row r="8442" spans="2:6" ht="13.15" customHeight="1" x14ac:dyDescent="0.3">
      <c r="B8442" s="1172" t="s">
        <v>9187</v>
      </c>
      <c r="C8442" s="1207">
        <v>2270</v>
      </c>
      <c r="D8442" s="1207">
        <v>4456</v>
      </c>
      <c r="E8442" s="1207">
        <v>836</v>
      </c>
      <c r="F8442" s="1211">
        <v>7562</v>
      </c>
    </row>
    <row r="8443" spans="2:6" ht="13.15" customHeight="1" x14ac:dyDescent="0.3">
      <c r="B8443" s="1173" t="s">
        <v>9188</v>
      </c>
      <c r="C8443" s="1206">
        <v>360</v>
      </c>
      <c r="D8443" s="1206">
        <v>197</v>
      </c>
      <c r="E8443" s="1206">
        <v>47</v>
      </c>
      <c r="F8443" s="1210">
        <v>604</v>
      </c>
    </row>
    <row r="8444" spans="2:6" ht="13.15" customHeight="1" x14ac:dyDescent="0.3">
      <c r="B8444" s="1172" t="s">
        <v>9189</v>
      </c>
      <c r="C8444" s="1207">
        <v>1342</v>
      </c>
      <c r="D8444" s="1207">
        <v>1993</v>
      </c>
      <c r="E8444" s="1207">
        <v>353</v>
      </c>
      <c r="F8444" s="1211">
        <v>3688</v>
      </c>
    </row>
    <row r="8445" spans="2:6" ht="13.15" customHeight="1" x14ac:dyDescent="0.3">
      <c r="B8445" s="1173" t="s">
        <v>9190</v>
      </c>
      <c r="C8445" s="1206">
        <v>841</v>
      </c>
      <c r="D8445" s="1206">
        <v>1227</v>
      </c>
      <c r="E8445" s="1206">
        <v>302</v>
      </c>
      <c r="F8445" s="1210">
        <v>2370</v>
      </c>
    </row>
    <row r="8446" spans="2:6" ht="13.15" customHeight="1" x14ac:dyDescent="0.3">
      <c r="B8446" s="1172" t="s">
        <v>9191</v>
      </c>
      <c r="C8446" s="1207">
        <v>72</v>
      </c>
      <c r="D8446" s="1207">
        <v>145</v>
      </c>
      <c r="E8446" s="1207">
        <v>41</v>
      </c>
      <c r="F8446" s="1211">
        <v>258</v>
      </c>
    </row>
    <row r="8447" spans="2:6" ht="13.15" customHeight="1" x14ac:dyDescent="0.3">
      <c r="B8447" s="1173" t="s">
        <v>9192</v>
      </c>
      <c r="C8447" s="1206">
        <v>1860</v>
      </c>
      <c r="D8447" s="1206">
        <v>4437</v>
      </c>
      <c r="E8447" s="1206">
        <v>776</v>
      </c>
      <c r="F8447" s="1210">
        <v>7073</v>
      </c>
    </row>
    <row r="8448" spans="2:6" ht="13.15" customHeight="1" x14ac:dyDescent="0.3">
      <c r="B8448" s="1172" t="s">
        <v>9193</v>
      </c>
      <c r="C8448" s="1207">
        <v>6128</v>
      </c>
      <c r="D8448" s="1207">
        <v>4969</v>
      </c>
      <c r="E8448" s="1207">
        <v>1954</v>
      </c>
      <c r="F8448" s="1211">
        <v>13051</v>
      </c>
    </row>
    <row r="8449" spans="2:6" ht="13.15" customHeight="1" x14ac:dyDescent="0.3">
      <c r="B8449" s="1173" t="s">
        <v>9194</v>
      </c>
      <c r="C8449" s="1206">
        <v>4650</v>
      </c>
      <c r="D8449" s="1206">
        <v>3811</v>
      </c>
      <c r="E8449" s="1206">
        <v>1835</v>
      </c>
      <c r="F8449" s="1210">
        <v>10296</v>
      </c>
    </row>
    <row r="8450" spans="2:6" ht="13.15" customHeight="1" x14ac:dyDescent="0.3">
      <c r="B8450" s="1172" t="s">
        <v>9195</v>
      </c>
      <c r="C8450" s="1207">
        <v>13825</v>
      </c>
      <c r="D8450" s="1207">
        <v>13716</v>
      </c>
      <c r="E8450" s="1207">
        <v>3126</v>
      </c>
      <c r="F8450" s="1211">
        <v>30667</v>
      </c>
    </row>
    <row r="8451" spans="2:6" ht="13.15" customHeight="1" x14ac:dyDescent="0.3">
      <c r="B8451" s="1173" t="s">
        <v>9196</v>
      </c>
      <c r="C8451" s="1206">
        <v>13745</v>
      </c>
      <c r="D8451" s="1206">
        <v>11598</v>
      </c>
      <c r="E8451" s="1206">
        <v>3272</v>
      </c>
      <c r="F8451" s="1210">
        <v>28615</v>
      </c>
    </row>
    <row r="8452" spans="2:6" ht="13.15" customHeight="1" x14ac:dyDescent="0.3">
      <c r="B8452" s="1172" t="s">
        <v>9197</v>
      </c>
      <c r="C8452" s="1207">
        <v>8838</v>
      </c>
      <c r="D8452" s="1207">
        <v>7078</v>
      </c>
      <c r="E8452" s="1207">
        <v>2114</v>
      </c>
      <c r="F8452" s="1211">
        <v>18030</v>
      </c>
    </row>
    <row r="8453" spans="2:6" ht="13.15" customHeight="1" x14ac:dyDescent="0.3">
      <c r="B8453" s="1173" t="s">
        <v>9198</v>
      </c>
      <c r="C8453" s="1206">
        <v>14601</v>
      </c>
      <c r="D8453" s="1206">
        <v>12989</v>
      </c>
      <c r="E8453" s="1206">
        <v>2951</v>
      </c>
      <c r="F8453" s="1210">
        <v>30541</v>
      </c>
    </row>
    <row r="8454" spans="2:6" ht="13.15" customHeight="1" x14ac:dyDescent="0.3">
      <c r="B8454" s="1172" t="s">
        <v>9199</v>
      </c>
      <c r="C8454" s="1207">
        <v>10185</v>
      </c>
      <c r="D8454" s="1207">
        <v>6905</v>
      </c>
      <c r="E8454" s="1207">
        <v>2172</v>
      </c>
      <c r="F8454" s="1211">
        <v>19262</v>
      </c>
    </row>
    <row r="8455" spans="2:6" ht="13.15" customHeight="1" x14ac:dyDescent="0.3">
      <c r="B8455" s="1173" t="s">
        <v>9200</v>
      </c>
      <c r="C8455" s="1206">
        <v>17119</v>
      </c>
      <c r="D8455" s="1206">
        <v>17003</v>
      </c>
      <c r="E8455" s="1206">
        <v>4060</v>
      </c>
      <c r="F8455" s="1210">
        <v>38182</v>
      </c>
    </row>
    <row r="8456" spans="2:6" ht="13.15" customHeight="1" x14ac:dyDescent="0.3">
      <c r="B8456" s="1172" t="s">
        <v>9201</v>
      </c>
      <c r="C8456" s="1207">
        <v>27</v>
      </c>
      <c r="D8456" s="1207">
        <v>100</v>
      </c>
      <c r="E8456" s="1207">
        <v>32</v>
      </c>
      <c r="F8456" s="1211">
        <v>159</v>
      </c>
    </row>
    <row r="8457" spans="2:6" ht="13.15" customHeight="1" x14ac:dyDescent="0.3">
      <c r="B8457" s="1173" t="s">
        <v>12628</v>
      </c>
      <c r="C8457" s="1206">
        <v>0</v>
      </c>
      <c r="D8457" s="1206">
        <v>6</v>
      </c>
      <c r="E8457" s="1206">
        <v>0</v>
      </c>
      <c r="F8457" s="1210">
        <v>6</v>
      </c>
    </row>
    <row r="8458" spans="2:6" ht="13.15" customHeight="1" x14ac:dyDescent="0.3">
      <c r="B8458" s="1172" t="s">
        <v>9202</v>
      </c>
      <c r="C8458" s="1207">
        <v>5</v>
      </c>
      <c r="D8458" s="1207">
        <v>10</v>
      </c>
      <c r="E8458" s="1207">
        <v>0</v>
      </c>
      <c r="F8458" s="1211">
        <v>15</v>
      </c>
    </row>
    <row r="8459" spans="2:6" ht="13.15" customHeight="1" x14ac:dyDescent="0.3">
      <c r="B8459" s="1173" t="s">
        <v>9203</v>
      </c>
      <c r="C8459" s="1206">
        <v>9</v>
      </c>
      <c r="D8459" s="1206">
        <v>10</v>
      </c>
      <c r="E8459" s="1206">
        <v>2</v>
      </c>
      <c r="F8459" s="1210">
        <v>21</v>
      </c>
    </row>
    <row r="8460" spans="2:6" ht="13.15" customHeight="1" x14ac:dyDescent="0.3">
      <c r="B8460" s="1172" t="s">
        <v>9204</v>
      </c>
      <c r="C8460" s="1207">
        <v>874</v>
      </c>
      <c r="D8460" s="1207">
        <v>1219</v>
      </c>
      <c r="E8460" s="1207">
        <v>226</v>
      </c>
      <c r="F8460" s="1211">
        <v>2319</v>
      </c>
    </row>
    <row r="8461" spans="2:6" ht="13.15" customHeight="1" x14ac:dyDescent="0.3">
      <c r="B8461" s="1173" t="s">
        <v>9205</v>
      </c>
      <c r="C8461" s="1206">
        <v>319</v>
      </c>
      <c r="D8461" s="1206">
        <v>905</v>
      </c>
      <c r="E8461" s="1206">
        <v>85</v>
      </c>
      <c r="F8461" s="1210">
        <v>1309</v>
      </c>
    </row>
    <row r="8462" spans="2:6" ht="13.15" customHeight="1" x14ac:dyDescent="0.3">
      <c r="B8462" s="1172" t="s">
        <v>9206</v>
      </c>
      <c r="C8462" s="1207">
        <v>78</v>
      </c>
      <c r="D8462" s="1207">
        <v>259</v>
      </c>
      <c r="E8462" s="1207">
        <v>26</v>
      </c>
      <c r="F8462" s="1211">
        <v>363</v>
      </c>
    </row>
    <row r="8463" spans="2:6" ht="13.15" customHeight="1" x14ac:dyDescent="0.3">
      <c r="B8463" s="1173" t="s">
        <v>9207</v>
      </c>
      <c r="C8463" s="1206">
        <v>157</v>
      </c>
      <c r="D8463" s="1206">
        <v>344</v>
      </c>
      <c r="E8463" s="1206">
        <v>40</v>
      </c>
      <c r="F8463" s="1210">
        <v>541</v>
      </c>
    </row>
    <row r="8464" spans="2:6" ht="13.15" customHeight="1" x14ac:dyDescent="0.3">
      <c r="B8464" s="1172" t="s">
        <v>9208</v>
      </c>
      <c r="C8464" s="1207">
        <v>365</v>
      </c>
      <c r="D8464" s="1207">
        <v>638</v>
      </c>
      <c r="E8464" s="1207">
        <v>99</v>
      </c>
      <c r="F8464" s="1211">
        <v>1102</v>
      </c>
    </row>
    <row r="8465" spans="2:6" ht="13.15" customHeight="1" x14ac:dyDescent="0.3">
      <c r="B8465" s="1173" t="s">
        <v>9209</v>
      </c>
      <c r="C8465" s="1206">
        <v>3</v>
      </c>
      <c r="D8465" s="1206">
        <v>2</v>
      </c>
      <c r="E8465" s="1206">
        <v>0</v>
      </c>
      <c r="F8465" s="1210">
        <v>5</v>
      </c>
    </row>
    <row r="8466" spans="2:6" ht="13.15" customHeight="1" x14ac:dyDescent="0.3">
      <c r="B8466" s="1172" t="s">
        <v>9210</v>
      </c>
      <c r="C8466" s="1207">
        <v>867</v>
      </c>
      <c r="D8466" s="1207">
        <v>1871</v>
      </c>
      <c r="E8466" s="1207">
        <v>211</v>
      </c>
      <c r="F8466" s="1211">
        <v>2949</v>
      </c>
    </row>
    <row r="8467" spans="2:6" ht="13.15" customHeight="1" x14ac:dyDescent="0.3">
      <c r="B8467" s="1173" t="s">
        <v>9211</v>
      </c>
      <c r="C8467" s="1206">
        <v>641</v>
      </c>
      <c r="D8467" s="1206">
        <v>1413</v>
      </c>
      <c r="E8467" s="1206">
        <v>145</v>
      </c>
      <c r="F8467" s="1210">
        <v>2199</v>
      </c>
    </row>
    <row r="8468" spans="2:6" ht="13.15" customHeight="1" x14ac:dyDescent="0.3">
      <c r="B8468" s="1172" t="s">
        <v>9212</v>
      </c>
      <c r="C8468" s="1207">
        <v>240</v>
      </c>
      <c r="D8468" s="1207">
        <v>640</v>
      </c>
      <c r="E8468" s="1207">
        <v>62</v>
      </c>
      <c r="F8468" s="1211">
        <v>942</v>
      </c>
    </row>
    <row r="8469" spans="2:6" ht="13.15" customHeight="1" x14ac:dyDescent="0.3">
      <c r="B8469" s="1173" t="s">
        <v>9213</v>
      </c>
      <c r="C8469" s="1206">
        <v>10</v>
      </c>
      <c r="D8469" s="1206">
        <v>51</v>
      </c>
      <c r="E8469" s="1206">
        <v>8</v>
      </c>
      <c r="F8469" s="1210">
        <v>69</v>
      </c>
    </row>
    <row r="8470" spans="2:6" ht="13.15" customHeight="1" x14ac:dyDescent="0.3">
      <c r="B8470" s="1172" t="s">
        <v>9214</v>
      </c>
      <c r="C8470" s="1207">
        <v>75</v>
      </c>
      <c r="D8470" s="1207">
        <v>208</v>
      </c>
      <c r="E8470" s="1207">
        <v>20</v>
      </c>
      <c r="F8470" s="1211">
        <v>303</v>
      </c>
    </row>
    <row r="8471" spans="2:6" ht="13.15" customHeight="1" x14ac:dyDescent="0.3">
      <c r="B8471" s="1173" t="s">
        <v>9215</v>
      </c>
      <c r="C8471" s="1206">
        <v>11</v>
      </c>
      <c r="D8471" s="1206">
        <v>75</v>
      </c>
      <c r="E8471" s="1206">
        <v>5</v>
      </c>
      <c r="F8471" s="1210">
        <v>91</v>
      </c>
    </row>
    <row r="8472" spans="2:6" ht="13.15" customHeight="1" x14ac:dyDescent="0.3">
      <c r="B8472" s="1172" t="s">
        <v>9216</v>
      </c>
      <c r="C8472" s="1207">
        <v>2</v>
      </c>
      <c r="D8472" s="1207">
        <v>3</v>
      </c>
      <c r="E8472" s="1207">
        <v>0</v>
      </c>
      <c r="F8472" s="1211">
        <v>5</v>
      </c>
    </row>
    <row r="8473" spans="2:6" ht="13.15" customHeight="1" x14ac:dyDescent="0.3">
      <c r="B8473" s="1173" t="s">
        <v>9217</v>
      </c>
      <c r="C8473" s="1206">
        <v>85</v>
      </c>
      <c r="D8473" s="1206">
        <v>268</v>
      </c>
      <c r="E8473" s="1206">
        <v>31</v>
      </c>
      <c r="F8473" s="1210">
        <v>384</v>
      </c>
    </row>
    <row r="8474" spans="2:6" ht="13.15" customHeight="1" x14ac:dyDescent="0.3">
      <c r="B8474" s="1172" t="s">
        <v>9218</v>
      </c>
      <c r="C8474" s="1207">
        <v>12</v>
      </c>
      <c r="D8474" s="1207">
        <v>138</v>
      </c>
      <c r="E8474" s="1207">
        <v>7</v>
      </c>
      <c r="F8474" s="1211">
        <v>157</v>
      </c>
    </row>
    <row r="8475" spans="2:6" ht="13.15" customHeight="1" x14ac:dyDescent="0.3">
      <c r="B8475" s="1173" t="s">
        <v>9219</v>
      </c>
      <c r="C8475" s="1206">
        <v>301</v>
      </c>
      <c r="D8475" s="1206">
        <v>526</v>
      </c>
      <c r="E8475" s="1206">
        <v>70</v>
      </c>
      <c r="F8475" s="1210">
        <v>897</v>
      </c>
    </row>
    <row r="8476" spans="2:6" ht="13.15" customHeight="1" x14ac:dyDescent="0.3">
      <c r="B8476" s="1172" t="s">
        <v>9220</v>
      </c>
      <c r="C8476" s="1207">
        <v>344</v>
      </c>
      <c r="D8476" s="1207">
        <v>727</v>
      </c>
      <c r="E8476" s="1207">
        <v>116</v>
      </c>
      <c r="F8476" s="1211">
        <v>1187</v>
      </c>
    </row>
    <row r="8477" spans="2:6" ht="13.15" customHeight="1" x14ac:dyDescent="0.3">
      <c r="B8477" s="1173" t="s">
        <v>9221</v>
      </c>
      <c r="C8477" s="1206">
        <v>174</v>
      </c>
      <c r="D8477" s="1206">
        <v>367</v>
      </c>
      <c r="E8477" s="1206">
        <v>37</v>
      </c>
      <c r="F8477" s="1210">
        <v>578</v>
      </c>
    </row>
    <row r="8478" spans="2:6" ht="13.15" customHeight="1" x14ac:dyDescent="0.3">
      <c r="B8478" s="1172" t="s">
        <v>9222</v>
      </c>
      <c r="C8478" s="1207">
        <v>39</v>
      </c>
      <c r="D8478" s="1207">
        <v>59</v>
      </c>
      <c r="E8478" s="1207">
        <v>8</v>
      </c>
      <c r="F8478" s="1211">
        <v>106</v>
      </c>
    </row>
    <row r="8479" spans="2:6" ht="13.15" customHeight="1" x14ac:dyDescent="0.3">
      <c r="B8479" s="1173" t="s">
        <v>9223</v>
      </c>
      <c r="C8479" s="1206">
        <v>77</v>
      </c>
      <c r="D8479" s="1206">
        <v>158</v>
      </c>
      <c r="E8479" s="1206">
        <v>21</v>
      </c>
      <c r="F8479" s="1210">
        <v>256</v>
      </c>
    </row>
    <row r="8480" spans="2:6" ht="13.15" customHeight="1" x14ac:dyDescent="0.3">
      <c r="B8480" s="1172" t="s">
        <v>9224</v>
      </c>
      <c r="C8480" s="1207">
        <v>55</v>
      </c>
      <c r="D8480" s="1207">
        <v>32</v>
      </c>
      <c r="E8480" s="1207">
        <v>2</v>
      </c>
      <c r="F8480" s="1211">
        <v>89</v>
      </c>
    </row>
    <row r="8481" spans="2:6" ht="13.15" customHeight="1" x14ac:dyDescent="0.3">
      <c r="B8481" s="1173" t="s">
        <v>9225</v>
      </c>
      <c r="C8481" s="1206">
        <v>198</v>
      </c>
      <c r="D8481" s="1206">
        <v>272</v>
      </c>
      <c r="E8481" s="1206">
        <v>29</v>
      </c>
      <c r="F8481" s="1210">
        <v>499</v>
      </c>
    </row>
    <row r="8482" spans="2:6" ht="13.15" customHeight="1" x14ac:dyDescent="0.3">
      <c r="B8482" s="1172" t="s">
        <v>9226</v>
      </c>
      <c r="C8482" s="1207">
        <v>68</v>
      </c>
      <c r="D8482" s="1207">
        <v>103</v>
      </c>
      <c r="E8482" s="1207">
        <v>14</v>
      </c>
      <c r="F8482" s="1211">
        <v>185</v>
      </c>
    </row>
    <row r="8483" spans="2:6" ht="13.15" customHeight="1" x14ac:dyDescent="0.3">
      <c r="B8483" s="1173" t="s">
        <v>9227</v>
      </c>
      <c r="C8483" s="1206">
        <v>1382</v>
      </c>
      <c r="D8483" s="1206">
        <v>2722</v>
      </c>
      <c r="E8483" s="1206">
        <v>418</v>
      </c>
      <c r="F8483" s="1210">
        <v>4522</v>
      </c>
    </row>
    <row r="8484" spans="2:6" ht="13.15" customHeight="1" x14ac:dyDescent="0.3">
      <c r="B8484" s="1172" t="s">
        <v>9228</v>
      </c>
      <c r="C8484" s="1207">
        <v>336</v>
      </c>
      <c r="D8484" s="1207">
        <v>490</v>
      </c>
      <c r="E8484" s="1207">
        <v>80</v>
      </c>
      <c r="F8484" s="1211">
        <v>906</v>
      </c>
    </row>
    <row r="8485" spans="2:6" ht="13.15" customHeight="1" x14ac:dyDescent="0.3">
      <c r="B8485" s="1173" t="s">
        <v>9229</v>
      </c>
      <c r="C8485" s="1206">
        <v>2556</v>
      </c>
      <c r="D8485" s="1206">
        <v>7427</v>
      </c>
      <c r="E8485" s="1206">
        <v>1723</v>
      </c>
      <c r="F8485" s="1210">
        <v>11706</v>
      </c>
    </row>
    <row r="8486" spans="2:6" ht="13.15" customHeight="1" x14ac:dyDescent="0.3">
      <c r="B8486" s="1172" t="s">
        <v>9230</v>
      </c>
      <c r="C8486" s="1207">
        <v>3545</v>
      </c>
      <c r="D8486" s="1207">
        <v>6050</v>
      </c>
      <c r="E8486" s="1207">
        <v>988</v>
      </c>
      <c r="F8486" s="1211">
        <v>10583</v>
      </c>
    </row>
    <row r="8487" spans="2:6" ht="13.15" customHeight="1" x14ac:dyDescent="0.3">
      <c r="B8487" s="1173" t="s">
        <v>9231</v>
      </c>
      <c r="C8487" s="1206">
        <v>3</v>
      </c>
      <c r="D8487" s="1206">
        <v>3</v>
      </c>
      <c r="E8487" s="1206">
        <v>1</v>
      </c>
      <c r="F8487" s="1210">
        <v>7</v>
      </c>
    </row>
    <row r="8488" spans="2:6" ht="13.15" customHeight="1" x14ac:dyDescent="0.3">
      <c r="B8488" s="1172" t="s">
        <v>9232</v>
      </c>
      <c r="C8488" s="1207">
        <v>1345</v>
      </c>
      <c r="D8488" s="1207">
        <v>2619</v>
      </c>
      <c r="E8488" s="1207">
        <v>363</v>
      </c>
      <c r="F8488" s="1211">
        <v>4327</v>
      </c>
    </row>
    <row r="8489" spans="2:6" ht="13.15" customHeight="1" x14ac:dyDescent="0.3">
      <c r="B8489" s="1173" t="s">
        <v>9233</v>
      </c>
      <c r="C8489" s="1206">
        <v>2944</v>
      </c>
      <c r="D8489" s="1206">
        <v>6176</v>
      </c>
      <c r="E8489" s="1206">
        <v>1302</v>
      </c>
      <c r="F8489" s="1210">
        <v>10422</v>
      </c>
    </row>
    <row r="8490" spans="2:6" ht="13.15" customHeight="1" x14ac:dyDescent="0.3">
      <c r="B8490" s="1172" t="s">
        <v>9234</v>
      </c>
      <c r="C8490" s="1207">
        <v>522</v>
      </c>
      <c r="D8490" s="1207">
        <v>869</v>
      </c>
      <c r="E8490" s="1207">
        <v>162</v>
      </c>
      <c r="F8490" s="1211">
        <v>1553</v>
      </c>
    </row>
    <row r="8491" spans="2:6" ht="13.15" customHeight="1" x14ac:dyDescent="0.3">
      <c r="B8491" s="1173" t="s">
        <v>9235</v>
      </c>
      <c r="C8491" s="1206">
        <v>1336</v>
      </c>
      <c r="D8491" s="1206">
        <v>1765</v>
      </c>
      <c r="E8491" s="1206">
        <v>290</v>
      </c>
      <c r="F8491" s="1210">
        <v>3391</v>
      </c>
    </row>
    <row r="8492" spans="2:6" ht="13.15" customHeight="1" x14ac:dyDescent="0.3">
      <c r="B8492" s="1172" t="s">
        <v>9236</v>
      </c>
      <c r="C8492" s="1207">
        <v>392</v>
      </c>
      <c r="D8492" s="1207">
        <v>747</v>
      </c>
      <c r="E8492" s="1207">
        <v>94</v>
      </c>
      <c r="F8492" s="1211">
        <v>1233</v>
      </c>
    </row>
    <row r="8493" spans="2:6" ht="13.15" customHeight="1" x14ac:dyDescent="0.3">
      <c r="B8493" s="1173" t="s">
        <v>9237</v>
      </c>
      <c r="C8493" s="1206">
        <v>280</v>
      </c>
      <c r="D8493" s="1206">
        <v>488</v>
      </c>
      <c r="E8493" s="1206">
        <v>92</v>
      </c>
      <c r="F8493" s="1210">
        <v>860</v>
      </c>
    </row>
    <row r="8494" spans="2:6" ht="13.15" customHeight="1" x14ac:dyDescent="0.3">
      <c r="B8494" s="1172" t="s">
        <v>9238</v>
      </c>
      <c r="C8494" s="1207">
        <v>1699</v>
      </c>
      <c r="D8494" s="1207">
        <v>3411</v>
      </c>
      <c r="E8494" s="1207">
        <v>513</v>
      </c>
      <c r="F8494" s="1211">
        <v>5623</v>
      </c>
    </row>
    <row r="8495" spans="2:6" ht="13.15" customHeight="1" x14ac:dyDescent="0.3">
      <c r="B8495" s="1173" t="s">
        <v>9239</v>
      </c>
      <c r="C8495" s="1206">
        <v>1</v>
      </c>
      <c r="D8495" s="1206">
        <v>0</v>
      </c>
      <c r="E8495" s="1206">
        <v>0</v>
      </c>
      <c r="F8495" s="1210">
        <v>1</v>
      </c>
    </row>
    <row r="8496" spans="2:6" ht="13.15" customHeight="1" x14ac:dyDescent="0.3">
      <c r="B8496" s="1172" t="s">
        <v>9240</v>
      </c>
      <c r="C8496" s="1207">
        <v>523</v>
      </c>
      <c r="D8496" s="1207">
        <v>960</v>
      </c>
      <c r="E8496" s="1207">
        <v>197</v>
      </c>
      <c r="F8496" s="1211">
        <v>1680</v>
      </c>
    </row>
    <row r="8497" spans="2:6" ht="13.15" customHeight="1" x14ac:dyDescent="0.3">
      <c r="B8497" s="1173" t="s">
        <v>9241</v>
      </c>
      <c r="C8497" s="1206">
        <v>219</v>
      </c>
      <c r="D8497" s="1206">
        <v>386</v>
      </c>
      <c r="E8497" s="1206">
        <v>41</v>
      </c>
      <c r="F8497" s="1210">
        <v>646</v>
      </c>
    </row>
    <row r="8498" spans="2:6" ht="13.15" customHeight="1" x14ac:dyDescent="0.3">
      <c r="B8498" s="1172" t="s">
        <v>9242</v>
      </c>
      <c r="C8498" s="1207">
        <v>133</v>
      </c>
      <c r="D8498" s="1207">
        <v>288</v>
      </c>
      <c r="E8498" s="1207">
        <v>32</v>
      </c>
      <c r="F8498" s="1211">
        <v>453</v>
      </c>
    </row>
    <row r="8499" spans="2:6" ht="13.15" customHeight="1" x14ac:dyDescent="0.3">
      <c r="B8499" s="1173" t="s">
        <v>9243</v>
      </c>
      <c r="C8499" s="1206">
        <v>1261</v>
      </c>
      <c r="D8499" s="1206">
        <v>2484</v>
      </c>
      <c r="E8499" s="1206">
        <v>343</v>
      </c>
      <c r="F8499" s="1210">
        <v>4088</v>
      </c>
    </row>
    <row r="8500" spans="2:6" ht="13.15" customHeight="1" x14ac:dyDescent="0.3">
      <c r="B8500" s="1172" t="s">
        <v>9244</v>
      </c>
      <c r="C8500" s="1207">
        <v>204</v>
      </c>
      <c r="D8500" s="1207">
        <v>622</v>
      </c>
      <c r="E8500" s="1207">
        <v>38</v>
      </c>
      <c r="F8500" s="1211">
        <v>864</v>
      </c>
    </row>
    <row r="8501" spans="2:6" ht="13.15" customHeight="1" x14ac:dyDescent="0.3">
      <c r="B8501" s="1173" t="s">
        <v>9245</v>
      </c>
      <c r="C8501" s="1206">
        <v>281</v>
      </c>
      <c r="D8501" s="1206">
        <v>489</v>
      </c>
      <c r="E8501" s="1206">
        <v>59</v>
      </c>
      <c r="F8501" s="1210">
        <v>829</v>
      </c>
    </row>
    <row r="8502" spans="2:6" ht="13.15" customHeight="1" x14ac:dyDescent="0.3">
      <c r="B8502" s="1172" t="s">
        <v>9246</v>
      </c>
      <c r="C8502" s="1207">
        <v>146</v>
      </c>
      <c r="D8502" s="1207">
        <v>391</v>
      </c>
      <c r="E8502" s="1207">
        <v>42</v>
      </c>
      <c r="F8502" s="1211">
        <v>579</v>
      </c>
    </row>
    <row r="8503" spans="2:6" ht="13.15" customHeight="1" x14ac:dyDescent="0.3">
      <c r="B8503" s="1173" t="s">
        <v>9247</v>
      </c>
      <c r="C8503" s="1206">
        <v>242</v>
      </c>
      <c r="D8503" s="1206">
        <v>557</v>
      </c>
      <c r="E8503" s="1206">
        <v>64</v>
      </c>
      <c r="F8503" s="1210">
        <v>863</v>
      </c>
    </row>
    <row r="8504" spans="2:6" ht="13.15" customHeight="1" x14ac:dyDescent="0.3">
      <c r="B8504" s="1172" t="s">
        <v>9248</v>
      </c>
      <c r="C8504" s="1207">
        <v>178</v>
      </c>
      <c r="D8504" s="1207">
        <v>228</v>
      </c>
      <c r="E8504" s="1207">
        <v>32</v>
      </c>
      <c r="F8504" s="1211">
        <v>438</v>
      </c>
    </row>
    <row r="8505" spans="2:6" ht="13.15" customHeight="1" x14ac:dyDescent="0.3">
      <c r="B8505" s="1173" t="s">
        <v>9249</v>
      </c>
      <c r="C8505" s="1206">
        <v>261</v>
      </c>
      <c r="D8505" s="1206">
        <v>517</v>
      </c>
      <c r="E8505" s="1206">
        <v>70</v>
      </c>
      <c r="F8505" s="1210">
        <v>848</v>
      </c>
    </row>
    <row r="8506" spans="2:6" ht="13.15" customHeight="1" x14ac:dyDescent="0.3">
      <c r="B8506" s="1172" t="s">
        <v>9250</v>
      </c>
      <c r="C8506" s="1207">
        <v>654</v>
      </c>
      <c r="D8506" s="1207">
        <v>1511</v>
      </c>
      <c r="E8506" s="1207">
        <v>205</v>
      </c>
      <c r="F8506" s="1211">
        <v>2370</v>
      </c>
    </row>
    <row r="8507" spans="2:6" ht="13.15" customHeight="1" x14ac:dyDescent="0.3">
      <c r="B8507" s="1173" t="s">
        <v>9251</v>
      </c>
      <c r="C8507" s="1206">
        <v>153</v>
      </c>
      <c r="D8507" s="1206">
        <v>177</v>
      </c>
      <c r="E8507" s="1206">
        <v>27</v>
      </c>
      <c r="F8507" s="1210">
        <v>357</v>
      </c>
    </row>
    <row r="8508" spans="2:6" ht="13.15" customHeight="1" x14ac:dyDescent="0.3">
      <c r="B8508" s="1172" t="s">
        <v>9252</v>
      </c>
      <c r="C8508" s="1207">
        <v>32</v>
      </c>
      <c r="D8508" s="1207">
        <v>62</v>
      </c>
      <c r="E8508" s="1207">
        <v>6</v>
      </c>
      <c r="F8508" s="1211">
        <v>100</v>
      </c>
    </row>
    <row r="8509" spans="2:6" ht="13.15" customHeight="1" x14ac:dyDescent="0.3">
      <c r="B8509" s="1173" t="s">
        <v>9253</v>
      </c>
      <c r="C8509" s="1206">
        <v>78</v>
      </c>
      <c r="D8509" s="1206">
        <v>100</v>
      </c>
      <c r="E8509" s="1206">
        <v>12</v>
      </c>
      <c r="F8509" s="1210">
        <v>190</v>
      </c>
    </row>
    <row r="8510" spans="2:6" ht="13.15" customHeight="1" x14ac:dyDescent="0.3">
      <c r="B8510" s="1172" t="s">
        <v>9254</v>
      </c>
      <c r="C8510" s="1207">
        <v>408</v>
      </c>
      <c r="D8510" s="1207">
        <v>791</v>
      </c>
      <c r="E8510" s="1207">
        <v>102</v>
      </c>
      <c r="F8510" s="1211">
        <v>1301</v>
      </c>
    </row>
    <row r="8511" spans="2:6" ht="13.15" customHeight="1" x14ac:dyDescent="0.3">
      <c r="B8511" s="1173" t="s">
        <v>9255</v>
      </c>
      <c r="C8511" s="1206">
        <v>169</v>
      </c>
      <c r="D8511" s="1206">
        <v>338</v>
      </c>
      <c r="E8511" s="1206">
        <v>36</v>
      </c>
      <c r="F8511" s="1210">
        <v>543</v>
      </c>
    </row>
    <row r="8512" spans="2:6" ht="13.15" customHeight="1" x14ac:dyDescent="0.3">
      <c r="B8512" s="1172" t="s">
        <v>9256</v>
      </c>
      <c r="C8512" s="1207">
        <v>98</v>
      </c>
      <c r="D8512" s="1207">
        <v>150</v>
      </c>
      <c r="E8512" s="1207">
        <v>8</v>
      </c>
      <c r="F8512" s="1211">
        <v>256</v>
      </c>
    </row>
    <row r="8513" spans="2:6" ht="13.15" customHeight="1" x14ac:dyDescent="0.3">
      <c r="B8513" s="1173" t="s">
        <v>9257</v>
      </c>
      <c r="C8513" s="1206">
        <v>109</v>
      </c>
      <c r="D8513" s="1206">
        <v>171</v>
      </c>
      <c r="E8513" s="1206">
        <v>17</v>
      </c>
      <c r="F8513" s="1210">
        <v>297</v>
      </c>
    </row>
    <row r="8514" spans="2:6" ht="13.15" customHeight="1" x14ac:dyDescent="0.3">
      <c r="B8514" s="1172" t="s">
        <v>9258</v>
      </c>
      <c r="C8514" s="1207">
        <v>193</v>
      </c>
      <c r="D8514" s="1207">
        <v>417</v>
      </c>
      <c r="E8514" s="1207">
        <v>53</v>
      </c>
      <c r="F8514" s="1211">
        <v>663</v>
      </c>
    </row>
    <row r="8515" spans="2:6" ht="13.15" customHeight="1" x14ac:dyDescent="0.3">
      <c r="B8515" s="1173" t="s">
        <v>9259</v>
      </c>
      <c r="C8515" s="1206">
        <v>232</v>
      </c>
      <c r="D8515" s="1206">
        <v>517</v>
      </c>
      <c r="E8515" s="1206">
        <v>35</v>
      </c>
      <c r="F8515" s="1210">
        <v>784</v>
      </c>
    </row>
    <row r="8516" spans="2:6" ht="13.15" customHeight="1" x14ac:dyDescent="0.3">
      <c r="B8516" s="1172" t="s">
        <v>9260</v>
      </c>
      <c r="C8516" s="1207">
        <v>167</v>
      </c>
      <c r="D8516" s="1207">
        <v>225</v>
      </c>
      <c r="E8516" s="1207">
        <v>46</v>
      </c>
      <c r="F8516" s="1211">
        <v>438</v>
      </c>
    </row>
    <row r="8517" spans="2:6" ht="13.15" customHeight="1" x14ac:dyDescent="0.3">
      <c r="B8517" s="1173" t="s">
        <v>9261</v>
      </c>
      <c r="C8517" s="1206">
        <v>194</v>
      </c>
      <c r="D8517" s="1206">
        <v>340</v>
      </c>
      <c r="E8517" s="1206">
        <v>48</v>
      </c>
      <c r="F8517" s="1210">
        <v>582</v>
      </c>
    </row>
    <row r="8518" spans="2:6" ht="13.15" customHeight="1" x14ac:dyDescent="0.3">
      <c r="B8518" s="1172" t="s">
        <v>9262</v>
      </c>
      <c r="C8518" s="1207">
        <v>53</v>
      </c>
      <c r="D8518" s="1207">
        <v>73</v>
      </c>
      <c r="E8518" s="1207">
        <v>3</v>
      </c>
      <c r="F8518" s="1211">
        <v>129</v>
      </c>
    </row>
    <row r="8519" spans="2:6" ht="13.15" customHeight="1" x14ac:dyDescent="0.3">
      <c r="B8519" s="1173" t="s">
        <v>9263</v>
      </c>
      <c r="C8519" s="1206">
        <v>434</v>
      </c>
      <c r="D8519" s="1206">
        <v>686</v>
      </c>
      <c r="E8519" s="1206">
        <v>94</v>
      </c>
      <c r="F8519" s="1210">
        <v>1214</v>
      </c>
    </row>
    <row r="8520" spans="2:6" ht="13.15" customHeight="1" x14ac:dyDescent="0.3">
      <c r="B8520" s="1172" t="s">
        <v>9264</v>
      </c>
      <c r="C8520" s="1207">
        <v>44</v>
      </c>
      <c r="D8520" s="1207">
        <v>102</v>
      </c>
      <c r="E8520" s="1207">
        <v>16</v>
      </c>
      <c r="F8520" s="1211">
        <v>162</v>
      </c>
    </row>
    <row r="8521" spans="2:6" ht="13.15" customHeight="1" x14ac:dyDescent="0.3">
      <c r="B8521" s="1173" t="s">
        <v>9265</v>
      </c>
      <c r="C8521" s="1206">
        <v>254</v>
      </c>
      <c r="D8521" s="1206">
        <v>364</v>
      </c>
      <c r="E8521" s="1206">
        <v>38</v>
      </c>
      <c r="F8521" s="1210">
        <v>656</v>
      </c>
    </row>
    <row r="8522" spans="2:6" ht="13.15" customHeight="1" x14ac:dyDescent="0.3">
      <c r="B8522" s="1172" t="s">
        <v>9266</v>
      </c>
      <c r="C8522" s="1207">
        <v>127</v>
      </c>
      <c r="D8522" s="1207">
        <v>256</v>
      </c>
      <c r="E8522" s="1207">
        <v>22</v>
      </c>
      <c r="F8522" s="1211">
        <v>405</v>
      </c>
    </row>
    <row r="8523" spans="2:6" ht="13.15" customHeight="1" x14ac:dyDescent="0.3">
      <c r="B8523" s="1173" t="s">
        <v>9267</v>
      </c>
      <c r="C8523" s="1206">
        <v>197</v>
      </c>
      <c r="D8523" s="1206">
        <v>455</v>
      </c>
      <c r="E8523" s="1206">
        <v>57</v>
      </c>
      <c r="F8523" s="1210">
        <v>709</v>
      </c>
    </row>
    <row r="8524" spans="2:6" ht="13.15" customHeight="1" x14ac:dyDescent="0.3">
      <c r="B8524" s="1172" t="s">
        <v>9268</v>
      </c>
      <c r="C8524" s="1207">
        <v>154</v>
      </c>
      <c r="D8524" s="1207">
        <v>320</v>
      </c>
      <c r="E8524" s="1207">
        <v>35</v>
      </c>
      <c r="F8524" s="1211">
        <v>509</v>
      </c>
    </row>
    <row r="8525" spans="2:6" ht="13.15" customHeight="1" x14ac:dyDescent="0.3">
      <c r="B8525" s="1173" t="s">
        <v>9269</v>
      </c>
      <c r="C8525" s="1206">
        <v>231</v>
      </c>
      <c r="D8525" s="1206">
        <v>394</v>
      </c>
      <c r="E8525" s="1206">
        <v>43</v>
      </c>
      <c r="F8525" s="1210">
        <v>668</v>
      </c>
    </row>
    <row r="8526" spans="2:6" ht="13.15" customHeight="1" x14ac:dyDescent="0.3">
      <c r="B8526" s="1172" t="s">
        <v>9270</v>
      </c>
      <c r="C8526" s="1207">
        <v>59</v>
      </c>
      <c r="D8526" s="1207">
        <v>114</v>
      </c>
      <c r="E8526" s="1207">
        <v>15</v>
      </c>
      <c r="F8526" s="1211">
        <v>188</v>
      </c>
    </row>
    <row r="8527" spans="2:6" ht="13.15" customHeight="1" x14ac:dyDescent="0.3">
      <c r="B8527" s="1173" t="s">
        <v>9271</v>
      </c>
      <c r="C8527" s="1206">
        <v>3521</v>
      </c>
      <c r="D8527" s="1206">
        <v>4520</v>
      </c>
      <c r="E8527" s="1206">
        <v>793</v>
      </c>
      <c r="F8527" s="1210">
        <v>8834</v>
      </c>
    </row>
    <row r="8528" spans="2:6" ht="13.15" customHeight="1" x14ac:dyDescent="0.3">
      <c r="B8528" s="1172" t="s">
        <v>9272</v>
      </c>
      <c r="C8528" s="1207">
        <v>725</v>
      </c>
      <c r="D8528" s="1207">
        <v>973</v>
      </c>
      <c r="E8528" s="1207">
        <v>115</v>
      </c>
      <c r="F8528" s="1211">
        <v>1813</v>
      </c>
    </row>
    <row r="8529" spans="2:6" ht="13.15" customHeight="1" x14ac:dyDescent="0.3">
      <c r="B8529" s="1173" t="s">
        <v>9273</v>
      </c>
      <c r="C8529" s="1206">
        <v>216</v>
      </c>
      <c r="D8529" s="1206">
        <v>394</v>
      </c>
      <c r="E8529" s="1206">
        <v>26</v>
      </c>
      <c r="F8529" s="1210">
        <v>636</v>
      </c>
    </row>
    <row r="8530" spans="2:6" ht="13.15" customHeight="1" x14ac:dyDescent="0.3">
      <c r="B8530" s="1172" t="s">
        <v>9274</v>
      </c>
      <c r="C8530" s="1207">
        <v>287</v>
      </c>
      <c r="D8530" s="1207">
        <v>689</v>
      </c>
      <c r="E8530" s="1207">
        <v>54</v>
      </c>
      <c r="F8530" s="1211">
        <v>1030</v>
      </c>
    </row>
    <row r="8531" spans="2:6" ht="13.15" customHeight="1" x14ac:dyDescent="0.3">
      <c r="B8531" s="1173" t="s">
        <v>9275</v>
      </c>
      <c r="C8531" s="1206">
        <v>89</v>
      </c>
      <c r="D8531" s="1206">
        <v>82</v>
      </c>
      <c r="E8531" s="1206">
        <v>4</v>
      </c>
      <c r="F8531" s="1210">
        <v>175</v>
      </c>
    </row>
    <row r="8532" spans="2:6" ht="13.15" customHeight="1" x14ac:dyDescent="0.3">
      <c r="B8532" s="1172" t="s">
        <v>9276</v>
      </c>
      <c r="C8532" s="1207">
        <v>162</v>
      </c>
      <c r="D8532" s="1207">
        <v>124</v>
      </c>
      <c r="E8532" s="1207">
        <v>10</v>
      </c>
      <c r="F8532" s="1211">
        <v>296</v>
      </c>
    </row>
    <row r="8533" spans="2:6" ht="13.15" customHeight="1" x14ac:dyDescent="0.3">
      <c r="B8533" s="1173" t="s">
        <v>9277</v>
      </c>
      <c r="C8533" s="1206">
        <v>151</v>
      </c>
      <c r="D8533" s="1206">
        <v>189</v>
      </c>
      <c r="E8533" s="1206">
        <v>30</v>
      </c>
      <c r="F8533" s="1210">
        <v>370</v>
      </c>
    </row>
    <row r="8534" spans="2:6" ht="13.15" customHeight="1" x14ac:dyDescent="0.3">
      <c r="B8534" s="1172" t="s">
        <v>9278</v>
      </c>
      <c r="C8534" s="1207">
        <v>137</v>
      </c>
      <c r="D8534" s="1207">
        <v>302</v>
      </c>
      <c r="E8534" s="1207">
        <v>19</v>
      </c>
      <c r="F8534" s="1211">
        <v>458</v>
      </c>
    </row>
    <row r="8535" spans="2:6" ht="13.15" customHeight="1" x14ac:dyDescent="0.3">
      <c r="B8535" s="1173" t="s">
        <v>9279</v>
      </c>
      <c r="C8535" s="1206">
        <v>284</v>
      </c>
      <c r="D8535" s="1206">
        <v>681</v>
      </c>
      <c r="E8535" s="1206">
        <v>48</v>
      </c>
      <c r="F8535" s="1210">
        <v>1013</v>
      </c>
    </row>
    <row r="8536" spans="2:6" ht="13.15" customHeight="1" x14ac:dyDescent="0.3">
      <c r="B8536" s="1172" t="s">
        <v>9280</v>
      </c>
      <c r="C8536" s="1207">
        <v>395</v>
      </c>
      <c r="D8536" s="1207">
        <v>658</v>
      </c>
      <c r="E8536" s="1207">
        <v>74</v>
      </c>
      <c r="F8536" s="1211">
        <v>1127</v>
      </c>
    </row>
    <row r="8537" spans="2:6" ht="13.15" customHeight="1" x14ac:dyDescent="0.3">
      <c r="B8537" s="1173" t="s">
        <v>9281</v>
      </c>
      <c r="C8537" s="1206">
        <v>160</v>
      </c>
      <c r="D8537" s="1206">
        <v>206</v>
      </c>
      <c r="E8537" s="1206">
        <v>32</v>
      </c>
      <c r="F8537" s="1210">
        <v>398</v>
      </c>
    </row>
    <row r="8538" spans="2:6" ht="13.15" customHeight="1" x14ac:dyDescent="0.3">
      <c r="B8538" s="1172" t="s">
        <v>9282</v>
      </c>
      <c r="C8538" s="1207">
        <v>98</v>
      </c>
      <c r="D8538" s="1207">
        <v>214</v>
      </c>
      <c r="E8538" s="1207">
        <v>29</v>
      </c>
      <c r="F8538" s="1211">
        <v>341</v>
      </c>
    </row>
    <row r="8539" spans="2:6" ht="13.15" customHeight="1" x14ac:dyDescent="0.3">
      <c r="B8539" s="1173" t="s">
        <v>9283</v>
      </c>
      <c r="C8539" s="1206">
        <v>128</v>
      </c>
      <c r="D8539" s="1206">
        <v>346</v>
      </c>
      <c r="E8539" s="1206">
        <v>21</v>
      </c>
      <c r="F8539" s="1210">
        <v>495</v>
      </c>
    </row>
    <row r="8540" spans="2:6" ht="13.15" customHeight="1" x14ac:dyDescent="0.3">
      <c r="B8540" s="1172" t="s">
        <v>9284</v>
      </c>
      <c r="C8540" s="1207">
        <v>435</v>
      </c>
      <c r="D8540" s="1207">
        <v>868</v>
      </c>
      <c r="E8540" s="1207">
        <v>130</v>
      </c>
      <c r="F8540" s="1211">
        <v>1433</v>
      </c>
    </row>
    <row r="8541" spans="2:6" ht="13.15" customHeight="1" x14ac:dyDescent="0.3">
      <c r="B8541" s="1173" t="s">
        <v>9285</v>
      </c>
      <c r="C8541" s="1206">
        <v>119</v>
      </c>
      <c r="D8541" s="1206">
        <v>494</v>
      </c>
      <c r="E8541" s="1206">
        <v>38</v>
      </c>
      <c r="F8541" s="1210">
        <v>651</v>
      </c>
    </row>
    <row r="8542" spans="2:6" ht="13.15" customHeight="1" x14ac:dyDescent="0.3">
      <c r="B8542" s="1172" t="s">
        <v>9286</v>
      </c>
      <c r="C8542" s="1207">
        <v>106</v>
      </c>
      <c r="D8542" s="1207">
        <v>400</v>
      </c>
      <c r="E8542" s="1207">
        <v>45</v>
      </c>
      <c r="F8542" s="1211">
        <v>551</v>
      </c>
    </row>
    <row r="8543" spans="2:6" ht="13.15" customHeight="1" x14ac:dyDescent="0.3">
      <c r="B8543" s="1173" t="s">
        <v>9287</v>
      </c>
      <c r="C8543" s="1206">
        <v>235</v>
      </c>
      <c r="D8543" s="1206">
        <v>787</v>
      </c>
      <c r="E8543" s="1206">
        <v>74</v>
      </c>
      <c r="F8543" s="1210">
        <v>1096</v>
      </c>
    </row>
    <row r="8544" spans="2:6" ht="13.15" customHeight="1" x14ac:dyDescent="0.3">
      <c r="B8544" s="1172" t="s">
        <v>9288</v>
      </c>
      <c r="C8544" s="1207">
        <v>598</v>
      </c>
      <c r="D8544" s="1207">
        <v>1441</v>
      </c>
      <c r="E8544" s="1207">
        <v>172</v>
      </c>
      <c r="F8544" s="1211">
        <v>2211</v>
      </c>
    </row>
    <row r="8545" spans="2:6" ht="13.15" customHeight="1" x14ac:dyDescent="0.3">
      <c r="B8545" s="1173" t="s">
        <v>9289</v>
      </c>
      <c r="C8545" s="1206">
        <v>458</v>
      </c>
      <c r="D8545" s="1206">
        <v>865</v>
      </c>
      <c r="E8545" s="1206">
        <v>104</v>
      </c>
      <c r="F8545" s="1210">
        <v>1427</v>
      </c>
    </row>
    <row r="8546" spans="2:6" ht="13.15" customHeight="1" x14ac:dyDescent="0.3">
      <c r="B8546" s="1172" t="s">
        <v>9290</v>
      </c>
      <c r="C8546" s="1207">
        <v>390</v>
      </c>
      <c r="D8546" s="1207">
        <v>610</v>
      </c>
      <c r="E8546" s="1207">
        <v>67</v>
      </c>
      <c r="F8546" s="1211">
        <v>1067</v>
      </c>
    </row>
    <row r="8547" spans="2:6" ht="13.15" customHeight="1" x14ac:dyDescent="0.3">
      <c r="B8547" s="1173" t="s">
        <v>9291</v>
      </c>
      <c r="C8547" s="1206">
        <v>584</v>
      </c>
      <c r="D8547" s="1206">
        <v>973</v>
      </c>
      <c r="E8547" s="1206">
        <v>127</v>
      </c>
      <c r="F8547" s="1210">
        <v>1684</v>
      </c>
    </row>
    <row r="8548" spans="2:6" ht="13.15" customHeight="1" x14ac:dyDescent="0.3">
      <c r="B8548" s="1172" t="s">
        <v>9292</v>
      </c>
      <c r="C8548" s="1207">
        <v>458</v>
      </c>
      <c r="D8548" s="1207">
        <v>936</v>
      </c>
      <c r="E8548" s="1207">
        <v>115</v>
      </c>
      <c r="F8548" s="1211">
        <v>1509</v>
      </c>
    </row>
    <row r="8549" spans="2:6" ht="13.15" customHeight="1" x14ac:dyDescent="0.3">
      <c r="B8549" s="1173" t="s">
        <v>9293</v>
      </c>
      <c r="C8549" s="1206">
        <v>381</v>
      </c>
      <c r="D8549" s="1206">
        <v>874</v>
      </c>
      <c r="E8549" s="1206">
        <v>76</v>
      </c>
      <c r="F8549" s="1210">
        <v>1331</v>
      </c>
    </row>
    <row r="8550" spans="2:6" ht="13.15" customHeight="1" x14ac:dyDescent="0.3">
      <c r="B8550" s="1172" t="s">
        <v>9294</v>
      </c>
      <c r="C8550" s="1207">
        <v>123</v>
      </c>
      <c r="D8550" s="1207">
        <v>137</v>
      </c>
      <c r="E8550" s="1207">
        <v>13</v>
      </c>
      <c r="F8550" s="1211">
        <v>273</v>
      </c>
    </row>
    <row r="8551" spans="2:6" ht="13.15" customHeight="1" x14ac:dyDescent="0.3">
      <c r="B8551" s="1173" t="s">
        <v>9295</v>
      </c>
      <c r="C8551" s="1206">
        <v>147</v>
      </c>
      <c r="D8551" s="1206">
        <v>314</v>
      </c>
      <c r="E8551" s="1206">
        <v>33</v>
      </c>
      <c r="F8551" s="1210">
        <v>494</v>
      </c>
    </row>
    <row r="8552" spans="2:6" ht="13.15" customHeight="1" x14ac:dyDescent="0.3">
      <c r="B8552" s="1172" t="s">
        <v>9296</v>
      </c>
      <c r="C8552" s="1207">
        <v>137</v>
      </c>
      <c r="D8552" s="1207">
        <v>221</v>
      </c>
      <c r="E8552" s="1207">
        <v>25</v>
      </c>
      <c r="F8552" s="1211">
        <v>383</v>
      </c>
    </row>
    <row r="8553" spans="2:6" ht="13.15" customHeight="1" x14ac:dyDescent="0.3">
      <c r="B8553" s="1173" t="s">
        <v>9297</v>
      </c>
      <c r="C8553" s="1206">
        <v>190</v>
      </c>
      <c r="D8553" s="1206">
        <v>482</v>
      </c>
      <c r="E8553" s="1206">
        <v>47</v>
      </c>
      <c r="F8553" s="1210">
        <v>719</v>
      </c>
    </row>
    <row r="8554" spans="2:6" ht="13.15" customHeight="1" x14ac:dyDescent="0.3">
      <c r="B8554" s="1172" t="s">
        <v>9298</v>
      </c>
      <c r="C8554" s="1207">
        <v>299</v>
      </c>
      <c r="D8554" s="1207">
        <v>459</v>
      </c>
      <c r="E8554" s="1207">
        <v>76</v>
      </c>
      <c r="F8554" s="1211">
        <v>834</v>
      </c>
    </row>
    <row r="8555" spans="2:6" ht="13.15" customHeight="1" x14ac:dyDescent="0.3">
      <c r="B8555" s="1173" t="s">
        <v>9299</v>
      </c>
      <c r="C8555" s="1206">
        <v>254</v>
      </c>
      <c r="D8555" s="1206">
        <v>447</v>
      </c>
      <c r="E8555" s="1206">
        <v>56</v>
      </c>
      <c r="F8555" s="1210">
        <v>757</v>
      </c>
    </row>
    <row r="8556" spans="2:6" ht="13.15" customHeight="1" x14ac:dyDescent="0.3">
      <c r="B8556" s="1172" t="s">
        <v>9300</v>
      </c>
      <c r="C8556" s="1207">
        <v>72</v>
      </c>
      <c r="D8556" s="1207">
        <v>185</v>
      </c>
      <c r="E8556" s="1207">
        <v>13</v>
      </c>
      <c r="F8556" s="1211">
        <v>270</v>
      </c>
    </row>
    <row r="8557" spans="2:6" ht="13.15" customHeight="1" x14ac:dyDescent="0.3">
      <c r="B8557" s="1173" t="s">
        <v>9301</v>
      </c>
      <c r="C8557" s="1206">
        <v>365</v>
      </c>
      <c r="D8557" s="1206">
        <v>703</v>
      </c>
      <c r="E8557" s="1206">
        <v>67</v>
      </c>
      <c r="F8557" s="1210">
        <v>1135</v>
      </c>
    </row>
    <row r="8558" spans="2:6" ht="13.15" customHeight="1" x14ac:dyDescent="0.3">
      <c r="B8558" s="1172" t="s">
        <v>9302</v>
      </c>
      <c r="C8558" s="1207">
        <v>178</v>
      </c>
      <c r="D8558" s="1207">
        <v>535</v>
      </c>
      <c r="E8558" s="1207">
        <v>52</v>
      </c>
      <c r="F8558" s="1211">
        <v>765</v>
      </c>
    </row>
    <row r="8559" spans="2:6" ht="13.15" customHeight="1" x14ac:dyDescent="0.3">
      <c r="B8559" s="1173" t="s">
        <v>9303</v>
      </c>
      <c r="C8559" s="1206">
        <v>266</v>
      </c>
      <c r="D8559" s="1206">
        <v>551</v>
      </c>
      <c r="E8559" s="1206">
        <v>55</v>
      </c>
      <c r="F8559" s="1210">
        <v>872</v>
      </c>
    </row>
    <row r="8560" spans="2:6" ht="13.15" customHeight="1" x14ac:dyDescent="0.3">
      <c r="B8560" s="1172" t="s">
        <v>9304</v>
      </c>
      <c r="C8560" s="1207">
        <v>271</v>
      </c>
      <c r="D8560" s="1207">
        <v>552</v>
      </c>
      <c r="E8560" s="1207">
        <v>61</v>
      </c>
      <c r="F8560" s="1211">
        <v>884</v>
      </c>
    </row>
    <row r="8561" spans="2:6" ht="13.15" customHeight="1" x14ac:dyDescent="0.3">
      <c r="B8561" s="1173" t="s">
        <v>9305</v>
      </c>
      <c r="C8561" s="1206">
        <v>2192</v>
      </c>
      <c r="D8561" s="1206">
        <v>3801</v>
      </c>
      <c r="E8561" s="1206">
        <v>537</v>
      </c>
      <c r="F8561" s="1210">
        <v>6530</v>
      </c>
    </row>
    <row r="8562" spans="2:6" ht="13.15" customHeight="1" x14ac:dyDescent="0.3">
      <c r="B8562" s="1172" t="s">
        <v>9306</v>
      </c>
      <c r="C8562" s="1207">
        <v>160</v>
      </c>
      <c r="D8562" s="1207">
        <v>372</v>
      </c>
      <c r="E8562" s="1207">
        <v>36</v>
      </c>
      <c r="F8562" s="1211">
        <v>568</v>
      </c>
    </row>
    <row r="8563" spans="2:6" ht="13.15" customHeight="1" x14ac:dyDescent="0.3">
      <c r="B8563" s="1173" t="s">
        <v>9307</v>
      </c>
      <c r="C8563" s="1206">
        <v>25</v>
      </c>
      <c r="D8563" s="1206">
        <v>47</v>
      </c>
      <c r="E8563" s="1206">
        <v>4</v>
      </c>
      <c r="F8563" s="1210">
        <v>76</v>
      </c>
    </row>
    <row r="8564" spans="2:6" ht="13.15" customHeight="1" x14ac:dyDescent="0.3">
      <c r="B8564" s="1172" t="s">
        <v>9308</v>
      </c>
      <c r="C8564" s="1207">
        <v>160</v>
      </c>
      <c r="D8564" s="1207">
        <v>376</v>
      </c>
      <c r="E8564" s="1207">
        <v>49</v>
      </c>
      <c r="F8564" s="1211">
        <v>585</v>
      </c>
    </row>
    <row r="8565" spans="2:6" ht="13.15" customHeight="1" x14ac:dyDescent="0.3">
      <c r="B8565" s="1173" t="s">
        <v>9309</v>
      </c>
      <c r="C8565" s="1206">
        <v>71</v>
      </c>
      <c r="D8565" s="1206">
        <v>375</v>
      </c>
      <c r="E8565" s="1206">
        <v>46</v>
      </c>
      <c r="F8565" s="1210">
        <v>492</v>
      </c>
    </row>
    <row r="8566" spans="2:6" ht="13.15" customHeight="1" x14ac:dyDescent="0.3">
      <c r="B8566" s="1172" t="s">
        <v>9310</v>
      </c>
      <c r="C8566" s="1207">
        <v>596</v>
      </c>
      <c r="D8566" s="1207">
        <v>597</v>
      </c>
      <c r="E8566" s="1207">
        <v>83</v>
      </c>
      <c r="F8566" s="1211">
        <v>1276</v>
      </c>
    </row>
    <row r="8567" spans="2:6" ht="13.15" customHeight="1" x14ac:dyDescent="0.3">
      <c r="B8567" s="1173" t="s">
        <v>9311</v>
      </c>
      <c r="C8567" s="1206">
        <v>228</v>
      </c>
      <c r="D8567" s="1206">
        <v>625</v>
      </c>
      <c r="E8567" s="1206">
        <v>102</v>
      </c>
      <c r="F8567" s="1210">
        <v>955</v>
      </c>
    </row>
    <row r="8568" spans="2:6" ht="13.15" customHeight="1" x14ac:dyDescent="0.3">
      <c r="B8568" s="1172" t="s">
        <v>9312</v>
      </c>
      <c r="C8568" s="1207">
        <v>86</v>
      </c>
      <c r="D8568" s="1207">
        <v>240</v>
      </c>
      <c r="E8568" s="1207">
        <v>40</v>
      </c>
      <c r="F8568" s="1211">
        <v>366</v>
      </c>
    </row>
    <row r="8569" spans="2:6" ht="13.15" customHeight="1" x14ac:dyDescent="0.3">
      <c r="B8569" s="1173" t="s">
        <v>9313</v>
      </c>
      <c r="C8569" s="1206">
        <v>34</v>
      </c>
      <c r="D8569" s="1206">
        <v>66</v>
      </c>
      <c r="E8569" s="1206">
        <v>5</v>
      </c>
      <c r="F8569" s="1210">
        <v>105</v>
      </c>
    </row>
    <row r="8570" spans="2:6" ht="13.15" customHeight="1" x14ac:dyDescent="0.3">
      <c r="B8570" s="1172" t="s">
        <v>9314</v>
      </c>
      <c r="C8570" s="1207">
        <v>5</v>
      </c>
      <c r="D8570" s="1207">
        <v>2</v>
      </c>
      <c r="E8570" s="1207">
        <v>0</v>
      </c>
      <c r="F8570" s="1211">
        <v>7</v>
      </c>
    </row>
    <row r="8571" spans="2:6" ht="13.15" customHeight="1" x14ac:dyDescent="0.3">
      <c r="B8571" s="1173" t="s">
        <v>9315</v>
      </c>
      <c r="C8571" s="1206">
        <v>129</v>
      </c>
      <c r="D8571" s="1206">
        <v>232</v>
      </c>
      <c r="E8571" s="1206">
        <v>25</v>
      </c>
      <c r="F8571" s="1210">
        <v>386</v>
      </c>
    </row>
    <row r="8572" spans="2:6" ht="13.15" customHeight="1" x14ac:dyDescent="0.3">
      <c r="B8572" s="1172" t="s">
        <v>9316</v>
      </c>
      <c r="C8572" s="1207">
        <v>9</v>
      </c>
      <c r="D8572" s="1207">
        <v>40</v>
      </c>
      <c r="E8572" s="1207">
        <v>4</v>
      </c>
      <c r="F8572" s="1211">
        <v>53</v>
      </c>
    </row>
    <row r="8573" spans="2:6" ht="13.15" customHeight="1" x14ac:dyDescent="0.3">
      <c r="B8573" s="1173" t="s">
        <v>9317</v>
      </c>
      <c r="C8573" s="1206">
        <v>73</v>
      </c>
      <c r="D8573" s="1206">
        <v>112</v>
      </c>
      <c r="E8573" s="1206">
        <v>22</v>
      </c>
      <c r="F8573" s="1210">
        <v>207</v>
      </c>
    </row>
    <row r="8574" spans="2:6" ht="13.15" customHeight="1" x14ac:dyDescent="0.3">
      <c r="B8574" s="1172" t="s">
        <v>9318</v>
      </c>
      <c r="C8574" s="1207">
        <v>116</v>
      </c>
      <c r="D8574" s="1207">
        <v>410</v>
      </c>
      <c r="E8574" s="1207">
        <v>57</v>
      </c>
      <c r="F8574" s="1211">
        <v>583</v>
      </c>
    </row>
    <row r="8575" spans="2:6" ht="13.15" customHeight="1" x14ac:dyDescent="0.3">
      <c r="B8575" s="1173" t="s">
        <v>9319</v>
      </c>
      <c r="C8575" s="1206">
        <v>26</v>
      </c>
      <c r="D8575" s="1206">
        <v>98</v>
      </c>
      <c r="E8575" s="1206">
        <v>10</v>
      </c>
      <c r="F8575" s="1210">
        <v>134</v>
      </c>
    </row>
    <row r="8576" spans="2:6" ht="13.15" customHeight="1" x14ac:dyDescent="0.3">
      <c r="B8576" s="1172" t="s">
        <v>9320</v>
      </c>
      <c r="C8576" s="1207">
        <v>14</v>
      </c>
      <c r="D8576" s="1207">
        <v>35</v>
      </c>
      <c r="E8576" s="1207">
        <v>6</v>
      </c>
      <c r="F8576" s="1211">
        <v>55</v>
      </c>
    </row>
    <row r="8577" spans="2:6" ht="13.15" customHeight="1" x14ac:dyDescent="0.3">
      <c r="B8577" s="1173" t="s">
        <v>9321</v>
      </c>
      <c r="C8577" s="1206">
        <v>99</v>
      </c>
      <c r="D8577" s="1206">
        <v>234</v>
      </c>
      <c r="E8577" s="1206">
        <v>14</v>
      </c>
      <c r="F8577" s="1210">
        <v>347</v>
      </c>
    </row>
    <row r="8578" spans="2:6" ht="13.15" customHeight="1" x14ac:dyDescent="0.3">
      <c r="B8578" s="1172" t="s">
        <v>9322</v>
      </c>
      <c r="C8578" s="1207">
        <v>456</v>
      </c>
      <c r="D8578" s="1207">
        <v>643</v>
      </c>
      <c r="E8578" s="1207">
        <v>73</v>
      </c>
      <c r="F8578" s="1211">
        <v>1172</v>
      </c>
    </row>
    <row r="8579" spans="2:6" ht="13.15" customHeight="1" x14ac:dyDescent="0.3">
      <c r="B8579" s="1173" t="s">
        <v>9323</v>
      </c>
      <c r="C8579" s="1206">
        <v>164</v>
      </c>
      <c r="D8579" s="1206">
        <v>327</v>
      </c>
      <c r="E8579" s="1206">
        <v>33</v>
      </c>
      <c r="F8579" s="1210">
        <v>524</v>
      </c>
    </row>
    <row r="8580" spans="2:6" ht="13.15" customHeight="1" x14ac:dyDescent="0.3">
      <c r="B8580" s="1172" t="s">
        <v>9324</v>
      </c>
      <c r="C8580" s="1207">
        <v>166</v>
      </c>
      <c r="D8580" s="1207">
        <v>557</v>
      </c>
      <c r="E8580" s="1207">
        <v>85</v>
      </c>
      <c r="F8580" s="1211">
        <v>808</v>
      </c>
    </row>
    <row r="8581" spans="2:6" ht="13.15" customHeight="1" x14ac:dyDescent="0.3">
      <c r="B8581" s="1173" t="s">
        <v>9325</v>
      </c>
      <c r="C8581" s="1206">
        <v>133</v>
      </c>
      <c r="D8581" s="1206">
        <v>217</v>
      </c>
      <c r="E8581" s="1206">
        <v>37</v>
      </c>
      <c r="F8581" s="1210">
        <v>387</v>
      </c>
    </row>
    <row r="8582" spans="2:6" ht="13.15" customHeight="1" x14ac:dyDescent="0.3">
      <c r="B8582" s="1172" t="s">
        <v>9326</v>
      </c>
      <c r="C8582" s="1207">
        <v>438</v>
      </c>
      <c r="D8582" s="1207">
        <v>833</v>
      </c>
      <c r="E8582" s="1207">
        <v>80</v>
      </c>
      <c r="F8582" s="1211">
        <v>1351</v>
      </c>
    </row>
    <row r="8583" spans="2:6" ht="13.15" customHeight="1" x14ac:dyDescent="0.3">
      <c r="B8583" s="1173" t="s">
        <v>9327</v>
      </c>
      <c r="C8583" s="1206">
        <v>189</v>
      </c>
      <c r="D8583" s="1206">
        <v>336</v>
      </c>
      <c r="E8583" s="1206">
        <v>36</v>
      </c>
      <c r="F8583" s="1210">
        <v>561</v>
      </c>
    </row>
    <row r="8584" spans="2:6" ht="13.15" customHeight="1" x14ac:dyDescent="0.3">
      <c r="B8584" s="1172" t="s">
        <v>9328</v>
      </c>
      <c r="C8584" s="1207">
        <v>1</v>
      </c>
      <c r="D8584" s="1207">
        <v>1</v>
      </c>
      <c r="E8584" s="1207">
        <v>0</v>
      </c>
      <c r="F8584" s="1211">
        <v>2</v>
      </c>
    </row>
    <row r="8585" spans="2:6" ht="13.15" customHeight="1" x14ac:dyDescent="0.3">
      <c r="B8585" s="1173" t="s">
        <v>9329</v>
      </c>
      <c r="C8585" s="1206">
        <v>33</v>
      </c>
      <c r="D8585" s="1206">
        <v>86</v>
      </c>
      <c r="E8585" s="1206">
        <v>7</v>
      </c>
      <c r="F8585" s="1210">
        <v>126</v>
      </c>
    </row>
    <row r="8586" spans="2:6" ht="13.15" customHeight="1" x14ac:dyDescent="0.3">
      <c r="B8586" s="1172" t="s">
        <v>9330</v>
      </c>
      <c r="C8586" s="1207">
        <v>212</v>
      </c>
      <c r="D8586" s="1207">
        <v>347</v>
      </c>
      <c r="E8586" s="1207">
        <v>50</v>
      </c>
      <c r="F8586" s="1211">
        <v>609</v>
      </c>
    </row>
    <row r="8587" spans="2:6" ht="13.15" customHeight="1" x14ac:dyDescent="0.3">
      <c r="B8587" s="1173" t="s">
        <v>9331</v>
      </c>
      <c r="C8587" s="1206">
        <v>114</v>
      </c>
      <c r="D8587" s="1206">
        <v>157</v>
      </c>
      <c r="E8587" s="1206">
        <v>15</v>
      </c>
      <c r="F8587" s="1210">
        <v>286</v>
      </c>
    </row>
    <row r="8588" spans="2:6" ht="13.15" customHeight="1" x14ac:dyDescent="0.3">
      <c r="B8588" s="1172" t="s">
        <v>9332</v>
      </c>
      <c r="C8588" s="1207">
        <v>19</v>
      </c>
      <c r="D8588" s="1207">
        <v>15</v>
      </c>
      <c r="E8588" s="1207">
        <v>5</v>
      </c>
      <c r="F8588" s="1211">
        <v>39</v>
      </c>
    </row>
    <row r="8589" spans="2:6" ht="13.15" customHeight="1" x14ac:dyDescent="0.3">
      <c r="B8589" s="1173" t="s">
        <v>9333</v>
      </c>
      <c r="C8589" s="1206">
        <v>480</v>
      </c>
      <c r="D8589" s="1206">
        <v>749</v>
      </c>
      <c r="E8589" s="1206">
        <v>78</v>
      </c>
      <c r="F8589" s="1210">
        <v>1307</v>
      </c>
    </row>
    <row r="8590" spans="2:6" ht="13.15" customHeight="1" x14ac:dyDescent="0.3">
      <c r="B8590" s="1172" t="s">
        <v>9334</v>
      </c>
      <c r="C8590" s="1207">
        <v>7141</v>
      </c>
      <c r="D8590" s="1207">
        <v>10009</v>
      </c>
      <c r="E8590" s="1207">
        <v>1686</v>
      </c>
      <c r="F8590" s="1211">
        <v>18836</v>
      </c>
    </row>
    <row r="8591" spans="2:6" ht="13.15" customHeight="1" x14ac:dyDescent="0.3">
      <c r="B8591" s="1173" t="s">
        <v>9335</v>
      </c>
      <c r="C8591" s="1206">
        <v>368</v>
      </c>
      <c r="D8591" s="1206">
        <v>581</v>
      </c>
      <c r="E8591" s="1206">
        <v>63</v>
      </c>
      <c r="F8591" s="1210">
        <v>1012</v>
      </c>
    </row>
    <row r="8592" spans="2:6" ht="13.15" customHeight="1" x14ac:dyDescent="0.3">
      <c r="B8592" s="1172" t="s">
        <v>9336</v>
      </c>
      <c r="C8592" s="1207">
        <v>2</v>
      </c>
      <c r="D8592" s="1207">
        <v>3</v>
      </c>
      <c r="E8592" s="1207">
        <v>2</v>
      </c>
      <c r="F8592" s="1211">
        <v>7</v>
      </c>
    </row>
    <row r="8593" spans="2:6" ht="13.15" customHeight="1" x14ac:dyDescent="0.3">
      <c r="B8593" s="1173" t="s">
        <v>9337</v>
      </c>
      <c r="C8593" s="1206">
        <v>89</v>
      </c>
      <c r="D8593" s="1206">
        <v>72</v>
      </c>
      <c r="E8593" s="1206">
        <v>9</v>
      </c>
      <c r="F8593" s="1210">
        <v>170</v>
      </c>
    </row>
    <row r="8594" spans="2:6" ht="13.15" customHeight="1" x14ac:dyDescent="0.3">
      <c r="B8594" s="1172" t="s">
        <v>9338</v>
      </c>
      <c r="C8594" s="1207">
        <v>26</v>
      </c>
      <c r="D8594" s="1207">
        <v>59</v>
      </c>
      <c r="E8594" s="1207">
        <v>3</v>
      </c>
      <c r="F8594" s="1211">
        <v>88</v>
      </c>
    </row>
    <row r="8595" spans="2:6" ht="13.15" customHeight="1" x14ac:dyDescent="0.3">
      <c r="B8595" s="1173" t="s">
        <v>9339</v>
      </c>
      <c r="C8595" s="1206">
        <v>191</v>
      </c>
      <c r="D8595" s="1206">
        <v>229</v>
      </c>
      <c r="E8595" s="1206">
        <v>32</v>
      </c>
      <c r="F8595" s="1210">
        <v>452</v>
      </c>
    </row>
    <row r="8596" spans="2:6" ht="13.15" customHeight="1" x14ac:dyDescent="0.3">
      <c r="B8596" s="1172" t="s">
        <v>9340</v>
      </c>
      <c r="C8596" s="1207">
        <v>237</v>
      </c>
      <c r="D8596" s="1207">
        <v>468</v>
      </c>
      <c r="E8596" s="1207">
        <v>41</v>
      </c>
      <c r="F8596" s="1211">
        <v>746</v>
      </c>
    </row>
    <row r="8597" spans="2:6" ht="13.15" customHeight="1" x14ac:dyDescent="0.3">
      <c r="B8597" s="1173" t="s">
        <v>9341</v>
      </c>
      <c r="C8597" s="1206">
        <v>178</v>
      </c>
      <c r="D8597" s="1206">
        <v>256</v>
      </c>
      <c r="E8597" s="1206">
        <v>18</v>
      </c>
      <c r="F8597" s="1210">
        <v>452</v>
      </c>
    </row>
    <row r="8598" spans="2:6" ht="13.15" customHeight="1" x14ac:dyDescent="0.3">
      <c r="B8598" s="1172" t="s">
        <v>9342</v>
      </c>
      <c r="C8598" s="1207">
        <v>252</v>
      </c>
      <c r="D8598" s="1207">
        <v>281</v>
      </c>
      <c r="E8598" s="1207">
        <v>18</v>
      </c>
      <c r="F8598" s="1211">
        <v>551</v>
      </c>
    </row>
    <row r="8599" spans="2:6" ht="13.15" customHeight="1" x14ac:dyDescent="0.3">
      <c r="B8599" s="1173" t="s">
        <v>9343</v>
      </c>
      <c r="C8599" s="1206">
        <v>296</v>
      </c>
      <c r="D8599" s="1206">
        <v>342</v>
      </c>
      <c r="E8599" s="1206">
        <v>21</v>
      </c>
      <c r="F8599" s="1210">
        <v>659</v>
      </c>
    </row>
    <row r="8600" spans="2:6" ht="13.15" customHeight="1" x14ac:dyDescent="0.3">
      <c r="B8600" s="1172" t="s">
        <v>9344</v>
      </c>
      <c r="C8600" s="1207">
        <v>50</v>
      </c>
      <c r="D8600" s="1207">
        <v>87</v>
      </c>
      <c r="E8600" s="1207">
        <v>16</v>
      </c>
      <c r="F8600" s="1211">
        <v>153</v>
      </c>
    </row>
    <row r="8601" spans="2:6" ht="13.15" customHeight="1" x14ac:dyDescent="0.3">
      <c r="B8601" s="1173" t="s">
        <v>9345</v>
      </c>
      <c r="C8601" s="1206">
        <v>124</v>
      </c>
      <c r="D8601" s="1206">
        <v>100</v>
      </c>
      <c r="E8601" s="1206">
        <v>8</v>
      </c>
      <c r="F8601" s="1210">
        <v>232</v>
      </c>
    </row>
    <row r="8602" spans="2:6" ht="13.15" customHeight="1" x14ac:dyDescent="0.3">
      <c r="B8602" s="1172" t="s">
        <v>9346</v>
      </c>
      <c r="C8602" s="1207">
        <v>89</v>
      </c>
      <c r="D8602" s="1207">
        <v>145</v>
      </c>
      <c r="E8602" s="1207">
        <v>15</v>
      </c>
      <c r="F8602" s="1211">
        <v>249</v>
      </c>
    </row>
    <row r="8603" spans="2:6" ht="13.15" customHeight="1" x14ac:dyDescent="0.3">
      <c r="B8603" s="1173" t="s">
        <v>9347</v>
      </c>
      <c r="C8603" s="1206">
        <v>423</v>
      </c>
      <c r="D8603" s="1206">
        <v>586</v>
      </c>
      <c r="E8603" s="1206">
        <v>56</v>
      </c>
      <c r="F8603" s="1210">
        <v>1065</v>
      </c>
    </row>
    <row r="8604" spans="2:6" ht="13.15" customHeight="1" x14ac:dyDescent="0.3">
      <c r="B8604" s="1172" t="s">
        <v>9348</v>
      </c>
      <c r="C8604" s="1207">
        <v>164</v>
      </c>
      <c r="D8604" s="1207">
        <v>164</v>
      </c>
      <c r="E8604" s="1207">
        <v>14</v>
      </c>
      <c r="F8604" s="1211">
        <v>342</v>
      </c>
    </row>
    <row r="8605" spans="2:6" ht="13.15" customHeight="1" x14ac:dyDescent="0.3">
      <c r="B8605" s="1173" t="s">
        <v>9349</v>
      </c>
      <c r="C8605" s="1206">
        <v>240</v>
      </c>
      <c r="D8605" s="1206">
        <v>374</v>
      </c>
      <c r="E8605" s="1206">
        <v>36</v>
      </c>
      <c r="F8605" s="1210">
        <v>650</v>
      </c>
    </row>
    <row r="8606" spans="2:6" ht="13.15" customHeight="1" x14ac:dyDescent="0.3">
      <c r="B8606" s="1172" t="s">
        <v>9350</v>
      </c>
      <c r="C8606" s="1207">
        <v>79</v>
      </c>
      <c r="D8606" s="1207">
        <v>118</v>
      </c>
      <c r="E8606" s="1207">
        <v>11</v>
      </c>
      <c r="F8606" s="1211">
        <v>208</v>
      </c>
    </row>
    <row r="8607" spans="2:6" ht="13.15" customHeight="1" x14ac:dyDescent="0.3">
      <c r="B8607" s="1173" t="s">
        <v>9351</v>
      </c>
      <c r="C8607" s="1206">
        <v>136</v>
      </c>
      <c r="D8607" s="1206">
        <v>183</v>
      </c>
      <c r="E8607" s="1206">
        <v>10</v>
      </c>
      <c r="F8607" s="1210">
        <v>329</v>
      </c>
    </row>
    <row r="8608" spans="2:6" ht="13.15" customHeight="1" x14ac:dyDescent="0.3">
      <c r="B8608" s="1172" t="s">
        <v>9352</v>
      </c>
      <c r="C8608" s="1207">
        <v>18</v>
      </c>
      <c r="D8608" s="1207">
        <v>30</v>
      </c>
      <c r="E8608" s="1207">
        <v>10</v>
      </c>
      <c r="F8608" s="1211">
        <v>58</v>
      </c>
    </row>
    <row r="8609" spans="2:6" ht="13.15" customHeight="1" x14ac:dyDescent="0.3">
      <c r="B8609" s="1173" t="s">
        <v>9353</v>
      </c>
      <c r="C8609" s="1206">
        <v>110</v>
      </c>
      <c r="D8609" s="1206">
        <v>126</v>
      </c>
      <c r="E8609" s="1206">
        <v>13</v>
      </c>
      <c r="F8609" s="1210">
        <v>249</v>
      </c>
    </row>
    <row r="8610" spans="2:6" ht="13.15" customHeight="1" x14ac:dyDescent="0.3">
      <c r="B8610" s="1172" t="s">
        <v>9354</v>
      </c>
      <c r="C8610" s="1207">
        <v>67</v>
      </c>
      <c r="D8610" s="1207">
        <v>66</v>
      </c>
      <c r="E8610" s="1207">
        <v>12</v>
      </c>
      <c r="F8610" s="1211">
        <v>145</v>
      </c>
    </row>
    <row r="8611" spans="2:6" ht="13.15" customHeight="1" x14ac:dyDescent="0.3">
      <c r="B8611" s="1173" t="s">
        <v>9355</v>
      </c>
      <c r="C8611" s="1206">
        <v>73</v>
      </c>
      <c r="D8611" s="1206">
        <v>117</v>
      </c>
      <c r="E8611" s="1206">
        <v>6</v>
      </c>
      <c r="F8611" s="1210">
        <v>196</v>
      </c>
    </row>
    <row r="8612" spans="2:6" ht="13.15" customHeight="1" x14ac:dyDescent="0.3">
      <c r="B8612" s="1172" t="s">
        <v>9356</v>
      </c>
      <c r="C8612" s="1207">
        <v>30</v>
      </c>
      <c r="D8612" s="1207">
        <v>53</v>
      </c>
      <c r="E8612" s="1207">
        <v>7</v>
      </c>
      <c r="F8612" s="1211">
        <v>90</v>
      </c>
    </row>
    <row r="8613" spans="2:6" ht="13.15" customHeight="1" x14ac:dyDescent="0.3">
      <c r="B8613" s="1173" t="s">
        <v>9357</v>
      </c>
      <c r="C8613" s="1206">
        <v>188</v>
      </c>
      <c r="D8613" s="1206">
        <v>438</v>
      </c>
      <c r="E8613" s="1206">
        <v>44</v>
      </c>
      <c r="F8613" s="1210">
        <v>670</v>
      </c>
    </row>
    <row r="8614" spans="2:6" ht="13.15" customHeight="1" x14ac:dyDescent="0.3">
      <c r="B8614" s="1172" t="s">
        <v>9358</v>
      </c>
      <c r="C8614" s="1207">
        <v>82</v>
      </c>
      <c r="D8614" s="1207">
        <v>178</v>
      </c>
      <c r="E8614" s="1207">
        <v>17</v>
      </c>
      <c r="F8614" s="1211">
        <v>277</v>
      </c>
    </row>
    <row r="8615" spans="2:6" ht="13.15" customHeight="1" x14ac:dyDescent="0.3">
      <c r="B8615" s="1173" t="s">
        <v>9359</v>
      </c>
      <c r="C8615" s="1206">
        <v>199</v>
      </c>
      <c r="D8615" s="1206">
        <v>334</v>
      </c>
      <c r="E8615" s="1206">
        <v>32</v>
      </c>
      <c r="F8615" s="1210">
        <v>565</v>
      </c>
    </row>
    <row r="8616" spans="2:6" ht="13.15" customHeight="1" x14ac:dyDescent="0.3">
      <c r="B8616" s="1172" t="s">
        <v>9360</v>
      </c>
      <c r="C8616" s="1207">
        <v>78</v>
      </c>
      <c r="D8616" s="1207">
        <v>101</v>
      </c>
      <c r="E8616" s="1207">
        <v>12</v>
      </c>
      <c r="F8616" s="1211">
        <v>191</v>
      </c>
    </row>
    <row r="8617" spans="2:6" ht="13.15" customHeight="1" x14ac:dyDescent="0.3">
      <c r="B8617" s="1173" t="s">
        <v>9361</v>
      </c>
      <c r="C8617" s="1206">
        <v>42</v>
      </c>
      <c r="D8617" s="1206">
        <v>77</v>
      </c>
      <c r="E8617" s="1206">
        <v>9</v>
      </c>
      <c r="F8617" s="1210">
        <v>128</v>
      </c>
    </row>
    <row r="8618" spans="2:6" ht="13.15" customHeight="1" x14ac:dyDescent="0.3">
      <c r="B8618" s="1172" t="s">
        <v>9362</v>
      </c>
      <c r="C8618" s="1207">
        <v>0</v>
      </c>
      <c r="D8618" s="1207">
        <v>1</v>
      </c>
      <c r="E8618" s="1207">
        <v>1</v>
      </c>
      <c r="F8618" s="1211">
        <v>2</v>
      </c>
    </row>
    <row r="8619" spans="2:6" ht="13.15" customHeight="1" x14ac:dyDescent="0.3">
      <c r="B8619" s="1173" t="s">
        <v>9363</v>
      </c>
      <c r="C8619" s="1206">
        <v>33</v>
      </c>
      <c r="D8619" s="1206">
        <v>36</v>
      </c>
      <c r="E8619" s="1206">
        <v>4</v>
      </c>
      <c r="F8619" s="1210">
        <v>73</v>
      </c>
    </row>
    <row r="8620" spans="2:6" ht="13.15" customHeight="1" x14ac:dyDescent="0.3">
      <c r="B8620" s="1172" t="s">
        <v>9364</v>
      </c>
      <c r="C8620" s="1207">
        <v>508</v>
      </c>
      <c r="D8620" s="1207">
        <v>780</v>
      </c>
      <c r="E8620" s="1207">
        <v>124</v>
      </c>
      <c r="F8620" s="1211">
        <v>1412</v>
      </c>
    </row>
    <row r="8621" spans="2:6" ht="13.15" customHeight="1" x14ac:dyDescent="0.3">
      <c r="B8621" s="1173" t="s">
        <v>9365</v>
      </c>
      <c r="C8621" s="1206">
        <v>103</v>
      </c>
      <c r="D8621" s="1206">
        <v>144</v>
      </c>
      <c r="E8621" s="1206">
        <v>18</v>
      </c>
      <c r="F8621" s="1210">
        <v>265</v>
      </c>
    </row>
    <row r="8622" spans="2:6" ht="13.15" customHeight="1" x14ac:dyDescent="0.3">
      <c r="B8622" s="1172" t="s">
        <v>9366</v>
      </c>
      <c r="C8622" s="1207">
        <v>228</v>
      </c>
      <c r="D8622" s="1207">
        <v>330</v>
      </c>
      <c r="E8622" s="1207">
        <v>42</v>
      </c>
      <c r="F8622" s="1211">
        <v>600</v>
      </c>
    </row>
    <row r="8623" spans="2:6" ht="13.15" customHeight="1" x14ac:dyDescent="0.3">
      <c r="B8623" s="1173" t="s">
        <v>9367</v>
      </c>
      <c r="C8623" s="1206">
        <v>108</v>
      </c>
      <c r="D8623" s="1206">
        <v>255</v>
      </c>
      <c r="E8623" s="1206">
        <v>18</v>
      </c>
      <c r="F8623" s="1210">
        <v>381</v>
      </c>
    </row>
    <row r="8624" spans="2:6" ht="13.15" customHeight="1" x14ac:dyDescent="0.3">
      <c r="B8624" s="1172" t="s">
        <v>9368</v>
      </c>
      <c r="C8624" s="1207">
        <v>201</v>
      </c>
      <c r="D8624" s="1207">
        <v>161</v>
      </c>
      <c r="E8624" s="1207">
        <v>50</v>
      </c>
      <c r="F8624" s="1211">
        <v>412</v>
      </c>
    </row>
    <row r="8625" spans="2:6" ht="13.15" customHeight="1" x14ac:dyDescent="0.3">
      <c r="B8625" s="1173" t="s">
        <v>9369</v>
      </c>
      <c r="C8625" s="1206">
        <v>4</v>
      </c>
      <c r="D8625" s="1206">
        <v>7</v>
      </c>
      <c r="E8625" s="1206">
        <v>0</v>
      </c>
      <c r="F8625" s="1210">
        <v>11</v>
      </c>
    </row>
    <row r="8626" spans="2:6" ht="13.15" customHeight="1" x14ac:dyDescent="0.3">
      <c r="B8626" s="1172" t="s">
        <v>9370</v>
      </c>
      <c r="C8626" s="1207">
        <v>71</v>
      </c>
      <c r="D8626" s="1207">
        <v>28</v>
      </c>
      <c r="E8626" s="1207">
        <v>3</v>
      </c>
      <c r="F8626" s="1211">
        <v>102</v>
      </c>
    </row>
    <row r="8627" spans="2:6" ht="13.15" customHeight="1" x14ac:dyDescent="0.3">
      <c r="B8627" s="1173" t="s">
        <v>9371</v>
      </c>
      <c r="C8627" s="1206">
        <v>197</v>
      </c>
      <c r="D8627" s="1206">
        <v>267</v>
      </c>
      <c r="E8627" s="1206">
        <v>36</v>
      </c>
      <c r="F8627" s="1210">
        <v>500</v>
      </c>
    </row>
    <row r="8628" spans="2:6" ht="13.15" customHeight="1" x14ac:dyDescent="0.3">
      <c r="B8628" s="1172" t="s">
        <v>9372</v>
      </c>
      <c r="C8628" s="1207">
        <v>497</v>
      </c>
      <c r="D8628" s="1207">
        <v>631</v>
      </c>
      <c r="E8628" s="1207">
        <v>78</v>
      </c>
      <c r="F8628" s="1211">
        <v>1206</v>
      </c>
    </row>
    <row r="8629" spans="2:6" ht="13.15" customHeight="1" x14ac:dyDescent="0.3">
      <c r="B8629" s="1173" t="s">
        <v>9373</v>
      </c>
      <c r="C8629" s="1206">
        <v>699</v>
      </c>
      <c r="D8629" s="1206">
        <v>918</v>
      </c>
      <c r="E8629" s="1206">
        <v>210</v>
      </c>
      <c r="F8629" s="1210">
        <v>1827</v>
      </c>
    </row>
    <row r="8630" spans="2:6" ht="13.15" customHeight="1" x14ac:dyDescent="0.3">
      <c r="B8630" s="1172" t="s">
        <v>9374</v>
      </c>
      <c r="C8630" s="1207">
        <v>124</v>
      </c>
      <c r="D8630" s="1207">
        <v>428</v>
      </c>
      <c r="E8630" s="1207">
        <v>37</v>
      </c>
      <c r="F8630" s="1211">
        <v>589</v>
      </c>
    </row>
    <row r="8631" spans="2:6" ht="13.15" customHeight="1" x14ac:dyDescent="0.3">
      <c r="B8631" s="1173" t="s">
        <v>9375</v>
      </c>
      <c r="C8631" s="1206">
        <v>92</v>
      </c>
      <c r="D8631" s="1206">
        <v>149</v>
      </c>
      <c r="E8631" s="1206">
        <v>12</v>
      </c>
      <c r="F8631" s="1210">
        <v>253</v>
      </c>
    </row>
    <row r="8632" spans="2:6" ht="13.15" customHeight="1" x14ac:dyDescent="0.3">
      <c r="B8632" s="1172" t="s">
        <v>9376</v>
      </c>
      <c r="C8632" s="1207">
        <v>130</v>
      </c>
      <c r="D8632" s="1207">
        <v>217</v>
      </c>
      <c r="E8632" s="1207">
        <v>14</v>
      </c>
      <c r="F8632" s="1211">
        <v>361</v>
      </c>
    </row>
    <row r="8633" spans="2:6" ht="13.15" customHeight="1" x14ac:dyDescent="0.3">
      <c r="B8633" s="1173" t="s">
        <v>9377</v>
      </c>
      <c r="C8633" s="1206">
        <v>122</v>
      </c>
      <c r="D8633" s="1206">
        <v>143</v>
      </c>
      <c r="E8633" s="1206">
        <v>12</v>
      </c>
      <c r="F8633" s="1210">
        <v>277</v>
      </c>
    </row>
    <row r="8634" spans="2:6" ht="13.15" customHeight="1" x14ac:dyDescent="0.3">
      <c r="B8634" s="1172" t="s">
        <v>9378</v>
      </c>
      <c r="C8634" s="1207">
        <v>257</v>
      </c>
      <c r="D8634" s="1207">
        <v>151</v>
      </c>
      <c r="E8634" s="1207">
        <v>41</v>
      </c>
      <c r="F8634" s="1211">
        <v>449</v>
      </c>
    </row>
    <row r="8635" spans="2:6" ht="13.15" customHeight="1" x14ac:dyDescent="0.3">
      <c r="B8635" s="1173" t="s">
        <v>9379</v>
      </c>
      <c r="C8635" s="1206">
        <v>235</v>
      </c>
      <c r="D8635" s="1206">
        <v>264</v>
      </c>
      <c r="E8635" s="1206">
        <v>29</v>
      </c>
      <c r="F8635" s="1210">
        <v>528</v>
      </c>
    </row>
    <row r="8636" spans="2:6" ht="13.15" customHeight="1" x14ac:dyDescent="0.3">
      <c r="B8636" s="1172" t="s">
        <v>9380</v>
      </c>
      <c r="C8636" s="1207">
        <v>282</v>
      </c>
      <c r="D8636" s="1207">
        <v>528</v>
      </c>
      <c r="E8636" s="1207">
        <v>52</v>
      </c>
      <c r="F8636" s="1211">
        <v>862</v>
      </c>
    </row>
    <row r="8637" spans="2:6" ht="13.15" customHeight="1" x14ac:dyDescent="0.3">
      <c r="B8637" s="1173" t="s">
        <v>9381</v>
      </c>
      <c r="C8637" s="1206">
        <v>290</v>
      </c>
      <c r="D8637" s="1206">
        <v>294</v>
      </c>
      <c r="E8637" s="1206">
        <v>40</v>
      </c>
      <c r="F8637" s="1210">
        <v>624</v>
      </c>
    </row>
    <row r="8638" spans="2:6" ht="13.15" customHeight="1" x14ac:dyDescent="0.3">
      <c r="B8638" s="1172" t="s">
        <v>9382</v>
      </c>
      <c r="C8638" s="1207">
        <v>493</v>
      </c>
      <c r="D8638" s="1207">
        <v>334</v>
      </c>
      <c r="E8638" s="1207">
        <v>54</v>
      </c>
      <c r="F8638" s="1211">
        <v>881</v>
      </c>
    </row>
    <row r="8639" spans="2:6" ht="13.15" customHeight="1" x14ac:dyDescent="0.3">
      <c r="B8639" s="1173" t="s">
        <v>9383</v>
      </c>
      <c r="C8639" s="1206">
        <v>314</v>
      </c>
      <c r="D8639" s="1206">
        <v>302</v>
      </c>
      <c r="E8639" s="1206">
        <v>59</v>
      </c>
      <c r="F8639" s="1210">
        <v>675</v>
      </c>
    </row>
    <row r="8640" spans="2:6" ht="13.15" customHeight="1" x14ac:dyDescent="0.3">
      <c r="B8640" s="1172" t="s">
        <v>9384</v>
      </c>
      <c r="C8640" s="1207">
        <v>98</v>
      </c>
      <c r="D8640" s="1207">
        <v>161</v>
      </c>
      <c r="E8640" s="1207">
        <v>33</v>
      </c>
      <c r="F8640" s="1211">
        <v>292</v>
      </c>
    </row>
    <row r="8641" spans="2:6" ht="13.15" customHeight="1" x14ac:dyDescent="0.3">
      <c r="B8641" s="1173" t="s">
        <v>9385</v>
      </c>
      <c r="C8641" s="1206">
        <v>188</v>
      </c>
      <c r="D8641" s="1206">
        <v>237</v>
      </c>
      <c r="E8641" s="1206">
        <v>58</v>
      </c>
      <c r="F8641" s="1210">
        <v>483</v>
      </c>
    </row>
    <row r="8642" spans="2:6" ht="13.15" customHeight="1" x14ac:dyDescent="0.3">
      <c r="B8642" s="1172" t="s">
        <v>9386</v>
      </c>
      <c r="C8642" s="1207">
        <v>86</v>
      </c>
      <c r="D8642" s="1207">
        <v>179</v>
      </c>
      <c r="E8642" s="1207">
        <v>26</v>
      </c>
      <c r="F8642" s="1211">
        <v>291</v>
      </c>
    </row>
    <row r="8643" spans="2:6" ht="13.15" customHeight="1" x14ac:dyDescent="0.3">
      <c r="B8643" s="1173" t="s">
        <v>9387</v>
      </c>
      <c r="C8643" s="1206">
        <v>19</v>
      </c>
      <c r="D8643" s="1206">
        <v>16</v>
      </c>
      <c r="E8643" s="1206">
        <v>2</v>
      </c>
      <c r="F8643" s="1210">
        <v>37</v>
      </c>
    </row>
    <row r="8644" spans="2:6" ht="13.15" customHeight="1" x14ac:dyDescent="0.3">
      <c r="B8644" s="1172" t="s">
        <v>9388</v>
      </c>
      <c r="C8644" s="1207">
        <v>45</v>
      </c>
      <c r="D8644" s="1207">
        <v>20</v>
      </c>
      <c r="E8644" s="1207">
        <v>2</v>
      </c>
      <c r="F8644" s="1211">
        <v>67</v>
      </c>
    </row>
    <row r="8645" spans="2:6" ht="13.15" customHeight="1" x14ac:dyDescent="0.3">
      <c r="B8645" s="1173" t="s">
        <v>9389</v>
      </c>
      <c r="C8645" s="1206">
        <v>125</v>
      </c>
      <c r="D8645" s="1206">
        <v>158</v>
      </c>
      <c r="E8645" s="1206">
        <v>44</v>
      </c>
      <c r="F8645" s="1210">
        <v>327</v>
      </c>
    </row>
    <row r="8646" spans="2:6" ht="13.15" customHeight="1" x14ac:dyDescent="0.3">
      <c r="B8646" s="1172" t="s">
        <v>9390</v>
      </c>
      <c r="C8646" s="1207">
        <v>22</v>
      </c>
      <c r="D8646" s="1207">
        <v>60</v>
      </c>
      <c r="E8646" s="1207">
        <v>4</v>
      </c>
      <c r="F8646" s="1211">
        <v>86</v>
      </c>
    </row>
    <row r="8647" spans="2:6" ht="13.15" customHeight="1" x14ac:dyDescent="0.3">
      <c r="B8647" s="1173" t="s">
        <v>9391</v>
      </c>
      <c r="C8647" s="1206">
        <v>11</v>
      </c>
      <c r="D8647" s="1206">
        <v>4</v>
      </c>
      <c r="E8647" s="1206">
        <v>0</v>
      </c>
      <c r="F8647" s="1210">
        <v>15</v>
      </c>
    </row>
    <row r="8648" spans="2:6" ht="13.15" customHeight="1" x14ac:dyDescent="0.3">
      <c r="B8648" s="1172" t="s">
        <v>9392</v>
      </c>
      <c r="C8648" s="1207">
        <v>7740</v>
      </c>
      <c r="D8648" s="1207">
        <v>8908</v>
      </c>
      <c r="E8648" s="1207">
        <v>1862</v>
      </c>
      <c r="F8648" s="1211">
        <v>18510</v>
      </c>
    </row>
    <row r="8649" spans="2:6" ht="13.15" customHeight="1" x14ac:dyDescent="0.3">
      <c r="B8649" s="1173" t="s">
        <v>9393</v>
      </c>
      <c r="C8649" s="1206">
        <v>868</v>
      </c>
      <c r="D8649" s="1206">
        <v>592</v>
      </c>
      <c r="E8649" s="1206">
        <v>140</v>
      </c>
      <c r="F8649" s="1210">
        <v>1600</v>
      </c>
    </row>
    <row r="8650" spans="2:6" ht="13.15" customHeight="1" x14ac:dyDescent="0.3">
      <c r="B8650" s="1172" t="s">
        <v>9394</v>
      </c>
      <c r="C8650" s="1207">
        <v>116</v>
      </c>
      <c r="D8650" s="1207">
        <v>185</v>
      </c>
      <c r="E8650" s="1207">
        <v>17</v>
      </c>
      <c r="F8650" s="1211">
        <v>318</v>
      </c>
    </row>
    <row r="8651" spans="2:6" ht="13.15" customHeight="1" x14ac:dyDescent="0.3">
      <c r="B8651" s="1173" t="s">
        <v>9395</v>
      </c>
      <c r="C8651" s="1206">
        <v>210</v>
      </c>
      <c r="D8651" s="1206">
        <v>192</v>
      </c>
      <c r="E8651" s="1206">
        <v>28</v>
      </c>
      <c r="F8651" s="1210">
        <v>430</v>
      </c>
    </row>
    <row r="8652" spans="2:6" ht="13.15" customHeight="1" x14ac:dyDescent="0.3">
      <c r="B8652" s="1172" t="s">
        <v>9396</v>
      </c>
      <c r="C8652" s="1207">
        <v>34</v>
      </c>
      <c r="D8652" s="1207">
        <v>90</v>
      </c>
      <c r="E8652" s="1207">
        <v>14</v>
      </c>
      <c r="F8652" s="1211">
        <v>138</v>
      </c>
    </row>
    <row r="8653" spans="2:6" ht="13.15" customHeight="1" x14ac:dyDescent="0.3">
      <c r="B8653" s="1173" t="s">
        <v>9397</v>
      </c>
      <c r="C8653" s="1206">
        <v>78</v>
      </c>
      <c r="D8653" s="1206">
        <v>77</v>
      </c>
      <c r="E8653" s="1206">
        <v>26</v>
      </c>
      <c r="F8653" s="1210">
        <v>181</v>
      </c>
    </row>
    <row r="8654" spans="2:6" ht="13.15" customHeight="1" x14ac:dyDescent="0.3">
      <c r="B8654" s="1172" t="s">
        <v>9398</v>
      </c>
      <c r="C8654" s="1207">
        <v>1</v>
      </c>
      <c r="D8654" s="1207">
        <v>0</v>
      </c>
      <c r="E8654" s="1207">
        <v>1</v>
      </c>
      <c r="F8654" s="1211">
        <v>2</v>
      </c>
    </row>
    <row r="8655" spans="2:6" ht="13.15" customHeight="1" x14ac:dyDescent="0.3">
      <c r="B8655" s="1173" t="s">
        <v>9399</v>
      </c>
      <c r="C8655" s="1206">
        <v>355</v>
      </c>
      <c r="D8655" s="1206">
        <v>391</v>
      </c>
      <c r="E8655" s="1206">
        <v>50</v>
      </c>
      <c r="F8655" s="1210">
        <v>796</v>
      </c>
    </row>
    <row r="8656" spans="2:6" ht="13.15" customHeight="1" x14ac:dyDescent="0.3">
      <c r="B8656" s="1172" t="s">
        <v>9400</v>
      </c>
      <c r="C8656" s="1207">
        <v>163</v>
      </c>
      <c r="D8656" s="1207">
        <v>143</v>
      </c>
      <c r="E8656" s="1207">
        <v>30</v>
      </c>
      <c r="F8656" s="1211">
        <v>336</v>
      </c>
    </row>
    <row r="8657" spans="2:6" ht="13.15" customHeight="1" x14ac:dyDescent="0.3">
      <c r="B8657" s="1173" t="s">
        <v>9401</v>
      </c>
      <c r="C8657" s="1206">
        <v>79</v>
      </c>
      <c r="D8657" s="1206">
        <v>105</v>
      </c>
      <c r="E8657" s="1206">
        <v>20</v>
      </c>
      <c r="F8657" s="1210">
        <v>204</v>
      </c>
    </row>
    <row r="8658" spans="2:6" ht="13.15" customHeight="1" x14ac:dyDescent="0.3">
      <c r="B8658" s="1172" t="s">
        <v>9402</v>
      </c>
      <c r="C8658" s="1207">
        <v>481</v>
      </c>
      <c r="D8658" s="1207">
        <v>441</v>
      </c>
      <c r="E8658" s="1207">
        <v>71</v>
      </c>
      <c r="F8658" s="1211">
        <v>993</v>
      </c>
    </row>
    <row r="8659" spans="2:6" ht="13.15" customHeight="1" x14ac:dyDescent="0.3">
      <c r="B8659" s="1173" t="s">
        <v>9403</v>
      </c>
      <c r="C8659" s="1206">
        <v>453</v>
      </c>
      <c r="D8659" s="1206">
        <v>702</v>
      </c>
      <c r="E8659" s="1206">
        <v>47</v>
      </c>
      <c r="F8659" s="1210">
        <v>1202</v>
      </c>
    </row>
    <row r="8660" spans="2:6" ht="13.15" customHeight="1" x14ac:dyDescent="0.3">
      <c r="B8660" s="1172" t="s">
        <v>9404</v>
      </c>
      <c r="C8660" s="1207">
        <v>21</v>
      </c>
      <c r="D8660" s="1207">
        <v>7</v>
      </c>
      <c r="E8660" s="1207">
        <v>8</v>
      </c>
      <c r="F8660" s="1211">
        <v>36</v>
      </c>
    </row>
    <row r="8661" spans="2:6" ht="13.15" customHeight="1" x14ac:dyDescent="0.3">
      <c r="B8661" s="1173" t="s">
        <v>9405</v>
      </c>
      <c r="C8661" s="1206">
        <v>358</v>
      </c>
      <c r="D8661" s="1206">
        <v>319</v>
      </c>
      <c r="E8661" s="1206">
        <v>44</v>
      </c>
      <c r="F8661" s="1210">
        <v>721</v>
      </c>
    </row>
    <row r="8662" spans="2:6" ht="13.15" customHeight="1" x14ac:dyDescent="0.3">
      <c r="B8662" s="1172" t="s">
        <v>9406</v>
      </c>
      <c r="C8662" s="1207">
        <v>8</v>
      </c>
      <c r="D8662" s="1207">
        <v>0</v>
      </c>
      <c r="E8662" s="1207">
        <v>2</v>
      </c>
      <c r="F8662" s="1211">
        <v>10</v>
      </c>
    </row>
    <row r="8663" spans="2:6" ht="13.15" customHeight="1" x14ac:dyDescent="0.3">
      <c r="B8663" s="1173" t="s">
        <v>9407</v>
      </c>
      <c r="C8663" s="1206">
        <v>244</v>
      </c>
      <c r="D8663" s="1206">
        <v>451</v>
      </c>
      <c r="E8663" s="1206">
        <v>94</v>
      </c>
      <c r="F8663" s="1210">
        <v>789</v>
      </c>
    </row>
    <row r="8664" spans="2:6" ht="13.15" customHeight="1" x14ac:dyDescent="0.3">
      <c r="B8664" s="1172" t="s">
        <v>9408</v>
      </c>
      <c r="C8664" s="1207">
        <v>313</v>
      </c>
      <c r="D8664" s="1207">
        <v>403</v>
      </c>
      <c r="E8664" s="1207">
        <v>41</v>
      </c>
      <c r="F8664" s="1211">
        <v>757</v>
      </c>
    </row>
    <row r="8665" spans="2:6" ht="13.15" customHeight="1" x14ac:dyDescent="0.3">
      <c r="B8665" s="1173" t="s">
        <v>9409</v>
      </c>
      <c r="C8665" s="1206">
        <v>212</v>
      </c>
      <c r="D8665" s="1206">
        <v>156</v>
      </c>
      <c r="E8665" s="1206">
        <v>24</v>
      </c>
      <c r="F8665" s="1210">
        <v>392</v>
      </c>
    </row>
    <row r="8666" spans="2:6" ht="13.15" customHeight="1" x14ac:dyDescent="0.3">
      <c r="B8666" s="1172" t="s">
        <v>9410</v>
      </c>
      <c r="C8666" s="1207">
        <v>171</v>
      </c>
      <c r="D8666" s="1207">
        <v>114</v>
      </c>
      <c r="E8666" s="1207">
        <v>13</v>
      </c>
      <c r="F8666" s="1211">
        <v>298</v>
      </c>
    </row>
    <row r="8667" spans="2:6" ht="13.15" customHeight="1" x14ac:dyDescent="0.3">
      <c r="B8667" s="1173" t="s">
        <v>9411</v>
      </c>
      <c r="C8667" s="1206">
        <v>401</v>
      </c>
      <c r="D8667" s="1206">
        <v>556</v>
      </c>
      <c r="E8667" s="1206">
        <v>88</v>
      </c>
      <c r="F8667" s="1210">
        <v>1045</v>
      </c>
    </row>
    <row r="8668" spans="2:6" ht="13.15" customHeight="1" x14ac:dyDescent="0.3">
      <c r="B8668" s="1172" t="s">
        <v>9412</v>
      </c>
      <c r="C8668" s="1207">
        <v>155</v>
      </c>
      <c r="D8668" s="1207">
        <v>91</v>
      </c>
      <c r="E8668" s="1207">
        <v>21</v>
      </c>
      <c r="F8668" s="1211">
        <v>267</v>
      </c>
    </row>
    <row r="8669" spans="2:6" ht="13.15" customHeight="1" x14ac:dyDescent="0.3">
      <c r="B8669" s="1173" t="s">
        <v>9413</v>
      </c>
      <c r="C8669" s="1206">
        <v>53</v>
      </c>
      <c r="D8669" s="1206">
        <v>73</v>
      </c>
      <c r="E8669" s="1206">
        <v>9</v>
      </c>
      <c r="F8669" s="1210">
        <v>135</v>
      </c>
    </row>
    <row r="8670" spans="2:6" ht="13.15" customHeight="1" x14ac:dyDescent="0.3">
      <c r="B8670" s="1172" t="s">
        <v>9414</v>
      </c>
      <c r="C8670" s="1207">
        <v>9</v>
      </c>
      <c r="D8670" s="1207">
        <v>14</v>
      </c>
      <c r="E8670" s="1207">
        <v>3</v>
      </c>
      <c r="F8670" s="1211">
        <v>26</v>
      </c>
    </row>
    <row r="8671" spans="2:6" ht="13.15" customHeight="1" x14ac:dyDescent="0.3">
      <c r="B8671" s="1173" t="s">
        <v>9415</v>
      </c>
      <c r="C8671" s="1206">
        <v>19</v>
      </c>
      <c r="D8671" s="1206">
        <v>30</v>
      </c>
      <c r="E8671" s="1206">
        <v>5</v>
      </c>
      <c r="F8671" s="1210">
        <v>54</v>
      </c>
    </row>
    <row r="8672" spans="2:6" ht="13.15" customHeight="1" x14ac:dyDescent="0.3">
      <c r="B8672" s="1172" t="s">
        <v>9416</v>
      </c>
      <c r="C8672" s="1207">
        <v>53</v>
      </c>
      <c r="D8672" s="1207">
        <v>124</v>
      </c>
      <c r="E8672" s="1207">
        <v>16</v>
      </c>
      <c r="F8672" s="1211">
        <v>193</v>
      </c>
    </row>
    <row r="8673" spans="2:6" ht="13.15" customHeight="1" x14ac:dyDescent="0.3">
      <c r="B8673" s="1173" t="s">
        <v>9417</v>
      </c>
      <c r="C8673" s="1206">
        <v>17</v>
      </c>
      <c r="D8673" s="1206">
        <v>38</v>
      </c>
      <c r="E8673" s="1206">
        <v>1</v>
      </c>
      <c r="F8673" s="1210">
        <v>56</v>
      </c>
    </row>
    <row r="8674" spans="2:6" ht="13.15" customHeight="1" x14ac:dyDescent="0.3">
      <c r="B8674" s="1172" t="s">
        <v>9418</v>
      </c>
      <c r="C8674" s="1207">
        <v>58</v>
      </c>
      <c r="D8674" s="1207">
        <v>62</v>
      </c>
      <c r="E8674" s="1207">
        <v>3</v>
      </c>
      <c r="F8674" s="1211">
        <v>123</v>
      </c>
    </row>
    <row r="8675" spans="2:6" ht="13.15" customHeight="1" x14ac:dyDescent="0.3">
      <c r="B8675" s="1173" t="s">
        <v>9419</v>
      </c>
      <c r="C8675" s="1206">
        <v>408</v>
      </c>
      <c r="D8675" s="1206">
        <v>820</v>
      </c>
      <c r="E8675" s="1206">
        <v>117</v>
      </c>
      <c r="F8675" s="1210">
        <v>1345</v>
      </c>
    </row>
    <row r="8676" spans="2:6" ht="13.15" customHeight="1" x14ac:dyDescent="0.3">
      <c r="B8676" s="1172" t="s">
        <v>9420</v>
      </c>
      <c r="C8676" s="1207">
        <v>161</v>
      </c>
      <c r="D8676" s="1207">
        <v>268</v>
      </c>
      <c r="E8676" s="1207">
        <v>14</v>
      </c>
      <c r="F8676" s="1211">
        <v>443</v>
      </c>
    </row>
    <row r="8677" spans="2:6" ht="13.15" customHeight="1" x14ac:dyDescent="0.3">
      <c r="B8677" s="1173" t="s">
        <v>9421</v>
      </c>
      <c r="C8677" s="1206">
        <v>170</v>
      </c>
      <c r="D8677" s="1206">
        <v>338</v>
      </c>
      <c r="E8677" s="1206">
        <v>49</v>
      </c>
      <c r="F8677" s="1210">
        <v>557</v>
      </c>
    </row>
    <row r="8678" spans="2:6" ht="13.15" customHeight="1" x14ac:dyDescent="0.3">
      <c r="B8678" s="1172" t="s">
        <v>9422</v>
      </c>
      <c r="C8678" s="1207">
        <v>90</v>
      </c>
      <c r="D8678" s="1207">
        <v>256</v>
      </c>
      <c r="E8678" s="1207">
        <v>41</v>
      </c>
      <c r="F8678" s="1211">
        <v>387</v>
      </c>
    </row>
    <row r="8679" spans="2:6" ht="13.15" customHeight="1" x14ac:dyDescent="0.3">
      <c r="B8679" s="1173" t="s">
        <v>9423</v>
      </c>
      <c r="C8679" s="1206">
        <v>117</v>
      </c>
      <c r="D8679" s="1206">
        <v>181</v>
      </c>
      <c r="E8679" s="1206">
        <v>21</v>
      </c>
      <c r="F8679" s="1210">
        <v>319</v>
      </c>
    </row>
    <row r="8680" spans="2:6" ht="13.15" customHeight="1" x14ac:dyDescent="0.3">
      <c r="B8680" s="1172" t="s">
        <v>9424</v>
      </c>
      <c r="C8680" s="1207">
        <v>247</v>
      </c>
      <c r="D8680" s="1207">
        <v>383</v>
      </c>
      <c r="E8680" s="1207">
        <v>40</v>
      </c>
      <c r="F8680" s="1211">
        <v>670</v>
      </c>
    </row>
    <row r="8681" spans="2:6" ht="13.15" customHeight="1" x14ac:dyDescent="0.3">
      <c r="B8681" s="1173" t="s">
        <v>9425</v>
      </c>
      <c r="C8681" s="1206">
        <v>46</v>
      </c>
      <c r="D8681" s="1206">
        <v>43</v>
      </c>
      <c r="E8681" s="1206">
        <v>7</v>
      </c>
      <c r="F8681" s="1210">
        <v>96</v>
      </c>
    </row>
    <row r="8682" spans="2:6" ht="13.15" customHeight="1" x14ac:dyDescent="0.3">
      <c r="B8682" s="1172" t="s">
        <v>9426</v>
      </c>
      <c r="C8682" s="1207">
        <v>449</v>
      </c>
      <c r="D8682" s="1207">
        <v>793</v>
      </c>
      <c r="E8682" s="1207">
        <v>146</v>
      </c>
      <c r="F8682" s="1211">
        <v>1388</v>
      </c>
    </row>
    <row r="8683" spans="2:6" ht="13.15" customHeight="1" x14ac:dyDescent="0.3">
      <c r="B8683" s="1173" t="s">
        <v>9427</v>
      </c>
      <c r="C8683" s="1206">
        <v>2499</v>
      </c>
      <c r="D8683" s="1206">
        <v>4992</v>
      </c>
      <c r="E8683" s="1206">
        <v>1085</v>
      </c>
      <c r="F8683" s="1210">
        <v>8576</v>
      </c>
    </row>
    <row r="8684" spans="2:6" ht="13.15" customHeight="1" x14ac:dyDescent="0.3">
      <c r="B8684" s="1172" t="s">
        <v>9428</v>
      </c>
      <c r="C8684" s="1207">
        <v>55</v>
      </c>
      <c r="D8684" s="1207">
        <v>66</v>
      </c>
      <c r="E8684" s="1207">
        <v>7</v>
      </c>
      <c r="F8684" s="1211">
        <v>128</v>
      </c>
    </row>
    <row r="8685" spans="2:6" ht="13.15" customHeight="1" x14ac:dyDescent="0.3">
      <c r="B8685" s="1173" t="s">
        <v>9429</v>
      </c>
      <c r="C8685" s="1206">
        <v>51</v>
      </c>
      <c r="D8685" s="1206">
        <v>56</v>
      </c>
      <c r="E8685" s="1206">
        <v>6</v>
      </c>
      <c r="F8685" s="1210">
        <v>113</v>
      </c>
    </row>
    <row r="8686" spans="2:6" ht="13.15" customHeight="1" x14ac:dyDescent="0.3">
      <c r="B8686" s="1172" t="s">
        <v>9430</v>
      </c>
      <c r="C8686" s="1207">
        <v>41</v>
      </c>
      <c r="D8686" s="1207">
        <v>64</v>
      </c>
      <c r="E8686" s="1207">
        <v>13</v>
      </c>
      <c r="F8686" s="1211">
        <v>118</v>
      </c>
    </row>
    <row r="8687" spans="2:6" ht="13.15" customHeight="1" x14ac:dyDescent="0.3">
      <c r="B8687" s="1173" t="s">
        <v>9431</v>
      </c>
      <c r="C8687" s="1206">
        <v>75</v>
      </c>
      <c r="D8687" s="1206">
        <v>71</v>
      </c>
      <c r="E8687" s="1206">
        <v>13</v>
      </c>
      <c r="F8687" s="1210">
        <v>159</v>
      </c>
    </row>
    <row r="8688" spans="2:6" ht="13.15" customHeight="1" x14ac:dyDescent="0.3">
      <c r="B8688" s="1172" t="s">
        <v>9432</v>
      </c>
      <c r="C8688" s="1207">
        <v>151</v>
      </c>
      <c r="D8688" s="1207">
        <v>228</v>
      </c>
      <c r="E8688" s="1207">
        <v>60</v>
      </c>
      <c r="F8688" s="1211">
        <v>439</v>
      </c>
    </row>
    <row r="8689" spans="2:6" ht="13.15" customHeight="1" x14ac:dyDescent="0.3">
      <c r="B8689" s="1173" t="s">
        <v>9433</v>
      </c>
      <c r="C8689" s="1206">
        <v>138</v>
      </c>
      <c r="D8689" s="1206">
        <v>272</v>
      </c>
      <c r="E8689" s="1206">
        <v>61</v>
      </c>
      <c r="F8689" s="1210">
        <v>471</v>
      </c>
    </row>
    <row r="8690" spans="2:6" ht="13.15" customHeight="1" x14ac:dyDescent="0.3">
      <c r="B8690" s="1172" t="s">
        <v>9434</v>
      </c>
      <c r="C8690" s="1207">
        <v>101</v>
      </c>
      <c r="D8690" s="1207">
        <v>133</v>
      </c>
      <c r="E8690" s="1207">
        <v>24</v>
      </c>
      <c r="F8690" s="1211">
        <v>258</v>
      </c>
    </row>
    <row r="8691" spans="2:6" ht="13.15" customHeight="1" x14ac:dyDescent="0.3">
      <c r="B8691" s="1173" t="s">
        <v>9435</v>
      </c>
      <c r="C8691" s="1206">
        <v>108</v>
      </c>
      <c r="D8691" s="1206">
        <v>197</v>
      </c>
      <c r="E8691" s="1206">
        <v>46</v>
      </c>
      <c r="F8691" s="1210">
        <v>351</v>
      </c>
    </row>
    <row r="8692" spans="2:6" ht="13.15" customHeight="1" x14ac:dyDescent="0.3">
      <c r="B8692" s="1172" t="s">
        <v>9436</v>
      </c>
      <c r="C8692" s="1207">
        <v>46</v>
      </c>
      <c r="D8692" s="1207">
        <v>48</v>
      </c>
      <c r="E8692" s="1207">
        <v>8</v>
      </c>
      <c r="F8692" s="1211">
        <v>102</v>
      </c>
    </row>
    <row r="8693" spans="2:6" ht="13.15" customHeight="1" x14ac:dyDescent="0.3">
      <c r="B8693" s="1173" t="s">
        <v>9437</v>
      </c>
      <c r="C8693" s="1206">
        <v>220</v>
      </c>
      <c r="D8693" s="1206">
        <v>367</v>
      </c>
      <c r="E8693" s="1206">
        <v>56</v>
      </c>
      <c r="F8693" s="1210">
        <v>643</v>
      </c>
    </row>
    <row r="8694" spans="2:6" ht="13.15" customHeight="1" x14ac:dyDescent="0.3">
      <c r="B8694" s="1172" t="s">
        <v>9438</v>
      </c>
      <c r="C8694" s="1207">
        <v>1</v>
      </c>
      <c r="D8694" s="1207">
        <v>2</v>
      </c>
      <c r="E8694" s="1207">
        <v>0</v>
      </c>
      <c r="F8694" s="1211">
        <v>3</v>
      </c>
    </row>
    <row r="8695" spans="2:6" ht="13.15" customHeight="1" x14ac:dyDescent="0.3">
      <c r="B8695" s="1173" t="s">
        <v>9439</v>
      </c>
      <c r="C8695" s="1206">
        <v>37</v>
      </c>
      <c r="D8695" s="1206">
        <v>33</v>
      </c>
      <c r="E8695" s="1206">
        <v>7</v>
      </c>
      <c r="F8695" s="1210">
        <v>77</v>
      </c>
    </row>
    <row r="8696" spans="2:6" ht="13.15" customHeight="1" x14ac:dyDescent="0.3">
      <c r="B8696" s="1172" t="s">
        <v>9440</v>
      </c>
      <c r="C8696" s="1207">
        <v>144</v>
      </c>
      <c r="D8696" s="1207">
        <v>301</v>
      </c>
      <c r="E8696" s="1207">
        <v>30</v>
      </c>
      <c r="F8696" s="1211">
        <v>475</v>
      </c>
    </row>
    <row r="8697" spans="2:6" ht="13.15" customHeight="1" x14ac:dyDescent="0.3">
      <c r="B8697" s="1173" t="s">
        <v>9441</v>
      </c>
      <c r="C8697" s="1206">
        <v>321</v>
      </c>
      <c r="D8697" s="1206">
        <v>503</v>
      </c>
      <c r="E8697" s="1206">
        <v>74</v>
      </c>
      <c r="F8697" s="1210">
        <v>898</v>
      </c>
    </row>
    <row r="8698" spans="2:6" ht="13.15" customHeight="1" x14ac:dyDescent="0.3">
      <c r="B8698" s="1172" t="s">
        <v>9442</v>
      </c>
      <c r="C8698" s="1207">
        <v>207</v>
      </c>
      <c r="D8698" s="1207">
        <v>211</v>
      </c>
      <c r="E8698" s="1207">
        <v>53</v>
      </c>
      <c r="F8698" s="1211">
        <v>471</v>
      </c>
    </row>
    <row r="8699" spans="2:6" ht="13.15" customHeight="1" x14ac:dyDescent="0.3">
      <c r="B8699" s="1173" t="s">
        <v>9443</v>
      </c>
      <c r="C8699" s="1206">
        <v>238</v>
      </c>
      <c r="D8699" s="1206">
        <v>409</v>
      </c>
      <c r="E8699" s="1206">
        <v>52</v>
      </c>
      <c r="F8699" s="1210">
        <v>699</v>
      </c>
    </row>
    <row r="8700" spans="2:6" ht="13.15" customHeight="1" x14ac:dyDescent="0.3">
      <c r="B8700" s="1172" t="s">
        <v>9444</v>
      </c>
      <c r="C8700" s="1207">
        <v>78</v>
      </c>
      <c r="D8700" s="1207">
        <v>137</v>
      </c>
      <c r="E8700" s="1207">
        <v>16</v>
      </c>
      <c r="F8700" s="1211">
        <v>231</v>
      </c>
    </row>
    <row r="8701" spans="2:6" ht="13.15" customHeight="1" x14ac:dyDescent="0.3">
      <c r="B8701" s="1173" t="s">
        <v>9445</v>
      </c>
      <c r="C8701" s="1206">
        <v>62</v>
      </c>
      <c r="D8701" s="1206">
        <v>46</v>
      </c>
      <c r="E8701" s="1206">
        <v>12</v>
      </c>
      <c r="F8701" s="1210">
        <v>120</v>
      </c>
    </row>
    <row r="8702" spans="2:6" ht="13.15" customHeight="1" x14ac:dyDescent="0.3">
      <c r="B8702" s="1172" t="s">
        <v>9446</v>
      </c>
      <c r="C8702" s="1207">
        <v>153</v>
      </c>
      <c r="D8702" s="1207">
        <v>196</v>
      </c>
      <c r="E8702" s="1207">
        <v>30</v>
      </c>
      <c r="F8702" s="1211">
        <v>379</v>
      </c>
    </row>
    <row r="8703" spans="2:6" ht="13.15" customHeight="1" x14ac:dyDescent="0.3">
      <c r="B8703" s="1173" t="s">
        <v>9447</v>
      </c>
      <c r="C8703" s="1206">
        <v>209</v>
      </c>
      <c r="D8703" s="1206">
        <v>364</v>
      </c>
      <c r="E8703" s="1206">
        <v>70</v>
      </c>
      <c r="F8703" s="1210">
        <v>643</v>
      </c>
    </row>
    <row r="8704" spans="2:6" ht="13.15" customHeight="1" x14ac:dyDescent="0.3">
      <c r="B8704" s="1172" t="s">
        <v>9448</v>
      </c>
      <c r="C8704" s="1207">
        <v>560</v>
      </c>
      <c r="D8704" s="1207">
        <v>1104</v>
      </c>
      <c r="E8704" s="1207">
        <v>164</v>
      </c>
      <c r="F8704" s="1211">
        <v>1828</v>
      </c>
    </row>
    <row r="8705" spans="2:6" ht="13.15" customHeight="1" x14ac:dyDescent="0.3">
      <c r="B8705" s="1173" t="s">
        <v>9449</v>
      </c>
      <c r="C8705" s="1206">
        <v>608</v>
      </c>
      <c r="D8705" s="1206">
        <v>1210</v>
      </c>
      <c r="E8705" s="1206">
        <v>154</v>
      </c>
      <c r="F8705" s="1210">
        <v>1972</v>
      </c>
    </row>
    <row r="8706" spans="2:6" ht="13.15" customHeight="1" x14ac:dyDescent="0.3">
      <c r="B8706" s="1172" t="s">
        <v>9450</v>
      </c>
      <c r="C8706" s="1207">
        <v>700</v>
      </c>
      <c r="D8706" s="1207">
        <v>1402</v>
      </c>
      <c r="E8706" s="1207">
        <v>137</v>
      </c>
      <c r="F8706" s="1211">
        <v>2239</v>
      </c>
    </row>
    <row r="8707" spans="2:6" ht="13.15" customHeight="1" x14ac:dyDescent="0.3">
      <c r="B8707" s="1173" t="s">
        <v>9451</v>
      </c>
      <c r="C8707" s="1206">
        <v>430</v>
      </c>
      <c r="D8707" s="1206">
        <v>1139</v>
      </c>
      <c r="E8707" s="1206">
        <v>135</v>
      </c>
      <c r="F8707" s="1210">
        <v>1704</v>
      </c>
    </row>
    <row r="8708" spans="2:6" ht="13.15" customHeight="1" x14ac:dyDescent="0.3">
      <c r="B8708" s="1172" t="s">
        <v>9452</v>
      </c>
      <c r="C8708" s="1207">
        <v>2526</v>
      </c>
      <c r="D8708" s="1207">
        <v>4276</v>
      </c>
      <c r="E8708" s="1207">
        <v>744</v>
      </c>
      <c r="F8708" s="1211">
        <v>7546</v>
      </c>
    </row>
    <row r="8709" spans="2:6" ht="13.15" customHeight="1" x14ac:dyDescent="0.3">
      <c r="B8709" s="1173" t="s">
        <v>9453</v>
      </c>
      <c r="C8709" s="1206">
        <v>175</v>
      </c>
      <c r="D8709" s="1206">
        <v>581</v>
      </c>
      <c r="E8709" s="1206">
        <v>54</v>
      </c>
      <c r="F8709" s="1210">
        <v>810</v>
      </c>
    </row>
    <row r="8710" spans="2:6" ht="13.15" customHeight="1" x14ac:dyDescent="0.3">
      <c r="B8710" s="1172" t="s">
        <v>9454</v>
      </c>
      <c r="C8710" s="1207">
        <v>61</v>
      </c>
      <c r="D8710" s="1207">
        <v>272</v>
      </c>
      <c r="E8710" s="1207">
        <v>14</v>
      </c>
      <c r="F8710" s="1211">
        <v>347</v>
      </c>
    </row>
    <row r="8711" spans="2:6" ht="13.15" customHeight="1" x14ac:dyDescent="0.3">
      <c r="B8711" s="1173" t="s">
        <v>9455</v>
      </c>
      <c r="C8711" s="1206">
        <v>40</v>
      </c>
      <c r="D8711" s="1206">
        <v>106</v>
      </c>
      <c r="E8711" s="1206">
        <v>8</v>
      </c>
      <c r="F8711" s="1210">
        <v>154</v>
      </c>
    </row>
    <row r="8712" spans="2:6" ht="13.15" customHeight="1" x14ac:dyDescent="0.3">
      <c r="B8712" s="1172" t="s">
        <v>9456</v>
      </c>
      <c r="C8712" s="1207">
        <v>103</v>
      </c>
      <c r="D8712" s="1207">
        <v>402</v>
      </c>
      <c r="E8712" s="1207">
        <v>22</v>
      </c>
      <c r="F8712" s="1211">
        <v>527</v>
      </c>
    </row>
    <row r="8713" spans="2:6" ht="13.15" customHeight="1" x14ac:dyDescent="0.3">
      <c r="B8713" s="1173" t="s">
        <v>9457</v>
      </c>
      <c r="C8713" s="1206">
        <v>104</v>
      </c>
      <c r="D8713" s="1206">
        <v>159</v>
      </c>
      <c r="E8713" s="1206">
        <v>22</v>
      </c>
      <c r="F8713" s="1210">
        <v>285</v>
      </c>
    </row>
    <row r="8714" spans="2:6" ht="13.15" customHeight="1" x14ac:dyDescent="0.3">
      <c r="B8714" s="1172" t="s">
        <v>9458</v>
      </c>
      <c r="C8714" s="1207">
        <v>114</v>
      </c>
      <c r="D8714" s="1207">
        <v>307</v>
      </c>
      <c r="E8714" s="1207">
        <v>40</v>
      </c>
      <c r="F8714" s="1211">
        <v>461</v>
      </c>
    </row>
    <row r="8715" spans="2:6" ht="13.15" customHeight="1" x14ac:dyDescent="0.3">
      <c r="B8715" s="1173" t="s">
        <v>9459</v>
      </c>
      <c r="C8715" s="1206">
        <v>31</v>
      </c>
      <c r="D8715" s="1206">
        <v>117</v>
      </c>
      <c r="E8715" s="1206">
        <v>7</v>
      </c>
      <c r="F8715" s="1210">
        <v>155</v>
      </c>
    </row>
    <row r="8716" spans="2:6" ht="13.15" customHeight="1" x14ac:dyDescent="0.3">
      <c r="B8716" s="1172" t="s">
        <v>9460</v>
      </c>
      <c r="C8716" s="1207">
        <v>83</v>
      </c>
      <c r="D8716" s="1207">
        <v>164</v>
      </c>
      <c r="E8716" s="1207">
        <v>17</v>
      </c>
      <c r="F8716" s="1211">
        <v>264</v>
      </c>
    </row>
    <row r="8717" spans="2:6" ht="13.15" customHeight="1" x14ac:dyDescent="0.3">
      <c r="B8717" s="1173" t="s">
        <v>9461</v>
      </c>
      <c r="C8717" s="1206">
        <v>8</v>
      </c>
      <c r="D8717" s="1206">
        <v>17</v>
      </c>
      <c r="E8717" s="1206">
        <v>0</v>
      </c>
      <c r="F8717" s="1210">
        <v>25</v>
      </c>
    </row>
    <row r="8718" spans="2:6" ht="13.15" customHeight="1" x14ac:dyDescent="0.3">
      <c r="B8718" s="1172" t="s">
        <v>9462</v>
      </c>
      <c r="C8718" s="1207">
        <v>78</v>
      </c>
      <c r="D8718" s="1207">
        <v>160</v>
      </c>
      <c r="E8718" s="1207">
        <v>24</v>
      </c>
      <c r="F8718" s="1211">
        <v>262</v>
      </c>
    </row>
    <row r="8719" spans="2:6" ht="13.15" customHeight="1" x14ac:dyDescent="0.3">
      <c r="B8719" s="1173" t="s">
        <v>9463</v>
      </c>
      <c r="C8719" s="1206">
        <v>49</v>
      </c>
      <c r="D8719" s="1206">
        <v>85</v>
      </c>
      <c r="E8719" s="1206">
        <v>9</v>
      </c>
      <c r="F8719" s="1210">
        <v>143</v>
      </c>
    </row>
    <row r="8720" spans="2:6" ht="13.15" customHeight="1" x14ac:dyDescent="0.3">
      <c r="B8720" s="1172" t="s">
        <v>9464</v>
      </c>
      <c r="C8720" s="1207">
        <v>54</v>
      </c>
      <c r="D8720" s="1207">
        <v>196</v>
      </c>
      <c r="E8720" s="1207">
        <v>13</v>
      </c>
      <c r="F8720" s="1211">
        <v>263</v>
      </c>
    </row>
    <row r="8721" spans="2:6" ht="13.15" customHeight="1" x14ac:dyDescent="0.3">
      <c r="B8721" s="1173" t="s">
        <v>9465</v>
      </c>
      <c r="C8721" s="1206">
        <v>3</v>
      </c>
      <c r="D8721" s="1206">
        <v>4</v>
      </c>
      <c r="E8721" s="1206">
        <v>1</v>
      </c>
      <c r="F8721" s="1210">
        <v>8</v>
      </c>
    </row>
    <row r="8722" spans="2:6" ht="13.15" customHeight="1" x14ac:dyDescent="0.3">
      <c r="B8722" s="1172" t="s">
        <v>9466</v>
      </c>
      <c r="C8722" s="1207">
        <v>1</v>
      </c>
      <c r="D8722" s="1207">
        <v>2</v>
      </c>
      <c r="E8722" s="1207">
        <v>0</v>
      </c>
      <c r="F8722" s="1211">
        <v>3</v>
      </c>
    </row>
    <row r="8723" spans="2:6" ht="13.15" customHeight="1" x14ac:dyDescent="0.3">
      <c r="B8723" s="1173" t="s">
        <v>9467</v>
      </c>
      <c r="C8723" s="1206">
        <v>129</v>
      </c>
      <c r="D8723" s="1206">
        <v>461</v>
      </c>
      <c r="E8723" s="1206">
        <v>26</v>
      </c>
      <c r="F8723" s="1210">
        <v>616</v>
      </c>
    </row>
    <row r="8724" spans="2:6" ht="13.15" customHeight="1" x14ac:dyDescent="0.3">
      <c r="B8724" s="1172" t="s">
        <v>9468</v>
      </c>
      <c r="C8724" s="1207">
        <v>150</v>
      </c>
      <c r="D8724" s="1207">
        <v>420</v>
      </c>
      <c r="E8724" s="1207">
        <v>40</v>
      </c>
      <c r="F8724" s="1211">
        <v>610</v>
      </c>
    </row>
    <row r="8725" spans="2:6" ht="13.15" customHeight="1" x14ac:dyDescent="0.3">
      <c r="B8725" s="1173" t="s">
        <v>9469</v>
      </c>
      <c r="C8725" s="1206">
        <v>591</v>
      </c>
      <c r="D8725" s="1206">
        <v>1012</v>
      </c>
      <c r="E8725" s="1206">
        <v>110</v>
      </c>
      <c r="F8725" s="1210">
        <v>1713</v>
      </c>
    </row>
    <row r="8726" spans="2:6" ht="13.15" customHeight="1" x14ac:dyDescent="0.3">
      <c r="B8726" s="1172" t="s">
        <v>9470</v>
      </c>
      <c r="C8726" s="1207">
        <v>14</v>
      </c>
      <c r="D8726" s="1207">
        <v>52</v>
      </c>
      <c r="E8726" s="1207">
        <v>8</v>
      </c>
      <c r="F8726" s="1211">
        <v>74</v>
      </c>
    </row>
    <row r="8727" spans="2:6" ht="13.15" customHeight="1" x14ac:dyDescent="0.3">
      <c r="B8727" s="1173" t="s">
        <v>9471</v>
      </c>
      <c r="C8727" s="1206">
        <v>316</v>
      </c>
      <c r="D8727" s="1206">
        <v>732</v>
      </c>
      <c r="E8727" s="1206">
        <v>110</v>
      </c>
      <c r="F8727" s="1210">
        <v>1158</v>
      </c>
    </row>
    <row r="8728" spans="2:6" ht="13.15" customHeight="1" x14ac:dyDescent="0.3">
      <c r="B8728" s="1172" t="s">
        <v>9472</v>
      </c>
      <c r="C8728" s="1207">
        <v>129</v>
      </c>
      <c r="D8728" s="1207">
        <v>442</v>
      </c>
      <c r="E8728" s="1207">
        <v>55</v>
      </c>
      <c r="F8728" s="1211">
        <v>626</v>
      </c>
    </row>
    <row r="8729" spans="2:6" ht="13.15" customHeight="1" x14ac:dyDescent="0.3">
      <c r="B8729" s="1173" t="s">
        <v>9473</v>
      </c>
      <c r="C8729" s="1206">
        <v>546</v>
      </c>
      <c r="D8729" s="1206">
        <v>1249</v>
      </c>
      <c r="E8729" s="1206">
        <v>136</v>
      </c>
      <c r="F8729" s="1210">
        <v>1931</v>
      </c>
    </row>
    <row r="8730" spans="2:6" ht="13.15" customHeight="1" x14ac:dyDescent="0.3">
      <c r="B8730" s="1172" t="s">
        <v>9474</v>
      </c>
      <c r="C8730" s="1207">
        <v>90</v>
      </c>
      <c r="D8730" s="1207">
        <v>265</v>
      </c>
      <c r="E8730" s="1207">
        <v>27</v>
      </c>
      <c r="F8730" s="1211">
        <v>382</v>
      </c>
    </row>
    <row r="8731" spans="2:6" ht="13.15" customHeight="1" x14ac:dyDescent="0.3">
      <c r="B8731" s="1173" t="s">
        <v>9475</v>
      </c>
      <c r="C8731" s="1206">
        <v>7027</v>
      </c>
      <c r="D8731" s="1206">
        <v>10417</v>
      </c>
      <c r="E8731" s="1206">
        <v>1972</v>
      </c>
      <c r="F8731" s="1210">
        <v>19416</v>
      </c>
    </row>
    <row r="8732" spans="2:6" ht="13.15" customHeight="1" x14ac:dyDescent="0.3">
      <c r="B8732" s="1172" t="s">
        <v>9476</v>
      </c>
      <c r="C8732" s="1207">
        <v>6707</v>
      </c>
      <c r="D8732" s="1207">
        <v>9111</v>
      </c>
      <c r="E8732" s="1207">
        <v>2712</v>
      </c>
      <c r="F8732" s="1211">
        <v>18530</v>
      </c>
    </row>
    <row r="8733" spans="2:6" ht="13.15" customHeight="1" x14ac:dyDescent="0.3">
      <c r="B8733" s="1173" t="s">
        <v>9477</v>
      </c>
      <c r="C8733" s="1206">
        <v>3211</v>
      </c>
      <c r="D8733" s="1206">
        <v>7901</v>
      </c>
      <c r="E8733" s="1206">
        <v>3782</v>
      </c>
      <c r="F8733" s="1210">
        <v>14894</v>
      </c>
    </row>
    <row r="8734" spans="2:6" ht="13.15" customHeight="1" x14ac:dyDescent="0.3">
      <c r="B8734" s="1172" t="s">
        <v>9478</v>
      </c>
      <c r="C8734" s="1207">
        <v>5164</v>
      </c>
      <c r="D8734" s="1207">
        <v>8513</v>
      </c>
      <c r="E8734" s="1207">
        <v>3427</v>
      </c>
      <c r="F8734" s="1211">
        <v>17104</v>
      </c>
    </row>
    <row r="8735" spans="2:6" ht="13.15" customHeight="1" x14ac:dyDescent="0.3">
      <c r="B8735" s="1173" t="s">
        <v>9479</v>
      </c>
      <c r="C8735" s="1206">
        <v>4976</v>
      </c>
      <c r="D8735" s="1206">
        <v>6180</v>
      </c>
      <c r="E8735" s="1206">
        <v>2187</v>
      </c>
      <c r="F8735" s="1210">
        <v>13343</v>
      </c>
    </row>
    <row r="8736" spans="2:6" ht="13.15" customHeight="1" x14ac:dyDescent="0.3">
      <c r="B8736" s="1172" t="s">
        <v>9480</v>
      </c>
      <c r="C8736" s="1207">
        <v>6714</v>
      </c>
      <c r="D8736" s="1207">
        <v>8320</v>
      </c>
      <c r="E8736" s="1207">
        <v>3343</v>
      </c>
      <c r="F8736" s="1211">
        <v>18377</v>
      </c>
    </row>
    <row r="8737" spans="2:6" ht="13.15" customHeight="1" x14ac:dyDescent="0.3">
      <c r="B8737" s="1173" t="s">
        <v>9481</v>
      </c>
      <c r="C8737" s="1206">
        <v>3955</v>
      </c>
      <c r="D8737" s="1206">
        <v>5326</v>
      </c>
      <c r="E8737" s="1206">
        <v>1836</v>
      </c>
      <c r="F8737" s="1210">
        <v>11117</v>
      </c>
    </row>
    <row r="8738" spans="2:6" ht="13.15" customHeight="1" x14ac:dyDescent="0.3">
      <c r="B8738" s="1172" t="s">
        <v>9482</v>
      </c>
      <c r="C8738" s="1207">
        <v>7357</v>
      </c>
      <c r="D8738" s="1207">
        <v>9073</v>
      </c>
      <c r="E8738" s="1207">
        <v>3177</v>
      </c>
      <c r="F8738" s="1211">
        <v>19607</v>
      </c>
    </row>
    <row r="8739" spans="2:6" ht="13.15" customHeight="1" x14ac:dyDescent="0.3">
      <c r="B8739" s="1173" t="s">
        <v>9483</v>
      </c>
      <c r="C8739" s="1206">
        <v>5758</v>
      </c>
      <c r="D8739" s="1206">
        <v>8152</v>
      </c>
      <c r="E8739" s="1206">
        <v>2593</v>
      </c>
      <c r="F8739" s="1210">
        <v>16503</v>
      </c>
    </row>
    <row r="8740" spans="2:6" ht="13.15" customHeight="1" x14ac:dyDescent="0.3">
      <c r="B8740" s="1172" t="s">
        <v>9484</v>
      </c>
      <c r="C8740" s="1207">
        <v>5260</v>
      </c>
      <c r="D8740" s="1207">
        <v>8463</v>
      </c>
      <c r="E8740" s="1207">
        <v>2727</v>
      </c>
      <c r="F8740" s="1211">
        <v>16450</v>
      </c>
    </row>
    <row r="8741" spans="2:6" ht="13.15" customHeight="1" x14ac:dyDescent="0.3">
      <c r="B8741" s="1173" t="s">
        <v>9485</v>
      </c>
      <c r="C8741" s="1206">
        <v>7123</v>
      </c>
      <c r="D8741" s="1206">
        <v>9620</v>
      </c>
      <c r="E8741" s="1206">
        <v>3265</v>
      </c>
      <c r="F8741" s="1210">
        <v>20008</v>
      </c>
    </row>
    <row r="8742" spans="2:6" ht="13.15" customHeight="1" x14ac:dyDescent="0.3">
      <c r="B8742" s="1172" t="s">
        <v>9486</v>
      </c>
      <c r="C8742" s="1207">
        <v>0</v>
      </c>
      <c r="D8742" s="1207">
        <v>0</v>
      </c>
      <c r="E8742" s="1207">
        <v>1</v>
      </c>
      <c r="F8742" s="1211">
        <v>1</v>
      </c>
    </row>
    <row r="8743" spans="2:6" ht="13.15" customHeight="1" x14ac:dyDescent="0.3">
      <c r="B8743" s="1173" t="s">
        <v>9487</v>
      </c>
      <c r="C8743" s="1206">
        <v>9</v>
      </c>
      <c r="D8743" s="1206">
        <v>10</v>
      </c>
      <c r="E8743" s="1206">
        <v>0</v>
      </c>
      <c r="F8743" s="1210">
        <v>19</v>
      </c>
    </row>
    <row r="8744" spans="2:6" ht="13.15" customHeight="1" x14ac:dyDescent="0.3">
      <c r="B8744" s="1172" t="s">
        <v>9488</v>
      </c>
      <c r="C8744" s="1207">
        <v>1</v>
      </c>
      <c r="D8744" s="1207">
        <v>3</v>
      </c>
      <c r="E8744" s="1207">
        <v>0</v>
      </c>
      <c r="F8744" s="1211">
        <v>4</v>
      </c>
    </row>
    <row r="8745" spans="2:6" ht="13.15" customHeight="1" x14ac:dyDescent="0.3">
      <c r="B8745" s="1173" t="s">
        <v>12629</v>
      </c>
      <c r="C8745" s="1206">
        <v>0</v>
      </c>
      <c r="D8745" s="1206">
        <v>2</v>
      </c>
      <c r="E8745" s="1206">
        <v>0</v>
      </c>
      <c r="F8745" s="1210">
        <v>2</v>
      </c>
    </row>
    <row r="8746" spans="2:6" ht="13.15" customHeight="1" x14ac:dyDescent="0.3">
      <c r="B8746" s="1172" t="s">
        <v>9489</v>
      </c>
      <c r="C8746" s="1207">
        <v>1</v>
      </c>
      <c r="D8746" s="1207">
        <v>0</v>
      </c>
      <c r="E8746" s="1207">
        <v>1</v>
      </c>
      <c r="F8746" s="1211">
        <v>2</v>
      </c>
    </row>
    <row r="8747" spans="2:6" ht="13.15" customHeight="1" x14ac:dyDescent="0.3">
      <c r="B8747" s="1173" t="s">
        <v>12630</v>
      </c>
      <c r="C8747" s="1206">
        <v>0</v>
      </c>
      <c r="D8747" s="1206">
        <v>3</v>
      </c>
      <c r="E8747" s="1206">
        <v>0</v>
      </c>
      <c r="F8747" s="1210">
        <v>3</v>
      </c>
    </row>
    <row r="8748" spans="2:6" ht="13.15" customHeight="1" x14ac:dyDescent="0.3">
      <c r="B8748" s="1172" t="s">
        <v>9490</v>
      </c>
      <c r="C8748" s="1207">
        <v>0</v>
      </c>
      <c r="D8748" s="1207">
        <v>3</v>
      </c>
      <c r="E8748" s="1207">
        <v>1</v>
      </c>
      <c r="F8748" s="1211">
        <v>4</v>
      </c>
    </row>
    <row r="8749" spans="2:6" ht="13.15" customHeight="1" x14ac:dyDescent="0.3">
      <c r="B8749" s="1173" t="s">
        <v>9491</v>
      </c>
      <c r="C8749" s="1206">
        <v>1</v>
      </c>
      <c r="D8749" s="1206">
        <v>2</v>
      </c>
      <c r="E8749" s="1206">
        <v>3</v>
      </c>
      <c r="F8749" s="1210">
        <v>6</v>
      </c>
    </row>
    <row r="8750" spans="2:6" ht="13.15" customHeight="1" x14ac:dyDescent="0.3">
      <c r="B8750" s="1172" t="s">
        <v>9492</v>
      </c>
      <c r="C8750" s="1207">
        <v>2</v>
      </c>
      <c r="D8750" s="1207">
        <v>19</v>
      </c>
      <c r="E8750" s="1207">
        <v>1</v>
      </c>
      <c r="F8750" s="1211">
        <v>22</v>
      </c>
    </row>
    <row r="8751" spans="2:6" ht="13.15" customHeight="1" x14ac:dyDescent="0.3">
      <c r="B8751" s="1173" t="s">
        <v>9493</v>
      </c>
      <c r="C8751" s="1206">
        <v>1</v>
      </c>
      <c r="D8751" s="1206">
        <v>4</v>
      </c>
      <c r="E8751" s="1206">
        <v>0</v>
      </c>
      <c r="F8751" s="1210">
        <v>5</v>
      </c>
    </row>
    <row r="8752" spans="2:6" ht="13.15" customHeight="1" x14ac:dyDescent="0.3">
      <c r="B8752" s="1172" t="s">
        <v>9494</v>
      </c>
      <c r="C8752" s="1207">
        <v>0</v>
      </c>
      <c r="D8752" s="1207">
        <v>0</v>
      </c>
      <c r="E8752" s="1207">
        <v>2</v>
      </c>
      <c r="F8752" s="1211">
        <v>2</v>
      </c>
    </row>
    <row r="8753" spans="2:6" ht="13.15" customHeight="1" x14ac:dyDescent="0.3">
      <c r="B8753" s="1173" t="s">
        <v>12631</v>
      </c>
      <c r="C8753" s="1206">
        <v>0</v>
      </c>
      <c r="D8753" s="1206">
        <v>2</v>
      </c>
      <c r="E8753" s="1206">
        <v>0</v>
      </c>
      <c r="F8753" s="1210">
        <v>2</v>
      </c>
    </row>
    <row r="8754" spans="2:6" ht="13.15" customHeight="1" x14ac:dyDescent="0.3">
      <c r="B8754" s="1172" t="s">
        <v>12632</v>
      </c>
      <c r="C8754" s="1207">
        <v>0</v>
      </c>
      <c r="D8754" s="1207">
        <v>1</v>
      </c>
      <c r="E8754" s="1207">
        <v>0</v>
      </c>
      <c r="F8754" s="1211">
        <v>1</v>
      </c>
    </row>
    <row r="8755" spans="2:6" ht="13.15" customHeight="1" x14ac:dyDescent="0.3">
      <c r="B8755" s="1173" t="s">
        <v>9495</v>
      </c>
      <c r="C8755" s="1206">
        <v>1</v>
      </c>
      <c r="D8755" s="1206">
        <v>0</v>
      </c>
      <c r="E8755" s="1206">
        <v>0</v>
      </c>
      <c r="F8755" s="1210">
        <v>1</v>
      </c>
    </row>
    <row r="8756" spans="2:6" ht="13.15" customHeight="1" x14ac:dyDescent="0.3">
      <c r="B8756" s="1172" t="s">
        <v>9496</v>
      </c>
      <c r="C8756" s="1207">
        <v>4</v>
      </c>
      <c r="D8756" s="1207">
        <v>7</v>
      </c>
      <c r="E8756" s="1207">
        <v>1</v>
      </c>
      <c r="F8756" s="1211">
        <v>12</v>
      </c>
    </row>
    <row r="8757" spans="2:6" ht="13.15" customHeight="1" x14ac:dyDescent="0.3">
      <c r="B8757" s="1173" t="s">
        <v>9497</v>
      </c>
      <c r="C8757" s="1206">
        <v>3480</v>
      </c>
      <c r="D8757" s="1206">
        <v>4480</v>
      </c>
      <c r="E8757" s="1206">
        <v>751</v>
      </c>
      <c r="F8757" s="1210">
        <v>8711</v>
      </c>
    </row>
    <row r="8758" spans="2:6" ht="13.15" customHeight="1" x14ac:dyDescent="0.3">
      <c r="B8758" s="1172" t="s">
        <v>9498</v>
      </c>
      <c r="C8758" s="1207">
        <v>11</v>
      </c>
      <c r="D8758" s="1207">
        <v>64</v>
      </c>
      <c r="E8758" s="1207">
        <v>18</v>
      </c>
      <c r="F8758" s="1211">
        <v>93</v>
      </c>
    </row>
    <row r="8759" spans="2:6" ht="13.15" customHeight="1" x14ac:dyDescent="0.3">
      <c r="B8759" s="1173" t="s">
        <v>9499</v>
      </c>
      <c r="C8759" s="1206">
        <v>8746</v>
      </c>
      <c r="D8759" s="1206">
        <v>20422</v>
      </c>
      <c r="E8759" s="1206">
        <v>5028</v>
      </c>
      <c r="F8759" s="1210">
        <v>34196</v>
      </c>
    </row>
    <row r="8760" spans="2:6" ht="13.15" customHeight="1" x14ac:dyDescent="0.3">
      <c r="B8760" s="1172" t="s">
        <v>9500</v>
      </c>
      <c r="C8760" s="1207">
        <v>10059</v>
      </c>
      <c r="D8760" s="1207">
        <v>21423</v>
      </c>
      <c r="E8760" s="1207">
        <v>6325</v>
      </c>
      <c r="F8760" s="1211">
        <v>37807</v>
      </c>
    </row>
    <row r="8761" spans="2:6" ht="13.15" customHeight="1" x14ac:dyDescent="0.3">
      <c r="B8761" s="1173" t="s">
        <v>9501</v>
      </c>
      <c r="C8761" s="1206">
        <v>2850</v>
      </c>
      <c r="D8761" s="1206">
        <v>6903</v>
      </c>
      <c r="E8761" s="1206">
        <v>1378</v>
      </c>
      <c r="F8761" s="1210">
        <v>11131</v>
      </c>
    </row>
    <row r="8762" spans="2:6" ht="13.15" customHeight="1" x14ac:dyDescent="0.3">
      <c r="B8762" s="1172" t="s">
        <v>9502</v>
      </c>
      <c r="C8762" s="1207">
        <v>384</v>
      </c>
      <c r="D8762" s="1207">
        <v>2117</v>
      </c>
      <c r="E8762" s="1207">
        <v>463</v>
      </c>
      <c r="F8762" s="1211">
        <v>2964</v>
      </c>
    </row>
    <row r="8763" spans="2:6" ht="13.15" customHeight="1" x14ac:dyDescent="0.3">
      <c r="B8763" s="1173" t="s">
        <v>9503</v>
      </c>
      <c r="C8763" s="1206">
        <v>5748</v>
      </c>
      <c r="D8763" s="1206">
        <v>9947</v>
      </c>
      <c r="E8763" s="1206">
        <v>3178</v>
      </c>
      <c r="F8763" s="1210">
        <v>18873</v>
      </c>
    </row>
    <row r="8764" spans="2:6" ht="13.15" customHeight="1" x14ac:dyDescent="0.3">
      <c r="B8764" s="1172" t="s">
        <v>9504</v>
      </c>
      <c r="C8764" s="1207">
        <v>697</v>
      </c>
      <c r="D8764" s="1207">
        <v>1774</v>
      </c>
      <c r="E8764" s="1207">
        <v>460</v>
      </c>
      <c r="F8764" s="1211">
        <v>2931</v>
      </c>
    </row>
    <row r="8765" spans="2:6" ht="13.15" customHeight="1" x14ac:dyDescent="0.3">
      <c r="B8765" s="1173" t="s">
        <v>9505</v>
      </c>
      <c r="C8765" s="1206">
        <v>136</v>
      </c>
      <c r="D8765" s="1206">
        <v>336</v>
      </c>
      <c r="E8765" s="1206">
        <v>55</v>
      </c>
      <c r="F8765" s="1210">
        <v>527</v>
      </c>
    </row>
    <row r="8766" spans="2:6" ht="13.15" customHeight="1" x14ac:dyDescent="0.3">
      <c r="B8766" s="1172" t="s">
        <v>9506</v>
      </c>
      <c r="C8766" s="1207">
        <v>141</v>
      </c>
      <c r="D8766" s="1207">
        <v>972</v>
      </c>
      <c r="E8766" s="1207">
        <v>93</v>
      </c>
      <c r="F8766" s="1211">
        <v>1206</v>
      </c>
    </row>
    <row r="8767" spans="2:6" ht="13.15" customHeight="1" x14ac:dyDescent="0.3">
      <c r="B8767" s="1173" t="s">
        <v>9507</v>
      </c>
      <c r="C8767" s="1206">
        <v>40</v>
      </c>
      <c r="D8767" s="1206">
        <v>157</v>
      </c>
      <c r="E8767" s="1206">
        <v>22</v>
      </c>
      <c r="F8767" s="1210">
        <v>219</v>
      </c>
    </row>
    <row r="8768" spans="2:6" ht="13.15" customHeight="1" x14ac:dyDescent="0.3">
      <c r="B8768" s="1172" t="s">
        <v>9508</v>
      </c>
      <c r="C8768" s="1207">
        <v>152</v>
      </c>
      <c r="D8768" s="1207">
        <v>332</v>
      </c>
      <c r="E8768" s="1207">
        <v>64</v>
      </c>
      <c r="F8768" s="1211">
        <v>548</v>
      </c>
    </row>
    <row r="8769" spans="2:6" ht="13.15" customHeight="1" x14ac:dyDescent="0.3">
      <c r="B8769" s="1173" t="s">
        <v>9509</v>
      </c>
      <c r="C8769" s="1206">
        <v>462</v>
      </c>
      <c r="D8769" s="1206">
        <v>1285</v>
      </c>
      <c r="E8769" s="1206">
        <v>282</v>
      </c>
      <c r="F8769" s="1210">
        <v>2029</v>
      </c>
    </row>
    <row r="8770" spans="2:6" ht="13.15" customHeight="1" x14ac:dyDescent="0.3">
      <c r="B8770" s="1172" t="s">
        <v>9510</v>
      </c>
      <c r="C8770" s="1207">
        <v>128</v>
      </c>
      <c r="D8770" s="1207">
        <v>433</v>
      </c>
      <c r="E8770" s="1207">
        <v>121</v>
      </c>
      <c r="F8770" s="1211">
        <v>682</v>
      </c>
    </row>
    <row r="8771" spans="2:6" ht="13.15" customHeight="1" x14ac:dyDescent="0.3">
      <c r="B8771" s="1173" t="s">
        <v>9511</v>
      </c>
      <c r="C8771" s="1206">
        <v>337</v>
      </c>
      <c r="D8771" s="1206">
        <v>1017</v>
      </c>
      <c r="E8771" s="1206">
        <v>141</v>
      </c>
      <c r="F8771" s="1210">
        <v>1495</v>
      </c>
    </row>
    <row r="8772" spans="2:6" ht="13.15" customHeight="1" x14ac:dyDescent="0.3">
      <c r="B8772" s="1172" t="s">
        <v>9512</v>
      </c>
      <c r="C8772" s="1207">
        <v>870</v>
      </c>
      <c r="D8772" s="1207">
        <v>2274</v>
      </c>
      <c r="E8772" s="1207">
        <v>425</v>
      </c>
      <c r="F8772" s="1211">
        <v>3569</v>
      </c>
    </row>
    <row r="8773" spans="2:6" ht="13.15" customHeight="1" x14ac:dyDescent="0.3">
      <c r="B8773" s="1173" t="s">
        <v>9513</v>
      </c>
      <c r="C8773" s="1206">
        <v>1931</v>
      </c>
      <c r="D8773" s="1206">
        <v>3792</v>
      </c>
      <c r="E8773" s="1206">
        <v>721</v>
      </c>
      <c r="F8773" s="1210">
        <v>6444</v>
      </c>
    </row>
    <row r="8774" spans="2:6" ht="13.15" customHeight="1" x14ac:dyDescent="0.3">
      <c r="B8774" s="1172" t="s">
        <v>9514</v>
      </c>
      <c r="C8774" s="1207">
        <v>704</v>
      </c>
      <c r="D8774" s="1207">
        <v>2447</v>
      </c>
      <c r="E8774" s="1207">
        <v>162</v>
      </c>
      <c r="F8774" s="1211">
        <v>3313</v>
      </c>
    </row>
    <row r="8775" spans="2:6" ht="13.15" customHeight="1" x14ac:dyDescent="0.3">
      <c r="B8775" s="1173" t="s">
        <v>9515</v>
      </c>
      <c r="C8775" s="1206">
        <v>2024</v>
      </c>
      <c r="D8775" s="1206">
        <v>2631</v>
      </c>
      <c r="E8775" s="1206">
        <v>1215</v>
      </c>
      <c r="F8775" s="1210">
        <v>5870</v>
      </c>
    </row>
    <row r="8776" spans="2:6" ht="13.15" customHeight="1" x14ac:dyDescent="0.3">
      <c r="B8776" s="1172" t="s">
        <v>9516</v>
      </c>
      <c r="C8776" s="1207">
        <v>2040</v>
      </c>
      <c r="D8776" s="1207">
        <v>2596</v>
      </c>
      <c r="E8776" s="1207">
        <v>936</v>
      </c>
      <c r="F8776" s="1211">
        <v>5572</v>
      </c>
    </row>
    <row r="8777" spans="2:6" ht="13.15" customHeight="1" x14ac:dyDescent="0.3">
      <c r="B8777" s="1173" t="s">
        <v>9517</v>
      </c>
      <c r="C8777" s="1206">
        <v>1920</v>
      </c>
      <c r="D8777" s="1206">
        <v>2666</v>
      </c>
      <c r="E8777" s="1206">
        <v>880</v>
      </c>
      <c r="F8777" s="1210">
        <v>5466</v>
      </c>
    </row>
    <row r="8778" spans="2:6" ht="13.15" customHeight="1" x14ac:dyDescent="0.3">
      <c r="B8778" s="1172" t="s">
        <v>9518</v>
      </c>
      <c r="C8778" s="1207">
        <v>2412</v>
      </c>
      <c r="D8778" s="1207">
        <v>2185</v>
      </c>
      <c r="E8778" s="1207">
        <v>1252</v>
      </c>
      <c r="F8778" s="1211">
        <v>5849</v>
      </c>
    </row>
    <row r="8779" spans="2:6" ht="13.15" customHeight="1" x14ac:dyDescent="0.3">
      <c r="B8779" s="1173" t="s">
        <v>9519</v>
      </c>
      <c r="C8779" s="1206">
        <v>5220</v>
      </c>
      <c r="D8779" s="1206">
        <v>9282</v>
      </c>
      <c r="E8779" s="1206">
        <v>2715</v>
      </c>
      <c r="F8779" s="1210">
        <v>17217</v>
      </c>
    </row>
    <row r="8780" spans="2:6" ht="13.15" customHeight="1" x14ac:dyDescent="0.3">
      <c r="B8780" s="1172" t="s">
        <v>9520</v>
      </c>
      <c r="C8780" s="1207">
        <v>4003</v>
      </c>
      <c r="D8780" s="1207">
        <v>9711</v>
      </c>
      <c r="E8780" s="1207">
        <v>2102</v>
      </c>
      <c r="F8780" s="1211">
        <v>15816</v>
      </c>
    </row>
    <row r="8781" spans="2:6" ht="13.15" customHeight="1" x14ac:dyDescent="0.3">
      <c r="B8781" s="1173" t="s">
        <v>9521</v>
      </c>
      <c r="C8781" s="1206">
        <v>1504</v>
      </c>
      <c r="D8781" s="1206">
        <v>2086</v>
      </c>
      <c r="E8781" s="1206">
        <v>655</v>
      </c>
      <c r="F8781" s="1210">
        <v>4245</v>
      </c>
    </row>
    <row r="8782" spans="2:6" ht="13.15" customHeight="1" x14ac:dyDescent="0.3">
      <c r="B8782" s="1172" t="s">
        <v>9522</v>
      </c>
      <c r="C8782" s="1207">
        <v>1740</v>
      </c>
      <c r="D8782" s="1207">
        <v>4058</v>
      </c>
      <c r="E8782" s="1207">
        <v>915</v>
      </c>
      <c r="F8782" s="1211">
        <v>6713</v>
      </c>
    </row>
    <row r="8783" spans="2:6" ht="13.15" customHeight="1" x14ac:dyDescent="0.3">
      <c r="B8783" s="1173" t="s">
        <v>9523</v>
      </c>
      <c r="C8783" s="1206">
        <v>1171</v>
      </c>
      <c r="D8783" s="1206">
        <v>4547</v>
      </c>
      <c r="E8783" s="1206">
        <v>341</v>
      </c>
      <c r="F8783" s="1210">
        <v>6059</v>
      </c>
    </row>
    <row r="8784" spans="2:6" ht="13.15" customHeight="1" x14ac:dyDescent="0.3">
      <c r="B8784" s="1172" t="s">
        <v>9524</v>
      </c>
      <c r="C8784" s="1207">
        <v>2025</v>
      </c>
      <c r="D8784" s="1207">
        <v>2880</v>
      </c>
      <c r="E8784" s="1207">
        <v>508</v>
      </c>
      <c r="F8784" s="1211">
        <v>5413</v>
      </c>
    </row>
    <row r="8785" spans="2:6" ht="13.15" customHeight="1" x14ac:dyDescent="0.3">
      <c r="B8785" s="1173" t="s">
        <v>9525</v>
      </c>
      <c r="C8785" s="1206">
        <v>1636</v>
      </c>
      <c r="D8785" s="1206">
        <v>5267</v>
      </c>
      <c r="E8785" s="1206">
        <v>1163</v>
      </c>
      <c r="F8785" s="1210">
        <v>8066</v>
      </c>
    </row>
    <row r="8786" spans="2:6" ht="13.15" customHeight="1" x14ac:dyDescent="0.3">
      <c r="B8786" s="1172" t="s">
        <v>9526</v>
      </c>
      <c r="C8786" s="1207">
        <v>965</v>
      </c>
      <c r="D8786" s="1207">
        <v>4083</v>
      </c>
      <c r="E8786" s="1207">
        <v>732</v>
      </c>
      <c r="F8786" s="1211">
        <v>5780</v>
      </c>
    </row>
    <row r="8787" spans="2:6" ht="13.15" customHeight="1" x14ac:dyDescent="0.3">
      <c r="B8787" s="1173" t="s">
        <v>9527</v>
      </c>
      <c r="C8787" s="1206">
        <v>2204</v>
      </c>
      <c r="D8787" s="1206">
        <v>6085</v>
      </c>
      <c r="E8787" s="1206">
        <v>1098</v>
      </c>
      <c r="F8787" s="1210">
        <v>9387</v>
      </c>
    </row>
    <row r="8788" spans="2:6" ht="13.15" customHeight="1" x14ac:dyDescent="0.3">
      <c r="B8788" s="1172" t="s">
        <v>9528</v>
      </c>
      <c r="C8788" s="1207">
        <v>8</v>
      </c>
      <c r="D8788" s="1207">
        <v>33</v>
      </c>
      <c r="E8788" s="1207">
        <v>15</v>
      </c>
      <c r="F8788" s="1211">
        <v>56</v>
      </c>
    </row>
    <row r="8789" spans="2:6" ht="13.15" customHeight="1" x14ac:dyDescent="0.3">
      <c r="B8789" s="1173" t="s">
        <v>9529</v>
      </c>
      <c r="C8789" s="1206">
        <v>1413</v>
      </c>
      <c r="D8789" s="1206">
        <v>5265</v>
      </c>
      <c r="E8789" s="1206">
        <v>1020</v>
      </c>
      <c r="F8789" s="1210">
        <v>7698</v>
      </c>
    </row>
    <row r="8790" spans="2:6" ht="13.15" customHeight="1" x14ac:dyDescent="0.3">
      <c r="B8790" s="1172" t="s">
        <v>9530</v>
      </c>
      <c r="C8790" s="1207">
        <v>550</v>
      </c>
      <c r="D8790" s="1207">
        <v>2465</v>
      </c>
      <c r="E8790" s="1207">
        <v>493</v>
      </c>
      <c r="F8790" s="1211">
        <v>3508</v>
      </c>
    </row>
    <row r="8791" spans="2:6" ht="13.15" customHeight="1" x14ac:dyDescent="0.3">
      <c r="B8791" s="1173" t="s">
        <v>9531</v>
      </c>
      <c r="C8791" s="1206">
        <v>647</v>
      </c>
      <c r="D8791" s="1206">
        <v>2585</v>
      </c>
      <c r="E8791" s="1206">
        <v>422</v>
      </c>
      <c r="F8791" s="1210">
        <v>3654</v>
      </c>
    </row>
    <row r="8792" spans="2:6" ht="13.15" customHeight="1" x14ac:dyDescent="0.3">
      <c r="B8792" s="1172" t="s">
        <v>9532</v>
      </c>
      <c r="C8792" s="1207">
        <v>772</v>
      </c>
      <c r="D8792" s="1207">
        <v>3088</v>
      </c>
      <c r="E8792" s="1207">
        <v>562</v>
      </c>
      <c r="F8792" s="1211">
        <v>4422</v>
      </c>
    </row>
    <row r="8793" spans="2:6" ht="13.15" customHeight="1" x14ac:dyDescent="0.3">
      <c r="B8793" s="1173" t="s">
        <v>9533</v>
      </c>
      <c r="C8793" s="1206">
        <v>43</v>
      </c>
      <c r="D8793" s="1206">
        <v>155</v>
      </c>
      <c r="E8793" s="1206">
        <v>18</v>
      </c>
      <c r="F8793" s="1210">
        <v>216</v>
      </c>
    </row>
    <row r="8794" spans="2:6" ht="13.15" customHeight="1" x14ac:dyDescent="0.3">
      <c r="B8794" s="1172" t="s">
        <v>9534</v>
      </c>
      <c r="C8794" s="1207">
        <v>20</v>
      </c>
      <c r="D8794" s="1207">
        <v>26</v>
      </c>
      <c r="E8794" s="1207">
        <v>24</v>
      </c>
      <c r="F8794" s="1211">
        <v>70</v>
      </c>
    </row>
    <row r="8795" spans="2:6" ht="13.15" customHeight="1" x14ac:dyDescent="0.3">
      <c r="B8795" s="1173" t="s">
        <v>9535</v>
      </c>
      <c r="C8795" s="1206">
        <v>2691</v>
      </c>
      <c r="D8795" s="1206">
        <v>5929</v>
      </c>
      <c r="E8795" s="1206">
        <v>1321</v>
      </c>
      <c r="F8795" s="1210">
        <v>9941</v>
      </c>
    </row>
    <row r="8796" spans="2:6" ht="13.15" customHeight="1" x14ac:dyDescent="0.3">
      <c r="B8796" s="1172" t="s">
        <v>9536</v>
      </c>
      <c r="C8796" s="1207">
        <v>504</v>
      </c>
      <c r="D8796" s="1207">
        <v>1982</v>
      </c>
      <c r="E8796" s="1207">
        <v>447</v>
      </c>
      <c r="F8796" s="1211">
        <v>2933</v>
      </c>
    </row>
    <row r="8797" spans="2:6" ht="13.15" customHeight="1" x14ac:dyDescent="0.3">
      <c r="B8797" s="1173" t="s">
        <v>9537</v>
      </c>
      <c r="C8797" s="1206">
        <v>8260</v>
      </c>
      <c r="D8797" s="1206">
        <v>20444</v>
      </c>
      <c r="E8797" s="1206">
        <v>4516</v>
      </c>
      <c r="F8797" s="1210">
        <v>33220</v>
      </c>
    </row>
    <row r="8798" spans="2:6" ht="13.15" customHeight="1" x14ac:dyDescent="0.3">
      <c r="B8798" s="1172" t="s">
        <v>9538</v>
      </c>
      <c r="C8798" s="1207">
        <v>465</v>
      </c>
      <c r="D8798" s="1207">
        <v>1795</v>
      </c>
      <c r="E8798" s="1207">
        <v>510</v>
      </c>
      <c r="F8798" s="1211">
        <v>2770</v>
      </c>
    </row>
    <row r="8799" spans="2:6" ht="13.15" customHeight="1" x14ac:dyDescent="0.3">
      <c r="B8799" s="1173" t="s">
        <v>9539</v>
      </c>
      <c r="C8799" s="1206">
        <v>527</v>
      </c>
      <c r="D8799" s="1206">
        <v>1981</v>
      </c>
      <c r="E8799" s="1206">
        <v>457</v>
      </c>
      <c r="F8799" s="1210">
        <v>2965</v>
      </c>
    </row>
    <row r="8800" spans="2:6" ht="13.15" customHeight="1" x14ac:dyDescent="0.3">
      <c r="B8800" s="1172" t="s">
        <v>9540</v>
      </c>
      <c r="C8800" s="1207">
        <v>433</v>
      </c>
      <c r="D8800" s="1207">
        <v>1362</v>
      </c>
      <c r="E8800" s="1207">
        <v>404</v>
      </c>
      <c r="F8800" s="1211">
        <v>2199</v>
      </c>
    </row>
    <row r="8801" spans="2:6" ht="13.15" customHeight="1" x14ac:dyDescent="0.3">
      <c r="B8801" s="1173" t="s">
        <v>9541</v>
      </c>
      <c r="C8801" s="1206">
        <v>116</v>
      </c>
      <c r="D8801" s="1206">
        <v>968</v>
      </c>
      <c r="E8801" s="1206">
        <v>184</v>
      </c>
      <c r="F8801" s="1210">
        <v>1268</v>
      </c>
    </row>
    <row r="8802" spans="2:6" ht="13.15" customHeight="1" x14ac:dyDescent="0.3">
      <c r="B8802" s="1172" t="s">
        <v>9542</v>
      </c>
      <c r="C8802" s="1207">
        <v>358</v>
      </c>
      <c r="D8802" s="1207">
        <v>766</v>
      </c>
      <c r="E8802" s="1207">
        <v>145</v>
      </c>
      <c r="F8802" s="1211">
        <v>1269</v>
      </c>
    </row>
    <row r="8803" spans="2:6" ht="13.15" customHeight="1" x14ac:dyDescent="0.3">
      <c r="B8803" s="1173" t="s">
        <v>9543</v>
      </c>
      <c r="C8803" s="1206">
        <v>866</v>
      </c>
      <c r="D8803" s="1206">
        <v>3861</v>
      </c>
      <c r="E8803" s="1206">
        <v>618</v>
      </c>
      <c r="F8803" s="1210">
        <v>5345</v>
      </c>
    </row>
    <row r="8804" spans="2:6" ht="13.15" customHeight="1" x14ac:dyDescent="0.3">
      <c r="B8804" s="1172" t="s">
        <v>9544</v>
      </c>
      <c r="C8804" s="1207">
        <v>9152</v>
      </c>
      <c r="D8804" s="1207">
        <v>15441</v>
      </c>
      <c r="E8804" s="1207">
        <v>4845</v>
      </c>
      <c r="F8804" s="1211">
        <v>29438</v>
      </c>
    </row>
    <row r="8805" spans="2:6" ht="13.15" customHeight="1" x14ac:dyDescent="0.3">
      <c r="B8805" s="1173" t="s">
        <v>9545</v>
      </c>
      <c r="C8805" s="1206">
        <v>263</v>
      </c>
      <c r="D8805" s="1206">
        <v>979</v>
      </c>
      <c r="E8805" s="1206">
        <v>156</v>
      </c>
      <c r="F8805" s="1210">
        <v>1398</v>
      </c>
    </row>
    <row r="8806" spans="2:6" ht="13.15" customHeight="1" x14ac:dyDescent="0.3">
      <c r="B8806" s="1172" t="s">
        <v>9546</v>
      </c>
      <c r="C8806" s="1207">
        <v>985</v>
      </c>
      <c r="D8806" s="1207">
        <v>3284</v>
      </c>
      <c r="E8806" s="1207">
        <v>582</v>
      </c>
      <c r="F8806" s="1211">
        <v>4851</v>
      </c>
    </row>
    <row r="8807" spans="2:6" ht="13.15" customHeight="1" x14ac:dyDescent="0.3">
      <c r="B8807" s="1173" t="s">
        <v>9547</v>
      </c>
      <c r="C8807" s="1206">
        <v>452</v>
      </c>
      <c r="D8807" s="1206">
        <v>1388</v>
      </c>
      <c r="E8807" s="1206">
        <v>288</v>
      </c>
      <c r="F8807" s="1210">
        <v>2128</v>
      </c>
    </row>
    <row r="8808" spans="2:6" ht="13.15" customHeight="1" x14ac:dyDescent="0.3">
      <c r="B8808" s="1172" t="s">
        <v>9548</v>
      </c>
      <c r="C8808" s="1207">
        <v>4551</v>
      </c>
      <c r="D8808" s="1207">
        <v>13771</v>
      </c>
      <c r="E8808" s="1207">
        <v>2693</v>
      </c>
      <c r="F8808" s="1211">
        <v>21015</v>
      </c>
    </row>
    <row r="8809" spans="2:6" ht="13.15" customHeight="1" x14ac:dyDescent="0.3">
      <c r="B8809" s="1173" t="s">
        <v>9549</v>
      </c>
      <c r="C8809" s="1206">
        <v>544</v>
      </c>
      <c r="D8809" s="1206">
        <v>2280</v>
      </c>
      <c r="E8809" s="1206">
        <v>415</v>
      </c>
      <c r="F8809" s="1210">
        <v>3239</v>
      </c>
    </row>
    <row r="8810" spans="2:6" ht="13.15" customHeight="1" x14ac:dyDescent="0.3">
      <c r="B8810" s="1172" t="s">
        <v>9550</v>
      </c>
      <c r="C8810" s="1207">
        <v>142</v>
      </c>
      <c r="D8810" s="1207">
        <v>304</v>
      </c>
      <c r="E8810" s="1207">
        <v>80</v>
      </c>
      <c r="F8810" s="1211">
        <v>526</v>
      </c>
    </row>
    <row r="8811" spans="2:6" ht="13.15" customHeight="1" x14ac:dyDescent="0.3">
      <c r="B8811" s="1173" t="s">
        <v>9551</v>
      </c>
      <c r="C8811" s="1206">
        <v>181</v>
      </c>
      <c r="D8811" s="1206">
        <v>447</v>
      </c>
      <c r="E8811" s="1206">
        <v>116</v>
      </c>
      <c r="F8811" s="1210">
        <v>744</v>
      </c>
    </row>
    <row r="8812" spans="2:6" ht="13.15" customHeight="1" x14ac:dyDescent="0.3">
      <c r="B8812" s="1172" t="s">
        <v>9552</v>
      </c>
      <c r="C8812" s="1207">
        <v>989</v>
      </c>
      <c r="D8812" s="1207">
        <v>1308</v>
      </c>
      <c r="E8812" s="1207">
        <v>274</v>
      </c>
      <c r="F8812" s="1211">
        <v>2571</v>
      </c>
    </row>
    <row r="8813" spans="2:6" ht="13.15" customHeight="1" x14ac:dyDescent="0.3">
      <c r="B8813" s="1173" t="s">
        <v>9553</v>
      </c>
      <c r="C8813" s="1206">
        <v>508</v>
      </c>
      <c r="D8813" s="1206">
        <v>2121</v>
      </c>
      <c r="E8813" s="1206">
        <v>371</v>
      </c>
      <c r="F8813" s="1210">
        <v>3000</v>
      </c>
    </row>
    <row r="8814" spans="2:6" ht="13.15" customHeight="1" x14ac:dyDescent="0.3">
      <c r="B8814" s="1172" t="s">
        <v>9554</v>
      </c>
      <c r="C8814" s="1207">
        <v>1837</v>
      </c>
      <c r="D8814" s="1207">
        <v>5366</v>
      </c>
      <c r="E8814" s="1207">
        <v>921</v>
      </c>
      <c r="F8814" s="1211">
        <v>8124</v>
      </c>
    </row>
    <row r="8815" spans="2:6" ht="13.15" customHeight="1" x14ac:dyDescent="0.3">
      <c r="B8815" s="1173" t="s">
        <v>9555</v>
      </c>
      <c r="C8815" s="1206">
        <v>2068</v>
      </c>
      <c r="D8815" s="1206">
        <v>6736</v>
      </c>
      <c r="E8815" s="1206">
        <v>1113</v>
      </c>
      <c r="F8815" s="1210">
        <v>9917</v>
      </c>
    </row>
    <row r="8816" spans="2:6" ht="13.15" customHeight="1" x14ac:dyDescent="0.3">
      <c r="B8816" s="1172" t="s">
        <v>9556</v>
      </c>
      <c r="C8816" s="1207">
        <v>417</v>
      </c>
      <c r="D8816" s="1207">
        <v>916</v>
      </c>
      <c r="E8816" s="1207">
        <v>232</v>
      </c>
      <c r="F8816" s="1211">
        <v>1565</v>
      </c>
    </row>
    <row r="8817" spans="2:6" ht="13.15" customHeight="1" x14ac:dyDescent="0.3">
      <c r="B8817" s="1173" t="s">
        <v>9557</v>
      </c>
      <c r="C8817" s="1206">
        <v>1668</v>
      </c>
      <c r="D8817" s="1206">
        <v>6933</v>
      </c>
      <c r="E8817" s="1206">
        <v>1083</v>
      </c>
      <c r="F8817" s="1210">
        <v>9684</v>
      </c>
    </row>
    <row r="8818" spans="2:6" ht="13.15" customHeight="1" x14ac:dyDescent="0.3">
      <c r="B8818" s="1172" t="s">
        <v>9558</v>
      </c>
      <c r="C8818" s="1207">
        <v>107</v>
      </c>
      <c r="D8818" s="1207">
        <v>615</v>
      </c>
      <c r="E8818" s="1207">
        <v>158</v>
      </c>
      <c r="F8818" s="1211">
        <v>880</v>
      </c>
    </row>
    <row r="8819" spans="2:6" ht="13.15" customHeight="1" x14ac:dyDescent="0.3">
      <c r="B8819" s="1173" t="s">
        <v>9559</v>
      </c>
      <c r="C8819" s="1206">
        <v>4038</v>
      </c>
      <c r="D8819" s="1206">
        <v>10900</v>
      </c>
      <c r="E8819" s="1206">
        <v>2357</v>
      </c>
      <c r="F8819" s="1210">
        <v>17295</v>
      </c>
    </row>
    <row r="8820" spans="2:6" ht="13.15" customHeight="1" x14ac:dyDescent="0.3">
      <c r="B8820" s="1172" t="s">
        <v>9560</v>
      </c>
      <c r="C8820" s="1207">
        <v>102</v>
      </c>
      <c r="D8820" s="1207">
        <v>447</v>
      </c>
      <c r="E8820" s="1207">
        <v>107</v>
      </c>
      <c r="F8820" s="1211">
        <v>656</v>
      </c>
    </row>
    <row r="8821" spans="2:6" ht="13.15" customHeight="1" x14ac:dyDescent="0.3">
      <c r="B8821" s="1173" t="s">
        <v>9561</v>
      </c>
      <c r="C8821" s="1206">
        <v>139</v>
      </c>
      <c r="D8821" s="1206">
        <v>686</v>
      </c>
      <c r="E8821" s="1206">
        <v>186</v>
      </c>
      <c r="F8821" s="1210">
        <v>1011</v>
      </c>
    </row>
    <row r="8822" spans="2:6" ht="13.15" customHeight="1" x14ac:dyDescent="0.3">
      <c r="B8822" s="1172" t="s">
        <v>9562</v>
      </c>
      <c r="C8822" s="1207">
        <v>16287</v>
      </c>
      <c r="D8822" s="1207">
        <v>18332</v>
      </c>
      <c r="E8822" s="1207">
        <v>5569</v>
      </c>
      <c r="F8822" s="1211">
        <v>40188</v>
      </c>
    </row>
    <row r="8823" spans="2:6" ht="13.15" customHeight="1" x14ac:dyDescent="0.3">
      <c r="B8823" s="1173" t="s">
        <v>9563</v>
      </c>
      <c r="C8823" s="1206">
        <v>7292</v>
      </c>
      <c r="D8823" s="1206">
        <v>17344</v>
      </c>
      <c r="E8823" s="1206">
        <v>4026</v>
      </c>
      <c r="F8823" s="1210">
        <v>28662</v>
      </c>
    </row>
    <row r="8824" spans="2:6" ht="13.15" customHeight="1" x14ac:dyDescent="0.3">
      <c r="B8824" s="1172" t="s">
        <v>9564</v>
      </c>
      <c r="C8824" s="1207">
        <v>246</v>
      </c>
      <c r="D8824" s="1207">
        <v>456</v>
      </c>
      <c r="E8824" s="1207">
        <v>135</v>
      </c>
      <c r="F8824" s="1211">
        <v>837</v>
      </c>
    </row>
    <row r="8825" spans="2:6" ht="13.15" customHeight="1" x14ac:dyDescent="0.3">
      <c r="B8825" s="1173" t="s">
        <v>9565</v>
      </c>
      <c r="C8825" s="1206">
        <v>534</v>
      </c>
      <c r="D8825" s="1206">
        <v>1886</v>
      </c>
      <c r="E8825" s="1206">
        <v>406</v>
      </c>
      <c r="F8825" s="1210">
        <v>2826</v>
      </c>
    </row>
    <row r="8826" spans="2:6" ht="13.15" customHeight="1" x14ac:dyDescent="0.3">
      <c r="B8826" s="1172" t="s">
        <v>9566</v>
      </c>
      <c r="C8826" s="1207">
        <v>282</v>
      </c>
      <c r="D8826" s="1207">
        <v>2318</v>
      </c>
      <c r="E8826" s="1207">
        <v>390</v>
      </c>
      <c r="F8826" s="1211">
        <v>2990</v>
      </c>
    </row>
    <row r="8827" spans="2:6" ht="13.15" customHeight="1" x14ac:dyDescent="0.3">
      <c r="B8827" s="1173" t="s">
        <v>9567</v>
      </c>
      <c r="C8827" s="1206">
        <v>158</v>
      </c>
      <c r="D8827" s="1206">
        <v>961</v>
      </c>
      <c r="E8827" s="1206">
        <v>216</v>
      </c>
      <c r="F8827" s="1210">
        <v>1335</v>
      </c>
    </row>
    <row r="8828" spans="2:6" ht="13.15" customHeight="1" x14ac:dyDescent="0.3">
      <c r="B8828" s="1172" t="s">
        <v>9568</v>
      </c>
      <c r="C8828" s="1207">
        <v>242</v>
      </c>
      <c r="D8828" s="1207">
        <v>732</v>
      </c>
      <c r="E8828" s="1207">
        <v>157</v>
      </c>
      <c r="F8828" s="1211">
        <v>1131</v>
      </c>
    </row>
    <row r="8829" spans="2:6" ht="13.15" customHeight="1" x14ac:dyDescent="0.3">
      <c r="B8829" s="1173" t="s">
        <v>9569</v>
      </c>
      <c r="C8829" s="1206">
        <v>833</v>
      </c>
      <c r="D8829" s="1206">
        <v>1687</v>
      </c>
      <c r="E8829" s="1206">
        <v>306</v>
      </c>
      <c r="F8829" s="1210">
        <v>2826</v>
      </c>
    </row>
    <row r="8830" spans="2:6" ht="13.15" customHeight="1" x14ac:dyDescent="0.3">
      <c r="B8830" s="1172" t="s">
        <v>9570</v>
      </c>
      <c r="C8830" s="1207">
        <v>812</v>
      </c>
      <c r="D8830" s="1207">
        <v>1145</v>
      </c>
      <c r="E8830" s="1207">
        <v>364</v>
      </c>
      <c r="F8830" s="1211">
        <v>2321</v>
      </c>
    </row>
    <row r="8831" spans="2:6" ht="13.15" customHeight="1" x14ac:dyDescent="0.3">
      <c r="B8831" s="1173" t="s">
        <v>9571</v>
      </c>
      <c r="C8831" s="1206">
        <v>713</v>
      </c>
      <c r="D8831" s="1206">
        <v>1880</v>
      </c>
      <c r="E8831" s="1206">
        <v>498</v>
      </c>
      <c r="F8831" s="1210">
        <v>3091</v>
      </c>
    </row>
    <row r="8832" spans="2:6" ht="13.15" customHeight="1" x14ac:dyDescent="0.3">
      <c r="B8832" s="1172" t="s">
        <v>9572</v>
      </c>
      <c r="C8832" s="1207">
        <v>610</v>
      </c>
      <c r="D8832" s="1207">
        <v>2681</v>
      </c>
      <c r="E8832" s="1207">
        <v>416</v>
      </c>
      <c r="F8832" s="1211">
        <v>3707</v>
      </c>
    </row>
    <row r="8833" spans="2:6" ht="13.15" customHeight="1" x14ac:dyDescent="0.3">
      <c r="B8833" s="1173" t="s">
        <v>9573</v>
      </c>
      <c r="C8833" s="1206">
        <v>248</v>
      </c>
      <c r="D8833" s="1206">
        <v>1805</v>
      </c>
      <c r="E8833" s="1206">
        <v>278</v>
      </c>
      <c r="F8833" s="1210">
        <v>2331</v>
      </c>
    </row>
    <row r="8834" spans="2:6" ht="13.15" customHeight="1" x14ac:dyDescent="0.3">
      <c r="B8834" s="1172" t="s">
        <v>9574</v>
      </c>
      <c r="C8834" s="1207">
        <v>54</v>
      </c>
      <c r="D8834" s="1207">
        <v>95</v>
      </c>
      <c r="E8834" s="1207">
        <v>40</v>
      </c>
      <c r="F8834" s="1211">
        <v>189</v>
      </c>
    </row>
    <row r="8835" spans="2:6" ht="13.15" customHeight="1" x14ac:dyDescent="0.3">
      <c r="B8835" s="1173" t="s">
        <v>9575</v>
      </c>
      <c r="C8835" s="1206">
        <v>5042</v>
      </c>
      <c r="D8835" s="1206">
        <v>13073</v>
      </c>
      <c r="E8835" s="1206">
        <v>3931</v>
      </c>
      <c r="F8835" s="1210">
        <v>22046</v>
      </c>
    </row>
    <row r="8836" spans="2:6" ht="13.15" customHeight="1" x14ac:dyDescent="0.3">
      <c r="B8836" s="1172" t="s">
        <v>9576</v>
      </c>
      <c r="C8836" s="1207">
        <v>569</v>
      </c>
      <c r="D8836" s="1207">
        <v>2845</v>
      </c>
      <c r="E8836" s="1207">
        <v>454</v>
      </c>
      <c r="F8836" s="1211">
        <v>3868</v>
      </c>
    </row>
    <row r="8837" spans="2:6" ht="13.15" customHeight="1" x14ac:dyDescent="0.3">
      <c r="B8837" s="1173" t="s">
        <v>9577</v>
      </c>
      <c r="C8837" s="1206">
        <v>590</v>
      </c>
      <c r="D8837" s="1206">
        <v>2646</v>
      </c>
      <c r="E8837" s="1206">
        <v>603</v>
      </c>
      <c r="F8837" s="1210">
        <v>3839</v>
      </c>
    </row>
    <row r="8838" spans="2:6" ht="13.15" customHeight="1" x14ac:dyDescent="0.3">
      <c r="B8838" s="1172" t="s">
        <v>9578</v>
      </c>
      <c r="C8838" s="1207">
        <v>35</v>
      </c>
      <c r="D8838" s="1207">
        <v>54</v>
      </c>
      <c r="E8838" s="1207">
        <v>19</v>
      </c>
      <c r="F8838" s="1211">
        <v>108</v>
      </c>
    </row>
    <row r="8839" spans="2:6" ht="13.15" customHeight="1" x14ac:dyDescent="0.3">
      <c r="B8839" s="1173" t="s">
        <v>9579</v>
      </c>
      <c r="C8839" s="1206">
        <v>263</v>
      </c>
      <c r="D8839" s="1206">
        <v>1361</v>
      </c>
      <c r="E8839" s="1206">
        <v>224</v>
      </c>
      <c r="F8839" s="1210">
        <v>1848</v>
      </c>
    </row>
    <row r="8840" spans="2:6" ht="13.15" customHeight="1" x14ac:dyDescent="0.3">
      <c r="B8840" s="1172" t="s">
        <v>9580</v>
      </c>
      <c r="C8840" s="1207">
        <v>118</v>
      </c>
      <c r="D8840" s="1207">
        <v>791</v>
      </c>
      <c r="E8840" s="1207">
        <v>102</v>
      </c>
      <c r="F8840" s="1211">
        <v>1011</v>
      </c>
    </row>
    <row r="8841" spans="2:6" ht="13.15" customHeight="1" x14ac:dyDescent="0.3">
      <c r="B8841" s="1173" t="s">
        <v>9581</v>
      </c>
      <c r="C8841" s="1206">
        <v>892</v>
      </c>
      <c r="D8841" s="1206">
        <v>3931</v>
      </c>
      <c r="E8841" s="1206">
        <v>696</v>
      </c>
      <c r="F8841" s="1210">
        <v>5519</v>
      </c>
    </row>
    <row r="8842" spans="2:6" ht="13.15" customHeight="1" x14ac:dyDescent="0.3">
      <c r="B8842" s="1172" t="s">
        <v>9582</v>
      </c>
      <c r="C8842" s="1207">
        <v>177</v>
      </c>
      <c r="D8842" s="1207">
        <v>535</v>
      </c>
      <c r="E8842" s="1207">
        <v>144</v>
      </c>
      <c r="F8842" s="1211">
        <v>856</v>
      </c>
    </row>
    <row r="8843" spans="2:6" ht="13.15" customHeight="1" x14ac:dyDescent="0.3">
      <c r="B8843" s="1173" t="s">
        <v>9583</v>
      </c>
      <c r="C8843" s="1206">
        <v>12</v>
      </c>
      <c r="D8843" s="1206">
        <v>78</v>
      </c>
      <c r="E8843" s="1206">
        <v>29</v>
      </c>
      <c r="F8843" s="1210">
        <v>119</v>
      </c>
    </row>
    <row r="8844" spans="2:6" ht="13.15" customHeight="1" x14ac:dyDescent="0.3">
      <c r="B8844" s="1172" t="s">
        <v>9584</v>
      </c>
      <c r="C8844" s="1207">
        <v>765</v>
      </c>
      <c r="D8844" s="1207">
        <v>1923</v>
      </c>
      <c r="E8844" s="1207">
        <v>461</v>
      </c>
      <c r="F8844" s="1211">
        <v>3149</v>
      </c>
    </row>
    <row r="8845" spans="2:6" ht="13.15" customHeight="1" x14ac:dyDescent="0.3">
      <c r="B8845" s="1173" t="s">
        <v>9585</v>
      </c>
      <c r="C8845" s="1206">
        <v>43</v>
      </c>
      <c r="D8845" s="1206">
        <v>123</v>
      </c>
      <c r="E8845" s="1206">
        <v>32</v>
      </c>
      <c r="F8845" s="1210">
        <v>198</v>
      </c>
    </row>
    <row r="8846" spans="2:6" ht="13.15" customHeight="1" x14ac:dyDescent="0.3">
      <c r="B8846" s="1172" t="s">
        <v>9586</v>
      </c>
      <c r="C8846" s="1207">
        <v>181</v>
      </c>
      <c r="D8846" s="1207">
        <v>665</v>
      </c>
      <c r="E8846" s="1207">
        <v>144</v>
      </c>
      <c r="F8846" s="1211">
        <v>990</v>
      </c>
    </row>
    <row r="8847" spans="2:6" ht="13.15" customHeight="1" x14ac:dyDescent="0.3">
      <c r="B8847" s="1173" t="s">
        <v>9587</v>
      </c>
      <c r="C8847" s="1206">
        <v>350</v>
      </c>
      <c r="D8847" s="1206">
        <v>802</v>
      </c>
      <c r="E8847" s="1206">
        <v>305</v>
      </c>
      <c r="F8847" s="1210">
        <v>1457</v>
      </c>
    </row>
    <row r="8848" spans="2:6" ht="13.15" customHeight="1" x14ac:dyDescent="0.3">
      <c r="B8848" s="1172" t="s">
        <v>9588</v>
      </c>
      <c r="C8848" s="1207">
        <v>826</v>
      </c>
      <c r="D8848" s="1207">
        <v>2243</v>
      </c>
      <c r="E8848" s="1207">
        <v>546</v>
      </c>
      <c r="F8848" s="1211">
        <v>3615</v>
      </c>
    </row>
    <row r="8849" spans="2:6" ht="13.15" customHeight="1" x14ac:dyDescent="0.3">
      <c r="B8849" s="1173" t="s">
        <v>9589</v>
      </c>
      <c r="C8849" s="1206">
        <v>211</v>
      </c>
      <c r="D8849" s="1206">
        <v>454</v>
      </c>
      <c r="E8849" s="1206">
        <v>106</v>
      </c>
      <c r="F8849" s="1210">
        <v>771</v>
      </c>
    </row>
    <row r="8850" spans="2:6" ht="13.15" customHeight="1" x14ac:dyDescent="0.3">
      <c r="B8850" s="1172" t="s">
        <v>9590</v>
      </c>
      <c r="C8850" s="1207">
        <v>807</v>
      </c>
      <c r="D8850" s="1207">
        <v>3410</v>
      </c>
      <c r="E8850" s="1207">
        <v>685</v>
      </c>
      <c r="F8850" s="1211">
        <v>4902</v>
      </c>
    </row>
    <row r="8851" spans="2:6" ht="13.15" customHeight="1" x14ac:dyDescent="0.3">
      <c r="B8851" s="1173" t="s">
        <v>9591</v>
      </c>
      <c r="C8851" s="1206">
        <v>80</v>
      </c>
      <c r="D8851" s="1206">
        <v>380</v>
      </c>
      <c r="E8851" s="1206">
        <v>73</v>
      </c>
      <c r="F8851" s="1210">
        <v>533</v>
      </c>
    </row>
    <row r="8852" spans="2:6" ht="13.15" customHeight="1" x14ac:dyDescent="0.3">
      <c r="B8852" s="1172" t="s">
        <v>9592</v>
      </c>
      <c r="C8852" s="1207">
        <v>3537</v>
      </c>
      <c r="D8852" s="1207">
        <v>12260</v>
      </c>
      <c r="E8852" s="1207">
        <v>2360</v>
      </c>
      <c r="F8852" s="1211">
        <v>18157</v>
      </c>
    </row>
    <row r="8853" spans="2:6" ht="13.15" customHeight="1" x14ac:dyDescent="0.3">
      <c r="B8853" s="1173" t="s">
        <v>9593</v>
      </c>
      <c r="C8853" s="1206">
        <v>2350</v>
      </c>
      <c r="D8853" s="1206">
        <v>2876</v>
      </c>
      <c r="E8853" s="1206">
        <v>733</v>
      </c>
      <c r="F8853" s="1210">
        <v>5959</v>
      </c>
    </row>
    <row r="8854" spans="2:6" ht="13.15" customHeight="1" x14ac:dyDescent="0.3">
      <c r="B8854" s="1172" t="s">
        <v>9594</v>
      </c>
      <c r="C8854" s="1207">
        <v>432</v>
      </c>
      <c r="D8854" s="1207">
        <v>1544</v>
      </c>
      <c r="E8854" s="1207">
        <v>412</v>
      </c>
      <c r="F8854" s="1211">
        <v>2388</v>
      </c>
    </row>
    <row r="8855" spans="2:6" ht="13.15" customHeight="1" x14ac:dyDescent="0.3">
      <c r="B8855" s="1173" t="s">
        <v>9595</v>
      </c>
      <c r="C8855" s="1206">
        <v>723</v>
      </c>
      <c r="D8855" s="1206">
        <v>2425</v>
      </c>
      <c r="E8855" s="1206">
        <v>511</v>
      </c>
      <c r="F8855" s="1210">
        <v>3659</v>
      </c>
    </row>
    <row r="8856" spans="2:6" ht="13.15" customHeight="1" x14ac:dyDescent="0.3">
      <c r="B8856" s="1172" t="s">
        <v>9596</v>
      </c>
      <c r="C8856" s="1207">
        <v>713</v>
      </c>
      <c r="D8856" s="1207">
        <v>1688</v>
      </c>
      <c r="E8856" s="1207">
        <v>365</v>
      </c>
      <c r="F8856" s="1211">
        <v>2766</v>
      </c>
    </row>
    <row r="8857" spans="2:6" ht="13.15" customHeight="1" x14ac:dyDescent="0.3">
      <c r="B8857" s="1173" t="s">
        <v>9597</v>
      </c>
      <c r="C8857" s="1206">
        <v>8751</v>
      </c>
      <c r="D8857" s="1206">
        <v>15229</v>
      </c>
      <c r="E8857" s="1206">
        <v>3490</v>
      </c>
      <c r="F8857" s="1210">
        <v>27470</v>
      </c>
    </row>
    <row r="8858" spans="2:6" ht="13.15" customHeight="1" x14ac:dyDescent="0.3">
      <c r="B8858" s="1172" t="s">
        <v>9598</v>
      </c>
      <c r="C8858" s="1207">
        <v>564</v>
      </c>
      <c r="D8858" s="1207">
        <v>2029</v>
      </c>
      <c r="E8858" s="1207">
        <v>377</v>
      </c>
      <c r="F8858" s="1211">
        <v>2970</v>
      </c>
    </row>
    <row r="8859" spans="2:6" ht="13.15" customHeight="1" x14ac:dyDescent="0.3">
      <c r="B8859" s="1173" t="s">
        <v>9599</v>
      </c>
      <c r="C8859" s="1206">
        <v>1333</v>
      </c>
      <c r="D8859" s="1206">
        <v>5660</v>
      </c>
      <c r="E8859" s="1206">
        <v>1099</v>
      </c>
      <c r="F8859" s="1210">
        <v>8092</v>
      </c>
    </row>
    <row r="8860" spans="2:6" ht="13.15" customHeight="1" x14ac:dyDescent="0.3">
      <c r="B8860" s="1172" t="s">
        <v>9600</v>
      </c>
      <c r="C8860" s="1207">
        <v>131</v>
      </c>
      <c r="D8860" s="1207">
        <v>430</v>
      </c>
      <c r="E8860" s="1207">
        <v>95</v>
      </c>
      <c r="F8860" s="1211">
        <v>656</v>
      </c>
    </row>
    <row r="8861" spans="2:6" ht="13.15" customHeight="1" x14ac:dyDescent="0.3">
      <c r="B8861" s="1173" t="s">
        <v>9601</v>
      </c>
      <c r="C8861" s="1206">
        <v>611</v>
      </c>
      <c r="D8861" s="1206">
        <v>1999</v>
      </c>
      <c r="E8861" s="1206">
        <v>374</v>
      </c>
      <c r="F8861" s="1210">
        <v>2984</v>
      </c>
    </row>
    <row r="8862" spans="2:6" ht="13.15" customHeight="1" x14ac:dyDescent="0.3">
      <c r="B8862" s="1172" t="s">
        <v>9602</v>
      </c>
      <c r="C8862" s="1207">
        <v>73</v>
      </c>
      <c r="D8862" s="1207">
        <v>322</v>
      </c>
      <c r="E8862" s="1207">
        <v>75</v>
      </c>
      <c r="F8862" s="1211">
        <v>470</v>
      </c>
    </row>
    <row r="8863" spans="2:6" ht="13.15" customHeight="1" x14ac:dyDescent="0.3">
      <c r="B8863" s="1173" t="s">
        <v>9603</v>
      </c>
      <c r="C8863" s="1206">
        <v>545</v>
      </c>
      <c r="D8863" s="1206">
        <v>1941</v>
      </c>
      <c r="E8863" s="1206">
        <v>291</v>
      </c>
      <c r="F8863" s="1210">
        <v>2777</v>
      </c>
    </row>
    <row r="8864" spans="2:6" ht="13.15" customHeight="1" x14ac:dyDescent="0.3">
      <c r="B8864" s="1172" t="s">
        <v>9604</v>
      </c>
      <c r="C8864" s="1207">
        <v>2100</v>
      </c>
      <c r="D8864" s="1207">
        <v>2918</v>
      </c>
      <c r="E8864" s="1207">
        <v>875</v>
      </c>
      <c r="F8864" s="1211">
        <v>5893</v>
      </c>
    </row>
    <row r="8865" spans="2:6" ht="13.15" customHeight="1" x14ac:dyDescent="0.3">
      <c r="B8865" s="1173" t="s">
        <v>9605</v>
      </c>
      <c r="C8865" s="1206">
        <v>398</v>
      </c>
      <c r="D8865" s="1206">
        <v>1661</v>
      </c>
      <c r="E8865" s="1206">
        <v>360</v>
      </c>
      <c r="F8865" s="1210">
        <v>2419</v>
      </c>
    </row>
    <row r="8866" spans="2:6" ht="13.15" customHeight="1" x14ac:dyDescent="0.3">
      <c r="B8866" s="1172" t="s">
        <v>9606</v>
      </c>
      <c r="C8866" s="1207">
        <v>71</v>
      </c>
      <c r="D8866" s="1207">
        <v>271</v>
      </c>
      <c r="E8866" s="1207">
        <v>66</v>
      </c>
      <c r="F8866" s="1211">
        <v>408</v>
      </c>
    </row>
    <row r="8867" spans="2:6" ht="13.15" customHeight="1" x14ac:dyDescent="0.3">
      <c r="B8867" s="1173" t="s">
        <v>9607</v>
      </c>
      <c r="C8867" s="1206">
        <v>221</v>
      </c>
      <c r="D8867" s="1206">
        <v>775</v>
      </c>
      <c r="E8867" s="1206">
        <v>175</v>
      </c>
      <c r="F8867" s="1210">
        <v>1171</v>
      </c>
    </row>
    <row r="8868" spans="2:6" ht="13.15" customHeight="1" x14ac:dyDescent="0.3">
      <c r="B8868" s="1172" t="s">
        <v>9608</v>
      </c>
      <c r="C8868" s="1207">
        <v>53</v>
      </c>
      <c r="D8868" s="1207">
        <v>365</v>
      </c>
      <c r="E8868" s="1207">
        <v>72</v>
      </c>
      <c r="F8868" s="1211">
        <v>490</v>
      </c>
    </row>
    <row r="8869" spans="2:6" ht="13.15" customHeight="1" x14ac:dyDescent="0.3">
      <c r="B8869" s="1173" t="s">
        <v>9609</v>
      </c>
      <c r="C8869" s="1206">
        <v>116</v>
      </c>
      <c r="D8869" s="1206">
        <v>543</v>
      </c>
      <c r="E8869" s="1206">
        <v>181</v>
      </c>
      <c r="F8869" s="1210">
        <v>840</v>
      </c>
    </row>
    <row r="8870" spans="2:6" ht="13.15" customHeight="1" x14ac:dyDescent="0.3">
      <c r="B8870" s="1172" t="s">
        <v>9610</v>
      </c>
      <c r="C8870" s="1207">
        <v>112</v>
      </c>
      <c r="D8870" s="1207">
        <v>683</v>
      </c>
      <c r="E8870" s="1207">
        <v>164</v>
      </c>
      <c r="F8870" s="1211">
        <v>959</v>
      </c>
    </row>
    <row r="8871" spans="2:6" ht="13.15" customHeight="1" x14ac:dyDescent="0.3">
      <c r="B8871" s="1173" t="s">
        <v>9611</v>
      </c>
      <c r="C8871" s="1206">
        <v>401</v>
      </c>
      <c r="D8871" s="1206">
        <v>2259</v>
      </c>
      <c r="E8871" s="1206">
        <v>546</v>
      </c>
      <c r="F8871" s="1210">
        <v>3206</v>
      </c>
    </row>
    <row r="8872" spans="2:6" ht="13.15" customHeight="1" x14ac:dyDescent="0.3">
      <c r="B8872" s="1172" t="s">
        <v>9612</v>
      </c>
      <c r="C8872" s="1207">
        <v>2052</v>
      </c>
      <c r="D8872" s="1207">
        <v>6749</v>
      </c>
      <c r="E8872" s="1207">
        <v>1640</v>
      </c>
      <c r="F8872" s="1211">
        <v>10441</v>
      </c>
    </row>
    <row r="8873" spans="2:6" ht="13.15" customHeight="1" x14ac:dyDescent="0.3">
      <c r="B8873" s="1173" t="s">
        <v>9613</v>
      </c>
      <c r="C8873" s="1206">
        <v>24</v>
      </c>
      <c r="D8873" s="1206">
        <v>39</v>
      </c>
      <c r="E8873" s="1206">
        <v>28</v>
      </c>
      <c r="F8873" s="1210">
        <v>91</v>
      </c>
    </row>
    <row r="8874" spans="2:6" ht="13.15" customHeight="1" x14ac:dyDescent="0.3">
      <c r="B8874" s="1172" t="s">
        <v>9614</v>
      </c>
      <c r="C8874" s="1207">
        <v>6687</v>
      </c>
      <c r="D8874" s="1207">
        <v>16641</v>
      </c>
      <c r="E8874" s="1207">
        <v>6064</v>
      </c>
      <c r="F8874" s="1211">
        <v>29392</v>
      </c>
    </row>
    <row r="8875" spans="2:6" ht="13.15" customHeight="1" x14ac:dyDescent="0.3">
      <c r="B8875" s="1173" t="s">
        <v>9615</v>
      </c>
      <c r="C8875" s="1206">
        <v>5361</v>
      </c>
      <c r="D8875" s="1206">
        <v>5971</v>
      </c>
      <c r="E8875" s="1206">
        <v>1889</v>
      </c>
      <c r="F8875" s="1210">
        <v>13221</v>
      </c>
    </row>
    <row r="8876" spans="2:6" ht="13.15" customHeight="1" x14ac:dyDescent="0.3">
      <c r="B8876" s="1172" t="s">
        <v>9616</v>
      </c>
      <c r="C8876" s="1207">
        <v>236</v>
      </c>
      <c r="D8876" s="1207">
        <v>948</v>
      </c>
      <c r="E8876" s="1207">
        <v>187</v>
      </c>
      <c r="F8876" s="1211">
        <v>1371</v>
      </c>
    </row>
    <row r="8877" spans="2:6" ht="13.15" customHeight="1" x14ac:dyDescent="0.3">
      <c r="B8877" s="1173" t="s">
        <v>9617</v>
      </c>
      <c r="C8877" s="1206">
        <v>122</v>
      </c>
      <c r="D8877" s="1206">
        <v>1830</v>
      </c>
      <c r="E8877" s="1206">
        <v>122</v>
      </c>
      <c r="F8877" s="1210">
        <v>2074</v>
      </c>
    </row>
    <row r="8878" spans="2:6" ht="13.15" customHeight="1" x14ac:dyDescent="0.3">
      <c r="B8878" s="1172" t="s">
        <v>9618</v>
      </c>
      <c r="C8878" s="1207">
        <v>21</v>
      </c>
      <c r="D8878" s="1207">
        <v>293</v>
      </c>
      <c r="E8878" s="1207">
        <v>10</v>
      </c>
      <c r="F8878" s="1211">
        <v>324</v>
      </c>
    </row>
    <row r="8879" spans="2:6" ht="13.15" customHeight="1" x14ac:dyDescent="0.3">
      <c r="B8879" s="1173" t="s">
        <v>9619</v>
      </c>
      <c r="C8879" s="1206">
        <v>220</v>
      </c>
      <c r="D8879" s="1206">
        <v>1139</v>
      </c>
      <c r="E8879" s="1206">
        <v>260</v>
      </c>
      <c r="F8879" s="1210">
        <v>1619</v>
      </c>
    </row>
    <row r="8880" spans="2:6" ht="13.15" customHeight="1" x14ac:dyDescent="0.3">
      <c r="B8880" s="1172" t="s">
        <v>9620</v>
      </c>
      <c r="C8880" s="1207">
        <v>174</v>
      </c>
      <c r="D8880" s="1207">
        <v>863</v>
      </c>
      <c r="E8880" s="1207">
        <v>154</v>
      </c>
      <c r="F8880" s="1211">
        <v>1191</v>
      </c>
    </row>
    <row r="8881" spans="2:6" ht="13.15" customHeight="1" x14ac:dyDescent="0.3">
      <c r="B8881" s="1173" t="s">
        <v>9621</v>
      </c>
      <c r="C8881" s="1206">
        <v>1714</v>
      </c>
      <c r="D8881" s="1206">
        <v>2858</v>
      </c>
      <c r="E8881" s="1206">
        <v>917</v>
      </c>
      <c r="F8881" s="1210">
        <v>5489</v>
      </c>
    </row>
    <row r="8882" spans="2:6" ht="13.15" customHeight="1" x14ac:dyDescent="0.3">
      <c r="B8882" s="1172" t="s">
        <v>9622</v>
      </c>
      <c r="C8882" s="1207">
        <v>4</v>
      </c>
      <c r="D8882" s="1207">
        <v>53</v>
      </c>
      <c r="E8882" s="1207">
        <v>37</v>
      </c>
      <c r="F8882" s="1211">
        <v>94</v>
      </c>
    </row>
    <row r="8883" spans="2:6" ht="13.15" customHeight="1" x14ac:dyDescent="0.3">
      <c r="B8883" s="1173" t="s">
        <v>9623</v>
      </c>
      <c r="C8883" s="1206">
        <v>2231</v>
      </c>
      <c r="D8883" s="1206">
        <v>5948</v>
      </c>
      <c r="E8883" s="1206">
        <v>1221</v>
      </c>
      <c r="F8883" s="1210">
        <v>9400</v>
      </c>
    </row>
    <row r="8884" spans="2:6" ht="13.15" customHeight="1" x14ac:dyDescent="0.3">
      <c r="B8884" s="1172" t="s">
        <v>9624</v>
      </c>
      <c r="C8884" s="1207">
        <v>2487</v>
      </c>
      <c r="D8884" s="1207">
        <v>6275</v>
      </c>
      <c r="E8884" s="1207">
        <v>1729</v>
      </c>
      <c r="F8884" s="1211">
        <v>10491</v>
      </c>
    </row>
    <row r="8885" spans="2:6" ht="13.15" customHeight="1" x14ac:dyDescent="0.3">
      <c r="B8885" s="1173" t="s">
        <v>9625</v>
      </c>
      <c r="C8885" s="1206">
        <v>2897</v>
      </c>
      <c r="D8885" s="1206">
        <v>8735</v>
      </c>
      <c r="E8885" s="1206">
        <v>2445</v>
      </c>
      <c r="F8885" s="1210">
        <v>14077</v>
      </c>
    </row>
    <row r="8886" spans="2:6" ht="13.15" customHeight="1" x14ac:dyDescent="0.3">
      <c r="B8886" s="1172" t="s">
        <v>9626</v>
      </c>
      <c r="C8886" s="1207">
        <v>450</v>
      </c>
      <c r="D8886" s="1207">
        <v>1856</v>
      </c>
      <c r="E8886" s="1207">
        <v>424</v>
      </c>
      <c r="F8886" s="1211">
        <v>2730</v>
      </c>
    </row>
    <row r="8887" spans="2:6" ht="13.15" customHeight="1" x14ac:dyDescent="0.3">
      <c r="B8887" s="1173" t="s">
        <v>9627</v>
      </c>
      <c r="C8887" s="1206">
        <v>172</v>
      </c>
      <c r="D8887" s="1206">
        <v>796</v>
      </c>
      <c r="E8887" s="1206">
        <v>212</v>
      </c>
      <c r="F8887" s="1210">
        <v>1180</v>
      </c>
    </row>
    <row r="8888" spans="2:6" ht="13.15" customHeight="1" x14ac:dyDescent="0.3">
      <c r="B8888" s="1172" t="s">
        <v>9628</v>
      </c>
      <c r="C8888" s="1207">
        <v>5139</v>
      </c>
      <c r="D8888" s="1207">
        <v>5096</v>
      </c>
      <c r="E8888" s="1207">
        <v>1314</v>
      </c>
      <c r="F8888" s="1211">
        <v>11549</v>
      </c>
    </row>
    <row r="8889" spans="2:6" ht="13.15" customHeight="1" x14ac:dyDescent="0.3">
      <c r="B8889" s="1173" t="s">
        <v>9629</v>
      </c>
      <c r="C8889" s="1206">
        <v>2587</v>
      </c>
      <c r="D8889" s="1206">
        <v>5259</v>
      </c>
      <c r="E8889" s="1206">
        <v>1693</v>
      </c>
      <c r="F8889" s="1210">
        <v>9539</v>
      </c>
    </row>
    <row r="8890" spans="2:6" ht="13.15" customHeight="1" x14ac:dyDescent="0.3">
      <c r="B8890" s="1172" t="s">
        <v>9630</v>
      </c>
      <c r="C8890" s="1207">
        <v>5809</v>
      </c>
      <c r="D8890" s="1207">
        <v>11763</v>
      </c>
      <c r="E8890" s="1207">
        <v>4099</v>
      </c>
      <c r="F8890" s="1211">
        <v>21671</v>
      </c>
    </row>
    <row r="8891" spans="2:6" ht="13.15" customHeight="1" x14ac:dyDescent="0.3">
      <c r="B8891" s="1173" t="s">
        <v>9631</v>
      </c>
      <c r="C8891" s="1206">
        <v>5061</v>
      </c>
      <c r="D8891" s="1206">
        <v>9132</v>
      </c>
      <c r="E8891" s="1206">
        <v>2675</v>
      </c>
      <c r="F8891" s="1210">
        <v>16868</v>
      </c>
    </row>
    <row r="8892" spans="2:6" ht="13.15" customHeight="1" x14ac:dyDescent="0.3">
      <c r="B8892" s="1172" t="s">
        <v>9632</v>
      </c>
      <c r="C8892" s="1207">
        <v>2737</v>
      </c>
      <c r="D8892" s="1207">
        <v>6919</v>
      </c>
      <c r="E8892" s="1207">
        <v>1052</v>
      </c>
      <c r="F8892" s="1211">
        <v>10708</v>
      </c>
    </row>
    <row r="8893" spans="2:6" ht="13.15" customHeight="1" x14ac:dyDescent="0.3">
      <c r="B8893" s="1173" t="s">
        <v>9633</v>
      </c>
      <c r="C8893" s="1206">
        <v>214</v>
      </c>
      <c r="D8893" s="1206">
        <v>923</v>
      </c>
      <c r="E8893" s="1206">
        <v>178</v>
      </c>
      <c r="F8893" s="1210">
        <v>1315</v>
      </c>
    </row>
    <row r="8894" spans="2:6" ht="13.15" customHeight="1" x14ac:dyDescent="0.3">
      <c r="B8894" s="1172" t="s">
        <v>9634</v>
      </c>
      <c r="C8894" s="1207">
        <v>11930</v>
      </c>
      <c r="D8894" s="1207">
        <v>10706</v>
      </c>
      <c r="E8894" s="1207">
        <v>4320</v>
      </c>
      <c r="F8894" s="1211">
        <v>26956</v>
      </c>
    </row>
    <row r="8895" spans="2:6" ht="13.15" customHeight="1" x14ac:dyDescent="0.3">
      <c r="B8895" s="1173" t="s">
        <v>9635</v>
      </c>
      <c r="C8895" s="1206">
        <v>916</v>
      </c>
      <c r="D8895" s="1206">
        <v>1497</v>
      </c>
      <c r="E8895" s="1206">
        <v>249</v>
      </c>
      <c r="F8895" s="1210">
        <v>2662</v>
      </c>
    </row>
    <row r="8896" spans="2:6" ht="13.15" customHeight="1" x14ac:dyDescent="0.3">
      <c r="B8896" s="1172" t="s">
        <v>9636</v>
      </c>
      <c r="C8896" s="1207">
        <v>10075</v>
      </c>
      <c r="D8896" s="1207">
        <v>9410</v>
      </c>
      <c r="E8896" s="1207">
        <v>4174</v>
      </c>
      <c r="F8896" s="1211">
        <v>23659</v>
      </c>
    </row>
    <row r="8897" spans="2:6" ht="13.15" customHeight="1" x14ac:dyDescent="0.3">
      <c r="B8897" s="1173" t="s">
        <v>9637</v>
      </c>
      <c r="C8897" s="1206">
        <v>8115</v>
      </c>
      <c r="D8897" s="1206">
        <v>17114</v>
      </c>
      <c r="E8897" s="1206">
        <v>5308</v>
      </c>
      <c r="F8897" s="1210">
        <v>30537</v>
      </c>
    </row>
    <row r="8898" spans="2:6" ht="13.15" customHeight="1" x14ac:dyDescent="0.3">
      <c r="B8898" s="1172" t="s">
        <v>9638</v>
      </c>
      <c r="C8898" s="1207">
        <v>968</v>
      </c>
      <c r="D8898" s="1207">
        <v>3125</v>
      </c>
      <c r="E8898" s="1207">
        <v>691</v>
      </c>
      <c r="F8898" s="1211">
        <v>4784</v>
      </c>
    </row>
    <row r="8899" spans="2:6" ht="13.15" customHeight="1" x14ac:dyDescent="0.3">
      <c r="B8899" s="1173" t="s">
        <v>9639</v>
      </c>
      <c r="C8899" s="1206">
        <v>4360</v>
      </c>
      <c r="D8899" s="1206">
        <v>5723</v>
      </c>
      <c r="E8899" s="1206">
        <v>1452</v>
      </c>
      <c r="F8899" s="1210">
        <v>11535</v>
      </c>
    </row>
    <row r="8900" spans="2:6" ht="13.15" customHeight="1" x14ac:dyDescent="0.3">
      <c r="B8900" s="1172" t="s">
        <v>9640</v>
      </c>
      <c r="C8900" s="1207">
        <v>1898</v>
      </c>
      <c r="D8900" s="1207">
        <v>2435</v>
      </c>
      <c r="E8900" s="1207">
        <v>651</v>
      </c>
      <c r="F8900" s="1211">
        <v>4984</v>
      </c>
    </row>
    <row r="8901" spans="2:6" ht="13.15" customHeight="1" x14ac:dyDescent="0.3">
      <c r="B8901" s="1173" t="s">
        <v>9641</v>
      </c>
      <c r="C8901" s="1206">
        <v>1657</v>
      </c>
      <c r="D8901" s="1206">
        <v>5279</v>
      </c>
      <c r="E8901" s="1206">
        <v>1355</v>
      </c>
      <c r="F8901" s="1210">
        <v>8291</v>
      </c>
    </row>
    <row r="8902" spans="2:6" ht="13.15" customHeight="1" x14ac:dyDescent="0.3">
      <c r="B8902" s="1172" t="s">
        <v>9642</v>
      </c>
      <c r="C8902" s="1207">
        <v>5218</v>
      </c>
      <c r="D8902" s="1207">
        <v>4592</v>
      </c>
      <c r="E8902" s="1207">
        <v>1490</v>
      </c>
      <c r="F8902" s="1211">
        <v>11300</v>
      </c>
    </row>
    <row r="8903" spans="2:6" ht="13.15" customHeight="1" x14ac:dyDescent="0.3">
      <c r="B8903" s="1173" t="s">
        <v>9643</v>
      </c>
      <c r="C8903" s="1206">
        <v>568</v>
      </c>
      <c r="D8903" s="1206">
        <v>1936</v>
      </c>
      <c r="E8903" s="1206">
        <v>504</v>
      </c>
      <c r="F8903" s="1210">
        <v>3008</v>
      </c>
    </row>
    <row r="8904" spans="2:6" ht="13.15" customHeight="1" x14ac:dyDescent="0.3">
      <c r="B8904" s="1172" t="s">
        <v>9644</v>
      </c>
      <c r="C8904" s="1207">
        <v>286</v>
      </c>
      <c r="D8904" s="1207">
        <v>934</v>
      </c>
      <c r="E8904" s="1207">
        <v>193</v>
      </c>
      <c r="F8904" s="1211">
        <v>1413</v>
      </c>
    </row>
    <row r="8905" spans="2:6" ht="13.15" customHeight="1" x14ac:dyDescent="0.3">
      <c r="B8905" s="1173" t="s">
        <v>9645</v>
      </c>
      <c r="C8905" s="1206">
        <v>1378</v>
      </c>
      <c r="D8905" s="1206">
        <v>2991</v>
      </c>
      <c r="E8905" s="1206">
        <v>1015</v>
      </c>
      <c r="F8905" s="1210">
        <v>5384</v>
      </c>
    </row>
    <row r="8906" spans="2:6" ht="13.15" customHeight="1" x14ac:dyDescent="0.3">
      <c r="B8906" s="1172" t="s">
        <v>9646</v>
      </c>
      <c r="C8906" s="1207">
        <v>2662</v>
      </c>
      <c r="D8906" s="1207">
        <v>4805</v>
      </c>
      <c r="E8906" s="1207">
        <v>1466</v>
      </c>
      <c r="F8906" s="1211">
        <v>8933</v>
      </c>
    </row>
    <row r="8907" spans="2:6" ht="13.15" customHeight="1" x14ac:dyDescent="0.3">
      <c r="B8907" s="1173" t="s">
        <v>9647</v>
      </c>
      <c r="C8907" s="1206">
        <v>219</v>
      </c>
      <c r="D8907" s="1206">
        <v>866</v>
      </c>
      <c r="E8907" s="1206">
        <v>195</v>
      </c>
      <c r="F8907" s="1210">
        <v>1280</v>
      </c>
    </row>
    <row r="8908" spans="2:6" ht="13.15" customHeight="1" x14ac:dyDescent="0.3">
      <c r="B8908" s="1172" t="s">
        <v>9648</v>
      </c>
      <c r="C8908" s="1207">
        <v>293</v>
      </c>
      <c r="D8908" s="1207">
        <v>1732</v>
      </c>
      <c r="E8908" s="1207">
        <v>347</v>
      </c>
      <c r="F8908" s="1211">
        <v>2372</v>
      </c>
    </row>
    <row r="8909" spans="2:6" ht="13.15" customHeight="1" x14ac:dyDescent="0.3">
      <c r="B8909" s="1173" t="s">
        <v>9649</v>
      </c>
      <c r="C8909" s="1206">
        <v>531</v>
      </c>
      <c r="D8909" s="1206">
        <v>1483</v>
      </c>
      <c r="E8909" s="1206">
        <v>307</v>
      </c>
      <c r="F8909" s="1210">
        <v>2321</v>
      </c>
    </row>
    <row r="8910" spans="2:6" ht="13.15" customHeight="1" x14ac:dyDescent="0.3">
      <c r="B8910" s="1172" t="s">
        <v>9650</v>
      </c>
      <c r="C8910" s="1207">
        <v>5499</v>
      </c>
      <c r="D8910" s="1207">
        <v>10821</v>
      </c>
      <c r="E8910" s="1207">
        <v>2965</v>
      </c>
      <c r="F8910" s="1211">
        <v>19285</v>
      </c>
    </row>
    <row r="8911" spans="2:6" ht="13.15" customHeight="1" x14ac:dyDescent="0.3">
      <c r="B8911" s="1173" t="s">
        <v>9651</v>
      </c>
      <c r="C8911" s="1206">
        <v>1899</v>
      </c>
      <c r="D8911" s="1206">
        <v>6113</v>
      </c>
      <c r="E8911" s="1206">
        <v>1193</v>
      </c>
      <c r="F8911" s="1210">
        <v>9205</v>
      </c>
    </row>
    <row r="8912" spans="2:6" ht="13.15" customHeight="1" x14ac:dyDescent="0.3">
      <c r="B8912" s="1172" t="s">
        <v>9652</v>
      </c>
      <c r="C8912" s="1207">
        <v>621</v>
      </c>
      <c r="D8912" s="1207">
        <v>1316</v>
      </c>
      <c r="E8912" s="1207">
        <v>271</v>
      </c>
      <c r="F8912" s="1211">
        <v>2208</v>
      </c>
    </row>
    <row r="8913" spans="2:6" ht="13.15" customHeight="1" x14ac:dyDescent="0.3">
      <c r="B8913" s="1173" t="s">
        <v>9653</v>
      </c>
      <c r="C8913" s="1206">
        <v>1674</v>
      </c>
      <c r="D8913" s="1206">
        <v>4024</v>
      </c>
      <c r="E8913" s="1206">
        <v>785</v>
      </c>
      <c r="F8913" s="1210">
        <v>6483</v>
      </c>
    </row>
    <row r="8914" spans="2:6" ht="13.15" customHeight="1" x14ac:dyDescent="0.3">
      <c r="B8914" s="1172" t="s">
        <v>9654</v>
      </c>
      <c r="C8914" s="1207">
        <v>213</v>
      </c>
      <c r="D8914" s="1207">
        <v>327</v>
      </c>
      <c r="E8914" s="1207">
        <v>128</v>
      </c>
      <c r="F8914" s="1211">
        <v>668</v>
      </c>
    </row>
    <row r="8915" spans="2:6" ht="13.15" customHeight="1" x14ac:dyDescent="0.3">
      <c r="B8915" s="1173" t="s">
        <v>9655</v>
      </c>
      <c r="C8915" s="1206">
        <v>73</v>
      </c>
      <c r="D8915" s="1206">
        <v>208</v>
      </c>
      <c r="E8915" s="1206">
        <v>58</v>
      </c>
      <c r="F8915" s="1210">
        <v>339</v>
      </c>
    </row>
    <row r="8916" spans="2:6" ht="13.15" customHeight="1" x14ac:dyDescent="0.3">
      <c r="B8916" s="1172" t="s">
        <v>9656</v>
      </c>
      <c r="C8916" s="1207">
        <v>590</v>
      </c>
      <c r="D8916" s="1207">
        <v>2269</v>
      </c>
      <c r="E8916" s="1207">
        <v>315</v>
      </c>
      <c r="F8916" s="1211">
        <v>3174</v>
      </c>
    </row>
    <row r="8917" spans="2:6" ht="13.15" customHeight="1" x14ac:dyDescent="0.3">
      <c r="B8917" s="1173" t="s">
        <v>9657</v>
      </c>
      <c r="C8917" s="1206">
        <v>790</v>
      </c>
      <c r="D8917" s="1206">
        <v>3231</v>
      </c>
      <c r="E8917" s="1206">
        <v>531</v>
      </c>
      <c r="F8917" s="1210">
        <v>4552</v>
      </c>
    </row>
    <row r="8918" spans="2:6" ht="13.15" customHeight="1" x14ac:dyDescent="0.3">
      <c r="B8918" s="1172" t="s">
        <v>9658</v>
      </c>
      <c r="C8918" s="1207">
        <v>280</v>
      </c>
      <c r="D8918" s="1207">
        <v>1691</v>
      </c>
      <c r="E8918" s="1207">
        <v>221</v>
      </c>
      <c r="F8918" s="1211">
        <v>2192</v>
      </c>
    </row>
    <row r="8919" spans="2:6" ht="13.15" customHeight="1" x14ac:dyDescent="0.3">
      <c r="B8919" s="1173" t="s">
        <v>9659</v>
      </c>
      <c r="C8919" s="1206">
        <v>70</v>
      </c>
      <c r="D8919" s="1206">
        <v>420</v>
      </c>
      <c r="E8919" s="1206">
        <v>49</v>
      </c>
      <c r="F8919" s="1210">
        <v>539</v>
      </c>
    </row>
    <row r="8920" spans="2:6" ht="13.15" customHeight="1" x14ac:dyDescent="0.3">
      <c r="B8920" s="1172" t="s">
        <v>9660</v>
      </c>
      <c r="C8920" s="1207">
        <v>50</v>
      </c>
      <c r="D8920" s="1207">
        <v>239</v>
      </c>
      <c r="E8920" s="1207">
        <v>12</v>
      </c>
      <c r="F8920" s="1211">
        <v>301</v>
      </c>
    </row>
    <row r="8921" spans="2:6" ht="13.15" customHeight="1" x14ac:dyDescent="0.3">
      <c r="B8921" s="1173" t="s">
        <v>9661</v>
      </c>
      <c r="C8921" s="1206">
        <v>87</v>
      </c>
      <c r="D8921" s="1206">
        <v>253</v>
      </c>
      <c r="E8921" s="1206">
        <v>96</v>
      </c>
      <c r="F8921" s="1210">
        <v>436</v>
      </c>
    </row>
    <row r="8922" spans="2:6" ht="13.15" customHeight="1" x14ac:dyDescent="0.3">
      <c r="B8922" s="1172" t="s">
        <v>9662</v>
      </c>
      <c r="C8922" s="1207">
        <v>1006</v>
      </c>
      <c r="D8922" s="1207">
        <v>3814</v>
      </c>
      <c r="E8922" s="1207">
        <v>487</v>
      </c>
      <c r="F8922" s="1211">
        <v>5307</v>
      </c>
    </row>
    <row r="8923" spans="2:6" ht="13.15" customHeight="1" x14ac:dyDescent="0.3">
      <c r="B8923" s="1173" t="s">
        <v>9663</v>
      </c>
      <c r="C8923" s="1206">
        <v>194</v>
      </c>
      <c r="D8923" s="1206">
        <v>389</v>
      </c>
      <c r="E8923" s="1206">
        <v>127</v>
      </c>
      <c r="F8923" s="1210">
        <v>710</v>
      </c>
    </row>
    <row r="8924" spans="2:6" ht="13.15" customHeight="1" x14ac:dyDescent="0.3">
      <c r="B8924" s="1172" t="s">
        <v>9664</v>
      </c>
      <c r="C8924" s="1207">
        <v>227</v>
      </c>
      <c r="D8924" s="1207">
        <v>293</v>
      </c>
      <c r="E8924" s="1207">
        <v>114</v>
      </c>
      <c r="F8924" s="1211">
        <v>634</v>
      </c>
    </row>
    <row r="8925" spans="2:6" ht="13.15" customHeight="1" x14ac:dyDescent="0.3">
      <c r="B8925" s="1173" t="s">
        <v>9665</v>
      </c>
      <c r="C8925" s="1206">
        <v>461</v>
      </c>
      <c r="D8925" s="1206">
        <v>1758</v>
      </c>
      <c r="E8925" s="1206">
        <v>240</v>
      </c>
      <c r="F8925" s="1210">
        <v>2459</v>
      </c>
    </row>
    <row r="8926" spans="2:6" ht="13.15" customHeight="1" x14ac:dyDescent="0.3">
      <c r="B8926" s="1172" t="s">
        <v>9666</v>
      </c>
      <c r="C8926" s="1207">
        <v>110</v>
      </c>
      <c r="D8926" s="1207">
        <v>279</v>
      </c>
      <c r="E8926" s="1207">
        <v>82</v>
      </c>
      <c r="F8926" s="1211">
        <v>471</v>
      </c>
    </row>
    <row r="8927" spans="2:6" ht="13.15" customHeight="1" x14ac:dyDescent="0.3">
      <c r="B8927" s="1173" t="s">
        <v>9667</v>
      </c>
      <c r="C8927" s="1206">
        <v>2200</v>
      </c>
      <c r="D8927" s="1206">
        <v>6518</v>
      </c>
      <c r="E8927" s="1206">
        <v>993</v>
      </c>
      <c r="F8927" s="1210">
        <v>9711</v>
      </c>
    </row>
    <row r="8928" spans="2:6" ht="13.15" customHeight="1" x14ac:dyDescent="0.3">
      <c r="B8928" s="1172" t="s">
        <v>9668</v>
      </c>
      <c r="C8928" s="1207">
        <v>163</v>
      </c>
      <c r="D8928" s="1207">
        <v>368</v>
      </c>
      <c r="E8928" s="1207">
        <v>73</v>
      </c>
      <c r="F8928" s="1211">
        <v>604</v>
      </c>
    </row>
    <row r="8929" spans="2:6" ht="13.15" customHeight="1" x14ac:dyDescent="0.3">
      <c r="B8929" s="1173" t="s">
        <v>9669</v>
      </c>
      <c r="C8929" s="1206">
        <v>334</v>
      </c>
      <c r="D8929" s="1206">
        <v>984</v>
      </c>
      <c r="E8929" s="1206">
        <v>105</v>
      </c>
      <c r="F8929" s="1210">
        <v>1423</v>
      </c>
    </row>
    <row r="8930" spans="2:6" ht="13.15" customHeight="1" x14ac:dyDescent="0.3">
      <c r="B8930" s="1172" t="s">
        <v>9670</v>
      </c>
      <c r="C8930" s="1207">
        <v>6141</v>
      </c>
      <c r="D8930" s="1207">
        <v>14730</v>
      </c>
      <c r="E8930" s="1207">
        <v>3603</v>
      </c>
      <c r="F8930" s="1211">
        <v>24474</v>
      </c>
    </row>
    <row r="8931" spans="2:6" ht="13.15" customHeight="1" x14ac:dyDescent="0.3">
      <c r="B8931" s="1173" t="s">
        <v>9671</v>
      </c>
      <c r="C8931" s="1206">
        <v>96</v>
      </c>
      <c r="D8931" s="1206">
        <v>259</v>
      </c>
      <c r="E8931" s="1206">
        <v>71</v>
      </c>
      <c r="F8931" s="1210">
        <v>426</v>
      </c>
    </row>
    <row r="8932" spans="2:6" ht="13.15" customHeight="1" x14ac:dyDescent="0.3">
      <c r="B8932" s="1172" t="s">
        <v>9672</v>
      </c>
      <c r="C8932" s="1207">
        <v>142</v>
      </c>
      <c r="D8932" s="1207">
        <v>317</v>
      </c>
      <c r="E8932" s="1207">
        <v>89</v>
      </c>
      <c r="F8932" s="1211">
        <v>548</v>
      </c>
    </row>
    <row r="8933" spans="2:6" ht="13.15" customHeight="1" x14ac:dyDescent="0.3">
      <c r="B8933" s="1173" t="s">
        <v>9673</v>
      </c>
      <c r="C8933" s="1206">
        <v>709</v>
      </c>
      <c r="D8933" s="1206">
        <v>1665</v>
      </c>
      <c r="E8933" s="1206">
        <v>168</v>
      </c>
      <c r="F8933" s="1210">
        <v>2542</v>
      </c>
    </row>
    <row r="8934" spans="2:6" ht="13.15" customHeight="1" x14ac:dyDescent="0.3">
      <c r="B8934" s="1172" t="s">
        <v>9674</v>
      </c>
      <c r="C8934" s="1207">
        <v>1493</v>
      </c>
      <c r="D8934" s="1207">
        <v>2633</v>
      </c>
      <c r="E8934" s="1207">
        <v>651</v>
      </c>
      <c r="F8934" s="1211">
        <v>4777</v>
      </c>
    </row>
    <row r="8935" spans="2:6" ht="13.15" customHeight="1" x14ac:dyDescent="0.3">
      <c r="B8935" s="1173" t="s">
        <v>9675</v>
      </c>
      <c r="C8935" s="1206">
        <v>134</v>
      </c>
      <c r="D8935" s="1206">
        <v>263</v>
      </c>
      <c r="E8935" s="1206">
        <v>67</v>
      </c>
      <c r="F8935" s="1210">
        <v>464</v>
      </c>
    </row>
    <row r="8936" spans="2:6" ht="13.15" customHeight="1" x14ac:dyDescent="0.3">
      <c r="B8936" s="1172" t="s">
        <v>9676</v>
      </c>
      <c r="C8936" s="1207">
        <v>912</v>
      </c>
      <c r="D8936" s="1207">
        <v>2617</v>
      </c>
      <c r="E8936" s="1207">
        <v>367</v>
      </c>
      <c r="F8936" s="1211">
        <v>3896</v>
      </c>
    </row>
    <row r="8937" spans="2:6" ht="13.15" customHeight="1" x14ac:dyDescent="0.3">
      <c r="B8937" s="1173" t="s">
        <v>9677</v>
      </c>
      <c r="C8937" s="1206">
        <v>313</v>
      </c>
      <c r="D8937" s="1206">
        <v>1018</v>
      </c>
      <c r="E8937" s="1206">
        <v>115</v>
      </c>
      <c r="F8937" s="1210">
        <v>1446</v>
      </c>
    </row>
    <row r="8938" spans="2:6" ht="13.15" customHeight="1" x14ac:dyDescent="0.3">
      <c r="B8938" s="1172" t="s">
        <v>9678</v>
      </c>
      <c r="C8938" s="1207">
        <v>135</v>
      </c>
      <c r="D8938" s="1207">
        <v>760</v>
      </c>
      <c r="E8938" s="1207">
        <v>32</v>
      </c>
      <c r="F8938" s="1211">
        <v>927</v>
      </c>
    </row>
    <row r="8939" spans="2:6" ht="13.15" customHeight="1" x14ac:dyDescent="0.3">
      <c r="B8939" s="1173" t="s">
        <v>9679</v>
      </c>
      <c r="C8939" s="1206">
        <v>558</v>
      </c>
      <c r="D8939" s="1206">
        <v>1688</v>
      </c>
      <c r="E8939" s="1206">
        <v>281</v>
      </c>
      <c r="F8939" s="1210">
        <v>2527</v>
      </c>
    </row>
    <row r="8940" spans="2:6" ht="13.15" customHeight="1" x14ac:dyDescent="0.3">
      <c r="B8940" s="1172" t="s">
        <v>9680</v>
      </c>
      <c r="C8940" s="1207">
        <v>2740</v>
      </c>
      <c r="D8940" s="1207">
        <v>7096</v>
      </c>
      <c r="E8940" s="1207">
        <v>1018</v>
      </c>
      <c r="F8940" s="1211">
        <v>10854</v>
      </c>
    </row>
    <row r="8941" spans="2:6" ht="13.15" customHeight="1" x14ac:dyDescent="0.3">
      <c r="B8941" s="1173" t="s">
        <v>9681</v>
      </c>
      <c r="C8941" s="1206">
        <v>45</v>
      </c>
      <c r="D8941" s="1206">
        <v>297</v>
      </c>
      <c r="E8941" s="1206">
        <v>9</v>
      </c>
      <c r="F8941" s="1210">
        <v>351</v>
      </c>
    </row>
    <row r="8942" spans="2:6" ht="13.15" customHeight="1" x14ac:dyDescent="0.3">
      <c r="B8942" s="1172" t="s">
        <v>9682</v>
      </c>
      <c r="C8942" s="1207">
        <v>359</v>
      </c>
      <c r="D8942" s="1207">
        <v>607</v>
      </c>
      <c r="E8942" s="1207">
        <v>135</v>
      </c>
      <c r="F8942" s="1211">
        <v>1101</v>
      </c>
    </row>
    <row r="8943" spans="2:6" ht="13.15" customHeight="1" x14ac:dyDescent="0.3">
      <c r="B8943" s="1173" t="s">
        <v>9683</v>
      </c>
      <c r="C8943" s="1206">
        <v>195</v>
      </c>
      <c r="D8943" s="1206">
        <v>710</v>
      </c>
      <c r="E8943" s="1206">
        <v>61</v>
      </c>
      <c r="F8943" s="1210">
        <v>966</v>
      </c>
    </row>
    <row r="8944" spans="2:6" ht="13.15" customHeight="1" x14ac:dyDescent="0.3">
      <c r="B8944" s="1172" t="s">
        <v>9684</v>
      </c>
      <c r="C8944" s="1207">
        <v>271</v>
      </c>
      <c r="D8944" s="1207">
        <v>854</v>
      </c>
      <c r="E8944" s="1207">
        <v>91</v>
      </c>
      <c r="F8944" s="1211">
        <v>1216</v>
      </c>
    </row>
    <row r="8945" spans="2:6" ht="13.15" customHeight="1" x14ac:dyDescent="0.3">
      <c r="B8945" s="1173" t="s">
        <v>9685</v>
      </c>
      <c r="C8945" s="1206">
        <v>23</v>
      </c>
      <c r="D8945" s="1206">
        <v>295</v>
      </c>
      <c r="E8945" s="1206">
        <v>12</v>
      </c>
      <c r="F8945" s="1210">
        <v>330</v>
      </c>
    </row>
    <row r="8946" spans="2:6" ht="13.15" customHeight="1" x14ac:dyDescent="0.3">
      <c r="B8946" s="1172" t="s">
        <v>9686</v>
      </c>
      <c r="C8946" s="1207">
        <v>383</v>
      </c>
      <c r="D8946" s="1207">
        <v>1450</v>
      </c>
      <c r="E8946" s="1207">
        <v>173</v>
      </c>
      <c r="F8946" s="1211">
        <v>2006</v>
      </c>
    </row>
    <row r="8947" spans="2:6" ht="13.15" customHeight="1" x14ac:dyDescent="0.3">
      <c r="B8947" s="1173" t="s">
        <v>9687</v>
      </c>
      <c r="C8947" s="1206">
        <v>41</v>
      </c>
      <c r="D8947" s="1206">
        <v>102</v>
      </c>
      <c r="E8947" s="1206">
        <v>31</v>
      </c>
      <c r="F8947" s="1210">
        <v>174</v>
      </c>
    </row>
    <row r="8948" spans="2:6" ht="13.15" customHeight="1" x14ac:dyDescent="0.3">
      <c r="B8948" s="1172" t="s">
        <v>9688</v>
      </c>
      <c r="C8948" s="1207">
        <v>210</v>
      </c>
      <c r="D8948" s="1207">
        <v>599</v>
      </c>
      <c r="E8948" s="1207">
        <v>89</v>
      </c>
      <c r="F8948" s="1211">
        <v>898</v>
      </c>
    </row>
    <row r="8949" spans="2:6" ht="13.15" customHeight="1" x14ac:dyDescent="0.3">
      <c r="B8949" s="1173" t="s">
        <v>9689</v>
      </c>
      <c r="C8949" s="1206">
        <v>338</v>
      </c>
      <c r="D8949" s="1206">
        <v>1439</v>
      </c>
      <c r="E8949" s="1206">
        <v>113</v>
      </c>
      <c r="F8949" s="1210">
        <v>1890</v>
      </c>
    </row>
    <row r="8950" spans="2:6" ht="13.15" customHeight="1" x14ac:dyDescent="0.3">
      <c r="B8950" s="1172" t="s">
        <v>9690</v>
      </c>
      <c r="C8950" s="1207">
        <v>17</v>
      </c>
      <c r="D8950" s="1207">
        <v>41</v>
      </c>
      <c r="E8950" s="1207">
        <v>3</v>
      </c>
      <c r="F8950" s="1211">
        <v>61</v>
      </c>
    </row>
    <row r="8951" spans="2:6" ht="13.15" customHeight="1" x14ac:dyDescent="0.3">
      <c r="B8951" s="1173" t="s">
        <v>9691</v>
      </c>
      <c r="C8951" s="1206">
        <v>5</v>
      </c>
      <c r="D8951" s="1206">
        <v>92</v>
      </c>
      <c r="E8951" s="1206">
        <v>0</v>
      </c>
      <c r="F8951" s="1210">
        <v>97</v>
      </c>
    </row>
    <row r="8952" spans="2:6" ht="13.15" customHeight="1" x14ac:dyDescent="0.3">
      <c r="B8952" s="1172" t="s">
        <v>9692</v>
      </c>
      <c r="C8952" s="1207">
        <v>109</v>
      </c>
      <c r="D8952" s="1207">
        <v>1239</v>
      </c>
      <c r="E8952" s="1207">
        <v>29</v>
      </c>
      <c r="F8952" s="1211">
        <v>1377</v>
      </c>
    </row>
    <row r="8953" spans="2:6" ht="13.15" customHeight="1" x14ac:dyDescent="0.3">
      <c r="B8953" s="1173" t="s">
        <v>9693</v>
      </c>
      <c r="C8953" s="1206">
        <v>14</v>
      </c>
      <c r="D8953" s="1206">
        <v>78</v>
      </c>
      <c r="E8953" s="1206">
        <v>7</v>
      </c>
      <c r="F8953" s="1210">
        <v>99</v>
      </c>
    </row>
    <row r="8954" spans="2:6" ht="13.15" customHeight="1" x14ac:dyDescent="0.3">
      <c r="B8954" s="1172" t="s">
        <v>9694</v>
      </c>
      <c r="C8954" s="1207">
        <v>64</v>
      </c>
      <c r="D8954" s="1207">
        <v>151</v>
      </c>
      <c r="E8954" s="1207">
        <v>21</v>
      </c>
      <c r="F8954" s="1211">
        <v>236</v>
      </c>
    </row>
    <row r="8955" spans="2:6" ht="13.15" customHeight="1" x14ac:dyDescent="0.3">
      <c r="B8955" s="1173" t="s">
        <v>9695</v>
      </c>
      <c r="C8955" s="1206">
        <v>1650</v>
      </c>
      <c r="D8955" s="1206">
        <v>2548</v>
      </c>
      <c r="E8955" s="1206">
        <v>566</v>
      </c>
      <c r="F8955" s="1210">
        <v>4764</v>
      </c>
    </row>
    <row r="8956" spans="2:6" ht="13.15" customHeight="1" x14ac:dyDescent="0.3">
      <c r="B8956" s="1172" t="s">
        <v>9696</v>
      </c>
      <c r="C8956" s="1207">
        <v>89</v>
      </c>
      <c r="D8956" s="1207">
        <v>205</v>
      </c>
      <c r="E8956" s="1207">
        <v>32</v>
      </c>
      <c r="F8956" s="1211">
        <v>326</v>
      </c>
    </row>
    <row r="8957" spans="2:6" ht="13.15" customHeight="1" x14ac:dyDescent="0.3">
      <c r="B8957" s="1173" t="s">
        <v>9697</v>
      </c>
      <c r="C8957" s="1206">
        <v>50</v>
      </c>
      <c r="D8957" s="1206">
        <v>99</v>
      </c>
      <c r="E8957" s="1206">
        <v>14</v>
      </c>
      <c r="F8957" s="1210">
        <v>163</v>
      </c>
    </row>
    <row r="8958" spans="2:6" ht="13.15" customHeight="1" x14ac:dyDescent="0.3">
      <c r="B8958" s="1172" t="s">
        <v>9698</v>
      </c>
      <c r="C8958" s="1207">
        <v>14</v>
      </c>
      <c r="D8958" s="1207">
        <v>53</v>
      </c>
      <c r="E8958" s="1207">
        <v>7</v>
      </c>
      <c r="F8958" s="1211">
        <v>74</v>
      </c>
    </row>
    <row r="8959" spans="2:6" ht="13.15" customHeight="1" x14ac:dyDescent="0.3">
      <c r="B8959" s="1173" t="s">
        <v>9699</v>
      </c>
      <c r="C8959" s="1206">
        <v>28</v>
      </c>
      <c r="D8959" s="1206">
        <v>156</v>
      </c>
      <c r="E8959" s="1206">
        <v>14</v>
      </c>
      <c r="F8959" s="1210">
        <v>198</v>
      </c>
    </row>
    <row r="8960" spans="2:6" ht="13.15" customHeight="1" x14ac:dyDescent="0.3">
      <c r="B8960" s="1172" t="s">
        <v>9700</v>
      </c>
      <c r="C8960" s="1207">
        <v>433</v>
      </c>
      <c r="D8960" s="1207">
        <v>2730</v>
      </c>
      <c r="E8960" s="1207">
        <v>430</v>
      </c>
      <c r="F8960" s="1211">
        <v>3593</v>
      </c>
    </row>
    <row r="8961" spans="2:6" ht="13.15" customHeight="1" x14ac:dyDescent="0.3">
      <c r="B8961" s="1173" t="s">
        <v>9701</v>
      </c>
      <c r="C8961" s="1206">
        <v>280</v>
      </c>
      <c r="D8961" s="1206">
        <v>850</v>
      </c>
      <c r="E8961" s="1206">
        <v>89</v>
      </c>
      <c r="F8961" s="1210">
        <v>1219</v>
      </c>
    </row>
    <row r="8962" spans="2:6" ht="13.15" customHeight="1" x14ac:dyDescent="0.3">
      <c r="B8962" s="1172" t="s">
        <v>9702</v>
      </c>
      <c r="C8962" s="1207">
        <v>706</v>
      </c>
      <c r="D8962" s="1207">
        <v>3237</v>
      </c>
      <c r="E8962" s="1207">
        <v>385</v>
      </c>
      <c r="F8962" s="1211">
        <v>4328</v>
      </c>
    </row>
    <row r="8963" spans="2:6" ht="13.15" customHeight="1" x14ac:dyDescent="0.3">
      <c r="B8963" s="1173" t="s">
        <v>9703</v>
      </c>
      <c r="C8963" s="1206">
        <v>40</v>
      </c>
      <c r="D8963" s="1206">
        <v>205</v>
      </c>
      <c r="E8963" s="1206">
        <v>45</v>
      </c>
      <c r="F8963" s="1210">
        <v>290</v>
      </c>
    </row>
    <row r="8964" spans="2:6" ht="13.15" customHeight="1" x14ac:dyDescent="0.3">
      <c r="B8964" s="1172" t="s">
        <v>9704</v>
      </c>
      <c r="C8964" s="1207">
        <v>110</v>
      </c>
      <c r="D8964" s="1207">
        <v>262</v>
      </c>
      <c r="E8964" s="1207">
        <v>96</v>
      </c>
      <c r="F8964" s="1211">
        <v>468</v>
      </c>
    </row>
    <row r="8965" spans="2:6" ht="13.15" customHeight="1" x14ac:dyDescent="0.3">
      <c r="B8965" s="1173" t="s">
        <v>9705</v>
      </c>
      <c r="C8965" s="1206">
        <v>252</v>
      </c>
      <c r="D8965" s="1206">
        <v>1009</v>
      </c>
      <c r="E8965" s="1206">
        <v>166</v>
      </c>
      <c r="F8965" s="1210">
        <v>1427</v>
      </c>
    </row>
    <row r="8966" spans="2:6" ht="13.15" customHeight="1" x14ac:dyDescent="0.3">
      <c r="B8966" s="1172" t="s">
        <v>9706</v>
      </c>
      <c r="C8966" s="1207">
        <v>151</v>
      </c>
      <c r="D8966" s="1207">
        <v>865</v>
      </c>
      <c r="E8966" s="1207">
        <v>61</v>
      </c>
      <c r="F8966" s="1211">
        <v>1077</v>
      </c>
    </row>
    <row r="8967" spans="2:6" ht="13.15" customHeight="1" x14ac:dyDescent="0.3">
      <c r="B8967" s="1173" t="s">
        <v>9707</v>
      </c>
      <c r="C8967" s="1206">
        <v>298</v>
      </c>
      <c r="D8967" s="1206">
        <v>1253</v>
      </c>
      <c r="E8967" s="1206">
        <v>136</v>
      </c>
      <c r="F8967" s="1210">
        <v>1687</v>
      </c>
    </row>
    <row r="8968" spans="2:6" ht="13.15" customHeight="1" x14ac:dyDescent="0.3">
      <c r="B8968" s="1172" t="s">
        <v>9708</v>
      </c>
      <c r="C8968" s="1207">
        <v>212</v>
      </c>
      <c r="D8968" s="1207">
        <v>317</v>
      </c>
      <c r="E8968" s="1207">
        <v>93</v>
      </c>
      <c r="F8968" s="1211">
        <v>622</v>
      </c>
    </row>
    <row r="8969" spans="2:6" ht="13.15" customHeight="1" x14ac:dyDescent="0.3">
      <c r="B8969" s="1173" t="s">
        <v>9709</v>
      </c>
      <c r="C8969" s="1206">
        <v>6228</v>
      </c>
      <c r="D8969" s="1206">
        <v>4316</v>
      </c>
      <c r="E8969" s="1206">
        <v>1934</v>
      </c>
      <c r="F8969" s="1210">
        <v>12478</v>
      </c>
    </row>
    <row r="8970" spans="2:6" ht="13.15" customHeight="1" x14ac:dyDescent="0.3">
      <c r="B8970" s="1172" t="s">
        <v>9710</v>
      </c>
      <c r="C8970" s="1207">
        <v>2274</v>
      </c>
      <c r="D8970" s="1207">
        <v>2091</v>
      </c>
      <c r="E8970" s="1207">
        <v>1465</v>
      </c>
      <c r="F8970" s="1211">
        <v>5830</v>
      </c>
    </row>
    <row r="8971" spans="2:6" ht="13.15" customHeight="1" x14ac:dyDescent="0.3">
      <c r="B8971" s="1173" t="s">
        <v>9711</v>
      </c>
      <c r="C8971" s="1206">
        <v>9923</v>
      </c>
      <c r="D8971" s="1206">
        <v>6335</v>
      </c>
      <c r="E8971" s="1206">
        <v>3013</v>
      </c>
      <c r="F8971" s="1210">
        <v>19271</v>
      </c>
    </row>
    <row r="8972" spans="2:6" ht="13.15" customHeight="1" x14ac:dyDescent="0.3">
      <c r="B8972" s="1172" t="s">
        <v>9712</v>
      </c>
      <c r="C8972" s="1207">
        <v>4652</v>
      </c>
      <c r="D8972" s="1207">
        <v>14179</v>
      </c>
      <c r="E8972" s="1207">
        <v>1316</v>
      </c>
      <c r="F8972" s="1211">
        <v>20147</v>
      </c>
    </row>
    <row r="8973" spans="2:6" ht="13.15" customHeight="1" x14ac:dyDescent="0.3">
      <c r="B8973" s="1173" t="s">
        <v>9713</v>
      </c>
      <c r="C8973" s="1206">
        <v>8796</v>
      </c>
      <c r="D8973" s="1206">
        <v>8249</v>
      </c>
      <c r="E8973" s="1206">
        <v>2125</v>
      </c>
      <c r="F8973" s="1210">
        <v>19170</v>
      </c>
    </row>
    <row r="8974" spans="2:6" ht="13.15" customHeight="1" x14ac:dyDescent="0.3">
      <c r="B8974" s="1172" t="s">
        <v>9714</v>
      </c>
      <c r="C8974" s="1207">
        <v>7637</v>
      </c>
      <c r="D8974" s="1207">
        <v>6362</v>
      </c>
      <c r="E8974" s="1207">
        <v>1899</v>
      </c>
      <c r="F8974" s="1211">
        <v>15898</v>
      </c>
    </row>
    <row r="8975" spans="2:6" ht="13.15" customHeight="1" x14ac:dyDescent="0.3">
      <c r="B8975" s="1173" t="s">
        <v>9715</v>
      </c>
      <c r="C8975" s="1206">
        <v>6147</v>
      </c>
      <c r="D8975" s="1206">
        <v>4797</v>
      </c>
      <c r="E8975" s="1206">
        <v>1628</v>
      </c>
      <c r="F8975" s="1210">
        <v>12572</v>
      </c>
    </row>
    <row r="8976" spans="2:6" ht="13.15" customHeight="1" x14ac:dyDescent="0.3">
      <c r="B8976" s="1172" t="s">
        <v>9716</v>
      </c>
      <c r="C8976" s="1207">
        <v>6675</v>
      </c>
      <c r="D8976" s="1207">
        <v>4940</v>
      </c>
      <c r="E8976" s="1207">
        <v>1947</v>
      </c>
      <c r="F8976" s="1211">
        <v>13562</v>
      </c>
    </row>
    <row r="8977" spans="2:6" ht="13.15" customHeight="1" x14ac:dyDescent="0.3">
      <c r="B8977" s="1173" t="s">
        <v>9717</v>
      </c>
      <c r="C8977" s="1206">
        <v>7454</v>
      </c>
      <c r="D8977" s="1206">
        <v>5994</v>
      </c>
      <c r="E8977" s="1206">
        <v>2020</v>
      </c>
      <c r="F8977" s="1210">
        <v>15468</v>
      </c>
    </row>
    <row r="8978" spans="2:6" ht="13.15" customHeight="1" x14ac:dyDescent="0.3">
      <c r="B8978" s="1172" t="s">
        <v>9718</v>
      </c>
      <c r="C8978" s="1207">
        <v>5901</v>
      </c>
      <c r="D8978" s="1207">
        <v>4508</v>
      </c>
      <c r="E8978" s="1207">
        <v>1942</v>
      </c>
      <c r="F8978" s="1211">
        <v>12351</v>
      </c>
    </row>
    <row r="8979" spans="2:6" ht="13.15" customHeight="1" x14ac:dyDescent="0.3">
      <c r="B8979" s="1173" t="s">
        <v>9719</v>
      </c>
      <c r="C8979" s="1206">
        <v>16359</v>
      </c>
      <c r="D8979" s="1206">
        <v>26364</v>
      </c>
      <c r="E8979" s="1206">
        <v>5083</v>
      </c>
      <c r="F8979" s="1210">
        <v>47806</v>
      </c>
    </row>
    <row r="8980" spans="2:6" ht="13.15" customHeight="1" x14ac:dyDescent="0.3">
      <c r="B8980" s="1172" t="s">
        <v>9720</v>
      </c>
      <c r="C8980" s="1207">
        <v>13849</v>
      </c>
      <c r="D8980" s="1207">
        <v>18007</v>
      </c>
      <c r="E8980" s="1207">
        <v>3653</v>
      </c>
      <c r="F8980" s="1211">
        <v>35509</v>
      </c>
    </row>
    <row r="8981" spans="2:6" ht="13.15" customHeight="1" x14ac:dyDescent="0.3">
      <c r="B8981" s="1173" t="s">
        <v>9721</v>
      </c>
      <c r="C8981" s="1206">
        <v>1</v>
      </c>
      <c r="D8981" s="1206">
        <v>0</v>
      </c>
      <c r="E8981" s="1206">
        <v>1</v>
      </c>
      <c r="F8981" s="1210">
        <v>2</v>
      </c>
    </row>
    <row r="8982" spans="2:6" ht="13.15" customHeight="1" x14ac:dyDescent="0.3">
      <c r="B8982" s="1172" t="s">
        <v>9722</v>
      </c>
      <c r="C8982" s="1207">
        <v>1</v>
      </c>
      <c r="D8982" s="1207">
        <v>2</v>
      </c>
      <c r="E8982" s="1207">
        <v>0</v>
      </c>
      <c r="F8982" s="1211">
        <v>3</v>
      </c>
    </row>
    <row r="8983" spans="2:6" ht="13.15" customHeight="1" x14ac:dyDescent="0.3">
      <c r="B8983" s="1173" t="s">
        <v>12633</v>
      </c>
      <c r="C8983" s="1206">
        <v>2</v>
      </c>
      <c r="D8983" s="1206">
        <v>0</v>
      </c>
      <c r="E8983" s="1206">
        <v>0</v>
      </c>
      <c r="F8983" s="1210">
        <v>2</v>
      </c>
    </row>
    <row r="8984" spans="2:6" ht="13.15" customHeight="1" x14ac:dyDescent="0.3">
      <c r="B8984" s="1172" t="s">
        <v>9723</v>
      </c>
      <c r="C8984" s="1207">
        <v>1</v>
      </c>
      <c r="D8984" s="1207">
        <v>0</v>
      </c>
      <c r="E8984" s="1207">
        <v>0</v>
      </c>
      <c r="F8984" s="1211">
        <v>1</v>
      </c>
    </row>
    <row r="8985" spans="2:6" ht="13.15" customHeight="1" x14ac:dyDescent="0.3">
      <c r="B8985" s="1173" t="s">
        <v>12634</v>
      </c>
      <c r="C8985" s="1206">
        <v>0</v>
      </c>
      <c r="D8985" s="1206">
        <v>4</v>
      </c>
      <c r="E8985" s="1206">
        <v>0</v>
      </c>
      <c r="F8985" s="1210">
        <v>4</v>
      </c>
    </row>
    <row r="8986" spans="2:6" ht="13.15" customHeight="1" x14ac:dyDescent="0.3">
      <c r="B8986" s="1172" t="s">
        <v>9724</v>
      </c>
      <c r="C8986" s="1207">
        <v>2</v>
      </c>
      <c r="D8986" s="1207">
        <v>4</v>
      </c>
      <c r="E8986" s="1207">
        <v>1</v>
      </c>
      <c r="F8986" s="1211">
        <v>7</v>
      </c>
    </row>
    <row r="8987" spans="2:6" ht="13.15" customHeight="1" x14ac:dyDescent="0.3">
      <c r="B8987" s="1173" t="s">
        <v>9725</v>
      </c>
      <c r="C8987" s="1206">
        <v>1</v>
      </c>
      <c r="D8987" s="1206">
        <v>1</v>
      </c>
      <c r="E8987" s="1206">
        <v>0</v>
      </c>
      <c r="F8987" s="1210">
        <v>2</v>
      </c>
    </row>
    <row r="8988" spans="2:6" ht="13.15" customHeight="1" x14ac:dyDescent="0.3">
      <c r="B8988" s="1172" t="s">
        <v>9726</v>
      </c>
      <c r="C8988" s="1207">
        <v>10</v>
      </c>
      <c r="D8988" s="1207">
        <v>19</v>
      </c>
      <c r="E8988" s="1207">
        <v>3</v>
      </c>
      <c r="F8988" s="1211">
        <v>32</v>
      </c>
    </row>
    <row r="8989" spans="2:6" ht="13.15" customHeight="1" x14ac:dyDescent="0.3">
      <c r="B8989" s="1173" t="s">
        <v>9727</v>
      </c>
      <c r="C8989" s="1206">
        <v>1</v>
      </c>
      <c r="D8989" s="1206">
        <v>4</v>
      </c>
      <c r="E8989" s="1206">
        <v>0</v>
      </c>
      <c r="F8989" s="1210">
        <v>5</v>
      </c>
    </row>
    <row r="8990" spans="2:6" ht="13.15" customHeight="1" x14ac:dyDescent="0.3">
      <c r="B8990" s="1172" t="s">
        <v>12635</v>
      </c>
      <c r="C8990" s="1207">
        <v>0</v>
      </c>
      <c r="D8990" s="1207">
        <v>1</v>
      </c>
      <c r="E8990" s="1207">
        <v>0</v>
      </c>
      <c r="F8990" s="1211">
        <v>1</v>
      </c>
    </row>
    <row r="8991" spans="2:6" ht="13.15" customHeight="1" x14ac:dyDescent="0.3">
      <c r="B8991" s="1173" t="s">
        <v>9728</v>
      </c>
      <c r="C8991" s="1206">
        <v>2448</v>
      </c>
      <c r="D8991" s="1206">
        <v>4376</v>
      </c>
      <c r="E8991" s="1206">
        <v>940</v>
      </c>
      <c r="F8991" s="1210">
        <v>7764</v>
      </c>
    </row>
    <row r="8992" spans="2:6" ht="13.15" customHeight="1" x14ac:dyDescent="0.3">
      <c r="B8992" s="1172" t="s">
        <v>9729</v>
      </c>
      <c r="C8992" s="1207">
        <v>884</v>
      </c>
      <c r="D8992" s="1207">
        <v>1685</v>
      </c>
      <c r="E8992" s="1207">
        <v>291</v>
      </c>
      <c r="F8992" s="1211">
        <v>2860</v>
      </c>
    </row>
    <row r="8993" spans="2:6" ht="13.15" customHeight="1" x14ac:dyDescent="0.3">
      <c r="B8993" s="1173" t="s">
        <v>9730</v>
      </c>
      <c r="C8993" s="1206">
        <v>2999</v>
      </c>
      <c r="D8993" s="1206">
        <v>4978</v>
      </c>
      <c r="E8993" s="1206">
        <v>878</v>
      </c>
      <c r="F8993" s="1210">
        <v>8855</v>
      </c>
    </row>
    <row r="8994" spans="2:6" ht="13.15" customHeight="1" x14ac:dyDescent="0.3">
      <c r="B8994" s="1172" t="s">
        <v>9731</v>
      </c>
      <c r="C8994" s="1207">
        <v>2926</v>
      </c>
      <c r="D8994" s="1207">
        <v>4677</v>
      </c>
      <c r="E8994" s="1207">
        <v>777</v>
      </c>
      <c r="F8994" s="1211">
        <v>8380</v>
      </c>
    </row>
    <row r="8995" spans="2:6" ht="13.15" customHeight="1" x14ac:dyDescent="0.3">
      <c r="B8995" s="1173" t="s">
        <v>9732</v>
      </c>
      <c r="C8995" s="1206">
        <v>1056</v>
      </c>
      <c r="D8995" s="1206">
        <v>1452</v>
      </c>
      <c r="E8995" s="1206">
        <v>215</v>
      </c>
      <c r="F8995" s="1210">
        <v>2723</v>
      </c>
    </row>
    <row r="8996" spans="2:6" ht="13.15" customHeight="1" x14ac:dyDescent="0.3">
      <c r="B8996" s="1172" t="s">
        <v>9733</v>
      </c>
      <c r="C8996" s="1207">
        <v>2400</v>
      </c>
      <c r="D8996" s="1207">
        <v>1375</v>
      </c>
      <c r="E8996" s="1207">
        <v>409</v>
      </c>
      <c r="F8996" s="1211">
        <v>4184</v>
      </c>
    </row>
    <row r="8997" spans="2:6" ht="13.15" customHeight="1" x14ac:dyDescent="0.3">
      <c r="B8997" s="1173" t="s">
        <v>9734</v>
      </c>
      <c r="C8997" s="1206">
        <v>8</v>
      </c>
      <c r="D8997" s="1206">
        <v>0</v>
      </c>
      <c r="E8997" s="1206">
        <v>1</v>
      </c>
      <c r="F8997" s="1210">
        <v>9</v>
      </c>
    </row>
    <row r="8998" spans="2:6" ht="13.15" customHeight="1" x14ac:dyDescent="0.3">
      <c r="B8998" s="1172" t="s">
        <v>9735</v>
      </c>
      <c r="C8998" s="1207">
        <v>587</v>
      </c>
      <c r="D8998" s="1207">
        <v>1060</v>
      </c>
      <c r="E8998" s="1207">
        <v>195</v>
      </c>
      <c r="F8998" s="1211">
        <v>1842</v>
      </c>
    </row>
    <row r="8999" spans="2:6" ht="13.15" customHeight="1" x14ac:dyDescent="0.3">
      <c r="B8999" s="1173" t="s">
        <v>9736</v>
      </c>
      <c r="C8999" s="1206">
        <v>1763</v>
      </c>
      <c r="D8999" s="1206">
        <v>1616</v>
      </c>
      <c r="E8999" s="1206">
        <v>431</v>
      </c>
      <c r="F8999" s="1210">
        <v>3810</v>
      </c>
    </row>
    <row r="9000" spans="2:6" ht="13.15" customHeight="1" x14ac:dyDescent="0.3">
      <c r="B9000" s="1172" t="s">
        <v>9737</v>
      </c>
      <c r="C9000" s="1207">
        <v>2445</v>
      </c>
      <c r="D9000" s="1207">
        <v>1716</v>
      </c>
      <c r="E9000" s="1207">
        <v>414</v>
      </c>
      <c r="F9000" s="1211">
        <v>4575</v>
      </c>
    </row>
    <row r="9001" spans="2:6" ht="13.15" customHeight="1" x14ac:dyDescent="0.3">
      <c r="B9001" s="1173" t="s">
        <v>9738</v>
      </c>
      <c r="C9001" s="1206">
        <v>12241</v>
      </c>
      <c r="D9001" s="1206">
        <v>2212</v>
      </c>
      <c r="E9001" s="1206">
        <v>867</v>
      </c>
      <c r="F9001" s="1210">
        <v>15320</v>
      </c>
    </row>
    <row r="9002" spans="2:6" ht="13.15" customHeight="1" x14ac:dyDescent="0.3">
      <c r="B9002" s="1172" t="s">
        <v>9739</v>
      </c>
      <c r="C9002" s="1207">
        <v>12</v>
      </c>
      <c r="D9002" s="1207">
        <v>3</v>
      </c>
      <c r="E9002" s="1207">
        <v>1</v>
      </c>
      <c r="F9002" s="1211">
        <v>16</v>
      </c>
    </row>
    <row r="9003" spans="2:6" ht="13.15" customHeight="1" x14ac:dyDescent="0.3">
      <c r="B9003" s="1173" t="s">
        <v>9740</v>
      </c>
      <c r="C9003" s="1206">
        <v>199</v>
      </c>
      <c r="D9003" s="1206">
        <v>307</v>
      </c>
      <c r="E9003" s="1206">
        <v>64</v>
      </c>
      <c r="F9003" s="1210">
        <v>570</v>
      </c>
    </row>
    <row r="9004" spans="2:6" ht="13.15" customHeight="1" x14ac:dyDescent="0.3">
      <c r="B9004" s="1172" t="s">
        <v>9741</v>
      </c>
      <c r="C9004" s="1207">
        <v>1575</v>
      </c>
      <c r="D9004" s="1207">
        <v>2003</v>
      </c>
      <c r="E9004" s="1207">
        <v>433</v>
      </c>
      <c r="F9004" s="1211">
        <v>4011</v>
      </c>
    </row>
    <row r="9005" spans="2:6" ht="13.15" customHeight="1" x14ac:dyDescent="0.3">
      <c r="B9005" s="1173" t="s">
        <v>9742</v>
      </c>
      <c r="C9005" s="1206">
        <v>619</v>
      </c>
      <c r="D9005" s="1206">
        <v>783</v>
      </c>
      <c r="E9005" s="1206">
        <v>143</v>
      </c>
      <c r="F9005" s="1210">
        <v>1545</v>
      </c>
    </row>
    <row r="9006" spans="2:6" ht="13.15" customHeight="1" x14ac:dyDescent="0.3">
      <c r="B9006" s="1172" t="s">
        <v>9743</v>
      </c>
      <c r="C9006" s="1207">
        <v>2021</v>
      </c>
      <c r="D9006" s="1207">
        <v>1358</v>
      </c>
      <c r="E9006" s="1207">
        <v>317</v>
      </c>
      <c r="F9006" s="1211">
        <v>3696</v>
      </c>
    </row>
    <row r="9007" spans="2:6" ht="13.15" customHeight="1" x14ac:dyDescent="0.3">
      <c r="B9007" s="1173" t="s">
        <v>9744</v>
      </c>
      <c r="C9007" s="1206">
        <v>1720</v>
      </c>
      <c r="D9007" s="1206">
        <v>1593</v>
      </c>
      <c r="E9007" s="1206">
        <v>330</v>
      </c>
      <c r="F9007" s="1210">
        <v>3643</v>
      </c>
    </row>
    <row r="9008" spans="2:6" ht="13.15" customHeight="1" x14ac:dyDescent="0.3">
      <c r="B9008" s="1172" t="s">
        <v>9745</v>
      </c>
      <c r="C9008" s="1207">
        <v>6535</v>
      </c>
      <c r="D9008" s="1207">
        <v>8533</v>
      </c>
      <c r="E9008" s="1207">
        <v>1653</v>
      </c>
      <c r="F9008" s="1211">
        <v>16721</v>
      </c>
    </row>
    <row r="9009" spans="2:6" ht="13.15" customHeight="1" x14ac:dyDescent="0.3">
      <c r="B9009" s="1173" t="s">
        <v>9746</v>
      </c>
      <c r="C9009" s="1206">
        <v>697</v>
      </c>
      <c r="D9009" s="1206">
        <v>993</v>
      </c>
      <c r="E9009" s="1206">
        <v>134</v>
      </c>
      <c r="F9009" s="1210">
        <v>1824</v>
      </c>
    </row>
    <row r="9010" spans="2:6" ht="13.15" customHeight="1" x14ac:dyDescent="0.3">
      <c r="B9010" s="1172" t="s">
        <v>9747</v>
      </c>
      <c r="C9010" s="1207">
        <v>56</v>
      </c>
      <c r="D9010" s="1207">
        <v>47</v>
      </c>
      <c r="E9010" s="1207">
        <v>24</v>
      </c>
      <c r="F9010" s="1211">
        <v>127</v>
      </c>
    </row>
    <row r="9011" spans="2:6" ht="13.15" customHeight="1" x14ac:dyDescent="0.3">
      <c r="B9011" s="1173" t="s">
        <v>9748</v>
      </c>
      <c r="C9011" s="1206">
        <v>868</v>
      </c>
      <c r="D9011" s="1206">
        <v>1977</v>
      </c>
      <c r="E9011" s="1206">
        <v>221</v>
      </c>
      <c r="F9011" s="1210">
        <v>3066</v>
      </c>
    </row>
    <row r="9012" spans="2:6" ht="13.15" customHeight="1" x14ac:dyDescent="0.3">
      <c r="B9012" s="1172" t="s">
        <v>9749</v>
      </c>
      <c r="C9012" s="1207">
        <v>507</v>
      </c>
      <c r="D9012" s="1207">
        <v>845</v>
      </c>
      <c r="E9012" s="1207">
        <v>123</v>
      </c>
      <c r="F9012" s="1211">
        <v>1475</v>
      </c>
    </row>
    <row r="9013" spans="2:6" ht="13.15" customHeight="1" x14ac:dyDescent="0.3">
      <c r="B9013" s="1173" t="s">
        <v>9750</v>
      </c>
      <c r="C9013" s="1206">
        <v>245</v>
      </c>
      <c r="D9013" s="1206">
        <v>271</v>
      </c>
      <c r="E9013" s="1206">
        <v>60</v>
      </c>
      <c r="F9013" s="1210">
        <v>576</v>
      </c>
    </row>
    <row r="9014" spans="2:6" ht="13.15" customHeight="1" x14ac:dyDescent="0.3">
      <c r="B9014" s="1172" t="s">
        <v>9751</v>
      </c>
      <c r="C9014" s="1207">
        <v>3</v>
      </c>
      <c r="D9014" s="1207">
        <v>0</v>
      </c>
      <c r="E9014" s="1207">
        <v>0</v>
      </c>
      <c r="F9014" s="1211">
        <v>3</v>
      </c>
    </row>
    <row r="9015" spans="2:6" ht="13.15" customHeight="1" x14ac:dyDescent="0.3">
      <c r="B9015" s="1173" t="s">
        <v>9752</v>
      </c>
      <c r="C9015" s="1206">
        <v>67</v>
      </c>
      <c r="D9015" s="1206">
        <v>46</v>
      </c>
      <c r="E9015" s="1206">
        <v>7</v>
      </c>
      <c r="F9015" s="1210">
        <v>120</v>
      </c>
    </row>
    <row r="9016" spans="2:6" ht="13.15" customHeight="1" x14ac:dyDescent="0.3">
      <c r="B9016" s="1172" t="s">
        <v>9753</v>
      </c>
      <c r="C9016" s="1207">
        <v>14</v>
      </c>
      <c r="D9016" s="1207">
        <v>4</v>
      </c>
      <c r="E9016" s="1207">
        <v>4</v>
      </c>
      <c r="F9016" s="1211">
        <v>22</v>
      </c>
    </row>
    <row r="9017" spans="2:6" ht="13.15" customHeight="1" x14ac:dyDescent="0.3">
      <c r="B9017" s="1173" t="s">
        <v>9754</v>
      </c>
      <c r="C9017" s="1206">
        <v>375</v>
      </c>
      <c r="D9017" s="1206">
        <v>335</v>
      </c>
      <c r="E9017" s="1206">
        <v>50</v>
      </c>
      <c r="F9017" s="1210">
        <v>760</v>
      </c>
    </row>
    <row r="9018" spans="2:6" ht="13.15" customHeight="1" x14ac:dyDescent="0.3">
      <c r="B9018" s="1172" t="s">
        <v>9755</v>
      </c>
      <c r="C9018" s="1207">
        <v>363</v>
      </c>
      <c r="D9018" s="1207">
        <v>404</v>
      </c>
      <c r="E9018" s="1207">
        <v>59</v>
      </c>
      <c r="F9018" s="1211">
        <v>826</v>
      </c>
    </row>
    <row r="9019" spans="2:6" ht="13.15" customHeight="1" x14ac:dyDescent="0.3">
      <c r="B9019" s="1173" t="s">
        <v>9756</v>
      </c>
      <c r="C9019" s="1206">
        <v>7</v>
      </c>
      <c r="D9019" s="1206">
        <v>6</v>
      </c>
      <c r="E9019" s="1206">
        <v>3</v>
      </c>
      <c r="F9019" s="1210">
        <v>16</v>
      </c>
    </row>
    <row r="9020" spans="2:6" ht="13.15" customHeight="1" x14ac:dyDescent="0.3">
      <c r="B9020" s="1172" t="s">
        <v>9757</v>
      </c>
      <c r="C9020" s="1207">
        <v>7</v>
      </c>
      <c r="D9020" s="1207">
        <v>13</v>
      </c>
      <c r="E9020" s="1207">
        <v>8</v>
      </c>
      <c r="F9020" s="1211">
        <v>28</v>
      </c>
    </row>
    <row r="9021" spans="2:6" ht="13.15" customHeight="1" x14ac:dyDescent="0.3">
      <c r="B9021" s="1173" t="s">
        <v>9758</v>
      </c>
      <c r="C9021" s="1206">
        <v>374</v>
      </c>
      <c r="D9021" s="1206">
        <v>891</v>
      </c>
      <c r="E9021" s="1206">
        <v>110</v>
      </c>
      <c r="F9021" s="1210">
        <v>1375</v>
      </c>
    </row>
    <row r="9022" spans="2:6" ht="13.15" customHeight="1" x14ac:dyDescent="0.3">
      <c r="B9022" s="1172" t="s">
        <v>9759</v>
      </c>
      <c r="C9022" s="1207">
        <v>4</v>
      </c>
      <c r="D9022" s="1207">
        <v>27</v>
      </c>
      <c r="E9022" s="1207">
        <v>4</v>
      </c>
      <c r="F9022" s="1211">
        <v>35</v>
      </c>
    </row>
    <row r="9023" spans="2:6" ht="13.15" customHeight="1" x14ac:dyDescent="0.3">
      <c r="B9023" s="1173" t="s">
        <v>9760</v>
      </c>
      <c r="C9023" s="1206">
        <v>128</v>
      </c>
      <c r="D9023" s="1206">
        <v>293</v>
      </c>
      <c r="E9023" s="1206">
        <v>56</v>
      </c>
      <c r="F9023" s="1210">
        <v>477</v>
      </c>
    </row>
    <row r="9024" spans="2:6" ht="13.15" customHeight="1" x14ac:dyDescent="0.3">
      <c r="B9024" s="1172" t="s">
        <v>9761</v>
      </c>
      <c r="C9024" s="1207">
        <v>25023</v>
      </c>
      <c r="D9024" s="1207">
        <v>27373</v>
      </c>
      <c r="E9024" s="1207">
        <v>7696</v>
      </c>
      <c r="F9024" s="1211">
        <v>60092</v>
      </c>
    </row>
    <row r="9025" spans="2:6" ht="13.15" customHeight="1" x14ac:dyDescent="0.3">
      <c r="B9025" s="1173" t="s">
        <v>9762</v>
      </c>
      <c r="C9025" s="1206">
        <v>2630</v>
      </c>
      <c r="D9025" s="1206">
        <v>2879</v>
      </c>
      <c r="E9025" s="1206">
        <v>447</v>
      </c>
      <c r="F9025" s="1210">
        <v>5956</v>
      </c>
    </row>
    <row r="9026" spans="2:6" ht="13.15" customHeight="1" x14ac:dyDescent="0.3">
      <c r="B9026" s="1172" t="s">
        <v>9763</v>
      </c>
      <c r="C9026" s="1207">
        <v>2609</v>
      </c>
      <c r="D9026" s="1207">
        <v>5074</v>
      </c>
      <c r="E9026" s="1207">
        <v>697</v>
      </c>
      <c r="F9026" s="1211">
        <v>8380</v>
      </c>
    </row>
    <row r="9027" spans="2:6" ht="13.15" customHeight="1" x14ac:dyDescent="0.3">
      <c r="B9027" s="1173" t="s">
        <v>9764</v>
      </c>
      <c r="C9027" s="1206">
        <v>1061</v>
      </c>
      <c r="D9027" s="1206">
        <v>1910</v>
      </c>
      <c r="E9027" s="1206">
        <v>380</v>
      </c>
      <c r="F9027" s="1210">
        <v>3351</v>
      </c>
    </row>
    <row r="9028" spans="2:6" ht="13.15" customHeight="1" x14ac:dyDescent="0.3">
      <c r="B9028" s="1172" t="s">
        <v>9765</v>
      </c>
      <c r="C9028" s="1207">
        <v>1445</v>
      </c>
      <c r="D9028" s="1207">
        <v>2846</v>
      </c>
      <c r="E9028" s="1207">
        <v>368</v>
      </c>
      <c r="F9028" s="1211">
        <v>4659</v>
      </c>
    </row>
    <row r="9029" spans="2:6" ht="13.15" customHeight="1" x14ac:dyDescent="0.3">
      <c r="B9029" s="1173" t="s">
        <v>9766</v>
      </c>
      <c r="C9029" s="1206">
        <v>877</v>
      </c>
      <c r="D9029" s="1206">
        <v>1732</v>
      </c>
      <c r="E9029" s="1206">
        <v>289</v>
      </c>
      <c r="F9029" s="1210">
        <v>2898</v>
      </c>
    </row>
    <row r="9030" spans="2:6" ht="13.15" customHeight="1" x14ac:dyDescent="0.3">
      <c r="B9030" s="1172" t="s">
        <v>9767</v>
      </c>
      <c r="C9030" s="1207">
        <v>334</v>
      </c>
      <c r="D9030" s="1207">
        <v>1307</v>
      </c>
      <c r="E9030" s="1207">
        <v>118</v>
      </c>
      <c r="F9030" s="1211">
        <v>1759</v>
      </c>
    </row>
    <row r="9031" spans="2:6" ht="13.15" customHeight="1" x14ac:dyDescent="0.3">
      <c r="B9031" s="1173" t="s">
        <v>9768</v>
      </c>
      <c r="C9031" s="1206">
        <v>108</v>
      </c>
      <c r="D9031" s="1206">
        <v>92</v>
      </c>
      <c r="E9031" s="1206">
        <v>31</v>
      </c>
      <c r="F9031" s="1210">
        <v>231</v>
      </c>
    </row>
    <row r="9032" spans="2:6" ht="13.15" customHeight="1" x14ac:dyDescent="0.3">
      <c r="B9032" s="1172" t="s">
        <v>9769</v>
      </c>
      <c r="C9032" s="1207">
        <v>57</v>
      </c>
      <c r="D9032" s="1207">
        <v>8</v>
      </c>
      <c r="E9032" s="1207">
        <v>24</v>
      </c>
      <c r="F9032" s="1211">
        <v>89</v>
      </c>
    </row>
    <row r="9033" spans="2:6" ht="13.15" customHeight="1" x14ac:dyDescent="0.3">
      <c r="B9033" s="1173" t="s">
        <v>9770</v>
      </c>
      <c r="C9033" s="1206">
        <v>1084</v>
      </c>
      <c r="D9033" s="1206">
        <v>2054</v>
      </c>
      <c r="E9033" s="1206">
        <v>289</v>
      </c>
      <c r="F9033" s="1210">
        <v>3427</v>
      </c>
    </row>
    <row r="9034" spans="2:6" ht="13.15" customHeight="1" x14ac:dyDescent="0.3">
      <c r="B9034" s="1172" t="s">
        <v>9771</v>
      </c>
      <c r="C9034" s="1207">
        <v>504</v>
      </c>
      <c r="D9034" s="1207">
        <v>476</v>
      </c>
      <c r="E9034" s="1207">
        <v>107</v>
      </c>
      <c r="F9034" s="1211">
        <v>1087</v>
      </c>
    </row>
    <row r="9035" spans="2:6" ht="13.15" customHeight="1" x14ac:dyDescent="0.3">
      <c r="B9035" s="1173" t="s">
        <v>9772</v>
      </c>
      <c r="C9035" s="1206">
        <v>51</v>
      </c>
      <c r="D9035" s="1206">
        <v>75</v>
      </c>
      <c r="E9035" s="1206">
        <v>23</v>
      </c>
      <c r="F9035" s="1210">
        <v>149</v>
      </c>
    </row>
    <row r="9036" spans="2:6" ht="13.15" customHeight="1" x14ac:dyDescent="0.3">
      <c r="B9036" s="1172" t="s">
        <v>9773</v>
      </c>
      <c r="C9036" s="1207">
        <v>569</v>
      </c>
      <c r="D9036" s="1207">
        <v>1104</v>
      </c>
      <c r="E9036" s="1207">
        <v>295</v>
      </c>
      <c r="F9036" s="1211">
        <v>1968</v>
      </c>
    </row>
    <row r="9037" spans="2:6" ht="13.15" customHeight="1" x14ac:dyDescent="0.3">
      <c r="B9037" s="1173" t="s">
        <v>9774</v>
      </c>
      <c r="C9037" s="1206">
        <v>4685</v>
      </c>
      <c r="D9037" s="1206">
        <v>3727</v>
      </c>
      <c r="E9037" s="1206">
        <v>852</v>
      </c>
      <c r="F9037" s="1210">
        <v>9264</v>
      </c>
    </row>
    <row r="9038" spans="2:6" ht="13.15" customHeight="1" x14ac:dyDescent="0.3">
      <c r="B9038" s="1172" t="s">
        <v>9775</v>
      </c>
      <c r="C9038" s="1207">
        <v>1363</v>
      </c>
      <c r="D9038" s="1207">
        <v>3038</v>
      </c>
      <c r="E9038" s="1207">
        <v>568</v>
      </c>
      <c r="F9038" s="1211">
        <v>4969</v>
      </c>
    </row>
    <row r="9039" spans="2:6" ht="13.15" customHeight="1" x14ac:dyDescent="0.3">
      <c r="B9039" s="1173" t="s">
        <v>9776</v>
      </c>
      <c r="C9039" s="1206">
        <v>850</v>
      </c>
      <c r="D9039" s="1206">
        <v>1457</v>
      </c>
      <c r="E9039" s="1206">
        <v>197</v>
      </c>
      <c r="F9039" s="1210">
        <v>2504</v>
      </c>
    </row>
    <row r="9040" spans="2:6" ht="13.15" customHeight="1" x14ac:dyDescent="0.3">
      <c r="B9040" s="1172" t="s">
        <v>9777</v>
      </c>
      <c r="C9040" s="1207">
        <v>1</v>
      </c>
      <c r="D9040" s="1207">
        <v>0</v>
      </c>
      <c r="E9040" s="1207">
        <v>2</v>
      </c>
      <c r="F9040" s="1211">
        <v>3</v>
      </c>
    </row>
    <row r="9041" spans="2:6" ht="13.15" customHeight="1" x14ac:dyDescent="0.3">
      <c r="B9041" s="1173" t="s">
        <v>9778</v>
      </c>
      <c r="C9041" s="1206">
        <v>4792</v>
      </c>
      <c r="D9041" s="1206">
        <v>7100</v>
      </c>
      <c r="E9041" s="1206">
        <v>1515</v>
      </c>
      <c r="F9041" s="1210">
        <v>13407</v>
      </c>
    </row>
    <row r="9042" spans="2:6" ht="13.15" customHeight="1" x14ac:dyDescent="0.3">
      <c r="B9042" s="1172" t="s">
        <v>9779</v>
      </c>
      <c r="C9042" s="1207">
        <v>229</v>
      </c>
      <c r="D9042" s="1207">
        <v>664</v>
      </c>
      <c r="E9042" s="1207">
        <v>82</v>
      </c>
      <c r="F9042" s="1211">
        <v>975</v>
      </c>
    </row>
    <row r="9043" spans="2:6" ht="13.15" customHeight="1" x14ac:dyDescent="0.3">
      <c r="B9043" s="1173" t="s">
        <v>9780</v>
      </c>
      <c r="C9043" s="1206">
        <v>309</v>
      </c>
      <c r="D9043" s="1206">
        <v>926</v>
      </c>
      <c r="E9043" s="1206">
        <v>261</v>
      </c>
      <c r="F9043" s="1210">
        <v>1496</v>
      </c>
    </row>
    <row r="9044" spans="2:6" ht="13.15" customHeight="1" x14ac:dyDescent="0.3">
      <c r="B9044" s="1172" t="s">
        <v>9781</v>
      </c>
      <c r="C9044" s="1207">
        <v>931</v>
      </c>
      <c r="D9044" s="1207">
        <v>2071</v>
      </c>
      <c r="E9044" s="1207">
        <v>308</v>
      </c>
      <c r="F9044" s="1211">
        <v>3310</v>
      </c>
    </row>
    <row r="9045" spans="2:6" ht="13.15" customHeight="1" x14ac:dyDescent="0.3">
      <c r="B9045" s="1173" t="s">
        <v>9782</v>
      </c>
      <c r="C9045" s="1206">
        <v>446</v>
      </c>
      <c r="D9045" s="1206">
        <v>551</v>
      </c>
      <c r="E9045" s="1206">
        <v>91</v>
      </c>
      <c r="F9045" s="1210">
        <v>1088</v>
      </c>
    </row>
    <row r="9046" spans="2:6" ht="13.15" customHeight="1" x14ac:dyDescent="0.3">
      <c r="B9046" s="1172" t="s">
        <v>9783</v>
      </c>
      <c r="C9046" s="1207">
        <v>17</v>
      </c>
      <c r="D9046" s="1207">
        <v>4</v>
      </c>
      <c r="E9046" s="1207">
        <v>2</v>
      </c>
      <c r="F9046" s="1211">
        <v>23</v>
      </c>
    </row>
    <row r="9047" spans="2:6" ht="13.15" customHeight="1" x14ac:dyDescent="0.3">
      <c r="B9047" s="1173" t="s">
        <v>9784</v>
      </c>
      <c r="C9047" s="1206">
        <v>41</v>
      </c>
      <c r="D9047" s="1206">
        <v>43</v>
      </c>
      <c r="E9047" s="1206">
        <v>12</v>
      </c>
      <c r="F9047" s="1210">
        <v>96</v>
      </c>
    </row>
    <row r="9048" spans="2:6" ht="13.15" customHeight="1" x14ac:dyDescent="0.3">
      <c r="B9048" s="1172" t="s">
        <v>9785</v>
      </c>
      <c r="C9048" s="1207">
        <v>187</v>
      </c>
      <c r="D9048" s="1207">
        <v>340</v>
      </c>
      <c r="E9048" s="1207">
        <v>62</v>
      </c>
      <c r="F9048" s="1211">
        <v>589</v>
      </c>
    </row>
    <row r="9049" spans="2:6" ht="13.15" customHeight="1" x14ac:dyDescent="0.3">
      <c r="B9049" s="1173" t="s">
        <v>9786</v>
      </c>
      <c r="C9049" s="1206">
        <v>444</v>
      </c>
      <c r="D9049" s="1206">
        <v>337</v>
      </c>
      <c r="E9049" s="1206">
        <v>45</v>
      </c>
      <c r="F9049" s="1210">
        <v>826</v>
      </c>
    </row>
    <row r="9050" spans="2:6" ht="13.15" customHeight="1" x14ac:dyDescent="0.3">
      <c r="B9050" s="1172" t="s">
        <v>9787</v>
      </c>
      <c r="C9050" s="1207">
        <v>410</v>
      </c>
      <c r="D9050" s="1207">
        <v>684</v>
      </c>
      <c r="E9050" s="1207">
        <v>104</v>
      </c>
      <c r="F9050" s="1211">
        <v>1198</v>
      </c>
    </row>
    <row r="9051" spans="2:6" ht="13.15" customHeight="1" x14ac:dyDescent="0.3">
      <c r="B9051" s="1173" t="s">
        <v>9788</v>
      </c>
      <c r="C9051" s="1206">
        <v>393</v>
      </c>
      <c r="D9051" s="1206">
        <v>666</v>
      </c>
      <c r="E9051" s="1206">
        <v>99</v>
      </c>
      <c r="F9051" s="1210">
        <v>1158</v>
      </c>
    </row>
    <row r="9052" spans="2:6" ht="13.15" customHeight="1" x14ac:dyDescent="0.3">
      <c r="B9052" s="1172" t="s">
        <v>9789</v>
      </c>
      <c r="C9052" s="1207">
        <v>264</v>
      </c>
      <c r="D9052" s="1207">
        <v>468</v>
      </c>
      <c r="E9052" s="1207">
        <v>58</v>
      </c>
      <c r="F9052" s="1211">
        <v>790</v>
      </c>
    </row>
    <row r="9053" spans="2:6" ht="13.15" customHeight="1" x14ac:dyDescent="0.3">
      <c r="B9053" s="1173" t="s">
        <v>9790</v>
      </c>
      <c r="C9053" s="1206">
        <v>14</v>
      </c>
      <c r="D9053" s="1206">
        <v>4</v>
      </c>
      <c r="E9053" s="1206">
        <v>1</v>
      </c>
      <c r="F9053" s="1210">
        <v>19</v>
      </c>
    </row>
    <row r="9054" spans="2:6" ht="13.15" customHeight="1" x14ac:dyDescent="0.3">
      <c r="B9054" s="1172" t="s">
        <v>9791</v>
      </c>
      <c r="C9054" s="1207">
        <v>721</v>
      </c>
      <c r="D9054" s="1207">
        <v>1537</v>
      </c>
      <c r="E9054" s="1207">
        <v>188</v>
      </c>
      <c r="F9054" s="1211">
        <v>2446</v>
      </c>
    </row>
    <row r="9055" spans="2:6" ht="13.15" customHeight="1" x14ac:dyDescent="0.3">
      <c r="B9055" s="1173" t="s">
        <v>9792</v>
      </c>
      <c r="C9055" s="1206">
        <v>228</v>
      </c>
      <c r="D9055" s="1206">
        <v>449</v>
      </c>
      <c r="E9055" s="1206">
        <v>50</v>
      </c>
      <c r="F9055" s="1210">
        <v>727</v>
      </c>
    </row>
    <row r="9056" spans="2:6" ht="13.15" customHeight="1" x14ac:dyDescent="0.3">
      <c r="B9056" s="1172" t="s">
        <v>9793</v>
      </c>
      <c r="C9056" s="1207">
        <v>126</v>
      </c>
      <c r="D9056" s="1207">
        <v>230</v>
      </c>
      <c r="E9056" s="1207">
        <v>42</v>
      </c>
      <c r="F9056" s="1211">
        <v>398</v>
      </c>
    </row>
    <row r="9057" spans="2:6" ht="13.15" customHeight="1" x14ac:dyDescent="0.3">
      <c r="B9057" s="1173" t="s">
        <v>9794</v>
      </c>
      <c r="C9057" s="1206">
        <v>2738</v>
      </c>
      <c r="D9057" s="1206">
        <v>4051</v>
      </c>
      <c r="E9057" s="1206">
        <v>698</v>
      </c>
      <c r="F9057" s="1210">
        <v>7487</v>
      </c>
    </row>
    <row r="9058" spans="2:6" ht="13.15" customHeight="1" x14ac:dyDescent="0.3">
      <c r="B9058" s="1172" t="s">
        <v>9795</v>
      </c>
      <c r="C9058" s="1207">
        <v>1101</v>
      </c>
      <c r="D9058" s="1207">
        <v>2147</v>
      </c>
      <c r="E9058" s="1207">
        <v>350</v>
      </c>
      <c r="F9058" s="1211">
        <v>3598</v>
      </c>
    </row>
    <row r="9059" spans="2:6" ht="13.15" customHeight="1" x14ac:dyDescent="0.3">
      <c r="B9059" s="1173" t="s">
        <v>9796</v>
      </c>
      <c r="C9059" s="1206">
        <v>2851</v>
      </c>
      <c r="D9059" s="1206">
        <v>5521</v>
      </c>
      <c r="E9059" s="1206">
        <v>850</v>
      </c>
      <c r="F9059" s="1210">
        <v>9222</v>
      </c>
    </row>
    <row r="9060" spans="2:6" ht="13.15" customHeight="1" x14ac:dyDescent="0.3">
      <c r="B9060" s="1172" t="s">
        <v>9797</v>
      </c>
      <c r="C9060" s="1207">
        <v>1643</v>
      </c>
      <c r="D9060" s="1207">
        <v>3004</v>
      </c>
      <c r="E9060" s="1207">
        <v>352</v>
      </c>
      <c r="F9060" s="1211">
        <v>4999</v>
      </c>
    </row>
    <row r="9061" spans="2:6" ht="13.15" customHeight="1" x14ac:dyDescent="0.3">
      <c r="B9061" s="1173" t="s">
        <v>9798</v>
      </c>
      <c r="C9061" s="1206">
        <v>107</v>
      </c>
      <c r="D9061" s="1206">
        <v>341</v>
      </c>
      <c r="E9061" s="1206">
        <v>49</v>
      </c>
      <c r="F9061" s="1210">
        <v>497</v>
      </c>
    </row>
    <row r="9062" spans="2:6" ht="13.15" customHeight="1" x14ac:dyDescent="0.3">
      <c r="B9062" s="1172" t="s">
        <v>9799</v>
      </c>
      <c r="C9062" s="1207">
        <v>167</v>
      </c>
      <c r="D9062" s="1207">
        <v>345</v>
      </c>
      <c r="E9062" s="1207">
        <v>51</v>
      </c>
      <c r="F9062" s="1211">
        <v>563</v>
      </c>
    </row>
    <row r="9063" spans="2:6" ht="13.15" customHeight="1" x14ac:dyDescent="0.3">
      <c r="B9063" s="1173" t="s">
        <v>9800</v>
      </c>
      <c r="C9063" s="1206">
        <v>3460</v>
      </c>
      <c r="D9063" s="1206">
        <v>5334</v>
      </c>
      <c r="E9063" s="1206">
        <v>1185</v>
      </c>
      <c r="F9063" s="1210">
        <v>9979</v>
      </c>
    </row>
    <row r="9064" spans="2:6" ht="13.15" customHeight="1" x14ac:dyDescent="0.3">
      <c r="B9064" s="1172" t="s">
        <v>9801</v>
      </c>
      <c r="C9064" s="1207">
        <v>21</v>
      </c>
      <c r="D9064" s="1207">
        <v>2</v>
      </c>
      <c r="E9064" s="1207">
        <v>5</v>
      </c>
      <c r="F9064" s="1211">
        <v>28</v>
      </c>
    </row>
    <row r="9065" spans="2:6" ht="13.15" customHeight="1" x14ac:dyDescent="0.3">
      <c r="B9065" s="1173" t="s">
        <v>9802</v>
      </c>
      <c r="C9065" s="1206">
        <v>723</v>
      </c>
      <c r="D9065" s="1206">
        <v>943</v>
      </c>
      <c r="E9065" s="1206">
        <v>133</v>
      </c>
      <c r="F9065" s="1210">
        <v>1799</v>
      </c>
    </row>
    <row r="9066" spans="2:6" ht="13.15" customHeight="1" x14ac:dyDescent="0.3">
      <c r="B9066" s="1172" t="s">
        <v>9803</v>
      </c>
      <c r="C9066" s="1207">
        <v>1050</v>
      </c>
      <c r="D9066" s="1207">
        <v>2035</v>
      </c>
      <c r="E9066" s="1207">
        <v>265</v>
      </c>
      <c r="F9066" s="1211">
        <v>3350</v>
      </c>
    </row>
    <row r="9067" spans="2:6" ht="13.15" customHeight="1" x14ac:dyDescent="0.3">
      <c r="B9067" s="1173" t="s">
        <v>9804</v>
      </c>
      <c r="C9067" s="1206">
        <v>288</v>
      </c>
      <c r="D9067" s="1206">
        <v>471</v>
      </c>
      <c r="E9067" s="1206">
        <v>81</v>
      </c>
      <c r="F9067" s="1210">
        <v>840</v>
      </c>
    </row>
    <row r="9068" spans="2:6" ht="13.15" customHeight="1" x14ac:dyDescent="0.3">
      <c r="B9068" s="1172" t="s">
        <v>9805</v>
      </c>
      <c r="C9068" s="1207">
        <v>127</v>
      </c>
      <c r="D9068" s="1207">
        <v>244</v>
      </c>
      <c r="E9068" s="1207">
        <v>45</v>
      </c>
      <c r="F9068" s="1211">
        <v>416</v>
      </c>
    </row>
    <row r="9069" spans="2:6" ht="13.15" customHeight="1" x14ac:dyDescent="0.3">
      <c r="B9069" s="1173" t="s">
        <v>9806</v>
      </c>
      <c r="C9069" s="1206">
        <v>441</v>
      </c>
      <c r="D9069" s="1206">
        <v>841</v>
      </c>
      <c r="E9069" s="1206">
        <v>151</v>
      </c>
      <c r="F9069" s="1210">
        <v>1433</v>
      </c>
    </row>
    <row r="9070" spans="2:6" ht="13.15" customHeight="1" x14ac:dyDescent="0.3">
      <c r="B9070" s="1172" t="s">
        <v>9807</v>
      </c>
      <c r="C9070" s="1207">
        <v>62</v>
      </c>
      <c r="D9070" s="1207">
        <v>126</v>
      </c>
      <c r="E9070" s="1207">
        <v>20</v>
      </c>
      <c r="F9070" s="1211">
        <v>208</v>
      </c>
    </row>
    <row r="9071" spans="2:6" ht="13.15" customHeight="1" x14ac:dyDescent="0.3">
      <c r="B9071" s="1173" t="s">
        <v>9808</v>
      </c>
      <c r="C9071" s="1206">
        <v>152</v>
      </c>
      <c r="D9071" s="1206">
        <v>208</v>
      </c>
      <c r="E9071" s="1206">
        <v>44</v>
      </c>
      <c r="F9071" s="1210">
        <v>404</v>
      </c>
    </row>
    <row r="9072" spans="2:6" ht="13.15" customHeight="1" x14ac:dyDescent="0.3">
      <c r="B9072" s="1172" t="s">
        <v>9809</v>
      </c>
      <c r="C9072" s="1207">
        <v>2765</v>
      </c>
      <c r="D9072" s="1207">
        <v>1525</v>
      </c>
      <c r="E9072" s="1207">
        <v>486</v>
      </c>
      <c r="F9072" s="1211">
        <v>4776</v>
      </c>
    </row>
    <row r="9073" spans="2:6" ht="13.15" customHeight="1" x14ac:dyDescent="0.3">
      <c r="B9073" s="1173" t="s">
        <v>9810</v>
      </c>
      <c r="C9073" s="1206">
        <v>567</v>
      </c>
      <c r="D9073" s="1206">
        <v>749</v>
      </c>
      <c r="E9073" s="1206">
        <v>95</v>
      </c>
      <c r="F9073" s="1210">
        <v>1411</v>
      </c>
    </row>
    <row r="9074" spans="2:6" ht="13.15" customHeight="1" x14ac:dyDescent="0.3">
      <c r="B9074" s="1172" t="s">
        <v>9811</v>
      </c>
      <c r="C9074" s="1207">
        <v>297</v>
      </c>
      <c r="D9074" s="1207">
        <v>426</v>
      </c>
      <c r="E9074" s="1207">
        <v>75</v>
      </c>
      <c r="F9074" s="1211">
        <v>798</v>
      </c>
    </row>
    <row r="9075" spans="2:6" ht="13.15" customHeight="1" x14ac:dyDescent="0.3">
      <c r="B9075" s="1173" t="s">
        <v>9812</v>
      </c>
      <c r="C9075" s="1206">
        <v>1021</v>
      </c>
      <c r="D9075" s="1206">
        <v>732</v>
      </c>
      <c r="E9075" s="1206">
        <v>138</v>
      </c>
      <c r="F9075" s="1210">
        <v>1891</v>
      </c>
    </row>
    <row r="9076" spans="2:6" ht="13.15" customHeight="1" x14ac:dyDescent="0.3">
      <c r="B9076" s="1172" t="s">
        <v>9813</v>
      </c>
      <c r="C9076" s="1207">
        <v>472</v>
      </c>
      <c r="D9076" s="1207">
        <v>583</v>
      </c>
      <c r="E9076" s="1207">
        <v>131</v>
      </c>
      <c r="F9076" s="1211">
        <v>1186</v>
      </c>
    </row>
    <row r="9077" spans="2:6" ht="13.15" customHeight="1" x14ac:dyDescent="0.3">
      <c r="B9077" s="1173" t="s">
        <v>9814</v>
      </c>
      <c r="C9077" s="1206">
        <v>1376</v>
      </c>
      <c r="D9077" s="1206">
        <v>2352</v>
      </c>
      <c r="E9077" s="1206">
        <v>388</v>
      </c>
      <c r="F9077" s="1210">
        <v>4116</v>
      </c>
    </row>
    <row r="9078" spans="2:6" ht="13.15" customHeight="1" x14ac:dyDescent="0.3">
      <c r="B9078" s="1172" t="s">
        <v>9815</v>
      </c>
      <c r="C9078" s="1207">
        <v>631</v>
      </c>
      <c r="D9078" s="1207">
        <v>1593</v>
      </c>
      <c r="E9078" s="1207">
        <v>329</v>
      </c>
      <c r="F9078" s="1211">
        <v>2553</v>
      </c>
    </row>
    <row r="9079" spans="2:6" ht="13.15" customHeight="1" x14ac:dyDescent="0.3">
      <c r="B9079" s="1173" t="s">
        <v>9816</v>
      </c>
      <c r="C9079" s="1206">
        <v>905</v>
      </c>
      <c r="D9079" s="1206">
        <v>1811</v>
      </c>
      <c r="E9079" s="1206">
        <v>253</v>
      </c>
      <c r="F9079" s="1210">
        <v>2969</v>
      </c>
    </row>
    <row r="9080" spans="2:6" ht="13.15" customHeight="1" x14ac:dyDescent="0.3">
      <c r="B9080" s="1172" t="s">
        <v>9817</v>
      </c>
      <c r="C9080" s="1207">
        <v>3230</v>
      </c>
      <c r="D9080" s="1207">
        <v>2560</v>
      </c>
      <c r="E9080" s="1207">
        <v>639</v>
      </c>
      <c r="F9080" s="1211">
        <v>6429</v>
      </c>
    </row>
    <row r="9081" spans="2:6" ht="13.15" customHeight="1" x14ac:dyDescent="0.3">
      <c r="B9081" s="1173" t="s">
        <v>9818</v>
      </c>
      <c r="C9081" s="1206">
        <v>224</v>
      </c>
      <c r="D9081" s="1206">
        <v>409</v>
      </c>
      <c r="E9081" s="1206">
        <v>82</v>
      </c>
      <c r="F9081" s="1210">
        <v>715</v>
      </c>
    </row>
    <row r="9082" spans="2:6" ht="13.15" customHeight="1" x14ac:dyDescent="0.3">
      <c r="B9082" s="1172" t="s">
        <v>9819</v>
      </c>
      <c r="C9082" s="1207">
        <v>619</v>
      </c>
      <c r="D9082" s="1207">
        <v>817</v>
      </c>
      <c r="E9082" s="1207">
        <v>185</v>
      </c>
      <c r="F9082" s="1211">
        <v>1621</v>
      </c>
    </row>
    <row r="9083" spans="2:6" ht="13.15" customHeight="1" x14ac:dyDescent="0.3">
      <c r="B9083" s="1173" t="s">
        <v>9820</v>
      </c>
      <c r="C9083" s="1206">
        <v>428</v>
      </c>
      <c r="D9083" s="1206">
        <v>593</v>
      </c>
      <c r="E9083" s="1206">
        <v>101</v>
      </c>
      <c r="F9083" s="1210">
        <v>1122</v>
      </c>
    </row>
    <row r="9084" spans="2:6" ht="13.15" customHeight="1" x14ac:dyDescent="0.3">
      <c r="B9084" s="1172" t="s">
        <v>9821</v>
      </c>
      <c r="C9084" s="1207">
        <v>266</v>
      </c>
      <c r="D9084" s="1207">
        <v>505</v>
      </c>
      <c r="E9084" s="1207">
        <v>64</v>
      </c>
      <c r="F9084" s="1211">
        <v>835</v>
      </c>
    </row>
    <row r="9085" spans="2:6" ht="13.15" customHeight="1" x14ac:dyDescent="0.3">
      <c r="B9085" s="1173" t="s">
        <v>9822</v>
      </c>
      <c r="C9085" s="1206">
        <v>97</v>
      </c>
      <c r="D9085" s="1206">
        <v>124</v>
      </c>
      <c r="E9085" s="1206">
        <v>24</v>
      </c>
      <c r="F9085" s="1210">
        <v>245</v>
      </c>
    </row>
    <row r="9086" spans="2:6" ht="13.15" customHeight="1" x14ac:dyDescent="0.3">
      <c r="B9086" s="1172" t="s">
        <v>9823</v>
      </c>
      <c r="C9086" s="1207">
        <v>217</v>
      </c>
      <c r="D9086" s="1207">
        <v>306</v>
      </c>
      <c r="E9086" s="1207">
        <v>49</v>
      </c>
      <c r="F9086" s="1211">
        <v>572</v>
      </c>
    </row>
    <row r="9087" spans="2:6" ht="13.15" customHeight="1" x14ac:dyDescent="0.3">
      <c r="B9087" s="1173" t="s">
        <v>9824</v>
      </c>
      <c r="C9087" s="1206">
        <v>240</v>
      </c>
      <c r="D9087" s="1206">
        <v>404</v>
      </c>
      <c r="E9087" s="1206">
        <v>73</v>
      </c>
      <c r="F9087" s="1210">
        <v>717</v>
      </c>
    </row>
    <row r="9088" spans="2:6" ht="13.15" customHeight="1" x14ac:dyDescent="0.3">
      <c r="B9088" s="1172" t="s">
        <v>9825</v>
      </c>
      <c r="C9088" s="1207">
        <v>108</v>
      </c>
      <c r="D9088" s="1207">
        <v>140</v>
      </c>
      <c r="E9088" s="1207">
        <v>20</v>
      </c>
      <c r="F9088" s="1211">
        <v>268</v>
      </c>
    </row>
    <row r="9089" spans="2:6" ht="13.15" customHeight="1" x14ac:dyDescent="0.3">
      <c r="B9089" s="1173" t="s">
        <v>9826</v>
      </c>
      <c r="C9089" s="1206">
        <v>71</v>
      </c>
      <c r="D9089" s="1206">
        <v>103</v>
      </c>
      <c r="E9089" s="1206">
        <v>11</v>
      </c>
      <c r="F9089" s="1210">
        <v>185</v>
      </c>
    </row>
    <row r="9090" spans="2:6" ht="13.15" customHeight="1" x14ac:dyDescent="0.3">
      <c r="B9090" s="1172" t="s">
        <v>9827</v>
      </c>
      <c r="C9090" s="1207">
        <v>99</v>
      </c>
      <c r="D9090" s="1207">
        <v>119</v>
      </c>
      <c r="E9090" s="1207">
        <v>19</v>
      </c>
      <c r="F9090" s="1211">
        <v>237</v>
      </c>
    </row>
    <row r="9091" spans="2:6" ht="13.15" customHeight="1" x14ac:dyDescent="0.3">
      <c r="B9091" s="1173" t="s">
        <v>9828</v>
      </c>
      <c r="C9091" s="1206">
        <v>66</v>
      </c>
      <c r="D9091" s="1206">
        <v>134</v>
      </c>
      <c r="E9091" s="1206">
        <v>17</v>
      </c>
      <c r="F9091" s="1210">
        <v>217</v>
      </c>
    </row>
    <row r="9092" spans="2:6" ht="13.15" customHeight="1" x14ac:dyDescent="0.3">
      <c r="B9092" s="1172" t="s">
        <v>9829</v>
      </c>
      <c r="C9092" s="1207">
        <v>115</v>
      </c>
      <c r="D9092" s="1207">
        <v>185</v>
      </c>
      <c r="E9092" s="1207">
        <v>34</v>
      </c>
      <c r="F9092" s="1211">
        <v>334</v>
      </c>
    </row>
    <row r="9093" spans="2:6" ht="13.15" customHeight="1" x14ac:dyDescent="0.3">
      <c r="B9093" s="1173" t="s">
        <v>9830</v>
      </c>
      <c r="C9093" s="1206">
        <v>1008</v>
      </c>
      <c r="D9093" s="1206">
        <v>917</v>
      </c>
      <c r="E9093" s="1206">
        <v>239</v>
      </c>
      <c r="F9093" s="1210">
        <v>2164</v>
      </c>
    </row>
    <row r="9094" spans="2:6" ht="13.15" customHeight="1" x14ac:dyDescent="0.3">
      <c r="B9094" s="1172" t="s">
        <v>9831</v>
      </c>
      <c r="C9094" s="1207">
        <v>191</v>
      </c>
      <c r="D9094" s="1207">
        <v>237</v>
      </c>
      <c r="E9094" s="1207">
        <v>36</v>
      </c>
      <c r="F9094" s="1211">
        <v>464</v>
      </c>
    </row>
    <row r="9095" spans="2:6" ht="13.15" customHeight="1" x14ac:dyDescent="0.3">
      <c r="B9095" s="1173" t="s">
        <v>9832</v>
      </c>
      <c r="C9095" s="1206">
        <v>950</v>
      </c>
      <c r="D9095" s="1206">
        <v>1097</v>
      </c>
      <c r="E9095" s="1206">
        <v>346</v>
      </c>
      <c r="F9095" s="1210">
        <v>2393</v>
      </c>
    </row>
    <row r="9096" spans="2:6" ht="13.15" customHeight="1" x14ac:dyDescent="0.3">
      <c r="B9096" s="1172" t="s">
        <v>9833</v>
      </c>
      <c r="C9096" s="1207">
        <v>255</v>
      </c>
      <c r="D9096" s="1207">
        <v>379</v>
      </c>
      <c r="E9096" s="1207">
        <v>49</v>
      </c>
      <c r="F9096" s="1211">
        <v>683</v>
      </c>
    </row>
    <row r="9097" spans="2:6" ht="13.15" customHeight="1" x14ac:dyDescent="0.3">
      <c r="B9097" s="1173" t="s">
        <v>9834</v>
      </c>
      <c r="C9097" s="1206">
        <v>122</v>
      </c>
      <c r="D9097" s="1206">
        <v>181</v>
      </c>
      <c r="E9097" s="1206">
        <v>25</v>
      </c>
      <c r="F9097" s="1210">
        <v>328</v>
      </c>
    </row>
    <row r="9098" spans="2:6" ht="13.15" customHeight="1" x14ac:dyDescent="0.3">
      <c r="B9098" s="1172" t="s">
        <v>9835</v>
      </c>
      <c r="C9098" s="1207">
        <v>70</v>
      </c>
      <c r="D9098" s="1207">
        <v>92</v>
      </c>
      <c r="E9098" s="1207">
        <v>6</v>
      </c>
      <c r="F9098" s="1211">
        <v>168</v>
      </c>
    </row>
    <row r="9099" spans="2:6" ht="13.15" customHeight="1" x14ac:dyDescent="0.3">
      <c r="B9099" s="1173" t="s">
        <v>9836</v>
      </c>
      <c r="C9099" s="1206">
        <v>139</v>
      </c>
      <c r="D9099" s="1206">
        <v>247</v>
      </c>
      <c r="E9099" s="1206">
        <v>19</v>
      </c>
      <c r="F9099" s="1210">
        <v>405</v>
      </c>
    </row>
    <row r="9100" spans="2:6" ht="13.15" customHeight="1" x14ac:dyDescent="0.3">
      <c r="B9100" s="1172" t="s">
        <v>9837</v>
      </c>
      <c r="C9100" s="1207">
        <v>114</v>
      </c>
      <c r="D9100" s="1207">
        <v>221</v>
      </c>
      <c r="E9100" s="1207">
        <v>31</v>
      </c>
      <c r="F9100" s="1211">
        <v>366</v>
      </c>
    </row>
    <row r="9101" spans="2:6" ht="13.15" customHeight="1" x14ac:dyDescent="0.3">
      <c r="B9101" s="1173" t="s">
        <v>9838</v>
      </c>
      <c r="C9101" s="1206">
        <v>298</v>
      </c>
      <c r="D9101" s="1206">
        <v>507</v>
      </c>
      <c r="E9101" s="1206">
        <v>52</v>
      </c>
      <c r="F9101" s="1210">
        <v>857</v>
      </c>
    </row>
    <row r="9102" spans="2:6" ht="13.15" customHeight="1" x14ac:dyDescent="0.3">
      <c r="B9102" s="1172" t="s">
        <v>9839</v>
      </c>
      <c r="C9102" s="1207">
        <v>245</v>
      </c>
      <c r="D9102" s="1207">
        <v>343</v>
      </c>
      <c r="E9102" s="1207">
        <v>62</v>
      </c>
      <c r="F9102" s="1211">
        <v>650</v>
      </c>
    </row>
    <row r="9103" spans="2:6" ht="13.15" customHeight="1" x14ac:dyDescent="0.3">
      <c r="B9103" s="1173" t="s">
        <v>9840</v>
      </c>
      <c r="C9103" s="1206">
        <v>119</v>
      </c>
      <c r="D9103" s="1206">
        <v>204</v>
      </c>
      <c r="E9103" s="1206">
        <v>28</v>
      </c>
      <c r="F9103" s="1210">
        <v>351</v>
      </c>
    </row>
    <row r="9104" spans="2:6" ht="13.15" customHeight="1" x14ac:dyDescent="0.3">
      <c r="B9104" s="1172" t="s">
        <v>9841</v>
      </c>
      <c r="C9104" s="1207">
        <v>129</v>
      </c>
      <c r="D9104" s="1207">
        <v>262</v>
      </c>
      <c r="E9104" s="1207">
        <v>19</v>
      </c>
      <c r="F9104" s="1211">
        <v>410</v>
      </c>
    </row>
    <row r="9105" spans="2:6" ht="13.15" customHeight="1" x14ac:dyDescent="0.3">
      <c r="B9105" s="1173" t="s">
        <v>9842</v>
      </c>
      <c r="C9105" s="1206">
        <v>570</v>
      </c>
      <c r="D9105" s="1206">
        <v>1066</v>
      </c>
      <c r="E9105" s="1206">
        <v>145</v>
      </c>
      <c r="F9105" s="1210">
        <v>1781</v>
      </c>
    </row>
    <row r="9106" spans="2:6" ht="13.15" customHeight="1" x14ac:dyDescent="0.3">
      <c r="B9106" s="1172" t="s">
        <v>9843</v>
      </c>
      <c r="C9106" s="1207">
        <v>2</v>
      </c>
      <c r="D9106" s="1207">
        <v>3</v>
      </c>
      <c r="E9106" s="1207">
        <v>1</v>
      </c>
      <c r="F9106" s="1211">
        <v>6</v>
      </c>
    </row>
    <row r="9107" spans="2:6" ht="13.15" customHeight="1" x14ac:dyDescent="0.3">
      <c r="B9107" s="1173" t="s">
        <v>9844</v>
      </c>
      <c r="C9107" s="1206">
        <v>137</v>
      </c>
      <c r="D9107" s="1206">
        <v>172</v>
      </c>
      <c r="E9107" s="1206">
        <v>23</v>
      </c>
      <c r="F9107" s="1210">
        <v>332</v>
      </c>
    </row>
    <row r="9108" spans="2:6" ht="13.15" customHeight="1" x14ac:dyDescent="0.3">
      <c r="B9108" s="1172" t="s">
        <v>9845</v>
      </c>
      <c r="C9108" s="1207">
        <v>232</v>
      </c>
      <c r="D9108" s="1207">
        <v>431</v>
      </c>
      <c r="E9108" s="1207">
        <v>62</v>
      </c>
      <c r="F9108" s="1211">
        <v>725</v>
      </c>
    </row>
    <row r="9109" spans="2:6" ht="13.15" customHeight="1" x14ac:dyDescent="0.3">
      <c r="B9109" s="1173" t="s">
        <v>9846</v>
      </c>
      <c r="C9109" s="1206">
        <v>129</v>
      </c>
      <c r="D9109" s="1206">
        <v>143</v>
      </c>
      <c r="E9109" s="1206">
        <v>37</v>
      </c>
      <c r="F9109" s="1210">
        <v>309</v>
      </c>
    </row>
    <row r="9110" spans="2:6" ht="13.15" customHeight="1" x14ac:dyDescent="0.3">
      <c r="B9110" s="1172" t="s">
        <v>9847</v>
      </c>
      <c r="C9110" s="1207">
        <v>3</v>
      </c>
      <c r="D9110" s="1207">
        <v>1</v>
      </c>
      <c r="E9110" s="1207">
        <v>0</v>
      </c>
      <c r="F9110" s="1211">
        <v>4</v>
      </c>
    </row>
    <row r="9111" spans="2:6" ht="13.15" customHeight="1" x14ac:dyDescent="0.3">
      <c r="B9111" s="1173" t="s">
        <v>9848</v>
      </c>
      <c r="C9111" s="1206">
        <v>742</v>
      </c>
      <c r="D9111" s="1206">
        <v>1830</v>
      </c>
      <c r="E9111" s="1206">
        <v>217</v>
      </c>
      <c r="F9111" s="1210">
        <v>2789</v>
      </c>
    </row>
    <row r="9112" spans="2:6" ht="13.15" customHeight="1" x14ac:dyDescent="0.3">
      <c r="B9112" s="1172" t="s">
        <v>9849</v>
      </c>
      <c r="C9112" s="1207">
        <v>568</v>
      </c>
      <c r="D9112" s="1207">
        <v>956</v>
      </c>
      <c r="E9112" s="1207">
        <v>154</v>
      </c>
      <c r="F9112" s="1211">
        <v>1678</v>
      </c>
    </row>
    <row r="9113" spans="2:6" ht="13.15" customHeight="1" x14ac:dyDescent="0.3">
      <c r="B9113" s="1173" t="s">
        <v>9850</v>
      </c>
      <c r="C9113" s="1206">
        <v>544</v>
      </c>
      <c r="D9113" s="1206">
        <v>934</v>
      </c>
      <c r="E9113" s="1206">
        <v>158</v>
      </c>
      <c r="F9113" s="1210">
        <v>1636</v>
      </c>
    </row>
    <row r="9114" spans="2:6" ht="13.15" customHeight="1" x14ac:dyDescent="0.3">
      <c r="B9114" s="1172" t="s">
        <v>9851</v>
      </c>
      <c r="C9114" s="1207">
        <v>584</v>
      </c>
      <c r="D9114" s="1207">
        <v>968</v>
      </c>
      <c r="E9114" s="1207">
        <v>183</v>
      </c>
      <c r="F9114" s="1211">
        <v>1735</v>
      </c>
    </row>
    <row r="9115" spans="2:6" ht="13.15" customHeight="1" x14ac:dyDescent="0.3">
      <c r="B9115" s="1173" t="s">
        <v>9852</v>
      </c>
      <c r="C9115" s="1206">
        <v>687</v>
      </c>
      <c r="D9115" s="1206">
        <v>586</v>
      </c>
      <c r="E9115" s="1206">
        <v>107</v>
      </c>
      <c r="F9115" s="1210">
        <v>1380</v>
      </c>
    </row>
    <row r="9116" spans="2:6" ht="13.15" customHeight="1" x14ac:dyDescent="0.3">
      <c r="B9116" s="1172" t="s">
        <v>9853</v>
      </c>
      <c r="C9116" s="1207">
        <v>67</v>
      </c>
      <c r="D9116" s="1207">
        <v>139</v>
      </c>
      <c r="E9116" s="1207">
        <v>21</v>
      </c>
      <c r="F9116" s="1211">
        <v>227</v>
      </c>
    </row>
    <row r="9117" spans="2:6" ht="13.15" customHeight="1" x14ac:dyDescent="0.3">
      <c r="B9117" s="1173" t="s">
        <v>9854</v>
      </c>
      <c r="C9117" s="1206">
        <v>10525</v>
      </c>
      <c r="D9117" s="1206">
        <v>16910</v>
      </c>
      <c r="E9117" s="1206">
        <v>3669</v>
      </c>
      <c r="F9117" s="1210">
        <v>31104</v>
      </c>
    </row>
    <row r="9118" spans="2:6" ht="13.15" customHeight="1" x14ac:dyDescent="0.3">
      <c r="B9118" s="1172" t="s">
        <v>9855</v>
      </c>
      <c r="C9118" s="1207">
        <v>1410</v>
      </c>
      <c r="D9118" s="1207">
        <v>4476</v>
      </c>
      <c r="E9118" s="1207">
        <v>1224</v>
      </c>
      <c r="F9118" s="1211">
        <v>7110</v>
      </c>
    </row>
    <row r="9119" spans="2:6" ht="13.15" customHeight="1" x14ac:dyDescent="0.3">
      <c r="B9119" s="1173" t="s">
        <v>9856</v>
      </c>
      <c r="C9119" s="1206">
        <v>1162</v>
      </c>
      <c r="D9119" s="1206">
        <v>2473</v>
      </c>
      <c r="E9119" s="1206">
        <v>379</v>
      </c>
      <c r="F9119" s="1210">
        <v>4014</v>
      </c>
    </row>
    <row r="9120" spans="2:6" ht="13.15" customHeight="1" x14ac:dyDescent="0.3">
      <c r="B9120" s="1172" t="s">
        <v>9857</v>
      </c>
      <c r="C9120" s="1207">
        <v>6134</v>
      </c>
      <c r="D9120" s="1207">
        <v>7467</v>
      </c>
      <c r="E9120" s="1207">
        <v>1841</v>
      </c>
      <c r="F9120" s="1211">
        <v>15442</v>
      </c>
    </row>
    <row r="9121" spans="2:6" ht="13.15" customHeight="1" x14ac:dyDescent="0.3">
      <c r="B9121" s="1173" t="s">
        <v>9858</v>
      </c>
      <c r="C9121" s="1206">
        <v>1821</v>
      </c>
      <c r="D9121" s="1206">
        <v>4279</v>
      </c>
      <c r="E9121" s="1206">
        <v>920</v>
      </c>
      <c r="F9121" s="1210">
        <v>7020</v>
      </c>
    </row>
    <row r="9122" spans="2:6" ht="13.15" customHeight="1" x14ac:dyDescent="0.3">
      <c r="B9122" s="1172" t="s">
        <v>9859</v>
      </c>
      <c r="C9122" s="1207">
        <v>1013</v>
      </c>
      <c r="D9122" s="1207">
        <v>1901</v>
      </c>
      <c r="E9122" s="1207">
        <v>298</v>
      </c>
      <c r="F9122" s="1211">
        <v>3212</v>
      </c>
    </row>
    <row r="9123" spans="2:6" ht="13.15" customHeight="1" x14ac:dyDescent="0.3">
      <c r="B9123" s="1173" t="s">
        <v>9860</v>
      </c>
      <c r="C9123" s="1206">
        <v>410</v>
      </c>
      <c r="D9123" s="1206">
        <v>513</v>
      </c>
      <c r="E9123" s="1206">
        <v>134</v>
      </c>
      <c r="F9123" s="1210">
        <v>1057</v>
      </c>
    </row>
    <row r="9124" spans="2:6" ht="13.15" customHeight="1" x14ac:dyDescent="0.3">
      <c r="B9124" s="1172" t="s">
        <v>9861</v>
      </c>
      <c r="C9124" s="1207">
        <v>666</v>
      </c>
      <c r="D9124" s="1207">
        <v>1484</v>
      </c>
      <c r="E9124" s="1207">
        <v>240</v>
      </c>
      <c r="F9124" s="1211">
        <v>2390</v>
      </c>
    </row>
    <row r="9125" spans="2:6" ht="13.15" customHeight="1" x14ac:dyDescent="0.3">
      <c r="B9125" s="1173" t="s">
        <v>9862</v>
      </c>
      <c r="C9125" s="1206">
        <v>257</v>
      </c>
      <c r="D9125" s="1206">
        <v>619</v>
      </c>
      <c r="E9125" s="1206">
        <v>90</v>
      </c>
      <c r="F9125" s="1210">
        <v>966</v>
      </c>
    </row>
    <row r="9126" spans="2:6" ht="13.15" customHeight="1" x14ac:dyDescent="0.3">
      <c r="B9126" s="1172" t="s">
        <v>9863</v>
      </c>
      <c r="C9126" s="1207">
        <v>1867</v>
      </c>
      <c r="D9126" s="1207">
        <v>3149</v>
      </c>
      <c r="E9126" s="1207">
        <v>550</v>
      </c>
      <c r="F9126" s="1211">
        <v>5566</v>
      </c>
    </row>
    <row r="9127" spans="2:6" ht="13.15" customHeight="1" x14ac:dyDescent="0.3">
      <c r="B9127" s="1173" t="s">
        <v>9864</v>
      </c>
      <c r="C9127" s="1206">
        <v>638</v>
      </c>
      <c r="D9127" s="1206">
        <v>1372</v>
      </c>
      <c r="E9127" s="1206">
        <v>168</v>
      </c>
      <c r="F9127" s="1210">
        <v>2178</v>
      </c>
    </row>
    <row r="9128" spans="2:6" ht="13.15" customHeight="1" x14ac:dyDescent="0.3">
      <c r="B9128" s="1172" t="s">
        <v>9865</v>
      </c>
      <c r="C9128" s="1207">
        <v>969</v>
      </c>
      <c r="D9128" s="1207">
        <v>2195</v>
      </c>
      <c r="E9128" s="1207">
        <v>271</v>
      </c>
      <c r="F9128" s="1211">
        <v>3435</v>
      </c>
    </row>
    <row r="9129" spans="2:6" ht="13.15" customHeight="1" x14ac:dyDescent="0.3">
      <c r="B9129" s="1173" t="s">
        <v>9866</v>
      </c>
      <c r="C9129" s="1206">
        <v>153</v>
      </c>
      <c r="D9129" s="1206">
        <v>314</v>
      </c>
      <c r="E9129" s="1206">
        <v>47</v>
      </c>
      <c r="F9129" s="1210">
        <v>514</v>
      </c>
    </row>
    <row r="9130" spans="2:6" ht="13.15" customHeight="1" x14ac:dyDescent="0.3">
      <c r="B9130" s="1172" t="s">
        <v>9867</v>
      </c>
      <c r="C9130" s="1207">
        <v>267</v>
      </c>
      <c r="D9130" s="1207">
        <v>687</v>
      </c>
      <c r="E9130" s="1207">
        <v>98</v>
      </c>
      <c r="F9130" s="1211">
        <v>1052</v>
      </c>
    </row>
    <row r="9131" spans="2:6" ht="13.15" customHeight="1" x14ac:dyDescent="0.3">
      <c r="B9131" s="1173" t="s">
        <v>9868</v>
      </c>
      <c r="C9131" s="1206">
        <v>205</v>
      </c>
      <c r="D9131" s="1206">
        <v>648</v>
      </c>
      <c r="E9131" s="1206">
        <v>77</v>
      </c>
      <c r="F9131" s="1210">
        <v>930</v>
      </c>
    </row>
    <row r="9132" spans="2:6" ht="13.15" customHeight="1" x14ac:dyDescent="0.3">
      <c r="B9132" s="1172" t="s">
        <v>9869</v>
      </c>
      <c r="C9132" s="1207">
        <v>335</v>
      </c>
      <c r="D9132" s="1207">
        <v>706</v>
      </c>
      <c r="E9132" s="1207">
        <v>140</v>
      </c>
      <c r="F9132" s="1211">
        <v>1181</v>
      </c>
    </row>
    <row r="9133" spans="2:6" ht="13.15" customHeight="1" x14ac:dyDescent="0.3">
      <c r="B9133" s="1173" t="s">
        <v>9870</v>
      </c>
      <c r="C9133" s="1206">
        <v>276</v>
      </c>
      <c r="D9133" s="1206">
        <v>1010</v>
      </c>
      <c r="E9133" s="1206">
        <v>123</v>
      </c>
      <c r="F9133" s="1210">
        <v>1409</v>
      </c>
    </row>
    <row r="9134" spans="2:6" ht="13.15" customHeight="1" x14ac:dyDescent="0.3">
      <c r="B9134" s="1172" t="s">
        <v>9871</v>
      </c>
      <c r="C9134" s="1207">
        <v>1277</v>
      </c>
      <c r="D9134" s="1207">
        <v>2039</v>
      </c>
      <c r="E9134" s="1207">
        <v>257</v>
      </c>
      <c r="F9134" s="1211">
        <v>3573</v>
      </c>
    </row>
    <row r="9135" spans="2:6" ht="13.15" customHeight="1" x14ac:dyDescent="0.3">
      <c r="B9135" s="1173" t="s">
        <v>9872</v>
      </c>
      <c r="C9135" s="1206">
        <v>1291</v>
      </c>
      <c r="D9135" s="1206">
        <v>1961</v>
      </c>
      <c r="E9135" s="1206">
        <v>293</v>
      </c>
      <c r="F9135" s="1210">
        <v>3545</v>
      </c>
    </row>
    <row r="9136" spans="2:6" ht="13.15" customHeight="1" x14ac:dyDescent="0.3">
      <c r="B9136" s="1172" t="s">
        <v>9873</v>
      </c>
      <c r="C9136" s="1207">
        <v>448</v>
      </c>
      <c r="D9136" s="1207">
        <v>768</v>
      </c>
      <c r="E9136" s="1207">
        <v>115</v>
      </c>
      <c r="F9136" s="1211">
        <v>1331</v>
      </c>
    </row>
    <row r="9137" spans="2:6" ht="13.15" customHeight="1" x14ac:dyDescent="0.3">
      <c r="B9137" s="1173" t="s">
        <v>9874</v>
      </c>
      <c r="C9137" s="1206">
        <v>803</v>
      </c>
      <c r="D9137" s="1206">
        <v>1751</v>
      </c>
      <c r="E9137" s="1206">
        <v>226</v>
      </c>
      <c r="F9137" s="1210">
        <v>2780</v>
      </c>
    </row>
    <row r="9138" spans="2:6" ht="13.15" customHeight="1" x14ac:dyDescent="0.3">
      <c r="B9138" s="1172" t="s">
        <v>9875</v>
      </c>
      <c r="C9138" s="1207">
        <v>541</v>
      </c>
      <c r="D9138" s="1207">
        <v>783</v>
      </c>
      <c r="E9138" s="1207">
        <v>118</v>
      </c>
      <c r="F9138" s="1211">
        <v>1442</v>
      </c>
    </row>
    <row r="9139" spans="2:6" ht="13.15" customHeight="1" x14ac:dyDescent="0.3">
      <c r="B9139" s="1173" t="s">
        <v>9876</v>
      </c>
      <c r="C9139" s="1206">
        <v>40</v>
      </c>
      <c r="D9139" s="1206">
        <v>35</v>
      </c>
      <c r="E9139" s="1206">
        <v>4</v>
      </c>
      <c r="F9139" s="1210">
        <v>79</v>
      </c>
    </row>
    <row r="9140" spans="2:6" ht="13.15" customHeight="1" x14ac:dyDescent="0.3">
      <c r="B9140" s="1172" t="s">
        <v>9877</v>
      </c>
      <c r="C9140" s="1207">
        <v>79</v>
      </c>
      <c r="D9140" s="1207">
        <v>123</v>
      </c>
      <c r="E9140" s="1207">
        <v>8</v>
      </c>
      <c r="F9140" s="1211">
        <v>210</v>
      </c>
    </row>
    <row r="9141" spans="2:6" ht="13.15" customHeight="1" x14ac:dyDescent="0.3">
      <c r="B9141" s="1173" t="s">
        <v>9878</v>
      </c>
      <c r="C9141" s="1206">
        <v>37</v>
      </c>
      <c r="D9141" s="1206">
        <v>41</v>
      </c>
      <c r="E9141" s="1206">
        <v>1</v>
      </c>
      <c r="F9141" s="1210">
        <v>79</v>
      </c>
    </row>
    <row r="9142" spans="2:6" ht="13.15" customHeight="1" x14ac:dyDescent="0.3">
      <c r="B9142" s="1172" t="s">
        <v>9879</v>
      </c>
      <c r="C9142" s="1207">
        <v>339</v>
      </c>
      <c r="D9142" s="1207">
        <v>687</v>
      </c>
      <c r="E9142" s="1207">
        <v>82</v>
      </c>
      <c r="F9142" s="1211">
        <v>1108</v>
      </c>
    </row>
    <row r="9143" spans="2:6" ht="13.15" customHeight="1" x14ac:dyDescent="0.3">
      <c r="B9143" s="1173" t="s">
        <v>9880</v>
      </c>
      <c r="C9143" s="1206">
        <v>253</v>
      </c>
      <c r="D9143" s="1206">
        <v>475</v>
      </c>
      <c r="E9143" s="1206">
        <v>44</v>
      </c>
      <c r="F9143" s="1210">
        <v>772</v>
      </c>
    </row>
    <row r="9144" spans="2:6" ht="13.15" customHeight="1" x14ac:dyDescent="0.3">
      <c r="B9144" s="1172" t="s">
        <v>9881</v>
      </c>
      <c r="C9144" s="1207">
        <v>254</v>
      </c>
      <c r="D9144" s="1207">
        <v>381</v>
      </c>
      <c r="E9144" s="1207">
        <v>54</v>
      </c>
      <c r="F9144" s="1211">
        <v>689</v>
      </c>
    </row>
    <row r="9145" spans="2:6" ht="13.15" customHeight="1" x14ac:dyDescent="0.3">
      <c r="B9145" s="1173" t="s">
        <v>9882</v>
      </c>
      <c r="C9145" s="1206">
        <v>42</v>
      </c>
      <c r="D9145" s="1206">
        <v>72</v>
      </c>
      <c r="E9145" s="1206">
        <v>7</v>
      </c>
      <c r="F9145" s="1210">
        <v>121</v>
      </c>
    </row>
    <row r="9146" spans="2:6" ht="13.15" customHeight="1" x14ac:dyDescent="0.3">
      <c r="B9146" s="1172" t="s">
        <v>9883</v>
      </c>
      <c r="C9146" s="1207">
        <v>163</v>
      </c>
      <c r="D9146" s="1207">
        <v>363</v>
      </c>
      <c r="E9146" s="1207">
        <v>27</v>
      </c>
      <c r="F9146" s="1211">
        <v>553</v>
      </c>
    </row>
    <row r="9147" spans="2:6" ht="13.15" customHeight="1" x14ac:dyDescent="0.3">
      <c r="B9147" s="1173" t="s">
        <v>9884</v>
      </c>
      <c r="C9147" s="1206">
        <v>947</v>
      </c>
      <c r="D9147" s="1206">
        <v>2271</v>
      </c>
      <c r="E9147" s="1206">
        <v>277</v>
      </c>
      <c r="F9147" s="1210">
        <v>3495</v>
      </c>
    </row>
    <row r="9148" spans="2:6" ht="13.15" customHeight="1" x14ac:dyDescent="0.3">
      <c r="B9148" s="1172" t="s">
        <v>9885</v>
      </c>
      <c r="C9148" s="1207">
        <v>319</v>
      </c>
      <c r="D9148" s="1207">
        <v>634</v>
      </c>
      <c r="E9148" s="1207">
        <v>76</v>
      </c>
      <c r="F9148" s="1211">
        <v>1029</v>
      </c>
    </row>
    <row r="9149" spans="2:6" ht="13.15" customHeight="1" x14ac:dyDescent="0.3">
      <c r="B9149" s="1173" t="s">
        <v>9886</v>
      </c>
      <c r="C9149" s="1206">
        <v>519</v>
      </c>
      <c r="D9149" s="1206">
        <v>1349</v>
      </c>
      <c r="E9149" s="1206">
        <v>157</v>
      </c>
      <c r="F9149" s="1210">
        <v>2025</v>
      </c>
    </row>
    <row r="9150" spans="2:6" ht="13.15" customHeight="1" x14ac:dyDescent="0.3">
      <c r="B9150" s="1172" t="s">
        <v>9887</v>
      </c>
      <c r="C9150" s="1207">
        <v>876</v>
      </c>
      <c r="D9150" s="1207">
        <v>1686</v>
      </c>
      <c r="E9150" s="1207">
        <v>240</v>
      </c>
      <c r="F9150" s="1211">
        <v>2802</v>
      </c>
    </row>
    <row r="9151" spans="2:6" ht="13.15" customHeight="1" x14ac:dyDescent="0.3">
      <c r="B9151" s="1173" t="s">
        <v>9888</v>
      </c>
      <c r="C9151" s="1206">
        <v>777</v>
      </c>
      <c r="D9151" s="1206">
        <v>1828</v>
      </c>
      <c r="E9151" s="1206">
        <v>413</v>
      </c>
      <c r="F9151" s="1210">
        <v>3018</v>
      </c>
    </row>
    <row r="9152" spans="2:6" ht="13.15" customHeight="1" x14ac:dyDescent="0.3">
      <c r="B9152" s="1172" t="s">
        <v>9889</v>
      </c>
      <c r="C9152" s="1207">
        <v>296</v>
      </c>
      <c r="D9152" s="1207">
        <v>496</v>
      </c>
      <c r="E9152" s="1207">
        <v>78</v>
      </c>
      <c r="F9152" s="1211">
        <v>870</v>
      </c>
    </row>
    <row r="9153" spans="2:6" ht="13.15" customHeight="1" x14ac:dyDescent="0.3">
      <c r="B9153" s="1173" t="s">
        <v>9890</v>
      </c>
      <c r="C9153" s="1206">
        <v>347</v>
      </c>
      <c r="D9153" s="1206">
        <v>663</v>
      </c>
      <c r="E9153" s="1206">
        <v>64</v>
      </c>
      <c r="F9153" s="1210">
        <v>1074</v>
      </c>
    </row>
    <row r="9154" spans="2:6" ht="13.15" customHeight="1" x14ac:dyDescent="0.3">
      <c r="B9154" s="1172" t="s">
        <v>9891</v>
      </c>
      <c r="C9154" s="1207">
        <v>405</v>
      </c>
      <c r="D9154" s="1207">
        <v>1134</v>
      </c>
      <c r="E9154" s="1207">
        <v>128</v>
      </c>
      <c r="F9154" s="1211">
        <v>1667</v>
      </c>
    </row>
    <row r="9155" spans="2:6" ht="13.15" customHeight="1" x14ac:dyDescent="0.3">
      <c r="B9155" s="1173" t="s">
        <v>9892</v>
      </c>
      <c r="C9155" s="1206">
        <v>20079</v>
      </c>
      <c r="D9155" s="1206">
        <v>16527</v>
      </c>
      <c r="E9155" s="1206">
        <v>5523</v>
      </c>
      <c r="F9155" s="1210">
        <v>42129</v>
      </c>
    </row>
    <row r="9156" spans="2:6" ht="13.15" customHeight="1" x14ac:dyDescent="0.3">
      <c r="B9156" s="1172" t="s">
        <v>9893</v>
      </c>
      <c r="C9156" s="1207">
        <v>680</v>
      </c>
      <c r="D9156" s="1207">
        <v>1174</v>
      </c>
      <c r="E9156" s="1207">
        <v>244</v>
      </c>
      <c r="F9156" s="1211">
        <v>2098</v>
      </c>
    </row>
    <row r="9157" spans="2:6" ht="13.15" customHeight="1" x14ac:dyDescent="0.3">
      <c r="B9157" s="1173" t="s">
        <v>9894</v>
      </c>
      <c r="C9157" s="1206">
        <v>395</v>
      </c>
      <c r="D9157" s="1206">
        <v>968</v>
      </c>
      <c r="E9157" s="1206">
        <v>113</v>
      </c>
      <c r="F9157" s="1210">
        <v>1476</v>
      </c>
    </row>
    <row r="9158" spans="2:6" ht="13.15" customHeight="1" x14ac:dyDescent="0.3">
      <c r="B9158" s="1172" t="s">
        <v>9895</v>
      </c>
      <c r="C9158" s="1207">
        <v>44</v>
      </c>
      <c r="D9158" s="1207">
        <v>18</v>
      </c>
      <c r="E9158" s="1207">
        <v>25</v>
      </c>
      <c r="F9158" s="1211">
        <v>87</v>
      </c>
    </row>
    <row r="9159" spans="2:6" ht="13.15" customHeight="1" x14ac:dyDescent="0.3">
      <c r="B9159" s="1173" t="s">
        <v>9896</v>
      </c>
      <c r="C9159" s="1206">
        <v>1572</v>
      </c>
      <c r="D9159" s="1206">
        <v>2978</v>
      </c>
      <c r="E9159" s="1206">
        <v>609</v>
      </c>
      <c r="F9159" s="1210">
        <v>5159</v>
      </c>
    </row>
    <row r="9160" spans="2:6" ht="13.15" customHeight="1" x14ac:dyDescent="0.3">
      <c r="B9160" s="1172" t="s">
        <v>9897</v>
      </c>
      <c r="C9160" s="1207">
        <v>2120</v>
      </c>
      <c r="D9160" s="1207">
        <v>3271</v>
      </c>
      <c r="E9160" s="1207">
        <v>698</v>
      </c>
      <c r="F9160" s="1211">
        <v>6089</v>
      </c>
    </row>
    <row r="9161" spans="2:6" ht="13.15" customHeight="1" x14ac:dyDescent="0.3">
      <c r="B9161" s="1173" t="s">
        <v>9898</v>
      </c>
      <c r="C9161" s="1206">
        <v>1375</v>
      </c>
      <c r="D9161" s="1206">
        <v>2356</v>
      </c>
      <c r="E9161" s="1206">
        <v>360</v>
      </c>
      <c r="F9161" s="1210">
        <v>4091</v>
      </c>
    </row>
    <row r="9162" spans="2:6" ht="13.15" customHeight="1" x14ac:dyDescent="0.3">
      <c r="B9162" s="1172" t="s">
        <v>9899</v>
      </c>
      <c r="C9162" s="1207">
        <v>1453</v>
      </c>
      <c r="D9162" s="1207">
        <v>2456</v>
      </c>
      <c r="E9162" s="1207">
        <v>398</v>
      </c>
      <c r="F9162" s="1211">
        <v>4307</v>
      </c>
    </row>
    <row r="9163" spans="2:6" ht="13.15" customHeight="1" x14ac:dyDescent="0.3">
      <c r="B9163" s="1173" t="s">
        <v>9900</v>
      </c>
      <c r="C9163" s="1206">
        <v>3</v>
      </c>
      <c r="D9163" s="1206">
        <v>3</v>
      </c>
      <c r="E9163" s="1206">
        <v>3</v>
      </c>
      <c r="F9163" s="1210">
        <v>9</v>
      </c>
    </row>
    <row r="9164" spans="2:6" ht="13.15" customHeight="1" x14ac:dyDescent="0.3">
      <c r="B9164" s="1172" t="s">
        <v>9901</v>
      </c>
      <c r="C9164" s="1207">
        <v>538</v>
      </c>
      <c r="D9164" s="1207">
        <v>1231</v>
      </c>
      <c r="E9164" s="1207">
        <v>187</v>
      </c>
      <c r="F9164" s="1211">
        <v>1956</v>
      </c>
    </row>
    <row r="9165" spans="2:6" ht="13.15" customHeight="1" x14ac:dyDescent="0.3">
      <c r="B9165" s="1173" t="s">
        <v>9902</v>
      </c>
      <c r="C9165" s="1206">
        <v>737</v>
      </c>
      <c r="D9165" s="1206">
        <v>1542</v>
      </c>
      <c r="E9165" s="1206">
        <v>251</v>
      </c>
      <c r="F9165" s="1210">
        <v>2530</v>
      </c>
    </row>
    <row r="9166" spans="2:6" ht="13.15" customHeight="1" x14ac:dyDescent="0.3">
      <c r="B9166" s="1172" t="s">
        <v>9903</v>
      </c>
      <c r="C9166" s="1207">
        <v>874</v>
      </c>
      <c r="D9166" s="1207">
        <v>1631</v>
      </c>
      <c r="E9166" s="1207">
        <v>218</v>
      </c>
      <c r="F9166" s="1211">
        <v>2723</v>
      </c>
    </row>
    <row r="9167" spans="2:6" ht="13.15" customHeight="1" x14ac:dyDescent="0.3">
      <c r="B9167" s="1173" t="s">
        <v>9904</v>
      </c>
      <c r="C9167" s="1206">
        <v>0</v>
      </c>
      <c r="D9167" s="1206">
        <v>1</v>
      </c>
      <c r="E9167" s="1206">
        <v>0</v>
      </c>
      <c r="F9167" s="1210">
        <v>1</v>
      </c>
    </row>
    <row r="9168" spans="2:6" ht="13.15" customHeight="1" x14ac:dyDescent="0.3">
      <c r="B9168" s="1172" t="s">
        <v>9905</v>
      </c>
      <c r="C9168" s="1207">
        <v>780</v>
      </c>
      <c r="D9168" s="1207">
        <v>1311</v>
      </c>
      <c r="E9168" s="1207">
        <v>237</v>
      </c>
      <c r="F9168" s="1211">
        <v>2328</v>
      </c>
    </row>
    <row r="9169" spans="2:6" ht="13.15" customHeight="1" x14ac:dyDescent="0.3">
      <c r="B9169" s="1173" t="s">
        <v>9906</v>
      </c>
      <c r="C9169" s="1206">
        <v>102</v>
      </c>
      <c r="D9169" s="1206">
        <v>248</v>
      </c>
      <c r="E9169" s="1206">
        <v>19</v>
      </c>
      <c r="F9169" s="1210">
        <v>369</v>
      </c>
    </row>
    <row r="9170" spans="2:6" ht="13.15" customHeight="1" x14ac:dyDescent="0.3">
      <c r="B9170" s="1172" t="s">
        <v>9907</v>
      </c>
      <c r="C9170" s="1207">
        <v>505</v>
      </c>
      <c r="D9170" s="1207">
        <v>1120</v>
      </c>
      <c r="E9170" s="1207">
        <v>147</v>
      </c>
      <c r="F9170" s="1211">
        <v>1772</v>
      </c>
    </row>
    <row r="9171" spans="2:6" ht="13.15" customHeight="1" x14ac:dyDescent="0.3">
      <c r="B9171" s="1173" t="s">
        <v>9908</v>
      </c>
      <c r="C9171" s="1206">
        <v>10</v>
      </c>
      <c r="D9171" s="1206">
        <v>10</v>
      </c>
      <c r="E9171" s="1206">
        <v>2</v>
      </c>
      <c r="F9171" s="1210">
        <v>22</v>
      </c>
    </row>
    <row r="9172" spans="2:6" ht="13.15" customHeight="1" x14ac:dyDescent="0.3">
      <c r="B9172" s="1172" t="s">
        <v>9909</v>
      </c>
      <c r="C9172" s="1207">
        <v>2</v>
      </c>
      <c r="D9172" s="1207">
        <v>4</v>
      </c>
      <c r="E9172" s="1207">
        <v>0</v>
      </c>
      <c r="F9172" s="1211">
        <v>6</v>
      </c>
    </row>
    <row r="9173" spans="2:6" ht="13.15" customHeight="1" x14ac:dyDescent="0.3">
      <c r="B9173" s="1173" t="s">
        <v>9910</v>
      </c>
      <c r="C9173" s="1206">
        <v>168</v>
      </c>
      <c r="D9173" s="1206">
        <v>207</v>
      </c>
      <c r="E9173" s="1206">
        <v>51</v>
      </c>
      <c r="F9173" s="1210">
        <v>426</v>
      </c>
    </row>
    <row r="9174" spans="2:6" ht="13.15" customHeight="1" x14ac:dyDescent="0.3">
      <c r="B9174" s="1172" t="s">
        <v>9911</v>
      </c>
      <c r="C9174" s="1207">
        <v>223</v>
      </c>
      <c r="D9174" s="1207">
        <v>331</v>
      </c>
      <c r="E9174" s="1207">
        <v>49</v>
      </c>
      <c r="F9174" s="1211">
        <v>603</v>
      </c>
    </row>
    <row r="9175" spans="2:6" ht="13.15" customHeight="1" x14ac:dyDescent="0.3">
      <c r="B9175" s="1173" t="s">
        <v>9912</v>
      </c>
      <c r="C9175" s="1206">
        <v>787</v>
      </c>
      <c r="D9175" s="1206">
        <v>1140</v>
      </c>
      <c r="E9175" s="1206">
        <v>243</v>
      </c>
      <c r="F9175" s="1210">
        <v>2170</v>
      </c>
    </row>
    <row r="9176" spans="2:6" ht="13.15" customHeight="1" x14ac:dyDescent="0.3">
      <c r="B9176" s="1172" t="s">
        <v>9913</v>
      </c>
      <c r="C9176" s="1207">
        <v>23</v>
      </c>
      <c r="D9176" s="1207">
        <v>12</v>
      </c>
      <c r="E9176" s="1207">
        <v>1</v>
      </c>
      <c r="F9176" s="1211">
        <v>36</v>
      </c>
    </row>
    <row r="9177" spans="2:6" ht="13.15" customHeight="1" x14ac:dyDescent="0.3">
      <c r="B9177" s="1173" t="s">
        <v>9914</v>
      </c>
      <c r="C9177" s="1206">
        <v>920</v>
      </c>
      <c r="D9177" s="1206">
        <v>1522</v>
      </c>
      <c r="E9177" s="1206">
        <v>267</v>
      </c>
      <c r="F9177" s="1210">
        <v>2709</v>
      </c>
    </row>
    <row r="9178" spans="2:6" ht="13.15" customHeight="1" x14ac:dyDescent="0.3">
      <c r="B9178" s="1172" t="s">
        <v>9915</v>
      </c>
      <c r="C9178" s="1207">
        <v>4</v>
      </c>
      <c r="D9178" s="1207">
        <v>7</v>
      </c>
      <c r="E9178" s="1207">
        <v>2</v>
      </c>
      <c r="F9178" s="1211">
        <v>13</v>
      </c>
    </row>
    <row r="9179" spans="2:6" ht="13.15" customHeight="1" x14ac:dyDescent="0.3">
      <c r="B9179" s="1173" t="s">
        <v>9916</v>
      </c>
      <c r="C9179" s="1206">
        <v>7103</v>
      </c>
      <c r="D9179" s="1206">
        <v>5796</v>
      </c>
      <c r="E9179" s="1206">
        <v>2039</v>
      </c>
      <c r="F9179" s="1210">
        <v>14938</v>
      </c>
    </row>
    <row r="9180" spans="2:6" ht="13.15" customHeight="1" x14ac:dyDescent="0.3">
      <c r="B9180" s="1172" t="s">
        <v>9917</v>
      </c>
      <c r="C9180" s="1207">
        <v>62</v>
      </c>
      <c r="D9180" s="1207">
        <v>45</v>
      </c>
      <c r="E9180" s="1207">
        <v>11</v>
      </c>
      <c r="F9180" s="1211">
        <v>118</v>
      </c>
    </row>
    <row r="9181" spans="2:6" ht="13.15" customHeight="1" x14ac:dyDescent="0.3">
      <c r="B9181" s="1173" t="s">
        <v>9918</v>
      </c>
      <c r="C9181" s="1206">
        <v>4152</v>
      </c>
      <c r="D9181" s="1206">
        <v>5946</v>
      </c>
      <c r="E9181" s="1206">
        <v>1683</v>
      </c>
      <c r="F9181" s="1210">
        <v>11781</v>
      </c>
    </row>
    <row r="9182" spans="2:6" ht="13.15" customHeight="1" x14ac:dyDescent="0.3">
      <c r="B9182" s="1172" t="s">
        <v>9919</v>
      </c>
      <c r="C9182" s="1207">
        <v>1061</v>
      </c>
      <c r="D9182" s="1207">
        <v>1175</v>
      </c>
      <c r="E9182" s="1207">
        <v>227</v>
      </c>
      <c r="F9182" s="1211">
        <v>2463</v>
      </c>
    </row>
    <row r="9183" spans="2:6" ht="13.15" customHeight="1" x14ac:dyDescent="0.3">
      <c r="B9183" s="1173" t="s">
        <v>9920</v>
      </c>
      <c r="C9183" s="1206">
        <v>85</v>
      </c>
      <c r="D9183" s="1206">
        <v>169</v>
      </c>
      <c r="E9183" s="1206">
        <v>30</v>
      </c>
      <c r="F9183" s="1210">
        <v>284</v>
      </c>
    </row>
    <row r="9184" spans="2:6" ht="13.15" customHeight="1" x14ac:dyDescent="0.3">
      <c r="B9184" s="1172" t="s">
        <v>9921</v>
      </c>
      <c r="C9184" s="1207">
        <v>277</v>
      </c>
      <c r="D9184" s="1207">
        <v>468</v>
      </c>
      <c r="E9184" s="1207">
        <v>59</v>
      </c>
      <c r="F9184" s="1211">
        <v>804</v>
      </c>
    </row>
    <row r="9185" spans="2:6" ht="13.15" customHeight="1" x14ac:dyDescent="0.3">
      <c r="B9185" s="1173" t="s">
        <v>9922</v>
      </c>
      <c r="C9185" s="1206">
        <v>1308</v>
      </c>
      <c r="D9185" s="1206">
        <v>1286</v>
      </c>
      <c r="E9185" s="1206">
        <v>197</v>
      </c>
      <c r="F9185" s="1210">
        <v>2791</v>
      </c>
    </row>
    <row r="9186" spans="2:6" ht="13.15" customHeight="1" x14ac:dyDescent="0.3">
      <c r="B9186" s="1172" t="s">
        <v>9923</v>
      </c>
      <c r="C9186" s="1207">
        <v>514</v>
      </c>
      <c r="D9186" s="1207">
        <v>925</v>
      </c>
      <c r="E9186" s="1207">
        <v>126</v>
      </c>
      <c r="F9186" s="1211">
        <v>1565</v>
      </c>
    </row>
    <row r="9187" spans="2:6" ht="13.15" customHeight="1" x14ac:dyDescent="0.3">
      <c r="B9187" s="1173" t="s">
        <v>9924</v>
      </c>
      <c r="C9187" s="1206">
        <v>14140</v>
      </c>
      <c r="D9187" s="1206">
        <v>6919</v>
      </c>
      <c r="E9187" s="1206">
        <v>2466</v>
      </c>
      <c r="F9187" s="1210">
        <v>23525</v>
      </c>
    </row>
    <row r="9188" spans="2:6" ht="13.15" customHeight="1" x14ac:dyDescent="0.3">
      <c r="B9188" s="1172" t="s">
        <v>9925</v>
      </c>
      <c r="C9188" s="1207">
        <v>845</v>
      </c>
      <c r="D9188" s="1207">
        <v>1213</v>
      </c>
      <c r="E9188" s="1207">
        <v>242</v>
      </c>
      <c r="F9188" s="1211">
        <v>2300</v>
      </c>
    </row>
    <row r="9189" spans="2:6" ht="13.15" customHeight="1" x14ac:dyDescent="0.3">
      <c r="B9189" s="1173" t="s">
        <v>9926</v>
      </c>
      <c r="C9189" s="1206">
        <v>103</v>
      </c>
      <c r="D9189" s="1206">
        <v>119</v>
      </c>
      <c r="E9189" s="1206">
        <v>43</v>
      </c>
      <c r="F9189" s="1210">
        <v>265</v>
      </c>
    </row>
    <row r="9190" spans="2:6" ht="13.15" customHeight="1" x14ac:dyDescent="0.3">
      <c r="B9190" s="1172" t="s">
        <v>9927</v>
      </c>
      <c r="C9190" s="1207">
        <v>237</v>
      </c>
      <c r="D9190" s="1207">
        <v>305</v>
      </c>
      <c r="E9190" s="1207">
        <v>55</v>
      </c>
      <c r="F9190" s="1211">
        <v>597</v>
      </c>
    </row>
    <row r="9191" spans="2:6" ht="13.15" customHeight="1" x14ac:dyDescent="0.3">
      <c r="B9191" s="1173" t="s">
        <v>9928</v>
      </c>
      <c r="C9191" s="1206">
        <v>67</v>
      </c>
      <c r="D9191" s="1206">
        <v>34</v>
      </c>
      <c r="E9191" s="1206">
        <v>22</v>
      </c>
      <c r="F9191" s="1210">
        <v>123</v>
      </c>
    </row>
    <row r="9192" spans="2:6" ht="13.15" customHeight="1" x14ac:dyDescent="0.3">
      <c r="B9192" s="1172" t="s">
        <v>9929</v>
      </c>
      <c r="C9192" s="1207">
        <v>5</v>
      </c>
      <c r="D9192" s="1207">
        <v>7</v>
      </c>
      <c r="E9192" s="1207">
        <v>10</v>
      </c>
      <c r="F9192" s="1211">
        <v>22</v>
      </c>
    </row>
    <row r="9193" spans="2:6" ht="13.15" customHeight="1" x14ac:dyDescent="0.3">
      <c r="B9193" s="1173" t="s">
        <v>9930</v>
      </c>
      <c r="C9193" s="1206">
        <v>17</v>
      </c>
      <c r="D9193" s="1206">
        <v>3</v>
      </c>
      <c r="E9193" s="1206">
        <v>10</v>
      </c>
      <c r="F9193" s="1210">
        <v>30</v>
      </c>
    </row>
    <row r="9194" spans="2:6" ht="13.15" customHeight="1" x14ac:dyDescent="0.3">
      <c r="B9194" s="1172" t="s">
        <v>9931</v>
      </c>
      <c r="C9194" s="1207">
        <v>1276</v>
      </c>
      <c r="D9194" s="1207">
        <v>2098</v>
      </c>
      <c r="E9194" s="1207">
        <v>481</v>
      </c>
      <c r="F9194" s="1211">
        <v>3855</v>
      </c>
    </row>
    <row r="9195" spans="2:6" ht="13.15" customHeight="1" x14ac:dyDescent="0.3">
      <c r="B9195" s="1173" t="s">
        <v>9932</v>
      </c>
      <c r="C9195" s="1206">
        <v>1791</v>
      </c>
      <c r="D9195" s="1206">
        <v>2444</v>
      </c>
      <c r="E9195" s="1206">
        <v>444</v>
      </c>
      <c r="F9195" s="1210">
        <v>4679</v>
      </c>
    </row>
    <row r="9196" spans="2:6" ht="13.15" customHeight="1" x14ac:dyDescent="0.3">
      <c r="B9196" s="1172" t="s">
        <v>9933</v>
      </c>
      <c r="C9196" s="1207">
        <v>164</v>
      </c>
      <c r="D9196" s="1207">
        <v>340</v>
      </c>
      <c r="E9196" s="1207">
        <v>83</v>
      </c>
      <c r="F9196" s="1211">
        <v>587</v>
      </c>
    </row>
    <row r="9197" spans="2:6" ht="13.15" customHeight="1" x14ac:dyDescent="0.3">
      <c r="B9197" s="1173" t="s">
        <v>9934</v>
      </c>
      <c r="C9197" s="1206">
        <v>492</v>
      </c>
      <c r="D9197" s="1206">
        <v>2262</v>
      </c>
      <c r="E9197" s="1206">
        <v>330</v>
      </c>
      <c r="F9197" s="1210">
        <v>3084</v>
      </c>
    </row>
    <row r="9198" spans="2:6" ht="13.15" customHeight="1" x14ac:dyDescent="0.3">
      <c r="B9198" s="1172" t="s">
        <v>9935</v>
      </c>
      <c r="C9198" s="1207">
        <v>681</v>
      </c>
      <c r="D9198" s="1207">
        <v>1061</v>
      </c>
      <c r="E9198" s="1207">
        <v>172</v>
      </c>
      <c r="F9198" s="1211">
        <v>1914</v>
      </c>
    </row>
    <row r="9199" spans="2:6" ht="13.15" customHeight="1" x14ac:dyDescent="0.3">
      <c r="B9199" s="1173" t="s">
        <v>9936</v>
      </c>
      <c r="C9199" s="1206">
        <v>603</v>
      </c>
      <c r="D9199" s="1206">
        <v>1219</v>
      </c>
      <c r="E9199" s="1206">
        <v>173</v>
      </c>
      <c r="F9199" s="1210">
        <v>1995</v>
      </c>
    </row>
    <row r="9200" spans="2:6" ht="13.15" customHeight="1" x14ac:dyDescent="0.3">
      <c r="B9200" s="1172" t="s">
        <v>9937</v>
      </c>
      <c r="C9200" s="1207">
        <v>493</v>
      </c>
      <c r="D9200" s="1207">
        <v>660</v>
      </c>
      <c r="E9200" s="1207">
        <v>128</v>
      </c>
      <c r="F9200" s="1211">
        <v>1281</v>
      </c>
    </row>
    <row r="9201" spans="2:6" ht="13.15" customHeight="1" x14ac:dyDescent="0.3">
      <c r="B9201" s="1173" t="s">
        <v>9938</v>
      </c>
      <c r="C9201" s="1206">
        <v>22</v>
      </c>
      <c r="D9201" s="1206">
        <v>32</v>
      </c>
      <c r="E9201" s="1206">
        <v>29</v>
      </c>
      <c r="F9201" s="1210">
        <v>83</v>
      </c>
    </row>
    <row r="9202" spans="2:6" ht="13.15" customHeight="1" x14ac:dyDescent="0.3">
      <c r="B9202" s="1172" t="s">
        <v>9939</v>
      </c>
      <c r="C9202" s="1207">
        <v>1000</v>
      </c>
      <c r="D9202" s="1207">
        <v>813</v>
      </c>
      <c r="E9202" s="1207">
        <v>274</v>
      </c>
      <c r="F9202" s="1211">
        <v>2087</v>
      </c>
    </row>
    <row r="9203" spans="2:6" ht="13.15" customHeight="1" x14ac:dyDescent="0.3">
      <c r="B9203" s="1173" t="s">
        <v>9940</v>
      </c>
      <c r="C9203" s="1206">
        <v>2292</v>
      </c>
      <c r="D9203" s="1206">
        <v>2218</v>
      </c>
      <c r="E9203" s="1206">
        <v>472</v>
      </c>
      <c r="F9203" s="1210">
        <v>4982</v>
      </c>
    </row>
    <row r="9204" spans="2:6" ht="13.15" customHeight="1" x14ac:dyDescent="0.3">
      <c r="B9204" s="1172" t="s">
        <v>9941</v>
      </c>
      <c r="C9204" s="1207">
        <v>43</v>
      </c>
      <c r="D9204" s="1207">
        <v>106</v>
      </c>
      <c r="E9204" s="1207">
        <v>18</v>
      </c>
      <c r="F9204" s="1211">
        <v>167</v>
      </c>
    </row>
    <row r="9205" spans="2:6" ht="13.15" customHeight="1" x14ac:dyDescent="0.3">
      <c r="B9205" s="1173" t="s">
        <v>9942</v>
      </c>
      <c r="C9205" s="1206">
        <v>326</v>
      </c>
      <c r="D9205" s="1206">
        <v>664</v>
      </c>
      <c r="E9205" s="1206">
        <v>127</v>
      </c>
      <c r="F9205" s="1210">
        <v>1117</v>
      </c>
    </row>
    <row r="9206" spans="2:6" ht="13.15" customHeight="1" x14ac:dyDescent="0.3">
      <c r="B9206" s="1172" t="s">
        <v>9943</v>
      </c>
      <c r="C9206" s="1207">
        <v>10</v>
      </c>
      <c r="D9206" s="1207">
        <v>26</v>
      </c>
      <c r="E9206" s="1207">
        <v>7</v>
      </c>
      <c r="F9206" s="1211">
        <v>43</v>
      </c>
    </row>
    <row r="9207" spans="2:6" ht="13.15" customHeight="1" x14ac:dyDescent="0.3">
      <c r="B9207" s="1173" t="s">
        <v>9944</v>
      </c>
      <c r="C9207" s="1206">
        <v>201</v>
      </c>
      <c r="D9207" s="1206">
        <v>407</v>
      </c>
      <c r="E9207" s="1206">
        <v>82</v>
      </c>
      <c r="F9207" s="1210">
        <v>690</v>
      </c>
    </row>
    <row r="9208" spans="2:6" ht="13.15" customHeight="1" x14ac:dyDescent="0.3">
      <c r="B9208" s="1172" t="s">
        <v>9945</v>
      </c>
      <c r="C9208" s="1207">
        <v>491</v>
      </c>
      <c r="D9208" s="1207">
        <v>390</v>
      </c>
      <c r="E9208" s="1207">
        <v>71</v>
      </c>
      <c r="F9208" s="1211">
        <v>952</v>
      </c>
    </row>
    <row r="9209" spans="2:6" ht="13.15" customHeight="1" x14ac:dyDescent="0.3">
      <c r="B9209" s="1173" t="s">
        <v>9946</v>
      </c>
      <c r="C9209" s="1206">
        <v>10</v>
      </c>
      <c r="D9209" s="1206">
        <v>13</v>
      </c>
      <c r="E9209" s="1206">
        <v>1</v>
      </c>
      <c r="F9209" s="1210">
        <v>24</v>
      </c>
    </row>
    <row r="9210" spans="2:6" ht="13.15" customHeight="1" x14ac:dyDescent="0.3">
      <c r="B9210" s="1172" t="s">
        <v>9947</v>
      </c>
      <c r="C9210" s="1207">
        <v>2</v>
      </c>
      <c r="D9210" s="1207">
        <v>9</v>
      </c>
      <c r="E9210" s="1207">
        <v>1</v>
      </c>
      <c r="F9210" s="1211">
        <v>12</v>
      </c>
    </row>
    <row r="9211" spans="2:6" ht="13.15" customHeight="1" x14ac:dyDescent="0.3">
      <c r="B9211" s="1173" t="s">
        <v>9948</v>
      </c>
      <c r="C9211" s="1206">
        <v>277</v>
      </c>
      <c r="D9211" s="1206">
        <v>400</v>
      </c>
      <c r="E9211" s="1206">
        <v>47</v>
      </c>
      <c r="F9211" s="1210">
        <v>724</v>
      </c>
    </row>
    <row r="9212" spans="2:6" ht="13.15" customHeight="1" x14ac:dyDescent="0.3">
      <c r="B9212" s="1172" t="s">
        <v>9949</v>
      </c>
      <c r="C9212" s="1207">
        <v>461</v>
      </c>
      <c r="D9212" s="1207">
        <v>474</v>
      </c>
      <c r="E9212" s="1207">
        <v>73</v>
      </c>
      <c r="F9212" s="1211">
        <v>1008</v>
      </c>
    </row>
    <row r="9213" spans="2:6" ht="13.15" customHeight="1" x14ac:dyDescent="0.3">
      <c r="B9213" s="1173" t="s">
        <v>9950</v>
      </c>
      <c r="C9213" s="1206">
        <v>279</v>
      </c>
      <c r="D9213" s="1206">
        <v>375</v>
      </c>
      <c r="E9213" s="1206">
        <v>60</v>
      </c>
      <c r="F9213" s="1210">
        <v>714</v>
      </c>
    </row>
    <row r="9214" spans="2:6" ht="13.15" customHeight="1" x14ac:dyDescent="0.3">
      <c r="B9214" s="1172" t="s">
        <v>9951</v>
      </c>
      <c r="C9214" s="1207">
        <v>1346</v>
      </c>
      <c r="D9214" s="1207">
        <v>1255</v>
      </c>
      <c r="E9214" s="1207">
        <v>229</v>
      </c>
      <c r="F9214" s="1211">
        <v>2830</v>
      </c>
    </row>
    <row r="9215" spans="2:6" ht="13.15" customHeight="1" x14ac:dyDescent="0.3">
      <c r="B9215" s="1173" t="s">
        <v>9952</v>
      </c>
      <c r="C9215" s="1206">
        <v>2137</v>
      </c>
      <c r="D9215" s="1206">
        <v>2333</v>
      </c>
      <c r="E9215" s="1206">
        <v>522</v>
      </c>
      <c r="F9215" s="1210">
        <v>4992</v>
      </c>
    </row>
    <row r="9216" spans="2:6" ht="13.15" customHeight="1" x14ac:dyDescent="0.3">
      <c r="B9216" s="1172" t="s">
        <v>9953</v>
      </c>
      <c r="C9216" s="1207">
        <v>674</v>
      </c>
      <c r="D9216" s="1207">
        <v>1068</v>
      </c>
      <c r="E9216" s="1207">
        <v>127</v>
      </c>
      <c r="F9216" s="1211">
        <v>1869</v>
      </c>
    </row>
    <row r="9217" spans="2:6" ht="13.15" customHeight="1" x14ac:dyDescent="0.3">
      <c r="B9217" s="1173" t="s">
        <v>9954</v>
      </c>
      <c r="C9217" s="1206">
        <v>107</v>
      </c>
      <c r="D9217" s="1206">
        <v>141</v>
      </c>
      <c r="E9217" s="1206">
        <v>33</v>
      </c>
      <c r="F9217" s="1210">
        <v>281</v>
      </c>
    </row>
    <row r="9218" spans="2:6" ht="13.15" customHeight="1" x14ac:dyDescent="0.3">
      <c r="B9218" s="1172" t="s">
        <v>9955</v>
      </c>
      <c r="C9218" s="1207">
        <v>615</v>
      </c>
      <c r="D9218" s="1207">
        <v>851</v>
      </c>
      <c r="E9218" s="1207">
        <v>129</v>
      </c>
      <c r="F9218" s="1211">
        <v>1595</v>
      </c>
    </row>
    <row r="9219" spans="2:6" ht="13.15" customHeight="1" x14ac:dyDescent="0.3">
      <c r="B9219" s="1173" t="s">
        <v>9956</v>
      </c>
      <c r="C9219" s="1206">
        <v>284</v>
      </c>
      <c r="D9219" s="1206">
        <v>494</v>
      </c>
      <c r="E9219" s="1206">
        <v>74</v>
      </c>
      <c r="F9219" s="1210">
        <v>852</v>
      </c>
    </row>
    <row r="9220" spans="2:6" ht="13.15" customHeight="1" x14ac:dyDescent="0.3">
      <c r="B9220" s="1172" t="s">
        <v>9957</v>
      </c>
      <c r="C9220" s="1207">
        <v>4842</v>
      </c>
      <c r="D9220" s="1207">
        <v>4868</v>
      </c>
      <c r="E9220" s="1207">
        <v>1593</v>
      </c>
      <c r="F9220" s="1211">
        <v>11303</v>
      </c>
    </row>
    <row r="9221" spans="2:6" ht="13.15" customHeight="1" x14ac:dyDescent="0.3">
      <c r="B9221" s="1173" t="s">
        <v>9958</v>
      </c>
      <c r="C9221" s="1206">
        <v>4658</v>
      </c>
      <c r="D9221" s="1206">
        <v>4738</v>
      </c>
      <c r="E9221" s="1206">
        <v>1439</v>
      </c>
      <c r="F9221" s="1210">
        <v>10835</v>
      </c>
    </row>
    <row r="9222" spans="2:6" ht="13.15" customHeight="1" x14ac:dyDescent="0.3">
      <c r="B9222" s="1172" t="s">
        <v>9959</v>
      </c>
      <c r="C9222" s="1207">
        <v>3648</v>
      </c>
      <c r="D9222" s="1207">
        <v>4326</v>
      </c>
      <c r="E9222" s="1207">
        <v>898</v>
      </c>
      <c r="F9222" s="1211">
        <v>8872</v>
      </c>
    </row>
    <row r="9223" spans="2:6" ht="13.15" customHeight="1" x14ac:dyDescent="0.3">
      <c r="B9223" s="1173" t="s">
        <v>9960</v>
      </c>
      <c r="C9223" s="1206">
        <v>3747</v>
      </c>
      <c r="D9223" s="1206">
        <v>4267</v>
      </c>
      <c r="E9223" s="1206">
        <v>733</v>
      </c>
      <c r="F9223" s="1210">
        <v>8747</v>
      </c>
    </row>
    <row r="9224" spans="2:6" ht="13.15" customHeight="1" x14ac:dyDescent="0.3">
      <c r="B9224" s="1172" t="s">
        <v>9961</v>
      </c>
      <c r="C9224" s="1207">
        <v>4216</v>
      </c>
      <c r="D9224" s="1207">
        <v>3623</v>
      </c>
      <c r="E9224" s="1207">
        <v>910</v>
      </c>
      <c r="F9224" s="1211">
        <v>8749</v>
      </c>
    </row>
    <row r="9225" spans="2:6" ht="13.15" customHeight="1" x14ac:dyDescent="0.3">
      <c r="B9225" s="1173" t="s">
        <v>9962</v>
      </c>
      <c r="C9225" s="1206">
        <v>5434</v>
      </c>
      <c r="D9225" s="1206">
        <v>8637</v>
      </c>
      <c r="E9225" s="1206">
        <v>1469</v>
      </c>
      <c r="F9225" s="1210">
        <v>15540</v>
      </c>
    </row>
    <row r="9226" spans="2:6" ht="13.15" customHeight="1" x14ac:dyDescent="0.3">
      <c r="B9226" s="1172" t="s">
        <v>12636</v>
      </c>
      <c r="C9226" s="1207">
        <v>0</v>
      </c>
      <c r="D9226" s="1207">
        <v>2</v>
      </c>
      <c r="E9226" s="1207">
        <v>0</v>
      </c>
      <c r="F9226" s="1211">
        <v>2</v>
      </c>
    </row>
    <row r="9227" spans="2:6" ht="13.15" customHeight="1" x14ac:dyDescent="0.3">
      <c r="B9227" s="1173" t="s">
        <v>9963</v>
      </c>
      <c r="C9227" s="1206">
        <v>2</v>
      </c>
      <c r="D9227" s="1206">
        <v>5</v>
      </c>
      <c r="E9227" s="1206">
        <v>0</v>
      </c>
      <c r="F9227" s="1210">
        <v>7</v>
      </c>
    </row>
    <row r="9228" spans="2:6" ht="13.15" customHeight="1" x14ac:dyDescent="0.3">
      <c r="B9228" s="1172" t="s">
        <v>9964</v>
      </c>
      <c r="C9228" s="1207">
        <v>0</v>
      </c>
      <c r="D9228" s="1207">
        <v>1</v>
      </c>
      <c r="E9228" s="1207">
        <v>1</v>
      </c>
      <c r="F9228" s="1211">
        <v>2</v>
      </c>
    </row>
    <row r="9229" spans="2:6" ht="13.15" customHeight="1" x14ac:dyDescent="0.3">
      <c r="B9229" s="1173" t="s">
        <v>12637</v>
      </c>
      <c r="C9229" s="1206">
        <v>0</v>
      </c>
      <c r="D9229" s="1206">
        <v>2</v>
      </c>
      <c r="E9229" s="1206">
        <v>0</v>
      </c>
      <c r="F9229" s="1210">
        <v>2</v>
      </c>
    </row>
    <row r="9230" spans="2:6" ht="13.15" customHeight="1" x14ac:dyDescent="0.3">
      <c r="B9230" s="1172" t="s">
        <v>9965</v>
      </c>
      <c r="C9230" s="1207">
        <v>7</v>
      </c>
      <c r="D9230" s="1207">
        <v>21</v>
      </c>
      <c r="E9230" s="1207">
        <v>0</v>
      </c>
      <c r="F9230" s="1211">
        <v>28</v>
      </c>
    </row>
    <row r="9231" spans="2:6" ht="13.15" customHeight="1" x14ac:dyDescent="0.3">
      <c r="B9231" s="1173" t="s">
        <v>9966</v>
      </c>
      <c r="C9231" s="1206">
        <v>3305</v>
      </c>
      <c r="D9231" s="1206">
        <v>3309</v>
      </c>
      <c r="E9231" s="1206">
        <v>669</v>
      </c>
      <c r="F9231" s="1210">
        <v>7283</v>
      </c>
    </row>
    <row r="9232" spans="2:6" ht="13.15" customHeight="1" x14ac:dyDescent="0.3">
      <c r="B9232" s="1172" t="s">
        <v>9967</v>
      </c>
      <c r="C9232" s="1207">
        <v>417</v>
      </c>
      <c r="D9232" s="1207">
        <v>849</v>
      </c>
      <c r="E9232" s="1207">
        <v>108</v>
      </c>
      <c r="F9232" s="1211">
        <v>1374</v>
      </c>
    </row>
    <row r="9233" spans="2:6" ht="13.15" customHeight="1" x14ac:dyDescent="0.3">
      <c r="B9233" s="1173" t="s">
        <v>12638</v>
      </c>
      <c r="C9233" s="1206">
        <v>0</v>
      </c>
      <c r="D9233" s="1206">
        <v>2</v>
      </c>
      <c r="E9233" s="1206">
        <v>0</v>
      </c>
      <c r="F9233" s="1210">
        <v>2</v>
      </c>
    </row>
    <row r="9234" spans="2:6" ht="13.15" customHeight="1" x14ac:dyDescent="0.3">
      <c r="B9234" s="1172" t="s">
        <v>9968</v>
      </c>
      <c r="C9234" s="1207">
        <v>285</v>
      </c>
      <c r="D9234" s="1207">
        <v>0</v>
      </c>
      <c r="E9234" s="1207">
        <v>66</v>
      </c>
      <c r="F9234" s="1211">
        <v>351</v>
      </c>
    </row>
    <row r="9235" spans="2:6" ht="13.15" customHeight="1" x14ac:dyDescent="0.3">
      <c r="B9235" s="1173" t="s">
        <v>9969</v>
      </c>
      <c r="C9235" s="1206">
        <v>68</v>
      </c>
      <c r="D9235" s="1206">
        <v>145</v>
      </c>
      <c r="E9235" s="1206">
        <v>17</v>
      </c>
      <c r="F9235" s="1210">
        <v>230</v>
      </c>
    </row>
    <row r="9236" spans="2:6" ht="13.15" customHeight="1" x14ac:dyDescent="0.3">
      <c r="B9236" s="1172" t="s">
        <v>9970</v>
      </c>
      <c r="C9236" s="1207">
        <v>85</v>
      </c>
      <c r="D9236" s="1207">
        <v>93</v>
      </c>
      <c r="E9236" s="1207">
        <v>24</v>
      </c>
      <c r="F9236" s="1211">
        <v>202</v>
      </c>
    </row>
    <row r="9237" spans="2:6" ht="13.15" customHeight="1" x14ac:dyDescent="0.3">
      <c r="B9237" s="1173" t="s">
        <v>9971</v>
      </c>
      <c r="C9237" s="1206">
        <v>89</v>
      </c>
      <c r="D9237" s="1206">
        <v>114</v>
      </c>
      <c r="E9237" s="1206">
        <v>13</v>
      </c>
      <c r="F9237" s="1210">
        <v>216</v>
      </c>
    </row>
    <row r="9238" spans="2:6" ht="13.15" customHeight="1" x14ac:dyDescent="0.3">
      <c r="B9238" s="1172" t="s">
        <v>9972</v>
      </c>
      <c r="C9238" s="1207">
        <v>290</v>
      </c>
      <c r="D9238" s="1207">
        <v>476</v>
      </c>
      <c r="E9238" s="1207">
        <v>66</v>
      </c>
      <c r="F9238" s="1211">
        <v>832</v>
      </c>
    </row>
    <row r="9239" spans="2:6" ht="13.15" customHeight="1" x14ac:dyDescent="0.3">
      <c r="B9239" s="1173" t="s">
        <v>9973</v>
      </c>
      <c r="C9239" s="1206">
        <v>4</v>
      </c>
      <c r="D9239" s="1206">
        <v>2</v>
      </c>
      <c r="E9239" s="1206">
        <v>0</v>
      </c>
      <c r="F9239" s="1210">
        <v>6</v>
      </c>
    </row>
    <row r="9240" spans="2:6" ht="13.15" customHeight="1" x14ac:dyDescent="0.3">
      <c r="B9240" s="1172" t="s">
        <v>9974</v>
      </c>
      <c r="C9240" s="1207">
        <v>4</v>
      </c>
      <c r="D9240" s="1207">
        <v>2</v>
      </c>
      <c r="E9240" s="1207">
        <v>3</v>
      </c>
      <c r="F9240" s="1211">
        <v>9</v>
      </c>
    </row>
    <row r="9241" spans="2:6" ht="13.15" customHeight="1" x14ac:dyDescent="0.3">
      <c r="B9241" s="1173" t="s">
        <v>9975</v>
      </c>
      <c r="C9241" s="1206">
        <v>68</v>
      </c>
      <c r="D9241" s="1206">
        <v>71</v>
      </c>
      <c r="E9241" s="1206">
        <v>7</v>
      </c>
      <c r="F9241" s="1210">
        <v>146</v>
      </c>
    </row>
    <row r="9242" spans="2:6" ht="13.15" customHeight="1" x14ac:dyDescent="0.3">
      <c r="B9242" s="1172" t="s">
        <v>9976</v>
      </c>
      <c r="C9242" s="1207">
        <v>204</v>
      </c>
      <c r="D9242" s="1207">
        <v>318</v>
      </c>
      <c r="E9242" s="1207">
        <v>44</v>
      </c>
      <c r="F9242" s="1211">
        <v>566</v>
      </c>
    </row>
    <row r="9243" spans="2:6" ht="13.15" customHeight="1" x14ac:dyDescent="0.3">
      <c r="B9243" s="1173" t="s">
        <v>9977</v>
      </c>
      <c r="C9243" s="1206">
        <v>95</v>
      </c>
      <c r="D9243" s="1206">
        <v>205</v>
      </c>
      <c r="E9243" s="1206">
        <v>25</v>
      </c>
      <c r="F9243" s="1210">
        <v>325</v>
      </c>
    </row>
    <row r="9244" spans="2:6" ht="13.15" customHeight="1" x14ac:dyDescent="0.3">
      <c r="B9244" s="1172" t="s">
        <v>9978</v>
      </c>
      <c r="C9244" s="1207">
        <v>113</v>
      </c>
      <c r="D9244" s="1207">
        <v>314</v>
      </c>
      <c r="E9244" s="1207">
        <v>18</v>
      </c>
      <c r="F9244" s="1211">
        <v>445</v>
      </c>
    </row>
    <row r="9245" spans="2:6" ht="13.15" customHeight="1" x14ac:dyDescent="0.3">
      <c r="B9245" s="1173" t="s">
        <v>9979</v>
      </c>
      <c r="C9245" s="1206">
        <v>602</v>
      </c>
      <c r="D9245" s="1206">
        <v>0</v>
      </c>
      <c r="E9245" s="1206">
        <v>272</v>
      </c>
      <c r="F9245" s="1210">
        <v>874</v>
      </c>
    </row>
    <row r="9246" spans="2:6" ht="13.15" customHeight="1" x14ac:dyDescent="0.3">
      <c r="B9246" s="1172" t="s">
        <v>9980</v>
      </c>
      <c r="C9246" s="1207">
        <v>377</v>
      </c>
      <c r="D9246" s="1207">
        <v>854</v>
      </c>
      <c r="E9246" s="1207">
        <v>110</v>
      </c>
      <c r="F9246" s="1211">
        <v>1341</v>
      </c>
    </row>
    <row r="9247" spans="2:6" ht="13.15" customHeight="1" x14ac:dyDescent="0.3">
      <c r="B9247" s="1173" t="s">
        <v>9981</v>
      </c>
      <c r="C9247" s="1206">
        <v>1351</v>
      </c>
      <c r="D9247" s="1206">
        <v>992</v>
      </c>
      <c r="E9247" s="1206">
        <v>172</v>
      </c>
      <c r="F9247" s="1210">
        <v>2515</v>
      </c>
    </row>
    <row r="9248" spans="2:6" ht="13.15" customHeight="1" x14ac:dyDescent="0.3">
      <c r="B9248" s="1172" t="s">
        <v>9982</v>
      </c>
      <c r="C9248" s="1207">
        <v>147</v>
      </c>
      <c r="D9248" s="1207">
        <v>236</v>
      </c>
      <c r="E9248" s="1207">
        <v>24</v>
      </c>
      <c r="F9248" s="1211">
        <v>407</v>
      </c>
    </row>
    <row r="9249" spans="2:6" ht="13.15" customHeight="1" x14ac:dyDescent="0.3">
      <c r="B9249" s="1173" t="s">
        <v>9983</v>
      </c>
      <c r="C9249" s="1206">
        <v>213</v>
      </c>
      <c r="D9249" s="1206">
        <v>497</v>
      </c>
      <c r="E9249" s="1206">
        <v>33</v>
      </c>
      <c r="F9249" s="1210">
        <v>743</v>
      </c>
    </row>
    <row r="9250" spans="2:6" ht="13.15" customHeight="1" x14ac:dyDescent="0.3">
      <c r="B9250" s="1172" t="s">
        <v>9984</v>
      </c>
      <c r="C9250" s="1207">
        <v>108</v>
      </c>
      <c r="D9250" s="1207">
        <v>188</v>
      </c>
      <c r="E9250" s="1207">
        <v>35</v>
      </c>
      <c r="F9250" s="1211">
        <v>331</v>
      </c>
    </row>
    <row r="9251" spans="2:6" ht="13.15" customHeight="1" x14ac:dyDescent="0.3">
      <c r="B9251" s="1173" t="s">
        <v>9985</v>
      </c>
      <c r="C9251" s="1206">
        <v>739</v>
      </c>
      <c r="D9251" s="1206">
        <v>1789</v>
      </c>
      <c r="E9251" s="1206">
        <v>202</v>
      </c>
      <c r="F9251" s="1210">
        <v>2730</v>
      </c>
    </row>
    <row r="9252" spans="2:6" ht="13.15" customHeight="1" x14ac:dyDescent="0.3">
      <c r="B9252" s="1172" t="s">
        <v>9986</v>
      </c>
      <c r="C9252" s="1207">
        <v>796</v>
      </c>
      <c r="D9252" s="1207">
        <v>437</v>
      </c>
      <c r="E9252" s="1207">
        <v>64</v>
      </c>
      <c r="F9252" s="1211">
        <v>1297</v>
      </c>
    </row>
    <row r="9253" spans="2:6" ht="13.15" customHeight="1" x14ac:dyDescent="0.3">
      <c r="B9253" s="1173" t="s">
        <v>9987</v>
      </c>
      <c r="C9253" s="1206">
        <v>440</v>
      </c>
      <c r="D9253" s="1206">
        <v>541</v>
      </c>
      <c r="E9253" s="1206">
        <v>61</v>
      </c>
      <c r="F9253" s="1210">
        <v>1042</v>
      </c>
    </row>
    <row r="9254" spans="2:6" ht="13.15" customHeight="1" x14ac:dyDescent="0.3">
      <c r="B9254" s="1172" t="s">
        <v>9988</v>
      </c>
      <c r="C9254" s="1207">
        <v>168</v>
      </c>
      <c r="D9254" s="1207">
        <v>310</v>
      </c>
      <c r="E9254" s="1207">
        <v>39</v>
      </c>
      <c r="F9254" s="1211">
        <v>517</v>
      </c>
    </row>
    <row r="9255" spans="2:6" ht="13.15" customHeight="1" x14ac:dyDescent="0.3">
      <c r="B9255" s="1173" t="s">
        <v>9989</v>
      </c>
      <c r="C9255" s="1206">
        <v>346</v>
      </c>
      <c r="D9255" s="1206">
        <v>615</v>
      </c>
      <c r="E9255" s="1206">
        <v>87</v>
      </c>
      <c r="F9255" s="1210">
        <v>1048</v>
      </c>
    </row>
    <row r="9256" spans="2:6" ht="13.15" customHeight="1" x14ac:dyDescent="0.3">
      <c r="B9256" s="1172" t="s">
        <v>12639</v>
      </c>
      <c r="C9256" s="1207">
        <v>0</v>
      </c>
      <c r="D9256" s="1207">
        <v>4</v>
      </c>
      <c r="E9256" s="1207">
        <v>0</v>
      </c>
      <c r="F9256" s="1211">
        <v>4</v>
      </c>
    </row>
    <row r="9257" spans="2:6" ht="13.15" customHeight="1" x14ac:dyDescent="0.3">
      <c r="B9257" s="1173" t="s">
        <v>12640</v>
      </c>
      <c r="C9257" s="1206">
        <v>0</v>
      </c>
      <c r="D9257" s="1206">
        <v>1</v>
      </c>
      <c r="E9257" s="1206">
        <v>0</v>
      </c>
      <c r="F9257" s="1210">
        <v>1</v>
      </c>
    </row>
    <row r="9258" spans="2:6" ht="13.15" customHeight="1" x14ac:dyDescent="0.3">
      <c r="B9258" s="1172" t="s">
        <v>9990</v>
      </c>
      <c r="C9258" s="1207">
        <v>918</v>
      </c>
      <c r="D9258" s="1207">
        <v>1450</v>
      </c>
      <c r="E9258" s="1207">
        <v>223</v>
      </c>
      <c r="F9258" s="1211">
        <v>2591</v>
      </c>
    </row>
    <row r="9259" spans="2:6" ht="13.15" customHeight="1" x14ac:dyDescent="0.3">
      <c r="B9259" s="1173" t="s">
        <v>9991</v>
      </c>
      <c r="C9259" s="1206">
        <v>380</v>
      </c>
      <c r="D9259" s="1206">
        <v>312</v>
      </c>
      <c r="E9259" s="1206">
        <v>56</v>
      </c>
      <c r="F9259" s="1210">
        <v>748</v>
      </c>
    </row>
    <row r="9260" spans="2:6" ht="13.15" customHeight="1" x14ac:dyDescent="0.3">
      <c r="B9260" s="1172" t="s">
        <v>9992</v>
      </c>
      <c r="C9260" s="1207">
        <v>273</v>
      </c>
      <c r="D9260" s="1207">
        <v>196</v>
      </c>
      <c r="E9260" s="1207">
        <v>49</v>
      </c>
      <c r="F9260" s="1211">
        <v>518</v>
      </c>
    </row>
    <row r="9261" spans="2:6" ht="13.15" customHeight="1" x14ac:dyDescent="0.3">
      <c r="B9261" s="1173" t="s">
        <v>9993</v>
      </c>
      <c r="C9261" s="1206">
        <v>236</v>
      </c>
      <c r="D9261" s="1206">
        <v>271</v>
      </c>
      <c r="E9261" s="1206">
        <v>36</v>
      </c>
      <c r="F9261" s="1210">
        <v>543</v>
      </c>
    </row>
    <row r="9262" spans="2:6" ht="13.15" customHeight="1" x14ac:dyDescent="0.3">
      <c r="B9262" s="1172" t="s">
        <v>9994</v>
      </c>
      <c r="C9262" s="1207">
        <v>276</v>
      </c>
      <c r="D9262" s="1207">
        <v>255</v>
      </c>
      <c r="E9262" s="1207">
        <v>34</v>
      </c>
      <c r="F9262" s="1211">
        <v>565</v>
      </c>
    </row>
    <row r="9263" spans="2:6" ht="13.15" customHeight="1" x14ac:dyDescent="0.3">
      <c r="B9263" s="1173" t="s">
        <v>9995</v>
      </c>
      <c r="C9263" s="1206">
        <v>518</v>
      </c>
      <c r="D9263" s="1206">
        <v>530</v>
      </c>
      <c r="E9263" s="1206">
        <v>77</v>
      </c>
      <c r="F9263" s="1210">
        <v>1125</v>
      </c>
    </row>
    <row r="9264" spans="2:6" ht="13.15" customHeight="1" x14ac:dyDescent="0.3">
      <c r="B9264" s="1172" t="s">
        <v>9996</v>
      </c>
      <c r="C9264" s="1207">
        <v>352</v>
      </c>
      <c r="D9264" s="1207">
        <v>325</v>
      </c>
      <c r="E9264" s="1207">
        <v>46</v>
      </c>
      <c r="F9264" s="1211">
        <v>723</v>
      </c>
    </row>
    <row r="9265" spans="2:6" ht="13.15" customHeight="1" x14ac:dyDescent="0.3">
      <c r="B9265" s="1173" t="s">
        <v>9997</v>
      </c>
      <c r="C9265" s="1206">
        <v>315</v>
      </c>
      <c r="D9265" s="1206">
        <v>277</v>
      </c>
      <c r="E9265" s="1206">
        <v>39</v>
      </c>
      <c r="F9265" s="1210">
        <v>631</v>
      </c>
    </row>
    <row r="9266" spans="2:6" ht="13.15" customHeight="1" x14ac:dyDescent="0.3">
      <c r="B9266" s="1172" t="s">
        <v>9998</v>
      </c>
      <c r="C9266" s="1207">
        <v>249</v>
      </c>
      <c r="D9266" s="1207">
        <v>297</v>
      </c>
      <c r="E9266" s="1207">
        <v>64</v>
      </c>
      <c r="F9266" s="1211">
        <v>610</v>
      </c>
    </row>
    <row r="9267" spans="2:6" ht="13.15" customHeight="1" x14ac:dyDescent="0.3">
      <c r="B9267" s="1173" t="s">
        <v>9999</v>
      </c>
      <c r="C9267" s="1206">
        <v>122</v>
      </c>
      <c r="D9267" s="1206">
        <v>89</v>
      </c>
      <c r="E9267" s="1206">
        <v>30</v>
      </c>
      <c r="F9267" s="1210">
        <v>241</v>
      </c>
    </row>
    <row r="9268" spans="2:6" ht="13.15" customHeight="1" x14ac:dyDescent="0.3">
      <c r="B9268" s="1172" t="s">
        <v>10000</v>
      </c>
      <c r="C9268" s="1207">
        <v>78</v>
      </c>
      <c r="D9268" s="1207">
        <v>115</v>
      </c>
      <c r="E9268" s="1207">
        <v>9</v>
      </c>
      <c r="F9268" s="1211">
        <v>202</v>
      </c>
    </row>
    <row r="9269" spans="2:6" ht="13.15" customHeight="1" x14ac:dyDescent="0.3">
      <c r="B9269" s="1173" t="s">
        <v>10001</v>
      </c>
      <c r="C9269" s="1206">
        <v>76</v>
      </c>
      <c r="D9269" s="1206">
        <v>100</v>
      </c>
      <c r="E9269" s="1206">
        <v>17</v>
      </c>
      <c r="F9269" s="1210">
        <v>193</v>
      </c>
    </row>
    <row r="9270" spans="2:6" ht="13.15" customHeight="1" x14ac:dyDescent="0.3">
      <c r="B9270" s="1172" t="s">
        <v>10002</v>
      </c>
      <c r="C9270" s="1207">
        <v>183</v>
      </c>
      <c r="D9270" s="1207">
        <v>133</v>
      </c>
      <c r="E9270" s="1207">
        <v>16</v>
      </c>
      <c r="F9270" s="1211">
        <v>332</v>
      </c>
    </row>
    <row r="9271" spans="2:6" ht="13.15" customHeight="1" x14ac:dyDescent="0.3">
      <c r="B9271" s="1173" t="s">
        <v>10003</v>
      </c>
      <c r="C9271" s="1206">
        <v>306</v>
      </c>
      <c r="D9271" s="1206">
        <v>323</v>
      </c>
      <c r="E9271" s="1206">
        <v>57</v>
      </c>
      <c r="F9271" s="1210">
        <v>686</v>
      </c>
    </row>
    <row r="9272" spans="2:6" ht="13.15" customHeight="1" x14ac:dyDescent="0.3">
      <c r="B9272" s="1172" t="s">
        <v>10004</v>
      </c>
      <c r="C9272" s="1207">
        <v>152</v>
      </c>
      <c r="D9272" s="1207">
        <v>141</v>
      </c>
      <c r="E9272" s="1207">
        <v>13</v>
      </c>
      <c r="F9272" s="1211">
        <v>306</v>
      </c>
    </row>
    <row r="9273" spans="2:6" ht="13.15" customHeight="1" x14ac:dyDescent="0.3">
      <c r="B9273" s="1173" t="s">
        <v>10005</v>
      </c>
      <c r="C9273" s="1206">
        <v>93</v>
      </c>
      <c r="D9273" s="1206">
        <v>85</v>
      </c>
      <c r="E9273" s="1206">
        <v>21</v>
      </c>
      <c r="F9273" s="1210">
        <v>199</v>
      </c>
    </row>
    <row r="9274" spans="2:6" ht="13.15" customHeight="1" x14ac:dyDescent="0.3">
      <c r="B9274" s="1172" t="s">
        <v>10006</v>
      </c>
      <c r="C9274" s="1207">
        <v>149</v>
      </c>
      <c r="D9274" s="1207">
        <v>143</v>
      </c>
      <c r="E9274" s="1207">
        <v>24</v>
      </c>
      <c r="F9274" s="1211">
        <v>316</v>
      </c>
    </row>
    <row r="9275" spans="2:6" ht="13.15" customHeight="1" x14ac:dyDescent="0.3">
      <c r="B9275" s="1173" t="s">
        <v>10007</v>
      </c>
      <c r="C9275" s="1206">
        <v>152</v>
      </c>
      <c r="D9275" s="1206">
        <v>182</v>
      </c>
      <c r="E9275" s="1206">
        <v>22</v>
      </c>
      <c r="F9275" s="1210">
        <v>356</v>
      </c>
    </row>
    <row r="9276" spans="2:6" ht="13.15" customHeight="1" x14ac:dyDescent="0.3">
      <c r="B9276" s="1172" t="s">
        <v>10008</v>
      </c>
      <c r="C9276" s="1207">
        <v>193</v>
      </c>
      <c r="D9276" s="1207">
        <v>156</v>
      </c>
      <c r="E9276" s="1207">
        <v>22</v>
      </c>
      <c r="F9276" s="1211">
        <v>371</v>
      </c>
    </row>
    <row r="9277" spans="2:6" ht="13.15" customHeight="1" x14ac:dyDescent="0.3">
      <c r="B9277" s="1173" t="s">
        <v>10009</v>
      </c>
      <c r="C9277" s="1206">
        <v>737</v>
      </c>
      <c r="D9277" s="1206">
        <v>991</v>
      </c>
      <c r="E9277" s="1206">
        <v>108</v>
      </c>
      <c r="F9277" s="1210">
        <v>1836</v>
      </c>
    </row>
    <row r="9278" spans="2:6" ht="13.15" customHeight="1" x14ac:dyDescent="0.3">
      <c r="B9278" s="1172" t="s">
        <v>10010</v>
      </c>
      <c r="C9278" s="1207">
        <v>987</v>
      </c>
      <c r="D9278" s="1207">
        <v>1507</v>
      </c>
      <c r="E9278" s="1207">
        <v>201</v>
      </c>
      <c r="F9278" s="1211">
        <v>2695</v>
      </c>
    </row>
    <row r="9279" spans="2:6" ht="13.15" customHeight="1" x14ac:dyDescent="0.3">
      <c r="B9279" s="1173" t="s">
        <v>10011</v>
      </c>
      <c r="C9279" s="1206">
        <v>302</v>
      </c>
      <c r="D9279" s="1206">
        <v>350</v>
      </c>
      <c r="E9279" s="1206">
        <v>44</v>
      </c>
      <c r="F9279" s="1210">
        <v>696</v>
      </c>
    </row>
    <row r="9280" spans="2:6" ht="13.15" customHeight="1" x14ac:dyDescent="0.3">
      <c r="B9280" s="1172" t="s">
        <v>10012</v>
      </c>
      <c r="C9280" s="1207">
        <v>287</v>
      </c>
      <c r="D9280" s="1207">
        <v>481</v>
      </c>
      <c r="E9280" s="1207">
        <v>43</v>
      </c>
      <c r="F9280" s="1211">
        <v>811</v>
      </c>
    </row>
    <row r="9281" spans="2:6" ht="13.15" customHeight="1" x14ac:dyDescent="0.3">
      <c r="B9281" s="1173" t="s">
        <v>10013</v>
      </c>
      <c r="C9281" s="1206">
        <v>3128</v>
      </c>
      <c r="D9281" s="1206">
        <v>0</v>
      </c>
      <c r="E9281" s="1206">
        <v>630</v>
      </c>
      <c r="F9281" s="1210">
        <v>3758</v>
      </c>
    </row>
    <row r="9282" spans="2:6" ht="13.15" customHeight="1" x14ac:dyDescent="0.3">
      <c r="B9282" s="1172" t="s">
        <v>10014</v>
      </c>
      <c r="C9282" s="1207">
        <v>689</v>
      </c>
      <c r="D9282" s="1207">
        <v>2040</v>
      </c>
      <c r="E9282" s="1207">
        <v>458</v>
      </c>
      <c r="F9282" s="1211">
        <v>3187</v>
      </c>
    </row>
    <row r="9283" spans="2:6" ht="13.15" customHeight="1" x14ac:dyDescent="0.3">
      <c r="B9283" s="1173" t="s">
        <v>10015</v>
      </c>
      <c r="C9283" s="1206">
        <v>2355</v>
      </c>
      <c r="D9283" s="1206">
        <v>4688</v>
      </c>
      <c r="E9283" s="1206">
        <v>676</v>
      </c>
      <c r="F9283" s="1210">
        <v>7719</v>
      </c>
    </row>
    <row r="9284" spans="2:6" ht="13.15" customHeight="1" x14ac:dyDescent="0.3">
      <c r="B9284" s="1172" t="s">
        <v>10016</v>
      </c>
      <c r="C9284" s="1207">
        <v>1277</v>
      </c>
      <c r="D9284" s="1207">
        <v>2526</v>
      </c>
      <c r="E9284" s="1207">
        <v>298</v>
      </c>
      <c r="F9284" s="1211">
        <v>4101</v>
      </c>
    </row>
    <row r="9285" spans="2:6" ht="13.15" customHeight="1" x14ac:dyDescent="0.3">
      <c r="B9285" s="1173" t="s">
        <v>10017</v>
      </c>
      <c r="C9285" s="1206">
        <v>3949</v>
      </c>
      <c r="D9285" s="1206">
        <v>8178</v>
      </c>
      <c r="E9285" s="1206">
        <v>1373</v>
      </c>
      <c r="F9285" s="1210">
        <v>13500</v>
      </c>
    </row>
    <row r="9286" spans="2:6" ht="13.15" customHeight="1" x14ac:dyDescent="0.3">
      <c r="B9286" s="1172" t="s">
        <v>10018</v>
      </c>
      <c r="C9286" s="1207">
        <v>38</v>
      </c>
      <c r="D9286" s="1207">
        <v>67</v>
      </c>
      <c r="E9286" s="1207">
        <v>15</v>
      </c>
      <c r="F9286" s="1211">
        <v>120</v>
      </c>
    </row>
    <row r="9287" spans="2:6" ht="13.15" customHeight="1" x14ac:dyDescent="0.3">
      <c r="B9287" s="1173" t="s">
        <v>10019</v>
      </c>
      <c r="C9287" s="1206">
        <v>30</v>
      </c>
      <c r="D9287" s="1206">
        <v>90</v>
      </c>
      <c r="E9287" s="1206">
        <v>16</v>
      </c>
      <c r="F9287" s="1210">
        <v>136</v>
      </c>
    </row>
    <row r="9288" spans="2:6" ht="13.15" customHeight="1" x14ac:dyDescent="0.3">
      <c r="B9288" s="1172" t="s">
        <v>10020</v>
      </c>
      <c r="C9288" s="1207">
        <v>58</v>
      </c>
      <c r="D9288" s="1207">
        <v>172</v>
      </c>
      <c r="E9288" s="1207">
        <v>24</v>
      </c>
      <c r="F9288" s="1211">
        <v>254</v>
      </c>
    </row>
    <row r="9289" spans="2:6" ht="13.15" customHeight="1" x14ac:dyDescent="0.3">
      <c r="B9289" s="1173" t="s">
        <v>10021</v>
      </c>
      <c r="C9289" s="1206">
        <v>252</v>
      </c>
      <c r="D9289" s="1206">
        <v>1047</v>
      </c>
      <c r="E9289" s="1206">
        <v>128</v>
      </c>
      <c r="F9289" s="1210">
        <v>1427</v>
      </c>
    </row>
    <row r="9290" spans="2:6" ht="13.15" customHeight="1" x14ac:dyDescent="0.3">
      <c r="B9290" s="1172" t="s">
        <v>10022</v>
      </c>
      <c r="C9290" s="1207">
        <v>92</v>
      </c>
      <c r="D9290" s="1207">
        <v>396</v>
      </c>
      <c r="E9290" s="1207">
        <v>37</v>
      </c>
      <c r="F9290" s="1211">
        <v>525</v>
      </c>
    </row>
    <row r="9291" spans="2:6" ht="13.15" customHeight="1" x14ac:dyDescent="0.3">
      <c r="B9291" s="1173" t="s">
        <v>10023</v>
      </c>
      <c r="C9291" s="1206">
        <v>157</v>
      </c>
      <c r="D9291" s="1206">
        <v>485</v>
      </c>
      <c r="E9291" s="1206">
        <v>64</v>
      </c>
      <c r="F9291" s="1210">
        <v>706</v>
      </c>
    </row>
    <row r="9292" spans="2:6" ht="13.15" customHeight="1" x14ac:dyDescent="0.3">
      <c r="B9292" s="1172" t="s">
        <v>10024</v>
      </c>
      <c r="C9292" s="1207">
        <v>404</v>
      </c>
      <c r="D9292" s="1207">
        <v>1520</v>
      </c>
      <c r="E9292" s="1207">
        <v>162</v>
      </c>
      <c r="F9292" s="1211">
        <v>2086</v>
      </c>
    </row>
    <row r="9293" spans="2:6" ht="13.15" customHeight="1" x14ac:dyDescent="0.3">
      <c r="B9293" s="1173" t="s">
        <v>10025</v>
      </c>
      <c r="C9293" s="1206">
        <v>72</v>
      </c>
      <c r="D9293" s="1206">
        <v>263</v>
      </c>
      <c r="E9293" s="1206">
        <v>33</v>
      </c>
      <c r="F9293" s="1210">
        <v>368</v>
      </c>
    </row>
    <row r="9294" spans="2:6" ht="13.15" customHeight="1" x14ac:dyDescent="0.3">
      <c r="B9294" s="1172" t="s">
        <v>10026</v>
      </c>
      <c r="C9294" s="1207">
        <v>49</v>
      </c>
      <c r="D9294" s="1207">
        <v>67</v>
      </c>
      <c r="E9294" s="1207">
        <v>10</v>
      </c>
      <c r="F9294" s="1211">
        <v>126</v>
      </c>
    </row>
    <row r="9295" spans="2:6" ht="13.15" customHeight="1" x14ac:dyDescent="0.3">
      <c r="B9295" s="1173" t="s">
        <v>10027</v>
      </c>
      <c r="C9295" s="1206">
        <v>199</v>
      </c>
      <c r="D9295" s="1206">
        <v>643</v>
      </c>
      <c r="E9295" s="1206">
        <v>60</v>
      </c>
      <c r="F9295" s="1210">
        <v>902</v>
      </c>
    </row>
    <row r="9296" spans="2:6" ht="13.15" customHeight="1" x14ac:dyDescent="0.3">
      <c r="B9296" s="1172" t="s">
        <v>10028</v>
      </c>
      <c r="C9296" s="1207">
        <v>317</v>
      </c>
      <c r="D9296" s="1207">
        <v>734</v>
      </c>
      <c r="E9296" s="1207">
        <v>91</v>
      </c>
      <c r="F9296" s="1211">
        <v>1142</v>
      </c>
    </row>
    <row r="9297" spans="2:6" ht="13.15" customHeight="1" x14ac:dyDescent="0.3">
      <c r="B9297" s="1173" t="s">
        <v>10029</v>
      </c>
      <c r="C9297" s="1206">
        <v>70</v>
      </c>
      <c r="D9297" s="1206">
        <v>286</v>
      </c>
      <c r="E9297" s="1206">
        <v>22</v>
      </c>
      <c r="F9297" s="1210">
        <v>378</v>
      </c>
    </row>
    <row r="9298" spans="2:6" ht="13.15" customHeight="1" x14ac:dyDescent="0.3">
      <c r="B9298" s="1172" t="s">
        <v>10030</v>
      </c>
      <c r="C9298" s="1207">
        <v>48</v>
      </c>
      <c r="D9298" s="1207">
        <v>92</v>
      </c>
      <c r="E9298" s="1207">
        <v>22</v>
      </c>
      <c r="F9298" s="1211">
        <v>162</v>
      </c>
    </row>
    <row r="9299" spans="2:6" ht="13.15" customHeight="1" x14ac:dyDescent="0.3">
      <c r="B9299" s="1173" t="s">
        <v>10031</v>
      </c>
      <c r="C9299" s="1206">
        <v>18</v>
      </c>
      <c r="D9299" s="1206">
        <v>87</v>
      </c>
      <c r="E9299" s="1206">
        <v>3</v>
      </c>
      <c r="F9299" s="1210">
        <v>108</v>
      </c>
    </row>
    <row r="9300" spans="2:6" ht="13.15" customHeight="1" x14ac:dyDescent="0.3">
      <c r="B9300" s="1172" t="s">
        <v>10032</v>
      </c>
      <c r="C9300" s="1207">
        <v>18</v>
      </c>
      <c r="D9300" s="1207">
        <v>70</v>
      </c>
      <c r="E9300" s="1207">
        <v>7</v>
      </c>
      <c r="F9300" s="1211">
        <v>95</v>
      </c>
    </row>
    <row r="9301" spans="2:6" ht="13.15" customHeight="1" x14ac:dyDescent="0.3">
      <c r="B9301" s="1173" t="s">
        <v>10033</v>
      </c>
      <c r="C9301" s="1206">
        <v>48</v>
      </c>
      <c r="D9301" s="1206">
        <v>70</v>
      </c>
      <c r="E9301" s="1206">
        <v>26</v>
      </c>
      <c r="F9301" s="1210">
        <v>144</v>
      </c>
    </row>
    <row r="9302" spans="2:6" ht="13.15" customHeight="1" x14ac:dyDescent="0.3">
      <c r="B9302" s="1172" t="s">
        <v>10034</v>
      </c>
      <c r="C9302" s="1207">
        <v>65</v>
      </c>
      <c r="D9302" s="1207">
        <v>76</v>
      </c>
      <c r="E9302" s="1207">
        <v>17</v>
      </c>
      <c r="F9302" s="1211">
        <v>158</v>
      </c>
    </row>
    <row r="9303" spans="2:6" ht="13.15" customHeight="1" x14ac:dyDescent="0.3">
      <c r="B9303" s="1173" t="s">
        <v>10035</v>
      </c>
      <c r="C9303" s="1206">
        <v>124</v>
      </c>
      <c r="D9303" s="1206">
        <v>144</v>
      </c>
      <c r="E9303" s="1206">
        <v>11</v>
      </c>
      <c r="F9303" s="1210">
        <v>279</v>
      </c>
    </row>
    <row r="9304" spans="2:6" ht="13.15" customHeight="1" x14ac:dyDescent="0.3">
      <c r="B9304" s="1172" t="s">
        <v>10036</v>
      </c>
      <c r="C9304" s="1207">
        <v>286</v>
      </c>
      <c r="D9304" s="1207">
        <v>404</v>
      </c>
      <c r="E9304" s="1207">
        <v>72</v>
      </c>
      <c r="F9304" s="1211">
        <v>762</v>
      </c>
    </row>
    <row r="9305" spans="2:6" ht="13.15" customHeight="1" x14ac:dyDescent="0.3">
      <c r="B9305" s="1173" t="s">
        <v>10037</v>
      </c>
      <c r="C9305" s="1206">
        <v>47</v>
      </c>
      <c r="D9305" s="1206">
        <v>58</v>
      </c>
      <c r="E9305" s="1206">
        <v>9</v>
      </c>
      <c r="F9305" s="1210">
        <v>114</v>
      </c>
    </row>
    <row r="9306" spans="2:6" ht="13.15" customHeight="1" x14ac:dyDescent="0.3">
      <c r="B9306" s="1172" t="s">
        <v>10038</v>
      </c>
      <c r="C9306" s="1207">
        <v>98</v>
      </c>
      <c r="D9306" s="1207">
        <v>199</v>
      </c>
      <c r="E9306" s="1207">
        <v>22</v>
      </c>
      <c r="F9306" s="1211">
        <v>319</v>
      </c>
    </row>
    <row r="9307" spans="2:6" ht="13.15" customHeight="1" x14ac:dyDescent="0.3">
      <c r="B9307" s="1173" t="s">
        <v>10039</v>
      </c>
      <c r="C9307" s="1206">
        <v>224</v>
      </c>
      <c r="D9307" s="1206">
        <v>975</v>
      </c>
      <c r="E9307" s="1206">
        <v>99</v>
      </c>
      <c r="F9307" s="1210">
        <v>1298</v>
      </c>
    </row>
    <row r="9308" spans="2:6" ht="13.15" customHeight="1" x14ac:dyDescent="0.3">
      <c r="B9308" s="1172" t="s">
        <v>10040</v>
      </c>
      <c r="C9308" s="1207">
        <v>96</v>
      </c>
      <c r="D9308" s="1207">
        <v>466</v>
      </c>
      <c r="E9308" s="1207">
        <v>57</v>
      </c>
      <c r="F9308" s="1211">
        <v>619</v>
      </c>
    </row>
    <row r="9309" spans="2:6" ht="13.15" customHeight="1" x14ac:dyDescent="0.3">
      <c r="B9309" s="1173" t="s">
        <v>10041</v>
      </c>
      <c r="C9309" s="1206">
        <v>102</v>
      </c>
      <c r="D9309" s="1206">
        <v>281</v>
      </c>
      <c r="E9309" s="1206">
        <v>28</v>
      </c>
      <c r="F9309" s="1210">
        <v>411</v>
      </c>
    </row>
    <row r="9310" spans="2:6" ht="13.15" customHeight="1" x14ac:dyDescent="0.3">
      <c r="B9310" s="1172" t="s">
        <v>10042</v>
      </c>
      <c r="C9310" s="1207">
        <v>614</v>
      </c>
      <c r="D9310" s="1207">
        <v>1018</v>
      </c>
      <c r="E9310" s="1207">
        <v>142</v>
      </c>
      <c r="F9310" s="1211">
        <v>1774</v>
      </c>
    </row>
    <row r="9311" spans="2:6" ht="13.15" customHeight="1" x14ac:dyDescent="0.3">
      <c r="B9311" s="1173" t="s">
        <v>10043</v>
      </c>
      <c r="C9311" s="1206">
        <v>511</v>
      </c>
      <c r="D9311" s="1206">
        <v>994</v>
      </c>
      <c r="E9311" s="1206">
        <v>127</v>
      </c>
      <c r="F9311" s="1210">
        <v>1632</v>
      </c>
    </row>
    <row r="9312" spans="2:6" ht="13.15" customHeight="1" x14ac:dyDescent="0.3">
      <c r="B9312" s="1172" t="s">
        <v>10044</v>
      </c>
      <c r="C9312" s="1207">
        <v>1026</v>
      </c>
      <c r="D9312" s="1207">
        <v>2458</v>
      </c>
      <c r="E9312" s="1207">
        <v>340</v>
      </c>
      <c r="F9312" s="1211">
        <v>3824</v>
      </c>
    </row>
    <row r="9313" spans="2:6" ht="13.15" customHeight="1" x14ac:dyDescent="0.3">
      <c r="B9313" s="1173" t="s">
        <v>10045</v>
      </c>
      <c r="C9313" s="1206">
        <v>494</v>
      </c>
      <c r="D9313" s="1206">
        <v>1361</v>
      </c>
      <c r="E9313" s="1206">
        <v>113</v>
      </c>
      <c r="F9313" s="1210">
        <v>1968</v>
      </c>
    </row>
    <row r="9314" spans="2:6" ht="13.15" customHeight="1" x14ac:dyDescent="0.3">
      <c r="B9314" s="1172" t="s">
        <v>10046</v>
      </c>
      <c r="C9314" s="1207">
        <v>125</v>
      </c>
      <c r="D9314" s="1207">
        <v>274</v>
      </c>
      <c r="E9314" s="1207">
        <v>42</v>
      </c>
      <c r="F9314" s="1211">
        <v>441</v>
      </c>
    </row>
    <row r="9315" spans="2:6" ht="13.15" customHeight="1" x14ac:dyDescent="0.3">
      <c r="B9315" s="1173" t="s">
        <v>10047</v>
      </c>
      <c r="C9315" s="1206">
        <v>244</v>
      </c>
      <c r="D9315" s="1206">
        <v>441</v>
      </c>
      <c r="E9315" s="1206">
        <v>74</v>
      </c>
      <c r="F9315" s="1210">
        <v>759</v>
      </c>
    </row>
    <row r="9316" spans="2:6" ht="13.15" customHeight="1" x14ac:dyDescent="0.3">
      <c r="B9316" s="1172" t="s">
        <v>10048</v>
      </c>
      <c r="C9316" s="1207">
        <v>235</v>
      </c>
      <c r="D9316" s="1207">
        <v>437</v>
      </c>
      <c r="E9316" s="1207">
        <v>40</v>
      </c>
      <c r="F9316" s="1211">
        <v>712</v>
      </c>
    </row>
    <row r="9317" spans="2:6" ht="13.15" customHeight="1" x14ac:dyDescent="0.3">
      <c r="B9317" s="1173" t="s">
        <v>10049</v>
      </c>
      <c r="C9317" s="1206">
        <v>298</v>
      </c>
      <c r="D9317" s="1206">
        <v>463</v>
      </c>
      <c r="E9317" s="1206">
        <v>33</v>
      </c>
      <c r="F9317" s="1210">
        <v>794</v>
      </c>
    </row>
    <row r="9318" spans="2:6" ht="13.15" customHeight="1" x14ac:dyDescent="0.3">
      <c r="B9318" s="1172" t="s">
        <v>10050</v>
      </c>
      <c r="C9318" s="1207">
        <v>98</v>
      </c>
      <c r="D9318" s="1207">
        <v>136</v>
      </c>
      <c r="E9318" s="1207">
        <v>12</v>
      </c>
      <c r="F9318" s="1211">
        <v>246</v>
      </c>
    </row>
    <row r="9319" spans="2:6" ht="13.15" customHeight="1" x14ac:dyDescent="0.3">
      <c r="B9319" s="1173" t="s">
        <v>10051</v>
      </c>
      <c r="C9319" s="1206">
        <v>158</v>
      </c>
      <c r="D9319" s="1206">
        <v>295</v>
      </c>
      <c r="E9319" s="1206">
        <v>33</v>
      </c>
      <c r="F9319" s="1210">
        <v>486</v>
      </c>
    </row>
    <row r="9320" spans="2:6" ht="13.15" customHeight="1" x14ac:dyDescent="0.3">
      <c r="B9320" s="1172" t="s">
        <v>10052</v>
      </c>
      <c r="C9320" s="1207">
        <v>97</v>
      </c>
      <c r="D9320" s="1207">
        <v>282</v>
      </c>
      <c r="E9320" s="1207">
        <v>25</v>
      </c>
      <c r="F9320" s="1211">
        <v>404</v>
      </c>
    </row>
    <row r="9321" spans="2:6" ht="13.15" customHeight="1" x14ac:dyDescent="0.3">
      <c r="B9321" s="1173" t="s">
        <v>10053</v>
      </c>
      <c r="C9321" s="1206">
        <v>504</v>
      </c>
      <c r="D9321" s="1206">
        <v>1242</v>
      </c>
      <c r="E9321" s="1206">
        <v>179</v>
      </c>
      <c r="F9321" s="1210">
        <v>1925</v>
      </c>
    </row>
    <row r="9322" spans="2:6" ht="13.15" customHeight="1" x14ac:dyDescent="0.3">
      <c r="B9322" s="1172" t="s">
        <v>10054</v>
      </c>
      <c r="C9322" s="1207">
        <v>177</v>
      </c>
      <c r="D9322" s="1207">
        <v>139</v>
      </c>
      <c r="E9322" s="1207">
        <v>14</v>
      </c>
      <c r="F9322" s="1211">
        <v>330</v>
      </c>
    </row>
    <row r="9323" spans="2:6" ht="13.15" customHeight="1" x14ac:dyDescent="0.3">
      <c r="B9323" s="1173" t="s">
        <v>10055</v>
      </c>
      <c r="C9323" s="1206">
        <v>758</v>
      </c>
      <c r="D9323" s="1206">
        <v>785</v>
      </c>
      <c r="E9323" s="1206">
        <v>185</v>
      </c>
      <c r="F9323" s="1210">
        <v>1728</v>
      </c>
    </row>
    <row r="9324" spans="2:6" ht="13.15" customHeight="1" x14ac:dyDescent="0.3">
      <c r="B9324" s="1172" t="s">
        <v>10056</v>
      </c>
      <c r="C9324" s="1207">
        <v>91</v>
      </c>
      <c r="D9324" s="1207">
        <v>298</v>
      </c>
      <c r="E9324" s="1207">
        <v>33</v>
      </c>
      <c r="F9324" s="1211">
        <v>422</v>
      </c>
    </row>
    <row r="9325" spans="2:6" ht="13.15" customHeight="1" x14ac:dyDescent="0.3">
      <c r="B9325" s="1173" t="s">
        <v>10057</v>
      </c>
      <c r="C9325" s="1206">
        <v>31</v>
      </c>
      <c r="D9325" s="1206">
        <v>62</v>
      </c>
      <c r="E9325" s="1206">
        <v>6</v>
      </c>
      <c r="F9325" s="1210">
        <v>99</v>
      </c>
    </row>
    <row r="9326" spans="2:6" ht="13.15" customHeight="1" x14ac:dyDescent="0.3">
      <c r="B9326" s="1172" t="s">
        <v>10058</v>
      </c>
      <c r="C9326" s="1207">
        <v>527</v>
      </c>
      <c r="D9326" s="1207">
        <v>297</v>
      </c>
      <c r="E9326" s="1207">
        <v>47</v>
      </c>
      <c r="F9326" s="1211">
        <v>871</v>
      </c>
    </row>
    <row r="9327" spans="2:6" ht="13.15" customHeight="1" x14ac:dyDescent="0.3">
      <c r="B9327" s="1173" t="s">
        <v>10059</v>
      </c>
      <c r="C9327" s="1206">
        <v>93</v>
      </c>
      <c r="D9327" s="1206">
        <v>70</v>
      </c>
      <c r="E9327" s="1206">
        <v>9</v>
      </c>
      <c r="F9327" s="1210">
        <v>172</v>
      </c>
    </row>
    <row r="9328" spans="2:6" ht="13.15" customHeight="1" x14ac:dyDescent="0.3">
      <c r="B9328" s="1172" t="s">
        <v>10060</v>
      </c>
      <c r="C9328" s="1207">
        <v>192</v>
      </c>
      <c r="D9328" s="1207">
        <v>254</v>
      </c>
      <c r="E9328" s="1207">
        <v>27</v>
      </c>
      <c r="F9328" s="1211">
        <v>473</v>
      </c>
    </row>
    <row r="9329" spans="2:6" ht="13.15" customHeight="1" x14ac:dyDescent="0.3">
      <c r="B9329" s="1173" t="s">
        <v>10061</v>
      </c>
      <c r="C9329" s="1206">
        <v>152</v>
      </c>
      <c r="D9329" s="1206">
        <v>117</v>
      </c>
      <c r="E9329" s="1206">
        <v>15</v>
      </c>
      <c r="F9329" s="1210">
        <v>284</v>
      </c>
    </row>
    <row r="9330" spans="2:6" ht="13.15" customHeight="1" x14ac:dyDescent="0.3">
      <c r="B9330" s="1172" t="s">
        <v>10062</v>
      </c>
      <c r="C9330" s="1207">
        <v>2</v>
      </c>
      <c r="D9330" s="1207">
        <v>0</v>
      </c>
      <c r="E9330" s="1207">
        <v>0</v>
      </c>
      <c r="F9330" s="1211">
        <v>2</v>
      </c>
    </row>
    <row r="9331" spans="2:6" ht="13.15" customHeight="1" x14ac:dyDescent="0.3">
      <c r="B9331" s="1173" t="s">
        <v>10063</v>
      </c>
      <c r="C9331" s="1206">
        <v>261</v>
      </c>
      <c r="D9331" s="1206">
        <v>213</v>
      </c>
      <c r="E9331" s="1206">
        <v>28</v>
      </c>
      <c r="F9331" s="1210">
        <v>502</v>
      </c>
    </row>
    <row r="9332" spans="2:6" ht="13.15" customHeight="1" x14ac:dyDescent="0.3">
      <c r="B9332" s="1172" t="s">
        <v>10064</v>
      </c>
      <c r="C9332" s="1207">
        <v>177</v>
      </c>
      <c r="D9332" s="1207">
        <v>139</v>
      </c>
      <c r="E9332" s="1207">
        <v>25</v>
      </c>
      <c r="F9332" s="1211">
        <v>341</v>
      </c>
    </row>
    <row r="9333" spans="2:6" ht="13.15" customHeight="1" x14ac:dyDescent="0.3">
      <c r="B9333" s="1173" t="s">
        <v>10065</v>
      </c>
      <c r="C9333" s="1206">
        <v>1824</v>
      </c>
      <c r="D9333" s="1206">
        <v>3439</v>
      </c>
      <c r="E9333" s="1206">
        <v>556</v>
      </c>
      <c r="F9333" s="1210">
        <v>5819</v>
      </c>
    </row>
    <row r="9334" spans="2:6" ht="13.15" customHeight="1" x14ac:dyDescent="0.3">
      <c r="B9334" s="1172" t="s">
        <v>10066</v>
      </c>
      <c r="C9334" s="1207">
        <v>258</v>
      </c>
      <c r="D9334" s="1207">
        <v>410</v>
      </c>
      <c r="E9334" s="1207">
        <v>114</v>
      </c>
      <c r="F9334" s="1211">
        <v>782</v>
      </c>
    </row>
    <row r="9335" spans="2:6" ht="13.15" customHeight="1" x14ac:dyDescent="0.3">
      <c r="B9335" s="1173" t="s">
        <v>10067</v>
      </c>
      <c r="C9335" s="1206">
        <v>399</v>
      </c>
      <c r="D9335" s="1206">
        <v>359</v>
      </c>
      <c r="E9335" s="1206">
        <v>56</v>
      </c>
      <c r="F9335" s="1210">
        <v>814</v>
      </c>
    </row>
    <row r="9336" spans="2:6" ht="13.15" customHeight="1" x14ac:dyDescent="0.3">
      <c r="B9336" s="1172" t="s">
        <v>10068</v>
      </c>
      <c r="C9336" s="1207">
        <v>174</v>
      </c>
      <c r="D9336" s="1207">
        <v>259</v>
      </c>
      <c r="E9336" s="1207">
        <v>58</v>
      </c>
      <c r="F9336" s="1211">
        <v>491</v>
      </c>
    </row>
    <row r="9337" spans="2:6" ht="13.15" customHeight="1" x14ac:dyDescent="0.3">
      <c r="B9337" s="1173" t="s">
        <v>10069</v>
      </c>
      <c r="C9337" s="1206">
        <v>547</v>
      </c>
      <c r="D9337" s="1206">
        <v>547</v>
      </c>
      <c r="E9337" s="1206">
        <v>89</v>
      </c>
      <c r="F9337" s="1210">
        <v>1183</v>
      </c>
    </row>
    <row r="9338" spans="2:6" ht="13.15" customHeight="1" x14ac:dyDescent="0.3">
      <c r="B9338" s="1172" t="s">
        <v>10070</v>
      </c>
      <c r="C9338" s="1207">
        <v>343</v>
      </c>
      <c r="D9338" s="1207">
        <v>596</v>
      </c>
      <c r="E9338" s="1207">
        <v>67</v>
      </c>
      <c r="F9338" s="1211">
        <v>1006</v>
      </c>
    </row>
    <row r="9339" spans="2:6" ht="13.15" customHeight="1" x14ac:dyDescent="0.3">
      <c r="B9339" s="1173" t="s">
        <v>10071</v>
      </c>
      <c r="C9339" s="1206">
        <v>178</v>
      </c>
      <c r="D9339" s="1206">
        <v>170</v>
      </c>
      <c r="E9339" s="1206">
        <v>21</v>
      </c>
      <c r="F9339" s="1210">
        <v>369</v>
      </c>
    </row>
    <row r="9340" spans="2:6" ht="13.15" customHeight="1" x14ac:dyDescent="0.3">
      <c r="B9340" s="1172" t="s">
        <v>10072</v>
      </c>
      <c r="C9340" s="1207">
        <v>417</v>
      </c>
      <c r="D9340" s="1207">
        <v>369</v>
      </c>
      <c r="E9340" s="1207">
        <v>53</v>
      </c>
      <c r="F9340" s="1211">
        <v>839</v>
      </c>
    </row>
    <row r="9341" spans="2:6" ht="13.15" customHeight="1" x14ac:dyDescent="0.3">
      <c r="B9341" s="1173" t="s">
        <v>10073</v>
      </c>
      <c r="C9341" s="1206">
        <v>270</v>
      </c>
      <c r="D9341" s="1206">
        <v>398</v>
      </c>
      <c r="E9341" s="1206">
        <v>63</v>
      </c>
      <c r="F9341" s="1210">
        <v>731</v>
      </c>
    </row>
    <row r="9342" spans="2:6" ht="13.15" customHeight="1" x14ac:dyDescent="0.3">
      <c r="B9342" s="1172" t="s">
        <v>10074</v>
      </c>
      <c r="C9342" s="1207">
        <v>314</v>
      </c>
      <c r="D9342" s="1207">
        <v>320</v>
      </c>
      <c r="E9342" s="1207">
        <v>52</v>
      </c>
      <c r="F9342" s="1211">
        <v>686</v>
      </c>
    </row>
    <row r="9343" spans="2:6" ht="13.15" customHeight="1" x14ac:dyDescent="0.3">
      <c r="B9343" s="1173" t="s">
        <v>10075</v>
      </c>
      <c r="C9343" s="1206">
        <v>146</v>
      </c>
      <c r="D9343" s="1206">
        <v>350</v>
      </c>
      <c r="E9343" s="1206">
        <v>40</v>
      </c>
      <c r="F9343" s="1210">
        <v>536</v>
      </c>
    </row>
    <row r="9344" spans="2:6" ht="13.15" customHeight="1" x14ac:dyDescent="0.3">
      <c r="B9344" s="1172" t="s">
        <v>10076</v>
      </c>
      <c r="C9344" s="1207">
        <v>41</v>
      </c>
      <c r="D9344" s="1207">
        <v>40</v>
      </c>
      <c r="E9344" s="1207">
        <v>5</v>
      </c>
      <c r="F9344" s="1211">
        <v>86</v>
      </c>
    </row>
    <row r="9345" spans="2:6" ht="13.15" customHeight="1" x14ac:dyDescent="0.3">
      <c r="B9345" s="1173" t="s">
        <v>10077</v>
      </c>
      <c r="C9345" s="1206">
        <v>146</v>
      </c>
      <c r="D9345" s="1206">
        <v>243</v>
      </c>
      <c r="E9345" s="1206">
        <v>30</v>
      </c>
      <c r="F9345" s="1210">
        <v>419</v>
      </c>
    </row>
    <row r="9346" spans="2:6" ht="13.15" customHeight="1" x14ac:dyDescent="0.3">
      <c r="B9346" s="1172" t="s">
        <v>10078</v>
      </c>
      <c r="C9346" s="1207">
        <v>64</v>
      </c>
      <c r="D9346" s="1207">
        <v>88</v>
      </c>
      <c r="E9346" s="1207">
        <v>10</v>
      </c>
      <c r="F9346" s="1211">
        <v>162</v>
      </c>
    </row>
    <row r="9347" spans="2:6" ht="13.15" customHeight="1" x14ac:dyDescent="0.3">
      <c r="B9347" s="1173" t="s">
        <v>10079</v>
      </c>
      <c r="C9347" s="1206">
        <v>346</v>
      </c>
      <c r="D9347" s="1206">
        <v>340</v>
      </c>
      <c r="E9347" s="1206">
        <v>64</v>
      </c>
      <c r="F9347" s="1210">
        <v>750</v>
      </c>
    </row>
    <row r="9348" spans="2:6" ht="13.15" customHeight="1" x14ac:dyDescent="0.3">
      <c r="B9348" s="1172" t="s">
        <v>10080</v>
      </c>
      <c r="C9348" s="1207">
        <v>737</v>
      </c>
      <c r="D9348" s="1207">
        <v>1328</v>
      </c>
      <c r="E9348" s="1207">
        <v>166</v>
      </c>
      <c r="F9348" s="1211">
        <v>2231</v>
      </c>
    </row>
    <row r="9349" spans="2:6" ht="13.15" customHeight="1" x14ac:dyDescent="0.3">
      <c r="B9349" s="1173" t="s">
        <v>10081</v>
      </c>
      <c r="C9349" s="1206">
        <v>589</v>
      </c>
      <c r="D9349" s="1206">
        <v>915</v>
      </c>
      <c r="E9349" s="1206">
        <v>149</v>
      </c>
      <c r="F9349" s="1210">
        <v>1653</v>
      </c>
    </row>
    <row r="9350" spans="2:6" ht="13.15" customHeight="1" x14ac:dyDescent="0.3">
      <c r="B9350" s="1172" t="s">
        <v>10082</v>
      </c>
      <c r="C9350" s="1207">
        <v>233</v>
      </c>
      <c r="D9350" s="1207">
        <v>384</v>
      </c>
      <c r="E9350" s="1207">
        <v>60</v>
      </c>
      <c r="F9350" s="1211">
        <v>677</v>
      </c>
    </row>
    <row r="9351" spans="2:6" ht="13.15" customHeight="1" x14ac:dyDescent="0.3">
      <c r="B9351" s="1173" t="s">
        <v>10083</v>
      </c>
      <c r="C9351" s="1206">
        <v>423</v>
      </c>
      <c r="D9351" s="1206">
        <v>540</v>
      </c>
      <c r="E9351" s="1206">
        <v>69</v>
      </c>
      <c r="F9351" s="1210">
        <v>1032</v>
      </c>
    </row>
    <row r="9352" spans="2:6" ht="13.15" customHeight="1" x14ac:dyDescent="0.3">
      <c r="B9352" s="1172" t="s">
        <v>10084</v>
      </c>
      <c r="C9352" s="1207">
        <v>137</v>
      </c>
      <c r="D9352" s="1207">
        <v>396</v>
      </c>
      <c r="E9352" s="1207">
        <v>64</v>
      </c>
      <c r="F9352" s="1211">
        <v>597</v>
      </c>
    </row>
    <row r="9353" spans="2:6" ht="13.15" customHeight="1" x14ac:dyDescent="0.3">
      <c r="B9353" s="1173" t="s">
        <v>10085</v>
      </c>
      <c r="C9353" s="1206">
        <v>202</v>
      </c>
      <c r="D9353" s="1206">
        <v>350</v>
      </c>
      <c r="E9353" s="1206">
        <v>48</v>
      </c>
      <c r="F9353" s="1210">
        <v>600</v>
      </c>
    </row>
    <row r="9354" spans="2:6" ht="13.15" customHeight="1" x14ac:dyDescent="0.3">
      <c r="B9354" s="1172" t="s">
        <v>10086</v>
      </c>
      <c r="C9354" s="1207">
        <v>187</v>
      </c>
      <c r="D9354" s="1207">
        <v>242</v>
      </c>
      <c r="E9354" s="1207">
        <v>42</v>
      </c>
      <c r="F9354" s="1211">
        <v>471</v>
      </c>
    </row>
    <row r="9355" spans="2:6" ht="13.15" customHeight="1" x14ac:dyDescent="0.3">
      <c r="B9355" s="1173" t="s">
        <v>10087</v>
      </c>
      <c r="C9355" s="1206">
        <v>132</v>
      </c>
      <c r="D9355" s="1206">
        <v>185</v>
      </c>
      <c r="E9355" s="1206">
        <v>43</v>
      </c>
      <c r="F9355" s="1210">
        <v>360</v>
      </c>
    </row>
    <row r="9356" spans="2:6" ht="13.15" customHeight="1" x14ac:dyDescent="0.3">
      <c r="B9356" s="1172" t="s">
        <v>10088</v>
      </c>
      <c r="C9356" s="1207">
        <v>64</v>
      </c>
      <c r="D9356" s="1207">
        <v>46</v>
      </c>
      <c r="E9356" s="1207">
        <v>6</v>
      </c>
      <c r="F9356" s="1211">
        <v>116</v>
      </c>
    </row>
    <row r="9357" spans="2:6" ht="13.15" customHeight="1" x14ac:dyDescent="0.3">
      <c r="B9357" s="1173" t="s">
        <v>10089</v>
      </c>
      <c r="C9357" s="1206">
        <v>186</v>
      </c>
      <c r="D9357" s="1206">
        <v>246</v>
      </c>
      <c r="E9357" s="1206">
        <v>32</v>
      </c>
      <c r="F9357" s="1210">
        <v>464</v>
      </c>
    </row>
    <row r="9358" spans="2:6" ht="13.15" customHeight="1" x14ac:dyDescent="0.3">
      <c r="B9358" s="1172" t="s">
        <v>10090</v>
      </c>
      <c r="C9358" s="1207">
        <v>404</v>
      </c>
      <c r="D9358" s="1207">
        <v>742</v>
      </c>
      <c r="E9358" s="1207">
        <v>92</v>
      </c>
      <c r="F9358" s="1211">
        <v>1238</v>
      </c>
    </row>
    <row r="9359" spans="2:6" ht="13.15" customHeight="1" x14ac:dyDescent="0.3">
      <c r="B9359" s="1173" t="s">
        <v>10091</v>
      </c>
      <c r="C9359" s="1206">
        <v>32</v>
      </c>
      <c r="D9359" s="1206">
        <v>40</v>
      </c>
      <c r="E9359" s="1206">
        <v>10</v>
      </c>
      <c r="F9359" s="1210">
        <v>82</v>
      </c>
    </row>
    <row r="9360" spans="2:6" ht="13.15" customHeight="1" x14ac:dyDescent="0.3">
      <c r="B9360" s="1172" t="s">
        <v>10092</v>
      </c>
      <c r="C9360" s="1207">
        <v>4755</v>
      </c>
      <c r="D9360" s="1207">
        <v>5304</v>
      </c>
      <c r="E9360" s="1207">
        <v>804</v>
      </c>
      <c r="F9360" s="1211">
        <v>10863</v>
      </c>
    </row>
    <row r="9361" spans="2:6" ht="13.15" customHeight="1" x14ac:dyDescent="0.3">
      <c r="B9361" s="1173" t="s">
        <v>10093</v>
      </c>
      <c r="C9361" s="1206">
        <v>400</v>
      </c>
      <c r="D9361" s="1206">
        <v>459</v>
      </c>
      <c r="E9361" s="1206">
        <v>80</v>
      </c>
      <c r="F9361" s="1210">
        <v>939</v>
      </c>
    </row>
    <row r="9362" spans="2:6" ht="13.15" customHeight="1" x14ac:dyDescent="0.3">
      <c r="B9362" s="1172" t="s">
        <v>10094</v>
      </c>
      <c r="C9362" s="1207">
        <v>2231</v>
      </c>
      <c r="D9362" s="1207">
        <v>2138</v>
      </c>
      <c r="E9362" s="1207">
        <v>411</v>
      </c>
      <c r="F9362" s="1211">
        <v>4780</v>
      </c>
    </row>
    <row r="9363" spans="2:6" ht="13.15" customHeight="1" x14ac:dyDescent="0.3">
      <c r="B9363" s="1173" t="s">
        <v>10095</v>
      </c>
      <c r="C9363" s="1206">
        <v>40</v>
      </c>
      <c r="D9363" s="1206">
        <v>278</v>
      </c>
      <c r="E9363" s="1206">
        <v>9</v>
      </c>
      <c r="F9363" s="1210">
        <v>327</v>
      </c>
    </row>
    <row r="9364" spans="2:6" ht="13.15" customHeight="1" x14ac:dyDescent="0.3">
      <c r="B9364" s="1172" t="s">
        <v>10096</v>
      </c>
      <c r="C9364" s="1207">
        <v>689</v>
      </c>
      <c r="D9364" s="1207">
        <v>1016</v>
      </c>
      <c r="E9364" s="1207">
        <v>132</v>
      </c>
      <c r="F9364" s="1211">
        <v>1837</v>
      </c>
    </row>
    <row r="9365" spans="2:6" ht="13.15" customHeight="1" x14ac:dyDescent="0.3">
      <c r="B9365" s="1173" t="s">
        <v>10097</v>
      </c>
      <c r="C9365" s="1206">
        <v>391</v>
      </c>
      <c r="D9365" s="1206">
        <v>632</v>
      </c>
      <c r="E9365" s="1206">
        <v>91</v>
      </c>
      <c r="F9365" s="1210">
        <v>1114</v>
      </c>
    </row>
    <row r="9366" spans="2:6" ht="13.15" customHeight="1" x14ac:dyDescent="0.3">
      <c r="B9366" s="1172" t="s">
        <v>10098</v>
      </c>
      <c r="C9366" s="1207">
        <v>671</v>
      </c>
      <c r="D9366" s="1207">
        <v>980</v>
      </c>
      <c r="E9366" s="1207">
        <v>165</v>
      </c>
      <c r="F9366" s="1211">
        <v>1816</v>
      </c>
    </row>
    <row r="9367" spans="2:6" ht="13.15" customHeight="1" x14ac:dyDescent="0.3">
      <c r="B9367" s="1173" t="s">
        <v>10099</v>
      </c>
      <c r="C9367" s="1206">
        <v>520</v>
      </c>
      <c r="D9367" s="1206">
        <v>400</v>
      </c>
      <c r="E9367" s="1206">
        <v>64</v>
      </c>
      <c r="F9367" s="1210">
        <v>984</v>
      </c>
    </row>
    <row r="9368" spans="2:6" ht="13.15" customHeight="1" x14ac:dyDescent="0.3">
      <c r="B9368" s="1172" t="s">
        <v>10100</v>
      </c>
      <c r="C9368" s="1207">
        <v>1658</v>
      </c>
      <c r="D9368" s="1207">
        <v>1629</v>
      </c>
      <c r="E9368" s="1207">
        <v>235</v>
      </c>
      <c r="F9368" s="1211">
        <v>3522</v>
      </c>
    </row>
    <row r="9369" spans="2:6" ht="13.15" customHeight="1" x14ac:dyDescent="0.3">
      <c r="B9369" s="1173" t="s">
        <v>10101</v>
      </c>
      <c r="C9369" s="1206">
        <v>342</v>
      </c>
      <c r="D9369" s="1206">
        <v>488</v>
      </c>
      <c r="E9369" s="1206">
        <v>55</v>
      </c>
      <c r="F9369" s="1210">
        <v>885</v>
      </c>
    </row>
    <row r="9370" spans="2:6" ht="13.15" customHeight="1" x14ac:dyDescent="0.3">
      <c r="B9370" s="1172" t="s">
        <v>10102</v>
      </c>
      <c r="C9370" s="1207">
        <v>323</v>
      </c>
      <c r="D9370" s="1207">
        <v>642</v>
      </c>
      <c r="E9370" s="1207">
        <v>86</v>
      </c>
      <c r="F9370" s="1211">
        <v>1051</v>
      </c>
    </row>
    <row r="9371" spans="2:6" ht="13.15" customHeight="1" x14ac:dyDescent="0.3">
      <c r="B9371" s="1173" t="s">
        <v>10103</v>
      </c>
      <c r="C9371" s="1206">
        <v>99</v>
      </c>
      <c r="D9371" s="1206">
        <v>166</v>
      </c>
      <c r="E9371" s="1206">
        <v>20</v>
      </c>
      <c r="F9371" s="1210">
        <v>285</v>
      </c>
    </row>
    <row r="9372" spans="2:6" ht="13.15" customHeight="1" x14ac:dyDescent="0.3">
      <c r="B9372" s="1172" t="s">
        <v>10104</v>
      </c>
      <c r="C9372" s="1207">
        <v>211</v>
      </c>
      <c r="D9372" s="1207">
        <v>267</v>
      </c>
      <c r="E9372" s="1207">
        <v>35</v>
      </c>
      <c r="F9372" s="1211">
        <v>513</v>
      </c>
    </row>
    <row r="9373" spans="2:6" ht="13.15" customHeight="1" x14ac:dyDescent="0.3">
      <c r="B9373" s="1173" t="s">
        <v>10105</v>
      </c>
      <c r="C9373" s="1206">
        <v>73</v>
      </c>
      <c r="D9373" s="1206">
        <v>216</v>
      </c>
      <c r="E9373" s="1206">
        <v>29</v>
      </c>
      <c r="F9373" s="1210">
        <v>318</v>
      </c>
    </row>
    <row r="9374" spans="2:6" ht="13.15" customHeight="1" x14ac:dyDescent="0.3">
      <c r="B9374" s="1172" t="s">
        <v>10106</v>
      </c>
      <c r="C9374" s="1207">
        <v>104</v>
      </c>
      <c r="D9374" s="1207">
        <v>59</v>
      </c>
      <c r="E9374" s="1207">
        <v>8</v>
      </c>
      <c r="F9374" s="1211">
        <v>171</v>
      </c>
    </row>
    <row r="9375" spans="2:6" ht="13.15" customHeight="1" x14ac:dyDescent="0.3">
      <c r="B9375" s="1173" t="s">
        <v>10107</v>
      </c>
      <c r="C9375" s="1206">
        <v>235</v>
      </c>
      <c r="D9375" s="1206">
        <v>256</v>
      </c>
      <c r="E9375" s="1206">
        <v>28</v>
      </c>
      <c r="F9375" s="1210">
        <v>519</v>
      </c>
    </row>
    <row r="9376" spans="2:6" ht="13.15" customHeight="1" x14ac:dyDescent="0.3">
      <c r="B9376" s="1172" t="s">
        <v>10108</v>
      </c>
      <c r="C9376" s="1207">
        <v>318</v>
      </c>
      <c r="D9376" s="1207">
        <v>371</v>
      </c>
      <c r="E9376" s="1207">
        <v>35</v>
      </c>
      <c r="F9376" s="1211">
        <v>724</v>
      </c>
    </row>
    <row r="9377" spans="2:6" ht="13.15" customHeight="1" x14ac:dyDescent="0.3">
      <c r="B9377" s="1173" t="s">
        <v>10109</v>
      </c>
      <c r="C9377" s="1206">
        <v>184</v>
      </c>
      <c r="D9377" s="1206">
        <v>306</v>
      </c>
      <c r="E9377" s="1206">
        <v>47</v>
      </c>
      <c r="F9377" s="1210">
        <v>537</v>
      </c>
    </row>
    <row r="9378" spans="2:6" ht="13.15" customHeight="1" x14ac:dyDescent="0.3">
      <c r="B9378" s="1172" t="s">
        <v>10110</v>
      </c>
      <c r="C9378" s="1207">
        <v>1</v>
      </c>
      <c r="D9378" s="1207">
        <v>3</v>
      </c>
      <c r="E9378" s="1207">
        <v>0</v>
      </c>
      <c r="F9378" s="1211">
        <v>4</v>
      </c>
    </row>
    <row r="9379" spans="2:6" ht="13.15" customHeight="1" x14ac:dyDescent="0.3">
      <c r="B9379" s="1173" t="s">
        <v>10111</v>
      </c>
      <c r="C9379" s="1206">
        <v>132</v>
      </c>
      <c r="D9379" s="1206">
        <v>143</v>
      </c>
      <c r="E9379" s="1206">
        <v>19</v>
      </c>
      <c r="F9379" s="1210">
        <v>294</v>
      </c>
    </row>
    <row r="9380" spans="2:6" ht="13.15" customHeight="1" x14ac:dyDescent="0.3">
      <c r="B9380" s="1172" t="s">
        <v>10112</v>
      </c>
      <c r="C9380" s="1207">
        <v>1310</v>
      </c>
      <c r="D9380" s="1207">
        <v>2734</v>
      </c>
      <c r="E9380" s="1207">
        <v>370</v>
      </c>
      <c r="F9380" s="1211">
        <v>4414</v>
      </c>
    </row>
    <row r="9381" spans="2:6" ht="13.15" customHeight="1" x14ac:dyDescent="0.3">
      <c r="B9381" s="1173" t="s">
        <v>10113</v>
      </c>
      <c r="C9381" s="1206">
        <v>306</v>
      </c>
      <c r="D9381" s="1206">
        <v>664</v>
      </c>
      <c r="E9381" s="1206">
        <v>92</v>
      </c>
      <c r="F9381" s="1210">
        <v>1062</v>
      </c>
    </row>
    <row r="9382" spans="2:6" ht="13.15" customHeight="1" x14ac:dyDescent="0.3">
      <c r="B9382" s="1172" t="s">
        <v>10114</v>
      </c>
      <c r="C9382" s="1207">
        <v>102</v>
      </c>
      <c r="D9382" s="1207">
        <v>144</v>
      </c>
      <c r="E9382" s="1207">
        <v>19</v>
      </c>
      <c r="F9382" s="1211">
        <v>265</v>
      </c>
    </row>
    <row r="9383" spans="2:6" ht="13.15" customHeight="1" x14ac:dyDescent="0.3">
      <c r="B9383" s="1173" t="s">
        <v>10115</v>
      </c>
      <c r="C9383" s="1206">
        <v>193</v>
      </c>
      <c r="D9383" s="1206">
        <v>205</v>
      </c>
      <c r="E9383" s="1206">
        <v>25</v>
      </c>
      <c r="F9383" s="1210">
        <v>423</v>
      </c>
    </row>
    <row r="9384" spans="2:6" ht="13.15" customHeight="1" x14ac:dyDescent="0.3">
      <c r="B9384" s="1172" t="s">
        <v>10116</v>
      </c>
      <c r="C9384" s="1207">
        <v>154</v>
      </c>
      <c r="D9384" s="1207">
        <v>303</v>
      </c>
      <c r="E9384" s="1207">
        <v>32</v>
      </c>
      <c r="F9384" s="1211">
        <v>489</v>
      </c>
    </row>
    <row r="9385" spans="2:6" ht="13.15" customHeight="1" x14ac:dyDescent="0.3">
      <c r="B9385" s="1173" t="s">
        <v>10117</v>
      </c>
      <c r="C9385" s="1206">
        <v>76</v>
      </c>
      <c r="D9385" s="1206">
        <v>164</v>
      </c>
      <c r="E9385" s="1206">
        <v>25</v>
      </c>
      <c r="F9385" s="1210">
        <v>265</v>
      </c>
    </row>
    <row r="9386" spans="2:6" ht="13.15" customHeight="1" x14ac:dyDescent="0.3">
      <c r="B9386" s="1172" t="s">
        <v>10118</v>
      </c>
      <c r="C9386" s="1207">
        <v>80</v>
      </c>
      <c r="D9386" s="1207">
        <v>112</v>
      </c>
      <c r="E9386" s="1207">
        <v>10</v>
      </c>
      <c r="F9386" s="1211">
        <v>202</v>
      </c>
    </row>
    <row r="9387" spans="2:6" ht="13.15" customHeight="1" x14ac:dyDescent="0.3">
      <c r="B9387" s="1173" t="s">
        <v>10119</v>
      </c>
      <c r="C9387" s="1206">
        <v>302</v>
      </c>
      <c r="D9387" s="1206">
        <v>663</v>
      </c>
      <c r="E9387" s="1206">
        <v>96</v>
      </c>
      <c r="F9387" s="1210">
        <v>1061</v>
      </c>
    </row>
    <row r="9388" spans="2:6" ht="13.15" customHeight="1" x14ac:dyDescent="0.3">
      <c r="B9388" s="1172" t="s">
        <v>10120</v>
      </c>
      <c r="C9388" s="1207">
        <v>30</v>
      </c>
      <c r="D9388" s="1207">
        <v>107</v>
      </c>
      <c r="E9388" s="1207">
        <v>19</v>
      </c>
      <c r="F9388" s="1211">
        <v>156</v>
      </c>
    </row>
    <row r="9389" spans="2:6" ht="13.15" customHeight="1" x14ac:dyDescent="0.3">
      <c r="B9389" s="1173" t="s">
        <v>10121</v>
      </c>
      <c r="C9389" s="1206">
        <v>132</v>
      </c>
      <c r="D9389" s="1206">
        <v>218</v>
      </c>
      <c r="E9389" s="1206">
        <v>33</v>
      </c>
      <c r="F9389" s="1210">
        <v>383</v>
      </c>
    </row>
    <row r="9390" spans="2:6" ht="13.15" customHeight="1" x14ac:dyDescent="0.3">
      <c r="B9390" s="1172" t="s">
        <v>10122</v>
      </c>
      <c r="C9390" s="1207">
        <v>45</v>
      </c>
      <c r="D9390" s="1207">
        <v>121</v>
      </c>
      <c r="E9390" s="1207">
        <v>19</v>
      </c>
      <c r="F9390" s="1211">
        <v>185</v>
      </c>
    </row>
    <row r="9391" spans="2:6" ht="13.15" customHeight="1" x14ac:dyDescent="0.3">
      <c r="B9391" s="1173" t="s">
        <v>10123</v>
      </c>
      <c r="C9391" s="1206">
        <v>677</v>
      </c>
      <c r="D9391" s="1206">
        <v>1322</v>
      </c>
      <c r="E9391" s="1206">
        <v>168</v>
      </c>
      <c r="F9391" s="1210">
        <v>2167</v>
      </c>
    </row>
    <row r="9392" spans="2:6" ht="13.15" customHeight="1" x14ac:dyDescent="0.3">
      <c r="B9392" s="1172" t="s">
        <v>10124</v>
      </c>
      <c r="C9392" s="1207">
        <v>926</v>
      </c>
      <c r="D9392" s="1207">
        <v>1634</v>
      </c>
      <c r="E9392" s="1207">
        <v>247</v>
      </c>
      <c r="F9392" s="1211">
        <v>2807</v>
      </c>
    </row>
    <row r="9393" spans="2:6" ht="13.15" customHeight="1" x14ac:dyDescent="0.3">
      <c r="B9393" s="1173" t="s">
        <v>10125</v>
      </c>
      <c r="C9393" s="1206">
        <v>824</v>
      </c>
      <c r="D9393" s="1206">
        <v>1537</v>
      </c>
      <c r="E9393" s="1206">
        <v>191</v>
      </c>
      <c r="F9393" s="1210">
        <v>2552</v>
      </c>
    </row>
    <row r="9394" spans="2:6" ht="13.15" customHeight="1" x14ac:dyDescent="0.3">
      <c r="B9394" s="1172" t="s">
        <v>10126</v>
      </c>
      <c r="C9394" s="1207">
        <v>72</v>
      </c>
      <c r="D9394" s="1207">
        <v>147</v>
      </c>
      <c r="E9394" s="1207">
        <v>20</v>
      </c>
      <c r="F9394" s="1211">
        <v>239</v>
      </c>
    </row>
    <row r="9395" spans="2:6" ht="13.15" customHeight="1" x14ac:dyDescent="0.3">
      <c r="B9395" s="1173" t="s">
        <v>10127</v>
      </c>
      <c r="C9395" s="1206">
        <v>46</v>
      </c>
      <c r="D9395" s="1206">
        <v>52</v>
      </c>
      <c r="E9395" s="1206">
        <v>7</v>
      </c>
      <c r="F9395" s="1210">
        <v>105</v>
      </c>
    </row>
    <row r="9396" spans="2:6" ht="13.15" customHeight="1" x14ac:dyDescent="0.3">
      <c r="B9396" s="1172" t="s">
        <v>10128</v>
      </c>
      <c r="C9396" s="1207">
        <v>157</v>
      </c>
      <c r="D9396" s="1207">
        <v>150</v>
      </c>
      <c r="E9396" s="1207">
        <v>15</v>
      </c>
      <c r="F9396" s="1211">
        <v>322</v>
      </c>
    </row>
    <row r="9397" spans="2:6" ht="13.15" customHeight="1" x14ac:dyDescent="0.3">
      <c r="B9397" s="1173" t="s">
        <v>10129</v>
      </c>
      <c r="C9397" s="1206">
        <v>132</v>
      </c>
      <c r="D9397" s="1206">
        <v>188</v>
      </c>
      <c r="E9397" s="1206">
        <v>22</v>
      </c>
      <c r="F9397" s="1210">
        <v>342</v>
      </c>
    </row>
    <row r="9398" spans="2:6" ht="13.15" customHeight="1" x14ac:dyDescent="0.3">
      <c r="B9398" s="1172" t="s">
        <v>10130</v>
      </c>
      <c r="C9398" s="1207">
        <v>77</v>
      </c>
      <c r="D9398" s="1207">
        <v>168</v>
      </c>
      <c r="E9398" s="1207">
        <v>28</v>
      </c>
      <c r="F9398" s="1211">
        <v>273</v>
      </c>
    </row>
    <row r="9399" spans="2:6" ht="13.15" customHeight="1" x14ac:dyDescent="0.3">
      <c r="B9399" s="1173" t="s">
        <v>10131</v>
      </c>
      <c r="C9399" s="1206">
        <v>233</v>
      </c>
      <c r="D9399" s="1206">
        <v>458</v>
      </c>
      <c r="E9399" s="1206">
        <v>66</v>
      </c>
      <c r="F9399" s="1210">
        <v>757</v>
      </c>
    </row>
    <row r="9400" spans="2:6" ht="13.15" customHeight="1" x14ac:dyDescent="0.3">
      <c r="B9400" s="1172" t="s">
        <v>10132</v>
      </c>
      <c r="C9400" s="1207">
        <v>2370</v>
      </c>
      <c r="D9400" s="1207">
        <v>1814</v>
      </c>
      <c r="E9400" s="1207">
        <v>266</v>
      </c>
      <c r="F9400" s="1211">
        <v>4450</v>
      </c>
    </row>
    <row r="9401" spans="2:6" ht="13.15" customHeight="1" x14ac:dyDescent="0.3">
      <c r="B9401" s="1173" t="s">
        <v>10133</v>
      </c>
      <c r="C9401" s="1206">
        <v>184</v>
      </c>
      <c r="D9401" s="1206">
        <v>345</v>
      </c>
      <c r="E9401" s="1206">
        <v>21</v>
      </c>
      <c r="F9401" s="1210">
        <v>550</v>
      </c>
    </row>
    <row r="9402" spans="2:6" ht="13.15" customHeight="1" x14ac:dyDescent="0.3">
      <c r="B9402" s="1172" t="s">
        <v>10134</v>
      </c>
      <c r="C9402" s="1207">
        <v>2</v>
      </c>
      <c r="D9402" s="1207">
        <v>0</v>
      </c>
      <c r="E9402" s="1207">
        <v>0</v>
      </c>
      <c r="F9402" s="1211">
        <v>2</v>
      </c>
    </row>
    <row r="9403" spans="2:6" ht="13.15" customHeight="1" x14ac:dyDescent="0.3">
      <c r="B9403" s="1173" t="s">
        <v>10135</v>
      </c>
      <c r="C9403" s="1206">
        <v>217</v>
      </c>
      <c r="D9403" s="1206">
        <v>65</v>
      </c>
      <c r="E9403" s="1206">
        <v>18</v>
      </c>
      <c r="F9403" s="1210">
        <v>300</v>
      </c>
    </row>
    <row r="9404" spans="2:6" ht="13.15" customHeight="1" x14ac:dyDescent="0.3">
      <c r="B9404" s="1172" t="s">
        <v>10136</v>
      </c>
      <c r="C9404" s="1207">
        <v>70</v>
      </c>
      <c r="D9404" s="1207">
        <v>49</v>
      </c>
      <c r="E9404" s="1207">
        <v>4</v>
      </c>
      <c r="F9404" s="1211">
        <v>123</v>
      </c>
    </row>
    <row r="9405" spans="2:6" ht="13.15" customHeight="1" x14ac:dyDescent="0.3">
      <c r="B9405" s="1173" t="s">
        <v>10137</v>
      </c>
      <c r="C9405" s="1206">
        <v>173</v>
      </c>
      <c r="D9405" s="1206">
        <v>183</v>
      </c>
      <c r="E9405" s="1206">
        <v>16</v>
      </c>
      <c r="F9405" s="1210">
        <v>372</v>
      </c>
    </row>
    <row r="9406" spans="2:6" ht="13.15" customHeight="1" x14ac:dyDescent="0.3">
      <c r="B9406" s="1172" t="s">
        <v>10138</v>
      </c>
      <c r="C9406" s="1207">
        <v>83</v>
      </c>
      <c r="D9406" s="1207">
        <v>15</v>
      </c>
      <c r="E9406" s="1207">
        <v>6</v>
      </c>
      <c r="F9406" s="1211">
        <v>104</v>
      </c>
    </row>
    <row r="9407" spans="2:6" ht="13.15" customHeight="1" x14ac:dyDescent="0.3">
      <c r="B9407" s="1173" t="s">
        <v>10139</v>
      </c>
      <c r="C9407" s="1206">
        <v>475</v>
      </c>
      <c r="D9407" s="1206">
        <v>241</v>
      </c>
      <c r="E9407" s="1206">
        <v>30</v>
      </c>
      <c r="F9407" s="1210">
        <v>746</v>
      </c>
    </row>
    <row r="9408" spans="2:6" ht="13.15" customHeight="1" x14ac:dyDescent="0.3">
      <c r="B9408" s="1172" t="s">
        <v>10140</v>
      </c>
      <c r="C9408" s="1207">
        <v>59</v>
      </c>
      <c r="D9408" s="1207">
        <v>122</v>
      </c>
      <c r="E9408" s="1207">
        <v>13</v>
      </c>
      <c r="F9408" s="1211">
        <v>194</v>
      </c>
    </row>
    <row r="9409" spans="2:6" ht="13.15" customHeight="1" x14ac:dyDescent="0.3">
      <c r="B9409" s="1173" t="s">
        <v>10141</v>
      </c>
      <c r="C9409" s="1206">
        <v>162</v>
      </c>
      <c r="D9409" s="1206">
        <v>125</v>
      </c>
      <c r="E9409" s="1206">
        <v>14</v>
      </c>
      <c r="F9409" s="1210">
        <v>301</v>
      </c>
    </row>
    <row r="9410" spans="2:6" ht="13.15" customHeight="1" x14ac:dyDescent="0.3">
      <c r="B9410" s="1172" t="s">
        <v>10142</v>
      </c>
      <c r="C9410" s="1207">
        <v>735</v>
      </c>
      <c r="D9410" s="1207">
        <v>1280</v>
      </c>
      <c r="E9410" s="1207">
        <v>166</v>
      </c>
      <c r="F9410" s="1211">
        <v>2181</v>
      </c>
    </row>
    <row r="9411" spans="2:6" ht="13.15" customHeight="1" x14ac:dyDescent="0.3">
      <c r="B9411" s="1173" t="s">
        <v>10143</v>
      </c>
      <c r="C9411" s="1206">
        <v>202</v>
      </c>
      <c r="D9411" s="1206">
        <v>364</v>
      </c>
      <c r="E9411" s="1206">
        <v>28</v>
      </c>
      <c r="F9411" s="1210">
        <v>594</v>
      </c>
    </row>
    <row r="9412" spans="2:6" ht="13.15" customHeight="1" x14ac:dyDescent="0.3">
      <c r="B9412" s="1172" t="s">
        <v>10144</v>
      </c>
      <c r="C9412" s="1207">
        <v>125</v>
      </c>
      <c r="D9412" s="1207">
        <v>341</v>
      </c>
      <c r="E9412" s="1207">
        <v>32</v>
      </c>
      <c r="F9412" s="1211">
        <v>498</v>
      </c>
    </row>
    <row r="9413" spans="2:6" ht="13.15" customHeight="1" x14ac:dyDescent="0.3">
      <c r="B9413" s="1173" t="s">
        <v>10145</v>
      </c>
      <c r="C9413" s="1206">
        <v>101</v>
      </c>
      <c r="D9413" s="1206">
        <v>167</v>
      </c>
      <c r="E9413" s="1206">
        <v>14</v>
      </c>
      <c r="F9413" s="1210">
        <v>282</v>
      </c>
    </row>
    <row r="9414" spans="2:6" ht="13.15" customHeight="1" x14ac:dyDescent="0.3">
      <c r="B9414" s="1172" t="s">
        <v>10146</v>
      </c>
      <c r="C9414" s="1207">
        <v>256</v>
      </c>
      <c r="D9414" s="1207">
        <v>186</v>
      </c>
      <c r="E9414" s="1207">
        <v>18</v>
      </c>
      <c r="F9414" s="1211">
        <v>460</v>
      </c>
    </row>
    <row r="9415" spans="2:6" ht="13.15" customHeight="1" x14ac:dyDescent="0.3">
      <c r="B9415" s="1173" t="s">
        <v>10147</v>
      </c>
      <c r="C9415" s="1206">
        <v>66</v>
      </c>
      <c r="D9415" s="1206">
        <v>94</v>
      </c>
      <c r="E9415" s="1206">
        <v>14</v>
      </c>
      <c r="F9415" s="1210">
        <v>174</v>
      </c>
    </row>
    <row r="9416" spans="2:6" ht="13.15" customHeight="1" x14ac:dyDescent="0.3">
      <c r="B9416" s="1172" t="s">
        <v>10148</v>
      </c>
      <c r="C9416" s="1207">
        <v>152</v>
      </c>
      <c r="D9416" s="1207">
        <v>206</v>
      </c>
      <c r="E9416" s="1207">
        <v>29</v>
      </c>
      <c r="F9416" s="1211">
        <v>387</v>
      </c>
    </row>
    <row r="9417" spans="2:6" ht="13.15" customHeight="1" x14ac:dyDescent="0.3">
      <c r="B9417" s="1173" t="s">
        <v>10149</v>
      </c>
      <c r="C9417" s="1206">
        <v>77</v>
      </c>
      <c r="D9417" s="1206">
        <v>58</v>
      </c>
      <c r="E9417" s="1206">
        <v>7</v>
      </c>
      <c r="F9417" s="1210">
        <v>142</v>
      </c>
    </row>
    <row r="9418" spans="2:6" ht="13.15" customHeight="1" x14ac:dyDescent="0.3">
      <c r="B9418" s="1172" t="s">
        <v>10150</v>
      </c>
      <c r="C9418" s="1207">
        <v>258</v>
      </c>
      <c r="D9418" s="1207">
        <v>281</v>
      </c>
      <c r="E9418" s="1207">
        <v>35</v>
      </c>
      <c r="F9418" s="1211">
        <v>574</v>
      </c>
    </row>
    <row r="9419" spans="2:6" ht="13.15" customHeight="1" x14ac:dyDescent="0.3">
      <c r="B9419" s="1173" t="s">
        <v>10151</v>
      </c>
      <c r="C9419" s="1206">
        <v>176</v>
      </c>
      <c r="D9419" s="1206">
        <v>145</v>
      </c>
      <c r="E9419" s="1206">
        <v>19</v>
      </c>
      <c r="F9419" s="1210">
        <v>340</v>
      </c>
    </row>
    <row r="9420" spans="2:6" ht="13.15" customHeight="1" x14ac:dyDescent="0.3">
      <c r="B9420" s="1172" t="s">
        <v>10152</v>
      </c>
      <c r="C9420" s="1207">
        <v>172</v>
      </c>
      <c r="D9420" s="1207">
        <v>341</v>
      </c>
      <c r="E9420" s="1207">
        <v>48</v>
      </c>
      <c r="F9420" s="1211">
        <v>561</v>
      </c>
    </row>
    <row r="9421" spans="2:6" ht="13.15" customHeight="1" x14ac:dyDescent="0.3">
      <c r="B9421" s="1173" t="s">
        <v>10153</v>
      </c>
      <c r="C9421" s="1206">
        <v>24</v>
      </c>
      <c r="D9421" s="1206">
        <v>35</v>
      </c>
      <c r="E9421" s="1206">
        <v>8</v>
      </c>
      <c r="F9421" s="1210">
        <v>67</v>
      </c>
    </row>
    <row r="9422" spans="2:6" ht="13.15" customHeight="1" x14ac:dyDescent="0.3">
      <c r="B9422" s="1172" t="s">
        <v>10154</v>
      </c>
      <c r="C9422" s="1207">
        <v>40</v>
      </c>
      <c r="D9422" s="1207">
        <v>22</v>
      </c>
      <c r="E9422" s="1207">
        <v>2</v>
      </c>
      <c r="F9422" s="1211">
        <v>64</v>
      </c>
    </row>
    <row r="9423" spans="2:6" ht="13.15" customHeight="1" x14ac:dyDescent="0.3">
      <c r="B9423" s="1173" t="s">
        <v>10155</v>
      </c>
      <c r="C9423" s="1206">
        <v>137</v>
      </c>
      <c r="D9423" s="1206">
        <v>87</v>
      </c>
      <c r="E9423" s="1206">
        <v>20</v>
      </c>
      <c r="F9423" s="1210">
        <v>244</v>
      </c>
    </row>
    <row r="9424" spans="2:6" ht="13.15" customHeight="1" x14ac:dyDescent="0.3">
      <c r="B9424" s="1172" t="s">
        <v>10156</v>
      </c>
      <c r="C9424" s="1207">
        <v>56</v>
      </c>
      <c r="D9424" s="1207">
        <v>70</v>
      </c>
      <c r="E9424" s="1207">
        <v>5</v>
      </c>
      <c r="F9424" s="1211">
        <v>131</v>
      </c>
    </row>
    <row r="9425" spans="2:6" ht="13.15" customHeight="1" x14ac:dyDescent="0.3">
      <c r="B9425" s="1173" t="s">
        <v>10157</v>
      </c>
      <c r="C9425" s="1206">
        <v>77</v>
      </c>
      <c r="D9425" s="1206">
        <v>103</v>
      </c>
      <c r="E9425" s="1206">
        <v>15</v>
      </c>
      <c r="F9425" s="1210">
        <v>195</v>
      </c>
    </row>
    <row r="9426" spans="2:6" ht="13.15" customHeight="1" x14ac:dyDescent="0.3">
      <c r="B9426" s="1172" t="s">
        <v>10158</v>
      </c>
      <c r="C9426" s="1207">
        <v>389</v>
      </c>
      <c r="D9426" s="1207">
        <v>738</v>
      </c>
      <c r="E9426" s="1207">
        <v>89</v>
      </c>
      <c r="F9426" s="1211">
        <v>1216</v>
      </c>
    </row>
    <row r="9427" spans="2:6" ht="13.15" customHeight="1" x14ac:dyDescent="0.3">
      <c r="B9427" s="1173" t="s">
        <v>10159</v>
      </c>
      <c r="C9427" s="1206">
        <v>16</v>
      </c>
      <c r="D9427" s="1206">
        <v>33</v>
      </c>
      <c r="E9427" s="1206">
        <v>4</v>
      </c>
      <c r="F9427" s="1210">
        <v>53</v>
      </c>
    </row>
    <row r="9428" spans="2:6" ht="13.15" customHeight="1" x14ac:dyDescent="0.3">
      <c r="B9428" s="1172" t="s">
        <v>10160</v>
      </c>
      <c r="C9428" s="1207">
        <v>1</v>
      </c>
      <c r="D9428" s="1207">
        <v>9</v>
      </c>
      <c r="E9428" s="1207">
        <v>0</v>
      </c>
      <c r="F9428" s="1211">
        <v>10</v>
      </c>
    </row>
    <row r="9429" spans="2:6" ht="13.15" customHeight="1" x14ac:dyDescent="0.3">
      <c r="B9429" s="1173" t="s">
        <v>10161</v>
      </c>
      <c r="C9429" s="1206">
        <v>264</v>
      </c>
      <c r="D9429" s="1206">
        <v>243</v>
      </c>
      <c r="E9429" s="1206">
        <v>47</v>
      </c>
      <c r="F9429" s="1210">
        <v>554</v>
      </c>
    </row>
    <row r="9430" spans="2:6" ht="13.15" customHeight="1" x14ac:dyDescent="0.3">
      <c r="B9430" s="1172" t="s">
        <v>10162</v>
      </c>
      <c r="C9430" s="1207">
        <v>689</v>
      </c>
      <c r="D9430" s="1207">
        <v>512</v>
      </c>
      <c r="E9430" s="1207">
        <v>72</v>
      </c>
      <c r="F9430" s="1211">
        <v>1273</v>
      </c>
    </row>
    <row r="9431" spans="2:6" ht="13.15" customHeight="1" x14ac:dyDescent="0.3">
      <c r="B9431" s="1173" t="s">
        <v>10163</v>
      </c>
      <c r="C9431" s="1206">
        <v>125</v>
      </c>
      <c r="D9431" s="1206">
        <v>135</v>
      </c>
      <c r="E9431" s="1206">
        <v>26</v>
      </c>
      <c r="F9431" s="1210">
        <v>286</v>
      </c>
    </row>
    <row r="9432" spans="2:6" ht="13.15" customHeight="1" x14ac:dyDescent="0.3">
      <c r="B9432" s="1172" t="s">
        <v>10164</v>
      </c>
      <c r="C9432" s="1207">
        <v>429</v>
      </c>
      <c r="D9432" s="1207">
        <v>134</v>
      </c>
      <c r="E9432" s="1207">
        <v>23</v>
      </c>
      <c r="F9432" s="1211">
        <v>586</v>
      </c>
    </row>
    <row r="9433" spans="2:6" ht="13.15" customHeight="1" x14ac:dyDescent="0.3">
      <c r="B9433" s="1173" t="s">
        <v>10165</v>
      </c>
      <c r="C9433" s="1206">
        <v>198</v>
      </c>
      <c r="D9433" s="1206">
        <v>174</v>
      </c>
      <c r="E9433" s="1206">
        <v>31</v>
      </c>
      <c r="F9433" s="1210">
        <v>403</v>
      </c>
    </row>
    <row r="9434" spans="2:6" ht="13.15" customHeight="1" x14ac:dyDescent="0.3">
      <c r="B9434" s="1172" t="s">
        <v>10166</v>
      </c>
      <c r="C9434" s="1207">
        <v>63</v>
      </c>
      <c r="D9434" s="1207">
        <v>87</v>
      </c>
      <c r="E9434" s="1207">
        <v>9</v>
      </c>
      <c r="F9434" s="1211">
        <v>159</v>
      </c>
    </row>
    <row r="9435" spans="2:6" ht="13.15" customHeight="1" x14ac:dyDescent="0.3">
      <c r="B9435" s="1173" t="s">
        <v>12641</v>
      </c>
      <c r="C9435" s="1206">
        <v>0</v>
      </c>
      <c r="D9435" s="1206">
        <v>1</v>
      </c>
      <c r="E9435" s="1206">
        <v>0</v>
      </c>
      <c r="F9435" s="1210">
        <v>1</v>
      </c>
    </row>
    <row r="9436" spans="2:6" ht="13.15" customHeight="1" x14ac:dyDescent="0.3">
      <c r="B9436" s="1172" t="s">
        <v>10167</v>
      </c>
      <c r="C9436" s="1207">
        <v>7172</v>
      </c>
      <c r="D9436" s="1207">
        <v>7147</v>
      </c>
      <c r="E9436" s="1207">
        <v>3889</v>
      </c>
      <c r="F9436" s="1211">
        <v>18208</v>
      </c>
    </row>
    <row r="9437" spans="2:6" ht="13.15" customHeight="1" x14ac:dyDescent="0.3">
      <c r="B9437" s="1173" t="s">
        <v>10168</v>
      </c>
      <c r="C9437" s="1206">
        <v>9419</v>
      </c>
      <c r="D9437" s="1206">
        <v>8488</v>
      </c>
      <c r="E9437" s="1206">
        <v>3063</v>
      </c>
      <c r="F9437" s="1210">
        <v>20970</v>
      </c>
    </row>
    <row r="9438" spans="2:6" ht="13.15" customHeight="1" x14ac:dyDescent="0.3">
      <c r="B9438" s="1172" t="s">
        <v>10169</v>
      </c>
      <c r="C9438" s="1207">
        <v>17820</v>
      </c>
      <c r="D9438" s="1207">
        <v>15208</v>
      </c>
      <c r="E9438" s="1207">
        <v>5905</v>
      </c>
      <c r="F9438" s="1211">
        <v>38933</v>
      </c>
    </row>
    <row r="9439" spans="2:6" ht="13.15" customHeight="1" x14ac:dyDescent="0.3">
      <c r="B9439" s="1173" t="s">
        <v>10170</v>
      </c>
      <c r="C9439" s="1206">
        <v>6574</v>
      </c>
      <c r="D9439" s="1206">
        <v>6812</v>
      </c>
      <c r="E9439" s="1206">
        <v>3296</v>
      </c>
      <c r="F9439" s="1210">
        <v>16682</v>
      </c>
    </row>
    <row r="9440" spans="2:6" ht="13.15" customHeight="1" x14ac:dyDescent="0.3">
      <c r="B9440" s="1172" t="s">
        <v>10171</v>
      </c>
      <c r="C9440" s="1207">
        <v>16352</v>
      </c>
      <c r="D9440" s="1207">
        <v>15100</v>
      </c>
      <c r="E9440" s="1207">
        <v>5013</v>
      </c>
      <c r="F9440" s="1211">
        <v>36465</v>
      </c>
    </row>
    <row r="9441" spans="2:6" ht="13.15" customHeight="1" x14ac:dyDescent="0.3">
      <c r="B9441" s="1173" t="s">
        <v>10172</v>
      </c>
      <c r="C9441" s="1206">
        <v>30895</v>
      </c>
      <c r="D9441" s="1206">
        <v>36946</v>
      </c>
      <c r="E9441" s="1206">
        <v>12803</v>
      </c>
      <c r="F9441" s="1210">
        <v>80644</v>
      </c>
    </row>
    <row r="9442" spans="2:6" ht="13.15" customHeight="1" x14ac:dyDescent="0.3">
      <c r="B9442" s="1172" t="s">
        <v>10173</v>
      </c>
      <c r="C9442" s="1207">
        <v>14980</v>
      </c>
      <c r="D9442" s="1207">
        <v>19913</v>
      </c>
      <c r="E9442" s="1207">
        <v>6792</v>
      </c>
      <c r="F9442" s="1211">
        <v>41685</v>
      </c>
    </row>
    <row r="9443" spans="2:6" ht="13.15" customHeight="1" x14ac:dyDescent="0.3">
      <c r="B9443" s="1173" t="s">
        <v>10174</v>
      </c>
      <c r="C9443" s="1206">
        <v>29394</v>
      </c>
      <c r="D9443" s="1206">
        <v>28026</v>
      </c>
      <c r="E9443" s="1206">
        <v>8950</v>
      </c>
      <c r="F9443" s="1210">
        <v>66370</v>
      </c>
    </row>
    <row r="9444" spans="2:6" ht="13.15" customHeight="1" x14ac:dyDescent="0.3">
      <c r="B9444" s="1172" t="s">
        <v>10175</v>
      </c>
      <c r="C9444" s="1207">
        <v>17999</v>
      </c>
      <c r="D9444" s="1207">
        <v>13736</v>
      </c>
      <c r="E9444" s="1207">
        <v>5145</v>
      </c>
      <c r="F9444" s="1211">
        <v>36880</v>
      </c>
    </row>
    <row r="9445" spans="2:6" ht="13.15" customHeight="1" x14ac:dyDescent="0.3">
      <c r="B9445" s="1173" t="s">
        <v>10176</v>
      </c>
      <c r="C9445" s="1206">
        <v>22874</v>
      </c>
      <c r="D9445" s="1206">
        <v>19472</v>
      </c>
      <c r="E9445" s="1206">
        <v>7059</v>
      </c>
      <c r="F9445" s="1210">
        <v>49405</v>
      </c>
    </row>
    <row r="9446" spans="2:6" ht="13.15" customHeight="1" x14ac:dyDescent="0.3">
      <c r="B9446" s="1172" t="s">
        <v>10177</v>
      </c>
      <c r="C9446" s="1207">
        <v>12878</v>
      </c>
      <c r="D9446" s="1207">
        <v>16490</v>
      </c>
      <c r="E9446" s="1207">
        <v>6031</v>
      </c>
      <c r="F9446" s="1211">
        <v>35399</v>
      </c>
    </row>
    <row r="9447" spans="2:6" ht="13.15" customHeight="1" x14ac:dyDescent="0.3">
      <c r="B9447" s="1173" t="s">
        <v>10178</v>
      </c>
      <c r="C9447" s="1206">
        <v>8452</v>
      </c>
      <c r="D9447" s="1206">
        <v>12610</v>
      </c>
      <c r="E9447" s="1206">
        <v>3112</v>
      </c>
      <c r="F9447" s="1210">
        <v>24174</v>
      </c>
    </row>
    <row r="9448" spans="2:6" ht="13.15" customHeight="1" x14ac:dyDescent="0.3">
      <c r="B9448" s="1172" t="s">
        <v>10179</v>
      </c>
      <c r="C9448" s="1207">
        <v>45122</v>
      </c>
      <c r="D9448" s="1207">
        <v>39147</v>
      </c>
      <c r="E9448" s="1207">
        <v>11494</v>
      </c>
      <c r="F9448" s="1211">
        <v>95763</v>
      </c>
    </row>
    <row r="9449" spans="2:6" ht="13.15" customHeight="1" x14ac:dyDescent="0.3">
      <c r="B9449" s="1173" t="s">
        <v>10180</v>
      </c>
      <c r="C9449" s="1206">
        <v>6356</v>
      </c>
      <c r="D9449" s="1206">
        <v>8188</v>
      </c>
      <c r="E9449" s="1206">
        <v>2108</v>
      </c>
      <c r="F9449" s="1210">
        <v>16652</v>
      </c>
    </row>
    <row r="9450" spans="2:6" ht="13.15" customHeight="1" x14ac:dyDescent="0.3">
      <c r="B9450" s="1172" t="s">
        <v>10181</v>
      </c>
      <c r="C9450" s="1207">
        <v>21187</v>
      </c>
      <c r="D9450" s="1207">
        <v>28631</v>
      </c>
      <c r="E9450" s="1207">
        <v>7959</v>
      </c>
      <c r="F9450" s="1211">
        <v>57777</v>
      </c>
    </row>
    <row r="9451" spans="2:6" ht="13.15" customHeight="1" x14ac:dyDescent="0.3">
      <c r="B9451" s="1173" t="s">
        <v>10182</v>
      </c>
      <c r="C9451" s="1206">
        <v>4905</v>
      </c>
      <c r="D9451" s="1206">
        <v>9216</v>
      </c>
      <c r="E9451" s="1206">
        <v>3517</v>
      </c>
      <c r="F9451" s="1210">
        <v>17638</v>
      </c>
    </row>
    <row r="9452" spans="2:6" ht="13.15" customHeight="1" x14ac:dyDescent="0.3">
      <c r="B9452" s="1172" t="s">
        <v>10183</v>
      </c>
      <c r="C9452" s="1207">
        <v>1078</v>
      </c>
      <c r="D9452" s="1207">
        <v>1361</v>
      </c>
      <c r="E9452" s="1207">
        <v>783</v>
      </c>
      <c r="F9452" s="1211">
        <v>3222</v>
      </c>
    </row>
    <row r="9453" spans="2:6" ht="13.15" customHeight="1" x14ac:dyDescent="0.3">
      <c r="B9453" s="1173" t="s">
        <v>10184</v>
      </c>
      <c r="C9453" s="1206">
        <v>9030</v>
      </c>
      <c r="D9453" s="1206">
        <v>11170</v>
      </c>
      <c r="E9453" s="1206">
        <v>3509</v>
      </c>
      <c r="F9453" s="1210">
        <v>23709</v>
      </c>
    </row>
    <row r="9454" spans="2:6" ht="13.15" customHeight="1" x14ac:dyDescent="0.3">
      <c r="B9454" s="1172" t="s">
        <v>10185</v>
      </c>
      <c r="C9454" s="1207">
        <v>10033</v>
      </c>
      <c r="D9454" s="1207">
        <v>13380</v>
      </c>
      <c r="E9454" s="1207">
        <v>3075</v>
      </c>
      <c r="F9454" s="1211">
        <v>26488</v>
      </c>
    </row>
    <row r="9455" spans="2:6" ht="13.15" customHeight="1" x14ac:dyDescent="0.3">
      <c r="B9455" s="1173" t="s">
        <v>10186</v>
      </c>
      <c r="C9455" s="1206">
        <v>24919</v>
      </c>
      <c r="D9455" s="1206">
        <v>38828</v>
      </c>
      <c r="E9455" s="1206">
        <v>8945</v>
      </c>
      <c r="F9455" s="1210">
        <v>72692</v>
      </c>
    </row>
    <row r="9456" spans="2:6" ht="13.15" customHeight="1" x14ac:dyDescent="0.3">
      <c r="B9456" s="1172" t="s">
        <v>10187</v>
      </c>
      <c r="C9456" s="1207">
        <v>0</v>
      </c>
      <c r="D9456" s="1207">
        <v>1</v>
      </c>
      <c r="E9456" s="1207">
        <v>0</v>
      </c>
      <c r="F9456" s="1211">
        <v>1</v>
      </c>
    </row>
    <row r="9457" spans="2:6" ht="13.15" customHeight="1" x14ac:dyDescent="0.3">
      <c r="B9457" s="1173" t="s">
        <v>10188</v>
      </c>
      <c r="C9457" s="1206">
        <v>2</v>
      </c>
      <c r="D9457" s="1206">
        <v>0</v>
      </c>
      <c r="E9457" s="1206">
        <v>0</v>
      </c>
      <c r="F9457" s="1210">
        <v>2</v>
      </c>
    </row>
    <row r="9458" spans="2:6" ht="13.15" customHeight="1" x14ac:dyDescent="0.3">
      <c r="B9458" s="1172" t="s">
        <v>10189</v>
      </c>
      <c r="C9458" s="1207">
        <v>0</v>
      </c>
      <c r="D9458" s="1207">
        <v>3</v>
      </c>
      <c r="E9458" s="1207">
        <v>0</v>
      </c>
      <c r="F9458" s="1211">
        <v>3</v>
      </c>
    </row>
    <row r="9459" spans="2:6" ht="13.15" customHeight="1" x14ac:dyDescent="0.3">
      <c r="B9459" s="1173" t="s">
        <v>10190</v>
      </c>
      <c r="C9459" s="1206">
        <v>4</v>
      </c>
      <c r="D9459" s="1206">
        <v>4</v>
      </c>
      <c r="E9459" s="1206">
        <v>1</v>
      </c>
      <c r="F9459" s="1210">
        <v>9</v>
      </c>
    </row>
    <row r="9460" spans="2:6" ht="13.15" customHeight="1" x14ac:dyDescent="0.3">
      <c r="B9460" s="1172" t="s">
        <v>10191</v>
      </c>
      <c r="C9460" s="1207">
        <v>6</v>
      </c>
      <c r="D9460" s="1207">
        <v>271</v>
      </c>
      <c r="E9460" s="1207">
        <v>3</v>
      </c>
      <c r="F9460" s="1211">
        <v>280</v>
      </c>
    </row>
    <row r="9461" spans="2:6" ht="13.15" customHeight="1" x14ac:dyDescent="0.3">
      <c r="B9461" s="1173" t="s">
        <v>10192</v>
      </c>
      <c r="C9461" s="1206">
        <v>0</v>
      </c>
      <c r="D9461" s="1206">
        <v>2</v>
      </c>
      <c r="E9461" s="1206">
        <v>0</v>
      </c>
      <c r="F9461" s="1210">
        <v>2</v>
      </c>
    </row>
    <row r="9462" spans="2:6" ht="13.15" customHeight="1" x14ac:dyDescent="0.3">
      <c r="B9462" s="1172" t="s">
        <v>10193</v>
      </c>
      <c r="C9462" s="1207">
        <v>12</v>
      </c>
      <c r="D9462" s="1207">
        <v>75</v>
      </c>
      <c r="E9462" s="1207">
        <v>29</v>
      </c>
      <c r="F9462" s="1211">
        <v>116</v>
      </c>
    </row>
    <row r="9463" spans="2:6" ht="13.15" customHeight="1" x14ac:dyDescent="0.3">
      <c r="B9463" s="1173" t="s">
        <v>10194</v>
      </c>
      <c r="C9463" s="1206">
        <v>13405</v>
      </c>
      <c r="D9463" s="1206">
        <v>23181</v>
      </c>
      <c r="E9463" s="1206">
        <v>4902</v>
      </c>
      <c r="F9463" s="1210">
        <v>41488</v>
      </c>
    </row>
    <row r="9464" spans="2:6" ht="13.15" customHeight="1" x14ac:dyDescent="0.3">
      <c r="B9464" s="1172" t="s">
        <v>10195</v>
      </c>
      <c r="C9464" s="1207">
        <v>3</v>
      </c>
      <c r="D9464" s="1207">
        <v>47</v>
      </c>
      <c r="E9464" s="1207">
        <v>0</v>
      </c>
      <c r="F9464" s="1211">
        <v>50</v>
      </c>
    </row>
    <row r="9465" spans="2:6" ht="13.15" customHeight="1" x14ac:dyDescent="0.3">
      <c r="B9465" s="1173" t="s">
        <v>10196</v>
      </c>
      <c r="C9465" s="1206">
        <v>21</v>
      </c>
      <c r="D9465" s="1206">
        <v>515</v>
      </c>
      <c r="E9465" s="1206">
        <v>543</v>
      </c>
      <c r="F9465" s="1210">
        <v>1079</v>
      </c>
    </row>
    <row r="9466" spans="2:6" ht="13.15" customHeight="1" x14ac:dyDescent="0.3">
      <c r="B9466" s="1172" t="s">
        <v>12642</v>
      </c>
      <c r="C9466" s="1207">
        <v>0</v>
      </c>
      <c r="D9466" s="1207">
        <v>10</v>
      </c>
      <c r="E9466" s="1207">
        <v>0</v>
      </c>
      <c r="F9466" s="1211">
        <v>10</v>
      </c>
    </row>
    <row r="9467" spans="2:6" ht="13.15" customHeight="1" x14ac:dyDescent="0.3">
      <c r="B9467" s="1173" t="s">
        <v>10197</v>
      </c>
      <c r="C9467" s="1206">
        <v>8820</v>
      </c>
      <c r="D9467" s="1206">
        <v>17615</v>
      </c>
      <c r="E9467" s="1206">
        <v>4545</v>
      </c>
      <c r="F9467" s="1210">
        <v>30980</v>
      </c>
    </row>
    <row r="9468" spans="2:6" ht="13.15" customHeight="1" x14ac:dyDescent="0.3">
      <c r="B9468" s="1172" t="s">
        <v>10198</v>
      </c>
      <c r="C9468" s="1207">
        <v>3524</v>
      </c>
      <c r="D9468" s="1207">
        <v>8425</v>
      </c>
      <c r="E9468" s="1207">
        <v>2159</v>
      </c>
      <c r="F9468" s="1211">
        <v>14108</v>
      </c>
    </row>
    <row r="9469" spans="2:6" ht="13.15" customHeight="1" x14ac:dyDescent="0.3">
      <c r="B9469" s="1173" t="s">
        <v>10199</v>
      </c>
      <c r="C9469" s="1206">
        <v>2166</v>
      </c>
      <c r="D9469" s="1206">
        <v>4640</v>
      </c>
      <c r="E9469" s="1206">
        <v>986</v>
      </c>
      <c r="F9469" s="1210">
        <v>7792</v>
      </c>
    </row>
    <row r="9470" spans="2:6" ht="13.15" customHeight="1" x14ac:dyDescent="0.3">
      <c r="B9470" s="1172" t="s">
        <v>10200</v>
      </c>
      <c r="C9470" s="1207">
        <v>4158</v>
      </c>
      <c r="D9470" s="1207">
        <v>7736</v>
      </c>
      <c r="E9470" s="1207">
        <v>1524</v>
      </c>
      <c r="F9470" s="1211">
        <v>13418</v>
      </c>
    </row>
    <row r="9471" spans="2:6" ht="13.15" customHeight="1" x14ac:dyDescent="0.3">
      <c r="B9471" s="1173" t="s">
        <v>10201</v>
      </c>
      <c r="C9471" s="1206">
        <v>2949</v>
      </c>
      <c r="D9471" s="1206">
        <v>7299</v>
      </c>
      <c r="E9471" s="1206">
        <v>1864</v>
      </c>
      <c r="F9471" s="1210">
        <v>12112</v>
      </c>
    </row>
    <row r="9472" spans="2:6" ht="13.15" customHeight="1" x14ac:dyDescent="0.3">
      <c r="B9472" s="1172" t="s">
        <v>10202</v>
      </c>
      <c r="C9472" s="1207">
        <v>1475</v>
      </c>
      <c r="D9472" s="1207">
        <v>4224</v>
      </c>
      <c r="E9472" s="1207">
        <v>860</v>
      </c>
      <c r="F9472" s="1211">
        <v>6559</v>
      </c>
    </row>
    <row r="9473" spans="2:6" ht="13.15" customHeight="1" x14ac:dyDescent="0.3">
      <c r="B9473" s="1173" t="s">
        <v>10203</v>
      </c>
      <c r="C9473" s="1206">
        <v>57</v>
      </c>
      <c r="D9473" s="1206">
        <v>214</v>
      </c>
      <c r="E9473" s="1206">
        <v>37</v>
      </c>
      <c r="F9473" s="1210">
        <v>308</v>
      </c>
    </row>
    <row r="9474" spans="2:6" ht="13.15" customHeight="1" x14ac:dyDescent="0.3">
      <c r="B9474" s="1172" t="s">
        <v>10204</v>
      </c>
      <c r="C9474" s="1207">
        <v>3641</v>
      </c>
      <c r="D9474" s="1207">
        <v>6584</v>
      </c>
      <c r="E9474" s="1207">
        <v>1513</v>
      </c>
      <c r="F9474" s="1211">
        <v>11738</v>
      </c>
    </row>
    <row r="9475" spans="2:6" ht="13.15" customHeight="1" x14ac:dyDescent="0.3">
      <c r="B9475" s="1173" t="s">
        <v>10205</v>
      </c>
      <c r="C9475" s="1206">
        <v>424</v>
      </c>
      <c r="D9475" s="1206">
        <v>1051</v>
      </c>
      <c r="E9475" s="1206">
        <v>208</v>
      </c>
      <c r="F9475" s="1210">
        <v>1683</v>
      </c>
    </row>
    <row r="9476" spans="2:6" ht="13.15" customHeight="1" x14ac:dyDescent="0.3">
      <c r="B9476" s="1172" t="s">
        <v>10206</v>
      </c>
      <c r="C9476" s="1207">
        <v>2698</v>
      </c>
      <c r="D9476" s="1207">
        <v>6099</v>
      </c>
      <c r="E9476" s="1207">
        <v>1355</v>
      </c>
      <c r="F9476" s="1211">
        <v>10152</v>
      </c>
    </row>
    <row r="9477" spans="2:6" ht="13.15" customHeight="1" x14ac:dyDescent="0.3">
      <c r="B9477" s="1173" t="s">
        <v>10207</v>
      </c>
      <c r="C9477" s="1206">
        <v>401</v>
      </c>
      <c r="D9477" s="1206">
        <v>981</v>
      </c>
      <c r="E9477" s="1206">
        <v>158</v>
      </c>
      <c r="F9477" s="1210">
        <v>1540</v>
      </c>
    </row>
    <row r="9478" spans="2:6" ht="13.15" customHeight="1" x14ac:dyDescent="0.3">
      <c r="B9478" s="1172" t="s">
        <v>10208</v>
      </c>
      <c r="C9478" s="1207">
        <v>1067</v>
      </c>
      <c r="D9478" s="1207">
        <v>1797</v>
      </c>
      <c r="E9478" s="1207">
        <v>334</v>
      </c>
      <c r="F9478" s="1211">
        <v>3198</v>
      </c>
    </row>
    <row r="9479" spans="2:6" ht="13.15" customHeight="1" x14ac:dyDescent="0.3">
      <c r="B9479" s="1173" t="s">
        <v>10209</v>
      </c>
      <c r="C9479" s="1206">
        <v>2214</v>
      </c>
      <c r="D9479" s="1206">
        <v>4532</v>
      </c>
      <c r="E9479" s="1206">
        <v>971</v>
      </c>
      <c r="F9479" s="1210">
        <v>7717</v>
      </c>
    </row>
    <row r="9480" spans="2:6" ht="13.15" customHeight="1" x14ac:dyDescent="0.3">
      <c r="B9480" s="1172" t="s">
        <v>10210</v>
      </c>
      <c r="C9480" s="1207">
        <v>1779</v>
      </c>
      <c r="D9480" s="1207">
        <v>3609</v>
      </c>
      <c r="E9480" s="1207">
        <v>619</v>
      </c>
      <c r="F9480" s="1211">
        <v>6007</v>
      </c>
    </row>
    <row r="9481" spans="2:6" ht="13.15" customHeight="1" x14ac:dyDescent="0.3">
      <c r="B9481" s="1173" t="s">
        <v>10211</v>
      </c>
      <c r="C9481" s="1206">
        <v>537</v>
      </c>
      <c r="D9481" s="1206">
        <v>1026</v>
      </c>
      <c r="E9481" s="1206">
        <v>161</v>
      </c>
      <c r="F9481" s="1210">
        <v>1724</v>
      </c>
    </row>
    <row r="9482" spans="2:6" ht="13.15" customHeight="1" x14ac:dyDescent="0.3">
      <c r="B9482" s="1172" t="s">
        <v>10212</v>
      </c>
      <c r="C9482" s="1207">
        <v>455</v>
      </c>
      <c r="D9482" s="1207">
        <v>1209</v>
      </c>
      <c r="E9482" s="1207">
        <v>162</v>
      </c>
      <c r="F9482" s="1211">
        <v>1826</v>
      </c>
    </row>
    <row r="9483" spans="2:6" ht="13.15" customHeight="1" x14ac:dyDescent="0.3">
      <c r="B9483" s="1173" t="s">
        <v>10213</v>
      </c>
      <c r="C9483" s="1206">
        <v>10345</v>
      </c>
      <c r="D9483" s="1206">
        <v>18238</v>
      </c>
      <c r="E9483" s="1206">
        <v>4365</v>
      </c>
      <c r="F9483" s="1210">
        <v>32948</v>
      </c>
    </row>
    <row r="9484" spans="2:6" ht="13.15" customHeight="1" x14ac:dyDescent="0.3">
      <c r="B9484" s="1172" t="s">
        <v>10214</v>
      </c>
      <c r="C9484" s="1207">
        <v>3739</v>
      </c>
      <c r="D9484" s="1207">
        <v>7252</v>
      </c>
      <c r="E9484" s="1207">
        <v>1709</v>
      </c>
      <c r="F9484" s="1211">
        <v>12700</v>
      </c>
    </row>
    <row r="9485" spans="2:6" ht="13.15" customHeight="1" x14ac:dyDescent="0.3">
      <c r="B9485" s="1173" t="s">
        <v>10215</v>
      </c>
      <c r="C9485" s="1206">
        <v>4046</v>
      </c>
      <c r="D9485" s="1206">
        <v>7113</v>
      </c>
      <c r="E9485" s="1206">
        <v>1714</v>
      </c>
      <c r="F9485" s="1210">
        <v>12873</v>
      </c>
    </row>
    <row r="9486" spans="2:6" ht="13.15" customHeight="1" x14ac:dyDescent="0.3">
      <c r="B9486" s="1172" t="s">
        <v>10216</v>
      </c>
      <c r="C9486" s="1207">
        <v>2185</v>
      </c>
      <c r="D9486" s="1207">
        <v>5047</v>
      </c>
      <c r="E9486" s="1207">
        <v>950</v>
      </c>
      <c r="F9486" s="1211">
        <v>8182</v>
      </c>
    </row>
    <row r="9487" spans="2:6" ht="13.15" customHeight="1" x14ac:dyDescent="0.3">
      <c r="B9487" s="1173" t="s">
        <v>10217</v>
      </c>
      <c r="C9487" s="1206">
        <v>196</v>
      </c>
      <c r="D9487" s="1206">
        <v>455</v>
      </c>
      <c r="E9487" s="1206">
        <v>87</v>
      </c>
      <c r="F9487" s="1210">
        <v>738</v>
      </c>
    </row>
    <row r="9488" spans="2:6" ht="13.15" customHeight="1" x14ac:dyDescent="0.3">
      <c r="B9488" s="1172" t="s">
        <v>10218</v>
      </c>
      <c r="C9488" s="1207">
        <v>3358</v>
      </c>
      <c r="D9488" s="1207">
        <v>6582</v>
      </c>
      <c r="E9488" s="1207">
        <v>1331</v>
      </c>
      <c r="F9488" s="1211">
        <v>11271</v>
      </c>
    </row>
    <row r="9489" spans="2:6" ht="13.15" customHeight="1" x14ac:dyDescent="0.3">
      <c r="B9489" s="1173" t="s">
        <v>10219</v>
      </c>
      <c r="C9489" s="1206">
        <v>1312</v>
      </c>
      <c r="D9489" s="1206">
        <v>3267</v>
      </c>
      <c r="E9489" s="1206">
        <v>519</v>
      </c>
      <c r="F9489" s="1210">
        <v>5098</v>
      </c>
    </row>
    <row r="9490" spans="2:6" ht="13.15" customHeight="1" x14ac:dyDescent="0.3">
      <c r="B9490" s="1172" t="s">
        <v>10220</v>
      </c>
      <c r="C9490" s="1207">
        <v>152</v>
      </c>
      <c r="D9490" s="1207">
        <v>619</v>
      </c>
      <c r="E9490" s="1207">
        <v>80</v>
      </c>
      <c r="F9490" s="1211">
        <v>851</v>
      </c>
    </row>
    <row r="9491" spans="2:6" ht="13.15" customHeight="1" x14ac:dyDescent="0.3">
      <c r="B9491" s="1173" t="s">
        <v>10221</v>
      </c>
      <c r="C9491" s="1206">
        <v>1326</v>
      </c>
      <c r="D9491" s="1206">
        <v>3035</v>
      </c>
      <c r="E9491" s="1206">
        <v>477</v>
      </c>
      <c r="F9491" s="1210">
        <v>4838</v>
      </c>
    </row>
    <row r="9492" spans="2:6" ht="13.15" customHeight="1" x14ac:dyDescent="0.3">
      <c r="B9492" s="1172" t="s">
        <v>10222</v>
      </c>
      <c r="C9492" s="1207">
        <v>1167</v>
      </c>
      <c r="D9492" s="1207">
        <v>2950</v>
      </c>
      <c r="E9492" s="1207">
        <v>494</v>
      </c>
      <c r="F9492" s="1211">
        <v>4611</v>
      </c>
    </row>
    <row r="9493" spans="2:6" ht="13.15" customHeight="1" x14ac:dyDescent="0.3">
      <c r="B9493" s="1173" t="s">
        <v>10223</v>
      </c>
      <c r="C9493" s="1206">
        <v>129</v>
      </c>
      <c r="D9493" s="1206">
        <v>398</v>
      </c>
      <c r="E9493" s="1206">
        <v>57</v>
      </c>
      <c r="F9493" s="1210">
        <v>584</v>
      </c>
    </row>
    <row r="9494" spans="2:6" ht="13.15" customHeight="1" x14ac:dyDescent="0.3">
      <c r="B9494" s="1172" t="s">
        <v>10224</v>
      </c>
      <c r="C9494" s="1207">
        <v>812</v>
      </c>
      <c r="D9494" s="1207">
        <v>1393</v>
      </c>
      <c r="E9494" s="1207">
        <v>271</v>
      </c>
      <c r="F9494" s="1211">
        <v>2476</v>
      </c>
    </row>
    <row r="9495" spans="2:6" ht="13.15" customHeight="1" x14ac:dyDescent="0.3">
      <c r="B9495" s="1173" t="s">
        <v>10225</v>
      </c>
      <c r="C9495" s="1206">
        <v>1628</v>
      </c>
      <c r="D9495" s="1206">
        <v>3591</v>
      </c>
      <c r="E9495" s="1206">
        <v>573</v>
      </c>
      <c r="F9495" s="1210">
        <v>5792</v>
      </c>
    </row>
    <row r="9496" spans="2:6" ht="13.15" customHeight="1" x14ac:dyDescent="0.3">
      <c r="B9496" s="1172" t="s">
        <v>10226</v>
      </c>
      <c r="C9496" s="1207">
        <v>475</v>
      </c>
      <c r="D9496" s="1207">
        <v>1588</v>
      </c>
      <c r="E9496" s="1207">
        <v>166</v>
      </c>
      <c r="F9496" s="1211">
        <v>2229</v>
      </c>
    </row>
    <row r="9497" spans="2:6" ht="13.15" customHeight="1" x14ac:dyDescent="0.3">
      <c r="B9497" s="1173" t="s">
        <v>10227</v>
      </c>
      <c r="C9497" s="1206">
        <v>250</v>
      </c>
      <c r="D9497" s="1206">
        <v>416</v>
      </c>
      <c r="E9497" s="1206">
        <v>63</v>
      </c>
      <c r="F9497" s="1210">
        <v>729</v>
      </c>
    </row>
    <row r="9498" spans="2:6" ht="13.15" customHeight="1" x14ac:dyDescent="0.3">
      <c r="B9498" s="1172" t="s">
        <v>10228</v>
      </c>
      <c r="C9498" s="1207">
        <v>8</v>
      </c>
      <c r="D9498" s="1207">
        <v>49</v>
      </c>
      <c r="E9498" s="1207">
        <v>4</v>
      </c>
      <c r="F9498" s="1211">
        <v>61</v>
      </c>
    </row>
    <row r="9499" spans="2:6" ht="13.15" customHeight="1" x14ac:dyDescent="0.3">
      <c r="B9499" s="1173" t="s">
        <v>10229</v>
      </c>
      <c r="C9499" s="1206">
        <v>676</v>
      </c>
      <c r="D9499" s="1206">
        <v>2116</v>
      </c>
      <c r="E9499" s="1206">
        <v>584</v>
      </c>
      <c r="F9499" s="1210">
        <v>3376</v>
      </c>
    </row>
    <row r="9500" spans="2:6" ht="13.15" customHeight="1" x14ac:dyDescent="0.3">
      <c r="B9500" s="1172" t="s">
        <v>10230</v>
      </c>
      <c r="C9500" s="1207">
        <v>14587</v>
      </c>
      <c r="D9500" s="1207">
        <v>25634</v>
      </c>
      <c r="E9500" s="1207">
        <v>4505</v>
      </c>
      <c r="F9500" s="1211">
        <v>44726</v>
      </c>
    </row>
    <row r="9501" spans="2:6" ht="13.15" customHeight="1" x14ac:dyDescent="0.3">
      <c r="B9501" s="1173" t="s">
        <v>10231</v>
      </c>
      <c r="C9501" s="1206">
        <v>306</v>
      </c>
      <c r="D9501" s="1206">
        <v>1707</v>
      </c>
      <c r="E9501" s="1206">
        <v>122</v>
      </c>
      <c r="F9501" s="1210">
        <v>2135</v>
      </c>
    </row>
    <row r="9502" spans="2:6" ht="13.15" customHeight="1" x14ac:dyDescent="0.3">
      <c r="B9502" s="1172" t="s">
        <v>10232</v>
      </c>
      <c r="C9502" s="1207">
        <v>9975</v>
      </c>
      <c r="D9502" s="1207">
        <v>21663</v>
      </c>
      <c r="E9502" s="1207">
        <v>4263</v>
      </c>
      <c r="F9502" s="1211">
        <v>35901</v>
      </c>
    </row>
    <row r="9503" spans="2:6" ht="13.15" customHeight="1" x14ac:dyDescent="0.3">
      <c r="B9503" s="1173" t="s">
        <v>10233</v>
      </c>
      <c r="C9503" s="1206">
        <v>1691</v>
      </c>
      <c r="D9503" s="1206">
        <v>6640</v>
      </c>
      <c r="E9503" s="1206">
        <v>707</v>
      </c>
      <c r="F9503" s="1210">
        <v>9038</v>
      </c>
    </row>
    <row r="9504" spans="2:6" ht="13.15" customHeight="1" x14ac:dyDescent="0.3">
      <c r="B9504" s="1172" t="s">
        <v>10234</v>
      </c>
      <c r="C9504" s="1207">
        <v>1024</v>
      </c>
      <c r="D9504" s="1207">
        <v>3852</v>
      </c>
      <c r="E9504" s="1207">
        <v>416</v>
      </c>
      <c r="F9504" s="1211">
        <v>5292</v>
      </c>
    </row>
    <row r="9505" spans="2:6" ht="13.15" customHeight="1" x14ac:dyDescent="0.3">
      <c r="B9505" s="1173" t="s">
        <v>10235</v>
      </c>
      <c r="C9505" s="1206">
        <v>1176</v>
      </c>
      <c r="D9505" s="1206">
        <v>3726</v>
      </c>
      <c r="E9505" s="1206">
        <v>512</v>
      </c>
      <c r="F9505" s="1210">
        <v>5414</v>
      </c>
    </row>
    <row r="9506" spans="2:6" ht="13.15" customHeight="1" x14ac:dyDescent="0.3">
      <c r="B9506" s="1172" t="s">
        <v>10236</v>
      </c>
      <c r="C9506" s="1207">
        <v>648</v>
      </c>
      <c r="D9506" s="1207">
        <v>2884</v>
      </c>
      <c r="E9506" s="1207">
        <v>249</v>
      </c>
      <c r="F9506" s="1211">
        <v>3781</v>
      </c>
    </row>
    <row r="9507" spans="2:6" ht="13.15" customHeight="1" x14ac:dyDescent="0.3">
      <c r="B9507" s="1173" t="s">
        <v>10237</v>
      </c>
      <c r="C9507" s="1206">
        <v>6215</v>
      </c>
      <c r="D9507" s="1206">
        <v>12754</v>
      </c>
      <c r="E9507" s="1206">
        <v>2003</v>
      </c>
      <c r="F9507" s="1210">
        <v>20972</v>
      </c>
    </row>
    <row r="9508" spans="2:6" ht="13.15" customHeight="1" x14ac:dyDescent="0.3">
      <c r="B9508" s="1172" t="s">
        <v>10238</v>
      </c>
      <c r="C9508" s="1207">
        <v>752</v>
      </c>
      <c r="D9508" s="1207">
        <v>2328</v>
      </c>
      <c r="E9508" s="1207">
        <v>400</v>
      </c>
      <c r="F9508" s="1211">
        <v>3480</v>
      </c>
    </row>
    <row r="9509" spans="2:6" ht="13.15" customHeight="1" x14ac:dyDescent="0.3">
      <c r="B9509" s="1173" t="s">
        <v>10239</v>
      </c>
      <c r="C9509" s="1206">
        <v>1610</v>
      </c>
      <c r="D9509" s="1206">
        <v>3953</v>
      </c>
      <c r="E9509" s="1206">
        <v>745</v>
      </c>
      <c r="F9509" s="1210">
        <v>6308</v>
      </c>
    </row>
    <row r="9510" spans="2:6" ht="13.15" customHeight="1" x14ac:dyDescent="0.3">
      <c r="B9510" s="1172" t="s">
        <v>10240</v>
      </c>
      <c r="C9510" s="1207">
        <v>333</v>
      </c>
      <c r="D9510" s="1207">
        <v>1234</v>
      </c>
      <c r="E9510" s="1207">
        <v>129</v>
      </c>
      <c r="F9510" s="1211">
        <v>1696</v>
      </c>
    </row>
    <row r="9511" spans="2:6" ht="13.15" customHeight="1" x14ac:dyDescent="0.3">
      <c r="B9511" s="1173" t="s">
        <v>10241</v>
      </c>
      <c r="C9511" s="1206">
        <v>980</v>
      </c>
      <c r="D9511" s="1206">
        <v>2664</v>
      </c>
      <c r="E9511" s="1206">
        <v>348</v>
      </c>
      <c r="F9511" s="1210">
        <v>3992</v>
      </c>
    </row>
    <row r="9512" spans="2:6" ht="13.15" customHeight="1" x14ac:dyDescent="0.3">
      <c r="B9512" s="1172" t="s">
        <v>10242</v>
      </c>
      <c r="C9512" s="1207">
        <v>8</v>
      </c>
      <c r="D9512" s="1207">
        <v>3</v>
      </c>
      <c r="E9512" s="1207">
        <v>0</v>
      </c>
      <c r="F9512" s="1211">
        <v>11</v>
      </c>
    </row>
    <row r="9513" spans="2:6" ht="13.15" customHeight="1" x14ac:dyDescent="0.3">
      <c r="B9513" s="1173" t="s">
        <v>10243</v>
      </c>
      <c r="C9513" s="1206">
        <v>828</v>
      </c>
      <c r="D9513" s="1206">
        <v>2499</v>
      </c>
      <c r="E9513" s="1206">
        <v>284</v>
      </c>
      <c r="F9513" s="1210">
        <v>3611</v>
      </c>
    </row>
    <row r="9514" spans="2:6" ht="13.15" customHeight="1" x14ac:dyDescent="0.3">
      <c r="B9514" s="1172" t="s">
        <v>10244</v>
      </c>
      <c r="C9514" s="1207">
        <v>3</v>
      </c>
      <c r="D9514" s="1207">
        <v>0</v>
      </c>
      <c r="E9514" s="1207">
        <v>2</v>
      </c>
      <c r="F9514" s="1211">
        <v>5</v>
      </c>
    </row>
    <row r="9515" spans="2:6" ht="13.15" customHeight="1" x14ac:dyDescent="0.3">
      <c r="B9515" s="1173" t="s">
        <v>10245</v>
      </c>
      <c r="C9515" s="1206">
        <v>27227</v>
      </c>
      <c r="D9515" s="1206">
        <v>76916</v>
      </c>
      <c r="E9515" s="1206">
        <v>14118</v>
      </c>
      <c r="F9515" s="1210">
        <v>118261</v>
      </c>
    </row>
    <row r="9516" spans="2:6" ht="13.15" customHeight="1" x14ac:dyDescent="0.3">
      <c r="B9516" s="1172" t="s">
        <v>10246</v>
      </c>
      <c r="C9516" s="1207">
        <v>6838</v>
      </c>
      <c r="D9516" s="1207">
        <v>17847</v>
      </c>
      <c r="E9516" s="1207">
        <v>9005</v>
      </c>
      <c r="F9516" s="1211">
        <v>33690</v>
      </c>
    </row>
    <row r="9517" spans="2:6" ht="13.15" customHeight="1" x14ac:dyDescent="0.3">
      <c r="B9517" s="1173" t="s">
        <v>10247</v>
      </c>
      <c r="C9517" s="1206">
        <v>5155</v>
      </c>
      <c r="D9517" s="1206">
        <v>15186</v>
      </c>
      <c r="E9517" s="1206">
        <v>2544</v>
      </c>
      <c r="F9517" s="1210">
        <v>22885</v>
      </c>
    </row>
    <row r="9518" spans="2:6" ht="13.15" customHeight="1" x14ac:dyDescent="0.3">
      <c r="B9518" s="1172" t="s">
        <v>10248</v>
      </c>
      <c r="C9518" s="1207">
        <v>8562</v>
      </c>
      <c r="D9518" s="1207">
        <v>18888</v>
      </c>
      <c r="E9518" s="1207">
        <v>3475</v>
      </c>
      <c r="F9518" s="1211">
        <v>30925</v>
      </c>
    </row>
    <row r="9519" spans="2:6" ht="13.15" customHeight="1" x14ac:dyDescent="0.3">
      <c r="B9519" s="1173" t="s">
        <v>10249</v>
      </c>
      <c r="C9519" s="1206">
        <v>3045</v>
      </c>
      <c r="D9519" s="1206">
        <v>8638</v>
      </c>
      <c r="E9519" s="1206">
        <v>868</v>
      </c>
      <c r="F9519" s="1210">
        <v>12551</v>
      </c>
    </row>
    <row r="9520" spans="2:6" ht="13.15" customHeight="1" x14ac:dyDescent="0.3">
      <c r="B9520" s="1172" t="s">
        <v>10250</v>
      </c>
      <c r="C9520" s="1207">
        <v>709</v>
      </c>
      <c r="D9520" s="1207">
        <v>1927</v>
      </c>
      <c r="E9520" s="1207">
        <v>209</v>
      </c>
      <c r="F9520" s="1211">
        <v>2845</v>
      </c>
    </row>
    <row r="9521" spans="2:6" ht="13.15" customHeight="1" x14ac:dyDescent="0.3">
      <c r="B9521" s="1173" t="s">
        <v>10251</v>
      </c>
      <c r="C9521" s="1206">
        <v>3550</v>
      </c>
      <c r="D9521" s="1206">
        <v>10683</v>
      </c>
      <c r="E9521" s="1206">
        <v>1632</v>
      </c>
      <c r="F9521" s="1210">
        <v>15865</v>
      </c>
    </row>
    <row r="9522" spans="2:6" ht="13.15" customHeight="1" x14ac:dyDescent="0.3">
      <c r="B9522" s="1172" t="s">
        <v>10252</v>
      </c>
      <c r="C9522" s="1207">
        <v>56</v>
      </c>
      <c r="D9522" s="1207">
        <v>232</v>
      </c>
      <c r="E9522" s="1207">
        <v>25</v>
      </c>
      <c r="F9522" s="1211">
        <v>313</v>
      </c>
    </row>
    <row r="9523" spans="2:6" ht="13.15" customHeight="1" x14ac:dyDescent="0.3">
      <c r="B9523" s="1173" t="s">
        <v>10253</v>
      </c>
      <c r="C9523" s="1206">
        <v>331</v>
      </c>
      <c r="D9523" s="1206">
        <v>949</v>
      </c>
      <c r="E9523" s="1206">
        <v>191</v>
      </c>
      <c r="F9523" s="1210">
        <v>1471</v>
      </c>
    </row>
    <row r="9524" spans="2:6" ht="13.15" customHeight="1" x14ac:dyDescent="0.3">
      <c r="B9524" s="1172" t="s">
        <v>10254</v>
      </c>
      <c r="C9524" s="1207">
        <v>590</v>
      </c>
      <c r="D9524" s="1207">
        <v>3243</v>
      </c>
      <c r="E9524" s="1207">
        <v>662</v>
      </c>
      <c r="F9524" s="1211">
        <v>4495</v>
      </c>
    </row>
    <row r="9525" spans="2:6" ht="13.15" customHeight="1" x14ac:dyDescent="0.3">
      <c r="B9525" s="1173" t="s">
        <v>10255</v>
      </c>
      <c r="C9525" s="1206">
        <v>967</v>
      </c>
      <c r="D9525" s="1206">
        <v>4531</v>
      </c>
      <c r="E9525" s="1206">
        <v>467</v>
      </c>
      <c r="F9525" s="1210">
        <v>5965</v>
      </c>
    </row>
    <row r="9526" spans="2:6" ht="13.15" customHeight="1" x14ac:dyDescent="0.3">
      <c r="B9526" s="1172" t="s">
        <v>10256</v>
      </c>
      <c r="C9526" s="1207">
        <v>1754</v>
      </c>
      <c r="D9526" s="1207">
        <v>6161</v>
      </c>
      <c r="E9526" s="1207">
        <v>743</v>
      </c>
      <c r="F9526" s="1211">
        <v>8658</v>
      </c>
    </row>
    <row r="9527" spans="2:6" ht="13.15" customHeight="1" x14ac:dyDescent="0.3">
      <c r="B9527" s="1173" t="s">
        <v>10257</v>
      </c>
      <c r="C9527" s="1206">
        <v>848</v>
      </c>
      <c r="D9527" s="1206">
        <v>3159</v>
      </c>
      <c r="E9527" s="1206">
        <v>293</v>
      </c>
      <c r="F9527" s="1210">
        <v>4300</v>
      </c>
    </row>
    <row r="9528" spans="2:6" ht="13.15" customHeight="1" x14ac:dyDescent="0.3">
      <c r="B9528" s="1172" t="s">
        <v>10258</v>
      </c>
      <c r="C9528" s="1207">
        <v>449</v>
      </c>
      <c r="D9528" s="1207">
        <v>2582</v>
      </c>
      <c r="E9528" s="1207">
        <v>166</v>
      </c>
      <c r="F9528" s="1211">
        <v>3197</v>
      </c>
    </row>
    <row r="9529" spans="2:6" ht="13.15" customHeight="1" x14ac:dyDescent="0.3">
      <c r="B9529" s="1173" t="s">
        <v>10259</v>
      </c>
      <c r="C9529" s="1206">
        <v>473</v>
      </c>
      <c r="D9529" s="1206">
        <v>2020</v>
      </c>
      <c r="E9529" s="1206">
        <v>230</v>
      </c>
      <c r="F9529" s="1210">
        <v>2723</v>
      </c>
    </row>
    <row r="9530" spans="2:6" ht="13.15" customHeight="1" x14ac:dyDescent="0.3">
      <c r="B9530" s="1172" t="s">
        <v>10260</v>
      </c>
      <c r="C9530" s="1207">
        <v>775</v>
      </c>
      <c r="D9530" s="1207">
        <v>4846</v>
      </c>
      <c r="E9530" s="1207">
        <v>571</v>
      </c>
      <c r="F9530" s="1211">
        <v>6192</v>
      </c>
    </row>
    <row r="9531" spans="2:6" ht="13.15" customHeight="1" x14ac:dyDescent="0.3">
      <c r="B9531" s="1173" t="s">
        <v>10261</v>
      </c>
      <c r="C9531" s="1206">
        <v>909</v>
      </c>
      <c r="D9531" s="1206">
        <v>3514</v>
      </c>
      <c r="E9531" s="1206">
        <v>420</v>
      </c>
      <c r="F9531" s="1210">
        <v>4843</v>
      </c>
    </row>
    <row r="9532" spans="2:6" ht="13.15" customHeight="1" x14ac:dyDescent="0.3">
      <c r="B9532" s="1172" t="s">
        <v>10262</v>
      </c>
      <c r="C9532" s="1207">
        <v>81</v>
      </c>
      <c r="D9532" s="1207">
        <v>354</v>
      </c>
      <c r="E9532" s="1207">
        <v>37</v>
      </c>
      <c r="F9532" s="1211">
        <v>472</v>
      </c>
    </row>
    <row r="9533" spans="2:6" ht="13.15" customHeight="1" x14ac:dyDescent="0.3">
      <c r="B9533" s="1173" t="s">
        <v>10263</v>
      </c>
      <c r="C9533" s="1206">
        <v>4695</v>
      </c>
      <c r="D9533" s="1206">
        <v>14040</v>
      </c>
      <c r="E9533" s="1206">
        <v>2502</v>
      </c>
      <c r="F9533" s="1210">
        <v>21237</v>
      </c>
    </row>
    <row r="9534" spans="2:6" ht="13.15" customHeight="1" x14ac:dyDescent="0.3">
      <c r="B9534" s="1172" t="s">
        <v>10264</v>
      </c>
      <c r="C9534" s="1207">
        <v>1764</v>
      </c>
      <c r="D9534" s="1207">
        <v>5804</v>
      </c>
      <c r="E9534" s="1207">
        <v>693</v>
      </c>
      <c r="F9534" s="1211">
        <v>8261</v>
      </c>
    </row>
    <row r="9535" spans="2:6" ht="13.15" customHeight="1" x14ac:dyDescent="0.3">
      <c r="B9535" s="1173" t="s">
        <v>10265</v>
      </c>
      <c r="C9535" s="1206">
        <v>5881</v>
      </c>
      <c r="D9535" s="1206">
        <v>14215</v>
      </c>
      <c r="E9535" s="1206">
        <v>2276</v>
      </c>
      <c r="F9535" s="1210">
        <v>22372</v>
      </c>
    </row>
    <row r="9536" spans="2:6" ht="13.15" customHeight="1" x14ac:dyDescent="0.3">
      <c r="B9536" s="1172" t="s">
        <v>10266</v>
      </c>
      <c r="C9536" s="1207">
        <v>802</v>
      </c>
      <c r="D9536" s="1207">
        <v>3455</v>
      </c>
      <c r="E9536" s="1207">
        <v>414</v>
      </c>
      <c r="F9536" s="1211">
        <v>4671</v>
      </c>
    </row>
    <row r="9537" spans="2:6" ht="13.15" customHeight="1" x14ac:dyDescent="0.3">
      <c r="B9537" s="1173" t="s">
        <v>10267</v>
      </c>
      <c r="C9537" s="1206">
        <v>5013</v>
      </c>
      <c r="D9537" s="1206">
        <v>13119</v>
      </c>
      <c r="E9537" s="1206">
        <v>1779</v>
      </c>
      <c r="F9537" s="1210">
        <v>19911</v>
      </c>
    </row>
    <row r="9538" spans="2:6" ht="13.15" customHeight="1" x14ac:dyDescent="0.3">
      <c r="B9538" s="1172" t="s">
        <v>10268</v>
      </c>
      <c r="C9538" s="1207">
        <v>920</v>
      </c>
      <c r="D9538" s="1207">
        <v>4139</v>
      </c>
      <c r="E9538" s="1207">
        <v>342</v>
      </c>
      <c r="F9538" s="1211">
        <v>5401</v>
      </c>
    </row>
    <row r="9539" spans="2:6" ht="13.15" customHeight="1" x14ac:dyDescent="0.3">
      <c r="B9539" s="1173" t="s">
        <v>10269</v>
      </c>
      <c r="C9539" s="1206">
        <v>763</v>
      </c>
      <c r="D9539" s="1206">
        <v>3855</v>
      </c>
      <c r="E9539" s="1206">
        <v>387</v>
      </c>
      <c r="F9539" s="1210">
        <v>5005</v>
      </c>
    </row>
    <row r="9540" spans="2:6" ht="13.15" customHeight="1" x14ac:dyDescent="0.3">
      <c r="B9540" s="1172" t="s">
        <v>10270</v>
      </c>
      <c r="C9540" s="1207">
        <v>342</v>
      </c>
      <c r="D9540" s="1207">
        <v>2718</v>
      </c>
      <c r="E9540" s="1207">
        <v>190</v>
      </c>
      <c r="F9540" s="1211">
        <v>3250</v>
      </c>
    </row>
    <row r="9541" spans="2:6" ht="13.15" customHeight="1" x14ac:dyDescent="0.3">
      <c r="B9541" s="1173" t="s">
        <v>10271</v>
      </c>
      <c r="C9541" s="1206">
        <v>21</v>
      </c>
      <c r="D9541" s="1206">
        <v>85</v>
      </c>
      <c r="E9541" s="1206">
        <v>9</v>
      </c>
      <c r="F9541" s="1210">
        <v>115</v>
      </c>
    </row>
    <row r="9542" spans="2:6" ht="13.15" customHeight="1" x14ac:dyDescent="0.3">
      <c r="B9542" s="1172" t="s">
        <v>10272</v>
      </c>
      <c r="C9542" s="1207">
        <v>208</v>
      </c>
      <c r="D9542" s="1207">
        <v>1102</v>
      </c>
      <c r="E9542" s="1207">
        <v>64</v>
      </c>
      <c r="F9542" s="1211">
        <v>1374</v>
      </c>
    </row>
    <row r="9543" spans="2:6" ht="13.15" customHeight="1" x14ac:dyDescent="0.3">
      <c r="B9543" s="1173" t="s">
        <v>10273</v>
      </c>
      <c r="C9543" s="1206">
        <v>279</v>
      </c>
      <c r="D9543" s="1206">
        <v>1243</v>
      </c>
      <c r="E9543" s="1206">
        <v>74</v>
      </c>
      <c r="F9543" s="1210">
        <v>1596</v>
      </c>
    </row>
    <row r="9544" spans="2:6" ht="13.15" customHeight="1" x14ac:dyDescent="0.3">
      <c r="B9544" s="1172" t="s">
        <v>10274</v>
      </c>
      <c r="C9544" s="1207">
        <v>537</v>
      </c>
      <c r="D9544" s="1207">
        <v>1980</v>
      </c>
      <c r="E9544" s="1207">
        <v>163</v>
      </c>
      <c r="F9544" s="1211">
        <v>2680</v>
      </c>
    </row>
    <row r="9545" spans="2:6" ht="13.15" customHeight="1" x14ac:dyDescent="0.3">
      <c r="B9545" s="1173" t="s">
        <v>10275</v>
      </c>
      <c r="C9545" s="1206">
        <v>5352</v>
      </c>
      <c r="D9545" s="1206">
        <v>14369</v>
      </c>
      <c r="E9545" s="1206">
        <v>1471</v>
      </c>
      <c r="F9545" s="1210">
        <v>21192</v>
      </c>
    </row>
    <row r="9546" spans="2:6" ht="13.15" customHeight="1" x14ac:dyDescent="0.3">
      <c r="B9546" s="1172" t="s">
        <v>10276</v>
      </c>
      <c r="C9546" s="1207">
        <v>10507</v>
      </c>
      <c r="D9546" s="1207">
        <v>14513</v>
      </c>
      <c r="E9546" s="1207">
        <v>4775</v>
      </c>
      <c r="F9546" s="1211">
        <v>29795</v>
      </c>
    </row>
    <row r="9547" spans="2:6" ht="13.15" customHeight="1" x14ac:dyDescent="0.3">
      <c r="B9547" s="1173" t="s">
        <v>10277</v>
      </c>
      <c r="C9547" s="1206">
        <v>9530</v>
      </c>
      <c r="D9547" s="1206">
        <v>18385</v>
      </c>
      <c r="E9547" s="1206">
        <v>4366</v>
      </c>
      <c r="F9547" s="1210">
        <v>32281</v>
      </c>
    </row>
    <row r="9548" spans="2:6" ht="13.15" customHeight="1" x14ac:dyDescent="0.3">
      <c r="B9548" s="1172" t="s">
        <v>10278</v>
      </c>
      <c r="C9548" s="1207">
        <v>3513</v>
      </c>
      <c r="D9548" s="1207">
        <v>7904</v>
      </c>
      <c r="E9548" s="1207">
        <v>2013</v>
      </c>
      <c r="F9548" s="1211">
        <v>13430</v>
      </c>
    </row>
    <row r="9549" spans="2:6" ht="13.15" customHeight="1" x14ac:dyDescent="0.3">
      <c r="B9549" s="1173" t="s">
        <v>10279</v>
      </c>
      <c r="C9549" s="1206">
        <v>10857</v>
      </c>
      <c r="D9549" s="1206">
        <v>13438</v>
      </c>
      <c r="E9549" s="1206">
        <v>2705</v>
      </c>
      <c r="F9549" s="1210">
        <v>27000</v>
      </c>
    </row>
    <row r="9550" spans="2:6" ht="13.15" customHeight="1" x14ac:dyDescent="0.3">
      <c r="B9550" s="1172" t="s">
        <v>10280</v>
      </c>
      <c r="C9550" s="1207">
        <v>17661</v>
      </c>
      <c r="D9550" s="1207">
        <v>30912</v>
      </c>
      <c r="E9550" s="1207">
        <v>7780</v>
      </c>
      <c r="F9550" s="1211">
        <v>56353</v>
      </c>
    </row>
    <row r="9551" spans="2:6" ht="13.15" customHeight="1" x14ac:dyDescent="0.3">
      <c r="B9551" s="1173" t="s">
        <v>10281</v>
      </c>
      <c r="C9551" s="1206">
        <v>444</v>
      </c>
      <c r="D9551" s="1206">
        <v>1839</v>
      </c>
      <c r="E9551" s="1206">
        <v>344</v>
      </c>
      <c r="F9551" s="1210">
        <v>2627</v>
      </c>
    </row>
    <row r="9552" spans="2:6" ht="13.15" customHeight="1" x14ac:dyDescent="0.3">
      <c r="B9552" s="1172" t="s">
        <v>10282</v>
      </c>
      <c r="C9552" s="1207">
        <v>7628</v>
      </c>
      <c r="D9552" s="1207">
        <v>24132</v>
      </c>
      <c r="E9552" s="1207">
        <v>3939</v>
      </c>
      <c r="F9552" s="1211">
        <v>35699</v>
      </c>
    </row>
    <row r="9553" spans="2:6" ht="13.15" customHeight="1" x14ac:dyDescent="0.3">
      <c r="B9553" s="1173" t="s">
        <v>10283</v>
      </c>
      <c r="C9553" s="1206">
        <v>518</v>
      </c>
      <c r="D9553" s="1206">
        <v>2458</v>
      </c>
      <c r="E9553" s="1206">
        <v>235</v>
      </c>
      <c r="F9553" s="1210">
        <v>3211</v>
      </c>
    </row>
    <row r="9554" spans="2:6" ht="13.15" customHeight="1" x14ac:dyDescent="0.3">
      <c r="B9554" s="1172" t="s">
        <v>10284</v>
      </c>
      <c r="C9554" s="1207">
        <v>128</v>
      </c>
      <c r="D9554" s="1207">
        <v>633</v>
      </c>
      <c r="E9554" s="1207">
        <v>97</v>
      </c>
      <c r="F9554" s="1211">
        <v>858</v>
      </c>
    </row>
    <row r="9555" spans="2:6" ht="13.15" customHeight="1" x14ac:dyDescent="0.3">
      <c r="B9555" s="1173" t="s">
        <v>10285</v>
      </c>
      <c r="C9555" s="1206">
        <v>11</v>
      </c>
      <c r="D9555" s="1206">
        <v>181</v>
      </c>
      <c r="E9555" s="1206">
        <v>21</v>
      </c>
      <c r="F9555" s="1210">
        <v>213</v>
      </c>
    </row>
    <row r="9556" spans="2:6" ht="13.15" customHeight="1" x14ac:dyDescent="0.3">
      <c r="B9556" s="1172" t="s">
        <v>10286</v>
      </c>
      <c r="C9556" s="1207">
        <v>3725</v>
      </c>
      <c r="D9556" s="1207">
        <v>11426</v>
      </c>
      <c r="E9556" s="1207">
        <v>2199</v>
      </c>
      <c r="F9556" s="1211">
        <v>17350</v>
      </c>
    </row>
    <row r="9557" spans="2:6" ht="13.15" customHeight="1" x14ac:dyDescent="0.3">
      <c r="B9557" s="1173" t="s">
        <v>10287</v>
      </c>
      <c r="C9557" s="1206">
        <v>218</v>
      </c>
      <c r="D9557" s="1206">
        <v>763</v>
      </c>
      <c r="E9557" s="1206">
        <v>104</v>
      </c>
      <c r="F9557" s="1210">
        <v>1085</v>
      </c>
    </row>
    <row r="9558" spans="2:6" ht="13.15" customHeight="1" x14ac:dyDescent="0.3">
      <c r="B9558" s="1172" t="s">
        <v>10288</v>
      </c>
      <c r="C9558" s="1207">
        <v>8270</v>
      </c>
      <c r="D9558" s="1207">
        <v>19870</v>
      </c>
      <c r="E9558" s="1207">
        <v>3475</v>
      </c>
      <c r="F9558" s="1211">
        <v>31615</v>
      </c>
    </row>
    <row r="9559" spans="2:6" ht="13.15" customHeight="1" x14ac:dyDescent="0.3">
      <c r="B9559" s="1173" t="s">
        <v>10289</v>
      </c>
      <c r="C9559" s="1206">
        <v>2371</v>
      </c>
      <c r="D9559" s="1206">
        <v>6672</v>
      </c>
      <c r="E9559" s="1206">
        <v>986</v>
      </c>
      <c r="F9559" s="1210">
        <v>10029</v>
      </c>
    </row>
    <row r="9560" spans="2:6" ht="13.15" customHeight="1" x14ac:dyDescent="0.3">
      <c r="B9560" s="1172" t="s">
        <v>10290</v>
      </c>
      <c r="C9560" s="1207">
        <v>901</v>
      </c>
      <c r="D9560" s="1207">
        <v>2761</v>
      </c>
      <c r="E9560" s="1207">
        <v>452</v>
      </c>
      <c r="F9560" s="1211">
        <v>4114</v>
      </c>
    </row>
    <row r="9561" spans="2:6" ht="13.15" customHeight="1" x14ac:dyDescent="0.3">
      <c r="B9561" s="1173" t="s">
        <v>10291</v>
      </c>
      <c r="C9561" s="1206">
        <v>857</v>
      </c>
      <c r="D9561" s="1206">
        <v>3585</v>
      </c>
      <c r="E9561" s="1206">
        <v>442</v>
      </c>
      <c r="F9561" s="1210">
        <v>4884</v>
      </c>
    </row>
    <row r="9562" spans="2:6" ht="13.15" customHeight="1" x14ac:dyDescent="0.3">
      <c r="B9562" s="1172" t="s">
        <v>10292</v>
      </c>
      <c r="C9562" s="1207">
        <v>1626</v>
      </c>
      <c r="D9562" s="1207">
        <v>5518</v>
      </c>
      <c r="E9562" s="1207">
        <v>763</v>
      </c>
      <c r="F9562" s="1211">
        <v>7907</v>
      </c>
    </row>
    <row r="9563" spans="2:6" ht="13.15" customHeight="1" x14ac:dyDescent="0.3">
      <c r="B9563" s="1173" t="s">
        <v>10293</v>
      </c>
      <c r="C9563" s="1206">
        <v>323</v>
      </c>
      <c r="D9563" s="1206">
        <v>1415</v>
      </c>
      <c r="E9563" s="1206">
        <v>106</v>
      </c>
      <c r="F9563" s="1210">
        <v>1844</v>
      </c>
    </row>
    <row r="9564" spans="2:6" ht="13.15" customHeight="1" x14ac:dyDescent="0.3">
      <c r="B9564" s="1172" t="s">
        <v>10294</v>
      </c>
      <c r="C9564" s="1207">
        <v>4771</v>
      </c>
      <c r="D9564" s="1207">
        <v>9290</v>
      </c>
      <c r="E9564" s="1207">
        <v>2044</v>
      </c>
      <c r="F9564" s="1211">
        <v>16105</v>
      </c>
    </row>
    <row r="9565" spans="2:6" ht="13.15" customHeight="1" x14ac:dyDescent="0.3">
      <c r="B9565" s="1173" t="s">
        <v>10295</v>
      </c>
      <c r="C9565" s="1206">
        <v>2195</v>
      </c>
      <c r="D9565" s="1206">
        <v>6437</v>
      </c>
      <c r="E9565" s="1206">
        <v>1222</v>
      </c>
      <c r="F9565" s="1210">
        <v>9854</v>
      </c>
    </row>
    <row r="9566" spans="2:6" ht="13.15" customHeight="1" x14ac:dyDescent="0.3">
      <c r="B9566" s="1172" t="s">
        <v>10296</v>
      </c>
      <c r="C9566" s="1207">
        <v>2027</v>
      </c>
      <c r="D9566" s="1207">
        <v>4857</v>
      </c>
      <c r="E9566" s="1207">
        <v>801</v>
      </c>
      <c r="F9566" s="1211">
        <v>7685</v>
      </c>
    </row>
    <row r="9567" spans="2:6" ht="13.15" customHeight="1" x14ac:dyDescent="0.3">
      <c r="B9567" s="1173" t="s">
        <v>10297</v>
      </c>
      <c r="C9567" s="1206">
        <v>2810</v>
      </c>
      <c r="D9567" s="1206">
        <v>5895</v>
      </c>
      <c r="E9567" s="1206">
        <v>1087</v>
      </c>
      <c r="F9567" s="1210">
        <v>9792</v>
      </c>
    </row>
    <row r="9568" spans="2:6" ht="13.15" customHeight="1" x14ac:dyDescent="0.3">
      <c r="B9568" s="1172" t="s">
        <v>10298</v>
      </c>
      <c r="C9568" s="1207">
        <v>5817</v>
      </c>
      <c r="D9568" s="1207">
        <v>11337</v>
      </c>
      <c r="E9568" s="1207">
        <v>2007</v>
      </c>
      <c r="F9568" s="1211">
        <v>19161</v>
      </c>
    </row>
    <row r="9569" spans="2:6" ht="13.15" customHeight="1" x14ac:dyDescent="0.3">
      <c r="B9569" s="1173" t="s">
        <v>10299</v>
      </c>
      <c r="C9569" s="1206">
        <v>2153</v>
      </c>
      <c r="D9569" s="1206">
        <v>4387</v>
      </c>
      <c r="E9569" s="1206">
        <v>911</v>
      </c>
      <c r="F9569" s="1210">
        <v>7451</v>
      </c>
    </row>
    <row r="9570" spans="2:6" ht="13.15" customHeight="1" x14ac:dyDescent="0.3">
      <c r="B9570" s="1172" t="s">
        <v>10300</v>
      </c>
      <c r="C9570" s="1207">
        <v>787</v>
      </c>
      <c r="D9570" s="1207">
        <v>2614</v>
      </c>
      <c r="E9570" s="1207">
        <v>379</v>
      </c>
      <c r="F9570" s="1211">
        <v>3780</v>
      </c>
    </row>
    <row r="9571" spans="2:6" ht="13.15" customHeight="1" x14ac:dyDescent="0.3">
      <c r="B9571" s="1173" t="s">
        <v>10301</v>
      </c>
      <c r="C9571" s="1206">
        <v>163</v>
      </c>
      <c r="D9571" s="1206">
        <v>517</v>
      </c>
      <c r="E9571" s="1206">
        <v>74</v>
      </c>
      <c r="F9571" s="1210">
        <v>754</v>
      </c>
    </row>
    <row r="9572" spans="2:6" ht="13.15" customHeight="1" x14ac:dyDescent="0.3">
      <c r="B9572" s="1172" t="s">
        <v>10302</v>
      </c>
      <c r="C9572" s="1207">
        <v>753</v>
      </c>
      <c r="D9572" s="1207">
        <v>1910</v>
      </c>
      <c r="E9572" s="1207">
        <v>311</v>
      </c>
      <c r="F9572" s="1211">
        <v>2974</v>
      </c>
    </row>
    <row r="9573" spans="2:6" ht="13.15" customHeight="1" x14ac:dyDescent="0.3">
      <c r="B9573" s="1173" t="s">
        <v>10303</v>
      </c>
      <c r="C9573" s="1206">
        <v>1087</v>
      </c>
      <c r="D9573" s="1206">
        <v>2326</v>
      </c>
      <c r="E9573" s="1206">
        <v>425</v>
      </c>
      <c r="F9573" s="1210">
        <v>3838</v>
      </c>
    </row>
    <row r="9574" spans="2:6" ht="13.15" customHeight="1" x14ac:dyDescent="0.3">
      <c r="B9574" s="1172" t="s">
        <v>10304</v>
      </c>
      <c r="C9574" s="1207">
        <v>3412</v>
      </c>
      <c r="D9574" s="1207">
        <v>9760</v>
      </c>
      <c r="E9574" s="1207">
        <v>1706</v>
      </c>
      <c r="F9574" s="1211">
        <v>14878</v>
      </c>
    </row>
    <row r="9575" spans="2:6" ht="13.15" customHeight="1" x14ac:dyDescent="0.3">
      <c r="B9575" s="1173" t="s">
        <v>10305</v>
      </c>
      <c r="C9575" s="1206">
        <v>1421</v>
      </c>
      <c r="D9575" s="1206">
        <v>3049</v>
      </c>
      <c r="E9575" s="1206">
        <v>564</v>
      </c>
      <c r="F9575" s="1210">
        <v>5034</v>
      </c>
    </row>
    <row r="9576" spans="2:6" ht="13.15" customHeight="1" x14ac:dyDescent="0.3">
      <c r="B9576" s="1172" t="s">
        <v>10306</v>
      </c>
      <c r="C9576" s="1207">
        <v>1190</v>
      </c>
      <c r="D9576" s="1207">
        <v>3315</v>
      </c>
      <c r="E9576" s="1207">
        <v>529</v>
      </c>
      <c r="F9576" s="1211">
        <v>5034</v>
      </c>
    </row>
    <row r="9577" spans="2:6" ht="13.15" customHeight="1" x14ac:dyDescent="0.3">
      <c r="B9577" s="1173" t="s">
        <v>10307</v>
      </c>
      <c r="C9577" s="1206">
        <v>2125</v>
      </c>
      <c r="D9577" s="1206">
        <v>5241</v>
      </c>
      <c r="E9577" s="1206">
        <v>866</v>
      </c>
      <c r="F9577" s="1210">
        <v>8232</v>
      </c>
    </row>
    <row r="9578" spans="2:6" ht="13.15" customHeight="1" x14ac:dyDescent="0.3">
      <c r="B9578" s="1172" t="s">
        <v>10308</v>
      </c>
      <c r="C9578" s="1207">
        <v>1341</v>
      </c>
      <c r="D9578" s="1207">
        <v>4126</v>
      </c>
      <c r="E9578" s="1207">
        <v>740</v>
      </c>
      <c r="F9578" s="1211">
        <v>6207</v>
      </c>
    </row>
    <row r="9579" spans="2:6" ht="13.15" customHeight="1" x14ac:dyDescent="0.3">
      <c r="B9579" s="1173" t="s">
        <v>10309</v>
      </c>
      <c r="C9579" s="1206">
        <v>702</v>
      </c>
      <c r="D9579" s="1206">
        <v>1303</v>
      </c>
      <c r="E9579" s="1206">
        <v>161</v>
      </c>
      <c r="F9579" s="1210">
        <v>2166</v>
      </c>
    </row>
    <row r="9580" spans="2:6" ht="13.15" customHeight="1" x14ac:dyDescent="0.3">
      <c r="B9580" s="1172" t="s">
        <v>10310</v>
      </c>
      <c r="C9580" s="1207">
        <v>281</v>
      </c>
      <c r="D9580" s="1207">
        <v>624</v>
      </c>
      <c r="E9580" s="1207">
        <v>78</v>
      </c>
      <c r="F9580" s="1211">
        <v>983</v>
      </c>
    </row>
    <row r="9581" spans="2:6" ht="13.15" customHeight="1" x14ac:dyDescent="0.3">
      <c r="B9581" s="1173" t="s">
        <v>10311</v>
      </c>
      <c r="C9581" s="1206">
        <v>129</v>
      </c>
      <c r="D9581" s="1206">
        <v>138</v>
      </c>
      <c r="E9581" s="1206">
        <v>23</v>
      </c>
      <c r="F9581" s="1210">
        <v>290</v>
      </c>
    </row>
    <row r="9582" spans="2:6" ht="13.15" customHeight="1" x14ac:dyDescent="0.3">
      <c r="B9582" s="1172" t="s">
        <v>10312</v>
      </c>
      <c r="C9582" s="1207">
        <v>675</v>
      </c>
      <c r="D9582" s="1207">
        <v>864</v>
      </c>
      <c r="E9582" s="1207">
        <v>191</v>
      </c>
      <c r="F9582" s="1211">
        <v>1730</v>
      </c>
    </row>
    <row r="9583" spans="2:6" ht="13.15" customHeight="1" x14ac:dyDescent="0.3">
      <c r="B9583" s="1173" t="s">
        <v>10313</v>
      </c>
      <c r="C9583" s="1206">
        <v>102</v>
      </c>
      <c r="D9583" s="1206">
        <v>191</v>
      </c>
      <c r="E9583" s="1206">
        <v>18</v>
      </c>
      <c r="F9583" s="1210">
        <v>311</v>
      </c>
    </row>
    <row r="9584" spans="2:6" ht="13.15" customHeight="1" x14ac:dyDescent="0.3">
      <c r="B9584" s="1172" t="s">
        <v>10314</v>
      </c>
      <c r="C9584" s="1207">
        <v>94</v>
      </c>
      <c r="D9584" s="1207">
        <v>139</v>
      </c>
      <c r="E9584" s="1207">
        <v>17</v>
      </c>
      <c r="F9584" s="1211">
        <v>250</v>
      </c>
    </row>
    <row r="9585" spans="2:6" ht="13.15" customHeight="1" x14ac:dyDescent="0.3">
      <c r="B9585" s="1173" t="s">
        <v>10315</v>
      </c>
      <c r="C9585" s="1206">
        <v>54</v>
      </c>
      <c r="D9585" s="1206">
        <v>92</v>
      </c>
      <c r="E9585" s="1206">
        <v>9</v>
      </c>
      <c r="F9585" s="1210">
        <v>155</v>
      </c>
    </row>
    <row r="9586" spans="2:6" ht="13.15" customHeight="1" x14ac:dyDescent="0.3">
      <c r="B9586" s="1172" t="s">
        <v>10316</v>
      </c>
      <c r="C9586" s="1207">
        <v>11644</v>
      </c>
      <c r="D9586" s="1207">
        <v>15544</v>
      </c>
      <c r="E9586" s="1207">
        <v>3989</v>
      </c>
      <c r="F9586" s="1211">
        <v>31177</v>
      </c>
    </row>
    <row r="9587" spans="2:6" ht="13.15" customHeight="1" x14ac:dyDescent="0.3">
      <c r="B9587" s="1173" t="s">
        <v>10317</v>
      </c>
      <c r="C9587" s="1206">
        <v>2920</v>
      </c>
      <c r="D9587" s="1206">
        <v>6832</v>
      </c>
      <c r="E9587" s="1206">
        <v>1401</v>
      </c>
      <c r="F9587" s="1210">
        <v>11153</v>
      </c>
    </row>
    <row r="9588" spans="2:6" ht="13.15" customHeight="1" x14ac:dyDescent="0.3">
      <c r="B9588" s="1172" t="s">
        <v>10318</v>
      </c>
      <c r="C9588" s="1207">
        <v>943</v>
      </c>
      <c r="D9588" s="1207">
        <v>2078</v>
      </c>
      <c r="E9588" s="1207">
        <v>304</v>
      </c>
      <c r="F9588" s="1211">
        <v>3325</v>
      </c>
    </row>
    <row r="9589" spans="2:6" ht="13.15" customHeight="1" x14ac:dyDescent="0.3">
      <c r="B9589" s="1173" t="s">
        <v>10319</v>
      </c>
      <c r="C9589" s="1206">
        <v>1665</v>
      </c>
      <c r="D9589" s="1206">
        <v>4910</v>
      </c>
      <c r="E9589" s="1206">
        <v>1281</v>
      </c>
      <c r="F9589" s="1210">
        <v>7856</v>
      </c>
    </row>
    <row r="9590" spans="2:6" ht="13.15" customHeight="1" x14ac:dyDescent="0.3">
      <c r="B9590" s="1172" t="s">
        <v>10320</v>
      </c>
      <c r="C9590" s="1207">
        <v>477</v>
      </c>
      <c r="D9590" s="1207">
        <v>666</v>
      </c>
      <c r="E9590" s="1207">
        <v>154</v>
      </c>
      <c r="F9590" s="1211">
        <v>1297</v>
      </c>
    </row>
    <row r="9591" spans="2:6" ht="13.15" customHeight="1" x14ac:dyDescent="0.3">
      <c r="B9591" s="1173" t="s">
        <v>10321</v>
      </c>
      <c r="C9591" s="1206">
        <v>9040</v>
      </c>
      <c r="D9591" s="1206">
        <v>10450</v>
      </c>
      <c r="E9591" s="1206">
        <v>3059</v>
      </c>
      <c r="F9591" s="1210">
        <v>22549</v>
      </c>
    </row>
    <row r="9592" spans="2:6" ht="13.15" customHeight="1" x14ac:dyDescent="0.3">
      <c r="B9592" s="1172" t="s">
        <v>10322</v>
      </c>
      <c r="C9592" s="1207">
        <v>18864</v>
      </c>
      <c r="D9592" s="1207">
        <v>30228</v>
      </c>
      <c r="E9592" s="1207">
        <v>7500</v>
      </c>
      <c r="F9592" s="1211">
        <v>56592</v>
      </c>
    </row>
    <row r="9593" spans="2:6" ht="13.15" customHeight="1" x14ac:dyDescent="0.3">
      <c r="B9593" s="1173" t="s">
        <v>10323</v>
      </c>
      <c r="C9593" s="1206">
        <v>3271</v>
      </c>
      <c r="D9593" s="1206">
        <v>6859</v>
      </c>
      <c r="E9593" s="1206">
        <v>1292</v>
      </c>
      <c r="F9593" s="1210">
        <v>11422</v>
      </c>
    </row>
    <row r="9594" spans="2:6" ht="13.15" customHeight="1" x14ac:dyDescent="0.3">
      <c r="B9594" s="1172" t="s">
        <v>10324</v>
      </c>
      <c r="C9594" s="1207">
        <v>7899</v>
      </c>
      <c r="D9594" s="1207">
        <v>15069</v>
      </c>
      <c r="E9594" s="1207">
        <v>3496</v>
      </c>
      <c r="F9594" s="1211">
        <v>26464</v>
      </c>
    </row>
    <row r="9595" spans="2:6" ht="13.15" customHeight="1" x14ac:dyDescent="0.3">
      <c r="B9595" s="1173" t="s">
        <v>10325</v>
      </c>
      <c r="C9595" s="1206">
        <v>9665</v>
      </c>
      <c r="D9595" s="1206">
        <v>16766</v>
      </c>
      <c r="E9595" s="1206">
        <v>3944</v>
      </c>
      <c r="F9595" s="1210">
        <v>30375</v>
      </c>
    </row>
    <row r="9596" spans="2:6" ht="13.15" customHeight="1" x14ac:dyDescent="0.3">
      <c r="B9596" s="1172" t="s">
        <v>10326</v>
      </c>
      <c r="C9596" s="1207">
        <v>6841</v>
      </c>
      <c r="D9596" s="1207">
        <v>10081</v>
      </c>
      <c r="E9596" s="1207">
        <v>2473</v>
      </c>
      <c r="F9596" s="1211">
        <v>19395</v>
      </c>
    </row>
    <row r="9597" spans="2:6" ht="13.15" customHeight="1" x14ac:dyDescent="0.3">
      <c r="B9597" s="1173" t="s">
        <v>10327</v>
      </c>
      <c r="C9597" s="1206">
        <v>4771</v>
      </c>
      <c r="D9597" s="1206">
        <v>9163</v>
      </c>
      <c r="E9597" s="1206">
        <v>1894</v>
      </c>
      <c r="F9597" s="1210">
        <v>15828</v>
      </c>
    </row>
    <row r="9598" spans="2:6" ht="13.15" customHeight="1" x14ac:dyDescent="0.3">
      <c r="B9598" s="1172" t="s">
        <v>10328</v>
      </c>
      <c r="C9598" s="1207">
        <v>2445</v>
      </c>
      <c r="D9598" s="1207">
        <v>5457</v>
      </c>
      <c r="E9598" s="1207">
        <v>1109</v>
      </c>
      <c r="F9598" s="1211">
        <v>9011</v>
      </c>
    </row>
    <row r="9599" spans="2:6" ht="13.15" customHeight="1" x14ac:dyDescent="0.3">
      <c r="B9599" s="1173" t="s">
        <v>10329</v>
      </c>
      <c r="C9599" s="1206">
        <v>4922</v>
      </c>
      <c r="D9599" s="1206">
        <v>9444</v>
      </c>
      <c r="E9599" s="1206">
        <v>1831</v>
      </c>
      <c r="F9599" s="1210">
        <v>16197</v>
      </c>
    </row>
    <row r="9600" spans="2:6" ht="13.15" customHeight="1" x14ac:dyDescent="0.3">
      <c r="B9600" s="1172" t="s">
        <v>10330</v>
      </c>
      <c r="C9600" s="1207">
        <v>43</v>
      </c>
      <c r="D9600" s="1207">
        <v>121</v>
      </c>
      <c r="E9600" s="1207">
        <v>24</v>
      </c>
      <c r="F9600" s="1211">
        <v>188</v>
      </c>
    </row>
    <row r="9601" spans="2:6" ht="13.15" customHeight="1" x14ac:dyDescent="0.3">
      <c r="B9601" s="1173" t="s">
        <v>10331</v>
      </c>
      <c r="C9601" s="1206">
        <v>4717</v>
      </c>
      <c r="D9601" s="1206">
        <v>5354</v>
      </c>
      <c r="E9601" s="1206">
        <v>1120</v>
      </c>
      <c r="F9601" s="1210">
        <v>11191</v>
      </c>
    </row>
    <row r="9602" spans="2:6" ht="13.15" customHeight="1" x14ac:dyDescent="0.3">
      <c r="B9602" s="1172" t="s">
        <v>10332</v>
      </c>
      <c r="C9602" s="1207">
        <v>4012</v>
      </c>
      <c r="D9602" s="1207">
        <v>4695</v>
      </c>
      <c r="E9602" s="1207">
        <v>999</v>
      </c>
      <c r="F9602" s="1211">
        <v>9706</v>
      </c>
    </row>
    <row r="9603" spans="2:6" ht="13.15" customHeight="1" x14ac:dyDescent="0.3">
      <c r="B9603" s="1173" t="s">
        <v>10333</v>
      </c>
      <c r="C9603" s="1206">
        <v>6471</v>
      </c>
      <c r="D9603" s="1206">
        <v>7187</v>
      </c>
      <c r="E9603" s="1206">
        <v>1163</v>
      </c>
      <c r="F9603" s="1210">
        <v>14821</v>
      </c>
    </row>
    <row r="9604" spans="2:6" ht="13.15" customHeight="1" x14ac:dyDescent="0.3">
      <c r="B9604" s="1172" t="s">
        <v>10334</v>
      </c>
      <c r="C9604" s="1207">
        <v>7199</v>
      </c>
      <c r="D9604" s="1207">
        <v>9488</v>
      </c>
      <c r="E9604" s="1207">
        <v>1264</v>
      </c>
      <c r="F9604" s="1211">
        <v>17951</v>
      </c>
    </row>
    <row r="9605" spans="2:6" ht="13.15" customHeight="1" x14ac:dyDescent="0.3">
      <c r="B9605" s="1173" t="s">
        <v>10335</v>
      </c>
      <c r="C9605" s="1206">
        <v>2684</v>
      </c>
      <c r="D9605" s="1206">
        <v>5166</v>
      </c>
      <c r="E9605" s="1206">
        <v>985</v>
      </c>
      <c r="F9605" s="1210">
        <v>8835</v>
      </c>
    </row>
    <row r="9606" spans="2:6" ht="13.15" customHeight="1" x14ac:dyDescent="0.3">
      <c r="B9606" s="1172" t="s">
        <v>10336</v>
      </c>
      <c r="C9606" s="1207">
        <v>0</v>
      </c>
      <c r="D9606" s="1207">
        <v>1</v>
      </c>
      <c r="E9606" s="1207">
        <v>0</v>
      </c>
      <c r="F9606" s="1211">
        <v>1</v>
      </c>
    </row>
    <row r="9607" spans="2:6" ht="13.15" customHeight="1" x14ac:dyDescent="0.3">
      <c r="B9607" s="1173" t="s">
        <v>10337</v>
      </c>
      <c r="C9607" s="1206">
        <v>5</v>
      </c>
      <c r="D9607" s="1206">
        <v>3</v>
      </c>
      <c r="E9607" s="1206">
        <v>0</v>
      </c>
      <c r="F9607" s="1210">
        <v>8</v>
      </c>
    </row>
    <row r="9608" spans="2:6" ht="13.15" customHeight="1" x14ac:dyDescent="0.3">
      <c r="B9608" s="1172" t="s">
        <v>10338</v>
      </c>
      <c r="C9608" s="1207">
        <v>21</v>
      </c>
      <c r="D9608" s="1207">
        <v>10</v>
      </c>
      <c r="E9608" s="1207">
        <v>7</v>
      </c>
      <c r="F9608" s="1211">
        <v>38</v>
      </c>
    </row>
    <row r="9609" spans="2:6" ht="13.15" customHeight="1" x14ac:dyDescent="0.3">
      <c r="B9609" s="1173" t="s">
        <v>10339</v>
      </c>
      <c r="C9609" s="1206">
        <v>1398</v>
      </c>
      <c r="D9609" s="1206">
        <v>3310</v>
      </c>
      <c r="E9609" s="1206">
        <v>325</v>
      </c>
      <c r="F9609" s="1210">
        <v>5033</v>
      </c>
    </row>
    <row r="9610" spans="2:6" ht="13.15" customHeight="1" x14ac:dyDescent="0.3">
      <c r="B9610" s="1172" t="s">
        <v>10340</v>
      </c>
      <c r="C9610" s="1207">
        <v>299</v>
      </c>
      <c r="D9610" s="1207">
        <v>270</v>
      </c>
      <c r="E9610" s="1207">
        <v>28</v>
      </c>
      <c r="F9610" s="1211">
        <v>597</v>
      </c>
    </row>
    <row r="9611" spans="2:6" ht="13.15" customHeight="1" x14ac:dyDescent="0.3">
      <c r="B9611" s="1173" t="s">
        <v>10341</v>
      </c>
      <c r="C9611" s="1206">
        <v>201</v>
      </c>
      <c r="D9611" s="1206">
        <v>395</v>
      </c>
      <c r="E9611" s="1206">
        <v>60</v>
      </c>
      <c r="F9611" s="1210">
        <v>656</v>
      </c>
    </row>
    <row r="9612" spans="2:6" ht="13.15" customHeight="1" x14ac:dyDescent="0.3">
      <c r="B9612" s="1172" t="s">
        <v>10342</v>
      </c>
      <c r="C9612" s="1207">
        <v>5</v>
      </c>
      <c r="D9612" s="1207">
        <v>0</v>
      </c>
      <c r="E9612" s="1207">
        <v>2</v>
      </c>
      <c r="F9612" s="1211">
        <v>7</v>
      </c>
    </row>
    <row r="9613" spans="2:6" ht="13.15" customHeight="1" x14ac:dyDescent="0.3">
      <c r="B9613" s="1173" t="s">
        <v>10343</v>
      </c>
      <c r="C9613" s="1206">
        <v>1830</v>
      </c>
      <c r="D9613" s="1206">
        <v>3164</v>
      </c>
      <c r="E9613" s="1206">
        <v>755</v>
      </c>
      <c r="F9613" s="1210">
        <v>5749</v>
      </c>
    </row>
    <row r="9614" spans="2:6" ht="13.15" customHeight="1" x14ac:dyDescent="0.3">
      <c r="B9614" s="1172" t="s">
        <v>10344</v>
      </c>
      <c r="C9614" s="1207">
        <v>4</v>
      </c>
      <c r="D9614" s="1207">
        <v>7</v>
      </c>
      <c r="E9614" s="1207">
        <v>2</v>
      </c>
      <c r="F9614" s="1211">
        <v>13</v>
      </c>
    </row>
    <row r="9615" spans="2:6" ht="13.15" customHeight="1" x14ac:dyDescent="0.3">
      <c r="B9615" s="1173" t="s">
        <v>10345</v>
      </c>
      <c r="C9615" s="1206">
        <v>181</v>
      </c>
      <c r="D9615" s="1206">
        <v>304</v>
      </c>
      <c r="E9615" s="1206">
        <v>69</v>
      </c>
      <c r="F9615" s="1210">
        <v>554</v>
      </c>
    </row>
    <row r="9616" spans="2:6" ht="13.15" customHeight="1" x14ac:dyDescent="0.3">
      <c r="B9616" s="1172" t="s">
        <v>10346</v>
      </c>
      <c r="C9616" s="1207">
        <v>388</v>
      </c>
      <c r="D9616" s="1207">
        <v>478</v>
      </c>
      <c r="E9616" s="1207">
        <v>93</v>
      </c>
      <c r="F9616" s="1211">
        <v>959</v>
      </c>
    </row>
    <row r="9617" spans="2:6" ht="13.15" customHeight="1" x14ac:dyDescent="0.3">
      <c r="B9617" s="1173" t="s">
        <v>10347</v>
      </c>
      <c r="C9617" s="1206">
        <v>2</v>
      </c>
      <c r="D9617" s="1206">
        <v>0</v>
      </c>
      <c r="E9617" s="1206">
        <v>1</v>
      </c>
      <c r="F9617" s="1210">
        <v>3</v>
      </c>
    </row>
    <row r="9618" spans="2:6" ht="13.15" customHeight="1" x14ac:dyDescent="0.3">
      <c r="B9618" s="1172" t="s">
        <v>10348</v>
      </c>
      <c r="C9618" s="1207">
        <v>168</v>
      </c>
      <c r="D9618" s="1207">
        <v>420</v>
      </c>
      <c r="E9618" s="1207">
        <v>64</v>
      </c>
      <c r="F9618" s="1211">
        <v>652</v>
      </c>
    </row>
    <row r="9619" spans="2:6" ht="13.15" customHeight="1" x14ac:dyDescent="0.3">
      <c r="B9619" s="1173" t="s">
        <v>10349</v>
      </c>
      <c r="C9619" s="1206">
        <v>2</v>
      </c>
      <c r="D9619" s="1206">
        <v>6</v>
      </c>
      <c r="E9619" s="1206">
        <v>4</v>
      </c>
      <c r="F9619" s="1210">
        <v>12</v>
      </c>
    </row>
    <row r="9620" spans="2:6" ht="13.15" customHeight="1" x14ac:dyDescent="0.3">
      <c r="B9620" s="1172" t="s">
        <v>10350</v>
      </c>
      <c r="C9620" s="1207">
        <v>6</v>
      </c>
      <c r="D9620" s="1207">
        <v>35</v>
      </c>
      <c r="E9620" s="1207">
        <v>0</v>
      </c>
      <c r="F9620" s="1211">
        <v>41</v>
      </c>
    </row>
    <row r="9621" spans="2:6" ht="13.15" customHeight="1" x14ac:dyDescent="0.3">
      <c r="B9621" s="1173" t="s">
        <v>10351</v>
      </c>
      <c r="C9621" s="1206">
        <v>340</v>
      </c>
      <c r="D9621" s="1206">
        <v>543</v>
      </c>
      <c r="E9621" s="1206">
        <v>60</v>
      </c>
      <c r="F9621" s="1210">
        <v>943</v>
      </c>
    </row>
    <row r="9622" spans="2:6" ht="13.15" customHeight="1" x14ac:dyDescent="0.3">
      <c r="B9622" s="1172" t="s">
        <v>10352</v>
      </c>
      <c r="C9622" s="1207">
        <v>103</v>
      </c>
      <c r="D9622" s="1207">
        <v>230</v>
      </c>
      <c r="E9622" s="1207">
        <v>26</v>
      </c>
      <c r="F9622" s="1211">
        <v>359</v>
      </c>
    </row>
    <row r="9623" spans="2:6" ht="13.15" customHeight="1" x14ac:dyDescent="0.3">
      <c r="B9623" s="1173" t="s">
        <v>10353</v>
      </c>
      <c r="C9623" s="1206">
        <v>56</v>
      </c>
      <c r="D9623" s="1206">
        <v>171</v>
      </c>
      <c r="E9623" s="1206">
        <v>27</v>
      </c>
      <c r="F9623" s="1210">
        <v>254</v>
      </c>
    </row>
    <row r="9624" spans="2:6" ht="13.15" customHeight="1" x14ac:dyDescent="0.3">
      <c r="B9624" s="1172" t="s">
        <v>10354</v>
      </c>
      <c r="C9624" s="1207">
        <v>2</v>
      </c>
      <c r="D9624" s="1207">
        <v>5</v>
      </c>
      <c r="E9624" s="1207">
        <v>3</v>
      </c>
      <c r="F9624" s="1211">
        <v>10</v>
      </c>
    </row>
    <row r="9625" spans="2:6" ht="13.15" customHeight="1" x14ac:dyDescent="0.3">
      <c r="B9625" s="1173" t="s">
        <v>10355</v>
      </c>
      <c r="C9625" s="1206">
        <v>203</v>
      </c>
      <c r="D9625" s="1206">
        <v>352</v>
      </c>
      <c r="E9625" s="1206">
        <v>51</v>
      </c>
      <c r="F9625" s="1210">
        <v>606</v>
      </c>
    </row>
    <row r="9626" spans="2:6" ht="13.15" customHeight="1" x14ac:dyDescent="0.3">
      <c r="B9626" s="1172" t="s">
        <v>10356</v>
      </c>
      <c r="C9626" s="1207">
        <v>3</v>
      </c>
      <c r="D9626" s="1207">
        <v>13</v>
      </c>
      <c r="E9626" s="1207">
        <v>4</v>
      </c>
      <c r="F9626" s="1211">
        <v>20</v>
      </c>
    </row>
    <row r="9627" spans="2:6" ht="13.15" customHeight="1" x14ac:dyDescent="0.3">
      <c r="B9627" s="1173" t="s">
        <v>10357</v>
      </c>
      <c r="C9627" s="1206">
        <v>128</v>
      </c>
      <c r="D9627" s="1206">
        <v>311</v>
      </c>
      <c r="E9627" s="1206">
        <v>37</v>
      </c>
      <c r="F9627" s="1210">
        <v>476</v>
      </c>
    </row>
    <row r="9628" spans="2:6" ht="13.15" customHeight="1" x14ac:dyDescent="0.3">
      <c r="B9628" s="1172" t="s">
        <v>10358</v>
      </c>
      <c r="C9628" s="1207">
        <v>11</v>
      </c>
      <c r="D9628" s="1207">
        <v>12</v>
      </c>
      <c r="E9628" s="1207">
        <v>5</v>
      </c>
      <c r="F9628" s="1211">
        <v>28</v>
      </c>
    </row>
    <row r="9629" spans="2:6" ht="13.15" customHeight="1" x14ac:dyDescent="0.3">
      <c r="B9629" s="1173" t="s">
        <v>10359</v>
      </c>
      <c r="C9629" s="1206">
        <v>190</v>
      </c>
      <c r="D9629" s="1206">
        <v>499</v>
      </c>
      <c r="E9629" s="1206">
        <v>62</v>
      </c>
      <c r="F9629" s="1210">
        <v>751</v>
      </c>
    </row>
    <row r="9630" spans="2:6" ht="13.15" customHeight="1" x14ac:dyDescent="0.3">
      <c r="B9630" s="1172" t="s">
        <v>10360</v>
      </c>
      <c r="C9630" s="1207">
        <v>3</v>
      </c>
      <c r="D9630" s="1207">
        <v>22</v>
      </c>
      <c r="E9630" s="1207">
        <v>4</v>
      </c>
      <c r="F9630" s="1211">
        <v>29</v>
      </c>
    </row>
    <row r="9631" spans="2:6" ht="13.15" customHeight="1" x14ac:dyDescent="0.3">
      <c r="B9631" s="1173" t="s">
        <v>10361</v>
      </c>
      <c r="C9631" s="1206">
        <v>3</v>
      </c>
      <c r="D9631" s="1206">
        <v>31</v>
      </c>
      <c r="E9631" s="1206">
        <v>11</v>
      </c>
      <c r="F9631" s="1210">
        <v>45</v>
      </c>
    </row>
    <row r="9632" spans="2:6" ht="13.15" customHeight="1" x14ac:dyDescent="0.3">
      <c r="B9632" s="1172" t="s">
        <v>10362</v>
      </c>
      <c r="C9632" s="1207">
        <v>3</v>
      </c>
      <c r="D9632" s="1207">
        <v>18</v>
      </c>
      <c r="E9632" s="1207">
        <v>2</v>
      </c>
      <c r="F9632" s="1211">
        <v>23</v>
      </c>
    </row>
    <row r="9633" spans="2:6" ht="13.15" customHeight="1" x14ac:dyDescent="0.3">
      <c r="B9633" s="1173" t="s">
        <v>10363</v>
      </c>
      <c r="C9633" s="1206">
        <v>117</v>
      </c>
      <c r="D9633" s="1206">
        <v>274</v>
      </c>
      <c r="E9633" s="1206">
        <v>46</v>
      </c>
      <c r="F9633" s="1210">
        <v>437</v>
      </c>
    </row>
    <row r="9634" spans="2:6" ht="13.15" customHeight="1" x14ac:dyDescent="0.3">
      <c r="B9634" s="1172" t="s">
        <v>10364</v>
      </c>
      <c r="C9634" s="1207">
        <v>1379</v>
      </c>
      <c r="D9634" s="1207">
        <v>1570</v>
      </c>
      <c r="E9634" s="1207">
        <v>216</v>
      </c>
      <c r="F9634" s="1211">
        <v>3165</v>
      </c>
    </row>
    <row r="9635" spans="2:6" ht="13.15" customHeight="1" x14ac:dyDescent="0.3">
      <c r="B9635" s="1173" t="s">
        <v>10365</v>
      </c>
      <c r="C9635" s="1206">
        <v>453</v>
      </c>
      <c r="D9635" s="1206">
        <v>416</v>
      </c>
      <c r="E9635" s="1206">
        <v>63</v>
      </c>
      <c r="F9635" s="1210">
        <v>932</v>
      </c>
    </row>
    <row r="9636" spans="2:6" ht="13.15" customHeight="1" x14ac:dyDescent="0.3">
      <c r="B9636" s="1172" t="s">
        <v>10366</v>
      </c>
      <c r="C9636" s="1207">
        <v>340</v>
      </c>
      <c r="D9636" s="1207">
        <v>301</v>
      </c>
      <c r="E9636" s="1207">
        <v>47</v>
      </c>
      <c r="F9636" s="1211">
        <v>688</v>
      </c>
    </row>
    <row r="9637" spans="2:6" ht="13.15" customHeight="1" x14ac:dyDescent="0.3">
      <c r="B9637" s="1173" t="s">
        <v>10367</v>
      </c>
      <c r="C9637" s="1206">
        <v>29</v>
      </c>
      <c r="D9637" s="1206">
        <v>33</v>
      </c>
      <c r="E9637" s="1206">
        <v>3</v>
      </c>
      <c r="F9637" s="1210">
        <v>65</v>
      </c>
    </row>
    <row r="9638" spans="2:6" ht="13.15" customHeight="1" x14ac:dyDescent="0.3">
      <c r="B9638" s="1172" t="s">
        <v>10368</v>
      </c>
      <c r="C9638" s="1207">
        <v>24</v>
      </c>
      <c r="D9638" s="1207">
        <v>14</v>
      </c>
      <c r="E9638" s="1207">
        <v>6</v>
      </c>
      <c r="F9638" s="1211">
        <v>44</v>
      </c>
    </row>
    <row r="9639" spans="2:6" ht="13.15" customHeight="1" x14ac:dyDescent="0.3">
      <c r="B9639" s="1173" t="s">
        <v>10369</v>
      </c>
      <c r="C9639" s="1206">
        <v>390</v>
      </c>
      <c r="D9639" s="1206">
        <v>230</v>
      </c>
      <c r="E9639" s="1206">
        <v>53</v>
      </c>
      <c r="F9639" s="1210">
        <v>673</v>
      </c>
    </row>
    <row r="9640" spans="2:6" ht="13.15" customHeight="1" x14ac:dyDescent="0.3">
      <c r="B9640" s="1172" t="s">
        <v>10370</v>
      </c>
      <c r="C9640" s="1207">
        <v>515</v>
      </c>
      <c r="D9640" s="1207">
        <v>460</v>
      </c>
      <c r="E9640" s="1207">
        <v>107</v>
      </c>
      <c r="F9640" s="1211">
        <v>1082</v>
      </c>
    </row>
    <row r="9641" spans="2:6" ht="13.15" customHeight="1" x14ac:dyDescent="0.3">
      <c r="B9641" s="1173" t="s">
        <v>10371</v>
      </c>
      <c r="C9641" s="1206">
        <v>28</v>
      </c>
      <c r="D9641" s="1206">
        <v>9</v>
      </c>
      <c r="E9641" s="1206">
        <v>10</v>
      </c>
      <c r="F9641" s="1210">
        <v>47</v>
      </c>
    </row>
    <row r="9642" spans="2:6" ht="13.15" customHeight="1" x14ac:dyDescent="0.3">
      <c r="B9642" s="1172" t="s">
        <v>10372</v>
      </c>
      <c r="C9642" s="1207">
        <v>420</v>
      </c>
      <c r="D9642" s="1207">
        <v>359</v>
      </c>
      <c r="E9642" s="1207">
        <v>51</v>
      </c>
      <c r="F9642" s="1211">
        <v>830</v>
      </c>
    </row>
    <row r="9643" spans="2:6" ht="13.15" customHeight="1" x14ac:dyDescent="0.3">
      <c r="B9643" s="1173" t="s">
        <v>10373</v>
      </c>
      <c r="C9643" s="1206">
        <v>721</v>
      </c>
      <c r="D9643" s="1206">
        <v>785</v>
      </c>
      <c r="E9643" s="1206">
        <v>116</v>
      </c>
      <c r="F9643" s="1210">
        <v>1622</v>
      </c>
    </row>
    <row r="9644" spans="2:6" ht="13.15" customHeight="1" x14ac:dyDescent="0.3">
      <c r="B9644" s="1172" t="s">
        <v>10374</v>
      </c>
      <c r="C9644" s="1207">
        <v>805</v>
      </c>
      <c r="D9644" s="1207">
        <v>817</v>
      </c>
      <c r="E9644" s="1207">
        <v>162</v>
      </c>
      <c r="F9644" s="1211">
        <v>1784</v>
      </c>
    </row>
    <row r="9645" spans="2:6" ht="13.15" customHeight="1" x14ac:dyDescent="0.3">
      <c r="B9645" s="1173" t="s">
        <v>10375</v>
      </c>
      <c r="C9645" s="1206">
        <v>1</v>
      </c>
      <c r="D9645" s="1206">
        <v>0</v>
      </c>
      <c r="E9645" s="1206">
        <v>1</v>
      </c>
      <c r="F9645" s="1210">
        <v>2</v>
      </c>
    </row>
    <row r="9646" spans="2:6" ht="13.15" customHeight="1" x14ac:dyDescent="0.3">
      <c r="B9646" s="1172" t="s">
        <v>10376</v>
      </c>
      <c r="C9646" s="1207">
        <v>6</v>
      </c>
      <c r="D9646" s="1207">
        <v>11</v>
      </c>
      <c r="E9646" s="1207">
        <v>3</v>
      </c>
      <c r="F9646" s="1211">
        <v>20</v>
      </c>
    </row>
    <row r="9647" spans="2:6" ht="13.15" customHeight="1" x14ac:dyDescent="0.3">
      <c r="B9647" s="1173" t="s">
        <v>10377</v>
      </c>
      <c r="C9647" s="1206">
        <v>486</v>
      </c>
      <c r="D9647" s="1206">
        <v>388</v>
      </c>
      <c r="E9647" s="1206">
        <v>55</v>
      </c>
      <c r="F9647" s="1210">
        <v>929</v>
      </c>
    </row>
    <row r="9648" spans="2:6" ht="13.15" customHeight="1" x14ac:dyDescent="0.3">
      <c r="B9648" s="1172" t="s">
        <v>10378</v>
      </c>
      <c r="C9648" s="1207">
        <v>9</v>
      </c>
      <c r="D9648" s="1207">
        <v>6</v>
      </c>
      <c r="E9648" s="1207">
        <v>0</v>
      </c>
      <c r="F9648" s="1211">
        <v>15</v>
      </c>
    </row>
    <row r="9649" spans="2:6" ht="13.15" customHeight="1" x14ac:dyDescent="0.3">
      <c r="B9649" s="1173" t="s">
        <v>10379</v>
      </c>
      <c r="C9649" s="1206">
        <v>312</v>
      </c>
      <c r="D9649" s="1206">
        <v>322</v>
      </c>
      <c r="E9649" s="1206">
        <v>36</v>
      </c>
      <c r="F9649" s="1210">
        <v>670</v>
      </c>
    </row>
    <row r="9650" spans="2:6" ht="13.15" customHeight="1" x14ac:dyDescent="0.3">
      <c r="B9650" s="1172" t="s">
        <v>10380</v>
      </c>
      <c r="C9650" s="1207">
        <v>968</v>
      </c>
      <c r="D9650" s="1207">
        <v>1419</v>
      </c>
      <c r="E9650" s="1207">
        <v>183</v>
      </c>
      <c r="F9650" s="1211">
        <v>2570</v>
      </c>
    </row>
    <row r="9651" spans="2:6" ht="13.15" customHeight="1" x14ac:dyDescent="0.3">
      <c r="B9651" s="1173" t="s">
        <v>10381</v>
      </c>
      <c r="C9651" s="1206">
        <v>612</v>
      </c>
      <c r="D9651" s="1206">
        <v>914</v>
      </c>
      <c r="E9651" s="1206">
        <v>122</v>
      </c>
      <c r="F9651" s="1210">
        <v>1648</v>
      </c>
    </row>
    <row r="9652" spans="2:6" ht="13.15" customHeight="1" x14ac:dyDescent="0.3">
      <c r="B9652" s="1172" t="s">
        <v>10382</v>
      </c>
      <c r="C9652" s="1207">
        <v>9</v>
      </c>
      <c r="D9652" s="1207">
        <v>3</v>
      </c>
      <c r="E9652" s="1207">
        <v>2</v>
      </c>
      <c r="F9652" s="1211">
        <v>14</v>
      </c>
    </row>
    <row r="9653" spans="2:6" ht="13.15" customHeight="1" x14ac:dyDescent="0.3">
      <c r="B9653" s="1173" t="s">
        <v>10383</v>
      </c>
      <c r="C9653" s="1206">
        <v>14</v>
      </c>
      <c r="D9653" s="1206">
        <v>6</v>
      </c>
      <c r="E9653" s="1206">
        <v>4</v>
      </c>
      <c r="F9653" s="1210">
        <v>24</v>
      </c>
    </row>
    <row r="9654" spans="2:6" ht="13.15" customHeight="1" x14ac:dyDescent="0.3">
      <c r="B9654" s="1172" t="s">
        <v>10384</v>
      </c>
      <c r="C9654" s="1207">
        <v>134</v>
      </c>
      <c r="D9654" s="1207">
        <v>221</v>
      </c>
      <c r="E9654" s="1207">
        <v>21</v>
      </c>
      <c r="F9654" s="1211">
        <v>376</v>
      </c>
    </row>
    <row r="9655" spans="2:6" ht="13.15" customHeight="1" x14ac:dyDescent="0.3">
      <c r="B9655" s="1173" t="s">
        <v>10385</v>
      </c>
      <c r="C9655" s="1206">
        <v>500</v>
      </c>
      <c r="D9655" s="1206">
        <v>980</v>
      </c>
      <c r="E9655" s="1206">
        <v>180</v>
      </c>
      <c r="F9655" s="1210">
        <v>1660</v>
      </c>
    </row>
    <row r="9656" spans="2:6" ht="13.15" customHeight="1" x14ac:dyDescent="0.3">
      <c r="B9656" s="1172" t="s">
        <v>10386</v>
      </c>
      <c r="C9656" s="1207">
        <v>1</v>
      </c>
      <c r="D9656" s="1207">
        <v>1</v>
      </c>
      <c r="E9656" s="1207">
        <v>1</v>
      </c>
      <c r="F9656" s="1211">
        <v>3</v>
      </c>
    </row>
    <row r="9657" spans="2:6" ht="13.15" customHeight="1" x14ac:dyDescent="0.3">
      <c r="B9657" s="1173" t="s">
        <v>10387</v>
      </c>
      <c r="C9657" s="1206">
        <v>108</v>
      </c>
      <c r="D9657" s="1206">
        <v>143</v>
      </c>
      <c r="E9657" s="1206">
        <v>12</v>
      </c>
      <c r="F9657" s="1210">
        <v>263</v>
      </c>
    </row>
    <row r="9658" spans="2:6" ht="13.15" customHeight="1" x14ac:dyDescent="0.3">
      <c r="B9658" s="1172" t="s">
        <v>10388</v>
      </c>
      <c r="C9658" s="1207">
        <v>442</v>
      </c>
      <c r="D9658" s="1207">
        <v>486</v>
      </c>
      <c r="E9658" s="1207">
        <v>92</v>
      </c>
      <c r="F9658" s="1211">
        <v>1020</v>
      </c>
    </row>
    <row r="9659" spans="2:6" ht="13.15" customHeight="1" x14ac:dyDescent="0.3">
      <c r="B9659" s="1173" t="s">
        <v>10389</v>
      </c>
      <c r="C9659" s="1206">
        <v>49</v>
      </c>
      <c r="D9659" s="1206">
        <v>55</v>
      </c>
      <c r="E9659" s="1206">
        <v>15</v>
      </c>
      <c r="F9659" s="1210">
        <v>119</v>
      </c>
    </row>
    <row r="9660" spans="2:6" ht="13.15" customHeight="1" x14ac:dyDescent="0.3">
      <c r="B9660" s="1172" t="s">
        <v>10390</v>
      </c>
      <c r="C9660" s="1207">
        <v>52</v>
      </c>
      <c r="D9660" s="1207">
        <v>74</v>
      </c>
      <c r="E9660" s="1207">
        <v>6</v>
      </c>
      <c r="F9660" s="1211">
        <v>132</v>
      </c>
    </row>
    <row r="9661" spans="2:6" ht="13.15" customHeight="1" x14ac:dyDescent="0.3">
      <c r="B9661" s="1173" t="s">
        <v>10391</v>
      </c>
      <c r="C9661" s="1206">
        <v>326</v>
      </c>
      <c r="D9661" s="1206">
        <v>348</v>
      </c>
      <c r="E9661" s="1206">
        <v>51</v>
      </c>
      <c r="F9661" s="1210">
        <v>725</v>
      </c>
    </row>
    <row r="9662" spans="2:6" ht="13.15" customHeight="1" x14ac:dyDescent="0.3">
      <c r="B9662" s="1172" t="s">
        <v>10392</v>
      </c>
      <c r="C9662" s="1207">
        <v>1</v>
      </c>
      <c r="D9662" s="1207">
        <v>1</v>
      </c>
      <c r="E9662" s="1207">
        <v>0</v>
      </c>
      <c r="F9662" s="1211">
        <v>2</v>
      </c>
    </row>
    <row r="9663" spans="2:6" ht="13.15" customHeight="1" x14ac:dyDescent="0.3">
      <c r="B9663" s="1173" t="s">
        <v>10393</v>
      </c>
      <c r="C9663" s="1206">
        <v>14</v>
      </c>
      <c r="D9663" s="1206">
        <v>17</v>
      </c>
      <c r="E9663" s="1206">
        <v>3</v>
      </c>
      <c r="F9663" s="1210">
        <v>34</v>
      </c>
    </row>
    <row r="9664" spans="2:6" ht="13.15" customHeight="1" x14ac:dyDescent="0.3">
      <c r="B9664" s="1172" t="s">
        <v>10394</v>
      </c>
      <c r="C9664" s="1207">
        <v>220</v>
      </c>
      <c r="D9664" s="1207">
        <v>211</v>
      </c>
      <c r="E9664" s="1207">
        <v>39</v>
      </c>
      <c r="F9664" s="1211">
        <v>470</v>
      </c>
    </row>
    <row r="9665" spans="2:6" ht="13.15" customHeight="1" x14ac:dyDescent="0.3">
      <c r="B9665" s="1173" t="s">
        <v>10395</v>
      </c>
      <c r="C9665" s="1206">
        <v>265</v>
      </c>
      <c r="D9665" s="1206">
        <v>185</v>
      </c>
      <c r="E9665" s="1206">
        <v>37</v>
      </c>
      <c r="F9665" s="1210">
        <v>487</v>
      </c>
    </row>
    <row r="9666" spans="2:6" ht="13.15" customHeight="1" x14ac:dyDescent="0.3">
      <c r="B9666" s="1172" t="s">
        <v>10396</v>
      </c>
      <c r="C9666" s="1207">
        <v>400</v>
      </c>
      <c r="D9666" s="1207">
        <v>542</v>
      </c>
      <c r="E9666" s="1207">
        <v>85</v>
      </c>
      <c r="F9666" s="1211">
        <v>1027</v>
      </c>
    </row>
    <row r="9667" spans="2:6" ht="13.15" customHeight="1" x14ac:dyDescent="0.3">
      <c r="B9667" s="1173" t="s">
        <v>10397</v>
      </c>
      <c r="C9667" s="1206">
        <v>19</v>
      </c>
      <c r="D9667" s="1206">
        <v>18</v>
      </c>
      <c r="E9667" s="1206">
        <v>1</v>
      </c>
      <c r="F9667" s="1210">
        <v>38</v>
      </c>
    </row>
    <row r="9668" spans="2:6" ht="13.15" customHeight="1" x14ac:dyDescent="0.3">
      <c r="B9668" s="1172" t="s">
        <v>10398</v>
      </c>
      <c r="C9668" s="1207">
        <v>10</v>
      </c>
      <c r="D9668" s="1207">
        <v>11</v>
      </c>
      <c r="E9668" s="1207">
        <v>1</v>
      </c>
      <c r="F9668" s="1211">
        <v>22</v>
      </c>
    </row>
    <row r="9669" spans="2:6" ht="13.15" customHeight="1" x14ac:dyDescent="0.3">
      <c r="B9669" s="1173" t="s">
        <v>10399</v>
      </c>
      <c r="C9669" s="1206">
        <v>1</v>
      </c>
      <c r="D9669" s="1206">
        <v>0</v>
      </c>
      <c r="E9669" s="1206">
        <v>0</v>
      </c>
      <c r="F9669" s="1210">
        <v>1</v>
      </c>
    </row>
    <row r="9670" spans="2:6" ht="13.15" customHeight="1" x14ac:dyDescent="0.3">
      <c r="B9670" s="1172" t="s">
        <v>10400</v>
      </c>
      <c r="C9670" s="1207">
        <v>276</v>
      </c>
      <c r="D9670" s="1207">
        <v>445</v>
      </c>
      <c r="E9670" s="1207">
        <v>66</v>
      </c>
      <c r="F9670" s="1211">
        <v>787</v>
      </c>
    </row>
    <row r="9671" spans="2:6" ht="13.15" customHeight="1" x14ac:dyDescent="0.3">
      <c r="B9671" s="1173" t="s">
        <v>10401</v>
      </c>
      <c r="C9671" s="1206">
        <v>181</v>
      </c>
      <c r="D9671" s="1206">
        <v>186</v>
      </c>
      <c r="E9671" s="1206">
        <v>32</v>
      </c>
      <c r="F9671" s="1210">
        <v>399</v>
      </c>
    </row>
    <row r="9672" spans="2:6" ht="13.15" customHeight="1" x14ac:dyDescent="0.3">
      <c r="B9672" s="1172" t="s">
        <v>10402</v>
      </c>
      <c r="C9672" s="1207">
        <v>5</v>
      </c>
      <c r="D9672" s="1207">
        <v>7</v>
      </c>
      <c r="E9672" s="1207">
        <v>2</v>
      </c>
      <c r="F9672" s="1211">
        <v>14</v>
      </c>
    </row>
    <row r="9673" spans="2:6" ht="13.15" customHeight="1" x14ac:dyDescent="0.3">
      <c r="B9673" s="1173" t="s">
        <v>10403</v>
      </c>
      <c r="C9673" s="1206">
        <v>184</v>
      </c>
      <c r="D9673" s="1206">
        <v>209</v>
      </c>
      <c r="E9673" s="1206">
        <v>27</v>
      </c>
      <c r="F9673" s="1210">
        <v>420</v>
      </c>
    </row>
    <row r="9674" spans="2:6" ht="13.15" customHeight="1" x14ac:dyDescent="0.3">
      <c r="B9674" s="1172" t="s">
        <v>10404</v>
      </c>
      <c r="C9674" s="1207">
        <v>1591</v>
      </c>
      <c r="D9674" s="1207">
        <v>2954</v>
      </c>
      <c r="E9674" s="1207">
        <v>375</v>
      </c>
      <c r="F9674" s="1211">
        <v>4920</v>
      </c>
    </row>
    <row r="9675" spans="2:6" ht="13.15" customHeight="1" x14ac:dyDescent="0.3">
      <c r="B9675" s="1173" t="s">
        <v>10405</v>
      </c>
      <c r="C9675" s="1206">
        <v>303</v>
      </c>
      <c r="D9675" s="1206">
        <v>804</v>
      </c>
      <c r="E9675" s="1206">
        <v>52</v>
      </c>
      <c r="F9675" s="1210">
        <v>1159</v>
      </c>
    </row>
    <row r="9676" spans="2:6" ht="13.15" customHeight="1" x14ac:dyDescent="0.3">
      <c r="B9676" s="1172" t="s">
        <v>10406</v>
      </c>
      <c r="C9676" s="1207">
        <v>96</v>
      </c>
      <c r="D9676" s="1207">
        <v>86</v>
      </c>
      <c r="E9676" s="1207">
        <v>10</v>
      </c>
      <c r="F9676" s="1211">
        <v>192</v>
      </c>
    </row>
    <row r="9677" spans="2:6" ht="13.15" customHeight="1" x14ac:dyDescent="0.3">
      <c r="B9677" s="1173" t="s">
        <v>10407</v>
      </c>
      <c r="C9677" s="1206">
        <v>371</v>
      </c>
      <c r="D9677" s="1206">
        <v>349</v>
      </c>
      <c r="E9677" s="1206">
        <v>62</v>
      </c>
      <c r="F9677" s="1210">
        <v>782</v>
      </c>
    </row>
    <row r="9678" spans="2:6" ht="13.15" customHeight="1" x14ac:dyDescent="0.3">
      <c r="B9678" s="1172" t="s">
        <v>10408</v>
      </c>
      <c r="C9678" s="1207">
        <v>32</v>
      </c>
      <c r="D9678" s="1207">
        <v>42</v>
      </c>
      <c r="E9678" s="1207">
        <v>8</v>
      </c>
      <c r="F9678" s="1211">
        <v>82</v>
      </c>
    </row>
    <row r="9679" spans="2:6" ht="13.15" customHeight="1" x14ac:dyDescent="0.3">
      <c r="B9679" s="1173" t="s">
        <v>10409</v>
      </c>
      <c r="C9679" s="1206">
        <v>5</v>
      </c>
      <c r="D9679" s="1206">
        <v>1</v>
      </c>
      <c r="E9679" s="1206">
        <v>0</v>
      </c>
      <c r="F9679" s="1210">
        <v>6</v>
      </c>
    </row>
    <row r="9680" spans="2:6" ht="13.15" customHeight="1" x14ac:dyDescent="0.3">
      <c r="B9680" s="1172" t="s">
        <v>10410</v>
      </c>
      <c r="C9680" s="1207">
        <v>2</v>
      </c>
      <c r="D9680" s="1207">
        <v>1</v>
      </c>
      <c r="E9680" s="1207">
        <v>2</v>
      </c>
      <c r="F9680" s="1211">
        <v>5</v>
      </c>
    </row>
    <row r="9681" spans="2:6" ht="13.15" customHeight="1" x14ac:dyDescent="0.3">
      <c r="B9681" s="1173" t="s">
        <v>10411</v>
      </c>
      <c r="C9681" s="1206">
        <v>3487</v>
      </c>
      <c r="D9681" s="1206">
        <v>5513</v>
      </c>
      <c r="E9681" s="1206">
        <v>745</v>
      </c>
      <c r="F9681" s="1210">
        <v>9745</v>
      </c>
    </row>
    <row r="9682" spans="2:6" ht="13.15" customHeight="1" x14ac:dyDescent="0.3">
      <c r="B9682" s="1172" t="s">
        <v>10412</v>
      </c>
      <c r="C9682" s="1207">
        <v>110</v>
      </c>
      <c r="D9682" s="1207">
        <v>260</v>
      </c>
      <c r="E9682" s="1207">
        <v>27</v>
      </c>
      <c r="F9682" s="1211">
        <v>397</v>
      </c>
    </row>
    <row r="9683" spans="2:6" ht="13.15" customHeight="1" x14ac:dyDescent="0.3">
      <c r="B9683" s="1173" t="s">
        <v>10413</v>
      </c>
      <c r="C9683" s="1206">
        <v>216</v>
      </c>
      <c r="D9683" s="1206">
        <v>372</v>
      </c>
      <c r="E9683" s="1206">
        <v>40</v>
      </c>
      <c r="F9683" s="1210">
        <v>628</v>
      </c>
    </row>
    <row r="9684" spans="2:6" ht="13.15" customHeight="1" x14ac:dyDescent="0.3">
      <c r="B9684" s="1172" t="s">
        <v>10414</v>
      </c>
      <c r="C9684" s="1207">
        <v>18</v>
      </c>
      <c r="D9684" s="1207">
        <v>103</v>
      </c>
      <c r="E9684" s="1207">
        <v>10</v>
      </c>
      <c r="F9684" s="1211">
        <v>131</v>
      </c>
    </row>
    <row r="9685" spans="2:6" ht="13.15" customHeight="1" x14ac:dyDescent="0.3">
      <c r="B9685" s="1173" t="s">
        <v>10415</v>
      </c>
      <c r="C9685" s="1206">
        <v>228</v>
      </c>
      <c r="D9685" s="1206">
        <v>391</v>
      </c>
      <c r="E9685" s="1206">
        <v>55</v>
      </c>
      <c r="F9685" s="1210">
        <v>674</v>
      </c>
    </row>
    <row r="9686" spans="2:6" ht="13.15" customHeight="1" x14ac:dyDescent="0.3">
      <c r="B9686" s="1172" t="s">
        <v>10416</v>
      </c>
      <c r="C9686" s="1207">
        <v>50</v>
      </c>
      <c r="D9686" s="1207">
        <v>178</v>
      </c>
      <c r="E9686" s="1207">
        <v>21</v>
      </c>
      <c r="F9686" s="1211">
        <v>249</v>
      </c>
    </row>
    <row r="9687" spans="2:6" ht="13.15" customHeight="1" x14ac:dyDescent="0.3">
      <c r="B9687" s="1173" t="s">
        <v>10417</v>
      </c>
      <c r="C9687" s="1206">
        <v>1</v>
      </c>
      <c r="D9687" s="1206">
        <v>13</v>
      </c>
      <c r="E9687" s="1206">
        <v>2</v>
      </c>
      <c r="F9687" s="1210">
        <v>16</v>
      </c>
    </row>
    <row r="9688" spans="2:6" ht="13.15" customHeight="1" x14ac:dyDescent="0.3">
      <c r="B9688" s="1172" t="s">
        <v>10418</v>
      </c>
      <c r="C9688" s="1207">
        <v>150</v>
      </c>
      <c r="D9688" s="1207">
        <v>447</v>
      </c>
      <c r="E9688" s="1207">
        <v>62</v>
      </c>
      <c r="F9688" s="1211">
        <v>659</v>
      </c>
    </row>
    <row r="9689" spans="2:6" ht="13.15" customHeight="1" x14ac:dyDescent="0.3">
      <c r="B9689" s="1173" t="s">
        <v>10419</v>
      </c>
      <c r="C9689" s="1206">
        <v>4</v>
      </c>
      <c r="D9689" s="1206">
        <v>6</v>
      </c>
      <c r="E9689" s="1206">
        <v>4</v>
      </c>
      <c r="F9689" s="1210">
        <v>14</v>
      </c>
    </row>
    <row r="9690" spans="2:6" ht="13.15" customHeight="1" x14ac:dyDescent="0.3">
      <c r="B9690" s="1172" t="s">
        <v>10420</v>
      </c>
      <c r="C9690" s="1207">
        <v>69</v>
      </c>
      <c r="D9690" s="1207">
        <v>298</v>
      </c>
      <c r="E9690" s="1207">
        <v>43</v>
      </c>
      <c r="F9690" s="1211">
        <v>410</v>
      </c>
    </row>
    <row r="9691" spans="2:6" ht="13.15" customHeight="1" x14ac:dyDescent="0.3">
      <c r="B9691" s="1173" t="s">
        <v>10421</v>
      </c>
      <c r="C9691" s="1206">
        <v>168</v>
      </c>
      <c r="D9691" s="1206">
        <v>331</v>
      </c>
      <c r="E9691" s="1206">
        <v>42</v>
      </c>
      <c r="F9691" s="1210">
        <v>541</v>
      </c>
    </row>
    <row r="9692" spans="2:6" ht="13.15" customHeight="1" x14ac:dyDescent="0.3">
      <c r="B9692" s="1172" t="s">
        <v>10422</v>
      </c>
      <c r="C9692" s="1207">
        <v>1</v>
      </c>
      <c r="D9692" s="1207">
        <v>3</v>
      </c>
      <c r="E9692" s="1207">
        <v>0</v>
      </c>
      <c r="F9692" s="1211">
        <v>4</v>
      </c>
    </row>
    <row r="9693" spans="2:6" ht="13.15" customHeight="1" x14ac:dyDescent="0.3">
      <c r="B9693" s="1173" t="s">
        <v>10423</v>
      </c>
      <c r="C9693" s="1206">
        <v>34</v>
      </c>
      <c r="D9693" s="1206">
        <v>71</v>
      </c>
      <c r="E9693" s="1206">
        <v>7</v>
      </c>
      <c r="F9693" s="1210">
        <v>112</v>
      </c>
    </row>
    <row r="9694" spans="2:6" ht="13.15" customHeight="1" x14ac:dyDescent="0.3">
      <c r="B9694" s="1172" t="s">
        <v>10424</v>
      </c>
      <c r="C9694" s="1207">
        <v>178</v>
      </c>
      <c r="D9694" s="1207">
        <v>370</v>
      </c>
      <c r="E9694" s="1207">
        <v>59</v>
      </c>
      <c r="F9694" s="1211">
        <v>607</v>
      </c>
    </row>
    <row r="9695" spans="2:6" ht="13.15" customHeight="1" x14ac:dyDescent="0.3">
      <c r="B9695" s="1173" t="s">
        <v>10425</v>
      </c>
      <c r="C9695" s="1206">
        <v>4</v>
      </c>
      <c r="D9695" s="1206">
        <v>7</v>
      </c>
      <c r="E9695" s="1206">
        <v>0</v>
      </c>
      <c r="F9695" s="1210">
        <v>11</v>
      </c>
    </row>
    <row r="9696" spans="2:6" ht="13.15" customHeight="1" x14ac:dyDescent="0.3">
      <c r="B9696" s="1172" t="s">
        <v>10426</v>
      </c>
      <c r="C9696" s="1207">
        <v>59</v>
      </c>
      <c r="D9696" s="1207">
        <v>200</v>
      </c>
      <c r="E9696" s="1207">
        <v>26</v>
      </c>
      <c r="F9696" s="1211">
        <v>285</v>
      </c>
    </row>
    <row r="9697" spans="2:6" ht="13.15" customHeight="1" x14ac:dyDescent="0.3">
      <c r="B9697" s="1173" t="s">
        <v>10427</v>
      </c>
      <c r="C9697" s="1206">
        <v>256</v>
      </c>
      <c r="D9697" s="1206">
        <v>257</v>
      </c>
      <c r="E9697" s="1206">
        <v>44</v>
      </c>
      <c r="F9697" s="1210">
        <v>557</v>
      </c>
    </row>
    <row r="9698" spans="2:6" ht="13.15" customHeight="1" x14ac:dyDescent="0.3">
      <c r="B9698" s="1172" t="s">
        <v>10428</v>
      </c>
      <c r="C9698" s="1207">
        <v>548</v>
      </c>
      <c r="D9698" s="1207">
        <v>760</v>
      </c>
      <c r="E9698" s="1207">
        <v>122</v>
      </c>
      <c r="F9698" s="1211">
        <v>1430</v>
      </c>
    </row>
    <row r="9699" spans="2:6" ht="13.15" customHeight="1" x14ac:dyDescent="0.3">
      <c r="B9699" s="1173" t="s">
        <v>10429</v>
      </c>
      <c r="C9699" s="1206">
        <v>42</v>
      </c>
      <c r="D9699" s="1206">
        <v>82</v>
      </c>
      <c r="E9699" s="1206">
        <v>14</v>
      </c>
      <c r="F9699" s="1210">
        <v>138</v>
      </c>
    </row>
    <row r="9700" spans="2:6" ht="13.15" customHeight="1" x14ac:dyDescent="0.3">
      <c r="B9700" s="1172" t="s">
        <v>10430</v>
      </c>
      <c r="C9700" s="1207">
        <v>6</v>
      </c>
      <c r="D9700" s="1207">
        <v>16</v>
      </c>
      <c r="E9700" s="1207">
        <v>5</v>
      </c>
      <c r="F9700" s="1211">
        <v>27</v>
      </c>
    </row>
    <row r="9701" spans="2:6" ht="13.15" customHeight="1" x14ac:dyDescent="0.3">
      <c r="B9701" s="1173" t="s">
        <v>10431</v>
      </c>
      <c r="C9701" s="1206">
        <v>935</v>
      </c>
      <c r="D9701" s="1206">
        <v>1076</v>
      </c>
      <c r="E9701" s="1206">
        <v>173</v>
      </c>
      <c r="F9701" s="1210">
        <v>2184</v>
      </c>
    </row>
    <row r="9702" spans="2:6" ht="13.15" customHeight="1" x14ac:dyDescent="0.3">
      <c r="B9702" s="1172" t="s">
        <v>10432</v>
      </c>
      <c r="C9702" s="1207">
        <v>171</v>
      </c>
      <c r="D9702" s="1207">
        <v>65</v>
      </c>
      <c r="E9702" s="1207">
        <v>15</v>
      </c>
      <c r="F9702" s="1211">
        <v>251</v>
      </c>
    </row>
    <row r="9703" spans="2:6" ht="13.15" customHeight="1" x14ac:dyDescent="0.3">
      <c r="B9703" s="1173" t="s">
        <v>10433</v>
      </c>
      <c r="C9703" s="1206">
        <v>156</v>
      </c>
      <c r="D9703" s="1206">
        <v>228</v>
      </c>
      <c r="E9703" s="1206">
        <v>23</v>
      </c>
      <c r="F9703" s="1210">
        <v>407</v>
      </c>
    </row>
    <row r="9704" spans="2:6" ht="13.15" customHeight="1" x14ac:dyDescent="0.3">
      <c r="B9704" s="1172" t="s">
        <v>10434</v>
      </c>
      <c r="C9704" s="1207">
        <v>170</v>
      </c>
      <c r="D9704" s="1207">
        <v>197</v>
      </c>
      <c r="E9704" s="1207">
        <v>10</v>
      </c>
      <c r="F9704" s="1211">
        <v>377</v>
      </c>
    </row>
    <row r="9705" spans="2:6" ht="13.15" customHeight="1" x14ac:dyDescent="0.3">
      <c r="B9705" s="1173" t="s">
        <v>10435</v>
      </c>
      <c r="C9705" s="1206">
        <v>195</v>
      </c>
      <c r="D9705" s="1206">
        <v>312</v>
      </c>
      <c r="E9705" s="1206">
        <v>37</v>
      </c>
      <c r="F9705" s="1210">
        <v>544</v>
      </c>
    </row>
    <row r="9706" spans="2:6" ht="13.15" customHeight="1" x14ac:dyDescent="0.3">
      <c r="B9706" s="1172" t="s">
        <v>10436</v>
      </c>
      <c r="C9706" s="1207">
        <v>268</v>
      </c>
      <c r="D9706" s="1207">
        <v>353</v>
      </c>
      <c r="E9706" s="1207">
        <v>59</v>
      </c>
      <c r="F9706" s="1211">
        <v>680</v>
      </c>
    </row>
    <row r="9707" spans="2:6" ht="13.15" customHeight="1" x14ac:dyDescent="0.3">
      <c r="B9707" s="1173" t="s">
        <v>10437</v>
      </c>
      <c r="C9707" s="1206">
        <v>133</v>
      </c>
      <c r="D9707" s="1206">
        <v>252</v>
      </c>
      <c r="E9707" s="1206">
        <v>81</v>
      </c>
      <c r="F9707" s="1210">
        <v>466</v>
      </c>
    </row>
    <row r="9708" spans="2:6" ht="13.15" customHeight="1" x14ac:dyDescent="0.3">
      <c r="B9708" s="1172" t="s">
        <v>10438</v>
      </c>
      <c r="C9708" s="1207">
        <v>376</v>
      </c>
      <c r="D9708" s="1207">
        <v>404</v>
      </c>
      <c r="E9708" s="1207">
        <v>58</v>
      </c>
      <c r="F9708" s="1211">
        <v>838</v>
      </c>
    </row>
    <row r="9709" spans="2:6" ht="13.15" customHeight="1" x14ac:dyDescent="0.3">
      <c r="B9709" s="1173" t="s">
        <v>10439</v>
      </c>
      <c r="C9709" s="1206">
        <v>2</v>
      </c>
      <c r="D9709" s="1206">
        <v>3</v>
      </c>
      <c r="E9709" s="1206">
        <v>0</v>
      </c>
      <c r="F9709" s="1210">
        <v>5</v>
      </c>
    </row>
    <row r="9710" spans="2:6" ht="13.15" customHeight="1" x14ac:dyDescent="0.3">
      <c r="B9710" s="1172" t="s">
        <v>10440</v>
      </c>
      <c r="C9710" s="1207">
        <v>15</v>
      </c>
      <c r="D9710" s="1207">
        <v>47</v>
      </c>
      <c r="E9710" s="1207">
        <v>0</v>
      </c>
      <c r="F9710" s="1211">
        <v>62</v>
      </c>
    </row>
    <row r="9711" spans="2:6" ht="13.15" customHeight="1" x14ac:dyDescent="0.3">
      <c r="B9711" s="1173" t="s">
        <v>10441</v>
      </c>
      <c r="C9711" s="1206">
        <v>390</v>
      </c>
      <c r="D9711" s="1206">
        <v>500</v>
      </c>
      <c r="E9711" s="1206">
        <v>84</v>
      </c>
      <c r="F9711" s="1210">
        <v>974</v>
      </c>
    </row>
    <row r="9712" spans="2:6" ht="13.15" customHeight="1" x14ac:dyDescent="0.3">
      <c r="B9712" s="1172" t="s">
        <v>10442</v>
      </c>
      <c r="C9712" s="1207">
        <v>7</v>
      </c>
      <c r="D9712" s="1207">
        <v>10</v>
      </c>
      <c r="E9712" s="1207">
        <v>1</v>
      </c>
      <c r="F9712" s="1211">
        <v>18</v>
      </c>
    </row>
    <row r="9713" spans="2:6" ht="13.15" customHeight="1" x14ac:dyDescent="0.3">
      <c r="B9713" s="1173" t="s">
        <v>10443</v>
      </c>
      <c r="C9713" s="1206">
        <v>5</v>
      </c>
      <c r="D9713" s="1206">
        <v>8</v>
      </c>
      <c r="E9713" s="1206">
        <v>4</v>
      </c>
      <c r="F9713" s="1210">
        <v>17</v>
      </c>
    </row>
    <row r="9714" spans="2:6" ht="13.15" customHeight="1" x14ac:dyDescent="0.3">
      <c r="B9714" s="1172" t="s">
        <v>10444</v>
      </c>
      <c r="C9714" s="1207">
        <v>2785</v>
      </c>
      <c r="D9714" s="1207">
        <v>3642</v>
      </c>
      <c r="E9714" s="1207">
        <v>556</v>
      </c>
      <c r="F9714" s="1211">
        <v>6983</v>
      </c>
    </row>
    <row r="9715" spans="2:6" ht="13.15" customHeight="1" x14ac:dyDescent="0.3">
      <c r="B9715" s="1173" t="s">
        <v>10445</v>
      </c>
      <c r="C9715" s="1206">
        <v>38</v>
      </c>
      <c r="D9715" s="1206">
        <v>31</v>
      </c>
      <c r="E9715" s="1206">
        <v>3</v>
      </c>
      <c r="F9715" s="1210">
        <v>72</v>
      </c>
    </row>
    <row r="9716" spans="2:6" ht="13.15" customHeight="1" x14ac:dyDescent="0.3">
      <c r="B9716" s="1172" t="s">
        <v>10446</v>
      </c>
      <c r="C9716" s="1207">
        <v>180</v>
      </c>
      <c r="D9716" s="1207">
        <v>109</v>
      </c>
      <c r="E9716" s="1207">
        <v>18</v>
      </c>
      <c r="F9716" s="1211">
        <v>307</v>
      </c>
    </row>
    <row r="9717" spans="2:6" ht="13.15" customHeight="1" x14ac:dyDescent="0.3">
      <c r="B9717" s="1173" t="s">
        <v>10447</v>
      </c>
      <c r="C9717" s="1206">
        <v>2</v>
      </c>
      <c r="D9717" s="1206">
        <v>6</v>
      </c>
      <c r="E9717" s="1206">
        <v>3</v>
      </c>
      <c r="F9717" s="1210">
        <v>11</v>
      </c>
    </row>
    <row r="9718" spans="2:6" ht="13.15" customHeight="1" x14ac:dyDescent="0.3">
      <c r="B9718" s="1172" t="s">
        <v>10448</v>
      </c>
      <c r="C9718" s="1207">
        <v>288</v>
      </c>
      <c r="D9718" s="1207">
        <v>319</v>
      </c>
      <c r="E9718" s="1207">
        <v>49</v>
      </c>
      <c r="F9718" s="1211">
        <v>656</v>
      </c>
    </row>
    <row r="9719" spans="2:6" ht="13.15" customHeight="1" x14ac:dyDescent="0.3">
      <c r="B9719" s="1173" t="s">
        <v>10449</v>
      </c>
      <c r="C9719" s="1206">
        <v>0</v>
      </c>
      <c r="D9719" s="1206">
        <v>8</v>
      </c>
      <c r="E9719" s="1206">
        <v>0</v>
      </c>
      <c r="F9719" s="1210">
        <v>8</v>
      </c>
    </row>
    <row r="9720" spans="2:6" ht="13.15" customHeight="1" x14ac:dyDescent="0.3">
      <c r="B9720" s="1172" t="s">
        <v>10450</v>
      </c>
      <c r="C9720" s="1207">
        <v>212</v>
      </c>
      <c r="D9720" s="1207">
        <v>176</v>
      </c>
      <c r="E9720" s="1207">
        <v>26</v>
      </c>
      <c r="F9720" s="1211">
        <v>414</v>
      </c>
    </row>
    <row r="9721" spans="2:6" ht="13.15" customHeight="1" x14ac:dyDescent="0.3">
      <c r="B9721" s="1173" t="s">
        <v>10451</v>
      </c>
      <c r="C9721" s="1206">
        <v>8</v>
      </c>
      <c r="D9721" s="1206">
        <v>12</v>
      </c>
      <c r="E9721" s="1206">
        <v>3</v>
      </c>
      <c r="F9721" s="1210">
        <v>23</v>
      </c>
    </row>
    <row r="9722" spans="2:6" ht="13.15" customHeight="1" x14ac:dyDescent="0.3">
      <c r="B9722" s="1172" t="s">
        <v>10452</v>
      </c>
      <c r="C9722" s="1207">
        <v>163</v>
      </c>
      <c r="D9722" s="1207">
        <v>129</v>
      </c>
      <c r="E9722" s="1207">
        <v>25</v>
      </c>
      <c r="F9722" s="1211">
        <v>317</v>
      </c>
    </row>
    <row r="9723" spans="2:6" ht="13.15" customHeight="1" x14ac:dyDescent="0.3">
      <c r="B9723" s="1173" t="s">
        <v>10453</v>
      </c>
      <c r="C9723" s="1206">
        <v>640</v>
      </c>
      <c r="D9723" s="1206">
        <v>554</v>
      </c>
      <c r="E9723" s="1206">
        <v>96</v>
      </c>
      <c r="F9723" s="1210">
        <v>1290</v>
      </c>
    </row>
    <row r="9724" spans="2:6" ht="13.15" customHeight="1" x14ac:dyDescent="0.3">
      <c r="B9724" s="1172" t="s">
        <v>10454</v>
      </c>
      <c r="C9724" s="1207">
        <v>473</v>
      </c>
      <c r="D9724" s="1207">
        <v>762</v>
      </c>
      <c r="E9724" s="1207">
        <v>104</v>
      </c>
      <c r="F9724" s="1211">
        <v>1339</v>
      </c>
    </row>
    <row r="9725" spans="2:6" ht="13.15" customHeight="1" x14ac:dyDescent="0.3">
      <c r="B9725" s="1173" t="s">
        <v>10455</v>
      </c>
      <c r="C9725" s="1206">
        <v>321</v>
      </c>
      <c r="D9725" s="1206">
        <v>245</v>
      </c>
      <c r="E9725" s="1206">
        <v>39</v>
      </c>
      <c r="F9725" s="1210">
        <v>605</v>
      </c>
    </row>
    <row r="9726" spans="2:6" ht="13.15" customHeight="1" x14ac:dyDescent="0.3">
      <c r="B9726" s="1172" t="s">
        <v>10456</v>
      </c>
      <c r="C9726" s="1207">
        <v>86</v>
      </c>
      <c r="D9726" s="1207">
        <v>180</v>
      </c>
      <c r="E9726" s="1207">
        <v>20</v>
      </c>
      <c r="F9726" s="1211">
        <v>286</v>
      </c>
    </row>
    <row r="9727" spans="2:6" ht="13.15" customHeight="1" x14ac:dyDescent="0.3">
      <c r="B9727" s="1173" t="s">
        <v>10457</v>
      </c>
      <c r="C9727" s="1206">
        <v>1574</v>
      </c>
      <c r="D9727" s="1206">
        <v>2499</v>
      </c>
      <c r="E9727" s="1206">
        <v>305</v>
      </c>
      <c r="F9727" s="1210">
        <v>4378</v>
      </c>
    </row>
    <row r="9728" spans="2:6" ht="13.15" customHeight="1" x14ac:dyDescent="0.3">
      <c r="B9728" s="1172" t="s">
        <v>10458</v>
      </c>
      <c r="C9728" s="1207">
        <v>19</v>
      </c>
      <c r="D9728" s="1207">
        <v>39</v>
      </c>
      <c r="E9728" s="1207">
        <v>3</v>
      </c>
      <c r="F9728" s="1211">
        <v>61</v>
      </c>
    </row>
    <row r="9729" spans="2:6" ht="13.15" customHeight="1" x14ac:dyDescent="0.3">
      <c r="B9729" s="1173" t="s">
        <v>10459</v>
      </c>
      <c r="C9729" s="1206">
        <v>50</v>
      </c>
      <c r="D9729" s="1206">
        <v>12</v>
      </c>
      <c r="E9729" s="1206">
        <v>6</v>
      </c>
      <c r="F9729" s="1210">
        <v>68</v>
      </c>
    </row>
    <row r="9730" spans="2:6" ht="13.15" customHeight="1" x14ac:dyDescent="0.3">
      <c r="B9730" s="1172" t="s">
        <v>10460</v>
      </c>
      <c r="C9730" s="1207">
        <v>220</v>
      </c>
      <c r="D9730" s="1207">
        <v>164</v>
      </c>
      <c r="E9730" s="1207">
        <v>30</v>
      </c>
      <c r="F9730" s="1211">
        <v>414</v>
      </c>
    </row>
    <row r="9731" spans="2:6" ht="13.15" customHeight="1" x14ac:dyDescent="0.3">
      <c r="B9731" s="1173" t="s">
        <v>10461</v>
      </c>
      <c r="C9731" s="1206">
        <v>212</v>
      </c>
      <c r="D9731" s="1206">
        <v>211</v>
      </c>
      <c r="E9731" s="1206">
        <v>31</v>
      </c>
      <c r="F9731" s="1210">
        <v>454</v>
      </c>
    </row>
    <row r="9732" spans="2:6" ht="13.15" customHeight="1" x14ac:dyDescent="0.3">
      <c r="B9732" s="1172" t="s">
        <v>10462</v>
      </c>
      <c r="C9732" s="1207">
        <v>1</v>
      </c>
      <c r="D9732" s="1207">
        <v>0</v>
      </c>
      <c r="E9732" s="1207">
        <v>0</v>
      </c>
      <c r="F9732" s="1211">
        <v>1</v>
      </c>
    </row>
    <row r="9733" spans="2:6" ht="13.15" customHeight="1" x14ac:dyDescent="0.3">
      <c r="B9733" s="1173" t="s">
        <v>10463</v>
      </c>
      <c r="C9733" s="1206">
        <v>94</v>
      </c>
      <c r="D9733" s="1206">
        <v>28</v>
      </c>
      <c r="E9733" s="1206">
        <v>13</v>
      </c>
      <c r="F9733" s="1210">
        <v>135</v>
      </c>
    </row>
    <row r="9734" spans="2:6" ht="13.15" customHeight="1" x14ac:dyDescent="0.3">
      <c r="B9734" s="1172" t="s">
        <v>10464</v>
      </c>
      <c r="C9734" s="1207">
        <v>333</v>
      </c>
      <c r="D9734" s="1207">
        <v>306</v>
      </c>
      <c r="E9734" s="1207">
        <v>53</v>
      </c>
      <c r="F9734" s="1211">
        <v>692</v>
      </c>
    </row>
    <row r="9735" spans="2:6" ht="13.15" customHeight="1" x14ac:dyDescent="0.3">
      <c r="B9735" s="1173" t="s">
        <v>10465</v>
      </c>
      <c r="C9735" s="1206">
        <v>9</v>
      </c>
      <c r="D9735" s="1206">
        <v>29</v>
      </c>
      <c r="E9735" s="1206">
        <v>7</v>
      </c>
      <c r="F9735" s="1210">
        <v>45</v>
      </c>
    </row>
    <row r="9736" spans="2:6" ht="13.15" customHeight="1" x14ac:dyDescent="0.3">
      <c r="B9736" s="1172" t="s">
        <v>10466</v>
      </c>
      <c r="C9736" s="1207">
        <v>398</v>
      </c>
      <c r="D9736" s="1207">
        <v>396</v>
      </c>
      <c r="E9736" s="1207">
        <v>56</v>
      </c>
      <c r="F9736" s="1211">
        <v>850</v>
      </c>
    </row>
    <row r="9737" spans="2:6" ht="13.15" customHeight="1" x14ac:dyDescent="0.3">
      <c r="B9737" s="1173" t="s">
        <v>10467</v>
      </c>
      <c r="C9737" s="1206">
        <v>15</v>
      </c>
      <c r="D9737" s="1206">
        <v>25</v>
      </c>
      <c r="E9737" s="1206">
        <v>5</v>
      </c>
      <c r="F9737" s="1210">
        <v>45</v>
      </c>
    </row>
    <row r="9738" spans="2:6" ht="13.15" customHeight="1" x14ac:dyDescent="0.3">
      <c r="B9738" s="1172" t="s">
        <v>10468</v>
      </c>
      <c r="C9738" s="1207">
        <v>564</v>
      </c>
      <c r="D9738" s="1207">
        <v>677</v>
      </c>
      <c r="E9738" s="1207">
        <v>102</v>
      </c>
      <c r="F9738" s="1211">
        <v>1343</v>
      </c>
    </row>
    <row r="9739" spans="2:6" ht="13.15" customHeight="1" x14ac:dyDescent="0.3">
      <c r="B9739" s="1173" t="s">
        <v>10469</v>
      </c>
      <c r="C9739" s="1206">
        <v>70</v>
      </c>
      <c r="D9739" s="1206">
        <v>51</v>
      </c>
      <c r="E9739" s="1206">
        <v>9</v>
      </c>
      <c r="F9739" s="1210">
        <v>130</v>
      </c>
    </row>
    <row r="9740" spans="2:6" ht="13.15" customHeight="1" x14ac:dyDescent="0.3">
      <c r="B9740" s="1172" t="s">
        <v>10470</v>
      </c>
      <c r="C9740" s="1207">
        <v>222</v>
      </c>
      <c r="D9740" s="1207">
        <v>330</v>
      </c>
      <c r="E9740" s="1207">
        <v>31</v>
      </c>
      <c r="F9740" s="1211">
        <v>583</v>
      </c>
    </row>
    <row r="9741" spans="2:6" ht="13.15" customHeight="1" x14ac:dyDescent="0.3">
      <c r="B9741" s="1173" t="s">
        <v>10471</v>
      </c>
      <c r="C9741" s="1206">
        <v>111</v>
      </c>
      <c r="D9741" s="1206">
        <v>109</v>
      </c>
      <c r="E9741" s="1206">
        <v>13</v>
      </c>
      <c r="F9741" s="1210">
        <v>233</v>
      </c>
    </row>
    <row r="9742" spans="2:6" ht="13.15" customHeight="1" x14ac:dyDescent="0.3">
      <c r="B9742" s="1172" t="s">
        <v>10472</v>
      </c>
      <c r="C9742" s="1207">
        <v>196</v>
      </c>
      <c r="D9742" s="1207">
        <v>203</v>
      </c>
      <c r="E9742" s="1207">
        <v>20</v>
      </c>
      <c r="F9742" s="1211">
        <v>419</v>
      </c>
    </row>
    <row r="9743" spans="2:6" ht="13.15" customHeight="1" x14ac:dyDescent="0.3">
      <c r="B9743" s="1173" t="s">
        <v>10473</v>
      </c>
      <c r="C9743" s="1206">
        <v>6</v>
      </c>
      <c r="D9743" s="1206">
        <v>4</v>
      </c>
      <c r="E9743" s="1206">
        <v>0</v>
      </c>
      <c r="F9743" s="1210">
        <v>10</v>
      </c>
    </row>
    <row r="9744" spans="2:6" ht="13.15" customHeight="1" x14ac:dyDescent="0.3">
      <c r="B9744" s="1172" t="s">
        <v>10474</v>
      </c>
      <c r="C9744" s="1207">
        <v>72</v>
      </c>
      <c r="D9744" s="1207">
        <v>69</v>
      </c>
      <c r="E9744" s="1207">
        <v>10</v>
      </c>
      <c r="F9744" s="1211">
        <v>151</v>
      </c>
    </row>
    <row r="9745" spans="2:6" ht="13.15" customHeight="1" x14ac:dyDescent="0.3">
      <c r="B9745" s="1173" t="s">
        <v>10475</v>
      </c>
      <c r="C9745" s="1206">
        <v>7</v>
      </c>
      <c r="D9745" s="1206">
        <v>11</v>
      </c>
      <c r="E9745" s="1206">
        <v>3</v>
      </c>
      <c r="F9745" s="1210">
        <v>21</v>
      </c>
    </row>
    <row r="9746" spans="2:6" ht="13.15" customHeight="1" x14ac:dyDescent="0.3">
      <c r="B9746" s="1172" t="s">
        <v>10476</v>
      </c>
      <c r="C9746" s="1207">
        <v>7314</v>
      </c>
      <c r="D9746" s="1207">
        <v>6602</v>
      </c>
      <c r="E9746" s="1207">
        <v>2863</v>
      </c>
      <c r="F9746" s="1211">
        <v>16779</v>
      </c>
    </row>
    <row r="9747" spans="2:6" ht="13.15" customHeight="1" x14ac:dyDescent="0.3">
      <c r="B9747" s="1173" t="s">
        <v>10477</v>
      </c>
      <c r="C9747" s="1206">
        <v>7205</v>
      </c>
      <c r="D9747" s="1206">
        <v>7337</v>
      </c>
      <c r="E9747" s="1206">
        <v>2173</v>
      </c>
      <c r="F9747" s="1210">
        <v>16715</v>
      </c>
    </row>
    <row r="9748" spans="2:6" ht="13.15" customHeight="1" x14ac:dyDescent="0.3">
      <c r="B9748" s="1172" t="s">
        <v>10478</v>
      </c>
      <c r="C9748" s="1207">
        <v>4429</v>
      </c>
      <c r="D9748" s="1207">
        <v>4065</v>
      </c>
      <c r="E9748" s="1207">
        <v>1870</v>
      </c>
      <c r="F9748" s="1211">
        <v>10364</v>
      </c>
    </row>
    <row r="9749" spans="2:6" ht="13.15" customHeight="1" x14ac:dyDescent="0.3">
      <c r="B9749" s="1173" t="s">
        <v>10479</v>
      </c>
      <c r="C9749" s="1206">
        <v>4202</v>
      </c>
      <c r="D9749" s="1206">
        <v>4788</v>
      </c>
      <c r="E9749" s="1206">
        <v>1614</v>
      </c>
      <c r="F9749" s="1210">
        <v>10604</v>
      </c>
    </row>
    <row r="9750" spans="2:6" ht="13.15" customHeight="1" x14ac:dyDescent="0.3">
      <c r="B9750" s="1172" t="s">
        <v>10480</v>
      </c>
      <c r="C9750" s="1207">
        <v>9692</v>
      </c>
      <c r="D9750" s="1207">
        <v>11386</v>
      </c>
      <c r="E9750" s="1207">
        <v>2813</v>
      </c>
      <c r="F9750" s="1211">
        <v>23891</v>
      </c>
    </row>
    <row r="9751" spans="2:6" ht="13.15" customHeight="1" x14ac:dyDescent="0.3">
      <c r="B9751" s="1173" t="s">
        <v>10481</v>
      </c>
      <c r="C9751" s="1206">
        <v>8820</v>
      </c>
      <c r="D9751" s="1206">
        <v>15099</v>
      </c>
      <c r="E9751" s="1206">
        <v>4623</v>
      </c>
      <c r="F9751" s="1210">
        <v>28542</v>
      </c>
    </row>
    <row r="9752" spans="2:6" ht="13.15" customHeight="1" x14ac:dyDescent="0.3">
      <c r="B9752" s="1172" t="s">
        <v>10482</v>
      </c>
      <c r="C9752" s="1207">
        <v>12702</v>
      </c>
      <c r="D9752" s="1207">
        <v>18690</v>
      </c>
      <c r="E9752" s="1207">
        <v>3865</v>
      </c>
      <c r="F9752" s="1211">
        <v>35257</v>
      </c>
    </row>
    <row r="9753" spans="2:6" ht="13.15" customHeight="1" x14ac:dyDescent="0.3">
      <c r="B9753" s="1173" t="s">
        <v>10483</v>
      </c>
      <c r="C9753" s="1206">
        <v>1445</v>
      </c>
      <c r="D9753" s="1206">
        <v>1913</v>
      </c>
      <c r="E9753" s="1206">
        <v>400</v>
      </c>
      <c r="F9753" s="1210">
        <v>3758</v>
      </c>
    </row>
    <row r="9754" spans="2:6" ht="13.15" customHeight="1" x14ac:dyDescent="0.3">
      <c r="B9754" s="1172" t="s">
        <v>12643</v>
      </c>
      <c r="C9754" s="1207">
        <v>0</v>
      </c>
      <c r="D9754" s="1207">
        <v>1</v>
      </c>
      <c r="E9754" s="1207">
        <v>0</v>
      </c>
      <c r="F9754" s="1211">
        <v>1</v>
      </c>
    </row>
    <row r="9755" spans="2:6" ht="13.15" customHeight="1" x14ac:dyDescent="0.3">
      <c r="B9755" s="1173" t="s">
        <v>10484</v>
      </c>
      <c r="C9755" s="1206">
        <v>2</v>
      </c>
      <c r="D9755" s="1206">
        <v>0</v>
      </c>
      <c r="E9755" s="1206">
        <v>0</v>
      </c>
      <c r="F9755" s="1210">
        <v>2</v>
      </c>
    </row>
    <row r="9756" spans="2:6" ht="13.15" customHeight="1" x14ac:dyDescent="0.3">
      <c r="B9756" s="1172" t="s">
        <v>10485</v>
      </c>
      <c r="C9756" s="1207">
        <v>0</v>
      </c>
      <c r="D9756" s="1207">
        <v>0</v>
      </c>
      <c r="E9756" s="1207">
        <v>1</v>
      </c>
      <c r="F9756" s="1211">
        <v>1</v>
      </c>
    </row>
    <row r="9757" spans="2:6" ht="13.15" customHeight="1" x14ac:dyDescent="0.3">
      <c r="B9757" s="1173" t="s">
        <v>12644</v>
      </c>
      <c r="C9757" s="1206">
        <v>0</v>
      </c>
      <c r="D9757" s="1206">
        <v>10</v>
      </c>
      <c r="E9757" s="1206">
        <v>0</v>
      </c>
      <c r="F9757" s="1210">
        <v>10</v>
      </c>
    </row>
    <row r="9758" spans="2:6" ht="13.15" customHeight="1" x14ac:dyDescent="0.3">
      <c r="B9758" s="1172" t="s">
        <v>10486</v>
      </c>
      <c r="C9758" s="1207">
        <v>0</v>
      </c>
      <c r="D9758" s="1207">
        <v>0</v>
      </c>
      <c r="E9758" s="1207">
        <v>1</v>
      </c>
      <c r="F9758" s="1211">
        <v>1</v>
      </c>
    </row>
    <row r="9759" spans="2:6" ht="13.15" customHeight="1" x14ac:dyDescent="0.3">
      <c r="B9759" s="1173" t="s">
        <v>10487</v>
      </c>
      <c r="C9759" s="1206">
        <v>2</v>
      </c>
      <c r="D9759" s="1206">
        <v>3</v>
      </c>
      <c r="E9759" s="1206">
        <v>1</v>
      </c>
      <c r="F9759" s="1210">
        <v>6</v>
      </c>
    </row>
    <row r="9760" spans="2:6" ht="13.15" customHeight="1" x14ac:dyDescent="0.3">
      <c r="B9760" s="1172" t="s">
        <v>10488</v>
      </c>
      <c r="C9760" s="1207">
        <v>1897</v>
      </c>
      <c r="D9760" s="1207">
        <v>1916</v>
      </c>
      <c r="E9760" s="1207">
        <v>427</v>
      </c>
      <c r="F9760" s="1211">
        <v>4240</v>
      </c>
    </row>
    <row r="9761" spans="2:6" ht="13.15" customHeight="1" x14ac:dyDescent="0.3">
      <c r="B9761" s="1173" t="s">
        <v>10489</v>
      </c>
      <c r="C9761" s="1206">
        <v>8</v>
      </c>
      <c r="D9761" s="1206">
        <v>159</v>
      </c>
      <c r="E9761" s="1206">
        <v>35</v>
      </c>
      <c r="F9761" s="1210">
        <v>202</v>
      </c>
    </row>
    <row r="9762" spans="2:6" ht="13.15" customHeight="1" x14ac:dyDescent="0.3">
      <c r="B9762" s="1172" t="s">
        <v>10490</v>
      </c>
      <c r="C9762" s="1207">
        <v>3465</v>
      </c>
      <c r="D9762" s="1207">
        <v>4498</v>
      </c>
      <c r="E9762" s="1207">
        <v>1229</v>
      </c>
      <c r="F9762" s="1211">
        <v>9192</v>
      </c>
    </row>
    <row r="9763" spans="2:6" ht="13.15" customHeight="1" x14ac:dyDescent="0.3">
      <c r="B9763" s="1173" t="s">
        <v>10491</v>
      </c>
      <c r="C9763" s="1206">
        <v>2331</v>
      </c>
      <c r="D9763" s="1206">
        <v>4391</v>
      </c>
      <c r="E9763" s="1206">
        <v>900</v>
      </c>
      <c r="F9763" s="1210">
        <v>7622</v>
      </c>
    </row>
    <row r="9764" spans="2:6" ht="13.15" customHeight="1" x14ac:dyDescent="0.3">
      <c r="B9764" s="1172" t="s">
        <v>10492</v>
      </c>
      <c r="C9764" s="1207">
        <v>2360</v>
      </c>
      <c r="D9764" s="1207">
        <v>6776</v>
      </c>
      <c r="E9764" s="1207">
        <v>1294</v>
      </c>
      <c r="F9764" s="1211">
        <v>10430</v>
      </c>
    </row>
    <row r="9765" spans="2:6" ht="13.15" customHeight="1" x14ac:dyDescent="0.3">
      <c r="B9765" s="1173" t="s">
        <v>10493</v>
      </c>
      <c r="C9765" s="1206">
        <v>2615</v>
      </c>
      <c r="D9765" s="1206">
        <v>3905</v>
      </c>
      <c r="E9765" s="1206">
        <v>733</v>
      </c>
      <c r="F9765" s="1210">
        <v>7253</v>
      </c>
    </row>
    <row r="9766" spans="2:6" ht="13.15" customHeight="1" x14ac:dyDescent="0.3">
      <c r="B9766" s="1172" t="s">
        <v>12645</v>
      </c>
      <c r="C9766" s="1207">
        <v>0</v>
      </c>
      <c r="D9766" s="1207">
        <v>2</v>
      </c>
      <c r="E9766" s="1207">
        <v>0</v>
      </c>
      <c r="F9766" s="1211">
        <v>2</v>
      </c>
    </row>
    <row r="9767" spans="2:6" ht="13.15" customHeight="1" x14ac:dyDescent="0.3">
      <c r="B9767" s="1173" t="s">
        <v>10494</v>
      </c>
      <c r="C9767" s="1206">
        <v>1413</v>
      </c>
      <c r="D9767" s="1206">
        <v>2732</v>
      </c>
      <c r="E9767" s="1206">
        <v>504</v>
      </c>
      <c r="F9767" s="1210">
        <v>4649</v>
      </c>
    </row>
    <row r="9768" spans="2:6" ht="13.15" customHeight="1" x14ac:dyDescent="0.3">
      <c r="B9768" s="1172" t="s">
        <v>10495</v>
      </c>
      <c r="C9768" s="1207">
        <v>934</v>
      </c>
      <c r="D9768" s="1207">
        <v>2101</v>
      </c>
      <c r="E9768" s="1207">
        <v>292</v>
      </c>
      <c r="F9768" s="1211">
        <v>3327</v>
      </c>
    </row>
    <row r="9769" spans="2:6" ht="13.15" customHeight="1" x14ac:dyDescent="0.3">
      <c r="B9769" s="1173" t="s">
        <v>10496</v>
      </c>
      <c r="C9769" s="1206">
        <v>157</v>
      </c>
      <c r="D9769" s="1206">
        <v>589</v>
      </c>
      <c r="E9769" s="1206">
        <v>59</v>
      </c>
      <c r="F9769" s="1210">
        <v>805</v>
      </c>
    </row>
    <row r="9770" spans="2:6" ht="13.15" customHeight="1" x14ac:dyDescent="0.3">
      <c r="B9770" s="1172" t="s">
        <v>10497</v>
      </c>
      <c r="C9770" s="1207">
        <v>192</v>
      </c>
      <c r="D9770" s="1207">
        <v>510</v>
      </c>
      <c r="E9770" s="1207">
        <v>66</v>
      </c>
      <c r="F9770" s="1211">
        <v>768</v>
      </c>
    </row>
    <row r="9771" spans="2:6" ht="13.15" customHeight="1" x14ac:dyDescent="0.3">
      <c r="B9771" s="1173" t="s">
        <v>10498</v>
      </c>
      <c r="C9771" s="1206">
        <v>714</v>
      </c>
      <c r="D9771" s="1206">
        <v>1716</v>
      </c>
      <c r="E9771" s="1206">
        <v>250</v>
      </c>
      <c r="F9771" s="1210">
        <v>2680</v>
      </c>
    </row>
    <row r="9772" spans="2:6" ht="13.15" customHeight="1" x14ac:dyDescent="0.3">
      <c r="B9772" s="1172" t="s">
        <v>10499</v>
      </c>
      <c r="C9772" s="1207">
        <v>31</v>
      </c>
      <c r="D9772" s="1207">
        <v>89</v>
      </c>
      <c r="E9772" s="1207">
        <v>8</v>
      </c>
      <c r="F9772" s="1211">
        <v>128</v>
      </c>
    </row>
    <row r="9773" spans="2:6" ht="13.15" customHeight="1" x14ac:dyDescent="0.3">
      <c r="B9773" s="1173" t="s">
        <v>10500</v>
      </c>
      <c r="C9773" s="1206">
        <v>1773</v>
      </c>
      <c r="D9773" s="1206">
        <v>4416</v>
      </c>
      <c r="E9773" s="1206">
        <v>773</v>
      </c>
      <c r="F9773" s="1210">
        <v>6962</v>
      </c>
    </row>
    <row r="9774" spans="2:6" ht="13.15" customHeight="1" x14ac:dyDescent="0.3">
      <c r="B9774" s="1172" t="s">
        <v>10501</v>
      </c>
      <c r="C9774" s="1207">
        <v>420</v>
      </c>
      <c r="D9774" s="1207">
        <v>1134</v>
      </c>
      <c r="E9774" s="1207">
        <v>235</v>
      </c>
      <c r="F9774" s="1211">
        <v>1789</v>
      </c>
    </row>
    <row r="9775" spans="2:6" ht="13.15" customHeight="1" x14ac:dyDescent="0.3">
      <c r="B9775" s="1173" t="s">
        <v>10502</v>
      </c>
      <c r="C9775" s="1206">
        <v>87</v>
      </c>
      <c r="D9775" s="1206">
        <v>222</v>
      </c>
      <c r="E9775" s="1206">
        <v>43</v>
      </c>
      <c r="F9775" s="1210">
        <v>352</v>
      </c>
    </row>
    <row r="9776" spans="2:6" ht="13.15" customHeight="1" x14ac:dyDescent="0.3">
      <c r="B9776" s="1172" t="s">
        <v>10503</v>
      </c>
      <c r="C9776" s="1207">
        <v>70</v>
      </c>
      <c r="D9776" s="1207">
        <v>157</v>
      </c>
      <c r="E9776" s="1207">
        <v>23</v>
      </c>
      <c r="F9776" s="1211">
        <v>250</v>
      </c>
    </row>
    <row r="9777" spans="2:6" ht="13.15" customHeight="1" x14ac:dyDescent="0.3">
      <c r="B9777" s="1173" t="s">
        <v>10504</v>
      </c>
      <c r="C9777" s="1206">
        <v>65</v>
      </c>
      <c r="D9777" s="1206">
        <v>191</v>
      </c>
      <c r="E9777" s="1206">
        <v>22</v>
      </c>
      <c r="F9777" s="1210">
        <v>278</v>
      </c>
    </row>
    <row r="9778" spans="2:6" ht="13.15" customHeight="1" x14ac:dyDescent="0.3">
      <c r="B9778" s="1172" t="s">
        <v>12646</v>
      </c>
      <c r="C9778" s="1207">
        <v>0</v>
      </c>
      <c r="D9778" s="1207">
        <v>6</v>
      </c>
      <c r="E9778" s="1207">
        <v>0</v>
      </c>
      <c r="F9778" s="1211">
        <v>6</v>
      </c>
    </row>
    <row r="9779" spans="2:6" ht="13.15" customHeight="1" x14ac:dyDescent="0.3">
      <c r="B9779" s="1173" t="s">
        <v>12647</v>
      </c>
      <c r="C9779" s="1206">
        <v>1</v>
      </c>
      <c r="D9779" s="1206">
        <v>0</v>
      </c>
      <c r="E9779" s="1206">
        <v>0</v>
      </c>
      <c r="F9779" s="1210">
        <v>1</v>
      </c>
    </row>
    <row r="9780" spans="2:6" ht="13.15" customHeight="1" x14ac:dyDescent="0.3">
      <c r="B9780" s="1172" t="s">
        <v>10505</v>
      </c>
      <c r="C9780" s="1207">
        <v>67</v>
      </c>
      <c r="D9780" s="1207">
        <v>82</v>
      </c>
      <c r="E9780" s="1207">
        <v>12</v>
      </c>
      <c r="F9780" s="1211">
        <v>161</v>
      </c>
    </row>
    <row r="9781" spans="2:6" ht="13.15" customHeight="1" x14ac:dyDescent="0.3">
      <c r="B9781" s="1173" t="s">
        <v>10506</v>
      </c>
      <c r="C9781" s="1206">
        <v>181</v>
      </c>
      <c r="D9781" s="1206">
        <v>240</v>
      </c>
      <c r="E9781" s="1206">
        <v>53</v>
      </c>
      <c r="F9781" s="1210">
        <v>474</v>
      </c>
    </row>
    <row r="9782" spans="2:6" ht="13.15" customHeight="1" x14ac:dyDescent="0.3">
      <c r="B9782" s="1172" t="s">
        <v>10507</v>
      </c>
      <c r="C9782" s="1207">
        <v>6292</v>
      </c>
      <c r="D9782" s="1207">
        <v>6928</v>
      </c>
      <c r="E9782" s="1207">
        <v>2787</v>
      </c>
      <c r="F9782" s="1211">
        <v>16007</v>
      </c>
    </row>
    <row r="9783" spans="2:6" ht="13.15" customHeight="1" x14ac:dyDescent="0.3">
      <c r="B9783" s="1173" t="s">
        <v>10508</v>
      </c>
      <c r="C9783" s="1206">
        <v>8659</v>
      </c>
      <c r="D9783" s="1206">
        <v>10730</v>
      </c>
      <c r="E9783" s="1206">
        <v>2617</v>
      </c>
      <c r="F9783" s="1210">
        <v>22006</v>
      </c>
    </row>
    <row r="9784" spans="2:6" ht="13.15" customHeight="1" x14ac:dyDescent="0.3">
      <c r="B9784" s="1172" t="s">
        <v>10509</v>
      </c>
      <c r="C9784" s="1207">
        <v>6578</v>
      </c>
      <c r="D9784" s="1207">
        <v>8003</v>
      </c>
      <c r="E9784" s="1207">
        <v>1601</v>
      </c>
      <c r="F9784" s="1211">
        <v>16182</v>
      </c>
    </row>
    <row r="9785" spans="2:6" ht="13.15" customHeight="1" x14ac:dyDescent="0.3">
      <c r="B9785" s="1173" t="s">
        <v>10510</v>
      </c>
      <c r="C9785" s="1206">
        <v>9408</v>
      </c>
      <c r="D9785" s="1206">
        <v>12943</v>
      </c>
      <c r="E9785" s="1206">
        <v>3290</v>
      </c>
      <c r="F9785" s="1210">
        <v>25641</v>
      </c>
    </row>
    <row r="9786" spans="2:6" ht="13.15" customHeight="1" x14ac:dyDescent="0.3">
      <c r="B9786" s="1172" t="s">
        <v>10511</v>
      </c>
      <c r="C9786" s="1207">
        <v>12521</v>
      </c>
      <c r="D9786" s="1207">
        <v>17149</v>
      </c>
      <c r="E9786" s="1207">
        <v>4031</v>
      </c>
      <c r="F9786" s="1211">
        <v>33701</v>
      </c>
    </row>
    <row r="9787" spans="2:6" ht="13.15" customHeight="1" x14ac:dyDescent="0.3">
      <c r="B9787" s="1173" t="s">
        <v>10512</v>
      </c>
      <c r="C9787" s="1206">
        <v>3977</v>
      </c>
      <c r="D9787" s="1206">
        <v>8039</v>
      </c>
      <c r="E9787" s="1206">
        <v>1740</v>
      </c>
      <c r="F9787" s="1210">
        <v>13756</v>
      </c>
    </row>
    <row r="9788" spans="2:6" ht="13.15" customHeight="1" x14ac:dyDescent="0.3">
      <c r="B9788" s="1172" t="s">
        <v>10513</v>
      </c>
      <c r="C9788" s="1207">
        <v>3469</v>
      </c>
      <c r="D9788" s="1207">
        <v>4623</v>
      </c>
      <c r="E9788" s="1207">
        <v>697</v>
      </c>
      <c r="F9788" s="1211">
        <v>8789</v>
      </c>
    </row>
    <row r="9789" spans="2:6" ht="13.15" customHeight="1" x14ac:dyDescent="0.3">
      <c r="B9789" s="1173" t="s">
        <v>10514</v>
      </c>
      <c r="C9789" s="1206">
        <v>72</v>
      </c>
      <c r="D9789" s="1206">
        <v>184</v>
      </c>
      <c r="E9789" s="1206">
        <v>10</v>
      </c>
      <c r="F9789" s="1210">
        <v>266</v>
      </c>
    </row>
    <row r="9790" spans="2:6" ht="13.15" customHeight="1" x14ac:dyDescent="0.3">
      <c r="B9790" s="1172" t="s">
        <v>10515</v>
      </c>
      <c r="C9790" s="1207">
        <v>245</v>
      </c>
      <c r="D9790" s="1207">
        <v>634</v>
      </c>
      <c r="E9790" s="1207">
        <v>107</v>
      </c>
      <c r="F9790" s="1211">
        <v>986</v>
      </c>
    </row>
    <row r="9791" spans="2:6" ht="13.15" customHeight="1" x14ac:dyDescent="0.3">
      <c r="B9791" s="1173" t="s">
        <v>10516</v>
      </c>
      <c r="C9791" s="1206">
        <v>23</v>
      </c>
      <c r="D9791" s="1206">
        <v>32</v>
      </c>
      <c r="E9791" s="1206">
        <v>4</v>
      </c>
      <c r="F9791" s="1210">
        <v>59</v>
      </c>
    </row>
    <row r="9792" spans="2:6" ht="13.15" customHeight="1" x14ac:dyDescent="0.3">
      <c r="B9792" s="1172" t="s">
        <v>10517</v>
      </c>
      <c r="C9792" s="1207">
        <v>504</v>
      </c>
      <c r="D9792" s="1207">
        <v>666</v>
      </c>
      <c r="E9792" s="1207">
        <v>78</v>
      </c>
      <c r="F9792" s="1211">
        <v>1248</v>
      </c>
    </row>
    <row r="9793" spans="2:6" ht="13.15" customHeight="1" x14ac:dyDescent="0.3">
      <c r="B9793" s="1173" t="s">
        <v>10518</v>
      </c>
      <c r="C9793" s="1206">
        <v>21</v>
      </c>
      <c r="D9793" s="1206">
        <v>6</v>
      </c>
      <c r="E9793" s="1206">
        <v>0</v>
      </c>
      <c r="F9793" s="1210">
        <v>27</v>
      </c>
    </row>
    <row r="9794" spans="2:6" ht="13.15" customHeight="1" x14ac:dyDescent="0.3">
      <c r="B9794" s="1172" t="s">
        <v>10519</v>
      </c>
      <c r="C9794" s="1207">
        <v>2729</v>
      </c>
      <c r="D9794" s="1207">
        <v>7182</v>
      </c>
      <c r="E9794" s="1207">
        <v>948</v>
      </c>
      <c r="F9794" s="1211">
        <v>10859</v>
      </c>
    </row>
    <row r="9795" spans="2:6" ht="13.15" customHeight="1" x14ac:dyDescent="0.3">
      <c r="B9795" s="1173" t="s">
        <v>10520</v>
      </c>
      <c r="C9795" s="1206">
        <v>1386</v>
      </c>
      <c r="D9795" s="1206">
        <v>2930</v>
      </c>
      <c r="E9795" s="1206">
        <v>366</v>
      </c>
      <c r="F9795" s="1210">
        <v>4682</v>
      </c>
    </row>
    <row r="9796" spans="2:6" ht="13.15" customHeight="1" x14ac:dyDescent="0.3">
      <c r="B9796" s="1172" t="s">
        <v>10521</v>
      </c>
      <c r="C9796" s="1207">
        <v>872</v>
      </c>
      <c r="D9796" s="1207">
        <v>1996</v>
      </c>
      <c r="E9796" s="1207">
        <v>218</v>
      </c>
      <c r="F9796" s="1211">
        <v>3086</v>
      </c>
    </row>
    <row r="9797" spans="2:6" ht="13.15" customHeight="1" x14ac:dyDescent="0.3">
      <c r="B9797" s="1173" t="s">
        <v>10522</v>
      </c>
      <c r="C9797" s="1206">
        <v>465</v>
      </c>
      <c r="D9797" s="1206">
        <v>977</v>
      </c>
      <c r="E9797" s="1206">
        <v>135</v>
      </c>
      <c r="F9797" s="1210">
        <v>1577</v>
      </c>
    </row>
    <row r="9798" spans="2:6" ht="13.15" customHeight="1" x14ac:dyDescent="0.3">
      <c r="B9798" s="1172" t="s">
        <v>10523</v>
      </c>
      <c r="C9798" s="1207">
        <v>63</v>
      </c>
      <c r="D9798" s="1207">
        <v>107</v>
      </c>
      <c r="E9798" s="1207">
        <v>19</v>
      </c>
      <c r="F9798" s="1211">
        <v>189</v>
      </c>
    </row>
    <row r="9799" spans="2:6" ht="13.15" customHeight="1" x14ac:dyDescent="0.3">
      <c r="B9799" s="1173" t="s">
        <v>10524</v>
      </c>
      <c r="C9799" s="1206">
        <v>20</v>
      </c>
      <c r="D9799" s="1206">
        <v>46</v>
      </c>
      <c r="E9799" s="1206">
        <v>6</v>
      </c>
      <c r="F9799" s="1210">
        <v>72</v>
      </c>
    </row>
    <row r="9800" spans="2:6" ht="13.15" customHeight="1" x14ac:dyDescent="0.3">
      <c r="B9800" s="1172" t="s">
        <v>10525</v>
      </c>
      <c r="C9800" s="1207">
        <v>235</v>
      </c>
      <c r="D9800" s="1207">
        <v>428</v>
      </c>
      <c r="E9800" s="1207">
        <v>48</v>
      </c>
      <c r="F9800" s="1211">
        <v>711</v>
      </c>
    </row>
    <row r="9801" spans="2:6" ht="13.15" customHeight="1" x14ac:dyDescent="0.3">
      <c r="B9801" s="1173" t="s">
        <v>10526</v>
      </c>
      <c r="C9801" s="1206">
        <v>770</v>
      </c>
      <c r="D9801" s="1206">
        <v>749</v>
      </c>
      <c r="E9801" s="1206">
        <v>161</v>
      </c>
      <c r="F9801" s="1210">
        <v>1680</v>
      </c>
    </row>
    <row r="9802" spans="2:6" ht="13.15" customHeight="1" x14ac:dyDescent="0.3">
      <c r="B9802" s="1172" t="s">
        <v>10527</v>
      </c>
      <c r="C9802" s="1207">
        <v>920</v>
      </c>
      <c r="D9802" s="1207">
        <v>1764</v>
      </c>
      <c r="E9802" s="1207">
        <v>262</v>
      </c>
      <c r="F9802" s="1211">
        <v>2946</v>
      </c>
    </row>
    <row r="9803" spans="2:6" ht="13.15" customHeight="1" x14ac:dyDescent="0.3">
      <c r="B9803" s="1173" t="s">
        <v>10528</v>
      </c>
      <c r="C9803" s="1206">
        <v>136</v>
      </c>
      <c r="D9803" s="1206">
        <v>379</v>
      </c>
      <c r="E9803" s="1206">
        <v>37</v>
      </c>
      <c r="F9803" s="1210">
        <v>552</v>
      </c>
    </row>
    <row r="9804" spans="2:6" ht="13.15" customHeight="1" x14ac:dyDescent="0.3">
      <c r="B9804" s="1172" t="s">
        <v>10529</v>
      </c>
      <c r="C9804" s="1207">
        <v>89</v>
      </c>
      <c r="D9804" s="1207">
        <v>121</v>
      </c>
      <c r="E9804" s="1207">
        <v>23</v>
      </c>
      <c r="F9804" s="1211">
        <v>233</v>
      </c>
    </row>
    <row r="9805" spans="2:6" ht="13.15" customHeight="1" x14ac:dyDescent="0.3">
      <c r="B9805" s="1173" t="s">
        <v>10530</v>
      </c>
      <c r="C9805" s="1206">
        <v>88</v>
      </c>
      <c r="D9805" s="1206">
        <v>259</v>
      </c>
      <c r="E9805" s="1206">
        <v>26</v>
      </c>
      <c r="F9805" s="1210">
        <v>373</v>
      </c>
    </row>
    <row r="9806" spans="2:6" ht="13.15" customHeight="1" x14ac:dyDescent="0.3">
      <c r="B9806" s="1172" t="s">
        <v>10531</v>
      </c>
      <c r="C9806" s="1207">
        <v>76</v>
      </c>
      <c r="D9806" s="1207">
        <v>317</v>
      </c>
      <c r="E9806" s="1207">
        <v>28</v>
      </c>
      <c r="F9806" s="1211">
        <v>421</v>
      </c>
    </row>
    <row r="9807" spans="2:6" ht="13.15" customHeight="1" x14ac:dyDescent="0.3">
      <c r="B9807" s="1173" t="s">
        <v>10532</v>
      </c>
      <c r="C9807" s="1206">
        <v>120</v>
      </c>
      <c r="D9807" s="1206">
        <v>199</v>
      </c>
      <c r="E9807" s="1206">
        <v>24</v>
      </c>
      <c r="F9807" s="1210">
        <v>343</v>
      </c>
    </row>
    <row r="9808" spans="2:6" ht="13.15" customHeight="1" x14ac:dyDescent="0.3">
      <c r="B9808" s="1172" t="s">
        <v>10533</v>
      </c>
      <c r="C9808" s="1207">
        <v>49</v>
      </c>
      <c r="D9808" s="1207">
        <v>147</v>
      </c>
      <c r="E9808" s="1207">
        <v>16</v>
      </c>
      <c r="F9808" s="1211">
        <v>212</v>
      </c>
    </row>
    <row r="9809" spans="2:6" ht="13.15" customHeight="1" x14ac:dyDescent="0.3">
      <c r="B9809" s="1173" t="s">
        <v>10534</v>
      </c>
      <c r="C9809" s="1206">
        <v>164</v>
      </c>
      <c r="D9809" s="1206">
        <v>366</v>
      </c>
      <c r="E9809" s="1206">
        <v>45</v>
      </c>
      <c r="F9809" s="1210">
        <v>575</v>
      </c>
    </row>
    <row r="9810" spans="2:6" ht="13.15" customHeight="1" x14ac:dyDescent="0.3">
      <c r="B9810" s="1172" t="s">
        <v>10535</v>
      </c>
      <c r="C9810" s="1207">
        <v>10</v>
      </c>
      <c r="D9810" s="1207">
        <v>56</v>
      </c>
      <c r="E9810" s="1207">
        <v>8</v>
      </c>
      <c r="F9810" s="1211">
        <v>74</v>
      </c>
    </row>
    <row r="9811" spans="2:6" ht="13.15" customHeight="1" x14ac:dyDescent="0.3">
      <c r="B9811" s="1173" t="s">
        <v>10536</v>
      </c>
      <c r="C9811" s="1206">
        <v>240</v>
      </c>
      <c r="D9811" s="1206">
        <v>512</v>
      </c>
      <c r="E9811" s="1206">
        <v>53</v>
      </c>
      <c r="F9811" s="1210">
        <v>805</v>
      </c>
    </row>
    <row r="9812" spans="2:6" ht="13.15" customHeight="1" x14ac:dyDescent="0.3">
      <c r="B9812" s="1172" t="s">
        <v>10537</v>
      </c>
      <c r="C9812" s="1207">
        <v>402</v>
      </c>
      <c r="D9812" s="1207">
        <v>962</v>
      </c>
      <c r="E9812" s="1207">
        <v>82</v>
      </c>
      <c r="F9812" s="1211">
        <v>1446</v>
      </c>
    </row>
    <row r="9813" spans="2:6" ht="13.15" customHeight="1" x14ac:dyDescent="0.3">
      <c r="B9813" s="1173" t="s">
        <v>10538</v>
      </c>
      <c r="C9813" s="1206">
        <v>377</v>
      </c>
      <c r="D9813" s="1206">
        <v>872</v>
      </c>
      <c r="E9813" s="1206">
        <v>85</v>
      </c>
      <c r="F9813" s="1210">
        <v>1334</v>
      </c>
    </row>
    <row r="9814" spans="2:6" ht="13.15" customHeight="1" x14ac:dyDescent="0.3">
      <c r="B9814" s="1172" t="s">
        <v>10539</v>
      </c>
      <c r="C9814" s="1207">
        <v>475</v>
      </c>
      <c r="D9814" s="1207">
        <v>1239</v>
      </c>
      <c r="E9814" s="1207">
        <v>176</v>
      </c>
      <c r="F9814" s="1211">
        <v>1890</v>
      </c>
    </row>
    <row r="9815" spans="2:6" ht="13.15" customHeight="1" x14ac:dyDescent="0.3">
      <c r="B9815" s="1173" t="s">
        <v>10540</v>
      </c>
      <c r="C9815" s="1206">
        <v>1349</v>
      </c>
      <c r="D9815" s="1206">
        <v>2066</v>
      </c>
      <c r="E9815" s="1206">
        <v>324</v>
      </c>
      <c r="F9815" s="1210">
        <v>3739</v>
      </c>
    </row>
    <row r="9816" spans="2:6" ht="13.15" customHeight="1" x14ac:dyDescent="0.3">
      <c r="B9816" s="1172" t="s">
        <v>10541</v>
      </c>
      <c r="C9816" s="1207">
        <v>1217</v>
      </c>
      <c r="D9816" s="1207">
        <v>4728</v>
      </c>
      <c r="E9816" s="1207">
        <v>258</v>
      </c>
      <c r="F9816" s="1211">
        <v>6203</v>
      </c>
    </row>
    <row r="9817" spans="2:6" ht="13.15" customHeight="1" x14ac:dyDescent="0.3">
      <c r="B9817" s="1173" t="s">
        <v>10542</v>
      </c>
      <c r="C9817" s="1206">
        <v>608</v>
      </c>
      <c r="D9817" s="1206">
        <v>1362</v>
      </c>
      <c r="E9817" s="1206">
        <v>147</v>
      </c>
      <c r="F9817" s="1210">
        <v>2117</v>
      </c>
    </row>
    <row r="9818" spans="2:6" ht="13.15" customHeight="1" x14ac:dyDescent="0.3">
      <c r="B9818" s="1172" t="s">
        <v>10543</v>
      </c>
      <c r="C9818" s="1207">
        <v>2814</v>
      </c>
      <c r="D9818" s="1207">
        <v>5797</v>
      </c>
      <c r="E9818" s="1207">
        <v>1054</v>
      </c>
      <c r="F9818" s="1211">
        <v>9665</v>
      </c>
    </row>
    <row r="9819" spans="2:6" ht="13.15" customHeight="1" x14ac:dyDescent="0.3">
      <c r="B9819" s="1173" t="s">
        <v>10544</v>
      </c>
      <c r="C9819" s="1206">
        <v>70</v>
      </c>
      <c r="D9819" s="1206">
        <v>201</v>
      </c>
      <c r="E9819" s="1206">
        <v>22</v>
      </c>
      <c r="F9819" s="1210">
        <v>293</v>
      </c>
    </row>
    <row r="9820" spans="2:6" ht="13.15" customHeight="1" x14ac:dyDescent="0.3">
      <c r="B9820" s="1172" t="s">
        <v>10545</v>
      </c>
      <c r="C9820" s="1207">
        <v>178</v>
      </c>
      <c r="D9820" s="1207">
        <v>419</v>
      </c>
      <c r="E9820" s="1207">
        <v>53</v>
      </c>
      <c r="F9820" s="1211">
        <v>650</v>
      </c>
    </row>
    <row r="9821" spans="2:6" ht="13.15" customHeight="1" x14ac:dyDescent="0.3">
      <c r="B9821" s="1173" t="s">
        <v>10546</v>
      </c>
      <c r="C9821" s="1206">
        <v>310</v>
      </c>
      <c r="D9821" s="1206">
        <v>745</v>
      </c>
      <c r="E9821" s="1206">
        <v>75</v>
      </c>
      <c r="F9821" s="1210">
        <v>1130</v>
      </c>
    </row>
    <row r="9822" spans="2:6" ht="13.15" customHeight="1" x14ac:dyDescent="0.3">
      <c r="B9822" s="1172" t="s">
        <v>10547</v>
      </c>
      <c r="C9822" s="1207">
        <v>71</v>
      </c>
      <c r="D9822" s="1207">
        <v>57</v>
      </c>
      <c r="E9822" s="1207">
        <v>18</v>
      </c>
      <c r="F9822" s="1211">
        <v>146</v>
      </c>
    </row>
    <row r="9823" spans="2:6" ht="13.15" customHeight="1" x14ac:dyDescent="0.3">
      <c r="B9823" s="1173" t="s">
        <v>10548</v>
      </c>
      <c r="C9823" s="1206">
        <v>60</v>
      </c>
      <c r="D9823" s="1206">
        <v>121</v>
      </c>
      <c r="E9823" s="1206">
        <v>10</v>
      </c>
      <c r="F9823" s="1210">
        <v>191</v>
      </c>
    </row>
    <row r="9824" spans="2:6" ht="13.15" customHeight="1" x14ac:dyDescent="0.3">
      <c r="B9824" s="1172" t="s">
        <v>10549</v>
      </c>
      <c r="C9824" s="1207">
        <v>58</v>
      </c>
      <c r="D9824" s="1207">
        <v>90</v>
      </c>
      <c r="E9824" s="1207">
        <v>11</v>
      </c>
      <c r="F9824" s="1211">
        <v>159</v>
      </c>
    </row>
    <row r="9825" spans="2:6" ht="13.15" customHeight="1" x14ac:dyDescent="0.3">
      <c r="B9825" s="1173" t="s">
        <v>10550</v>
      </c>
      <c r="C9825" s="1206">
        <v>1210</v>
      </c>
      <c r="D9825" s="1206">
        <v>3029</v>
      </c>
      <c r="E9825" s="1206">
        <v>473</v>
      </c>
      <c r="F9825" s="1210">
        <v>4712</v>
      </c>
    </row>
    <row r="9826" spans="2:6" ht="13.15" customHeight="1" x14ac:dyDescent="0.3">
      <c r="B9826" s="1172" t="s">
        <v>10551</v>
      </c>
      <c r="C9826" s="1207">
        <v>100</v>
      </c>
      <c r="D9826" s="1207">
        <v>182</v>
      </c>
      <c r="E9826" s="1207">
        <v>29</v>
      </c>
      <c r="F9826" s="1211">
        <v>311</v>
      </c>
    </row>
    <row r="9827" spans="2:6" ht="13.15" customHeight="1" x14ac:dyDescent="0.3">
      <c r="B9827" s="1173" t="s">
        <v>10552</v>
      </c>
      <c r="C9827" s="1206">
        <v>253</v>
      </c>
      <c r="D9827" s="1206">
        <v>507</v>
      </c>
      <c r="E9827" s="1206">
        <v>74</v>
      </c>
      <c r="F9827" s="1210">
        <v>834</v>
      </c>
    </row>
    <row r="9828" spans="2:6" ht="13.15" customHeight="1" x14ac:dyDescent="0.3">
      <c r="B9828" s="1172" t="s">
        <v>10553</v>
      </c>
      <c r="C9828" s="1207">
        <v>191</v>
      </c>
      <c r="D9828" s="1207">
        <v>512</v>
      </c>
      <c r="E9828" s="1207">
        <v>77</v>
      </c>
      <c r="F9828" s="1211">
        <v>780</v>
      </c>
    </row>
    <row r="9829" spans="2:6" ht="13.15" customHeight="1" x14ac:dyDescent="0.3">
      <c r="B9829" s="1173" t="s">
        <v>10554</v>
      </c>
      <c r="C9829" s="1206">
        <v>563</v>
      </c>
      <c r="D9829" s="1206">
        <v>1640</v>
      </c>
      <c r="E9829" s="1206">
        <v>208</v>
      </c>
      <c r="F9829" s="1210">
        <v>2411</v>
      </c>
    </row>
    <row r="9830" spans="2:6" ht="13.15" customHeight="1" x14ac:dyDescent="0.3">
      <c r="B9830" s="1172" t="s">
        <v>10555</v>
      </c>
      <c r="C9830" s="1207">
        <v>122</v>
      </c>
      <c r="D9830" s="1207">
        <v>191</v>
      </c>
      <c r="E9830" s="1207">
        <v>21</v>
      </c>
      <c r="F9830" s="1211">
        <v>334</v>
      </c>
    </row>
    <row r="9831" spans="2:6" ht="13.15" customHeight="1" x14ac:dyDescent="0.3">
      <c r="B9831" s="1173" t="s">
        <v>10556</v>
      </c>
      <c r="C9831" s="1206">
        <v>131</v>
      </c>
      <c r="D9831" s="1206">
        <v>252</v>
      </c>
      <c r="E9831" s="1206">
        <v>25</v>
      </c>
      <c r="F9831" s="1210">
        <v>408</v>
      </c>
    </row>
    <row r="9832" spans="2:6" ht="13.15" customHeight="1" x14ac:dyDescent="0.3">
      <c r="B9832" s="1172" t="s">
        <v>10557</v>
      </c>
      <c r="C9832" s="1207">
        <v>299</v>
      </c>
      <c r="D9832" s="1207">
        <v>443</v>
      </c>
      <c r="E9832" s="1207">
        <v>57</v>
      </c>
      <c r="F9832" s="1211">
        <v>799</v>
      </c>
    </row>
    <row r="9833" spans="2:6" ht="13.15" customHeight="1" x14ac:dyDescent="0.3">
      <c r="B9833" s="1173" t="s">
        <v>10558</v>
      </c>
      <c r="C9833" s="1206">
        <v>138</v>
      </c>
      <c r="D9833" s="1206">
        <v>256</v>
      </c>
      <c r="E9833" s="1206">
        <v>55</v>
      </c>
      <c r="F9833" s="1210">
        <v>449</v>
      </c>
    </row>
    <row r="9834" spans="2:6" ht="13.15" customHeight="1" x14ac:dyDescent="0.3">
      <c r="B9834" s="1172" t="s">
        <v>10559</v>
      </c>
      <c r="C9834" s="1207">
        <v>44</v>
      </c>
      <c r="D9834" s="1207">
        <v>70</v>
      </c>
      <c r="E9834" s="1207">
        <v>13</v>
      </c>
      <c r="F9834" s="1211">
        <v>127</v>
      </c>
    </row>
    <row r="9835" spans="2:6" ht="13.15" customHeight="1" x14ac:dyDescent="0.3">
      <c r="B9835" s="1173" t="s">
        <v>10560</v>
      </c>
      <c r="C9835" s="1206">
        <v>448</v>
      </c>
      <c r="D9835" s="1206">
        <v>758</v>
      </c>
      <c r="E9835" s="1206">
        <v>125</v>
      </c>
      <c r="F9835" s="1210">
        <v>1331</v>
      </c>
    </row>
    <row r="9836" spans="2:6" ht="13.15" customHeight="1" x14ac:dyDescent="0.3">
      <c r="B9836" s="1172" t="s">
        <v>10561</v>
      </c>
      <c r="C9836" s="1207">
        <v>148</v>
      </c>
      <c r="D9836" s="1207">
        <v>232</v>
      </c>
      <c r="E9836" s="1207">
        <v>26</v>
      </c>
      <c r="F9836" s="1211">
        <v>406</v>
      </c>
    </row>
    <row r="9837" spans="2:6" ht="13.15" customHeight="1" x14ac:dyDescent="0.3">
      <c r="B9837" s="1173" t="s">
        <v>10562</v>
      </c>
      <c r="C9837" s="1206">
        <v>1563</v>
      </c>
      <c r="D9837" s="1206">
        <v>3304</v>
      </c>
      <c r="E9837" s="1206">
        <v>480</v>
      </c>
      <c r="F9837" s="1210">
        <v>5347</v>
      </c>
    </row>
    <row r="9838" spans="2:6" ht="13.15" customHeight="1" x14ac:dyDescent="0.3">
      <c r="B9838" s="1172" t="s">
        <v>10563</v>
      </c>
      <c r="C9838" s="1207">
        <v>4</v>
      </c>
      <c r="D9838" s="1207">
        <v>18</v>
      </c>
      <c r="E9838" s="1207">
        <v>5</v>
      </c>
      <c r="F9838" s="1211">
        <v>27</v>
      </c>
    </row>
    <row r="9839" spans="2:6" ht="13.15" customHeight="1" x14ac:dyDescent="0.3">
      <c r="B9839" s="1173" t="s">
        <v>10564</v>
      </c>
      <c r="C9839" s="1206">
        <v>27</v>
      </c>
      <c r="D9839" s="1206">
        <v>48</v>
      </c>
      <c r="E9839" s="1206">
        <v>7</v>
      </c>
      <c r="F9839" s="1210">
        <v>82</v>
      </c>
    </row>
    <row r="9840" spans="2:6" ht="13.15" customHeight="1" x14ac:dyDescent="0.3">
      <c r="B9840" s="1172" t="s">
        <v>10565</v>
      </c>
      <c r="C9840" s="1207">
        <v>235</v>
      </c>
      <c r="D9840" s="1207">
        <v>482</v>
      </c>
      <c r="E9840" s="1207">
        <v>79</v>
      </c>
      <c r="F9840" s="1211">
        <v>796</v>
      </c>
    </row>
    <row r="9841" spans="2:6" ht="13.15" customHeight="1" x14ac:dyDescent="0.3">
      <c r="B9841" s="1173" t="s">
        <v>10566</v>
      </c>
      <c r="C9841" s="1206">
        <v>47</v>
      </c>
      <c r="D9841" s="1206">
        <v>46</v>
      </c>
      <c r="E9841" s="1206">
        <v>11</v>
      </c>
      <c r="F9841" s="1210">
        <v>104</v>
      </c>
    </row>
    <row r="9842" spans="2:6" ht="13.15" customHeight="1" x14ac:dyDescent="0.3">
      <c r="B9842" s="1172" t="s">
        <v>10567</v>
      </c>
      <c r="C9842" s="1207">
        <v>2023</v>
      </c>
      <c r="D9842" s="1207">
        <v>4510</v>
      </c>
      <c r="E9842" s="1207">
        <v>690</v>
      </c>
      <c r="F9842" s="1211">
        <v>7223</v>
      </c>
    </row>
    <row r="9843" spans="2:6" ht="13.15" customHeight="1" x14ac:dyDescent="0.3">
      <c r="B9843" s="1173" t="s">
        <v>10568</v>
      </c>
      <c r="C9843" s="1206">
        <v>38</v>
      </c>
      <c r="D9843" s="1206">
        <v>85</v>
      </c>
      <c r="E9843" s="1206">
        <v>18</v>
      </c>
      <c r="F9843" s="1210">
        <v>141</v>
      </c>
    </row>
    <row r="9844" spans="2:6" ht="13.15" customHeight="1" x14ac:dyDescent="0.3">
      <c r="B9844" s="1172" t="s">
        <v>10569</v>
      </c>
      <c r="C9844" s="1207">
        <v>2142</v>
      </c>
      <c r="D9844" s="1207">
        <v>5543</v>
      </c>
      <c r="E9844" s="1207">
        <v>843</v>
      </c>
      <c r="F9844" s="1211">
        <v>8528</v>
      </c>
    </row>
    <row r="9845" spans="2:6" ht="13.15" customHeight="1" x14ac:dyDescent="0.3">
      <c r="B9845" s="1173" t="s">
        <v>10570</v>
      </c>
      <c r="C9845" s="1206">
        <v>199</v>
      </c>
      <c r="D9845" s="1206">
        <v>448</v>
      </c>
      <c r="E9845" s="1206">
        <v>40</v>
      </c>
      <c r="F9845" s="1210">
        <v>687</v>
      </c>
    </row>
    <row r="9846" spans="2:6" ht="13.15" customHeight="1" x14ac:dyDescent="0.3">
      <c r="B9846" s="1172" t="s">
        <v>10571</v>
      </c>
      <c r="C9846" s="1207">
        <v>9150</v>
      </c>
      <c r="D9846" s="1207">
        <v>14506</v>
      </c>
      <c r="E9846" s="1207">
        <v>3360</v>
      </c>
      <c r="F9846" s="1211">
        <v>27016</v>
      </c>
    </row>
    <row r="9847" spans="2:6" ht="13.15" customHeight="1" x14ac:dyDescent="0.3">
      <c r="B9847" s="1173" t="s">
        <v>10572</v>
      </c>
      <c r="C9847" s="1206">
        <v>5994</v>
      </c>
      <c r="D9847" s="1206">
        <v>2083</v>
      </c>
      <c r="E9847" s="1206">
        <v>685</v>
      </c>
      <c r="F9847" s="1210">
        <v>8762</v>
      </c>
    </row>
    <row r="9848" spans="2:6" ht="13.15" customHeight="1" x14ac:dyDescent="0.3">
      <c r="B9848" s="1172" t="s">
        <v>10573</v>
      </c>
      <c r="C9848" s="1207">
        <v>185</v>
      </c>
      <c r="D9848" s="1207">
        <v>429</v>
      </c>
      <c r="E9848" s="1207">
        <v>55</v>
      </c>
      <c r="F9848" s="1211">
        <v>669</v>
      </c>
    </row>
    <row r="9849" spans="2:6" ht="13.15" customHeight="1" x14ac:dyDescent="0.3">
      <c r="B9849" s="1173" t="s">
        <v>10574</v>
      </c>
      <c r="C9849" s="1206">
        <v>227</v>
      </c>
      <c r="D9849" s="1206">
        <v>494</v>
      </c>
      <c r="E9849" s="1206">
        <v>68</v>
      </c>
      <c r="F9849" s="1210">
        <v>789</v>
      </c>
    </row>
    <row r="9850" spans="2:6" ht="13.15" customHeight="1" x14ac:dyDescent="0.3">
      <c r="B9850" s="1172" t="s">
        <v>10575</v>
      </c>
      <c r="C9850" s="1207">
        <v>12244</v>
      </c>
      <c r="D9850" s="1207">
        <v>19365</v>
      </c>
      <c r="E9850" s="1207">
        <v>3607</v>
      </c>
      <c r="F9850" s="1211">
        <v>35216</v>
      </c>
    </row>
    <row r="9851" spans="2:6" ht="13.15" customHeight="1" x14ac:dyDescent="0.3">
      <c r="B9851" s="1173" t="s">
        <v>10576</v>
      </c>
      <c r="C9851" s="1206">
        <v>512</v>
      </c>
      <c r="D9851" s="1206">
        <v>1118</v>
      </c>
      <c r="E9851" s="1206">
        <v>111</v>
      </c>
      <c r="F9851" s="1210">
        <v>1741</v>
      </c>
    </row>
    <row r="9852" spans="2:6" ht="13.15" customHeight="1" x14ac:dyDescent="0.3">
      <c r="B9852" s="1172" t="s">
        <v>10577</v>
      </c>
      <c r="C9852" s="1207">
        <v>369</v>
      </c>
      <c r="D9852" s="1207">
        <v>903</v>
      </c>
      <c r="E9852" s="1207">
        <v>98</v>
      </c>
      <c r="F9852" s="1211">
        <v>1370</v>
      </c>
    </row>
    <row r="9853" spans="2:6" ht="13.15" customHeight="1" x14ac:dyDescent="0.3">
      <c r="B9853" s="1173" t="s">
        <v>10578</v>
      </c>
      <c r="C9853" s="1206">
        <v>303</v>
      </c>
      <c r="D9853" s="1206">
        <v>691</v>
      </c>
      <c r="E9853" s="1206">
        <v>75</v>
      </c>
      <c r="F9853" s="1210">
        <v>1069</v>
      </c>
    </row>
    <row r="9854" spans="2:6" ht="13.15" customHeight="1" x14ac:dyDescent="0.3">
      <c r="B9854" s="1172" t="s">
        <v>10579</v>
      </c>
      <c r="C9854" s="1207">
        <v>236</v>
      </c>
      <c r="D9854" s="1207">
        <v>821</v>
      </c>
      <c r="E9854" s="1207">
        <v>80</v>
      </c>
      <c r="F9854" s="1211">
        <v>1137</v>
      </c>
    </row>
    <row r="9855" spans="2:6" ht="13.15" customHeight="1" x14ac:dyDescent="0.3">
      <c r="B9855" s="1173" t="s">
        <v>10580</v>
      </c>
      <c r="C9855" s="1206">
        <v>187</v>
      </c>
      <c r="D9855" s="1206">
        <v>736</v>
      </c>
      <c r="E9855" s="1206">
        <v>63</v>
      </c>
      <c r="F9855" s="1210">
        <v>986</v>
      </c>
    </row>
    <row r="9856" spans="2:6" ht="13.15" customHeight="1" x14ac:dyDescent="0.3">
      <c r="B9856" s="1172" t="s">
        <v>10581</v>
      </c>
      <c r="C9856" s="1207">
        <v>236</v>
      </c>
      <c r="D9856" s="1207">
        <v>744</v>
      </c>
      <c r="E9856" s="1207">
        <v>106</v>
      </c>
      <c r="F9856" s="1211">
        <v>1086</v>
      </c>
    </row>
    <row r="9857" spans="2:6" ht="13.15" customHeight="1" x14ac:dyDescent="0.3">
      <c r="B9857" s="1173" t="s">
        <v>10582</v>
      </c>
      <c r="C9857" s="1206">
        <v>236</v>
      </c>
      <c r="D9857" s="1206">
        <v>628</v>
      </c>
      <c r="E9857" s="1206">
        <v>61</v>
      </c>
      <c r="F9857" s="1210">
        <v>925</v>
      </c>
    </row>
    <row r="9858" spans="2:6" ht="13.15" customHeight="1" x14ac:dyDescent="0.3">
      <c r="B9858" s="1172" t="s">
        <v>10583</v>
      </c>
      <c r="C9858" s="1207">
        <v>184</v>
      </c>
      <c r="D9858" s="1207">
        <v>342</v>
      </c>
      <c r="E9858" s="1207">
        <v>46</v>
      </c>
      <c r="F9858" s="1211">
        <v>572</v>
      </c>
    </row>
    <row r="9859" spans="2:6" ht="13.15" customHeight="1" x14ac:dyDescent="0.3">
      <c r="B9859" s="1173" t="s">
        <v>10584</v>
      </c>
      <c r="C9859" s="1206">
        <v>1670</v>
      </c>
      <c r="D9859" s="1206">
        <v>2870</v>
      </c>
      <c r="E9859" s="1206">
        <v>364</v>
      </c>
      <c r="F9859" s="1210">
        <v>4904</v>
      </c>
    </row>
    <row r="9860" spans="2:6" ht="13.15" customHeight="1" x14ac:dyDescent="0.3">
      <c r="B9860" s="1172" t="s">
        <v>10585</v>
      </c>
      <c r="C9860" s="1207">
        <v>2780</v>
      </c>
      <c r="D9860" s="1207">
        <v>5589</v>
      </c>
      <c r="E9860" s="1207">
        <v>669</v>
      </c>
      <c r="F9860" s="1211">
        <v>9038</v>
      </c>
    </row>
    <row r="9861" spans="2:6" ht="13.15" customHeight="1" x14ac:dyDescent="0.3">
      <c r="B9861" s="1173" t="s">
        <v>10586</v>
      </c>
      <c r="C9861" s="1206">
        <v>266</v>
      </c>
      <c r="D9861" s="1206">
        <v>564</v>
      </c>
      <c r="E9861" s="1206">
        <v>68</v>
      </c>
      <c r="F9861" s="1210">
        <v>898</v>
      </c>
    </row>
    <row r="9862" spans="2:6" ht="13.15" customHeight="1" x14ac:dyDescent="0.3">
      <c r="B9862" s="1172" t="s">
        <v>10587</v>
      </c>
      <c r="C9862" s="1207">
        <v>212</v>
      </c>
      <c r="D9862" s="1207">
        <v>332</v>
      </c>
      <c r="E9862" s="1207">
        <v>20</v>
      </c>
      <c r="F9862" s="1211">
        <v>564</v>
      </c>
    </row>
    <row r="9863" spans="2:6" ht="13.15" customHeight="1" x14ac:dyDescent="0.3">
      <c r="B9863" s="1173" t="s">
        <v>10588</v>
      </c>
      <c r="C9863" s="1206">
        <v>603</v>
      </c>
      <c r="D9863" s="1206">
        <v>1071</v>
      </c>
      <c r="E9863" s="1206">
        <v>188</v>
      </c>
      <c r="F9863" s="1210">
        <v>1862</v>
      </c>
    </row>
    <row r="9864" spans="2:6" ht="13.15" customHeight="1" x14ac:dyDescent="0.3">
      <c r="B9864" s="1172" t="s">
        <v>10589</v>
      </c>
      <c r="C9864" s="1207">
        <v>4715</v>
      </c>
      <c r="D9864" s="1207">
        <v>7962</v>
      </c>
      <c r="E9864" s="1207">
        <v>1164</v>
      </c>
      <c r="F9864" s="1211">
        <v>13841</v>
      </c>
    </row>
    <row r="9865" spans="2:6" ht="13.15" customHeight="1" x14ac:dyDescent="0.3">
      <c r="B9865" s="1173" t="s">
        <v>10590</v>
      </c>
      <c r="C9865" s="1206">
        <v>9314</v>
      </c>
      <c r="D9865" s="1206">
        <v>10630</v>
      </c>
      <c r="E9865" s="1206">
        <v>2990</v>
      </c>
      <c r="F9865" s="1210">
        <v>22934</v>
      </c>
    </row>
    <row r="9866" spans="2:6" ht="13.15" customHeight="1" x14ac:dyDescent="0.3">
      <c r="B9866" s="1172" t="s">
        <v>10591</v>
      </c>
      <c r="C9866" s="1207">
        <v>1</v>
      </c>
      <c r="D9866" s="1207">
        <v>1</v>
      </c>
      <c r="E9866" s="1207">
        <v>1</v>
      </c>
      <c r="F9866" s="1211">
        <v>3</v>
      </c>
    </row>
    <row r="9867" spans="2:6" ht="13.15" customHeight="1" x14ac:dyDescent="0.3">
      <c r="B9867" s="1173" t="s">
        <v>10592</v>
      </c>
      <c r="C9867" s="1206">
        <v>96</v>
      </c>
      <c r="D9867" s="1206">
        <v>163</v>
      </c>
      <c r="E9867" s="1206">
        <v>66</v>
      </c>
      <c r="F9867" s="1210">
        <v>325</v>
      </c>
    </row>
    <row r="9868" spans="2:6" ht="13.15" customHeight="1" x14ac:dyDescent="0.3">
      <c r="B9868" s="1172" t="s">
        <v>10593</v>
      </c>
      <c r="C9868" s="1207">
        <v>2190</v>
      </c>
      <c r="D9868" s="1207">
        <v>4414</v>
      </c>
      <c r="E9868" s="1207">
        <v>622</v>
      </c>
      <c r="F9868" s="1211">
        <v>7226</v>
      </c>
    </row>
    <row r="9869" spans="2:6" ht="13.15" customHeight="1" x14ac:dyDescent="0.3">
      <c r="B9869" s="1173" t="s">
        <v>10594</v>
      </c>
      <c r="C9869" s="1206">
        <v>203</v>
      </c>
      <c r="D9869" s="1206">
        <v>348</v>
      </c>
      <c r="E9869" s="1206">
        <v>34</v>
      </c>
      <c r="F9869" s="1210">
        <v>585</v>
      </c>
    </row>
    <row r="9870" spans="2:6" ht="13.15" customHeight="1" x14ac:dyDescent="0.3">
      <c r="B9870" s="1172" t="s">
        <v>10595</v>
      </c>
      <c r="C9870" s="1207">
        <v>230</v>
      </c>
      <c r="D9870" s="1207">
        <v>452</v>
      </c>
      <c r="E9870" s="1207">
        <v>44</v>
      </c>
      <c r="F9870" s="1211">
        <v>726</v>
      </c>
    </row>
    <row r="9871" spans="2:6" ht="13.15" customHeight="1" x14ac:dyDescent="0.3">
      <c r="B9871" s="1173" t="s">
        <v>10596</v>
      </c>
      <c r="C9871" s="1206">
        <v>2007</v>
      </c>
      <c r="D9871" s="1206">
        <v>4650</v>
      </c>
      <c r="E9871" s="1206">
        <v>605</v>
      </c>
      <c r="F9871" s="1210">
        <v>7262</v>
      </c>
    </row>
    <row r="9872" spans="2:6" ht="13.15" customHeight="1" x14ac:dyDescent="0.3">
      <c r="B9872" s="1172" t="s">
        <v>10597</v>
      </c>
      <c r="C9872" s="1207">
        <v>1518</v>
      </c>
      <c r="D9872" s="1207">
        <v>957</v>
      </c>
      <c r="E9872" s="1207">
        <v>206</v>
      </c>
      <c r="F9872" s="1211">
        <v>2681</v>
      </c>
    </row>
    <row r="9873" spans="2:6" ht="13.15" customHeight="1" x14ac:dyDescent="0.3">
      <c r="B9873" s="1173" t="s">
        <v>10598</v>
      </c>
      <c r="C9873" s="1206">
        <v>1385</v>
      </c>
      <c r="D9873" s="1206">
        <v>3513</v>
      </c>
      <c r="E9873" s="1206">
        <v>424</v>
      </c>
      <c r="F9873" s="1210">
        <v>5322</v>
      </c>
    </row>
    <row r="9874" spans="2:6" ht="13.15" customHeight="1" x14ac:dyDescent="0.3">
      <c r="B9874" s="1172" t="s">
        <v>10599</v>
      </c>
      <c r="C9874" s="1207">
        <v>5726</v>
      </c>
      <c r="D9874" s="1207">
        <v>10622</v>
      </c>
      <c r="E9874" s="1207">
        <v>1560</v>
      </c>
      <c r="F9874" s="1211">
        <v>17908</v>
      </c>
    </row>
    <row r="9875" spans="2:6" ht="13.15" customHeight="1" x14ac:dyDescent="0.3">
      <c r="B9875" s="1173" t="s">
        <v>10600</v>
      </c>
      <c r="C9875" s="1206">
        <v>1</v>
      </c>
      <c r="D9875" s="1206">
        <v>0</v>
      </c>
      <c r="E9875" s="1206">
        <v>0</v>
      </c>
      <c r="F9875" s="1210">
        <v>1</v>
      </c>
    </row>
    <row r="9876" spans="2:6" ht="13.15" customHeight="1" x14ac:dyDescent="0.3">
      <c r="B9876" s="1172" t="s">
        <v>10601</v>
      </c>
      <c r="C9876" s="1207">
        <v>1443</v>
      </c>
      <c r="D9876" s="1207">
        <v>3059</v>
      </c>
      <c r="E9876" s="1207">
        <v>278</v>
      </c>
      <c r="F9876" s="1211">
        <v>4780</v>
      </c>
    </row>
    <row r="9877" spans="2:6" ht="13.15" customHeight="1" x14ac:dyDescent="0.3">
      <c r="B9877" s="1173" t="s">
        <v>10602</v>
      </c>
      <c r="C9877" s="1206">
        <v>413</v>
      </c>
      <c r="D9877" s="1206">
        <v>740</v>
      </c>
      <c r="E9877" s="1206">
        <v>64</v>
      </c>
      <c r="F9877" s="1210">
        <v>1217</v>
      </c>
    </row>
    <row r="9878" spans="2:6" ht="13.15" customHeight="1" x14ac:dyDescent="0.3">
      <c r="B9878" s="1172" t="s">
        <v>10603</v>
      </c>
      <c r="C9878" s="1207">
        <v>580</v>
      </c>
      <c r="D9878" s="1207">
        <v>1041</v>
      </c>
      <c r="E9878" s="1207">
        <v>117</v>
      </c>
      <c r="F9878" s="1211">
        <v>1738</v>
      </c>
    </row>
    <row r="9879" spans="2:6" ht="13.15" customHeight="1" x14ac:dyDescent="0.3">
      <c r="B9879" s="1173" t="s">
        <v>10604</v>
      </c>
      <c r="C9879" s="1206">
        <v>204</v>
      </c>
      <c r="D9879" s="1206">
        <v>642</v>
      </c>
      <c r="E9879" s="1206">
        <v>39</v>
      </c>
      <c r="F9879" s="1210">
        <v>885</v>
      </c>
    </row>
    <row r="9880" spans="2:6" ht="13.15" customHeight="1" x14ac:dyDescent="0.3">
      <c r="B9880" s="1172" t="s">
        <v>10605</v>
      </c>
      <c r="C9880" s="1207">
        <v>267</v>
      </c>
      <c r="D9880" s="1207">
        <v>933</v>
      </c>
      <c r="E9880" s="1207">
        <v>95</v>
      </c>
      <c r="F9880" s="1211">
        <v>1295</v>
      </c>
    </row>
    <row r="9881" spans="2:6" ht="13.15" customHeight="1" x14ac:dyDescent="0.3">
      <c r="B9881" s="1173" t="s">
        <v>10606</v>
      </c>
      <c r="C9881" s="1206">
        <v>94</v>
      </c>
      <c r="D9881" s="1206">
        <v>155</v>
      </c>
      <c r="E9881" s="1206">
        <v>19</v>
      </c>
      <c r="F9881" s="1210">
        <v>268</v>
      </c>
    </row>
    <row r="9882" spans="2:6" ht="13.15" customHeight="1" x14ac:dyDescent="0.3">
      <c r="B9882" s="1172" t="s">
        <v>10607</v>
      </c>
      <c r="C9882" s="1207">
        <v>563</v>
      </c>
      <c r="D9882" s="1207">
        <v>1357</v>
      </c>
      <c r="E9882" s="1207">
        <v>134</v>
      </c>
      <c r="F9882" s="1211">
        <v>2054</v>
      </c>
    </row>
    <row r="9883" spans="2:6" ht="13.15" customHeight="1" x14ac:dyDescent="0.3">
      <c r="B9883" s="1173" t="s">
        <v>10608</v>
      </c>
      <c r="C9883" s="1206">
        <v>274</v>
      </c>
      <c r="D9883" s="1206">
        <v>503</v>
      </c>
      <c r="E9883" s="1206">
        <v>62</v>
      </c>
      <c r="F9883" s="1210">
        <v>839</v>
      </c>
    </row>
    <row r="9884" spans="2:6" ht="13.15" customHeight="1" x14ac:dyDescent="0.3">
      <c r="B9884" s="1172" t="s">
        <v>10609</v>
      </c>
      <c r="C9884" s="1207">
        <v>17243</v>
      </c>
      <c r="D9884" s="1207">
        <v>21040</v>
      </c>
      <c r="E9884" s="1207">
        <v>5382</v>
      </c>
      <c r="F9884" s="1211">
        <v>43665</v>
      </c>
    </row>
    <row r="9885" spans="2:6" ht="13.15" customHeight="1" x14ac:dyDescent="0.3">
      <c r="B9885" s="1173" t="s">
        <v>10610</v>
      </c>
      <c r="C9885" s="1206">
        <v>0</v>
      </c>
      <c r="D9885" s="1206">
        <v>0</v>
      </c>
      <c r="E9885" s="1206">
        <v>2</v>
      </c>
      <c r="F9885" s="1210">
        <v>2</v>
      </c>
    </row>
    <row r="9886" spans="2:6" ht="13.15" customHeight="1" x14ac:dyDescent="0.3">
      <c r="B9886" s="1172" t="s">
        <v>10611</v>
      </c>
      <c r="C9886" s="1207">
        <v>1348</v>
      </c>
      <c r="D9886" s="1207">
        <v>3390</v>
      </c>
      <c r="E9886" s="1207">
        <v>586</v>
      </c>
      <c r="F9886" s="1211">
        <v>5324</v>
      </c>
    </row>
    <row r="9887" spans="2:6" ht="13.15" customHeight="1" x14ac:dyDescent="0.3">
      <c r="B9887" s="1173" t="s">
        <v>10612</v>
      </c>
      <c r="C9887" s="1206">
        <v>1349</v>
      </c>
      <c r="D9887" s="1206">
        <v>2684</v>
      </c>
      <c r="E9887" s="1206">
        <v>429</v>
      </c>
      <c r="F9887" s="1210">
        <v>4462</v>
      </c>
    </row>
    <row r="9888" spans="2:6" ht="13.15" customHeight="1" x14ac:dyDescent="0.3">
      <c r="B9888" s="1172" t="s">
        <v>10613</v>
      </c>
      <c r="C9888" s="1207">
        <v>954</v>
      </c>
      <c r="D9888" s="1207">
        <v>2271</v>
      </c>
      <c r="E9888" s="1207">
        <v>377</v>
      </c>
      <c r="F9888" s="1211">
        <v>3602</v>
      </c>
    </row>
    <row r="9889" spans="2:6" ht="13.15" customHeight="1" x14ac:dyDescent="0.3">
      <c r="B9889" s="1173" t="s">
        <v>10614</v>
      </c>
      <c r="C9889" s="1206">
        <v>1292</v>
      </c>
      <c r="D9889" s="1206">
        <v>2687</v>
      </c>
      <c r="E9889" s="1206">
        <v>420</v>
      </c>
      <c r="F9889" s="1210">
        <v>4399</v>
      </c>
    </row>
    <row r="9890" spans="2:6" ht="13.15" customHeight="1" x14ac:dyDescent="0.3">
      <c r="B9890" s="1172" t="s">
        <v>10615</v>
      </c>
      <c r="C9890" s="1207">
        <v>119</v>
      </c>
      <c r="D9890" s="1207">
        <v>280</v>
      </c>
      <c r="E9890" s="1207">
        <v>43</v>
      </c>
      <c r="F9890" s="1211">
        <v>442</v>
      </c>
    </row>
    <row r="9891" spans="2:6" ht="13.15" customHeight="1" x14ac:dyDescent="0.3">
      <c r="B9891" s="1173" t="s">
        <v>10616</v>
      </c>
      <c r="C9891" s="1206">
        <v>291</v>
      </c>
      <c r="D9891" s="1206">
        <v>434</v>
      </c>
      <c r="E9891" s="1206">
        <v>73</v>
      </c>
      <c r="F9891" s="1210">
        <v>798</v>
      </c>
    </row>
    <row r="9892" spans="2:6" ht="13.15" customHeight="1" x14ac:dyDescent="0.3">
      <c r="B9892" s="1172" t="s">
        <v>10617</v>
      </c>
      <c r="C9892" s="1207">
        <v>781</v>
      </c>
      <c r="D9892" s="1207">
        <v>1628</v>
      </c>
      <c r="E9892" s="1207">
        <v>241</v>
      </c>
      <c r="F9892" s="1211">
        <v>2650</v>
      </c>
    </row>
    <row r="9893" spans="2:6" ht="13.15" customHeight="1" x14ac:dyDescent="0.3">
      <c r="B9893" s="1173" t="s">
        <v>10618</v>
      </c>
      <c r="C9893" s="1206">
        <v>2013</v>
      </c>
      <c r="D9893" s="1206">
        <v>3357</v>
      </c>
      <c r="E9893" s="1206">
        <v>524</v>
      </c>
      <c r="F9893" s="1210">
        <v>5894</v>
      </c>
    </row>
    <row r="9894" spans="2:6" ht="13.15" customHeight="1" x14ac:dyDescent="0.3">
      <c r="B9894" s="1172" t="s">
        <v>10619</v>
      </c>
      <c r="C9894" s="1207">
        <v>1661</v>
      </c>
      <c r="D9894" s="1207">
        <v>2202</v>
      </c>
      <c r="E9894" s="1207">
        <v>417</v>
      </c>
      <c r="F9894" s="1211">
        <v>4280</v>
      </c>
    </row>
    <row r="9895" spans="2:6" ht="13.15" customHeight="1" x14ac:dyDescent="0.3">
      <c r="B9895" s="1173" t="s">
        <v>10620</v>
      </c>
      <c r="C9895" s="1206">
        <v>1051</v>
      </c>
      <c r="D9895" s="1206">
        <v>3117</v>
      </c>
      <c r="E9895" s="1206">
        <v>445</v>
      </c>
      <c r="F9895" s="1210">
        <v>4613</v>
      </c>
    </row>
    <row r="9896" spans="2:6" ht="13.15" customHeight="1" x14ac:dyDescent="0.3">
      <c r="B9896" s="1172" t="s">
        <v>10621</v>
      </c>
      <c r="C9896" s="1207">
        <v>2204</v>
      </c>
      <c r="D9896" s="1207">
        <v>4073</v>
      </c>
      <c r="E9896" s="1207">
        <v>757</v>
      </c>
      <c r="F9896" s="1211">
        <v>7034</v>
      </c>
    </row>
    <row r="9897" spans="2:6" ht="13.15" customHeight="1" x14ac:dyDescent="0.3">
      <c r="B9897" s="1173" t="s">
        <v>10622</v>
      </c>
      <c r="C9897" s="1206">
        <v>1154</v>
      </c>
      <c r="D9897" s="1206">
        <v>2308</v>
      </c>
      <c r="E9897" s="1206">
        <v>416</v>
      </c>
      <c r="F9897" s="1210">
        <v>3878</v>
      </c>
    </row>
    <row r="9898" spans="2:6" ht="13.15" customHeight="1" x14ac:dyDescent="0.3">
      <c r="B9898" s="1172" t="s">
        <v>10623</v>
      </c>
      <c r="C9898" s="1207">
        <v>395</v>
      </c>
      <c r="D9898" s="1207">
        <v>934</v>
      </c>
      <c r="E9898" s="1207">
        <v>83</v>
      </c>
      <c r="F9898" s="1211">
        <v>1412</v>
      </c>
    </row>
    <row r="9899" spans="2:6" ht="13.15" customHeight="1" x14ac:dyDescent="0.3">
      <c r="B9899" s="1173" t="s">
        <v>10624</v>
      </c>
      <c r="C9899" s="1206">
        <v>239</v>
      </c>
      <c r="D9899" s="1206">
        <v>616</v>
      </c>
      <c r="E9899" s="1206">
        <v>102</v>
      </c>
      <c r="F9899" s="1210">
        <v>957</v>
      </c>
    </row>
    <row r="9900" spans="2:6" ht="13.15" customHeight="1" x14ac:dyDescent="0.3">
      <c r="B9900" s="1172" t="s">
        <v>10625</v>
      </c>
      <c r="C9900" s="1207">
        <v>174</v>
      </c>
      <c r="D9900" s="1207">
        <v>264</v>
      </c>
      <c r="E9900" s="1207">
        <v>41</v>
      </c>
      <c r="F9900" s="1211">
        <v>479</v>
      </c>
    </row>
    <row r="9901" spans="2:6" ht="13.15" customHeight="1" x14ac:dyDescent="0.3">
      <c r="B9901" s="1173" t="s">
        <v>10626</v>
      </c>
      <c r="C9901" s="1206">
        <v>174</v>
      </c>
      <c r="D9901" s="1206">
        <v>417</v>
      </c>
      <c r="E9901" s="1206">
        <v>62</v>
      </c>
      <c r="F9901" s="1210">
        <v>653</v>
      </c>
    </row>
    <row r="9902" spans="2:6" ht="13.15" customHeight="1" x14ac:dyDescent="0.3">
      <c r="B9902" s="1172" t="s">
        <v>10627</v>
      </c>
      <c r="C9902" s="1207">
        <v>2269</v>
      </c>
      <c r="D9902" s="1207">
        <v>4625</v>
      </c>
      <c r="E9902" s="1207">
        <v>821</v>
      </c>
      <c r="F9902" s="1211">
        <v>7715</v>
      </c>
    </row>
    <row r="9903" spans="2:6" ht="13.15" customHeight="1" x14ac:dyDescent="0.3">
      <c r="B9903" s="1173" t="s">
        <v>10628</v>
      </c>
      <c r="C9903" s="1206">
        <v>688</v>
      </c>
      <c r="D9903" s="1206">
        <v>1593</v>
      </c>
      <c r="E9903" s="1206">
        <v>157</v>
      </c>
      <c r="F9903" s="1210">
        <v>2438</v>
      </c>
    </row>
    <row r="9904" spans="2:6" ht="13.15" customHeight="1" x14ac:dyDescent="0.3">
      <c r="B9904" s="1172" t="s">
        <v>10629</v>
      </c>
      <c r="C9904" s="1207">
        <v>740</v>
      </c>
      <c r="D9904" s="1207">
        <v>1891</v>
      </c>
      <c r="E9904" s="1207">
        <v>196</v>
      </c>
      <c r="F9904" s="1211">
        <v>2827</v>
      </c>
    </row>
    <row r="9905" spans="2:6" ht="13.15" customHeight="1" x14ac:dyDescent="0.3">
      <c r="B9905" s="1173" t="s">
        <v>10630</v>
      </c>
      <c r="C9905" s="1206">
        <v>301</v>
      </c>
      <c r="D9905" s="1206">
        <v>830</v>
      </c>
      <c r="E9905" s="1206">
        <v>86</v>
      </c>
      <c r="F9905" s="1210">
        <v>1217</v>
      </c>
    </row>
    <row r="9906" spans="2:6" ht="13.15" customHeight="1" x14ac:dyDescent="0.3">
      <c r="B9906" s="1172" t="s">
        <v>10631</v>
      </c>
      <c r="C9906" s="1207">
        <v>212</v>
      </c>
      <c r="D9906" s="1207">
        <v>539</v>
      </c>
      <c r="E9906" s="1207">
        <v>58</v>
      </c>
      <c r="F9906" s="1211">
        <v>809</v>
      </c>
    </row>
    <row r="9907" spans="2:6" ht="13.15" customHeight="1" x14ac:dyDescent="0.3">
      <c r="B9907" s="1173" t="s">
        <v>10632</v>
      </c>
      <c r="C9907" s="1206">
        <v>1421</v>
      </c>
      <c r="D9907" s="1206">
        <v>2514</v>
      </c>
      <c r="E9907" s="1206">
        <v>362</v>
      </c>
      <c r="F9907" s="1210">
        <v>4297</v>
      </c>
    </row>
    <row r="9908" spans="2:6" ht="13.15" customHeight="1" x14ac:dyDescent="0.3">
      <c r="B9908" s="1172" t="s">
        <v>10633</v>
      </c>
      <c r="C9908" s="1207">
        <v>1544</v>
      </c>
      <c r="D9908" s="1207">
        <v>3455</v>
      </c>
      <c r="E9908" s="1207">
        <v>545</v>
      </c>
      <c r="F9908" s="1211">
        <v>5544</v>
      </c>
    </row>
    <row r="9909" spans="2:6" ht="13.15" customHeight="1" x14ac:dyDescent="0.3">
      <c r="B9909" s="1173" t="s">
        <v>10634</v>
      </c>
      <c r="C9909" s="1206">
        <v>1829</v>
      </c>
      <c r="D9909" s="1206">
        <v>2825</v>
      </c>
      <c r="E9909" s="1206">
        <v>504</v>
      </c>
      <c r="F9909" s="1210">
        <v>5158</v>
      </c>
    </row>
    <row r="9910" spans="2:6" ht="13.15" customHeight="1" x14ac:dyDescent="0.3">
      <c r="B9910" s="1172" t="s">
        <v>10635</v>
      </c>
      <c r="C9910" s="1207">
        <v>742</v>
      </c>
      <c r="D9910" s="1207">
        <v>1552</v>
      </c>
      <c r="E9910" s="1207">
        <v>253</v>
      </c>
      <c r="F9910" s="1211">
        <v>2547</v>
      </c>
    </row>
    <row r="9911" spans="2:6" ht="13.15" customHeight="1" x14ac:dyDescent="0.3">
      <c r="B9911" s="1173" t="s">
        <v>10636</v>
      </c>
      <c r="C9911" s="1206">
        <v>507</v>
      </c>
      <c r="D9911" s="1206">
        <v>1026</v>
      </c>
      <c r="E9911" s="1206">
        <v>164</v>
      </c>
      <c r="F9911" s="1210">
        <v>1697</v>
      </c>
    </row>
    <row r="9912" spans="2:6" ht="13.15" customHeight="1" x14ac:dyDescent="0.3">
      <c r="B9912" s="1172" t="s">
        <v>10637</v>
      </c>
      <c r="C9912" s="1207">
        <v>2258</v>
      </c>
      <c r="D9912" s="1207">
        <v>4641</v>
      </c>
      <c r="E9912" s="1207">
        <v>618</v>
      </c>
      <c r="F9912" s="1211">
        <v>7517</v>
      </c>
    </row>
    <row r="9913" spans="2:6" ht="13.15" customHeight="1" x14ac:dyDescent="0.3">
      <c r="B9913" s="1173" t="s">
        <v>10638</v>
      </c>
      <c r="C9913" s="1206">
        <v>729</v>
      </c>
      <c r="D9913" s="1206">
        <v>1528</v>
      </c>
      <c r="E9913" s="1206">
        <v>191</v>
      </c>
      <c r="F9913" s="1210">
        <v>2448</v>
      </c>
    </row>
    <row r="9914" spans="2:6" ht="13.15" customHeight="1" x14ac:dyDescent="0.3">
      <c r="B9914" s="1172" t="s">
        <v>10639</v>
      </c>
      <c r="C9914" s="1207">
        <v>1210</v>
      </c>
      <c r="D9914" s="1207">
        <v>2570</v>
      </c>
      <c r="E9914" s="1207">
        <v>376</v>
      </c>
      <c r="F9914" s="1211">
        <v>4156</v>
      </c>
    </row>
    <row r="9915" spans="2:6" ht="13.15" customHeight="1" x14ac:dyDescent="0.3">
      <c r="B9915" s="1173" t="s">
        <v>10640</v>
      </c>
      <c r="C9915" s="1206">
        <v>543</v>
      </c>
      <c r="D9915" s="1206">
        <v>1332</v>
      </c>
      <c r="E9915" s="1206">
        <v>253</v>
      </c>
      <c r="F9915" s="1210">
        <v>2128</v>
      </c>
    </row>
    <row r="9916" spans="2:6" ht="13.15" customHeight="1" x14ac:dyDescent="0.3">
      <c r="B9916" s="1172" t="s">
        <v>10641</v>
      </c>
      <c r="C9916" s="1207">
        <v>451</v>
      </c>
      <c r="D9916" s="1207">
        <v>1211</v>
      </c>
      <c r="E9916" s="1207">
        <v>117</v>
      </c>
      <c r="F9916" s="1211">
        <v>1779</v>
      </c>
    </row>
    <row r="9917" spans="2:6" ht="13.15" customHeight="1" x14ac:dyDescent="0.3">
      <c r="B9917" s="1173" t="s">
        <v>10642</v>
      </c>
      <c r="C9917" s="1206">
        <v>200</v>
      </c>
      <c r="D9917" s="1206">
        <v>286</v>
      </c>
      <c r="E9917" s="1206">
        <v>46</v>
      </c>
      <c r="F9917" s="1210">
        <v>532</v>
      </c>
    </row>
    <row r="9918" spans="2:6" ht="13.15" customHeight="1" x14ac:dyDescent="0.3">
      <c r="B9918" s="1172" t="s">
        <v>10643</v>
      </c>
      <c r="C9918" s="1207">
        <v>136</v>
      </c>
      <c r="D9918" s="1207">
        <v>233</v>
      </c>
      <c r="E9918" s="1207">
        <v>34</v>
      </c>
      <c r="F9918" s="1211">
        <v>403</v>
      </c>
    </row>
    <row r="9919" spans="2:6" ht="13.15" customHeight="1" x14ac:dyDescent="0.3">
      <c r="B9919" s="1173" t="s">
        <v>10644</v>
      </c>
      <c r="C9919" s="1206">
        <v>312</v>
      </c>
      <c r="D9919" s="1206">
        <v>504</v>
      </c>
      <c r="E9919" s="1206">
        <v>62</v>
      </c>
      <c r="F9919" s="1210">
        <v>878</v>
      </c>
    </row>
    <row r="9920" spans="2:6" ht="13.15" customHeight="1" x14ac:dyDescent="0.3">
      <c r="B9920" s="1172" t="s">
        <v>10645</v>
      </c>
      <c r="C9920" s="1207">
        <v>177</v>
      </c>
      <c r="D9920" s="1207">
        <v>438</v>
      </c>
      <c r="E9920" s="1207">
        <v>56</v>
      </c>
      <c r="F9920" s="1211">
        <v>671</v>
      </c>
    </row>
    <row r="9921" spans="2:6" ht="13.15" customHeight="1" x14ac:dyDescent="0.3">
      <c r="B9921" s="1173" t="s">
        <v>10646</v>
      </c>
      <c r="C9921" s="1206">
        <v>122</v>
      </c>
      <c r="D9921" s="1206">
        <v>306</v>
      </c>
      <c r="E9921" s="1206">
        <v>47</v>
      </c>
      <c r="F9921" s="1210">
        <v>475</v>
      </c>
    </row>
    <row r="9922" spans="2:6" ht="13.15" customHeight="1" x14ac:dyDescent="0.3">
      <c r="B9922" s="1172" t="s">
        <v>10647</v>
      </c>
      <c r="C9922" s="1207">
        <v>1093</v>
      </c>
      <c r="D9922" s="1207">
        <v>2775</v>
      </c>
      <c r="E9922" s="1207">
        <v>432</v>
      </c>
      <c r="F9922" s="1211">
        <v>4300</v>
      </c>
    </row>
    <row r="9923" spans="2:6" ht="13.15" customHeight="1" x14ac:dyDescent="0.3">
      <c r="B9923" s="1173" t="s">
        <v>10648</v>
      </c>
      <c r="C9923" s="1206">
        <v>276</v>
      </c>
      <c r="D9923" s="1206">
        <v>1118</v>
      </c>
      <c r="E9923" s="1206">
        <v>76</v>
      </c>
      <c r="F9923" s="1210">
        <v>1470</v>
      </c>
    </row>
    <row r="9924" spans="2:6" ht="13.15" customHeight="1" x14ac:dyDescent="0.3">
      <c r="B9924" s="1172" t="s">
        <v>10649</v>
      </c>
      <c r="C9924" s="1207">
        <v>168</v>
      </c>
      <c r="D9924" s="1207">
        <v>714</v>
      </c>
      <c r="E9924" s="1207">
        <v>70</v>
      </c>
      <c r="F9924" s="1211">
        <v>952</v>
      </c>
    </row>
    <row r="9925" spans="2:6" ht="13.15" customHeight="1" x14ac:dyDescent="0.3">
      <c r="B9925" s="1173" t="s">
        <v>10650</v>
      </c>
      <c r="C9925" s="1206">
        <v>139</v>
      </c>
      <c r="D9925" s="1206">
        <v>355</v>
      </c>
      <c r="E9925" s="1206">
        <v>43</v>
      </c>
      <c r="F9925" s="1210">
        <v>537</v>
      </c>
    </row>
    <row r="9926" spans="2:6" ht="13.15" customHeight="1" x14ac:dyDescent="0.3">
      <c r="B9926" s="1172" t="s">
        <v>10651</v>
      </c>
      <c r="C9926" s="1207">
        <v>275</v>
      </c>
      <c r="D9926" s="1207">
        <v>1044</v>
      </c>
      <c r="E9926" s="1207">
        <v>86</v>
      </c>
      <c r="F9926" s="1211">
        <v>1405</v>
      </c>
    </row>
    <row r="9927" spans="2:6" ht="13.15" customHeight="1" x14ac:dyDescent="0.3">
      <c r="B9927" s="1173" t="s">
        <v>10652</v>
      </c>
      <c r="C9927" s="1206">
        <v>187</v>
      </c>
      <c r="D9927" s="1206">
        <v>573</v>
      </c>
      <c r="E9927" s="1206">
        <v>53</v>
      </c>
      <c r="F9927" s="1210">
        <v>813</v>
      </c>
    </row>
    <row r="9928" spans="2:6" ht="13.15" customHeight="1" x14ac:dyDescent="0.3">
      <c r="B9928" s="1172" t="s">
        <v>10653</v>
      </c>
      <c r="C9928" s="1207">
        <v>460</v>
      </c>
      <c r="D9928" s="1207">
        <v>2168</v>
      </c>
      <c r="E9928" s="1207">
        <v>242</v>
      </c>
      <c r="F9928" s="1211">
        <v>2870</v>
      </c>
    </row>
    <row r="9929" spans="2:6" ht="13.15" customHeight="1" x14ac:dyDescent="0.3">
      <c r="B9929" s="1173" t="s">
        <v>10654</v>
      </c>
      <c r="C9929" s="1206">
        <v>104</v>
      </c>
      <c r="D9929" s="1206">
        <v>317</v>
      </c>
      <c r="E9929" s="1206">
        <v>39</v>
      </c>
      <c r="F9929" s="1210">
        <v>460</v>
      </c>
    </row>
    <row r="9930" spans="2:6" ht="13.15" customHeight="1" x14ac:dyDescent="0.3">
      <c r="B9930" s="1172" t="s">
        <v>10655</v>
      </c>
      <c r="C9930" s="1207">
        <v>561</v>
      </c>
      <c r="D9930" s="1207">
        <v>912</v>
      </c>
      <c r="E9930" s="1207">
        <v>125</v>
      </c>
      <c r="F9930" s="1211">
        <v>1598</v>
      </c>
    </row>
    <row r="9931" spans="2:6" ht="13.15" customHeight="1" x14ac:dyDescent="0.3">
      <c r="B9931" s="1173" t="s">
        <v>10656</v>
      </c>
      <c r="C9931" s="1206">
        <v>542</v>
      </c>
      <c r="D9931" s="1206">
        <v>1379</v>
      </c>
      <c r="E9931" s="1206">
        <v>154</v>
      </c>
      <c r="F9931" s="1210">
        <v>2075</v>
      </c>
    </row>
    <row r="9932" spans="2:6" ht="13.15" customHeight="1" x14ac:dyDescent="0.3">
      <c r="B9932" s="1172" t="s">
        <v>10657</v>
      </c>
      <c r="C9932" s="1207">
        <v>388</v>
      </c>
      <c r="D9932" s="1207">
        <v>1324</v>
      </c>
      <c r="E9932" s="1207">
        <v>116</v>
      </c>
      <c r="F9932" s="1211">
        <v>1828</v>
      </c>
    </row>
    <row r="9933" spans="2:6" ht="13.15" customHeight="1" x14ac:dyDescent="0.3">
      <c r="B9933" s="1173" t="s">
        <v>10658</v>
      </c>
      <c r="C9933" s="1206">
        <v>9867</v>
      </c>
      <c r="D9933" s="1206">
        <v>17880</v>
      </c>
      <c r="E9933" s="1206">
        <v>4118</v>
      </c>
      <c r="F9933" s="1210">
        <v>31865</v>
      </c>
    </row>
    <row r="9934" spans="2:6" ht="13.15" customHeight="1" x14ac:dyDescent="0.3">
      <c r="B9934" s="1172" t="s">
        <v>10659</v>
      </c>
      <c r="C9934" s="1207">
        <v>958</v>
      </c>
      <c r="D9934" s="1207">
        <v>1962</v>
      </c>
      <c r="E9934" s="1207">
        <v>272</v>
      </c>
      <c r="F9934" s="1211">
        <v>3192</v>
      </c>
    </row>
    <row r="9935" spans="2:6" ht="13.15" customHeight="1" x14ac:dyDescent="0.3">
      <c r="B9935" s="1173" t="s">
        <v>10660</v>
      </c>
      <c r="C9935" s="1206">
        <v>776</v>
      </c>
      <c r="D9935" s="1206">
        <v>1467</v>
      </c>
      <c r="E9935" s="1206">
        <v>223</v>
      </c>
      <c r="F9935" s="1210">
        <v>2466</v>
      </c>
    </row>
    <row r="9936" spans="2:6" ht="13.15" customHeight="1" x14ac:dyDescent="0.3">
      <c r="B9936" s="1172" t="s">
        <v>10661</v>
      </c>
      <c r="C9936" s="1207">
        <v>1144</v>
      </c>
      <c r="D9936" s="1207">
        <v>2833</v>
      </c>
      <c r="E9936" s="1207">
        <v>346</v>
      </c>
      <c r="F9936" s="1211">
        <v>4323</v>
      </c>
    </row>
    <row r="9937" spans="2:6" ht="13.15" customHeight="1" x14ac:dyDescent="0.3">
      <c r="B9937" s="1173" t="s">
        <v>10662</v>
      </c>
      <c r="C9937" s="1206">
        <v>234</v>
      </c>
      <c r="D9937" s="1206">
        <v>721</v>
      </c>
      <c r="E9937" s="1206">
        <v>124</v>
      </c>
      <c r="F9937" s="1210">
        <v>1079</v>
      </c>
    </row>
    <row r="9938" spans="2:6" ht="13.15" customHeight="1" x14ac:dyDescent="0.3">
      <c r="B9938" s="1172" t="s">
        <v>10663</v>
      </c>
      <c r="C9938" s="1207">
        <v>528</v>
      </c>
      <c r="D9938" s="1207">
        <v>1383</v>
      </c>
      <c r="E9938" s="1207">
        <v>202</v>
      </c>
      <c r="F9938" s="1211">
        <v>2113</v>
      </c>
    </row>
    <row r="9939" spans="2:6" ht="13.15" customHeight="1" x14ac:dyDescent="0.3">
      <c r="B9939" s="1173" t="s">
        <v>10664</v>
      </c>
      <c r="C9939" s="1206">
        <v>477</v>
      </c>
      <c r="D9939" s="1206">
        <v>933</v>
      </c>
      <c r="E9939" s="1206">
        <v>119</v>
      </c>
      <c r="F9939" s="1210">
        <v>1529</v>
      </c>
    </row>
    <row r="9940" spans="2:6" ht="13.15" customHeight="1" x14ac:dyDescent="0.3">
      <c r="B9940" s="1172" t="s">
        <v>10665</v>
      </c>
      <c r="C9940" s="1207">
        <v>270</v>
      </c>
      <c r="D9940" s="1207">
        <v>245</v>
      </c>
      <c r="E9940" s="1207">
        <v>22</v>
      </c>
      <c r="F9940" s="1211">
        <v>537</v>
      </c>
    </row>
    <row r="9941" spans="2:6" ht="13.15" customHeight="1" x14ac:dyDescent="0.3">
      <c r="B9941" s="1173" t="s">
        <v>10666</v>
      </c>
      <c r="C9941" s="1206">
        <v>219</v>
      </c>
      <c r="D9941" s="1206">
        <v>499</v>
      </c>
      <c r="E9941" s="1206">
        <v>80</v>
      </c>
      <c r="F9941" s="1210">
        <v>798</v>
      </c>
    </row>
    <row r="9942" spans="2:6" ht="13.15" customHeight="1" x14ac:dyDescent="0.3">
      <c r="B9942" s="1172" t="s">
        <v>10667</v>
      </c>
      <c r="C9942" s="1207">
        <v>13117</v>
      </c>
      <c r="D9942" s="1207">
        <v>9453</v>
      </c>
      <c r="E9942" s="1207">
        <v>3768</v>
      </c>
      <c r="F9942" s="1211">
        <v>26338</v>
      </c>
    </row>
    <row r="9943" spans="2:6" ht="13.15" customHeight="1" x14ac:dyDescent="0.3">
      <c r="B9943" s="1173" t="s">
        <v>10668</v>
      </c>
      <c r="C9943" s="1206">
        <v>13701</v>
      </c>
      <c r="D9943" s="1206">
        <v>11312</v>
      </c>
      <c r="E9943" s="1206">
        <v>3152</v>
      </c>
      <c r="F9943" s="1210">
        <v>28165</v>
      </c>
    </row>
    <row r="9944" spans="2:6" ht="13.15" customHeight="1" x14ac:dyDescent="0.3">
      <c r="B9944" s="1172" t="s">
        <v>10669</v>
      </c>
      <c r="C9944" s="1207">
        <v>3736</v>
      </c>
      <c r="D9944" s="1207">
        <v>3103</v>
      </c>
      <c r="E9944" s="1207">
        <v>643</v>
      </c>
      <c r="F9944" s="1211">
        <v>7482</v>
      </c>
    </row>
    <row r="9945" spans="2:6" ht="13.15" customHeight="1" x14ac:dyDescent="0.3">
      <c r="B9945" s="1173" t="s">
        <v>10670</v>
      </c>
      <c r="C9945" s="1206">
        <v>28224</v>
      </c>
      <c r="D9945" s="1206">
        <v>16560</v>
      </c>
      <c r="E9945" s="1206">
        <v>5474</v>
      </c>
      <c r="F9945" s="1210">
        <v>50258</v>
      </c>
    </row>
    <row r="9946" spans="2:6" ht="13.15" customHeight="1" x14ac:dyDescent="0.3">
      <c r="B9946" s="1172" t="s">
        <v>10671</v>
      </c>
      <c r="C9946" s="1207">
        <v>28767</v>
      </c>
      <c r="D9946" s="1207">
        <v>25030</v>
      </c>
      <c r="E9946" s="1207">
        <v>6421</v>
      </c>
      <c r="F9946" s="1211">
        <v>60218</v>
      </c>
    </row>
    <row r="9947" spans="2:6" ht="13.15" customHeight="1" x14ac:dyDescent="0.3">
      <c r="B9947" s="1173" t="s">
        <v>10672</v>
      </c>
      <c r="C9947" s="1206">
        <v>6619</v>
      </c>
      <c r="D9947" s="1206">
        <v>5635</v>
      </c>
      <c r="E9947" s="1206">
        <v>1179</v>
      </c>
      <c r="F9947" s="1210">
        <v>13433</v>
      </c>
    </row>
    <row r="9948" spans="2:6" ht="13.15" customHeight="1" x14ac:dyDescent="0.3">
      <c r="B9948" s="1172" t="s">
        <v>10673</v>
      </c>
      <c r="C9948" s="1207">
        <v>9451</v>
      </c>
      <c r="D9948" s="1207">
        <v>16187</v>
      </c>
      <c r="E9948" s="1207">
        <v>3325</v>
      </c>
      <c r="F9948" s="1211">
        <v>28963</v>
      </c>
    </row>
    <row r="9949" spans="2:6" ht="13.15" customHeight="1" x14ac:dyDescent="0.3">
      <c r="B9949" s="1173" t="s">
        <v>10674</v>
      </c>
      <c r="C9949" s="1206">
        <v>1616</v>
      </c>
      <c r="D9949" s="1206">
        <v>2810</v>
      </c>
      <c r="E9949" s="1206">
        <v>350</v>
      </c>
      <c r="F9949" s="1210">
        <v>4776</v>
      </c>
    </row>
    <row r="9950" spans="2:6" ht="13.15" customHeight="1" x14ac:dyDescent="0.3">
      <c r="B9950" s="1172" t="s">
        <v>10675</v>
      </c>
      <c r="C9950" s="1207">
        <v>497</v>
      </c>
      <c r="D9950" s="1207">
        <v>928</v>
      </c>
      <c r="E9950" s="1207">
        <v>96</v>
      </c>
      <c r="F9950" s="1211">
        <v>1521</v>
      </c>
    </row>
    <row r="9951" spans="2:6" ht="13.15" customHeight="1" x14ac:dyDescent="0.3">
      <c r="B9951" s="1173" t="s">
        <v>10676</v>
      </c>
      <c r="C9951" s="1206">
        <v>384</v>
      </c>
      <c r="D9951" s="1206">
        <v>443</v>
      </c>
      <c r="E9951" s="1206">
        <v>56</v>
      </c>
      <c r="F9951" s="1210">
        <v>883</v>
      </c>
    </row>
    <row r="9952" spans="2:6" ht="13.15" customHeight="1" x14ac:dyDescent="0.3">
      <c r="B9952" s="1172" t="s">
        <v>10677</v>
      </c>
      <c r="C9952" s="1207">
        <v>9856</v>
      </c>
      <c r="D9952" s="1207">
        <v>4710</v>
      </c>
      <c r="E9952" s="1207">
        <v>1621</v>
      </c>
      <c r="F9952" s="1211">
        <v>16187</v>
      </c>
    </row>
    <row r="9953" spans="2:6" ht="13.15" customHeight="1" x14ac:dyDescent="0.3">
      <c r="B9953" s="1173" t="s">
        <v>10678</v>
      </c>
      <c r="C9953" s="1206">
        <v>12303</v>
      </c>
      <c r="D9953" s="1206">
        <v>9690</v>
      </c>
      <c r="E9953" s="1206">
        <v>2753</v>
      </c>
      <c r="F9953" s="1210">
        <v>24746</v>
      </c>
    </row>
    <row r="9954" spans="2:6" ht="13.15" customHeight="1" x14ac:dyDescent="0.3">
      <c r="B9954" s="1172" t="s">
        <v>10679</v>
      </c>
      <c r="C9954" s="1207">
        <v>12481</v>
      </c>
      <c r="D9954" s="1207">
        <v>8940</v>
      </c>
      <c r="E9954" s="1207">
        <v>2985</v>
      </c>
      <c r="F9954" s="1211">
        <v>24406</v>
      </c>
    </row>
    <row r="9955" spans="2:6" ht="13.15" customHeight="1" x14ac:dyDescent="0.3">
      <c r="B9955" s="1173" t="s">
        <v>10680</v>
      </c>
      <c r="C9955" s="1206">
        <v>7533</v>
      </c>
      <c r="D9955" s="1206">
        <v>6200</v>
      </c>
      <c r="E9955" s="1206">
        <v>1456</v>
      </c>
      <c r="F9955" s="1210">
        <v>15189</v>
      </c>
    </row>
    <row r="9956" spans="2:6" ht="13.15" customHeight="1" x14ac:dyDescent="0.3">
      <c r="B9956" s="1172" t="s">
        <v>10681</v>
      </c>
      <c r="C9956" s="1207">
        <v>439</v>
      </c>
      <c r="D9956" s="1207">
        <v>653</v>
      </c>
      <c r="E9956" s="1207">
        <v>106</v>
      </c>
      <c r="F9956" s="1211">
        <v>1198</v>
      </c>
    </row>
    <row r="9957" spans="2:6" ht="13.15" customHeight="1" x14ac:dyDescent="0.3">
      <c r="B9957" s="1173" t="s">
        <v>10682</v>
      </c>
      <c r="C9957" s="1206">
        <v>213</v>
      </c>
      <c r="D9957" s="1206">
        <v>558</v>
      </c>
      <c r="E9957" s="1206">
        <v>67</v>
      </c>
      <c r="F9957" s="1210">
        <v>838</v>
      </c>
    </row>
    <row r="9958" spans="2:6" ht="13.15" customHeight="1" x14ac:dyDescent="0.3">
      <c r="B9958" s="1172" t="s">
        <v>10683</v>
      </c>
      <c r="C9958" s="1207">
        <v>346</v>
      </c>
      <c r="D9958" s="1207">
        <v>1161</v>
      </c>
      <c r="E9958" s="1207">
        <v>109</v>
      </c>
      <c r="F9958" s="1211">
        <v>1616</v>
      </c>
    </row>
    <row r="9959" spans="2:6" ht="13.15" customHeight="1" x14ac:dyDescent="0.3">
      <c r="B9959" s="1173" t="s">
        <v>10684</v>
      </c>
      <c r="C9959" s="1206">
        <v>222</v>
      </c>
      <c r="D9959" s="1206">
        <v>502</v>
      </c>
      <c r="E9959" s="1206">
        <v>55</v>
      </c>
      <c r="F9959" s="1210">
        <v>779</v>
      </c>
    </row>
    <row r="9960" spans="2:6" ht="13.15" customHeight="1" x14ac:dyDescent="0.3">
      <c r="B9960" s="1172" t="s">
        <v>10685</v>
      </c>
      <c r="C9960" s="1207">
        <v>4563</v>
      </c>
      <c r="D9960" s="1207">
        <v>4204</v>
      </c>
      <c r="E9960" s="1207">
        <v>930</v>
      </c>
      <c r="F9960" s="1211">
        <v>9697</v>
      </c>
    </row>
    <row r="9961" spans="2:6" ht="13.15" customHeight="1" x14ac:dyDescent="0.3">
      <c r="B9961" s="1173" t="s">
        <v>10686</v>
      </c>
      <c r="C9961" s="1206">
        <v>680</v>
      </c>
      <c r="D9961" s="1206">
        <v>1195</v>
      </c>
      <c r="E9961" s="1206">
        <v>165</v>
      </c>
      <c r="F9961" s="1210">
        <v>2040</v>
      </c>
    </row>
    <row r="9962" spans="2:6" ht="13.15" customHeight="1" x14ac:dyDescent="0.3">
      <c r="B9962" s="1172" t="s">
        <v>10687</v>
      </c>
      <c r="C9962" s="1207">
        <v>10644</v>
      </c>
      <c r="D9962" s="1207">
        <v>7211</v>
      </c>
      <c r="E9962" s="1207">
        <v>1409</v>
      </c>
      <c r="F9962" s="1211">
        <v>19264</v>
      </c>
    </row>
    <row r="9963" spans="2:6" ht="13.15" customHeight="1" x14ac:dyDescent="0.3">
      <c r="B9963" s="1173" t="s">
        <v>10688</v>
      </c>
      <c r="C9963" s="1206">
        <v>4821</v>
      </c>
      <c r="D9963" s="1206">
        <v>4029</v>
      </c>
      <c r="E9963" s="1206">
        <v>979</v>
      </c>
      <c r="F9963" s="1210">
        <v>9829</v>
      </c>
    </row>
    <row r="9964" spans="2:6" ht="13.15" customHeight="1" x14ac:dyDescent="0.3">
      <c r="B9964" s="1172" t="s">
        <v>10689</v>
      </c>
      <c r="C9964" s="1207">
        <v>1560</v>
      </c>
      <c r="D9964" s="1207">
        <v>3370</v>
      </c>
      <c r="E9964" s="1207">
        <v>399</v>
      </c>
      <c r="F9964" s="1211">
        <v>5329</v>
      </c>
    </row>
    <row r="9965" spans="2:6" ht="13.15" customHeight="1" x14ac:dyDescent="0.3">
      <c r="B9965" s="1173" t="s">
        <v>10690</v>
      </c>
      <c r="C9965" s="1206">
        <v>4206</v>
      </c>
      <c r="D9965" s="1206">
        <v>2987</v>
      </c>
      <c r="E9965" s="1206">
        <v>610</v>
      </c>
      <c r="F9965" s="1210">
        <v>7803</v>
      </c>
    </row>
    <row r="9966" spans="2:6" ht="13.15" customHeight="1" x14ac:dyDescent="0.3">
      <c r="B9966" s="1172" t="s">
        <v>10691</v>
      </c>
      <c r="C9966" s="1207">
        <v>1857</v>
      </c>
      <c r="D9966" s="1207">
        <v>4013</v>
      </c>
      <c r="E9966" s="1207">
        <v>535</v>
      </c>
      <c r="F9966" s="1211">
        <v>6405</v>
      </c>
    </row>
    <row r="9967" spans="2:6" ht="13.15" customHeight="1" x14ac:dyDescent="0.3">
      <c r="B9967" s="1173" t="s">
        <v>10692</v>
      </c>
      <c r="C9967" s="1206">
        <v>453</v>
      </c>
      <c r="D9967" s="1206">
        <v>1480</v>
      </c>
      <c r="E9967" s="1206">
        <v>312</v>
      </c>
      <c r="F9967" s="1210">
        <v>2245</v>
      </c>
    </row>
    <row r="9968" spans="2:6" ht="13.15" customHeight="1" x14ac:dyDescent="0.3">
      <c r="B9968" s="1172" t="s">
        <v>10693</v>
      </c>
      <c r="C9968" s="1207">
        <v>3204</v>
      </c>
      <c r="D9968" s="1207">
        <v>4481</v>
      </c>
      <c r="E9968" s="1207">
        <v>1029</v>
      </c>
      <c r="F9968" s="1211">
        <v>8714</v>
      </c>
    </row>
    <row r="9969" spans="2:6" ht="13.15" customHeight="1" x14ac:dyDescent="0.3">
      <c r="B9969" s="1173" t="s">
        <v>10694</v>
      </c>
      <c r="C9969" s="1206">
        <v>7946</v>
      </c>
      <c r="D9969" s="1206">
        <v>13332</v>
      </c>
      <c r="E9969" s="1206">
        <v>1507</v>
      </c>
      <c r="F9969" s="1210">
        <v>22785</v>
      </c>
    </row>
    <row r="9970" spans="2:6" ht="13.15" customHeight="1" x14ac:dyDescent="0.3">
      <c r="B9970" s="1172" t="s">
        <v>10695</v>
      </c>
      <c r="C9970" s="1207">
        <v>5377</v>
      </c>
      <c r="D9970" s="1207">
        <v>8424</v>
      </c>
      <c r="E9970" s="1207">
        <v>1014</v>
      </c>
      <c r="F9970" s="1211">
        <v>14815</v>
      </c>
    </row>
    <row r="9971" spans="2:6" ht="13.15" customHeight="1" x14ac:dyDescent="0.3">
      <c r="B9971" s="1173" t="s">
        <v>10696</v>
      </c>
      <c r="C9971" s="1206">
        <v>0</v>
      </c>
      <c r="D9971" s="1206">
        <v>15</v>
      </c>
      <c r="E9971" s="1206">
        <v>0</v>
      </c>
      <c r="F9971" s="1210">
        <v>15</v>
      </c>
    </row>
    <row r="9972" spans="2:6" ht="13.15" customHeight="1" x14ac:dyDescent="0.3">
      <c r="B9972" s="1172" t="s">
        <v>10697</v>
      </c>
      <c r="C9972" s="1207">
        <v>0</v>
      </c>
      <c r="D9972" s="1207">
        <v>7</v>
      </c>
      <c r="E9972" s="1207">
        <v>0</v>
      </c>
      <c r="F9972" s="1211">
        <v>7</v>
      </c>
    </row>
    <row r="9973" spans="2:6" ht="13.15" customHeight="1" x14ac:dyDescent="0.3">
      <c r="B9973" s="1173" t="s">
        <v>10698</v>
      </c>
      <c r="C9973" s="1206">
        <v>1475</v>
      </c>
      <c r="D9973" s="1206">
        <v>2583</v>
      </c>
      <c r="E9973" s="1206">
        <v>228</v>
      </c>
      <c r="F9973" s="1210">
        <v>4286</v>
      </c>
    </row>
    <row r="9974" spans="2:6" ht="13.15" customHeight="1" x14ac:dyDescent="0.3">
      <c r="B9974" s="1172" t="s">
        <v>10699</v>
      </c>
      <c r="C9974" s="1207">
        <v>548</v>
      </c>
      <c r="D9974" s="1207">
        <v>1279</v>
      </c>
      <c r="E9974" s="1207">
        <v>213</v>
      </c>
      <c r="F9974" s="1211">
        <v>2040</v>
      </c>
    </row>
    <row r="9975" spans="2:6" ht="13.15" customHeight="1" x14ac:dyDescent="0.3">
      <c r="B9975" s="1173" t="s">
        <v>10700</v>
      </c>
      <c r="C9975" s="1206">
        <v>236</v>
      </c>
      <c r="D9975" s="1206">
        <v>373</v>
      </c>
      <c r="E9975" s="1206">
        <v>40</v>
      </c>
      <c r="F9975" s="1210">
        <v>649</v>
      </c>
    </row>
    <row r="9976" spans="2:6" ht="13.15" customHeight="1" x14ac:dyDescent="0.3">
      <c r="B9976" s="1172" t="s">
        <v>10701</v>
      </c>
      <c r="C9976" s="1207">
        <v>100</v>
      </c>
      <c r="D9976" s="1207">
        <v>219</v>
      </c>
      <c r="E9976" s="1207">
        <v>20</v>
      </c>
      <c r="F9976" s="1211">
        <v>339</v>
      </c>
    </row>
    <row r="9977" spans="2:6" ht="13.15" customHeight="1" x14ac:dyDescent="0.3">
      <c r="B9977" s="1173" t="s">
        <v>10702</v>
      </c>
      <c r="C9977" s="1206">
        <v>68</v>
      </c>
      <c r="D9977" s="1206">
        <v>228</v>
      </c>
      <c r="E9977" s="1206">
        <v>26</v>
      </c>
      <c r="F9977" s="1210">
        <v>322</v>
      </c>
    </row>
    <row r="9978" spans="2:6" ht="13.15" customHeight="1" x14ac:dyDescent="0.3">
      <c r="B9978" s="1172" t="s">
        <v>10703</v>
      </c>
      <c r="C9978" s="1207">
        <v>103</v>
      </c>
      <c r="D9978" s="1207">
        <v>103</v>
      </c>
      <c r="E9978" s="1207">
        <v>6</v>
      </c>
      <c r="F9978" s="1211">
        <v>212</v>
      </c>
    </row>
    <row r="9979" spans="2:6" ht="13.15" customHeight="1" x14ac:dyDescent="0.3">
      <c r="B9979" s="1173" t="s">
        <v>10704</v>
      </c>
      <c r="C9979" s="1206">
        <v>174</v>
      </c>
      <c r="D9979" s="1206">
        <v>260</v>
      </c>
      <c r="E9979" s="1206">
        <v>15</v>
      </c>
      <c r="F9979" s="1210">
        <v>449</v>
      </c>
    </row>
    <row r="9980" spans="2:6" ht="13.15" customHeight="1" x14ac:dyDescent="0.3">
      <c r="B9980" s="1172" t="s">
        <v>10705</v>
      </c>
      <c r="C9980" s="1207">
        <v>139</v>
      </c>
      <c r="D9980" s="1207">
        <v>199</v>
      </c>
      <c r="E9980" s="1207">
        <v>18</v>
      </c>
      <c r="F9980" s="1211">
        <v>356</v>
      </c>
    </row>
    <row r="9981" spans="2:6" ht="13.15" customHeight="1" x14ac:dyDescent="0.3">
      <c r="B9981" s="1173" t="s">
        <v>10706</v>
      </c>
      <c r="C9981" s="1206">
        <v>110</v>
      </c>
      <c r="D9981" s="1206">
        <v>329</v>
      </c>
      <c r="E9981" s="1206">
        <v>29</v>
      </c>
      <c r="F9981" s="1210">
        <v>468</v>
      </c>
    </row>
    <row r="9982" spans="2:6" ht="13.15" customHeight="1" x14ac:dyDescent="0.3">
      <c r="B9982" s="1172" t="s">
        <v>10707</v>
      </c>
      <c r="C9982" s="1207">
        <v>125</v>
      </c>
      <c r="D9982" s="1207">
        <v>158</v>
      </c>
      <c r="E9982" s="1207">
        <v>10</v>
      </c>
      <c r="F9982" s="1211">
        <v>293</v>
      </c>
    </row>
    <row r="9983" spans="2:6" ht="13.15" customHeight="1" x14ac:dyDescent="0.3">
      <c r="B9983" s="1173" t="s">
        <v>10708</v>
      </c>
      <c r="C9983" s="1206">
        <v>134</v>
      </c>
      <c r="D9983" s="1206">
        <v>162</v>
      </c>
      <c r="E9983" s="1206">
        <v>11</v>
      </c>
      <c r="F9983" s="1210">
        <v>307</v>
      </c>
    </row>
    <row r="9984" spans="2:6" ht="13.15" customHeight="1" x14ac:dyDescent="0.3">
      <c r="B9984" s="1172" t="s">
        <v>10709</v>
      </c>
      <c r="C9984" s="1207">
        <v>112</v>
      </c>
      <c r="D9984" s="1207">
        <v>121</v>
      </c>
      <c r="E9984" s="1207">
        <v>10</v>
      </c>
      <c r="F9984" s="1211">
        <v>243</v>
      </c>
    </row>
    <row r="9985" spans="2:6" ht="13.15" customHeight="1" x14ac:dyDescent="0.3">
      <c r="B9985" s="1173" t="s">
        <v>10710</v>
      </c>
      <c r="C9985" s="1206">
        <v>59</v>
      </c>
      <c r="D9985" s="1206">
        <v>79</v>
      </c>
      <c r="E9985" s="1206">
        <v>11</v>
      </c>
      <c r="F9985" s="1210">
        <v>149</v>
      </c>
    </row>
    <row r="9986" spans="2:6" ht="13.15" customHeight="1" x14ac:dyDescent="0.3">
      <c r="B9986" s="1172" t="s">
        <v>10711</v>
      </c>
      <c r="C9986" s="1207">
        <v>108</v>
      </c>
      <c r="D9986" s="1207">
        <v>291</v>
      </c>
      <c r="E9986" s="1207">
        <v>21</v>
      </c>
      <c r="F9986" s="1211">
        <v>420</v>
      </c>
    </row>
    <row r="9987" spans="2:6" ht="13.15" customHeight="1" x14ac:dyDescent="0.3">
      <c r="B9987" s="1173" t="s">
        <v>10712</v>
      </c>
      <c r="C9987" s="1206">
        <v>159</v>
      </c>
      <c r="D9987" s="1206">
        <v>223</v>
      </c>
      <c r="E9987" s="1206">
        <v>13</v>
      </c>
      <c r="F9987" s="1210">
        <v>395</v>
      </c>
    </row>
    <row r="9988" spans="2:6" ht="13.15" customHeight="1" x14ac:dyDescent="0.3">
      <c r="B9988" s="1172" t="s">
        <v>10713</v>
      </c>
      <c r="C9988" s="1207">
        <v>236</v>
      </c>
      <c r="D9988" s="1207">
        <v>537</v>
      </c>
      <c r="E9988" s="1207">
        <v>39</v>
      </c>
      <c r="F9988" s="1211">
        <v>812</v>
      </c>
    </row>
    <row r="9989" spans="2:6" ht="13.15" customHeight="1" x14ac:dyDescent="0.3">
      <c r="B9989" s="1173" t="s">
        <v>10714</v>
      </c>
      <c r="C9989" s="1206">
        <v>182</v>
      </c>
      <c r="D9989" s="1206">
        <v>334</v>
      </c>
      <c r="E9989" s="1206">
        <v>33</v>
      </c>
      <c r="F9989" s="1210">
        <v>549</v>
      </c>
    </row>
    <row r="9990" spans="2:6" ht="13.15" customHeight="1" x14ac:dyDescent="0.3">
      <c r="B9990" s="1172" t="s">
        <v>10715</v>
      </c>
      <c r="C9990" s="1207">
        <v>92</v>
      </c>
      <c r="D9990" s="1207">
        <v>113</v>
      </c>
      <c r="E9990" s="1207">
        <v>16</v>
      </c>
      <c r="F9990" s="1211">
        <v>221</v>
      </c>
    </row>
    <row r="9991" spans="2:6" ht="13.15" customHeight="1" x14ac:dyDescent="0.3">
      <c r="B9991" s="1173" t="s">
        <v>10716</v>
      </c>
      <c r="C9991" s="1206">
        <v>116</v>
      </c>
      <c r="D9991" s="1206">
        <v>149</v>
      </c>
      <c r="E9991" s="1206">
        <v>16</v>
      </c>
      <c r="F9991" s="1210">
        <v>281</v>
      </c>
    </row>
    <row r="9992" spans="2:6" ht="13.15" customHeight="1" x14ac:dyDescent="0.3">
      <c r="B9992" s="1172" t="s">
        <v>10717</v>
      </c>
      <c r="C9992" s="1207">
        <v>184</v>
      </c>
      <c r="D9992" s="1207">
        <v>223</v>
      </c>
      <c r="E9992" s="1207">
        <v>15</v>
      </c>
      <c r="F9992" s="1211">
        <v>422</v>
      </c>
    </row>
    <row r="9993" spans="2:6" ht="13.15" customHeight="1" x14ac:dyDescent="0.3">
      <c r="B9993" s="1173" t="s">
        <v>10718</v>
      </c>
      <c r="C9993" s="1206">
        <v>331</v>
      </c>
      <c r="D9993" s="1206">
        <v>892</v>
      </c>
      <c r="E9993" s="1206">
        <v>104</v>
      </c>
      <c r="F9993" s="1210">
        <v>1327</v>
      </c>
    </row>
    <row r="9994" spans="2:6" ht="13.15" customHeight="1" x14ac:dyDescent="0.3">
      <c r="B9994" s="1172" t="s">
        <v>10719</v>
      </c>
      <c r="C9994" s="1207">
        <v>166</v>
      </c>
      <c r="D9994" s="1207">
        <v>344</v>
      </c>
      <c r="E9994" s="1207">
        <v>53</v>
      </c>
      <c r="F9994" s="1211">
        <v>563</v>
      </c>
    </row>
    <row r="9995" spans="2:6" ht="13.15" customHeight="1" x14ac:dyDescent="0.3">
      <c r="B9995" s="1173" t="s">
        <v>10720</v>
      </c>
      <c r="C9995" s="1206">
        <v>221</v>
      </c>
      <c r="D9995" s="1206">
        <v>370</v>
      </c>
      <c r="E9995" s="1206">
        <v>41</v>
      </c>
      <c r="F9995" s="1210">
        <v>632</v>
      </c>
    </row>
    <row r="9996" spans="2:6" ht="13.15" customHeight="1" x14ac:dyDescent="0.3">
      <c r="B9996" s="1172" t="s">
        <v>10721</v>
      </c>
      <c r="C9996" s="1207">
        <v>109</v>
      </c>
      <c r="D9996" s="1207">
        <v>208</v>
      </c>
      <c r="E9996" s="1207">
        <v>16</v>
      </c>
      <c r="F9996" s="1211">
        <v>333</v>
      </c>
    </row>
    <row r="9997" spans="2:6" ht="13.15" customHeight="1" x14ac:dyDescent="0.3">
      <c r="B9997" s="1173" t="s">
        <v>10722</v>
      </c>
      <c r="C9997" s="1206">
        <v>79</v>
      </c>
      <c r="D9997" s="1206">
        <v>298</v>
      </c>
      <c r="E9997" s="1206">
        <v>22</v>
      </c>
      <c r="F9997" s="1210">
        <v>399</v>
      </c>
    </row>
    <row r="9998" spans="2:6" ht="13.15" customHeight="1" x14ac:dyDescent="0.3">
      <c r="B9998" s="1172" t="s">
        <v>10723</v>
      </c>
      <c r="C9998" s="1207">
        <v>89</v>
      </c>
      <c r="D9998" s="1207">
        <v>125</v>
      </c>
      <c r="E9998" s="1207">
        <v>17</v>
      </c>
      <c r="F9998" s="1211">
        <v>231</v>
      </c>
    </row>
    <row r="9999" spans="2:6" ht="13.15" customHeight="1" x14ac:dyDescent="0.3">
      <c r="B9999" s="1173" t="s">
        <v>10724</v>
      </c>
      <c r="C9999" s="1206">
        <v>38</v>
      </c>
      <c r="D9999" s="1206">
        <v>65</v>
      </c>
      <c r="E9999" s="1206">
        <v>3</v>
      </c>
      <c r="F9999" s="1210">
        <v>106</v>
      </c>
    </row>
    <row r="10000" spans="2:6" ht="13.15" customHeight="1" x14ac:dyDescent="0.3">
      <c r="B10000" s="1172" t="s">
        <v>10725</v>
      </c>
      <c r="C10000" s="1207">
        <v>227</v>
      </c>
      <c r="D10000" s="1207">
        <v>695</v>
      </c>
      <c r="E10000" s="1207">
        <v>85</v>
      </c>
      <c r="F10000" s="1211">
        <v>1007</v>
      </c>
    </row>
    <row r="10001" spans="2:6" ht="13.15" customHeight="1" x14ac:dyDescent="0.3">
      <c r="B10001" s="1173" t="s">
        <v>10726</v>
      </c>
      <c r="C10001" s="1206">
        <v>296</v>
      </c>
      <c r="D10001" s="1206">
        <v>661</v>
      </c>
      <c r="E10001" s="1206">
        <v>40</v>
      </c>
      <c r="F10001" s="1210">
        <v>997</v>
      </c>
    </row>
    <row r="10002" spans="2:6" ht="13.15" customHeight="1" x14ac:dyDescent="0.3">
      <c r="B10002" s="1172" t="s">
        <v>10727</v>
      </c>
      <c r="C10002" s="1207">
        <v>172</v>
      </c>
      <c r="D10002" s="1207">
        <v>309</v>
      </c>
      <c r="E10002" s="1207">
        <v>23</v>
      </c>
      <c r="F10002" s="1211">
        <v>504</v>
      </c>
    </row>
    <row r="10003" spans="2:6" ht="13.15" customHeight="1" x14ac:dyDescent="0.3">
      <c r="B10003" s="1173" t="s">
        <v>10728</v>
      </c>
      <c r="C10003" s="1206">
        <v>57</v>
      </c>
      <c r="D10003" s="1206">
        <v>158</v>
      </c>
      <c r="E10003" s="1206">
        <v>18</v>
      </c>
      <c r="F10003" s="1210">
        <v>233</v>
      </c>
    </row>
    <row r="10004" spans="2:6" ht="13.15" customHeight="1" x14ac:dyDescent="0.3">
      <c r="B10004" s="1172" t="s">
        <v>10729</v>
      </c>
      <c r="C10004" s="1207">
        <v>54</v>
      </c>
      <c r="D10004" s="1207">
        <v>157</v>
      </c>
      <c r="E10004" s="1207">
        <v>13</v>
      </c>
      <c r="F10004" s="1211">
        <v>224</v>
      </c>
    </row>
    <row r="10005" spans="2:6" ht="13.15" customHeight="1" x14ac:dyDescent="0.3">
      <c r="B10005" s="1173" t="s">
        <v>10730</v>
      </c>
      <c r="C10005" s="1206">
        <v>35</v>
      </c>
      <c r="D10005" s="1206">
        <v>48</v>
      </c>
      <c r="E10005" s="1206">
        <v>3</v>
      </c>
      <c r="F10005" s="1210">
        <v>86</v>
      </c>
    </row>
    <row r="10006" spans="2:6" ht="13.15" customHeight="1" x14ac:dyDescent="0.3">
      <c r="B10006" s="1172" t="s">
        <v>10731</v>
      </c>
      <c r="C10006" s="1207">
        <v>61</v>
      </c>
      <c r="D10006" s="1207">
        <v>28</v>
      </c>
      <c r="E10006" s="1207">
        <v>2</v>
      </c>
      <c r="F10006" s="1211">
        <v>91</v>
      </c>
    </row>
    <row r="10007" spans="2:6" ht="13.15" customHeight="1" x14ac:dyDescent="0.3">
      <c r="B10007" s="1173" t="s">
        <v>10732</v>
      </c>
      <c r="C10007" s="1206">
        <v>238</v>
      </c>
      <c r="D10007" s="1206">
        <v>531</v>
      </c>
      <c r="E10007" s="1206">
        <v>39</v>
      </c>
      <c r="F10007" s="1210">
        <v>808</v>
      </c>
    </row>
    <row r="10008" spans="2:6" ht="13.15" customHeight="1" x14ac:dyDescent="0.3">
      <c r="B10008" s="1172" t="s">
        <v>10733</v>
      </c>
      <c r="C10008" s="1207">
        <v>150</v>
      </c>
      <c r="D10008" s="1207">
        <v>426</v>
      </c>
      <c r="E10008" s="1207">
        <v>20</v>
      </c>
      <c r="F10008" s="1211">
        <v>596</v>
      </c>
    </row>
    <row r="10009" spans="2:6" ht="13.15" customHeight="1" x14ac:dyDescent="0.3">
      <c r="B10009" s="1173" t="s">
        <v>10734</v>
      </c>
      <c r="C10009" s="1206">
        <v>205</v>
      </c>
      <c r="D10009" s="1206">
        <v>530</v>
      </c>
      <c r="E10009" s="1206">
        <v>48</v>
      </c>
      <c r="F10009" s="1210">
        <v>783</v>
      </c>
    </row>
    <row r="10010" spans="2:6" ht="13.15" customHeight="1" x14ac:dyDescent="0.3">
      <c r="B10010" s="1172" t="s">
        <v>10735</v>
      </c>
      <c r="C10010" s="1207">
        <v>94</v>
      </c>
      <c r="D10010" s="1207">
        <v>369</v>
      </c>
      <c r="E10010" s="1207">
        <v>30</v>
      </c>
      <c r="F10010" s="1211">
        <v>493</v>
      </c>
    </row>
    <row r="10011" spans="2:6" ht="13.15" customHeight="1" x14ac:dyDescent="0.3">
      <c r="B10011" s="1173" t="s">
        <v>10736</v>
      </c>
      <c r="C10011" s="1206">
        <v>80</v>
      </c>
      <c r="D10011" s="1206">
        <v>258</v>
      </c>
      <c r="E10011" s="1206">
        <v>16</v>
      </c>
      <c r="F10011" s="1210">
        <v>354</v>
      </c>
    </row>
    <row r="10012" spans="2:6" ht="13.15" customHeight="1" x14ac:dyDescent="0.3">
      <c r="B10012" s="1172" t="s">
        <v>10737</v>
      </c>
      <c r="C10012" s="1207">
        <v>82</v>
      </c>
      <c r="D10012" s="1207">
        <v>257</v>
      </c>
      <c r="E10012" s="1207">
        <v>18</v>
      </c>
      <c r="F10012" s="1211">
        <v>357</v>
      </c>
    </row>
    <row r="10013" spans="2:6" ht="13.15" customHeight="1" x14ac:dyDescent="0.3">
      <c r="B10013" s="1173" t="s">
        <v>10738</v>
      </c>
      <c r="C10013" s="1206">
        <v>23</v>
      </c>
      <c r="D10013" s="1206">
        <v>35</v>
      </c>
      <c r="E10013" s="1206">
        <v>5</v>
      </c>
      <c r="F10013" s="1210">
        <v>63</v>
      </c>
    </row>
    <row r="10014" spans="2:6" ht="13.15" customHeight="1" x14ac:dyDescent="0.3">
      <c r="B10014" s="1172" t="s">
        <v>10739</v>
      </c>
      <c r="C10014" s="1207">
        <v>52</v>
      </c>
      <c r="D10014" s="1207">
        <v>197</v>
      </c>
      <c r="E10014" s="1207">
        <v>18</v>
      </c>
      <c r="F10014" s="1211">
        <v>267</v>
      </c>
    </row>
    <row r="10015" spans="2:6" ht="13.15" customHeight="1" x14ac:dyDescent="0.3">
      <c r="B10015" s="1173" t="s">
        <v>10740</v>
      </c>
      <c r="C10015" s="1206">
        <v>72</v>
      </c>
      <c r="D10015" s="1206">
        <v>281</v>
      </c>
      <c r="E10015" s="1206">
        <v>22</v>
      </c>
      <c r="F10015" s="1210">
        <v>375</v>
      </c>
    </row>
    <row r="10016" spans="2:6" ht="13.15" customHeight="1" x14ac:dyDescent="0.3">
      <c r="B10016" s="1172" t="s">
        <v>10741</v>
      </c>
      <c r="C10016" s="1207">
        <v>122</v>
      </c>
      <c r="D10016" s="1207">
        <v>326</v>
      </c>
      <c r="E10016" s="1207">
        <v>35</v>
      </c>
      <c r="F10016" s="1211">
        <v>483</v>
      </c>
    </row>
    <row r="10017" spans="2:6" ht="13.15" customHeight="1" x14ac:dyDescent="0.3">
      <c r="B10017" s="1173" t="s">
        <v>10742</v>
      </c>
      <c r="C10017" s="1206">
        <v>294</v>
      </c>
      <c r="D10017" s="1206">
        <v>601</v>
      </c>
      <c r="E10017" s="1206">
        <v>37</v>
      </c>
      <c r="F10017" s="1210">
        <v>932</v>
      </c>
    </row>
    <row r="10018" spans="2:6" ht="13.15" customHeight="1" x14ac:dyDescent="0.3">
      <c r="B10018" s="1172" t="s">
        <v>10743</v>
      </c>
      <c r="C10018" s="1207">
        <v>165</v>
      </c>
      <c r="D10018" s="1207">
        <v>159</v>
      </c>
      <c r="E10018" s="1207">
        <v>38</v>
      </c>
      <c r="F10018" s="1211">
        <v>362</v>
      </c>
    </row>
    <row r="10019" spans="2:6" ht="13.15" customHeight="1" x14ac:dyDescent="0.3">
      <c r="B10019" s="1173" t="s">
        <v>10744</v>
      </c>
      <c r="C10019" s="1206">
        <v>324</v>
      </c>
      <c r="D10019" s="1206">
        <v>563</v>
      </c>
      <c r="E10019" s="1206">
        <v>24</v>
      </c>
      <c r="F10019" s="1210">
        <v>911</v>
      </c>
    </row>
    <row r="10020" spans="2:6" ht="13.15" customHeight="1" x14ac:dyDescent="0.3">
      <c r="B10020" s="1172" t="s">
        <v>10745</v>
      </c>
      <c r="C10020" s="1207">
        <v>96</v>
      </c>
      <c r="D10020" s="1207">
        <v>150</v>
      </c>
      <c r="E10020" s="1207">
        <v>16</v>
      </c>
      <c r="F10020" s="1211">
        <v>262</v>
      </c>
    </row>
    <row r="10021" spans="2:6" ht="13.15" customHeight="1" x14ac:dyDescent="0.3">
      <c r="B10021" s="1173" t="s">
        <v>10746</v>
      </c>
      <c r="C10021" s="1206">
        <v>90</v>
      </c>
      <c r="D10021" s="1206">
        <v>388</v>
      </c>
      <c r="E10021" s="1206">
        <v>39</v>
      </c>
      <c r="F10021" s="1210">
        <v>517</v>
      </c>
    </row>
    <row r="10022" spans="2:6" ht="13.15" customHeight="1" x14ac:dyDescent="0.3">
      <c r="B10022" s="1172" t="s">
        <v>10747</v>
      </c>
      <c r="C10022" s="1207">
        <v>460</v>
      </c>
      <c r="D10022" s="1207">
        <v>2647</v>
      </c>
      <c r="E10022" s="1207">
        <v>430</v>
      </c>
      <c r="F10022" s="1211">
        <v>3537</v>
      </c>
    </row>
    <row r="10023" spans="2:6" ht="13.15" customHeight="1" x14ac:dyDescent="0.3">
      <c r="B10023" s="1173" t="s">
        <v>10748</v>
      </c>
      <c r="C10023" s="1206">
        <v>2136</v>
      </c>
      <c r="D10023" s="1206">
        <v>4266</v>
      </c>
      <c r="E10023" s="1206">
        <v>607</v>
      </c>
      <c r="F10023" s="1210">
        <v>7009</v>
      </c>
    </row>
    <row r="10024" spans="2:6" ht="13.15" customHeight="1" x14ac:dyDescent="0.3">
      <c r="B10024" s="1172" t="s">
        <v>10749</v>
      </c>
      <c r="C10024" s="1207">
        <v>99</v>
      </c>
      <c r="D10024" s="1207">
        <v>73</v>
      </c>
      <c r="E10024" s="1207">
        <v>8</v>
      </c>
      <c r="F10024" s="1211">
        <v>180</v>
      </c>
    </row>
    <row r="10025" spans="2:6" ht="13.15" customHeight="1" x14ac:dyDescent="0.3">
      <c r="B10025" s="1173" t="s">
        <v>10750</v>
      </c>
      <c r="C10025" s="1206">
        <v>47</v>
      </c>
      <c r="D10025" s="1206">
        <v>51</v>
      </c>
      <c r="E10025" s="1206">
        <v>4</v>
      </c>
      <c r="F10025" s="1210">
        <v>102</v>
      </c>
    </row>
    <row r="10026" spans="2:6" ht="13.15" customHeight="1" x14ac:dyDescent="0.3">
      <c r="B10026" s="1172" t="s">
        <v>10751</v>
      </c>
      <c r="C10026" s="1207">
        <v>28</v>
      </c>
      <c r="D10026" s="1207">
        <v>34</v>
      </c>
      <c r="E10026" s="1207">
        <v>2</v>
      </c>
      <c r="F10026" s="1211">
        <v>64</v>
      </c>
    </row>
    <row r="10027" spans="2:6" ht="13.15" customHeight="1" x14ac:dyDescent="0.3">
      <c r="B10027" s="1173" t="s">
        <v>10752</v>
      </c>
      <c r="C10027" s="1206">
        <v>91</v>
      </c>
      <c r="D10027" s="1206">
        <v>84</v>
      </c>
      <c r="E10027" s="1206">
        <v>6</v>
      </c>
      <c r="F10027" s="1210">
        <v>181</v>
      </c>
    </row>
    <row r="10028" spans="2:6" ht="13.15" customHeight="1" x14ac:dyDescent="0.3">
      <c r="B10028" s="1172" t="s">
        <v>10753</v>
      </c>
      <c r="C10028" s="1207">
        <v>95</v>
      </c>
      <c r="D10028" s="1207">
        <v>138</v>
      </c>
      <c r="E10028" s="1207">
        <v>11</v>
      </c>
      <c r="F10028" s="1211">
        <v>244</v>
      </c>
    </row>
    <row r="10029" spans="2:6" ht="13.15" customHeight="1" x14ac:dyDescent="0.3">
      <c r="B10029" s="1173" t="s">
        <v>10754</v>
      </c>
      <c r="C10029" s="1206">
        <v>19</v>
      </c>
      <c r="D10029" s="1206">
        <v>62</v>
      </c>
      <c r="E10029" s="1206">
        <v>7</v>
      </c>
      <c r="F10029" s="1210">
        <v>88</v>
      </c>
    </row>
    <row r="10030" spans="2:6" ht="13.15" customHeight="1" x14ac:dyDescent="0.3">
      <c r="B10030" s="1172" t="s">
        <v>10755</v>
      </c>
      <c r="C10030" s="1207">
        <v>38</v>
      </c>
      <c r="D10030" s="1207">
        <v>67</v>
      </c>
      <c r="E10030" s="1207">
        <v>3</v>
      </c>
      <c r="F10030" s="1211">
        <v>108</v>
      </c>
    </row>
    <row r="10031" spans="2:6" ht="13.15" customHeight="1" x14ac:dyDescent="0.3">
      <c r="B10031" s="1173" t="s">
        <v>10756</v>
      </c>
      <c r="C10031" s="1206">
        <v>21</v>
      </c>
      <c r="D10031" s="1206">
        <v>64</v>
      </c>
      <c r="E10031" s="1206">
        <v>6</v>
      </c>
      <c r="F10031" s="1210">
        <v>91</v>
      </c>
    </row>
    <row r="10032" spans="2:6" ht="13.15" customHeight="1" x14ac:dyDescent="0.3">
      <c r="B10032" s="1172" t="s">
        <v>10757</v>
      </c>
      <c r="C10032" s="1207">
        <v>101</v>
      </c>
      <c r="D10032" s="1207">
        <v>314</v>
      </c>
      <c r="E10032" s="1207">
        <v>27</v>
      </c>
      <c r="F10032" s="1211">
        <v>442</v>
      </c>
    </row>
    <row r="10033" spans="2:6" ht="13.15" customHeight="1" x14ac:dyDescent="0.3">
      <c r="B10033" s="1173" t="s">
        <v>10758</v>
      </c>
      <c r="C10033" s="1206">
        <v>25</v>
      </c>
      <c r="D10033" s="1206">
        <v>56</v>
      </c>
      <c r="E10033" s="1206">
        <v>4</v>
      </c>
      <c r="F10033" s="1210">
        <v>85</v>
      </c>
    </row>
    <row r="10034" spans="2:6" ht="13.15" customHeight="1" x14ac:dyDescent="0.3">
      <c r="B10034" s="1172" t="s">
        <v>10759</v>
      </c>
      <c r="C10034" s="1207">
        <v>140</v>
      </c>
      <c r="D10034" s="1207">
        <v>250</v>
      </c>
      <c r="E10034" s="1207">
        <v>21</v>
      </c>
      <c r="F10034" s="1211">
        <v>411</v>
      </c>
    </row>
    <row r="10035" spans="2:6" ht="13.15" customHeight="1" x14ac:dyDescent="0.3">
      <c r="B10035" s="1173" t="s">
        <v>10760</v>
      </c>
      <c r="C10035" s="1206">
        <v>82</v>
      </c>
      <c r="D10035" s="1206">
        <v>273</v>
      </c>
      <c r="E10035" s="1206">
        <v>21</v>
      </c>
      <c r="F10035" s="1210">
        <v>376</v>
      </c>
    </row>
    <row r="10036" spans="2:6" ht="13.15" customHeight="1" x14ac:dyDescent="0.3">
      <c r="B10036" s="1172" t="s">
        <v>10761</v>
      </c>
      <c r="C10036" s="1207">
        <v>928</v>
      </c>
      <c r="D10036" s="1207">
        <v>2689</v>
      </c>
      <c r="E10036" s="1207">
        <v>283</v>
      </c>
      <c r="F10036" s="1211">
        <v>3900</v>
      </c>
    </row>
    <row r="10037" spans="2:6" ht="13.15" customHeight="1" x14ac:dyDescent="0.3">
      <c r="B10037" s="1173" t="s">
        <v>10762</v>
      </c>
      <c r="C10037" s="1206">
        <v>49</v>
      </c>
      <c r="D10037" s="1206">
        <v>87</v>
      </c>
      <c r="E10037" s="1206">
        <v>10</v>
      </c>
      <c r="F10037" s="1210">
        <v>146</v>
      </c>
    </row>
    <row r="10038" spans="2:6" ht="13.15" customHeight="1" x14ac:dyDescent="0.3">
      <c r="B10038" s="1172" t="s">
        <v>10763</v>
      </c>
      <c r="C10038" s="1207">
        <v>36</v>
      </c>
      <c r="D10038" s="1207">
        <v>68</v>
      </c>
      <c r="E10038" s="1207">
        <v>4</v>
      </c>
      <c r="F10038" s="1211">
        <v>108</v>
      </c>
    </row>
    <row r="10039" spans="2:6" ht="13.15" customHeight="1" x14ac:dyDescent="0.3">
      <c r="B10039" s="1173" t="s">
        <v>10764</v>
      </c>
      <c r="C10039" s="1206">
        <v>280</v>
      </c>
      <c r="D10039" s="1206">
        <v>401</v>
      </c>
      <c r="E10039" s="1206">
        <v>55</v>
      </c>
      <c r="F10039" s="1210">
        <v>736</v>
      </c>
    </row>
    <row r="10040" spans="2:6" ht="13.15" customHeight="1" x14ac:dyDescent="0.3">
      <c r="B10040" s="1172" t="s">
        <v>10765</v>
      </c>
      <c r="C10040" s="1207">
        <v>85</v>
      </c>
      <c r="D10040" s="1207">
        <v>210</v>
      </c>
      <c r="E10040" s="1207">
        <v>26</v>
      </c>
      <c r="F10040" s="1211">
        <v>321</v>
      </c>
    </row>
    <row r="10041" spans="2:6" ht="13.15" customHeight="1" x14ac:dyDescent="0.3">
      <c r="B10041" s="1173" t="s">
        <v>10766</v>
      </c>
      <c r="C10041" s="1206">
        <v>57</v>
      </c>
      <c r="D10041" s="1206">
        <v>78</v>
      </c>
      <c r="E10041" s="1206">
        <v>8</v>
      </c>
      <c r="F10041" s="1210">
        <v>143</v>
      </c>
    </row>
    <row r="10042" spans="2:6" ht="13.15" customHeight="1" x14ac:dyDescent="0.3">
      <c r="B10042" s="1172" t="s">
        <v>10767</v>
      </c>
      <c r="C10042" s="1207">
        <v>204</v>
      </c>
      <c r="D10042" s="1207">
        <v>336</v>
      </c>
      <c r="E10042" s="1207">
        <v>23</v>
      </c>
      <c r="F10042" s="1211">
        <v>563</v>
      </c>
    </row>
    <row r="10043" spans="2:6" ht="13.15" customHeight="1" x14ac:dyDescent="0.3">
      <c r="B10043" s="1173" t="s">
        <v>10768</v>
      </c>
      <c r="C10043" s="1206">
        <v>113</v>
      </c>
      <c r="D10043" s="1206">
        <v>252</v>
      </c>
      <c r="E10043" s="1206">
        <v>29</v>
      </c>
      <c r="F10043" s="1210">
        <v>394</v>
      </c>
    </row>
    <row r="10044" spans="2:6" ht="13.15" customHeight="1" x14ac:dyDescent="0.3">
      <c r="B10044" s="1172" t="s">
        <v>10769</v>
      </c>
      <c r="C10044" s="1207">
        <v>206</v>
      </c>
      <c r="D10044" s="1207">
        <v>592</v>
      </c>
      <c r="E10044" s="1207">
        <v>31</v>
      </c>
      <c r="F10044" s="1211">
        <v>829</v>
      </c>
    </row>
    <row r="10045" spans="2:6" ht="13.15" customHeight="1" x14ac:dyDescent="0.3">
      <c r="B10045" s="1173" t="s">
        <v>10770</v>
      </c>
      <c r="C10045" s="1206">
        <v>248</v>
      </c>
      <c r="D10045" s="1206">
        <v>768</v>
      </c>
      <c r="E10045" s="1206">
        <v>67</v>
      </c>
      <c r="F10045" s="1210">
        <v>1083</v>
      </c>
    </row>
    <row r="10046" spans="2:6" ht="13.15" customHeight="1" x14ac:dyDescent="0.3">
      <c r="B10046" s="1172" t="s">
        <v>10771</v>
      </c>
      <c r="C10046" s="1207">
        <v>83</v>
      </c>
      <c r="D10046" s="1207">
        <v>246</v>
      </c>
      <c r="E10046" s="1207">
        <v>28</v>
      </c>
      <c r="F10046" s="1211">
        <v>357</v>
      </c>
    </row>
    <row r="10047" spans="2:6" ht="13.15" customHeight="1" x14ac:dyDescent="0.3">
      <c r="B10047" s="1173" t="s">
        <v>10772</v>
      </c>
      <c r="C10047" s="1206">
        <v>83</v>
      </c>
      <c r="D10047" s="1206">
        <v>172</v>
      </c>
      <c r="E10047" s="1206">
        <v>17</v>
      </c>
      <c r="F10047" s="1210">
        <v>272</v>
      </c>
    </row>
    <row r="10048" spans="2:6" ht="13.15" customHeight="1" x14ac:dyDescent="0.3">
      <c r="B10048" s="1172" t="s">
        <v>10773</v>
      </c>
      <c r="C10048" s="1207">
        <v>65</v>
      </c>
      <c r="D10048" s="1207">
        <v>240</v>
      </c>
      <c r="E10048" s="1207">
        <v>23</v>
      </c>
      <c r="F10048" s="1211">
        <v>328</v>
      </c>
    </row>
    <row r="10049" spans="2:6" ht="13.15" customHeight="1" x14ac:dyDescent="0.3">
      <c r="B10049" s="1173" t="s">
        <v>10774</v>
      </c>
      <c r="C10049" s="1206">
        <v>454</v>
      </c>
      <c r="D10049" s="1206">
        <v>1291</v>
      </c>
      <c r="E10049" s="1206">
        <v>116</v>
      </c>
      <c r="F10049" s="1210">
        <v>1861</v>
      </c>
    </row>
    <row r="10050" spans="2:6" ht="13.15" customHeight="1" x14ac:dyDescent="0.3">
      <c r="B10050" s="1172" t="s">
        <v>10775</v>
      </c>
      <c r="C10050" s="1207">
        <v>315</v>
      </c>
      <c r="D10050" s="1207">
        <v>468</v>
      </c>
      <c r="E10050" s="1207">
        <v>49</v>
      </c>
      <c r="F10050" s="1211">
        <v>832</v>
      </c>
    </row>
    <row r="10051" spans="2:6" ht="13.15" customHeight="1" x14ac:dyDescent="0.3">
      <c r="B10051" s="1173" t="s">
        <v>10776</v>
      </c>
      <c r="C10051" s="1206">
        <v>586</v>
      </c>
      <c r="D10051" s="1206">
        <v>428</v>
      </c>
      <c r="E10051" s="1206">
        <v>61</v>
      </c>
      <c r="F10051" s="1210">
        <v>1075</v>
      </c>
    </row>
    <row r="10052" spans="2:6" ht="13.15" customHeight="1" x14ac:dyDescent="0.3">
      <c r="B10052" s="1172" t="s">
        <v>10777</v>
      </c>
      <c r="C10052" s="1207">
        <v>116</v>
      </c>
      <c r="D10052" s="1207">
        <v>77</v>
      </c>
      <c r="E10052" s="1207">
        <v>12</v>
      </c>
      <c r="F10052" s="1211">
        <v>205</v>
      </c>
    </row>
    <row r="10053" spans="2:6" ht="13.15" customHeight="1" x14ac:dyDescent="0.3">
      <c r="B10053" s="1173" t="s">
        <v>10778</v>
      </c>
      <c r="C10053" s="1206">
        <v>43</v>
      </c>
      <c r="D10053" s="1206">
        <v>55</v>
      </c>
      <c r="E10053" s="1206">
        <v>7</v>
      </c>
      <c r="F10053" s="1210">
        <v>105</v>
      </c>
    </row>
    <row r="10054" spans="2:6" ht="13.15" customHeight="1" x14ac:dyDescent="0.3">
      <c r="B10054" s="1172" t="s">
        <v>10779</v>
      </c>
      <c r="C10054" s="1207">
        <v>992</v>
      </c>
      <c r="D10054" s="1207">
        <v>2652</v>
      </c>
      <c r="E10054" s="1207">
        <v>213</v>
      </c>
      <c r="F10054" s="1211">
        <v>3857</v>
      </c>
    </row>
    <row r="10055" spans="2:6" ht="13.15" customHeight="1" x14ac:dyDescent="0.3">
      <c r="B10055" s="1173" t="s">
        <v>10780</v>
      </c>
      <c r="C10055" s="1206">
        <v>256</v>
      </c>
      <c r="D10055" s="1206">
        <v>911</v>
      </c>
      <c r="E10055" s="1206">
        <v>63</v>
      </c>
      <c r="F10055" s="1210">
        <v>1230</v>
      </c>
    </row>
    <row r="10056" spans="2:6" ht="13.15" customHeight="1" x14ac:dyDescent="0.3">
      <c r="B10056" s="1172" t="s">
        <v>10781</v>
      </c>
      <c r="C10056" s="1207">
        <v>60</v>
      </c>
      <c r="D10056" s="1207">
        <v>132</v>
      </c>
      <c r="E10056" s="1207">
        <v>6</v>
      </c>
      <c r="F10056" s="1211">
        <v>198</v>
      </c>
    </row>
    <row r="10057" spans="2:6" ht="13.15" customHeight="1" x14ac:dyDescent="0.3">
      <c r="B10057" s="1173" t="s">
        <v>10782</v>
      </c>
      <c r="C10057" s="1206">
        <v>159</v>
      </c>
      <c r="D10057" s="1206">
        <v>281</v>
      </c>
      <c r="E10057" s="1206">
        <v>26</v>
      </c>
      <c r="F10057" s="1210">
        <v>466</v>
      </c>
    </row>
    <row r="10058" spans="2:6" ht="13.15" customHeight="1" x14ac:dyDescent="0.3">
      <c r="B10058" s="1172" t="s">
        <v>10783</v>
      </c>
      <c r="C10058" s="1207">
        <v>143</v>
      </c>
      <c r="D10058" s="1207">
        <v>167</v>
      </c>
      <c r="E10058" s="1207">
        <v>17</v>
      </c>
      <c r="F10058" s="1211">
        <v>327</v>
      </c>
    </row>
    <row r="10059" spans="2:6" ht="13.15" customHeight="1" x14ac:dyDescent="0.3">
      <c r="B10059" s="1173" t="s">
        <v>10784</v>
      </c>
      <c r="C10059" s="1206">
        <v>73</v>
      </c>
      <c r="D10059" s="1206">
        <v>57</v>
      </c>
      <c r="E10059" s="1206">
        <v>8</v>
      </c>
      <c r="F10059" s="1210">
        <v>138</v>
      </c>
    </row>
    <row r="10060" spans="2:6" ht="13.15" customHeight="1" x14ac:dyDescent="0.3">
      <c r="B10060" s="1172" t="s">
        <v>10785</v>
      </c>
      <c r="C10060" s="1207">
        <v>96</v>
      </c>
      <c r="D10060" s="1207">
        <v>184</v>
      </c>
      <c r="E10060" s="1207">
        <v>24</v>
      </c>
      <c r="F10060" s="1211">
        <v>304</v>
      </c>
    </row>
    <row r="10061" spans="2:6" ht="13.15" customHeight="1" x14ac:dyDescent="0.3">
      <c r="B10061" s="1173" t="s">
        <v>10786</v>
      </c>
      <c r="C10061" s="1206">
        <v>172</v>
      </c>
      <c r="D10061" s="1206">
        <v>530</v>
      </c>
      <c r="E10061" s="1206">
        <v>44</v>
      </c>
      <c r="F10061" s="1210">
        <v>746</v>
      </c>
    </row>
    <row r="10062" spans="2:6" ht="13.15" customHeight="1" x14ac:dyDescent="0.3">
      <c r="B10062" s="1172" t="s">
        <v>10787</v>
      </c>
      <c r="C10062" s="1207">
        <v>170</v>
      </c>
      <c r="D10062" s="1207">
        <v>540</v>
      </c>
      <c r="E10062" s="1207">
        <v>45</v>
      </c>
      <c r="F10062" s="1211">
        <v>755</v>
      </c>
    </row>
    <row r="10063" spans="2:6" ht="13.15" customHeight="1" x14ac:dyDescent="0.3">
      <c r="B10063" s="1173" t="s">
        <v>10788</v>
      </c>
      <c r="C10063" s="1206">
        <v>74</v>
      </c>
      <c r="D10063" s="1206">
        <v>276</v>
      </c>
      <c r="E10063" s="1206">
        <v>17</v>
      </c>
      <c r="F10063" s="1210">
        <v>367</v>
      </c>
    </row>
    <row r="10064" spans="2:6" ht="13.15" customHeight="1" x14ac:dyDescent="0.3">
      <c r="B10064" s="1172" t="s">
        <v>10789</v>
      </c>
      <c r="C10064" s="1207">
        <v>131</v>
      </c>
      <c r="D10064" s="1207">
        <v>397</v>
      </c>
      <c r="E10064" s="1207">
        <v>24</v>
      </c>
      <c r="F10064" s="1211">
        <v>552</v>
      </c>
    </row>
    <row r="10065" spans="2:6" ht="13.15" customHeight="1" x14ac:dyDescent="0.3">
      <c r="B10065" s="1173" t="s">
        <v>10790</v>
      </c>
      <c r="C10065" s="1206">
        <v>132</v>
      </c>
      <c r="D10065" s="1206">
        <v>193</v>
      </c>
      <c r="E10065" s="1206">
        <v>11</v>
      </c>
      <c r="F10065" s="1210">
        <v>336</v>
      </c>
    </row>
    <row r="10066" spans="2:6" ht="13.15" customHeight="1" x14ac:dyDescent="0.3">
      <c r="B10066" s="1172" t="s">
        <v>10791</v>
      </c>
      <c r="C10066" s="1207">
        <v>1191</v>
      </c>
      <c r="D10066" s="1207">
        <v>1986</v>
      </c>
      <c r="E10066" s="1207">
        <v>270</v>
      </c>
      <c r="F10066" s="1211">
        <v>3447</v>
      </c>
    </row>
    <row r="10067" spans="2:6" ht="13.15" customHeight="1" x14ac:dyDescent="0.3">
      <c r="B10067" s="1173" t="s">
        <v>10792</v>
      </c>
      <c r="C10067" s="1206">
        <v>124</v>
      </c>
      <c r="D10067" s="1206">
        <v>134</v>
      </c>
      <c r="E10067" s="1206">
        <v>22</v>
      </c>
      <c r="F10067" s="1210">
        <v>280</v>
      </c>
    </row>
    <row r="10068" spans="2:6" ht="13.15" customHeight="1" x14ac:dyDescent="0.3">
      <c r="B10068" s="1172" t="s">
        <v>10793</v>
      </c>
      <c r="C10068" s="1207">
        <v>190</v>
      </c>
      <c r="D10068" s="1207">
        <v>715</v>
      </c>
      <c r="E10068" s="1207">
        <v>64</v>
      </c>
      <c r="F10068" s="1211">
        <v>969</v>
      </c>
    </row>
    <row r="10069" spans="2:6" ht="13.15" customHeight="1" x14ac:dyDescent="0.3">
      <c r="B10069" s="1173" t="s">
        <v>10794</v>
      </c>
      <c r="C10069" s="1206">
        <v>186</v>
      </c>
      <c r="D10069" s="1206">
        <v>274</v>
      </c>
      <c r="E10069" s="1206">
        <v>28</v>
      </c>
      <c r="F10069" s="1210">
        <v>488</v>
      </c>
    </row>
    <row r="10070" spans="2:6" ht="13.15" customHeight="1" x14ac:dyDescent="0.3">
      <c r="B10070" s="1172" t="s">
        <v>10795</v>
      </c>
      <c r="C10070" s="1207">
        <v>162</v>
      </c>
      <c r="D10070" s="1207">
        <v>274</v>
      </c>
      <c r="E10070" s="1207">
        <v>19</v>
      </c>
      <c r="F10070" s="1211">
        <v>455</v>
      </c>
    </row>
    <row r="10071" spans="2:6" ht="13.15" customHeight="1" x14ac:dyDescent="0.3">
      <c r="B10071" s="1173" t="s">
        <v>10796</v>
      </c>
      <c r="C10071" s="1206">
        <v>160</v>
      </c>
      <c r="D10071" s="1206">
        <v>71</v>
      </c>
      <c r="E10071" s="1206">
        <v>8</v>
      </c>
      <c r="F10071" s="1210">
        <v>239</v>
      </c>
    </row>
    <row r="10072" spans="2:6" ht="13.15" customHeight="1" x14ac:dyDescent="0.3">
      <c r="B10072" s="1172" t="s">
        <v>10797</v>
      </c>
      <c r="C10072" s="1207">
        <v>162</v>
      </c>
      <c r="D10072" s="1207">
        <v>170</v>
      </c>
      <c r="E10072" s="1207">
        <v>28</v>
      </c>
      <c r="F10072" s="1211">
        <v>360</v>
      </c>
    </row>
    <row r="10073" spans="2:6" ht="13.15" customHeight="1" x14ac:dyDescent="0.3">
      <c r="B10073" s="1173" t="s">
        <v>10798</v>
      </c>
      <c r="C10073" s="1206">
        <v>787</v>
      </c>
      <c r="D10073" s="1206">
        <v>791</v>
      </c>
      <c r="E10073" s="1206">
        <v>129</v>
      </c>
      <c r="F10073" s="1210">
        <v>1707</v>
      </c>
    </row>
    <row r="10074" spans="2:6" ht="13.15" customHeight="1" x14ac:dyDescent="0.3">
      <c r="B10074" s="1172" t="s">
        <v>10799</v>
      </c>
      <c r="C10074" s="1207">
        <v>410</v>
      </c>
      <c r="D10074" s="1207">
        <v>517</v>
      </c>
      <c r="E10074" s="1207">
        <v>54</v>
      </c>
      <c r="F10074" s="1211">
        <v>981</v>
      </c>
    </row>
    <row r="10075" spans="2:6" ht="13.15" customHeight="1" x14ac:dyDescent="0.3">
      <c r="B10075" s="1173" t="s">
        <v>10800</v>
      </c>
      <c r="C10075" s="1206">
        <v>325</v>
      </c>
      <c r="D10075" s="1206">
        <v>234</v>
      </c>
      <c r="E10075" s="1206">
        <v>34</v>
      </c>
      <c r="F10075" s="1210">
        <v>593</v>
      </c>
    </row>
    <row r="10076" spans="2:6" ht="13.15" customHeight="1" x14ac:dyDescent="0.3">
      <c r="B10076" s="1172" t="s">
        <v>10801</v>
      </c>
      <c r="C10076" s="1207">
        <v>170</v>
      </c>
      <c r="D10076" s="1207">
        <v>304</v>
      </c>
      <c r="E10076" s="1207">
        <v>24</v>
      </c>
      <c r="F10076" s="1211">
        <v>498</v>
      </c>
    </row>
    <row r="10077" spans="2:6" ht="13.15" customHeight="1" x14ac:dyDescent="0.3">
      <c r="B10077" s="1173" t="s">
        <v>10802</v>
      </c>
      <c r="C10077" s="1206">
        <v>39</v>
      </c>
      <c r="D10077" s="1206">
        <v>11</v>
      </c>
      <c r="E10077" s="1206">
        <v>1</v>
      </c>
      <c r="F10077" s="1210">
        <v>51</v>
      </c>
    </row>
    <row r="10078" spans="2:6" ht="13.15" customHeight="1" x14ac:dyDescent="0.3">
      <c r="B10078" s="1172" t="s">
        <v>10803</v>
      </c>
      <c r="C10078" s="1207">
        <v>11</v>
      </c>
      <c r="D10078" s="1207">
        <v>26</v>
      </c>
      <c r="E10078" s="1207">
        <v>5</v>
      </c>
      <c r="F10078" s="1211">
        <v>42</v>
      </c>
    </row>
    <row r="10079" spans="2:6" ht="13.15" customHeight="1" x14ac:dyDescent="0.3">
      <c r="B10079" s="1173" t="s">
        <v>10804</v>
      </c>
      <c r="C10079" s="1206">
        <v>172</v>
      </c>
      <c r="D10079" s="1206">
        <v>183</v>
      </c>
      <c r="E10079" s="1206">
        <v>34</v>
      </c>
      <c r="F10079" s="1210">
        <v>389</v>
      </c>
    </row>
    <row r="10080" spans="2:6" ht="13.15" customHeight="1" x14ac:dyDescent="0.3">
      <c r="B10080" s="1172" t="s">
        <v>10805</v>
      </c>
      <c r="C10080" s="1207">
        <v>395</v>
      </c>
      <c r="D10080" s="1207">
        <v>88</v>
      </c>
      <c r="E10080" s="1207">
        <v>28</v>
      </c>
      <c r="F10080" s="1211">
        <v>511</v>
      </c>
    </row>
    <row r="10081" spans="2:6" ht="13.15" customHeight="1" x14ac:dyDescent="0.3">
      <c r="B10081" s="1173" t="s">
        <v>10806</v>
      </c>
      <c r="C10081" s="1206">
        <v>773</v>
      </c>
      <c r="D10081" s="1206">
        <v>359</v>
      </c>
      <c r="E10081" s="1206">
        <v>57</v>
      </c>
      <c r="F10081" s="1210">
        <v>1189</v>
      </c>
    </row>
    <row r="10082" spans="2:6" ht="13.15" customHeight="1" x14ac:dyDescent="0.3">
      <c r="B10082" s="1172" t="s">
        <v>10807</v>
      </c>
      <c r="C10082" s="1207">
        <v>70</v>
      </c>
      <c r="D10082" s="1207">
        <v>103</v>
      </c>
      <c r="E10082" s="1207">
        <v>24</v>
      </c>
      <c r="F10082" s="1211">
        <v>197</v>
      </c>
    </row>
    <row r="10083" spans="2:6" ht="13.15" customHeight="1" x14ac:dyDescent="0.3">
      <c r="B10083" s="1173" t="s">
        <v>10808</v>
      </c>
      <c r="C10083" s="1206">
        <v>68</v>
      </c>
      <c r="D10083" s="1206">
        <v>169</v>
      </c>
      <c r="E10083" s="1206">
        <v>21</v>
      </c>
      <c r="F10083" s="1210">
        <v>258</v>
      </c>
    </row>
    <row r="10084" spans="2:6" ht="13.15" customHeight="1" x14ac:dyDescent="0.3">
      <c r="B10084" s="1172" t="s">
        <v>10809</v>
      </c>
      <c r="C10084" s="1207">
        <v>60</v>
      </c>
      <c r="D10084" s="1207">
        <v>170</v>
      </c>
      <c r="E10084" s="1207">
        <v>3</v>
      </c>
      <c r="F10084" s="1211">
        <v>233</v>
      </c>
    </row>
    <row r="10085" spans="2:6" ht="13.15" customHeight="1" x14ac:dyDescent="0.3">
      <c r="B10085" s="1173" t="s">
        <v>10810</v>
      </c>
      <c r="C10085" s="1206">
        <v>324</v>
      </c>
      <c r="D10085" s="1206">
        <v>693</v>
      </c>
      <c r="E10085" s="1206">
        <v>75</v>
      </c>
      <c r="F10085" s="1210">
        <v>1092</v>
      </c>
    </row>
    <row r="10086" spans="2:6" ht="13.15" customHeight="1" x14ac:dyDescent="0.3">
      <c r="B10086" s="1172" t="s">
        <v>10811</v>
      </c>
      <c r="C10086" s="1207">
        <v>250</v>
      </c>
      <c r="D10086" s="1207">
        <v>105</v>
      </c>
      <c r="E10086" s="1207">
        <v>15</v>
      </c>
      <c r="F10086" s="1211">
        <v>370</v>
      </c>
    </row>
    <row r="10087" spans="2:6" ht="13.15" customHeight="1" x14ac:dyDescent="0.3">
      <c r="B10087" s="1173" t="s">
        <v>10812</v>
      </c>
      <c r="C10087" s="1206">
        <v>622</v>
      </c>
      <c r="D10087" s="1206">
        <v>1227</v>
      </c>
      <c r="E10087" s="1206">
        <v>148</v>
      </c>
      <c r="F10087" s="1210">
        <v>1997</v>
      </c>
    </row>
    <row r="10088" spans="2:6" ht="13.15" customHeight="1" x14ac:dyDescent="0.3">
      <c r="B10088" s="1172" t="s">
        <v>10813</v>
      </c>
      <c r="C10088" s="1207">
        <v>205</v>
      </c>
      <c r="D10088" s="1207">
        <v>401</v>
      </c>
      <c r="E10088" s="1207">
        <v>68</v>
      </c>
      <c r="F10088" s="1211">
        <v>674</v>
      </c>
    </row>
    <row r="10089" spans="2:6" ht="13.15" customHeight="1" x14ac:dyDescent="0.3">
      <c r="B10089" s="1173" t="s">
        <v>10814</v>
      </c>
      <c r="C10089" s="1206">
        <v>40</v>
      </c>
      <c r="D10089" s="1206">
        <v>31</v>
      </c>
      <c r="E10089" s="1206">
        <v>2</v>
      </c>
      <c r="F10089" s="1210">
        <v>73</v>
      </c>
    </row>
    <row r="10090" spans="2:6" ht="13.15" customHeight="1" x14ac:dyDescent="0.3">
      <c r="B10090" s="1172" t="s">
        <v>10815</v>
      </c>
      <c r="C10090" s="1207">
        <v>236</v>
      </c>
      <c r="D10090" s="1207">
        <v>510</v>
      </c>
      <c r="E10090" s="1207">
        <v>25</v>
      </c>
      <c r="F10090" s="1211">
        <v>771</v>
      </c>
    </row>
    <row r="10091" spans="2:6" ht="13.15" customHeight="1" x14ac:dyDescent="0.3">
      <c r="B10091" s="1173" t="s">
        <v>10816</v>
      </c>
      <c r="C10091" s="1206">
        <v>167</v>
      </c>
      <c r="D10091" s="1206">
        <v>161</v>
      </c>
      <c r="E10091" s="1206">
        <v>16</v>
      </c>
      <c r="F10091" s="1210">
        <v>344</v>
      </c>
    </row>
    <row r="10092" spans="2:6" ht="13.15" customHeight="1" x14ac:dyDescent="0.3">
      <c r="B10092" s="1172" t="s">
        <v>10817</v>
      </c>
      <c r="C10092" s="1207">
        <v>59</v>
      </c>
      <c r="D10092" s="1207">
        <v>105</v>
      </c>
      <c r="E10092" s="1207">
        <v>13</v>
      </c>
      <c r="F10092" s="1211">
        <v>177</v>
      </c>
    </row>
    <row r="10093" spans="2:6" ht="13.15" customHeight="1" x14ac:dyDescent="0.3">
      <c r="B10093" s="1173" t="s">
        <v>10818</v>
      </c>
      <c r="C10093" s="1206">
        <v>94</v>
      </c>
      <c r="D10093" s="1206">
        <v>160</v>
      </c>
      <c r="E10093" s="1206">
        <v>17</v>
      </c>
      <c r="F10093" s="1210">
        <v>271</v>
      </c>
    </row>
    <row r="10094" spans="2:6" ht="13.15" customHeight="1" x14ac:dyDescent="0.3">
      <c r="B10094" s="1172" t="s">
        <v>10819</v>
      </c>
      <c r="C10094" s="1207">
        <v>133</v>
      </c>
      <c r="D10094" s="1207">
        <v>191</v>
      </c>
      <c r="E10094" s="1207">
        <v>29</v>
      </c>
      <c r="F10094" s="1211">
        <v>353</v>
      </c>
    </row>
    <row r="10095" spans="2:6" ht="13.15" customHeight="1" x14ac:dyDescent="0.3">
      <c r="B10095" s="1173" t="s">
        <v>10820</v>
      </c>
      <c r="C10095" s="1206">
        <v>146</v>
      </c>
      <c r="D10095" s="1206">
        <v>252</v>
      </c>
      <c r="E10095" s="1206">
        <v>16</v>
      </c>
      <c r="F10095" s="1210">
        <v>414</v>
      </c>
    </row>
    <row r="10096" spans="2:6" ht="13.15" customHeight="1" x14ac:dyDescent="0.3">
      <c r="B10096" s="1172" t="s">
        <v>10821</v>
      </c>
      <c r="C10096" s="1207">
        <v>50</v>
      </c>
      <c r="D10096" s="1207">
        <v>93</v>
      </c>
      <c r="E10096" s="1207">
        <v>6</v>
      </c>
      <c r="F10096" s="1211">
        <v>149</v>
      </c>
    </row>
    <row r="10097" spans="2:6" ht="13.15" customHeight="1" x14ac:dyDescent="0.3">
      <c r="B10097" s="1173" t="s">
        <v>10822</v>
      </c>
      <c r="C10097" s="1206">
        <v>78</v>
      </c>
      <c r="D10097" s="1206">
        <v>55</v>
      </c>
      <c r="E10097" s="1206">
        <v>3</v>
      </c>
      <c r="F10097" s="1210">
        <v>136</v>
      </c>
    </row>
    <row r="10098" spans="2:6" ht="13.15" customHeight="1" x14ac:dyDescent="0.3">
      <c r="B10098" s="1172" t="s">
        <v>10823</v>
      </c>
      <c r="C10098" s="1207">
        <v>79</v>
      </c>
      <c r="D10098" s="1207">
        <v>118</v>
      </c>
      <c r="E10098" s="1207">
        <v>11</v>
      </c>
      <c r="F10098" s="1211">
        <v>208</v>
      </c>
    </row>
    <row r="10099" spans="2:6" ht="13.15" customHeight="1" x14ac:dyDescent="0.3">
      <c r="B10099" s="1173" t="s">
        <v>10824</v>
      </c>
      <c r="C10099" s="1206">
        <v>41</v>
      </c>
      <c r="D10099" s="1206">
        <v>28</v>
      </c>
      <c r="E10099" s="1206">
        <v>4</v>
      </c>
      <c r="F10099" s="1210">
        <v>73</v>
      </c>
    </row>
    <row r="10100" spans="2:6" ht="13.15" customHeight="1" x14ac:dyDescent="0.3">
      <c r="B10100" s="1172" t="s">
        <v>10825</v>
      </c>
      <c r="C10100" s="1207">
        <v>3031</v>
      </c>
      <c r="D10100" s="1207">
        <v>6140</v>
      </c>
      <c r="E10100" s="1207">
        <v>788</v>
      </c>
      <c r="F10100" s="1211">
        <v>9959</v>
      </c>
    </row>
    <row r="10101" spans="2:6" ht="13.15" customHeight="1" x14ac:dyDescent="0.3">
      <c r="B10101" s="1173" t="s">
        <v>10826</v>
      </c>
      <c r="C10101" s="1206">
        <v>332</v>
      </c>
      <c r="D10101" s="1206">
        <v>753</v>
      </c>
      <c r="E10101" s="1206">
        <v>54</v>
      </c>
      <c r="F10101" s="1210">
        <v>1139</v>
      </c>
    </row>
    <row r="10102" spans="2:6" ht="13.15" customHeight="1" x14ac:dyDescent="0.3">
      <c r="B10102" s="1172" t="s">
        <v>10827</v>
      </c>
      <c r="C10102" s="1207">
        <v>454</v>
      </c>
      <c r="D10102" s="1207">
        <v>1005</v>
      </c>
      <c r="E10102" s="1207">
        <v>145</v>
      </c>
      <c r="F10102" s="1211">
        <v>1604</v>
      </c>
    </row>
    <row r="10103" spans="2:6" ht="13.15" customHeight="1" x14ac:dyDescent="0.3">
      <c r="B10103" s="1173" t="s">
        <v>10828</v>
      </c>
      <c r="C10103" s="1206">
        <v>4</v>
      </c>
      <c r="D10103" s="1206">
        <v>4</v>
      </c>
      <c r="E10103" s="1206">
        <v>3</v>
      </c>
      <c r="F10103" s="1210">
        <v>11</v>
      </c>
    </row>
    <row r="10104" spans="2:6" ht="13.15" customHeight="1" x14ac:dyDescent="0.3">
      <c r="B10104" s="1172" t="s">
        <v>10829</v>
      </c>
      <c r="C10104" s="1207">
        <v>318</v>
      </c>
      <c r="D10104" s="1207">
        <v>799</v>
      </c>
      <c r="E10104" s="1207">
        <v>71</v>
      </c>
      <c r="F10104" s="1211">
        <v>1188</v>
      </c>
    </row>
    <row r="10105" spans="2:6" ht="13.15" customHeight="1" x14ac:dyDescent="0.3">
      <c r="B10105" s="1173" t="s">
        <v>10830</v>
      </c>
      <c r="C10105" s="1206">
        <v>780</v>
      </c>
      <c r="D10105" s="1206">
        <v>1736</v>
      </c>
      <c r="E10105" s="1206">
        <v>183</v>
      </c>
      <c r="F10105" s="1210">
        <v>2699</v>
      </c>
    </row>
    <row r="10106" spans="2:6" ht="13.15" customHeight="1" x14ac:dyDescent="0.3">
      <c r="B10106" s="1172" t="s">
        <v>10831</v>
      </c>
      <c r="C10106" s="1207">
        <v>754</v>
      </c>
      <c r="D10106" s="1207">
        <v>1806</v>
      </c>
      <c r="E10106" s="1207">
        <v>210</v>
      </c>
      <c r="F10106" s="1211">
        <v>2770</v>
      </c>
    </row>
    <row r="10107" spans="2:6" ht="13.15" customHeight="1" x14ac:dyDescent="0.3">
      <c r="B10107" s="1173" t="s">
        <v>10832</v>
      </c>
      <c r="C10107" s="1206">
        <v>326</v>
      </c>
      <c r="D10107" s="1206">
        <v>596</v>
      </c>
      <c r="E10107" s="1206">
        <v>66</v>
      </c>
      <c r="F10107" s="1210">
        <v>988</v>
      </c>
    </row>
    <row r="10108" spans="2:6" ht="13.15" customHeight="1" x14ac:dyDescent="0.3">
      <c r="B10108" s="1172" t="s">
        <v>10833</v>
      </c>
      <c r="C10108" s="1207">
        <v>299</v>
      </c>
      <c r="D10108" s="1207">
        <v>367</v>
      </c>
      <c r="E10108" s="1207">
        <v>61</v>
      </c>
      <c r="F10108" s="1211">
        <v>727</v>
      </c>
    </row>
    <row r="10109" spans="2:6" ht="13.15" customHeight="1" x14ac:dyDescent="0.3">
      <c r="B10109" s="1173" t="s">
        <v>10834</v>
      </c>
      <c r="C10109" s="1206">
        <v>147</v>
      </c>
      <c r="D10109" s="1206">
        <v>183</v>
      </c>
      <c r="E10109" s="1206">
        <v>28</v>
      </c>
      <c r="F10109" s="1210">
        <v>358</v>
      </c>
    </row>
    <row r="10110" spans="2:6" ht="13.15" customHeight="1" x14ac:dyDescent="0.3">
      <c r="B10110" s="1172" t="s">
        <v>10835</v>
      </c>
      <c r="C10110" s="1207">
        <v>1416</v>
      </c>
      <c r="D10110" s="1207">
        <v>3324</v>
      </c>
      <c r="E10110" s="1207">
        <v>365</v>
      </c>
      <c r="F10110" s="1211">
        <v>5105</v>
      </c>
    </row>
    <row r="10111" spans="2:6" ht="13.15" customHeight="1" x14ac:dyDescent="0.3">
      <c r="B10111" s="1173" t="s">
        <v>10836</v>
      </c>
      <c r="C10111" s="1206">
        <v>31</v>
      </c>
      <c r="D10111" s="1206">
        <v>32</v>
      </c>
      <c r="E10111" s="1206">
        <v>1</v>
      </c>
      <c r="F10111" s="1210">
        <v>64</v>
      </c>
    </row>
    <row r="10112" spans="2:6" ht="13.15" customHeight="1" x14ac:dyDescent="0.3">
      <c r="B10112" s="1172" t="s">
        <v>10837</v>
      </c>
      <c r="C10112" s="1207">
        <v>277</v>
      </c>
      <c r="D10112" s="1207">
        <v>674</v>
      </c>
      <c r="E10112" s="1207">
        <v>51</v>
      </c>
      <c r="F10112" s="1211">
        <v>1002</v>
      </c>
    </row>
    <row r="10113" spans="2:6" ht="13.15" customHeight="1" x14ac:dyDescent="0.3">
      <c r="B10113" s="1173" t="s">
        <v>10838</v>
      </c>
      <c r="C10113" s="1206">
        <v>220</v>
      </c>
      <c r="D10113" s="1206">
        <v>535</v>
      </c>
      <c r="E10113" s="1206">
        <v>41</v>
      </c>
      <c r="F10113" s="1210">
        <v>796</v>
      </c>
    </row>
    <row r="10114" spans="2:6" ht="13.15" customHeight="1" x14ac:dyDescent="0.3">
      <c r="B10114" s="1172" t="s">
        <v>10839</v>
      </c>
      <c r="C10114" s="1207">
        <v>226</v>
      </c>
      <c r="D10114" s="1207">
        <v>321</v>
      </c>
      <c r="E10114" s="1207">
        <v>28</v>
      </c>
      <c r="F10114" s="1211">
        <v>575</v>
      </c>
    </row>
    <row r="10115" spans="2:6" ht="13.15" customHeight="1" x14ac:dyDescent="0.3">
      <c r="B10115" s="1173" t="s">
        <v>10840</v>
      </c>
      <c r="C10115" s="1206">
        <v>244</v>
      </c>
      <c r="D10115" s="1206">
        <v>527</v>
      </c>
      <c r="E10115" s="1206">
        <v>41</v>
      </c>
      <c r="F10115" s="1210">
        <v>812</v>
      </c>
    </row>
    <row r="10116" spans="2:6" ht="13.15" customHeight="1" x14ac:dyDescent="0.3">
      <c r="B10116" s="1172" t="s">
        <v>10841</v>
      </c>
      <c r="C10116" s="1207">
        <v>303</v>
      </c>
      <c r="D10116" s="1207">
        <v>521</v>
      </c>
      <c r="E10116" s="1207">
        <v>56</v>
      </c>
      <c r="F10116" s="1211">
        <v>880</v>
      </c>
    </row>
    <row r="10117" spans="2:6" ht="13.15" customHeight="1" x14ac:dyDescent="0.3">
      <c r="B10117" s="1173" t="s">
        <v>10842</v>
      </c>
      <c r="C10117" s="1206">
        <v>38</v>
      </c>
      <c r="D10117" s="1206">
        <v>49</v>
      </c>
      <c r="E10117" s="1206">
        <v>8</v>
      </c>
      <c r="F10117" s="1210">
        <v>95</v>
      </c>
    </row>
    <row r="10118" spans="2:6" ht="13.15" customHeight="1" x14ac:dyDescent="0.3">
      <c r="B10118" s="1172" t="s">
        <v>10843</v>
      </c>
      <c r="C10118" s="1207">
        <v>112</v>
      </c>
      <c r="D10118" s="1207">
        <v>163</v>
      </c>
      <c r="E10118" s="1207">
        <v>21</v>
      </c>
      <c r="F10118" s="1211">
        <v>296</v>
      </c>
    </row>
    <row r="10119" spans="2:6" ht="13.15" customHeight="1" x14ac:dyDescent="0.3">
      <c r="B10119" s="1173" t="s">
        <v>10844</v>
      </c>
      <c r="C10119" s="1206">
        <v>112</v>
      </c>
      <c r="D10119" s="1206">
        <v>190</v>
      </c>
      <c r="E10119" s="1206">
        <v>12</v>
      </c>
      <c r="F10119" s="1210">
        <v>314</v>
      </c>
    </row>
    <row r="10120" spans="2:6" ht="13.15" customHeight="1" x14ac:dyDescent="0.3">
      <c r="B10120" s="1172" t="s">
        <v>10845</v>
      </c>
      <c r="C10120" s="1207">
        <v>537</v>
      </c>
      <c r="D10120" s="1207">
        <v>1240</v>
      </c>
      <c r="E10120" s="1207">
        <v>116</v>
      </c>
      <c r="F10120" s="1211">
        <v>1893</v>
      </c>
    </row>
    <row r="10121" spans="2:6" ht="13.15" customHeight="1" x14ac:dyDescent="0.3">
      <c r="B10121" s="1173" t="s">
        <v>10846</v>
      </c>
      <c r="C10121" s="1206">
        <v>15</v>
      </c>
      <c r="D10121" s="1206">
        <v>74</v>
      </c>
      <c r="E10121" s="1206">
        <v>9</v>
      </c>
      <c r="F10121" s="1210">
        <v>98</v>
      </c>
    </row>
    <row r="10122" spans="2:6" ht="13.15" customHeight="1" x14ac:dyDescent="0.3">
      <c r="B10122" s="1172" t="s">
        <v>10847</v>
      </c>
      <c r="C10122" s="1207">
        <v>382</v>
      </c>
      <c r="D10122" s="1207">
        <v>920</v>
      </c>
      <c r="E10122" s="1207">
        <v>88</v>
      </c>
      <c r="F10122" s="1211">
        <v>1390</v>
      </c>
    </row>
    <row r="10123" spans="2:6" ht="13.15" customHeight="1" x14ac:dyDescent="0.3">
      <c r="B10123" s="1173" t="s">
        <v>10848</v>
      </c>
      <c r="C10123" s="1206">
        <v>1409</v>
      </c>
      <c r="D10123" s="1206">
        <v>3724</v>
      </c>
      <c r="E10123" s="1206">
        <v>359</v>
      </c>
      <c r="F10123" s="1210">
        <v>5492</v>
      </c>
    </row>
    <row r="10124" spans="2:6" ht="13.15" customHeight="1" x14ac:dyDescent="0.3">
      <c r="B10124" s="1172" t="s">
        <v>10849</v>
      </c>
      <c r="C10124" s="1207">
        <v>117</v>
      </c>
      <c r="D10124" s="1207">
        <v>297</v>
      </c>
      <c r="E10124" s="1207">
        <v>43</v>
      </c>
      <c r="F10124" s="1211">
        <v>457</v>
      </c>
    </row>
    <row r="10125" spans="2:6" ht="13.15" customHeight="1" x14ac:dyDescent="0.3">
      <c r="B10125" s="1173" t="s">
        <v>10850</v>
      </c>
      <c r="C10125" s="1206">
        <v>1263</v>
      </c>
      <c r="D10125" s="1206">
        <v>2824</v>
      </c>
      <c r="E10125" s="1206">
        <v>403</v>
      </c>
      <c r="F10125" s="1210">
        <v>4490</v>
      </c>
    </row>
    <row r="10126" spans="2:6" ht="13.15" customHeight="1" x14ac:dyDescent="0.3">
      <c r="B10126" s="1172" t="s">
        <v>10851</v>
      </c>
      <c r="C10126" s="1207">
        <v>203</v>
      </c>
      <c r="D10126" s="1207">
        <v>644</v>
      </c>
      <c r="E10126" s="1207">
        <v>73</v>
      </c>
      <c r="F10126" s="1211">
        <v>920</v>
      </c>
    </row>
    <row r="10127" spans="2:6" ht="13.15" customHeight="1" x14ac:dyDescent="0.3">
      <c r="B10127" s="1173" t="s">
        <v>10852</v>
      </c>
      <c r="C10127" s="1206">
        <v>129</v>
      </c>
      <c r="D10127" s="1206">
        <v>424</v>
      </c>
      <c r="E10127" s="1206">
        <v>48</v>
      </c>
      <c r="F10127" s="1210">
        <v>601</v>
      </c>
    </row>
    <row r="10128" spans="2:6" ht="13.15" customHeight="1" x14ac:dyDescent="0.3">
      <c r="B10128" s="1172" t="s">
        <v>10853</v>
      </c>
      <c r="C10128" s="1207">
        <v>408</v>
      </c>
      <c r="D10128" s="1207">
        <v>655</v>
      </c>
      <c r="E10128" s="1207">
        <v>91</v>
      </c>
      <c r="F10128" s="1211">
        <v>1154</v>
      </c>
    </row>
    <row r="10129" spans="2:6" ht="13.15" customHeight="1" x14ac:dyDescent="0.3">
      <c r="B10129" s="1173" t="s">
        <v>10854</v>
      </c>
      <c r="C10129" s="1206">
        <v>218</v>
      </c>
      <c r="D10129" s="1206">
        <v>566</v>
      </c>
      <c r="E10129" s="1206">
        <v>47</v>
      </c>
      <c r="F10129" s="1210">
        <v>831</v>
      </c>
    </row>
    <row r="10130" spans="2:6" ht="13.15" customHeight="1" x14ac:dyDescent="0.3">
      <c r="B10130" s="1172" t="s">
        <v>10855</v>
      </c>
      <c r="C10130" s="1207">
        <v>59</v>
      </c>
      <c r="D10130" s="1207">
        <v>138</v>
      </c>
      <c r="E10130" s="1207">
        <v>13</v>
      </c>
      <c r="F10130" s="1211">
        <v>210</v>
      </c>
    </row>
    <row r="10131" spans="2:6" ht="13.15" customHeight="1" x14ac:dyDescent="0.3">
      <c r="B10131" s="1173" t="s">
        <v>10856</v>
      </c>
      <c r="C10131" s="1206">
        <v>90</v>
      </c>
      <c r="D10131" s="1206">
        <v>415</v>
      </c>
      <c r="E10131" s="1206">
        <v>50</v>
      </c>
      <c r="F10131" s="1210">
        <v>555</v>
      </c>
    </row>
    <row r="10132" spans="2:6" ht="13.15" customHeight="1" x14ac:dyDescent="0.3">
      <c r="B10132" s="1172" t="s">
        <v>10857</v>
      </c>
      <c r="C10132" s="1207">
        <v>96</v>
      </c>
      <c r="D10132" s="1207">
        <v>139</v>
      </c>
      <c r="E10132" s="1207">
        <v>21</v>
      </c>
      <c r="F10132" s="1211">
        <v>256</v>
      </c>
    </row>
    <row r="10133" spans="2:6" ht="13.15" customHeight="1" x14ac:dyDescent="0.3">
      <c r="B10133" s="1173" t="s">
        <v>10858</v>
      </c>
      <c r="C10133" s="1206">
        <v>198</v>
      </c>
      <c r="D10133" s="1206">
        <v>466</v>
      </c>
      <c r="E10133" s="1206">
        <v>41</v>
      </c>
      <c r="F10133" s="1210">
        <v>705</v>
      </c>
    </row>
    <row r="10134" spans="2:6" ht="13.15" customHeight="1" x14ac:dyDescent="0.3">
      <c r="B10134" s="1172" t="s">
        <v>10859</v>
      </c>
      <c r="C10134" s="1207">
        <v>315</v>
      </c>
      <c r="D10134" s="1207">
        <v>753</v>
      </c>
      <c r="E10134" s="1207">
        <v>71</v>
      </c>
      <c r="F10134" s="1211">
        <v>1139</v>
      </c>
    </row>
    <row r="10135" spans="2:6" ht="13.15" customHeight="1" x14ac:dyDescent="0.3">
      <c r="B10135" s="1173" t="s">
        <v>10860</v>
      </c>
      <c r="C10135" s="1206">
        <v>177</v>
      </c>
      <c r="D10135" s="1206">
        <v>446</v>
      </c>
      <c r="E10135" s="1206">
        <v>30</v>
      </c>
      <c r="F10135" s="1210">
        <v>653</v>
      </c>
    </row>
    <row r="10136" spans="2:6" ht="13.15" customHeight="1" x14ac:dyDescent="0.3">
      <c r="B10136" s="1172" t="s">
        <v>10861</v>
      </c>
      <c r="C10136" s="1207">
        <v>334</v>
      </c>
      <c r="D10136" s="1207">
        <v>678</v>
      </c>
      <c r="E10136" s="1207">
        <v>54</v>
      </c>
      <c r="F10136" s="1211">
        <v>1066</v>
      </c>
    </row>
    <row r="10137" spans="2:6" ht="13.15" customHeight="1" x14ac:dyDescent="0.3">
      <c r="B10137" s="1173" t="s">
        <v>10862</v>
      </c>
      <c r="C10137" s="1206">
        <v>169</v>
      </c>
      <c r="D10137" s="1206">
        <v>184</v>
      </c>
      <c r="E10137" s="1206">
        <v>19</v>
      </c>
      <c r="F10137" s="1210">
        <v>372</v>
      </c>
    </row>
    <row r="10138" spans="2:6" ht="13.15" customHeight="1" x14ac:dyDescent="0.3">
      <c r="B10138" s="1172" t="s">
        <v>10863</v>
      </c>
      <c r="C10138" s="1207">
        <v>7809</v>
      </c>
      <c r="D10138" s="1207">
        <v>13888</v>
      </c>
      <c r="E10138" s="1207">
        <v>2090</v>
      </c>
      <c r="F10138" s="1211">
        <v>23787</v>
      </c>
    </row>
    <row r="10139" spans="2:6" ht="13.15" customHeight="1" x14ac:dyDescent="0.3">
      <c r="B10139" s="1173" t="s">
        <v>10864</v>
      </c>
      <c r="C10139" s="1206">
        <v>484</v>
      </c>
      <c r="D10139" s="1206">
        <v>1245</v>
      </c>
      <c r="E10139" s="1206">
        <v>126</v>
      </c>
      <c r="F10139" s="1210">
        <v>1855</v>
      </c>
    </row>
    <row r="10140" spans="2:6" ht="13.15" customHeight="1" x14ac:dyDescent="0.3">
      <c r="B10140" s="1172" t="s">
        <v>10865</v>
      </c>
      <c r="C10140" s="1207">
        <v>159</v>
      </c>
      <c r="D10140" s="1207">
        <v>429</v>
      </c>
      <c r="E10140" s="1207">
        <v>24</v>
      </c>
      <c r="F10140" s="1211">
        <v>612</v>
      </c>
    </row>
    <row r="10141" spans="2:6" ht="13.15" customHeight="1" x14ac:dyDescent="0.3">
      <c r="B10141" s="1173" t="s">
        <v>10866</v>
      </c>
      <c r="C10141" s="1206">
        <v>237</v>
      </c>
      <c r="D10141" s="1206">
        <v>689</v>
      </c>
      <c r="E10141" s="1206">
        <v>40</v>
      </c>
      <c r="F10141" s="1210">
        <v>966</v>
      </c>
    </row>
    <row r="10142" spans="2:6" ht="13.15" customHeight="1" x14ac:dyDescent="0.3">
      <c r="B10142" s="1172" t="s">
        <v>10867</v>
      </c>
      <c r="C10142" s="1207">
        <v>106</v>
      </c>
      <c r="D10142" s="1207">
        <v>257</v>
      </c>
      <c r="E10142" s="1207">
        <v>22</v>
      </c>
      <c r="F10142" s="1211">
        <v>385</v>
      </c>
    </row>
    <row r="10143" spans="2:6" ht="13.15" customHeight="1" x14ac:dyDescent="0.3">
      <c r="B10143" s="1173" t="s">
        <v>10868</v>
      </c>
      <c r="C10143" s="1206">
        <v>301</v>
      </c>
      <c r="D10143" s="1206">
        <v>742</v>
      </c>
      <c r="E10143" s="1206">
        <v>81</v>
      </c>
      <c r="F10143" s="1210">
        <v>1124</v>
      </c>
    </row>
    <row r="10144" spans="2:6" ht="13.15" customHeight="1" x14ac:dyDescent="0.3">
      <c r="B10144" s="1172" t="s">
        <v>10869</v>
      </c>
      <c r="C10144" s="1207">
        <v>75</v>
      </c>
      <c r="D10144" s="1207">
        <v>261</v>
      </c>
      <c r="E10144" s="1207">
        <v>22</v>
      </c>
      <c r="F10144" s="1211">
        <v>358</v>
      </c>
    </row>
    <row r="10145" spans="2:6" ht="13.15" customHeight="1" x14ac:dyDescent="0.3">
      <c r="B10145" s="1173" t="s">
        <v>10870</v>
      </c>
      <c r="C10145" s="1206">
        <v>369</v>
      </c>
      <c r="D10145" s="1206">
        <v>976</v>
      </c>
      <c r="E10145" s="1206">
        <v>73</v>
      </c>
      <c r="F10145" s="1210">
        <v>1418</v>
      </c>
    </row>
    <row r="10146" spans="2:6" ht="13.15" customHeight="1" x14ac:dyDescent="0.3">
      <c r="B10146" s="1172" t="s">
        <v>10871</v>
      </c>
      <c r="C10146" s="1207">
        <v>322</v>
      </c>
      <c r="D10146" s="1207">
        <v>1059</v>
      </c>
      <c r="E10146" s="1207">
        <v>93</v>
      </c>
      <c r="F10146" s="1211">
        <v>1474</v>
      </c>
    </row>
    <row r="10147" spans="2:6" ht="13.15" customHeight="1" x14ac:dyDescent="0.3">
      <c r="B10147" s="1173" t="s">
        <v>10872</v>
      </c>
      <c r="C10147" s="1206">
        <v>111</v>
      </c>
      <c r="D10147" s="1206">
        <v>240</v>
      </c>
      <c r="E10147" s="1206">
        <v>28</v>
      </c>
      <c r="F10147" s="1210">
        <v>379</v>
      </c>
    </row>
    <row r="10148" spans="2:6" ht="13.15" customHeight="1" x14ac:dyDescent="0.3">
      <c r="B10148" s="1172" t="s">
        <v>10873</v>
      </c>
      <c r="C10148" s="1207">
        <v>124</v>
      </c>
      <c r="D10148" s="1207">
        <v>135</v>
      </c>
      <c r="E10148" s="1207">
        <v>25</v>
      </c>
      <c r="F10148" s="1211">
        <v>284</v>
      </c>
    </row>
    <row r="10149" spans="2:6" ht="13.15" customHeight="1" x14ac:dyDescent="0.3">
      <c r="B10149" s="1173" t="s">
        <v>10874</v>
      </c>
      <c r="C10149" s="1206">
        <v>141</v>
      </c>
      <c r="D10149" s="1206">
        <v>389</v>
      </c>
      <c r="E10149" s="1206">
        <v>48</v>
      </c>
      <c r="F10149" s="1210">
        <v>578</v>
      </c>
    </row>
    <row r="10150" spans="2:6" ht="13.15" customHeight="1" x14ac:dyDescent="0.3">
      <c r="B10150" s="1172" t="s">
        <v>10875</v>
      </c>
      <c r="C10150" s="1207">
        <v>61</v>
      </c>
      <c r="D10150" s="1207">
        <v>104</v>
      </c>
      <c r="E10150" s="1207">
        <v>6</v>
      </c>
      <c r="F10150" s="1211">
        <v>171</v>
      </c>
    </row>
    <row r="10151" spans="2:6" ht="13.15" customHeight="1" x14ac:dyDescent="0.3">
      <c r="B10151" s="1173" t="s">
        <v>10876</v>
      </c>
      <c r="C10151" s="1206">
        <v>37</v>
      </c>
      <c r="D10151" s="1206">
        <v>50</v>
      </c>
      <c r="E10151" s="1206">
        <v>7</v>
      </c>
      <c r="F10151" s="1210">
        <v>94</v>
      </c>
    </row>
    <row r="10152" spans="2:6" ht="13.15" customHeight="1" x14ac:dyDescent="0.3">
      <c r="B10152" s="1172" t="s">
        <v>10877</v>
      </c>
      <c r="C10152" s="1207">
        <v>149</v>
      </c>
      <c r="D10152" s="1207">
        <v>468</v>
      </c>
      <c r="E10152" s="1207">
        <v>63</v>
      </c>
      <c r="F10152" s="1211">
        <v>680</v>
      </c>
    </row>
    <row r="10153" spans="2:6" ht="13.15" customHeight="1" x14ac:dyDescent="0.3">
      <c r="B10153" s="1173" t="s">
        <v>10878</v>
      </c>
      <c r="C10153" s="1206">
        <v>41</v>
      </c>
      <c r="D10153" s="1206">
        <v>131</v>
      </c>
      <c r="E10153" s="1206">
        <v>13</v>
      </c>
      <c r="F10153" s="1210">
        <v>185</v>
      </c>
    </row>
    <row r="10154" spans="2:6" ht="13.15" customHeight="1" x14ac:dyDescent="0.3">
      <c r="B10154" s="1172" t="s">
        <v>10879</v>
      </c>
      <c r="C10154" s="1207">
        <v>106</v>
      </c>
      <c r="D10154" s="1207">
        <v>451</v>
      </c>
      <c r="E10154" s="1207">
        <v>27</v>
      </c>
      <c r="F10154" s="1211">
        <v>584</v>
      </c>
    </row>
    <row r="10155" spans="2:6" ht="13.15" customHeight="1" x14ac:dyDescent="0.3">
      <c r="B10155" s="1173" t="s">
        <v>10880</v>
      </c>
      <c r="C10155" s="1206">
        <v>59</v>
      </c>
      <c r="D10155" s="1206">
        <v>207</v>
      </c>
      <c r="E10155" s="1206">
        <v>13</v>
      </c>
      <c r="F10155" s="1210">
        <v>279</v>
      </c>
    </row>
    <row r="10156" spans="2:6" ht="13.15" customHeight="1" x14ac:dyDescent="0.3">
      <c r="B10156" s="1172" t="s">
        <v>10881</v>
      </c>
      <c r="C10156" s="1207">
        <v>690</v>
      </c>
      <c r="D10156" s="1207">
        <v>1264</v>
      </c>
      <c r="E10156" s="1207">
        <v>150</v>
      </c>
      <c r="F10156" s="1211">
        <v>2104</v>
      </c>
    </row>
    <row r="10157" spans="2:6" ht="13.15" customHeight="1" x14ac:dyDescent="0.3">
      <c r="B10157" s="1173" t="s">
        <v>10882</v>
      </c>
      <c r="C10157" s="1206">
        <v>106</v>
      </c>
      <c r="D10157" s="1206">
        <v>98</v>
      </c>
      <c r="E10157" s="1206">
        <v>10</v>
      </c>
      <c r="F10157" s="1210">
        <v>214</v>
      </c>
    </row>
    <row r="10158" spans="2:6" ht="13.15" customHeight="1" x14ac:dyDescent="0.3">
      <c r="B10158" s="1172" t="s">
        <v>10883</v>
      </c>
      <c r="C10158" s="1207">
        <v>84</v>
      </c>
      <c r="D10158" s="1207">
        <v>161</v>
      </c>
      <c r="E10158" s="1207">
        <v>11</v>
      </c>
      <c r="F10158" s="1211">
        <v>256</v>
      </c>
    </row>
    <row r="10159" spans="2:6" ht="13.15" customHeight="1" x14ac:dyDescent="0.3">
      <c r="B10159" s="1173" t="s">
        <v>10884</v>
      </c>
      <c r="C10159" s="1206">
        <v>81</v>
      </c>
      <c r="D10159" s="1206">
        <v>186</v>
      </c>
      <c r="E10159" s="1206">
        <v>12</v>
      </c>
      <c r="F10159" s="1210">
        <v>279</v>
      </c>
    </row>
    <row r="10160" spans="2:6" ht="13.15" customHeight="1" x14ac:dyDescent="0.3">
      <c r="B10160" s="1172" t="s">
        <v>10885</v>
      </c>
      <c r="C10160" s="1207">
        <v>35</v>
      </c>
      <c r="D10160" s="1207">
        <v>40</v>
      </c>
      <c r="E10160" s="1207">
        <v>3</v>
      </c>
      <c r="F10160" s="1211">
        <v>78</v>
      </c>
    </row>
    <row r="10161" spans="2:6" ht="13.15" customHeight="1" x14ac:dyDescent="0.3">
      <c r="B10161" s="1173" t="s">
        <v>10886</v>
      </c>
      <c r="C10161" s="1206">
        <v>42</v>
      </c>
      <c r="D10161" s="1206">
        <v>121</v>
      </c>
      <c r="E10161" s="1206">
        <v>3</v>
      </c>
      <c r="F10161" s="1210">
        <v>166</v>
      </c>
    </row>
    <row r="10162" spans="2:6" ht="13.15" customHeight="1" x14ac:dyDescent="0.3">
      <c r="B10162" s="1172" t="s">
        <v>10887</v>
      </c>
      <c r="C10162" s="1207">
        <v>49</v>
      </c>
      <c r="D10162" s="1207">
        <v>146</v>
      </c>
      <c r="E10162" s="1207">
        <v>11</v>
      </c>
      <c r="F10162" s="1211">
        <v>206</v>
      </c>
    </row>
    <row r="10163" spans="2:6" ht="13.15" customHeight="1" x14ac:dyDescent="0.3">
      <c r="B10163" s="1173" t="s">
        <v>10888</v>
      </c>
      <c r="C10163" s="1206">
        <v>5</v>
      </c>
      <c r="D10163" s="1206">
        <v>25</v>
      </c>
      <c r="E10163" s="1206">
        <v>1</v>
      </c>
      <c r="F10163" s="1210">
        <v>31</v>
      </c>
    </row>
    <row r="10164" spans="2:6" ht="13.15" customHeight="1" x14ac:dyDescent="0.3">
      <c r="B10164" s="1172" t="s">
        <v>10889</v>
      </c>
      <c r="C10164" s="1207">
        <v>52</v>
      </c>
      <c r="D10164" s="1207">
        <v>157</v>
      </c>
      <c r="E10164" s="1207">
        <v>11</v>
      </c>
      <c r="F10164" s="1211">
        <v>220</v>
      </c>
    </row>
    <row r="10165" spans="2:6" ht="13.15" customHeight="1" x14ac:dyDescent="0.3">
      <c r="B10165" s="1173" t="s">
        <v>10890</v>
      </c>
      <c r="C10165" s="1206">
        <v>20</v>
      </c>
      <c r="D10165" s="1206">
        <v>56</v>
      </c>
      <c r="E10165" s="1206">
        <v>3</v>
      </c>
      <c r="F10165" s="1210">
        <v>79</v>
      </c>
    </row>
    <row r="10166" spans="2:6" ht="13.15" customHeight="1" x14ac:dyDescent="0.3">
      <c r="B10166" s="1172" t="s">
        <v>10891</v>
      </c>
      <c r="C10166" s="1207">
        <v>30</v>
      </c>
      <c r="D10166" s="1207">
        <v>89</v>
      </c>
      <c r="E10166" s="1207">
        <v>2</v>
      </c>
      <c r="F10166" s="1211">
        <v>121</v>
      </c>
    </row>
    <row r="10167" spans="2:6" ht="13.15" customHeight="1" x14ac:dyDescent="0.3">
      <c r="B10167" s="1173" t="s">
        <v>10892</v>
      </c>
      <c r="C10167" s="1206">
        <v>50</v>
      </c>
      <c r="D10167" s="1206">
        <v>173</v>
      </c>
      <c r="E10167" s="1206">
        <v>5</v>
      </c>
      <c r="F10167" s="1210">
        <v>228</v>
      </c>
    </row>
    <row r="10168" spans="2:6" ht="13.15" customHeight="1" x14ac:dyDescent="0.3">
      <c r="B10168" s="1172" t="s">
        <v>10893</v>
      </c>
      <c r="C10168" s="1207">
        <v>27</v>
      </c>
      <c r="D10168" s="1207">
        <v>31</v>
      </c>
      <c r="E10168" s="1207">
        <v>2</v>
      </c>
      <c r="F10168" s="1211">
        <v>60</v>
      </c>
    </row>
    <row r="10169" spans="2:6" ht="13.15" customHeight="1" x14ac:dyDescent="0.3">
      <c r="B10169" s="1173" t="s">
        <v>10894</v>
      </c>
      <c r="C10169" s="1206">
        <v>9</v>
      </c>
      <c r="D10169" s="1206">
        <v>3</v>
      </c>
      <c r="E10169" s="1206">
        <v>0</v>
      </c>
      <c r="F10169" s="1210">
        <v>12</v>
      </c>
    </row>
    <row r="10170" spans="2:6" ht="13.15" customHeight="1" x14ac:dyDescent="0.3">
      <c r="B10170" s="1172" t="s">
        <v>10895</v>
      </c>
      <c r="C10170" s="1207">
        <v>163</v>
      </c>
      <c r="D10170" s="1207">
        <v>463</v>
      </c>
      <c r="E10170" s="1207">
        <v>23</v>
      </c>
      <c r="F10170" s="1211">
        <v>649</v>
      </c>
    </row>
    <row r="10171" spans="2:6" ht="13.15" customHeight="1" x14ac:dyDescent="0.3">
      <c r="B10171" s="1173" t="s">
        <v>10896</v>
      </c>
      <c r="C10171" s="1206">
        <v>1337</v>
      </c>
      <c r="D10171" s="1206">
        <v>2375</v>
      </c>
      <c r="E10171" s="1206">
        <v>350</v>
      </c>
      <c r="F10171" s="1210">
        <v>4062</v>
      </c>
    </row>
    <row r="10172" spans="2:6" ht="13.15" customHeight="1" x14ac:dyDescent="0.3">
      <c r="B10172" s="1172" t="s">
        <v>10897</v>
      </c>
      <c r="C10172" s="1207">
        <v>3</v>
      </c>
      <c r="D10172" s="1207">
        <v>6</v>
      </c>
      <c r="E10172" s="1207">
        <v>7</v>
      </c>
      <c r="F10172" s="1211">
        <v>16</v>
      </c>
    </row>
    <row r="10173" spans="2:6" ht="13.15" customHeight="1" x14ac:dyDescent="0.3">
      <c r="B10173" s="1173" t="s">
        <v>10898</v>
      </c>
      <c r="C10173" s="1206">
        <v>17</v>
      </c>
      <c r="D10173" s="1206">
        <v>13</v>
      </c>
      <c r="E10173" s="1206">
        <v>3</v>
      </c>
      <c r="F10173" s="1210">
        <v>33</v>
      </c>
    </row>
    <row r="10174" spans="2:6" ht="13.15" customHeight="1" x14ac:dyDescent="0.3">
      <c r="B10174" s="1172" t="s">
        <v>10899</v>
      </c>
      <c r="C10174" s="1207">
        <v>306</v>
      </c>
      <c r="D10174" s="1207">
        <v>575</v>
      </c>
      <c r="E10174" s="1207">
        <v>79</v>
      </c>
      <c r="F10174" s="1211">
        <v>960</v>
      </c>
    </row>
    <row r="10175" spans="2:6" ht="13.15" customHeight="1" x14ac:dyDescent="0.3">
      <c r="B10175" s="1173" t="s">
        <v>10900</v>
      </c>
      <c r="C10175" s="1206">
        <v>5</v>
      </c>
      <c r="D10175" s="1206">
        <v>27</v>
      </c>
      <c r="E10175" s="1206">
        <v>2</v>
      </c>
      <c r="F10175" s="1210">
        <v>34</v>
      </c>
    </row>
    <row r="10176" spans="2:6" ht="13.15" customHeight="1" x14ac:dyDescent="0.3">
      <c r="B10176" s="1172" t="s">
        <v>10901</v>
      </c>
      <c r="C10176" s="1207">
        <v>239</v>
      </c>
      <c r="D10176" s="1207">
        <v>614</v>
      </c>
      <c r="E10176" s="1207">
        <v>60</v>
      </c>
      <c r="F10176" s="1211">
        <v>913</v>
      </c>
    </row>
    <row r="10177" spans="2:6" ht="13.15" customHeight="1" x14ac:dyDescent="0.3">
      <c r="B10177" s="1173" t="s">
        <v>10902</v>
      </c>
      <c r="C10177" s="1206">
        <v>91</v>
      </c>
      <c r="D10177" s="1206">
        <v>104</v>
      </c>
      <c r="E10177" s="1206">
        <v>10</v>
      </c>
      <c r="F10177" s="1210">
        <v>205</v>
      </c>
    </row>
    <row r="10178" spans="2:6" ht="13.15" customHeight="1" x14ac:dyDescent="0.3">
      <c r="B10178" s="1172" t="s">
        <v>10903</v>
      </c>
      <c r="C10178" s="1207">
        <v>170</v>
      </c>
      <c r="D10178" s="1207">
        <v>230</v>
      </c>
      <c r="E10178" s="1207">
        <v>15</v>
      </c>
      <c r="F10178" s="1211">
        <v>415</v>
      </c>
    </row>
    <row r="10179" spans="2:6" ht="13.15" customHeight="1" x14ac:dyDescent="0.3">
      <c r="B10179" s="1173" t="s">
        <v>10904</v>
      </c>
      <c r="C10179" s="1206">
        <v>249</v>
      </c>
      <c r="D10179" s="1206">
        <v>78</v>
      </c>
      <c r="E10179" s="1206">
        <v>15</v>
      </c>
      <c r="F10179" s="1210">
        <v>342</v>
      </c>
    </row>
    <row r="10180" spans="2:6" ht="13.15" customHeight="1" x14ac:dyDescent="0.3">
      <c r="B10180" s="1172" t="s">
        <v>10905</v>
      </c>
      <c r="C10180" s="1207">
        <v>78</v>
      </c>
      <c r="D10180" s="1207">
        <v>46</v>
      </c>
      <c r="E10180" s="1207">
        <v>13</v>
      </c>
      <c r="F10180" s="1211">
        <v>137</v>
      </c>
    </row>
    <row r="10181" spans="2:6" ht="13.15" customHeight="1" x14ac:dyDescent="0.3">
      <c r="B10181" s="1173" t="s">
        <v>10906</v>
      </c>
      <c r="C10181" s="1206">
        <v>2086</v>
      </c>
      <c r="D10181" s="1206">
        <v>1901</v>
      </c>
      <c r="E10181" s="1206">
        <v>871</v>
      </c>
      <c r="F10181" s="1210">
        <v>4858</v>
      </c>
    </row>
    <row r="10182" spans="2:6" ht="13.15" customHeight="1" x14ac:dyDescent="0.3">
      <c r="B10182" s="1172" t="s">
        <v>10907</v>
      </c>
      <c r="C10182" s="1207">
        <v>2833</v>
      </c>
      <c r="D10182" s="1207">
        <v>3026</v>
      </c>
      <c r="E10182" s="1207">
        <v>983</v>
      </c>
      <c r="F10182" s="1211">
        <v>6842</v>
      </c>
    </row>
    <row r="10183" spans="2:6" ht="13.15" customHeight="1" x14ac:dyDescent="0.3">
      <c r="B10183" s="1173" t="s">
        <v>10908</v>
      </c>
      <c r="C10183" s="1206">
        <v>4007</v>
      </c>
      <c r="D10183" s="1206">
        <v>5750</v>
      </c>
      <c r="E10183" s="1206">
        <v>1612</v>
      </c>
      <c r="F10183" s="1210">
        <v>11369</v>
      </c>
    </row>
    <row r="10184" spans="2:6" ht="13.15" customHeight="1" x14ac:dyDescent="0.3">
      <c r="B10184" s="1172" t="s">
        <v>10909</v>
      </c>
      <c r="C10184" s="1207">
        <v>4733</v>
      </c>
      <c r="D10184" s="1207">
        <v>6206</v>
      </c>
      <c r="E10184" s="1207">
        <v>1774</v>
      </c>
      <c r="F10184" s="1211">
        <v>12713</v>
      </c>
    </row>
    <row r="10185" spans="2:6" ht="13.15" customHeight="1" x14ac:dyDescent="0.3">
      <c r="B10185" s="1173" t="s">
        <v>10910</v>
      </c>
      <c r="C10185" s="1206">
        <v>9951</v>
      </c>
      <c r="D10185" s="1206">
        <v>16112</v>
      </c>
      <c r="E10185" s="1206">
        <v>3107</v>
      </c>
      <c r="F10185" s="1210">
        <v>29170</v>
      </c>
    </row>
    <row r="10186" spans="2:6" ht="13.15" customHeight="1" x14ac:dyDescent="0.3">
      <c r="B10186" s="1172" t="s">
        <v>10911</v>
      </c>
      <c r="C10186" s="1207">
        <v>3842</v>
      </c>
      <c r="D10186" s="1207">
        <v>4532</v>
      </c>
      <c r="E10186" s="1207">
        <v>1067</v>
      </c>
      <c r="F10186" s="1211">
        <v>9441</v>
      </c>
    </row>
    <row r="10187" spans="2:6" ht="13.15" customHeight="1" x14ac:dyDescent="0.3">
      <c r="B10187" s="1173" t="s">
        <v>10912</v>
      </c>
      <c r="C10187" s="1206">
        <v>9326</v>
      </c>
      <c r="D10187" s="1206">
        <v>15337</v>
      </c>
      <c r="E10187" s="1206">
        <v>3369</v>
      </c>
      <c r="F10187" s="1210">
        <v>28032</v>
      </c>
    </row>
    <row r="10188" spans="2:6" ht="13.15" customHeight="1" x14ac:dyDescent="0.3">
      <c r="B10188" s="1172" t="s">
        <v>10913</v>
      </c>
      <c r="C10188" s="1207">
        <v>1192</v>
      </c>
      <c r="D10188" s="1207">
        <v>1934</v>
      </c>
      <c r="E10188" s="1207">
        <v>354</v>
      </c>
      <c r="F10188" s="1211">
        <v>3480</v>
      </c>
    </row>
    <row r="10189" spans="2:6" ht="13.15" customHeight="1" x14ac:dyDescent="0.3">
      <c r="B10189" s="1173" t="s">
        <v>10914</v>
      </c>
      <c r="C10189" s="1206">
        <v>1</v>
      </c>
      <c r="D10189" s="1206">
        <v>4</v>
      </c>
      <c r="E10189" s="1206">
        <v>0</v>
      </c>
      <c r="F10189" s="1210">
        <v>5</v>
      </c>
    </row>
    <row r="10190" spans="2:6" ht="13.15" customHeight="1" x14ac:dyDescent="0.3">
      <c r="B10190" s="1172" t="s">
        <v>10915</v>
      </c>
      <c r="C10190" s="1207">
        <v>3</v>
      </c>
      <c r="D10190" s="1207">
        <v>115</v>
      </c>
      <c r="E10190" s="1207">
        <v>24</v>
      </c>
      <c r="F10190" s="1211">
        <v>142</v>
      </c>
    </row>
    <row r="10191" spans="2:6" ht="13.15" customHeight="1" x14ac:dyDescent="0.3">
      <c r="B10191" s="1173" t="s">
        <v>10916</v>
      </c>
      <c r="C10191" s="1206">
        <v>14</v>
      </c>
      <c r="D10191" s="1206">
        <v>64</v>
      </c>
      <c r="E10191" s="1206">
        <v>3</v>
      </c>
      <c r="F10191" s="1210">
        <v>81</v>
      </c>
    </row>
    <row r="10192" spans="2:6" ht="13.15" customHeight="1" x14ac:dyDescent="0.3">
      <c r="B10192" s="1172" t="s">
        <v>10917</v>
      </c>
      <c r="C10192" s="1207">
        <v>3693</v>
      </c>
      <c r="D10192" s="1207">
        <v>9464</v>
      </c>
      <c r="E10192" s="1207">
        <v>1349</v>
      </c>
      <c r="F10192" s="1211">
        <v>14506</v>
      </c>
    </row>
    <row r="10193" spans="2:6" ht="13.15" customHeight="1" x14ac:dyDescent="0.3">
      <c r="B10193" s="1173" t="s">
        <v>10918</v>
      </c>
      <c r="C10193" s="1206">
        <v>19</v>
      </c>
      <c r="D10193" s="1206">
        <v>73</v>
      </c>
      <c r="E10193" s="1206">
        <v>10</v>
      </c>
      <c r="F10193" s="1210">
        <v>102</v>
      </c>
    </row>
    <row r="10194" spans="2:6" ht="13.15" customHeight="1" x14ac:dyDescent="0.3">
      <c r="B10194" s="1172" t="s">
        <v>10919</v>
      </c>
      <c r="C10194" s="1207">
        <v>763</v>
      </c>
      <c r="D10194" s="1207">
        <v>2137</v>
      </c>
      <c r="E10194" s="1207">
        <v>300</v>
      </c>
      <c r="F10194" s="1211">
        <v>3200</v>
      </c>
    </row>
    <row r="10195" spans="2:6" ht="13.15" customHeight="1" x14ac:dyDescent="0.3">
      <c r="B10195" s="1173" t="s">
        <v>10920</v>
      </c>
      <c r="C10195" s="1206">
        <v>1854</v>
      </c>
      <c r="D10195" s="1206">
        <v>4359</v>
      </c>
      <c r="E10195" s="1206">
        <v>649</v>
      </c>
      <c r="F10195" s="1210">
        <v>6862</v>
      </c>
    </row>
    <row r="10196" spans="2:6" ht="13.15" customHeight="1" x14ac:dyDescent="0.3">
      <c r="B10196" s="1172" t="s">
        <v>10921</v>
      </c>
      <c r="C10196" s="1207">
        <v>1571</v>
      </c>
      <c r="D10196" s="1207">
        <v>3318</v>
      </c>
      <c r="E10196" s="1207">
        <v>474</v>
      </c>
      <c r="F10196" s="1211">
        <v>5363</v>
      </c>
    </row>
    <row r="10197" spans="2:6" ht="13.15" customHeight="1" x14ac:dyDescent="0.3">
      <c r="B10197" s="1173" t="s">
        <v>10922</v>
      </c>
      <c r="C10197" s="1206">
        <v>88</v>
      </c>
      <c r="D10197" s="1206">
        <v>297</v>
      </c>
      <c r="E10197" s="1206">
        <v>35</v>
      </c>
      <c r="F10197" s="1210">
        <v>420</v>
      </c>
    </row>
    <row r="10198" spans="2:6" ht="13.15" customHeight="1" x14ac:dyDescent="0.3">
      <c r="B10198" s="1172" t="s">
        <v>10923</v>
      </c>
      <c r="C10198" s="1207">
        <v>447</v>
      </c>
      <c r="D10198" s="1207">
        <v>1314</v>
      </c>
      <c r="E10198" s="1207">
        <v>131</v>
      </c>
      <c r="F10198" s="1211">
        <v>1892</v>
      </c>
    </row>
    <row r="10199" spans="2:6" ht="13.15" customHeight="1" x14ac:dyDescent="0.3">
      <c r="B10199" s="1173" t="s">
        <v>10924</v>
      </c>
      <c r="C10199" s="1206">
        <v>604</v>
      </c>
      <c r="D10199" s="1206">
        <v>2220</v>
      </c>
      <c r="E10199" s="1206">
        <v>193</v>
      </c>
      <c r="F10199" s="1210">
        <v>3017</v>
      </c>
    </row>
    <row r="10200" spans="2:6" ht="13.15" customHeight="1" x14ac:dyDescent="0.3">
      <c r="B10200" s="1172" t="s">
        <v>10925</v>
      </c>
      <c r="C10200" s="1207">
        <v>21</v>
      </c>
      <c r="D10200" s="1207">
        <v>63</v>
      </c>
      <c r="E10200" s="1207">
        <v>18</v>
      </c>
      <c r="F10200" s="1211">
        <v>102</v>
      </c>
    </row>
    <row r="10201" spans="2:6" ht="13.15" customHeight="1" x14ac:dyDescent="0.3">
      <c r="B10201" s="1173" t="s">
        <v>10926</v>
      </c>
      <c r="C10201" s="1206">
        <v>2828</v>
      </c>
      <c r="D10201" s="1206">
        <v>5559</v>
      </c>
      <c r="E10201" s="1206">
        <v>967</v>
      </c>
      <c r="F10201" s="1210">
        <v>9354</v>
      </c>
    </row>
    <row r="10202" spans="2:6" ht="13.15" customHeight="1" x14ac:dyDescent="0.3">
      <c r="B10202" s="1172" t="s">
        <v>10927</v>
      </c>
      <c r="C10202" s="1207">
        <v>422</v>
      </c>
      <c r="D10202" s="1207">
        <v>793</v>
      </c>
      <c r="E10202" s="1207">
        <v>144</v>
      </c>
      <c r="F10202" s="1211">
        <v>1359</v>
      </c>
    </row>
    <row r="10203" spans="2:6" ht="13.15" customHeight="1" x14ac:dyDescent="0.3">
      <c r="B10203" s="1173" t="s">
        <v>10928</v>
      </c>
      <c r="C10203" s="1206">
        <v>120</v>
      </c>
      <c r="D10203" s="1206">
        <v>206</v>
      </c>
      <c r="E10203" s="1206">
        <v>47</v>
      </c>
      <c r="F10203" s="1210">
        <v>373</v>
      </c>
    </row>
    <row r="10204" spans="2:6" ht="13.15" customHeight="1" x14ac:dyDescent="0.3">
      <c r="B10204" s="1172" t="s">
        <v>10929</v>
      </c>
      <c r="C10204" s="1207">
        <v>635</v>
      </c>
      <c r="D10204" s="1207">
        <v>1737</v>
      </c>
      <c r="E10204" s="1207">
        <v>268</v>
      </c>
      <c r="F10204" s="1211">
        <v>2640</v>
      </c>
    </row>
    <row r="10205" spans="2:6" ht="13.15" customHeight="1" x14ac:dyDescent="0.3">
      <c r="B10205" s="1173" t="s">
        <v>10930</v>
      </c>
      <c r="C10205" s="1206">
        <v>489</v>
      </c>
      <c r="D10205" s="1206">
        <v>1481</v>
      </c>
      <c r="E10205" s="1206">
        <v>167</v>
      </c>
      <c r="F10205" s="1210">
        <v>2137</v>
      </c>
    </row>
    <row r="10206" spans="2:6" ht="13.15" customHeight="1" x14ac:dyDescent="0.3">
      <c r="B10206" s="1172" t="s">
        <v>10931</v>
      </c>
      <c r="C10206" s="1207">
        <v>508</v>
      </c>
      <c r="D10206" s="1207">
        <v>1157</v>
      </c>
      <c r="E10206" s="1207">
        <v>154</v>
      </c>
      <c r="F10206" s="1211">
        <v>1819</v>
      </c>
    </row>
    <row r="10207" spans="2:6" ht="13.15" customHeight="1" x14ac:dyDescent="0.3">
      <c r="B10207" s="1173" t="s">
        <v>10932</v>
      </c>
      <c r="C10207" s="1206">
        <v>588</v>
      </c>
      <c r="D10207" s="1206">
        <v>3088</v>
      </c>
      <c r="E10207" s="1206">
        <v>261</v>
      </c>
      <c r="F10207" s="1210">
        <v>3937</v>
      </c>
    </row>
    <row r="10208" spans="2:6" ht="13.15" customHeight="1" x14ac:dyDescent="0.3">
      <c r="B10208" s="1172" t="s">
        <v>10933</v>
      </c>
      <c r="C10208" s="1207">
        <v>903</v>
      </c>
      <c r="D10208" s="1207">
        <v>1930</v>
      </c>
      <c r="E10208" s="1207">
        <v>196</v>
      </c>
      <c r="F10208" s="1211">
        <v>3029</v>
      </c>
    </row>
    <row r="10209" spans="2:6" ht="13.15" customHeight="1" x14ac:dyDescent="0.3">
      <c r="B10209" s="1173" t="s">
        <v>10934</v>
      </c>
      <c r="C10209" s="1206">
        <v>66</v>
      </c>
      <c r="D10209" s="1206">
        <v>143</v>
      </c>
      <c r="E10209" s="1206">
        <v>16</v>
      </c>
      <c r="F10209" s="1210">
        <v>225</v>
      </c>
    </row>
    <row r="10210" spans="2:6" ht="13.15" customHeight="1" x14ac:dyDescent="0.3">
      <c r="B10210" s="1172" t="s">
        <v>10935</v>
      </c>
      <c r="C10210" s="1207">
        <v>24</v>
      </c>
      <c r="D10210" s="1207">
        <v>16</v>
      </c>
      <c r="E10210" s="1207">
        <v>1</v>
      </c>
      <c r="F10210" s="1211">
        <v>41</v>
      </c>
    </row>
    <row r="10211" spans="2:6" ht="13.15" customHeight="1" x14ac:dyDescent="0.3">
      <c r="B10211" s="1173" t="s">
        <v>10936</v>
      </c>
      <c r="C10211" s="1206">
        <v>845</v>
      </c>
      <c r="D10211" s="1206">
        <v>2004</v>
      </c>
      <c r="E10211" s="1206">
        <v>276</v>
      </c>
      <c r="F10211" s="1210">
        <v>3125</v>
      </c>
    </row>
    <row r="10212" spans="2:6" ht="13.15" customHeight="1" x14ac:dyDescent="0.3">
      <c r="B10212" s="1172" t="s">
        <v>10937</v>
      </c>
      <c r="C10212" s="1207">
        <v>1158</v>
      </c>
      <c r="D10212" s="1207">
        <v>3938</v>
      </c>
      <c r="E10212" s="1207">
        <v>408</v>
      </c>
      <c r="F10212" s="1211">
        <v>5504</v>
      </c>
    </row>
    <row r="10213" spans="2:6" ht="13.15" customHeight="1" x14ac:dyDescent="0.3">
      <c r="B10213" s="1173" t="s">
        <v>10938</v>
      </c>
      <c r="C10213" s="1206">
        <v>125</v>
      </c>
      <c r="D10213" s="1206">
        <v>92</v>
      </c>
      <c r="E10213" s="1206">
        <v>21</v>
      </c>
      <c r="F10213" s="1210">
        <v>238</v>
      </c>
    </row>
    <row r="10214" spans="2:6" ht="13.15" customHeight="1" x14ac:dyDescent="0.3">
      <c r="B10214" s="1172" t="s">
        <v>10939</v>
      </c>
      <c r="C10214" s="1207">
        <v>558</v>
      </c>
      <c r="D10214" s="1207">
        <v>1665</v>
      </c>
      <c r="E10214" s="1207">
        <v>304</v>
      </c>
      <c r="F10214" s="1211">
        <v>2527</v>
      </c>
    </row>
    <row r="10215" spans="2:6" ht="13.15" customHeight="1" x14ac:dyDescent="0.3">
      <c r="B10215" s="1173" t="s">
        <v>10940</v>
      </c>
      <c r="C10215" s="1206">
        <v>1216</v>
      </c>
      <c r="D10215" s="1206">
        <v>3659</v>
      </c>
      <c r="E10215" s="1206">
        <v>690</v>
      </c>
      <c r="F10215" s="1210">
        <v>5565</v>
      </c>
    </row>
    <row r="10216" spans="2:6" ht="13.15" customHeight="1" x14ac:dyDescent="0.3">
      <c r="B10216" s="1172" t="s">
        <v>10941</v>
      </c>
      <c r="C10216" s="1207">
        <v>466</v>
      </c>
      <c r="D10216" s="1207">
        <v>904</v>
      </c>
      <c r="E10216" s="1207">
        <v>171</v>
      </c>
      <c r="F10216" s="1211">
        <v>1541</v>
      </c>
    </row>
    <row r="10217" spans="2:6" ht="13.15" customHeight="1" x14ac:dyDescent="0.3">
      <c r="B10217" s="1173" t="s">
        <v>10942</v>
      </c>
      <c r="C10217" s="1206">
        <v>143</v>
      </c>
      <c r="D10217" s="1206">
        <v>531</v>
      </c>
      <c r="E10217" s="1206">
        <v>84</v>
      </c>
      <c r="F10217" s="1210">
        <v>758</v>
      </c>
    </row>
    <row r="10218" spans="2:6" ht="13.15" customHeight="1" x14ac:dyDescent="0.3">
      <c r="B10218" s="1172" t="s">
        <v>10943</v>
      </c>
      <c r="C10218" s="1207">
        <v>844</v>
      </c>
      <c r="D10218" s="1207">
        <v>2833</v>
      </c>
      <c r="E10218" s="1207">
        <v>488</v>
      </c>
      <c r="F10218" s="1211">
        <v>4165</v>
      </c>
    </row>
    <row r="10219" spans="2:6" ht="13.15" customHeight="1" x14ac:dyDescent="0.3">
      <c r="B10219" s="1173" t="s">
        <v>10944</v>
      </c>
      <c r="C10219" s="1206">
        <v>376</v>
      </c>
      <c r="D10219" s="1206">
        <v>734</v>
      </c>
      <c r="E10219" s="1206">
        <v>99</v>
      </c>
      <c r="F10219" s="1210">
        <v>1209</v>
      </c>
    </row>
    <row r="10220" spans="2:6" ht="13.15" customHeight="1" x14ac:dyDescent="0.3">
      <c r="B10220" s="1172" t="s">
        <v>10945</v>
      </c>
      <c r="C10220" s="1207">
        <v>352</v>
      </c>
      <c r="D10220" s="1207">
        <v>588</v>
      </c>
      <c r="E10220" s="1207">
        <v>93</v>
      </c>
      <c r="F10220" s="1211">
        <v>1033</v>
      </c>
    </row>
    <row r="10221" spans="2:6" ht="13.15" customHeight="1" x14ac:dyDescent="0.3">
      <c r="B10221" s="1173" t="s">
        <v>10946</v>
      </c>
      <c r="C10221" s="1206">
        <v>53</v>
      </c>
      <c r="D10221" s="1206">
        <v>79</v>
      </c>
      <c r="E10221" s="1206">
        <v>12</v>
      </c>
      <c r="F10221" s="1210">
        <v>144</v>
      </c>
    </row>
    <row r="10222" spans="2:6" ht="13.15" customHeight="1" x14ac:dyDescent="0.3">
      <c r="B10222" s="1172" t="s">
        <v>10947</v>
      </c>
      <c r="C10222" s="1207">
        <v>2228</v>
      </c>
      <c r="D10222" s="1207">
        <v>3751</v>
      </c>
      <c r="E10222" s="1207">
        <v>582</v>
      </c>
      <c r="F10222" s="1211">
        <v>6561</v>
      </c>
    </row>
    <row r="10223" spans="2:6" ht="13.15" customHeight="1" x14ac:dyDescent="0.3">
      <c r="B10223" s="1173" t="s">
        <v>10948</v>
      </c>
      <c r="C10223" s="1206">
        <v>202</v>
      </c>
      <c r="D10223" s="1206">
        <v>429</v>
      </c>
      <c r="E10223" s="1206">
        <v>69</v>
      </c>
      <c r="F10223" s="1210">
        <v>700</v>
      </c>
    </row>
    <row r="10224" spans="2:6" ht="13.15" customHeight="1" x14ac:dyDescent="0.3">
      <c r="B10224" s="1172" t="s">
        <v>10949</v>
      </c>
      <c r="C10224" s="1207">
        <v>581</v>
      </c>
      <c r="D10224" s="1207">
        <v>906</v>
      </c>
      <c r="E10224" s="1207">
        <v>175</v>
      </c>
      <c r="F10224" s="1211">
        <v>1662</v>
      </c>
    </row>
    <row r="10225" spans="2:6" ht="13.15" customHeight="1" x14ac:dyDescent="0.3">
      <c r="B10225" s="1173" t="s">
        <v>10950</v>
      </c>
      <c r="C10225" s="1206">
        <v>1818</v>
      </c>
      <c r="D10225" s="1206">
        <v>3584</v>
      </c>
      <c r="E10225" s="1206">
        <v>533</v>
      </c>
      <c r="F10225" s="1210">
        <v>5935</v>
      </c>
    </row>
    <row r="10226" spans="2:6" ht="13.15" customHeight="1" x14ac:dyDescent="0.3">
      <c r="B10226" s="1172" t="s">
        <v>10951</v>
      </c>
      <c r="C10226" s="1207">
        <v>1796</v>
      </c>
      <c r="D10226" s="1207">
        <v>3905</v>
      </c>
      <c r="E10226" s="1207">
        <v>753</v>
      </c>
      <c r="F10226" s="1211">
        <v>6454</v>
      </c>
    </row>
    <row r="10227" spans="2:6" ht="13.15" customHeight="1" x14ac:dyDescent="0.3">
      <c r="B10227" s="1173" t="s">
        <v>10952</v>
      </c>
      <c r="C10227" s="1206">
        <v>313</v>
      </c>
      <c r="D10227" s="1206">
        <v>875</v>
      </c>
      <c r="E10227" s="1206">
        <v>120</v>
      </c>
      <c r="F10227" s="1210">
        <v>1308</v>
      </c>
    </row>
    <row r="10228" spans="2:6" ht="13.15" customHeight="1" x14ac:dyDescent="0.3">
      <c r="B10228" s="1172" t="s">
        <v>10953</v>
      </c>
      <c r="C10228" s="1207">
        <v>12122</v>
      </c>
      <c r="D10228" s="1207">
        <v>24890</v>
      </c>
      <c r="E10228" s="1207">
        <v>5087</v>
      </c>
      <c r="F10228" s="1211">
        <v>42099</v>
      </c>
    </row>
    <row r="10229" spans="2:6" ht="13.15" customHeight="1" x14ac:dyDescent="0.3">
      <c r="B10229" s="1173" t="s">
        <v>10954</v>
      </c>
      <c r="C10229" s="1206">
        <v>4802</v>
      </c>
      <c r="D10229" s="1206">
        <v>10199</v>
      </c>
      <c r="E10229" s="1206">
        <v>2178</v>
      </c>
      <c r="F10229" s="1210">
        <v>17179</v>
      </c>
    </row>
    <row r="10230" spans="2:6" ht="13.15" customHeight="1" x14ac:dyDescent="0.3">
      <c r="B10230" s="1172" t="s">
        <v>10955</v>
      </c>
      <c r="C10230" s="1207">
        <v>1736</v>
      </c>
      <c r="D10230" s="1207">
        <v>4455</v>
      </c>
      <c r="E10230" s="1207">
        <v>685</v>
      </c>
      <c r="F10230" s="1211">
        <v>6876</v>
      </c>
    </row>
    <row r="10231" spans="2:6" ht="13.15" customHeight="1" x14ac:dyDescent="0.3">
      <c r="B10231" s="1173" t="s">
        <v>10956</v>
      </c>
      <c r="C10231" s="1206">
        <v>1007</v>
      </c>
      <c r="D10231" s="1206">
        <v>2304</v>
      </c>
      <c r="E10231" s="1206">
        <v>411</v>
      </c>
      <c r="F10231" s="1210">
        <v>3722</v>
      </c>
    </row>
    <row r="10232" spans="2:6" ht="13.15" customHeight="1" x14ac:dyDescent="0.3">
      <c r="B10232" s="1172" t="s">
        <v>10957</v>
      </c>
      <c r="C10232" s="1207">
        <v>653</v>
      </c>
      <c r="D10232" s="1207">
        <v>1344</v>
      </c>
      <c r="E10232" s="1207">
        <v>183</v>
      </c>
      <c r="F10232" s="1211">
        <v>2180</v>
      </c>
    </row>
    <row r="10233" spans="2:6" ht="13.15" customHeight="1" x14ac:dyDescent="0.3">
      <c r="B10233" s="1173" t="s">
        <v>10958</v>
      </c>
      <c r="C10233" s="1206">
        <v>2066</v>
      </c>
      <c r="D10233" s="1206">
        <v>3781</v>
      </c>
      <c r="E10233" s="1206">
        <v>705</v>
      </c>
      <c r="F10233" s="1210">
        <v>6552</v>
      </c>
    </row>
    <row r="10234" spans="2:6" ht="13.15" customHeight="1" x14ac:dyDescent="0.3">
      <c r="B10234" s="1172" t="s">
        <v>10959</v>
      </c>
      <c r="C10234" s="1207">
        <v>3397</v>
      </c>
      <c r="D10234" s="1207">
        <v>5598</v>
      </c>
      <c r="E10234" s="1207">
        <v>931</v>
      </c>
      <c r="F10234" s="1211">
        <v>9926</v>
      </c>
    </row>
    <row r="10235" spans="2:6" ht="13.15" customHeight="1" x14ac:dyDescent="0.3">
      <c r="B10235" s="1173" t="s">
        <v>10960</v>
      </c>
      <c r="C10235" s="1206">
        <v>2485</v>
      </c>
      <c r="D10235" s="1206">
        <v>5529</v>
      </c>
      <c r="E10235" s="1206">
        <v>799</v>
      </c>
      <c r="F10235" s="1210">
        <v>8813</v>
      </c>
    </row>
    <row r="10236" spans="2:6" ht="13.15" customHeight="1" x14ac:dyDescent="0.3">
      <c r="B10236" s="1172" t="s">
        <v>10961</v>
      </c>
      <c r="C10236" s="1207">
        <v>2408</v>
      </c>
      <c r="D10236" s="1207">
        <v>5447</v>
      </c>
      <c r="E10236" s="1207">
        <v>893</v>
      </c>
      <c r="F10236" s="1211">
        <v>8748</v>
      </c>
    </row>
    <row r="10237" spans="2:6" ht="13.15" customHeight="1" x14ac:dyDescent="0.3">
      <c r="B10237" s="1173" t="s">
        <v>10962</v>
      </c>
      <c r="C10237" s="1206">
        <v>3001</v>
      </c>
      <c r="D10237" s="1206">
        <v>5654</v>
      </c>
      <c r="E10237" s="1206">
        <v>1201</v>
      </c>
      <c r="F10237" s="1210">
        <v>9856</v>
      </c>
    </row>
    <row r="10238" spans="2:6" ht="13.15" customHeight="1" x14ac:dyDescent="0.3">
      <c r="B10238" s="1172" t="s">
        <v>10963</v>
      </c>
      <c r="C10238" s="1207">
        <v>1825</v>
      </c>
      <c r="D10238" s="1207">
        <v>5042</v>
      </c>
      <c r="E10238" s="1207">
        <v>708</v>
      </c>
      <c r="F10238" s="1211">
        <v>7575</v>
      </c>
    </row>
    <row r="10239" spans="2:6" ht="13.15" customHeight="1" x14ac:dyDescent="0.3">
      <c r="B10239" s="1173" t="s">
        <v>10964</v>
      </c>
      <c r="C10239" s="1206">
        <v>1321</v>
      </c>
      <c r="D10239" s="1206">
        <v>4021</v>
      </c>
      <c r="E10239" s="1206">
        <v>761</v>
      </c>
      <c r="F10239" s="1210">
        <v>6103</v>
      </c>
    </row>
    <row r="10240" spans="2:6" ht="13.15" customHeight="1" x14ac:dyDescent="0.3">
      <c r="B10240" s="1172" t="s">
        <v>10965</v>
      </c>
      <c r="C10240" s="1207">
        <v>8429</v>
      </c>
      <c r="D10240" s="1207">
        <v>16801</v>
      </c>
      <c r="E10240" s="1207">
        <v>3215</v>
      </c>
      <c r="F10240" s="1211">
        <v>28445</v>
      </c>
    </row>
    <row r="10241" spans="2:6" ht="13.15" customHeight="1" x14ac:dyDescent="0.3">
      <c r="B10241" s="1173" t="s">
        <v>10966</v>
      </c>
      <c r="C10241" s="1206">
        <v>2972</v>
      </c>
      <c r="D10241" s="1206">
        <v>6257</v>
      </c>
      <c r="E10241" s="1206">
        <v>1362</v>
      </c>
      <c r="F10241" s="1210">
        <v>10591</v>
      </c>
    </row>
    <row r="10242" spans="2:6" ht="13.15" customHeight="1" x14ac:dyDescent="0.3">
      <c r="B10242" s="1172" t="s">
        <v>10967</v>
      </c>
      <c r="C10242" s="1207">
        <v>0</v>
      </c>
      <c r="D10242" s="1207">
        <v>1</v>
      </c>
      <c r="E10242" s="1207">
        <v>4</v>
      </c>
      <c r="F10242" s="1211">
        <v>5</v>
      </c>
    </row>
    <row r="10243" spans="2:6" ht="13.15" customHeight="1" x14ac:dyDescent="0.3">
      <c r="B10243" s="1173" t="s">
        <v>10968</v>
      </c>
      <c r="C10243" s="1206">
        <v>2073</v>
      </c>
      <c r="D10243" s="1206">
        <v>4602</v>
      </c>
      <c r="E10243" s="1206">
        <v>1054</v>
      </c>
      <c r="F10243" s="1210">
        <v>7729</v>
      </c>
    </row>
    <row r="10244" spans="2:6" ht="13.15" customHeight="1" x14ac:dyDescent="0.3">
      <c r="B10244" s="1172" t="s">
        <v>10969</v>
      </c>
      <c r="C10244" s="1207">
        <v>1282</v>
      </c>
      <c r="D10244" s="1207">
        <v>3159</v>
      </c>
      <c r="E10244" s="1207">
        <v>451</v>
      </c>
      <c r="F10244" s="1211">
        <v>4892</v>
      </c>
    </row>
    <row r="10245" spans="2:6" ht="13.15" customHeight="1" x14ac:dyDescent="0.3">
      <c r="B10245" s="1173" t="s">
        <v>10970</v>
      </c>
      <c r="C10245" s="1206">
        <v>1355</v>
      </c>
      <c r="D10245" s="1206">
        <v>4551</v>
      </c>
      <c r="E10245" s="1206">
        <v>716</v>
      </c>
      <c r="F10245" s="1210">
        <v>6622</v>
      </c>
    </row>
    <row r="10246" spans="2:6" ht="13.15" customHeight="1" x14ac:dyDescent="0.3">
      <c r="B10246" s="1172" t="s">
        <v>10971</v>
      </c>
      <c r="C10246" s="1207">
        <v>667</v>
      </c>
      <c r="D10246" s="1207">
        <v>1396</v>
      </c>
      <c r="E10246" s="1207">
        <v>292</v>
      </c>
      <c r="F10246" s="1211">
        <v>2355</v>
      </c>
    </row>
    <row r="10247" spans="2:6" ht="13.15" customHeight="1" x14ac:dyDescent="0.3">
      <c r="B10247" s="1173" t="s">
        <v>10972</v>
      </c>
      <c r="C10247" s="1206">
        <v>1524</v>
      </c>
      <c r="D10247" s="1206">
        <v>4160</v>
      </c>
      <c r="E10247" s="1206">
        <v>698</v>
      </c>
      <c r="F10247" s="1210">
        <v>6382</v>
      </c>
    </row>
    <row r="10248" spans="2:6" ht="13.15" customHeight="1" x14ac:dyDescent="0.3">
      <c r="B10248" s="1172" t="s">
        <v>10973</v>
      </c>
      <c r="C10248" s="1207">
        <v>3853</v>
      </c>
      <c r="D10248" s="1207">
        <v>8217</v>
      </c>
      <c r="E10248" s="1207">
        <v>1354</v>
      </c>
      <c r="F10248" s="1211">
        <v>13424</v>
      </c>
    </row>
    <row r="10249" spans="2:6" ht="13.15" customHeight="1" x14ac:dyDescent="0.3">
      <c r="B10249" s="1173" t="s">
        <v>10974</v>
      </c>
      <c r="C10249" s="1206">
        <v>1105</v>
      </c>
      <c r="D10249" s="1206">
        <v>3072</v>
      </c>
      <c r="E10249" s="1206">
        <v>530</v>
      </c>
      <c r="F10249" s="1210">
        <v>4707</v>
      </c>
    </row>
    <row r="10250" spans="2:6" ht="13.15" customHeight="1" x14ac:dyDescent="0.3">
      <c r="B10250" s="1172" t="s">
        <v>10975</v>
      </c>
      <c r="C10250" s="1207">
        <v>853</v>
      </c>
      <c r="D10250" s="1207">
        <v>1953</v>
      </c>
      <c r="E10250" s="1207">
        <v>344</v>
      </c>
      <c r="F10250" s="1211">
        <v>3150</v>
      </c>
    </row>
    <row r="10251" spans="2:6" ht="13.15" customHeight="1" x14ac:dyDescent="0.3">
      <c r="B10251" s="1173" t="s">
        <v>10976</v>
      </c>
      <c r="C10251" s="1206">
        <v>1</v>
      </c>
      <c r="D10251" s="1206">
        <v>4</v>
      </c>
      <c r="E10251" s="1206">
        <v>2</v>
      </c>
      <c r="F10251" s="1210">
        <v>7</v>
      </c>
    </row>
    <row r="10252" spans="2:6" ht="13.15" customHeight="1" x14ac:dyDescent="0.3">
      <c r="B10252" s="1172" t="s">
        <v>10977</v>
      </c>
      <c r="C10252" s="1207">
        <v>7011</v>
      </c>
      <c r="D10252" s="1207">
        <v>9231</v>
      </c>
      <c r="E10252" s="1207">
        <v>1858</v>
      </c>
      <c r="F10252" s="1211">
        <v>18100</v>
      </c>
    </row>
    <row r="10253" spans="2:6" ht="13.15" customHeight="1" x14ac:dyDescent="0.3">
      <c r="B10253" s="1173" t="s">
        <v>10978</v>
      </c>
      <c r="C10253" s="1206">
        <v>1000</v>
      </c>
      <c r="D10253" s="1206">
        <v>2375</v>
      </c>
      <c r="E10253" s="1206">
        <v>313</v>
      </c>
      <c r="F10253" s="1210">
        <v>3688</v>
      </c>
    </row>
    <row r="10254" spans="2:6" ht="13.15" customHeight="1" x14ac:dyDescent="0.3">
      <c r="B10254" s="1172" t="s">
        <v>10979</v>
      </c>
      <c r="C10254" s="1207">
        <v>805</v>
      </c>
      <c r="D10254" s="1207">
        <v>2269</v>
      </c>
      <c r="E10254" s="1207">
        <v>234</v>
      </c>
      <c r="F10254" s="1211">
        <v>3308</v>
      </c>
    </row>
    <row r="10255" spans="2:6" ht="13.15" customHeight="1" x14ac:dyDescent="0.3">
      <c r="B10255" s="1173" t="s">
        <v>10980</v>
      </c>
      <c r="C10255" s="1206">
        <v>177</v>
      </c>
      <c r="D10255" s="1206">
        <v>272</v>
      </c>
      <c r="E10255" s="1206">
        <v>30</v>
      </c>
      <c r="F10255" s="1210">
        <v>479</v>
      </c>
    </row>
    <row r="10256" spans="2:6" ht="13.15" customHeight="1" x14ac:dyDescent="0.3">
      <c r="B10256" s="1172" t="s">
        <v>10981</v>
      </c>
      <c r="C10256" s="1207">
        <v>1993</v>
      </c>
      <c r="D10256" s="1207">
        <v>4515</v>
      </c>
      <c r="E10256" s="1207">
        <v>598</v>
      </c>
      <c r="F10256" s="1211">
        <v>7106</v>
      </c>
    </row>
    <row r="10257" spans="2:6" ht="13.15" customHeight="1" x14ac:dyDescent="0.3">
      <c r="B10257" s="1173" t="s">
        <v>10982</v>
      </c>
      <c r="C10257" s="1206">
        <v>319</v>
      </c>
      <c r="D10257" s="1206">
        <v>671</v>
      </c>
      <c r="E10257" s="1206">
        <v>96</v>
      </c>
      <c r="F10257" s="1210">
        <v>1086</v>
      </c>
    </row>
    <row r="10258" spans="2:6" ht="13.15" customHeight="1" x14ac:dyDescent="0.3">
      <c r="B10258" s="1172" t="s">
        <v>10983</v>
      </c>
      <c r="C10258" s="1207">
        <v>2601</v>
      </c>
      <c r="D10258" s="1207">
        <v>6028</v>
      </c>
      <c r="E10258" s="1207">
        <v>859</v>
      </c>
      <c r="F10258" s="1211">
        <v>9488</v>
      </c>
    </row>
    <row r="10259" spans="2:6" ht="13.15" customHeight="1" x14ac:dyDescent="0.3">
      <c r="B10259" s="1173" t="s">
        <v>10984</v>
      </c>
      <c r="C10259" s="1206">
        <v>1136</v>
      </c>
      <c r="D10259" s="1206">
        <v>3153</v>
      </c>
      <c r="E10259" s="1206">
        <v>416</v>
      </c>
      <c r="F10259" s="1210">
        <v>4705</v>
      </c>
    </row>
    <row r="10260" spans="2:6" ht="13.15" customHeight="1" x14ac:dyDescent="0.3">
      <c r="B10260" s="1172" t="s">
        <v>10985</v>
      </c>
      <c r="C10260" s="1207">
        <v>762</v>
      </c>
      <c r="D10260" s="1207">
        <v>2351</v>
      </c>
      <c r="E10260" s="1207">
        <v>284</v>
      </c>
      <c r="F10260" s="1211">
        <v>3397</v>
      </c>
    </row>
    <row r="10261" spans="2:6" ht="13.15" customHeight="1" x14ac:dyDescent="0.3">
      <c r="B10261" s="1173" t="s">
        <v>10986</v>
      </c>
      <c r="C10261" s="1206">
        <v>1346</v>
      </c>
      <c r="D10261" s="1206">
        <v>4887</v>
      </c>
      <c r="E10261" s="1206">
        <v>539</v>
      </c>
      <c r="F10261" s="1210">
        <v>6772</v>
      </c>
    </row>
    <row r="10262" spans="2:6" ht="13.15" customHeight="1" x14ac:dyDescent="0.3">
      <c r="B10262" s="1172" t="s">
        <v>10987</v>
      </c>
      <c r="C10262" s="1207">
        <v>3166</v>
      </c>
      <c r="D10262" s="1207">
        <v>9554</v>
      </c>
      <c r="E10262" s="1207">
        <v>1265</v>
      </c>
      <c r="F10262" s="1211">
        <v>13985</v>
      </c>
    </row>
    <row r="10263" spans="2:6" ht="13.15" customHeight="1" x14ac:dyDescent="0.3">
      <c r="B10263" s="1173" t="s">
        <v>10988</v>
      </c>
      <c r="C10263" s="1206">
        <v>281</v>
      </c>
      <c r="D10263" s="1206">
        <v>1202</v>
      </c>
      <c r="E10263" s="1206">
        <v>67</v>
      </c>
      <c r="F10263" s="1210">
        <v>1550</v>
      </c>
    </row>
    <row r="10264" spans="2:6" ht="13.15" customHeight="1" x14ac:dyDescent="0.3">
      <c r="B10264" s="1172" t="s">
        <v>10989</v>
      </c>
      <c r="C10264" s="1207">
        <v>470</v>
      </c>
      <c r="D10264" s="1207">
        <v>1143</v>
      </c>
      <c r="E10264" s="1207">
        <v>135</v>
      </c>
      <c r="F10264" s="1211">
        <v>1748</v>
      </c>
    </row>
    <row r="10265" spans="2:6" ht="13.15" customHeight="1" x14ac:dyDescent="0.3">
      <c r="B10265" s="1173" t="s">
        <v>10990</v>
      </c>
      <c r="C10265" s="1206">
        <v>267</v>
      </c>
      <c r="D10265" s="1206">
        <v>629</v>
      </c>
      <c r="E10265" s="1206">
        <v>90</v>
      </c>
      <c r="F10265" s="1210">
        <v>986</v>
      </c>
    </row>
    <row r="10266" spans="2:6" ht="13.15" customHeight="1" x14ac:dyDescent="0.3">
      <c r="B10266" s="1172" t="s">
        <v>10991</v>
      </c>
      <c r="C10266" s="1207">
        <v>171</v>
      </c>
      <c r="D10266" s="1207">
        <v>661</v>
      </c>
      <c r="E10266" s="1207">
        <v>54</v>
      </c>
      <c r="F10266" s="1211">
        <v>886</v>
      </c>
    </row>
    <row r="10267" spans="2:6" ht="13.15" customHeight="1" x14ac:dyDescent="0.3">
      <c r="B10267" s="1173" t="s">
        <v>10992</v>
      </c>
      <c r="C10267" s="1206">
        <v>803</v>
      </c>
      <c r="D10267" s="1206">
        <v>2524</v>
      </c>
      <c r="E10267" s="1206">
        <v>311</v>
      </c>
      <c r="F10267" s="1210">
        <v>3638</v>
      </c>
    </row>
    <row r="10268" spans="2:6" ht="13.15" customHeight="1" x14ac:dyDescent="0.3">
      <c r="B10268" s="1172" t="s">
        <v>10993</v>
      </c>
      <c r="C10268" s="1207">
        <v>217</v>
      </c>
      <c r="D10268" s="1207">
        <v>498</v>
      </c>
      <c r="E10268" s="1207">
        <v>75</v>
      </c>
      <c r="F10268" s="1211">
        <v>790</v>
      </c>
    </row>
    <row r="10269" spans="2:6" ht="13.15" customHeight="1" x14ac:dyDescent="0.3">
      <c r="B10269" s="1173" t="s">
        <v>10994</v>
      </c>
      <c r="C10269" s="1206">
        <v>1685</v>
      </c>
      <c r="D10269" s="1206">
        <v>5729</v>
      </c>
      <c r="E10269" s="1206">
        <v>699</v>
      </c>
      <c r="F10269" s="1210">
        <v>8113</v>
      </c>
    </row>
    <row r="10270" spans="2:6" ht="13.15" customHeight="1" x14ac:dyDescent="0.3">
      <c r="B10270" s="1172" t="s">
        <v>10995</v>
      </c>
      <c r="C10270" s="1207">
        <v>151</v>
      </c>
      <c r="D10270" s="1207">
        <v>291</v>
      </c>
      <c r="E10270" s="1207">
        <v>44</v>
      </c>
      <c r="F10270" s="1211">
        <v>486</v>
      </c>
    </row>
    <row r="10271" spans="2:6" ht="13.15" customHeight="1" x14ac:dyDescent="0.3">
      <c r="B10271" s="1173" t="s">
        <v>10996</v>
      </c>
      <c r="C10271" s="1206">
        <v>631</v>
      </c>
      <c r="D10271" s="1206">
        <v>2691</v>
      </c>
      <c r="E10271" s="1206">
        <v>277</v>
      </c>
      <c r="F10271" s="1210">
        <v>3599</v>
      </c>
    </row>
    <row r="10272" spans="2:6" ht="13.15" customHeight="1" x14ac:dyDescent="0.3">
      <c r="B10272" s="1172" t="s">
        <v>10997</v>
      </c>
      <c r="C10272" s="1207">
        <v>5484</v>
      </c>
      <c r="D10272" s="1207">
        <v>9788</v>
      </c>
      <c r="E10272" s="1207">
        <v>1908</v>
      </c>
      <c r="F10272" s="1211">
        <v>17180</v>
      </c>
    </row>
    <row r="10273" spans="2:6" ht="13.15" customHeight="1" x14ac:dyDescent="0.3">
      <c r="B10273" s="1173" t="s">
        <v>10998</v>
      </c>
      <c r="C10273" s="1206">
        <v>4719</v>
      </c>
      <c r="D10273" s="1206">
        <v>8870</v>
      </c>
      <c r="E10273" s="1206">
        <v>1649</v>
      </c>
      <c r="F10273" s="1210">
        <v>15238</v>
      </c>
    </row>
    <row r="10274" spans="2:6" ht="13.15" customHeight="1" x14ac:dyDescent="0.3">
      <c r="B10274" s="1172" t="s">
        <v>10999</v>
      </c>
      <c r="C10274" s="1207">
        <v>409</v>
      </c>
      <c r="D10274" s="1207">
        <v>1012</v>
      </c>
      <c r="E10274" s="1207">
        <v>187</v>
      </c>
      <c r="F10274" s="1211">
        <v>1608</v>
      </c>
    </row>
    <row r="10275" spans="2:6" ht="13.15" customHeight="1" x14ac:dyDescent="0.3">
      <c r="B10275" s="1173" t="s">
        <v>11000</v>
      </c>
      <c r="C10275" s="1206">
        <v>669</v>
      </c>
      <c r="D10275" s="1206">
        <v>1910</v>
      </c>
      <c r="E10275" s="1206">
        <v>235</v>
      </c>
      <c r="F10275" s="1210">
        <v>2814</v>
      </c>
    </row>
    <row r="10276" spans="2:6" ht="13.15" customHeight="1" x14ac:dyDescent="0.3">
      <c r="B10276" s="1172" t="s">
        <v>11001</v>
      </c>
      <c r="C10276" s="1207">
        <v>1412</v>
      </c>
      <c r="D10276" s="1207">
        <v>2380</v>
      </c>
      <c r="E10276" s="1207">
        <v>347</v>
      </c>
      <c r="F10276" s="1211">
        <v>4139</v>
      </c>
    </row>
    <row r="10277" spans="2:6" ht="13.15" customHeight="1" x14ac:dyDescent="0.3">
      <c r="B10277" s="1173" t="s">
        <v>11002</v>
      </c>
      <c r="C10277" s="1206">
        <v>770</v>
      </c>
      <c r="D10277" s="1206">
        <v>1366</v>
      </c>
      <c r="E10277" s="1206">
        <v>218</v>
      </c>
      <c r="F10277" s="1210">
        <v>2354</v>
      </c>
    </row>
    <row r="10278" spans="2:6" ht="13.15" customHeight="1" x14ac:dyDescent="0.3">
      <c r="B10278" s="1172" t="s">
        <v>11003</v>
      </c>
      <c r="C10278" s="1207">
        <v>253</v>
      </c>
      <c r="D10278" s="1207">
        <v>453</v>
      </c>
      <c r="E10278" s="1207">
        <v>78</v>
      </c>
      <c r="F10278" s="1211">
        <v>784</v>
      </c>
    </row>
    <row r="10279" spans="2:6" ht="13.15" customHeight="1" x14ac:dyDescent="0.3">
      <c r="B10279" s="1173" t="s">
        <v>11004</v>
      </c>
      <c r="C10279" s="1206">
        <v>2286</v>
      </c>
      <c r="D10279" s="1206">
        <v>6819</v>
      </c>
      <c r="E10279" s="1206">
        <v>1047</v>
      </c>
      <c r="F10279" s="1210">
        <v>10152</v>
      </c>
    </row>
    <row r="10280" spans="2:6" ht="13.15" customHeight="1" x14ac:dyDescent="0.3">
      <c r="B10280" s="1172" t="s">
        <v>11005</v>
      </c>
      <c r="C10280" s="1207">
        <v>428</v>
      </c>
      <c r="D10280" s="1207">
        <v>1362</v>
      </c>
      <c r="E10280" s="1207">
        <v>203</v>
      </c>
      <c r="F10280" s="1211">
        <v>1993</v>
      </c>
    </row>
    <row r="10281" spans="2:6" ht="13.15" customHeight="1" x14ac:dyDescent="0.3">
      <c r="B10281" s="1173" t="s">
        <v>11006</v>
      </c>
      <c r="C10281" s="1206">
        <v>1038</v>
      </c>
      <c r="D10281" s="1206">
        <v>2204</v>
      </c>
      <c r="E10281" s="1206">
        <v>344</v>
      </c>
      <c r="F10281" s="1210">
        <v>3586</v>
      </c>
    </row>
    <row r="10282" spans="2:6" ht="13.15" customHeight="1" x14ac:dyDescent="0.3">
      <c r="B10282" s="1172" t="s">
        <v>11007</v>
      </c>
      <c r="C10282" s="1207">
        <v>1350</v>
      </c>
      <c r="D10282" s="1207">
        <v>2853</v>
      </c>
      <c r="E10282" s="1207">
        <v>477</v>
      </c>
      <c r="F10282" s="1211">
        <v>4680</v>
      </c>
    </row>
    <row r="10283" spans="2:6" ht="13.15" customHeight="1" x14ac:dyDescent="0.3">
      <c r="B10283" s="1173" t="s">
        <v>11008</v>
      </c>
      <c r="C10283" s="1206">
        <v>1413</v>
      </c>
      <c r="D10283" s="1206">
        <v>3449</v>
      </c>
      <c r="E10283" s="1206">
        <v>575</v>
      </c>
      <c r="F10283" s="1210">
        <v>5437</v>
      </c>
    </row>
    <row r="10284" spans="2:6" ht="13.15" customHeight="1" x14ac:dyDescent="0.3">
      <c r="B10284" s="1172" t="s">
        <v>11009</v>
      </c>
      <c r="C10284" s="1207">
        <v>459</v>
      </c>
      <c r="D10284" s="1207">
        <v>1181</v>
      </c>
      <c r="E10284" s="1207">
        <v>222</v>
      </c>
      <c r="F10284" s="1211">
        <v>1862</v>
      </c>
    </row>
    <row r="10285" spans="2:6" ht="13.15" customHeight="1" x14ac:dyDescent="0.3">
      <c r="B10285" s="1173" t="s">
        <v>11010</v>
      </c>
      <c r="C10285" s="1206">
        <v>326</v>
      </c>
      <c r="D10285" s="1206">
        <v>800</v>
      </c>
      <c r="E10285" s="1206">
        <v>128</v>
      </c>
      <c r="F10285" s="1210">
        <v>1254</v>
      </c>
    </row>
    <row r="10286" spans="2:6" ht="13.15" customHeight="1" x14ac:dyDescent="0.3">
      <c r="B10286" s="1172" t="s">
        <v>11011</v>
      </c>
      <c r="C10286" s="1207">
        <v>378</v>
      </c>
      <c r="D10286" s="1207">
        <v>581</v>
      </c>
      <c r="E10286" s="1207">
        <v>91</v>
      </c>
      <c r="F10286" s="1211">
        <v>1050</v>
      </c>
    </row>
    <row r="10287" spans="2:6" ht="13.15" customHeight="1" x14ac:dyDescent="0.3">
      <c r="B10287" s="1173" t="s">
        <v>11012</v>
      </c>
      <c r="C10287" s="1206">
        <v>353</v>
      </c>
      <c r="D10287" s="1206">
        <v>675</v>
      </c>
      <c r="E10287" s="1206">
        <v>118</v>
      </c>
      <c r="F10287" s="1210">
        <v>1146</v>
      </c>
    </row>
    <row r="10288" spans="2:6" ht="13.15" customHeight="1" x14ac:dyDescent="0.3">
      <c r="B10288" s="1172" t="s">
        <v>11013</v>
      </c>
      <c r="C10288" s="1207">
        <v>448</v>
      </c>
      <c r="D10288" s="1207">
        <v>750</v>
      </c>
      <c r="E10288" s="1207">
        <v>136</v>
      </c>
      <c r="F10288" s="1211">
        <v>1334</v>
      </c>
    </row>
    <row r="10289" spans="2:6" ht="13.15" customHeight="1" x14ac:dyDescent="0.3">
      <c r="B10289" s="1173" t="s">
        <v>11014</v>
      </c>
      <c r="C10289" s="1206">
        <v>507</v>
      </c>
      <c r="D10289" s="1206">
        <v>1015</v>
      </c>
      <c r="E10289" s="1206">
        <v>169</v>
      </c>
      <c r="F10289" s="1210">
        <v>1691</v>
      </c>
    </row>
    <row r="10290" spans="2:6" ht="13.15" customHeight="1" x14ac:dyDescent="0.3">
      <c r="B10290" s="1172" t="s">
        <v>11015</v>
      </c>
      <c r="C10290" s="1207">
        <v>1912</v>
      </c>
      <c r="D10290" s="1207">
        <v>4078</v>
      </c>
      <c r="E10290" s="1207">
        <v>809</v>
      </c>
      <c r="F10290" s="1211">
        <v>6799</v>
      </c>
    </row>
    <row r="10291" spans="2:6" ht="13.15" customHeight="1" x14ac:dyDescent="0.3">
      <c r="B10291" s="1173" t="s">
        <v>11016</v>
      </c>
      <c r="C10291" s="1206">
        <v>1436</v>
      </c>
      <c r="D10291" s="1206">
        <v>2938</v>
      </c>
      <c r="E10291" s="1206">
        <v>496</v>
      </c>
      <c r="F10291" s="1210">
        <v>4870</v>
      </c>
    </row>
    <row r="10292" spans="2:6" ht="13.15" customHeight="1" x14ac:dyDescent="0.3">
      <c r="B10292" s="1172" t="s">
        <v>11017</v>
      </c>
      <c r="C10292" s="1207">
        <v>433</v>
      </c>
      <c r="D10292" s="1207">
        <v>762</v>
      </c>
      <c r="E10292" s="1207">
        <v>99</v>
      </c>
      <c r="F10292" s="1211">
        <v>1294</v>
      </c>
    </row>
    <row r="10293" spans="2:6" ht="13.15" customHeight="1" x14ac:dyDescent="0.3">
      <c r="B10293" s="1173" t="s">
        <v>11018</v>
      </c>
      <c r="C10293" s="1206">
        <v>164</v>
      </c>
      <c r="D10293" s="1206">
        <v>359</v>
      </c>
      <c r="E10293" s="1206">
        <v>41</v>
      </c>
      <c r="F10293" s="1210">
        <v>564</v>
      </c>
    </row>
    <row r="10294" spans="2:6" ht="13.15" customHeight="1" x14ac:dyDescent="0.3">
      <c r="B10294" s="1172" t="s">
        <v>11019</v>
      </c>
      <c r="C10294" s="1207">
        <v>688</v>
      </c>
      <c r="D10294" s="1207">
        <v>1663</v>
      </c>
      <c r="E10294" s="1207">
        <v>235</v>
      </c>
      <c r="F10294" s="1211">
        <v>2586</v>
      </c>
    </row>
    <row r="10295" spans="2:6" ht="13.15" customHeight="1" x14ac:dyDescent="0.3">
      <c r="B10295" s="1173" t="s">
        <v>11020</v>
      </c>
      <c r="C10295" s="1206">
        <v>390</v>
      </c>
      <c r="D10295" s="1206">
        <v>787</v>
      </c>
      <c r="E10295" s="1206">
        <v>112</v>
      </c>
      <c r="F10295" s="1210">
        <v>1289</v>
      </c>
    </row>
    <row r="10296" spans="2:6" ht="13.15" customHeight="1" x14ac:dyDescent="0.3">
      <c r="B10296" s="1172" t="s">
        <v>11021</v>
      </c>
      <c r="C10296" s="1207">
        <v>134</v>
      </c>
      <c r="D10296" s="1207">
        <v>190</v>
      </c>
      <c r="E10296" s="1207">
        <v>55</v>
      </c>
      <c r="F10296" s="1211">
        <v>379</v>
      </c>
    </row>
    <row r="10297" spans="2:6" ht="13.15" customHeight="1" x14ac:dyDescent="0.3">
      <c r="B10297" s="1173" t="s">
        <v>11022</v>
      </c>
      <c r="C10297" s="1206">
        <v>108</v>
      </c>
      <c r="D10297" s="1206">
        <v>246</v>
      </c>
      <c r="E10297" s="1206">
        <v>31</v>
      </c>
      <c r="F10297" s="1210">
        <v>385</v>
      </c>
    </row>
    <row r="10298" spans="2:6" ht="13.15" customHeight="1" x14ac:dyDescent="0.3">
      <c r="B10298" s="1172" t="s">
        <v>11023</v>
      </c>
      <c r="C10298" s="1207">
        <v>2201</v>
      </c>
      <c r="D10298" s="1207">
        <v>1679</v>
      </c>
      <c r="E10298" s="1207">
        <v>346</v>
      </c>
      <c r="F10298" s="1211">
        <v>4226</v>
      </c>
    </row>
    <row r="10299" spans="2:6" ht="13.15" customHeight="1" x14ac:dyDescent="0.3">
      <c r="B10299" s="1173" t="s">
        <v>11024</v>
      </c>
      <c r="C10299" s="1206">
        <v>300</v>
      </c>
      <c r="D10299" s="1206">
        <v>374</v>
      </c>
      <c r="E10299" s="1206">
        <v>94</v>
      </c>
      <c r="F10299" s="1210">
        <v>768</v>
      </c>
    </row>
    <row r="10300" spans="2:6" ht="13.15" customHeight="1" x14ac:dyDescent="0.3">
      <c r="B10300" s="1172" t="s">
        <v>11025</v>
      </c>
      <c r="C10300" s="1207">
        <v>320</v>
      </c>
      <c r="D10300" s="1207">
        <v>381</v>
      </c>
      <c r="E10300" s="1207">
        <v>56</v>
      </c>
      <c r="F10300" s="1211">
        <v>757</v>
      </c>
    </row>
    <row r="10301" spans="2:6" ht="13.15" customHeight="1" x14ac:dyDescent="0.3">
      <c r="B10301" s="1173" t="s">
        <v>11026</v>
      </c>
      <c r="C10301" s="1206">
        <v>3</v>
      </c>
      <c r="D10301" s="1206">
        <v>7</v>
      </c>
      <c r="E10301" s="1206">
        <v>2</v>
      </c>
      <c r="F10301" s="1210">
        <v>12</v>
      </c>
    </row>
    <row r="10302" spans="2:6" ht="13.15" customHeight="1" x14ac:dyDescent="0.3">
      <c r="B10302" s="1172" t="s">
        <v>11027</v>
      </c>
      <c r="C10302" s="1207">
        <v>1001</v>
      </c>
      <c r="D10302" s="1207">
        <v>2035</v>
      </c>
      <c r="E10302" s="1207">
        <v>339</v>
      </c>
      <c r="F10302" s="1211">
        <v>3375</v>
      </c>
    </row>
    <row r="10303" spans="2:6" ht="13.15" customHeight="1" x14ac:dyDescent="0.3">
      <c r="B10303" s="1173" t="s">
        <v>11028</v>
      </c>
      <c r="C10303" s="1206">
        <v>346</v>
      </c>
      <c r="D10303" s="1206">
        <v>1088</v>
      </c>
      <c r="E10303" s="1206">
        <v>114</v>
      </c>
      <c r="F10303" s="1210">
        <v>1548</v>
      </c>
    </row>
    <row r="10304" spans="2:6" ht="13.15" customHeight="1" x14ac:dyDescent="0.3">
      <c r="B10304" s="1172" t="s">
        <v>11029</v>
      </c>
      <c r="C10304" s="1207">
        <v>100</v>
      </c>
      <c r="D10304" s="1207">
        <v>204</v>
      </c>
      <c r="E10304" s="1207">
        <v>30</v>
      </c>
      <c r="F10304" s="1211">
        <v>334</v>
      </c>
    </row>
    <row r="10305" spans="2:6" ht="13.15" customHeight="1" x14ac:dyDescent="0.3">
      <c r="B10305" s="1173" t="s">
        <v>11030</v>
      </c>
      <c r="C10305" s="1206">
        <v>123</v>
      </c>
      <c r="D10305" s="1206">
        <v>212</v>
      </c>
      <c r="E10305" s="1206">
        <v>30</v>
      </c>
      <c r="F10305" s="1210">
        <v>365</v>
      </c>
    </row>
    <row r="10306" spans="2:6" ht="13.15" customHeight="1" x14ac:dyDescent="0.3">
      <c r="B10306" s="1172" t="s">
        <v>11031</v>
      </c>
      <c r="C10306" s="1207">
        <v>446</v>
      </c>
      <c r="D10306" s="1207">
        <v>932</v>
      </c>
      <c r="E10306" s="1207">
        <v>134</v>
      </c>
      <c r="F10306" s="1211">
        <v>1512</v>
      </c>
    </row>
    <row r="10307" spans="2:6" ht="13.15" customHeight="1" x14ac:dyDescent="0.3">
      <c r="B10307" s="1173" t="s">
        <v>11032</v>
      </c>
      <c r="C10307" s="1206">
        <v>420</v>
      </c>
      <c r="D10307" s="1206">
        <v>1097</v>
      </c>
      <c r="E10307" s="1206">
        <v>176</v>
      </c>
      <c r="F10307" s="1210">
        <v>1693</v>
      </c>
    </row>
    <row r="10308" spans="2:6" ht="13.15" customHeight="1" x14ac:dyDescent="0.3">
      <c r="B10308" s="1172" t="s">
        <v>11033</v>
      </c>
      <c r="C10308" s="1207">
        <v>679</v>
      </c>
      <c r="D10308" s="1207">
        <v>1166</v>
      </c>
      <c r="E10308" s="1207">
        <v>159</v>
      </c>
      <c r="F10308" s="1211">
        <v>2004</v>
      </c>
    </row>
    <row r="10309" spans="2:6" ht="13.15" customHeight="1" x14ac:dyDescent="0.3">
      <c r="B10309" s="1173" t="s">
        <v>11034</v>
      </c>
      <c r="C10309" s="1206">
        <v>69</v>
      </c>
      <c r="D10309" s="1206">
        <v>33</v>
      </c>
      <c r="E10309" s="1206">
        <v>4</v>
      </c>
      <c r="F10309" s="1210">
        <v>106</v>
      </c>
    </row>
    <row r="10310" spans="2:6" ht="13.15" customHeight="1" x14ac:dyDescent="0.3">
      <c r="B10310" s="1172" t="s">
        <v>11035</v>
      </c>
      <c r="C10310" s="1207">
        <v>184</v>
      </c>
      <c r="D10310" s="1207">
        <v>248</v>
      </c>
      <c r="E10310" s="1207">
        <v>31</v>
      </c>
      <c r="F10310" s="1211">
        <v>463</v>
      </c>
    </row>
    <row r="10311" spans="2:6" ht="13.15" customHeight="1" x14ac:dyDescent="0.3">
      <c r="B10311" s="1173" t="s">
        <v>11036</v>
      </c>
      <c r="C10311" s="1206">
        <v>149</v>
      </c>
      <c r="D10311" s="1206">
        <v>280</v>
      </c>
      <c r="E10311" s="1206">
        <v>83</v>
      </c>
      <c r="F10311" s="1210">
        <v>512</v>
      </c>
    </row>
    <row r="10312" spans="2:6" ht="13.15" customHeight="1" x14ac:dyDescent="0.3">
      <c r="B10312" s="1172" t="s">
        <v>11037</v>
      </c>
      <c r="C10312" s="1207">
        <v>116</v>
      </c>
      <c r="D10312" s="1207">
        <v>400</v>
      </c>
      <c r="E10312" s="1207">
        <v>46</v>
      </c>
      <c r="F10312" s="1211">
        <v>562</v>
      </c>
    </row>
    <row r="10313" spans="2:6" ht="13.15" customHeight="1" x14ac:dyDescent="0.3">
      <c r="B10313" s="1173" t="s">
        <v>11038</v>
      </c>
      <c r="C10313" s="1206">
        <v>108</v>
      </c>
      <c r="D10313" s="1206">
        <v>134</v>
      </c>
      <c r="E10313" s="1206">
        <v>19</v>
      </c>
      <c r="F10313" s="1210">
        <v>261</v>
      </c>
    </row>
    <row r="10314" spans="2:6" ht="13.15" customHeight="1" x14ac:dyDescent="0.3">
      <c r="B10314" s="1172" t="s">
        <v>11039</v>
      </c>
      <c r="C10314" s="1207">
        <v>116</v>
      </c>
      <c r="D10314" s="1207">
        <v>379</v>
      </c>
      <c r="E10314" s="1207">
        <v>26</v>
      </c>
      <c r="F10314" s="1211">
        <v>521</v>
      </c>
    </row>
    <row r="10315" spans="2:6" ht="13.15" customHeight="1" x14ac:dyDescent="0.3">
      <c r="B10315" s="1173" t="s">
        <v>11040</v>
      </c>
      <c r="C10315" s="1206">
        <v>371</v>
      </c>
      <c r="D10315" s="1206">
        <v>462</v>
      </c>
      <c r="E10315" s="1206">
        <v>72</v>
      </c>
      <c r="F10315" s="1210">
        <v>905</v>
      </c>
    </row>
    <row r="10316" spans="2:6" ht="13.15" customHeight="1" x14ac:dyDescent="0.3">
      <c r="B10316" s="1172" t="s">
        <v>11041</v>
      </c>
      <c r="C10316" s="1207">
        <v>162</v>
      </c>
      <c r="D10316" s="1207">
        <v>310</v>
      </c>
      <c r="E10316" s="1207">
        <v>56</v>
      </c>
      <c r="F10316" s="1211">
        <v>528</v>
      </c>
    </row>
    <row r="10317" spans="2:6" ht="13.15" customHeight="1" x14ac:dyDescent="0.3">
      <c r="B10317" s="1173" t="s">
        <v>11042</v>
      </c>
      <c r="C10317" s="1206">
        <v>134</v>
      </c>
      <c r="D10317" s="1206">
        <v>199</v>
      </c>
      <c r="E10317" s="1206">
        <v>28</v>
      </c>
      <c r="F10317" s="1210">
        <v>361</v>
      </c>
    </row>
    <row r="10318" spans="2:6" ht="13.15" customHeight="1" x14ac:dyDescent="0.3">
      <c r="B10318" s="1172" t="s">
        <v>11043</v>
      </c>
      <c r="C10318" s="1207">
        <v>1693</v>
      </c>
      <c r="D10318" s="1207">
        <v>3112</v>
      </c>
      <c r="E10318" s="1207">
        <v>575</v>
      </c>
      <c r="F10318" s="1211">
        <v>5380</v>
      </c>
    </row>
    <row r="10319" spans="2:6" ht="13.15" customHeight="1" x14ac:dyDescent="0.3">
      <c r="B10319" s="1173" t="s">
        <v>11044</v>
      </c>
      <c r="C10319" s="1206">
        <v>285</v>
      </c>
      <c r="D10319" s="1206">
        <v>775</v>
      </c>
      <c r="E10319" s="1206">
        <v>175</v>
      </c>
      <c r="F10319" s="1210">
        <v>1235</v>
      </c>
    </row>
    <row r="10320" spans="2:6" ht="13.15" customHeight="1" x14ac:dyDescent="0.3">
      <c r="B10320" s="1172" t="s">
        <v>11045</v>
      </c>
      <c r="C10320" s="1207">
        <v>677</v>
      </c>
      <c r="D10320" s="1207">
        <v>1634</v>
      </c>
      <c r="E10320" s="1207">
        <v>249</v>
      </c>
      <c r="F10320" s="1211">
        <v>2560</v>
      </c>
    </row>
    <row r="10321" spans="2:6" ht="13.15" customHeight="1" x14ac:dyDescent="0.3">
      <c r="B10321" s="1173" t="s">
        <v>11046</v>
      </c>
      <c r="C10321" s="1206">
        <v>4475</v>
      </c>
      <c r="D10321" s="1206">
        <v>8661</v>
      </c>
      <c r="E10321" s="1206">
        <v>1435</v>
      </c>
      <c r="F10321" s="1210">
        <v>14571</v>
      </c>
    </row>
    <row r="10322" spans="2:6" ht="13.15" customHeight="1" x14ac:dyDescent="0.3">
      <c r="B10322" s="1172" t="s">
        <v>11047</v>
      </c>
      <c r="C10322" s="1207">
        <v>531</v>
      </c>
      <c r="D10322" s="1207">
        <v>882</v>
      </c>
      <c r="E10322" s="1207">
        <v>137</v>
      </c>
      <c r="F10322" s="1211">
        <v>1550</v>
      </c>
    </row>
    <row r="10323" spans="2:6" ht="13.15" customHeight="1" x14ac:dyDescent="0.3">
      <c r="B10323" s="1173" t="s">
        <v>11048</v>
      </c>
      <c r="C10323" s="1206">
        <v>37593</v>
      </c>
      <c r="D10323" s="1206">
        <v>52481</v>
      </c>
      <c r="E10323" s="1206">
        <v>11645</v>
      </c>
      <c r="F10323" s="1210">
        <v>101719</v>
      </c>
    </row>
    <row r="10324" spans="2:6" ht="13.15" customHeight="1" x14ac:dyDescent="0.3">
      <c r="B10324" s="1172" t="s">
        <v>11049</v>
      </c>
      <c r="C10324" s="1207">
        <v>794</v>
      </c>
      <c r="D10324" s="1207">
        <v>1827</v>
      </c>
      <c r="E10324" s="1207">
        <v>170</v>
      </c>
      <c r="F10324" s="1211">
        <v>2791</v>
      </c>
    </row>
    <row r="10325" spans="2:6" ht="13.15" customHeight="1" x14ac:dyDescent="0.3">
      <c r="B10325" s="1173" t="s">
        <v>11050</v>
      </c>
      <c r="C10325" s="1206">
        <v>265</v>
      </c>
      <c r="D10325" s="1206">
        <v>272</v>
      </c>
      <c r="E10325" s="1206">
        <v>44</v>
      </c>
      <c r="F10325" s="1210">
        <v>581</v>
      </c>
    </row>
    <row r="10326" spans="2:6" ht="13.15" customHeight="1" x14ac:dyDescent="0.3">
      <c r="B10326" s="1172" t="s">
        <v>11051</v>
      </c>
      <c r="C10326" s="1207">
        <v>818</v>
      </c>
      <c r="D10326" s="1207">
        <v>2200</v>
      </c>
      <c r="E10326" s="1207">
        <v>298</v>
      </c>
      <c r="F10326" s="1211">
        <v>3316</v>
      </c>
    </row>
    <row r="10327" spans="2:6" ht="13.15" customHeight="1" x14ac:dyDescent="0.3">
      <c r="B10327" s="1173" t="s">
        <v>11052</v>
      </c>
      <c r="C10327" s="1206">
        <v>321</v>
      </c>
      <c r="D10327" s="1206">
        <v>949</v>
      </c>
      <c r="E10327" s="1206">
        <v>105</v>
      </c>
      <c r="F10327" s="1210">
        <v>1375</v>
      </c>
    </row>
    <row r="10328" spans="2:6" ht="13.15" customHeight="1" x14ac:dyDescent="0.3">
      <c r="B10328" s="1172" t="s">
        <v>11053</v>
      </c>
      <c r="C10328" s="1207">
        <v>40</v>
      </c>
      <c r="D10328" s="1207">
        <v>87</v>
      </c>
      <c r="E10328" s="1207">
        <v>20</v>
      </c>
      <c r="F10328" s="1211">
        <v>147</v>
      </c>
    </row>
    <row r="10329" spans="2:6" ht="13.15" customHeight="1" x14ac:dyDescent="0.3">
      <c r="B10329" s="1173" t="s">
        <v>11054</v>
      </c>
      <c r="C10329" s="1206">
        <v>206</v>
      </c>
      <c r="D10329" s="1206">
        <v>334</v>
      </c>
      <c r="E10329" s="1206">
        <v>38</v>
      </c>
      <c r="F10329" s="1210">
        <v>578</v>
      </c>
    </row>
    <row r="10330" spans="2:6" ht="13.15" customHeight="1" x14ac:dyDescent="0.3">
      <c r="B10330" s="1172" t="s">
        <v>11055</v>
      </c>
      <c r="C10330" s="1207">
        <v>452</v>
      </c>
      <c r="D10330" s="1207">
        <v>1187</v>
      </c>
      <c r="E10330" s="1207">
        <v>110</v>
      </c>
      <c r="F10330" s="1211">
        <v>1749</v>
      </c>
    </row>
    <row r="10331" spans="2:6" ht="13.15" customHeight="1" x14ac:dyDescent="0.3">
      <c r="B10331" s="1173" t="s">
        <v>11056</v>
      </c>
      <c r="C10331" s="1206">
        <v>365</v>
      </c>
      <c r="D10331" s="1206">
        <v>1014</v>
      </c>
      <c r="E10331" s="1206">
        <v>118</v>
      </c>
      <c r="F10331" s="1210">
        <v>1497</v>
      </c>
    </row>
    <row r="10332" spans="2:6" ht="13.15" customHeight="1" x14ac:dyDescent="0.3">
      <c r="B10332" s="1172" t="s">
        <v>11057</v>
      </c>
      <c r="C10332" s="1207">
        <v>456</v>
      </c>
      <c r="D10332" s="1207">
        <v>419</v>
      </c>
      <c r="E10332" s="1207">
        <v>79</v>
      </c>
      <c r="F10332" s="1211">
        <v>954</v>
      </c>
    </row>
    <row r="10333" spans="2:6" ht="13.15" customHeight="1" x14ac:dyDescent="0.3">
      <c r="B10333" s="1173" t="s">
        <v>11058</v>
      </c>
      <c r="C10333" s="1206">
        <v>198</v>
      </c>
      <c r="D10333" s="1206">
        <v>286</v>
      </c>
      <c r="E10333" s="1206">
        <v>50</v>
      </c>
      <c r="F10333" s="1210">
        <v>534</v>
      </c>
    </row>
    <row r="10334" spans="2:6" ht="13.15" customHeight="1" x14ac:dyDescent="0.3">
      <c r="B10334" s="1172" t="s">
        <v>11059</v>
      </c>
      <c r="C10334" s="1207">
        <v>31</v>
      </c>
      <c r="D10334" s="1207">
        <v>81</v>
      </c>
      <c r="E10334" s="1207">
        <v>7</v>
      </c>
      <c r="F10334" s="1211">
        <v>119</v>
      </c>
    </row>
    <row r="10335" spans="2:6" ht="13.15" customHeight="1" x14ac:dyDescent="0.3">
      <c r="B10335" s="1173" t="s">
        <v>11060</v>
      </c>
      <c r="C10335" s="1206">
        <v>360</v>
      </c>
      <c r="D10335" s="1206">
        <v>413</v>
      </c>
      <c r="E10335" s="1206">
        <v>44</v>
      </c>
      <c r="F10335" s="1210">
        <v>817</v>
      </c>
    </row>
    <row r="10336" spans="2:6" ht="13.15" customHeight="1" x14ac:dyDescent="0.3">
      <c r="B10336" s="1172" t="s">
        <v>11061</v>
      </c>
      <c r="C10336" s="1207">
        <v>234</v>
      </c>
      <c r="D10336" s="1207">
        <v>344</v>
      </c>
      <c r="E10336" s="1207">
        <v>36</v>
      </c>
      <c r="F10336" s="1211">
        <v>614</v>
      </c>
    </row>
    <row r="10337" spans="2:6" ht="13.15" customHeight="1" x14ac:dyDescent="0.3">
      <c r="B10337" s="1173" t="s">
        <v>11062</v>
      </c>
      <c r="C10337" s="1206">
        <v>161</v>
      </c>
      <c r="D10337" s="1206">
        <v>134</v>
      </c>
      <c r="E10337" s="1206">
        <v>19</v>
      </c>
      <c r="F10337" s="1210">
        <v>314</v>
      </c>
    </row>
    <row r="10338" spans="2:6" ht="13.15" customHeight="1" x14ac:dyDescent="0.3">
      <c r="B10338" s="1172" t="s">
        <v>11063</v>
      </c>
      <c r="C10338" s="1207">
        <v>113</v>
      </c>
      <c r="D10338" s="1207">
        <v>151</v>
      </c>
      <c r="E10338" s="1207">
        <v>15</v>
      </c>
      <c r="F10338" s="1211">
        <v>279</v>
      </c>
    </row>
    <row r="10339" spans="2:6" ht="13.15" customHeight="1" x14ac:dyDescent="0.3">
      <c r="B10339" s="1173" t="s">
        <v>11064</v>
      </c>
      <c r="C10339" s="1206">
        <v>208</v>
      </c>
      <c r="D10339" s="1206">
        <v>461</v>
      </c>
      <c r="E10339" s="1206">
        <v>43</v>
      </c>
      <c r="F10339" s="1210">
        <v>712</v>
      </c>
    </row>
    <row r="10340" spans="2:6" ht="13.15" customHeight="1" x14ac:dyDescent="0.3">
      <c r="B10340" s="1172" t="s">
        <v>11065</v>
      </c>
      <c r="C10340" s="1207">
        <v>1301</v>
      </c>
      <c r="D10340" s="1207">
        <v>3508</v>
      </c>
      <c r="E10340" s="1207">
        <v>493</v>
      </c>
      <c r="F10340" s="1211">
        <v>5302</v>
      </c>
    </row>
    <row r="10341" spans="2:6" ht="13.15" customHeight="1" x14ac:dyDescent="0.3">
      <c r="B10341" s="1173" t="s">
        <v>11066</v>
      </c>
      <c r="C10341" s="1206">
        <v>655</v>
      </c>
      <c r="D10341" s="1206">
        <v>830</v>
      </c>
      <c r="E10341" s="1206">
        <v>121</v>
      </c>
      <c r="F10341" s="1210">
        <v>1606</v>
      </c>
    </row>
    <row r="10342" spans="2:6" ht="13.15" customHeight="1" x14ac:dyDescent="0.3">
      <c r="B10342" s="1172" t="s">
        <v>11067</v>
      </c>
      <c r="C10342" s="1207">
        <v>342</v>
      </c>
      <c r="D10342" s="1207">
        <v>821</v>
      </c>
      <c r="E10342" s="1207">
        <v>89</v>
      </c>
      <c r="F10342" s="1211">
        <v>1252</v>
      </c>
    </row>
    <row r="10343" spans="2:6" ht="13.15" customHeight="1" x14ac:dyDescent="0.3">
      <c r="B10343" s="1173" t="s">
        <v>11068</v>
      </c>
      <c r="C10343" s="1206">
        <v>437</v>
      </c>
      <c r="D10343" s="1206">
        <v>354</v>
      </c>
      <c r="E10343" s="1206">
        <v>49</v>
      </c>
      <c r="F10343" s="1210">
        <v>840</v>
      </c>
    </row>
    <row r="10344" spans="2:6" ht="13.15" customHeight="1" x14ac:dyDescent="0.3">
      <c r="B10344" s="1172" t="s">
        <v>11069</v>
      </c>
      <c r="C10344" s="1207">
        <v>123</v>
      </c>
      <c r="D10344" s="1207">
        <v>182</v>
      </c>
      <c r="E10344" s="1207">
        <v>28</v>
      </c>
      <c r="F10344" s="1211">
        <v>333</v>
      </c>
    </row>
    <row r="10345" spans="2:6" ht="13.15" customHeight="1" x14ac:dyDescent="0.3">
      <c r="B10345" s="1173" t="s">
        <v>11070</v>
      </c>
      <c r="C10345" s="1206">
        <v>141</v>
      </c>
      <c r="D10345" s="1206">
        <v>116</v>
      </c>
      <c r="E10345" s="1206">
        <v>16</v>
      </c>
      <c r="F10345" s="1210">
        <v>273</v>
      </c>
    </row>
    <row r="10346" spans="2:6" ht="13.15" customHeight="1" x14ac:dyDescent="0.3">
      <c r="B10346" s="1172" t="s">
        <v>11071</v>
      </c>
      <c r="C10346" s="1207">
        <v>235</v>
      </c>
      <c r="D10346" s="1207">
        <v>456</v>
      </c>
      <c r="E10346" s="1207">
        <v>39</v>
      </c>
      <c r="F10346" s="1211">
        <v>730</v>
      </c>
    </row>
    <row r="10347" spans="2:6" ht="13.15" customHeight="1" x14ac:dyDescent="0.3">
      <c r="B10347" s="1173" t="s">
        <v>11072</v>
      </c>
      <c r="C10347" s="1206">
        <v>1591</v>
      </c>
      <c r="D10347" s="1206">
        <v>1825</v>
      </c>
      <c r="E10347" s="1206">
        <v>261</v>
      </c>
      <c r="F10347" s="1210">
        <v>3677</v>
      </c>
    </row>
    <row r="10348" spans="2:6" ht="13.15" customHeight="1" x14ac:dyDescent="0.3">
      <c r="B10348" s="1172" t="s">
        <v>11073</v>
      </c>
      <c r="C10348" s="1207">
        <v>361</v>
      </c>
      <c r="D10348" s="1207">
        <v>463</v>
      </c>
      <c r="E10348" s="1207">
        <v>43</v>
      </c>
      <c r="F10348" s="1211">
        <v>867</v>
      </c>
    </row>
    <row r="10349" spans="2:6" ht="13.15" customHeight="1" x14ac:dyDescent="0.3">
      <c r="B10349" s="1173" t="s">
        <v>11074</v>
      </c>
      <c r="C10349" s="1206">
        <v>114</v>
      </c>
      <c r="D10349" s="1206">
        <v>251</v>
      </c>
      <c r="E10349" s="1206">
        <v>25</v>
      </c>
      <c r="F10349" s="1210">
        <v>390</v>
      </c>
    </row>
    <row r="10350" spans="2:6" ht="13.15" customHeight="1" x14ac:dyDescent="0.3">
      <c r="B10350" s="1172" t="s">
        <v>11075</v>
      </c>
      <c r="C10350" s="1207">
        <v>78</v>
      </c>
      <c r="D10350" s="1207">
        <v>105</v>
      </c>
      <c r="E10350" s="1207">
        <v>20</v>
      </c>
      <c r="F10350" s="1211">
        <v>203</v>
      </c>
    </row>
    <row r="10351" spans="2:6" ht="13.15" customHeight="1" x14ac:dyDescent="0.3">
      <c r="B10351" s="1173" t="s">
        <v>11076</v>
      </c>
      <c r="C10351" s="1206">
        <v>289</v>
      </c>
      <c r="D10351" s="1206">
        <v>355</v>
      </c>
      <c r="E10351" s="1206">
        <v>48</v>
      </c>
      <c r="F10351" s="1210">
        <v>692</v>
      </c>
    </row>
    <row r="10352" spans="2:6" ht="13.15" customHeight="1" x14ac:dyDescent="0.3">
      <c r="B10352" s="1172" t="s">
        <v>11077</v>
      </c>
      <c r="C10352" s="1207">
        <v>320</v>
      </c>
      <c r="D10352" s="1207">
        <v>463</v>
      </c>
      <c r="E10352" s="1207">
        <v>96</v>
      </c>
      <c r="F10352" s="1211">
        <v>879</v>
      </c>
    </row>
    <row r="10353" spans="2:6" ht="13.15" customHeight="1" x14ac:dyDescent="0.3">
      <c r="B10353" s="1173" t="s">
        <v>11078</v>
      </c>
      <c r="C10353" s="1206">
        <v>752</v>
      </c>
      <c r="D10353" s="1206">
        <v>1431</v>
      </c>
      <c r="E10353" s="1206">
        <v>198</v>
      </c>
      <c r="F10353" s="1210">
        <v>2381</v>
      </c>
    </row>
    <row r="10354" spans="2:6" ht="13.15" customHeight="1" x14ac:dyDescent="0.3">
      <c r="B10354" s="1172" t="s">
        <v>11079</v>
      </c>
      <c r="C10354" s="1207">
        <v>317</v>
      </c>
      <c r="D10354" s="1207">
        <v>601</v>
      </c>
      <c r="E10354" s="1207">
        <v>86</v>
      </c>
      <c r="F10354" s="1211">
        <v>1004</v>
      </c>
    </row>
    <row r="10355" spans="2:6" ht="13.15" customHeight="1" x14ac:dyDescent="0.3">
      <c r="B10355" s="1173" t="s">
        <v>11080</v>
      </c>
      <c r="C10355" s="1206">
        <v>942</v>
      </c>
      <c r="D10355" s="1206">
        <v>1135</v>
      </c>
      <c r="E10355" s="1206">
        <v>257</v>
      </c>
      <c r="F10355" s="1210">
        <v>2334</v>
      </c>
    </row>
    <row r="10356" spans="2:6" ht="13.15" customHeight="1" x14ac:dyDescent="0.3">
      <c r="B10356" s="1172" t="s">
        <v>11081</v>
      </c>
      <c r="C10356" s="1207">
        <v>61</v>
      </c>
      <c r="D10356" s="1207">
        <v>133</v>
      </c>
      <c r="E10356" s="1207">
        <v>19</v>
      </c>
      <c r="F10356" s="1211">
        <v>213</v>
      </c>
    </row>
    <row r="10357" spans="2:6" ht="13.15" customHeight="1" x14ac:dyDescent="0.3">
      <c r="B10357" s="1173" t="s">
        <v>11082</v>
      </c>
      <c r="C10357" s="1206">
        <v>345</v>
      </c>
      <c r="D10357" s="1206">
        <v>475</v>
      </c>
      <c r="E10357" s="1206">
        <v>77</v>
      </c>
      <c r="F10357" s="1210">
        <v>897</v>
      </c>
    </row>
    <row r="10358" spans="2:6" ht="13.15" customHeight="1" x14ac:dyDescent="0.3">
      <c r="B10358" s="1172" t="s">
        <v>11083</v>
      </c>
      <c r="C10358" s="1207">
        <v>372</v>
      </c>
      <c r="D10358" s="1207">
        <v>567</v>
      </c>
      <c r="E10358" s="1207">
        <v>87</v>
      </c>
      <c r="F10358" s="1211">
        <v>1026</v>
      </c>
    </row>
    <row r="10359" spans="2:6" ht="13.15" customHeight="1" x14ac:dyDescent="0.3">
      <c r="B10359" s="1173" t="s">
        <v>11084</v>
      </c>
      <c r="C10359" s="1206">
        <v>167</v>
      </c>
      <c r="D10359" s="1206">
        <v>262</v>
      </c>
      <c r="E10359" s="1206">
        <v>30</v>
      </c>
      <c r="F10359" s="1210">
        <v>459</v>
      </c>
    </row>
    <row r="10360" spans="2:6" ht="13.15" customHeight="1" x14ac:dyDescent="0.3">
      <c r="B10360" s="1172" t="s">
        <v>11085</v>
      </c>
      <c r="C10360" s="1207">
        <v>64</v>
      </c>
      <c r="D10360" s="1207">
        <v>109</v>
      </c>
      <c r="E10360" s="1207">
        <v>14</v>
      </c>
      <c r="F10360" s="1211">
        <v>187</v>
      </c>
    </row>
    <row r="10361" spans="2:6" ht="13.15" customHeight="1" x14ac:dyDescent="0.3">
      <c r="B10361" s="1173" t="s">
        <v>11086</v>
      </c>
      <c r="C10361" s="1206">
        <v>104</v>
      </c>
      <c r="D10361" s="1206">
        <v>209</v>
      </c>
      <c r="E10361" s="1206">
        <v>23</v>
      </c>
      <c r="F10361" s="1210">
        <v>336</v>
      </c>
    </row>
    <row r="10362" spans="2:6" ht="13.15" customHeight="1" x14ac:dyDescent="0.3">
      <c r="B10362" s="1172" t="s">
        <v>11087</v>
      </c>
      <c r="C10362" s="1207">
        <v>129</v>
      </c>
      <c r="D10362" s="1207">
        <v>122</v>
      </c>
      <c r="E10362" s="1207">
        <v>18</v>
      </c>
      <c r="F10362" s="1211">
        <v>269</v>
      </c>
    </row>
    <row r="10363" spans="2:6" ht="13.15" customHeight="1" x14ac:dyDescent="0.3">
      <c r="B10363" s="1173" t="s">
        <v>11088</v>
      </c>
      <c r="C10363" s="1206">
        <v>44</v>
      </c>
      <c r="D10363" s="1206">
        <v>29</v>
      </c>
      <c r="E10363" s="1206">
        <v>3</v>
      </c>
      <c r="F10363" s="1210">
        <v>76</v>
      </c>
    </row>
    <row r="10364" spans="2:6" ht="13.15" customHeight="1" x14ac:dyDescent="0.3">
      <c r="B10364" s="1172" t="s">
        <v>11089</v>
      </c>
      <c r="C10364" s="1207">
        <v>13</v>
      </c>
      <c r="D10364" s="1207">
        <v>10</v>
      </c>
      <c r="E10364" s="1207">
        <v>0</v>
      </c>
      <c r="F10364" s="1211">
        <v>23</v>
      </c>
    </row>
    <row r="10365" spans="2:6" ht="13.15" customHeight="1" x14ac:dyDescent="0.3">
      <c r="B10365" s="1173" t="s">
        <v>11090</v>
      </c>
      <c r="C10365" s="1206">
        <v>54</v>
      </c>
      <c r="D10365" s="1206">
        <v>28</v>
      </c>
      <c r="E10365" s="1206">
        <v>2</v>
      </c>
      <c r="F10365" s="1210">
        <v>84</v>
      </c>
    </row>
    <row r="10366" spans="2:6" ht="13.15" customHeight="1" x14ac:dyDescent="0.3">
      <c r="B10366" s="1172" t="s">
        <v>11091</v>
      </c>
      <c r="C10366" s="1207">
        <v>10</v>
      </c>
      <c r="D10366" s="1207">
        <v>10</v>
      </c>
      <c r="E10366" s="1207">
        <v>2</v>
      </c>
      <c r="F10366" s="1211">
        <v>22</v>
      </c>
    </row>
    <row r="10367" spans="2:6" ht="13.15" customHeight="1" x14ac:dyDescent="0.3">
      <c r="B10367" s="1173" t="s">
        <v>11092</v>
      </c>
      <c r="C10367" s="1206">
        <v>1033</v>
      </c>
      <c r="D10367" s="1206">
        <v>2752</v>
      </c>
      <c r="E10367" s="1206">
        <v>380</v>
      </c>
      <c r="F10367" s="1210">
        <v>4165</v>
      </c>
    </row>
    <row r="10368" spans="2:6" ht="13.15" customHeight="1" x14ac:dyDescent="0.3">
      <c r="B10368" s="1172" t="s">
        <v>11093</v>
      </c>
      <c r="C10368" s="1207">
        <v>3</v>
      </c>
      <c r="D10368" s="1207">
        <v>36</v>
      </c>
      <c r="E10368" s="1207">
        <v>1</v>
      </c>
      <c r="F10368" s="1211">
        <v>40</v>
      </c>
    </row>
    <row r="10369" spans="2:6" ht="13.15" customHeight="1" x14ac:dyDescent="0.3">
      <c r="B10369" s="1173" t="s">
        <v>11094</v>
      </c>
      <c r="C10369" s="1206">
        <v>225</v>
      </c>
      <c r="D10369" s="1206">
        <v>496</v>
      </c>
      <c r="E10369" s="1206">
        <v>43</v>
      </c>
      <c r="F10369" s="1210">
        <v>764</v>
      </c>
    </row>
    <row r="10370" spans="2:6" ht="13.15" customHeight="1" x14ac:dyDescent="0.3">
      <c r="B10370" s="1172" t="s">
        <v>11095</v>
      </c>
      <c r="C10370" s="1207">
        <v>920</v>
      </c>
      <c r="D10370" s="1207">
        <v>2881</v>
      </c>
      <c r="E10370" s="1207">
        <v>398</v>
      </c>
      <c r="F10370" s="1211">
        <v>4199</v>
      </c>
    </row>
    <row r="10371" spans="2:6" ht="13.15" customHeight="1" x14ac:dyDescent="0.3">
      <c r="B10371" s="1173" t="s">
        <v>11096</v>
      </c>
      <c r="C10371" s="1206">
        <v>434</v>
      </c>
      <c r="D10371" s="1206">
        <v>597</v>
      </c>
      <c r="E10371" s="1206">
        <v>84</v>
      </c>
      <c r="F10371" s="1210">
        <v>1115</v>
      </c>
    </row>
    <row r="10372" spans="2:6" ht="13.15" customHeight="1" x14ac:dyDescent="0.3">
      <c r="B10372" s="1172" t="s">
        <v>11097</v>
      </c>
      <c r="C10372" s="1207">
        <v>256</v>
      </c>
      <c r="D10372" s="1207">
        <v>528</v>
      </c>
      <c r="E10372" s="1207">
        <v>83</v>
      </c>
      <c r="F10372" s="1211">
        <v>867</v>
      </c>
    </row>
    <row r="10373" spans="2:6" ht="13.15" customHeight="1" x14ac:dyDescent="0.3">
      <c r="B10373" s="1173" t="s">
        <v>11098</v>
      </c>
      <c r="C10373" s="1206">
        <v>1218</v>
      </c>
      <c r="D10373" s="1206">
        <v>2635</v>
      </c>
      <c r="E10373" s="1206">
        <v>515</v>
      </c>
      <c r="F10373" s="1210">
        <v>4368</v>
      </c>
    </row>
    <row r="10374" spans="2:6" ht="13.15" customHeight="1" x14ac:dyDescent="0.3">
      <c r="B10374" s="1172" t="s">
        <v>11099</v>
      </c>
      <c r="C10374" s="1207">
        <v>142</v>
      </c>
      <c r="D10374" s="1207">
        <v>250</v>
      </c>
      <c r="E10374" s="1207">
        <v>42</v>
      </c>
      <c r="F10374" s="1211">
        <v>434</v>
      </c>
    </row>
    <row r="10375" spans="2:6" ht="13.15" customHeight="1" x14ac:dyDescent="0.3">
      <c r="B10375" s="1173" t="s">
        <v>11100</v>
      </c>
      <c r="C10375" s="1206">
        <v>712</v>
      </c>
      <c r="D10375" s="1206">
        <v>1916</v>
      </c>
      <c r="E10375" s="1206">
        <v>328</v>
      </c>
      <c r="F10375" s="1210">
        <v>2956</v>
      </c>
    </row>
    <row r="10376" spans="2:6" ht="13.15" customHeight="1" x14ac:dyDescent="0.3">
      <c r="B10376" s="1172" t="s">
        <v>11101</v>
      </c>
      <c r="C10376" s="1207">
        <v>66</v>
      </c>
      <c r="D10376" s="1207">
        <v>180</v>
      </c>
      <c r="E10376" s="1207">
        <v>40</v>
      </c>
      <c r="F10376" s="1211">
        <v>286</v>
      </c>
    </row>
    <row r="10377" spans="2:6" ht="13.15" customHeight="1" x14ac:dyDescent="0.3">
      <c r="B10377" s="1173" t="s">
        <v>11102</v>
      </c>
      <c r="C10377" s="1206">
        <v>630</v>
      </c>
      <c r="D10377" s="1206">
        <v>1553</v>
      </c>
      <c r="E10377" s="1206">
        <v>250</v>
      </c>
      <c r="F10377" s="1210">
        <v>2433</v>
      </c>
    </row>
    <row r="10378" spans="2:6" ht="13.15" customHeight="1" x14ac:dyDescent="0.3">
      <c r="B10378" s="1172" t="s">
        <v>11103</v>
      </c>
      <c r="C10378" s="1207">
        <v>41</v>
      </c>
      <c r="D10378" s="1207">
        <v>75</v>
      </c>
      <c r="E10378" s="1207">
        <v>8</v>
      </c>
      <c r="F10378" s="1211">
        <v>124</v>
      </c>
    </row>
    <row r="10379" spans="2:6" ht="13.15" customHeight="1" x14ac:dyDescent="0.3">
      <c r="B10379" s="1173" t="s">
        <v>11104</v>
      </c>
      <c r="C10379" s="1206">
        <v>498</v>
      </c>
      <c r="D10379" s="1206">
        <v>1249</v>
      </c>
      <c r="E10379" s="1206">
        <v>198</v>
      </c>
      <c r="F10379" s="1210">
        <v>1945</v>
      </c>
    </row>
    <row r="10380" spans="2:6" ht="13.15" customHeight="1" x14ac:dyDescent="0.3">
      <c r="B10380" s="1172" t="s">
        <v>11105</v>
      </c>
      <c r="C10380" s="1207">
        <v>618</v>
      </c>
      <c r="D10380" s="1207">
        <v>1427</v>
      </c>
      <c r="E10380" s="1207">
        <v>204</v>
      </c>
      <c r="F10380" s="1211">
        <v>2249</v>
      </c>
    </row>
    <row r="10381" spans="2:6" ht="13.15" customHeight="1" x14ac:dyDescent="0.3">
      <c r="B10381" s="1173" t="s">
        <v>11106</v>
      </c>
      <c r="C10381" s="1206">
        <v>2753</v>
      </c>
      <c r="D10381" s="1206">
        <v>9411</v>
      </c>
      <c r="E10381" s="1206">
        <v>1055</v>
      </c>
      <c r="F10381" s="1210">
        <v>13219</v>
      </c>
    </row>
    <row r="10382" spans="2:6" ht="13.15" customHeight="1" x14ac:dyDescent="0.3">
      <c r="B10382" s="1172" t="s">
        <v>11107</v>
      </c>
      <c r="C10382" s="1207">
        <v>2841</v>
      </c>
      <c r="D10382" s="1207">
        <v>10347</v>
      </c>
      <c r="E10382" s="1207">
        <v>978</v>
      </c>
      <c r="F10382" s="1211">
        <v>14166</v>
      </c>
    </row>
    <row r="10383" spans="2:6" ht="13.15" customHeight="1" x14ac:dyDescent="0.3">
      <c r="B10383" s="1173" t="s">
        <v>11108</v>
      </c>
      <c r="C10383" s="1206">
        <v>561</v>
      </c>
      <c r="D10383" s="1206">
        <v>2043</v>
      </c>
      <c r="E10383" s="1206">
        <v>169</v>
      </c>
      <c r="F10383" s="1210">
        <v>2773</v>
      </c>
    </row>
    <row r="10384" spans="2:6" ht="13.15" customHeight="1" x14ac:dyDescent="0.3">
      <c r="B10384" s="1172" t="s">
        <v>11109</v>
      </c>
      <c r="C10384" s="1207">
        <v>1480</v>
      </c>
      <c r="D10384" s="1207">
        <v>4581</v>
      </c>
      <c r="E10384" s="1207">
        <v>412</v>
      </c>
      <c r="F10384" s="1211">
        <v>6473</v>
      </c>
    </row>
    <row r="10385" spans="2:6" ht="13.15" customHeight="1" x14ac:dyDescent="0.3">
      <c r="B10385" s="1173" t="s">
        <v>11110</v>
      </c>
      <c r="C10385" s="1206">
        <v>731</v>
      </c>
      <c r="D10385" s="1206">
        <v>2577</v>
      </c>
      <c r="E10385" s="1206">
        <v>286</v>
      </c>
      <c r="F10385" s="1210">
        <v>3594</v>
      </c>
    </row>
    <row r="10386" spans="2:6" ht="13.15" customHeight="1" x14ac:dyDescent="0.3">
      <c r="B10386" s="1172" t="s">
        <v>11111</v>
      </c>
      <c r="C10386" s="1207">
        <v>161</v>
      </c>
      <c r="D10386" s="1207">
        <v>782</v>
      </c>
      <c r="E10386" s="1207">
        <v>75</v>
      </c>
      <c r="F10386" s="1211">
        <v>1018</v>
      </c>
    </row>
    <row r="10387" spans="2:6" ht="13.15" customHeight="1" x14ac:dyDescent="0.3">
      <c r="B10387" s="1173" t="s">
        <v>11112</v>
      </c>
      <c r="C10387" s="1206">
        <v>543</v>
      </c>
      <c r="D10387" s="1206">
        <v>1834</v>
      </c>
      <c r="E10387" s="1206">
        <v>298</v>
      </c>
      <c r="F10387" s="1210">
        <v>2675</v>
      </c>
    </row>
    <row r="10388" spans="2:6" ht="13.15" customHeight="1" x14ac:dyDescent="0.3">
      <c r="B10388" s="1172" t="s">
        <v>11113</v>
      </c>
      <c r="C10388" s="1207">
        <v>1036</v>
      </c>
      <c r="D10388" s="1207">
        <v>2189</v>
      </c>
      <c r="E10388" s="1207">
        <v>275</v>
      </c>
      <c r="F10388" s="1211">
        <v>3500</v>
      </c>
    </row>
    <row r="10389" spans="2:6" ht="13.15" customHeight="1" x14ac:dyDescent="0.3">
      <c r="B10389" s="1173" t="s">
        <v>11114</v>
      </c>
      <c r="C10389" s="1206">
        <v>375</v>
      </c>
      <c r="D10389" s="1206">
        <v>808</v>
      </c>
      <c r="E10389" s="1206">
        <v>59</v>
      </c>
      <c r="F10389" s="1210">
        <v>1242</v>
      </c>
    </row>
    <row r="10390" spans="2:6" ht="13.15" customHeight="1" x14ac:dyDescent="0.3">
      <c r="B10390" s="1172" t="s">
        <v>11115</v>
      </c>
      <c r="C10390" s="1207">
        <v>1017</v>
      </c>
      <c r="D10390" s="1207">
        <v>2019</v>
      </c>
      <c r="E10390" s="1207">
        <v>239</v>
      </c>
      <c r="F10390" s="1211">
        <v>3275</v>
      </c>
    </row>
    <row r="10391" spans="2:6" ht="13.15" customHeight="1" x14ac:dyDescent="0.3">
      <c r="B10391" s="1173" t="s">
        <v>11116</v>
      </c>
      <c r="C10391" s="1206">
        <v>277</v>
      </c>
      <c r="D10391" s="1206">
        <v>896</v>
      </c>
      <c r="E10391" s="1206">
        <v>73</v>
      </c>
      <c r="F10391" s="1210">
        <v>1246</v>
      </c>
    </row>
    <row r="10392" spans="2:6" ht="13.15" customHeight="1" x14ac:dyDescent="0.3">
      <c r="B10392" s="1172" t="s">
        <v>11117</v>
      </c>
      <c r="C10392" s="1207">
        <v>468</v>
      </c>
      <c r="D10392" s="1207">
        <v>1455</v>
      </c>
      <c r="E10392" s="1207">
        <v>136</v>
      </c>
      <c r="F10392" s="1211">
        <v>2059</v>
      </c>
    </row>
    <row r="10393" spans="2:6" ht="13.15" customHeight="1" x14ac:dyDescent="0.3">
      <c r="B10393" s="1173" t="s">
        <v>11118</v>
      </c>
      <c r="C10393" s="1206">
        <v>3900</v>
      </c>
      <c r="D10393" s="1206">
        <v>9127</v>
      </c>
      <c r="E10393" s="1206">
        <v>1164</v>
      </c>
      <c r="F10393" s="1210">
        <v>14191</v>
      </c>
    </row>
    <row r="10394" spans="2:6" ht="13.15" customHeight="1" x14ac:dyDescent="0.3">
      <c r="B10394" s="1172" t="s">
        <v>11119</v>
      </c>
      <c r="C10394" s="1207">
        <v>1272</v>
      </c>
      <c r="D10394" s="1207">
        <v>3870</v>
      </c>
      <c r="E10394" s="1207">
        <v>261</v>
      </c>
      <c r="F10394" s="1211">
        <v>5403</v>
      </c>
    </row>
    <row r="10395" spans="2:6" ht="13.15" customHeight="1" x14ac:dyDescent="0.3">
      <c r="B10395" s="1173" t="s">
        <v>11120</v>
      </c>
      <c r="C10395" s="1206">
        <v>572</v>
      </c>
      <c r="D10395" s="1206">
        <v>1772</v>
      </c>
      <c r="E10395" s="1206">
        <v>152</v>
      </c>
      <c r="F10395" s="1210">
        <v>2496</v>
      </c>
    </row>
    <row r="10396" spans="2:6" ht="13.15" customHeight="1" x14ac:dyDescent="0.3">
      <c r="B10396" s="1172" t="s">
        <v>11121</v>
      </c>
      <c r="C10396" s="1207">
        <v>1247</v>
      </c>
      <c r="D10396" s="1207">
        <v>5221</v>
      </c>
      <c r="E10396" s="1207">
        <v>589</v>
      </c>
      <c r="F10396" s="1211">
        <v>7057</v>
      </c>
    </row>
    <row r="10397" spans="2:6" ht="13.15" customHeight="1" x14ac:dyDescent="0.3">
      <c r="B10397" s="1173" t="s">
        <v>11122</v>
      </c>
      <c r="C10397" s="1206">
        <v>1101</v>
      </c>
      <c r="D10397" s="1206">
        <v>5372</v>
      </c>
      <c r="E10397" s="1206">
        <v>340</v>
      </c>
      <c r="F10397" s="1210">
        <v>6813</v>
      </c>
    </row>
    <row r="10398" spans="2:6" ht="13.15" customHeight="1" x14ac:dyDescent="0.3">
      <c r="B10398" s="1172" t="s">
        <v>11123</v>
      </c>
      <c r="C10398" s="1207">
        <v>954</v>
      </c>
      <c r="D10398" s="1207">
        <v>4228</v>
      </c>
      <c r="E10398" s="1207">
        <v>281</v>
      </c>
      <c r="F10398" s="1211">
        <v>5463</v>
      </c>
    </row>
    <row r="10399" spans="2:6" ht="13.15" customHeight="1" x14ac:dyDescent="0.3">
      <c r="B10399" s="1173" t="s">
        <v>11124</v>
      </c>
      <c r="C10399" s="1206">
        <v>2974</v>
      </c>
      <c r="D10399" s="1206">
        <v>8758</v>
      </c>
      <c r="E10399" s="1206">
        <v>1061</v>
      </c>
      <c r="F10399" s="1210">
        <v>12793</v>
      </c>
    </row>
    <row r="10400" spans="2:6" ht="13.15" customHeight="1" x14ac:dyDescent="0.3">
      <c r="B10400" s="1172" t="s">
        <v>11125</v>
      </c>
      <c r="C10400" s="1207">
        <v>1060</v>
      </c>
      <c r="D10400" s="1207">
        <v>2779</v>
      </c>
      <c r="E10400" s="1207">
        <v>213</v>
      </c>
      <c r="F10400" s="1211">
        <v>4052</v>
      </c>
    </row>
    <row r="10401" spans="2:6" ht="13.15" customHeight="1" x14ac:dyDescent="0.3">
      <c r="B10401" s="1173" t="s">
        <v>11126</v>
      </c>
      <c r="C10401" s="1206">
        <v>2122</v>
      </c>
      <c r="D10401" s="1206">
        <v>4865</v>
      </c>
      <c r="E10401" s="1206">
        <v>474</v>
      </c>
      <c r="F10401" s="1210">
        <v>7461</v>
      </c>
    </row>
    <row r="10402" spans="2:6" ht="13.15" customHeight="1" x14ac:dyDescent="0.3">
      <c r="B10402" s="1172" t="s">
        <v>11127</v>
      </c>
      <c r="C10402" s="1207">
        <v>401</v>
      </c>
      <c r="D10402" s="1207">
        <v>494</v>
      </c>
      <c r="E10402" s="1207">
        <v>55</v>
      </c>
      <c r="F10402" s="1211">
        <v>950</v>
      </c>
    </row>
    <row r="10403" spans="2:6" ht="13.15" customHeight="1" x14ac:dyDescent="0.3">
      <c r="B10403" s="1173" t="s">
        <v>11128</v>
      </c>
      <c r="C10403" s="1206">
        <v>1480</v>
      </c>
      <c r="D10403" s="1206">
        <v>2256</v>
      </c>
      <c r="E10403" s="1206">
        <v>340</v>
      </c>
      <c r="F10403" s="1210">
        <v>4076</v>
      </c>
    </row>
    <row r="10404" spans="2:6" ht="13.15" customHeight="1" x14ac:dyDescent="0.3">
      <c r="B10404" s="1172" t="s">
        <v>11129</v>
      </c>
      <c r="C10404" s="1207">
        <v>218</v>
      </c>
      <c r="D10404" s="1207">
        <v>253</v>
      </c>
      <c r="E10404" s="1207">
        <v>26</v>
      </c>
      <c r="F10404" s="1211">
        <v>497</v>
      </c>
    </row>
    <row r="10405" spans="2:6" ht="13.15" customHeight="1" x14ac:dyDescent="0.3">
      <c r="B10405" s="1173" t="s">
        <v>11130</v>
      </c>
      <c r="C10405" s="1206">
        <v>1115</v>
      </c>
      <c r="D10405" s="1206">
        <v>1325</v>
      </c>
      <c r="E10405" s="1206">
        <v>251</v>
      </c>
      <c r="F10405" s="1210">
        <v>2691</v>
      </c>
    </row>
    <row r="10406" spans="2:6" ht="13.15" customHeight="1" x14ac:dyDescent="0.3">
      <c r="B10406" s="1172" t="s">
        <v>11131</v>
      </c>
      <c r="C10406" s="1207">
        <v>3253</v>
      </c>
      <c r="D10406" s="1207">
        <v>3176</v>
      </c>
      <c r="E10406" s="1207">
        <v>570</v>
      </c>
      <c r="F10406" s="1211">
        <v>6999</v>
      </c>
    </row>
    <row r="10407" spans="2:6" ht="13.15" customHeight="1" x14ac:dyDescent="0.3">
      <c r="B10407" s="1173" t="s">
        <v>11132</v>
      </c>
      <c r="C10407" s="1206">
        <v>504</v>
      </c>
      <c r="D10407" s="1206">
        <v>972</v>
      </c>
      <c r="E10407" s="1206">
        <v>155</v>
      </c>
      <c r="F10407" s="1210">
        <v>1631</v>
      </c>
    </row>
    <row r="10408" spans="2:6" ht="13.15" customHeight="1" x14ac:dyDescent="0.3">
      <c r="B10408" s="1172" t="s">
        <v>11133</v>
      </c>
      <c r="C10408" s="1207">
        <v>277</v>
      </c>
      <c r="D10408" s="1207">
        <v>297</v>
      </c>
      <c r="E10408" s="1207">
        <v>36</v>
      </c>
      <c r="F10408" s="1211">
        <v>610</v>
      </c>
    </row>
    <row r="10409" spans="2:6" ht="13.15" customHeight="1" x14ac:dyDescent="0.3">
      <c r="B10409" s="1173" t="s">
        <v>11134</v>
      </c>
      <c r="C10409" s="1206">
        <v>970</v>
      </c>
      <c r="D10409" s="1206">
        <v>871</v>
      </c>
      <c r="E10409" s="1206">
        <v>124</v>
      </c>
      <c r="F10409" s="1210">
        <v>1965</v>
      </c>
    </row>
    <row r="10410" spans="2:6" ht="13.15" customHeight="1" x14ac:dyDescent="0.3">
      <c r="B10410" s="1172" t="s">
        <v>11135</v>
      </c>
      <c r="C10410" s="1207">
        <v>936</v>
      </c>
      <c r="D10410" s="1207">
        <v>1935</v>
      </c>
      <c r="E10410" s="1207">
        <v>302</v>
      </c>
      <c r="F10410" s="1211">
        <v>3173</v>
      </c>
    </row>
    <row r="10411" spans="2:6" ht="13.15" customHeight="1" x14ac:dyDescent="0.3">
      <c r="B10411" s="1173" t="s">
        <v>11136</v>
      </c>
      <c r="C10411" s="1206">
        <v>3185</v>
      </c>
      <c r="D10411" s="1206">
        <v>5663</v>
      </c>
      <c r="E10411" s="1206">
        <v>927</v>
      </c>
      <c r="F10411" s="1210">
        <v>9775</v>
      </c>
    </row>
    <row r="10412" spans="2:6" ht="13.15" customHeight="1" x14ac:dyDescent="0.3">
      <c r="B10412" s="1172" t="s">
        <v>11137</v>
      </c>
      <c r="C10412" s="1207">
        <v>2029</v>
      </c>
      <c r="D10412" s="1207">
        <v>3991</v>
      </c>
      <c r="E10412" s="1207">
        <v>703</v>
      </c>
      <c r="F10412" s="1211">
        <v>6723</v>
      </c>
    </row>
    <row r="10413" spans="2:6" ht="13.15" customHeight="1" x14ac:dyDescent="0.3">
      <c r="B10413" s="1173" t="s">
        <v>11138</v>
      </c>
      <c r="C10413" s="1206">
        <v>3973</v>
      </c>
      <c r="D10413" s="1206">
        <v>7314</v>
      </c>
      <c r="E10413" s="1206">
        <v>1429</v>
      </c>
      <c r="F10413" s="1210">
        <v>12716</v>
      </c>
    </row>
    <row r="10414" spans="2:6" ht="13.15" customHeight="1" x14ac:dyDescent="0.3">
      <c r="B10414" s="1172" t="s">
        <v>11139</v>
      </c>
      <c r="C10414" s="1207">
        <v>1690</v>
      </c>
      <c r="D10414" s="1207">
        <v>3048</v>
      </c>
      <c r="E10414" s="1207">
        <v>736</v>
      </c>
      <c r="F10414" s="1211">
        <v>5474</v>
      </c>
    </row>
    <row r="10415" spans="2:6" ht="13.15" customHeight="1" x14ac:dyDescent="0.3">
      <c r="B10415" s="1173" t="s">
        <v>11140</v>
      </c>
      <c r="C10415" s="1206">
        <v>9839</v>
      </c>
      <c r="D10415" s="1206">
        <v>7784</v>
      </c>
      <c r="E10415" s="1206">
        <v>5684</v>
      </c>
      <c r="F10415" s="1210">
        <v>23307</v>
      </c>
    </row>
    <row r="10416" spans="2:6" ht="13.15" customHeight="1" x14ac:dyDescent="0.3">
      <c r="B10416" s="1172" t="s">
        <v>11141</v>
      </c>
      <c r="C10416" s="1207">
        <v>3727</v>
      </c>
      <c r="D10416" s="1207">
        <v>3359</v>
      </c>
      <c r="E10416" s="1207">
        <v>3081</v>
      </c>
      <c r="F10416" s="1211">
        <v>10167</v>
      </c>
    </row>
    <row r="10417" spans="2:6" ht="13.15" customHeight="1" x14ac:dyDescent="0.3">
      <c r="B10417" s="1173" t="s">
        <v>11142</v>
      </c>
      <c r="C10417" s="1206">
        <v>7500</v>
      </c>
      <c r="D10417" s="1206">
        <v>6551</v>
      </c>
      <c r="E10417" s="1206">
        <v>3384</v>
      </c>
      <c r="F10417" s="1210">
        <v>17435</v>
      </c>
    </row>
    <row r="10418" spans="2:6" ht="13.15" customHeight="1" x14ac:dyDescent="0.3">
      <c r="B10418" s="1172" t="s">
        <v>11143</v>
      </c>
      <c r="C10418" s="1207">
        <v>5970</v>
      </c>
      <c r="D10418" s="1207">
        <v>5657</v>
      </c>
      <c r="E10418" s="1207">
        <v>3603</v>
      </c>
      <c r="F10418" s="1211">
        <v>15230</v>
      </c>
    </row>
    <row r="10419" spans="2:6" ht="13.15" customHeight="1" x14ac:dyDescent="0.3">
      <c r="B10419" s="1173" t="s">
        <v>11144</v>
      </c>
      <c r="C10419" s="1206">
        <v>11233</v>
      </c>
      <c r="D10419" s="1206">
        <v>10292</v>
      </c>
      <c r="E10419" s="1206">
        <v>4679</v>
      </c>
      <c r="F10419" s="1210">
        <v>26204</v>
      </c>
    </row>
    <row r="10420" spans="2:6" ht="13.15" customHeight="1" x14ac:dyDescent="0.3">
      <c r="B10420" s="1172" t="s">
        <v>11145</v>
      </c>
      <c r="C10420" s="1207">
        <v>24919</v>
      </c>
      <c r="D10420" s="1207">
        <v>21749</v>
      </c>
      <c r="E10420" s="1207">
        <v>8268</v>
      </c>
      <c r="F10420" s="1211">
        <v>54936</v>
      </c>
    </row>
    <row r="10421" spans="2:6" ht="13.15" customHeight="1" x14ac:dyDescent="0.3">
      <c r="B10421" s="1173" t="s">
        <v>11146</v>
      </c>
      <c r="C10421" s="1206">
        <v>23250</v>
      </c>
      <c r="D10421" s="1206">
        <v>21196</v>
      </c>
      <c r="E10421" s="1206">
        <v>7916</v>
      </c>
      <c r="F10421" s="1210">
        <v>52362</v>
      </c>
    </row>
    <row r="10422" spans="2:6" ht="13.15" customHeight="1" x14ac:dyDescent="0.3">
      <c r="B10422" s="1172" t="s">
        <v>11147</v>
      </c>
      <c r="C10422" s="1207">
        <v>15712</v>
      </c>
      <c r="D10422" s="1207">
        <v>13686</v>
      </c>
      <c r="E10422" s="1207">
        <v>5438</v>
      </c>
      <c r="F10422" s="1211">
        <v>34836</v>
      </c>
    </row>
    <row r="10423" spans="2:6" ht="13.15" customHeight="1" x14ac:dyDescent="0.3">
      <c r="B10423" s="1173" t="s">
        <v>11148</v>
      </c>
      <c r="C10423" s="1206">
        <v>23004</v>
      </c>
      <c r="D10423" s="1206">
        <v>21856</v>
      </c>
      <c r="E10423" s="1206">
        <v>7213</v>
      </c>
      <c r="F10423" s="1210">
        <v>52073</v>
      </c>
    </row>
    <row r="10424" spans="2:6" ht="13.15" customHeight="1" x14ac:dyDescent="0.3">
      <c r="B10424" s="1172" t="s">
        <v>11149</v>
      </c>
      <c r="C10424" s="1207">
        <v>14407</v>
      </c>
      <c r="D10424" s="1207">
        <v>14107</v>
      </c>
      <c r="E10424" s="1207">
        <v>4540</v>
      </c>
      <c r="F10424" s="1211">
        <v>33054</v>
      </c>
    </row>
    <row r="10425" spans="2:6" ht="13.15" customHeight="1" x14ac:dyDescent="0.3">
      <c r="B10425" s="1173" t="s">
        <v>11150</v>
      </c>
      <c r="C10425" s="1206">
        <v>18600</v>
      </c>
      <c r="D10425" s="1206">
        <v>16344</v>
      </c>
      <c r="E10425" s="1206">
        <v>6175</v>
      </c>
      <c r="F10425" s="1210">
        <v>41119</v>
      </c>
    </row>
    <row r="10426" spans="2:6" ht="13.15" customHeight="1" x14ac:dyDescent="0.3">
      <c r="B10426" s="1172" t="s">
        <v>11151</v>
      </c>
      <c r="C10426" s="1207">
        <v>7126</v>
      </c>
      <c r="D10426" s="1207">
        <v>4987</v>
      </c>
      <c r="E10426" s="1207">
        <v>1458</v>
      </c>
      <c r="F10426" s="1211">
        <v>13571</v>
      </c>
    </row>
    <row r="10427" spans="2:6" ht="13.15" customHeight="1" x14ac:dyDescent="0.3">
      <c r="B10427" s="1173" t="s">
        <v>11152</v>
      </c>
      <c r="C10427" s="1206">
        <v>10869</v>
      </c>
      <c r="D10427" s="1206">
        <v>11657</v>
      </c>
      <c r="E10427" s="1206">
        <v>3833</v>
      </c>
      <c r="F10427" s="1210">
        <v>26359</v>
      </c>
    </row>
    <row r="10428" spans="2:6" ht="13.15" customHeight="1" x14ac:dyDescent="0.3">
      <c r="B10428" s="1172" t="s">
        <v>11153</v>
      </c>
      <c r="C10428" s="1207">
        <v>19776</v>
      </c>
      <c r="D10428" s="1207">
        <v>24973</v>
      </c>
      <c r="E10428" s="1207">
        <v>5795</v>
      </c>
      <c r="F10428" s="1211">
        <v>50544</v>
      </c>
    </row>
    <row r="10429" spans="2:6" ht="13.15" customHeight="1" x14ac:dyDescent="0.3">
      <c r="B10429" s="1173" t="s">
        <v>11154</v>
      </c>
      <c r="C10429" s="1206">
        <v>21692</v>
      </c>
      <c r="D10429" s="1206">
        <v>25148</v>
      </c>
      <c r="E10429" s="1206">
        <v>7689</v>
      </c>
      <c r="F10429" s="1210">
        <v>54529</v>
      </c>
    </row>
    <row r="10430" spans="2:6" ht="13.15" customHeight="1" x14ac:dyDescent="0.3">
      <c r="B10430" s="1172" t="s">
        <v>11155</v>
      </c>
      <c r="C10430" s="1207">
        <v>35239</v>
      </c>
      <c r="D10430" s="1207">
        <v>28588</v>
      </c>
      <c r="E10430" s="1207">
        <v>5926</v>
      </c>
      <c r="F10430" s="1211">
        <v>69753</v>
      </c>
    </row>
    <row r="10431" spans="2:6" ht="13.15" customHeight="1" x14ac:dyDescent="0.3">
      <c r="B10431" s="1173" t="s">
        <v>11156</v>
      </c>
      <c r="C10431" s="1206">
        <v>21464</v>
      </c>
      <c r="D10431" s="1206">
        <v>23201</v>
      </c>
      <c r="E10431" s="1206">
        <v>6886</v>
      </c>
      <c r="F10431" s="1210">
        <v>51551</v>
      </c>
    </row>
    <row r="10432" spans="2:6" ht="13.15" customHeight="1" x14ac:dyDescent="0.3">
      <c r="B10432" s="1172" t="s">
        <v>11157</v>
      </c>
      <c r="C10432" s="1207">
        <v>24833</v>
      </c>
      <c r="D10432" s="1207">
        <v>23030</v>
      </c>
      <c r="E10432" s="1207">
        <v>7479</v>
      </c>
      <c r="F10432" s="1211">
        <v>55342</v>
      </c>
    </row>
    <row r="10433" spans="2:6" ht="13.15" customHeight="1" x14ac:dyDescent="0.3">
      <c r="B10433" s="1173" t="s">
        <v>11158</v>
      </c>
      <c r="C10433" s="1206">
        <v>18480</v>
      </c>
      <c r="D10433" s="1206">
        <v>18813</v>
      </c>
      <c r="E10433" s="1206">
        <v>5825</v>
      </c>
      <c r="F10433" s="1210">
        <v>43118</v>
      </c>
    </row>
    <row r="10434" spans="2:6" ht="13.15" customHeight="1" x14ac:dyDescent="0.3">
      <c r="B10434" s="1172" t="s">
        <v>11159</v>
      </c>
      <c r="C10434" s="1207">
        <v>16626</v>
      </c>
      <c r="D10434" s="1207">
        <v>15792</v>
      </c>
      <c r="E10434" s="1207">
        <v>4969</v>
      </c>
      <c r="F10434" s="1211">
        <v>37387</v>
      </c>
    </row>
    <row r="10435" spans="2:6" ht="13.15" customHeight="1" x14ac:dyDescent="0.3">
      <c r="B10435" s="1173" t="s">
        <v>11160</v>
      </c>
      <c r="C10435" s="1206">
        <v>18114</v>
      </c>
      <c r="D10435" s="1206">
        <v>18195</v>
      </c>
      <c r="E10435" s="1206">
        <v>5783</v>
      </c>
      <c r="F10435" s="1210">
        <v>42092</v>
      </c>
    </row>
    <row r="10436" spans="2:6" ht="13.15" customHeight="1" x14ac:dyDescent="0.3">
      <c r="B10436" s="1172" t="s">
        <v>11161</v>
      </c>
      <c r="C10436" s="1207">
        <v>25756</v>
      </c>
      <c r="D10436" s="1207">
        <v>24324</v>
      </c>
      <c r="E10436" s="1207">
        <v>8577</v>
      </c>
      <c r="F10436" s="1211">
        <v>58657</v>
      </c>
    </row>
    <row r="10437" spans="2:6" ht="13.15" customHeight="1" x14ac:dyDescent="0.3">
      <c r="B10437" s="1173" t="s">
        <v>11162</v>
      </c>
      <c r="C10437" s="1206">
        <v>15991</v>
      </c>
      <c r="D10437" s="1206">
        <v>18354</v>
      </c>
      <c r="E10437" s="1206">
        <v>5507</v>
      </c>
      <c r="F10437" s="1210">
        <v>39852</v>
      </c>
    </row>
    <row r="10438" spans="2:6" ht="13.15" customHeight="1" x14ac:dyDescent="0.3">
      <c r="B10438" s="1172" t="s">
        <v>11163</v>
      </c>
      <c r="C10438" s="1207">
        <v>6743</v>
      </c>
      <c r="D10438" s="1207">
        <v>8438</v>
      </c>
      <c r="E10438" s="1207">
        <v>2425</v>
      </c>
      <c r="F10438" s="1211">
        <v>17606</v>
      </c>
    </row>
    <row r="10439" spans="2:6" ht="13.15" customHeight="1" x14ac:dyDescent="0.3">
      <c r="B10439" s="1173" t="s">
        <v>11164</v>
      </c>
      <c r="C10439" s="1206">
        <v>16564</v>
      </c>
      <c r="D10439" s="1206">
        <v>19380</v>
      </c>
      <c r="E10439" s="1206">
        <v>5322</v>
      </c>
      <c r="F10439" s="1210">
        <v>41266</v>
      </c>
    </row>
    <row r="10440" spans="2:6" ht="13.15" customHeight="1" x14ac:dyDescent="0.3">
      <c r="B10440" s="1172" t="s">
        <v>11165</v>
      </c>
      <c r="C10440" s="1207">
        <v>11628</v>
      </c>
      <c r="D10440" s="1207">
        <v>15393</v>
      </c>
      <c r="E10440" s="1207">
        <v>3967</v>
      </c>
      <c r="F10440" s="1211">
        <v>30988</v>
      </c>
    </row>
    <row r="10441" spans="2:6" ht="13.15" customHeight="1" x14ac:dyDescent="0.3">
      <c r="B10441" s="1173" t="s">
        <v>11166</v>
      </c>
      <c r="C10441" s="1206">
        <v>6297</v>
      </c>
      <c r="D10441" s="1206">
        <v>7331</v>
      </c>
      <c r="E10441" s="1206">
        <v>2130</v>
      </c>
      <c r="F10441" s="1210">
        <v>15758</v>
      </c>
    </row>
    <row r="10442" spans="2:6" ht="13.15" customHeight="1" x14ac:dyDescent="0.3">
      <c r="B10442" s="1172" t="s">
        <v>11167</v>
      </c>
      <c r="C10442" s="1207">
        <v>1</v>
      </c>
      <c r="D10442" s="1207">
        <v>2</v>
      </c>
      <c r="E10442" s="1207">
        <v>0</v>
      </c>
      <c r="F10442" s="1211">
        <v>3</v>
      </c>
    </row>
    <row r="10443" spans="2:6" ht="13.15" customHeight="1" x14ac:dyDescent="0.3">
      <c r="B10443" s="1173" t="s">
        <v>11168</v>
      </c>
      <c r="C10443" s="1206">
        <v>13</v>
      </c>
      <c r="D10443" s="1206">
        <v>17</v>
      </c>
      <c r="E10443" s="1206">
        <v>8</v>
      </c>
      <c r="F10443" s="1210">
        <v>38</v>
      </c>
    </row>
    <row r="10444" spans="2:6" ht="13.15" customHeight="1" x14ac:dyDescent="0.3">
      <c r="B10444" s="1172" t="s">
        <v>11169</v>
      </c>
      <c r="C10444" s="1207">
        <v>5</v>
      </c>
      <c r="D10444" s="1207">
        <v>14</v>
      </c>
      <c r="E10444" s="1207">
        <v>0</v>
      </c>
      <c r="F10444" s="1211">
        <v>19</v>
      </c>
    </row>
    <row r="10445" spans="2:6" ht="13.15" customHeight="1" x14ac:dyDescent="0.3">
      <c r="B10445" s="1173" t="s">
        <v>11170</v>
      </c>
      <c r="C10445" s="1206">
        <v>19</v>
      </c>
      <c r="D10445" s="1206">
        <v>29</v>
      </c>
      <c r="E10445" s="1206">
        <v>11</v>
      </c>
      <c r="F10445" s="1210">
        <v>59</v>
      </c>
    </row>
    <row r="10446" spans="2:6" ht="13.15" customHeight="1" x14ac:dyDescent="0.3">
      <c r="B10446" s="1172" t="s">
        <v>11171</v>
      </c>
      <c r="C10446" s="1207">
        <v>17678</v>
      </c>
      <c r="D10446" s="1207">
        <v>21640</v>
      </c>
      <c r="E10446" s="1207">
        <v>7551</v>
      </c>
      <c r="F10446" s="1211">
        <v>46869</v>
      </c>
    </row>
    <row r="10447" spans="2:6" ht="13.15" customHeight="1" x14ac:dyDescent="0.3">
      <c r="B10447" s="1173" t="s">
        <v>11172</v>
      </c>
      <c r="C10447" s="1206">
        <v>5759</v>
      </c>
      <c r="D10447" s="1206">
        <v>8671</v>
      </c>
      <c r="E10447" s="1206">
        <v>1810</v>
      </c>
      <c r="F10447" s="1210">
        <v>16240</v>
      </c>
    </row>
    <row r="10448" spans="2:6" ht="13.15" customHeight="1" x14ac:dyDescent="0.3">
      <c r="B10448" s="1172" t="s">
        <v>11173</v>
      </c>
      <c r="C10448" s="1207">
        <v>3236</v>
      </c>
      <c r="D10448" s="1207">
        <v>5071</v>
      </c>
      <c r="E10448" s="1207">
        <v>1120</v>
      </c>
      <c r="F10448" s="1211">
        <v>9427</v>
      </c>
    </row>
    <row r="10449" spans="2:6" ht="13.15" customHeight="1" x14ac:dyDescent="0.3">
      <c r="B10449" s="1173" t="s">
        <v>11174</v>
      </c>
      <c r="C10449" s="1206">
        <v>1138</v>
      </c>
      <c r="D10449" s="1206">
        <v>1928</v>
      </c>
      <c r="E10449" s="1206">
        <v>330</v>
      </c>
      <c r="F10449" s="1210">
        <v>3396</v>
      </c>
    </row>
    <row r="10450" spans="2:6" ht="13.15" customHeight="1" x14ac:dyDescent="0.3">
      <c r="B10450" s="1172" t="s">
        <v>11175</v>
      </c>
      <c r="C10450" s="1207">
        <v>8259</v>
      </c>
      <c r="D10450" s="1207">
        <v>11782</v>
      </c>
      <c r="E10450" s="1207">
        <v>3492</v>
      </c>
      <c r="F10450" s="1211">
        <v>23533</v>
      </c>
    </row>
    <row r="10451" spans="2:6" ht="13.15" customHeight="1" x14ac:dyDescent="0.3">
      <c r="B10451" s="1173" t="s">
        <v>11176</v>
      </c>
      <c r="C10451" s="1206">
        <v>1312</v>
      </c>
      <c r="D10451" s="1206">
        <v>2591</v>
      </c>
      <c r="E10451" s="1206">
        <v>859</v>
      </c>
      <c r="F10451" s="1210">
        <v>4762</v>
      </c>
    </row>
    <row r="10452" spans="2:6" ht="13.15" customHeight="1" x14ac:dyDescent="0.3">
      <c r="B10452" s="1172" t="s">
        <v>11177</v>
      </c>
      <c r="C10452" s="1207">
        <v>1652</v>
      </c>
      <c r="D10452" s="1207">
        <v>2060</v>
      </c>
      <c r="E10452" s="1207">
        <v>565</v>
      </c>
      <c r="F10452" s="1211">
        <v>4277</v>
      </c>
    </row>
    <row r="10453" spans="2:6" ht="13.15" customHeight="1" x14ac:dyDescent="0.3">
      <c r="B10453" s="1173" t="s">
        <v>11178</v>
      </c>
      <c r="C10453" s="1206">
        <v>1036</v>
      </c>
      <c r="D10453" s="1206">
        <v>2041</v>
      </c>
      <c r="E10453" s="1206">
        <v>474</v>
      </c>
      <c r="F10453" s="1210">
        <v>3551</v>
      </c>
    </row>
    <row r="10454" spans="2:6" ht="13.15" customHeight="1" x14ac:dyDescent="0.3">
      <c r="B10454" s="1172" t="s">
        <v>11179</v>
      </c>
      <c r="C10454" s="1207">
        <v>12081</v>
      </c>
      <c r="D10454" s="1207">
        <v>19608</v>
      </c>
      <c r="E10454" s="1207">
        <v>4119</v>
      </c>
      <c r="F10454" s="1211">
        <v>35808</v>
      </c>
    </row>
    <row r="10455" spans="2:6" ht="13.15" customHeight="1" x14ac:dyDescent="0.3">
      <c r="B10455" s="1173" t="s">
        <v>11180</v>
      </c>
      <c r="C10455" s="1206">
        <v>2101</v>
      </c>
      <c r="D10455" s="1206">
        <v>2664</v>
      </c>
      <c r="E10455" s="1206">
        <v>465</v>
      </c>
      <c r="F10455" s="1210">
        <v>5230</v>
      </c>
    </row>
    <row r="10456" spans="2:6" ht="13.15" customHeight="1" x14ac:dyDescent="0.3">
      <c r="B10456" s="1172" t="s">
        <v>11181</v>
      </c>
      <c r="C10456" s="1207">
        <v>5260</v>
      </c>
      <c r="D10456" s="1207">
        <v>7267</v>
      </c>
      <c r="E10456" s="1207">
        <v>1469</v>
      </c>
      <c r="F10456" s="1211">
        <v>13996</v>
      </c>
    </row>
    <row r="10457" spans="2:6" ht="13.15" customHeight="1" x14ac:dyDescent="0.3">
      <c r="B10457" s="1173" t="s">
        <v>11182</v>
      </c>
      <c r="C10457" s="1206">
        <v>13665</v>
      </c>
      <c r="D10457" s="1206">
        <v>16267</v>
      </c>
      <c r="E10457" s="1206">
        <v>4157</v>
      </c>
      <c r="F10457" s="1210">
        <v>34089</v>
      </c>
    </row>
    <row r="10458" spans="2:6" ht="13.15" customHeight="1" x14ac:dyDescent="0.3">
      <c r="B10458" s="1172" t="s">
        <v>11183</v>
      </c>
      <c r="C10458" s="1207">
        <v>3</v>
      </c>
      <c r="D10458" s="1207">
        <v>25</v>
      </c>
      <c r="E10458" s="1207">
        <v>16</v>
      </c>
      <c r="F10458" s="1211">
        <v>44</v>
      </c>
    </row>
    <row r="10459" spans="2:6" ht="13.15" customHeight="1" x14ac:dyDescent="0.3">
      <c r="B10459" s="1173" t="s">
        <v>11184</v>
      </c>
      <c r="C10459" s="1206">
        <v>7018</v>
      </c>
      <c r="D10459" s="1206">
        <v>11290</v>
      </c>
      <c r="E10459" s="1206">
        <v>2994</v>
      </c>
      <c r="F10459" s="1210">
        <v>21302</v>
      </c>
    </row>
    <row r="10460" spans="2:6" ht="13.15" customHeight="1" x14ac:dyDescent="0.3">
      <c r="B10460" s="1172" t="s">
        <v>11185</v>
      </c>
      <c r="C10460" s="1207">
        <v>1851</v>
      </c>
      <c r="D10460" s="1207">
        <v>3200</v>
      </c>
      <c r="E10460" s="1207">
        <v>697</v>
      </c>
      <c r="F10460" s="1211">
        <v>5748</v>
      </c>
    </row>
    <row r="10461" spans="2:6" ht="13.15" customHeight="1" x14ac:dyDescent="0.3">
      <c r="B10461" s="1173" t="s">
        <v>11186</v>
      </c>
      <c r="C10461" s="1206">
        <v>3507</v>
      </c>
      <c r="D10461" s="1206">
        <v>5068</v>
      </c>
      <c r="E10461" s="1206">
        <v>1088</v>
      </c>
      <c r="F10461" s="1210">
        <v>9663</v>
      </c>
    </row>
    <row r="10462" spans="2:6" ht="13.15" customHeight="1" x14ac:dyDescent="0.3">
      <c r="B10462" s="1172" t="s">
        <v>11187</v>
      </c>
      <c r="C10462" s="1207">
        <v>4692</v>
      </c>
      <c r="D10462" s="1207">
        <v>7303</v>
      </c>
      <c r="E10462" s="1207">
        <v>1873</v>
      </c>
      <c r="F10462" s="1211">
        <v>13868</v>
      </c>
    </row>
    <row r="10463" spans="2:6" ht="13.15" customHeight="1" x14ac:dyDescent="0.3">
      <c r="B10463" s="1173" t="s">
        <v>11188</v>
      </c>
      <c r="C10463" s="1206">
        <v>3525</v>
      </c>
      <c r="D10463" s="1206">
        <v>5080</v>
      </c>
      <c r="E10463" s="1206">
        <v>1257</v>
      </c>
      <c r="F10463" s="1210">
        <v>9862</v>
      </c>
    </row>
    <row r="10464" spans="2:6" ht="13.15" customHeight="1" x14ac:dyDescent="0.3">
      <c r="B10464" s="1172" t="s">
        <v>11189</v>
      </c>
      <c r="C10464" s="1207">
        <v>2174</v>
      </c>
      <c r="D10464" s="1207">
        <v>3371</v>
      </c>
      <c r="E10464" s="1207">
        <v>743</v>
      </c>
      <c r="F10464" s="1211">
        <v>6288</v>
      </c>
    </row>
    <row r="10465" spans="2:6" ht="13.15" customHeight="1" x14ac:dyDescent="0.3">
      <c r="B10465" s="1173" t="s">
        <v>11190</v>
      </c>
      <c r="C10465" s="1206">
        <v>3090</v>
      </c>
      <c r="D10465" s="1206">
        <v>5242</v>
      </c>
      <c r="E10465" s="1206">
        <v>1283</v>
      </c>
      <c r="F10465" s="1210">
        <v>9615</v>
      </c>
    </row>
    <row r="10466" spans="2:6" ht="13.15" customHeight="1" x14ac:dyDescent="0.3">
      <c r="B10466" s="1172" t="s">
        <v>11191</v>
      </c>
      <c r="C10466" s="1207">
        <v>4313</v>
      </c>
      <c r="D10466" s="1207">
        <v>2218</v>
      </c>
      <c r="E10466" s="1207">
        <v>772</v>
      </c>
      <c r="F10466" s="1211">
        <v>7303</v>
      </c>
    </row>
    <row r="10467" spans="2:6" ht="13.15" customHeight="1" x14ac:dyDescent="0.3">
      <c r="B10467" s="1173" t="s">
        <v>11192</v>
      </c>
      <c r="C10467" s="1206">
        <v>4216</v>
      </c>
      <c r="D10467" s="1206">
        <v>6861</v>
      </c>
      <c r="E10467" s="1206">
        <v>1815</v>
      </c>
      <c r="F10467" s="1210">
        <v>12892</v>
      </c>
    </row>
    <row r="10468" spans="2:6" ht="13.15" customHeight="1" x14ac:dyDescent="0.3">
      <c r="B10468" s="1172" t="s">
        <v>11193</v>
      </c>
      <c r="C10468" s="1207">
        <v>2767</v>
      </c>
      <c r="D10468" s="1207">
        <v>3497</v>
      </c>
      <c r="E10468" s="1207">
        <v>911</v>
      </c>
      <c r="F10468" s="1211">
        <v>7175</v>
      </c>
    </row>
    <row r="10469" spans="2:6" ht="13.15" customHeight="1" x14ac:dyDescent="0.3">
      <c r="B10469" s="1173" t="s">
        <v>11194</v>
      </c>
      <c r="C10469" s="1206">
        <v>621</v>
      </c>
      <c r="D10469" s="1206">
        <v>1032</v>
      </c>
      <c r="E10469" s="1206">
        <v>110</v>
      </c>
      <c r="F10469" s="1210">
        <v>1763</v>
      </c>
    </row>
    <row r="10470" spans="2:6" ht="13.15" customHeight="1" x14ac:dyDescent="0.3">
      <c r="B10470" s="1172" t="s">
        <v>11195</v>
      </c>
      <c r="C10470" s="1207">
        <v>138</v>
      </c>
      <c r="D10470" s="1207">
        <v>214</v>
      </c>
      <c r="E10470" s="1207">
        <v>14</v>
      </c>
      <c r="F10470" s="1211">
        <v>366</v>
      </c>
    </row>
    <row r="10471" spans="2:6" ht="13.15" customHeight="1" x14ac:dyDescent="0.3">
      <c r="B10471" s="1173" t="s">
        <v>11196</v>
      </c>
      <c r="C10471" s="1206">
        <v>92</v>
      </c>
      <c r="D10471" s="1206">
        <v>68</v>
      </c>
      <c r="E10471" s="1206">
        <v>10</v>
      </c>
      <c r="F10471" s="1210">
        <v>170</v>
      </c>
    </row>
    <row r="10472" spans="2:6" ht="13.15" customHeight="1" x14ac:dyDescent="0.3">
      <c r="B10472" s="1172" t="s">
        <v>11197</v>
      </c>
      <c r="C10472" s="1207">
        <v>248</v>
      </c>
      <c r="D10472" s="1207">
        <v>359</v>
      </c>
      <c r="E10472" s="1207">
        <v>39</v>
      </c>
      <c r="F10472" s="1211">
        <v>646</v>
      </c>
    </row>
    <row r="10473" spans="2:6" ht="13.15" customHeight="1" x14ac:dyDescent="0.3">
      <c r="B10473" s="1173" t="s">
        <v>11198</v>
      </c>
      <c r="C10473" s="1206">
        <v>60</v>
      </c>
      <c r="D10473" s="1206">
        <v>72</v>
      </c>
      <c r="E10473" s="1206">
        <v>8</v>
      </c>
      <c r="F10473" s="1210">
        <v>140</v>
      </c>
    </row>
    <row r="10474" spans="2:6" ht="13.15" customHeight="1" x14ac:dyDescent="0.3">
      <c r="B10474" s="1172" t="s">
        <v>11199</v>
      </c>
      <c r="C10474" s="1207">
        <v>157</v>
      </c>
      <c r="D10474" s="1207">
        <v>175</v>
      </c>
      <c r="E10474" s="1207">
        <v>12</v>
      </c>
      <c r="F10474" s="1211">
        <v>344</v>
      </c>
    </row>
    <row r="10475" spans="2:6" ht="13.15" customHeight="1" x14ac:dyDescent="0.3">
      <c r="B10475" s="1173" t="s">
        <v>11200</v>
      </c>
      <c r="C10475" s="1206">
        <v>175</v>
      </c>
      <c r="D10475" s="1206">
        <v>118</v>
      </c>
      <c r="E10475" s="1206">
        <v>22</v>
      </c>
      <c r="F10475" s="1210">
        <v>315</v>
      </c>
    </row>
    <row r="10476" spans="2:6" ht="13.15" customHeight="1" x14ac:dyDescent="0.3">
      <c r="B10476" s="1172" t="s">
        <v>11201</v>
      </c>
      <c r="C10476" s="1207">
        <v>128</v>
      </c>
      <c r="D10476" s="1207">
        <v>137</v>
      </c>
      <c r="E10476" s="1207">
        <v>21</v>
      </c>
      <c r="F10476" s="1211">
        <v>286</v>
      </c>
    </row>
    <row r="10477" spans="2:6" ht="13.15" customHeight="1" x14ac:dyDescent="0.3">
      <c r="B10477" s="1173" t="s">
        <v>11202</v>
      </c>
      <c r="C10477" s="1206">
        <v>639</v>
      </c>
      <c r="D10477" s="1206">
        <v>1026</v>
      </c>
      <c r="E10477" s="1206">
        <v>182</v>
      </c>
      <c r="F10477" s="1210">
        <v>1847</v>
      </c>
    </row>
    <row r="10478" spans="2:6" ht="13.15" customHeight="1" x14ac:dyDescent="0.3">
      <c r="B10478" s="1172" t="s">
        <v>11203</v>
      </c>
      <c r="C10478" s="1207">
        <v>2207</v>
      </c>
      <c r="D10478" s="1207">
        <v>3074</v>
      </c>
      <c r="E10478" s="1207">
        <v>475</v>
      </c>
      <c r="F10478" s="1211">
        <v>5756</v>
      </c>
    </row>
    <row r="10479" spans="2:6" ht="13.15" customHeight="1" x14ac:dyDescent="0.3">
      <c r="B10479" s="1173" t="s">
        <v>11204</v>
      </c>
      <c r="C10479" s="1206">
        <v>8</v>
      </c>
      <c r="D10479" s="1206">
        <v>33</v>
      </c>
      <c r="E10479" s="1206">
        <v>3</v>
      </c>
      <c r="F10479" s="1210">
        <v>44</v>
      </c>
    </row>
    <row r="10480" spans="2:6" ht="13.15" customHeight="1" x14ac:dyDescent="0.3">
      <c r="B10480" s="1172" t="s">
        <v>11205</v>
      </c>
      <c r="C10480" s="1207">
        <v>11476</v>
      </c>
      <c r="D10480" s="1207">
        <v>17380</v>
      </c>
      <c r="E10480" s="1207">
        <v>3478</v>
      </c>
      <c r="F10480" s="1211">
        <v>32334</v>
      </c>
    </row>
    <row r="10481" spans="2:6" ht="13.15" customHeight="1" x14ac:dyDescent="0.3">
      <c r="B10481" s="1173" t="s">
        <v>11206</v>
      </c>
      <c r="C10481" s="1206">
        <v>504</v>
      </c>
      <c r="D10481" s="1206">
        <v>624</v>
      </c>
      <c r="E10481" s="1206">
        <v>59</v>
      </c>
      <c r="F10481" s="1210">
        <v>1187</v>
      </c>
    </row>
    <row r="10482" spans="2:6" ht="13.15" customHeight="1" x14ac:dyDescent="0.3">
      <c r="B10482" s="1172" t="s">
        <v>11207</v>
      </c>
      <c r="C10482" s="1207">
        <v>654</v>
      </c>
      <c r="D10482" s="1207">
        <v>1547</v>
      </c>
      <c r="E10482" s="1207">
        <v>221</v>
      </c>
      <c r="F10482" s="1211">
        <v>2422</v>
      </c>
    </row>
    <row r="10483" spans="2:6" ht="13.15" customHeight="1" x14ac:dyDescent="0.3">
      <c r="B10483" s="1173" t="s">
        <v>11208</v>
      </c>
      <c r="C10483" s="1206">
        <v>1572</v>
      </c>
      <c r="D10483" s="1206">
        <v>2900</v>
      </c>
      <c r="E10483" s="1206">
        <v>399</v>
      </c>
      <c r="F10483" s="1210">
        <v>4871</v>
      </c>
    </row>
    <row r="10484" spans="2:6" ht="13.15" customHeight="1" x14ac:dyDescent="0.3">
      <c r="B10484" s="1172" t="s">
        <v>11209</v>
      </c>
      <c r="C10484" s="1207">
        <v>354</v>
      </c>
      <c r="D10484" s="1207">
        <v>765</v>
      </c>
      <c r="E10484" s="1207">
        <v>115</v>
      </c>
      <c r="F10484" s="1211">
        <v>1234</v>
      </c>
    </row>
    <row r="10485" spans="2:6" ht="13.15" customHeight="1" x14ac:dyDescent="0.3">
      <c r="B10485" s="1173" t="s">
        <v>11210</v>
      </c>
      <c r="C10485" s="1206">
        <v>441</v>
      </c>
      <c r="D10485" s="1206">
        <v>449</v>
      </c>
      <c r="E10485" s="1206">
        <v>67</v>
      </c>
      <c r="F10485" s="1210">
        <v>957</v>
      </c>
    </row>
    <row r="10486" spans="2:6" ht="13.15" customHeight="1" x14ac:dyDescent="0.3">
      <c r="B10486" s="1172" t="s">
        <v>11211</v>
      </c>
      <c r="C10486" s="1207">
        <v>406</v>
      </c>
      <c r="D10486" s="1207">
        <v>573</v>
      </c>
      <c r="E10486" s="1207">
        <v>112</v>
      </c>
      <c r="F10486" s="1211">
        <v>1091</v>
      </c>
    </row>
    <row r="10487" spans="2:6" ht="13.15" customHeight="1" x14ac:dyDescent="0.3">
      <c r="B10487" s="1173" t="s">
        <v>11212</v>
      </c>
      <c r="C10487" s="1206">
        <v>538</v>
      </c>
      <c r="D10487" s="1206">
        <v>761</v>
      </c>
      <c r="E10487" s="1206">
        <v>109</v>
      </c>
      <c r="F10487" s="1210">
        <v>1408</v>
      </c>
    </row>
    <row r="10488" spans="2:6" ht="13.15" customHeight="1" x14ac:dyDescent="0.3">
      <c r="B10488" s="1172" t="s">
        <v>11213</v>
      </c>
      <c r="C10488" s="1207">
        <v>2014</v>
      </c>
      <c r="D10488" s="1207">
        <v>2147</v>
      </c>
      <c r="E10488" s="1207">
        <v>379</v>
      </c>
      <c r="F10488" s="1211">
        <v>4540</v>
      </c>
    </row>
    <row r="10489" spans="2:6" ht="13.15" customHeight="1" x14ac:dyDescent="0.3">
      <c r="B10489" s="1173" t="s">
        <v>11214</v>
      </c>
      <c r="C10489" s="1206">
        <v>1732</v>
      </c>
      <c r="D10489" s="1206">
        <v>3485</v>
      </c>
      <c r="E10489" s="1206">
        <v>463</v>
      </c>
      <c r="F10489" s="1210">
        <v>5680</v>
      </c>
    </row>
    <row r="10490" spans="2:6" ht="13.15" customHeight="1" x14ac:dyDescent="0.3">
      <c r="B10490" s="1172" t="s">
        <v>11215</v>
      </c>
      <c r="C10490" s="1207">
        <v>1227</v>
      </c>
      <c r="D10490" s="1207">
        <v>2638</v>
      </c>
      <c r="E10490" s="1207">
        <v>395</v>
      </c>
      <c r="F10490" s="1211">
        <v>4260</v>
      </c>
    </row>
    <row r="10491" spans="2:6" ht="13.15" customHeight="1" x14ac:dyDescent="0.3">
      <c r="B10491" s="1173" t="s">
        <v>11216</v>
      </c>
      <c r="C10491" s="1206">
        <v>375</v>
      </c>
      <c r="D10491" s="1206">
        <v>843</v>
      </c>
      <c r="E10491" s="1206">
        <v>72</v>
      </c>
      <c r="F10491" s="1210">
        <v>1290</v>
      </c>
    </row>
    <row r="10492" spans="2:6" ht="13.15" customHeight="1" x14ac:dyDescent="0.3">
      <c r="B10492" s="1172" t="s">
        <v>11217</v>
      </c>
      <c r="C10492" s="1207">
        <v>169</v>
      </c>
      <c r="D10492" s="1207">
        <v>131</v>
      </c>
      <c r="E10492" s="1207">
        <v>18</v>
      </c>
      <c r="F10492" s="1211">
        <v>318</v>
      </c>
    </row>
    <row r="10493" spans="2:6" ht="13.15" customHeight="1" x14ac:dyDescent="0.3">
      <c r="B10493" s="1173" t="s">
        <v>11218</v>
      </c>
      <c r="C10493" s="1206">
        <v>264</v>
      </c>
      <c r="D10493" s="1206">
        <v>702</v>
      </c>
      <c r="E10493" s="1206">
        <v>119</v>
      </c>
      <c r="F10493" s="1210">
        <v>1085</v>
      </c>
    </row>
    <row r="10494" spans="2:6" ht="13.15" customHeight="1" x14ac:dyDescent="0.3">
      <c r="B10494" s="1172" t="s">
        <v>11219</v>
      </c>
      <c r="C10494" s="1207">
        <v>416</v>
      </c>
      <c r="D10494" s="1207">
        <v>422</v>
      </c>
      <c r="E10494" s="1207">
        <v>80</v>
      </c>
      <c r="F10494" s="1211">
        <v>918</v>
      </c>
    </row>
    <row r="10495" spans="2:6" ht="13.15" customHeight="1" x14ac:dyDescent="0.3">
      <c r="B10495" s="1173" t="s">
        <v>11220</v>
      </c>
      <c r="C10495" s="1206">
        <v>1118</v>
      </c>
      <c r="D10495" s="1206">
        <v>1633</v>
      </c>
      <c r="E10495" s="1206">
        <v>264</v>
      </c>
      <c r="F10495" s="1210">
        <v>3015</v>
      </c>
    </row>
    <row r="10496" spans="2:6" ht="13.15" customHeight="1" x14ac:dyDescent="0.3">
      <c r="B10496" s="1172" t="s">
        <v>11221</v>
      </c>
      <c r="C10496" s="1207">
        <v>521</v>
      </c>
      <c r="D10496" s="1207">
        <v>1339</v>
      </c>
      <c r="E10496" s="1207">
        <v>182</v>
      </c>
      <c r="F10496" s="1211">
        <v>2042</v>
      </c>
    </row>
    <row r="10497" spans="2:6" ht="13.15" customHeight="1" x14ac:dyDescent="0.3">
      <c r="B10497" s="1173" t="s">
        <v>11222</v>
      </c>
      <c r="C10497" s="1206">
        <v>679</v>
      </c>
      <c r="D10497" s="1206">
        <v>1870</v>
      </c>
      <c r="E10497" s="1206">
        <v>179</v>
      </c>
      <c r="F10497" s="1210">
        <v>2728</v>
      </c>
    </row>
    <row r="10498" spans="2:6" ht="13.15" customHeight="1" x14ac:dyDescent="0.3">
      <c r="B10498" s="1172" t="s">
        <v>11223</v>
      </c>
      <c r="C10498" s="1207">
        <v>281</v>
      </c>
      <c r="D10498" s="1207">
        <v>382</v>
      </c>
      <c r="E10498" s="1207">
        <v>61</v>
      </c>
      <c r="F10498" s="1211">
        <v>724</v>
      </c>
    </row>
    <row r="10499" spans="2:6" ht="13.15" customHeight="1" x14ac:dyDescent="0.3">
      <c r="B10499" s="1173" t="s">
        <v>11224</v>
      </c>
      <c r="C10499" s="1206">
        <v>4548</v>
      </c>
      <c r="D10499" s="1206">
        <v>9145</v>
      </c>
      <c r="E10499" s="1206">
        <v>1497</v>
      </c>
      <c r="F10499" s="1210">
        <v>15190</v>
      </c>
    </row>
    <row r="10500" spans="2:6" ht="13.15" customHeight="1" x14ac:dyDescent="0.3">
      <c r="B10500" s="1172" t="s">
        <v>11225</v>
      </c>
      <c r="C10500" s="1207">
        <v>826</v>
      </c>
      <c r="D10500" s="1207">
        <v>1973</v>
      </c>
      <c r="E10500" s="1207">
        <v>363</v>
      </c>
      <c r="F10500" s="1211">
        <v>3162</v>
      </c>
    </row>
    <row r="10501" spans="2:6" ht="13.15" customHeight="1" x14ac:dyDescent="0.3">
      <c r="B10501" s="1173" t="s">
        <v>11226</v>
      </c>
      <c r="C10501" s="1206">
        <v>5433</v>
      </c>
      <c r="D10501" s="1206">
        <v>9113</v>
      </c>
      <c r="E10501" s="1206">
        <v>1659</v>
      </c>
      <c r="F10501" s="1210">
        <v>16205</v>
      </c>
    </row>
    <row r="10502" spans="2:6" ht="13.15" customHeight="1" x14ac:dyDescent="0.3">
      <c r="B10502" s="1172" t="s">
        <v>11227</v>
      </c>
      <c r="C10502" s="1207">
        <v>8433</v>
      </c>
      <c r="D10502" s="1207">
        <v>13554</v>
      </c>
      <c r="E10502" s="1207">
        <v>2802</v>
      </c>
      <c r="F10502" s="1211">
        <v>24789</v>
      </c>
    </row>
    <row r="10503" spans="2:6" ht="13.15" customHeight="1" x14ac:dyDescent="0.3">
      <c r="B10503" s="1173" t="s">
        <v>11228</v>
      </c>
      <c r="C10503" s="1206">
        <v>4378</v>
      </c>
      <c r="D10503" s="1206">
        <v>7454</v>
      </c>
      <c r="E10503" s="1206">
        <v>1253</v>
      </c>
      <c r="F10503" s="1210">
        <v>13085</v>
      </c>
    </row>
    <row r="10504" spans="2:6" ht="13.15" customHeight="1" x14ac:dyDescent="0.3">
      <c r="B10504" s="1172" t="s">
        <v>11229</v>
      </c>
      <c r="C10504" s="1207">
        <v>11122</v>
      </c>
      <c r="D10504" s="1207">
        <v>20660</v>
      </c>
      <c r="E10504" s="1207">
        <v>3651</v>
      </c>
      <c r="F10504" s="1211">
        <v>35433</v>
      </c>
    </row>
    <row r="10505" spans="2:6" ht="13.15" customHeight="1" x14ac:dyDescent="0.3">
      <c r="B10505" s="1173" t="s">
        <v>11230</v>
      </c>
      <c r="C10505" s="1206">
        <v>9192</v>
      </c>
      <c r="D10505" s="1206">
        <v>23440</v>
      </c>
      <c r="E10505" s="1206">
        <v>4511</v>
      </c>
      <c r="F10505" s="1210">
        <v>37143</v>
      </c>
    </row>
    <row r="10506" spans="2:6" ht="13.15" customHeight="1" x14ac:dyDescent="0.3">
      <c r="B10506" s="1172" t="s">
        <v>11231</v>
      </c>
      <c r="C10506" s="1207">
        <v>5196</v>
      </c>
      <c r="D10506" s="1207">
        <v>7982</v>
      </c>
      <c r="E10506" s="1207">
        <v>1420</v>
      </c>
      <c r="F10506" s="1211">
        <v>14598</v>
      </c>
    </row>
    <row r="10507" spans="2:6" ht="13.15" customHeight="1" x14ac:dyDescent="0.3">
      <c r="B10507" s="1173" t="s">
        <v>11232</v>
      </c>
      <c r="C10507" s="1206">
        <v>5245</v>
      </c>
      <c r="D10507" s="1206">
        <v>7410</v>
      </c>
      <c r="E10507" s="1206">
        <v>1247</v>
      </c>
      <c r="F10507" s="1210">
        <v>13902</v>
      </c>
    </row>
    <row r="10508" spans="2:6" ht="13.15" customHeight="1" x14ac:dyDescent="0.3">
      <c r="B10508" s="1172" t="s">
        <v>11233</v>
      </c>
      <c r="C10508" s="1207">
        <v>1979</v>
      </c>
      <c r="D10508" s="1207">
        <v>2677</v>
      </c>
      <c r="E10508" s="1207">
        <v>350</v>
      </c>
      <c r="F10508" s="1211">
        <v>5006</v>
      </c>
    </row>
    <row r="10509" spans="2:6" ht="13.15" customHeight="1" x14ac:dyDescent="0.3">
      <c r="B10509" s="1173" t="s">
        <v>11234</v>
      </c>
      <c r="C10509" s="1206">
        <v>963</v>
      </c>
      <c r="D10509" s="1206">
        <v>1894</v>
      </c>
      <c r="E10509" s="1206">
        <v>259</v>
      </c>
      <c r="F10509" s="1210">
        <v>3116</v>
      </c>
    </row>
    <row r="10510" spans="2:6" ht="13.15" customHeight="1" x14ac:dyDescent="0.3">
      <c r="B10510" s="1172" t="s">
        <v>11235</v>
      </c>
      <c r="C10510" s="1207">
        <v>1183</v>
      </c>
      <c r="D10510" s="1207">
        <v>2176</v>
      </c>
      <c r="E10510" s="1207">
        <v>351</v>
      </c>
      <c r="F10510" s="1211">
        <v>3710</v>
      </c>
    </row>
    <row r="10511" spans="2:6" ht="13.15" customHeight="1" x14ac:dyDescent="0.3">
      <c r="B10511" s="1173" t="s">
        <v>11236</v>
      </c>
      <c r="C10511" s="1206">
        <v>1537</v>
      </c>
      <c r="D10511" s="1206">
        <v>2457</v>
      </c>
      <c r="E10511" s="1206">
        <v>414</v>
      </c>
      <c r="F10511" s="1210">
        <v>4408</v>
      </c>
    </row>
    <row r="10512" spans="2:6" ht="13.15" customHeight="1" x14ac:dyDescent="0.3">
      <c r="B10512" s="1172" t="s">
        <v>11237</v>
      </c>
      <c r="C10512" s="1207">
        <v>923</v>
      </c>
      <c r="D10512" s="1207">
        <v>1481</v>
      </c>
      <c r="E10512" s="1207">
        <v>201</v>
      </c>
      <c r="F10512" s="1211">
        <v>2605</v>
      </c>
    </row>
    <row r="10513" spans="2:6" ht="13.15" customHeight="1" x14ac:dyDescent="0.3">
      <c r="B10513" s="1173" t="s">
        <v>11238</v>
      </c>
      <c r="C10513" s="1206">
        <v>271</v>
      </c>
      <c r="D10513" s="1206">
        <v>426</v>
      </c>
      <c r="E10513" s="1206">
        <v>73</v>
      </c>
      <c r="F10513" s="1210">
        <v>770</v>
      </c>
    </row>
    <row r="10514" spans="2:6" ht="13.15" customHeight="1" x14ac:dyDescent="0.3">
      <c r="B10514" s="1172" t="s">
        <v>11239</v>
      </c>
      <c r="C10514" s="1207">
        <v>479</v>
      </c>
      <c r="D10514" s="1207">
        <v>441</v>
      </c>
      <c r="E10514" s="1207">
        <v>82</v>
      </c>
      <c r="F10514" s="1211">
        <v>1002</v>
      </c>
    </row>
    <row r="10515" spans="2:6" ht="13.15" customHeight="1" x14ac:dyDescent="0.3">
      <c r="B10515" s="1173" t="s">
        <v>11240</v>
      </c>
      <c r="C10515" s="1206">
        <v>12838</v>
      </c>
      <c r="D10515" s="1206">
        <v>17747</v>
      </c>
      <c r="E10515" s="1206">
        <v>4238</v>
      </c>
      <c r="F10515" s="1210">
        <v>34823</v>
      </c>
    </row>
    <row r="10516" spans="2:6" ht="13.15" customHeight="1" x14ac:dyDescent="0.3">
      <c r="B10516" s="1172" t="s">
        <v>11241</v>
      </c>
      <c r="C10516" s="1207">
        <v>5483</v>
      </c>
      <c r="D10516" s="1207">
        <v>8330</v>
      </c>
      <c r="E10516" s="1207">
        <v>1936</v>
      </c>
      <c r="F10516" s="1211">
        <v>15749</v>
      </c>
    </row>
    <row r="10517" spans="2:6" ht="13.15" customHeight="1" x14ac:dyDescent="0.3">
      <c r="B10517" s="1173" t="s">
        <v>11242</v>
      </c>
      <c r="C10517" s="1206">
        <v>10120</v>
      </c>
      <c r="D10517" s="1206">
        <v>14922</v>
      </c>
      <c r="E10517" s="1206">
        <v>3524</v>
      </c>
      <c r="F10517" s="1210">
        <v>28566</v>
      </c>
    </row>
    <row r="10518" spans="2:6" ht="13.15" customHeight="1" x14ac:dyDescent="0.3">
      <c r="B10518" s="1172" t="s">
        <v>11243</v>
      </c>
      <c r="C10518" s="1207">
        <v>3</v>
      </c>
      <c r="D10518" s="1207">
        <v>3</v>
      </c>
      <c r="E10518" s="1207">
        <v>0</v>
      </c>
      <c r="F10518" s="1211">
        <v>6</v>
      </c>
    </row>
    <row r="10519" spans="2:6" ht="13.15" customHeight="1" x14ac:dyDescent="0.3">
      <c r="B10519" s="1173" t="s">
        <v>11244</v>
      </c>
      <c r="C10519" s="1206">
        <v>58</v>
      </c>
      <c r="D10519" s="1206">
        <v>148</v>
      </c>
      <c r="E10519" s="1206">
        <v>37</v>
      </c>
      <c r="F10519" s="1210">
        <v>243</v>
      </c>
    </row>
    <row r="10520" spans="2:6" ht="13.15" customHeight="1" x14ac:dyDescent="0.3">
      <c r="B10520" s="1172" t="s">
        <v>11245</v>
      </c>
      <c r="C10520" s="1207">
        <v>6257</v>
      </c>
      <c r="D10520" s="1207">
        <v>11450</v>
      </c>
      <c r="E10520" s="1207">
        <v>1860</v>
      </c>
      <c r="F10520" s="1211">
        <v>19567</v>
      </c>
    </row>
    <row r="10521" spans="2:6" ht="13.15" customHeight="1" x14ac:dyDescent="0.3">
      <c r="B10521" s="1173" t="s">
        <v>11246</v>
      </c>
      <c r="C10521" s="1206">
        <v>7248</v>
      </c>
      <c r="D10521" s="1206">
        <v>12107</v>
      </c>
      <c r="E10521" s="1206">
        <v>2200</v>
      </c>
      <c r="F10521" s="1210">
        <v>21555</v>
      </c>
    </row>
    <row r="10522" spans="2:6" ht="13.15" customHeight="1" x14ac:dyDescent="0.3">
      <c r="B10522" s="1172" t="s">
        <v>11247</v>
      </c>
      <c r="C10522" s="1207">
        <v>5411</v>
      </c>
      <c r="D10522" s="1207">
        <v>9037</v>
      </c>
      <c r="E10522" s="1207">
        <v>1807</v>
      </c>
      <c r="F10522" s="1211">
        <v>16255</v>
      </c>
    </row>
    <row r="10523" spans="2:6" ht="13.15" customHeight="1" x14ac:dyDescent="0.3">
      <c r="B10523" s="1173" t="s">
        <v>11248</v>
      </c>
      <c r="C10523" s="1206">
        <v>5082</v>
      </c>
      <c r="D10523" s="1206">
        <v>7395</v>
      </c>
      <c r="E10523" s="1206">
        <v>1952</v>
      </c>
      <c r="F10523" s="1210">
        <v>14429</v>
      </c>
    </row>
    <row r="10524" spans="2:6" ht="13.15" customHeight="1" x14ac:dyDescent="0.3">
      <c r="B10524" s="1172" t="s">
        <v>11249</v>
      </c>
      <c r="C10524" s="1207">
        <v>555</v>
      </c>
      <c r="D10524" s="1207">
        <v>811</v>
      </c>
      <c r="E10524" s="1207">
        <v>127</v>
      </c>
      <c r="F10524" s="1211">
        <v>1493</v>
      </c>
    </row>
    <row r="10525" spans="2:6" ht="13.15" customHeight="1" x14ac:dyDescent="0.3">
      <c r="B10525" s="1173" t="s">
        <v>11250</v>
      </c>
      <c r="C10525" s="1206">
        <v>461</v>
      </c>
      <c r="D10525" s="1206">
        <v>747</v>
      </c>
      <c r="E10525" s="1206">
        <v>135</v>
      </c>
      <c r="F10525" s="1210">
        <v>1343</v>
      </c>
    </row>
    <row r="10526" spans="2:6" ht="13.15" customHeight="1" x14ac:dyDescent="0.3">
      <c r="B10526" s="1172" t="s">
        <v>11251</v>
      </c>
      <c r="C10526" s="1207">
        <v>53</v>
      </c>
      <c r="D10526" s="1207">
        <v>110</v>
      </c>
      <c r="E10526" s="1207">
        <v>9</v>
      </c>
      <c r="F10526" s="1211">
        <v>172</v>
      </c>
    </row>
    <row r="10527" spans="2:6" ht="13.15" customHeight="1" x14ac:dyDescent="0.3">
      <c r="B10527" s="1173" t="s">
        <v>11252</v>
      </c>
      <c r="C10527" s="1206">
        <v>434</v>
      </c>
      <c r="D10527" s="1206">
        <v>969</v>
      </c>
      <c r="E10527" s="1206">
        <v>147</v>
      </c>
      <c r="F10527" s="1210">
        <v>1550</v>
      </c>
    </row>
    <row r="10528" spans="2:6" ht="13.15" customHeight="1" x14ac:dyDescent="0.3">
      <c r="B10528" s="1172" t="s">
        <v>11253</v>
      </c>
      <c r="C10528" s="1207">
        <v>3045</v>
      </c>
      <c r="D10528" s="1207">
        <v>5182</v>
      </c>
      <c r="E10528" s="1207">
        <v>785</v>
      </c>
      <c r="F10528" s="1211">
        <v>9012</v>
      </c>
    </row>
    <row r="10529" spans="2:6" ht="13.15" customHeight="1" x14ac:dyDescent="0.3">
      <c r="B10529" s="1173" t="s">
        <v>11254</v>
      </c>
      <c r="C10529" s="1206">
        <v>4285</v>
      </c>
      <c r="D10529" s="1206">
        <v>7460</v>
      </c>
      <c r="E10529" s="1206">
        <v>1695</v>
      </c>
      <c r="F10529" s="1210">
        <v>13440</v>
      </c>
    </row>
    <row r="10530" spans="2:6" ht="13.15" customHeight="1" x14ac:dyDescent="0.3">
      <c r="B10530" s="1172" t="s">
        <v>11255</v>
      </c>
      <c r="C10530" s="1207">
        <v>947</v>
      </c>
      <c r="D10530" s="1207">
        <v>1687</v>
      </c>
      <c r="E10530" s="1207">
        <v>271</v>
      </c>
      <c r="F10530" s="1211">
        <v>2905</v>
      </c>
    </row>
    <row r="10531" spans="2:6" ht="13.15" customHeight="1" x14ac:dyDescent="0.3">
      <c r="B10531" s="1173" t="s">
        <v>11256</v>
      </c>
      <c r="C10531" s="1206">
        <v>784</v>
      </c>
      <c r="D10531" s="1206">
        <v>1392</v>
      </c>
      <c r="E10531" s="1206">
        <v>260</v>
      </c>
      <c r="F10531" s="1210">
        <v>2436</v>
      </c>
    </row>
    <row r="10532" spans="2:6" ht="13.15" customHeight="1" x14ac:dyDescent="0.3">
      <c r="B10532" s="1172" t="s">
        <v>11257</v>
      </c>
      <c r="C10532" s="1207">
        <v>902</v>
      </c>
      <c r="D10532" s="1207">
        <v>1648</v>
      </c>
      <c r="E10532" s="1207">
        <v>223</v>
      </c>
      <c r="F10532" s="1211">
        <v>2773</v>
      </c>
    </row>
    <row r="10533" spans="2:6" ht="13.15" customHeight="1" x14ac:dyDescent="0.3">
      <c r="B10533" s="1173" t="s">
        <v>11258</v>
      </c>
      <c r="C10533" s="1206">
        <v>881</v>
      </c>
      <c r="D10533" s="1206">
        <v>1565</v>
      </c>
      <c r="E10533" s="1206">
        <v>207</v>
      </c>
      <c r="F10533" s="1210">
        <v>2653</v>
      </c>
    </row>
    <row r="10534" spans="2:6" ht="13.15" customHeight="1" x14ac:dyDescent="0.3">
      <c r="B10534" s="1172" t="s">
        <v>11259</v>
      </c>
      <c r="C10534" s="1207">
        <v>572</v>
      </c>
      <c r="D10534" s="1207">
        <v>1067</v>
      </c>
      <c r="E10534" s="1207">
        <v>125</v>
      </c>
      <c r="F10534" s="1211">
        <v>1764</v>
      </c>
    </row>
    <row r="10535" spans="2:6" ht="13.15" customHeight="1" x14ac:dyDescent="0.3">
      <c r="B10535" s="1173" t="s">
        <v>11260</v>
      </c>
      <c r="C10535" s="1206">
        <v>5063</v>
      </c>
      <c r="D10535" s="1206">
        <v>9703</v>
      </c>
      <c r="E10535" s="1206">
        <v>1384</v>
      </c>
      <c r="F10535" s="1210">
        <v>16150</v>
      </c>
    </row>
    <row r="10536" spans="2:6" ht="13.15" customHeight="1" x14ac:dyDescent="0.3">
      <c r="B10536" s="1172" t="s">
        <v>11261</v>
      </c>
      <c r="C10536" s="1207">
        <v>699</v>
      </c>
      <c r="D10536" s="1207">
        <v>1269</v>
      </c>
      <c r="E10536" s="1207">
        <v>132</v>
      </c>
      <c r="F10536" s="1211">
        <v>2100</v>
      </c>
    </row>
    <row r="10537" spans="2:6" ht="13.15" customHeight="1" x14ac:dyDescent="0.3">
      <c r="B10537" s="1173" t="s">
        <v>11262</v>
      </c>
      <c r="C10537" s="1206">
        <v>132</v>
      </c>
      <c r="D10537" s="1206">
        <v>240</v>
      </c>
      <c r="E10537" s="1206">
        <v>13</v>
      </c>
      <c r="F10537" s="1210">
        <v>385</v>
      </c>
    </row>
    <row r="10538" spans="2:6" ht="13.15" customHeight="1" x14ac:dyDescent="0.3">
      <c r="B10538" s="1172" t="s">
        <v>11263</v>
      </c>
      <c r="C10538" s="1207">
        <v>177</v>
      </c>
      <c r="D10538" s="1207">
        <v>162</v>
      </c>
      <c r="E10538" s="1207">
        <v>28</v>
      </c>
      <c r="F10538" s="1211">
        <v>367</v>
      </c>
    </row>
    <row r="10539" spans="2:6" ht="13.15" customHeight="1" x14ac:dyDescent="0.3">
      <c r="B10539" s="1173" t="s">
        <v>11264</v>
      </c>
      <c r="C10539" s="1206">
        <v>412</v>
      </c>
      <c r="D10539" s="1206">
        <v>1304</v>
      </c>
      <c r="E10539" s="1206">
        <v>113</v>
      </c>
      <c r="F10539" s="1210">
        <v>1829</v>
      </c>
    </row>
    <row r="10540" spans="2:6" ht="13.15" customHeight="1" x14ac:dyDescent="0.3">
      <c r="B10540" s="1172" t="s">
        <v>11265</v>
      </c>
      <c r="C10540" s="1207">
        <v>324</v>
      </c>
      <c r="D10540" s="1207">
        <v>860</v>
      </c>
      <c r="E10540" s="1207">
        <v>109</v>
      </c>
      <c r="F10540" s="1211">
        <v>1293</v>
      </c>
    </row>
    <row r="10541" spans="2:6" ht="13.15" customHeight="1" x14ac:dyDescent="0.3">
      <c r="B10541" s="1173" t="s">
        <v>11266</v>
      </c>
      <c r="C10541" s="1206">
        <v>394</v>
      </c>
      <c r="D10541" s="1206">
        <v>768</v>
      </c>
      <c r="E10541" s="1206">
        <v>99</v>
      </c>
      <c r="F10541" s="1210">
        <v>1261</v>
      </c>
    </row>
    <row r="10542" spans="2:6" ht="13.15" customHeight="1" x14ac:dyDescent="0.3">
      <c r="B10542" s="1172" t="s">
        <v>11267</v>
      </c>
      <c r="C10542" s="1207">
        <v>381</v>
      </c>
      <c r="D10542" s="1207">
        <v>657</v>
      </c>
      <c r="E10542" s="1207">
        <v>70</v>
      </c>
      <c r="F10542" s="1211">
        <v>1108</v>
      </c>
    </row>
    <row r="10543" spans="2:6" ht="13.15" customHeight="1" x14ac:dyDescent="0.3">
      <c r="B10543" s="1173" t="s">
        <v>11268</v>
      </c>
      <c r="C10543" s="1206">
        <v>558</v>
      </c>
      <c r="D10543" s="1206">
        <v>1194</v>
      </c>
      <c r="E10543" s="1206">
        <v>161</v>
      </c>
      <c r="F10543" s="1210">
        <v>1913</v>
      </c>
    </row>
    <row r="10544" spans="2:6" ht="13.15" customHeight="1" x14ac:dyDescent="0.3">
      <c r="B10544" s="1172" t="s">
        <v>11269</v>
      </c>
      <c r="C10544" s="1207">
        <v>64</v>
      </c>
      <c r="D10544" s="1207">
        <v>139</v>
      </c>
      <c r="E10544" s="1207">
        <v>12</v>
      </c>
      <c r="F10544" s="1211">
        <v>215</v>
      </c>
    </row>
    <row r="10545" spans="2:6" ht="13.15" customHeight="1" x14ac:dyDescent="0.3">
      <c r="B10545" s="1173" t="s">
        <v>11270</v>
      </c>
      <c r="C10545" s="1206">
        <v>674</v>
      </c>
      <c r="D10545" s="1206">
        <v>1167</v>
      </c>
      <c r="E10545" s="1206">
        <v>158</v>
      </c>
      <c r="F10545" s="1210">
        <v>1999</v>
      </c>
    </row>
    <row r="10546" spans="2:6" ht="13.15" customHeight="1" x14ac:dyDescent="0.3">
      <c r="B10546" s="1172" t="s">
        <v>11271</v>
      </c>
      <c r="C10546" s="1207">
        <v>4</v>
      </c>
      <c r="D10546" s="1207">
        <v>10</v>
      </c>
      <c r="E10546" s="1207">
        <v>1</v>
      </c>
      <c r="F10546" s="1211">
        <v>15</v>
      </c>
    </row>
    <row r="10547" spans="2:6" ht="13.15" customHeight="1" x14ac:dyDescent="0.3">
      <c r="B10547" s="1173" t="s">
        <v>11272</v>
      </c>
      <c r="C10547" s="1206">
        <v>8553</v>
      </c>
      <c r="D10547" s="1206">
        <v>14155</v>
      </c>
      <c r="E10547" s="1206">
        <v>2191</v>
      </c>
      <c r="F10547" s="1210">
        <v>24899</v>
      </c>
    </row>
    <row r="10548" spans="2:6" ht="13.15" customHeight="1" x14ac:dyDescent="0.3">
      <c r="B10548" s="1172" t="s">
        <v>11273</v>
      </c>
      <c r="C10548" s="1207">
        <v>334</v>
      </c>
      <c r="D10548" s="1207">
        <v>459</v>
      </c>
      <c r="E10548" s="1207">
        <v>63</v>
      </c>
      <c r="F10548" s="1211">
        <v>856</v>
      </c>
    </row>
    <row r="10549" spans="2:6" ht="13.15" customHeight="1" x14ac:dyDescent="0.3">
      <c r="B10549" s="1173" t="s">
        <v>11274</v>
      </c>
      <c r="C10549" s="1206">
        <v>39</v>
      </c>
      <c r="D10549" s="1206">
        <v>25</v>
      </c>
      <c r="E10549" s="1206">
        <v>7</v>
      </c>
      <c r="F10549" s="1210">
        <v>71</v>
      </c>
    </row>
    <row r="10550" spans="2:6" ht="13.15" customHeight="1" x14ac:dyDescent="0.3">
      <c r="B10550" s="1172" t="s">
        <v>11275</v>
      </c>
      <c r="C10550" s="1207">
        <v>320</v>
      </c>
      <c r="D10550" s="1207">
        <v>759</v>
      </c>
      <c r="E10550" s="1207">
        <v>85</v>
      </c>
      <c r="F10550" s="1211">
        <v>1164</v>
      </c>
    </row>
    <row r="10551" spans="2:6" ht="13.15" customHeight="1" x14ac:dyDescent="0.3">
      <c r="B10551" s="1173" t="s">
        <v>11276</v>
      </c>
      <c r="C10551" s="1206">
        <v>32</v>
      </c>
      <c r="D10551" s="1206">
        <v>78</v>
      </c>
      <c r="E10551" s="1206">
        <v>29</v>
      </c>
      <c r="F10551" s="1210">
        <v>139</v>
      </c>
    </row>
    <row r="10552" spans="2:6" ht="13.15" customHeight="1" x14ac:dyDescent="0.3">
      <c r="B10552" s="1172" t="s">
        <v>11277</v>
      </c>
      <c r="C10552" s="1207">
        <v>236</v>
      </c>
      <c r="D10552" s="1207">
        <v>535</v>
      </c>
      <c r="E10552" s="1207">
        <v>48</v>
      </c>
      <c r="F10552" s="1211">
        <v>819</v>
      </c>
    </row>
    <row r="10553" spans="2:6" ht="13.15" customHeight="1" x14ac:dyDescent="0.3">
      <c r="B10553" s="1173" t="s">
        <v>11278</v>
      </c>
      <c r="C10553" s="1206">
        <v>129</v>
      </c>
      <c r="D10553" s="1206">
        <v>225</v>
      </c>
      <c r="E10553" s="1206">
        <v>36</v>
      </c>
      <c r="F10553" s="1210">
        <v>390</v>
      </c>
    </row>
    <row r="10554" spans="2:6" ht="13.15" customHeight="1" x14ac:dyDescent="0.3">
      <c r="B10554" s="1172" t="s">
        <v>11279</v>
      </c>
      <c r="C10554" s="1207">
        <v>104</v>
      </c>
      <c r="D10554" s="1207">
        <v>44</v>
      </c>
      <c r="E10554" s="1207">
        <v>16</v>
      </c>
      <c r="F10554" s="1211">
        <v>164</v>
      </c>
    </row>
    <row r="10555" spans="2:6" ht="13.15" customHeight="1" x14ac:dyDescent="0.3">
      <c r="B10555" s="1173" t="s">
        <v>11280</v>
      </c>
      <c r="C10555" s="1206">
        <v>366</v>
      </c>
      <c r="D10555" s="1206">
        <v>657</v>
      </c>
      <c r="E10555" s="1206">
        <v>99</v>
      </c>
      <c r="F10555" s="1210">
        <v>1122</v>
      </c>
    </row>
    <row r="10556" spans="2:6" ht="13.15" customHeight="1" x14ac:dyDescent="0.3">
      <c r="B10556" s="1172" t="s">
        <v>11281</v>
      </c>
      <c r="C10556" s="1207">
        <v>4237</v>
      </c>
      <c r="D10556" s="1207">
        <v>7245</v>
      </c>
      <c r="E10556" s="1207">
        <v>1354</v>
      </c>
      <c r="F10556" s="1211">
        <v>12836</v>
      </c>
    </row>
    <row r="10557" spans="2:6" ht="13.15" customHeight="1" x14ac:dyDescent="0.3">
      <c r="B10557" s="1173" t="s">
        <v>11282</v>
      </c>
      <c r="C10557" s="1206">
        <v>1116</v>
      </c>
      <c r="D10557" s="1206">
        <v>1818</v>
      </c>
      <c r="E10557" s="1206">
        <v>269</v>
      </c>
      <c r="F10557" s="1210">
        <v>3203</v>
      </c>
    </row>
    <row r="10558" spans="2:6" ht="13.15" customHeight="1" x14ac:dyDescent="0.3">
      <c r="B10558" s="1172" t="s">
        <v>11283</v>
      </c>
      <c r="C10558" s="1207">
        <v>854</v>
      </c>
      <c r="D10558" s="1207">
        <v>1032</v>
      </c>
      <c r="E10558" s="1207">
        <v>183</v>
      </c>
      <c r="F10558" s="1211">
        <v>2069</v>
      </c>
    </row>
    <row r="10559" spans="2:6" ht="13.15" customHeight="1" x14ac:dyDescent="0.3">
      <c r="B10559" s="1173" t="s">
        <v>11284</v>
      </c>
      <c r="C10559" s="1206">
        <v>866</v>
      </c>
      <c r="D10559" s="1206">
        <v>1112</v>
      </c>
      <c r="E10559" s="1206">
        <v>189</v>
      </c>
      <c r="F10559" s="1210">
        <v>2167</v>
      </c>
    </row>
    <row r="10560" spans="2:6" ht="13.15" customHeight="1" x14ac:dyDescent="0.3">
      <c r="B10560" s="1172" t="s">
        <v>11285</v>
      </c>
      <c r="C10560" s="1207">
        <v>9210</v>
      </c>
      <c r="D10560" s="1207">
        <v>13492</v>
      </c>
      <c r="E10560" s="1207">
        <v>2753</v>
      </c>
      <c r="F10560" s="1211">
        <v>25455</v>
      </c>
    </row>
    <row r="10561" spans="2:6" ht="13.15" customHeight="1" x14ac:dyDescent="0.3">
      <c r="B10561" s="1173" t="s">
        <v>11286</v>
      </c>
      <c r="C10561" s="1206">
        <v>3797</v>
      </c>
      <c r="D10561" s="1206">
        <v>7660</v>
      </c>
      <c r="E10561" s="1206">
        <v>1299</v>
      </c>
      <c r="F10561" s="1210">
        <v>12756</v>
      </c>
    </row>
    <row r="10562" spans="2:6" ht="13.15" customHeight="1" x14ac:dyDescent="0.3">
      <c r="B10562" s="1172" t="s">
        <v>11287</v>
      </c>
      <c r="C10562" s="1207">
        <v>2300</v>
      </c>
      <c r="D10562" s="1207">
        <v>3616</v>
      </c>
      <c r="E10562" s="1207">
        <v>609</v>
      </c>
      <c r="F10562" s="1211">
        <v>6525</v>
      </c>
    </row>
    <row r="10563" spans="2:6" ht="13.15" customHeight="1" x14ac:dyDescent="0.3">
      <c r="B10563" s="1173" t="s">
        <v>11288</v>
      </c>
      <c r="C10563" s="1206">
        <v>3793</v>
      </c>
      <c r="D10563" s="1206">
        <v>6127</v>
      </c>
      <c r="E10563" s="1206">
        <v>1047</v>
      </c>
      <c r="F10563" s="1210">
        <v>10967</v>
      </c>
    </row>
    <row r="10564" spans="2:6" ht="13.15" customHeight="1" x14ac:dyDescent="0.3">
      <c r="B10564" s="1172" t="s">
        <v>11289</v>
      </c>
      <c r="C10564" s="1207">
        <v>1103</v>
      </c>
      <c r="D10564" s="1207">
        <v>2391</v>
      </c>
      <c r="E10564" s="1207">
        <v>249</v>
      </c>
      <c r="F10564" s="1211">
        <v>3743</v>
      </c>
    </row>
    <row r="10565" spans="2:6" ht="13.15" customHeight="1" x14ac:dyDescent="0.3">
      <c r="B10565" s="1173" t="s">
        <v>11290</v>
      </c>
      <c r="C10565" s="1206">
        <v>113</v>
      </c>
      <c r="D10565" s="1206">
        <v>129</v>
      </c>
      <c r="E10565" s="1206">
        <v>20</v>
      </c>
      <c r="F10565" s="1210">
        <v>262</v>
      </c>
    </row>
    <row r="10566" spans="2:6" ht="13.15" customHeight="1" x14ac:dyDescent="0.3">
      <c r="B10566" s="1172" t="s">
        <v>11291</v>
      </c>
      <c r="C10566" s="1207">
        <v>1358</v>
      </c>
      <c r="D10566" s="1207">
        <v>1109</v>
      </c>
      <c r="E10566" s="1207">
        <v>228</v>
      </c>
      <c r="F10566" s="1211">
        <v>2695</v>
      </c>
    </row>
    <row r="10567" spans="2:6" ht="13.15" customHeight="1" x14ac:dyDescent="0.3">
      <c r="B10567" s="1173" t="s">
        <v>11292</v>
      </c>
      <c r="C10567" s="1206">
        <v>869</v>
      </c>
      <c r="D10567" s="1206">
        <v>1989</v>
      </c>
      <c r="E10567" s="1206">
        <v>432</v>
      </c>
      <c r="F10567" s="1210">
        <v>3290</v>
      </c>
    </row>
    <row r="10568" spans="2:6" ht="13.15" customHeight="1" x14ac:dyDescent="0.3">
      <c r="B10568" s="1172" t="s">
        <v>11293</v>
      </c>
      <c r="C10568" s="1207">
        <v>255</v>
      </c>
      <c r="D10568" s="1207">
        <v>1057</v>
      </c>
      <c r="E10568" s="1207">
        <v>531</v>
      </c>
      <c r="F10568" s="1211">
        <v>1843</v>
      </c>
    </row>
    <row r="10569" spans="2:6" ht="13.15" customHeight="1" x14ac:dyDescent="0.3">
      <c r="B10569" s="1173" t="s">
        <v>11294</v>
      </c>
      <c r="C10569" s="1206">
        <v>21977</v>
      </c>
      <c r="D10569" s="1206">
        <v>13638</v>
      </c>
      <c r="E10569" s="1206">
        <v>3883</v>
      </c>
      <c r="F10569" s="1210">
        <v>39498</v>
      </c>
    </row>
    <row r="10570" spans="2:6" ht="13.15" customHeight="1" x14ac:dyDescent="0.3">
      <c r="B10570" s="1172" t="s">
        <v>11295</v>
      </c>
      <c r="C10570" s="1207">
        <v>1699</v>
      </c>
      <c r="D10570" s="1207">
        <v>422</v>
      </c>
      <c r="E10570" s="1207">
        <v>197</v>
      </c>
      <c r="F10570" s="1211">
        <v>2318</v>
      </c>
    </row>
    <row r="10571" spans="2:6" ht="13.15" customHeight="1" x14ac:dyDescent="0.3">
      <c r="B10571" s="1173" t="s">
        <v>11296</v>
      </c>
      <c r="C10571" s="1206">
        <v>557</v>
      </c>
      <c r="D10571" s="1206">
        <v>385</v>
      </c>
      <c r="E10571" s="1206">
        <v>75</v>
      </c>
      <c r="F10571" s="1210">
        <v>1017</v>
      </c>
    </row>
    <row r="10572" spans="2:6" ht="13.15" customHeight="1" x14ac:dyDescent="0.3">
      <c r="B10572" s="1172" t="s">
        <v>11297</v>
      </c>
      <c r="C10572" s="1207">
        <v>13658</v>
      </c>
      <c r="D10572" s="1207">
        <v>16612</v>
      </c>
      <c r="E10572" s="1207">
        <v>3373</v>
      </c>
      <c r="F10572" s="1211">
        <v>33643</v>
      </c>
    </row>
    <row r="10573" spans="2:6" ht="13.15" customHeight="1" x14ac:dyDescent="0.3">
      <c r="B10573" s="1173" t="s">
        <v>11298</v>
      </c>
      <c r="C10573" s="1206">
        <v>736</v>
      </c>
      <c r="D10573" s="1206">
        <v>1315</v>
      </c>
      <c r="E10573" s="1206">
        <v>219</v>
      </c>
      <c r="F10573" s="1210">
        <v>2270</v>
      </c>
    </row>
    <row r="10574" spans="2:6" ht="13.15" customHeight="1" x14ac:dyDescent="0.3">
      <c r="B10574" s="1172" t="s">
        <v>11299</v>
      </c>
      <c r="C10574" s="1207">
        <v>477</v>
      </c>
      <c r="D10574" s="1207">
        <v>882</v>
      </c>
      <c r="E10574" s="1207">
        <v>106</v>
      </c>
      <c r="F10574" s="1211">
        <v>1465</v>
      </c>
    </row>
    <row r="10575" spans="2:6" ht="13.15" customHeight="1" x14ac:dyDescent="0.3">
      <c r="B10575" s="1173" t="s">
        <v>11300</v>
      </c>
      <c r="C10575" s="1206">
        <v>3916</v>
      </c>
      <c r="D10575" s="1206">
        <v>958</v>
      </c>
      <c r="E10575" s="1206">
        <v>349</v>
      </c>
      <c r="F10575" s="1210">
        <v>5223</v>
      </c>
    </row>
    <row r="10576" spans="2:6" ht="13.15" customHeight="1" x14ac:dyDescent="0.3">
      <c r="B10576" s="1172" t="s">
        <v>11301</v>
      </c>
      <c r="C10576" s="1207">
        <v>3712</v>
      </c>
      <c r="D10576" s="1207">
        <v>1716</v>
      </c>
      <c r="E10576" s="1207">
        <v>481</v>
      </c>
      <c r="F10576" s="1211">
        <v>5909</v>
      </c>
    </row>
    <row r="10577" spans="2:6" ht="13.15" customHeight="1" x14ac:dyDescent="0.3">
      <c r="B10577" s="1173" t="s">
        <v>11302</v>
      </c>
      <c r="C10577" s="1206">
        <v>2190</v>
      </c>
      <c r="D10577" s="1206">
        <v>3036</v>
      </c>
      <c r="E10577" s="1206">
        <v>691</v>
      </c>
      <c r="F10577" s="1210">
        <v>5917</v>
      </c>
    </row>
    <row r="10578" spans="2:6" ht="13.15" customHeight="1" x14ac:dyDescent="0.3">
      <c r="B10578" s="1172" t="s">
        <v>11303</v>
      </c>
      <c r="C10578" s="1207">
        <v>146</v>
      </c>
      <c r="D10578" s="1207">
        <v>375</v>
      </c>
      <c r="E10578" s="1207">
        <v>106</v>
      </c>
      <c r="F10578" s="1211">
        <v>627</v>
      </c>
    </row>
    <row r="10579" spans="2:6" ht="13.15" customHeight="1" x14ac:dyDescent="0.3">
      <c r="B10579" s="1173" t="s">
        <v>11304</v>
      </c>
      <c r="C10579" s="1206">
        <v>3904</v>
      </c>
      <c r="D10579" s="1206">
        <v>7354</v>
      </c>
      <c r="E10579" s="1206">
        <v>1338</v>
      </c>
      <c r="F10579" s="1210">
        <v>12596</v>
      </c>
    </row>
    <row r="10580" spans="2:6" ht="13.15" customHeight="1" x14ac:dyDescent="0.3">
      <c r="B10580" s="1172" t="s">
        <v>11305</v>
      </c>
      <c r="C10580" s="1207">
        <v>5564</v>
      </c>
      <c r="D10580" s="1207">
        <v>9006</v>
      </c>
      <c r="E10580" s="1207">
        <v>2848</v>
      </c>
      <c r="F10580" s="1211">
        <v>17418</v>
      </c>
    </row>
    <row r="10581" spans="2:6" ht="13.15" customHeight="1" x14ac:dyDescent="0.3">
      <c r="B10581" s="1173" t="s">
        <v>11306</v>
      </c>
      <c r="C10581" s="1206">
        <v>8416</v>
      </c>
      <c r="D10581" s="1206">
        <v>12903</v>
      </c>
      <c r="E10581" s="1206">
        <v>3332</v>
      </c>
      <c r="F10581" s="1210">
        <v>24651</v>
      </c>
    </row>
    <row r="10582" spans="2:6" ht="13.15" customHeight="1" x14ac:dyDescent="0.3">
      <c r="B10582" s="1172" t="s">
        <v>11307</v>
      </c>
      <c r="C10582" s="1207">
        <v>965</v>
      </c>
      <c r="D10582" s="1207">
        <v>3669</v>
      </c>
      <c r="E10582" s="1207">
        <v>971</v>
      </c>
      <c r="F10582" s="1211">
        <v>5605</v>
      </c>
    </row>
    <row r="10583" spans="2:6" ht="13.15" customHeight="1" x14ac:dyDescent="0.3">
      <c r="B10583" s="1173" t="s">
        <v>11308</v>
      </c>
      <c r="C10583" s="1206">
        <v>25963</v>
      </c>
      <c r="D10583" s="1206">
        <v>37534</v>
      </c>
      <c r="E10583" s="1206">
        <v>10120</v>
      </c>
      <c r="F10583" s="1210">
        <v>73617</v>
      </c>
    </row>
    <row r="10584" spans="2:6" ht="13.15" customHeight="1" x14ac:dyDescent="0.3">
      <c r="B10584" s="1172" t="s">
        <v>11309</v>
      </c>
      <c r="C10584" s="1207">
        <v>12329</v>
      </c>
      <c r="D10584" s="1207">
        <v>14898</v>
      </c>
      <c r="E10584" s="1207">
        <v>2961</v>
      </c>
      <c r="F10584" s="1211">
        <v>30188</v>
      </c>
    </row>
    <row r="10585" spans="2:6" ht="13.15" customHeight="1" x14ac:dyDescent="0.3">
      <c r="B10585" s="1173" t="s">
        <v>11310</v>
      </c>
      <c r="C10585" s="1206">
        <v>600</v>
      </c>
      <c r="D10585" s="1206">
        <v>727</v>
      </c>
      <c r="E10585" s="1206">
        <v>102</v>
      </c>
      <c r="F10585" s="1210">
        <v>1429</v>
      </c>
    </row>
    <row r="10586" spans="2:6" ht="13.15" customHeight="1" x14ac:dyDescent="0.3">
      <c r="B10586" s="1172" t="s">
        <v>11311</v>
      </c>
      <c r="C10586" s="1207">
        <v>725</v>
      </c>
      <c r="D10586" s="1207">
        <v>1792</v>
      </c>
      <c r="E10586" s="1207">
        <v>237</v>
      </c>
      <c r="F10586" s="1211">
        <v>2754</v>
      </c>
    </row>
    <row r="10587" spans="2:6" ht="13.15" customHeight="1" x14ac:dyDescent="0.3">
      <c r="B10587" s="1173" t="s">
        <v>11312</v>
      </c>
      <c r="C10587" s="1206">
        <v>1070</v>
      </c>
      <c r="D10587" s="1206">
        <v>1786</v>
      </c>
      <c r="E10587" s="1206">
        <v>262</v>
      </c>
      <c r="F10587" s="1210">
        <v>3118</v>
      </c>
    </row>
    <row r="10588" spans="2:6" ht="13.15" customHeight="1" x14ac:dyDescent="0.3">
      <c r="B10588" s="1172" t="s">
        <v>11313</v>
      </c>
      <c r="C10588" s="1207">
        <v>1674</v>
      </c>
      <c r="D10588" s="1207">
        <v>2869</v>
      </c>
      <c r="E10588" s="1207">
        <v>360</v>
      </c>
      <c r="F10588" s="1211">
        <v>4903</v>
      </c>
    </row>
    <row r="10589" spans="2:6" ht="13.15" customHeight="1" x14ac:dyDescent="0.3">
      <c r="B10589" s="1173" t="s">
        <v>11314</v>
      </c>
      <c r="C10589" s="1206">
        <v>4</v>
      </c>
      <c r="D10589" s="1206">
        <v>9</v>
      </c>
      <c r="E10589" s="1206">
        <v>6</v>
      </c>
      <c r="F10589" s="1210">
        <v>19</v>
      </c>
    </row>
    <row r="10590" spans="2:6" ht="13.15" customHeight="1" x14ac:dyDescent="0.3">
      <c r="B10590" s="1172" t="s">
        <v>11315</v>
      </c>
      <c r="C10590" s="1207">
        <v>292</v>
      </c>
      <c r="D10590" s="1207">
        <v>484</v>
      </c>
      <c r="E10590" s="1207">
        <v>46</v>
      </c>
      <c r="F10590" s="1211">
        <v>822</v>
      </c>
    </row>
    <row r="10591" spans="2:6" ht="13.15" customHeight="1" x14ac:dyDescent="0.3">
      <c r="B10591" s="1173" t="s">
        <v>11316</v>
      </c>
      <c r="C10591" s="1206">
        <v>444</v>
      </c>
      <c r="D10591" s="1206">
        <v>627</v>
      </c>
      <c r="E10591" s="1206">
        <v>88</v>
      </c>
      <c r="F10591" s="1210">
        <v>1159</v>
      </c>
    </row>
    <row r="10592" spans="2:6" ht="13.15" customHeight="1" x14ac:dyDescent="0.3">
      <c r="B10592" s="1172" t="s">
        <v>11317</v>
      </c>
      <c r="C10592" s="1207">
        <v>25938</v>
      </c>
      <c r="D10592" s="1207">
        <v>30287</v>
      </c>
      <c r="E10592" s="1207">
        <v>6378</v>
      </c>
      <c r="F10592" s="1211">
        <v>62603</v>
      </c>
    </row>
    <row r="10593" spans="2:6" ht="13.15" customHeight="1" x14ac:dyDescent="0.3">
      <c r="B10593" s="1173" t="s">
        <v>11318</v>
      </c>
      <c r="C10593" s="1206">
        <v>9504</v>
      </c>
      <c r="D10593" s="1206">
        <v>5740</v>
      </c>
      <c r="E10593" s="1206">
        <v>848</v>
      </c>
      <c r="F10593" s="1210">
        <v>16092</v>
      </c>
    </row>
    <row r="10594" spans="2:6" ht="13.15" customHeight="1" x14ac:dyDescent="0.3">
      <c r="B10594" s="1172" t="s">
        <v>11319</v>
      </c>
      <c r="C10594" s="1207">
        <v>10515</v>
      </c>
      <c r="D10594" s="1207">
        <v>14387</v>
      </c>
      <c r="E10594" s="1207">
        <v>3710</v>
      </c>
      <c r="F10594" s="1211">
        <v>28612</v>
      </c>
    </row>
    <row r="10595" spans="2:6" ht="13.15" customHeight="1" x14ac:dyDescent="0.3">
      <c r="B10595" s="1173" t="s">
        <v>11320</v>
      </c>
      <c r="C10595" s="1206">
        <v>6303</v>
      </c>
      <c r="D10595" s="1206">
        <v>6710</v>
      </c>
      <c r="E10595" s="1206">
        <v>1642</v>
      </c>
      <c r="F10595" s="1210">
        <v>14655</v>
      </c>
    </row>
    <row r="10596" spans="2:6" ht="13.15" customHeight="1" x14ac:dyDescent="0.3">
      <c r="B10596" s="1172" t="s">
        <v>11321</v>
      </c>
      <c r="C10596" s="1207">
        <v>1748</v>
      </c>
      <c r="D10596" s="1207">
        <v>4359</v>
      </c>
      <c r="E10596" s="1207">
        <v>713</v>
      </c>
      <c r="F10596" s="1211">
        <v>6820</v>
      </c>
    </row>
    <row r="10597" spans="2:6" ht="13.15" customHeight="1" x14ac:dyDescent="0.3">
      <c r="B10597" s="1173" t="s">
        <v>11322</v>
      </c>
      <c r="C10597" s="1206">
        <v>1157</v>
      </c>
      <c r="D10597" s="1206">
        <v>3193</v>
      </c>
      <c r="E10597" s="1206">
        <v>610</v>
      </c>
      <c r="F10597" s="1210">
        <v>4960</v>
      </c>
    </row>
    <row r="10598" spans="2:6" ht="13.15" customHeight="1" x14ac:dyDescent="0.3">
      <c r="B10598" s="1172" t="s">
        <v>11323</v>
      </c>
      <c r="C10598" s="1207">
        <v>929</v>
      </c>
      <c r="D10598" s="1207">
        <v>1150</v>
      </c>
      <c r="E10598" s="1207">
        <v>219</v>
      </c>
      <c r="F10598" s="1211">
        <v>2298</v>
      </c>
    </row>
    <row r="10599" spans="2:6" ht="13.15" customHeight="1" x14ac:dyDescent="0.3">
      <c r="B10599" s="1173" t="s">
        <v>11324</v>
      </c>
      <c r="C10599" s="1206">
        <v>1204</v>
      </c>
      <c r="D10599" s="1206">
        <v>1122</v>
      </c>
      <c r="E10599" s="1206">
        <v>161</v>
      </c>
      <c r="F10599" s="1210">
        <v>2487</v>
      </c>
    </row>
    <row r="10600" spans="2:6" ht="13.15" customHeight="1" x14ac:dyDescent="0.3">
      <c r="B10600" s="1172" t="s">
        <v>11325</v>
      </c>
      <c r="C10600" s="1207">
        <v>121</v>
      </c>
      <c r="D10600" s="1207">
        <v>133</v>
      </c>
      <c r="E10600" s="1207">
        <v>24</v>
      </c>
      <c r="F10600" s="1211">
        <v>278</v>
      </c>
    </row>
    <row r="10601" spans="2:6" ht="13.15" customHeight="1" x14ac:dyDescent="0.3">
      <c r="B10601" s="1173" t="s">
        <v>11326</v>
      </c>
      <c r="C10601" s="1206">
        <v>431</v>
      </c>
      <c r="D10601" s="1206">
        <v>447</v>
      </c>
      <c r="E10601" s="1206">
        <v>81</v>
      </c>
      <c r="F10601" s="1210">
        <v>959</v>
      </c>
    </row>
    <row r="10602" spans="2:6" ht="13.15" customHeight="1" x14ac:dyDescent="0.3">
      <c r="B10602" s="1172" t="s">
        <v>11327</v>
      </c>
      <c r="C10602" s="1207">
        <v>284</v>
      </c>
      <c r="D10602" s="1207">
        <v>451</v>
      </c>
      <c r="E10602" s="1207">
        <v>69</v>
      </c>
      <c r="F10602" s="1211">
        <v>804</v>
      </c>
    </row>
    <row r="10603" spans="2:6" ht="13.15" customHeight="1" x14ac:dyDescent="0.3">
      <c r="B10603" s="1173" t="s">
        <v>11328</v>
      </c>
      <c r="C10603" s="1206">
        <v>526</v>
      </c>
      <c r="D10603" s="1206">
        <v>656</v>
      </c>
      <c r="E10603" s="1206">
        <v>114</v>
      </c>
      <c r="F10603" s="1210">
        <v>1296</v>
      </c>
    </row>
    <row r="10604" spans="2:6" ht="13.15" customHeight="1" x14ac:dyDescent="0.3">
      <c r="B10604" s="1172" t="s">
        <v>11329</v>
      </c>
      <c r="C10604" s="1207">
        <v>21840</v>
      </c>
      <c r="D10604" s="1207">
        <v>30641</v>
      </c>
      <c r="E10604" s="1207">
        <v>7185</v>
      </c>
      <c r="F10604" s="1211">
        <v>59666</v>
      </c>
    </row>
    <row r="10605" spans="2:6" ht="13.15" customHeight="1" x14ac:dyDescent="0.3">
      <c r="B10605" s="1173" t="s">
        <v>11330</v>
      </c>
      <c r="C10605" s="1206">
        <v>2594</v>
      </c>
      <c r="D10605" s="1206">
        <v>4570</v>
      </c>
      <c r="E10605" s="1206">
        <v>850</v>
      </c>
      <c r="F10605" s="1210">
        <v>8014</v>
      </c>
    </row>
    <row r="10606" spans="2:6" ht="13.15" customHeight="1" x14ac:dyDescent="0.3">
      <c r="B10606" s="1172" t="s">
        <v>11331</v>
      </c>
      <c r="C10606" s="1207">
        <v>310</v>
      </c>
      <c r="D10606" s="1207">
        <v>529</v>
      </c>
      <c r="E10606" s="1207">
        <v>93</v>
      </c>
      <c r="F10606" s="1211">
        <v>932</v>
      </c>
    </row>
    <row r="10607" spans="2:6" ht="13.15" customHeight="1" x14ac:dyDescent="0.3">
      <c r="B10607" s="1173" t="s">
        <v>11332</v>
      </c>
      <c r="C10607" s="1206">
        <v>1541</v>
      </c>
      <c r="D10607" s="1206">
        <v>2631</v>
      </c>
      <c r="E10607" s="1206">
        <v>360</v>
      </c>
      <c r="F10607" s="1210">
        <v>4532</v>
      </c>
    </row>
    <row r="10608" spans="2:6" ht="13.15" customHeight="1" x14ac:dyDescent="0.3">
      <c r="B10608" s="1172" t="s">
        <v>11333</v>
      </c>
      <c r="C10608" s="1207">
        <v>656</v>
      </c>
      <c r="D10608" s="1207">
        <v>880</v>
      </c>
      <c r="E10608" s="1207">
        <v>175</v>
      </c>
      <c r="F10608" s="1211">
        <v>1711</v>
      </c>
    </row>
    <row r="10609" spans="2:6" ht="13.15" customHeight="1" x14ac:dyDescent="0.3">
      <c r="B10609" s="1173" t="s">
        <v>11334</v>
      </c>
      <c r="C10609" s="1206">
        <v>1158</v>
      </c>
      <c r="D10609" s="1206">
        <v>2062</v>
      </c>
      <c r="E10609" s="1206">
        <v>320</v>
      </c>
      <c r="F10609" s="1210">
        <v>3540</v>
      </c>
    </row>
    <row r="10610" spans="2:6" ht="13.15" customHeight="1" x14ac:dyDescent="0.3">
      <c r="B10610" s="1172" t="s">
        <v>11335</v>
      </c>
      <c r="C10610" s="1207">
        <v>2300</v>
      </c>
      <c r="D10610" s="1207">
        <v>4493</v>
      </c>
      <c r="E10610" s="1207">
        <v>538</v>
      </c>
      <c r="F10610" s="1211">
        <v>7331</v>
      </c>
    </row>
    <row r="10611" spans="2:6" ht="13.15" customHeight="1" x14ac:dyDescent="0.3">
      <c r="B10611" s="1173" t="s">
        <v>11336</v>
      </c>
      <c r="C10611" s="1206">
        <v>216</v>
      </c>
      <c r="D10611" s="1206">
        <v>318</v>
      </c>
      <c r="E10611" s="1206">
        <v>35</v>
      </c>
      <c r="F10611" s="1210">
        <v>569</v>
      </c>
    </row>
    <row r="10612" spans="2:6" ht="13.15" customHeight="1" x14ac:dyDescent="0.3">
      <c r="B10612" s="1172" t="s">
        <v>11337</v>
      </c>
      <c r="C10612" s="1207">
        <v>370</v>
      </c>
      <c r="D10612" s="1207">
        <v>513</v>
      </c>
      <c r="E10612" s="1207">
        <v>34</v>
      </c>
      <c r="F10612" s="1211">
        <v>917</v>
      </c>
    </row>
    <row r="10613" spans="2:6" ht="13.15" customHeight="1" x14ac:dyDescent="0.3">
      <c r="B10613" s="1173" t="s">
        <v>11338</v>
      </c>
      <c r="C10613" s="1206">
        <v>471</v>
      </c>
      <c r="D10613" s="1206">
        <v>644</v>
      </c>
      <c r="E10613" s="1206">
        <v>99</v>
      </c>
      <c r="F10613" s="1210">
        <v>1214</v>
      </c>
    </row>
    <row r="10614" spans="2:6" ht="13.15" customHeight="1" x14ac:dyDescent="0.3">
      <c r="B10614" s="1172" t="s">
        <v>11339</v>
      </c>
      <c r="C10614" s="1207">
        <v>375</v>
      </c>
      <c r="D10614" s="1207">
        <v>615</v>
      </c>
      <c r="E10614" s="1207">
        <v>69</v>
      </c>
      <c r="F10614" s="1211">
        <v>1059</v>
      </c>
    </row>
    <row r="10615" spans="2:6" ht="13.15" customHeight="1" x14ac:dyDescent="0.3">
      <c r="B10615" s="1173" t="s">
        <v>11340</v>
      </c>
      <c r="C10615" s="1206">
        <v>375</v>
      </c>
      <c r="D10615" s="1206">
        <v>731</v>
      </c>
      <c r="E10615" s="1206">
        <v>86</v>
      </c>
      <c r="F10615" s="1210">
        <v>1192</v>
      </c>
    </row>
    <row r="10616" spans="2:6" ht="13.15" customHeight="1" x14ac:dyDescent="0.3">
      <c r="B10616" s="1172" t="s">
        <v>11341</v>
      </c>
      <c r="C10616" s="1207">
        <v>914</v>
      </c>
      <c r="D10616" s="1207">
        <v>1817</v>
      </c>
      <c r="E10616" s="1207">
        <v>205</v>
      </c>
      <c r="F10616" s="1211">
        <v>2936</v>
      </c>
    </row>
    <row r="10617" spans="2:6" ht="13.15" customHeight="1" x14ac:dyDescent="0.3">
      <c r="B10617" s="1173" t="s">
        <v>11342</v>
      </c>
      <c r="C10617" s="1206">
        <v>399</v>
      </c>
      <c r="D10617" s="1206">
        <v>943</v>
      </c>
      <c r="E10617" s="1206">
        <v>138</v>
      </c>
      <c r="F10617" s="1210">
        <v>1480</v>
      </c>
    </row>
    <row r="10618" spans="2:6" ht="13.15" customHeight="1" x14ac:dyDescent="0.3">
      <c r="B10618" s="1172" t="s">
        <v>11343</v>
      </c>
      <c r="C10618" s="1207">
        <v>2009</v>
      </c>
      <c r="D10618" s="1207">
        <v>3718</v>
      </c>
      <c r="E10618" s="1207">
        <v>493</v>
      </c>
      <c r="F10618" s="1211">
        <v>6220</v>
      </c>
    </row>
    <row r="10619" spans="2:6" ht="13.15" customHeight="1" x14ac:dyDescent="0.3">
      <c r="B10619" s="1173" t="s">
        <v>11344</v>
      </c>
      <c r="C10619" s="1206">
        <v>5439</v>
      </c>
      <c r="D10619" s="1206">
        <v>8952</v>
      </c>
      <c r="E10619" s="1206">
        <v>1240</v>
      </c>
      <c r="F10619" s="1210">
        <v>15631</v>
      </c>
    </row>
    <row r="10620" spans="2:6" ht="13.15" customHeight="1" x14ac:dyDescent="0.3">
      <c r="B10620" s="1172" t="s">
        <v>11345</v>
      </c>
      <c r="C10620" s="1207">
        <v>259</v>
      </c>
      <c r="D10620" s="1207">
        <v>463</v>
      </c>
      <c r="E10620" s="1207">
        <v>60</v>
      </c>
      <c r="F10620" s="1211">
        <v>782</v>
      </c>
    </row>
    <row r="10621" spans="2:6" ht="13.15" customHeight="1" x14ac:dyDescent="0.3">
      <c r="B10621" s="1173" t="s">
        <v>11346</v>
      </c>
      <c r="C10621" s="1206">
        <v>1120</v>
      </c>
      <c r="D10621" s="1206">
        <v>1905</v>
      </c>
      <c r="E10621" s="1206">
        <v>222</v>
      </c>
      <c r="F10621" s="1210">
        <v>3247</v>
      </c>
    </row>
    <row r="10622" spans="2:6" ht="13.15" customHeight="1" x14ac:dyDescent="0.3">
      <c r="B10622" s="1172" t="s">
        <v>11347</v>
      </c>
      <c r="C10622" s="1207">
        <v>1084</v>
      </c>
      <c r="D10622" s="1207">
        <v>1665</v>
      </c>
      <c r="E10622" s="1207">
        <v>225</v>
      </c>
      <c r="F10622" s="1211">
        <v>2974</v>
      </c>
    </row>
    <row r="10623" spans="2:6" ht="13.15" customHeight="1" x14ac:dyDescent="0.3">
      <c r="B10623" s="1173" t="s">
        <v>11348</v>
      </c>
      <c r="C10623" s="1206">
        <v>768</v>
      </c>
      <c r="D10623" s="1206">
        <v>1253</v>
      </c>
      <c r="E10623" s="1206">
        <v>157</v>
      </c>
      <c r="F10623" s="1210">
        <v>2178</v>
      </c>
    </row>
    <row r="10624" spans="2:6" ht="13.15" customHeight="1" x14ac:dyDescent="0.3">
      <c r="B10624" s="1172" t="s">
        <v>11349</v>
      </c>
      <c r="C10624" s="1207">
        <v>484</v>
      </c>
      <c r="D10624" s="1207">
        <v>959</v>
      </c>
      <c r="E10624" s="1207">
        <v>88</v>
      </c>
      <c r="F10624" s="1211">
        <v>1531</v>
      </c>
    </row>
    <row r="10625" spans="2:6" ht="13.15" customHeight="1" x14ac:dyDescent="0.3">
      <c r="B10625" s="1173" t="s">
        <v>11350</v>
      </c>
      <c r="C10625" s="1206">
        <v>1041</v>
      </c>
      <c r="D10625" s="1206">
        <v>2142</v>
      </c>
      <c r="E10625" s="1206">
        <v>363</v>
      </c>
      <c r="F10625" s="1210">
        <v>3546</v>
      </c>
    </row>
    <row r="10626" spans="2:6" ht="13.15" customHeight="1" x14ac:dyDescent="0.3">
      <c r="B10626" s="1172" t="s">
        <v>11351</v>
      </c>
      <c r="C10626" s="1207">
        <v>2203</v>
      </c>
      <c r="D10626" s="1207">
        <v>3372</v>
      </c>
      <c r="E10626" s="1207">
        <v>627</v>
      </c>
      <c r="F10626" s="1211">
        <v>6202</v>
      </c>
    </row>
    <row r="10627" spans="2:6" ht="13.15" customHeight="1" x14ac:dyDescent="0.3">
      <c r="B10627" s="1173" t="s">
        <v>11352</v>
      </c>
      <c r="C10627" s="1206">
        <v>12076</v>
      </c>
      <c r="D10627" s="1206">
        <v>17263</v>
      </c>
      <c r="E10627" s="1206">
        <v>4442</v>
      </c>
      <c r="F10627" s="1210">
        <v>33781</v>
      </c>
    </row>
    <row r="10628" spans="2:6" ht="13.15" customHeight="1" x14ac:dyDescent="0.3">
      <c r="B10628" s="1172" t="s">
        <v>11353</v>
      </c>
      <c r="C10628" s="1207">
        <v>1448</v>
      </c>
      <c r="D10628" s="1207">
        <v>2689</v>
      </c>
      <c r="E10628" s="1207">
        <v>379</v>
      </c>
      <c r="F10628" s="1211">
        <v>4516</v>
      </c>
    </row>
    <row r="10629" spans="2:6" ht="13.15" customHeight="1" x14ac:dyDescent="0.3">
      <c r="B10629" s="1173" t="s">
        <v>11354</v>
      </c>
      <c r="C10629" s="1206">
        <v>1149</v>
      </c>
      <c r="D10629" s="1206">
        <v>1799</v>
      </c>
      <c r="E10629" s="1206">
        <v>294</v>
      </c>
      <c r="F10629" s="1210">
        <v>3242</v>
      </c>
    </row>
    <row r="10630" spans="2:6" ht="13.15" customHeight="1" x14ac:dyDescent="0.3">
      <c r="B10630" s="1172" t="s">
        <v>11355</v>
      </c>
      <c r="C10630" s="1207">
        <v>597</v>
      </c>
      <c r="D10630" s="1207">
        <v>836</v>
      </c>
      <c r="E10630" s="1207">
        <v>127</v>
      </c>
      <c r="F10630" s="1211">
        <v>1560</v>
      </c>
    </row>
    <row r="10631" spans="2:6" ht="13.15" customHeight="1" x14ac:dyDescent="0.3">
      <c r="B10631" s="1173" t="s">
        <v>11356</v>
      </c>
      <c r="C10631" s="1206">
        <v>2306</v>
      </c>
      <c r="D10631" s="1206">
        <v>3672</v>
      </c>
      <c r="E10631" s="1206">
        <v>605</v>
      </c>
      <c r="F10631" s="1210">
        <v>6583</v>
      </c>
    </row>
    <row r="10632" spans="2:6" ht="13.15" customHeight="1" x14ac:dyDescent="0.3">
      <c r="B10632" s="1172" t="s">
        <v>11357</v>
      </c>
      <c r="C10632" s="1207">
        <v>1336</v>
      </c>
      <c r="D10632" s="1207">
        <v>2188</v>
      </c>
      <c r="E10632" s="1207">
        <v>342</v>
      </c>
      <c r="F10632" s="1211">
        <v>3866</v>
      </c>
    </row>
    <row r="10633" spans="2:6" ht="13.15" customHeight="1" x14ac:dyDescent="0.3">
      <c r="B10633" s="1173" t="s">
        <v>11358</v>
      </c>
      <c r="C10633" s="1206">
        <v>479</v>
      </c>
      <c r="D10633" s="1206">
        <v>913</v>
      </c>
      <c r="E10633" s="1206">
        <v>129</v>
      </c>
      <c r="F10633" s="1210">
        <v>1521</v>
      </c>
    </row>
    <row r="10634" spans="2:6" ht="13.15" customHeight="1" x14ac:dyDescent="0.3">
      <c r="B10634" s="1172" t="s">
        <v>11359</v>
      </c>
      <c r="C10634" s="1207">
        <v>2434</v>
      </c>
      <c r="D10634" s="1207">
        <v>1559</v>
      </c>
      <c r="E10634" s="1207">
        <v>232</v>
      </c>
      <c r="F10634" s="1211">
        <v>4225</v>
      </c>
    </row>
    <row r="10635" spans="2:6" ht="13.15" customHeight="1" x14ac:dyDescent="0.3">
      <c r="B10635" s="1173" t="s">
        <v>11360</v>
      </c>
      <c r="C10635" s="1206">
        <v>12655</v>
      </c>
      <c r="D10635" s="1206">
        <v>17980</v>
      </c>
      <c r="E10635" s="1206">
        <v>4890</v>
      </c>
      <c r="F10635" s="1210">
        <v>35525</v>
      </c>
    </row>
    <row r="10636" spans="2:6" ht="13.15" customHeight="1" x14ac:dyDescent="0.3">
      <c r="B10636" s="1172" t="s">
        <v>11361</v>
      </c>
      <c r="C10636" s="1207">
        <v>14826</v>
      </c>
      <c r="D10636" s="1207">
        <v>18879</v>
      </c>
      <c r="E10636" s="1207">
        <v>4363</v>
      </c>
      <c r="F10636" s="1211">
        <v>38068</v>
      </c>
    </row>
    <row r="10637" spans="2:6" ht="13.15" customHeight="1" x14ac:dyDescent="0.3">
      <c r="B10637" s="1173" t="s">
        <v>11362</v>
      </c>
      <c r="C10637" s="1206">
        <v>578</v>
      </c>
      <c r="D10637" s="1206">
        <v>1326</v>
      </c>
      <c r="E10637" s="1206">
        <v>227</v>
      </c>
      <c r="F10637" s="1210">
        <v>2131</v>
      </c>
    </row>
    <row r="10638" spans="2:6" ht="13.15" customHeight="1" x14ac:dyDescent="0.3">
      <c r="B10638" s="1172" t="s">
        <v>11363</v>
      </c>
      <c r="C10638" s="1207">
        <v>5168</v>
      </c>
      <c r="D10638" s="1207">
        <v>2612</v>
      </c>
      <c r="E10638" s="1207">
        <v>547</v>
      </c>
      <c r="F10638" s="1211">
        <v>8327</v>
      </c>
    </row>
    <row r="10639" spans="2:6" ht="13.15" customHeight="1" x14ac:dyDescent="0.3">
      <c r="B10639" s="1173" t="s">
        <v>11364</v>
      </c>
      <c r="C10639" s="1206">
        <v>4893</v>
      </c>
      <c r="D10639" s="1206">
        <v>2797</v>
      </c>
      <c r="E10639" s="1206">
        <v>542</v>
      </c>
      <c r="F10639" s="1210">
        <v>8232</v>
      </c>
    </row>
    <row r="10640" spans="2:6" ht="13.15" customHeight="1" x14ac:dyDescent="0.3">
      <c r="B10640" s="1172" t="s">
        <v>11365</v>
      </c>
      <c r="C10640" s="1207">
        <v>3116</v>
      </c>
      <c r="D10640" s="1207">
        <v>2394</v>
      </c>
      <c r="E10640" s="1207">
        <v>464</v>
      </c>
      <c r="F10640" s="1211">
        <v>5974</v>
      </c>
    </row>
    <row r="10641" spans="2:6" ht="13.15" customHeight="1" x14ac:dyDescent="0.3">
      <c r="B10641" s="1173" t="s">
        <v>11366</v>
      </c>
      <c r="C10641" s="1206">
        <v>3747</v>
      </c>
      <c r="D10641" s="1206">
        <v>3787</v>
      </c>
      <c r="E10641" s="1206">
        <v>596</v>
      </c>
      <c r="F10641" s="1210">
        <v>8130</v>
      </c>
    </row>
    <row r="10642" spans="2:6" ht="13.15" customHeight="1" x14ac:dyDescent="0.3">
      <c r="B10642" s="1172" t="s">
        <v>11367</v>
      </c>
      <c r="C10642" s="1207">
        <v>413</v>
      </c>
      <c r="D10642" s="1207">
        <v>930</v>
      </c>
      <c r="E10642" s="1207">
        <v>142</v>
      </c>
      <c r="F10642" s="1211">
        <v>1485</v>
      </c>
    </row>
    <row r="10643" spans="2:6" ht="13.15" customHeight="1" x14ac:dyDescent="0.3">
      <c r="B10643" s="1173" t="s">
        <v>11368</v>
      </c>
      <c r="C10643" s="1206">
        <v>620</v>
      </c>
      <c r="D10643" s="1206">
        <v>1429</v>
      </c>
      <c r="E10643" s="1206">
        <v>218</v>
      </c>
      <c r="F10643" s="1210">
        <v>2267</v>
      </c>
    </row>
    <row r="10644" spans="2:6" ht="13.15" customHeight="1" x14ac:dyDescent="0.3">
      <c r="B10644" s="1172" t="s">
        <v>11369</v>
      </c>
      <c r="C10644" s="1207">
        <v>579</v>
      </c>
      <c r="D10644" s="1207">
        <v>1156</v>
      </c>
      <c r="E10644" s="1207">
        <v>171</v>
      </c>
      <c r="F10644" s="1211">
        <v>1906</v>
      </c>
    </row>
    <row r="10645" spans="2:6" ht="13.15" customHeight="1" x14ac:dyDescent="0.3">
      <c r="B10645" s="1173" t="s">
        <v>11370</v>
      </c>
      <c r="C10645" s="1206">
        <v>1774</v>
      </c>
      <c r="D10645" s="1206">
        <v>3084</v>
      </c>
      <c r="E10645" s="1206">
        <v>433</v>
      </c>
      <c r="F10645" s="1210">
        <v>5291</v>
      </c>
    </row>
    <row r="10646" spans="2:6" ht="13.15" customHeight="1" x14ac:dyDescent="0.3">
      <c r="B10646" s="1172" t="s">
        <v>11371</v>
      </c>
      <c r="C10646" s="1207">
        <v>1903</v>
      </c>
      <c r="D10646" s="1207">
        <v>3834</v>
      </c>
      <c r="E10646" s="1207">
        <v>524</v>
      </c>
      <c r="F10646" s="1211">
        <v>6261</v>
      </c>
    </row>
    <row r="10647" spans="2:6" ht="13.15" customHeight="1" x14ac:dyDescent="0.3">
      <c r="B10647" s="1173" t="s">
        <v>11372</v>
      </c>
      <c r="C10647" s="1206">
        <v>502</v>
      </c>
      <c r="D10647" s="1206">
        <v>883</v>
      </c>
      <c r="E10647" s="1206">
        <v>116</v>
      </c>
      <c r="F10647" s="1210">
        <v>1501</v>
      </c>
    </row>
    <row r="10648" spans="2:6" ht="13.15" customHeight="1" x14ac:dyDescent="0.3">
      <c r="B10648" s="1172" t="s">
        <v>11373</v>
      </c>
      <c r="C10648" s="1207">
        <v>1003</v>
      </c>
      <c r="D10648" s="1207">
        <v>2189</v>
      </c>
      <c r="E10648" s="1207">
        <v>371</v>
      </c>
      <c r="F10648" s="1211">
        <v>3563</v>
      </c>
    </row>
    <row r="10649" spans="2:6" ht="13.15" customHeight="1" x14ac:dyDescent="0.3">
      <c r="B10649" s="1173" t="s">
        <v>11374</v>
      </c>
      <c r="C10649" s="1206">
        <v>1018</v>
      </c>
      <c r="D10649" s="1206">
        <v>2419</v>
      </c>
      <c r="E10649" s="1206">
        <v>336</v>
      </c>
      <c r="F10649" s="1210">
        <v>3773</v>
      </c>
    </row>
    <row r="10650" spans="2:6" ht="13.15" customHeight="1" x14ac:dyDescent="0.3">
      <c r="B10650" s="1172" t="s">
        <v>11375</v>
      </c>
      <c r="C10650" s="1207">
        <v>985</v>
      </c>
      <c r="D10650" s="1207">
        <v>1606</v>
      </c>
      <c r="E10650" s="1207">
        <v>236</v>
      </c>
      <c r="F10650" s="1211">
        <v>2827</v>
      </c>
    </row>
    <row r="10651" spans="2:6" ht="13.15" customHeight="1" x14ac:dyDescent="0.3">
      <c r="B10651" s="1173" t="s">
        <v>11376</v>
      </c>
      <c r="C10651" s="1206">
        <v>747</v>
      </c>
      <c r="D10651" s="1206">
        <v>1576</v>
      </c>
      <c r="E10651" s="1206">
        <v>186</v>
      </c>
      <c r="F10651" s="1210">
        <v>2509</v>
      </c>
    </row>
    <row r="10652" spans="2:6" ht="13.15" customHeight="1" x14ac:dyDescent="0.3">
      <c r="B10652" s="1172" t="s">
        <v>11377</v>
      </c>
      <c r="C10652" s="1207">
        <v>357</v>
      </c>
      <c r="D10652" s="1207">
        <v>810</v>
      </c>
      <c r="E10652" s="1207">
        <v>109</v>
      </c>
      <c r="F10652" s="1211">
        <v>1276</v>
      </c>
    </row>
    <row r="10653" spans="2:6" ht="13.15" customHeight="1" x14ac:dyDescent="0.3">
      <c r="B10653" s="1173" t="s">
        <v>11378</v>
      </c>
      <c r="C10653" s="1206">
        <v>1110</v>
      </c>
      <c r="D10653" s="1206">
        <v>2944</v>
      </c>
      <c r="E10653" s="1206">
        <v>477</v>
      </c>
      <c r="F10653" s="1210">
        <v>4531</v>
      </c>
    </row>
    <row r="10654" spans="2:6" ht="13.15" customHeight="1" x14ac:dyDescent="0.3">
      <c r="B10654" s="1172" t="s">
        <v>11379</v>
      </c>
      <c r="C10654" s="1207">
        <v>652</v>
      </c>
      <c r="D10654" s="1207">
        <v>792</v>
      </c>
      <c r="E10654" s="1207">
        <v>140</v>
      </c>
      <c r="F10654" s="1211">
        <v>1584</v>
      </c>
    </row>
    <row r="10655" spans="2:6" ht="13.15" customHeight="1" x14ac:dyDescent="0.3">
      <c r="B10655" s="1173" t="s">
        <v>11380</v>
      </c>
      <c r="C10655" s="1206">
        <v>767</v>
      </c>
      <c r="D10655" s="1206">
        <v>1480</v>
      </c>
      <c r="E10655" s="1206">
        <v>175</v>
      </c>
      <c r="F10655" s="1210">
        <v>2422</v>
      </c>
    </row>
    <row r="10656" spans="2:6" ht="13.15" customHeight="1" x14ac:dyDescent="0.3">
      <c r="B10656" s="1172" t="s">
        <v>11381</v>
      </c>
      <c r="C10656" s="1207">
        <v>18906</v>
      </c>
      <c r="D10656" s="1207">
        <v>8067</v>
      </c>
      <c r="E10656" s="1207">
        <v>2597</v>
      </c>
      <c r="F10656" s="1211">
        <v>29570</v>
      </c>
    </row>
    <row r="10657" spans="2:6" ht="13.15" customHeight="1" x14ac:dyDescent="0.3">
      <c r="B10657" s="1173" t="s">
        <v>11382</v>
      </c>
      <c r="C10657" s="1206">
        <v>9255</v>
      </c>
      <c r="D10657" s="1206">
        <v>13335</v>
      </c>
      <c r="E10657" s="1206">
        <v>3033</v>
      </c>
      <c r="F10657" s="1210">
        <v>25623</v>
      </c>
    </row>
    <row r="10658" spans="2:6" ht="13.15" customHeight="1" x14ac:dyDescent="0.3">
      <c r="B10658" s="1172" t="s">
        <v>11383</v>
      </c>
      <c r="C10658" s="1207">
        <v>69</v>
      </c>
      <c r="D10658" s="1207">
        <v>108</v>
      </c>
      <c r="E10658" s="1207">
        <v>35</v>
      </c>
      <c r="F10658" s="1211">
        <v>212</v>
      </c>
    </row>
    <row r="10659" spans="2:6" ht="13.15" customHeight="1" x14ac:dyDescent="0.3">
      <c r="B10659" s="1173" t="s">
        <v>11384</v>
      </c>
      <c r="C10659" s="1206">
        <v>1511</v>
      </c>
      <c r="D10659" s="1206">
        <v>2609</v>
      </c>
      <c r="E10659" s="1206">
        <v>396</v>
      </c>
      <c r="F10659" s="1210">
        <v>4516</v>
      </c>
    </row>
    <row r="10660" spans="2:6" ht="13.15" customHeight="1" x14ac:dyDescent="0.3">
      <c r="B10660" s="1172" t="s">
        <v>11385</v>
      </c>
      <c r="C10660" s="1207">
        <v>787</v>
      </c>
      <c r="D10660" s="1207">
        <v>1104</v>
      </c>
      <c r="E10660" s="1207">
        <v>178</v>
      </c>
      <c r="F10660" s="1211">
        <v>2069</v>
      </c>
    </row>
    <row r="10661" spans="2:6" ht="13.15" customHeight="1" x14ac:dyDescent="0.3">
      <c r="B10661" s="1173" t="s">
        <v>11386</v>
      </c>
      <c r="C10661" s="1206">
        <v>66</v>
      </c>
      <c r="D10661" s="1206">
        <v>27</v>
      </c>
      <c r="E10661" s="1206">
        <v>12</v>
      </c>
      <c r="F10661" s="1210">
        <v>105</v>
      </c>
    </row>
    <row r="10662" spans="2:6" ht="13.15" customHeight="1" x14ac:dyDescent="0.3">
      <c r="B10662" s="1172" t="s">
        <v>11387</v>
      </c>
      <c r="C10662" s="1207">
        <v>12589</v>
      </c>
      <c r="D10662" s="1207">
        <v>11613</v>
      </c>
      <c r="E10662" s="1207">
        <v>2477</v>
      </c>
      <c r="F10662" s="1211">
        <v>26679</v>
      </c>
    </row>
    <row r="10663" spans="2:6" ht="13.15" customHeight="1" x14ac:dyDescent="0.3">
      <c r="B10663" s="1173" t="s">
        <v>11388</v>
      </c>
      <c r="C10663" s="1206">
        <v>5686</v>
      </c>
      <c r="D10663" s="1206">
        <v>4279</v>
      </c>
      <c r="E10663" s="1206">
        <v>813</v>
      </c>
      <c r="F10663" s="1210">
        <v>10778</v>
      </c>
    </row>
    <row r="10664" spans="2:6" ht="13.15" customHeight="1" x14ac:dyDescent="0.3">
      <c r="B10664" s="1172" t="s">
        <v>11389</v>
      </c>
      <c r="C10664" s="1207">
        <v>17722</v>
      </c>
      <c r="D10664" s="1207">
        <v>20111</v>
      </c>
      <c r="E10664" s="1207">
        <v>3840</v>
      </c>
      <c r="F10664" s="1211">
        <v>41673</v>
      </c>
    </row>
    <row r="10665" spans="2:6" ht="13.15" customHeight="1" x14ac:dyDescent="0.3">
      <c r="B10665" s="1173" t="s">
        <v>11390</v>
      </c>
      <c r="C10665" s="1206">
        <v>992</v>
      </c>
      <c r="D10665" s="1206">
        <v>1952</v>
      </c>
      <c r="E10665" s="1206">
        <v>330</v>
      </c>
      <c r="F10665" s="1210">
        <v>3274</v>
      </c>
    </row>
    <row r="10666" spans="2:6" ht="13.15" customHeight="1" x14ac:dyDescent="0.3">
      <c r="B10666" s="1172" t="s">
        <v>11391</v>
      </c>
      <c r="C10666" s="1207">
        <v>718</v>
      </c>
      <c r="D10666" s="1207">
        <v>1319</v>
      </c>
      <c r="E10666" s="1207">
        <v>186</v>
      </c>
      <c r="F10666" s="1211">
        <v>2223</v>
      </c>
    </row>
    <row r="10667" spans="2:6" ht="13.15" customHeight="1" x14ac:dyDescent="0.3">
      <c r="B10667" s="1173" t="s">
        <v>11392</v>
      </c>
      <c r="C10667" s="1206">
        <v>741</v>
      </c>
      <c r="D10667" s="1206">
        <v>764</v>
      </c>
      <c r="E10667" s="1206">
        <v>121</v>
      </c>
      <c r="F10667" s="1210">
        <v>1626</v>
      </c>
    </row>
    <row r="10668" spans="2:6" ht="13.15" customHeight="1" x14ac:dyDescent="0.3">
      <c r="B10668" s="1172" t="s">
        <v>11393</v>
      </c>
      <c r="C10668" s="1207">
        <v>14791</v>
      </c>
      <c r="D10668" s="1207">
        <v>20138</v>
      </c>
      <c r="E10668" s="1207">
        <v>4360</v>
      </c>
      <c r="F10668" s="1211">
        <v>39289</v>
      </c>
    </row>
    <row r="10669" spans="2:6" ht="13.15" customHeight="1" x14ac:dyDescent="0.3">
      <c r="B10669" s="1173" t="s">
        <v>11394</v>
      </c>
      <c r="C10669" s="1206">
        <v>2066</v>
      </c>
      <c r="D10669" s="1206">
        <v>4061</v>
      </c>
      <c r="E10669" s="1206">
        <v>421</v>
      </c>
      <c r="F10669" s="1210">
        <v>6548</v>
      </c>
    </row>
    <row r="10670" spans="2:6" ht="13.15" customHeight="1" x14ac:dyDescent="0.3">
      <c r="B10670" s="1172" t="s">
        <v>11395</v>
      </c>
      <c r="C10670" s="1207">
        <v>62</v>
      </c>
      <c r="D10670" s="1207">
        <v>37</v>
      </c>
      <c r="E10670" s="1207">
        <v>9</v>
      </c>
      <c r="F10670" s="1211">
        <v>108</v>
      </c>
    </row>
    <row r="10671" spans="2:6" ht="13.15" customHeight="1" x14ac:dyDescent="0.3">
      <c r="B10671" s="1173" t="s">
        <v>11396</v>
      </c>
      <c r="C10671" s="1206">
        <v>1993</v>
      </c>
      <c r="D10671" s="1206">
        <v>4030</v>
      </c>
      <c r="E10671" s="1206">
        <v>521</v>
      </c>
      <c r="F10671" s="1210">
        <v>6544</v>
      </c>
    </row>
    <row r="10672" spans="2:6" ht="13.15" customHeight="1" x14ac:dyDescent="0.3">
      <c r="B10672" s="1172" t="s">
        <v>11397</v>
      </c>
      <c r="C10672" s="1207">
        <v>166</v>
      </c>
      <c r="D10672" s="1207">
        <v>295</v>
      </c>
      <c r="E10672" s="1207">
        <v>44</v>
      </c>
      <c r="F10672" s="1211">
        <v>505</v>
      </c>
    </row>
    <row r="10673" spans="2:6" ht="13.15" customHeight="1" x14ac:dyDescent="0.3">
      <c r="B10673" s="1173" t="s">
        <v>11398</v>
      </c>
      <c r="C10673" s="1206">
        <v>491</v>
      </c>
      <c r="D10673" s="1206">
        <v>1172</v>
      </c>
      <c r="E10673" s="1206">
        <v>134</v>
      </c>
      <c r="F10673" s="1210">
        <v>1797</v>
      </c>
    </row>
    <row r="10674" spans="2:6" ht="13.15" customHeight="1" x14ac:dyDescent="0.3">
      <c r="B10674" s="1172" t="s">
        <v>11399</v>
      </c>
      <c r="C10674" s="1207">
        <v>1490</v>
      </c>
      <c r="D10674" s="1207">
        <v>3118</v>
      </c>
      <c r="E10674" s="1207">
        <v>399</v>
      </c>
      <c r="F10674" s="1211">
        <v>5007</v>
      </c>
    </row>
    <row r="10675" spans="2:6" ht="13.15" customHeight="1" x14ac:dyDescent="0.3">
      <c r="B10675" s="1173" t="s">
        <v>11400</v>
      </c>
      <c r="C10675" s="1206">
        <v>478</v>
      </c>
      <c r="D10675" s="1206">
        <v>1021</v>
      </c>
      <c r="E10675" s="1206">
        <v>140</v>
      </c>
      <c r="F10675" s="1210">
        <v>1639</v>
      </c>
    </row>
    <row r="10676" spans="2:6" ht="13.15" customHeight="1" x14ac:dyDescent="0.3">
      <c r="B10676" s="1172" t="s">
        <v>11401</v>
      </c>
      <c r="C10676" s="1207">
        <v>51</v>
      </c>
      <c r="D10676" s="1207">
        <v>89</v>
      </c>
      <c r="E10676" s="1207">
        <v>22</v>
      </c>
      <c r="F10676" s="1211">
        <v>162</v>
      </c>
    </row>
    <row r="10677" spans="2:6" ht="13.15" customHeight="1" x14ac:dyDescent="0.3">
      <c r="B10677" s="1173" t="s">
        <v>11402</v>
      </c>
      <c r="C10677" s="1206">
        <v>154</v>
      </c>
      <c r="D10677" s="1206">
        <v>309</v>
      </c>
      <c r="E10677" s="1206">
        <v>48</v>
      </c>
      <c r="F10677" s="1210">
        <v>511</v>
      </c>
    </row>
    <row r="10678" spans="2:6" ht="13.15" customHeight="1" x14ac:dyDescent="0.3">
      <c r="B10678" s="1172" t="s">
        <v>11403</v>
      </c>
      <c r="C10678" s="1207">
        <v>358</v>
      </c>
      <c r="D10678" s="1207">
        <v>675</v>
      </c>
      <c r="E10678" s="1207">
        <v>138</v>
      </c>
      <c r="F10678" s="1211">
        <v>1171</v>
      </c>
    </row>
    <row r="10679" spans="2:6" ht="13.15" customHeight="1" x14ac:dyDescent="0.3">
      <c r="B10679" s="1173" t="s">
        <v>11404</v>
      </c>
      <c r="C10679" s="1206">
        <v>1108</v>
      </c>
      <c r="D10679" s="1206">
        <v>1911</v>
      </c>
      <c r="E10679" s="1206">
        <v>318</v>
      </c>
      <c r="F10679" s="1210">
        <v>3337</v>
      </c>
    </row>
    <row r="10680" spans="2:6" ht="13.15" customHeight="1" x14ac:dyDescent="0.3">
      <c r="B10680" s="1172" t="s">
        <v>11405</v>
      </c>
      <c r="C10680" s="1207">
        <v>1056</v>
      </c>
      <c r="D10680" s="1207">
        <v>1920</v>
      </c>
      <c r="E10680" s="1207">
        <v>239</v>
      </c>
      <c r="F10680" s="1211">
        <v>3215</v>
      </c>
    </row>
    <row r="10681" spans="2:6" ht="13.15" customHeight="1" x14ac:dyDescent="0.3">
      <c r="B10681" s="1173" t="s">
        <v>11406</v>
      </c>
      <c r="C10681" s="1206">
        <v>582</v>
      </c>
      <c r="D10681" s="1206">
        <v>1070</v>
      </c>
      <c r="E10681" s="1206">
        <v>104</v>
      </c>
      <c r="F10681" s="1210">
        <v>1756</v>
      </c>
    </row>
    <row r="10682" spans="2:6" ht="13.15" customHeight="1" x14ac:dyDescent="0.3">
      <c r="B10682" s="1172" t="s">
        <v>11407</v>
      </c>
      <c r="C10682" s="1207">
        <v>1251</v>
      </c>
      <c r="D10682" s="1207">
        <v>2164</v>
      </c>
      <c r="E10682" s="1207">
        <v>294</v>
      </c>
      <c r="F10682" s="1211">
        <v>3709</v>
      </c>
    </row>
    <row r="10683" spans="2:6" ht="13.15" customHeight="1" x14ac:dyDescent="0.3">
      <c r="B10683" s="1173" t="s">
        <v>11408</v>
      </c>
      <c r="C10683" s="1206">
        <v>329</v>
      </c>
      <c r="D10683" s="1206">
        <v>580</v>
      </c>
      <c r="E10683" s="1206">
        <v>77</v>
      </c>
      <c r="F10683" s="1210">
        <v>986</v>
      </c>
    </row>
    <row r="10684" spans="2:6" ht="13.15" customHeight="1" x14ac:dyDescent="0.3">
      <c r="B10684" s="1172" t="s">
        <v>11409</v>
      </c>
      <c r="C10684" s="1207">
        <v>189</v>
      </c>
      <c r="D10684" s="1207">
        <v>484</v>
      </c>
      <c r="E10684" s="1207">
        <v>33</v>
      </c>
      <c r="F10684" s="1211">
        <v>706</v>
      </c>
    </row>
    <row r="10685" spans="2:6" ht="13.15" customHeight="1" x14ac:dyDescent="0.3">
      <c r="B10685" s="1173" t="s">
        <v>11410</v>
      </c>
      <c r="C10685" s="1206">
        <v>2142</v>
      </c>
      <c r="D10685" s="1206">
        <v>4944</v>
      </c>
      <c r="E10685" s="1206">
        <v>700</v>
      </c>
      <c r="F10685" s="1210">
        <v>7786</v>
      </c>
    </row>
    <row r="10686" spans="2:6" ht="13.15" customHeight="1" x14ac:dyDescent="0.3">
      <c r="B10686" s="1172" t="s">
        <v>11411</v>
      </c>
      <c r="C10686" s="1207">
        <v>747</v>
      </c>
      <c r="D10686" s="1207">
        <v>2280</v>
      </c>
      <c r="E10686" s="1207">
        <v>227</v>
      </c>
      <c r="F10686" s="1211">
        <v>3254</v>
      </c>
    </row>
    <row r="10687" spans="2:6" ht="13.15" customHeight="1" x14ac:dyDescent="0.3">
      <c r="B10687" s="1173" t="s">
        <v>11412</v>
      </c>
      <c r="C10687" s="1206">
        <v>1060</v>
      </c>
      <c r="D10687" s="1206">
        <v>2780</v>
      </c>
      <c r="E10687" s="1206">
        <v>371</v>
      </c>
      <c r="F10687" s="1210">
        <v>4211</v>
      </c>
    </row>
    <row r="10688" spans="2:6" ht="13.15" customHeight="1" x14ac:dyDescent="0.3">
      <c r="B10688" s="1172" t="s">
        <v>11413</v>
      </c>
      <c r="C10688" s="1207">
        <v>446</v>
      </c>
      <c r="D10688" s="1207">
        <v>1557</v>
      </c>
      <c r="E10688" s="1207">
        <v>112</v>
      </c>
      <c r="F10688" s="1211">
        <v>2115</v>
      </c>
    </row>
    <row r="10689" spans="2:6" ht="13.15" customHeight="1" x14ac:dyDescent="0.3">
      <c r="B10689" s="1173" t="s">
        <v>11414</v>
      </c>
      <c r="C10689" s="1206">
        <v>855</v>
      </c>
      <c r="D10689" s="1206">
        <v>2364</v>
      </c>
      <c r="E10689" s="1206">
        <v>296</v>
      </c>
      <c r="F10689" s="1210">
        <v>3515</v>
      </c>
    </row>
    <row r="10690" spans="2:6" ht="13.15" customHeight="1" x14ac:dyDescent="0.3">
      <c r="B10690" s="1172" t="s">
        <v>11415</v>
      </c>
      <c r="C10690" s="1207">
        <v>919</v>
      </c>
      <c r="D10690" s="1207">
        <v>1886</v>
      </c>
      <c r="E10690" s="1207">
        <v>248</v>
      </c>
      <c r="F10690" s="1211">
        <v>3053</v>
      </c>
    </row>
    <row r="10691" spans="2:6" ht="13.15" customHeight="1" x14ac:dyDescent="0.3">
      <c r="B10691" s="1173" t="s">
        <v>11416</v>
      </c>
      <c r="C10691" s="1206">
        <v>471</v>
      </c>
      <c r="D10691" s="1206">
        <v>1173</v>
      </c>
      <c r="E10691" s="1206">
        <v>97</v>
      </c>
      <c r="F10691" s="1210">
        <v>1741</v>
      </c>
    </row>
    <row r="10692" spans="2:6" ht="13.15" customHeight="1" x14ac:dyDescent="0.3">
      <c r="B10692" s="1172" t="s">
        <v>11417</v>
      </c>
      <c r="C10692" s="1207">
        <v>335</v>
      </c>
      <c r="D10692" s="1207">
        <v>775</v>
      </c>
      <c r="E10692" s="1207">
        <v>75</v>
      </c>
      <c r="F10692" s="1211">
        <v>1185</v>
      </c>
    </row>
    <row r="10693" spans="2:6" ht="13.15" customHeight="1" x14ac:dyDescent="0.3">
      <c r="B10693" s="1173" t="s">
        <v>11418</v>
      </c>
      <c r="C10693" s="1206">
        <v>264</v>
      </c>
      <c r="D10693" s="1206">
        <v>661</v>
      </c>
      <c r="E10693" s="1206">
        <v>73</v>
      </c>
      <c r="F10693" s="1210">
        <v>998</v>
      </c>
    </row>
    <row r="10694" spans="2:6" ht="13.15" customHeight="1" x14ac:dyDescent="0.3">
      <c r="B10694" s="1172" t="s">
        <v>11419</v>
      </c>
      <c r="C10694" s="1207">
        <v>3818</v>
      </c>
      <c r="D10694" s="1207">
        <v>6466</v>
      </c>
      <c r="E10694" s="1207">
        <v>1045</v>
      </c>
      <c r="F10694" s="1211">
        <v>11329</v>
      </c>
    </row>
    <row r="10695" spans="2:6" ht="13.15" customHeight="1" x14ac:dyDescent="0.3">
      <c r="B10695" s="1173" t="s">
        <v>11420</v>
      </c>
      <c r="C10695" s="1206">
        <v>3198</v>
      </c>
      <c r="D10695" s="1206">
        <v>4689</v>
      </c>
      <c r="E10695" s="1206">
        <v>833</v>
      </c>
      <c r="F10695" s="1210">
        <v>8720</v>
      </c>
    </row>
    <row r="10696" spans="2:6" ht="13.15" customHeight="1" x14ac:dyDescent="0.3">
      <c r="B10696" s="1172" t="s">
        <v>11421</v>
      </c>
      <c r="C10696" s="1207">
        <v>295</v>
      </c>
      <c r="D10696" s="1207">
        <v>716</v>
      </c>
      <c r="E10696" s="1207">
        <v>77</v>
      </c>
      <c r="F10696" s="1211">
        <v>1088</v>
      </c>
    </row>
    <row r="10697" spans="2:6" ht="13.15" customHeight="1" x14ac:dyDescent="0.3">
      <c r="B10697" s="1173" t="s">
        <v>11422</v>
      </c>
      <c r="C10697" s="1206">
        <v>851</v>
      </c>
      <c r="D10697" s="1206">
        <v>1569</v>
      </c>
      <c r="E10697" s="1206">
        <v>310</v>
      </c>
      <c r="F10697" s="1210">
        <v>2730</v>
      </c>
    </row>
    <row r="10698" spans="2:6" ht="13.15" customHeight="1" x14ac:dyDescent="0.3">
      <c r="B10698" s="1172" t="s">
        <v>11423</v>
      </c>
      <c r="C10698" s="1207">
        <v>17554</v>
      </c>
      <c r="D10698" s="1207">
        <v>26638</v>
      </c>
      <c r="E10698" s="1207">
        <v>5220</v>
      </c>
      <c r="F10698" s="1211">
        <v>49412</v>
      </c>
    </row>
    <row r="10699" spans="2:6" ht="13.15" customHeight="1" x14ac:dyDescent="0.3">
      <c r="B10699" s="1173" t="s">
        <v>11424</v>
      </c>
      <c r="C10699" s="1206">
        <v>2697</v>
      </c>
      <c r="D10699" s="1206">
        <v>3779</v>
      </c>
      <c r="E10699" s="1206">
        <v>496</v>
      </c>
      <c r="F10699" s="1210">
        <v>6972</v>
      </c>
    </row>
    <row r="10700" spans="2:6" ht="13.15" customHeight="1" x14ac:dyDescent="0.3">
      <c r="B10700" s="1172" t="s">
        <v>11425</v>
      </c>
      <c r="C10700" s="1207">
        <v>1277</v>
      </c>
      <c r="D10700" s="1207">
        <v>2106</v>
      </c>
      <c r="E10700" s="1207">
        <v>328</v>
      </c>
      <c r="F10700" s="1211">
        <v>3711</v>
      </c>
    </row>
    <row r="10701" spans="2:6" ht="13.15" customHeight="1" x14ac:dyDescent="0.3">
      <c r="B10701" s="1173" t="s">
        <v>11426</v>
      </c>
      <c r="C10701" s="1206">
        <v>362</v>
      </c>
      <c r="D10701" s="1206">
        <v>731</v>
      </c>
      <c r="E10701" s="1206">
        <v>104</v>
      </c>
      <c r="F10701" s="1210">
        <v>1197</v>
      </c>
    </row>
    <row r="10702" spans="2:6" ht="13.15" customHeight="1" x14ac:dyDescent="0.3">
      <c r="B10702" s="1172" t="s">
        <v>11427</v>
      </c>
      <c r="C10702" s="1207">
        <v>675</v>
      </c>
      <c r="D10702" s="1207">
        <v>1566</v>
      </c>
      <c r="E10702" s="1207">
        <v>261</v>
      </c>
      <c r="F10702" s="1211">
        <v>2502</v>
      </c>
    </row>
    <row r="10703" spans="2:6" ht="13.15" customHeight="1" x14ac:dyDescent="0.3">
      <c r="B10703" s="1173" t="s">
        <v>11428</v>
      </c>
      <c r="C10703" s="1206">
        <v>472</v>
      </c>
      <c r="D10703" s="1206">
        <v>1147</v>
      </c>
      <c r="E10703" s="1206">
        <v>133</v>
      </c>
      <c r="F10703" s="1210">
        <v>1752</v>
      </c>
    </row>
    <row r="10704" spans="2:6" ht="13.15" customHeight="1" x14ac:dyDescent="0.3">
      <c r="B10704" s="1172" t="s">
        <v>11429</v>
      </c>
      <c r="C10704" s="1207">
        <v>1139</v>
      </c>
      <c r="D10704" s="1207">
        <v>2227</v>
      </c>
      <c r="E10704" s="1207">
        <v>318</v>
      </c>
      <c r="F10704" s="1211">
        <v>3684</v>
      </c>
    </row>
    <row r="10705" spans="2:6" ht="13.15" customHeight="1" x14ac:dyDescent="0.3">
      <c r="B10705" s="1173" t="s">
        <v>11430</v>
      </c>
      <c r="C10705" s="1206">
        <v>34427</v>
      </c>
      <c r="D10705" s="1206">
        <v>43815</v>
      </c>
      <c r="E10705" s="1206">
        <v>12234</v>
      </c>
      <c r="F10705" s="1210">
        <v>90476</v>
      </c>
    </row>
    <row r="10706" spans="2:6" ht="13.15" customHeight="1" x14ac:dyDescent="0.3">
      <c r="B10706" s="1172" t="s">
        <v>11431</v>
      </c>
      <c r="C10706" s="1207">
        <v>3916</v>
      </c>
      <c r="D10706" s="1207">
        <v>6525</v>
      </c>
      <c r="E10706" s="1207">
        <v>1227</v>
      </c>
      <c r="F10706" s="1211">
        <v>11668</v>
      </c>
    </row>
    <row r="10707" spans="2:6" ht="13.15" customHeight="1" x14ac:dyDescent="0.3">
      <c r="B10707" s="1173" t="s">
        <v>11432</v>
      </c>
      <c r="C10707" s="1206">
        <v>189</v>
      </c>
      <c r="D10707" s="1206">
        <v>731</v>
      </c>
      <c r="E10707" s="1206">
        <v>139</v>
      </c>
      <c r="F10707" s="1210">
        <v>1059</v>
      </c>
    </row>
    <row r="10708" spans="2:6" ht="13.15" customHeight="1" x14ac:dyDescent="0.3">
      <c r="B10708" s="1172" t="s">
        <v>11433</v>
      </c>
      <c r="C10708" s="1207">
        <v>23007</v>
      </c>
      <c r="D10708" s="1207">
        <v>28393</v>
      </c>
      <c r="E10708" s="1207">
        <v>7786</v>
      </c>
      <c r="F10708" s="1211">
        <v>59186</v>
      </c>
    </row>
    <row r="10709" spans="2:6" ht="13.15" customHeight="1" x14ac:dyDescent="0.3">
      <c r="B10709" s="1173" t="s">
        <v>11434</v>
      </c>
      <c r="C10709" s="1206">
        <v>20981</v>
      </c>
      <c r="D10709" s="1206">
        <v>22957</v>
      </c>
      <c r="E10709" s="1206">
        <v>6231</v>
      </c>
      <c r="F10709" s="1210">
        <v>50169</v>
      </c>
    </row>
    <row r="10710" spans="2:6" ht="13.15" customHeight="1" x14ac:dyDescent="0.3">
      <c r="B10710" s="1172" t="s">
        <v>11435</v>
      </c>
      <c r="C10710" s="1207">
        <v>12466</v>
      </c>
      <c r="D10710" s="1207">
        <v>18025</v>
      </c>
      <c r="E10710" s="1207">
        <v>4679</v>
      </c>
      <c r="F10710" s="1211">
        <v>35170</v>
      </c>
    </row>
    <row r="10711" spans="2:6" ht="13.15" customHeight="1" x14ac:dyDescent="0.3">
      <c r="B10711" s="1173" t="s">
        <v>11436</v>
      </c>
      <c r="C10711" s="1206">
        <v>14018</v>
      </c>
      <c r="D10711" s="1206">
        <v>19225</v>
      </c>
      <c r="E10711" s="1206">
        <v>5907</v>
      </c>
      <c r="F10711" s="1210">
        <v>39150</v>
      </c>
    </row>
    <row r="10712" spans="2:6" ht="13.15" customHeight="1" x14ac:dyDescent="0.3">
      <c r="B10712" s="1172" t="s">
        <v>11437</v>
      </c>
      <c r="C10712" s="1207">
        <v>13467</v>
      </c>
      <c r="D10712" s="1207">
        <v>16717</v>
      </c>
      <c r="E10712" s="1207">
        <v>4795</v>
      </c>
      <c r="F10712" s="1211">
        <v>34979</v>
      </c>
    </row>
    <row r="10713" spans="2:6" ht="13.15" customHeight="1" x14ac:dyDescent="0.3">
      <c r="B10713" s="1173" t="s">
        <v>11438</v>
      </c>
      <c r="C10713" s="1206">
        <v>14683</v>
      </c>
      <c r="D10713" s="1206">
        <v>21752</v>
      </c>
      <c r="E10713" s="1206">
        <v>5901</v>
      </c>
      <c r="F10713" s="1210">
        <v>42336</v>
      </c>
    </row>
    <row r="10714" spans="2:6" ht="13.15" customHeight="1" x14ac:dyDescent="0.3">
      <c r="B10714" s="1172" t="s">
        <v>11439</v>
      </c>
      <c r="C10714" s="1207">
        <v>13862</v>
      </c>
      <c r="D10714" s="1207">
        <v>19004</v>
      </c>
      <c r="E10714" s="1207">
        <v>5592</v>
      </c>
      <c r="F10714" s="1211">
        <v>38458</v>
      </c>
    </row>
    <row r="10715" spans="2:6" ht="13.15" customHeight="1" x14ac:dyDescent="0.3">
      <c r="B10715" s="1173" t="s">
        <v>11440</v>
      </c>
      <c r="C10715" s="1206">
        <v>25096</v>
      </c>
      <c r="D10715" s="1206">
        <v>37298</v>
      </c>
      <c r="E10715" s="1206">
        <v>10182</v>
      </c>
      <c r="F10715" s="1210">
        <v>72576</v>
      </c>
    </row>
    <row r="10716" spans="2:6" ht="13.15" customHeight="1" x14ac:dyDescent="0.3">
      <c r="B10716" s="1172" t="s">
        <v>11441</v>
      </c>
      <c r="C10716" s="1207">
        <v>36</v>
      </c>
      <c r="D10716" s="1207">
        <v>3070</v>
      </c>
      <c r="E10716" s="1207">
        <v>551</v>
      </c>
      <c r="F10716" s="1211">
        <v>3657</v>
      </c>
    </row>
    <row r="10717" spans="2:6" ht="13.15" customHeight="1" x14ac:dyDescent="0.3">
      <c r="B10717" s="1173" t="s">
        <v>11442</v>
      </c>
      <c r="C10717" s="1206">
        <v>1471</v>
      </c>
      <c r="D10717" s="1206">
        <v>1982</v>
      </c>
      <c r="E10717" s="1206">
        <v>476</v>
      </c>
      <c r="F10717" s="1210">
        <v>3929</v>
      </c>
    </row>
    <row r="10718" spans="2:6" ht="13.15" customHeight="1" x14ac:dyDescent="0.3">
      <c r="B10718" s="1172" t="s">
        <v>11443</v>
      </c>
      <c r="C10718" s="1207">
        <v>3623</v>
      </c>
      <c r="D10718" s="1207">
        <v>4194</v>
      </c>
      <c r="E10718" s="1207">
        <v>1985</v>
      </c>
      <c r="F10718" s="1211">
        <v>9802</v>
      </c>
    </row>
    <row r="10719" spans="2:6" ht="13.15" customHeight="1" x14ac:dyDescent="0.3">
      <c r="B10719" s="1173" t="s">
        <v>11444</v>
      </c>
      <c r="C10719" s="1206">
        <v>4195</v>
      </c>
      <c r="D10719" s="1206">
        <v>3465</v>
      </c>
      <c r="E10719" s="1206">
        <v>1575</v>
      </c>
      <c r="F10719" s="1210">
        <v>9235</v>
      </c>
    </row>
    <row r="10720" spans="2:6" ht="13.15" customHeight="1" x14ac:dyDescent="0.3">
      <c r="B10720" s="1172" t="s">
        <v>11445</v>
      </c>
      <c r="C10720" s="1207">
        <v>7361</v>
      </c>
      <c r="D10720" s="1207">
        <v>8584</v>
      </c>
      <c r="E10720" s="1207">
        <v>2309</v>
      </c>
      <c r="F10720" s="1211">
        <v>18254</v>
      </c>
    </row>
    <row r="10721" spans="2:6" ht="13.15" customHeight="1" x14ac:dyDescent="0.3">
      <c r="B10721" s="1173" t="s">
        <v>11446</v>
      </c>
      <c r="C10721" s="1206">
        <v>6490</v>
      </c>
      <c r="D10721" s="1206">
        <v>6015</v>
      </c>
      <c r="E10721" s="1206">
        <v>1901</v>
      </c>
      <c r="F10721" s="1210">
        <v>14406</v>
      </c>
    </row>
    <row r="10722" spans="2:6" ht="13.15" customHeight="1" x14ac:dyDescent="0.3">
      <c r="B10722" s="1172" t="s">
        <v>11447</v>
      </c>
      <c r="C10722" s="1207">
        <v>10526</v>
      </c>
      <c r="D10722" s="1207">
        <v>7878</v>
      </c>
      <c r="E10722" s="1207">
        <v>2170</v>
      </c>
      <c r="F10722" s="1211">
        <v>20574</v>
      </c>
    </row>
    <row r="10723" spans="2:6" ht="13.15" customHeight="1" x14ac:dyDescent="0.3">
      <c r="B10723" s="1173" t="s">
        <v>11448</v>
      </c>
      <c r="C10723" s="1206">
        <v>17948</v>
      </c>
      <c r="D10723" s="1206">
        <v>12979</v>
      </c>
      <c r="E10723" s="1206">
        <v>3214</v>
      </c>
      <c r="F10723" s="1210">
        <v>34141</v>
      </c>
    </row>
    <row r="10724" spans="2:6" ht="13.15" customHeight="1" x14ac:dyDescent="0.3">
      <c r="B10724" s="1172" t="s">
        <v>11449</v>
      </c>
      <c r="C10724" s="1207">
        <v>10590</v>
      </c>
      <c r="D10724" s="1207">
        <v>9657</v>
      </c>
      <c r="E10724" s="1207">
        <v>2277</v>
      </c>
      <c r="F10724" s="1211">
        <v>22524</v>
      </c>
    </row>
    <row r="10725" spans="2:6" ht="13.15" customHeight="1" x14ac:dyDescent="0.3">
      <c r="B10725" s="1173" t="s">
        <v>11450</v>
      </c>
      <c r="C10725" s="1206">
        <v>14659</v>
      </c>
      <c r="D10725" s="1206">
        <v>21456</v>
      </c>
      <c r="E10725" s="1206">
        <v>3836</v>
      </c>
      <c r="F10725" s="1210">
        <v>39951</v>
      </c>
    </row>
    <row r="10726" spans="2:6" ht="13.15" customHeight="1" x14ac:dyDescent="0.3">
      <c r="B10726" s="1172" t="s">
        <v>11451</v>
      </c>
      <c r="C10726" s="1207">
        <v>11092</v>
      </c>
      <c r="D10726" s="1207">
        <v>16263</v>
      </c>
      <c r="E10726" s="1207">
        <v>2824</v>
      </c>
      <c r="F10726" s="1211">
        <v>30179</v>
      </c>
    </row>
    <row r="10727" spans="2:6" ht="13.15" customHeight="1" x14ac:dyDescent="0.3">
      <c r="B10727" s="1173" t="s">
        <v>11452</v>
      </c>
      <c r="C10727" s="1206">
        <v>12323</v>
      </c>
      <c r="D10727" s="1206">
        <v>9911</v>
      </c>
      <c r="E10727" s="1206">
        <v>2631</v>
      </c>
      <c r="F10727" s="1210">
        <v>24865</v>
      </c>
    </row>
    <row r="10728" spans="2:6" ht="13.15" customHeight="1" x14ac:dyDescent="0.3">
      <c r="B10728" s="1172" t="s">
        <v>11453</v>
      </c>
      <c r="C10728" s="1207">
        <v>8761</v>
      </c>
      <c r="D10728" s="1207">
        <v>8287</v>
      </c>
      <c r="E10728" s="1207">
        <v>1880</v>
      </c>
      <c r="F10728" s="1211">
        <v>18928</v>
      </c>
    </row>
    <row r="10729" spans="2:6" ht="13.15" customHeight="1" x14ac:dyDescent="0.3">
      <c r="B10729" s="1173" t="s">
        <v>11454</v>
      </c>
      <c r="C10729" s="1206">
        <v>13417</v>
      </c>
      <c r="D10729" s="1206">
        <v>19558</v>
      </c>
      <c r="E10729" s="1206">
        <v>4785</v>
      </c>
      <c r="F10729" s="1210">
        <v>37760</v>
      </c>
    </row>
    <row r="10730" spans="2:6" ht="13.15" customHeight="1" x14ac:dyDescent="0.3">
      <c r="B10730" s="1172" t="s">
        <v>11455</v>
      </c>
      <c r="C10730" s="1207">
        <v>14800</v>
      </c>
      <c r="D10730" s="1207">
        <v>14035</v>
      </c>
      <c r="E10730" s="1207">
        <v>3190</v>
      </c>
      <c r="F10730" s="1211">
        <v>32025</v>
      </c>
    </row>
    <row r="10731" spans="2:6" ht="13.15" customHeight="1" x14ac:dyDescent="0.3">
      <c r="B10731" s="1173" t="s">
        <v>11456</v>
      </c>
      <c r="C10731" s="1206">
        <v>17172</v>
      </c>
      <c r="D10731" s="1206">
        <v>21616</v>
      </c>
      <c r="E10731" s="1206">
        <v>3851</v>
      </c>
      <c r="F10731" s="1210">
        <v>42639</v>
      </c>
    </row>
    <row r="10732" spans="2:6" ht="13.15" customHeight="1" x14ac:dyDescent="0.3">
      <c r="B10732" s="1172" t="s">
        <v>11457</v>
      </c>
      <c r="C10732" s="1207">
        <v>3475</v>
      </c>
      <c r="D10732" s="1207">
        <v>4126</v>
      </c>
      <c r="E10732" s="1207">
        <v>568</v>
      </c>
      <c r="F10732" s="1211">
        <v>8169</v>
      </c>
    </row>
    <row r="10733" spans="2:6" ht="13.15" customHeight="1" x14ac:dyDescent="0.3">
      <c r="B10733" s="1173" t="s">
        <v>11458</v>
      </c>
      <c r="C10733" s="1206">
        <v>1394</v>
      </c>
      <c r="D10733" s="1206">
        <v>2595</v>
      </c>
      <c r="E10733" s="1206">
        <v>338</v>
      </c>
      <c r="F10733" s="1210">
        <v>4327</v>
      </c>
    </row>
    <row r="10734" spans="2:6" ht="13.15" customHeight="1" x14ac:dyDescent="0.3">
      <c r="B10734" s="1172" t="s">
        <v>11459</v>
      </c>
      <c r="C10734" s="1207">
        <v>432</v>
      </c>
      <c r="D10734" s="1207">
        <v>800</v>
      </c>
      <c r="E10734" s="1207">
        <v>178</v>
      </c>
      <c r="F10734" s="1211">
        <v>1410</v>
      </c>
    </row>
    <row r="10735" spans="2:6" ht="13.15" customHeight="1" x14ac:dyDescent="0.3">
      <c r="B10735" s="1173" t="s">
        <v>11460</v>
      </c>
      <c r="C10735" s="1206">
        <v>5</v>
      </c>
      <c r="D10735" s="1206">
        <v>4</v>
      </c>
      <c r="E10735" s="1206">
        <v>1</v>
      </c>
      <c r="F10735" s="1210">
        <v>10</v>
      </c>
    </row>
    <row r="10736" spans="2:6" ht="13.15" customHeight="1" x14ac:dyDescent="0.3">
      <c r="B10736" s="1172" t="s">
        <v>11461</v>
      </c>
      <c r="C10736" s="1207">
        <v>1</v>
      </c>
      <c r="D10736" s="1207">
        <v>3</v>
      </c>
      <c r="E10736" s="1207">
        <v>1</v>
      </c>
      <c r="F10736" s="1211">
        <v>5</v>
      </c>
    </row>
    <row r="10737" spans="2:6" ht="13.15" customHeight="1" x14ac:dyDescent="0.3">
      <c r="B10737" s="1173" t="s">
        <v>12648</v>
      </c>
      <c r="C10737" s="1206">
        <v>0</v>
      </c>
      <c r="D10737" s="1206">
        <v>0</v>
      </c>
      <c r="E10737" s="1206">
        <v>1</v>
      </c>
      <c r="F10737" s="1210">
        <v>1</v>
      </c>
    </row>
    <row r="10738" spans="2:6" ht="13.15" customHeight="1" x14ac:dyDescent="0.3">
      <c r="B10738" s="1172" t="s">
        <v>11462</v>
      </c>
      <c r="C10738" s="1207">
        <v>5</v>
      </c>
      <c r="D10738" s="1207">
        <v>27</v>
      </c>
      <c r="E10738" s="1207">
        <v>7</v>
      </c>
      <c r="F10738" s="1211">
        <v>39</v>
      </c>
    </row>
    <row r="10739" spans="2:6" ht="13.15" customHeight="1" x14ac:dyDescent="0.3">
      <c r="B10739" s="1173" t="s">
        <v>11463</v>
      </c>
      <c r="C10739" s="1206">
        <v>4145</v>
      </c>
      <c r="D10739" s="1206">
        <v>6868</v>
      </c>
      <c r="E10739" s="1206">
        <v>1271</v>
      </c>
      <c r="F10739" s="1210">
        <v>12284</v>
      </c>
    </row>
    <row r="10740" spans="2:6" ht="13.15" customHeight="1" x14ac:dyDescent="0.3">
      <c r="B10740" s="1172" t="s">
        <v>11464</v>
      </c>
      <c r="C10740" s="1207">
        <v>182</v>
      </c>
      <c r="D10740" s="1207">
        <v>232</v>
      </c>
      <c r="E10740" s="1207">
        <v>35</v>
      </c>
      <c r="F10740" s="1211">
        <v>449</v>
      </c>
    </row>
    <row r="10741" spans="2:6" ht="13.15" customHeight="1" x14ac:dyDescent="0.3">
      <c r="B10741" s="1173" t="s">
        <v>11465</v>
      </c>
      <c r="C10741" s="1206">
        <v>166</v>
      </c>
      <c r="D10741" s="1206">
        <v>360</v>
      </c>
      <c r="E10741" s="1206">
        <v>52</v>
      </c>
      <c r="F10741" s="1210">
        <v>578</v>
      </c>
    </row>
    <row r="10742" spans="2:6" ht="13.15" customHeight="1" x14ac:dyDescent="0.3">
      <c r="B10742" s="1172" t="s">
        <v>11466</v>
      </c>
      <c r="C10742" s="1207">
        <v>79</v>
      </c>
      <c r="D10742" s="1207">
        <v>204</v>
      </c>
      <c r="E10742" s="1207">
        <v>37</v>
      </c>
      <c r="F10742" s="1211">
        <v>320</v>
      </c>
    </row>
    <row r="10743" spans="2:6" ht="13.15" customHeight="1" x14ac:dyDescent="0.3">
      <c r="B10743" s="1173" t="s">
        <v>11467</v>
      </c>
      <c r="C10743" s="1206">
        <v>87</v>
      </c>
      <c r="D10743" s="1206">
        <v>261</v>
      </c>
      <c r="E10743" s="1206">
        <v>45</v>
      </c>
      <c r="F10743" s="1210">
        <v>393</v>
      </c>
    </row>
    <row r="10744" spans="2:6" ht="13.15" customHeight="1" x14ac:dyDescent="0.3">
      <c r="B10744" s="1172" t="s">
        <v>11468</v>
      </c>
      <c r="C10744" s="1207">
        <v>181</v>
      </c>
      <c r="D10744" s="1207">
        <v>596</v>
      </c>
      <c r="E10744" s="1207">
        <v>99</v>
      </c>
      <c r="F10744" s="1211">
        <v>876</v>
      </c>
    </row>
    <row r="10745" spans="2:6" ht="13.15" customHeight="1" x14ac:dyDescent="0.3">
      <c r="B10745" s="1173" t="s">
        <v>11469</v>
      </c>
      <c r="C10745" s="1206">
        <v>118</v>
      </c>
      <c r="D10745" s="1206">
        <v>311</v>
      </c>
      <c r="E10745" s="1206">
        <v>41</v>
      </c>
      <c r="F10745" s="1210">
        <v>470</v>
      </c>
    </row>
    <row r="10746" spans="2:6" ht="13.15" customHeight="1" x14ac:dyDescent="0.3">
      <c r="B10746" s="1172" t="s">
        <v>11470</v>
      </c>
      <c r="C10746" s="1207">
        <v>340</v>
      </c>
      <c r="D10746" s="1207">
        <v>560</v>
      </c>
      <c r="E10746" s="1207">
        <v>92</v>
      </c>
      <c r="F10746" s="1211">
        <v>992</v>
      </c>
    </row>
    <row r="10747" spans="2:6" ht="13.15" customHeight="1" x14ac:dyDescent="0.3">
      <c r="B10747" s="1173" t="s">
        <v>11471</v>
      </c>
      <c r="C10747" s="1206">
        <v>205</v>
      </c>
      <c r="D10747" s="1206">
        <v>350</v>
      </c>
      <c r="E10747" s="1206">
        <v>49</v>
      </c>
      <c r="F10747" s="1210">
        <v>604</v>
      </c>
    </row>
    <row r="10748" spans="2:6" ht="13.15" customHeight="1" x14ac:dyDescent="0.3">
      <c r="B10748" s="1172" t="s">
        <v>11472</v>
      </c>
      <c r="C10748" s="1207">
        <v>147</v>
      </c>
      <c r="D10748" s="1207">
        <v>478</v>
      </c>
      <c r="E10748" s="1207">
        <v>66</v>
      </c>
      <c r="F10748" s="1211">
        <v>691</v>
      </c>
    </row>
    <row r="10749" spans="2:6" ht="13.15" customHeight="1" x14ac:dyDescent="0.3">
      <c r="B10749" s="1173" t="s">
        <v>11473</v>
      </c>
      <c r="C10749" s="1206">
        <v>2375</v>
      </c>
      <c r="D10749" s="1206">
        <v>4293</v>
      </c>
      <c r="E10749" s="1206">
        <v>637</v>
      </c>
      <c r="F10749" s="1210">
        <v>7305</v>
      </c>
    </row>
    <row r="10750" spans="2:6" ht="13.15" customHeight="1" x14ac:dyDescent="0.3">
      <c r="B10750" s="1172" t="s">
        <v>11474</v>
      </c>
      <c r="C10750" s="1207">
        <v>344</v>
      </c>
      <c r="D10750" s="1207">
        <v>961</v>
      </c>
      <c r="E10750" s="1207">
        <v>141</v>
      </c>
      <c r="F10750" s="1211">
        <v>1446</v>
      </c>
    </row>
    <row r="10751" spans="2:6" ht="13.15" customHeight="1" x14ac:dyDescent="0.3">
      <c r="B10751" s="1173" t="s">
        <v>11475</v>
      </c>
      <c r="C10751" s="1206">
        <v>354</v>
      </c>
      <c r="D10751" s="1206">
        <v>720</v>
      </c>
      <c r="E10751" s="1206">
        <v>83</v>
      </c>
      <c r="F10751" s="1210">
        <v>1157</v>
      </c>
    </row>
    <row r="10752" spans="2:6" ht="13.15" customHeight="1" x14ac:dyDescent="0.3">
      <c r="B10752" s="1172" t="s">
        <v>11476</v>
      </c>
      <c r="C10752" s="1207">
        <v>74</v>
      </c>
      <c r="D10752" s="1207">
        <v>196</v>
      </c>
      <c r="E10752" s="1207">
        <v>21</v>
      </c>
      <c r="F10752" s="1211">
        <v>291</v>
      </c>
    </row>
    <row r="10753" spans="2:6" ht="13.15" customHeight="1" x14ac:dyDescent="0.3">
      <c r="B10753" s="1173" t="s">
        <v>11477</v>
      </c>
      <c r="C10753" s="1206">
        <v>280</v>
      </c>
      <c r="D10753" s="1206">
        <v>711</v>
      </c>
      <c r="E10753" s="1206">
        <v>77</v>
      </c>
      <c r="F10753" s="1210">
        <v>1068</v>
      </c>
    </row>
    <row r="10754" spans="2:6" ht="13.15" customHeight="1" x14ac:dyDescent="0.3">
      <c r="B10754" s="1172" t="s">
        <v>11478</v>
      </c>
      <c r="C10754" s="1207">
        <v>9829</v>
      </c>
      <c r="D10754" s="1207">
        <v>16733</v>
      </c>
      <c r="E10754" s="1207">
        <v>2582</v>
      </c>
      <c r="F10754" s="1211">
        <v>29144</v>
      </c>
    </row>
    <row r="10755" spans="2:6" ht="13.15" customHeight="1" x14ac:dyDescent="0.3">
      <c r="B10755" s="1173" t="s">
        <v>11479</v>
      </c>
      <c r="C10755" s="1206">
        <v>1234</v>
      </c>
      <c r="D10755" s="1206">
        <v>1831</v>
      </c>
      <c r="E10755" s="1206">
        <v>230</v>
      </c>
      <c r="F10755" s="1210">
        <v>3295</v>
      </c>
    </row>
    <row r="10756" spans="2:6" ht="13.15" customHeight="1" x14ac:dyDescent="0.3">
      <c r="B10756" s="1172" t="s">
        <v>11480</v>
      </c>
      <c r="C10756" s="1207">
        <v>1933</v>
      </c>
      <c r="D10756" s="1207">
        <v>3486</v>
      </c>
      <c r="E10756" s="1207">
        <v>515</v>
      </c>
      <c r="F10756" s="1211">
        <v>5934</v>
      </c>
    </row>
    <row r="10757" spans="2:6" ht="13.15" customHeight="1" x14ac:dyDescent="0.3">
      <c r="B10757" s="1173" t="s">
        <v>11481</v>
      </c>
      <c r="C10757" s="1206">
        <v>575</v>
      </c>
      <c r="D10757" s="1206">
        <v>1014</v>
      </c>
      <c r="E10757" s="1206">
        <v>134</v>
      </c>
      <c r="F10757" s="1210">
        <v>1723</v>
      </c>
    </row>
    <row r="10758" spans="2:6" ht="13.15" customHeight="1" x14ac:dyDescent="0.3">
      <c r="B10758" s="1172" t="s">
        <v>11482</v>
      </c>
      <c r="C10758" s="1207">
        <v>312</v>
      </c>
      <c r="D10758" s="1207">
        <v>545</v>
      </c>
      <c r="E10758" s="1207">
        <v>96</v>
      </c>
      <c r="F10758" s="1211">
        <v>953</v>
      </c>
    </row>
    <row r="10759" spans="2:6" ht="13.15" customHeight="1" x14ac:dyDescent="0.3">
      <c r="B10759" s="1173" t="s">
        <v>11483</v>
      </c>
      <c r="C10759" s="1206">
        <v>2038</v>
      </c>
      <c r="D10759" s="1206">
        <v>3950</v>
      </c>
      <c r="E10759" s="1206">
        <v>810</v>
      </c>
      <c r="F10759" s="1210">
        <v>6798</v>
      </c>
    </row>
    <row r="10760" spans="2:6" ht="13.15" customHeight="1" x14ac:dyDescent="0.3">
      <c r="B10760" s="1172" t="s">
        <v>11484</v>
      </c>
      <c r="C10760" s="1207">
        <v>1284</v>
      </c>
      <c r="D10760" s="1207">
        <v>2461</v>
      </c>
      <c r="E10760" s="1207">
        <v>348</v>
      </c>
      <c r="F10760" s="1211">
        <v>4093</v>
      </c>
    </row>
    <row r="10761" spans="2:6" ht="13.15" customHeight="1" x14ac:dyDescent="0.3">
      <c r="B10761" s="1173" t="s">
        <v>11485</v>
      </c>
      <c r="C10761" s="1206">
        <v>517</v>
      </c>
      <c r="D10761" s="1206">
        <v>858</v>
      </c>
      <c r="E10761" s="1206">
        <v>95</v>
      </c>
      <c r="F10761" s="1210">
        <v>1470</v>
      </c>
    </row>
    <row r="10762" spans="2:6" ht="13.15" customHeight="1" x14ac:dyDescent="0.3">
      <c r="B10762" s="1172" t="s">
        <v>11486</v>
      </c>
      <c r="C10762" s="1207">
        <v>2815</v>
      </c>
      <c r="D10762" s="1207">
        <v>5456</v>
      </c>
      <c r="E10762" s="1207">
        <v>823</v>
      </c>
      <c r="F10762" s="1211">
        <v>9094</v>
      </c>
    </row>
    <row r="10763" spans="2:6" ht="13.15" customHeight="1" x14ac:dyDescent="0.3">
      <c r="B10763" s="1173" t="s">
        <v>11487</v>
      </c>
      <c r="C10763" s="1206">
        <v>322</v>
      </c>
      <c r="D10763" s="1206">
        <v>674</v>
      </c>
      <c r="E10763" s="1206">
        <v>76</v>
      </c>
      <c r="F10763" s="1210">
        <v>1072</v>
      </c>
    </row>
    <row r="10764" spans="2:6" ht="13.15" customHeight="1" x14ac:dyDescent="0.3">
      <c r="B10764" s="1172" t="s">
        <v>11488</v>
      </c>
      <c r="C10764" s="1207">
        <v>55</v>
      </c>
      <c r="D10764" s="1207">
        <v>290</v>
      </c>
      <c r="E10764" s="1207">
        <v>17</v>
      </c>
      <c r="F10764" s="1211">
        <v>362</v>
      </c>
    </row>
    <row r="10765" spans="2:6" ht="13.15" customHeight="1" x14ac:dyDescent="0.3">
      <c r="B10765" s="1173" t="s">
        <v>11489</v>
      </c>
      <c r="C10765" s="1206">
        <v>156</v>
      </c>
      <c r="D10765" s="1206">
        <v>326</v>
      </c>
      <c r="E10765" s="1206">
        <v>58</v>
      </c>
      <c r="F10765" s="1210">
        <v>540</v>
      </c>
    </row>
    <row r="10766" spans="2:6" ht="13.15" customHeight="1" x14ac:dyDescent="0.3">
      <c r="B10766" s="1172" t="s">
        <v>11490</v>
      </c>
      <c r="C10766" s="1207">
        <v>130</v>
      </c>
      <c r="D10766" s="1207">
        <v>102</v>
      </c>
      <c r="E10766" s="1207">
        <v>19</v>
      </c>
      <c r="F10766" s="1211">
        <v>251</v>
      </c>
    </row>
    <row r="10767" spans="2:6" ht="13.15" customHeight="1" x14ac:dyDescent="0.3">
      <c r="B10767" s="1173" t="s">
        <v>11491</v>
      </c>
      <c r="C10767" s="1206">
        <v>1521</v>
      </c>
      <c r="D10767" s="1206">
        <v>3416</v>
      </c>
      <c r="E10767" s="1206">
        <v>450</v>
      </c>
      <c r="F10767" s="1210">
        <v>5387</v>
      </c>
    </row>
    <row r="10768" spans="2:6" ht="13.15" customHeight="1" x14ac:dyDescent="0.3">
      <c r="B10768" s="1172" t="s">
        <v>11492</v>
      </c>
      <c r="C10768" s="1207">
        <v>225</v>
      </c>
      <c r="D10768" s="1207">
        <v>399</v>
      </c>
      <c r="E10768" s="1207">
        <v>61</v>
      </c>
      <c r="F10768" s="1211">
        <v>685</v>
      </c>
    </row>
    <row r="10769" spans="2:6" ht="13.15" customHeight="1" x14ac:dyDescent="0.3">
      <c r="B10769" s="1173" t="s">
        <v>11493</v>
      </c>
      <c r="C10769" s="1206">
        <v>47</v>
      </c>
      <c r="D10769" s="1206">
        <v>123</v>
      </c>
      <c r="E10769" s="1206">
        <v>22</v>
      </c>
      <c r="F10769" s="1210">
        <v>192</v>
      </c>
    </row>
    <row r="10770" spans="2:6" ht="13.15" customHeight="1" x14ac:dyDescent="0.3">
      <c r="B10770" s="1172" t="s">
        <v>11494</v>
      </c>
      <c r="C10770" s="1207">
        <v>119</v>
      </c>
      <c r="D10770" s="1207">
        <v>183</v>
      </c>
      <c r="E10770" s="1207">
        <v>14</v>
      </c>
      <c r="F10770" s="1211">
        <v>316</v>
      </c>
    </row>
    <row r="10771" spans="2:6" ht="13.15" customHeight="1" x14ac:dyDescent="0.3">
      <c r="B10771" s="1173" t="s">
        <v>11495</v>
      </c>
      <c r="C10771" s="1206">
        <v>54</v>
      </c>
      <c r="D10771" s="1206">
        <v>106</v>
      </c>
      <c r="E10771" s="1206">
        <v>11</v>
      </c>
      <c r="F10771" s="1210">
        <v>171</v>
      </c>
    </row>
    <row r="10772" spans="2:6" ht="13.15" customHeight="1" x14ac:dyDescent="0.3">
      <c r="B10772" s="1172" t="s">
        <v>11496</v>
      </c>
      <c r="C10772" s="1207">
        <v>122</v>
      </c>
      <c r="D10772" s="1207">
        <v>406</v>
      </c>
      <c r="E10772" s="1207">
        <v>45</v>
      </c>
      <c r="F10772" s="1211">
        <v>573</v>
      </c>
    </row>
    <row r="10773" spans="2:6" ht="13.15" customHeight="1" x14ac:dyDescent="0.3">
      <c r="B10773" s="1173" t="s">
        <v>11497</v>
      </c>
      <c r="C10773" s="1206">
        <v>110</v>
      </c>
      <c r="D10773" s="1206">
        <v>311</v>
      </c>
      <c r="E10773" s="1206">
        <v>44</v>
      </c>
      <c r="F10773" s="1210">
        <v>465</v>
      </c>
    </row>
    <row r="10774" spans="2:6" ht="13.15" customHeight="1" x14ac:dyDescent="0.3">
      <c r="B10774" s="1172" t="s">
        <v>11498</v>
      </c>
      <c r="C10774" s="1207">
        <v>56</v>
      </c>
      <c r="D10774" s="1207">
        <v>133</v>
      </c>
      <c r="E10774" s="1207">
        <v>23</v>
      </c>
      <c r="F10774" s="1211">
        <v>212</v>
      </c>
    </row>
    <row r="10775" spans="2:6" ht="13.15" customHeight="1" x14ac:dyDescent="0.3">
      <c r="B10775" s="1173" t="s">
        <v>11499</v>
      </c>
      <c r="C10775" s="1206">
        <v>61</v>
      </c>
      <c r="D10775" s="1206">
        <v>121</v>
      </c>
      <c r="E10775" s="1206">
        <v>10</v>
      </c>
      <c r="F10775" s="1210">
        <v>192</v>
      </c>
    </row>
    <row r="10776" spans="2:6" ht="13.15" customHeight="1" x14ac:dyDescent="0.3">
      <c r="B10776" s="1172" t="s">
        <v>11500</v>
      </c>
      <c r="C10776" s="1207">
        <v>38</v>
      </c>
      <c r="D10776" s="1207">
        <v>124</v>
      </c>
      <c r="E10776" s="1207">
        <v>9</v>
      </c>
      <c r="F10776" s="1211">
        <v>171</v>
      </c>
    </row>
    <row r="10777" spans="2:6" ht="13.15" customHeight="1" x14ac:dyDescent="0.3">
      <c r="B10777" s="1173" t="s">
        <v>11501</v>
      </c>
      <c r="C10777" s="1206">
        <v>83</v>
      </c>
      <c r="D10777" s="1206">
        <v>315</v>
      </c>
      <c r="E10777" s="1206">
        <v>46</v>
      </c>
      <c r="F10777" s="1210">
        <v>444</v>
      </c>
    </row>
    <row r="10778" spans="2:6" ht="13.15" customHeight="1" x14ac:dyDescent="0.3">
      <c r="B10778" s="1172" t="s">
        <v>11502</v>
      </c>
      <c r="C10778" s="1207">
        <v>41</v>
      </c>
      <c r="D10778" s="1207">
        <v>61</v>
      </c>
      <c r="E10778" s="1207">
        <v>11</v>
      </c>
      <c r="F10778" s="1211">
        <v>113</v>
      </c>
    </row>
    <row r="10779" spans="2:6" ht="13.15" customHeight="1" x14ac:dyDescent="0.3">
      <c r="B10779" s="1173" t="s">
        <v>11503</v>
      </c>
      <c r="C10779" s="1206">
        <v>78</v>
      </c>
      <c r="D10779" s="1206">
        <v>212</v>
      </c>
      <c r="E10779" s="1206">
        <v>20</v>
      </c>
      <c r="F10779" s="1210">
        <v>310</v>
      </c>
    </row>
    <row r="10780" spans="2:6" ht="13.15" customHeight="1" x14ac:dyDescent="0.3">
      <c r="B10780" s="1172" t="s">
        <v>11504</v>
      </c>
      <c r="C10780" s="1207">
        <v>30</v>
      </c>
      <c r="D10780" s="1207">
        <v>83</v>
      </c>
      <c r="E10780" s="1207">
        <v>4</v>
      </c>
      <c r="F10780" s="1211">
        <v>117</v>
      </c>
    </row>
    <row r="10781" spans="2:6" ht="13.15" customHeight="1" x14ac:dyDescent="0.3">
      <c r="B10781" s="1173" t="s">
        <v>11505</v>
      </c>
      <c r="C10781" s="1206">
        <v>155</v>
      </c>
      <c r="D10781" s="1206">
        <v>281</v>
      </c>
      <c r="E10781" s="1206">
        <v>40</v>
      </c>
      <c r="F10781" s="1210">
        <v>476</v>
      </c>
    </row>
    <row r="10782" spans="2:6" ht="13.15" customHeight="1" x14ac:dyDescent="0.3">
      <c r="B10782" s="1172" t="s">
        <v>11506</v>
      </c>
      <c r="C10782" s="1207">
        <v>159</v>
      </c>
      <c r="D10782" s="1207">
        <v>309</v>
      </c>
      <c r="E10782" s="1207">
        <v>30</v>
      </c>
      <c r="F10782" s="1211">
        <v>498</v>
      </c>
    </row>
    <row r="10783" spans="2:6" ht="13.15" customHeight="1" x14ac:dyDescent="0.3">
      <c r="B10783" s="1173" t="s">
        <v>11507</v>
      </c>
      <c r="C10783" s="1206">
        <v>170</v>
      </c>
      <c r="D10783" s="1206">
        <v>438</v>
      </c>
      <c r="E10783" s="1206">
        <v>59</v>
      </c>
      <c r="F10783" s="1210">
        <v>667</v>
      </c>
    </row>
    <row r="10784" spans="2:6" ht="13.15" customHeight="1" x14ac:dyDescent="0.3">
      <c r="B10784" s="1172" t="s">
        <v>11508</v>
      </c>
      <c r="C10784" s="1207">
        <v>105</v>
      </c>
      <c r="D10784" s="1207">
        <v>174</v>
      </c>
      <c r="E10784" s="1207">
        <v>16</v>
      </c>
      <c r="F10784" s="1211">
        <v>295</v>
      </c>
    </row>
    <row r="10785" spans="2:6" ht="13.15" customHeight="1" x14ac:dyDescent="0.3">
      <c r="B10785" s="1173" t="s">
        <v>11509</v>
      </c>
      <c r="C10785" s="1206">
        <v>4233</v>
      </c>
      <c r="D10785" s="1206">
        <v>7579</v>
      </c>
      <c r="E10785" s="1206">
        <v>1385</v>
      </c>
      <c r="F10785" s="1210">
        <v>13197</v>
      </c>
    </row>
    <row r="10786" spans="2:6" ht="13.15" customHeight="1" x14ac:dyDescent="0.3">
      <c r="B10786" s="1172" t="s">
        <v>11510</v>
      </c>
      <c r="C10786" s="1207">
        <v>1354</v>
      </c>
      <c r="D10786" s="1207">
        <v>2562</v>
      </c>
      <c r="E10786" s="1207">
        <v>342</v>
      </c>
      <c r="F10786" s="1211">
        <v>4258</v>
      </c>
    </row>
    <row r="10787" spans="2:6" ht="13.15" customHeight="1" x14ac:dyDescent="0.3">
      <c r="B10787" s="1173" t="s">
        <v>11511</v>
      </c>
      <c r="C10787" s="1206">
        <v>10332</v>
      </c>
      <c r="D10787" s="1206">
        <v>16579</v>
      </c>
      <c r="E10787" s="1206">
        <v>2390</v>
      </c>
      <c r="F10787" s="1210">
        <v>29301</v>
      </c>
    </row>
    <row r="10788" spans="2:6" ht="13.15" customHeight="1" x14ac:dyDescent="0.3">
      <c r="B10788" s="1172" t="s">
        <v>11512</v>
      </c>
      <c r="C10788" s="1207">
        <v>462</v>
      </c>
      <c r="D10788" s="1207">
        <v>1137</v>
      </c>
      <c r="E10788" s="1207">
        <v>129</v>
      </c>
      <c r="F10788" s="1211">
        <v>1728</v>
      </c>
    </row>
    <row r="10789" spans="2:6" ht="13.15" customHeight="1" x14ac:dyDescent="0.3">
      <c r="B10789" s="1173" t="s">
        <v>11513</v>
      </c>
      <c r="C10789" s="1206">
        <v>84</v>
      </c>
      <c r="D10789" s="1206">
        <v>223</v>
      </c>
      <c r="E10789" s="1206">
        <v>72</v>
      </c>
      <c r="F10789" s="1210">
        <v>379</v>
      </c>
    </row>
    <row r="10790" spans="2:6" ht="13.15" customHeight="1" x14ac:dyDescent="0.3">
      <c r="B10790" s="1172" t="s">
        <v>11514</v>
      </c>
      <c r="C10790" s="1207">
        <v>380</v>
      </c>
      <c r="D10790" s="1207">
        <v>499</v>
      </c>
      <c r="E10790" s="1207">
        <v>100</v>
      </c>
      <c r="F10790" s="1211">
        <v>979</v>
      </c>
    </row>
    <row r="10791" spans="2:6" ht="13.15" customHeight="1" x14ac:dyDescent="0.3">
      <c r="B10791" s="1173" t="s">
        <v>11515</v>
      </c>
      <c r="C10791" s="1206">
        <v>38</v>
      </c>
      <c r="D10791" s="1206">
        <v>126</v>
      </c>
      <c r="E10791" s="1206">
        <v>10</v>
      </c>
      <c r="F10791" s="1210">
        <v>174</v>
      </c>
    </row>
    <row r="10792" spans="2:6" ht="13.15" customHeight="1" x14ac:dyDescent="0.3">
      <c r="B10792" s="1172" t="s">
        <v>11516</v>
      </c>
      <c r="C10792" s="1207">
        <v>347</v>
      </c>
      <c r="D10792" s="1207">
        <v>903</v>
      </c>
      <c r="E10792" s="1207">
        <v>111</v>
      </c>
      <c r="F10792" s="1211">
        <v>1361</v>
      </c>
    </row>
    <row r="10793" spans="2:6" ht="13.15" customHeight="1" x14ac:dyDescent="0.3">
      <c r="B10793" s="1173" t="s">
        <v>11517</v>
      </c>
      <c r="C10793" s="1206">
        <v>262</v>
      </c>
      <c r="D10793" s="1206">
        <v>409</v>
      </c>
      <c r="E10793" s="1206">
        <v>62</v>
      </c>
      <c r="F10793" s="1210">
        <v>733</v>
      </c>
    </row>
    <row r="10794" spans="2:6" ht="13.15" customHeight="1" x14ac:dyDescent="0.3">
      <c r="B10794" s="1172" t="s">
        <v>11518</v>
      </c>
      <c r="C10794" s="1207">
        <v>296</v>
      </c>
      <c r="D10794" s="1207">
        <v>449</v>
      </c>
      <c r="E10794" s="1207">
        <v>53</v>
      </c>
      <c r="F10794" s="1211">
        <v>798</v>
      </c>
    </row>
    <row r="10795" spans="2:6" ht="13.15" customHeight="1" x14ac:dyDescent="0.3">
      <c r="B10795" s="1173" t="s">
        <v>11519</v>
      </c>
      <c r="C10795" s="1206">
        <v>522</v>
      </c>
      <c r="D10795" s="1206">
        <v>962</v>
      </c>
      <c r="E10795" s="1206">
        <v>117</v>
      </c>
      <c r="F10795" s="1210">
        <v>1601</v>
      </c>
    </row>
    <row r="10796" spans="2:6" ht="13.15" customHeight="1" x14ac:dyDescent="0.3">
      <c r="B10796" s="1172" t="s">
        <v>11520</v>
      </c>
      <c r="C10796" s="1207">
        <v>304</v>
      </c>
      <c r="D10796" s="1207">
        <v>891</v>
      </c>
      <c r="E10796" s="1207">
        <v>208</v>
      </c>
      <c r="F10796" s="1211">
        <v>1403</v>
      </c>
    </row>
    <row r="10797" spans="2:6" ht="13.15" customHeight="1" x14ac:dyDescent="0.3">
      <c r="B10797" s="1173" t="s">
        <v>11521</v>
      </c>
      <c r="C10797" s="1206">
        <v>52</v>
      </c>
      <c r="D10797" s="1206">
        <v>62</v>
      </c>
      <c r="E10797" s="1206">
        <v>24</v>
      </c>
      <c r="F10797" s="1210">
        <v>138</v>
      </c>
    </row>
    <row r="10798" spans="2:6" ht="13.15" customHeight="1" x14ac:dyDescent="0.3">
      <c r="B10798" s="1172" t="s">
        <v>11522</v>
      </c>
      <c r="C10798" s="1207">
        <v>30</v>
      </c>
      <c r="D10798" s="1207">
        <v>31</v>
      </c>
      <c r="E10798" s="1207">
        <v>5</v>
      </c>
      <c r="F10798" s="1211">
        <v>66</v>
      </c>
    </row>
    <row r="10799" spans="2:6" ht="13.15" customHeight="1" x14ac:dyDescent="0.3">
      <c r="B10799" s="1173" t="s">
        <v>11523</v>
      </c>
      <c r="C10799" s="1206">
        <v>461</v>
      </c>
      <c r="D10799" s="1206">
        <v>683</v>
      </c>
      <c r="E10799" s="1206">
        <v>151</v>
      </c>
      <c r="F10799" s="1210">
        <v>1295</v>
      </c>
    </row>
    <row r="10800" spans="2:6" ht="13.15" customHeight="1" x14ac:dyDescent="0.3">
      <c r="B10800" s="1172" t="s">
        <v>11524</v>
      </c>
      <c r="C10800" s="1207">
        <v>694</v>
      </c>
      <c r="D10800" s="1207">
        <v>1533</v>
      </c>
      <c r="E10800" s="1207">
        <v>241</v>
      </c>
      <c r="F10800" s="1211">
        <v>2468</v>
      </c>
    </row>
    <row r="10801" spans="2:6" ht="13.15" customHeight="1" x14ac:dyDescent="0.3">
      <c r="B10801" s="1173" t="s">
        <v>11525</v>
      </c>
      <c r="C10801" s="1206">
        <v>679</v>
      </c>
      <c r="D10801" s="1206">
        <v>1657</v>
      </c>
      <c r="E10801" s="1206">
        <v>230</v>
      </c>
      <c r="F10801" s="1210">
        <v>2566</v>
      </c>
    </row>
    <row r="10802" spans="2:6" ht="13.15" customHeight="1" x14ac:dyDescent="0.3">
      <c r="B10802" s="1172" t="s">
        <v>11526</v>
      </c>
      <c r="C10802" s="1207">
        <v>1630</v>
      </c>
      <c r="D10802" s="1207">
        <v>3025</v>
      </c>
      <c r="E10802" s="1207">
        <v>443</v>
      </c>
      <c r="F10802" s="1211">
        <v>5098</v>
      </c>
    </row>
    <row r="10803" spans="2:6" ht="13.15" customHeight="1" x14ac:dyDescent="0.3">
      <c r="B10803" s="1173" t="s">
        <v>11527</v>
      </c>
      <c r="C10803" s="1206">
        <v>1719</v>
      </c>
      <c r="D10803" s="1206">
        <v>3094</v>
      </c>
      <c r="E10803" s="1206">
        <v>444</v>
      </c>
      <c r="F10803" s="1210">
        <v>5257</v>
      </c>
    </row>
    <row r="10804" spans="2:6" ht="13.15" customHeight="1" x14ac:dyDescent="0.3">
      <c r="B10804" s="1172" t="s">
        <v>11528</v>
      </c>
      <c r="C10804" s="1207">
        <v>2350</v>
      </c>
      <c r="D10804" s="1207">
        <v>4172</v>
      </c>
      <c r="E10804" s="1207">
        <v>566</v>
      </c>
      <c r="F10804" s="1211">
        <v>7088</v>
      </c>
    </row>
    <row r="10805" spans="2:6" ht="13.15" customHeight="1" x14ac:dyDescent="0.3">
      <c r="B10805" s="1173" t="s">
        <v>11529</v>
      </c>
      <c r="C10805" s="1206">
        <v>96</v>
      </c>
      <c r="D10805" s="1206">
        <v>208</v>
      </c>
      <c r="E10805" s="1206">
        <v>26</v>
      </c>
      <c r="F10805" s="1210">
        <v>330</v>
      </c>
    </row>
    <row r="10806" spans="2:6" ht="13.15" customHeight="1" x14ac:dyDescent="0.3">
      <c r="B10806" s="1172" t="s">
        <v>11530</v>
      </c>
      <c r="C10806" s="1207">
        <v>2</v>
      </c>
      <c r="D10806" s="1207">
        <v>9</v>
      </c>
      <c r="E10806" s="1207">
        <v>0</v>
      </c>
      <c r="F10806" s="1211">
        <v>11</v>
      </c>
    </row>
    <row r="10807" spans="2:6" ht="13.15" customHeight="1" x14ac:dyDescent="0.3">
      <c r="B10807" s="1173" t="s">
        <v>11531</v>
      </c>
      <c r="C10807" s="1206">
        <v>260</v>
      </c>
      <c r="D10807" s="1206">
        <v>278</v>
      </c>
      <c r="E10807" s="1206">
        <v>51</v>
      </c>
      <c r="F10807" s="1210">
        <v>589</v>
      </c>
    </row>
    <row r="10808" spans="2:6" ht="13.15" customHeight="1" x14ac:dyDescent="0.3">
      <c r="B10808" s="1172" t="s">
        <v>11532</v>
      </c>
      <c r="C10808" s="1207">
        <v>62</v>
      </c>
      <c r="D10808" s="1207">
        <v>87</v>
      </c>
      <c r="E10808" s="1207">
        <v>20</v>
      </c>
      <c r="F10808" s="1211">
        <v>169</v>
      </c>
    </row>
    <row r="10809" spans="2:6" ht="13.15" customHeight="1" x14ac:dyDescent="0.3">
      <c r="B10809" s="1173" t="s">
        <v>11533</v>
      </c>
      <c r="C10809" s="1206">
        <v>310</v>
      </c>
      <c r="D10809" s="1206">
        <v>407</v>
      </c>
      <c r="E10809" s="1206">
        <v>54</v>
      </c>
      <c r="F10809" s="1210">
        <v>771</v>
      </c>
    </row>
    <row r="10810" spans="2:6" ht="13.15" customHeight="1" x14ac:dyDescent="0.3">
      <c r="B10810" s="1172" t="s">
        <v>11534</v>
      </c>
      <c r="C10810" s="1207">
        <v>2466</v>
      </c>
      <c r="D10810" s="1207">
        <v>4575</v>
      </c>
      <c r="E10810" s="1207">
        <v>671</v>
      </c>
      <c r="F10810" s="1211">
        <v>7712</v>
      </c>
    </row>
    <row r="10811" spans="2:6" ht="13.15" customHeight="1" x14ac:dyDescent="0.3">
      <c r="B10811" s="1173" t="s">
        <v>11535</v>
      </c>
      <c r="C10811" s="1206">
        <v>370</v>
      </c>
      <c r="D10811" s="1206">
        <v>1064</v>
      </c>
      <c r="E10811" s="1206">
        <v>98</v>
      </c>
      <c r="F10811" s="1210">
        <v>1532</v>
      </c>
    </row>
    <row r="10812" spans="2:6" ht="13.15" customHeight="1" x14ac:dyDescent="0.3">
      <c r="B10812" s="1172" t="s">
        <v>11536</v>
      </c>
      <c r="C10812" s="1207">
        <v>189</v>
      </c>
      <c r="D10812" s="1207">
        <v>575</v>
      </c>
      <c r="E10812" s="1207">
        <v>63</v>
      </c>
      <c r="F10812" s="1211">
        <v>827</v>
      </c>
    </row>
    <row r="10813" spans="2:6" ht="13.15" customHeight="1" x14ac:dyDescent="0.3">
      <c r="B10813" s="1173" t="s">
        <v>11537</v>
      </c>
      <c r="C10813" s="1206">
        <v>67</v>
      </c>
      <c r="D10813" s="1206">
        <v>141</v>
      </c>
      <c r="E10813" s="1206">
        <v>19</v>
      </c>
      <c r="F10813" s="1210">
        <v>227</v>
      </c>
    </row>
    <row r="10814" spans="2:6" ht="13.15" customHeight="1" x14ac:dyDescent="0.3">
      <c r="B10814" s="1172" t="s">
        <v>11538</v>
      </c>
      <c r="C10814" s="1207">
        <v>343</v>
      </c>
      <c r="D10814" s="1207">
        <v>993</v>
      </c>
      <c r="E10814" s="1207">
        <v>112</v>
      </c>
      <c r="F10814" s="1211">
        <v>1448</v>
      </c>
    </row>
    <row r="10815" spans="2:6" ht="13.15" customHeight="1" x14ac:dyDescent="0.3">
      <c r="B10815" s="1173" t="s">
        <v>11539</v>
      </c>
      <c r="C10815" s="1206">
        <v>166</v>
      </c>
      <c r="D10815" s="1206">
        <v>439</v>
      </c>
      <c r="E10815" s="1206">
        <v>50</v>
      </c>
      <c r="F10815" s="1210">
        <v>655</v>
      </c>
    </row>
    <row r="10816" spans="2:6" ht="13.15" customHeight="1" x14ac:dyDescent="0.3">
      <c r="B10816" s="1172" t="s">
        <v>11540</v>
      </c>
      <c r="C10816" s="1207">
        <v>237</v>
      </c>
      <c r="D10816" s="1207">
        <v>634</v>
      </c>
      <c r="E10816" s="1207">
        <v>92</v>
      </c>
      <c r="F10816" s="1211">
        <v>963</v>
      </c>
    </row>
    <row r="10817" spans="2:6" ht="13.15" customHeight="1" x14ac:dyDescent="0.3">
      <c r="B10817" s="1173" t="s">
        <v>11541</v>
      </c>
      <c r="C10817" s="1206">
        <v>217</v>
      </c>
      <c r="D10817" s="1206">
        <v>336</v>
      </c>
      <c r="E10817" s="1206">
        <v>41</v>
      </c>
      <c r="F10817" s="1210">
        <v>594</v>
      </c>
    </row>
    <row r="10818" spans="2:6" ht="13.15" customHeight="1" x14ac:dyDescent="0.3">
      <c r="B10818" s="1172" t="s">
        <v>11542</v>
      </c>
      <c r="C10818" s="1207">
        <v>180</v>
      </c>
      <c r="D10818" s="1207">
        <v>408</v>
      </c>
      <c r="E10818" s="1207">
        <v>36</v>
      </c>
      <c r="F10818" s="1211">
        <v>624</v>
      </c>
    </row>
    <row r="10819" spans="2:6" ht="13.15" customHeight="1" x14ac:dyDescent="0.3">
      <c r="B10819" s="1173" t="s">
        <v>11543</v>
      </c>
      <c r="C10819" s="1206">
        <v>156</v>
      </c>
      <c r="D10819" s="1206">
        <v>335</v>
      </c>
      <c r="E10819" s="1206">
        <v>61</v>
      </c>
      <c r="F10819" s="1210">
        <v>552</v>
      </c>
    </row>
    <row r="10820" spans="2:6" ht="13.15" customHeight="1" x14ac:dyDescent="0.3">
      <c r="B10820" s="1172" t="s">
        <v>11544</v>
      </c>
      <c r="C10820" s="1207">
        <v>167</v>
      </c>
      <c r="D10820" s="1207">
        <v>196</v>
      </c>
      <c r="E10820" s="1207">
        <v>19</v>
      </c>
      <c r="F10820" s="1211">
        <v>382</v>
      </c>
    </row>
    <row r="10821" spans="2:6" ht="13.15" customHeight="1" x14ac:dyDescent="0.3">
      <c r="B10821" s="1173" t="s">
        <v>11545</v>
      </c>
      <c r="C10821" s="1206">
        <v>4063</v>
      </c>
      <c r="D10821" s="1206">
        <v>6292</v>
      </c>
      <c r="E10821" s="1206">
        <v>1328</v>
      </c>
      <c r="F10821" s="1210">
        <v>11683</v>
      </c>
    </row>
    <row r="10822" spans="2:6" ht="13.15" customHeight="1" x14ac:dyDescent="0.3">
      <c r="B10822" s="1172" t="s">
        <v>11546</v>
      </c>
      <c r="C10822" s="1207">
        <v>212</v>
      </c>
      <c r="D10822" s="1207">
        <v>367</v>
      </c>
      <c r="E10822" s="1207">
        <v>60</v>
      </c>
      <c r="F10822" s="1211">
        <v>639</v>
      </c>
    </row>
    <row r="10823" spans="2:6" ht="13.15" customHeight="1" x14ac:dyDescent="0.3">
      <c r="B10823" s="1173" t="s">
        <v>11547</v>
      </c>
      <c r="C10823" s="1206">
        <v>501</v>
      </c>
      <c r="D10823" s="1206">
        <v>855</v>
      </c>
      <c r="E10823" s="1206">
        <v>130</v>
      </c>
      <c r="F10823" s="1210">
        <v>1486</v>
      </c>
    </row>
    <row r="10824" spans="2:6" ht="13.15" customHeight="1" x14ac:dyDescent="0.3">
      <c r="B10824" s="1172" t="s">
        <v>11548</v>
      </c>
      <c r="C10824" s="1207">
        <v>822</v>
      </c>
      <c r="D10824" s="1207">
        <v>873</v>
      </c>
      <c r="E10824" s="1207">
        <v>124</v>
      </c>
      <c r="F10824" s="1211">
        <v>1819</v>
      </c>
    </row>
    <row r="10825" spans="2:6" ht="13.15" customHeight="1" x14ac:dyDescent="0.3">
      <c r="B10825" s="1173" t="s">
        <v>11549</v>
      </c>
      <c r="C10825" s="1206">
        <v>125</v>
      </c>
      <c r="D10825" s="1206">
        <v>138</v>
      </c>
      <c r="E10825" s="1206">
        <v>31</v>
      </c>
      <c r="F10825" s="1210">
        <v>294</v>
      </c>
    </row>
    <row r="10826" spans="2:6" ht="13.15" customHeight="1" x14ac:dyDescent="0.3">
      <c r="B10826" s="1172" t="s">
        <v>11550</v>
      </c>
      <c r="C10826" s="1207">
        <v>372</v>
      </c>
      <c r="D10826" s="1207">
        <v>489</v>
      </c>
      <c r="E10826" s="1207">
        <v>73</v>
      </c>
      <c r="F10826" s="1211">
        <v>934</v>
      </c>
    </row>
    <row r="10827" spans="2:6" ht="13.15" customHeight="1" x14ac:dyDescent="0.3">
      <c r="B10827" s="1173" t="s">
        <v>11551</v>
      </c>
      <c r="C10827" s="1206">
        <v>434</v>
      </c>
      <c r="D10827" s="1206">
        <v>956</v>
      </c>
      <c r="E10827" s="1206">
        <v>165</v>
      </c>
      <c r="F10827" s="1210">
        <v>1555</v>
      </c>
    </row>
    <row r="10828" spans="2:6" ht="13.15" customHeight="1" x14ac:dyDescent="0.3">
      <c r="B10828" s="1172" t="s">
        <v>11552</v>
      </c>
      <c r="C10828" s="1207">
        <v>340</v>
      </c>
      <c r="D10828" s="1207">
        <v>912</v>
      </c>
      <c r="E10828" s="1207">
        <v>117</v>
      </c>
      <c r="F10828" s="1211">
        <v>1369</v>
      </c>
    </row>
    <row r="10829" spans="2:6" ht="13.15" customHeight="1" x14ac:dyDescent="0.3">
      <c r="B10829" s="1173" t="s">
        <v>11553</v>
      </c>
      <c r="C10829" s="1206">
        <v>106</v>
      </c>
      <c r="D10829" s="1206">
        <v>233</v>
      </c>
      <c r="E10829" s="1206">
        <v>29</v>
      </c>
      <c r="F10829" s="1210">
        <v>368</v>
      </c>
    </row>
    <row r="10830" spans="2:6" ht="13.15" customHeight="1" x14ac:dyDescent="0.3">
      <c r="B10830" s="1172" t="s">
        <v>11554</v>
      </c>
      <c r="C10830" s="1207">
        <v>9873</v>
      </c>
      <c r="D10830" s="1207">
        <v>13860</v>
      </c>
      <c r="E10830" s="1207">
        <v>3338</v>
      </c>
      <c r="F10830" s="1211">
        <v>27071</v>
      </c>
    </row>
    <row r="10831" spans="2:6" ht="13.15" customHeight="1" x14ac:dyDescent="0.3">
      <c r="B10831" s="1173" t="s">
        <v>11555</v>
      </c>
      <c r="C10831" s="1206">
        <v>1937</v>
      </c>
      <c r="D10831" s="1206">
        <v>3140</v>
      </c>
      <c r="E10831" s="1206">
        <v>589</v>
      </c>
      <c r="F10831" s="1210">
        <v>5666</v>
      </c>
    </row>
    <row r="10832" spans="2:6" ht="13.15" customHeight="1" x14ac:dyDescent="0.3">
      <c r="B10832" s="1172" t="s">
        <v>11556</v>
      </c>
      <c r="C10832" s="1207">
        <v>81</v>
      </c>
      <c r="D10832" s="1207">
        <v>82</v>
      </c>
      <c r="E10832" s="1207">
        <v>22</v>
      </c>
      <c r="F10832" s="1211">
        <v>185</v>
      </c>
    </row>
    <row r="10833" spans="2:6" ht="13.15" customHeight="1" x14ac:dyDescent="0.3">
      <c r="B10833" s="1173" t="s">
        <v>11557</v>
      </c>
      <c r="C10833" s="1206">
        <v>93</v>
      </c>
      <c r="D10833" s="1206">
        <v>164</v>
      </c>
      <c r="E10833" s="1206">
        <v>18</v>
      </c>
      <c r="F10833" s="1210">
        <v>275</v>
      </c>
    </row>
    <row r="10834" spans="2:6" ht="13.15" customHeight="1" x14ac:dyDescent="0.3">
      <c r="B10834" s="1172" t="s">
        <v>11558</v>
      </c>
      <c r="C10834" s="1207">
        <v>2686</v>
      </c>
      <c r="D10834" s="1207">
        <v>5064</v>
      </c>
      <c r="E10834" s="1207">
        <v>943</v>
      </c>
      <c r="F10834" s="1211">
        <v>8693</v>
      </c>
    </row>
    <row r="10835" spans="2:6" ht="13.15" customHeight="1" x14ac:dyDescent="0.3">
      <c r="B10835" s="1173" t="s">
        <v>11559</v>
      </c>
      <c r="C10835" s="1206">
        <v>1354</v>
      </c>
      <c r="D10835" s="1206">
        <v>2758</v>
      </c>
      <c r="E10835" s="1206">
        <v>429</v>
      </c>
      <c r="F10835" s="1210">
        <v>4541</v>
      </c>
    </row>
    <row r="10836" spans="2:6" ht="13.15" customHeight="1" x14ac:dyDescent="0.3">
      <c r="B10836" s="1172" t="s">
        <v>11560</v>
      </c>
      <c r="C10836" s="1207">
        <v>239</v>
      </c>
      <c r="D10836" s="1207">
        <v>474</v>
      </c>
      <c r="E10836" s="1207">
        <v>62</v>
      </c>
      <c r="F10836" s="1211">
        <v>775</v>
      </c>
    </row>
    <row r="10837" spans="2:6" ht="13.15" customHeight="1" x14ac:dyDescent="0.3">
      <c r="B10837" s="1173" t="s">
        <v>11561</v>
      </c>
      <c r="C10837" s="1206">
        <v>241</v>
      </c>
      <c r="D10837" s="1206">
        <v>587</v>
      </c>
      <c r="E10837" s="1206">
        <v>91</v>
      </c>
      <c r="F10837" s="1210">
        <v>919</v>
      </c>
    </row>
    <row r="10838" spans="2:6" ht="13.15" customHeight="1" x14ac:dyDescent="0.3">
      <c r="B10838" s="1172" t="s">
        <v>11562</v>
      </c>
      <c r="C10838" s="1207">
        <v>6</v>
      </c>
      <c r="D10838" s="1207">
        <v>18</v>
      </c>
      <c r="E10838" s="1207">
        <v>1</v>
      </c>
      <c r="F10838" s="1211">
        <v>25</v>
      </c>
    </row>
    <row r="10839" spans="2:6" ht="13.15" customHeight="1" x14ac:dyDescent="0.3">
      <c r="B10839" s="1173" t="s">
        <v>11563</v>
      </c>
      <c r="C10839" s="1206">
        <v>59</v>
      </c>
      <c r="D10839" s="1206">
        <v>177</v>
      </c>
      <c r="E10839" s="1206">
        <v>15</v>
      </c>
      <c r="F10839" s="1210">
        <v>251</v>
      </c>
    </row>
    <row r="10840" spans="2:6" ht="13.15" customHeight="1" x14ac:dyDescent="0.3">
      <c r="B10840" s="1172" t="s">
        <v>11564</v>
      </c>
      <c r="C10840" s="1207">
        <v>19</v>
      </c>
      <c r="D10840" s="1207">
        <v>40</v>
      </c>
      <c r="E10840" s="1207">
        <v>10</v>
      </c>
      <c r="F10840" s="1211">
        <v>69</v>
      </c>
    </row>
    <row r="10841" spans="2:6" ht="13.15" customHeight="1" x14ac:dyDescent="0.3">
      <c r="B10841" s="1173" t="s">
        <v>11565</v>
      </c>
      <c r="C10841" s="1206">
        <v>21</v>
      </c>
      <c r="D10841" s="1206">
        <v>30</v>
      </c>
      <c r="E10841" s="1206">
        <v>4</v>
      </c>
      <c r="F10841" s="1210">
        <v>55</v>
      </c>
    </row>
    <row r="10842" spans="2:6" ht="13.15" customHeight="1" x14ac:dyDescent="0.3">
      <c r="B10842" s="1172" t="s">
        <v>11566</v>
      </c>
      <c r="C10842" s="1207">
        <v>144</v>
      </c>
      <c r="D10842" s="1207">
        <v>211</v>
      </c>
      <c r="E10842" s="1207">
        <v>30</v>
      </c>
      <c r="F10842" s="1211">
        <v>385</v>
      </c>
    </row>
    <row r="10843" spans="2:6" ht="13.15" customHeight="1" x14ac:dyDescent="0.3">
      <c r="B10843" s="1173" t="s">
        <v>11567</v>
      </c>
      <c r="C10843" s="1206">
        <v>67</v>
      </c>
      <c r="D10843" s="1206">
        <v>105</v>
      </c>
      <c r="E10843" s="1206">
        <v>17</v>
      </c>
      <c r="F10843" s="1210">
        <v>189</v>
      </c>
    </row>
    <row r="10844" spans="2:6" ht="13.15" customHeight="1" x14ac:dyDescent="0.3">
      <c r="B10844" s="1172" t="s">
        <v>11568</v>
      </c>
      <c r="C10844" s="1207">
        <v>160</v>
      </c>
      <c r="D10844" s="1207">
        <v>340</v>
      </c>
      <c r="E10844" s="1207">
        <v>42</v>
      </c>
      <c r="F10844" s="1211">
        <v>542</v>
      </c>
    </row>
    <row r="10845" spans="2:6" ht="13.15" customHeight="1" x14ac:dyDescent="0.3">
      <c r="B10845" s="1173" t="s">
        <v>11569</v>
      </c>
      <c r="C10845" s="1206">
        <v>62</v>
      </c>
      <c r="D10845" s="1206">
        <v>147</v>
      </c>
      <c r="E10845" s="1206">
        <v>21</v>
      </c>
      <c r="F10845" s="1210">
        <v>230</v>
      </c>
    </row>
    <row r="10846" spans="2:6" ht="13.15" customHeight="1" x14ac:dyDescent="0.3">
      <c r="B10846" s="1172" t="s">
        <v>11570</v>
      </c>
      <c r="C10846" s="1207">
        <v>160</v>
      </c>
      <c r="D10846" s="1207">
        <v>348</v>
      </c>
      <c r="E10846" s="1207">
        <v>52</v>
      </c>
      <c r="F10846" s="1211">
        <v>560</v>
      </c>
    </row>
    <row r="10847" spans="2:6" ht="13.15" customHeight="1" x14ac:dyDescent="0.3">
      <c r="B10847" s="1173" t="s">
        <v>11571</v>
      </c>
      <c r="C10847" s="1206">
        <v>271</v>
      </c>
      <c r="D10847" s="1206">
        <v>525</v>
      </c>
      <c r="E10847" s="1206">
        <v>95</v>
      </c>
      <c r="F10847" s="1210">
        <v>891</v>
      </c>
    </row>
    <row r="10848" spans="2:6" ht="13.15" customHeight="1" x14ac:dyDescent="0.3">
      <c r="B10848" s="1172" t="s">
        <v>11572</v>
      </c>
      <c r="C10848" s="1207">
        <v>539</v>
      </c>
      <c r="D10848" s="1207">
        <v>1163</v>
      </c>
      <c r="E10848" s="1207">
        <v>183</v>
      </c>
      <c r="F10848" s="1211">
        <v>1885</v>
      </c>
    </row>
    <row r="10849" spans="2:6" ht="13.15" customHeight="1" x14ac:dyDescent="0.3">
      <c r="B10849" s="1173" t="s">
        <v>11573</v>
      </c>
      <c r="C10849" s="1206">
        <v>533</v>
      </c>
      <c r="D10849" s="1206">
        <v>742</v>
      </c>
      <c r="E10849" s="1206">
        <v>108</v>
      </c>
      <c r="F10849" s="1210">
        <v>1383</v>
      </c>
    </row>
    <row r="10850" spans="2:6" ht="13.15" customHeight="1" x14ac:dyDescent="0.3">
      <c r="B10850" s="1172" t="s">
        <v>11574</v>
      </c>
      <c r="C10850" s="1207">
        <v>564</v>
      </c>
      <c r="D10850" s="1207">
        <v>1029</v>
      </c>
      <c r="E10850" s="1207">
        <v>227</v>
      </c>
      <c r="F10850" s="1211">
        <v>1820</v>
      </c>
    </row>
    <row r="10851" spans="2:6" ht="13.15" customHeight="1" x14ac:dyDescent="0.3">
      <c r="B10851" s="1173" t="s">
        <v>11575</v>
      </c>
      <c r="C10851" s="1206">
        <v>495</v>
      </c>
      <c r="D10851" s="1206">
        <v>1055</v>
      </c>
      <c r="E10851" s="1206">
        <v>193</v>
      </c>
      <c r="F10851" s="1210">
        <v>1743</v>
      </c>
    </row>
    <row r="10852" spans="2:6" ht="13.15" customHeight="1" x14ac:dyDescent="0.3">
      <c r="B10852" s="1172" t="s">
        <v>11576</v>
      </c>
      <c r="C10852" s="1207">
        <v>133</v>
      </c>
      <c r="D10852" s="1207">
        <v>262</v>
      </c>
      <c r="E10852" s="1207">
        <v>28</v>
      </c>
      <c r="F10852" s="1211">
        <v>423</v>
      </c>
    </row>
    <row r="10853" spans="2:6" ht="13.15" customHeight="1" x14ac:dyDescent="0.3">
      <c r="B10853" s="1173" t="s">
        <v>11577</v>
      </c>
      <c r="C10853" s="1206">
        <v>120</v>
      </c>
      <c r="D10853" s="1206">
        <v>182</v>
      </c>
      <c r="E10853" s="1206">
        <v>46</v>
      </c>
      <c r="F10853" s="1210">
        <v>348</v>
      </c>
    </row>
    <row r="10854" spans="2:6" ht="13.15" customHeight="1" x14ac:dyDescent="0.3">
      <c r="B10854" s="1172" t="s">
        <v>11578</v>
      </c>
      <c r="C10854" s="1207">
        <v>399</v>
      </c>
      <c r="D10854" s="1207">
        <v>631</v>
      </c>
      <c r="E10854" s="1207">
        <v>104</v>
      </c>
      <c r="F10854" s="1211">
        <v>1134</v>
      </c>
    </row>
    <row r="10855" spans="2:6" ht="13.15" customHeight="1" x14ac:dyDescent="0.3">
      <c r="B10855" s="1173" t="s">
        <v>11579</v>
      </c>
      <c r="C10855" s="1206">
        <v>1228</v>
      </c>
      <c r="D10855" s="1206">
        <v>1601</v>
      </c>
      <c r="E10855" s="1206">
        <v>288</v>
      </c>
      <c r="F10855" s="1210">
        <v>3117</v>
      </c>
    </row>
    <row r="10856" spans="2:6" ht="13.15" customHeight="1" x14ac:dyDescent="0.3">
      <c r="B10856" s="1172" t="s">
        <v>11580</v>
      </c>
      <c r="C10856" s="1207">
        <v>5</v>
      </c>
      <c r="D10856" s="1207">
        <v>35</v>
      </c>
      <c r="E10856" s="1207">
        <v>5</v>
      </c>
      <c r="F10856" s="1211">
        <v>45</v>
      </c>
    </row>
    <row r="10857" spans="2:6" ht="13.15" customHeight="1" x14ac:dyDescent="0.3">
      <c r="B10857" s="1173" t="s">
        <v>11581</v>
      </c>
      <c r="C10857" s="1206">
        <v>887</v>
      </c>
      <c r="D10857" s="1206">
        <v>1234</v>
      </c>
      <c r="E10857" s="1206">
        <v>164</v>
      </c>
      <c r="F10857" s="1210">
        <v>2285</v>
      </c>
    </row>
    <row r="10858" spans="2:6" ht="13.15" customHeight="1" x14ac:dyDescent="0.3">
      <c r="B10858" s="1172" t="s">
        <v>11582</v>
      </c>
      <c r="C10858" s="1207">
        <v>298</v>
      </c>
      <c r="D10858" s="1207">
        <v>411</v>
      </c>
      <c r="E10858" s="1207">
        <v>84</v>
      </c>
      <c r="F10858" s="1211">
        <v>793</v>
      </c>
    </row>
    <row r="10859" spans="2:6" ht="13.15" customHeight="1" x14ac:dyDescent="0.3">
      <c r="B10859" s="1173" t="s">
        <v>11583</v>
      </c>
      <c r="C10859" s="1206">
        <v>141</v>
      </c>
      <c r="D10859" s="1206">
        <v>199</v>
      </c>
      <c r="E10859" s="1206">
        <v>38</v>
      </c>
      <c r="F10859" s="1210">
        <v>378</v>
      </c>
    </row>
    <row r="10860" spans="2:6" ht="13.15" customHeight="1" x14ac:dyDescent="0.3">
      <c r="B10860" s="1172" t="s">
        <v>11584</v>
      </c>
      <c r="C10860" s="1207">
        <v>235</v>
      </c>
      <c r="D10860" s="1207">
        <v>188</v>
      </c>
      <c r="E10860" s="1207">
        <v>30</v>
      </c>
      <c r="F10860" s="1211">
        <v>453</v>
      </c>
    </row>
    <row r="10861" spans="2:6" ht="13.15" customHeight="1" x14ac:dyDescent="0.3">
      <c r="B10861" s="1173" t="s">
        <v>11585</v>
      </c>
      <c r="C10861" s="1206">
        <v>492</v>
      </c>
      <c r="D10861" s="1206">
        <v>801</v>
      </c>
      <c r="E10861" s="1206">
        <v>75</v>
      </c>
      <c r="F10861" s="1210">
        <v>1368</v>
      </c>
    </row>
    <row r="10862" spans="2:6" ht="13.15" customHeight="1" x14ac:dyDescent="0.3">
      <c r="B10862" s="1172" t="s">
        <v>11586</v>
      </c>
      <c r="C10862" s="1207">
        <v>130</v>
      </c>
      <c r="D10862" s="1207">
        <v>300</v>
      </c>
      <c r="E10862" s="1207">
        <v>25</v>
      </c>
      <c r="F10862" s="1211">
        <v>455</v>
      </c>
    </row>
    <row r="10863" spans="2:6" ht="13.15" customHeight="1" x14ac:dyDescent="0.3">
      <c r="B10863" s="1173" t="s">
        <v>11587</v>
      </c>
      <c r="C10863" s="1206">
        <v>231</v>
      </c>
      <c r="D10863" s="1206">
        <v>316</v>
      </c>
      <c r="E10863" s="1206">
        <v>45</v>
      </c>
      <c r="F10863" s="1210">
        <v>592</v>
      </c>
    </row>
    <row r="10864" spans="2:6" ht="13.15" customHeight="1" x14ac:dyDescent="0.3">
      <c r="B10864" s="1172" t="s">
        <v>11588</v>
      </c>
      <c r="C10864" s="1207">
        <v>873</v>
      </c>
      <c r="D10864" s="1207">
        <v>1720</v>
      </c>
      <c r="E10864" s="1207">
        <v>248</v>
      </c>
      <c r="F10864" s="1211">
        <v>2841</v>
      </c>
    </row>
    <row r="10865" spans="2:6" ht="13.15" customHeight="1" x14ac:dyDescent="0.3">
      <c r="B10865" s="1173" t="s">
        <v>11589</v>
      </c>
      <c r="C10865" s="1206">
        <v>100</v>
      </c>
      <c r="D10865" s="1206">
        <v>102</v>
      </c>
      <c r="E10865" s="1206">
        <v>13</v>
      </c>
      <c r="F10865" s="1210">
        <v>215</v>
      </c>
    </row>
    <row r="10866" spans="2:6" ht="13.15" customHeight="1" x14ac:dyDescent="0.3">
      <c r="B10866" s="1172" t="s">
        <v>11590</v>
      </c>
      <c r="C10866" s="1207">
        <v>115</v>
      </c>
      <c r="D10866" s="1207">
        <v>317</v>
      </c>
      <c r="E10866" s="1207">
        <v>54</v>
      </c>
      <c r="F10866" s="1211">
        <v>486</v>
      </c>
    </row>
    <row r="10867" spans="2:6" ht="13.15" customHeight="1" x14ac:dyDescent="0.3">
      <c r="B10867" s="1173" t="s">
        <v>11591</v>
      </c>
      <c r="C10867" s="1206">
        <v>79</v>
      </c>
      <c r="D10867" s="1206">
        <v>199</v>
      </c>
      <c r="E10867" s="1206">
        <v>30</v>
      </c>
      <c r="F10867" s="1210">
        <v>308</v>
      </c>
    </row>
    <row r="10868" spans="2:6" ht="13.15" customHeight="1" x14ac:dyDescent="0.3">
      <c r="B10868" s="1172" t="s">
        <v>11592</v>
      </c>
      <c r="C10868" s="1207">
        <v>204</v>
      </c>
      <c r="D10868" s="1207">
        <v>478</v>
      </c>
      <c r="E10868" s="1207">
        <v>59</v>
      </c>
      <c r="F10868" s="1211">
        <v>741</v>
      </c>
    </row>
    <row r="10869" spans="2:6" ht="13.15" customHeight="1" x14ac:dyDescent="0.3">
      <c r="B10869" s="1173" t="s">
        <v>11593</v>
      </c>
      <c r="C10869" s="1206">
        <v>2791</v>
      </c>
      <c r="D10869" s="1206">
        <v>5834</v>
      </c>
      <c r="E10869" s="1206">
        <v>829</v>
      </c>
      <c r="F10869" s="1210">
        <v>9454</v>
      </c>
    </row>
    <row r="10870" spans="2:6" ht="13.15" customHeight="1" x14ac:dyDescent="0.3">
      <c r="B10870" s="1172" t="s">
        <v>11594</v>
      </c>
      <c r="C10870" s="1207">
        <v>1270</v>
      </c>
      <c r="D10870" s="1207">
        <v>2537</v>
      </c>
      <c r="E10870" s="1207">
        <v>402</v>
      </c>
      <c r="F10870" s="1211">
        <v>4209</v>
      </c>
    </row>
    <row r="10871" spans="2:6" ht="13.15" customHeight="1" x14ac:dyDescent="0.3">
      <c r="B10871" s="1173" t="s">
        <v>11595</v>
      </c>
      <c r="C10871" s="1206">
        <v>63</v>
      </c>
      <c r="D10871" s="1206">
        <v>159</v>
      </c>
      <c r="E10871" s="1206">
        <v>33</v>
      </c>
      <c r="F10871" s="1210">
        <v>255</v>
      </c>
    </row>
    <row r="10872" spans="2:6" ht="13.15" customHeight="1" x14ac:dyDescent="0.3">
      <c r="B10872" s="1172" t="s">
        <v>11596</v>
      </c>
      <c r="C10872" s="1207">
        <v>201</v>
      </c>
      <c r="D10872" s="1207">
        <v>453</v>
      </c>
      <c r="E10872" s="1207">
        <v>57</v>
      </c>
      <c r="F10872" s="1211">
        <v>711</v>
      </c>
    </row>
    <row r="10873" spans="2:6" ht="13.15" customHeight="1" x14ac:dyDescent="0.3">
      <c r="B10873" s="1173" t="s">
        <v>11597</v>
      </c>
      <c r="C10873" s="1206">
        <v>157</v>
      </c>
      <c r="D10873" s="1206">
        <v>566</v>
      </c>
      <c r="E10873" s="1206">
        <v>69</v>
      </c>
      <c r="F10873" s="1210">
        <v>792</v>
      </c>
    </row>
    <row r="10874" spans="2:6" ht="13.15" customHeight="1" x14ac:dyDescent="0.3">
      <c r="B10874" s="1172" t="s">
        <v>11598</v>
      </c>
      <c r="C10874" s="1207">
        <v>152</v>
      </c>
      <c r="D10874" s="1207">
        <v>311</v>
      </c>
      <c r="E10874" s="1207">
        <v>52</v>
      </c>
      <c r="F10874" s="1211">
        <v>515</v>
      </c>
    </row>
    <row r="10875" spans="2:6" ht="13.15" customHeight="1" x14ac:dyDescent="0.3">
      <c r="B10875" s="1173" t="s">
        <v>11599</v>
      </c>
      <c r="C10875" s="1206">
        <v>121</v>
      </c>
      <c r="D10875" s="1206">
        <v>292</v>
      </c>
      <c r="E10875" s="1206">
        <v>39</v>
      </c>
      <c r="F10875" s="1210">
        <v>452</v>
      </c>
    </row>
    <row r="10876" spans="2:6" ht="13.15" customHeight="1" x14ac:dyDescent="0.3">
      <c r="B10876" s="1172" t="s">
        <v>11600</v>
      </c>
      <c r="C10876" s="1207">
        <v>107</v>
      </c>
      <c r="D10876" s="1207">
        <v>158</v>
      </c>
      <c r="E10876" s="1207">
        <v>36</v>
      </c>
      <c r="F10876" s="1211">
        <v>301</v>
      </c>
    </row>
    <row r="10877" spans="2:6" ht="13.15" customHeight="1" x14ac:dyDescent="0.3">
      <c r="B10877" s="1173" t="s">
        <v>11601</v>
      </c>
      <c r="C10877" s="1206">
        <v>279</v>
      </c>
      <c r="D10877" s="1206">
        <v>398</v>
      </c>
      <c r="E10877" s="1206">
        <v>86</v>
      </c>
      <c r="F10877" s="1210">
        <v>763</v>
      </c>
    </row>
    <row r="10878" spans="2:6" ht="13.15" customHeight="1" x14ac:dyDescent="0.3">
      <c r="B10878" s="1172" t="s">
        <v>11602</v>
      </c>
      <c r="C10878" s="1207">
        <v>64</v>
      </c>
      <c r="D10878" s="1207">
        <v>142</v>
      </c>
      <c r="E10878" s="1207">
        <v>25</v>
      </c>
      <c r="F10878" s="1211">
        <v>231</v>
      </c>
    </row>
    <row r="10879" spans="2:6" ht="13.15" customHeight="1" x14ac:dyDescent="0.3">
      <c r="B10879" s="1173" t="s">
        <v>11603</v>
      </c>
      <c r="C10879" s="1206">
        <v>127</v>
      </c>
      <c r="D10879" s="1206">
        <v>82</v>
      </c>
      <c r="E10879" s="1206">
        <v>23</v>
      </c>
      <c r="F10879" s="1210">
        <v>232</v>
      </c>
    </row>
    <row r="10880" spans="2:6" ht="13.15" customHeight="1" x14ac:dyDescent="0.3">
      <c r="B10880" s="1172" t="s">
        <v>11604</v>
      </c>
      <c r="C10880" s="1207">
        <v>137</v>
      </c>
      <c r="D10880" s="1207">
        <v>315</v>
      </c>
      <c r="E10880" s="1207">
        <v>35</v>
      </c>
      <c r="F10880" s="1211">
        <v>487</v>
      </c>
    </row>
    <row r="10881" spans="2:6" ht="13.15" customHeight="1" x14ac:dyDescent="0.3">
      <c r="B10881" s="1173" t="s">
        <v>11605</v>
      </c>
      <c r="C10881" s="1206">
        <v>85</v>
      </c>
      <c r="D10881" s="1206">
        <v>123</v>
      </c>
      <c r="E10881" s="1206">
        <v>12</v>
      </c>
      <c r="F10881" s="1210">
        <v>220</v>
      </c>
    </row>
    <row r="10882" spans="2:6" ht="13.15" customHeight="1" x14ac:dyDescent="0.3">
      <c r="B10882" s="1172" t="s">
        <v>11606</v>
      </c>
      <c r="C10882" s="1207">
        <v>173</v>
      </c>
      <c r="D10882" s="1207">
        <v>347</v>
      </c>
      <c r="E10882" s="1207">
        <v>47</v>
      </c>
      <c r="F10882" s="1211">
        <v>567</v>
      </c>
    </row>
    <row r="10883" spans="2:6" ht="13.15" customHeight="1" x14ac:dyDescent="0.3">
      <c r="B10883" s="1173" t="s">
        <v>11607</v>
      </c>
      <c r="C10883" s="1206">
        <v>117</v>
      </c>
      <c r="D10883" s="1206">
        <v>161</v>
      </c>
      <c r="E10883" s="1206">
        <v>41</v>
      </c>
      <c r="F10883" s="1210">
        <v>319</v>
      </c>
    </row>
    <row r="10884" spans="2:6" ht="13.15" customHeight="1" x14ac:dyDescent="0.3">
      <c r="B10884" s="1172" t="s">
        <v>11608</v>
      </c>
      <c r="C10884" s="1207">
        <v>817</v>
      </c>
      <c r="D10884" s="1207">
        <v>1383</v>
      </c>
      <c r="E10884" s="1207">
        <v>250</v>
      </c>
      <c r="F10884" s="1211">
        <v>2450</v>
      </c>
    </row>
    <row r="10885" spans="2:6" ht="13.15" customHeight="1" x14ac:dyDescent="0.3">
      <c r="B10885" s="1173" t="s">
        <v>11609</v>
      </c>
      <c r="C10885" s="1206">
        <v>143</v>
      </c>
      <c r="D10885" s="1206">
        <v>234</v>
      </c>
      <c r="E10885" s="1206">
        <v>27</v>
      </c>
      <c r="F10885" s="1210">
        <v>404</v>
      </c>
    </row>
    <row r="10886" spans="2:6" ht="13.15" customHeight="1" x14ac:dyDescent="0.3">
      <c r="B10886" s="1172" t="s">
        <v>11610</v>
      </c>
      <c r="C10886" s="1207">
        <v>115</v>
      </c>
      <c r="D10886" s="1207">
        <v>146</v>
      </c>
      <c r="E10886" s="1207">
        <v>15</v>
      </c>
      <c r="F10886" s="1211">
        <v>276</v>
      </c>
    </row>
    <row r="10887" spans="2:6" ht="13.15" customHeight="1" x14ac:dyDescent="0.3">
      <c r="B10887" s="1173" t="s">
        <v>11611</v>
      </c>
      <c r="C10887" s="1206">
        <v>55</v>
      </c>
      <c r="D10887" s="1206">
        <v>80</v>
      </c>
      <c r="E10887" s="1206">
        <v>12</v>
      </c>
      <c r="F10887" s="1210">
        <v>147</v>
      </c>
    </row>
    <row r="10888" spans="2:6" ht="13.15" customHeight="1" x14ac:dyDescent="0.3">
      <c r="B10888" s="1172" t="s">
        <v>11612</v>
      </c>
      <c r="C10888" s="1207">
        <v>180</v>
      </c>
      <c r="D10888" s="1207">
        <v>349</v>
      </c>
      <c r="E10888" s="1207">
        <v>49</v>
      </c>
      <c r="F10888" s="1211">
        <v>578</v>
      </c>
    </row>
    <row r="10889" spans="2:6" ht="13.15" customHeight="1" x14ac:dyDescent="0.3">
      <c r="B10889" s="1173" t="s">
        <v>11613</v>
      </c>
      <c r="C10889" s="1206">
        <v>37</v>
      </c>
      <c r="D10889" s="1206">
        <v>99</v>
      </c>
      <c r="E10889" s="1206">
        <v>22</v>
      </c>
      <c r="F10889" s="1210">
        <v>158</v>
      </c>
    </row>
    <row r="10890" spans="2:6" ht="13.15" customHeight="1" x14ac:dyDescent="0.3">
      <c r="B10890" s="1172" t="s">
        <v>11614</v>
      </c>
      <c r="C10890" s="1207">
        <v>60</v>
      </c>
      <c r="D10890" s="1207">
        <v>145</v>
      </c>
      <c r="E10890" s="1207">
        <v>17</v>
      </c>
      <c r="F10890" s="1211">
        <v>222</v>
      </c>
    </row>
    <row r="10891" spans="2:6" ht="13.15" customHeight="1" x14ac:dyDescent="0.3">
      <c r="B10891" s="1173" t="s">
        <v>11615</v>
      </c>
      <c r="C10891" s="1206">
        <v>127</v>
      </c>
      <c r="D10891" s="1206">
        <v>331</v>
      </c>
      <c r="E10891" s="1206">
        <v>34</v>
      </c>
      <c r="F10891" s="1210">
        <v>492</v>
      </c>
    </row>
    <row r="10892" spans="2:6" ht="13.15" customHeight="1" x14ac:dyDescent="0.3">
      <c r="B10892" s="1172" t="s">
        <v>11616</v>
      </c>
      <c r="C10892" s="1207">
        <v>2112</v>
      </c>
      <c r="D10892" s="1207">
        <v>3757</v>
      </c>
      <c r="E10892" s="1207">
        <v>944</v>
      </c>
      <c r="F10892" s="1211">
        <v>6813</v>
      </c>
    </row>
    <row r="10893" spans="2:6" ht="13.15" customHeight="1" x14ac:dyDescent="0.3">
      <c r="B10893" s="1173" t="s">
        <v>11617</v>
      </c>
      <c r="C10893" s="1206">
        <v>235</v>
      </c>
      <c r="D10893" s="1206">
        <v>528</v>
      </c>
      <c r="E10893" s="1206">
        <v>109</v>
      </c>
      <c r="F10893" s="1210">
        <v>872</v>
      </c>
    </row>
    <row r="10894" spans="2:6" ht="13.15" customHeight="1" x14ac:dyDescent="0.3">
      <c r="B10894" s="1172" t="s">
        <v>11618</v>
      </c>
      <c r="C10894" s="1207">
        <v>131</v>
      </c>
      <c r="D10894" s="1207">
        <v>267</v>
      </c>
      <c r="E10894" s="1207">
        <v>49</v>
      </c>
      <c r="F10894" s="1211">
        <v>447</v>
      </c>
    </row>
    <row r="10895" spans="2:6" ht="13.15" customHeight="1" x14ac:dyDescent="0.3">
      <c r="B10895" s="1173" t="s">
        <v>11619</v>
      </c>
      <c r="C10895" s="1206">
        <v>102</v>
      </c>
      <c r="D10895" s="1206">
        <v>163</v>
      </c>
      <c r="E10895" s="1206">
        <v>41</v>
      </c>
      <c r="F10895" s="1210">
        <v>306</v>
      </c>
    </row>
    <row r="10896" spans="2:6" ht="13.15" customHeight="1" x14ac:dyDescent="0.3">
      <c r="B10896" s="1172" t="s">
        <v>11620</v>
      </c>
      <c r="C10896" s="1207">
        <v>83</v>
      </c>
      <c r="D10896" s="1207">
        <v>205</v>
      </c>
      <c r="E10896" s="1207">
        <v>34</v>
      </c>
      <c r="F10896" s="1211">
        <v>322</v>
      </c>
    </row>
    <row r="10897" spans="2:6" ht="13.15" customHeight="1" x14ac:dyDescent="0.3">
      <c r="B10897" s="1173" t="s">
        <v>11621</v>
      </c>
      <c r="C10897" s="1206">
        <v>177</v>
      </c>
      <c r="D10897" s="1206">
        <v>379</v>
      </c>
      <c r="E10897" s="1206">
        <v>57</v>
      </c>
      <c r="F10897" s="1210">
        <v>613</v>
      </c>
    </row>
    <row r="10898" spans="2:6" ht="13.15" customHeight="1" x14ac:dyDescent="0.3">
      <c r="B10898" s="1172" t="s">
        <v>11622</v>
      </c>
      <c r="C10898" s="1207">
        <v>61</v>
      </c>
      <c r="D10898" s="1207">
        <v>164</v>
      </c>
      <c r="E10898" s="1207">
        <v>28</v>
      </c>
      <c r="F10898" s="1211">
        <v>253</v>
      </c>
    </row>
    <row r="10899" spans="2:6" ht="13.15" customHeight="1" x14ac:dyDescent="0.3">
      <c r="B10899" s="1173" t="s">
        <v>11623</v>
      </c>
      <c r="C10899" s="1206">
        <v>157</v>
      </c>
      <c r="D10899" s="1206">
        <v>388</v>
      </c>
      <c r="E10899" s="1206">
        <v>55</v>
      </c>
      <c r="F10899" s="1210">
        <v>600</v>
      </c>
    </row>
    <row r="10900" spans="2:6" ht="13.15" customHeight="1" x14ac:dyDescent="0.3">
      <c r="B10900" s="1172" t="s">
        <v>11624</v>
      </c>
      <c r="C10900" s="1207">
        <v>403</v>
      </c>
      <c r="D10900" s="1207">
        <v>1075</v>
      </c>
      <c r="E10900" s="1207">
        <v>187</v>
      </c>
      <c r="F10900" s="1211">
        <v>1665</v>
      </c>
    </row>
    <row r="10901" spans="2:6" ht="13.15" customHeight="1" x14ac:dyDescent="0.3">
      <c r="B10901" s="1173" t="s">
        <v>11625</v>
      </c>
      <c r="C10901" s="1206">
        <v>193</v>
      </c>
      <c r="D10901" s="1206">
        <v>426</v>
      </c>
      <c r="E10901" s="1206">
        <v>77</v>
      </c>
      <c r="F10901" s="1210">
        <v>696</v>
      </c>
    </row>
    <row r="10902" spans="2:6" ht="13.15" customHeight="1" x14ac:dyDescent="0.3">
      <c r="B10902" s="1172" t="s">
        <v>11626</v>
      </c>
      <c r="C10902" s="1207">
        <v>15</v>
      </c>
      <c r="D10902" s="1207">
        <v>63</v>
      </c>
      <c r="E10902" s="1207">
        <v>6</v>
      </c>
      <c r="F10902" s="1211">
        <v>84</v>
      </c>
    </row>
    <row r="10903" spans="2:6" ht="13.15" customHeight="1" x14ac:dyDescent="0.3">
      <c r="B10903" s="1173" t="s">
        <v>11627</v>
      </c>
      <c r="C10903" s="1206">
        <v>25</v>
      </c>
      <c r="D10903" s="1206">
        <v>51</v>
      </c>
      <c r="E10903" s="1206">
        <v>9</v>
      </c>
      <c r="F10903" s="1210">
        <v>85</v>
      </c>
    </row>
    <row r="10904" spans="2:6" ht="13.15" customHeight="1" x14ac:dyDescent="0.3">
      <c r="B10904" s="1172" t="s">
        <v>11628</v>
      </c>
      <c r="C10904" s="1207">
        <v>89</v>
      </c>
      <c r="D10904" s="1207">
        <v>305</v>
      </c>
      <c r="E10904" s="1207">
        <v>72</v>
      </c>
      <c r="F10904" s="1211">
        <v>466</v>
      </c>
    </row>
    <row r="10905" spans="2:6" ht="13.15" customHeight="1" x14ac:dyDescent="0.3">
      <c r="B10905" s="1173" t="s">
        <v>11629</v>
      </c>
      <c r="C10905" s="1206">
        <v>80</v>
      </c>
      <c r="D10905" s="1206">
        <v>173</v>
      </c>
      <c r="E10905" s="1206">
        <v>33</v>
      </c>
      <c r="F10905" s="1210">
        <v>286</v>
      </c>
    </row>
    <row r="10906" spans="2:6" ht="13.15" customHeight="1" x14ac:dyDescent="0.3">
      <c r="B10906" s="1172" t="s">
        <v>11630</v>
      </c>
      <c r="C10906" s="1207">
        <v>170</v>
      </c>
      <c r="D10906" s="1207">
        <v>522</v>
      </c>
      <c r="E10906" s="1207">
        <v>55</v>
      </c>
      <c r="F10906" s="1211">
        <v>747</v>
      </c>
    </row>
    <row r="10907" spans="2:6" ht="13.15" customHeight="1" x14ac:dyDescent="0.3">
      <c r="B10907" s="1173" t="s">
        <v>11631</v>
      </c>
      <c r="C10907" s="1206">
        <v>87</v>
      </c>
      <c r="D10907" s="1206">
        <v>172</v>
      </c>
      <c r="E10907" s="1206">
        <v>38</v>
      </c>
      <c r="F10907" s="1210">
        <v>297</v>
      </c>
    </row>
    <row r="10908" spans="2:6" ht="13.15" customHeight="1" x14ac:dyDescent="0.3">
      <c r="B10908" s="1172" t="s">
        <v>11632</v>
      </c>
      <c r="C10908" s="1207">
        <v>97</v>
      </c>
      <c r="D10908" s="1207">
        <v>167</v>
      </c>
      <c r="E10908" s="1207">
        <v>64</v>
      </c>
      <c r="F10908" s="1211">
        <v>328</v>
      </c>
    </row>
    <row r="10909" spans="2:6" ht="13.15" customHeight="1" x14ac:dyDescent="0.3">
      <c r="B10909" s="1173" t="s">
        <v>11633</v>
      </c>
      <c r="C10909" s="1206">
        <v>238</v>
      </c>
      <c r="D10909" s="1206">
        <v>381</v>
      </c>
      <c r="E10909" s="1206">
        <v>59</v>
      </c>
      <c r="F10909" s="1210">
        <v>678</v>
      </c>
    </row>
    <row r="10910" spans="2:6" ht="13.15" customHeight="1" x14ac:dyDescent="0.3">
      <c r="B10910" s="1172" t="s">
        <v>11634</v>
      </c>
      <c r="C10910" s="1207">
        <v>39</v>
      </c>
      <c r="D10910" s="1207">
        <v>66</v>
      </c>
      <c r="E10910" s="1207">
        <v>6</v>
      </c>
      <c r="F10910" s="1211">
        <v>111</v>
      </c>
    </row>
    <row r="10911" spans="2:6" ht="13.15" customHeight="1" x14ac:dyDescent="0.3">
      <c r="B10911" s="1173" t="s">
        <v>11635</v>
      </c>
      <c r="C10911" s="1206">
        <v>6</v>
      </c>
      <c r="D10911" s="1206">
        <v>6</v>
      </c>
      <c r="E10911" s="1206">
        <v>0</v>
      </c>
      <c r="F10911" s="1210">
        <v>12</v>
      </c>
    </row>
    <row r="10912" spans="2:6" ht="13.15" customHeight="1" x14ac:dyDescent="0.3">
      <c r="B10912" s="1172" t="s">
        <v>11636</v>
      </c>
      <c r="C10912" s="1207">
        <v>25</v>
      </c>
      <c r="D10912" s="1207">
        <v>137</v>
      </c>
      <c r="E10912" s="1207">
        <v>33</v>
      </c>
      <c r="F10912" s="1211">
        <v>195</v>
      </c>
    </row>
    <row r="10913" spans="2:6" ht="13.15" customHeight="1" x14ac:dyDescent="0.3">
      <c r="B10913" s="1173" t="s">
        <v>11637</v>
      </c>
      <c r="C10913" s="1206">
        <v>59</v>
      </c>
      <c r="D10913" s="1206">
        <v>67</v>
      </c>
      <c r="E10913" s="1206">
        <v>10</v>
      </c>
      <c r="F10913" s="1210">
        <v>136</v>
      </c>
    </row>
    <row r="10914" spans="2:6" ht="13.15" customHeight="1" x14ac:dyDescent="0.3">
      <c r="B10914" s="1172" t="s">
        <v>11638</v>
      </c>
      <c r="C10914" s="1207">
        <v>6840</v>
      </c>
      <c r="D10914" s="1207">
        <v>5116</v>
      </c>
      <c r="E10914" s="1207">
        <v>3341</v>
      </c>
      <c r="F10914" s="1211">
        <v>15297</v>
      </c>
    </row>
    <row r="10915" spans="2:6" ht="13.15" customHeight="1" x14ac:dyDescent="0.3">
      <c r="B10915" s="1173" t="s">
        <v>11639</v>
      </c>
      <c r="C10915" s="1206">
        <v>13990</v>
      </c>
      <c r="D10915" s="1206">
        <v>11180</v>
      </c>
      <c r="E10915" s="1206">
        <v>5216</v>
      </c>
      <c r="F10915" s="1210">
        <v>30386</v>
      </c>
    </row>
    <row r="10916" spans="2:6" ht="13.15" customHeight="1" x14ac:dyDescent="0.3">
      <c r="B10916" s="1172" t="s">
        <v>11640</v>
      </c>
      <c r="C10916" s="1207">
        <v>19255</v>
      </c>
      <c r="D10916" s="1207">
        <v>17805</v>
      </c>
      <c r="E10916" s="1207">
        <v>7627</v>
      </c>
      <c r="F10916" s="1211">
        <v>44687</v>
      </c>
    </row>
    <row r="10917" spans="2:6" ht="13.15" customHeight="1" x14ac:dyDescent="0.3">
      <c r="B10917" s="1173" t="s">
        <v>11641</v>
      </c>
      <c r="C10917" s="1206">
        <v>26699</v>
      </c>
      <c r="D10917" s="1206">
        <v>20881</v>
      </c>
      <c r="E10917" s="1206">
        <v>9954</v>
      </c>
      <c r="F10917" s="1210">
        <v>57534</v>
      </c>
    </row>
    <row r="10918" spans="2:6" ht="13.15" customHeight="1" x14ac:dyDescent="0.3">
      <c r="B10918" s="1172" t="s">
        <v>11642</v>
      </c>
      <c r="C10918" s="1207">
        <v>3757</v>
      </c>
      <c r="D10918" s="1207">
        <v>2605</v>
      </c>
      <c r="E10918" s="1207">
        <v>2314</v>
      </c>
      <c r="F10918" s="1211">
        <v>8676</v>
      </c>
    </row>
    <row r="10919" spans="2:6" ht="13.15" customHeight="1" x14ac:dyDescent="0.3">
      <c r="B10919" s="1173" t="s">
        <v>11643</v>
      </c>
      <c r="C10919" s="1206">
        <v>12711</v>
      </c>
      <c r="D10919" s="1206">
        <v>10820</v>
      </c>
      <c r="E10919" s="1206">
        <v>4892</v>
      </c>
      <c r="F10919" s="1210">
        <v>28423</v>
      </c>
    </row>
    <row r="10920" spans="2:6" ht="13.15" customHeight="1" x14ac:dyDescent="0.3">
      <c r="B10920" s="1172" t="s">
        <v>11644</v>
      </c>
      <c r="C10920" s="1207">
        <v>17697</v>
      </c>
      <c r="D10920" s="1207">
        <v>14069</v>
      </c>
      <c r="E10920" s="1207">
        <v>6785</v>
      </c>
      <c r="F10920" s="1211">
        <v>38551</v>
      </c>
    </row>
    <row r="10921" spans="2:6" ht="13.15" customHeight="1" x14ac:dyDescent="0.3">
      <c r="B10921" s="1173" t="s">
        <v>11645</v>
      </c>
      <c r="C10921" s="1206">
        <v>2631</v>
      </c>
      <c r="D10921" s="1206">
        <v>3040</v>
      </c>
      <c r="E10921" s="1206">
        <v>2014</v>
      </c>
      <c r="F10921" s="1210">
        <v>7685</v>
      </c>
    </row>
    <row r="10922" spans="2:6" ht="13.15" customHeight="1" x14ac:dyDescent="0.3">
      <c r="B10922" s="1172" t="s">
        <v>11646</v>
      </c>
      <c r="C10922" s="1207">
        <v>5817</v>
      </c>
      <c r="D10922" s="1207">
        <v>7394</v>
      </c>
      <c r="E10922" s="1207">
        <v>3946</v>
      </c>
      <c r="F10922" s="1211">
        <v>17157</v>
      </c>
    </row>
    <row r="10923" spans="2:6" ht="13.15" customHeight="1" x14ac:dyDescent="0.3">
      <c r="B10923" s="1173" t="s">
        <v>11647</v>
      </c>
      <c r="C10923" s="1206">
        <v>7270</v>
      </c>
      <c r="D10923" s="1206">
        <v>5724</v>
      </c>
      <c r="E10923" s="1206">
        <v>3668</v>
      </c>
      <c r="F10923" s="1210">
        <v>16662</v>
      </c>
    </row>
    <row r="10924" spans="2:6" ht="13.15" customHeight="1" x14ac:dyDescent="0.3">
      <c r="B10924" s="1172" t="s">
        <v>11648</v>
      </c>
      <c r="C10924" s="1207">
        <v>5705</v>
      </c>
      <c r="D10924" s="1207">
        <v>6131</v>
      </c>
      <c r="E10924" s="1207">
        <v>3701</v>
      </c>
      <c r="F10924" s="1211">
        <v>15537</v>
      </c>
    </row>
    <row r="10925" spans="2:6" ht="13.15" customHeight="1" x14ac:dyDescent="0.3">
      <c r="B10925" s="1173" t="s">
        <v>11649</v>
      </c>
      <c r="C10925" s="1206">
        <v>14613</v>
      </c>
      <c r="D10925" s="1206">
        <v>11199</v>
      </c>
      <c r="E10925" s="1206">
        <v>5810</v>
      </c>
      <c r="F10925" s="1210">
        <v>31622</v>
      </c>
    </row>
    <row r="10926" spans="2:6" ht="13.15" customHeight="1" x14ac:dyDescent="0.3">
      <c r="B10926" s="1172" t="s">
        <v>11650</v>
      </c>
      <c r="C10926" s="1207">
        <v>11909</v>
      </c>
      <c r="D10926" s="1207">
        <v>11024</v>
      </c>
      <c r="E10926" s="1207">
        <v>4791</v>
      </c>
      <c r="F10926" s="1211">
        <v>27724</v>
      </c>
    </row>
    <row r="10927" spans="2:6" ht="13.15" customHeight="1" x14ac:dyDescent="0.3">
      <c r="B10927" s="1173" t="s">
        <v>11651</v>
      </c>
      <c r="C10927" s="1206">
        <v>12309</v>
      </c>
      <c r="D10927" s="1206">
        <v>10596</v>
      </c>
      <c r="E10927" s="1206">
        <v>6213</v>
      </c>
      <c r="F10927" s="1210">
        <v>29118</v>
      </c>
    </row>
    <row r="10928" spans="2:6" ht="13.15" customHeight="1" x14ac:dyDescent="0.3">
      <c r="B10928" s="1172" t="s">
        <v>11652</v>
      </c>
      <c r="C10928" s="1207">
        <v>11095</v>
      </c>
      <c r="D10928" s="1207">
        <v>10175</v>
      </c>
      <c r="E10928" s="1207">
        <v>4485</v>
      </c>
      <c r="F10928" s="1211">
        <v>25755</v>
      </c>
    </row>
    <row r="10929" spans="2:6" ht="13.15" customHeight="1" x14ac:dyDescent="0.3">
      <c r="B10929" s="1173" t="s">
        <v>12649</v>
      </c>
      <c r="C10929" s="1206">
        <v>7</v>
      </c>
      <c r="D10929" s="1206">
        <v>1</v>
      </c>
      <c r="E10929" s="1206">
        <v>1</v>
      </c>
      <c r="F10929" s="1210">
        <v>9</v>
      </c>
    </row>
    <row r="10930" spans="2:6" ht="13.15" customHeight="1" x14ac:dyDescent="0.3">
      <c r="B10930" s="1172" t="s">
        <v>11653</v>
      </c>
      <c r="C10930" s="1207">
        <v>0</v>
      </c>
      <c r="D10930" s="1207">
        <v>0</v>
      </c>
      <c r="E10930" s="1207">
        <v>2</v>
      </c>
      <c r="F10930" s="1211">
        <v>2</v>
      </c>
    </row>
    <row r="10931" spans="2:6" ht="13.15" customHeight="1" x14ac:dyDescent="0.3">
      <c r="B10931" s="1173" t="s">
        <v>11654</v>
      </c>
      <c r="C10931" s="1206">
        <v>0</v>
      </c>
      <c r="D10931" s="1206">
        <v>6</v>
      </c>
      <c r="E10931" s="1206">
        <v>0</v>
      </c>
      <c r="F10931" s="1210">
        <v>6</v>
      </c>
    </row>
    <row r="10932" spans="2:6" ht="13.15" customHeight="1" x14ac:dyDescent="0.3">
      <c r="B10932" s="1172" t="s">
        <v>11655</v>
      </c>
      <c r="C10932" s="1207">
        <v>0</v>
      </c>
      <c r="D10932" s="1207">
        <v>0</v>
      </c>
      <c r="E10932" s="1207">
        <v>2</v>
      </c>
      <c r="F10932" s="1211">
        <v>2</v>
      </c>
    </row>
    <row r="10933" spans="2:6" ht="13.15" customHeight="1" x14ac:dyDescent="0.3">
      <c r="B10933" s="1173" t="s">
        <v>12650</v>
      </c>
      <c r="C10933" s="1206">
        <v>1</v>
      </c>
      <c r="D10933" s="1206">
        <v>2</v>
      </c>
      <c r="E10933" s="1206">
        <v>0</v>
      </c>
      <c r="F10933" s="1210">
        <v>3</v>
      </c>
    </row>
    <row r="10934" spans="2:6" ht="13.15" customHeight="1" x14ac:dyDescent="0.3">
      <c r="B10934" s="1172" t="s">
        <v>11656</v>
      </c>
      <c r="C10934" s="1207">
        <v>1</v>
      </c>
      <c r="D10934" s="1207">
        <v>0</v>
      </c>
      <c r="E10934" s="1207">
        <v>1</v>
      </c>
      <c r="F10934" s="1211">
        <v>2</v>
      </c>
    </row>
    <row r="10935" spans="2:6" ht="13.15" customHeight="1" x14ac:dyDescent="0.3">
      <c r="B10935" s="1173" t="s">
        <v>12651</v>
      </c>
      <c r="C10935" s="1206">
        <v>0</v>
      </c>
      <c r="D10935" s="1206">
        <v>7</v>
      </c>
      <c r="E10935" s="1206">
        <v>0</v>
      </c>
      <c r="F10935" s="1210">
        <v>7</v>
      </c>
    </row>
    <row r="10936" spans="2:6" ht="13.15" customHeight="1" x14ac:dyDescent="0.3">
      <c r="B10936" s="1172" t="s">
        <v>12652</v>
      </c>
      <c r="C10936" s="1207">
        <v>0</v>
      </c>
      <c r="D10936" s="1207">
        <v>2</v>
      </c>
      <c r="E10936" s="1207">
        <v>0</v>
      </c>
      <c r="F10936" s="1211">
        <v>2</v>
      </c>
    </row>
    <row r="10937" spans="2:6" ht="13.15" customHeight="1" x14ac:dyDescent="0.3">
      <c r="B10937" s="1173" t="s">
        <v>11657</v>
      </c>
      <c r="C10937" s="1206">
        <v>1</v>
      </c>
      <c r="D10937" s="1206">
        <v>185</v>
      </c>
      <c r="E10937" s="1206">
        <v>1</v>
      </c>
      <c r="F10937" s="1210">
        <v>187</v>
      </c>
    </row>
    <row r="10938" spans="2:6" ht="13.15" customHeight="1" x14ac:dyDescent="0.3">
      <c r="B10938" s="1172" t="s">
        <v>11658</v>
      </c>
      <c r="C10938" s="1207">
        <v>5758</v>
      </c>
      <c r="D10938" s="1207">
        <v>4120</v>
      </c>
      <c r="E10938" s="1207">
        <v>1534</v>
      </c>
      <c r="F10938" s="1211">
        <v>11412</v>
      </c>
    </row>
    <row r="10939" spans="2:6" ht="13.15" customHeight="1" x14ac:dyDescent="0.3">
      <c r="B10939" s="1173" t="s">
        <v>12653</v>
      </c>
      <c r="C10939" s="1206">
        <v>0</v>
      </c>
      <c r="D10939" s="1206">
        <v>1</v>
      </c>
      <c r="E10939" s="1206">
        <v>0</v>
      </c>
      <c r="F10939" s="1210">
        <v>1</v>
      </c>
    </row>
    <row r="10940" spans="2:6" ht="13.15" customHeight="1" x14ac:dyDescent="0.3">
      <c r="B10940" s="1172" t="s">
        <v>11659</v>
      </c>
      <c r="C10940" s="1207">
        <v>28</v>
      </c>
      <c r="D10940" s="1207">
        <v>26</v>
      </c>
      <c r="E10940" s="1207">
        <v>19</v>
      </c>
      <c r="F10940" s="1211">
        <v>73</v>
      </c>
    </row>
    <row r="10941" spans="2:6" ht="13.15" customHeight="1" x14ac:dyDescent="0.3">
      <c r="B10941" s="1173" t="s">
        <v>12654</v>
      </c>
      <c r="C10941" s="1206">
        <v>0</v>
      </c>
      <c r="D10941" s="1206">
        <v>2</v>
      </c>
      <c r="E10941" s="1206">
        <v>0</v>
      </c>
      <c r="F10941" s="1210">
        <v>2</v>
      </c>
    </row>
    <row r="10942" spans="2:6" ht="13.15" customHeight="1" x14ac:dyDescent="0.3">
      <c r="B10942" s="1172" t="s">
        <v>12655</v>
      </c>
      <c r="C10942" s="1207">
        <v>0</v>
      </c>
      <c r="D10942" s="1207">
        <v>3</v>
      </c>
      <c r="E10942" s="1207">
        <v>0</v>
      </c>
      <c r="F10942" s="1211">
        <v>3</v>
      </c>
    </row>
    <row r="10943" spans="2:6" ht="13.15" customHeight="1" x14ac:dyDescent="0.3">
      <c r="B10943" s="1173" t="s">
        <v>12656</v>
      </c>
      <c r="C10943" s="1206">
        <v>0</v>
      </c>
      <c r="D10943" s="1206">
        <v>1</v>
      </c>
      <c r="E10943" s="1206">
        <v>0</v>
      </c>
      <c r="F10943" s="1210">
        <v>1</v>
      </c>
    </row>
    <row r="10944" spans="2:6" ht="13.15" customHeight="1" x14ac:dyDescent="0.3">
      <c r="B10944" s="1172" t="s">
        <v>12657</v>
      </c>
      <c r="C10944" s="1207">
        <v>0</v>
      </c>
      <c r="D10944" s="1207">
        <v>1</v>
      </c>
      <c r="E10944" s="1207">
        <v>0</v>
      </c>
      <c r="F10944" s="1211">
        <v>1</v>
      </c>
    </row>
    <row r="10945" spans="2:6" ht="13.15" customHeight="1" x14ac:dyDescent="0.3">
      <c r="B10945" s="1173" t="s">
        <v>11660</v>
      </c>
      <c r="C10945" s="1206">
        <v>7077</v>
      </c>
      <c r="D10945" s="1206">
        <v>12644</v>
      </c>
      <c r="E10945" s="1206">
        <v>4644</v>
      </c>
      <c r="F10945" s="1210">
        <v>24365</v>
      </c>
    </row>
    <row r="10946" spans="2:6" ht="13.15" customHeight="1" x14ac:dyDescent="0.3">
      <c r="B10946" s="1172" t="s">
        <v>11661</v>
      </c>
      <c r="C10946" s="1207">
        <v>531</v>
      </c>
      <c r="D10946" s="1207">
        <v>1625</v>
      </c>
      <c r="E10946" s="1207">
        <v>426</v>
      </c>
      <c r="F10946" s="1211">
        <v>2582</v>
      </c>
    </row>
    <row r="10947" spans="2:6" ht="13.15" customHeight="1" x14ac:dyDescent="0.3">
      <c r="B10947" s="1173" t="s">
        <v>11662</v>
      </c>
      <c r="C10947" s="1206">
        <v>435</v>
      </c>
      <c r="D10947" s="1206">
        <v>1535</v>
      </c>
      <c r="E10947" s="1206">
        <v>257</v>
      </c>
      <c r="F10947" s="1210">
        <v>2227</v>
      </c>
    </row>
    <row r="10948" spans="2:6" ht="13.15" customHeight="1" x14ac:dyDescent="0.3">
      <c r="B10948" s="1172" t="s">
        <v>11663</v>
      </c>
      <c r="C10948" s="1207">
        <v>434</v>
      </c>
      <c r="D10948" s="1207">
        <v>962</v>
      </c>
      <c r="E10948" s="1207">
        <v>199</v>
      </c>
      <c r="F10948" s="1211">
        <v>1595</v>
      </c>
    </row>
    <row r="10949" spans="2:6" ht="13.15" customHeight="1" x14ac:dyDescent="0.3">
      <c r="B10949" s="1173" t="s">
        <v>11664</v>
      </c>
      <c r="C10949" s="1206">
        <v>459</v>
      </c>
      <c r="D10949" s="1206">
        <v>1287</v>
      </c>
      <c r="E10949" s="1206">
        <v>328</v>
      </c>
      <c r="F10949" s="1210">
        <v>2074</v>
      </c>
    </row>
    <row r="10950" spans="2:6" ht="13.15" customHeight="1" x14ac:dyDescent="0.3">
      <c r="B10950" s="1172" t="s">
        <v>11665</v>
      </c>
      <c r="C10950" s="1207">
        <v>171</v>
      </c>
      <c r="D10950" s="1207">
        <v>530</v>
      </c>
      <c r="E10950" s="1207">
        <v>88</v>
      </c>
      <c r="F10950" s="1211">
        <v>789</v>
      </c>
    </row>
    <row r="10951" spans="2:6" ht="13.15" customHeight="1" x14ac:dyDescent="0.3">
      <c r="B10951" s="1173" t="s">
        <v>11666</v>
      </c>
      <c r="C10951" s="1206">
        <v>161</v>
      </c>
      <c r="D10951" s="1206">
        <v>425</v>
      </c>
      <c r="E10951" s="1206">
        <v>81</v>
      </c>
      <c r="F10951" s="1210">
        <v>667</v>
      </c>
    </row>
    <row r="10952" spans="2:6" ht="13.15" customHeight="1" x14ac:dyDescent="0.3">
      <c r="B10952" s="1172" t="s">
        <v>11667</v>
      </c>
      <c r="C10952" s="1207">
        <v>212</v>
      </c>
      <c r="D10952" s="1207">
        <v>489</v>
      </c>
      <c r="E10952" s="1207">
        <v>133</v>
      </c>
      <c r="F10952" s="1211">
        <v>834</v>
      </c>
    </row>
    <row r="10953" spans="2:6" ht="13.15" customHeight="1" x14ac:dyDescent="0.3">
      <c r="B10953" s="1173" t="s">
        <v>11668</v>
      </c>
      <c r="C10953" s="1206">
        <v>375</v>
      </c>
      <c r="D10953" s="1206">
        <v>934</v>
      </c>
      <c r="E10953" s="1206">
        <v>236</v>
      </c>
      <c r="F10953" s="1210">
        <v>1545</v>
      </c>
    </row>
    <row r="10954" spans="2:6" ht="13.15" customHeight="1" x14ac:dyDescent="0.3">
      <c r="B10954" s="1172" t="s">
        <v>11669</v>
      </c>
      <c r="C10954" s="1207">
        <v>2859</v>
      </c>
      <c r="D10954" s="1207">
        <v>1922</v>
      </c>
      <c r="E10954" s="1207">
        <v>643</v>
      </c>
      <c r="F10954" s="1211">
        <v>5424</v>
      </c>
    </row>
    <row r="10955" spans="2:6" ht="13.15" customHeight="1" x14ac:dyDescent="0.3">
      <c r="B10955" s="1173" t="s">
        <v>11670</v>
      </c>
      <c r="C10955" s="1206">
        <v>2016</v>
      </c>
      <c r="D10955" s="1206">
        <v>3258</v>
      </c>
      <c r="E10955" s="1206">
        <v>1153</v>
      </c>
      <c r="F10955" s="1210">
        <v>6427</v>
      </c>
    </row>
    <row r="10956" spans="2:6" ht="13.15" customHeight="1" x14ac:dyDescent="0.3">
      <c r="B10956" s="1172" t="s">
        <v>11671</v>
      </c>
      <c r="C10956" s="1207">
        <v>502</v>
      </c>
      <c r="D10956" s="1207">
        <v>1254</v>
      </c>
      <c r="E10956" s="1207">
        <v>328</v>
      </c>
      <c r="F10956" s="1211">
        <v>2084</v>
      </c>
    </row>
    <row r="10957" spans="2:6" ht="13.15" customHeight="1" x14ac:dyDescent="0.3">
      <c r="B10957" s="1173" t="s">
        <v>11672</v>
      </c>
      <c r="C10957" s="1206">
        <v>310</v>
      </c>
      <c r="D10957" s="1206">
        <v>651</v>
      </c>
      <c r="E10957" s="1206">
        <v>163</v>
      </c>
      <c r="F10957" s="1210">
        <v>1124</v>
      </c>
    </row>
    <row r="10958" spans="2:6" ht="13.15" customHeight="1" x14ac:dyDescent="0.3">
      <c r="B10958" s="1172" t="s">
        <v>11673</v>
      </c>
      <c r="C10958" s="1207">
        <v>651</v>
      </c>
      <c r="D10958" s="1207">
        <v>757</v>
      </c>
      <c r="E10958" s="1207">
        <v>334</v>
      </c>
      <c r="F10958" s="1211">
        <v>1742</v>
      </c>
    </row>
    <row r="10959" spans="2:6" ht="13.15" customHeight="1" x14ac:dyDescent="0.3">
      <c r="B10959" s="1173" t="s">
        <v>11674</v>
      </c>
      <c r="C10959" s="1206">
        <v>476</v>
      </c>
      <c r="D10959" s="1206">
        <v>969</v>
      </c>
      <c r="E10959" s="1206">
        <v>241</v>
      </c>
      <c r="F10959" s="1210">
        <v>1686</v>
      </c>
    </row>
    <row r="10960" spans="2:6" ht="13.15" customHeight="1" x14ac:dyDescent="0.3">
      <c r="B10960" s="1172" t="s">
        <v>11675</v>
      </c>
      <c r="C10960" s="1207">
        <v>116</v>
      </c>
      <c r="D10960" s="1207">
        <v>135</v>
      </c>
      <c r="E10960" s="1207">
        <v>33</v>
      </c>
      <c r="F10960" s="1211">
        <v>284</v>
      </c>
    </row>
    <row r="10961" spans="2:6" ht="13.15" customHeight="1" x14ac:dyDescent="0.3">
      <c r="B10961" s="1173" t="s">
        <v>11676</v>
      </c>
      <c r="C10961" s="1206">
        <v>2133</v>
      </c>
      <c r="D10961" s="1206">
        <v>3696</v>
      </c>
      <c r="E10961" s="1206">
        <v>1112</v>
      </c>
      <c r="F10961" s="1210">
        <v>6941</v>
      </c>
    </row>
    <row r="10962" spans="2:6" ht="13.15" customHeight="1" x14ac:dyDescent="0.3">
      <c r="B10962" s="1172" t="s">
        <v>11677</v>
      </c>
      <c r="C10962" s="1207">
        <v>3177</v>
      </c>
      <c r="D10962" s="1207">
        <v>4858</v>
      </c>
      <c r="E10962" s="1207">
        <v>1785</v>
      </c>
      <c r="F10962" s="1211">
        <v>9820</v>
      </c>
    </row>
    <row r="10963" spans="2:6" ht="13.15" customHeight="1" x14ac:dyDescent="0.3">
      <c r="B10963" s="1173" t="s">
        <v>11678</v>
      </c>
      <c r="C10963" s="1206">
        <v>1471</v>
      </c>
      <c r="D10963" s="1206">
        <v>3668</v>
      </c>
      <c r="E10963" s="1206">
        <v>1327</v>
      </c>
      <c r="F10963" s="1210">
        <v>6466</v>
      </c>
    </row>
    <row r="10964" spans="2:6" ht="13.15" customHeight="1" x14ac:dyDescent="0.3">
      <c r="B10964" s="1172" t="s">
        <v>11679</v>
      </c>
      <c r="C10964" s="1207">
        <v>887</v>
      </c>
      <c r="D10964" s="1207">
        <v>2612</v>
      </c>
      <c r="E10964" s="1207">
        <v>738</v>
      </c>
      <c r="F10964" s="1211">
        <v>4237</v>
      </c>
    </row>
    <row r="10965" spans="2:6" ht="13.15" customHeight="1" x14ac:dyDescent="0.3">
      <c r="B10965" s="1173" t="s">
        <v>11680</v>
      </c>
      <c r="C10965" s="1206">
        <v>1202</v>
      </c>
      <c r="D10965" s="1206">
        <v>2103</v>
      </c>
      <c r="E10965" s="1206">
        <v>478</v>
      </c>
      <c r="F10965" s="1210">
        <v>3783</v>
      </c>
    </row>
    <row r="10966" spans="2:6" ht="13.15" customHeight="1" x14ac:dyDescent="0.3">
      <c r="B10966" s="1172" t="s">
        <v>11681</v>
      </c>
      <c r="C10966" s="1207">
        <v>369</v>
      </c>
      <c r="D10966" s="1207">
        <v>785</v>
      </c>
      <c r="E10966" s="1207">
        <v>191</v>
      </c>
      <c r="F10966" s="1211">
        <v>1345</v>
      </c>
    </row>
    <row r="10967" spans="2:6" ht="13.15" customHeight="1" x14ac:dyDescent="0.3">
      <c r="B10967" s="1173" t="s">
        <v>11682</v>
      </c>
      <c r="C10967" s="1206">
        <v>663</v>
      </c>
      <c r="D10967" s="1206">
        <v>1410</v>
      </c>
      <c r="E10967" s="1206">
        <v>367</v>
      </c>
      <c r="F10967" s="1210">
        <v>2440</v>
      </c>
    </row>
    <row r="10968" spans="2:6" ht="13.15" customHeight="1" x14ac:dyDescent="0.3">
      <c r="B10968" s="1172" t="s">
        <v>11683</v>
      </c>
      <c r="C10968" s="1207">
        <v>59</v>
      </c>
      <c r="D10968" s="1207">
        <v>158</v>
      </c>
      <c r="E10968" s="1207">
        <v>49</v>
      </c>
      <c r="F10968" s="1211">
        <v>266</v>
      </c>
    </row>
    <row r="10969" spans="2:6" ht="13.15" customHeight="1" x14ac:dyDescent="0.3">
      <c r="B10969" s="1173" t="s">
        <v>11684</v>
      </c>
      <c r="C10969" s="1206">
        <v>924</v>
      </c>
      <c r="D10969" s="1206">
        <v>1940</v>
      </c>
      <c r="E10969" s="1206">
        <v>472</v>
      </c>
      <c r="F10969" s="1210">
        <v>3336</v>
      </c>
    </row>
    <row r="10970" spans="2:6" ht="13.15" customHeight="1" x14ac:dyDescent="0.3">
      <c r="B10970" s="1172" t="s">
        <v>11685</v>
      </c>
      <c r="C10970" s="1207">
        <v>940</v>
      </c>
      <c r="D10970" s="1207">
        <v>2127</v>
      </c>
      <c r="E10970" s="1207">
        <v>523</v>
      </c>
      <c r="F10970" s="1211">
        <v>3590</v>
      </c>
    </row>
    <row r="10971" spans="2:6" ht="13.15" customHeight="1" x14ac:dyDescent="0.3">
      <c r="B10971" s="1173" t="s">
        <v>11686</v>
      </c>
      <c r="C10971" s="1206">
        <v>13388</v>
      </c>
      <c r="D10971" s="1206">
        <v>17148</v>
      </c>
      <c r="E10971" s="1206">
        <v>5850</v>
      </c>
      <c r="F10971" s="1210">
        <v>36386</v>
      </c>
    </row>
    <row r="10972" spans="2:6" ht="13.15" customHeight="1" x14ac:dyDescent="0.3">
      <c r="B10972" s="1172" t="s">
        <v>11687</v>
      </c>
      <c r="C10972" s="1207">
        <v>683</v>
      </c>
      <c r="D10972" s="1207">
        <v>847</v>
      </c>
      <c r="E10972" s="1207">
        <v>224</v>
      </c>
      <c r="F10972" s="1211">
        <v>1754</v>
      </c>
    </row>
    <row r="10973" spans="2:6" ht="13.15" customHeight="1" x14ac:dyDescent="0.3">
      <c r="B10973" s="1173" t="s">
        <v>11688</v>
      </c>
      <c r="C10973" s="1206">
        <v>5</v>
      </c>
      <c r="D10973" s="1206">
        <v>19</v>
      </c>
      <c r="E10973" s="1206">
        <v>11</v>
      </c>
      <c r="F10973" s="1210">
        <v>35</v>
      </c>
    </row>
    <row r="10974" spans="2:6" ht="13.15" customHeight="1" x14ac:dyDescent="0.3">
      <c r="B10974" s="1172" t="s">
        <v>11689</v>
      </c>
      <c r="C10974" s="1207">
        <v>204</v>
      </c>
      <c r="D10974" s="1207">
        <v>472</v>
      </c>
      <c r="E10974" s="1207">
        <v>111</v>
      </c>
      <c r="F10974" s="1211">
        <v>787</v>
      </c>
    </row>
    <row r="10975" spans="2:6" ht="13.15" customHeight="1" x14ac:dyDescent="0.3">
      <c r="B10975" s="1173" t="s">
        <v>11690</v>
      </c>
      <c r="C10975" s="1206">
        <v>84</v>
      </c>
      <c r="D10975" s="1206">
        <v>269</v>
      </c>
      <c r="E10975" s="1206">
        <v>105</v>
      </c>
      <c r="F10975" s="1210">
        <v>458</v>
      </c>
    </row>
    <row r="10976" spans="2:6" ht="13.15" customHeight="1" x14ac:dyDescent="0.3">
      <c r="B10976" s="1172" t="s">
        <v>11691</v>
      </c>
      <c r="C10976" s="1207">
        <v>1513</v>
      </c>
      <c r="D10976" s="1207">
        <v>2903</v>
      </c>
      <c r="E10976" s="1207">
        <v>899</v>
      </c>
      <c r="F10976" s="1211">
        <v>5315</v>
      </c>
    </row>
    <row r="10977" spans="2:6" ht="13.15" customHeight="1" x14ac:dyDescent="0.3">
      <c r="B10977" s="1173" t="s">
        <v>11692</v>
      </c>
      <c r="C10977" s="1206">
        <v>3276</v>
      </c>
      <c r="D10977" s="1206">
        <v>5596</v>
      </c>
      <c r="E10977" s="1206">
        <v>1512</v>
      </c>
      <c r="F10977" s="1210">
        <v>10384</v>
      </c>
    </row>
    <row r="10978" spans="2:6" ht="13.15" customHeight="1" x14ac:dyDescent="0.3">
      <c r="B10978" s="1172" t="s">
        <v>11693</v>
      </c>
      <c r="C10978" s="1207">
        <v>3030</v>
      </c>
      <c r="D10978" s="1207">
        <v>6237</v>
      </c>
      <c r="E10978" s="1207">
        <v>1287</v>
      </c>
      <c r="F10978" s="1211">
        <v>10554</v>
      </c>
    </row>
    <row r="10979" spans="2:6" ht="13.15" customHeight="1" x14ac:dyDescent="0.3">
      <c r="B10979" s="1173" t="s">
        <v>11694</v>
      </c>
      <c r="C10979" s="1206">
        <v>1920</v>
      </c>
      <c r="D10979" s="1206">
        <v>3078</v>
      </c>
      <c r="E10979" s="1206">
        <v>847</v>
      </c>
      <c r="F10979" s="1210">
        <v>5845</v>
      </c>
    </row>
    <row r="10980" spans="2:6" ht="13.15" customHeight="1" x14ac:dyDescent="0.3">
      <c r="B10980" s="1172" t="s">
        <v>11695</v>
      </c>
      <c r="C10980" s="1207">
        <v>26</v>
      </c>
      <c r="D10980" s="1207">
        <v>134</v>
      </c>
      <c r="E10980" s="1207">
        <v>49</v>
      </c>
      <c r="F10980" s="1211">
        <v>209</v>
      </c>
    </row>
    <row r="10981" spans="2:6" ht="13.15" customHeight="1" x14ac:dyDescent="0.3">
      <c r="B10981" s="1173" t="s">
        <v>11696</v>
      </c>
      <c r="C10981" s="1206">
        <v>1349</v>
      </c>
      <c r="D10981" s="1206">
        <v>2163</v>
      </c>
      <c r="E10981" s="1206">
        <v>614</v>
      </c>
      <c r="F10981" s="1210">
        <v>4126</v>
      </c>
    </row>
    <row r="10982" spans="2:6" ht="13.15" customHeight="1" x14ac:dyDescent="0.3">
      <c r="B10982" s="1172" t="s">
        <v>11697</v>
      </c>
      <c r="C10982" s="1207">
        <v>7499</v>
      </c>
      <c r="D10982" s="1207">
        <v>7782</v>
      </c>
      <c r="E10982" s="1207">
        <v>2192</v>
      </c>
      <c r="F10982" s="1211">
        <v>17473</v>
      </c>
    </row>
    <row r="10983" spans="2:6" ht="13.15" customHeight="1" x14ac:dyDescent="0.3">
      <c r="B10983" s="1173" t="s">
        <v>11698</v>
      </c>
      <c r="C10983" s="1206">
        <v>414</v>
      </c>
      <c r="D10983" s="1206">
        <v>1286</v>
      </c>
      <c r="E10983" s="1206">
        <v>288</v>
      </c>
      <c r="F10983" s="1210">
        <v>1988</v>
      </c>
    </row>
    <row r="10984" spans="2:6" ht="13.15" customHeight="1" x14ac:dyDescent="0.3">
      <c r="B10984" s="1172" t="s">
        <v>11699</v>
      </c>
      <c r="C10984" s="1207">
        <v>2272</v>
      </c>
      <c r="D10984" s="1207">
        <v>3657</v>
      </c>
      <c r="E10984" s="1207">
        <v>814</v>
      </c>
      <c r="F10984" s="1211">
        <v>6743</v>
      </c>
    </row>
    <row r="10985" spans="2:6" ht="13.15" customHeight="1" x14ac:dyDescent="0.3">
      <c r="B10985" s="1173" t="s">
        <v>11700</v>
      </c>
      <c r="C10985" s="1206">
        <v>14</v>
      </c>
      <c r="D10985" s="1206">
        <v>41</v>
      </c>
      <c r="E10985" s="1206">
        <v>12</v>
      </c>
      <c r="F10985" s="1210">
        <v>67</v>
      </c>
    </row>
    <row r="10986" spans="2:6" ht="13.15" customHeight="1" x14ac:dyDescent="0.3">
      <c r="B10986" s="1172" t="s">
        <v>11701</v>
      </c>
      <c r="C10986" s="1207">
        <v>313</v>
      </c>
      <c r="D10986" s="1207">
        <v>745</v>
      </c>
      <c r="E10986" s="1207">
        <v>115</v>
      </c>
      <c r="F10986" s="1211">
        <v>1173</v>
      </c>
    </row>
    <row r="10987" spans="2:6" ht="13.15" customHeight="1" x14ac:dyDescent="0.3">
      <c r="B10987" s="1173" t="s">
        <v>11702</v>
      </c>
      <c r="C10987" s="1206">
        <v>119</v>
      </c>
      <c r="D10987" s="1206">
        <v>361</v>
      </c>
      <c r="E10987" s="1206">
        <v>68</v>
      </c>
      <c r="F10987" s="1210">
        <v>548</v>
      </c>
    </row>
    <row r="10988" spans="2:6" ht="13.15" customHeight="1" x14ac:dyDescent="0.3">
      <c r="B10988" s="1172" t="s">
        <v>11703</v>
      </c>
      <c r="C10988" s="1207">
        <v>4632</v>
      </c>
      <c r="D10988" s="1207">
        <v>3880</v>
      </c>
      <c r="E10988" s="1207">
        <v>1706</v>
      </c>
      <c r="F10988" s="1211">
        <v>10218</v>
      </c>
    </row>
    <row r="10989" spans="2:6" ht="13.15" customHeight="1" x14ac:dyDescent="0.3">
      <c r="B10989" s="1173" t="s">
        <v>11704</v>
      </c>
      <c r="C10989" s="1206">
        <v>567</v>
      </c>
      <c r="D10989" s="1206">
        <v>496</v>
      </c>
      <c r="E10989" s="1206">
        <v>135</v>
      </c>
      <c r="F10989" s="1210">
        <v>1198</v>
      </c>
    </row>
    <row r="10990" spans="2:6" ht="13.15" customHeight="1" x14ac:dyDescent="0.3">
      <c r="B10990" s="1172" t="s">
        <v>11705</v>
      </c>
      <c r="C10990" s="1207">
        <v>230</v>
      </c>
      <c r="D10990" s="1207">
        <v>637</v>
      </c>
      <c r="E10990" s="1207">
        <v>112</v>
      </c>
      <c r="F10990" s="1211">
        <v>979</v>
      </c>
    </row>
    <row r="10991" spans="2:6" ht="13.15" customHeight="1" x14ac:dyDescent="0.3">
      <c r="B10991" s="1173" t="s">
        <v>11706</v>
      </c>
      <c r="C10991" s="1206">
        <v>359</v>
      </c>
      <c r="D10991" s="1206">
        <v>994</v>
      </c>
      <c r="E10991" s="1206">
        <v>228</v>
      </c>
      <c r="F10991" s="1210">
        <v>1581</v>
      </c>
    </row>
    <row r="10992" spans="2:6" ht="13.15" customHeight="1" x14ac:dyDescent="0.3">
      <c r="B10992" s="1172" t="s">
        <v>11707</v>
      </c>
      <c r="C10992" s="1207">
        <v>473</v>
      </c>
      <c r="D10992" s="1207">
        <v>1107</v>
      </c>
      <c r="E10992" s="1207">
        <v>300</v>
      </c>
      <c r="F10992" s="1211">
        <v>1880</v>
      </c>
    </row>
    <row r="10993" spans="2:6" ht="13.15" customHeight="1" x14ac:dyDescent="0.3">
      <c r="B10993" s="1173" t="s">
        <v>11708</v>
      </c>
      <c r="C10993" s="1206">
        <v>4</v>
      </c>
      <c r="D10993" s="1206">
        <v>14</v>
      </c>
      <c r="E10993" s="1206">
        <v>11</v>
      </c>
      <c r="F10993" s="1210">
        <v>29</v>
      </c>
    </row>
    <row r="10994" spans="2:6" ht="13.15" customHeight="1" x14ac:dyDescent="0.3">
      <c r="B10994" s="1172" t="s">
        <v>11709</v>
      </c>
      <c r="C10994" s="1207">
        <v>7843</v>
      </c>
      <c r="D10994" s="1207">
        <v>11173</v>
      </c>
      <c r="E10994" s="1207">
        <v>3718</v>
      </c>
      <c r="F10994" s="1211">
        <v>22734</v>
      </c>
    </row>
    <row r="10995" spans="2:6" ht="13.15" customHeight="1" x14ac:dyDescent="0.3">
      <c r="B10995" s="1173" t="s">
        <v>11710</v>
      </c>
      <c r="C10995" s="1206">
        <v>157</v>
      </c>
      <c r="D10995" s="1206">
        <v>466</v>
      </c>
      <c r="E10995" s="1206">
        <v>54</v>
      </c>
      <c r="F10995" s="1210">
        <v>677</v>
      </c>
    </row>
    <row r="10996" spans="2:6" ht="13.15" customHeight="1" x14ac:dyDescent="0.3">
      <c r="B10996" s="1172" t="s">
        <v>11711</v>
      </c>
      <c r="C10996" s="1207">
        <v>355</v>
      </c>
      <c r="D10996" s="1207">
        <v>223</v>
      </c>
      <c r="E10996" s="1207">
        <v>67</v>
      </c>
      <c r="F10996" s="1211">
        <v>645</v>
      </c>
    </row>
    <row r="10997" spans="2:6" ht="13.15" customHeight="1" x14ac:dyDescent="0.3">
      <c r="B10997" s="1173" t="s">
        <v>11712</v>
      </c>
      <c r="C10997" s="1206">
        <v>620</v>
      </c>
      <c r="D10997" s="1206">
        <v>657</v>
      </c>
      <c r="E10997" s="1206">
        <v>196</v>
      </c>
      <c r="F10997" s="1210">
        <v>1473</v>
      </c>
    </row>
    <row r="10998" spans="2:6" ht="13.15" customHeight="1" x14ac:dyDescent="0.3">
      <c r="B10998" s="1172" t="s">
        <v>11713</v>
      </c>
      <c r="C10998" s="1207">
        <v>87</v>
      </c>
      <c r="D10998" s="1207">
        <v>223</v>
      </c>
      <c r="E10998" s="1207">
        <v>34</v>
      </c>
      <c r="F10998" s="1211">
        <v>344</v>
      </c>
    </row>
    <row r="10999" spans="2:6" ht="13.15" customHeight="1" x14ac:dyDescent="0.3">
      <c r="B10999" s="1173" t="s">
        <v>11714</v>
      </c>
      <c r="C10999" s="1206">
        <v>127</v>
      </c>
      <c r="D10999" s="1206">
        <v>214</v>
      </c>
      <c r="E10999" s="1206">
        <v>44</v>
      </c>
      <c r="F10999" s="1210">
        <v>385</v>
      </c>
    </row>
    <row r="11000" spans="2:6" ht="13.15" customHeight="1" x14ac:dyDescent="0.3">
      <c r="B11000" s="1172" t="s">
        <v>11715</v>
      </c>
      <c r="C11000" s="1207">
        <v>513</v>
      </c>
      <c r="D11000" s="1207">
        <v>812</v>
      </c>
      <c r="E11000" s="1207">
        <v>158</v>
      </c>
      <c r="F11000" s="1211">
        <v>1483</v>
      </c>
    </row>
    <row r="11001" spans="2:6" ht="13.15" customHeight="1" x14ac:dyDescent="0.3">
      <c r="B11001" s="1173" t="s">
        <v>11716</v>
      </c>
      <c r="C11001" s="1206">
        <v>186</v>
      </c>
      <c r="D11001" s="1206">
        <v>450</v>
      </c>
      <c r="E11001" s="1206">
        <v>54</v>
      </c>
      <c r="F11001" s="1210">
        <v>690</v>
      </c>
    </row>
    <row r="11002" spans="2:6" ht="13.15" customHeight="1" x14ac:dyDescent="0.3">
      <c r="B11002" s="1172" t="s">
        <v>11717</v>
      </c>
      <c r="C11002" s="1207">
        <v>146</v>
      </c>
      <c r="D11002" s="1207">
        <v>389</v>
      </c>
      <c r="E11002" s="1207">
        <v>67</v>
      </c>
      <c r="F11002" s="1211">
        <v>602</v>
      </c>
    </row>
    <row r="11003" spans="2:6" ht="13.15" customHeight="1" x14ac:dyDescent="0.3">
      <c r="B11003" s="1173" t="s">
        <v>11718</v>
      </c>
      <c r="C11003" s="1206">
        <v>1729</v>
      </c>
      <c r="D11003" s="1206">
        <v>2841</v>
      </c>
      <c r="E11003" s="1206">
        <v>711</v>
      </c>
      <c r="F11003" s="1210">
        <v>5281</v>
      </c>
    </row>
    <row r="11004" spans="2:6" ht="13.15" customHeight="1" x14ac:dyDescent="0.3">
      <c r="B11004" s="1172" t="s">
        <v>11719</v>
      </c>
      <c r="C11004" s="1207">
        <v>8523</v>
      </c>
      <c r="D11004" s="1207">
        <v>16685</v>
      </c>
      <c r="E11004" s="1207">
        <v>3407</v>
      </c>
      <c r="F11004" s="1211">
        <v>28615</v>
      </c>
    </row>
    <row r="11005" spans="2:6" ht="13.15" customHeight="1" x14ac:dyDescent="0.3">
      <c r="B11005" s="1173" t="s">
        <v>11720</v>
      </c>
      <c r="C11005" s="1206">
        <v>1038</v>
      </c>
      <c r="D11005" s="1206">
        <v>1203</v>
      </c>
      <c r="E11005" s="1206">
        <v>389</v>
      </c>
      <c r="F11005" s="1210">
        <v>2630</v>
      </c>
    </row>
    <row r="11006" spans="2:6" ht="13.15" customHeight="1" x14ac:dyDescent="0.3">
      <c r="B11006" s="1172" t="s">
        <v>11721</v>
      </c>
      <c r="C11006" s="1207">
        <v>1086</v>
      </c>
      <c r="D11006" s="1207">
        <v>1082</v>
      </c>
      <c r="E11006" s="1207">
        <v>871</v>
      </c>
      <c r="F11006" s="1211">
        <v>3039</v>
      </c>
    </row>
    <row r="11007" spans="2:6" ht="13.15" customHeight="1" x14ac:dyDescent="0.3">
      <c r="B11007" s="1173" t="s">
        <v>11722</v>
      </c>
      <c r="C11007" s="1206">
        <v>5914</v>
      </c>
      <c r="D11007" s="1206">
        <v>8942</v>
      </c>
      <c r="E11007" s="1206">
        <v>6626</v>
      </c>
      <c r="F11007" s="1210">
        <v>21482</v>
      </c>
    </row>
    <row r="11008" spans="2:6" ht="13.15" customHeight="1" x14ac:dyDescent="0.3">
      <c r="B11008" s="1172" t="s">
        <v>11723</v>
      </c>
      <c r="C11008" s="1207">
        <v>212</v>
      </c>
      <c r="D11008" s="1207">
        <v>668</v>
      </c>
      <c r="E11008" s="1207">
        <v>103</v>
      </c>
      <c r="F11008" s="1211">
        <v>983</v>
      </c>
    </row>
    <row r="11009" spans="2:6" ht="13.15" customHeight="1" x14ac:dyDescent="0.3">
      <c r="B11009" s="1173" t="s">
        <v>11724</v>
      </c>
      <c r="C11009" s="1206">
        <v>213</v>
      </c>
      <c r="D11009" s="1206">
        <v>356</v>
      </c>
      <c r="E11009" s="1206">
        <v>65</v>
      </c>
      <c r="F11009" s="1210">
        <v>634</v>
      </c>
    </row>
    <row r="11010" spans="2:6" ht="13.15" customHeight="1" x14ac:dyDescent="0.3">
      <c r="B11010" s="1172" t="s">
        <v>11725</v>
      </c>
      <c r="C11010" s="1207">
        <v>137</v>
      </c>
      <c r="D11010" s="1207">
        <v>346</v>
      </c>
      <c r="E11010" s="1207">
        <v>61</v>
      </c>
      <c r="F11010" s="1211">
        <v>544</v>
      </c>
    </row>
    <row r="11011" spans="2:6" ht="13.15" customHeight="1" x14ac:dyDescent="0.3">
      <c r="B11011" s="1173" t="s">
        <v>11726</v>
      </c>
      <c r="C11011" s="1206">
        <v>170</v>
      </c>
      <c r="D11011" s="1206">
        <v>369</v>
      </c>
      <c r="E11011" s="1206">
        <v>67</v>
      </c>
      <c r="F11011" s="1210">
        <v>606</v>
      </c>
    </row>
    <row r="11012" spans="2:6" ht="13.15" customHeight="1" x14ac:dyDescent="0.3">
      <c r="B11012" s="1172" t="s">
        <v>11727</v>
      </c>
      <c r="C11012" s="1207">
        <v>490</v>
      </c>
      <c r="D11012" s="1207">
        <v>1396</v>
      </c>
      <c r="E11012" s="1207">
        <v>280</v>
      </c>
      <c r="F11012" s="1211">
        <v>2166</v>
      </c>
    </row>
    <row r="11013" spans="2:6" ht="13.15" customHeight="1" x14ac:dyDescent="0.3">
      <c r="B11013" s="1173" t="s">
        <v>11728</v>
      </c>
      <c r="C11013" s="1206">
        <v>46</v>
      </c>
      <c r="D11013" s="1206">
        <v>120</v>
      </c>
      <c r="E11013" s="1206">
        <v>29</v>
      </c>
      <c r="F11013" s="1210">
        <v>195</v>
      </c>
    </row>
    <row r="11014" spans="2:6" ht="13.15" customHeight="1" x14ac:dyDescent="0.3">
      <c r="B11014" s="1172" t="s">
        <v>11729</v>
      </c>
      <c r="C11014" s="1207">
        <v>484</v>
      </c>
      <c r="D11014" s="1207">
        <v>1174</v>
      </c>
      <c r="E11014" s="1207">
        <v>229</v>
      </c>
      <c r="F11014" s="1211">
        <v>1887</v>
      </c>
    </row>
    <row r="11015" spans="2:6" ht="13.15" customHeight="1" x14ac:dyDescent="0.3">
      <c r="B11015" s="1173" t="s">
        <v>11730</v>
      </c>
      <c r="C11015" s="1206">
        <v>374</v>
      </c>
      <c r="D11015" s="1206">
        <v>699</v>
      </c>
      <c r="E11015" s="1206">
        <v>166</v>
      </c>
      <c r="F11015" s="1210">
        <v>1239</v>
      </c>
    </row>
    <row r="11016" spans="2:6" ht="13.15" customHeight="1" x14ac:dyDescent="0.3">
      <c r="B11016" s="1172" t="s">
        <v>11731</v>
      </c>
      <c r="C11016" s="1207">
        <v>108</v>
      </c>
      <c r="D11016" s="1207">
        <v>302</v>
      </c>
      <c r="E11016" s="1207">
        <v>68</v>
      </c>
      <c r="F11016" s="1211">
        <v>478</v>
      </c>
    </row>
    <row r="11017" spans="2:6" ht="13.15" customHeight="1" x14ac:dyDescent="0.3">
      <c r="B11017" s="1173" t="s">
        <v>11732</v>
      </c>
      <c r="C11017" s="1206">
        <v>362</v>
      </c>
      <c r="D11017" s="1206">
        <v>228</v>
      </c>
      <c r="E11017" s="1206">
        <v>105</v>
      </c>
      <c r="F11017" s="1210">
        <v>695</v>
      </c>
    </row>
    <row r="11018" spans="2:6" ht="13.15" customHeight="1" x14ac:dyDescent="0.3">
      <c r="B11018" s="1172" t="s">
        <v>11733</v>
      </c>
      <c r="C11018" s="1207">
        <v>1096</v>
      </c>
      <c r="D11018" s="1207">
        <v>2061</v>
      </c>
      <c r="E11018" s="1207">
        <v>451</v>
      </c>
      <c r="F11018" s="1211">
        <v>3608</v>
      </c>
    </row>
    <row r="11019" spans="2:6" ht="13.15" customHeight="1" x14ac:dyDescent="0.3">
      <c r="B11019" s="1173" t="s">
        <v>11734</v>
      </c>
      <c r="C11019" s="1206">
        <v>46</v>
      </c>
      <c r="D11019" s="1206">
        <v>166</v>
      </c>
      <c r="E11019" s="1206">
        <v>41</v>
      </c>
      <c r="F11019" s="1210">
        <v>253</v>
      </c>
    </row>
    <row r="11020" spans="2:6" ht="13.15" customHeight="1" x14ac:dyDescent="0.3">
      <c r="B11020" s="1172" t="s">
        <v>11735</v>
      </c>
      <c r="C11020" s="1207">
        <v>4672</v>
      </c>
      <c r="D11020" s="1207">
        <v>7272</v>
      </c>
      <c r="E11020" s="1207">
        <v>2467</v>
      </c>
      <c r="F11020" s="1211">
        <v>14411</v>
      </c>
    </row>
    <row r="11021" spans="2:6" ht="13.15" customHeight="1" x14ac:dyDescent="0.3">
      <c r="B11021" s="1173" t="s">
        <v>11736</v>
      </c>
      <c r="C11021" s="1206">
        <v>2222</v>
      </c>
      <c r="D11021" s="1206">
        <v>2334</v>
      </c>
      <c r="E11021" s="1206">
        <v>656</v>
      </c>
      <c r="F11021" s="1210">
        <v>5212</v>
      </c>
    </row>
    <row r="11022" spans="2:6" ht="13.15" customHeight="1" x14ac:dyDescent="0.3">
      <c r="B11022" s="1172" t="s">
        <v>11737</v>
      </c>
      <c r="C11022" s="1207">
        <v>5282</v>
      </c>
      <c r="D11022" s="1207">
        <v>7579</v>
      </c>
      <c r="E11022" s="1207">
        <v>2748</v>
      </c>
      <c r="F11022" s="1211">
        <v>15609</v>
      </c>
    </row>
    <row r="11023" spans="2:6" ht="13.15" customHeight="1" x14ac:dyDescent="0.3">
      <c r="B11023" s="1173" t="s">
        <v>11738</v>
      </c>
      <c r="C11023" s="1206">
        <v>1794</v>
      </c>
      <c r="D11023" s="1206">
        <v>2581</v>
      </c>
      <c r="E11023" s="1206">
        <v>1212</v>
      </c>
      <c r="F11023" s="1210">
        <v>5587</v>
      </c>
    </row>
    <row r="11024" spans="2:6" ht="13.15" customHeight="1" x14ac:dyDescent="0.3">
      <c r="B11024" s="1172" t="s">
        <v>11739</v>
      </c>
      <c r="C11024" s="1207">
        <v>416</v>
      </c>
      <c r="D11024" s="1207">
        <v>1023</v>
      </c>
      <c r="E11024" s="1207">
        <v>276</v>
      </c>
      <c r="F11024" s="1211">
        <v>1715</v>
      </c>
    </row>
    <row r="11025" spans="2:6" ht="13.15" customHeight="1" x14ac:dyDescent="0.3">
      <c r="B11025" s="1173" t="s">
        <v>11740</v>
      </c>
      <c r="C11025" s="1206">
        <v>425</v>
      </c>
      <c r="D11025" s="1206">
        <v>979</v>
      </c>
      <c r="E11025" s="1206">
        <v>281</v>
      </c>
      <c r="F11025" s="1210">
        <v>1685</v>
      </c>
    </row>
    <row r="11026" spans="2:6" ht="13.15" customHeight="1" x14ac:dyDescent="0.3">
      <c r="B11026" s="1172" t="s">
        <v>11741</v>
      </c>
      <c r="C11026" s="1207">
        <v>4110</v>
      </c>
      <c r="D11026" s="1207">
        <v>6807</v>
      </c>
      <c r="E11026" s="1207">
        <v>1643</v>
      </c>
      <c r="F11026" s="1211">
        <v>12560</v>
      </c>
    </row>
    <row r="11027" spans="2:6" ht="13.15" customHeight="1" x14ac:dyDescent="0.3">
      <c r="B11027" s="1173" t="s">
        <v>11742</v>
      </c>
      <c r="C11027" s="1206">
        <v>623</v>
      </c>
      <c r="D11027" s="1206">
        <v>1605</v>
      </c>
      <c r="E11027" s="1206">
        <v>376</v>
      </c>
      <c r="F11027" s="1210">
        <v>2604</v>
      </c>
    </row>
    <row r="11028" spans="2:6" ht="13.15" customHeight="1" x14ac:dyDescent="0.3">
      <c r="B11028" s="1172" t="s">
        <v>11743</v>
      </c>
      <c r="C11028" s="1207">
        <v>34</v>
      </c>
      <c r="D11028" s="1207">
        <v>25</v>
      </c>
      <c r="E11028" s="1207">
        <v>16</v>
      </c>
      <c r="F11028" s="1211">
        <v>75</v>
      </c>
    </row>
    <row r="11029" spans="2:6" ht="13.15" customHeight="1" x14ac:dyDescent="0.3">
      <c r="B11029" s="1173" t="s">
        <v>11744</v>
      </c>
      <c r="C11029" s="1206">
        <v>5306</v>
      </c>
      <c r="D11029" s="1206">
        <v>7689</v>
      </c>
      <c r="E11029" s="1206">
        <v>2515</v>
      </c>
      <c r="F11029" s="1210">
        <v>15510</v>
      </c>
    </row>
    <row r="11030" spans="2:6" ht="13.15" customHeight="1" x14ac:dyDescent="0.3">
      <c r="B11030" s="1172" t="s">
        <v>11745</v>
      </c>
      <c r="C11030" s="1207">
        <v>332</v>
      </c>
      <c r="D11030" s="1207">
        <v>336</v>
      </c>
      <c r="E11030" s="1207">
        <v>115</v>
      </c>
      <c r="F11030" s="1211">
        <v>783</v>
      </c>
    </row>
    <row r="11031" spans="2:6" ht="13.15" customHeight="1" x14ac:dyDescent="0.3">
      <c r="B11031" s="1173" t="s">
        <v>11746</v>
      </c>
      <c r="C11031" s="1206">
        <v>3933</v>
      </c>
      <c r="D11031" s="1206">
        <v>5508</v>
      </c>
      <c r="E11031" s="1206">
        <v>1393</v>
      </c>
      <c r="F11031" s="1210">
        <v>10834</v>
      </c>
    </row>
    <row r="11032" spans="2:6" ht="13.15" customHeight="1" x14ac:dyDescent="0.3">
      <c r="B11032" s="1172" t="s">
        <v>11747</v>
      </c>
      <c r="C11032" s="1207">
        <v>119</v>
      </c>
      <c r="D11032" s="1207">
        <v>128</v>
      </c>
      <c r="E11032" s="1207">
        <v>97</v>
      </c>
      <c r="F11032" s="1211">
        <v>344</v>
      </c>
    </row>
    <row r="11033" spans="2:6" ht="13.15" customHeight="1" x14ac:dyDescent="0.3">
      <c r="B11033" s="1173" t="s">
        <v>11748</v>
      </c>
      <c r="C11033" s="1206">
        <v>2930</v>
      </c>
      <c r="D11033" s="1206">
        <v>5222</v>
      </c>
      <c r="E11033" s="1206">
        <v>1842</v>
      </c>
      <c r="F11033" s="1210">
        <v>9994</v>
      </c>
    </row>
    <row r="11034" spans="2:6" ht="13.15" customHeight="1" x14ac:dyDescent="0.3">
      <c r="B11034" s="1172" t="s">
        <v>11749</v>
      </c>
      <c r="C11034" s="1207">
        <v>7016</v>
      </c>
      <c r="D11034" s="1207">
        <v>9554</v>
      </c>
      <c r="E11034" s="1207">
        <v>2582</v>
      </c>
      <c r="F11034" s="1211">
        <v>19152</v>
      </c>
    </row>
    <row r="11035" spans="2:6" ht="13.15" customHeight="1" x14ac:dyDescent="0.3">
      <c r="B11035" s="1173" t="s">
        <v>11750</v>
      </c>
      <c r="C11035" s="1206">
        <v>2932</v>
      </c>
      <c r="D11035" s="1206">
        <v>3982</v>
      </c>
      <c r="E11035" s="1206">
        <v>1033</v>
      </c>
      <c r="F11035" s="1210">
        <v>7947</v>
      </c>
    </row>
    <row r="11036" spans="2:6" ht="13.15" customHeight="1" x14ac:dyDescent="0.3">
      <c r="B11036" s="1172" t="s">
        <v>11751</v>
      </c>
      <c r="C11036" s="1207">
        <v>3605</v>
      </c>
      <c r="D11036" s="1207">
        <v>4042</v>
      </c>
      <c r="E11036" s="1207">
        <v>1221</v>
      </c>
      <c r="F11036" s="1211">
        <v>8868</v>
      </c>
    </row>
    <row r="11037" spans="2:6" ht="13.15" customHeight="1" x14ac:dyDescent="0.3">
      <c r="B11037" s="1173" t="s">
        <v>11752</v>
      </c>
      <c r="C11037" s="1206">
        <v>4138</v>
      </c>
      <c r="D11037" s="1206">
        <v>4167</v>
      </c>
      <c r="E11037" s="1206">
        <v>1226</v>
      </c>
      <c r="F11037" s="1210">
        <v>9531</v>
      </c>
    </row>
    <row r="11038" spans="2:6" ht="13.15" customHeight="1" x14ac:dyDescent="0.3">
      <c r="B11038" s="1172" t="s">
        <v>11753</v>
      </c>
      <c r="C11038" s="1207">
        <v>3661</v>
      </c>
      <c r="D11038" s="1207">
        <v>5136</v>
      </c>
      <c r="E11038" s="1207">
        <v>1249</v>
      </c>
      <c r="F11038" s="1211">
        <v>10046</v>
      </c>
    </row>
    <row r="11039" spans="2:6" ht="13.15" customHeight="1" x14ac:dyDescent="0.3">
      <c r="B11039" s="1173" t="s">
        <v>11754</v>
      </c>
      <c r="C11039" s="1206">
        <v>657</v>
      </c>
      <c r="D11039" s="1206">
        <v>1207</v>
      </c>
      <c r="E11039" s="1206">
        <v>244</v>
      </c>
      <c r="F11039" s="1210">
        <v>2108</v>
      </c>
    </row>
    <row r="11040" spans="2:6" ht="13.15" customHeight="1" x14ac:dyDescent="0.3">
      <c r="B11040" s="1172" t="s">
        <v>11755</v>
      </c>
      <c r="C11040" s="1207">
        <v>3846</v>
      </c>
      <c r="D11040" s="1207">
        <v>4317</v>
      </c>
      <c r="E11040" s="1207">
        <v>1486</v>
      </c>
      <c r="F11040" s="1211">
        <v>9649</v>
      </c>
    </row>
    <row r="11041" spans="2:6" ht="13.15" customHeight="1" x14ac:dyDescent="0.3">
      <c r="B11041" s="1173" t="s">
        <v>11756</v>
      </c>
      <c r="C11041" s="1206">
        <v>419</v>
      </c>
      <c r="D11041" s="1206">
        <v>996</v>
      </c>
      <c r="E11041" s="1206">
        <v>207</v>
      </c>
      <c r="F11041" s="1210">
        <v>1622</v>
      </c>
    </row>
    <row r="11042" spans="2:6" ht="13.15" customHeight="1" x14ac:dyDescent="0.3">
      <c r="B11042" s="1172" t="s">
        <v>11757</v>
      </c>
      <c r="C11042" s="1207">
        <v>3808</v>
      </c>
      <c r="D11042" s="1207">
        <v>4361</v>
      </c>
      <c r="E11042" s="1207">
        <v>1204</v>
      </c>
      <c r="F11042" s="1211">
        <v>9373</v>
      </c>
    </row>
    <row r="11043" spans="2:6" ht="13.15" customHeight="1" x14ac:dyDescent="0.3">
      <c r="B11043" s="1173" t="s">
        <v>11758</v>
      </c>
      <c r="C11043" s="1206">
        <v>1440</v>
      </c>
      <c r="D11043" s="1206">
        <v>1985</v>
      </c>
      <c r="E11043" s="1206">
        <v>619</v>
      </c>
      <c r="F11043" s="1210">
        <v>4044</v>
      </c>
    </row>
    <row r="11044" spans="2:6" ht="13.15" customHeight="1" x14ac:dyDescent="0.3">
      <c r="B11044" s="1172" t="s">
        <v>11759</v>
      </c>
      <c r="C11044" s="1207">
        <v>320</v>
      </c>
      <c r="D11044" s="1207">
        <v>438</v>
      </c>
      <c r="E11044" s="1207">
        <v>149</v>
      </c>
      <c r="F11044" s="1211">
        <v>907</v>
      </c>
    </row>
    <row r="11045" spans="2:6" ht="13.15" customHeight="1" x14ac:dyDescent="0.3">
      <c r="B11045" s="1173" t="s">
        <v>11760</v>
      </c>
      <c r="C11045" s="1206">
        <v>1779</v>
      </c>
      <c r="D11045" s="1206">
        <v>2671</v>
      </c>
      <c r="E11045" s="1206">
        <v>957</v>
      </c>
      <c r="F11045" s="1210">
        <v>5407</v>
      </c>
    </row>
    <row r="11046" spans="2:6" ht="13.15" customHeight="1" x14ac:dyDescent="0.3">
      <c r="B11046" s="1172" t="s">
        <v>11761</v>
      </c>
      <c r="C11046" s="1207">
        <v>928</v>
      </c>
      <c r="D11046" s="1207">
        <v>1338</v>
      </c>
      <c r="E11046" s="1207">
        <v>290</v>
      </c>
      <c r="F11046" s="1211">
        <v>2556</v>
      </c>
    </row>
    <row r="11047" spans="2:6" ht="13.15" customHeight="1" x14ac:dyDescent="0.3">
      <c r="B11047" s="1173" t="s">
        <v>11762</v>
      </c>
      <c r="C11047" s="1206">
        <v>760</v>
      </c>
      <c r="D11047" s="1206">
        <v>0</v>
      </c>
      <c r="E11047" s="1206">
        <v>304</v>
      </c>
      <c r="F11047" s="1210">
        <v>1064</v>
      </c>
    </row>
    <row r="11048" spans="2:6" ht="13.15" customHeight="1" x14ac:dyDescent="0.3">
      <c r="B11048" s="1172" t="s">
        <v>11763</v>
      </c>
      <c r="C11048" s="1207">
        <v>2819</v>
      </c>
      <c r="D11048" s="1207">
        <v>4616</v>
      </c>
      <c r="E11048" s="1207">
        <v>1223</v>
      </c>
      <c r="F11048" s="1211">
        <v>8658</v>
      </c>
    </row>
    <row r="11049" spans="2:6" ht="13.15" customHeight="1" x14ac:dyDescent="0.3">
      <c r="B11049" s="1173" t="s">
        <v>11764</v>
      </c>
      <c r="C11049" s="1206">
        <v>62</v>
      </c>
      <c r="D11049" s="1206">
        <v>149</v>
      </c>
      <c r="E11049" s="1206">
        <v>78</v>
      </c>
      <c r="F11049" s="1210">
        <v>289</v>
      </c>
    </row>
    <row r="11050" spans="2:6" ht="13.15" customHeight="1" x14ac:dyDescent="0.3">
      <c r="B11050" s="1172" t="s">
        <v>11765</v>
      </c>
      <c r="C11050" s="1207">
        <v>36</v>
      </c>
      <c r="D11050" s="1207">
        <v>87</v>
      </c>
      <c r="E11050" s="1207">
        <v>28</v>
      </c>
      <c r="F11050" s="1211">
        <v>151</v>
      </c>
    </row>
    <row r="11051" spans="2:6" ht="13.15" customHeight="1" x14ac:dyDescent="0.3">
      <c r="B11051" s="1173" t="s">
        <v>11766</v>
      </c>
      <c r="C11051" s="1206">
        <v>301</v>
      </c>
      <c r="D11051" s="1206">
        <v>687</v>
      </c>
      <c r="E11051" s="1206">
        <v>126</v>
      </c>
      <c r="F11051" s="1210">
        <v>1114</v>
      </c>
    </row>
    <row r="11052" spans="2:6" ht="13.15" customHeight="1" x14ac:dyDescent="0.3">
      <c r="B11052" s="1172" t="s">
        <v>11767</v>
      </c>
      <c r="C11052" s="1207">
        <v>245</v>
      </c>
      <c r="D11052" s="1207">
        <v>441</v>
      </c>
      <c r="E11052" s="1207">
        <v>90</v>
      </c>
      <c r="F11052" s="1211">
        <v>776</v>
      </c>
    </row>
    <row r="11053" spans="2:6" ht="13.15" customHeight="1" x14ac:dyDescent="0.3">
      <c r="B11053" s="1173" t="s">
        <v>11768</v>
      </c>
      <c r="C11053" s="1206">
        <v>134</v>
      </c>
      <c r="D11053" s="1206">
        <v>268</v>
      </c>
      <c r="E11053" s="1206">
        <v>70</v>
      </c>
      <c r="F11053" s="1210">
        <v>472</v>
      </c>
    </row>
    <row r="11054" spans="2:6" ht="13.15" customHeight="1" x14ac:dyDescent="0.3">
      <c r="B11054" s="1172" t="s">
        <v>11769</v>
      </c>
      <c r="C11054" s="1207">
        <v>1214</v>
      </c>
      <c r="D11054" s="1207">
        <v>2399</v>
      </c>
      <c r="E11054" s="1207">
        <v>411</v>
      </c>
      <c r="F11054" s="1211">
        <v>4024</v>
      </c>
    </row>
    <row r="11055" spans="2:6" ht="13.15" customHeight="1" x14ac:dyDescent="0.3">
      <c r="B11055" s="1173" t="s">
        <v>11770</v>
      </c>
      <c r="C11055" s="1206">
        <v>185</v>
      </c>
      <c r="D11055" s="1206">
        <v>220</v>
      </c>
      <c r="E11055" s="1206">
        <v>45</v>
      </c>
      <c r="F11055" s="1210">
        <v>450</v>
      </c>
    </row>
    <row r="11056" spans="2:6" ht="13.15" customHeight="1" x14ac:dyDescent="0.3">
      <c r="B11056" s="1172" t="s">
        <v>11771</v>
      </c>
      <c r="C11056" s="1207">
        <v>208</v>
      </c>
      <c r="D11056" s="1207">
        <v>305</v>
      </c>
      <c r="E11056" s="1207">
        <v>64</v>
      </c>
      <c r="F11056" s="1211">
        <v>577</v>
      </c>
    </row>
    <row r="11057" spans="2:6" ht="13.15" customHeight="1" x14ac:dyDescent="0.3">
      <c r="B11057" s="1173" t="s">
        <v>11772</v>
      </c>
      <c r="C11057" s="1206">
        <v>16085</v>
      </c>
      <c r="D11057" s="1206">
        <v>13161</v>
      </c>
      <c r="E11057" s="1206">
        <v>6186</v>
      </c>
      <c r="F11057" s="1210">
        <v>35432</v>
      </c>
    </row>
    <row r="11058" spans="2:6" ht="13.15" customHeight="1" x14ac:dyDescent="0.3">
      <c r="B11058" s="1172" t="s">
        <v>11773</v>
      </c>
      <c r="C11058" s="1207">
        <v>16707</v>
      </c>
      <c r="D11058" s="1207">
        <v>17298</v>
      </c>
      <c r="E11058" s="1207">
        <v>5914</v>
      </c>
      <c r="F11058" s="1211">
        <v>39919</v>
      </c>
    </row>
    <row r="11059" spans="2:6" ht="13.15" customHeight="1" x14ac:dyDescent="0.3">
      <c r="B11059" s="1173" t="s">
        <v>11774</v>
      </c>
      <c r="C11059" s="1206">
        <v>15836</v>
      </c>
      <c r="D11059" s="1206">
        <v>15343</v>
      </c>
      <c r="E11059" s="1206">
        <v>4921</v>
      </c>
      <c r="F11059" s="1210">
        <v>36100</v>
      </c>
    </row>
    <row r="11060" spans="2:6" ht="13.15" customHeight="1" x14ac:dyDescent="0.3">
      <c r="B11060" s="1172" t="s">
        <v>11775</v>
      </c>
      <c r="C11060" s="1207">
        <v>12830</v>
      </c>
      <c r="D11060" s="1207">
        <v>11276</v>
      </c>
      <c r="E11060" s="1207">
        <v>4871</v>
      </c>
      <c r="F11060" s="1211">
        <v>28977</v>
      </c>
    </row>
    <row r="11061" spans="2:6" ht="13.15" customHeight="1" x14ac:dyDescent="0.3">
      <c r="B11061" s="1173" t="s">
        <v>11776</v>
      </c>
      <c r="C11061" s="1206">
        <v>21798</v>
      </c>
      <c r="D11061" s="1206">
        <v>19679</v>
      </c>
      <c r="E11061" s="1206">
        <v>7478</v>
      </c>
      <c r="F11061" s="1210">
        <v>48955</v>
      </c>
    </row>
    <row r="11062" spans="2:6" ht="13.15" customHeight="1" x14ac:dyDescent="0.3">
      <c r="B11062" s="1172" t="s">
        <v>11777</v>
      </c>
      <c r="C11062" s="1207">
        <v>11771</v>
      </c>
      <c r="D11062" s="1207">
        <v>12858</v>
      </c>
      <c r="E11062" s="1207">
        <v>5335</v>
      </c>
      <c r="F11062" s="1211">
        <v>29964</v>
      </c>
    </row>
    <row r="11063" spans="2:6" ht="13.15" customHeight="1" x14ac:dyDescent="0.3">
      <c r="B11063" s="1173" t="s">
        <v>11778</v>
      </c>
      <c r="C11063" s="1206">
        <v>14624</v>
      </c>
      <c r="D11063" s="1206">
        <v>20040</v>
      </c>
      <c r="E11063" s="1206">
        <v>5835</v>
      </c>
      <c r="F11063" s="1210">
        <v>40499</v>
      </c>
    </row>
    <row r="11064" spans="2:6" ht="13.15" customHeight="1" x14ac:dyDescent="0.3">
      <c r="B11064" s="1172" t="s">
        <v>11779</v>
      </c>
      <c r="C11064" s="1207">
        <v>11059</v>
      </c>
      <c r="D11064" s="1207">
        <v>14262</v>
      </c>
      <c r="E11064" s="1207">
        <v>5078</v>
      </c>
      <c r="F11064" s="1211">
        <v>30399</v>
      </c>
    </row>
    <row r="11065" spans="2:6" ht="13.15" customHeight="1" x14ac:dyDescent="0.3">
      <c r="B11065" s="1173" t="s">
        <v>11780</v>
      </c>
      <c r="C11065" s="1206">
        <v>13852</v>
      </c>
      <c r="D11065" s="1206">
        <v>18799</v>
      </c>
      <c r="E11065" s="1206">
        <v>6692</v>
      </c>
      <c r="F11065" s="1210">
        <v>39343</v>
      </c>
    </row>
    <row r="11066" spans="2:6" ht="13.15" customHeight="1" x14ac:dyDescent="0.3">
      <c r="B11066" s="1172" t="s">
        <v>11781</v>
      </c>
      <c r="C11066" s="1207">
        <v>19265</v>
      </c>
      <c r="D11066" s="1207">
        <v>20516</v>
      </c>
      <c r="E11066" s="1207">
        <v>9369</v>
      </c>
      <c r="F11066" s="1211">
        <v>49150</v>
      </c>
    </row>
    <row r="11067" spans="2:6" ht="13.15" customHeight="1" x14ac:dyDescent="0.3">
      <c r="B11067" s="1173" t="s">
        <v>11782</v>
      </c>
      <c r="C11067" s="1206">
        <v>21752</v>
      </c>
      <c r="D11067" s="1206">
        <v>21476</v>
      </c>
      <c r="E11067" s="1206">
        <v>7900</v>
      </c>
      <c r="F11067" s="1210">
        <v>51128</v>
      </c>
    </row>
    <row r="11068" spans="2:6" ht="13.15" customHeight="1" x14ac:dyDescent="0.3">
      <c r="B11068" s="1172" t="s">
        <v>11783</v>
      </c>
      <c r="C11068" s="1207">
        <v>3944</v>
      </c>
      <c r="D11068" s="1207">
        <v>3267</v>
      </c>
      <c r="E11068" s="1207">
        <v>724</v>
      </c>
      <c r="F11068" s="1211">
        <v>7935</v>
      </c>
    </row>
    <row r="11069" spans="2:6" ht="13.15" customHeight="1" x14ac:dyDescent="0.3">
      <c r="B11069" s="1173" t="s">
        <v>11784</v>
      </c>
      <c r="C11069" s="1206">
        <v>7769</v>
      </c>
      <c r="D11069" s="1206">
        <v>8837</v>
      </c>
      <c r="E11069" s="1206">
        <v>3413</v>
      </c>
      <c r="F11069" s="1210">
        <v>20019</v>
      </c>
    </row>
    <row r="11070" spans="2:6" ht="13.15" customHeight="1" x14ac:dyDescent="0.3">
      <c r="B11070" s="1172" t="s">
        <v>11785</v>
      </c>
      <c r="C11070" s="1207">
        <v>5229</v>
      </c>
      <c r="D11070" s="1207">
        <v>7413</v>
      </c>
      <c r="E11070" s="1207">
        <v>2198</v>
      </c>
      <c r="F11070" s="1211">
        <v>14840</v>
      </c>
    </row>
    <row r="11071" spans="2:6" ht="13.15" customHeight="1" x14ac:dyDescent="0.3">
      <c r="B11071" s="1173" t="s">
        <v>11786</v>
      </c>
      <c r="C11071" s="1206">
        <v>7202</v>
      </c>
      <c r="D11071" s="1206">
        <v>9939</v>
      </c>
      <c r="E11071" s="1206">
        <v>3051</v>
      </c>
      <c r="F11071" s="1210">
        <v>20192</v>
      </c>
    </row>
    <row r="11072" spans="2:6" ht="13.15" customHeight="1" x14ac:dyDescent="0.3">
      <c r="B11072" s="1172" t="s">
        <v>11787</v>
      </c>
      <c r="C11072" s="1207">
        <v>0</v>
      </c>
      <c r="D11072" s="1207">
        <v>3</v>
      </c>
      <c r="E11072" s="1207">
        <v>2</v>
      </c>
      <c r="F11072" s="1211">
        <v>5</v>
      </c>
    </row>
    <row r="11073" spans="2:6" ht="13.15" customHeight="1" x14ac:dyDescent="0.3">
      <c r="B11073" s="1173" t="s">
        <v>11788</v>
      </c>
      <c r="C11073" s="1206">
        <v>995</v>
      </c>
      <c r="D11073" s="1206">
        <v>1255</v>
      </c>
      <c r="E11073" s="1206">
        <v>297</v>
      </c>
      <c r="F11073" s="1210">
        <v>2547</v>
      </c>
    </row>
    <row r="11074" spans="2:6" ht="13.15" customHeight="1" x14ac:dyDescent="0.3">
      <c r="B11074" s="1172" t="s">
        <v>11789</v>
      </c>
      <c r="C11074" s="1207">
        <v>1374</v>
      </c>
      <c r="D11074" s="1207">
        <v>1433</v>
      </c>
      <c r="E11074" s="1207">
        <v>313</v>
      </c>
      <c r="F11074" s="1211">
        <v>3120</v>
      </c>
    </row>
    <row r="11075" spans="2:6" ht="13.15" customHeight="1" x14ac:dyDescent="0.3">
      <c r="B11075" s="1173" t="s">
        <v>11790</v>
      </c>
      <c r="C11075" s="1206">
        <v>3401</v>
      </c>
      <c r="D11075" s="1206">
        <v>3793</v>
      </c>
      <c r="E11075" s="1206">
        <v>711</v>
      </c>
      <c r="F11075" s="1210">
        <v>7905</v>
      </c>
    </row>
    <row r="11076" spans="2:6" ht="13.15" customHeight="1" x14ac:dyDescent="0.3">
      <c r="B11076" s="1172" t="s">
        <v>11791</v>
      </c>
      <c r="C11076" s="1207">
        <v>719</v>
      </c>
      <c r="D11076" s="1207">
        <v>815</v>
      </c>
      <c r="E11076" s="1207">
        <v>228</v>
      </c>
      <c r="F11076" s="1211">
        <v>1762</v>
      </c>
    </row>
    <row r="11077" spans="2:6" ht="13.15" customHeight="1" x14ac:dyDescent="0.3">
      <c r="B11077" s="1173" t="s">
        <v>11792</v>
      </c>
      <c r="C11077" s="1206">
        <v>1207</v>
      </c>
      <c r="D11077" s="1206">
        <v>1337</v>
      </c>
      <c r="E11077" s="1206">
        <v>286</v>
      </c>
      <c r="F11077" s="1210">
        <v>2830</v>
      </c>
    </row>
    <row r="11078" spans="2:6" ht="13.15" customHeight="1" x14ac:dyDescent="0.3">
      <c r="B11078" s="1172" t="s">
        <v>11793</v>
      </c>
      <c r="C11078" s="1207">
        <v>875</v>
      </c>
      <c r="D11078" s="1207">
        <v>1021</v>
      </c>
      <c r="E11078" s="1207">
        <v>242</v>
      </c>
      <c r="F11078" s="1211">
        <v>2138</v>
      </c>
    </row>
    <row r="11079" spans="2:6" ht="13.15" customHeight="1" x14ac:dyDescent="0.3">
      <c r="B11079" s="1173" t="s">
        <v>11794</v>
      </c>
      <c r="C11079" s="1206">
        <v>901</v>
      </c>
      <c r="D11079" s="1206">
        <v>1068</v>
      </c>
      <c r="E11079" s="1206">
        <v>230</v>
      </c>
      <c r="F11079" s="1210">
        <v>2199</v>
      </c>
    </row>
    <row r="11080" spans="2:6" ht="13.15" customHeight="1" x14ac:dyDescent="0.3">
      <c r="B11080" s="1172" t="s">
        <v>11795</v>
      </c>
      <c r="C11080" s="1207">
        <v>929</v>
      </c>
      <c r="D11080" s="1207">
        <v>829</v>
      </c>
      <c r="E11080" s="1207">
        <v>258</v>
      </c>
      <c r="F11080" s="1211">
        <v>2016</v>
      </c>
    </row>
    <row r="11081" spans="2:6" ht="13.15" customHeight="1" x14ac:dyDescent="0.3">
      <c r="B11081" s="1173" t="s">
        <v>11796</v>
      </c>
      <c r="C11081" s="1206">
        <v>1014</v>
      </c>
      <c r="D11081" s="1206">
        <v>1002</v>
      </c>
      <c r="E11081" s="1206">
        <v>262</v>
      </c>
      <c r="F11081" s="1210">
        <v>2278</v>
      </c>
    </row>
    <row r="11082" spans="2:6" ht="13.15" customHeight="1" x14ac:dyDescent="0.3">
      <c r="B11082" s="1172" t="s">
        <v>11797</v>
      </c>
      <c r="C11082" s="1207">
        <v>1227</v>
      </c>
      <c r="D11082" s="1207">
        <v>1212</v>
      </c>
      <c r="E11082" s="1207">
        <v>201</v>
      </c>
      <c r="F11082" s="1211">
        <v>2640</v>
      </c>
    </row>
    <row r="11083" spans="2:6" ht="13.15" customHeight="1" x14ac:dyDescent="0.3">
      <c r="B11083" s="1173" t="s">
        <v>11798</v>
      </c>
      <c r="C11083" s="1206">
        <v>1006</v>
      </c>
      <c r="D11083" s="1206">
        <v>986</v>
      </c>
      <c r="E11083" s="1206">
        <v>270</v>
      </c>
      <c r="F11083" s="1210">
        <v>2262</v>
      </c>
    </row>
    <row r="11084" spans="2:6" ht="13.15" customHeight="1" x14ac:dyDescent="0.3">
      <c r="B11084" s="1172" t="s">
        <v>11799</v>
      </c>
      <c r="C11084" s="1207">
        <v>753</v>
      </c>
      <c r="D11084" s="1207">
        <v>697</v>
      </c>
      <c r="E11084" s="1207">
        <v>222</v>
      </c>
      <c r="F11084" s="1211">
        <v>1672</v>
      </c>
    </row>
    <row r="11085" spans="2:6" ht="13.15" customHeight="1" x14ac:dyDescent="0.3">
      <c r="B11085" s="1173" t="s">
        <v>11800</v>
      </c>
      <c r="C11085" s="1206">
        <v>649</v>
      </c>
      <c r="D11085" s="1206">
        <v>697</v>
      </c>
      <c r="E11085" s="1206">
        <v>261</v>
      </c>
      <c r="F11085" s="1210">
        <v>1607</v>
      </c>
    </row>
    <row r="11086" spans="2:6" ht="13.15" customHeight="1" x14ac:dyDescent="0.3">
      <c r="B11086" s="1172" t="s">
        <v>11801</v>
      </c>
      <c r="C11086" s="1207">
        <v>521</v>
      </c>
      <c r="D11086" s="1207">
        <v>475</v>
      </c>
      <c r="E11086" s="1207">
        <v>298</v>
      </c>
      <c r="F11086" s="1211">
        <v>1294</v>
      </c>
    </row>
    <row r="11087" spans="2:6" ht="13.15" customHeight="1" x14ac:dyDescent="0.3">
      <c r="B11087" s="1173" t="s">
        <v>11802</v>
      </c>
      <c r="C11087" s="1206">
        <v>615</v>
      </c>
      <c r="D11087" s="1206">
        <v>634</v>
      </c>
      <c r="E11087" s="1206">
        <v>238</v>
      </c>
      <c r="F11087" s="1210">
        <v>1487</v>
      </c>
    </row>
    <row r="11088" spans="2:6" ht="13.15" customHeight="1" x14ac:dyDescent="0.3">
      <c r="B11088" s="1172" t="s">
        <v>11803</v>
      </c>
      <c r="C11088" s="1207">
        <v>1275</v>
      </c>
      <c r="D11088" s="1207">
        <v>1477</v>
      </c>
      <c r="E11088" s="1207">
        <v>324</v>
      </c>
      <c r="F11088" s="1211">
        <v>3076</v>
      </c>
    </row>
    <row r="11089" spans="2:6" ht="13.15" customHeight="1" x14ac:dyDescent="0.3">
      <c r="B11089" s="1173" t="s">
        <v>11804</v>
      </c>
      <c r="C11089" s="1206">
        <v>1282</v>
      </c>
      <c r="D11089" s="1206">
        <v>1743</v>
      </c>
      <c r="E11089" s="1206">
        <v>278</v>
      </c>
      <c r="F11089" s="1210">
        <v>3303</v>
      </c>
    </row>
    <row r="11090" spans="2:6" ht="13.15" customHeight="1" x14ac:dyDescent="0.3">
      <c r="B11090" s="1172" t="s">
        <v>11805</v>
      </c>
      <c r="C11090" s="1207">
        <v>837</v>
      </c>
      <c r="D11090" s="1207">
        <v>909</v>
      </c>
      <c r="E11090" s="1207">
        <v>236</v>
      </c>
      <c r="F11090" s="1211">
        <v>1982</v>
      </c>
    </row>
    <row r="11091" spans="2:6" ht="13.15" customHeight="1" x14ac:dyDescent="0.3">
      <c r="B11091" s="1173" t="s">
        <v>11806</v>
      </c>
      <c r="C11091" s="1206">
        <v>971</v>
      </c>
      <c r="D11091" s="1206">
        <v>977</v>
      </c>
      <c r="E11091" s="1206">
        <v>192</v>
      </c>
      <c r="F11091" s="1210">
        <v>2140</v>
      </c>
    </row>
    <row r="11092" spans="2:6" ht="13.15" customHeight="1" x14ac:dyDescent="0.3">
      <c r="B11092" s="1172" t="s">
        <v>11807</v>
      </c>
      <c r="C11092" s="1207">
        <v>1130</v>
      </c>
      <c r="D11092" s="1207">
        <v>1114</v>
      </c>
      <c r="E11092" s="1207">
        <v>204</v>
      </c>
      <c r="F11092" s="1211">
        <v>2448</v>
      </c>
    </row>
    <row r="11093" spans="2:6" ht="13.15" customHeight="1" x14ac:dyDescent="0.3">
      <c r="B11093" s="1173" t="s">
        <v>11808</v>
      </c>
      <c r="C11093" s="1206">
        <v>1220</v>
      </c>
      <c r="D11093" s="1206">
        <v>1132</v>
      </c>
      <c r="E11093" s="1206">
        <v>227</v>
      </c>
      <c r="F11093" s="1210">
        <v>2579</v>
      </c>
    </row>
    <row r="11094" spans="2:6" ht="13.15" customHeight="1" x14ac:dyDescent="0.3">
      <c r="B11094" s="1172" t="s">
        <v>11809</v>
      </c>
      <c r="C11094" s="1207">
        <v>1584</v>
      </c>
      <c r="D11094" s="1207">
        <v>1663</v>
      </c>
      <c r="E11094" s="1207">
        <v>356</v>
      </c>
      <c r="F11094" s="1211">
        <v>3603</v>
      </c>
    </row>
    <row r="11095" spans="2:6" ht="13.15" customHeight="1" x14ac:dyDescent="0.3">
      <c r="B11095" s="1173" t="s">
        <v>11810</v>
      </c>
      <c r="C11095" s="1206">
        <v>1320</v>
      </c>
      <c r="D11095" s="1206">
        <v>1984</v>
      </c>
      <c r="E11095" s="1206">
        <v>321</v>
      </c>
      <c r="F11095" s="1210">
        <v>3625</v>
      </c>
    </row>
    <row r="11096" spans="2:6" ht="13.15" customHeight="1" x14ac:dyDescent="0.3">
      <c r="B11096" s="1172" t="s">
        <v>11811</v>
      </c>
      <c r="C11096" s="1207">
        <v>1068</v>
      </c>
      <c r="D11096" s="1207">
        <v>1978</v>
      </c>
      <c r="E11096" s="1207">
        <v>357</v>
      </c>
      <c r="F11096" s="1211">
        <v>3403</v>
      </c>
    </row>
    <row r="11097" spans="2:6" ht="13.15" customHeight="1" x14ac:dyDescent="0.3">
      <c r="B11097" s="1173" t="s">
        <v>11812</v>
      </c>
      <c r="C11097" s="1206">
        <v>1072</v>
      </c>
      <c r="D11097" s="1206">
        <v>1674</v>
      </c>
      <c r="E11097" s="1206">
        <v>269</v>
      </c>
      <c r="F11097" s="1210">
        <v>3015</v>
      </c>
    </row>
    <row r="11098" spans="2:6" ht="13.15" customHeight="1" x14ac:dyDescent="0.3">
      <c r="B11098" s="1172" t="s">
        <v>11813</v>
      </c>
      <c r="C11098" s="1207">
        <v>1241</v>
      </c>
      <c r="D11098" s="1207">
        <v>1987</v>
      </c>
      <c r="E11098" s="1207">
        <v>271</v>
      </c>
      <c r="F11098" s="1211">
        <v>3499</v>
      </c>
    </row>
    <row r="11099" spans="2:6" ht="13.15" customHeight="1" x14ac:dyDescent="0.3">
      <c r="B11099" s="1173" t="s">
        <v>11814</v>
      </c>
      <c r="C11099" s="1206">
        <v>951</v>
      </c>
      <c r="D11099" s="1206">
        <v>1692</v>
      </c>
      <c r="E11099" s="1206">
        <v>317</v>
      </c>
      <c r="F11099" s="1210">
        <v>2960</v>
      </c>
    </row>
    <row r="11100" spans="2:6" ht="13.15" customHeight="1" x14ac:dyDescent="0.3">
      <c r="B11100" s="1172" t="s">
        <v>11815</v>
      </c>
      <c r="C11100" s="1207">
        <v>1733</v>
      </c>
      <c r="D11100" s="1207">
        <v>2507</v>
      </c>
      <c r="E11100" s="1207">
        <v>426</v>
      </c>
      <c r="F11100" s="1211">
        <v>4666</v>
      </c>
    </row>
    <row r="11101" spans="2:6" ht="13.15" customHeight="1" x14ac:dyDescent="0.3">
      <c r="B11101" s="1173" t="s">
        <v>11816</v>
      </c>
      <c r="C11101" s="1206">
        <v>1577</v>
      </c>
      <c r="D11101" s="1206">
        <v>2078</v>
      </c>
      <c r="E11101" s="1206">
        <v>415</v>
      </c>
      <c r="F11101" s="1210">
        <v>4070</v>
      </c>
    </row>
    <row r="11102" spans="2:6" ht="13.15" customHeight="1" x14ac:dyDescent="0.3">
      <c r="B11102" s="1172" t="s">
        <v>11817</v>
      </c>
      <c r="C11102" s="1207">
        <v>846</v>
      </c>
      <c r="D11102" s="1207">
        <v>698</v>
      </c>
      <c r="E11102" s="1207">
        <v>180</v>
      </c>
      <c r="F11102" s="1211">
        <v>1724</v>
      </c>
    </row>
    <row r="11103" spans="2:6" ht="13.15" customHeight="1" x14ac:dyDescent="0.3">
      <c r="B11103" s="1173" t="s">
        <v>11818</v>
      </c>
      <c r="C11103" s="1206">
        <v>1276</v>
      </c>
      <c r="D11103" s="1206">
        <v>1648</v>
      </c>
      <c r="E11103" s="1206">
        <v>301</v>
      </c>
      <c r="F11103" s="1210">
        <v>3225</v>
      </c>
    </row>
    <row r="11104" spans="2:6" ht="13.15" customHeight="1" x14ac:dyDescent="0.3">
      <c r="B11104" s="1172" t="s">
        <v>11819</v>
      </c>
      <c r="C11104" s="1207">
        <v>1400</v>
      </c>
      <c r="D11104" s="1207">
        <v>1612</v>
      </c>
      <c r="E11104" s="1207">
        <v>282</v>
      </c>
      <c r="F11104" s="1211">
        <v>3294</v>
      </c>
    </row>
    <row r="11105" spans="2:6" ht="13.15" customHeight="1" x14ac:dyDescent="0.3">
      <c r="B11105" s="1173" t="s">
        <v>11820</v>
      </c>
      <c r="C11105" s="1206">
        <v>3</v>
      </c>
      <c r="D11105" s="1206">
        <v>4</v>
      </c>
      <c r="E11105" s="1206">
        <v>1</v>
      </c>
      <c r="F11105" s="1210">
        <v>8</v>
      </c>
    </row>
    <row r="11106" spans="2:6" ht="13.15" customHeight="1" x14ac:dyDescent="0.3">
      <c r="B11106" s="1172" t="s">
        <v>11821</v>
      </c>
      <c r="C11106" s="1207">
        <v>1</v>
      </c>
      <c r="D11106" s="1207">
        <v>0</v>
      </c>
      <c r="E11106" s="1207">
        <v>1</v>
      </c>
      <c r="F11106" s="1211">
        <v>2</v>
      </c>
    </row>
    <row r="11107" spans="2:6" ht="13.15" customHeight="1" x14ac:dyDescent="0.3">
      <c r="B11107" s="1173" t="s">
        <v>11822</v>
      </c>
      <c r="C11107" s="1206">
        <v>7</v>
      </c>
      <c r="D11107" s="1206">
        <v>16</v>
      </c>
      <c r="E11107" s="1206">
        <v>1</v>
      </c>
      <c r="F11107" s="1210">
        <v>24</v>
      </c>
    </row>
    <row r="11108" spans="2:6" ht="13.15" customHeight="1" x14ac:dyDescent="0.3">
      <c r="B11108" s="1172" t="s">
        <v>11823</v>
      </c>
      <c r="C11108" s="1207">
        <v>512</v>
      </c>
      <c r="D11108" s="1207">
        <v>826</v>
      </c>
      <c r="E11108" s="1207">
        <v>123</v>
      </c>
      <c r="F11108" s="1211">
        <v>1461</v>
      </c>
    </row>
    <row r="11109" spans="2:6" ht="13.15" customHeight="1" x14ac:dyDescent="0.3">
      <c r="B11109" s="1173" t="s">
        <v>11824</v>
      </c>
      <c r="C11109" s="1206">
        <v>204</v>
      </c>
      <c r="D11109" s="1206">
        <v>327</v>
      </c>
      <c r="E11109" s="1206">
        <v>36</v>
      </c>
      <c r="F11109" s="1210">
        <v>567</v>
      </c>
    </row>
    <row r="11110" spans="2:6" ht="13.15" customHeight="1" x14ac:dyDescent="0.3">
      <c r="B11110" s="1172" t="s">
        <v>11825</v>
      </c>
      <c r="C11110" s="1207">
        <v>89</v>
      </c>
      <c r="D11110" s="1207">
        <v>257</v>
      </c>
      <c r="E11110" s="1207">
        <v>27</v>
      </c>
      <c r="F11110" s="1211">
        <v>373</v>
      </c>
    </row>
    <row r="11111" spans="2:6" ht="13.15" customHeight="1" x14ac:dyDescent="0.3">
      <c r="B11111" s="1173" t="s">
        <v>11826</v>
      </c>
      <c r="C11111" s="1206">
        <v>411</v>
      </c>
      <c r="D11111" s="1206">
        <v>1009</v>
      </c>
      <c r="E11111" s="1206">
        <v>133</v>
      </c>
      <c r="F11111" s="1210">
        <v>1553</v>
      </c>
    </row>
    <row r="11112" spans="2:6" ht="13.15" customHeight="1" x14ac:dyDescent="0.3">
      <c r="B11112" s="1172" t="s">
        <v>11827</v>
      </c>
      <c r="C11112" s="1207">
        <v>138</v>
      </c>
      <c r="D11112" s="1207">
        <v>514</v>
      </c>
      <c r="E11112" s="1207">
        <v>54</v>
      </c>
      <c r="F11112" s="1211">
        <v>706</v>
      </c>
    </row>
    <row r="11113" spans="2:6" ht="13.15" customHeight="1" x14ac:dyDescent="0.3">
      <c r="B11113" s="1173" t="s">
        <v>11828</v>
      </c>
      <c r="C11113" s="1206">
        <v>99</v>
      </c>
      <c r="D11113" s="1206">
        <v>370</v>
      </c>
      <c r="E11113" s="1206">
        <v>33</v>
      </c>
      <c r="F11113" s="1210">
        <v>502</v>
      </c>
    </row>
    <row r="11114" spans="2:6" ht="13.15" customHeight="1" x14ac:dyDescent="0.3">
      <c r="B11114" s="1172" t="s">
        <v>11829</v>
      </c>
      <c r="C11114" s="1207">
        <v>141</v>
      </c>
      <c r="D11114" s="1207">
        <v>267</v>
      </c>
      <c r="E11114" s="1207">
        <v>37</v>
      </c>
      <c r="F11114" s="1211">
        <v>445</v>
      </c>
    </row>
    <row r="11115" spans="2:6" ht="13.15" customHeight="1" x14ac:dyDescent="0.3">
      <c r="B11115" s="1173" t="s">
        <v>11830</v>
      </c>
      <c r="C11115" s="1206">
        <v>45</v>
      </c>
      <c r="D11115" s="1206">
        <v>151</v>
      </c>
      <c r="E11115" s="1206">
        <v>21</v>
      </c>
      <c r="F11115" s="1210">
        <v>217</v>
      </c>
    </row>
    <row r="11116" spans="2:6" ht="13.15" customHeight="1" x14ac:dyDescent="0.3">
      <c r="B11116" s="1172" t="s">
        <v>11831</v>
      </c>
      <c r="C11116" s="1207">
        <v>180</v>
      </c>
      <c r="D11116" s="1207">
        <v>378</v>
      </c>
      <c r="E11116" s="1207">
        <v>36</v>
      </c>
      <c r="F11116" s="1211">
        <v>594</v>
      </c>
    </row>
    <row r="11117" spans="2:6" ht="13.15" customHeight="1" x14ac:dyDescent="0.3">
      <c r="B11117" s="1173" t="s">
        <v>11832</v>
      </c>
      <c r="C11117" s="1206">
        <v>128</v>
      </c>
      <c r="D11117" s="1206">
        <v>297</v>
      </c>
      <c r="E11117" s="1206">
        <v>18</v>
      </c>
      <c r="F11117" s="1210">
        <v>443</v>
      </c>
    </row>
    <row r="11118" spans="2:6" ht="13.15" customHeight="1" x14ac:dyDescent="0.3">
      <c r="B11118" s="1172" t="s">
        <v>11833</v>
      </c>
      <c r="C11118" s="1207">
        <v>127</v>
      </c>
      <c r="D11118" s="1207">
        <v>306</v>
      </c>
      <c r="E11118" s="1207">
        <v>27</v>
      </c>
      <c r="F11118" s="1211">
        <v>460</v>
      </c>
    </row>
    <row r="11119" spans="2:6" ht="13.15" customHeight="1" x14ac:dyDescent="0.3">
      <c r="B11119" s="1173" t="s">
        <v>11834</v>
      </c>
      <c r="C11119" s="1206">
        <v>69</v>
      </c>
      <c r="D11119" s="1206">
        <v>109</v>
      </c>
      <c r="E11119" s="1206">
        <v>12</v>
      </c>
      <c r="F11119" s="1210">
        <v>190</v>
      </c>
    </row>
    <row r="11120" spans="2:6" ht="13.15" customHeight="1" x14ac:dyDescent="0.3">
      <c r="B11120" s="1172" t="s">
        <v>11835</v>
      </c>
      <c r="C11120" s="1207">
        <v>264</v>
      </c>
      <c r="D11120" s="1207">
        <v>379</v>
      </c>
      <c r="E11120" s="1207">
        <v>49</v>
      </c>
      <c r="F11120" s="1211">
        <v>692</v>
      </c>
    </row>
    <row r="11121" spans="2:6" ht="13.15" customHeight="1" x14ac:dyDescent="0.3">
      <c r="B11121" s="1173" t="s">
        <v>11836</v>
      </c>
      <c r="C11121" s="1206">
        <v>224</v>
      </c>
      <c r="D11121" s="1206">
        <v>416</v>
      </c>
      <c r="E11121" s="1206">
        <v>59</v>
      </c>
      <c r="F11121" s="1210">
        <v>699</v>
      </c>
    </row>
    <row r="11122" spans="2:6" ht="13.15" customHeight="1" x14ac:dyDescent="0.3">
      <c r="B11122" s="1172" t="s">
        <v>11837</v>
      </c>
      <c r="C11122" s="1207">
        <v>36</v>
      </c>
      <c r="D11122" s="1207">
        <v>61</v>
      </c>
      <c r="E11122" s="1207">
        <v>8</v>
      </c>
      <c r="F11122" s="1211">
        <v>105</v>
      </c>
    </row>
    <row r="11123" spans="2:6" ht="13.15" customHeight="1" x14ac:dyDescent="0.3">
      <c r="B11123" s="1173" t="s">
        <v>11838</v>
      </c>
      <c r="C11123" s="1206">
        <v>66</v>
      </c>
      <c r="D11123" s="1206">
        <v>93</v>
      </c>
      <c r="E11123" s="1206">
        <v>6</v>
      </c>
      <c r="F11123" s="1210">
        <v>165</v>
      </c>
    </row>
    <row r="11124" spans="2:6" ht="13.15" customHeight="1" x14ac:dyDescent="0.3">
      <c r="B11124" s="1172" t="s">
        <v>11839</v>
      </c>
      <c r="C11124" s="1207">
        <v>123</v>
      </c>
      <c r="D11124" s="1207">
        <v>224</v>
      </c>
      <c r="E11124" s="1207">
        <v>26</v>
      </c>
      <c r="F11124" s="1211">
        <v>373</v>
      </c>
    </row>
    <row r="11125" spans="2:6" ht="13.15" customHeight="1" x14ac:dyDescent="0.3">
      <c r="B11125" s="1173" t="s">
        <v>11840</v>
      </c>
      <c r="C11125" s="1206">
        <v>204</v>
      </c>
      <c r="D11125" s="1206">
        <v>658</v>
      </c>
      <c r="E11125" s="1206">
        <v>63</v>
      </c>
      <c r="F11125" s="1210">
        <v>925</v>
      </c>
    </row>
    <row r="11126" spans="2:6" ht="13.15" customHeight="1" x14ac:dyDescent="0.3">
      <c r="B11126" s="1172" t="s">
        <v>11841</v>
      </c>
      <c r="C11126" s="1207">
        <v>264</v>
      </c>
      <c r="D11126" s="1207">
        <v>541</v>
      </c>
      <c r="E11126" s="1207">
        <v>87</v>
      </c>
      <c r="F11126" s="1211">
        <v>892</v>
      </c>
    </row>
    <row r="11127" spans="2:6" ht="13.15" customHeight="1" x14ac:dyDescent="0.3">
      <c r="B11127" s="1173" t="s">
        <v>11842</v>
      </c>
      <c r="C11127" s="1206">
        <v>234</v>
      </c>
      <c r="D11127" s="1206">
        <v>375</v>
      </c>
      <c r="E11127" s="1206">
        <v>42</v>
      </c>
      <c r="F11127" s="1210">
        <v>651</v>
      </c>
    </row>
    <row r="11128" spans="2:6" ht="13.15" customHeight="1" x14ac:dyDescent="0.3">
      <c r="B11128" s="1172" t="s">
        <v>11843</v>
      </c>
      <c r="C11128" s="1207">
        <v>463</v>
      </c>
      <c r="D11128" s="1207">
        <v>902</v>
      </c>
      <c r="E11128" s="1207">
        <v>95</v>
      </c>
      <c r="F11128" s="1211">
        <v>1460</v>
      </c>
    </row>
    <row r="11129" spans="2:6" ht="13.15" customHeight="1" x14ac:dyDescent="0.3">
      <c r="B11129" s="1173" t="s">
        <v>11844</v>
      </c>
      <c r="C11129" s="1206">
        <v>182</v>
      </c>
      <c r="D11129" s="1206">
        <v>364</v>
      </c>
      <c r="E11129" s="1206">
        <v>28</v>
      </c>
      <c r="F11129" s="1210">
        <v>574</v>
      </c>
    </row>
    <row r="11130" spans="2:6" ht="13.15" customHeight="1" x14ac:dyDescent="0.3">
      <c r="B11130" s="1172" t="s">
        <v>11845</v>
      </c>
      <c r="C11130" s="1207">
        <v>210</v>
      </c>
      <c r="D11130" s="1207">
        <v>324</v>
      </c>
      <c r="E11130" s="1207">
        <v>33</v>
      </c>
      <c r="F11130" s="1211">
        <v>567</v>
      </c>
    </row>
    <row r="11131" spans="2:6" ht="13.15" customHeight="1" x14ac:dyDescent="0.3">
      <c r="B11131" s="1173" t="s">
        <v>11846</v>
      </c>
      <c r="C11131" s="1206">
        <v>50</v>
      </c>
      <c r="D11131" s="1206">
        <v>103</v>
      </c>
      <c r="E11131" s="1206">
        <v>10</v>
      </c>
      <c r="F11131" s="1210">
        <v>163</v>
      </c>
    </row>
    <row r="11132" spans="2:6" ht="13.15" customHeight="1" x14ac:dyDescent="0.3">
      <c r="B11132" s="1172" t="s">
        <v>11847</v>
      </c>
      <c r="C11132" s="1207">
        <v>126</v>
      </c>
      <c r="D11132" s="1207">
        <v>161</v>
      </c>
      <c r="E11132" s="1207">
        <v>19</v>
      </c>
      <c r="F11132" s="1211">
        <v>306</v>
      </c>
    </row>
    <row r="11133" spans="2:6" ht="13.15" customHeight="1" x14ac:dyDescent="0.3">
      <c r="B11133" s="1173" t="s">
        <v>11848</v>
      </c>
      <c r="C11133" s="1206">
        <v>144</v>
      </c>
      <c r="D11133" s="1206">
        <v>178</v>
      </c>
      <c r="E11133" s="1206">
        <v>23</v>
      </c>
      <c r="F11133" s="1210">
        <v>345</v>
      </c>
    </row>
    <row r="11134" spans="2:6" ht="13.15" customHeight="1" x14ac:dyDescent="0.3">
      <c r="B11134" s="1172" t="s">
        <v>11849</v>
      </c>
      <c r="C11134" s="1207">
        <v>11</v>
      </c>
      <c r="D11134" s="1207">
        <v>9</v>
      </c>
      <c r="E11134" s="1207">
        <v>1</v>
      </c>
      <c r="F11134" s="1211">
        <v>21</v>
      </c>
    </row>
    <row r="11135" spans="2:6" ht="13.15" customHeight="1" x14ac:dyDescent="0.3">
      <c r="B11135" s="1173" t="s">
        <v>11850</v>
      </c>
      <c r="C11135" s="1206">
        <v>58</v>
      </c>
      <c r="D11135" s="1206">
        <v>126</v>
      </c>
      <c r="E11135" s="1206">
        <v>14</v>
      </c>
      <c r="F11135" s="1210">
        <v>198</v>
      </c>
    </row>
    <row r="11136" spans="2:6" ht="13.15" customHeight="1" x14ac:dyDescent="0.3">
      <c r="B11136" s="1172" t="s">
        <v>11851</v>
      </c>
      <c r="C11136" s="1207">
        <v>324</v>
      </c>
      <c r="D11136" s="1207">
        <v>591</v>
      </c>
      <c r="E11136" s="1207">
        <v>50</v>
      </c>
      <c r="F11136" s="1211">
        <v>965</v>
      </c>
    </row>
    <row r="11137" spans="2:6" ht="13.15" customHeight="1" x14ac:dyDescent="0.3">
      <c r="B11137" s="1173" t="s">
        <v>11852</v>
      </c>
      <c r="C11137" s="1206">
        <v>273</v>
      </c>
      <c r="D11137" s="1206">
        <v>640</v>
      </c>
      <c r="E11137" s="1206">
        <v>81</v>
      </c>
      <c r="F11137" s="1210">
        <v>994</v>
      </c>
    </row>
    <row r="11138" spans="2:6" ht="13.15" customHeight="1" x14ac:dyDescent="0.3">
      <c r="B11138" s="1172" t="s">
        <v>11853</v>
      </c>
      <c r="C11138" s="1207">
        <v>806</v>
      </c>
      <c r="D11138" s="1207">
        <v>1997</v>
      </c>
      <c r="E11138" s="1207">
        <v>214</v>
      </c>
      <c r="F11138" s="1211">
        <v>3017</v>
      </c>
    </row>
    <row r="11139" spans="2:6" ht="13.15" customHeight="1" x14ac:dyDescent="0.3">
      <c r="B11139" s="1173" t="s">
        <v>11854</v>
      </c>
      <c r="C11139" s="1206">
        <v>516</v>
      </c>
      <c r="D11139" s="1206">
        <v>1113</v>
      </c>
      <c r="E11139" s="1206">
        <v>146</v>
      </c>
      <c r="F11139" s="1210">
        <v>1775</v>
      </c>
    </row>
    <row r="11140" spans="2:6" ht="13.15" customHeight="1" x14ac:dyDescent="0.3">
      <c r="B11140" s="1172" t="s">
        <v>11855</v>
      </c>
      <c r="C11140" s="1207">
        <v>193</v>
      </c>
      <c r="D11140" s="1207">
        <v>450</v>
      </c>
      <c r="E11140" s="1207">
        <v>44</v>
      </c>
      <c r="F11140" s="1211">
        <v>687</v>
      </c>
    </row>
    <row r="11141" spans="2:6" ht="13.15" customHeight="1" x14ac:dyDescent="0.3">
      <c r="B11141" s="1173" t="s">
        <v>11856</v>
      </c>
      <c r="C11141" s="1206">
        <v>260</v>
      </c>
      <c r="D11141" s="1206">
        <v>432</v>
      </c>
      <c r="E11141" s="1206">
        <v>67</v>
      </c>
      <c r="F11141" s="1210">
        <v>759</v>
      </c>
    </row>
    <row r="11142" spans="2:6" ht="13.15" customHeight="1" x14ac:dyDescent="0.3">
      <c r="B11142" s="1172" t="s">
        <v>11857</v>
      </c>
      <c r="C11142" s="1207">
        <v>140</v>
      </c>
      <c r="D11142" s="1207">
        <v>353</v>
      </c>
      <c r="E11142" s="1207">
        <v>41</v>
      </c>
      <c r="F11142" s="1211">
        <v>534</v>
      </c>
    </row>
    <row r="11143" spans="2:6" ht="13.15" customHeight="1" x14ac:dyDescent="0.3">
      <c r="B11143" s="1173" t="s">
        <v>11858</v>
      </c>
      <c r="C11143" s="1206">
        <v>435</v>
      </c>
      <c r="D11143" s="1206">
        <v>962</v>
      </c>
      <c r="E11143" s="1206">
        <v>104</v>
      </c>
      <c r="F11143" s="1210">
        <v>1501</v>
      </c>
    </row>
    <row r="11144" spans="2:6" ht="13.15" customHeight="1" x14ac:dyDescent="0.3">
      <c r="B11144" s="1172" t="s">
        <v>11859</v>
      </c>
      <c r="C11144" s="1207">
        <v>157</v>
      </c>
      <c r="D11144" s="1207">
        <v>370</v>
      </c>
      <c r="E11144" s="1207">
        <v>55</v>
      </c>
      <c r="F11144" s="1211">
        <v>582</v>
      </c>
    </row>
    <row r="11145" spans="2:6" ht="13.15" customHeight="1" x14ac:dyDescent="0.3">
      <c r="B11145" s="1173" t="s">
        <v>11860</v>
      </c>
      <c r="C11145" s="1206">
        <v>217</v>
      </c>
      <c r="D11145" s="1206">
        <v>520</v>
      </c>
      <c r="E11145" s="1206">
        <v>43</v>
      </c>
      <c r="F11145" s="1210">
        <v>780</v>
      </c>
    </row>
    <row r="11146" spans="2:6" ht="13.15" customHeight="1" x14ac:dyDescent="0.3">
      <c r="B11146" s="1172" t="s">
        <v>11861</v>
      </c>
      <c r="C11146" s="1207">
        <v>103</v>
      </c>
      <c r="D11146" s="1207">
        <v>403</v>
      </c>
      <c r="E11146" s="1207">
        <v>34</v>
      </c>
      <c r="F11146" s="1211">
        <v>540</v>
      </c>
    </row>
    <row r="11147" spans="2:6" ht="13.15" customHeight="1" x14ac:dyDescent="0.3">
      <c r="B11147" s="1173" t="s">
        <v>11862</v>
      </c>
      <c r="C11147" s="1206">
        <v>900</v>
      </c>
      <c r="D11147" s="1206">
        <v>1708</v>
      </c>
      <c r="E11147" s="1206">
        <v>234</v>
      </c>
      <c r="F11147" s="1210">
        <v>2842</v>
      </c>
    </row>
    <row r="11148" spans="2:6" ht="13.15" customHeight="1" x14ac:dyDescent="0.3">
      <c r="B11148" s="1172" t="s">
        <v>11863</v>
      </c>
      <c r="C11148" s="1207">
        <v>284</v>
      </c>
      <c r="D11148" s="1207">
        <v>404</v>
      </c>
      <c r="E11148" s="1207">
        <v>55</v>
      </c>
      <c r="F11148" s="1211">
        <v>743</v>
      </c>
    </row>
    <row r="11149" spans="2:6" ht="13.15" customHeight="1" x14ac:dyDescent="0.3">
      <c r="B11149" s="1173" t="s">
        <v>11864</v>
      </c>
      <c r="C11149" s="1206">
        <v>58</v>
      </c>
      <c r="D11149" s="1206">
        <v>149</v>
      </c>
      <c r="E11149" s="1206">
        <v>12</v>
      </c>
      <c r="F11149" s="1210">
        <v>219</v>
      </c>
    </row>
    <row r="11150" spans="2:6" ht="13.15" customHeight="1" x14ac:dyDescent="0.3">
      <c r="B11150" s="1172" t="s">
        <v>11865</v>
      </c>
      <c r="C11150" s="1207">
        <v>272</v>
      </c>
      <c r="D11150" s="1207">
        <v>592</v>
      </c>
      <c r="E11150" s="1207">
        <v>48</v>
      </c>
      <c r="F11150" s="1211">
        <v>912</v>
      </c>
    </row>
    <row r="11151" spans="2:6" ht="13.15" customHeight="1" x14ac:dyDescent="0.3">
      <c r="B11151" s="1173" t="s">
        <v>11866</v>
      </c>
      <c r="C11151" s="1206">
        <v>81</v>
      </c>
      <c r="D11151" s="1206">
        <v>110</v>
      </c>
      <c r="E11151" s="1206">
        <v>14</v>
      </c>
      <c r="F11151" s="1210">
        <v>205</v>
      </c>
    </row>
    <row r="11152" spans="2:6" ht="13.15" customHeight="1" x14ac:dyDescent="0.3">
      <c r="B11152" s="1172" t="s">
        <v>11867</v>
      </c>
      <c r="C11152" s="1207">
        <v>89</v>
      </c>
      <c r="D11152" s="1207">
        <v>154</v>
      </c>
      <c r="E11152" s="1207">
        <v>12</v>
      </c>
      <c r="F11152" s="1211">
        <v>255</v>
      </c>
    </row>
    <row r="11153" spans="2:6" ht="13.15" customHeight="1" x14ac:dyDescent="0.3">
      <c r="B11153" s="1173" t="s">
        <v>11868</v>
      </c>
      <c r="C11153" s="1206">
        <v>89</v>
      </c>
      <c r="D11153" s="1206">
        <v>136</v>
      </c>
      <c r="E11153" s="1206">
        <v>21</v>
      </c>
      <c r="F11153" s="1210">
        <v>246</v>
      </c>
    </row>
    <row r="11154" spans="2:6" ht="13.15" customHeight="1" x14ac:dyDescent="0.3">
      <c r="B11154" s="1172" t="s">
        <v>11869</v>
      </c>
      <c r="C11154" s="1207">
        <v>91</v>
      </c>
      <c r="D11154" s="1207">
        <v>365</v>
      </c>
      <c r="E11154" s="1207">
        <v>17</v>
      </c>
      <c r="F11154" s="1211">
        <v>473</v>
      </c>
    </row>
    <row r="11155" spans="2:6" ht="13.15" customHeight="1" x14ac:dyDescent="0.3">
      <c r="B11155" s="1173" t="s">
        <v>11870</v>
      </c>
      <c r="C11155" s="1206">
        <v>202</v>
      </c>
      <c r="D11155" s="1206">
        <v>340</v>
      </c>
      <c r="E11155" s="1206">
        <v>34</v>
      </c>
      <c r="F11155" s="1210">
        <v>576</v>
      </c>
    </row>
    <row r="11156" spans="2:6" ht="13.15" customHeight="1" x14ac:dyDescent="0.3">
      <c r="B11156" s="1172" t="s">
        <v>11871</v>
      </c>
      <c r="C11156" s="1207">
        <v>25</v>
      </c>
      <c r="D11156" s="1207">
        <v>50</v>
      </c>
      <c r="E11156" s="1207">
        <v>4</v>
      </c>
      <c r="F11156" s="1211">
        <v>79</v>
      </c>
    </row>
    <row r="11157" spans="2:6" ht="13.15" customHeight="1" x14ac:dyDescent="0.3">
      <c r="B11157" s="1173" t="s">
        <v>11872</v>
      </c>
      <c r="C11157" s="1206">
        <v>60</v>
      </c>
      <c r="D11157" s="1206">
        <v>102</v>
      </c>
      <c r="E11157" s="1206">
        <v>10</v>
      </c>
      <c r="F11157" s="1210">
        <v>172</v>
      </c>
    </row>
    <row r="11158" spans="2:6" ht="13.15" customHeight="1" x14ac:dyDescent="0.3">
      <c r="B11158" s="1172" t="s">
        <v>11873</v>
      </c>
      <c r="C11158" s="1207">
        <v>13</v>
      </c>
      <c r="D11158" s="1207">
        <v>28</v>
      </c>
      <c r="E11158" s="1207">
        <v>4</v>
      </c>
      <c r="F11158" s="1211">
        <v>45</v>
      </c>
    </row>
    <row r="11159" spans="2:6" ht="13.15" customHeight="1" x14ac:dyDescent="0.3">
      <c r="B11159" s="1173" t="s">
        <v>11874</v>
      </c>
      <c r="C11159" s="1206">
        <v>5</v>
      </c>
      <c r="D11159" s="1206">
        <v>3</v>
      </c>
      <c r="E11159" s="1206">
        <v>0</v>
      </c>
      <c r="F11159" s="1210">
        <v>8</v>
      </c>
    </row>
    <row r="11160" spans="2:6" ht="13.15" customHeight="1" x14ac:dyDescent="0.3">
      <c r="B11160" s="1172" t="s">
        <v>11875</v>
      </c>
      <c r="C11160" s="1207">
        <v>13</v>
      </c>
      <c r="D11160" s="1207">
        <v>55</v>
      </c>
      <c r="E11160" s="1207">
        <v>3</v>
      </c>
      <c r="F11160" s="1211">
        <v>71</v>
      </c>
    </row>
    <row r="11161" spans="2:6" ht="13.15" customHeight="1" x14ac:dyDescent="0.3">
      <c r="B11161" s="1173" t="s">
        <v>11876</v>
      </c>
      <c r="C11161" s="1206">
        <v>45</v>
      </c>
      <c r="D11161" s="1206">
        <v>128</v>
      </c>
      <c r="E11161" s="1206">
        <v>13</v>
      </c>
      <c r="F11161" s="1210">
        <v>186</v>
      </c>
    </row>
    <row r="11162" spans="2:6" ht="13.15" customHeight="1" x14ac:dyDescent="0.3">
      <c r="B11162" s="1172" t="s">
        <v>11877</v>
      </c>
      <c r="C11162" s="1207">
        <v>38</v>
      </c>
      <c r="D11162" s="1207">
        <v>52</v>
      </c>
      <c r="E11162" s="1207">
        <v>8</v>
      </c>
      <c r="F11162" s="1211">
        <v>98</v>
      </c>
    </row>
    <row r="11163" spans="2:6" ht="13.15" customHeight="1" x14ac:dyDescent="0.3">
      <c r="B11163" s="1173" t="s">
        <v>11878</v>
      </c>
      <c r="C11163" s="1206">
        <v>173</v>
      </c>
      <c r="D11163" s="1206">
        <v>482</v>
      </c>
      <c r="E11163" s="1206">
        <v>33</v>
      </c>
      <c r="F11163" s="1210">
        <v>688</v>
      </c>
    </row>
    <row r="11164" spans="2:6" ht="13.15" customHeight="1" x14ac:dyDescent="0.3">
      <c r="B11164" s="1172" t="s">
        <v>11879</v>
      </c>
      <c r="C11164" s="1207">
        <v>162</v>
      </c>
      <c r="D11164" s="1207">
        <v>386</v>
      </c>
      <c r="E11164" s="1207">
        <v>27</v>
      </c>
      <c r="F11164" s="1211">
        <v>575</v>
      </c>
    </row>
    <row r="11165" spans="2:6" ht="13.15" customHeight="1" x14ac:dyDescent="0.3">
      <c r="B11165" s="1173" t="s">
        <v>11880</v>
      </c>
      <c r="C11165" s="1206">
        <v>147</v>
      </c>
      <c r="D11165" s="1206">
        <v>267</v>
      </c>
      <c r="E11165" s="1206">
        <v>18</v>
      </c>
      <c r="F11165" s="1210">
        <v>432</v>
      </c>
    </row>
    <row r="11166" spans="2:6" ht="13.15" customHeight="1" x14ac:dyDescent="0.3">
      <c r="B11166" s="1172" t="s">
        <v>11881</v>
      </c>
      <c r="C11166" s="1207">
        <v>57</v>
      </c>
      <c r="D11166" s="1207">
        <v>116</v>
      </c>
      <c r="E11166" s="1207">
        <v>7</v>
      </c>
      <c r="F11166" s="1211">
        <v>180</v>
      </c>
    </row>
    <row r="11167" spans="2:6" ht="13.15" customHeight="1" x14ac:dyDescent="0.3">
      <c r="B11167" s="1173" t="s">
        <v>11882</v>
      </c>
      <c r="C11167" s="1206">
        <v>49</v>
      </c>
      <c r="D11167" s="1206">
        <v>216</v>
      </c>
      <c r="E11167" s="1206">
        <v>12</v>
      </c>
      <c r="F11167" s="1210">
        <v>277</v>
      </c>
    </row>
    <row r="11168" spans="2:6" ht="13.15" customHeight="1" x14ac:dyDescent="0.3">
      <c r="B11168" s="1172" t="s">
        <v>11883</v>
      </c>
      <c r="C11168" s="1207">
        <v>85</v>
      </c>
      <c r="D11168" s="1207">
        <v>232</v>
      </c>
      <c r="E11168" s="1207">
        <v>14</v>
      </c>
      <c r="F11168" s="1211">
        <v>331</v>
      </c>
    </row>
    <row r="11169" spans="2:6" ht="13.15" customHeight="1" x14ac:dyDescent="0.3">
      <c r="B11169" s="1173" t="s">
        <v>11884</v>
      </c>
      <c r="C11169" s="1206">
        <v>1404</v>
      </c>
      <c r="D11169" s="1206">
        <v>2497</v>
      </c>
      <c r="E11169" s="1206">
        <v>317</v>
      </c>
      <c r="F11169" s="1210">
        <v>4218</v>
      </c>
    </row>
    <row r="11170" spans="2:6" ht="13.15" customHeight="1" x14ac:dyDescent="0.3">
      <c r="B11170" s="1172" t="s">
        <v>11885</v>
      </c>
      <c r="C11170" s="1207">
        <v>240</v>
      </c>
      <c r="D11170" s="1207">
        <v>494</v>
      </c>
      <c r="E11170" s="1207">
        <v>61</v>
      </c>
      <c r="F11170" s="1211">
        <v>795</v>
      </c>
    </row>
    <row r="11171" spans="2:6" ht="13.15" customHeight="1" x14ac:dyDescent="0.3">
      <c r="B11171" s="1173" t="s">
        <v>11886</v>
      </c>
      <c r="C11171" s="1206">
        <v>818</v>
      </c>
      <c r="D11171" s="1206">
        <v>1960</v>
      </c>
      <c r="E11171" s="1206">
        <v>303</v>
      </c>
      <c r="F11171" s="1210">
        <v>3081</v>
      </c>
    </row>
    <row r="11172" spans="2:6" ht="13.15" customHeight="1" x14ac:dyDescent="0.3">
      <c r="B11172" s="1172" t="s">
        <v>11887</v>
      </c>
      <c r="C11172" s="1207">
        <v>21</v>
      </c>
      <c r="D11172" s="1207">
        <v>29</v>
      </c>
      <c r="E11172" s="1207">
        <v>2</v>
      </c>
      <c r="F11172" s="1211">
        <v>52</v>
      </c>
    </row>
    <row r="11173" spans="2:6" ht="13.15" customHeight="1" x14ac:dyDescent="0.3">
      <c r="B11173" s="1173" t="s">
        <v>11888</v>
      </c>
      <c r="C11173" s="1206">
        <v>313</v>
      </c>
      <c r="D11173" s="1206">
        <v>654</v>
      </c>
      <c r="E11173" s="1206">
        <v>126</v>
      </c>
      <c r="F11173" s="1210">
        <v>1093</v>
      </c>
    </row>
    <row r="11174" spans="2:6" ht="13.15" customHeight="1" x14ac:dyDescent="0.3">
      <c r="B11174" s="1172" t="s">
        <v>11889</v>
      </c>
      <c r="C11174" s="1207">
        <v>253</v>
      </c>
      <c r="D11174" s="1207">
        <v>351</v>
      </c>
      <c r="E11174" s="1207">
        <v>65</v>
      </c>
      <c r="F11174" s="1211">
        <v>669</v>
      </c>
    </row>
    <row r="11175" spans="2:6" ht="13.15" customHeight="1" x14ac:dyDescent="0.3">
      <c r="B11175" s="1173" t="s">
        <v>11890</v>
      </c>
      <c r="C11175" s="1206">
        <v>221</v>
      </c>
      <c r="D11175" s="1206">
        <v>466</v>
      </c>
      <c r="E11175" s="1206">
        <v>48</v>
      </c>
      <c r="F11175" s="1210">
        <v>735</v>
      </c>
    </row>
    <row r="11176" spans="2:6" ht="13.15" customHeight="1" x14ac:dyDescent="0.3">
      <c r="B11176" s="1172" t="s">
        <v>11891</v>
      </c>
      <c r="C11176" s="1207">
        <v>142</v>
      </c>
      <c r="D11176" s="1207">
        <v>418</v>
      </c>
      <c r="E11176" s="1207">
        <v>43</v>
      </c>
      <c r="F11176" s="1211">
        <v>603</v>
      </c>
    </row>
    <row r="11177" spans="2:6" ht="13.15" customHeight="1" x14ac:dyDescent="0.3">
      <c r="B11177" s="1173" t="s">
        <v>11892</v>
      </c>
      <c r="C11177" s="1206">
        <v>135</v>
      </c>
      <c r="D11177" s="1206">
        <v>342</v>
      </c>
      <c r="E11177" s="1206">
        <v>33</v>
      </c>
      <c r="F11177" s="1210">
        <v>510</v>
      </c>
    </row>
    <row r="11178" spans="2:6" ht="13.15" customHeight="1" x14ac:dyDescent="0.3">
      <c r="B11178" s="1172" t="s">
        <v>11893</v>
      </c>
      <c r="C11178" s="1207">
        <v>90</v>
      </c>
      <c r="D11178" s="1207">
        <v>268</v>
      </c>
      <c r="E11178" s="1207">
        <v>21</v>
      </c>
      <c r="F11178" s="1211">
        <v>379</v>
      </c>
    </row>
    <row r="11179" spans="2:6" ht="13.15" customHeight="1" x14ac:dyDescent="0.3">
      <c r="B11179" s="1173" t="s">
        <v>11894</v>
      </c>
      <c r="C11179" s="1206">
        <v>105</v>
      </c>
      <c r="D11179" s="1206">
        <v>313</v>
      </c>
      <c r="E11179" s="1206">
        <v>21</v>
      </c>
      <c r="F11179" s="1210">
        <v>439</v>
      </c>
    </row>
    <row r="11180" spans="2:6" ht="13.15" customHeight="1" x14ac:dyDescent="0.3">
      <c r="B11180" s="1172" t="s">
        <v>11895</v>
      </c>
      <c r="C11180" s="1207">
        <v>133</v>
      </c>
      <c r="D11180" s="1207">
        <v>366</v>
      </c>
      <c r="E11180" s="1207">
        <v>43</v>
      </c>
      <c r="F11180" s="1211">
        <v>542</v>
      </c>
    </row>
    <row r="11181" spans="2:6" ht="13.15" customHeight="1" x14ac:dyDescent="0.3">
      <c r="B11181" s="1173" t="s">
        <v>11896</v>
      </c>
      <c r="C11181" s="1206">
        <v>833</v>
      </c>
      <c r="D11181" s="1206">
        <v>1227</v>
      </c>
      <c r="E11181" s="1206">
        <v>210</v>
      </c>
      <c r="F11181" s="1210">
        <v>2270</v>
      </c>
    </row>
    <row r="11182" spans="2:6" ht="13.15" customHeight="1" x14ac:dyDescent="0.3">
      <c r="B11182" s="1172" t="s">
        <v>11897</v>
      </c>
      <c r="C11182" s="1207">
        <v>106</v>
      </c>
      <c r="D11182" s="1207">
        <v>167</v>
      </c>
      <c r="E11182" s="1207">
        <v>20</v>
      </c>
      <c r="F11182" s="1211">
        <v>293</v>
      </c>
    </row>
    <row r="11183" spans="2:6" ht="13.15" customHeight="1" x14ac:dyDescent="0.3">
      <c r="B11183" s="1173" t="s">
        <v>11898</v>
      </c>
      <c r="C11183" s="1206">
        <v>20</v>
      </c>
      <c r="D11183" s="1206">
        <v>42</v>
      </c>
      <c r="E11183" s="1206">
        <v>3</v>
      </c>
      <c r="F11183" s="1210">
        <v>65</v>
      </c>
    </row>
    <row r="11184" spans="2:6" ht="13.15" customHeight="1" x14ac:dyDescent="0.3">
      <c r="B11184" s="1172" t="s">
        <v>11899</v>
      </c>
      <c r="C11184" s="1207">
        <v>22</v>
      </c>
      <c r="D11184" s="1207">
        <v>59</v>
      </c>
      <c r="E11184" s="1207">
        <v>9</v>
      </c>
      <c r="F11184" s="1211">
        <v>90</v>
      </c>
    </row>
    <row r="11185" spans="2:6" ht="13.15" customHeight="1" x14ac:dyDescent="0.3">
      <c r="B11185" s="1173" t="s">
        <v>11900</v>
      </c>
      <c r="C11185" s="1206">
        <v>120</v>
      </c>
      <c r="D11185" s="1206">
        <v>400</v>
      </c>
      <c r="E11185" s="1206">
        <v>28</v>
      </c>
      <c r="F11185" s="1210">
        <v>548</v>
      </c>
    </row>
    <row r="11186" spans="2:6" ht="13.15" customHeight="1" x14ac:dyDescent="0.3">
      <c r="B11186" s="1172" t="s">
        <v>11901</v>
      </c>
      <c r="C11186" s="1207">
        <v>115</v>
      </c>
      <c r="D11186" s="1207">
        <v>377</v>
      </c>
      <c r="E11186" s="1207">
        <v>15</v>
      </c>
      <c r="F11186" s="1211">
        <v>507</v>
      </c>
    </row>
    <row r="11187" spans="2:6" ht="13.15" customHeight="1" x14ac:dyDescent="0.3">
      <c r="B11187" s="1173" t="s">
        <v>11902</v>
      </c>
      <c r="C11187" s="1206">
        <v>54</v>
      </c>
      <c r="D11187" s="1206">
        <v>184</v>
      </c>
      <c r="E11187" s="1206">
        <v>18</v>
      </c>
      <c r="F11187" s="1210">
        <v>256</v>
      </c>
    </row>
    <row r="11188" spans="2:6" ht="13.15" customHeight="1" x14ac:dyDescent="0.3">
      <c r="B11188" s="1172" t="s">
        <v>11903</v>
      </c>
      <c r="C11188" s="1207">
        <v>57</v>
      </c>
      <c r="D11188" s="1207">
        <v>303</v>
      </c>
      <c r="E11188" s="1207">
        <v>17</v>
      </c>
      <c r="F11188" s="1211">
        <v>377</v>
      </c>
    </row>
    <row r="11189" spans="2:6" ht="13.15" customHeight="1" x14ac:dyDescent="0.3">
      <c r="B11189" s="1173" t="s">
        <v>11904</v>
      </c>
      <c r="C11189" s="1206">
        <v>51</v>
      </c>
      <c r="D11189" s="1206">
        <v>298</v>
      </c>
      <c r="E11189" s="1206">
        <v>20</v>
      </c>
      <c r="F11189" s="1210">
        <v>369</v>
      </c>
    </row>
    <row r="11190" spans="2:6" ht="13.15" customHeight="1" x14ac:dyDescent="0.3">
      <c r="B11190" s="1172" t="s">
        <v>11905</v>
      </c>
      <c r="C11190" s="1207">
        <v>95</v>
      </c>
      <c r="D11190" s="1207">
        <v>332</v>
      </c>
      <c r="E11190" s="1207">
        <v>17</v>
      </c>
      <c r="F11190" s="1211">
        <v>444</v>
      </c>
    </row>
    <row r="11191" spans="2:6" ht="13.15" customHeight="1" x14ac:dyDescent="0.3">
      <c r="B11191" s="1173" t="s">
        <v>11906</v>
      </c>
      <c r="C11191" s="1206">
        <v>74</v>
      </c>
      <c r="D11191" s="1206">
        <v>200</v>
      </c>
      <c r="E11191" s="1206">
        <v>14</v>
      </c>
      <c r="F11191" s="1210">
        <v>288</v>
      </c>
    </row>
    <row r="11192" spans="2:6" ht="13.15" customHeight="1" x14ac:dyDescent="0.3">
      <c r="B11192" s="1172" t="s">
        <v>11907</v>
      </c>
      <c r="C11192" s="1207">
        <v>20</v>
      </c>
      <c r="D11192" s="1207">
        <v>54</v>
      </c>
      <c r="E11192" s="1207">
        <v>6</v>
      </c>
      <c r="F11192" s="1211">
        <v>80</v>
      </c>
    </row>
    <row r="11193" spans="2:6" ht="13.15" customHeight="1" x14ac:dyDescent="0.3">
      <c r="B11193" s="1173" t="s">
        <v>11908</v>
      </c>
      <c r="C11193" s="1206">
        <v>18</v>
      </c>
      <c r="D11193" s="1206">
        <v>38</v>
      </c>
      <c r="E11193" s="1206">
        <v>2</v>
      </c>
      <c r="F11193" s="1210">
        <v>58</v>
      </c>
    </row>
    <row r="11194" spans="2:6" ht="13.15" customHeight="1" x14ac:dyDescent="0.3">
      <c r="B11194" s="1172" t="s">
        <v>11909</v>
      </c>
      <c r="C11194" s="1207">
        <v>7</v>
      </c>
      <c r="D11194" s="1207">
        <v>11</v>
      </c>
      <c r="E11194" s="1207">
        <v>0</v>
      </c>
      <c r="F11194" s="1211">
        <v>18</v>
      </c>
    </row>
    <row r="11195" spans="2:6" ht="13.15" customHeight="1" x14ac:dyDescent="0.3">
      <c r="B11195" s="1173" t="s">
        <v>11910</v>
      </c>
      <c r="C11195" s="1206">
        <v>40</v>
      </c>
      <c r="D11195" s="1206">
        <v>79</v>
      </c>
      <c r="E11195" s="1206">
        <v>9</v>
      </c>
      <c r="F11195" s="1210">
        <v>128</v>
      </c>
    </row>
    <row r="11196" spans="2:6" ht="13.15" customHeight="1" x14ac:dyDescent="0.3">
      <c r="B11196" s="1172" t="s">
        <v>11911</v>
      </c>
      <c r="C11196" s="1207">
        <v>114</v>
      </c>
      <c r="D11196" s="1207">
        <v>281</v>
      </c>
      <c r="E11196" s="1207">
        <v>35</v>
      </c>
      <c r="F11196" s="1211">
        <v>430</v>
      </c>
    </row>
    <row r="11197" spans="2:6" ht="13.15" customHeight="1" x14ac:dyDescent="0.3">
      <c r="B11197" s="1173" t="s">
        <v>11912</v>
      </c>
      <c r="C11197" s="1206">
        <v>3</v>
      </c>
      <c r="D11197" s="1206">
        <v>10</v>
      </c>
      <c r="E11197" s="1206">
        <v>4</v>
      </c>
      <c r="F11197" s="1210">
        <v>17</v>
      </c>
    </row>
    <row r="11198" spans="2:6" ht="13.15" customHeight="1" x14ac:dyDescent="0.3">
      <c r="B11198" s="1172" t="s">
        <v>11913</v>
      </c>
      <c r="C11198" s="1207">
        <v>812</v>
      </c>
      <c r="D11198" s="1207">
        <v>1316</v>
      </c>
      <c r="E11198" s="1207">
        <v>235</v>
      </c>
      <c r="F11198" s="1211">
        <v>2363</v>
      </c>
    </row>
    <row r="11199" spans="2:6" ht="13.15" customHeight="1" x14ac:dyDescent="0.3">
      <c r="B11199" s="1173" t="s">
        <v>11914</v>
      </c>
      <c r="C11199" s="1206">
        <v>190</v>
      </c>
      <c r="D11199" s="1206">
        <v>365</v>
      </c>
      <c r="E11199" s="1206">
        <v>68</v>
      </c>
      <c r="F11199" s="1210">
        <v>623</v>
      </c>
    </row>
    <row r="11200" spans="2:6" ht="13.15" customHeight="1" x14ac:dyDescent="0.3">
      <c r="B11200" s="1172" t="s">
        <v>11915</v>
      </c>
      <c r="C11200" s="1207">
        <v>66</v>
      </c>
      <c r="D11200" s="1207">
        <v>70</v>
      </c>
      <c r="E11200" s="1207">
        <v>7</v>
      </c>
      <c r="F11200" s="1211">
        <v>143</v>
      </c>
    </row>
    <row r="11201" spans="2:6" ht="13.15" customHeight="1" x14ac:dyDescent="0.3">
      <c r="B11201" s="1173" t="s">
        <v>11916</v>
      </c>
      <c r="C11201" s="1206">
        <v>227</v>
      </c>
      <c r="D11201" s="1206">
        <v>185</v>
      </c>
      <c r="E11201" s="1206">
        <v>20</v>
      </c>
      <c r="F11201" s="1210">
        <v>432</v>
      </c>
    </row>
    <row r="11202" spans="2:6" ht="13.15" customHeight="1" x14ac:dyDescent="0.3">
      <c r="B11202" s="1172" t="s">
        <v>11917</v>
      </c>
      <c r="C11202" s="1207">
        <v>66</v>
      </c>
      <c r="D11202" s="1207">
        <v>86</v>
      </c>
      <c r="E11202" s="1207">
        <v>2</v>
      </c>
      <c r="F11202" s="1211">
        <v>154</v>
      </c>
    </row>
    <row r="11203" spans="2:6" ht="13.15" customHeight="1" x14ac:dyDescent="0.3">
      <c r="B11203" s="1173" t="s">
        <v>11918</v>
      </c>
      <c r="C11203" s="1206">
        <v>97</v>
      </c>
      <c r="D11203" s="1206">
        <v>64</v>
      </c>
      <c r="E11203" s="1206">
        <v>13</v>
      </c>
      <c r="F11203" s="1210">
        <v>174</v>
      </c>
    </row>
    <row r="11204" spans="2:6" ht="13.15" customHeight="1" x14ac:dyDescent="0.3">
      <c r="B11204" s="1172" t="s">
        <v>11919</v>
      </c>
      <c r="C11204" s="1207">
        <v>320</v>
      </c>
      <c r="D11204" s="1207">
        <v>208</v>
      </c>
      <c r="E11204" s="1207">
        <v>30</v>
      </c>
      <c r="F11204" s="1211">
        <v>558</v>
      </c>
    </row>
    <row r="11205" spans="2:6" ht="13.15" customHeight="1" x14ac:dyDescent="0.3">
      <c r="B11205" s="1173" t="s">
        <v>11920</v>
      </c>
      <c r="C11205" s="1206">
        <v>236</v>
      </c>
      <c r="D11205" s="1206">
        <v>355</v>
      </c>
      <c r="E11205" s="1206">
        <v>38</v>
      </c>
      <c r="F11205" s="1210">
        <v>629</v>
      </c>
    </row>
    <row r="11206" spans="2:6" ht="13.15" customHeight="1" x14ac:dyDescent="0.3">
      <c r="B11206" s="1172" t="s">
        <v>11921</v>
      </c>
      <c r="C11206" s="1207">
        <v>130</v>
      </c>
      <c r="D11206" s="1207">
        <v>96</v>
      </c>
      <c r="E11206" s="1207">
        <v>7</v>
      </c>
      <c r="F11206" s="1211">
        <v>233</v>
      </c>
    </row>
    <row r="11207" spans="2:6" ht="13.15" customHeight="1" x14ac:dyDescent="0.3">
      <c r="B11207" s="1173" t="s">
        <v>11922</v>
      </c>
      <c r="C11207" s="1206">
        <v>42</v>
      </c>
      <c r="D11207" s="1206">
        <v>45</v>
      </c>
      <c r="E11207" s="1206">
        <v>0</v>
      </c>
      <c r="F11207" s="1210">
        <v>87</v>
      </c>
    </row>
    <row r="11208" spans="2:6" ht="13.15" customHeight="1" x14ac:dyDescent="0.3">
      <c r="B11208" s="1172" t="s">
        <v>11923</v>
      </c>
      <c r="C11208" s="1207">
        <v>270</v>
      </c>
      <c r="D11208" s="1207">
        <v>247</v>
      </c>
      <c r="E11208" s="1207">
        <v>23</v>
      </c>
      <c r="F11208" s="1211">
        <v>540</v>
      </c>
    </row>
    <row r="11209" spans="2:6" ht="13.15" customHeight="1" x14ac:dyDescent="0.3">
      <c r="B11209" s="1173" t="s">
        <v>11924</v>
      </c>
      <c r="C11209" s="1206">
        <v>110</v>
      </c>
      <c r="D11209" s="1206">
        <v>172</v>
      </c>
      <c r="E11209" s="1206">
        <v>19</v>
      </c>
      <c r="F11209" s="1210">
        <v>301</v>
      </c>
    </row>
    <row r="11210" spans="2:6" ht="13.15" customHeight="1" x14ac:dyDescent="0.3">
      <c r="B11210" s="1172" t="s">
        <v>11925</v>
      </c>
      <c r="C11210" s="1207">
        <v>357</v>
      </c>
      <c r="D11210" s="1207">
        <v>396</v>
      </c>
      <c r="E11210" s="1207">
        <v>41</v>
      </c>
      <c r="F11210" s="1211">
        <v>794</v>
      </c>
    </row>
    <row r="11211" spans="2:6" ht="13.15" customHeight="1" x14ac:dyDescent="0.3">
      <c r="B11211" s="1173" t="s">
        <v>11926</v>
      </c>
      <c r="C11211" s="1206">
        <v>67</v>
      </c>
      <c r="D11211" s="1206">
        <v>77</v>
      </c>
      <c r="E11211" s="1206">
        <v>7</v>
      </c>
      <c r="F11211" s="1210">
        <v>151</v>
      </c>
    </row>
    <row r="11212" spans="2:6" ht="13.15" customHeight="1" x14ac:dyDescent="0.3">
      <c r="B11212" s="1172" t="s">
        <v>11927</v>
      </c>
      <c r="C11212" s="1207">
        <v>106</v>
      </c>
      <c r="D11212" s="1207">
        <v>162</v>
      </c>
      <c r="E11212" s="1207">
        <v>16</v>
      </c>
      <c r="F11212" s="1211">
        <v>284</v>
      </c>
    </row>
    <row r="11213" spans="2:6" ht="13.15" customHeight="1" x14ac:dyDescent="0.3">
      <c r="B11213" s="1173" t="s">
        <v>11928</v>
      </c>
      <c r="C11213" s="1206">
        <v>237</v>
      </c>
      <c r="D11213" s="1206">
        <v>403</v>
      </c>
      <c r="E11213" s="1206">
        <v>42</v>
      </c>
      <c r="F11213" s="1210">
        <v>682</v>
      </c>
    </row>
    <row r="11214" spans="2:6" ht="13.15" customHeight="1" x14ac:dyDescent="0.3">
      <c r="B11214" s="1172" t="s">
        <v>11929</v>
      </c>
      <c r="C11214" s="1207">
        <v>306</v>
      </c>
      <c r="D11214" s="1207">
        <v>448</v>
      </c>
      <c r="E11214" s="1207">
        <v>77</v>
      </c>
      <c r="F11214" s="1211">
        <v>831</v>
      </c>
    </row>
    <row r="11215" spans="2:6" ht="13.15" customHeight="1" x14ac:dyDescent="0.3">
      <c r="B11215" s="1173" t="s">
        <v>11930</v>
      </c>
      <c r="C11215" s="1206">
        <v>138</v>
      </c>
      <c r="D11215" s="1206">
        <v>197</v>
      </c>
      <c r="E11215" s="1206">
        <v>20</v>
      </c>
      <c r="F11215" s="1210">
        <v>355</v>
      </c>
    </row>
    <row r="11216" spans="2:6" ht="13.15" customHeight="1" x14ac:dyDescent="0.3">
      <c r="B11216" s="1172" t="s">
        <v>11931</v>
      </c>
      <c r="C11216" s="1207">
        <v>82</v>
      </c>
      <c r="D11216" s="1207">
        <v>104</v>
      </c>
      <c r="E11216" s="1207">
        <v>6</v>
      </c>
      <c r="F11216" s="1211">
        <v>192</v>
      </c>
    </row>
    <row r="11217" spans="2:6" ht="13.15" customHeight="1" x14ac:dyDescent="0.3">
      <c r="B11217" s="1173" t="s">
        <v>11932</v>
      </c>
      <c r="C11217" s="1206">
        <v>361</v>
      </c>
      <c r="D11217" s="1206">
        <v>555</v>
      </c>
      <c r="E11217" s="1206">
        <v>66</v>
      </c>
      <c r="F11217" s="1210">
        <v>982</v>
      </c>
    </row>
    <row r="11218" spans="2:6" ht="13.15" customHeight="1" x14ac:dyDescent="0.3">
      <c r="B11218" s="1172" t="s">
        <v>11933</v>
      </c>
      <c r="C11218" s="1207">
        <v>78</v>
      </c>
      <c r="D11218" s="1207">
        <v>96</v>
      </c>
      <c r="E11218" s="1207">
        <v>9</v>
      </c>
      <c r="F11218" s="1211">
        <v>183</v>
      </c>
    </row>
    <row r="11219" spans="2:6" ht="13.15" customHeight="1" x14ac:dyDescent="0.3">
      <c r="B11219" s="1173" t="s">
        <v>11934</v>
      </c>
      <c r="C11219" s="1206">
        <v>99</v>
      </c>
      <c r="D11219" s="1206">
        <v>136</v>
      </c>
      <c r="E11219" s="1206">
        <v>17</v>
      </c>
      <c r="F11219" s="1210">
        <v>252</v>
      </c>
    </row>
    <row r="11220" spans="2:6" ht="13.15" customHeight="1" x14ac:dyDescent="0.3">
      <c r="B11220" s="1172" t="s">
        <v>11935</v>
      </c>
      <c r="C11220" s="1207">
        <v>66</v>
      </c>
      <c r="D11220" s="1207">
        <v>39</v>
      </c>
      <c r="E11220" s="1207">
        <v>4</v>
      </c>
      <c r="F11220" s="1211">
        <v>109</v>
      </c>
    </row>
    <row r="11221" spans="2:6" ht="13.15" customHeight="1" x14ac:dyDescent="0.3">
      <c r="B11221" s="1173" t="s">
        <v>11936</v>
      </c>
      <c r="C11221" s="1206">
        <v>144</v>
      </c>
      <c r="D11221" s="1206">
        <v>137</v>
      </c>
      <c r="E11221" s="1206">
        <v>13</v>
      </c>
      <c r="F11221" s="1210">
        <v>294</v>
      </c>
    </row>
    <row r="11222" spans="2:6" ht="13.15" customHeight="1" x14ac:dyDescent="0.3">
      <c r="B11222" s="1172" t="s">
        <v>11937</v>
      </c>
      <c r="C11222" s="1207">
        <v>79</v>
      </c>
      <c r="D11222" s="1207">
        <v>66</v>
      </c>
      <c r="E11222" s="1207">
        <v>6</v>
      </c>
      <c r="F11222" s="1211">
        <v>151</v>
      </c>
    </row>
    <row r="11223" spans="2:6" ht="13.15" customHeight="1" x14ac:dyDescent="0.3">
      <c r="B11223" s="1173" t="s">
        <v>11938</v>
      </c>
      <c r="C11223" s="1206">
        <v>47</v>
      </c>
      <c r="D11223" s="1206">
        <v>24</v>
      </c>
      <c r="E11223" s="1206">
        <v>2</v>
      </c>
      <c r="F11223" s="1210">
        <v>73</v>
      </c>
    </row>
    <row r="11224" spans="2:6" ht="13.15" customHeight="1" x14ac:dyDescent="0.3">
      <c r="B11224" s="1172" t="s">
        <v>11939</v>
      </c>
      <c r="C11224" s="1207">
        <v>33</v>
      </c>
      <c r="D11224" s="1207">
        <v>9</v>
      </c>
      <c r="E11224" s="1207">
        <v>0</v>
      </c>
      <c r="F11224" s="1211">
        <v>42</v>
      </c>
    </row>
    <row r="11225" spans="2:6" ht="13.15" customHeight="1" x14ac:dyDescent="0.3">
      <c r="B11225" s="1173" t="s">
        <v>11940</v>
      </c>
      <c r="C11225" s="1206">
        <v>2</v>
      </c>
      <c r="D11225" s="1206">
        <v>3</v>
      </c>
      <c r="E11225" s="1206">
        <v>2</v>
      </c>
      <c r="F11225" s="1210">
        <v>7</v>
      </c>
    </row>
    <row r="11226" spans="2:6" ht="13.15" customHeight="1" x14ac:dyDescent="0.3">
      <c r="B11226" s="1172" t="s">
        <v>11941</v>
      </c>
      <c r="C11226" s="1207">
        <v>4</v>
      </c>
      <c r="D11226" s="1207">
        <v>7</v>
      </c>
      <c r="E11226" s="1207">
        <v>0</v>
      </c>
      <c r="F11226" s="1211">
        <v>11</v>
      </c>
    </row>
    <row r="11227" spans="2:6" ht="13.15" customHeight="1" x14ac:dyDescent="0.3">
      <c r="B11227" s="1173" t="s">
        <v>11942</v>
      </c>
      <c r="C11227" s="1206">
        <v>29</v>
      </c>
      <c r="D11227" s="1206">
        <v>37</v>
      </c>
      <c r="E11227" s="1206">
        <v>2</v>
      </c>
      <c r="F11227" s="1210">
        <v>68</v>
      </c>
    </row>
    <row r="11228" spans="2:6" ht="13.15" customHeight="1" x14ac:dyDescent="0.3">
      <c r="B11228" s="1172" t="s">
        <v>11943</v>
      </c>
      <c r="C11228" s="1207">
        <v>35</v>
      </c>
      <c r="D11228" s="1207">
        <v>17</v>
      </c>
      <c r="E11228" s="1207">
        <v>0</v>
      </c>
      <c r="F11228" s="1211">
        <v>52</v>
      </c>
    </row>
    <row r="11229" spans="2:6" ht="13.15" customHeight="1" x14ac:dyDescent="0.3">
      <c r="B11229" s="1173" t="s">
        <v>11944</v>
      </c>
      <c r="C11229" s="1206">
        <v>39</v>
      </c>
      <c r="D11229" s="1206">
        <v>70</v>
      </c>
      <c r="E11229" s="1206">
        <v>4</v>
      </c>
      <c r="F11229" s="1210">
        <v>113</v>
      </c>
    </row>
    <row r="11230" spans="2:6" ht="13.15" customHeight="1" x14ac:dyDescent="0.3">
      <c r="B11230" s="1172" t="s">
        <v>11945</v>
      </c>
      <c r="C11230" s="1207">
        <v>279</v>
      </c>
      <c r="D11230" s="1207">
        <v>415</v>
      </c>
      <c r="E11230" s="1207">
        <v>96</v>
      </c>
      <c r="F11230" s="1211">
        <v>790</v>
      </c>
    </row>
    <row r="11231" spans="2:6" ht="13.15" customHeight="1" x14ac:dyDescent="0.3">
      <c r="B11231" s="1173" t="s">
        <v>11946</v>
      </c>
      <c r="C11231" s="1206">
        <v>3</v>
      </c>
      <c r="D11231" s="1206">
        <v>8</v>
      </c>
      <c r="E11231" s="1206">
        <v>0</v>
      </c>
      <c r="F11231" s="1210">
        <v>11</v>
      </c>
    </row>
    <row r="11232" spans="2:6" ht="13.15" customHeight="1" x14ac:dyDescent="0.3">
      <c r="B11232" s="1172" t="s">
        <v>11947</v>
      </c>
      <c r="C11232" s="1207">
        <v>167</v>
      </c>
      <c r="D11232" s="1207">
        <v>146</v>
      </c>
      <c r="E11232" s="1207">
        <v>8</v>
      </c>
      <c r="F11232" s="1211">
        <v>321</v>
      </c>
    </row>
    <row r="11233" spans="2:6" ht="13.15" customHeight="1" x14ac:dyDescent="0.3">
      <c r="B11233" s="1173" t="s">
        <v>11948</v>
      </c>
      <c r="C11233" s="1206">
        <v>234</v>
      </c>
      <c r="D11233" s="1206">
        <v>155</v>
      </c>
      <c r="E11233" s="1206">
        <v>29</v>
      </c>
      <c r="F11233" s="1210">
        <v>418</v>
      </c>
    </row>
    <row r="11234" spans="2:6" ht="13.15" customHeight="1" x14ac:dyDescent="0.3">
      <c r="B11234" s="1172" t="s">
        <v>11949</v>
      </c>
      <c r="C11234" s="1207">
        <v>370</v>
      </c>
      <c r="D11234" s="1207">
        <v>213</v>
      </c>
      <c r="E11234" s="1207">
        <v>26</v>
      </c>
      <c r="F11234" s="1211">
        <v>609</v>
      </c>
    </row>
    <row r="11235" spans="2:6" ht="13.15" customHeight="1" x14ac:dyDescent="0.3">
      <c r="B11235" s="1173" t="s">
        <v>11950</v>
      </c>
      <c r="C11235" s="1206">
        <v>346</v>
      </c>
      <c r="D11235" s="1206">
        <v>216</v>
      </c>
      <c r="E11235" s="1206">
        <v>28</v>
      </c>
      <c r="F11235" s="1210">
        <v>590</v>
      </c>
    </row>
    <row r="11236" spans="2:6" ht="13.15" customHeight="1" x14ac:dyDescent="0.3">
      <c r="B11236" s="1172" t="s">
        <v>11951</v>
      </c>
      <c r="C11236" s="1207">
        <v>294</v>
      </c>
      <c r="D11236" s="1207">
        <v>294</v>
      </c>
      <c r="E11236" s="1207">
        <v>36</v>
      </c>
      <c r="F11236" s="1211">
        <v>624</v>
      </c>
    </row>
    <row r="11237" spans="2:6" ht="13.15" customHeight="1" x14ac:dyDescent="0.3">
      <c r="B11237" s="1173" t="s">
        <v>11952</v>
      </c>
      <c r="C11237" s="1206">
        <v>118</v>
      </c>
      <c r="D11237" s="1206">
        <v>95</v>
      </c>
      <c r="E11237" s="1206">
        <v>22</v>
      </c>
      <c r="F11237" s="1210">
        <v>235</v>
      </c>
    </row>
    <row r="11238" spans="2:6" ht="13.15" customHeight="1" x14ac:dyDescent="0.3">
      <c r="B11238" s="1172" t="s">
        <v>11953</v>
      </c>
      <c r="C11238" s="1207">
        <v>123</v>
      </c>
      <c r="D11238" s="1207">
        <v>188</v>
      </c>
      <c r="E11238" s="1207">
        <v>22</v>
      </c>
      <c r="F11238" s="1211">
        <v>333</v>
      </c>
    </row>
    <row r="11239" spans="2:6" ht="13.15" customHeight="1" x14ac:dyDescent="0.3">
      <c r="B11239" s="1173" t="s">
        <v>11954</v>
      </c>
      <c r="C11239" s="1206">
        <v>14</v>
      </c>
      <c r="D11239" s="1206">
        <v>12</v>
      </c>
      <c r="E11239" s="1206">
        <v>1</v>
      </c>
      <c r="F11239" s="1210">
        <v>27</v>
      </c>
    </row>
    <row r="11240" spans="2:6" ht="13.15" customHeight="1" x14ac:dyDescent="0.3">
      <c r="B11240" s="1172" t="s">
        <v>11955</v>
      </c>
      <c r="C11240" s="1207">
        <v>168</v>
      </c>
      <c r="D11240" s="1207">
        <v>147</v>
      </c>
      <c r="E11240" s="1207">
        <v>11</v>
      </c>
      <c r="F11240" s="1211">
        <v>326</v>
      </c>
    </row>
    <row r="11241" spans="2:6" ht="13.15" customHeight="1" x14ac:dyDescent="0.3">
      <c r="B11241" s="1173" t="s">
        <v>11956</v>
      </c>
      <c r="C11241" s="1206">
        <v>103</v>
      </c>
      <c r="D11241" s="1206">
        <v>98</v>
      </c>
      <c r="E11241" s="1206">
        <v>8</v>
      </c>
      <c r="F11241" s="1210">
        <v>209</v>
      </c>
    </row>
    <row r="11242" spans="2:6" ht="13.15" customHeight="1" x14ac:dyDescent="0.3">
      <c r="B11242" s="1172" t="s">
        <v>11957</v>
      </c>
      <c r="C11242" s="1207">
        <v>299</v>
      </c>
      <c r="D11242" s="1207">
        <v>309</v>
      </c>
      <c r="E11242" s="1207">
        <v>31</v>
      </c>
      <c r="F11242" s="1211">
        <v>639</v>
      </c>
    </row>
    <row r="11243" spans="2:6" ht="13.15" customHeight="1" x14ac:dyDescent="0.3">
      <c r="B11243" s="1173" t="s">
        <v>11958</v>
      </c>
      <c r="C11243" s="1206">
        <v>224</v>
      </c>
      <c r="D11243" s="1206">
        <v>242</v>
      </c>
      <c r="E11243" s="1206">
        <v>21</v>
      </c>
      <c r="F11243" s="1210">
        <v>487</v>
      </c>
    </row>
    <row r="11244" spans="2:6" ht="13.15" customHeight="1" x14ac:dyDescent="0.3">
      <c r="B11244" s="1172" t="s">
        <v>11959</v>
      </c>
      <c r="C11244" s="1207">
        <v>367</v>
      </c>
      <c r="D11244" s="1207">
        <v>379</v>
      </c>
      <c r="E11244" s="1207">
        <v>60</v>
      </c>
      <c r="F11244" s="1211">
        <v>806</v>
      </c>
    </row>
    <row r="11245" spans="2:6" ht="13.15" customHeight="1" x14ac:dyDescent="0.3">
      <c r="B11245" s="1173" t="s">
        <v>11960</v>
      </c>
      <c r="C11245" s="1206">
        <v>965</v>
      </c>
      <c r="D11245" s="1206">
        <v>1640</v>
      </c>
      <c r="E11245" s="1206">
        <v>233</v>
      </c>
      <c r="F11245" s="1210">
        <v>2838</v>
      </c>
    </row>
    <row r="11246" spans="2:6" ht="13.15" customHeight="1" x14ac:dyDescent="0.3">
      <c r="B11246" s="1172" t="s">
        <v>11961</v>
      </c>
      <c r="C11246" s="1207">
        <v>444</v>
      </c>
      <c r="D11246" s="1207">
        <v>722</v>
      </c>
      <c r="E11246" s="1207">
        <v>80</v>
      </c>
      <c r="F11246" s="1211">
        <v>1246</v>
      </c>
    </row>
    <row r="11247" spans="2:6" ht="13.15" customHeight="1" x14ac:dyDescent="0.3">
      <c r="B11247" s="1173" t="s">
        <v>11962</v>
      </c>
      <c r="C11247" s="1206">
        <v>105</v>
      </c>
      <c r="D11247" s="1206">
        <v>134</v>
      </c>
      <c r="E11247" s="1206">
        <v>19</v>
      </c>
      <c r="F11247" s="1210">
        <v>258</v>
      </c>
    </row>
    <row r="11248" spans="2:6" ht="13.15" customHeight="1" x14ac:dyDescent="0.3">
      <c r="B11248" s="1172" t="s">
        <v>11963</v>
      </c>
      <c r="C11248" s="1207">
        <v>212</v>
      </c>
      <c r="D11248" s="1207">
        <v>382</v>
      </c>
      <c r="E11248" s="1207">
        <v>49</v>
      </c>
      <c r="F11248" s="1211">
        <v>643</v>
      </c>
    </row>
    <row r="11249" spans="2:6" ht="13.15" customHeight="1" x14ac:dyDescent="0.3">
      <c r="B11249" s="1173" t="s">
        <v>11964</v>
      </c>
      <c r="C11249" s="1206">
        <v>138</v>
      </c>
      <c r="D11249" s="1206">
        <v>327</v>
      </c>
      <c r="E11249" s="1206">
        <v>40</v>
      </c>
      <c r="F11249" s="1210">
        <v>505</v>
      </c>
    </row>
    <row r="11250" spans="2:6" ht="13.15" customHeight="1" x14ac:dyDescent="0.3">
      <c r="B11250" s="1172" t="s">
        <v>11965</v>
      </c>
      <c r="C11250" s="1207">
        <v>296</v>
      </c>
      <c r="D11250" s="1207">
        <v>500</v>
      </c>
      <c r="E11250" s="1207">
        <v>71</v>
      </c>
      <c r="F11250" s="1211">
        <v>867</v>
      </c>
    </row>
    <row r="11251" spans="2:6" ht="13.15" customHeight="1" x14ac:dyDescent="0.3">
      <c r="B11251" s="1173" t="s">
        <v>11966</v>
      </c>
      <c r="C11251" s="1206">
        <v>136</v>
      </c>
      <c r="D11251" s="1206">
        <v>96</v>
      </c>
      <c r="E11251" s="1206">
        <v>27</v>
      </c>
      <c r="F11251" s="1210">
        <v>259</v>
      </c>
    </row>
    <row r="11252" spans="2:6" ht="13.15" customHeight="1" x14ac:dyDescent="0.3">
      <c r="B11252" s="1172" t="s">
        <v>11967</v>
      </c>
      <c r="C11252" s="1207">
        <v>467</v>
      </c>
      <c r="D11252" s="1207">
        <v>885</v>
      </c>
      <c r="E11252" s="1207">
        <v>161</v>
      </c>
      <c r="F11252" s="1211">
        <v>1513</v>
      </c>
    </row>
    <row r="11253" spans="2:6" ht="13.15" customHeight="1" x14ac:dyDescent="0.3">
      <c r="B11253" s="1173" t="s">
        <v>11968</v>
      </c>
      <c r="C11253" s="1206">
        <v>135</v>
      </c>
      <c r="D11253" s="1206">
        <v>285</v>
      </c>
      <c r="E11253" s="1206">
        <v>37</v>
      </c>
      <c r="F11253" s="1210">
        <v>457</v>
      </c>
    </row>
    <row r="11254" spans="2:6" ht="13.15" customHeight="1" x14ac:dyDescent="0.3">
      <c r="B11254" s="1172" t="s">
        <v>11969</v>
      </c>
      <c r="C11254" s="1207">
        <v>71</v>
      </c>
      <c r="D11254" s="1207">
        <v>151</v>
      </c>
      <c r="E11254" s="1207">
        <v>8</v>
      </c>
      <c r="F11254" s="1211">
        <v>230</v>
      </c>
    </row>
    <row r="11255" spans="2:6" ht="13.15" customHeight="1" x14ac:dyDescent="0.3">
      <c r="B11255" s="1173" t="s">
        <v>11970</v>
      </c>
      <c r="C11255" s="1206">
        <v>88</v>
      </c>
      <c r="D11255" s="1206">
        <v>179</v>
      </c>
      <c r="E11255" s="1206">
        <v>10</v>
      </c>
      <c r="F11255" s="1210">
        <v>277</v>
      </c>
    </row>
    <row r="11256" spans="2:6" ht="13.15" customHeight="1" x14ac:dyDescent="0.3">
      <c r="B11256" s="1172" t="s">
        <v>11971</v>
      </c>
      <c r="C11256" s="1207">
        <v>135</v>
      </c>
      <c r="D11256" s="1207">
        <v>298</v>
      </c>
      <c r="E11256" s="1207">
        <v>15</v>
      </c>
      <c r="F11256" s="1211">
        <v>448</v>
      </c>
    </row>
    <row r="11257" spans="2:6" ht="13.15" customHeight="1" x14ac:dyDescent="0.3">
      <c r="B11257" s="1173" t="s">
        <v>11972</v>
      </c>
      <c r="C11257" s="1206">
        <v>131</v>
      </c>
      <c r="D11257" s="1206">
        <v>379</v>
      </c>
      <c r="E11257" s="1206">
        <v>29</v>
      </c>
      <c r="F11257" s="1210">
        <v>539</v>
      </c>
    </row>
    <row r="11258" spans="2:6" ht="13.15" customHeight="1" x14ac:dyDescent="0.3">
      <c r="B11258" s="1172" t="s">
        <v>11973</v>
      </c>
      <c r="C11258" s="1207">
        <v>124</v>
      </c>
      <c r="D11258" s="1207">
        <v>247</v>
      </c>
      <c r="E11258" s="1207">
        <v>12</v>
      </c>
      <c r="F11258" s="1211">
        <v>383</v>
      </c>
    </row>
    <row r="11259" spans="2:6" ht="13.15" customHeight="1" x14ac:dyDescent="0.3">
      <c r="B11259" s="1173" t="s">
        <v>11974</v>
      </c>
      <c r="C11259" s="1206">
        <v>308</v>
      </c>
      <c r="D11259" s="1206">
        <v>640</v>
      </c>
      <c r="E11259" s="1206">
        <v>63</v>
      </c>
      <c r="F11259" s="1210">
        <v>1011</v>
      </c>
    </row>
    <row r="11260" spans="2:6" ht="13.15" customHeight="1" x14ac:dyDescent="0.3">
      <c r="B11260" s="1172" t="s">
        <v>11975</v>
      </c>
      <c r="C11260" s="1207">
        <v>132</v>
      </c>
      <c r="D11260" s="1207">
        <v>267</v>
      </c>
      <c r="E11260" s="1207">
        <v>16</v>
      </c>
      <c r="F11260" s="1211">
        <v>415</v>
      </c>
    </row>
    <row r="11261" spans="2:6" ht="13.15" customHeight="1" x14ac:dyDescent="0.3">
      <c r="B11261" s="1173" t="s">
        <v>11976</v>
      </c>
      <c r="C11261" s="1206">
        <v>55</v>
      </c>
      <c r="D11261" s="1206">
        <v>128</v>
      </c>
      <c r="E11261" s="1206">
        <v>5</v>
      </c>
      <c r="F11261" s="1210">
        <v>188</v>
      </c>
    </row>
    <row r="11262" spans="2:6" ht="13.15" customHeight="1" x14ac:dyDescent="0.3">
      <c r="B11262" s="1172" t="s">
        <v>11977</v>
      </c>
      <c r="C11262" s="1207">
        <v>202</v>
      </c>
      <c r="D11262" s="1207">
        <v>634</v>
      </c>
      <c r="E11262" s="1207">
        <v>65</v>
      </c>
      <c r="F11262" s="1211">
        <v>901</v>
      </c>
    </row>
    <row r="11263" spans="2:6" ht="13.15" customHeight="1" x14ac:dyDescent="0.3">
      <c r="B11263" s="1173" t="s">
        <v>11978</v>
      </c>
      <c r="C11263" s="1206">
        <v>144</v>
      </c>
      <c r="D11263" s="1206">
        <v>146</v>
      </c>
      <c r="E11263" s="1206">
        <v>12</v>
      </c>
      <c r="F11263" s="1210">
        <v>302</v>
      </c>
    </row>
    <row r="11264" spans="2:6" ht="13.15" customHeight="1" x14ac:dyDescent="0.3">
      <c r="B11264" s="1172" t="s">
        <v>11979</v>
      </c>
      <c r="C11264" s="1207">
        <v>126</v>
      </c>
      <c r="D11264" s="1207">
        <v>151</v>
      </c>
      <c r="E11264" s="1207">
        <v>11</v>
      </c>
      <c r="F11264" s="1211">
        <v>288</v>
      </c>
    </row>
    <row r="11265" spans="2:6" ht="13.15" customHeight="1" x14ac:dyDescent="0.3">
      <c r="B11265" s="1173" t="s">
        <v>11980</v>
      </c>
      <c r="C11265" s="1206">
        <v>152</v>
      </c>
      <c r="D11265" s="1206">
        <v>257</v>
      </c>
      <c r="E11265" s="1206">
        <v>16</v>
      </c>
      <c r="F11265" s="1210">
        <v>425</v>
      </c>
    </row>
    <row r="11266" spans="2:6" ht="13.15" customHeight="1" x14ac:dyDescent="0.3">
      <c r="B11266" s="1172" t="s">
        <v>11981</v>
      </c>
      <c r="C11266" s="1207">
        <v>162</v>
      </c>
      <c r="D11266" s="1207">
        <v>379</v>
      </c>
      <c r="E11266" s="1207">
        <v>46</v>
      </c>
      <c r="F11266" s="1211">
        <v>587</v>
      </c>
    </row>
    <row r="11267" spans="2:6" ht="13.15" customHeight="1" x14ac:dyDescent="0.3">
      <c r="B11267" s="1173" t="s">
        <v>11982</v>
      </c>
      <c r="C11267" s="1206">
        <v>54</v>
      </c>
      <c r="D11267" s="1206">
        <v>113</v>
      </c>
      <c r="E11267" s="1206">
        <v>6</v>
      </c>
      <c r="F11267" s="1210">
        <v>173</v>
      </c>
    </row>
    <row r="11268" spans="2:6" ht="13.15" customHeight="1" x14ac:dyDescent="0.3">
      <c r="B11268" s="1172" t="s">
        <v>11983</v>
      </c>
      <c r="C11268" s="1207">
        <v>113</v>
      </c>
      <c r="D11268" s="1207">
        <v>417</v>
      </c>
      <c r="E11268" s="1207">
        <v>22</v>
      </c>
      <c r="F11268" s="1211">
        <v>552</v>
      </c>
    </row>
    <row r="11269" spans="2:6" ht="13.15" customHeight="1" x14ac:dyDescent="0.3">
      <c r="B11269" s="1173" t="s">
        <v>11984</v>
      </c>
      <c r="C11269" s="1206">
        <v>458</v>
      </c>
      <c r="D11269" s="1206">
        <v>1595</v>
      </c>
      <c r="E11269" s="1206">
        <v>277</v>
      </c>
      <c r="F11269" s="1210">
        <v>2330</v>
      </c>
    </row>
    <row r="11270" spans="2:6" ht="13.15" customHeight="1" x14ac:dyDescent="0.3">
      <c r="B11270" s="1172" t="s">
        <v>11985</v>
      </c>
      <c r="C11270" s="1207">
        <v>220</v>
      </c>
      <c r="D11270" s="1207">
        <v>419</v>
      </c>
      <c r="E11270" s="1207">
        <v>56</v>
      </c>
      <c r="F11270" s="1211">
        <v>695</v>
      </c>
    </row>
    <row r="11271" spans="2:6" ht="13.15" customHeight="1" x14ac:dyDescent="0.3">
      <c r="B11271" s="1173" t="s">
        <v>11986</v>
      </c>
      <c r="C11271" s="1206">
        <v>133</v>
      </c>
      <c r="D11271" s="1206">
        <v>263</v>
      </c>
      <c r="E11271" s="1206">
        <v>40</v>
      </c>
      <c r="F11271" s="1210">
        <v>436</v>
      </c>
    </row>
    <row r="11272" spans="2:6" ht="13.15" customHeight="1" x14ac:dyDescent="0.3">
      <c r="B11272" s="1172" t="s">
        <v>11987</v>
      </c>
      <c r="C11272" s="1207">
        <v>42</v>
      </c>
      <c r="D11272" s="1207">
        <v>41</v>
      </c>
      <c r="E11272" s="1207">
        <v>7</v>
      </c>
      <c r="F11272" s="1211">
        <v>90</v>
      </c>
    </row>
    <row r="11273" spans="2:6" ht="13.15" customHeight="1" x14ac:dyDescent="0.3">
      <c r="B11273" s="1173" t="s">
        <v>11988</v>
      </c>
      <c r="C11273" s="1206">
        <v>138</v>
      </c>
      <c r="D11273" s="1206">
        <v>275</v>
      </c>
      <c r="E11273" s="1206">
        <v>25</v>
      </c>
      <c r="F11273" s="1210">
        <v>438</v>
      </c>
    </row>
    <row r="11274" spans="2:6" ht="13.15" customHeight="1" x14ac:dyDescent="0.3">
      <c r="B11274" s="1172" t="s">
        <v>11989</v>
      </c>
      <c r="C11274" s="1207">
        <v>55</v>
      </c>
      <c r="D11274" s="1207">
        <v>137</v>
      </c>
      <c r="E11274" s="1207">
        <v>11</v>
      </c>
      <c r="F11274" s="1211">
        <v>203</v>
      </c>
    </row>
    <row r="11275" spans="2:6" ht="13.15" customHeight="1" x14ac:dyDescent="0.3">
      <c r="B11275" s="1173" t="s">
        <v>11990</v>
      </c>
      <c r="C11275" s="1206">
        <v>187</v>
      </c>
      <c r="D11275" s="1206">
        <v>338</v>
      </c>
      <c r="E11275" s="1206">
        <v>28</v>
      </c>
      <c r="F11275" s="1210">
        <v>553</v>
      </c>
    </row>
    <row r="11276" spans="2:6" ht="13.15" customHeight="1" x14ac:dyDescent="0.3">
      <c r="B11276" s="1172" t="s">
        <v>11991</v>
      </c>
      <c r="C11276" s="1207">
        <v>130</v>
      </c>
      <c r="D11276" s="1207">
        <v>338</v>
      </c>
      <c r="E11276" s="1207">
        <v>13</v>
      </c>
      <c r="F11276" s="1211">
        <v>481</v>
      </c>
    </row>
    <row r="11277" spans="2:6" ht="13.15" customHeight="1" x14ac:dyDescent="0.3">
      <c r="B11277" s="1173" t="s">
        <v>11992</v>
      </c>
      <c r="C11277" s="1206">
        <v>14</v>
      </c>
      <c r="D11277" s="1206">
        <v>12</v>
      </c>
      <c r="E11277" s="1206">
        <v>0</v>
      </c>
      <c r="F11277" s="1210">
        <v>26</v>
      </c>
    </row>
    <row r="11278" spans="2:6" ht="13.15" customHeight="1" x14ac:dyDescent="0.3">
      <c r="B11278" s="1172" t="s">
        <v>11993</v>
      </c>
      <c r="C11278" s="1207">
        <v>26</v>
      </c>
      <c r="D11278" s="1207">
        <v>35</v>
      </c>
      <c r="E11278" s="1207">
        <v>3</v>
      </c>
      <c r="F11278" s="1211">
        <v>64</v>
      </c>
    </row>
    <row r="11279" spans="2:6" ht="13.15" customHeight="1" x14ac:dyDescent="0.3">
      <c r="B11279" s="1173" t="s">
        <v>11994</v>
      </c>
      <c r="C11279" s="1206">
        <v>219</v>
      </c>
      <c r="D11279" s="1206">
        <v>310</v>
      </c>
      <c r="E11279" s="1206">
        <v>51</v>
      </c>
      <c r="F11279" s="1210">
        <v>580</v>
      </c>
    </row>
    <row r="11280" spans="2:6" ht="13.15" customHeight="1" x14ac:dyDescent="0.3">
      <c r="B11280" s="1172" t="s">
        <v>11995</v>
      </c>
      <c r="C11280" s="1207">
        <v>53</v>
      </c>
      <c r="D11280" s="1207">
        <v>42</v>
      </c>
      <c r="E11280" s="1207">
        <v>4</v>
      </c>
      <c r="F11280" s="1211">
        <v>99</v>
      </c>
    </row>
    <row r="11281" spans="2:6" ht="13.15" customHeight="1" x14ac:dyDescent="0.3">
      <c r="B11281" s="1173" t="s">
        <v>11996</v>
      </c>
      <c r="C11281" s="1206">
        <v>165</v>
      </c>
      <c r="D11281" s="1206">
        <v>148</v>
      </c>
      <c r="E11281" s="1206">
        <v>30</v>
      </c>
      <c r="F11281" s="1210">
        <v>343</v>
      </c>
    </row>
    <row r="11282" spans="2:6" ht="13.15" customHeight="1" x14ac:dyDescent="0.3">
      <c r="B11282" s="1172" t="s">
        <v>11997</v>
      </c>
      <c r="C11282" s="1207">
        <v>14</v>
      </c>
      <c r="D11282" s="1207">
        <v>10</v>
      </c>
      <c r="E11282" s="1207">
        <v>2</v>
      </c>
      <c r="F11282" s="1211">
        <v>26</v>
      </c>
    </row>
    <row r="11283" spans="2:6" ht="13.15" customHeight="1" x14ac:dyDescent="0.3">
      <c r="B11283" s="1173" t="s">
        <v>11998</v>
      </c>
      <c r="C11283" s="1206">
        <v>214</v>
      </c>
      <c r="D11283" s="1206">
        <v>286</v>
      </c>
      <c r="E11283" s="1206">
        <v>22</v>
      </c>
      <c r="F11283" s="1210">
        <v>522</v>
      </c>
    </row>
    <row r="11284" spans="2:6" ht="13.15" customHeight="1" x14ac:dyDescent="0.3">
      <c r="B11284" s="1172" t="s">
        <v>11999</v>
      </c>
      <c r="C11284" s="1207">
        <v>52</v>
      </c>
      <c r="D11284" s="1207">
        <v>62</v>
      </c>
      <c r="E11284" s="1207">
        <v>3</v>
      </c>
      <c r="F11284" s="1211">
        <v>117</v>
      </c>
    </row>
    <row r="11285" spans="2:6" ht="13.15" customHeight="1" x14ac:dyDescent="0.3">
      <c r="B11285" s="1173" t="s">
        <v>12000</v>
      </c>
      <c r="C11285" s="1206">
        <v>57</v>
      </c>
      <c r="D11285" s="1206">
        <v>44</v>
      </c>
      <c r="E11285" s="1206">
        <v>3</v>
      </c>
      <c r="F11285" s="1210">
        <v>104</v>
      </c>
    </row>
    <row r="11286" spans="2:6" ht="13.15" customHeight="1" x14ac:dyDescent="0.3">
      <c r="B11286" s="1172" t="s">
        <v>12001</v>
      </c>
      <c r="C11286" s="1207">
        <v>51</v>
      </c>
      <c r="D11286" s="1207">
        <v>54</v>
      </c>
      <c r="E11286" s="1207">
        <v>4</v>
      </c>
      <c r="F11286" s="1211">
        <v>109</v>
      </c>
    </row>
    <row r="11287" spans="2:6" ht="13.15" customHeight="1" x14ac:dyDescent="0.3">
      <c r="B11287" s="1173" t="s">
        <v>12002</v>
      </c>
      <c r="C11287" s="1206">
        <v>20</v>
      </c>
      <c r="D11287" s="1206">
        <v>46</v>
      </c>
      <c r="E11287" s="1206">
        <v>1</v>
      </c>
      <c r="F11287" s="1210">
        <v>67</v>
      </c>
    </row>
    <row r="11288" spans="2:6" ht="13.15" customHeight="1" x14ac:dyDescent="0.3">
      <c r="B11288" s="1172" t="s">
        <v>12003</v>
      </c>
      <c r="C11288" s="1207">
        <v>135</v>
      </c>
      <c r="D11288" s="1207">
        <v>84</v>
      </c>
      <c r="E11288" s="1207">
        <v>7</v>
      </c>
      <c r="F11288" s="1211">
        <v>226</v>
      </c>
    </row>
    <row r="11289" spans="2:6" ht="13.15" customHeight="1" x14ac:dyDescent="0.3">
      <c r="B11289" s="1173" t="s">
        <v>12004</v>
      </c>
      <c r="C11289" s="1206">
        <v>171</v>
      </c>
      <c r="D11289" s="1206">
        <v>448</v>
      </c>
      <c r="E11289" s="1206">
        <v>40</v>
      </c>
      <c r="F11289" s="1210">
        <v>659</v>
      </c>
    </row>
    <row r="11290" spans="2:6" ht="13.15" customHeight="1" x14ac:dyDescent="0.3">
      <c r="B11290" s="1172" t="s">
        <v>12005</v>
      </c>
      <c r="C11290" s="1207">
        <v>165</v>
      </c>
      <c r="D11290" s="1207">
        <v>700</v>
      </c>
      <c r="E11290" s="1207">
        <v>40</v>
      </c>
      <c r="F11290" s="1211">
        <v>905</v>
      </c>
    </row>
    <row r="11291" spans="2:6" ht="13.15" customHeight="1" x14ac:dyDescent="0.3">
      <c r="B11291" s="1173" t="s">
        <v>12006</v>
      </c>
      <c r="C11291" s="1206">
        <v>198</v>
      </c>
      <c r="D11291" s="1206">
        <v>503</v>
      </c>
      <c r="E11291" s="1206">
        <v>20</v>
      </c>
      <c r="F11291" s="1210">
        <v>721</v>
      </c>
    </row>
    <row r="11292" spans="2:6" ht="13.15" customHeight="1" x14ac:dyDescent="0.3">
      <c r="B11292" s="1172" t="s">
        <v>12007</v>
      </c>
      <c r="C11292" s="1207">
        <v>25</v>
      </c>
      <c r="D11292" s="1207">
        <v>19</v>
      </c>
      <c r="E11292" s="1207">
        <v>2</v>
      </c>
      <c r="F11292" s="1211">
        <v>46</v>
      </c>
    </row>
    <row r="11293" spans="2:6" ht="13.15" customHeight="1" x14ac:dyDescent="0.3">
      <c r="B11293" s="1173" t="s">
        <v>12008</v>
      </c>
      <c r="C11293" s="1206">
        <v>271</v>
      </c>
      <c r="D11293" s="1206">
        <v>301</v>
      </c>
      <c r="E11293" s="1206">
        <v>32</v>
      </c>
      <c r="F11293" s="1210">
        <v>604</v>
      </c>
    </row>
    <row r="11294" spans="2:6" ht="13.15" customHeight="1" x14ac:dyDescent="0.3">
      <c r="B11294" s="1172" t="s">
        <v>12009</v>
      </c>
      <c r="C11294" s="1207">
        <v>10705</v>
      </c>
      <c r="D11294" s="1207">
        <v>15263</v>
      </c>
      <c r="E11294" s="1207">
        <v>2603</v>
      </c>
      <c r="F11294" s="1211">
        <v>28571</v>
      </c>
    </row>
    <row r="11295" spans="2:6" ht="13.15" customHeight="1" x14ac:dyDescent="0.3">
      <c r="B11295" s="1173" t="s">
        <v>12010</v>
      </c>
      <c r="C11295" s="1206">
        <v>297</v>
      </c>
      <c r="D11295" s="1206">
        <v>602</v>
      </c>
      <c r="E11295" s="1206">
        <v>67</v>
      </c>
      <c r="F11295" s="1210">
        <v>966</v>
      </c>
    </row>
    <row r="11296" spans="2:6" ht="13.15" customHeight="1" x14ac:dyDescent="0.3">
      <c r="B11296" s="1172" t="s">
        <v>12011</v>
      </c>
      <c r="C11296" s="1207">
        <v>183</v>
      </c>
      <c r="D11296" s="1207">
        <v>406</v>
      </c>
      <c r="E11296" s="1207">
        <v>36</v>
      </c>
      <c r="F11296" s="1211">
        <v>625</v>
      </c>
    </row>
    <row r="11297" spans="2:6" ht="13.15" customHeight="1" x14ac:dyDescent="0.3">
      <c r="B11297" s="1173" t="s">
        <v>12012</v>
      </c>
      <c r="C11297" s="1206">
        <v>333</v>
      </c>
      <c r="D11297" s="1206">
        <v>478</v>
      </c>
      <c r="E11297" s="1206">
        <v>44</v>
      </c>
      <c r="F11297" s="1210">
        <v>855</v>
      </c>
    </row>
    <row r="11298" spans="2:6" ht="13.15" customHeight="1" x14ac:dyDescent="0.3">
      <c r="B11298" s="1172" t="s">
        <v>12013</v>
      </c>
      <c r="C11298" s="1207">
        <v>506</v>
      </c>
      <c r="D11298" s="1207">
        <v>1031</v>
      </c>
      <c r="E11298" s="1207">
        <v>135</v>
      </c>
      <c r="F11298" s="1211">
        <v>1672</v>
      </c>
    </row>
    <row r="11299" spans="2:6" ht="13.15" customHeight="1" x14ac:dyDescent="0.3">
      <c r="B11299" s="1173" t="s">
        <v>12014</v>
      </c>
      <c r="C11299" s="1206">
        <v>123</v>
      </c>
      <c r="D11299" s="1206">
        <v>160</v>
      </c>
      <c r="E11299" s="1206">
        <v>13</v>
      </c>
      <c r="F11299" s="1210">
        <v>296</v>
      </c>
    </row>
    <row r="11300" spans="2:6" ht="13.15" customHeight="1" x14ac:dyDescent="0.3">
      <c r="B11300" s="1172" t="s">
        <v>12015</v>
      </c>
      <c r="C11300" s="1207">
        <v>431</v>
      </c>
      <c r="D11300" s="1207">
        <v>799</v>
      </c>
      <c r="E11300" s="1207">
        <v>85</v>
      </c>
      <c r="F11300" s="1211">
        <v>1315</v>
      </c>
    </row>
    <row r="11301" spans="2:6" ht="13.15" customHeight="1" x14ac:dyDescent="0.3">
      <c r="B11301" s="1173" t="s">
        <v>12016</v>
      </c>
      <c r="C11301" s="1206">
        <v>157</v>
      </c>
      <c r="D11301" s="1206">
        <v>421</v>
      </c>
      <c r="E11301" s="1206">
        <v>20</v>
      </c>
      <c r="F11301" s="1210">
        <v>598</v>
      </c>
    </row>
    <row r="11302" spans="2:6" ht="13.15" customHeight="1" x14ac:dyDescent="0.3">
      <c r="B11302" s="1172" t="s">
        <v>12017</v>
      </c>
      <c r="C11302" s="1207">
        <v>382</v>
      </c>
      <c r="D11302" s="1207">
        <v>726</v>
      </c>
      <c r="E11302" s="1207">
        <v>100</v>
      </c>
      <c r="F11302" s="1211">
        <v>1208</v>
      </c>
    </row>
    <row r="11303" spans="2:6" ht="13.15" customHeight="1" x14ac:dyDescent="0.3">
      <c r="B11303" s="1173" t="s">
        <v>12018</v>
      </c>
      <c r="C11303" s="1206">
        <v>168</v>
      </c>
      <c r="D11303" s="1206">
        <v>309</v>
      </c>
      <c r="E11303" s="1206">
        <v>27</v>
      </c>
      <c r="F11303" s="1210">
        <v>504</v>
      </c>
    </row>
    <row r="11304" spans="2:6" ht="13.15" customHeight="1" x14ac:dyDescent="0.3">
      <c r="B11304" s="1172" t="s">
        <v>12019</v>
      </c>
      <c r="C11304" s="1207">
        <v>480</v>
      </c>
      <c r="D11304" s="1207">
        <v>947</v>
      </c>
      <c r="E11304" s="1207">
        <v>79</v>
      </c>
      <c r="F11304" s="1211">
        <v>1506</v>
      </c>
    </row>
    <row r="11305" spans="2:6" ht="13.15" customHeight="1" x14ac:dyDescent="0.3">
      <c r="B11305" s="1173" t="s">
        <v>12020</v>
      </c>
      <c r="C11305" s="1206">
        <v>112</v>
      </c>
      <c r="D11305" s="1206">
        <v>166</v>
      </c>
      <c r="E11305" s="1206">
        <v>19</v>
      </c>
      <c r="F11305" s="1210">
        <v>297</v>
      </c>
    </row>
    <row r="11306" spans="2:6" ht="13.15" customHeight="1" x14ac:dyDescent="0.3">
      <c r="B11306" s="1172" t="s">
        <v>12021</v>
      </c>
      <c r="C11306" s="1207">
        <v>243</v>
      </c>
      <c r="D11306" s="1207">
        <v>536</v>
      </c>
      <c r="E11306" s="1207">
        <v>44</v>
      </c>
      <c r="F11306" s="1211">
        <v>823</v>
      </c>
    </row>
    <row r="11307" spans="2:6" ht="13.15" customHeight="1" x14ac:dyDescent="0.3">
      <c r="B11307" s="1173" t="s">
        <v>12022</v>
      </c>
      <c r="C11307" s="1206">
        <v>95</v>
      </c>
      <c r="D11307" s="1206">
        <v>139</v>
      </c>
      <c r="E11307" s="1206">
        <v>10</v>
      </c>
      <c r="F11307" s="1210">
        <v>244</v>
      </c>
    </row>
    <row r="11308" spans="2:6" ht="13.15" customHeight="1" x14ac:dyDescent="0.3">
      <c r="B11308" s="1172" t="s">
        <v>12023</v>
      </c>
      <c r="C11308" s="1207">
        <v>827</v>
      </c>
      <c r="D11308" s="1207">
        <v>1380</v>
      </c>
      <c r="E11308" s="1207">
        <v>233</v>
      </c>
      <c r="F11308" s="1211">
        <v>2440</v>
      </c>
    </row>
    <row r="11309" spans="2:6" ht="13.15" customHeight="1" x14ac:dyDescent="0.3">
      <c r="B11309" s="1173" t="s">
        <v>12024</v>
      </c>
      <c r="C11309" s="1206">
        <v>31</v>
      </c>
      <c r="D11309" s="1206">
        <v>58</v>
      </c>
      <c r="E11309" s="1206">
        <v>14</v>
      </c>
      <c r="F11309" s="1210">
        <v>103</v>
      </c>
    </row>
    <row r="11310" spans="2:6" ht="13.15" customHeight="1" x14ac:dyDescent="0.3">
      <c r="B11310" s="1172" t="s">
        <v>12025</v>
      </c>
      <c r="C11310" s="1207">
        <v>71</v>
      </c>
      <c r="D11310" s="1207">
        <v>137</v>
      </c>
      <c r="E11310" s="1207">
        <v>13</v>
      </c>
      <c r="F11310" s="1211">
        <v>221</v>
      </c>
    </row>
    <row r="11311" spans="2:6" ht="13.15" customHeight="1" x14ac:dyDescent="0.3">
      <c r="B11311" s="1173" t="s">
        <v>12026</v>
      </c>
      <c r="C11311" s="1206">
        <v>150</v>
      </c>
      <c r="D11311" s="1206">
        <v>312</v>
      </c>
      <c r="E11311" s="1206">
        <v>53</v>
      </c>
      <c r="F11311" s="1210">
        <v>515</v>
      </c>
    </row>
    <row r="11312" spans="2:6" ht="13.15" customHeight="1" x14ac:dyDescent="0.3">
      <c r="B11312" s="1172" t="s">
        <v>12027</v>
      </c>
      <c r="C11312" s="1207">
        <v>121</v>
      </c>
      <c r="D11312" s="1207">
        <v>375</v>
      </c>
      <c r="E11312" s="1207">
        <v>51</v>
      </c>
      <c r="F11312" s="1211">
        <v>547</v>
      </c>
    </row>
    <row r="11313" spans="2:6" ht="13.15" customHeight="1" x14ac:dyDescent="0.3">
      <c r="B11313" s="1173" t="s">
        <v>12028</v>
      </c>
      <c r="C11313" s="1206">
        <v>47</v>
      </c>
      <c r="D11313" s="1206">
        <v>202</v>
      </c>
      <c r="E11313" s="1206">
        <v>25</v>
      </c>
      <c r="F11313" s="1210">
        <v>274</v>
      </c>
    </row>
    <row r="11314" spans="2:6" ht="13.15" customHeight="1" x14ac:dyDescent="0.3">
      <c r="B11314" s="1172" t="s">
        <v>12029</v>
      </c>
      <c r="C11314" s="1207">
        <v>232</v>
      </c>
      <c r="D11314" s="1207">
        <v>634</v>
      </c>
      <c r="E11314" s="1207">
        <v>94</v>
      </c>
      <c r="F11314" s="1211">
        <v>960</v>
      </c>
    </row>
    <row r="11315" spans="2:6" ht="13.15" customHeight="1" x14ac:dyDescent="0.3">
      <c r="B11315" s="1173" t="s">
        <v>12030</v>
      </c>
      <c r="C11315" s="1206">
        <v>271</v>
      </c>
      <c r="D11315" s="1206">
        <v>425</v>
      </c>
      <c r="E11315" s="1206">
        <v>46</v>
      </c>
      <c r="F11315" s="1210">
        <v>742</v>
      </c>
    </row>
    <row r="11316" spans="2:6" ht="13.15" customHeight="1" x14ac:dyDescent="0.3">
      <c r="B11316" s="1172" t="s">
        <v>12031</v>
      </c>
      <c r="C11316" s="1207">
        <v>231</v>
      </c>
      <c r="D11316" s="1207">
        <v>303</v>
      </c>
      <c r="E11316" s="1207">
        <v>33</v>
      </c>
      <c r="F11316" s="1211">
        <v>567</v>
      </c>
    </row>
    <row r="11317" spans="2:6" ht="13.15" customHeight="1" x14ac:dyDescent="0.3">
      <c r="B11317" s="1173" t="s">
        <v>12032</v>
      </c>
      <c r="C11317" s="1206">
        <v>611</v>
      </c>
      <c r="D11317" s="1206">
        <v>1801</v>
      </c>
      <c r="E11317" s="1206">
        <v>152</v>
      </c>
      <c r="F11317" s="1210">
        <v>2564</v>
      </c>
    </row>
    <row r="11318" spans="2:6" ht="13.15" customHeight="1" x14ac:dyDescent="0.3">
      <c r="B11318" s="1172" t="s">
        <v>12033</v>
      </c>
      <c r="C11318" s="1207">
        <v>105</v>
      </c>
      <c r="D11318" s="1207">
        <v>273</v>
      </c>
      <c r="E11318" s="1207">
        <v>35</v>
      </c>
      <c r="F11318" s="1211">
        <v>413</v>
      </c>
    </row>
    <row r="11319" spans="2:6" ht="13.15" customHeight="1" x14ac:dyDescent="0.3">
      <c r="B11319" s="1173" t="s">
        <v>12034</v>
      </c>
      <c r="C11319" s="1206">
        <v>96</v>
      </c>
      <c r="D11319" s="1206">
        <v>295</v>
      </c>
      <c r="E11319" s="1206">
        <v>31</v>
      </c>
      <c r="F11319" s="1210">
        <v>422</v>
      </c>
    </row>
    <row r="11320" spans="2:6" ht="13.15" customHeight="1" x14ac:dyDescent="0.3">
      <c r="B11320" s="1172" t="s">
        <v>12035</v>
      </c>
      <c r="C11320" s="1207">
        <v>338</v>
      </c>
      <c r="D11320" s="1207">
        <v>707</v>
      </c>
      <c r="E11320" s="1207">
        <v>61</v>
      </c>
      <c r="F11320" s="1211">
        <v>1106</v>
      </c>
    </row>
    <row r="11321" spans="2:6" ht="13.15" customHeight="1" x14ac:dyDescent="0.3">
      <c r="B11321" s="1173" t="s">
        <v>12036</v>
      </c>
      <c r="C11321" s="1206">
        <v>313</v>
      </c>
      <c r="D11321" s="1206">
        <v>833</v>
      </c>
      <c r="E11321" s="1206">
        <v>78</v>
      </c>
      <c r="F11321" s="1210">
        <v>1224</v>
      </c>
    </row>
    <row r="11322" spans="2:6" ht="13.15" customHeight="1" x14ac:dyDescent="0.3">
      <c r="B11322" s="1172" t="s">
        <v>12037</v>
      </c>
      <c r="C11322" s="1207">
        <v>66</v>
      </c>
      <c r="D11322" s="1207">
        <v>104</v>
      </c>
      <c r="E11322" s="1207">
        <v>7</v>
      </c>
      <c r="F11322" s="1211">
        <v>177</v>
      </c>
    </row>
    <row r="11323" spans="2:6" ht="13.15" customHeight="1" x14ac:dyDescent="0.3">
      <c r="B11323" s="1173" t="s">
        <v>12038</v>
      </c>
      <c r="C11323" s="1206">
        <v>313</v>
      </c>
      <c r="D11323" s="1206">
        <v>678</v>
      </c>
      <c r="E11323" s="1206">
        <v>47</v>
      </c>
      <c r="F11323" s="1210">
        <v>1038</v>
      </c>
    </row>
    <row r="11324" spans="2:6" ht="13.15" customHeight="1" x14ac:dyDescent="0.3">
      <c r="B11324" s="1172" t="s">
        <v>12039</v>
      </c>
      <c r="C11324" s="1207">
        <v>266</v>
      </c>
      <c r="D11324" s="1207">
        <v>724</v>
      </c>
      <c r="E11324" s="1207">
        <v>58</v>
      </c>
      <c r="F11324" s="1211">
        <v>1048</v>
      </c>
    </row>
    <row r="11325" spans="2:6" ht="13.15" customHeight="1" x14ac:dyDescent="0.3">
      <c r="B11325" s="1173" t="s">
        <v>12040</v>
      </c>
      <c r="C11325" s="1206">
        <v>536</v>
      </c>
      <c r="D11325" s="1206">
        <v>1252</v>
      </c>
      <c r="E11325" s="1206">
        <v>111</v>
      </c>
      <c r="F11325" s="1210">
        <v>1899</v>
      </c>
    </row>
    <row r="11326" spans="2:6" ht="13.15" customHeight="1" x14ac:dyDescent="0.3">
      <c r="B11326" s="1172" t="s">
        <v>12041</v>
      </c>
      <c r="C11326" s="1207">
        <v>445</v>
      </c>
      <c r="D11326" s="1207">
        <v>1233</v>
      </c>
      <c r="E11326" s="1207">
        <v>97</v>
      </c>
      <c r="F11326" s="1211">
        <v>1775</v>
      </c>
    </row>
    <row r="11327" spans="2:6" ht="13.15" customHeight="1" x14ac:dyDescent="0.3">
      <c r="B11327" s="1173" t="s">
        <v>12042</v>
      </c>
      <c r="C11327" s="1206">
        <v>397</v>
      </c>
      <c r="D11327" s="1206">
        <v>775</v>
      </c>
      <c r="E11327" s="1206">
        <v>106</v>
      </c>
      <c r="F11327" s="1210">
        <v>1278</v>
      </c>
    </row>
    <row r="11328" spans="2:6" ht="13.15" customHeight="1" x14ac:dyDescent="0.3">
      <c r="B11328" s="1172" t="s">
        <v>12043</v>
      </c>
      <c r="C11328" s="1207">
        <v>117</v>
      </c>
      <c r="D11328" s="1207">
        <v>232</v>
      </c>
      <c r="E11328" s="1207">
        <v>34</v>
      </c>
      <c r="F11328" s="1211">
        <v>383</v>
      </c>
    </row>
    <row r="11329" spans="2:6" ht="13.15" customHeight="1" x14ac:dyDescent="0.3">
      <c r="B11329" s="1173" t="s">
        <v>12044</v>
      </c>
      <c r="C11329" s="1206">
        <v>89</v>
      </c>
      <c r="D11329" s="1206">
        <v>201</v>
      </c>
      <c r="E11329" s="1206">
        <v>15</v>
      </c>
      <c r="F11329" s="1210">
        <v>305</v>
      </c>
    </row>
    <row r="11330" spans="2:6" ht="13.15" customHeight="1" x14ac:dyDescent="0.3">
      <c r="B11330" s="1172" t="s">
        <v>12045</v>
      </c>
      <c r="C11330" s="1207">
        <v>113</v>
      </c>
      <c r="D11330" s="1207">
        <v>264</v>
      </c>
      <c r="E11330" s="1207">
        <v>24</v>
      </c>
      <c r="F11330" s="1211">
        <v>401</v>
      </c>
    </row>
    <row r="11331" spans="2:6" ht="13.15" customHeight="1" x14ac:dyDescent="0.3">
      <c r="B11331" s="1173" t="s">
        <v>12046</v>
      </c>
      <c r="C11331" s="1206">
        <v>64</v>
      </c>
      <c r="D11331" s="1206">
        <v>150</v>
      </c>
      <c r="E11331" s="1206">
        <v>11</v>
      </c>
      <c r="F11331" s="1210">
        <v>225</v>
      </c>
    </row>
    <row r="11332" spans="2:6" ht="13.15" customHeight="1" x14ac:dyDescent="0.3">
      <c r="B11332" s="1172" t="s">
        <v>12047</v>
      </c>
      <c r="C11332" s="1207">
        <v>197</v>
      </c>
      <c r="D11332" s="1207">
        <v>417</v>
      </c>
      <c r="E11332" s="1207">
        <v>37</v>
      </c>
      <c r="F11332" s="1211">
        <v>651</v>
      </c>
    </row>
    <row r="11333" spans="2:6" ht="13.15" customHeight="1" x14ac:dyDescent="0.3">
      <c r="B11333" s="1173" t="s">
        <v>12048</v>
      </c>
      <c r="C11333" s="1206">
        <v>125</v>
      </c>
      <c r="D11333" s="1206">
        <v>374</v>
      </c>
      <c r="E11333" s="1206">
        <v>26</v>
      </c>
      <c r="F11333" s="1210">
        <v>525</v>
      </c>
    </row>
    <row r="11334" spans="2:6" ht="13.15" customHeight="1" x14ac:dyDescent="0.3">
      <c r="B11334" s="1172" t="s">
        <v>12049</v>
      </c>
      <c r="C11334" s="1207">
        <v>119</v>
      </c>
      <c r="D11334" s="1207">
        <v>298</v>
      </c>
      <c r="E11334" s="1207">
        <v>30</v>
      </c>
      <c r="F11334" s="1211">
        <v>447</v>
      </c>
    </row>
    <row r="11335" spans="2:6" ht="13.15" customHeight="1" x14ac:dyDescent="0.3">
      <c r="B11335" s="1173" t="s">
        <v>12050</v>
      </c>
      <c r="C11335" s="1206">
        <v>124</v>
      </c>
      <c r="D11335" s="1206">
        <v>308</v>
      </c>
      <c r="E11335" s="1206">
        <v>38</v>
      </c>
      <c r="F11335" s="1210">
        <v>470</v>
      </c>
    </row>
    <row r="11336" spans="2:6" ht="13.15" customHeight="1" x14ac:dyDescent="0.3">
      <c r="B11336" s="1172" t="s">
        <v>12051</v>
      </c>
      <c r="C11336" s="1207">
        <v>186</v>
      </c>
      <c r="D11336" s="1207">
        <v>532</v>
      </c>
      <c r="E11336" s="1207">
        <v>60</v>
      </c>
      <c r="F11336" s="1211">
        <v>778</v>
      </c>
    </row>
    <row r="11337" spans="2:6" ht="13.15" customHeight="1" x14ac:dyDescent="0.3">
      <c r="B11337" s="1173" t="s">
        <v>12052</v>
      </c>
      <c r="C11337" s="1206">
        <v>143</v>
      </c>
      <c r="D11337" s="1206">
        <v>153</v>
      </c>
      <c r="E11337" s="1206">
        <v>25</v>
      </c>
      <c r="F11337" s="1210">
        <v>321</v>
      </c>
    </row>
    <row r="11338" spans="2:6" ht="13.15" customHeight="1" x14ac:dyDescent="0.3">
      <c r="B11338" s="1172" t="s">
        <v>12053</v>
      </c>
      <c r="C11338" s="1207">
        <v>321</v>
      </c>
      <c r="D11338" s="1207">
        <v>796</v>
      </c>
      <c r="E11338" s="1207">
        <v>67</v>
      </c>
      <c r="F11338" s="1211">
        <v>1184</v>
      </c>
    </row>
    <row r="11339" spans="2:6" ht="13.15" customHeight="1" x14ac:dyDescent="0.3">
      <c r="B11339" s="1173" t="s">
        <v>12054</v>
      </c>
      <c r="C11339" s="1206">
        <v>234</v>
      </c>
      <c r="D11339" s="1206">
        <v>500</v>
      </c>
      <c r="E11339" s="1206">
        <v>45</v>
      </c>
      <c r="F11339" s="1210">
        <v>779</v>
      </c>
    </row>
    <row r="11340" spans="2:6" ht="13.15" customHeight="1" x14ac:dyDescent="0.3">
      <c r="B11340" s="1172" t="s">
        <v>12055</v>
      </c>
      <c r="C11340" s="1207">
        <v>98</v>
      </c>
      <c r="D11340" s="1207">
        <v>126</v>
      </c>
      <c r="E11340" s="1207">
        <v>17</v>
      </c>
      <c r="F11340" s="1211">
        <v>241</v>
      </c>
    </row>
    <row r="11341" spans="2:6" ht="13.15" customHeight="1" x14ac:dyDescent="0.3">
      <c r="B11341" s="1173" t="s">
        <v>12056</v>
      </c>
      <c r="C11341" s="1206">
        <v>88</v>
      </c>
      <c r="D11341" s="1206">
        <v>185</v>
      </c>
      <c r="E11341" s="1206">
        <v>13</v>
      </c>
      <c r="F11341" s="1210">
        <v>286</v>
      </c>
    </row>
    <row r="11342" spans="2:6" ht="13.15" customHeight="1" x14ac:dyDescent="0.3">
      <c r="B11342" s="1172" t="s">
        <v>12057</v>
      </c>
      <c r="C11342" s="1207">
        <v>105</v>
      </c>
      <c r="D11342" s="1207">
        <v>276</v>
      </c>
      <c r="E11342" s="1207">
        <v>23</v>
      </c>
      <c r="F11342" s="1211">
        <v>404</v>
      </c>
    </row>
    <row r="11343" spans="2:6" ht="13.15" customHeight="1" x14ac:dyDescent="0.3">
      <c r="B11343" s="1173" t="s">
        <v>12058</v>
      </c>
      <c r="C11343" s="1206">
        <v>96</v>
      </c>
      <c r="D11343" s="1206">
        <v>416</v>
      </c>
      <c r="E11343" s="1206">
        <v>29</v>
      </c>
      <c r="F11343" s="1210">
        <v>541</v>
      </c>
    </row>
    <row r="11344" spans="2:6" ht="13.15" customHeight="1" x14ac:dyDescent="0.3">
      <c r="B11344" s="1172" t="s">
        <v>12059</v>
      </c>
      <c r="C11344" s="1207">
        <v>143</v>
      </c>
      <c r="D11344" s="1207">
        <v>324</v>
      </c>
      <c r="E11344" s="1207">
        <v>42</v>
      </c>
      <c r="F11344" s="1211">
        <v>509</v>
      </c>
    </row>
    <row r="11345" spans="2:6" ht="13.15" customHeight="1" x14ac:dyDescent="0.3">
      <c r="B11345" s="1173" t="s">
        <v>12060</v>
      </c>
      <c r="C11345" s="1206">
        <v>1</v>
      </c>
      <c r="D11345" s="1206">
        <v>1</v>
      </c>
      <c r="E11345" s="1206">
        <v>0</v>
      </c>
      <c r="F11345" s="1210">
        <v>2</v>
      </c>
    </row>
    <row r="11346" spans="2:6" ht="13.15" customHeight="1" x14ac:dyDescent="0.3">
      <c r="B11346" s="1172" t="s">
        <v>12061</v>
      </c>
      <c r="C11346" s="1207">
        <v>94</v>
      </c>
      <c r="D11346" s="1207">
        <v>112</v>
      </c>
      <c r="E11346" s="1207">
        <v>10</v>
      </c>
      <c r="F11346" s="1211">
        <v>216</v>
      </c>
    </row>
    <row r="11347" spans="2:6" ht="13.15" customHeight="1" x14ac:dyDescent="0.3">
      <c r="B11347" s="1173" t="s">
        <v>12062</v>
      </c>
      <c r="C11347" s="1206">
        <v>57</v>
      </c>
      <c r="D11347" s="1206">
        <v>110</v>
      </c>
      <c r="E11347" s="1206">
        <v>10</v>
      </c>
      <c r="F11347" s="1210">
        <v>177</v>
      </c>
    </row>
    <row r="11348" spans="2:6" ht="13.15" customHeight="1" x14ac:dyDescent="0.3">
      <c r="B11348" s="1172" t="s">
        <v>12063</v>
      </c>
      <c r="C11348" s="1207">
        <v>157</v>
      </c>
      <c r="D11348" s="1207">
        <v>262</v>
      </c>
      <c r="E11348" s="1207">
        <v>26</v>
      </c>
      <c r="F11348" s="1211">
        <v>445</v>
      </c>
    </row>
    <row r="11349" spans="2:6" ht="13.15" customHeight="1" x14ac:dyDescent="0.3">
      <c r="B11349" s="1173" t="s">
        <v>12064</v>
      </c>
      <c r="C11349" s="1206">
        <v>101</v>
      </c>
      <c r="D11349" s="1206">
        <v>199</v>
      </c>
      <c r="E11349" s="1206">
        <v>20</v>
      </c>
      <c r="F11349" s="1210">
        <v>320</v>
      </c>
    </row>
    <row r="11350" spans="2:6" ht="13.15" customHeight="1" x14ac:dyDescent="0.3">
      <c r="B11350" s="1172" t="s">
        <v>12065</v>
      </c>
      <c r="C11350" s="1207">
        <v>215</v>
      </c>
      <c r="D11350" s="1207">
        <v>416</v>
      </c>
      <c r="E11350" s="1207">
        <v>53</v>
      </c>
      <c r="F11350" s="1211">
        <v>684</v>
      </c>
    </row>
    <row r="11351" spans="2:6" ht="13.15" customHeight="1" x14ac:dyDescent="0.3">
      <c r="B11351" s="1173" t="s">
        <v>12066</v>
      </c>
      <c r="C11351" s="1206">
        <v>153</v>
      </c>
      <c r="D11351" s="1206">
        <v>298</v>
      </c>
      <c r="E11351" s="1206">
        <v>37</v>
      </c>
      <c r="F11351" s="1210">
        <v>488</v>
      </c>
    </row>
    <row r="11352" spans="2:6" ht="13.15" customHeight="1" x14ac:dyDescent="0.3">
      <c r="B11352" s="1172" t="s">
        <v>12067</v>
      </c>
      <c r="C11352" s="1207">
        <v>223</v>
      </c>
      <c r="D11352" s="1207">
        <v>405</v>
      </c>
      <c r="E11352" s="1207">
        <v>50</v>
      </c>
      <c r="F11352" s="1211">
        <v>678</v>
      </c>
    </row>
    <row r="11353" spans="2:6" ht="13.15" customHeight="1" x14ac:dyDescent="0.3">
      <c r="B11353" s="1173" t="s">
        <v>12068</v>
      </c>
      <c r="C11353" s="1206">
        <v>101</v>
      </c>
      <c r="D11353" s="1206">
        <v>164</v>
      </c>
      <c r="E11353" s="1206">
        <v>21</v>
      </c>
      <c r="F11353" s="1210">
        <v>286</v>
      </c>
    </row>
    <row r="11354" spans="2:6" ht="13.15" customHeight="1" x14ac:dyDescent="0.3">
      <c r="B11354" s="1172" t="s">
        <v>12069</v>
      </c>
      <c r="C11354" s="1207">
        <v>59</v>
      </c>
      <c r="D11354" s="1207">
        <v>32</v>
      </c>
      <c r="E11354" s="1207">
        <v>8</v>
      </c>
      <c r="F11354" s="1211">
        <v>99</v>
      </c>
    </row>
    <row r="11355" spans="2:6" ht="13.15" customHeight="1" x14ac:dyDescent="0.3">
      <c r="B11355" s="1173" t="s">
        <v>12070</v>
      </c>
      <c r="C11355" s="1206">
        <v>181</v>
      </c>
      <c r="D11355" s="1206">
        <v>445</v>
      </c>
      <c r="E11355" s="1206">
        <v>35</v>
      </c>
      <c r="F11355" s="1210">
        <v>661</v>
      </c>
    </row>
    <row r="11356" spans="2:6" ht="13.15" customHeight="1" x14ac:dyDescent="0.3">
      <c r="B11356" s="1172" t="s">
        <v>12071</v>
      </c>
      <c r="C11356" s="1207">
        <v>4541</v>
      </c>
      <c r="D11356" s="1207">
        <v>6933</v>
      </c>
      <c r="E11356" s="1207">
        <v>1097</v>
      </c>
      <c r="F11356" s="1211">
        <v>12571</v>
      </c>
    </row>
    <row r="11357" spans="2:6" ht="13.15" customHeight="1" x14ac:dyDescent="0.3">
      <c r="B11357" s="1173" t="s">
        <v>12072</v>
      </c>
      <c r="C11357" s="1206">
        <v>528</v>
      </c>
      <c r="D11357" s="1206">
        <v>1134</v>
      </c>
      <c r="E11357" s="1206">
        <v>121</v>
      </c>
      <c r="F11357" s="1210">
        <v>1783</v>
      </c>
    </row>
    <row r="11358" spans="2:6" ht="13.15" customHeight="1" x14ac:dyDescent="0.3">
      <c r="B11358" s="1172" t="s">
        <v>12073</v>
      </c>
      <c r="C11358" s="1207">
        <v>256</v>
      </c>
      <c r="D11358" s="1207">
        <v>837</v>
      </c>
      <c r="E11358" s="1207">
        <v>76</v>
      </c>
      <c r="F11358" s="1211">
        <v>1169</v>
      </c>
    </row>
    <row r="11359" spans="2:6" ht="13.15" customHeight="1" x14ac:dyDescent="0.3">
      <c r="B11359" s="1173" t="s">
        <v>12074</v>
      </c>
      <c r="C11359" s="1206">
        <v>163</v>
      </c>
      <c r="D11359" s="1206">
        <v>320</v>
      </c>
      <c r="E11359" s="1206">
        <v>23</v>
      </c>
      <c r="F11359" s="1210">
        <v>506</v>
      </c>
    </row>
    <row r="11360" spans="2:6" ht="13.15" customHeight="1" x14ac:dyDescent="0.3">
      <c r="B11360" s="1172" t="s">
        <v>12075</v>
      </c>
      <c r="C11360" s="1207">
        <v>60</v>
      </c>
      <c r="D11360" s="1207">
        <v>131</v>
      </c>
      <c r="E11360" s="1207">
        <v>18</v>
      </c>
      <c r="F11360" s="1211">
        <v>209</v>
      </c>
    </row>
    <row r="11361" spans="2:6" ht="13.15" customHeight="1" x14ac:dyDescent="0.3">
      <c r="B11361" s="1173" t="s">
        <v>12076</v>
      </c>
      <c r="C11361" s="1206">
        <v>83</v>
      </c>
      <c r="D11361" s="1206">
        <v>81</v>
      </c>
      <c r="E11361" s="1206">
        <v>23</v>
      </c>
      <c r="F11361" s="1210">
        <v>187</v>
      </c>
    </row>
    <row r="11362" spans="2:6" ht="13.15" customHeight="1" x14ac:dyDescent="0.3">
      <c r="B11362" s="1172" t="s">
        <v>12077</v>
      </c>
      <c r="C11362" s="1207">
        <v>23</v>
      </c>
      <c r="D11362" s="1207">
        <v>43</v>
      </c>
      <c r="E11362" s="1207">
        <v>4</v>
      </c>
      <c r="F11362" s="1211">
        <v>70</v>
      </c>
    </row>
    <row r="11363" spans="2:6" ht="13.15" customHeight="1" x14ac:dyDescent="0.3">
      <c r="B11363" s="1173" t="s">
        <v>12078</v>
      </c>
      <c r="C11363" s="1206">
        <v>22</v>
      </c>
      <c r="D11363" s="1206">
        <v>52</v>
      </c>
      <c r="E11363" s="1206">
        <v>10</v>
      </c>
      <c r="F11363" s="1210">
        <v>84</v>
      </c>
    </row>
    <row r="11364" spans="2:6" ht="13.15" customHeight="1" x14ac:dyDescent="0.3">
      <c r="B11364" s="1172" t="s">
        <v>12079</v>
      </c>
      <c r="C11364" s="1207">
        <v>108</v>
      </c>
      <c r="D11364" s="1207">
        <v>181</v>
      </c>
      <c r="E11364" s="1207">
        <v>22</v>
      </c>
      <c r="F11364" s="1211">
        <v>311</v>
      </c>
    </row>
    <row r="11365" spans="2:6" ht="13.15" customHeight="1" x14ac:dyDescent="0.3">
      <c r="B11365" s="1173" t="s">
        <v>12080</v>
      </c>
      <c r="C11365" s="1206">
        <v>97</v>
      </c>
      <c r="D11365" s="1206">
        <v>268</v>
      </c>
      <c r="E11365" s="1206">
        <v>19</v>
      </c>
      <c r="F11365" s="1210">
        <v>384</v>
      </c>
    </row>
    <row r="11366" spans="2:6" ht="13.15" customHeight="1" x14ac:dyDescent="0.3">
      <c r="B11366" s="1172" t="s">
        <v>12081</v>
      </c>
      <c r="C11366" s="1207">
        <v>194</v>
      </c>
      <c r="D11366" s="1207">
        <v>584</v>
      </c>
      <c r="E11366" s="1207">
        <v>76</v>
      </c>
      <c r="F11366" s="1211">
        <v>854</v>
      </c>
    </row>
    <row r="11367" spans="2:6" ht="13.15" customHeight="1" x14ac:dyDescent="0.3">
      <c r="B11367" s="1173" t="s">
        <v>12082</v>
      </c>
      <c r="C11367" s="1206">
        <v>87</v>
      </c>
      <c r="D11367" s="1206">
        <v>204</v>
      </c>
      <c r="E11367" s="1206">
        <v>23</v>
      </c>
      <c r="F11367" s="1210">
        <v>314</v>
      </c>
    </row>
    <row r="11368" spans="2:6" ht="13.15" customHeight="1" x14ac:dyDescent="0.3">
      <c r="B11368" s="1172" t="s">
        <v>12083</v>
      </c>
      <c r="C11368" s="1207">
        <v>38</v>
      </c>
      <c r="D11368" s="1207">
        <v>101</v>
      </c>
      <c r="E11368" s="1207">
        <v>12</v>
      </c>
      <c r="F11368" s="1211">
        <v>151</v>
      </c>
    </row>
    <row r="11369" spans="2:6" ht="13.15" customHeight="1" x14ac:dyDescent="0.3">
      <c r="B11369" s="1173" t="s">
        <v>12084</v>
      </c>
      <c r="C11369" s="1206">
        <v>76</v>
      </c>
      <c r="D11369" s="1206">
        <v>238</v>
      </c>
      <c r="E11369" s="1206">
        <v>36</v>
      </c>
      <c r="F11369" s="1210">
        <v>350</v>
      </c>
    </row>
    <row r="11370" spans="2:6" ht="13.15" customHeight="1" x14ac:dyDescent="0.3">
      <c r="B11370" s="1172" t="s">
        <v>12085</v>
      </c>
      <c r="C11370" s="1207">
        <v>59</v>
      </c>
      <c r="D11370" s="1207">
        <v>142</v>
      </c>
      <c r="E11370" s="1207">
        <v>14</v>
      </c>
      <c r="F11370" s="1211">
        <v>215</v>
      </c>
    </row>
    <row r="11371" spans="2:6" ht="13.15" customHeight="1" x14ac:dyDescent="0.3">
      <c r="B11371" s="1173" t="s">
        <v>12086</v>
      </c>
      <c r="C11371" s="1206">
        <v>160</v>
      </c>
      <c r="D11371" s="1206">
        <v>295</v>
      </c>
      <c r="E11371" s="1206">
        <v>36</v>
      </c>
      <c r="F11371" s="1210">
        <v>491</v>
      </c>
    </row>
    <row r="11372" spans="2:6" ht="13.15" customHeight="1" x14ac:dyDescent="0.3">
      <c r="B11372" s="1172" t="s">
        <v>12087</v>
      </c>
      <c r="C11372" s="1207">
        <v>0</v>
      </c>
      <c r="D11372" s="1207">
        <v>0</v>
      </c>
      <c r="E11372" s="1207">
        <v>3</v>
      </c>
      <c r="F11372" s="1211">
        <v>3</v>
      </c>
    </row>
    <row r="11373" spans="2:6" ht="13.15" customHeight="1" x14ac:dyDescent="0.3">
      <c r="B11373" s="1173" t="s">
        <v>12088</v>
      </c>
      <c r="C11373" s="1206">
        <v>51</v>
      </c>
      <c r="D11373" s="1206">
        <v>110</v>
      </c>
      <c r="E11373" s="1206">
        <v>14</v>
      </c>
      <c r="F11373" s="1210">
        <v>175</v>
      </c>
    </row>
    <row r="11374" spans="2:6" ht="13.15" customHeight="1" x14ac:dyDescent="0.3">
      <c r="B11374" s="1172" t="s">
        <v>12089</v>
      </c>
      <c r="C11374" s="1207">
        <v>7449</v>
      </c>
      <c r="D11374" s="1207">
        <v>6446</v>
      </c>
      <c r="E11374" s="1207">
        <v>3755</v>
      </c>
      <c r="F11374" s="1211">
        <v>17650</v>
      </c>
    </row>
    <row r="11375" spans="2:6" ht="13.15" customHeight="1" x14ac:dyDescent="0.3">
      <c r="B11375" s="1173" t="s">
        <v>12090</v>
      </c>
      <c r="C11375" s="1206">
        <v>22467</v>
      </c>
      <c r="D11375" s="1206">
        <v>17281</v>
      </c>
      <c r="E11375" s="1206">
        <v>4808</v>
      </c>
      <c r="F11375" s="1210">
        <v>44556</v>
      </c>
    </row>
    <row r="11376" spans="2:6" ht="13.15" customHeight="1" x14ac:dyDescent="0.3">
      <c r="B11376" s="1172" t="s">
        <v>12091</v>
      </c>
      <c r="C11376" s="1207">
        <v>20418</v>
      </c>
      <c r="D11376" s="1207">
        <v>17603</v>
      </c>
      <c r="E11376" s="1207">
        <v>5938</v>
      </c>
      <c r="F11376" s="1211">
        <v>43959</v>
      </c>
    </row>
    <row r="11377" spans="2:6" ht="13.15" customHeight="1" x14ac:dyDescent="0.3">
      <c r="B11377" s="1173" t="s">
        <v>12092</v>
      </c>
      <c r="C11377" s="1206">
        <v>11996</v>
      </c>
      <c r="D11377" s="1206">
        <v>11110</v>
      </c>
      <c r="E11377" s="1206">
        <v>3857</v>
      </c>
      <c r="F11377" s="1210">
        <v>26963</v>
      </c>
    </row>
    <row r="11378" spans="2:6" ht="13.15" customHeight="1" x14ac:dyDescent="0.3">
      <c r="B11378" s="1172" t="s">
        <v>12093</v>
      </c>
      <c r="C11378" s="1207">
        <v>11630</v>
      </c>
      <c r="D11378" s="1207">
        <v>7476</v>
      </c>
      <c r="E11378" s="1207">
        <v>2980</v>
      </c>
      <c r="F11378" s="1211">
        <v>22086</v>
      </c>
    </row>
    <row r="11379" spans="2:6" ht="13.15" customHeight="1" x14ac:dyDescent="0.3">
      <c r="B11379" s="1173" t="s">
        <v>12094</v>
      </c>
      <c r="C11379" s="1206">
        <v>14375</v>
      </c>
      <c r="D11379" s="1206">
        <v>11227</v>
      </c>
      <c r="E11379" s="1206">
        <v>3781</v>
      </c>
      <c r="F11379" s="1210">
        <v>29383</v>
      </c>
    </row>
    <row r="11380" spans="2:6" ht="13.15" customHeight="1" x14ac:dyDescent="0.3">
      <c r="B11380" s="1172" t="s">
        <v>12095</v>
      </c>
      <c r="C11380" s="1207">
        <v>34335</v>
      </c>
      <c r="D11380" s="1207">
        <v>28319</v>
      </c>
      <c r="E11380" s="1207">
        <v>8042</v>
      </c>
      <c r="F11380" s="1211">
        <v>70696</v>
      </c>
    </row>
    <row r="11381" spans="2:6" ht="13.15" customHeight="1" x14ac:dyDescent="0.3">
      <c r="B11381" s="1173" t="s">
        <v>12096</v>
      </c>
      <c r="C11381" s="1206">
        <v>21874</v>
      </c>
      <c r="D11381" s="1206">
        <v>23220</v>
      </c>
      <c r="E11381" s="1206">
        <v>5639</v>
      </c>
      <c r="F11381" s="1210">
        <v>50733</v>
      </c>
    </row>
    <row r="11382" spans="2:6" ht="13.15" customHeight="1" x14ac:dyDescent="0.3">
      <c r="B11382" s="1172" t="s">
        <v>12097</v>
      </c>
      <c r="C11382" s="1207">
        <v>18160</v>
      </c>
      <c r="D11382" s="1207">
        <v>17898</v>
      </c>
      <c r="E11382" s="1207">
        <v>4001</v>
      </c>
      <c r="F11382" s="1211">
        <v>40059</v>
      </c>
    </row>
    <row r="11383" spans="2:6" ht="13.15" customHeight="1" x14ac:dyDescent="0.3">
      <c r="B11383" s="1173" t="s">
        <v>12098</v>
      </c>
      <c r="C11383" s="1206">
        <v>21523</v>
      </c>
      <c r="D11383" s="1206">
        <v>15012</v>
      </c>
      <c r="E11383" s="1206">
        <v>4721</v>
      </c>
      <c r="F11383" s="1210">
        <v>41256</v>
      </c>
    </row>
    <row r="11384" spans="2:6" ht="13.15" customHeight="1" x14ac:dyDescent="0.3">
      <c r="B11384" s="1172" t="s">
        <v>12099</v>
      </c>
      <c r="C11384" s="1207">
        <v>13437</v>
      </c>
      <c r="D11384" s="1207">
        <v>18191</v>
      </c>
      <c r="E11384" s="1207">
        <v>3391</v>
      </c>
      <c r="F11384" s="1211">
        <v>35019</v>
      </c>
    </row>
    <row r="11385" spans="2:6" ht="13.15" customHeight="1" x14ac:dyDescent="0.3">
      <c r="B11385" s="1173" t="s">
        <v>12100</v>
      </c>
      <c r="C11385" s="1206">
        <v>14274</v>
      </c>
      <c r="D11385" s="1206">
        <v>21616</v>
      </c>
      <c r="E11385" s="1206">
        <v>3660</v>
      </c>
      <c r="F11385" s="1210">
        <v>39550</v>
      </c>
    </row>
    <row r="11386" spans="2:6" ht="13.15" customHeight="1" x14ac:dyDescent="0.3">
      <c r="B11386" s="1172" t="s">
        <v>12101</v>
      </c>
      <c r="C11386" s="1207">
        <v>12469</v>
      </c>
      <c r="D11386" s="1207">
        <v>11935</v>
      </c>
      <c r="E11386" s="1207">
        <v>2723</v>
      </c>
      <c r="F11386" s="1211">
        <v>27127</v>
      </c>
    </row>
    <row r="11387" spans="2:6" ht="13.15" customHeight="1" x14ac:dyDescent="0.3">
      <c r="B11387" s="1173" t="s">
        <v>12102</v>
      </c>
      <c r="C11387" s="1206">
        <v>17519</v>
      </c>
      <c r="D11387" s="1206">
        <v>22999</v>
      </c>
      <c r="E11387" s="1206">
        <v>4504</v>
      </c>
      <c r="F11387" s="1210">
        <v>45022</v>
      </c>
    </row>
    <row r="11388" spans="2:6" ht="13.15" customHeight="1" x14ac:dyDescent="0.3">
      <c r="B11388" s="1172" t="s">
        <v>12103</v>
      </c>
      <c r="C11388" s="1207">
        <v>20274</v>
      </c>
      <c r="D11388" s="1207">
        <v>25402</v>
      </c>
      <c r="E11388" s="1207">
        <v>5026</v>
      </c>
      <c r="F11388" s="1211">
        <v>50702</v>
      </c>
    </row>
    <row r="11389" spans="2:6" ht="13.15" customHeight="1" x14ac:dyDescent="0.3">
      <c r="B11389" s="1173" t="s">
        <v>12104</v>
      </c>
      <c r="C11389" s="1206">
        <v>5180</v>
      </c>
      <c r="D11389" s="1206">
        <v>9856</v>
      </c>
      <c r="E11389" s="1206">
        <v>2113</v>
      </c>
      <c r="F11389" s="1210">
        <v>17149</v>
      </c>
    </row>
    <row r="11390" spans="2:6" ht="13.15" customHeight="1" x14ac:dyDescent="0.3">
      <c r="B11390" s="1172" t="s">
        <v>12105</v>
      </c>
      <c r="C11390" s="1207">
        <v>20403</v>
      </c>
      <c r="D11390" s="1207">
        <v>17043</v>
      </c>
      <c r="E11390" s="1207">
        <v>4497</v>
      </c>
      <c r="F11390" s="1211">
        <v>41943</v>
      </c>
    </row>
    <row r="11391" spans="2:6" ht="13.15" customHeight="1" x14ac:dyDescent="0.3">
      <c r="B11391" s="1173" t="s">
        <v>12106</v>
      </c>
      <c r="C11391" s="1206">
        <v>20240</v>
      </c>
      <c r="D11391" s="1206">
        <v>27308</v>
      </c>
      <c r="E11391" s="1206">
        <v>6622</v>
      </c>
      <c r="F11391" s="1210">
        <v>54170</v>
      </c>
    </row>
    <row r="11392" spans="2:6" ht="13.15" customHeight="1" x14ac:dyDescent="0.3">
      <c r="B11392" s="1172" t="s">
        <v>12107</v>
      </c>
      <c r="C11392" s="1207">
        <v>9793</v>
      </c>
      <c r="D11392" s="1207">
        <v>13452</v>
      </c>
      <c r="E11392" s="1207">
        <v>1750</v>
      </c>
      <c r="F11392" s="1211">
        <v>24995</v>
      </c>
    </row>
    <row r="11393" spans="2:6" ht="13.15" customHeight="1" x14ac:dyDescent="0.3">
      <c r="B11393" s="1173" t="s">
        <v>12108</v>
      </c>
      <c r="C11393" s="1206">
        <v>487</v>
      </c>
      <c r="D11393" s="1206">
        <v>894</v>
      </c>
      <c r="E11393" s="1206">
        <v>114</v>
      </c>
      <c r="F11393" s="1210">
        <v>1495</v>
      </c>
    </row>
    <row r="11394" spans="2:6" ht="13.15" customHeight="1" x14ac:dyDescent="0.3">
      <c r="B11394" s="1172" t="s">
        <v>12109</v>
      </c>
      <c r="C11394" s="1207">
        <v>3387</v>
      </c>
      <c r="D11394" s="1207">
        <v>5050</v>
      </c>
      <c r="E11394" s="1207">
        <v>666</v>
      </c>
      <c r="F11394" s="1211">
        <v>9103</v>
      </c>
    </row>
    <row r="11395" spans="2:6" ht="13.15" customHeight="1" x14ac:dyDescent="0.3">
      <c r="B11395" s="1173" t="s">
        <v>12110</v>
      </c>
      <c r="C11395" s="1206">
        <v>2726</v>
      </c>
      <c r="D11395" s="1206">
        <v>3403</v>
      </c>
      <c r="E11395" s="1206">
        <v>398</v>
      </c>
      <c r="F11395" s="1210">
        <v>6527</v>
      </c>
    </row>
    <row r="11396" spans="2:6" ht="13.15" customHeight="1" x14ac:dyDescent="0.3">
      <c r="B11396" s="1172" t="s">
        <v>12111</v>
      </c>
      <c r="C11396" s="1207">
        <v>0</v>
      </c>
      <c r="D11396" s="1207">
        <v>0</v>
      </c>
      <c r="E11396" s="1207">
        <v>1</v>
      </c>
      <c r="F11396" s="1211">
        <v>1</v>
      </c>
    </row>
    <row r="11397" spans="2:6" ht="13.15" customHeight="1" x14ac:dyDescent="0.3">
      <c r="B11397" s="1173" t="s">
        <v>12112</v>
      </c>
      <c r="C11397" s="1206">
        <v>8</v>
      </c>
      <c r="D11397" s="1206">
        <v>73</v>
      </c>
      <c r="E11397" s="1206">
        <v>29</v>
      </c>
      <c r="F11397" s="1210">
        <v>110</v>
      </c>
    </row>
    <row r="11398" spans="2:6" ht="13.15" customHeight="1" x14ac:dyDescent="0.3">
      <c r="B11398" s="1172" t="s">
        <v>12113</v>
      </c>
      <c r="C11398" s="1207">
        <v>49</v>
      </c>
      <c r="D11398" s="1207">
        <v>87</v>
      </c>
      <c r="E11398" s="1207">
        <v>22</v>
      </c>
      <c r="F11398" s="1211">
        <v>158</v>
      </c>
    </row>
    <row r="11399" spans="2:6" ht="13.15" customHeight="1" x14ac:dyDescent="0.3">
      <c r="B11399" s="1173" t="s">
        <v>12114</v>
      </c>
      <c r="C11399" s="1206">
        <v>1529</v>
      </c>
      <c r="D11399" s="1206">
        <v>2765</v>
      </c>
      <c r="E11399" s="1206">
        <v>388</v>
      </c>
      <c r="F11399" s="1210">
        <v>4682</v>
      </c>
    </row>
    <row r="11400" spans="2:6" ht="13.15" customHeight="1" x14ac:dyDescent="0.3">
      <c r="B11400" s="1172" t="s">
        <v>12115</v>
      </c>
      <c r="C11400" s="1207">
        <v>1</v>
      </c>
      <c r="D11400" s="1207">
        <v>0</v>
      </c>
      <c r="E11400" s="1207">
        <v>0</v>
      </c>
      <c r="F11400" s="1211">
        <v>1</v>
      </c>
    </row>
    <row r="11401" spans="2:6" ht="13.15" customHeight="1" x14ac:dyDescent="0.3">
      <c r="B11401" s="1173" t="s">
        <v>12116</v>
      </c>
      <c r="C11401" s="1206">
        <v>15273</v>
      </c>
      <c r="D11401" s="1206">
        <v>12146</v>
      </c>
      <c r="E11401" s="1206">
        <v>2380</v>
      </c>
      <c r="F11401" s="1210">
        <v>29799</v>
      </c>
    </row>
    <row r="11402" spans="2:6" ht="13.15" customHeight="1" x14ac:dyDescent="0.3">
      <c r="B11402" s="1172" t="s">
        <v>12117</v>
      </c>
      <c r="C11402" s="1207">
        <v>12</v>
      </c>
      <c r="D11402" s="1207">
        <v>141</v>
      </c>
      <c r="E11402" s="1207">
        <v>13</v>
      </c>
      <c r="F11402" s="1211">
        <v>166</v>
      </c>
    </row>
    <row r="11403" spans="2:6" ht="13.15" customHeight="1" x14ac:dyDescent="0.3">
      <c r="B11403" s="1173" t="s">
        <v>12118</v>
      </c>
      <c r="C11403" s="1206">
        <v>64</v>
      </c>
      <c r="D11403" s="1206">
        <v>38</v>
      </c>
      <c r="E11403" s="1206">
        <v>3</v>
      </c>
      <c r="F11403" s="1210">
        <v>105</v>
      </c>
    </row>
    <row r="11404" spans="2:6" ht="13.15" customHeight="1" x14ac:dyDescent="0.3">
      <c r="B11404" s="1172" t="s">
        <v>12119</v>
      </c>
      <c r="C11404" s="1207">
        <v>21</v>
      </c>
      <c r="D11404" s="1207">
        <v>66</v>
      </c>
      <c r="E11404" s="1207">
        <v>19</v>
      </c>
      <c r="F11404" s="1211">
        <v>106</v>
      </c>
    </row>
    <row r="11405" spans="2:6" ht="13.15" customHeight="1" x14ac:dyDescent="0.3">
      <c r="B11405" s="1173" t="s">
        <v>12120</v>
      </c>
      <c r="C11405" s="1206">
        <v>2843</v>
      </c>
      <c r="D11405" s="1206">
        <v>6565</v>
      </c>
      <c r="E11405" s="1206">
        <v>952</v>
      </c>
      <c r="F11405" s="1210">
        <v>10360</v>
      </c>
    </row>
    <row r="11406" spans="2:6" ht="13.15" customHeight="1" x14ac:dyDescent="0.3">
      <c r="B11406" s="1172" t="s">
        <v>12121</v>
      </c>
      <c r="C11406" s="1207">
        <v>298</v>
      </c>
      <c r="D11406" s="1207">
        <v>701</v>
      </c>
      <c r="E11406" s="1207">
        <v>82</v>
      </c>
      <c r="F11406" s="1211">
        <v>1081</v>
      </c>
    </row>
    <row r="11407" spans="2:6" ht="13.15" customHeight="1" x14ac:dyDescent="0.3">
      <c r="B11407" s="1173" t="s">
        <v>12122</v>
      </c>
      <c r="C11407" s="1206">
        <v>169</v>
      </c>
      <c r="D11407" s="1206">
        <v>432</v>
      </c>
      <c r="E11407" s="1206">
        <v>45</v>
      </c>
      <c r="F11407" s="1210">
        <v>646</v>
      </c>
    </row>
    <row r="11408" spans="2:6" ht="13.15" customHeight="1" x14ac:dyDescent="0.3">
      <c r="B11408" s="1172" t="s">
        <v>12123</v>
      </c>
      <c r="C11408" s="1207">
        <v>3</v>
      </c>
      <c r="D11408" s="1207">
        <v>243</v>
      </c>
      <c r="E11408" s="1207">
        <v>9</v>
      </c>
      <c r="F11408" s="1211">
        <v>255</v>
      </c>
    </row>
    <row r="11409" spans="2:6" ht="13.15" customHeight="1" x14ac:dyDescent="0.3">
      <c r="B11409" s="1173" t="s">
        <v>12124</v>
      </c>
      <c r="C11409" s="1206">
        <v>1046</v>
      </c>
      <c r="D11409" s="1206">
        <v>1501</v>
      </c>
      <c r="E11409" s="1206">
        <v>233</v>
      </c>
      <c r="F11409" s="1210">
        <v>2780</v>
      </c>
    </row>
    <row r="11410" spans="2:6" ht="13.15" customHeight="1" x14ac:dyDescent="0.3">
      <c r="B11410" s="1172" t="s">
        <v>12125</v>
      </c>
      <c r="C11410" s="1207">
        <v>791</v>
      </c>
      <c r="D11410" s="1207">
        <v>1683</v>
      </c>
      <c r="E11410" s="1207">
        <v>227</v>
      </c>
      <c r="F11410" s="1211">
        <v>2701</v>
      </c>
    </row>
    <row r="11411" spans="2:6" ht="13.15" customHeight="1" x14ac:dyDescent="0.3">
      <c r="B11411" s="1173" t="s">
        <v>12126</v>
      </c>
      <c r="C11411" s="1206">
        <v>329</v>
      </c>
      <c r="D11411" s="1206">
        <v>673</v>
      </c>
      <c r="E11411" s="1206">
        <v>111</v>
      </c>
      <c r="F11411" s="1210">
        <v>1113</v>
      </c>
    </row>
    <row r="11412" spans="2:6" ht="13.15" customHeight="1" x14ac:dyDescent="0.3">
      <c r="B11412" s="1172" t="s">
        <v>12127</v>
      </c>
      <c r="C11412" s="1207">
        <v>130</v>
      </c>
      <c r="D11412" s="1207">
        <v>255</v>
      </c>
      <c r="E11412" s="1207">
        <v>23</v>
      </c>
      <c r="F11412" s="1211">
        <v>408</v>
      </c>
    </row>
    <row r="11413" spans="2:6" ht="13.15" customHeight="1" x14ac:dyDescent="0.3">
      <c r="B11413" s="1173" t="s">
        <v>12128</v>
      </c>
      <c r="C11413" s="1206">
        <v>81</v>
      </c>
      <c r="D11413" s="1206">
        <v>276</v>
      </c>
      <c r="E11413" s="1206">
        <v>33</v>
      </c>
      <c r="F11413" s="1210">
        <v>390</v>
      </c>
    </row>
    <row r="11414" spans="2:6" ht="13.15" customHeight="1" x14ac:dyDescent="0.3">
      <c r="B11414" s="1172" t="s">
        <v>12129</v>
      </c>
      <c r="C11414" s="1207">
        <v>134</v>
      </c>
      <c r="D11414" s="1207">
        <v>139</v>
      </c>
      <c r="E11414" s="1207">
        <v>12</v>
      </c>
      <c r="F11414" s="1211">
        <v>285</v>
      </c>
    </row>
    <row r="11415" spans="2:6" ht="13.15" customHeight="1" x14ac:dyDescent="0.3">
      <c r="B11415" s="1173" t="s">
        <v>12130</v>
      </c>
      <c r="C11415" s="1206">
        <v>181</v>
      </c>
      <c r="D11415" s="1206">
        <v>439</v>
      </c>
      <c r="E11415" s="1206">
        <v>51</v>
      </c>
      <c r="F11415" s="1210">
        <v>671</v>
      </c>
    </row>
    <row r="11416" spans="2:6" ht="13.15" customHeight="1" x14ac:dyDescent="0.3">
      <c r="B11416" s="1172" t="s">
        <v>12131</v>
      </c>
      <c r="C11416" s="1207">
        <v>155</v>
      </c>
      <c r="D11416" s="1207">
        <v>589</v>
      </c>
      <c r="E11416" s="1207">
        <v>57</v>
      </c>
      <c r="F11416" s="1211">
        <v>801</v>
      </c>
    </row>
    <row r="11417" spans="2:6" ht="13.15" customHeight="1" x14ac:dyDescent="0.3">
      <c r="B11417" s="1173" t="s">
        <v>12132</v>
      </c>
      <c r="C11417" s="1206">
        <v>43</v>
      </c>
      <c r="D11417" s="1206">
        <v>90</v>
      </c>
      <c r="E11417" s="1206">
        <v>25</v>
      </c>
      <c r="F11417" s="1210">
        <v>158</v>
      </c>
    </row>
    <row r="11418" spans="2:6" ht="13.15" customHeight="1" x14ac:dyDescent="0.3">
      <c r="B11418" s="1172" t="s">
        <v>12133</v>
      </c>
      <c r="C11418" s="1207">
        <v>37</v>
      </c>
      <c r="D11418" s="1207">
        <v>105</v>
      </c>
      <c r="E11418" s="1207">
        <v>10</v>
      </c>
      <c r="F11418" s="1211">
        <v>152</v>
      </c>
    </row>
    <row r="11419" spans="2:6" ht="13.15" customHeight="1" x14ac:dyDescent="0.3">
      <c r="B11419" s="1173" t="s">
        <v>12134</v>
      </c>
      <c r="C11419" s="1206">
        <v>10</v>
      </c>
      <c r="D11419" s="1206">
        <v>43</v>
      </c>
      <c r="E11419" s="1206">
        <v>10</v>
      </c>
      <c r="F11419" s="1210">
        <v>63</v>
      </c>
    </row>
    <row r="11420" spans="2:6" ht="13.15" customHeight="1" x14ac:dyDescent="0.3">
      <c r="B11420" s="1172" t="s">
        <v>12135</v>
      </c>
      <c r="C11420" s="1207">
        <v>377</v>
      </c>
      <c r="D11420" s="1207">
        <v>489</v>
      </c>
      <c r="E11420" s="1207">
        <v>70</v>
      </c>
      <c r="F11420" s="1211">
        <v>936</v>
      </c>
    </row>
    <row r="11421" spans="2:6" ht="13.15" customHeight="1" x14ac:dyDescent="0.3">
      <c r="B11421" s="1173" t="s">
        <v>12136</v>
      </c>
      <c r="C11421" s="1206">
        <v>110</v>
      </c>
      <c r="D11421" s="1206">
        <v>236</v>
      </c>
      <c r="E11421" s="1206">
        <v>42</v>
      </c>
      <c r="F11421" s="1210">
        <v>388</v>
      </c>
    </row>
    <row r="11422" spans="2:6" ht="13.15" customHeight="1" x14ac:dyDescent="0.3">
      <c r="B11422" s="1172" t="s">
        <v>12137</v>
      </c>
      <c r="C11422" s="1207">
        <v>77</v>
      </c>
      <c r="D11422" s="1207">
        <v>139</v>
      </c>
      <c r="E11422" s="1207">
        <v>27</v>
      </c>
      <c r="F11422" s="1211">
        <v>243</v>
      </c>
    </row>
    <row r="11423" spans="2:6" ht="13.15" customHeight="1" x14ac:dyDescent="0.3">
      <c r="B11423" s="1173" t="s">
        <v>12138</v>
      </c>
      <c r="C11423" s="1206">
        <v>279</v>
      </c>
      <c r="D11423" s="1206">
        <v>320</v>
      </c>
      <c r="E11423" s="1206">
        <v>50</v>
      </c>
      <c r="F11423" s="1210">
        <v>649</v>
      </c>
    </row>
    <row r="11424" spans="2:6" ht="13.15" customHeight="1" x14ac:dyDescent="0.3">
      <c r="B11424" s="1172" t="s">
        <v>12139</v>
      </c>
      <c r="C11424" s="1207">
        <v>69</v>
      </c>
      <c r="D11424" s="1207">
        <v>53</v>
      </c>
      <c r="E11424" s="1207">
        <v>8</v>
      </c>
      <c r="F11424" s="1211">
        <v>130</v>
      </c>
    </row>
    <row r="11425" spans="2:6" ht="13.15" customHeight="1" x14ac:dyDescent="0.3">
      <c r="B11425" s="1173" t="s">
        <v>12140</v>
      </c>
      <c r="C11425" s="1206">
        <v>252</v>
      </c>
      <c r="D11425" s="1206">
        <v>988</v>
      </c>
      <c r="E11425" s="1206">
        <v>50</v>
      </c>
      <c r="F11425" s="1210">
        <v>1290</v>
      </c>
    </row>
    <row r="11426" spans="2:6" ht="13.15" customHeight="1" x14ac:dyDescent="0.3">
      <c r="B11426" s="1172" t="s">
        <v>12141</v>
      </c>
      <c r="C11426" s="1207">
        <v>13</v>
      </c>
      <c r="D11426" s="1207">
        <v>26</v>
      </c>
      <c r="E11426" s="1207">
        <v>3</v>
      </c>
      <c r="F11426" s="1211">
        <v>42</v>
      </c>
    </row>
    <row r="11427" spans="2:6" ht="13.15" customHeight="1" x14ac:dyDescent="0.3">
      <c r="B11427" s="1173" t="s">
        <v>12142</v>
      </c>
      <c r="C11427" s="1206">
        <v>76</v>
      </c>
      <c r="D11427" s="1206">
        <v>212</v>
      </c>
      <c r="E11427" s="1206">
        <v>10</v>
      </c>
      <c r="F11427" s="1210">
        <v>298</v>
      </c>
    </row>
    <row r="11428" spans="2:6" ht="13.15" customHeight="1" x14ac:dyDescent="0.3">
      <c r="B11428" s="1172" t="s">
        <v>12143</v>
      </c>
      <c r="C11428" s="1207">
        <v>244</v>
      </c>
      <c r="D11428" s="1207">
        <v>356</v>
      </c>
      <c r="E11428" s="1207">
        <v>43</v>
      </c>
      <c r="F11428" s="1211">
        <v>643</v>
      </c>
    </row>
    <row r="11429" spans="2:6" ht="13.15" customHeight="1" x14ac:dyDescent="0.3">
      <c r="B11429" s="1173" t="s">
        <v>12144</v>
      </c>
      <c r="C11429" s="1206">
        <v>134</v>
      </c>
      <c r="D11429" s="1206">
        <v>171</v>
      </c>
      <c r="E11429" s="1206">
        <v>15</v>
      </c>
      <c r="F11429" s="1210">
        <v>320</v>
      </c>
    </row>
    <row r="11430" spans="2:6" ht="13.15" customHeight="1" x14ac:dyDescent="0.3">
      <c r="B11430" s="1172" t="s">
        <v>12145</v>
      </c>
      <c r="C11430" s="1207">
        <v>103</v>
      </c>
      <c r="D11430" s="1207">
        <v>150</v>
      </c>
      <c r="E11430" s="1207">
        <v>18</v>
      </c>
      <c r="F11430" s="1211">
        <v>271</v>
      </c>
    </row>
    <row r="11431" spans="2:6" ht="13.15" customHeight="1" x14ac:dyDescent="0.3">
      <c r="B11431" s="1173" t="s">
        <v>12146</v>
      </c>
      <c r="C11431" s="1206">
        <v>120</v>
      </c>
      <c r="D11431" s="1206">
        <v>121</v>
      </c>
      <c r="E11431" s="1206">
        <v>12</v>
      </c>
      <c r="F11431" s="1210">
        <v>253</v>
      </c>
    </row>
    <row r="11432" spans="2:6" ht="13.15" customHeight="1" x14ac:dyDescent="0.3">
      <c r="B11432" s="1172" t="s">
        <v>12147</v>
      </c>
      <c r="C11432" s="1207">
        <v>346</v>
      </c>
      <c r="D11432" s="1207">
        <v>1594</v>
      </c>
      <c r="E11432" s="1207">
        <v>200</v>
      </c>
      <c r="F11432" s="1211">
        <v>2140</v>
      </c>
    </row>
    <row r="11433" spans="2:6" ht="13.15" customHeight="1" x14ac:dyDescent="0.3">
      <c r="B11433" s="1173" t="s">
        <v>12148</v>
      </c>
      <c r="C11433" s="1206">
        <v>252</v>
      </c>
      <c r="D11433" s="1206">
        <v>619</v>
      </c>
      <c r="E11433" s="1206">
        <v>94</v>
      </c>
      <c r="F11433" s="1210">
        <v>965</v>
      </c>
    </row>
    <row r="11434" spans="2:6" ht="13.15" customHeight="1" x14ac:dyDescent="0.3">
      <c r="B11434" s="1172" t="s">
        <v>12149</v>
      </c>
      <c r="C11434" s="1207">
        <v>1015</v>
      </c>
      <c r="D11434" s="1207">
        <v>2447</v>
      </c>
      <c r="E11434" s="1207">
        <v>358</v>
      </c>
      <c r="F11434" s="1211">
        <v>3820</v>
      </c>
    </row>
    <row r="11435" spans="2:6" ht="13.15" customHeight="1" x14ac:dyDescent="0.3">
      <c r="B11435" s="1173" t="s">
        <v>12150</v>
      </c>
      <c r="C11435" s="1206">
        <v>137</v>
      </c>
      <c r="D11435" s="1206">
        <v>416</v>
      </c>
      <c r="E11435" s="1206">
        <v>36</v>
      </c>
      <c r="F11435" s="1210">
        <v>589</v>
      </c>
    </row>
    <row r="11436" spans="2:6" ht="13.15" customHeight="1" x14ac:dyDescent="0.3">
      <c r="B11436" s="1172" t="s">
        <v>12151</v>
      </c>
      <c r="C11436" s="1207">
        <v>135</v>
      </c>
      <c r="D11436" s="1207">
        <v>437</v>
      </c>
      <c r="E11436" s="1207">
        <v>55</v>
      </c>
      <c r="F11436" s="1211">
        <v>627</v>
      </c>
    </row>
    <row r="11437" spans="2:6" ht="13.15" customHeight="1" x14ac:dyDescent="0.3">
      <c r="B11437" s="1173" t="s">
        <v>12152</v>
      </c>
      <c r="C11437" s="1206">
        <v>1080</v>
      </c>
      <c r="D11437" s="1206">
        <v>2228</v>
      </c>
      <c r="E11437" s="1206">
        <v>320</v>
      </c>
      <c r="F11437" s="1210">
        <v>3628</v>
      </c>
    </row>
    <row r="11438" spans="2:6" ht="13.15" customHeight="1" x14ac:dyDescent="0.3">
      <c r="B11438" s="1172" t="s">
        <v>12153</v>
      </c>
      <c r="C11438" s="1207">
        <v>2936</v>
      </c>
      <c r="D11438" s="1207">
        <v>6187</v>
      </c>
      <c r="E11438" s="1207">
        <v>1553</v>
      </c>
      <c r="F11438" s="1211">
        <v>10676</v>
      </c>
    </row>
    <row r="11439" spans="2:6" ht="13.15" customHeight="1" x14ac:dyDescent="0.3">
      <c r="B11439" s="1173" t="s">
        <v>12154</v>
      </c>
      <c r="C11439" s="1206">
        <v>1154</v>
      </c>
      <c r="D11439" s="1206">
        <v>3320</v>
      </c>
      <c r="E11439" s="1206">
        <v>351</v>
      </c>
      <c r="F11439" s="1210">
        <v>4825</v>
      </c>
    </row>
    <row r="11440" spans="2:6" ht="13.15" customHeight="1" x14ac:dyDescent="0.3">
      <c r="B11440" s="1172" t="s">
        <v>12155</v>
      </c>
      <c r="C11440" s="1207">
        <v>470</v>
      </c>
      <c r="D11440" s="1207">
        <v>723</v>
      </c>
      <c r="E11440" s="1207">
        <v>118</v>
      </c>
      <c r="F11440" s="1211">
        <v>1311</v>
      </c>
    </row>
    <row r="11441" spans="2:6" ht="13.15" customHeight="1" x14ac:dyDescent="0.3">
      <c r="B11441" s="1173" t="s">
        <v>12156</v>
      </c>
      <c r="C11441" s="1206">
        <v>449</v>
      </c>
      <c r="D11441" s="1206">
        <v>849</v>
      </c>
      <c r="E11441" s="1206">
        <v>123</v>
      </c>
      <c r="F11441" s="1210">
        <v>1421</v>
      </c>
    </row>
    <row r="11442" spans="2:6" ht="13.15" customHeight="1" x14ac:dyDescent="0.3">
      <c r="B11442" s="1172" t="s">
        <v>12157</v>
      </c>
      <c r="C11442" s="1207">
        <v>281</v>
      </c>
      <c r="D11442" s="1207">
        <v>391</v>
      </c>
      <c r="E11442" s="1207">
        <v>42</v>
      </c>
      <c r="F11442" s="1211">
        <v>714</v>
      </c>
    </row>
    <row r="11443" spans="2:6" ht="13.15" customHeight="1" x14ac:dyDescent="0.3">
      <c r="B11443" s="1173" t="s">
        <v>12158</v>
      </c>
      <c r="C11443" s="1206">
        <v>285</v>
      </c>
      <c r="D11443" s="1206">
        <v>1214</v>
      </c>
      <c r="E11443" s="1206">
        <v>175</v>
      </c>
      <c r="F11443" s="1210">
        <v>1674</v>
      </c>
    </row>
    <row r="11444" spans="2:6" ht="13.15" customHeight="1" x14ac:dyDescent="0.3">
      <c r="B11444" s="1172" t="s">
        <v>12159</v>
      </c>
      <c r="C11444" s="1207">
        <v>172</v>
      </c>
      <c r="D11444" s="1207">
        <v>722</v>
      </c>
      <c r="E11444" s="1207">
        <v>54</v>
      </c>
      <c r="F11444" s="1211">
        <v>948</v>
      </c>
    </row>
    <row r="11445" spans="2:6" ht="13.15" customHeight="1" x14ac:dyDescent="0.3">
      <c r="B11445" s="1173" t="s">
        <v>12160</v>
      </c>
      <c r="C11445" s="1206">
        <v>8038</v>
      </c>
      <c r="D11445" s="1206">
        <v>13051</v>
      </c>
      <c r="E11445" s="1206">
        <v>2370</v>
      </c>
      <c r="F11445" s="1210">
        <v>23459</v>
      </c>
    </row>
    <row r="11446" spans="2:6" ht="13.15" customHeight="1" x14ac:dyDescent="0.3">
      <c r="B11446" s="1172" t="s">
        <v>12161</v>
      </c>
      <c r="C11446" s="1207">
        <v>2453</v>
      </c>
      <c r="D11446" s="1207">
        <v>4535</v>
      </c>
      <c r="E11446" s="1207">
        <v>708</v>
      </c>
      <c r="F11446" s="1211">
        <v>7696</v>
      </c>
    </row>
    <row r="11447" spans="2:6" ht="13.15" customHeight="1" x14ac:dyDescent="0.3">
      <c r="B11447" s="1173" t="s">
        <v>12162</v>
      </c>
      <c r="C11447" s="1206">
        <v>310</v>
      </c>
      <c r="D11447" s="1206">
        <v>668</v>
      </c>
      <c r="E11447" s="1206">
        <v>122</v>
      </c>
      <c r="F11447" s="1210">
        <v>1100</v>
      </c>
    </row>
    <row r="11448" spans="2:6" ht="13.15" customHeight="1" x14ac:dyDescent="0.3">
      <c r="B11448" s="1172" t="s">
        <v>12163</v>
      </c>
      <c r="C11448" s="1207">
        <v>7</v>
      </c>
      <c r="D11448" s="1207">
        <v>19</v>
      </c>
      <c r="E11448" s="1207">
        <v>1</v>
      </c>
      <c r="F11448" s="1211">
        <v>27</v>
      </c>
    </row>
    <row r="11449" spans="2:6" ht="13.15" customHeight="1" x14ac:dyDescent="0.3">
      <c r="B11449" s="1173" t="s">
        <v>12164</v>
      </c>
      <c r="C11449" s="1206">
        <v>659</v>
      </c>
      <c r="D11449" s="1206">
        <v>847</v>
      </c>
      <c r="E11449" s="1206">
        <v>162</v>
      </c>
      <c r="F11449" s="1210">
        <v>1668</v>
      </c>
    </row>
    <row r="11450" spans="2:6" ht="13.15" customHeight="1" x14ac:dyDescent="0.3">
      <c r="B11450" s="1172" t="s">
        <v>12165</v>
      </c>
      <c r="C11450" s="1207">
        <v>946</v>
      </c>
      <c r="D11450" s="1207">
        <v>1897</v>
      </c>
      <c r="E11450" s="1207">
        <v>322</v>
      </c>
      <c r="F11450" s="1211">
        <v>3165</v>
      </c>
    </row>
    <row r="11451" spans="2:6" ht="13.15" customHeight="1" x14ac:dyDescent="0.3">
      <c r="B11451" s="1173" t="s">
        <v>12166</v>
      </c>
      <c r="C11451" s="1206">
        <v>675</v>
      </c>
      <c r="D11451" s="1206">
        <v>1163</v>
      </c>
      <c r="E11451" s="1206">
        <v>233</v>
      </c>
      <c r="F11451" s="1210">
        <v>2071</v>
      </c>
    </row>
    <row r="11452" spans="2:6" ht="13.15" customHeight="1" x14ac:dyDescent="0.3">
      <c r="B11452" s="1172" t="s">
        <v>12167</v>
      </c>
      <c r="C11452" s="1207">
        <v>3256</v>
      </c>
      <c r="D11452" s="1207">
        <v>5635</v>
      </c>
      <c r="E11452" s="1207">
        <v>1081</v>
      </c>
      <c r="F11452" s="1211">
        <v>9972</v>
      </c>
    </row>
    <row r="11453" spans="2:6" ht="13.15" customHeight="1" x14ac:dyDescent="0.3">
      <c r="B11453" s="1173" t="s">
        <v>12168</v>
      </c>
      <c r="C11453" s="1206">
        <v>34</v>
      </c>
      <c r="D11453" s="1206">
        <v>6743</v>
      </c>
      <c r="E11453" s="1206">
        <v>747</v>
      </c>
      <c r="F11453" s="1210">
        <v>7524</v>
      </c>
    </row>
    <row r="11454" spans="2:6" ht="13.15" customHeight="1" x14ac:dyDescent="0.3">
      <c r="B11454" s="1172" t="s">
        <v>12169</v>
      </c>
      <c r="C11454" s="1207">
        <v>3</v>
      </c>
      <c r="D11454" s="1207">
        <v>474</v>
      </c>
      <c r="E11454" s="1207">
        <v>124</v>
      </c>
      <c r="F11454" s="1211">
        <v>601</v>
      </c>
    </row>
    <row r="11455" spans="2:6" ht="13.15" customHeight="1" x14ac:dyDescent="0.3">
      <c r="B11455" s="1173" t="s">
        <v>12170</v>
      </c>
      <c r="C11455" s="1206">
        <v>861</v>
      </c>
      <c r="D11455" s="1206">
        <v>1619</v>
      </c>
      <c r="E11455" s="1206">
        <v>177</v>
      </c>
      <c r="F11455" s="1210">
        <v>2657</v>
      </c>
    </row>
    <row r="11456" spans="2:6" ht="13.15" customHeight="1" x14ac:dyDescent="0.3">
      <c r="B11456" s="1172" t="s">
        <v>12171</v>
      </c>
      <c r="C11456" s="1207">
        <v>185</v>
      </c>
      <c r="D11456" s="1207">
        <v>349</v>
      </c>
      <c r="E11456" s="1207">
        <v>62</v>
      </c>
      <c r="F11456" s="1211">
        <v>596</v>
      </c>
    </row>
    <row r="11457" spans="2:6" ht="13.15" customHeight="1" x14ac:dyDescent="0.3">
      <c r="B11457" s="1173" t="s">
        <v>12172</v>
      </c>
      <c r="C11457" s="1206">
        <v>58</v>
      </c>
      <c r="D11457" s="1206">
        <v>55</v>
      </c>
      <c r="E11457" s="1206">
        <v>3</v>
      </c>
      <c r="F11457" s="1210">
        <v>116</v>
      </c>
    </row>
    <row r="11458" spans="2:6" ht="13.15" customHeight="1" x14ac:dyDescent="0.3">
      <c r="B11458" s="1172" t="s">
        <v>12173</v>
      </c>
      <c r="C11458" s="1207">
        <v>164</v>
      </c>
      <c r="D11458" s="1207">
        <v>306</v>
      </c>
      <c r="E11458" s="1207">
        <v>17</v>
      </c>
      <c r="F11458" s="1211">
        <v>487</v>
      </c>
    </row>
    <row r="11459" spans="2:6" ht="13.15" customHeight="1" x14ac:dyDescent="0.3">
      <c r="B11459" s="1173" t="s">
        <v>12174</v>
      </c>
      <c r="C11459" s="1206">
        <v>176</v>
      </c>
      <c r="D11459" s="1206">
        <v>164</v>
      </c>
      <c r="E11459" s="1206">
        <v>13</v>
      </c>
      <c r="F11459" s="1210">
        <v>353</v>
      </c>
    </row>
    <row r="11460" spans="2:6" ht="13.15" customHeight="1" x14ac:dyDescent="0.3">
      <c r="B11460" s="1172" t="s">
        <v>12175</v>
      </c>
      <c r="C11460" s="1207">
        <v>66</v>
      </c>
      <c r="D11460" s="1207">
        <v>170</v>
      </c>
      <c r="E11460" s="1207">
        <v>18</v>
      </c>
      <c r="F11460" s="1211">
        <v>254</v>
      </c>
    </row>
    <row r="11461" spans="2:6" ht="13.15" customHeight="1" x14ac:dyDescent="0.3">
      <c r="B11461" s="1173" t="s">
        <v>12176</v>
      </c>
      <c r="C11461" s="1206">
        <v>117</v>
      </c>
      <c r="D11461" s="1206">
        <v>276</v>
      </c>
      <c r="E11461" s="1206">
        <v>15</v>
      </c>
      <c r="F11461" s="1210">
        <v>408</v>
      </c>
    </row>
    <row r="11462" spans="2:6" ht="13.15" customHeight="1" x14ac:dyDescent="0.3">
      <c r="B11462" s="1172" t="s">
        <v>12177</v>
      </c>
      <c r="C11462" s="1207">
        <v>145</v>
      </c>
      <c r="D11462" s="1207">
        <v>407</v>
      </c>
      <c r="E11462" s="1207">
        <v>16</v>
      </c>
      <c r="F11462" s="1211">
        <v>568</v>
      </c>
    </row>
    <row r="11463" spans="2:6" ht="13.15" customHeight="1" x14ac:dyDescent="0.3">
      <c r="B11463" s="1173" t="s">
        <v>12178</v>
      </c>
      <c r="C11463" s="1206">
        <v>169</v>
      </c>
      <c r="D11463" s="1206">
        <v>175</v>
      </c>
      <c r="E11463" s="1206">
        <v>27</v>
      </c>
      <c r="F11463" s="1210">
        <v>371</v>
      </c>
    </row>
    <row r="11464" spans="2:6" ht="13.15" customHeight="1" x14ac:dyDescent="0.3">
      <c r="B11464" s="1172" t="s">
        <v>12179</v>
      </c>
      <c r="C11464" s="1207">
        <v>305</v>
      </c>
      <c r="D11464" s="1207">
        <v>452</v>
      </c>
      <c r="E11464" s="1207">
        <v>73</v>
      </c>
      <c r="F11464" s="1211">
        <v>830</v>
      </c>
    </row>
    <row r="11465" spans="2:6" ht="13.15" customHeight="1" x14ac:dyDescent="0.3">
      <c r="B11465" s="1173" t="s">
        <v>12180</v>
      </c>
      <c r="C11465" s="1206">
        <v>523</v>
      </c>
      <c r="D11465" s="1206">
        <v>857</v>
      </c>
      <c r="E11465" s="1206">
        <v>120</v>
      </c>
      <c r="F11465" s="1210">
        <v>1500</v>
      </c>
    </row>
    <row r="11466" spans="2:6" ht="13.15" customHeight="1" x14ac:dyDescent="0.3">
      <c r="B11466" s="1172" t="s">
        <v>12181</v>
      </c>
      <c r="C11466" s="1207">
        <v>4</v>
      </c>
      <c r="D11466" s="1207">
        <v>0</v>
      </c>
      <c r="E11466" s="1207">
        <v>0</v>
      </c>
      <c r="F11466" s="1211">
        <v>4</v>
      </c>
    </row>
    <row r="11467" spans="2:6" ht="13.15" customHeight="1" x14ac:dyDescent="0.3">
      <c r="B11467" s="1173" t="s">
        <v>12182</v>
      </c>
      <c r="C11467" s="1206">
        <v>43</v>
      </c>
      <c r="D11467" s="1206">
        <v>71</v>
      </c>
      <c r="E11467" s="1206">
        <v>6</v>
      </c>
      <c r="F11467" s="1210">
        <v>120</v>
      </c>
    </row>
    <row r="11468" spans="2:6" ht="13.15" customHeight="1" x14ac:dyDescent="0.3">
      <c r="B11468" s="1172" t="s">
        <v>12183</v>
      </c>
      <c r="C11468" s="1207">
        <v>60</v>
      </c>
      <c r="D11468" s="1207">
        <v>46</v>
      </c>
      <c r="E11468" s="1207">
        <v>4</v>
      </c>
      <c r="F11468" s="1211">
        <v>110</v>
      </c>
    </row>
    <row r="11469" spans="2:6" ht="13.15" customHeight="1" x14ac:dyDescent="0.3">
      <c r="B11469" s="1173" t="s">
        <v>12184</v>
      </c>
      <c r="C11469" s="1206">
        <v>23</v>
      </c>
      <c r="D11469" s="1206">
        <v>74</v>
      </c>
      <c r="E11469" s="1206">
        <v>4</v>
      </c>
      <c r="F11469" s="1210">
        <v>101</v>
      </c>
    </row>
    <row r="11470" spans="2:6" ht="13.15" customHeight="1" x14ac:dyDescent="0.3">
      <c r="B11470" s="1172" t="s">
        <v>12185</v>
      </c>
      <c r="C11470" s="1207">
        <v>588</v>
      </c>
      <c r="D11470" s="1207">
        <v>790</v>
      </c>
      <c r="E11470" s="1207">
        <v>128</v>
      </c>
      <c r="F11470" s="1211">
        <v>1506</v>
      </c>
    </row>
    <row r="11471" spans="2:6" ht="13.15" customHeight="1" x14ac:dyDescent="0.3">
      <c r="B11471" s="1173" t="s">
        <v>12186</v>
      </c>
      <c r="C11471" s="1206">
        <v>318</v>
      </c>
      <c r="D11471" s="1206">
        <v>507</v>
      </c>
      <c r="E11471" s="1206">
        <v>54</v>
      </c>
      <c r="F11471" s="1210">
        <v>879</v>
      </c>
    </row>
    <row r="11472" spans="2:6" ht="13.15" customHeight="1" x14ac:dyDescent="0.3">
      <c r="B11472" s="1172" t="s">
        <v>12187</v>
      </c>
      <c r="C11472" s="1207">
        <v>197</v>
      </c>
      <c r="D11472" s="1207">
        <v>212</v>
      </c>
      <c r="E11472" s="1207">
        <v>24</v>
      </c>
      <c r="F11472" s="1211">
        <v>433</v>
      </c>
    </row>
    <row r="11473" spans="2:6" ht="13.15" customHeight="1" x14ac:dyDescent="0.3">
      <c r="B11473" s="1173" t="s">
        <v>12188</v>
      </c>
      <c r="C11473" s="1206">
        <v>110</v>
      </c>
      <c r="D11473" s="1206">
        <v>119</v>
      </c>
      <c r="E11473" s="1206">
        <v>11</v>
      </c>
      <c r="F11473" s="1210">
        <v>240</v>
      </c>
    </row>
    <row r="11474" spans="2:6" ht="13.15" customHeight="1" x14ac:dyDescent="0.3">
      <c r="B11474" s="1172" t="s">
        <v>12189</v>
      </c>
      <c r="C11474" s="1207">
        <v>133</v>
      </c>
      <c r="D11474" s="1207">
        <v>83</v>
      </c>
      <c r="E11474" s="1207">
        <v>23</v>
      </c>
      <c r="F11474" s="1211">
        <v>239</v>
      </c>
    </row>
    <row r="11475" spans="2:6" ht="13.15" customHeight="1" x14ac:dyDescent="0.3">
      <c r="B11475" s="1173" t="s">
        <v>12190</v>
      </c>
      <c r="C11475" s="1206">
        <v>172</v>
      </c>
      <c r="D11475" s="1206">
        <v>217</v>
      </c>
      <c r="E11475" s="1206">
        <v>31</v>
      </c>
      <c r="F11475" s="1210">
        <v>420</v>
      </c>
    </row>
    <row r="11476" spans="2:6" ht="13.15" customHeight="1" x14ac:dyDescent="0.3">
      <c r="B11476" s="1172" t="s">
        <v>12191</v>
      </c>
      <c r="C11476" s="1207">
        <v>723</v>
      </c>
      <c r="D11476" s="1207">
        <v>1067</v>
      </c>
      <c r="E11476" s="1207">
        <v>210</v>
      </c>
      <c r="F11476" s="1211">
        <v>2000</v>
      </c>
    </row>
    <row r="11477" spans="2:6" ht="13.15" customHeight="1" x14ac:dyDescent="0.3">
      <c r="B11477" s="1173" t="s">
        <v>12192</v>
      </c>
      <c r="C11477" s="1206">
        <v>36</v>
      </c>
      <c r="D11477" s="1206">
        <v>20</v>
      </c>
      <c r="E11477" s="1206">
        <v>0</v>
      </c>
      <c r="F11477" s="1210">
        <v>56</v>
      </c>
    </row>
    <row r="11478" spans="2:6" ht="13.15" customHeight="1" x14ac:dyDescent="0.3">
      <c r="B11478" s="1172" t="s">
        <v>12193</v>
      </c>
      <c r="C11478" s="1207">
        <v>135</v>
      </c>
      <c r="D11478" s="1207">
        <v>273</v>
      </c>
      <c r="E11478" s="1207">
        <v>23</v>
      </c>
      <c r="F11478" s="1211">
        <v>431</v>
      </c>
    </row>
    <row r="11479" spans="2:6" ht="13.15" customHeight="1" x14ac:dyDescent="0.3">
      <c r="B11479" s="1173" t="s">
        <v>12194</v>
      </c>
      <c r="C11479" s="1206">
        <v>25</v>
      </c>
      <c r="D11479" s="1206">
        <v>44</v>
      </c>
      <c r="E11479" s="1206">
        <v>1</v>
      </c>
      <c r="F11479" s="1210">
        <v>70</v>
      </c>
    </row>
    <row r="11480" spans="2:6" ht="13.15" customHeight="1" x14ac:dyDescent="0.3">
      <c r="B11480" s="1172" t="s">
        <v>12195</v>
      </c>
      <c r="C11480" s="1207">
        <v>1327</v>
      </c>
      <c r="D11480" s="1207">
        <v>2022</v>
      </c>
      <c r="E11480" s="1207">
        <v>330</v>
      </c>
      <c r="F11480" s="1211">
        <v>3679</v>
      </c>
    </row>
    <row r="11481" spans="2:6" ht="13.15" customHeight="1" x14ac:dyDescent="0.3">
      <c r="B11481" s="1173" t="s">
        <v>12196</v>
      </c>
      <c r="C11481" s="1206">
        <v>161</v>
      </c>
      <c r="D11481" s="1206">
        <v>231</v>
      </c>
      <c r="E11481" s="1206">
        <v>21</v>
      </c>
      <c r="F11481" s="1210">
        <v>413</v>
      </c>
    </row>
    <row r="11482" spans="2:6" ht="13.15" customHeight="1" x14ac:dyDescent="0.3">
      <c r="B11482" s="1172" t="s">
        <v>12197</v>
      </c>
      <c r="C11482" s="1207">
        <v>268</v>
      </c>
      <c r="D11482" s="1207">
        <v>417</v>
      </c>
      <c r="E11482" s="1207">
        <v>51</v>
      </c>
      <c r="F11482" s="1211">
        <v>736</v>
      </c>
    </row>
    <row r="11483" spans="2:6" ht="13.15" customHeight="1" x14ac:dyDescent="0.3">
      <c r="B11483" s="1173" t="s">
        <v>12198</v>
      </c>
      <c r="C11483" s="1206">
        <v>240</v>
      </c>
      <c r="D11483" s="1206">
        <v>112</v>
      </c>
      <c r="E11483" s="1206">
        <v>19</v>
      </c>
      <c r="F11483" s="1210">
        <v>371</v>
      </c>
    </row>
    <row r="11484" spans="2:6" ht="13.15" customHeight="1" x14ac:dyDescent="0.3">
      <c r="B11484" s="1172" t="s">
        <v>12199</v>
      </c>
      <c r="C11484" s="1207">
        <v>579</v>
      </c>
      <c r="D11484" s="1207">
        <v>788</v>
      </c>
      <c r="E11484" s="1207">
        <v>83</v>
      </c>
      <c r="F11484" s="1211">
        <v>1450</v>
      </c>
    </row>
    <row r="11485" spans="2:6" ht="13.15" customHeight="1" x14ac:dyDescent="0.3">
      <c r="B11485" s="1173" t="s">
        <v>12200</v>
      </c>
      <c r="C11485" s="1206">
        <v>136</v>
      </c>
      <c r="D11485" s="1206">
        <v>236</v>
      </c>
      <c r="E11485" s="1206">
        <v>26</v>
      </c>
      <c r="F11485" s="1210">
        <v>398</v>
      </c>
    </row>
    <row r="11486" spans="2:6" ht="13.15" customHeight="1" x14ac:dyDescent="0.3">
      <c r="B11486" s="1172" t="s">
        <v>12201</v>
      </c>
      <c r="C11486" s="1207">
        <v>134</v>
      </c>
      <c r="D11486" s="1207">
        <v>297</v>
      </c>
      <c r="E11486" s="1207">
        <v>23</v>
      </c>
      <c r="F11486" s="1211">
        <v>454</v>
      </c>
    </row>
    <row r="11487" spans="2:6" ht="13.15" customHeight="1" x14ac:dyDescent="0.3">
      <c r="B11487" s="1173" t="s">
        <v>12202</v>
      </c>
      <c r="C11487" s="1206">
        <v>140</v>
      </c>
      <c r="D11487" s="1206">
        <v>135</v>
      </c>
      <c r="E11487" s="1206">
        <v>9</v>
      </c>
      <c r="F11487" s="1210">
        <v>284</v>
      </c>
    </row>
    <row r="11488" spans="2:6" ht="13.15" customHeight="1" x14ac:dyDescent="0.3">
      <c r="B11488" s="1172" t="s">
        <v>12203</v>
      </c>
      <c r="C11488" s="1207">
        <v>195</v>
      </c>
      <c r="D11488" s="1207">
        <v>349</v>
      </c>
      <c r="E11488" s="1207">
        <v>30</v>
      </c>
      <c r="F11488" s="1211">
        <v>574</v>
      </c>
    </row>
    <row r="11489" spans="2:6" ht="13.15" customHeight="1" x14ac:dyDescent="0.3">
      <c r="B11489" s="1173" t="s">
        <v>12204</v>
      </c>
      <c r="C11489" s="1206">
        <v>989</v>
      </c>
      <c r="D11489" s="1206">
        <v>2877</v>
      </c>
      <c r="E11489" s="1206">
        <v>342</v>
      </c>
      <c r="F11489" s="1210">
        <v>4208</v>
      </c>
    </row>
    <row r="11490" spans="2:6" ht="13.15" customHeight="1" x14ac:dyDescent="0.3">
      <c r="B11490" s="1172" t="s">
        <v>12205</v>
      </c>
      <c r="C11490" s="1207">
        <v>1077</v>
      </c>
      <c r="D11490" s="1207">
        <v>2479</v>
      </c>
      <c r="E11490" s="1207">
        <v>312</v>
      </c>
      <c r="F11490" s="1211">
        <v>3868</v>
      </c>
    </row>
    <row r="11491" spans="2:6" ht="13.15" customHeight="1" x14ac:dyDescent="0.3">
      <c r="B11491" s="1173" t="s">
        <v>12206</v>
      </c>
      <c r="C11491" s="1206">
        <v>1760</v>
      </c>
      <c r="D11491" s="1206">
        <v>3689</v>
      </c>
      <c r="E11491" s="1206">
        <v>584</v>
      </c>
      <c r="F11491" s="1210">
        <v>6033</v>
      </c>
    </row>
    <row r="11492" spans="2:6" ht="13.15" customHeight="1" x14ac:dyDescent="0.3">
      <c r="B11492" s="1172" t="s">
        <v>12207</v>
      </c>
      <c r="C11492" s="1207">
        <v>102</v>
      </c>
      <c r="D11492" s="1207">
        <v>296</v>
      </c>
      <c r="E11492" s="1207">
        <v>35</v>
      </c>
      <c r="F11492" s="1211">
        <v>433</v>
      </c>
    </row>
    <row r="11493" spans="2:6" ht="13.15" customHeight="1" x14ac:dyDescent="0.3">
      <c r="B11493" s="1173" t="s">
        <v>12208</v>
      </c>
      <c r="C11493" s="1206">
        <v>302</v>
      </c>
      <c r="D11493" s="1206">
        <v>508</v>
      </c>
      <c r="E11493" s="1206">
        <v>56</v>
      </c>
      <c r="F11493" s="1210">
        <v>866</v>
      </c>
    </row>
    <row r="11494" spans="2:6" ht="13.15" customHeight="1" x14ac:dyDescent="0.3">
      <c r="B11494" s="1172" t="s">
        <v>12209</v>
      </c>
      <c r="C11494" s="1207">
        <v>297</v>
      </c>
      <c r="D11494" s="1207">
        <v>488</v>
      </c>
      <c r="E11494" s="1207">
        <v>42</v>
      </c>
      <c r="F11494" s="1211">
        <v>827</v>
      </c>
    </row>
    <row r="11495" spans="2:6" ht="13.15" customHeight="1" x14ac:dyDescent="0.3">
      <c r="B11495" s="1173" t="s">
        <v>12210</v>
      </c>
      <c r="C11495" s="1206">
        <v>286</v>
      </c>
      <c r="D11495" s="1206">
        <v>511</v>
      </c>
      <c r="E11495" s="1206">
        <v>58</v>
      </c>
      <c r="F11495" s="1210">
        <v>855</v>
      </c>
    </row>
    <row r="11496" spans="2:6" ht="13.15" customHeight="1" x14ac:dyDescent="0.3">
      <c r="B11496" s="1172" t="s">
        <v>12211</v>
      </c>
      <c r="C11496" s="1207">
        <v>563</v>
      </c>
      <c r="D11496" s="1207">
        <v>1202</v>
      </c>
      <c r="E11496" s="1207">
        <v>131</v>
      </c>
      <c r="F11496" s="1211">
        <v>1896</v>
      </c>
    </row>
    <row r="11497" spans="2:6" ht="13.15" customHeight="1" x14ac:dyDescent="0.3">
      <c r="B11497" s="1173" t="s">
        <v>12212</v>
      </c>
      <c r="C11497" s="1206">
        <v>370</v>
      </c>
      <c r="D11497" s="1206">
        <v>805</v>
      </c>
      <c r="E11497" s="1206">
        <v>78</v>
      </c>
      <c r="F11497" s="1210">
        <v>1253</v>
      </c>
    </row>
    <row r="11498" spans="2:6" ht="13.15" customHeight="1" x14ac:dyDescent="0.3">
      <c r="B11498" s="1172" t="s">
        <v>12213</v>
      </c>
      <c r="C11498" s="1207">
        <v>507</v>
      </c>
      <c r="D11498" s="1207">
        <v>1005</v>
      </c>
      <c r="E11498" s="1207">
        <v>118</v>
      </c>
      <c r="F11498" s="1211">
        <v>1630</v>
      </c>
    </row>
    <row r="11499" spans="2:6" ht="13.15" customHeight="1" x14ac:dyDescent="0.3">
      <c r="B11499" s="1173" t="s">
        <v>12214</v>
      </c>
      <c r="C11499" s="1206">
        <v>1834</v>
      </c>
      <c r="D11499" s="1206">
        <v>4252</v>
      </c>
      <c r="E11499" s="1206">
        <v>678</v>
      </c>
      <c r="F11499" s="1210">
        <v>6764</v>
      </c>
    </row>
    <row r="11500" spans="2:6" ht="13.15" customHeight="1" x14ac:dyDescent="0.3">
      <c r="B11500" s="1172" t="s">
        <v>12215</v>
      </c>
      <c r="C11500" s="1207">
        <v>439</v>
      </c>
      <c r="D11500" s="1207">
        <v>660</v>
      </c>
      <c r="E11500" s="1207">
        <v>111</v>
      </c>
      <c r="F11500" s="1211">
        <v>1210</v>
      </c>
    </row>
    <row r="11501" spans="2:6" ht="13.15" customHeight="1" x14ac:dyDescent="0.3">
      <c r="B11501" s="1173" t="s">
        <v>12216</v>
      </c>
      <c r="C11501" s="1206">
        <v>10593</v>
      </c>
      <c r="D11501" s="1206">
        <v>13920</v>
      </c>
      <c r="E11501" s="1206">
        <v>2461</v>
      </c>
      <c r="F11501" s="1210">
        <v>26974</v>
      </c>
    </row>
    <row r="11502" spans="2:6" ht="13.15" customHeight="1" x14ac:dyDescent="0.3">
      <c r="B11502" s="1172" t="s">
        <v>12217</v>
      </c>
      <c r="C11502" s="1207">
        <v>234</v>
      </c>
      <c r="D11502" s="1207">
        <v>432</v>
      </c>
      <c r="E11502" s="1207">
        <v>60</v>
      </c>
      <c r="F11502" s="1211">
        <v>726</v>
      </c>
    </row>
    <row r="11503" spans="2:6" ht="13.15" customHeight="1" x14ac:dyDescent="0.3">
      <c r="B11503" s="1173" t="s">
        <v>12218</v>
      </c>
      <c r="C11503" s="1206">
        <v>127</v>
      </c>
      <c r="D11503" s="1206">
        <v>132</v>
      </c>
      <c r="E11503" s="1206">
        <v>7</v>
      </c>
      <c r="F11503" s="1210">
        <v>266</v>
      </c>
    </row>
    <row r="11504" spans="2:6" ht="13.15" customHeight="1" x14ac:dyDescent="0.3">
      <c r="B11504" s="1172" t="s">
        <v>12219</v>
      </c>
      <c r="C11504" s="1207">
        <v>128</v>
      </c>
      <c r="D11504" s="1207">
        <v>290</v>
      </c>
      <c r="E11504" s="1207">
        <v>27</v>
      </c>
      <c r="F11504" s="1211">
        <v>445</v>
      </c>
    </row>
    <row r="11505" spans="2:6" ht="13.15" customHeight="1" x14ac:dyDescent="0.3">
      <c r="B11505" s="1173" t="s">
        <v>12220</v>
      </c>
      <c r="C11505" s="1206">
        <v>363</v>
      </c>
      <c r="D11505" s="1206">
        <v>737</v>
      </c>
      <c r="E11505" s="1206">
        <v>74</v>
      </c>
      <c r="F11505" s="1210">
        <v>1174</v>
      </c>
    </row>
    <row r="11506" spans="2:6" ht="13.15" customHeight="1" x14ac:dyDescent="0.3">
      <c r="B11506" s="1172" t="s">
        <v>12221</v>
      </c>
      <c r="C11506" s="1207">
        <v>39</v>
      </c>
      <c r="D11506" s="1207">
        <v>85</v>
      </c>
      <c r="E11506" s="1207">
        <v>12</v>
      </c>
      <c r="F11506" s="1211">
        <v>136</v>
      </c>
    </row>
    <row r="11507" spans="2:6" ht="13.15" customHeight="1" x14ac:dyDescent="0.3">
      <c r="B11507" s="1173" t="s">
        <v>12222</v>
      </c>
      <c r="C11507" s="1206">
        <v>73</v>
      </c>
      <c r="D11507" s="1206">
        <v>55</v>
      </c>
      <c r="E11507" s="1206">
        <v>10</v>
      </c>
      <c r="F11507" s="1210">
        <v>138</v>
      </c>
    </row>
    <row r="11508" spans="2:6" ht="13.15" customHeight="1" x14ac:dyDescent="0.3">
      <c r="B11508" s="1172" t="s">
        <v>12223</v>
      </c>
      <c r="C11508" s="1207">
        <v>173</v>
      </c>
      <c r="D11508" s="1207">
        <v>114</v>
      </c>
      <c r="E11508" s="1207">
        <v>17</v>
      </c>
      <c r="F11508" s="1211">
        <v>304</v>
      </c>
    </row>
    <row r="11509" spans="2:6" ht="13.15" customHeight="1" x14ac:dyDescent="0.3">
      <c r="B11509" s="1173" t="s">
        <v>12224</v>
      </c>
      <c r="C11509" s="1206">
        <v>248</v>
      </c>
      <c r="D11509" s="1206">
        <v>391</v>
      </c>
      <c r="E11509" s="1206">
        <v>41</v>
      </c>
      <c r="F11509" s="1210">
        <v>680</v>
      </c>
    </row>
    <row r="11510" spans="2:6" ht="13.15" customHeight="1" x14ac:dyDescent="0.3">
      <c r="B11510" s="1172" t="s">
        <v>12225</v>
      </c>
      <c r="C11510" s="1207">
        <v>3</v>
      </c>
      <c r="D11510" s="1207">
        <v>0</v>
      </c>
      <c r="E11510" s="1207">
        <v>0</v>
      </c>
      <c r="F11510" s="1211">
        <v>3</v>
      </c>
    </row>
    <row r="11511" spans="2:6" ht="13.15" customHeight="1" x14ac:dyDescent="0.3">
      <c r="B11511" s="1173" t="s">
        <v>12226</v>
      </c>
      <c r="C11511" s="1206">
        <v>18</v>
      </c>
      <c r="D11511" s="1206">
        <v>5</v>
      </c>
      <c r="E11511" s="1206">
        <v>3</v>
      </c>
      <c r="F11511" s="1210">
        <v>26</v>
      </c>
    </row>
    <row r="11512" spans="2:6" ht="13.15" customHeight="1" x14ac:dyDescent="0.3">
      <c r="B11512" s="1172" t="s">
        <v>12227</v>
      </c>
      <c r="C11512" s="1207">
        <v>47</v>
      </c>
      <c r="D11512" s="1207">
        <v>19</v>
      </c>
      <c r="E11512" s="1207">
        <v>6</v>
      </c>
      <c r="F11512" s="1211">
        <v>72</v>
      </c>
    </row>
    <row r="11513" spans="2:6" ht="13.15" customHeight="1" x14ac:dyDescent="0.3">
      <c r="B11513" s="1173" t="s">
        <v>12228</v>
      </c>
      <c r="C11513" s="1206">
        <v>97</v>
      </c>
      <c r="D11513" s="1206">
        <v>83</v>
      </c>
      <c r="E11513" s="1206">
        <v>7</v>
      </c>
      <c r="F11513" s="1210">
        <v>187</v>
      </c>
    </row>
    <row r="11514" spans="2:6" ht="13.15" customHeight="1" x14ac:dyDescent="0.3">
      <c r="B11514" s="1172" t="s">
        <v>12229</v>
      </c>
      <c r="C11514" s="1207">
        <v>124</v>
      </c>
      <c r="D11514" s="1207">
        <v>136</v>
      </c>
      <c r="E11514" s="1207">
        <v>17</v>
      </c>
      <c r="F11514" s="1211">
        <v>277</v>
      </c>
    </row>
    <row r="11515" spans="2:6" ht="13.15" customHeight="1" x14ac:dyDescent="0.3">
      <c r="B11515" s="1173" t="s">
        <v>12230</v>
      </c>
      <c r="C11515" s="1206">
        <v>149</v>
      </c>
      <c r="D11515" s="1206">
        <v>197</v>
      </c>
      <c r="E11515" s="1206">
        <v>32</v>
      </c>
      <c r="F11515" s="1210">
        <v>378</v>
      </c>
    </row>
    <row r="11516" spans="2:6" ht="13.15" customHeight="1" x14ac:dyDescent="0.3">
      <c r="B11516" s="1172" t="s">
        <v>12231</v>
      </c>
      <c r="C11516" s="1207">
        <v>155</v>
      </c>
      <c r="D11516" s="1207">
        <v>468</v>
      </c>
      <c r="E11516" s="1207">
        <v>54</v>
      </c>
      <c r="F11516" s="1211">
        <v>677</v>
      </c>
    </row>
    <row r="11517" spans="2:6" ht="13.15" customHeight="1" x14ac:dyDescent="0.3">
      <c r="B11517" s="1173" t="s">
        <v>12232</v>
      </c>
      <c r="C11517" s="1206">
        <v>159</v>
      </c>
      <c r="D11517" s="1206">
        <v>409</v>
      </c>
      <c r="E11517" s="1206">
        <v>41</v>
      </c>
      <c r="F11517" s="1210">
        <v>609</v>
      </c>
    </row>
    <row r="11518" spans="2:6" ht="13.15" customHeight="1" x14ac:dyDescent="0.3">
      <c r="B11518" s="1172" t="s">
        <v>12233</v>
      </c>
      <c r="C11518" s="1207">
        <v>89</v>
      </c>
      <c r="D11518" s="1207">
        <v>168</v>
      </c>
      <c r="E11518" s="1207">
        <v>8</v>
      </c>
      <c r="F11518" s="1211">
        <v>265</v>
      </c>
    </row>
    <row r="11519" spans="2:6" ht="13.15" customHeight="1" x14ac:dyDescent="0.3">
      <c r="B11519" s="1173" t="s">
        <v>12234</v>
      </c>
      <c r="C11519" s="1206">
        <v>49</v>
      </c>
      <c r="D11519" s="1206">
        <v>94</v>
      </c>
      <c r="E11519" s="1206">
        <v>8</v>
      </c>
      <c r="F11519" s="1210">
        <v>151</v>
      </c>
    </row>
    <row r="11520" spans="2:6" ht="13.15" customHeight="1" x14ac:dyDescent="0.3">
      <c r="B11520" s="1172" t="s">
        <v>12235</v>
      </c>
      <c r="C11520" s="1207">
        <v>47</v>
      </c>
      <c r="D11520" s="1207">
        <v>82</v>
      </c>
      <c r="E11520" s="1207">
        <v>13</v>
      </c>
      <c r="F11520" s="1211">
        <v>142</v>
      </c>
    </row>
    <row r="11521" spans="2:6" ht="13.15" customHeight="1" x14ac:dyDescent="0.3">
      <c r="B11521" s="1173" t="s">
        <v>12236</v>
      </c>
      <c r="C11521" s="1206">
        <v>21</v>
      </c>
      <c r="D11521" s="1206">
        <v>77</v>
      </c>
      <c r="E11521" s="1206">
        <v>3</v>
      </c>
      <c r="F11521" s="1210">
        <v>101</v>
      </c>
    </row>
    <row r="11522" spans="2:6" ht="13.15" customHeight="1" x14ac:dyDescent="0.3">
      <c r="B11522" s="1172" t="s">
        <v>12237</v>
      </c>
      <c r="C11522" s="1207">
        <v>66</v>
      </c>
      <c r="D11522" s="1207">
        <v>40</v>
      </c>
      <c r="E11522" s="1207">
        <v>1</v>
      </c>
      <c r="F11522" s="1211">
        <v>107</v>
      </c>
    </row>
    <row r="11523" spans="2:6" ht="13.15" customHeight="1" x14ac:dyDescent="0.3">
      <c r="B11523" s="1173" t="s">
        <v>12238</v>
      </c>
      <c r="C11523" s="1206">
        <v>481</v>
      </c>
      <c r="D11523" s="1206">
        <v>830</v>
      </c>
      <c r="E11523" s="1206">
        <v>81</v>
      </c>
      <c r="F11523" s="1210">
        <v>1392</v>
      </c>
    </row>
    <row r="11524" spans="2:6" ht="13.15" customHeight="1" x14ac:dyDescent="0.3">
      <c r="B11524" s="1172" t="s">
        <v>12239</v>
      </c>
      <c r="C11524" s="1207">
        <v>56</v>
      </c>
      <c r="D11524" s="1207">
        <v>100</v>
      </c>
      <c r="E11524" s="1207">
        <v>13</v>
      </c>
      <c r="F11524" s="1211">
        <v>169</v>
      </c>
    </row>
    <row r="11525" spans="2:6" ht="13.15" customHeight="1" x14ac:dyDescent="0.3">
      <c r="B11525" s="1173" t="s">
        <v>12240</v>
      </c>
      <c r="C11525" s="1206">
        <v>321</v>
      </c>
      <c r="D11525" s="1206">
        <v>612</v>
      </c>
      <c r="E11525" s="1206">
        <v>74</v>
      </c>
      <c r="F11525" s="1210">
        <v>1007</v>
      </c>
    </row>
    <row r="11526" spans="2:6" ht="13.15" customHeight="1" x14ac:dyDescent="0.3">
      <c r="B11526" s="1172" t="s">
        <v>12241</v>
      </c>
      <c r="C11526" s="1207">
        <v>55</v>
      </c>
      <c r="D11526" s="1207">
        <v>64</v>
      </c>
      <c r="E11526" s="1207">
        <v>9</v>
      </c>
      <c r="F11526" s="1211">
        <v>128</v>
      </c>
    </row>
    <row r="11527" spans="2:6" ht="13.15" customHeight="1" x14ac:dyDescent="0.3">
      <c r="B11527" s="1173" t="s">
        <v>12242</v>
      </c>
      <c r="C11527" s="1206">
        <v>138</v>
      </c>
      <c r="D11527" s="1206">
        <v>274</v>
      </c>
      <c r="E11527" s="1206">
        <v>25</v>
      </c>
      <c r="F11527" s="1210">
        <v>437</v>
      </c>
    </row>
    <row r="11528" spans="2:6" ht="13.15" customHeight="1" x14ac:dyDescent="0.3">
      <c r="B11528" s="1172" t="s">
        <v>12243</v>
      </c>
      <c r="C11528" s="1207">
        <v>31</v>
      </c>
      <c r="D11528" s="1207">
        <v>132</v>
      </c>
      <c r="E11528" s="1207">
        <v>1</v>
      </c>
      <c r="F11528" s="1211">
        <v>164</v>
      </c>
    </row>
    <row r="11529" spans="2:6" ht="13.15" customHeight="1" x14ac:dyDescent="0.3">
      <c r="B11529" s="1173" t="s">
        <v>12244</v>
      </c>
      <c r="C11529" s="1206">
        <v>22</v>
      </c>
      <c r="D11529" s="1206">
        <v>63</v>
      </c>
      <c r="E11529" s="1206">
        <v>5</v>
      </c>
      <c r="F11529" s="1210">
        <v>90</v>
      </c>
    </row>
    <row r="11530" spans="2:6" ht="13.15" customHeight="1" x14ac:dyDescent="0.3">
      <c r="B11530" s="1172" t="s">
        <v>12245</v>
      </c>
      <c r="C11530" s="1207">
        <v>72</v>
      </c>
      <c r="D11530" s="1207">
        <v>227</v>
      </c>
      <c r="E11530" s="1207">
        <v>9</v>
      </c>
      <c r="F11530" s="1211">
        <v>308</v>
      </c>
    </row>
    <row r="11531" spans="2:6" ht="13.15" customHeight="1" x14ac:dyDescent="0.3">
      <c r="B11531" s="1173" t="s">
        <v>12246</v>
      </c>
      <c r="C11531" s="1206">
        <v>82</v>
      </c>
      <c r="D11531" s="1206">
        <v>174</v>
      </c>
      <c r="E11531" s="1206">
        <v>9</v>
      </c>
      <c r="F11531" s="1210">
        <v>265</v>
      </c>
    </row>
    <row r="11532" spans="2:6" ht="13.15" customHeight="1" x14ac:dyDescent="0.3">
      <c r="B11532" s="1172" t="s">
        <v>12247</v>
      </c>
      <c r="C11532" s="1207">
        <v>2</v>
      </c>
      <c r="D11532" s="1207">
        <v>3</v>
      </c>
      <c r="E11532" s="1207">
        <v>4</v>
      </c>
      <c r="F11532" s="1211">
        <v>9</v>
      </c>
    </row>
    <row r="11533" spans="2:6" ht="13.15" customHeight="1" x14ac:dyDescent="0.3">
      <c r="B11533" s="1173" t="s">
        <v>12248</v>
      </c>
      <c r="C11533" s="1206">
        <v>1094</v>
      </c>
      <c r="D11533" s="1206">
        <v>1770</v>
      </c>
      <c r="E11533" s="1206">
        <v>271</v>
      </c>
      <c r="F11533" s="1210">
        <v>3135</v>
      </c>
    </row>
    <row r="11534" spans="2:6" ht="13.15" customHeight="1" x14ac:dyDescent="0.3">
      <c r="B11534" s="1172" t="s">
        <v>12249</v>
      </c>
      <c r="C11534" s="1207">
        <v>157</v>
      </c>
      <c r="D11534" s="1207">
        <v>329</v>
      </c>
      <c r="E11534" s="1207">
        <v>19</v>
      </c>
      <c r="F11534" s="1211">
        <v>505</v>
      </c>
    </row>
    <row r="11535" spans="2:6" ht="13.15" customHeight="1" x14ac:dyDescent="0.3">
      <c r="B11535" s="1173" t="s">
        <v>12250</v>
      </c>
      <c r="C11535" s="1206">
        <v>101</v>
      </c>
      <c r="D11535" s="1206">
        <v>255</v>
      </c>
      <c r="E11535" s="1206">
        <v>25</v>
      </c>
      <c r="F11535" s="1210">
        <v>381</v>
      </c>
    </row>
    <row r="11536" spans="2:6" ht="13.15" customHeight="1" x14ac:dyDescent="0.3">
      <c r="B11536" s="1172" t="s">
        <v>12251</v>
      </c>
      <c r="C11536" s="1207">
        <v>206</v>
      </c>
      <c r="D11536" s="1207">
        <v>313</v>
      </c>
      <c r="E11536" s="1207">
        <v>52</v>
      </c>
      <c r="F11536" s="1211">
        <v>571</v>
      </c>
    </row>
    <row r="11537" spans="2:6" ht="13.15" customHeight="1" x14ac:dyDescent="0.3">
      <c r="B11537" s="1173" t="s">
        <v>12252</v>
      </c>
      <c r="C11537" s="1206">
        <v>125</v>
      </c>
      <c r="D11537" s="1206">
        <v>236</v>
      </c>
      <c r="E11537" s="1206">
        <v>24</v>
      </c>
      <c r="F11537" s="1210">
        <v>385</v>
      </c>
    </row>
    <row r="11538" spans="2:6" ht="13.15" customHeight="1" x14ac:dyDescent="0.3">
      <c r="B11538" s="1172" t="s">
        <v>12253</v>
      </c>
      <c r="C11538" s="1207">
        <v>65</v>
      </c>
      <c r="D11538" s="1207">
        <v>66</v>
      </c>
      <c r="E11538" s="1207">
        <v>4</v>
      </c>
      <c r="F11538" s="1211">
        <v>135</v>
      </c>
    </row>
    <row r="11539" spans="2:6" ht="13.15" customHeight="1" x14ac:dyDescent="0.3">
      <c r="B11539" s="1173" t="s">
        <v>12254</v>
      </c>
      <c r="C11539" s="1206">
        <v>10</v>
      </c>
      <c r="D11539" s="1206">
        <v>24</v>
      </c>
      <c r="E11539" s="1206">
        <v>4</v>
      </c>
      <c r="F11539" s="1210">
        <v>38</v>
      </c>
    </row>
    <row r="11540" spans="2:6" ht="13.15" customHeight="1" x14ac:dyDescent="0.3">
      <c r="B11540" s="1172" t="s">
        <v>12255</v>
      </c>
      <c r="C11540" s="1207">
        <v>35</v>
      </c>
      <c r="D11540" s="1207">
        <v>45</v>
      </c>
      <c r="E11540" s="1207">
        <v>4</v>
      </c>
      <c r="F11540" s="1211">
        <v>84</v>
      </c>
    </row>
    <row r="11541" spans="2:6" ht="13.15" customHeight="1" x14ac:dyDescent="0.3">
      <c r="B11541" s="1173" t="s">
        <v>12256</v>
      </c>
      <c r="C11541" s="1206">
        <v>189</v>
      </c>
      <c r="D11541" s="1206">
        <v>282</v>
      </c>
      <c r="E11541" s="1206">
        <v>28</v>
      </c>
      <c r="F11541" s="1210">
        <v>499</v>
      </c>
    </row>
    <row r="11542" spans="2:6" ht="13.15" customHeight="1" x14ac:dyDescent="0.3">
      <c r="B11542" s="1172" t="s">
        <v>12257</v>
      </c>
      <c r="C11542" s="1207">
        <v>196</v>
      </c>
      <c r="D11542" s="1207">
        <v>487</v>
      </c>
      <c r="E11542" s="1207">
        <v>52</v>
      </c>
      <c r="F11542" s="1211">
        <v>735</v>
      </c>
    </row>
    <row r="11543" spans="2:6" ht="13.15" customHeight="1" x14ac:dyDescent="0.3">
      <c r="B11543" s="1173" t="s">
        <v>12258</v>
      </c>
      <c r="C11543" s="1206">
        <v>68</v>
      </c>
      <c r="D11543" s="1206">
        <v>123</v>
      </c>
      <c r="E11543" s="1206">
        <v>4</v>
      </c>
      <c r="F11543" s="1210">
        <v>195</v>
      </c>
    </row>
    <row r="11544" spans="2:6" ht="13.15" customHeight="1" x14ac:dyDescent="0.3">
      <c r="B11544" s="1172" t="s">
        <v>12259</v>
      </c>
      <c r="C11544" s="1207">
        <v>69</v>
      </c>
      <c r="D11544" s="1207">
        <v>271</v>
      </c>
      <c r="E11544" s="1207">
        <v>23</v>
      </c>
      <c r="F11544" s="1211">
        <v>363</v>
      </c>
    </row>
    <row r="11545" spans="2:6" ht="13.15" customHeight="1" x14ac:dyDescent="0.3">
      <c r="B11545" s="1173" t="s">
        <v>12260</v>
      </c>
      <c r="C11545" s="1206">
        <v>116</v>
      </c>
      <c r="D11545" s="1206">
        <v>240</v>
      </c>
      <c r="E11545" s="1206">
        <v>32</v>
      </c>
      <c r="F11545" s="1210">
        <v>388</v>
      </c>
    </row>
    <row r="11546" spans="2:6" ht="13.15" customHeight="1" x14ac:dyDescent="0.3">
      <c r="B11546" s="1172" t="s">
        <v>12261</v>
      </c>
      <c r="C11546" s="1207">
        <v>251</v>
      </c>
      <c r="D11546" s="1207">
        <v>210</v>
      </c>
      <c r="E11546" s="1207">
        <v>32</v>
      </c>
      <c r="F11546" s="1211">
        <v>493</v>
      </c>
    </row>
    <row r="11547" spans="2:6" ht="13.15" customHeight="1" x14ac:dyDescent="0.3">
      <c r="B11547" s="1173" t="s">
        <v>12262</v>
      </c>
      <c r="C11547" s="1206">
        <v>1384</v>
      </c>
      <c r="D11547" s="1206">
        <v>2984</v>
      </c>
      <c r="E11547" s="1206">
        <v>460</v>
      </c>
      <c r="F11547" s="1210">
        <v>4828</v>
      </c>
    </row>
    <row r="11548" spans="2:6" ht="13.15" customHeight="1" x14ac:dyDescent="0.3">
      <c r="B11548" s="1172" t="s">
        <v>12263</v>
      </c>
      <c r="C11548" s="1207">
        <v>285</v>
      </c>
      <c r="D11548" s="1207">
        <v>661</v>
      </c>
      <c r="E11548" s="1207">
        <v>97</v>
      </c>
      <c r="F11548" s="1211">
        <v>1043</v>
      </c>
    </row>
    <row r="11549" spans="2:6" ht="13.15" customHeight="1" x14ac:dyDescent="0.3">
      <c r="B11549" s="1173" t="s">
        <v>12264</v>
      </c>
      <c r="C11549" s="1206">
        <v>178</v>
      </c>
      <c r="D11549" s="1206">
        <v>296</v>
      </c>
      <c r="E11549" s="1206">
        <v>25</v>
      </c>
      <c r="F11549" s="1210">
        <v>499</v>
      </c>
    </row>
    <row r="11550" spans="2:6" ht="13.15" customHeight="1" x14ac:dyDescent="0.3">
      <c r="B11550" s="1172" t="s">
        <v>12265</v>
      </c>
      <c r="C11550" s="1207">
        <v>6447</v>
      </c>
      <c r="D11550" s="1207">
        <v>11694</v>
      </c>
      <c r="E11550" s="1207">
        <v>2461</v>
      </c>
      <c r="F11550" s="1211">
        <v>20602</v>
      </c>
    </row>
    <row r="11551" spans="2:6" ht="13.15" customHeight="1" x14ac:dyDescent="0.3">
      <c r="B11551" s="1173" t="s">
        <v>12266</v>
      </c>
      <c r="C11551" s="1206">
        <v>2323</v>
      </c>
      <c r="D11551" s="1206">
        <v>4189</v>
      </c>
      <c r="E11551" s="1206">
        <v>884</v>
      </c>
      <c r="F11551" s="1210">
        <v>7396</v>
      </c>
    </row>
    <row r="11552" spans="2:6" ht="13.15" customHeight="1" x14ac:dyDescent="0.3">
      <c r="B11552" s="1172" t="s">
        <v>12267</v>
      </c>
      <c r="C11552" s="1207">
        <v>2570</v>
      </c>
      <c r="D11552" s="1207">
        <v>4624</v>
      </c>
      <c r="E11552" s="1207">
        <v>727</v>
      </c>
      <c r="F11552" s="1211">
        <v>7921</v>
      </c>
    </row>
    <row r="11553" spans="2:6" ht="13.15" customHeight="1" x14ac:dyDescent="0.3">
      <c r="B11553" s="1173" t="s">
        <v>12268</v>
      </c>
      <c r="C11553" s="1206">
        <v>105</v>
      </c>
      <c r="D11553" s="1206">
        <v>115</v>
      </c>
      <c r="E11553" s="1206">
        <v>18</v>
      </c>
      <c r="F11553" s="1210">
        <v>238</v>
      </c>
    </row>
    <row r="11554" spans="2:6" ht="13.15" customHeight="1" x14ac:dyDescent="0.3">
      <c r="B11554" s="1172" t="s">
        <v>12269</v>
      </c>
      <c r="C11554" s="1207">
        <v>283</v>
      </c>
      <c r="D11554" s="1207">
        <v>468</v>
      </c>
      <c r="E11554" s="1207">
        <v>54</v>
      </c>
      <c r="F11554" s="1211">
        <v>805</v>
      </c>
    </row>
    <row r="11555" spans="2:6" ht="13.15" customHeight="1" x14ac:dyDescent="0.3">
      <c r="B11555" s="1173" t="s">
        <v>12270</v>
      </c>
      <c r="C11555" s="1206">
        <v>797</v>
      </c>
      <c r="D11555" s="1206">
        <v>1611</v>
      </c>
      <c r="E11555" s="1206">
        <v>214</v>
      </c>
      <c r="F11555" s="1210">
        <v>2622</v>
      </c>
    </row>
    <row r="11556" spans="2:6" ht="13.15" customHeight="1" x14ac:dyDescent="0.3">
      <c r="B11556" s="1172" t="s">
        <v>12271</v>
      </c>
      <c r="C11556" s="1207">
        <v>277</v>
      </c>
      <c r="D11556" s="1207">
        <v>851</v>
      </c>
      <c r="E11556" s="1207">
        <v>93</v>
      </c>
      <c r="F11556" s="1211">
        <v>1221</v>
      </c>
    </row>
    <row r="11557" spans="2:6" ht="13.15" customHeight="1" x14ac:dyDescent="0.3">
      <c r="B11557" s="1173" t="s">
        <v>12272</v>
      </c>
      <c r="C11557" s="1206">
        <v>512</v>
      </c>
      <c r="D11557" s="1206">
        <v>1154</v>
      </c>
      <c r="E11557" s="1206">
        <v>177</v>
      </c>
      <c r="F11557" s="1210">
        <v>1843</v>
      </c>
    </row>
    <row r="11558" spans="2:6" ht="13.15" customHeight="1" x14ac:dyDescent="0.3">
      <c r="B11558" s="1172" t="s">
        <v>12273</v>
      </c>
      <c r="C11558" s="1207">
        <v>173</v>
      </c>
      <c r="D11558" s="1207">
        <v>150</v>
      </c>
      <c r="E11558" s="1207">
        <v>25</v>
      </c>
      <c r="F11558" s="1211">
        <v>348</v>
      </c>
    </row>
    <row r="11559" spans="2:6" ht="13.15" customHeight="1" x14ac:dyDescent="0.3">
      <c r="B11559" s="1173" t="s">
        <v>12274</v>
      </c>
      <c r="C11559" s="1206">
        <v>276</v>
      </c>
      <c r="D11559" s="1206">
        <v>788</v>
      </c>
      <c r="E11559" s="1206">
        <v>75</v>
      </c>
      <c r="F11559" s="1210">
        <v>1139</v>
      </c>
    </row>
    <row r="11560" spans="2:6" ht="13.15" customHeight="1" x14ac:dyDescent="0.3">
      <c r="B11560" s="1172" t="s">
        <v>12275</v>
      </c>
      <c r="C11560" s="1207">
        <v>48</v>
      </c>
      <c r="D11560" s="1207">
        <v>36</v>
      </c>
      <c r="E11560" s="1207">
        <v>8</v>
      </c>
      <c r="F11560" s="1211">
        <v>92</v>
      </c>
    </row>
    <row r="11561" spans="2:6" ht="13.15" customHeight="1" x14ac:dyDescent="0.3">
      <c r="B11561" s="1173" t="s">
        <v>12276</v>
      </c>
      <c r="C11561" s="1206">
        <v>68</v>
      </c>
      <c r="D11561" s="1206">
        <v>23</v>
      </c>
      <c r="E11561" s="1206">
        <v>3</v>
      </c>
      <c r="F11561" s="1210">
        <v>94</v>
      </c>
    </row>
    <row r="11562" spans="2:6" ht="13.15" customHeight="1" x14ac:dyDescent="0.3">
      <c r="B11562" s="1172" t="s">
        <v>12277</v>
      </c>
      <c r="C11562" s="1207">
        <v>148</v>
      </c>
      <c r="D11562" s="1207">
        <v>659</v>
      </c>
      <c r="E11562" s="1207">
        <v>36</v>
      </c>
      <c r="F11562" s="1211">
        <v>843</v>
      </c>
    </row>
    <row r="11563" spans="2:6" ht="13.15" customHeight="1" x14ac:dyDescent="0.3">
      <c r="B11563" s="1173" t="s">
        <v>12278</v>
      </c>
      <c r="C11563" s="1206">
        <v>91</v>
      </c>
      <c r="D11563" s="1206">
        <v>299</v>
      </c>
      <c r="E11563" s="1206">
        <v>30</v>
      </c>
      <c r="F11563" s="1210">
        <v>420</v>
      </c>
    </row>
    <row r="11564" spans="2:6" ht="13.15" customHeight="1" x14ac:dyDescent="0.3">
      <c r="B11564" s="1172" t="s">
        <v>12279</v>
      </c>
      <c r="C11564" s="1207">
        <v>5618</v>
      </c>
      <c r="D11564" s="1207">
        <v>8222</v>
      </c>
      <c r="E11564" s="1207">
        <v>1516</v>
      </c>
      <c r="F11564" s="1211">
        <v>15356</v>
      </c>
    </row>
    <row r="11565" spans="2:6" ht="13.15" customHeight="1" x14ac:dyDescent="0.3">
      <c r="B11565" s="1173" t="s">
        <v>12280</v>
      </c>
      <c r="C11565" s="1206">
        <v>507</v>
      </c>
      <c r="D11565" s="1206">
        <v>1056</v>
      </c>
      <c r="E11565" s="1206">
        <v>136</v>
      </c>
      <c r="F11565" s="1210">
        <v>1699</v>
      </c>
    </row>
    <row r="11566" spans="2:6" ht="13.15" customHeight="1" x14ac:dyDescent="0.3">
      <c r="B11566" s="1172" t="s">
        <v>12281</v>
      </c>
      <c r="C11566" s="1207">
        <v>233</v>
      </c>
      <c r="D11566" s="1207">
        <v>524</v>
      </c>
      <c r="E11566" s="1207">
        <v>56</v>
      </c>
      <c r="F11566" s="1211">
        <v>813</v>
      </c>
    </row>
    <row r="11567" spans="2:6" ht="13.15" customHeight="1" x14ac:dyDescent="0.3">
      <c r="B11567" s="1173" t="s">
        <v>12282</v>
      </c>
      <c r="C11567" s="1206">
        <v>162</v>
      </c>
      <c r="D11567" s="1206">
        <v>189</v>
      </c>
      <c r="E11567" s="1206">
        <v>20</v>
      </c>
      <c r="F11567" s="1210">
        <v>371</v>
      </c>
    </row>
    <row r="11568" spans="2:6" ht="13.15" customHeight="1" x14ac:dyDescent="0.3">
      <c r="B11568" s="1172" t="s">
        <v>12283</v>
      </c>
      <c r="C11568" s="1207">
        <v>368</v>
      </c>
      <c r="D11568" s="1207">
        <v>400</v>
      </c>
      <c r="E11568" s="1207">
        <v>57</v>
      </c>
      <c r="F11568" s="1211">
        <v>825</v>
      </c>
    </row>
    <row r="11569" spans="2:6" ht="13.15" customHeight="1" x14ac:dyDescent="0.3">
      <c r="B11569" s="1173" t="s">
        <v>12284</v>
      </c>
      <c r="C11569" s="1206">
        <v>60</v>
      </c>
      <c r="D11569" s="1206">
        <v>63</v>
      </c>
      <c r="E11569" s="1206">
        <v>7</v>
      </c>
      <c r="F11569" s="1210">
        <v>130</v>
      </c>
    </row>
    <row r="11570" spans="2:6" ht="13.15" customHeight="1" x14ac:dyDescent="0.3">
      <c r="B11570" s="1172" t="s">
        <v>12285</v>
      </c>
      <c r="C11570" s="1207">
        <v>492</v>
      </c>
      <c r="D11570" s="1207">
        <v>1311</v>
      </c>
      <c r="E11570" s="1207">
        <v>117</v>
      </c>
      <c r="F11570" s="1211">
        <v>1920</v>
      </c>
    </row>
    <row r="11571" spans="2:6" ht="13.15" customHeight="1" x14ac:dyDescent="0.3">
      <c r="B11571" s="1173" t="s">
        <v>12286</v>
      </c>
      <c r="C11571" s="1206">
        <v>436</v>
      </c>
      <c r="D11571" s="1206">
        <v>1510</v>
      </c>
      <c r="E11571" s="1206">
        <v>174</v>
      </c>
      <c r="F11571" s="1210">
        <v>2120</v>
      </c>
    </row>
    <row r="11572" spans="2:6" ht="13.15" customHeight="1" x14ac:dyDescent="0.3">
      <c r="B11572" s="1172" t="s">
        <v>12287</v>
      </c>
      <c r="C11572" s="1207">
        <v>223</v>
      </c>
      <c r="D11572" s="1207">
        <v>591</v>
      </c>
      <c r="E11572" s="1207">
        <v>69</v>
      </c>
      <c r="F11572" s="1211">
        <v>883</v>
      </c>
    </row>
    <row r="11573" spans="2:6" ht="13.15" customHeight="1" x14ac:dyDescent="0.3">
      <c r="B11573" s="1173" t="s">
        <v>12288</v>
      </c>
      <c r="C11573" s="1206">
        <v>2594</v>
      </c>
      <c r="D11573" s="1206">
        <v>4212</v>
      </c>
      <c r="E11573" s="1206">
        <v>745</v>
      </c>
      <c r="F11573" s="1210">
        <v>7551</v>
      </c>
    </row>
    <row r="11574" spans="2:6" ht="13.15" customHeight="1" x14ac:dyDescent="0.3">
      <c r="B11574" s="1172" t="s">
        <v>12289</v>
      </c>
      <c r="C11574" s="1207">
        <v>403</v>
      </c>
      <c r="D11574" s="1207">
        <v>618</v>
      </c>
      <c r="E11574" s="1207">
        <v>72</v>
      </c>
      <c r="F11574" s="1211">
        <v>1093</v>
      </c>
    </row>
    <row r="11575" spans="2:6" ht="13.15" customHeight="1" x14ac:dyDescent="0.3">
      <c r="B11575" s="1173" t="s">
        <v>12290</v>
      </c>
      <c r="C11575" s="1206">
        <v>256</v>
      </c>
      <c r="D11575" s="1206">
        <v>655</v>
      </c>
      <c r="E11575" s="1206">
        <v>41</v>
      </c>
      <c r="F11575" s="1210">
        <v>952</v>
      </c>
    </row>
    <row r="11576" spans="2:6" ht="13.15" customHeight="1" x14ac:dyDescent="0.3">
      <c r="B11576" s="1172" t="s">
        <v>12291</v>
      </c>
      <c r="C11576" s="1207">
        <v>100</v>
      </c>
      <c r="D11576" s="1207">
        <v>91</v>
      </c>
      <c r="E11576" s="1207">
        <v>14</v>
      </c>
      <c r="F11576" s="1211">
        <v>205</v>
      </c>
    </row>
    <row r="11577" spans="2:6" ht="13.15" customHeight="1" x14ac:dyDescent="0.3">
      <c r="B11577" s="1173" t="s">
        <v>12292</v>
      </c>
      <c r="C11577" s="1206">
        <v>201</v>
      </c>
      <c r="D11577" s="1206">
        <v>495</v>
      </c>
      <c r="E11577" s="1206">
        <v>61</v>
      </c>
      <c r="F11577" s="1210">
        <v>757</v>
      </c>
    </row>
    <row r="11578" spans="2:6" ht="13.15" customHeight="1" x14ac:dyDescent="0.3">
      <c r="B11578" s="1172" t="s">
        <v>12293</v>
      </c>
      <c r="C11578" s="1207">
        <v>1130</v>
      </c>
      <c r="D11578" s="1207">
        <v>2743</v>
      </c>
      <c r="E11578" s="1207">
        <v>414</v>
      </c>
      <c r="F11578" s="1211">
        <v>4287</v>
      </c>
    </row>
    <row r="11579" spans="2:6" ht="13.15" customHeight="1" x14ac:dyDescent="0.3">
      <c r="B11579" s="1173" t="s">
        <v>12294</v>
      </c>
      <c r="C11579" s="1206">
        <v>97</v>
      </c>
      <c r="D11579" s="1206">
        <v>319</v>
      </c>
      <c r="E11579" s="1206">
        <v>24</v>
      </c>
      <c r="F11579" s="1210">
        <v>440</v>
      </c>
    </row>
    <row r="11580" spans="2:6" ht="13.15" customHeight="1" x14ac:dyDescent="0.3">
      <c r="B11580" s="1172" t="s">
        <v>12295</v>
      </c>
      <c r="C11580" s="1207">
        <v>51</v>
      </c>
      <c r="D11580" s="1207">
        <v>67</v>
      </c>
      <c r="E11580" s="1207">
        <v>8</v>
      </c>
      <c r="F11580" s="1211">
        <v>126</v>
      </c>
    </row>
    <row r="11581" spans="2:6" ht="13.15" customHeight="1" x14ac:dyDescent="0.3">
      <c r="B11581" s="1173" t="s">
        <v>12296</v>
      </c>
      <c r="C11581" s="1206">
        <v>91</v>
      </c>
      <c r="D11581" s="1206">
        <v>297</v>
      </c>
      <c r="E11581" s="1206">
        <v>32</v>
      </c>
      <c r="F11581" s="1210">
        <v>420</v>
      </c>
    </row>
    <row r="11582" spans="2:6" ht="13.15" customHeight="1" x14ac:dyDescent="0.3">
      <c r="B11582" s="1172" t="s">
        <v>12297</v>
      </c>
      <c r="C11582" s="1207">
        <v>481</v>
      </c>
      <c r="D11582" s="1207">
        <v>1021</v>
      </c>
      <c r="E11582" s="1207">
        <v>135</v>
      </c>
      <c r="F11582" s="1211">
        <v>1637</v>
      </c>
    </row>
    <row r="11583" spans="2:6" ht="13.15" customHeight="1" x14ac:dyDescent="0.3">
      <c r="B11583" s="1173" t="s">
        <v>12298</v>
      </c>
      <c r="C11583" s="1206">
        <v>292</v>
      </c>
      <c r="D11583" s="1206">
        <v>399</v>
      </c>
      <c r="E11583" s="1206">
        <v>56</v>
      </c>
      <c r="F11583" s="1210">
        <v>747</v>
      </c>
    </row>
    <row r="11584" spans="2:6" ht="13.15" customHeight="1" x14ac:dyDescent="0.3">
      <c r="B11584" s="1172" t="s">
        <v>12299</v>
      </c>
      <c r="C11584" s="1207">
        <v>98</v>
      </c>
      <c r="D11584" s="1207">
        <v>94</v>
      </c>
      <c r="E11584" s="1207">
        <v>9</v>
      </c>
      <c r="F11584" s="1211">
        <v>201</v>
      </c>
    </row>
    <row r="11585" spans="2:6" ht="13.15" customHeight="1" x14ac:dyDescent="0.3">
      <c r="B11585" s="1173" t="s">
        <v>12300</v>
      </c>
      <c r="C11585" s="1206">
        <v>127</v>
      </c>
      <c r="D11585" s="1206">
        <v>128</v>
      </c>
      <c r="E11585" s="1206">
        <v>9</v>
      </c>
      <c r="F11585" s="1210">
        <v>264</v>
      </c>
    </row>
    <row r="11586" spans="2:6" ht="13.15" customHeight="1" x14ac:dyDescent="0.3">
      <c r="B11586" s="1172" t="s">
        <v>12301</v>
      </c>
      <c r="C11586" s="1207">
        <v>72</v>
      </c>
      <c r="D11586" s="1207">
        <v>50</v>
      </c>
      <c r="E11586" s="1207">
        <v>11</v>
      </c>
      <c r="F11586" s="1211">
        <v>133</v>
      </c>
    </row>
    <row r="11587" spans="2:6" ht="13.15" customHeight="1" x14ac:dyDescent="0.3">
      <c r="B11587" s="1173" t="s">
        <v>12302</v>
      </c>
      <c r="C11587" s="1206">
        <v>288</v>
      </c>
      <c r="D11587" s="1206">
        <v>232</v>
      </c>
      <c r="E11587" s="1206">
        <v>32</v>
      </c>
      <c r="F11587" s="1210">
        <v>552</v>
      </c>
    </row>
    <row r="11588" spans="2:6" ht="13.15" customHeight="1" x14ac:dyDescent="0.3">
      <c r="B11588" s="1172" t="s">
        <v>12303</v>
      </c>
      <c r="C11588" s="1207">
        <v>334</v>
      </c>
      <c r="D11588" s="1207">
        <v>166</v>
      </c>
      <c r="E11588" s="1207">
        <v>16</v>
      </c>
      <c r="F11588" s="1211">
        <v>516</v>
      </c>
    </row>
    <row r="11589" spans="2:6" ht="13.15" customHeight="1" x14ac:dyDescent="0.3">
      <c r="B11589" s="1173" t="s">
        <v>12304</v>
      </c>
      <c r="C11589" s="1206">
        <v>156</v>
      </c>
      <c r="D11589" s="1206">
        <v>166</v>
      </c>
      <c r="E11589" s="1206">
        <v>18</v>
      </c>
      <c r="F11589" s="1210">
        <v>340</v>
      </c>
    </row>
    <row r="11590" spans="2:6" ht="13.15" customHeight="1" x14ac:dyDescent="0.3">
      <c r="B11590" s="1172" t="s">
        <v>12305</v>
      </c>
      <c r="C11590" s="1207">
        <v>6666</v>
      </c>
      <c r="D11590" s="1207">
        <v>11801</v>
      </c>
      <c r="E11590" s="1207">
        <v>2505</v>
      </c>
      <c r="F11590" s="1211">
        <v>20972</v>
      </c>
    </row>
    <row r="11591" spans="2:6" ht="13.15" customHeight="1" x14ac:dyDescent="0.3">
      <c r="B11591" s="1173" t="s">
        <v>12306</v>
      </c>
      <c r="C11591" s="1206">
        <v>508</v>
      </c>
      <c r="D11591" s="1206">
        <v>894</v>
      </c>
      <c r="E11591" s="1206">
        <v>155</v>
      </c>
      <c r="F11591" s="1210">
        <v>1557</v>
      </c>
    </row>
    <row r="11592" spans="2:6" ht="13.15" customHeight="1" x14ac:dyDescent="0.3">
      <c r="B11592" s="1172" t="s">
        <v>12307</v>
      </c>
      <c r="C11592" s="1207">
        <v>164</v>
      </c>
      <c r="D11592" s="1207">
        <v>347</v>
      </c>
      <c r="E11592" s="1207">
        <v>57</v>
      </c>
      <c r="F11592" s="1211">
        <v>568</v>
      </c>
    </row>
    <row r="11593" spans="2:6" ht="13.15" customHeight="1" x14ac:dyDescent="0.3">
      <c r="B11593" s="1173" t="s">
        <v>12308</v>
      </c>
      <c r="C11593" s="1206">
        <v>316</v>
      </c>
      <c r="D11593" s="1206">
        <v>649</v>
      </c>
      <c r="E11593" s="1206">
        <v>79</v>
      </c>
      <c r="F11593" s="1210">
        <v>1044</v>
      </c>
    </row>
    <row r="11594" spans="2:6" ht="13.15" customHeight="1" x14ac:dyDescent="0.3">
      <c r="B11594" s="1172" t="s">
        <v>12309</v>
      </c>
      <c r="C11594" s="1207">
        <v>3</v>
      </c>
      <c r="D11594" s="1207">
        <v>2</v>
      </c>
      <c r="E11594" s="1207">
        <v>4</v>
      </c>
      <c r="F11594" s="1211">
        <v>9</v>
      </c>
    </row>
    <row r="11595" spans="2:6" ht="13.15" customHeight="1" x14ac:dyDescent="0.3">
      <c r="B11595" s="1173" t="s">
        <v>12310</v>
      </c>
      <c r="C11595" s="1206">
        <v>132</v>
      </c>
      <c r="D11595" s="1206">
        <v>75</v>
      </c>
      <c r="E11595" s="1206">
        <v>17</v>
      </c>
      <c r="F11595" s="1210">
        <v>224</v>
      </c>
    </row>
    <row r="11596" spans="2:6" ht="13.15" customHeight="1" x14ac:dyDescent="0.3">
      <c r="B11596" s="1172" t="s">
        <v>12311</v>
      </c>
      <c r="C11596" s="1207">
        <v>84</v>
      </c>
      <c r="D11596" s="1207">
        <v>176</v>
      </c>
      <c r="E11596" s="1207">
        <v>33</v>
      </c>
      <c r="F11596" s="1211">
        <v>293</v>
      </c>
    </row>
    <row r="11597" spans="2:6" ht="13.15" customHeight="1" x14ac:dyDescent="0.3">
      <c r="B11597" s="1173" t="s">
        <v>12312</v>
      </c>
      <c r="C11597" s="1206">
        <v>115</v>
      </c>
      <c r="D11597" s="1206">
        <v>173</v>
      </c>
      <c r="E11597" s="1206">
        <v>34</v>
      </c>
      <c r="F11597" s="1210">
        <v>322</v>
      </c>
    </row>
    <row r="11598" spans="2:6" ht="13.15" customHeight="1" x14ac:dyDescent="0.3">
      <c r="B11598" s="1172" t="s">
        <v>12313</v>
      </c>
      <c r="C11598" s="1207">
        <v>445</v>
      </c>
      <c r="D11598" s="1207">
        <v>946</v>
      </c>
      <c r="E11598" s="1207">
        <v>147</v>
      </c>
      <c r="F11598" s="1211">
        <v>1538</v>
      </c>
    </row>
    <row r="11599" spans="2:6" ht="13.15" customHeight="1" x14ac:dyDescent="0.3">
      <c r="B11599" s="1173" t="s">
        <v>12314</v>
      </c>
      <c r="C11599" s="1206">
        <v>856</v>
      </c>
      <c r="D11599" s="1206">
        <v>1248</v>
      </c>
      <c r="E11599" s="1206">
        <v>154</v>
      </c>
      <c r="F11599" s="1210">
        <v>2258</v>
      </c>
    </row>
    <row r="11600" spans="2:6" ht="13.15" customHeight="1" x14ac:dyDescent="0.3">
      <c r="B11600" s="1172" t="s">
        <v>12315</v>
      </c>
      <c r="C11600" s="1207">
        <v>3195</v>
      </c>
      <c r="D11600" s="1207">
        <v>5605</v>
      </c>
      <c r="E11600" s="1207">
        <v>886</v>
      </c>
      <c r="F11600" s="1211">
        <v>9686</v>
      </c>
    </row>
    <row r="11601" spans="2:6" ht="13.15" customHeight="1" x14ac:dyDescent="0.3">
      <c r="B11601" s="1173" t="s">
        <v>12316</v>
      </c>
      <c r="C11601" s="1206">
        <v>440</v>
      </c>
      <c r="D11601" s="1206">
        <v>990</v>
      </c>
      <c r="E11601" s="1206">
        <v>146</v>
      </c>
      <c r="F11601" s="1210">
        <v>1576</v>
      </c>
    </row>
    <row r="11602" spans="2:6" ht="13.15" customHeight="1" x14ac:dyDescent="0.3">
      <c r="B11602" s="1172" t="s">
        <v>12317</v>
      </c>
      <c r="C11602" s="1207">
        <v>3175</v>
      </c>
      <c r="D11602" s="1207">
        <v>5154</v>
      </c>
      <c r="E11602" s="1207">
        <v>892</v>
      </c>
      <c r="F11602" s="1211">
        <v>9221</v>
      </c>
    </row>
    <row r="11603" spans="2:6" ht="13.15" customHeight="1" x14ac:dyDescent="0.3">
      <c r="B11603" s="1173" t="s">
        <v>12318</v>
      </c>
      <c r="C11603" s="1206">
        <v>403</v>
      </c>
      <c r="D11603" s="1206">
        <v>935</v>
      </c>
      <c r="E11603" s="1206">
        <v>123</v>
      </c>
      <c r="F11603" s="1210">
        <v>1461</v>
      </c>
    </row>
    <row r="11604" spans="2:6" ht="13.15" customHeight="1" x14ac:dyDescent="0.3">
      <c r="B11604" s="1172" t="s">
        <v>12319</v>
      </c>
      <c r="C11604" s="1207">
        <v>187</v>
      </c>
      <c r="D11604" s="1207">
        <v>468</v>
      </c>
      <c r="E11604" s="1207">
        <v>56</v>
      </c>
      <c r="F11604" s="1211">
        <v>711</v>
      </c>
    </row>
    <row r="11605" spans="2:6" ht="13.15" customHeight="1" x14ac:dyDescent="0.3">
      <c r="B11605" s="1173" t="s">
        <v>12320</v>
      </c>
      <c r="C11605" s="1206">
        <v>474</v>
      </c>
      <c r="D11605" s="1206">
        <v>1377</v>
      </c>
      <c r="E11605" s="1206">
        <v>198</v>
      </c>
      <c r="F11605" s="1210">
        <v>2049</v>
      </c>
    </row>
    <row r="11606" spans="2:6" ht="13.15" customHeight="1" x14ac:dyDescent="0.3">
      <c r="B11606" s="1172" t="s">
        <v>12321</v>
      </c>
      <c r="C11606" s="1207">
        <v>413</v>
      </c>
      <c r="D11606" s="1207">
        <v>879</v>
      </c>
      <c r="E11606" s="1207">
        <v>104</v>
      </c>
      <c r="F11606" s="1211">
        <v>1396</v>
      </c>
    </row>
    <row r="11607" spans="2:6" ht="13.15" customHeight="1" x14ac:dyDescent="0.3">
      <c r="B11607" s="1173" t="s">
        <v>12322</v>
      </c>
      <c r="C11607" s="1206">
        <v>348</v>
      </c>
      <c r="D11607" s="1206">
        <v>1034</v>
      </c>
      <c r="E11607" s="1206">
        <v>84</v>
      </c>
      <c r="F11607" s="1210">
        <v>1466</v>
      </c>
    </row>
    <row r="11608" spans="2:6" ht="13.15" customHeight="1" x14ac:dyDescent="0.3">
      <c r="B11608" s="1172" t="s">
        <v>12323</v>
      </c>
      <c r="C11608" s="1207">
        <v>1291</v>
      </c>
      <c r="D11608" s="1207">
        <v>1985</v>
      </c>
      <c r="E11608" s="1207">
        <v>310</v>
      </c>
      <c r="F11608" s="1211">
        <v>3586</v>
      </c>
    </row>
    <row r="11609" spans="2:6" ht="13.15" customHeight="1" x14ac:dyDescent="0.3">
      <c r="B11609" s="1173" t="s">
        <v>12324</v>
      </c>
      <c r="C11609" s="1206">
        <v>2771</v>
      </c>
      <c r="D11609" s="1206">
        <v>6980</v>
      </c>
      <c r="E11609" s="1206">
        <v>1048</v>
      </c>
      <c r="F11609" s="1210">
        <v>10799</v>
      </c>
    </row>
    <row r="11610" spans="2:6" ht="13.15" customHeight="1" x14ac:dyDescent="0.3">
      <c r="B11610" s="1172" t="s">
        <v>12325</v>
      </c>
      <c r="C11610" s="1207">
        <v>1</v>
      </c>
      <c r="D11610" s="1207">
        <v>0</v>
      </c>
      <c r="E11610" s="1207">
        <v>0</v>
      </c>
      <c r="F11610" s="1211">
        <v>1</v>
      </c>
    </row>
    <row r="11611" spans="2:6" ht="13.15" customHeight="1" x14ac:dyDescent="0.3">
      <c r="B11611" s="1173" t="s">
        <v>12326</v>
      </c>
      <c r="C11611" s="1206">
        <v>234</v>
      </c>
      <c r="D11611" s="1206">
        <v>676</v>
      </c>
      <c r="E11611" s="1206">
        <v>68</v>
      </c>
      <c r="F11611" s="1210">
        <v>978</v>
      </c>
    </row>
    <row r="11612" spans="2:6" ht="13.15" customHeight="1" x14ac:dyDescent="0.3">
      <c r="B11612" s="1172" t="s">
        <v>12327</v>
      </c>
      <c r="C11612" s="1207">
        <v>207</v>
      </c>
      <c r="D11612" s="1207">
        <v>609</v>
      </c>
      <c r="E11612" s="1207">
        <v>90</v>
      </c>
      <c r="F11612" s="1211">
        <v>906</v>
      </c>
    </row>
    <row r="11613" spans="2:6" ht="13.15" customHeight="1" x14ac:dyDescent="0.3">
      <c r="B11613" s="1173" t="s">
        <v>12328</v>
      </c>
      <c r="C11613" s="1206">
        <v>590</v>
      </c>
      <c r="D11613" s="1206">
        <v>1111</v>
      </c>
      <c r="E11613" s="1206">
        <v>199</v>
      </c>
      <c r="F11613" s="1210">
        <v>1900</v>
      </c>
    </row>
    <row r="11614" spans="2:6" ht="13.15" customHeight="1" x14ac:dyDescent="0.3">
      <c r="B11614" s="1172" t="s">
        <v>12329</v>
      </c>
      <c r="C11614" s="1207">
        <v>419</v>
      </c>
      <c r="D11614" s="1207">
        <v>572</v>
      </c>
      <c r="E11614" s="1207">
        <v>97</v>
      </c>
      <c r="F11614" s="1211">
        <v>1088</v>
      </c>
    </row>
    <row r="11615" spans="2:6" ht="13.15" customHeight="1" x14ac:dyDescent="0.3">
      <c r="B11615" s="1173" t="s">
        <v>12330</v>
      </c>
      <c r="C11615" s="1206">
        <v>127</v>
      </c>
      <c r="D11615" s="1206">
        <v>387</v>
      </c>
      <c r="E11615" s="1206">
        <v>59</v>
      </c>
      <c r="F11615" s="1210">
        <v>573</v>
      </c>
    </row>
    <row r="11616" spans="2:6" ht="13.15" customHeight="1" x14ac:dyDescent="0.3">
      <c r="B11616" s="1172" t="s">
        <v>12331</v>
      </c>
      <c r="C11616" s="1207">
        <v>447</v>
      </c>
      <c r="D11616" s="1207">
        <v>571</v>
      </c>
      <c r="E11616" s="1207">
        <v>102</v>
      </c>
      <c r="F11616" s="1211">
        <v>1120</v>
      </c>
    </row>
    <row r="11617" spans="2:6" ht="13.15" customHeight="1" x14ac:dyDescent="0.3">
      <c r="B11617" s="1173" t="s">
        <v>12332</v>
      </c>
      <c r="C11617" s="1206">
        <v>70</v>
      </c>
      <c r="D11617" s="1206">
        <v>74</v>
      </c>
      <c r="E11617" s="1206">
        <v>19</v>
      </c>
      <c r="F11617" s="1210">
        <v>163</v>
      </c>
    </row>
    <row r="11618" spans="2:6" ht="13.15" customHeight="1" x14ac:dyDescent="0.3">
      <c r="B11618" s="1172" t="s">
        <v>12333</v>
      </c>
      <c r="C11618" s="1207">
        <v>84</v>
      </c>
      <c r="D11618" s="1207">
        <v>161</v>
      </c>
      <c r="E11618" s="1207">
        <v>23</v>
      </c>
      <c r="F11618" s="1211">
        <v>268</v>
      </c>
    </row>
    <row r="11619" spans="2:6" ht="13.15" customHeight="1" x14ac:dyDescent="0.3">
      <c r="B11619" s="1173" t="s">
        <v>12334</v>
      </c>
      <c r="C11619" s="1206">
        <v>214</v>
      </c>
      <c r="D11619" s="1206">
        <v>221</v>
      </c>
      <c r="E11619" s="1206">
        <v>26</v>
      </c>
      <c r="F11619" s="1210">
        <v>461</v>
      </c>
    </row>
    <row r="11620" spans="2:6" ht="13.15" customHeight="1" x14ac:dyDescent="0.3">
      <c r="B11620" s="1172" t="s">
        <v>12335</v>
      </c>
      <c r="C11620" s="1207">
        <v>132</v>
      </c>
      <c r="D11620" s="1207">
        <v>94</v>
      </c>
      <c r="E11620" s="1207">
        <v>20</v>
      </c>
      <c r="F11620" s="1211">
        <v>246</v>
      </c>
    </row>
    <row r="11621" spans="2:6" ht="13.15" customHeight="1" x14ac:dyDescent="0.3">
      <c r="B11621" s="1173" t="s">
        <v>12336</v>
      </c>
      <c r="C11621" s="1206">
        <v>71</v>
      </c>
      <c r="D11621" s="1206">
        <v>48</v>
      </c>
      <c r="E11621" s="1206">
        <v>7</v>
      </c>
      <c r="F11621" s="1210">
        <v>126</v>
      </c>
    </row>
    <row r="11622" spans="2:6" ht="13.15" customHeight="1" x14ac:dyDescent="0.3">
      <c r="B11622" s="1172" t="s">
        <v>12337</v>
      </c>
      <c r="C11622" s="1207">
        <v>91</v>
      </c>
      <c r="D11622" s="1207">
        <v>50</v>
      </c>
      <c r="E11622" s="1207">
        <v>8</v>
      </c>
      <c r="F11622" s="1211">
        <v>149</v>
      </c>
    </row>
    <row r="11623" spans="2:6" ht="13.15" customHeight="1" x14ac:dyDescent="0.3">
      <c r="B11623" s="1173" t="s">
        <v>12338</v>
      </c>
      <c r="C11623" s="1206">
        <v>24</v>
      </c>
      <c r="D11623" s="1206">
        <v>20</v>
      </c>
      <c r="E11623" s="1206">
        <v>4</v>
      </c>
      <c r="F11623" s="1210">
        <v>48</v>
      </c>
    </row>
    <row r="11624" spans="2:6" ht="13.15" customHeight="1" x14ac:dyDescent="0.3">
      <c r="B11624" s="1172" t="s">
        <v>12339</v>
      </c>
      <c r="C11624" s="1207">
        <v>62</v>
      </c>
      <c r="D11624" s="1207">
        <v>50</v>
      </c>
      <c r="E11624" s="1207">
        <v>11</v>
      </c>
      <c r="F11624" s="1211">
        <v>123</v>
      </c>
    </row>
    <row r="11625" spans="2:6" ht="13.15" customHeight="1" x14ac:dyDescent="0.3">
      <c r="B11625" s="1173" t="s">
        <v>12340</v>
      </c>
      <c r="C11625" s="1206">
        <v>1296</v>
      </c>
      <c r="D11625" s="1206">
        <v>3440</v>
      </c>
      <c r="E11625" s="1206">
        <v>514</v>
      </c>
      <c r="F11625" s="1210">
        <v>5250</v>
      </c>
    </row>
    <row r="11626" spans="2:6" x14ac:dyDescent="0.3">
      <c r="B11626" s="1172" t="s">
        <v>12341</v>
      </c>
      <c r="C11626" s="1207">
        <v>133</v>
      </c>
      <c r="D11626" s="1207">
        <v>245</v>
      </c>
      <c r="E11626" s="1207">
        <v>25</v>
      </c>
      <c r="F11626" s="1211">
        <v>403</v>
      </c>
    </row>
    <row r="11627" spans="2:6" x14ac:dyDescent="0.3">
      <c r="B11627" s="1173" t="s">
        <v>12342</v>
      </c>
      <c r="C11627" s="1206">
        <v>529</v>
      </c>
      <c r="D11627" s="1206">
        <v>1296</v>
      </c>
      <c r="E11627" s="1206">
        <v>193</v>
      </c>
      <c r="F11627" s="1210">
        <v>2018</v>
      </c>
    </row>
    <row r="11628" spans="2:6" x14ac:dyDescent="0.3">
      <c r="B11628" s="1172" t="s">
        <v>12343</v>
      </c>
      <c r="C11628" s="1207">
        <v>642</v>
      </c>
      <c r="D11628" s="1207">
        <v>1198</v>
      </c>
      <c r="E11628" s="1207">
        <v>203</v>
      </c>
      <c r="F11628" s="1211">
        <v>2043</v>
      </c>
    </row>
    <row r="11629" spans="2:6" x14ac:dyDescent="0.3">
      <c r="B11629" s="1173" t="s">
        <v>12344</v>
      </c>
      <c r="C11629" s="1206">
        <v>661</v>
      </c>
      <c r="D11629" s="1206">
        <v>1610</v>
      </c>
      <c r="E11629" s="1206">
        <v>193</v>
      </c>
      <c r="F11629" s="1210">
        <v>2464</v>
      </c>
    </row>
    <row r="11630" spans="2:6" x14ac:dyDescent="0.3">
      <c r="B11630" s="1172" t="s">
        <v>12345</v>
      </c>
      <c r="C11630" s="1207">
        <v>480</v>
      </c>
      <c r="D11630" s="1207">
        <v>915</v>
      </c>
      <c r="E11630" s="1207">
        <v>177</v>
      </c>
      <c r="F11630" s="1211">
        <v>1572</v>
      </c>
    </row>
    <row r="11631" spans="2:6" x14ac:dyDescent="0.3">
      <c r="B11631" s="1173" t="s">
        <v>12346</v>
      </c>
      <c r="C11631" s="1206">
        <v>210</v>
      </c>
      <c r="D11631" s="1206">
        <v>291</v>
      </c>
      <c r="E11631" s="1206">
        <v>44</v>
      </c>
      <c r="F11631" s="1210">
        <v>545</v>
      </c>
    </row>
    <row r="11632" spans="2:6" x14ac:dyDescent="0.3">
      <c r="B11632" s="1172" t="s">
        <v>12347</v>
      </c>
      <c r="C11632" s="1207">
        <v>3796</v>
      </c>
      <c r="D11632" s="1207">
        <v>8400</v>
      </c>
      <c r="E11632" s="1207">
        <v>1020</v>
      </c>
      <c r="F11632" s="1211">
        <v>13216</v>
      </c>
    </row>
    <row r="11633" spans="2:6" x14ac:dyDescent="0.3">
      <c r="B11633" s="1173" t="s">
        <v>12348</v>
      </c>
      <c r="C11633" s="1206">
        <v>11</v>
      </c>
      <c r="D11633" s="1206">
        <v>5</v>
      </c>
      <c r="E11633" s="1206">
        <v>1</v>
      </c>
      <c r="F11633" s="1210">
        <v>17</v>
      </c>
    </row>
    <row r="11634" spans="2:6" x14ac:dyDescent="0.3">
      <c r="B11634" s="1172" t="s">
        <v>12349</v>
      </c>
      <c r="C11634" s="1207">
        <v>585</v>
      </c>
      <c r="D11634" s="1207">
        <v>1913</v>
      </c>
      <c r="E11634" s="1207">
        <v>184</v>
      </c>
      <c r="F11634" s="1211">
        <v>2682</v>
      </c>
    </row>
    <row r="11635" spans="2:6" x14ac:dyDescent="0.3">
      <c r="B11635" s="1173" t="s">
        <v>12350</v>
      </c>
      <c r="C11635" s="1206">
        <v>922</v>
      </c>
      <c r="D11635" s="1206">
        <v>3151</v>
      </c>
      <c r="E11635" s="1206">
        <v>1110</v>
      </c>
      <c r="F11635" s="1210">
        <v>5183</v>
      </c>
    </row>
    <row r="11636" spans="2:6" x14ac:dyDescent="0.3">
      <c r="B11636" s="1172" t="s">
        <v>12351</v>
      </c>
      <c r="C11636" s="1207">
        <v>1344</v>
      </c>
      <c r="D11636" s="1207">
        <v>2467</v>
      </c>
      <c r="E11636" s="1207">
        <v>464</v>
      </c>
      <c r="F11636" s="1211">
        <v>4275</v>
      </c>
    </row>
    <row r="11637" spans="2:6" x14ac:dyDescent="0.3">
      <c r="B11637" s="1173" t="s">
        <v>12352</v>
      </c>
      <c r="C11637" s="1206">
        <v>1731</v>
      </c>
      <c r="D11637" s="1206">
        <v>4097</v>
      </c>
      <c r="E11637" s="1206">
        <v>537</v>
      </c>
      <c r="F11637" s="1210">
        <v>6365</v>
      </c>
    </row>
    <row r="11638" spans="2:6" x14ac:dyDescent="0.3">
      <c r="B11638" s="1172" t="s">
        <v>12353</v>
      </c>
      <c r="C11638" s="1207">
        <v>7</v>
      </c>
      <c r="D11638" s="1207">
        <v>21</v>
      </c>
      <c r="E11638" s="1207">
        <v>2</v>
      </c>
      <c r="F11638" s="1211">
        <v>30</v>
      </c>
    </row>
    <row r="11639" spans="2:6" x14ac:dyDescent="0.3">
      <c r="B11639" s="1173" t="s">
        <v>12354</v>
      </c>
      <c r="C11639" s="1206">
        <v>935</v>
      </c>
      <c r="D11639" s="1206">
        <v>2251</v>
      </c>
      <c r="E11639" s="1206">
        <v>367</v>
      </c>
      <c r="F11639" s="1210">
        <v>3553</v>
      </c>
    </row>
    <row r="11640" spans="2:6" x14ac:dyDescent="0.3">
      <c r="B11640" s="1172" t="s">
        <v>12355</v>
      </c>
      <c r="C11640" s="1207">
        <v>124</v>
      </c>
      <c r="D11640" s="1207">
        <v>240</v>
      </c>
      <c r="E11640" s="1207">
        <v>48</v>
      </c>
      <c r="F11640" s="1211">
        <v>412</v>
      </c>
    </row>
    <row r="11641" spans="2:6" x14ac:dyDescent="0.3">
      <c r="B11641" s="1173" t="s">
        <v>12356</v>
      </c>
      <c r="C11641" s="1206">
        <v>659</v>
      </c>
      <c r="D11641" s="1206">
        <v>1663</v>
      </c>
      <c r="E11641" s="1206">
        <v>321</v>
      </c>
      <c r="F11641" s="1210">
        <v>2643</v>
      </c>
    </row>
    <row r="11642" spans="2:6" x14ac:dyDescent="0.3">
      <c r="B11642" s="1172" t="s">
        <v>12357</v>
      </c>
      <c r="C11642" s="1207">
        <v>543</v>
      </c>
      <c r="D11642" s="1207">
        <v>1294</v>
      </c>
      <c r="E11642" s="1207">
        <v>147</v>
      </c>
      <c r="F11642" s="1211">
        <v>1984</v>
      </c>
    </row>
    <row r="11643" spans="2:6" x14ac:dyDescent="0.3">
      <c r="B11643" s="1173" t="s">
        <v>12358</v>
      </c>
      <c r="C11643" s="1206">
        <v>56</v>
      </c>
      <c r="D11643" s="1206">
        <v>203</v>
      </c>
      <c r="E11643" s="1206">
        <v>15</v>
      </c>
      <c r="F11643" s="1210">
        <v>274</v>
      </c>
    </row>
    <row r="11644" spans="2:6" x14ac:dyDescent="0.3">
      <c r="B11644" s="1172" t="s">
        <v>12359</v>
      </c>
      <c r="C11644" s="1207">
        <v>60</v>
      </c>
      <c r="D11644" s="1207">
        <v>115</v>
      </c>
      <c r="E11644" s="1207">
        <v>8</v>
      </c>
      <c r="F11644" s="1211">
        <v>183</v>
      </c>
    </row>
    <row r="11645" spans="2:6" x14ac:dyDescent="0.3">
      <c r="B11645" s="1173" t="s">
        <v>12360</v>
      </c>
      <c r="C11645" s="1206">
        <v>52</v>
      </c>
      <c r="D11645" s="1206">
        <v>54</v>
      </c>
      <c r="E11645" s="1206">
        <v>7</v>
      </c>
      <c r="F11645" s="1210">
        <v>113</v>
      </c>
    </row>
    <row r="11646" spans="2:6" x14ac:dyDescent="0.3">
      <c r="B11646" s="1172" t="s">
        <v>12361</v>
      </c>
      <c r="C11646" s="1207">
        <v>168</v>
      </c>
      <c r="D11646" s="1207">
        <v>330</v>
      </c>
      <c r="E11646" s="1207">
        <v>36</v>
      </c>
      <c r="F11646" s="1211">
        <v>534</v>
      </c>
    </row>
    <row r="11647" spans="2:6" x14ac:dyDescent="0.3">
      <c r="B11647" s="1173" t="s">
        <v>12362</v>
      </c>
      <c r="C11647" s="1206">
        <v>352</v>
      </c>
      <c r="D11647" s="1206">
        <v>907</v>
      </c>
      <c r="E11647" s="1206">
        <v>147</v>
      </c>
      <c r="F11647" s="1210">
        <v>1406</v>
      </c>
    </row>
    <row r="11648" spans="2:6" x14ac:dyDescent="0.3">
      <c r="B11648" s="1172" t="s">
        <v>12363</v>
      </c>
      <c r="C11648" s="1207">
        <v>629</v>
      </c>
      <c r="D11648" s="1207">
        <v>890</v>
      </c>
      <c r="E11648" s="1207">
        <v>110</v>
      </c>
      <c r="F11648" s="1211">
        <v>1629</v>
      </c>
    </row>
    <row r="11649" spans="2:6" x14ac:dyDescent="0.3">
      <c r="B11649" s="1173" t="s">
        <v>12364</v>
      </c>
      <c r="C11649" s="1206">
        <v>8</v>
      </c>
      <c r="D11649" s="1206">
        <v>3</v>
      </c>
      <c r="E11649" s="1206">
        <v>1</v>
      </c>
      <c r="F11649" s="1210">
        <v>12</v>
      </c>
    </row>
    <row r="11650" spans="2:6" x14ac:dyDescent="0.3">
      <c r="B11650" s="1172" t="s">
        <v>12365</v>
      </c>
      <c r="C11650" s="1207">
        <v>196</v>
      </c>
      <c r="D11650" s="1207">
        <v>530</v>
      </c>
      <c r="E11650" s="1207">
        <v>75</v>
      </c>
      <c r="F11650" s="1211">
        <v>801</v>
      </c>
    </row>
    <row r="11651" spans="2:6" x14ac:dyDescent="0.3">
      <c r="B11651" s="1173" t="s">
        <v>12366</v>
      </c>
      <c r="C11651" s="1206">
        <v>298</v>
      </c>
      <c r="D11651" s="1206">
        <v>1235</v>
      </c>
      <c r="E11651" s="1206">
        <v>116</v>
      </c>
      <c r="F11651" s="1210">
        <v>1649</v>
      </c>
    </row>
    <row r="11652" spans="2:6" x14ac:dyDescent="0.3">
      <c r="B11652" s="1172" t="s">
        <v>12367</v>
      </c>
      <c r="C11652" s="1207">
        <v>411</v>
      </c>
      <c r="D11652" s="1207">
        <v>1077</v>
      </c>
      <c r="E11652" s="1207">
        <v>86</v>
      </c>
      <c r="F11652" s="1211">
        <v>1574</v>
      </c>
    </row>
    <row r="11653" spans="2:6" x14ac:dyDescent="0.3">
      <c r="B11653" s="1173" t="s">
        <v>12368</v>
      </c>
      <c r="C11653" s="1206">
        <v>247</v>
      </c>
      <c r="D11653" s="1206">
        <v>368</v>
      </c>
      <c r="E11653" s="1206">
        <v>52</v>
      </c>
      <c r="F11653" s="1210">
        <v>667</v>
      </c>
    </row>
    <row r="11654" spans="2:6" x14ac:dyDescent="0.3">
      <c r="B11654" s="1172" t="s">
        <v>12369</v>
      </c>
      <c r="C11654" s="1207">
        <v>2996</v>
      </c>
      <c r="D11654" s="1207">
        <v>6384</v>
      </c>
      <c r="E11654" s="1207">
        <v>1093</v>
      </c>
      <c r="F11654" s="1211">
        <v>10473</v>
      </c>
    </row>
    <row r="11655" spans="2:6" x14ac:dyDescent="0.3">
      <c r="B11655" s="1173" t="s">
        <v>12370</v>
      </c>
      <c r="C11655" s="1206">
        <v>358</v>
      </c>
      <c r="D11655" s="1206">
        <v>675</v>
      </c>
      <c r="E11655" s="1206">
        <v>99</v>
      </c>
      <c r="F11655" s="1210">
        <v>1132</v>
      </c>
    </row>
    <row r="11656" spans="2:6" x14ac:dyDescent="0.3">
      <c r="B11656" s="1172" t="s">
        <v>12371</v>
      </c>
      <c r="C11656" s="1207">
        <v>1106</v>
      </c>
      <c r="D11656" s="1207">
        <v>3315</v>
      </c>
      <c r="E11656" s="1207">
        <v>943</v>
      </c>
      <c r="F11656" s="1211">
        <v>5364</v>
      </c>
    </row>
    <row r="11657" spans="2:6" x14ac:dyDescent="0.3">
      <c r="B11657" s="1173" t="s">
        <v>12372</v>
      </c>
      <c r="C11657" s="1206">
        <v>2440</v>
      </c>
      <c r="D11657" s="1206">
        <v>5084</v>
      </c>
      <c r="E11657" s="1206">
        <v>1034</v>
      </c>
      <c r="F11657" s="1210">
        <v>8558</v>
      </c>
    </row>
    <row r="11658" spans="2:6" x14ac:dyDescent="0.3">
      <c r="B11658" s="1172" t="s">
        <v>12373</v>
      </c>
      <c r="C11658" s="1207">
        <v>1578</v>
      </c>
      <c r="D11658" s="1207">
        <v>2828</v>
      </c>
      <c r="E11658" s="1207">
        <v>525</v>
      </c>
      <c r="F11658" s="1211">
        <v>4931</v>
      </c>
    </row>
    <row r="11659" spans="2:6" x14ac:dyDescent="0.3">
      <c r="B11659" s="1173" t="s">
        <v>12374</v>
      </c>
      <c r="C11659" s="1206">
        <v>14</v>
      </c>
      <c r="D11659" s="1206">
        <v>3</v>
      </c>
      <c r="E11659" s="1206">
        <v>7</v>
      </c>
      <c r="F11659" s="1210">
        <v>24</v>
      </c>
    </row>
    <row r="11660" spans="2:6" x14ac:dyDescent="0.3">
      <c r="B11660" s="1172" t="s">
        <v>12375</v>
      </c>
      <c r="C11660" s="1207">
        <v>7878</v>
      </c>
      <c r="D11660" s="1207">
        <v>18056</v>
      </c>
      <c r="E11660" s="1207">
        <v>3053</v>
      </c>
      <c r="F11660" s="1211">
        <v>28987</v>
      </c>
    </row>
    <row r="11661" spans="2:6" x14ac:dyDescent="0.3">
      <c r="B11661" s="1173" t="s">
        <v>12376</v>
      </c>
      <c r="C11661" s="1206">
        <v>6521</v>
      </c>
      <c r="D11661" s="1206">
        <v>14721</v>
      </c>
      <c r="E11661" s="1206">
        <v>2792</v>
      </c>
      <c r="F11661" s="1210">
        <v>24034</v>
      </c>
    </row>
    <row r="11662" spans="2:6" x14ac:dyDescent="0.3">
      <c r="B11662" s="1172" t="s">
        <v>12377</v>
      </c>
      <c r="C11662" s="1207">
        <v>965</v>
      </c>
      <c r="D11662" s="1207">
        <v>2477</v>
      </c>
      <c r="E11662" s="1207">
        <v>719</v>
      </c>
      <c r="F11662" s="1211">
        <v>4161</v>
      </c>
    </row>
    <row r="11663" spans="2:6" x14ac:dyDescent="0.3">
      <c r="B11663" s="1173" t="s">
        <v>12378</v>
      </c>
      <c r="C11663" s="1206">
        <v>226</v>
      </c>
      <c r="D11663" s="1206">
        <v>1166</v>
      </c>
      <c r="E11663" s="1206">
        <v>197</v>
      </c>
      <c r="F11663" s="1210">
        <v>1589</v>
      </c>
    </row>
    <row r="11664" spans="2:6" x14ac:dyDescent="0.3">
      <c r="B11664" s="1172" t="s">
        <v>12379</v>
      </c>
      <c r="C11664" s="1207">
        <v>334</v>
      </c>
      <c r="D11664" s="1207">
        <v>771</v>
      </c>
      <c r="E11664" s="1207">
        <v>134</v>
      </c>
      <c r="F11664" s="1211">
        <v>1239</v>
      </c>
    </row>
    <row r="11665" spans="2:6" x14ac:dyDescent="0.3">
      <c r="B11665" s="1173" t="s">
        <v>12380</v>
      </c>
      <c r="C11665" s="1209">
        <v>0</v>
      </c>
      <c r="D11665" s="1206">
        <v>6</v>
      </c>
      <c r="E11665" s="1206">
        <v>0</v>
      </c>
      <c r="F11665" s="1210">
        <v>6</v>
      </c>
    </row>
    <row r="11666" spans="2:6" x14ac:dyDescent="0.3">
      <c r="B11666" s="1172" t="s">
        <v>12381</v>
      </c>
      <c r="C11666" s="1207">
        <v>0</v>
      </c>
      <c r="D11666" s="1207">
        <v>4</v>
      </c>
      <c r="E11666" s="1207">
        <v>0</v>
      </c>
      <c r="F11666" s="1211">
        <v>4</v>
      </c>
    </row>
    <row r="11667" spans="2:6" x14ac:dyDescent="0.3">
      <c r="B11667" s="1173" t="s">
        <v>12382</v>
      </c>
      <c r="C11667" s="1206">
        <v>5</v>
      </c>
      <c r="D11667" s="1206">
        <v>7</v>
      </c>
      <c r="E11667" s="1206">
        <v>0</v>
      </c>
      <c r="F11667" s="1210">
        <v>12</v>
      </c>
    </row>
    <row r="11668" spans="2:6" x14ac:dyDescent="0.3">
      <c r="B11668" s="1172" t="s">
        <v>12383</v>
      </c>
      <c r="C11668" s="1207">
        <v>1671</v>
      </c>
      <c r="D11668" s="1207">
        <v>3185</v>
      </c>
      <c r="E11668" s="1207">
        <v>971</v>
      </c>
      <c r="F11668" s="1211">
        <v>5827</v>
      </c>
    </row>
    <row r="11669" spans="2:6" x14ac:dyDescent="0.3">
      <c r="B11669" s="1173" t="s">
        <v>12384</v>
      </c>
      <c r="C11669" s="1206">
        <v>893</v>
      </c>
      <c r="D11669" s="1206">
        <v>2349</v>
      </c>
      <c r="E11669" s="1206">
        <v>654</v>
      </c>
      <c r="F11669" s="1210">
        <v>3896</v>
      </c>
    </row>
    <row r="11670" spans="2:6" x14ac:dyDescent="0.3">
      <c r="B11670" s="1172" t="s">
        <v>12385</v>
      </c>
      <c r="C11670" s="1207">
        <v>1478</v>
      </c>
      <c r="D11670" s="1207">
        <v>5410</v>
      </c>
      <c r="E11670" s="1207">
        <v>1151</v>
      </c>
      <c r="F11670" s="1211">
        <v>8039</v>
      </c>
    </row>
    <row r="11671" spans="2:6" x14ac:dyDescent="0.3">
      <c r="B11671" s="1173" t="s">
        <v>12386</v>
      </c>
      <c r="C11671" s="1206">
        <v>1135</v>
      </c>
      <c r="D11671" s="1206">
        <v>1665</v>
      </c>
      <c r="E11671" s="1206">
        <v>473</v>
      </c>
      <c r="F11671" s="1210">
        <v>3273</v>
      </c>
    </row>
    <row r="11672" spans="2:6" x14ac:dyDescent="0.3">
      <c r="B11672" s="1172" t="s">
        <v>12387</v>
      </c>
      <c r="C11672" s="1207">
        <v>4790</v>
      </c>
      <c r="D11672" s="1207">
        <v>10456</v>
      </c>
      <c r="E11672" s="1207">
        <v>2314</v>
      </c>
      <c r="F11672" s="1211">
        <v>17560</v>
      </c>
    </row>
    <row r="11673" spans="2:6" x14ac:dyDescent="0.3">
      <c r="B11673" s="1173" t="s">
        <v>12388</v>
      </c>
      <c r="C11673" s="1206">
        <v>6487</v>
      </c>
      <c r="D11673" s="1206">
        <v>14459</v>
      </c>
      <c r="E11673" s="1206">
        <v>2787</v>
      </c>
      <c r="F11673" s="1210">
        <v>23733</v>
      </c>
    </row>
    <row r="11674" spans="2:6" x14ac:dyDescent="0.3">
      <c r="B11674" s="1172" t="s">
        <v>12389</v>
      </c>
      <c r="C11674" s="1207">
        <v>621</v>
      </c>
      <c r="D11674" s="1207">
        <v>64</v>
      </c>
      <c r="E11674" s="1207">
        <v>72</v>
      </c>
      <c r="F11674" s="1211">
        <v>757</v>
      </c>
    </row>
    <row r="11675" spans="2:6" x14ac:dyDescent="0.3">
      <c r="B11675" s="1173" t="s">
        <v>12390</v>
      </c>
      <c r="C11675" s="1206">
        <v>4</v>
      </c>
      <c r="D11675" s="1206">
        <v>110</v>
      </c>
      <c r="E11675" s="1206">
        <v>1</v>
      </c>
      <c r="F11675" s="1210">
        <v>115</v>
      </c>
    </row>
    <row r="11676" spans="2:6" x14ac:dyDescent="0.3">
      <c r="B11676" s="1172" t="s">
        <v>12391</v>
      </c>
      <c r="C11676" s="1207">
        <v>17</v>
      </c>
      <c r="D11676" s="1207">
        <v>15</v>
      </c>
      <c r="E11676" s="1207">
        <v>2</v>
      </c>
      <c r="F11676" s="1211">
        <v>34</v>
      </c>
    </row>
    <row r="11677" spans="2:6" x14ac:dyDescent="0.3">
      <c r="B11677" s="1349" t="s">
        <v>12663</v>
      </c>
      <c r="C11677" s="1349"/>
      <c r="D11677" s="1349"/>
      <c r="E11677" s="1349"/>
      <c r="F11677" s="1349"/>
    </row>
    <row r="11678" spans="2:6" x14ac:dyDescent="0.3">
      <c r="B11678" s="1350"/>
      <c r="C11678" s="1350"/>
      <c r="D11678" s="1350"/>
      <c r="E11678" s="1350"/>
      <c r="F11678" s="1350"/>
    </row>
    <row r="11679" spans="2:6" x14ac:dyDescent="0.3">
      <c r="B11679" s="1350"/>
      <c r="C11679" s="1350"/>
      <c r="D11679" s="1350"/>
      <c r="E11679" s="1350"/>
      <c r="F11679" s="1350"/>
    </row>
  </sheetData>
  <sortState xmlns:xlrd2="http://schemas.microsoft.com/office/spreadsheetml/2017/richdata2" ref="I14:L63">
    <sortCondition ref="I63"/>
  </sortState>
  <mergeCells count="13">
    <mergeCell ref="B11677:F11679"/>
    <mergeCell ref="I71:M71"/>
    <mergeCell ref="B6:F6"/>
    <mergeCell ref="I9:M9"/>
    <mergeCell ref="J10:L10"/>
    <mergeCell ref="M10:M11"/>
    <mergeCell ref="F10:F11"/>
    <mergeCell ref="B10:B11"/>
    <mergeCell ref="C10:E10"/>
    <mergeCell ref="B8:F8"/>
    <mergeCell ref="I8:M8"/>
    <mergeCell ref="I10:I11"/>
    <mergeCell ref="I66:M68"/>
  </mergeCells>
  <printOptions horizontalCentered="1" gridLinesSet="0"/>
  <pageMargins left="0.39370078740157483" right="0.39370078740157483" top="0.59055118110236227" bottom="0.39370078740157483" header="0.39370078740157483" footer="0.19685039370078741"/>
  <pageSetup paperSize="9" scale="1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39997558519241921"/>
    <pageSetUpPr fitToPage="1"/>
  </sheetPr>
  <dimension ref="B1:N11679"/>
  <sheetViews>
    <sheetView showGridLines="0" zoomScaleNormal="100" zoomScaleSheetLayoutView="85" zoomScalePageLayoutView="70" workbookViewId="0">
      <pane xSplit="1" ySplit="5" topLeftCell="B6" activePane="bottomRight" state="frozen"/>
      <selection activeCell="D21" sqref="D21"/>
      <selection pane="topRight" activeCell="D21" sqref="D21"/>
      <selection pane="bottomLeft" activeCell="D21" sqref="D21"/>
      <selection pane="bottomRight" activeCell="A11" sqref="A11"/>
    </sheetView>
  </sheetViews>
  <sheetFormatPr baseColWidth="10" defaultColWidth="11.453125" defaultRowHeight="13" x14ac:dyDescent="0.3"/>
  <cols>
    <col min="1" max="1" width="15.1796875" style="3" customWidth="1"/>
    <col min="2" max="2" width="19" style="1174" customWidth="1"/>
    <col min="3" max="3" width="19.453125" style="3" bestFit="1" customWidth="1"/>
    <col min="4" max="4" width="17.81640625" style="3" bestFit="1" customWidth="1"/>
    <col min="5" max="5" width="19.7265625" style="3" customWidth="1"/>
    <col min="6" max="6" width="18.54296875" style="1175" customWidth="1"/>
    <col min="7" max="8" width="12.453125" style="3" customWidth="1"/>
    <col min="9" max="9" width="22.7265625" style="3" customWidth="1"/>
    <col min="10" max="10" width="19.453125" style="3" bestFit="1" customWidth="1"/>
    <col min="11" max="11" width="17.81640625" style="3" bestFit="1" customWidth="1"/>
    <col min="12" max="12" width="19.7265625" style="3" customWidth="1"/>
    <col min="13" max="13" width="21.26953125" style="1175" customWidth="1"/>
    <col min="14" max="14" width="14.1796875" style="3" customWidth="1"/>
    <col min="15" max="16384" width="11.453125" style="3"/>
  </cols>
  <sheetData>
    <row r="1" spans="2:14" ht="12.65" customHeight="1" x14ac:dyDescent="0.3"/>
    <row r="2" spans="2:14" ht="12.65" customHeight="1" x14ac:dyDescent="0.3">
      <c r="D2" s="125"/>
      <c r="F2" s="879"/>
    </row>
    <row r="3" spans="2:14" ht="12.65" customHeight="1" x14ac:dyDescent="0.3">
      <c r="D3" s="125"/>
      <c r="F3" s="879"/>
      <c r="M3" s="879"/>
    </row>
    <row r="4" spans="2:14" ht="12.65" customHeight="1" x14ac:dyDescent="0.3"/>
    <row r="5" spans="2:14" ht="12.65" customHeight="1" x14ac:dyDescent="0.3">
      <c r="B5" s="1176"/>
      <c r="C5" s="1176"/>
      <c r="D5" s="1176"/>
      <c r="E5" s="1176"/>
      <c r="F5" s="1177"/>
      <c r="G5" s="1176"/>
    </row>
    <row r="6" spans="2:14" s="25" customFormat="1" ht="15" customHeight="1" x14ac:dyDescent="0.3">
      <c r="B6" s="1340" t="s">
        <v>12512</v>
      </c>
      <c r="C6" s="1340"/>
      <c r="D6" s="1340"/>
      <c r="E6" s="1340"/>
      <c r="F6" s="1340"/>
      <c r="G6" s="220"/>
      <c r="H6" s="187"/>
      <c r="M6" s="1178"/>
      <c r="N6" s="187"/>
    </row>
    <row r="7" spans="2:14" s="25" customFormat="1" ht="12.65" customHeight="1" x14ac:dyDescent="0.3">
      <c r="B7" s="113"/>
      <c r="C7" s="113"/>
      <c r="D7" s="113"/>
      <c r="E7" s="113"/>
      <c r="F7" s="113"/>
      <c r="G7" s="220"/>
      <c r="H7" s="187"/>
      <c r="M7" s="1178"/>
      <c r="N7" s="187"/>
    </row>
    <row r="8" spans="2:14" s="1179" customFormat="1" ht="12.75" customHeight="1" x14ac:dyDescent="0.3">
      <c r="B8" s="1352" t="s">
        <v>745</v>
      </c>
      <c r="C8" s="1352"/>
      <c r="D8" s="1352"/>
      <c r="E8" s="1352"/>
      <c r="F8" s="1352"/>
      <c r="G8" s="896"/>
      <c r="I8" s="1352" t="s">
        <v>12662</v>
      </c>
      <c r="J8" s="1352"/>
      <c r="K8" s="1352"/>
      <c r="L8" s="1352"/>
      <c r="M8" s="1352"/>
      <c r="N8" s="896"/>
    </row>
    <row r="9" spans="2:14" s="1179" customFormat="1" ht="12.75" customHeight="1" x14ac:dyDescent="0.3">
      <c r="B9" s="1171"/>
      <c r="C9" s="1171"/>
      <c r="D9" s="1171"/>
      <c r="E9" s="1171"/>
      <c r="F9" s="1171"/>
      <c r="G9" s="896"/>
      <c r="I9" s="1171"/>
      <c r="J9" s="1171"/>
      <c r="K9" s="1171"/>
      <c r="L9" s="1171"/>
      <c r="M9" s="1171"/>
      <c r="N9" s="896"/>
    </row>
    <row r="10" spans="2:14" s="1179" customFormat="1" ht="12.75" customHeight="1" x14ac:dyDescent="0.3">
      <c r="B10" s="1354" t="s">
        <v>742</v>
      </c>
      <c r="C10" s="1353" t="s">
        <v>12494</v>
      </c>
      <c r="D10" s="1353"/>
      <c r="E10" s="1353"/>
      <c r="F10" s="1354" t="s">
        <v>743</v>
      </c>
      <c r="G10" s="896"/>
      <c r="I10" s="1356" t="s">
        <v>164</v>
      </c>
      <c r="J10" s="1353" t="s">
        <v>12494</v>
      </c>
      <c r="K10" s="1353"/>
      <c r="L10" s="1353"/>
      <c r="M10" s="1354" t="s">
        <v>743</v>
      </c>
      <c r="N10" s="896"/>
    </row>
    <row r="11" spans="2:14" s="25" customFormat="1" ht="15.65" customHeight="1" x14ac:dyDescent="0.3">
      <c r="B11" s="1355"/>
      <c r="C11" s="880" t="s">
        <v>770</v>
      </c>
      <c r="D11" s="880" t="s">
        <v>769</v>
      </c>
      <c r="E11" s="880" t="s">
        <v>20</v>
      </c>
      <c r="F11" s="1355"/>
      <c r="G11" s="897"/>
      <c r="I11" s="1356"/>
      <c r="J11" s="880" t="s">
        <v>770</v>
      </c>
      <c r="K11" s="880" t="s">
        <v>769</v>
      </c>
      <c r="L11" s="880" t="s">
        <v>20</v>
      </c>
      <c r="M11" s="1354"/>
      <c r="N11" s="1180"/>
    </row>
    <row r="12" spans="2:14" x14ac:dyDescent="0.3">
      <c r="B12" s="234" t="s">
        <v>4</v>
      </c>
      <c r="C12" s="962">
        <v>5242830183571.5283</v>
      </c>
      <c r="D12" s="962">
        <v>117733114132.25844</v>
      </c>
      <c r="E12" s="962">
        <v>2118980417782.0173</v>
      </c>
      <c r="F12" s="962">
        <v>7479543715485.7979</v>
      </c>
      <c r="I12" s="1186" t="s">
        <v>4</v>
      </c>
      <c r="J12" s="962">
        <v>5242830183571.5547</v>
      </c>
      <c r="K12" s="962">
        <v>117733114132.2585</v>
      </c>
      <c r="L12" s="962">
        <v>2118980417782.0193</v>
      </c>
      <c r="M12" s="963">
        <v>7479543715485.8301</v>
      </c>
    </row>
    <row r="13" spans="2:14" x14ac:dyDescent="0.3">
      <c r="B13" s="881" t="s">
        <v>12676</v>
      </c>
      <c r="C13" s="1206">
        <v>5011138084.2761545</v>
      </c>
      <c r="D13" s="1206">
        <v>46851544.345548168</v>
      </c>
      <c r="E13" s="1206">
        <v>8761164910.7696609</v>
      </c>
      <c r="F13" s="1210">
        <f>SUM(C13:E13)</f>
        <v>13819154539.391365</v>
      </c>
      <c r="G13" s="1181"/>
      <c r="I13" s="1329" t="s">
        <v>12677</v>
      </c>
      <c r="J13" s="900">
        <v>5011138084.2761545</v>
      </c>
      <c r="K13" s="900">
        <v>46851544.345548168</v>
      </c>
      <c r="L13" s="900">
        <v>8761164910.7696609</v>
      </c>
      <c r="M13" s="1182">
        <v>13819154539.391365</v>
      </c>
    </row>
    <row r="14" spans="2:14" ht="13.15" customHeight="1" x14ac:dyDescent="0.3">
      <c r="B14" s="1172" t="s">
        <v>809</v>
      </c>
      <c r="C14" s="1207">
        <v>1227523334.037925</v>
      </c>
      <c r="D14" s="1208">
        <v>0</v>
      </c>
      <c r="E14" s="1207">
        <v>2136105987.7566381</v>
      </c>
      <c r="F14" s="1211">
        <v>3363629321.7945633</v>
      </c>
      <c r="I14" s="808" t="s">
        <v>530</v>
      </c>
      <c r="J14" s="899">
        <v>126343376128.16263</v>
      </c>
      <c r="K14" s="899">
        <v>3084317426.0618129</v>
      </c>
      <c r="L14" s="899">
        <v>46558616930.6707</v>
      </c>
      <c r="M14" s="1183">
        <v>175986310484.89514</v>
      </c>
    </row>
    <row r="15" spans="2:14" ht="13.15" customHeight="1" x14ac:dyDescent="0.3">
      <c r="B15" s="1173" t="s">
        <v>810</v>
      </c>
      <c r="C15" s="1206">
        <v>2752990706.9501333</v>
      </c>
      <c r="D15" s="1206">
        <v>38490615.934763201</v>
      </c>
      <c r="E15" s="1206">
        <v>328461267.85256624</v>
      </c>
      <c r="F15" s="1210">
        <v>3119942590.737463</v>
      </c>
      <c r="I15" s="807" t="s">
        <v>748</v>
      </c>
      <c r="J15" s="900">
        <v>263222460341.95911</v>
      </c>
      <c r="K15" s="900">
        <v>4386608487.2220974</v>
      </c>
      <c r="L15" s="900">
        <v>61300933113.292068</v>
      </c>
      <c r="M15" s="1184">
        <v>328910001942.47327</v>
      </c>
    </row>
    <row r="16" spans="2:14" ht="13.15" customHeight="1" x14ac:dyDescent="0.3">
      <c r="B16" s="1172" t="s">
        <v>811</v>
      </c>
      <c r="C16" s="1207">
        <v>3046984607.8393292</v>
      </c>
      <c r="D16" s="1208">
        <v>41783083.47686813</v>
      </c>
      <c r="E16" s="1207">
        <v>244652499.39986867</v>
      </c>
      <c r="F16" s="1211">
        <v>3333420190.7160659</v>
      </c>
      <c r="I16" s="808" t="s">
        <v>541</v>
      </c>
      <c r="J16" s="899">
        <v>40351612575.480583</v>
      </c>
      <c r="K16" s="899">
        <v>1228340920.1942856</v>
      </c>
      <c r="L16" s="899">
        <v>19776833713.358959</v>
      </c>
      <c r="M16" s="1183">
        <v>61356787209.033829</v>
      </c>
    </row>
    <row r="17" spans="2:13" ht="13.15" customHeight="1" x14ac:dyDescent="0.3">
      <c r="B17" s="1173" t="s">
        <v>812</v>
      </c>
      <c r="C17" s="1206">
        <v>808207106.92886043</v>
      </c>
      <c r="D17" s="1206">
        <v>10949055.287773304</v>
      </c>
      <c r="E17" s="1206">
        <v>184220088.3329502</v>
      </c>
      <c r="F17" s="1210">
        <v>1003376250.5495839</v>
      </c>
      <c r="I17" s="807" t="s">
        <v>589</v>
      </c>
      <c r="J17" s="900">
        <v>66422621450.193062</v>
      </c>
      <c r="K17" s="900">
        <v>1846550890.5235105</v>
      </c>
      <c r="L17" s="900">
        <v>23764861433.348</v>
      </c>
      <c r="M17" s="1184">
        <v>92034033774.064575</v>
      </c>
    </row>
    <row r="18" spans="2:13" ht="13.15" customHeight="1" x14ac:dyDescent="0.3">
      <c r="B18" s="1172" t="s">
        <v>813</v>
      </c>
      <c r="C18" s="1207">
        <v>1405637554.4900589</v>
      </c>
      <c r="D18" s="1208">
        <v>37795689.556886658</v>
      </c>
      <c r="E18" s="1207">
        <v>448735565.19404763</v>
      </c>
      <c r="F18" s="1211">
        <v>1892168809.2409933</v>
      </c>
      <c r="I18" s="808" t="s">
        <v>656</v>
      </c>
      <c r="J18" s="899">
        <v>40576427585.58445</v>
      </c>
      <c r="K18" s="899">
        <v>787025238.2485919</v>
      </c>
      <c r="L18" s="899">
        <v>22690424097.924606</v>
      </c>
      <c r="M18" s="1183">
        <v>64053876921.757645</v>
      </c>
    </row>
    <row r="19" spans="2:13" ht="13.15" customHeight="1" x14ac:dyDescent="0.3">
      <c r="B19" s="1173" t="s">
        <v>814</v>
      </c>
      <c r="C19" s="1206">
        <v>2265611950.2090802</v>
      </c>
      <c r="D19" s="1206">
        <v>25700469.423890047</v>
      </c>
      <c r="E19" s="1206">
        <v>381051722.31454659</v>
      </c>
      <c r="F19" s="1210">
        <v>2672364141.9475169</v>
      </c>
      <c r="I19" s="807" t="s">
        <v>552</v>
      </c>
      <c r="J19" s="900">
        <v>117889276202.57043</v>
      </c>
      <c r="K19" s="900">
        <v>2308804130.2304759</v>
      </c>
      <c r="L19" s="900">
        <v>34356748184.18</v>
      </c>
      <c r="M19" s="1184">
        <v>154554828516.9809</v>
      </c>
    </row>
    <row r="20" spans="2:13" ht="13.15" customHeight="1" x14ac:dyDescent="0.3">
      <c r="B20" s="1172" t="s">
        <v>815</v>
      </c>
      <c r="C20" s="1207">
        <v>1627724334.1383486</v>
      </c>
      <c r="D20" s="1208">
        <v>24302370.371690158</v>
      </c>
      <c r="E20" s="1207">
        <v>402236853.95055306</v>
      </c>
      <c r="F20" s="1211">
        <v>2054263558.4605918</v>
      </c>
      <c r="I20" s="808" t="s">
        <v>531</v>
      </c>
      <c r="J20" s="899">
        <v>22000491492.726326</v>
      </c>
      <c r="K20" s="899">
        <v>528159625.08745563</v>
      </c>
      <c r="L20" s="899">
        <v>4874463726.2763538</v>
      </c>
      <c r="M20" s="1183">
        <v>27403114844.090134</v>
      </c>
    </row>
    <row r="21" spans="2:13" ht="13.15" customHeight="1" x14ac:dyDescent="0.3">
      <c r="B21" s="1173" t="s">
        <v>816</v>
      </c>
      <c r="C21" s="1206">
        <v>3146590894.0324793</v>
      </c>
      <c r="D21" s="1206">
        <v>26920048.822975677</v>
      </c>
      <c r="E21" s="1206">
        <v>491133065.94267607</v>
      </c>
      <c r="F21" s="1210">
        <v>3664644008.798131</v>
      </c>
      <c r="I21" s="807" t="s">
        <v>749</v>
      </c>
      <c r="J21" s="900">
        <v>46620692240.939613</v>
      </c>
      <c r="K21" s="900">
        <v>2033935073.0911214</v>
      </c>
      <c r="L21" s="900">
        <v>18548572806.931808</v>
      </c>
      <c r="M21" s="1184">
        <v>67203200120.96254</v>
      </c>
    </row>
    <row r="22" spans="2:13" ht="13.15" customHeight="1" x14ac:dyDescent="0.3">
      <c r="B22" s="1172" t="s">
        <v>817</v>
      </c>
      <c r="C22" s="1207">
        <v>1068686005.418987</v>
      </c>
      <c r="D22" s="1208">
        <v>12799434.14850954</v>
      </c>
      <c r="E22" s="1207">
        <v>103573811.90969631</v>
      </c>
      <c r="F22" s="1211">
        <v>1185059251.4771929</v>
      </c>
      <c r="I22" s="808" t="s">
        <v>537</v>
      </c>
      <c r="J22" s="899">
        <v>700570959758.44409</v>
      </c>
      <c r="K22" s="899">
        <v>10773211037.185453</v>
      </c>
      <c r="L22" s="899">
        <v>305352421053.68768</v>
      </c>
      <c r="M22" s="1183">
        <v>1016696591849.3171</v>
      </c>
    </row>
    <row r="23" spans="2:13" ht="13.15" customHeight="1" x14ac:dyDescent="0.3">
      <c r="B23" s="1173" t="s">
        <v>818</v>
      </c>
      <c r="C23" s="1206">
        <v>5167581845.0112963</v>
      </c>
      <c r="D23" s="1206">
        <v>100309371.26969244</v>
      </c>
      <c r="E23" s="1206">
        <v>1403107846.4780104</v>
      </c>
      <c r="F23" s="1210">
        <v>6670999062.7589989</v>
      </c>
      <c r="I23" s="807" t="s">
        <v>542</v>
      </c>
      <c r="J23" s="900">
        <v>117429992443.82768</v>
      </c>
      <c r="K23" s="900">
        <v>2251740575.0044928</v>
      </c>
      <c r="L23" s="900">
        <v>70964259121.635712</v>
      </c>
      <c r="M23" s="1184">
        <v>190645992140.4679</v>
      </c>
    </row>
    <row r="24" spans="2:13" ht="13.15" customHeight="1" x14ac:dyDescent="0.3">
      <c r="B24" s="1172" t="s">
        <v>819</v>
      </c>
      <c r="C24" s="1207">
        <v>4469131.2267482858</v>
      </c>
      <c r="D24" s="1208">
        <v>56710.878295007089</v>
      </c>
      <c r="E24" s="1207">
        <v>4459391.2715419987</v>
      </c>
      <c r="F24" s="1211">
        <v>8985233.3765852917</v>
      </c>
      <c r="I24" s="808" t="s">
        <v>546</v>
      </c>
      <c r="J24" s="899">
        <v>51878719001.309334</v>
      </c>
      <c r="K24" s="899">
        <v>1155367613.5527883</v>
      </c>
      <c r="L24" s="899">
        <v>19781266375.930683</v>
      </c>
      <c r="M24" s="1183">
        <v>72815352990.792801</v>
      </c>
    </row>
    <row r="25" spans="2:13" ht="13.15" customHeight="1" x14ac:dyDescent="0.3">
      <c r="B25" s="1173" t="s">
        <v>820</v>
      </c>
      <c r="C25" s="1206">
        <v>2095169845.3201675</v>
      </c>
      <c r="D25" s="1206">
        <v>22570760.695273962</v>
      </c>
      <c r="E25" s="1206">
        <v>345097078.40367162</v>
      </c>
      <c r="F25" s="1210">
        <v>2462837684.4191132</v>
      </c>
      <c r="I25" s="807" t="s">
        <v>750</v>
      </c>
      <c r="J25" s="900">
        <v>33248857448.869797</v>
      </c>
      <c r="K25" s="900">
        <v>1174577445.5588355</v>
      </c>
      <c r="L25" s="900">
        <v>13524402026.354517</v>
      </c>
      <c r="M25" s="1184">
        <v>47947836920.78315</v>
      </c>
    </row>
    <row r="26" spans="2:13" ht="13.15" customHeight="1" x14ac:dyDescent="0.3">
      <c r="B26" s="1172" t="s">
        <v>821</v>
      </c>
      <c r="C26" s="1207">
        <v>1505784134.3578365</v>
      </c>
      <c r="D26" s="1208">
        <v>55540171.570938453</v>
      </c>
      <c r="E26" s="1207">
        <v>4253369275.3131614</v>
      </c>
      <c r="F26" s="1211">
        <v>5814693581.2419357</v>
      </c>
      <c r="I26" s="808" t="s">
        <v>553</v>
      </c>
      <c r="J26" s="899">
        <v>99512498748.310089</v>
      </c>
      <c r="K26" s="899">
        <v>2455115100.3523808</v>
      </c>
      <c r="L26" s="899">
        <v>27061749508.060802</v>
      </c>
      <c r="M26" s="1183">
        <v>129029363356.72328</v>
      </c>
    </row>
    <row r="27" spans="2:13" ht="13.15" customHeight="1" x14ac:dyDescent="0.3">
      <c r="B27" s="1173" t="s">
        <v>822</v>
      </c>
      <c r="C27" s="1206">
        <v>2443500741.0790029</v>
      </c>
      <c r="D27" s="1206">
        <v>56058956.493822768</v>
      </c>
      <c r="E27" s="1206">
        <v>2155391077.7905684</v>
      </c>
      <c r="F27" s="1210">
        <v>4654950775.3633938</v>
      </c>
      <c r="I27" s="807" t="s">
        <v>532</v>
      </c>
      <c r="J27" s="900">
        <v>74036928730.676529</v>
      </c>
      <c r="K27" s="900">
        <v>1617891404.9585357</v>
      </c>
      <c r="L27" s="900">
        <v>22559594559.321045</v>
      </c>
      <c r="M27" s="1184">
        <v>98214414694.956116</v>
      </c>
    </row>
    <row r="28" spans="2:13" ht="13.15" customHeight="1" x14ac:dyDescent="0.3">
      <c r="B28" s="1172" t="s">
        <v>823</v>
      </c>
      <c r="C28" s="1207">
        <v>283869.23162780498</v>
      </c>
      <c r="D28" s="1208">
        <v>0</v>
      </c>
      <c r="E28" s="1207">
        <v>0</v>
      </c>
      <c r="F28" s="1211">
        <v>283869.23162780498</v>
      </c>
      <c r="I28" s="808" t="s">
        <v>665</v>
      </c>
      <c r="J28" s="899">
        <v>75793421009.149338</v>
      </c>
      <c r="K28" s="899">
        <v>2240625707.2405519</v>
      </c>
      <c r="L28" s="899">
        <v>29359243019.073864</v>
      </c>
      <c r="M28" s="1183">
        <v>107393289735.46376</v>
      </c>
    </row>
    <row r="29" spans="2:13" ht="13.15" customHeight="1" x14ac:dyDescent="0.3">
      <c r="B29" s="1173" t="s">
        <v>824</v>
      </c>
      <c r="C29" s="1206">
        <v>0</v>
      </c>
      <c r="D29" s="1206">
        <v>48520.870561087962</v>
      </c>
      <c r="E29" s="1206">
        <v>0</v>
      </c>
      <c r="F29" s="1210">
        <v>48520.870561087962</v>
      </c>
      <c r="I29" s="807" t="s">
        <v>684</v>
      </c>
      <c r="J29" s="900">
        <v>39292172459.921936</v>
      </c>
      <c r="K29" s="900">
        <v>1564696347.8186107</v>
      </c>
      <c r="L29" s="900">
        <v>13139361696.699884</v>
      </c>
      <c r="M29" s="1184">
        <v>53996230504.44043</v>
      </c>
    </row>
    <row r="30" spans="2:13" ht="13.15" customHeight="1" x14ac:dyDescent="0.3">
      <c r="B30" s="1172" t="s">
        <v>825</v>
      </c>
      <c r="C30" s="1207">
        <v>140910.55653674592</v>
      </c>
      <c r="D30" s="1208">
        <v>0</v>
      </c>
      <c r="E30" s="1207">
        <v>926.09435369629909</v>
      </c>
      <c r="F30" s="1211">
        <v>141836.65089044222</v>
      </c>
      <c r="I30" s="808" t="s">
        <v>561</v>
      </c>
      <c r="J30" s="899">
        <v>63201158988.124199</v>
      </c>
      <c r="K30" s="899">
        <v>2029630323.4075394</v>
      </c>
      <c r="L30" s="899">
        <v>19168642775.270115</v>
      </c>
      <c r="M30" s="1183">
        <v>84399432086.801849</v>
      </c>
    </row>
    <row r="31" spans="2:13" ht="13.15" customHeight="1" x14ac:dyDescent="0.3">
      <c r="B31" s="1173" t="s">
        <v>826</v>
      </c>
      <c r="C31" s="1206">
        <v>322783.48415975523</v>
      </c>
      <c r="D31" s="1206">
        <v>4643.818818201572</v>
      </c>
      <c r="E31" s="1206">
        <v>9355775.5987814907</v>
      </c>
      <c r="F31" s="1210">
        <v>9683202.9017594475</v>
      </c>
      <c r="I31" s="807" t="s">
        <v>751</v>
      </c>
      <c r="J31" s="900">
        <v>18319351077.363457</v>
      </c>
      <c r="K31" s="900">
        <v>946186274.21630406</v>
      </c>
      <c r="L31" s="900">
        <v>7839352869.1511927</v>
      </c>
      <c r="M31" s="1184">
        <v>27104890220.730953</v>
      </c>
    </row>
    <row r="32" spans="2:13" ht="13.15" customHeight="1" x14ac:dyDescent="0.3">
      <c r="B32" s="1172" t="s">
        <v>827</v>
      </c>
      <c r="C32" s="1207">
        <v>1036839673.476735</v>
      </c>
      <c r="D32" s="1208">
        <v>14837690.660887657</v>
      </c>
      <c r="E32" s="1207">
        <v>625387710.2292223</v>
      </c>
      <c r="F32" s="1211">
        <v>1677065074.3668449</v>
      </c>
      <c r="I32" s="808" t="s">
        <v>543</v>
      </c>
      <c r="J32" s="899">
        <v>74126495276.257706</v>
      </c>
      <c r="K32" s="899">
        <v>1697042425.9904215</v>
      </c>
      <c r="L32" s="899">
        <v>43083173873.17411</v>
      </c>
      <c r="M32" s="1183">
        <v>118906711575.42224</v>
      </c>
    </row>
    <row r="33" spans="2:13" ht="13.15" customHeight="1" x14ac:dyDescent="0.3">
      <c r="B33" s="1173" t="s">
        <v>828</v>
      </c>
      <c r="C33" s="1206">
        <v>1678911.0495889806</v>
      </c>
      <c r="D33" s="1206">
        <v>201654.31413584406</v>
      </c>
      <c r="E33" s="1206">
        <v>72729.276576949342</v>
      </c>
      <c r="F33" s="1210">
        <v>1953294.640301774</v>
      </c>
      <c r="I33" s="807" t="s">
        <v>547</v>
      </c>
      <c r="J33" s="900">
        <v>117169040703.03395</v>
      </c>
      <c r="K33" s="900">
        <v>1981298991.0151246</v>
      </c>
      <c r="L33" s="900">
        <v>43731392268.88192</v>
      </c>
      <c r="M33" s="1184">
        <v>162881731962.931</v>
      </c>
    </row>
    <row r="34" spans="2:13" ht="13.15" customHeight="1" x14ac:dyDescent="0.3">
      <c r="B34" s="1172" t="s">
        <v>829</v>
      </c>
      <c r="C34" s="1207">
        <v>114012752.10418807</v>
      </c>
      <c r="D34" s="1208">
        <v>2520664.8545198133</v>
      </c>
      <c r="E34" s="1207">
        <v>49186938.024171069</v>
      </c>
      <c r="F34" s="1211">
        <v>165720354.98287895</v>
      </c>
      <c r="I34" s="808" t="s">
        <v>590</v>
      </c>
      <c r="J34" s="899">
        <v>91806412271.500717</v>
      </c>
      <c r="K34" s="899">
        <v>2257587959.0829468</v>
      </c>
      <c r="L34" s="899">
        <v>22678558198.158188</v>
      </c>
      <c r="M34" s="1183">
        <v>116742558428.74185</v>
      </c>
    </row>
    <row r="35" spans="2:13" ht="13.15" customHeight="1" x14ac:dyDescent="0.3">
      <c r="B35" s="1173" t="s">
        <v>830</v>
      </c>
      <c r="C35" s="1206">
        <v>70021759.841043353</v>
      </c>
      <c r="D35" s="1206">
        <v>2169071.4812690071</v>
      </c>
      <c r="E35" s="1206">
        <v>19750734.030448157</v>
      </c>
      <c r="F35" s="1210">
        <v>91941565.352760509</v>
      </c>
      <c r="I35" s="807" t="s">
        <v>554</v>
      </c>
      <c r="J35" s="900">
        <v>30829853844.195206</v>
      </c>
      <c r="K35" s="900">
        <v>791207123.74398685</v>
      </c>
      <c r="L35" s="900">
        <v>9347193350.7304802</v>
      </c>
      <c r="M35" s="1184">
        <v>40968254318.669678</v>
      </c>
    </row>
    <row r="36" spans="2:13" ht="13.15" customHeight="1" x14ac:dyDescent="0.3">
      <c r="B36" s="1172" t="s">
        <v>831</v>
      </c>
      <c r="C36" s="1207">
        <v>122427105.83149131</v>
      </c>
      <c r="D36" s="1208">
        <v>2846675.0077358</v>
      </c>
      <c r="E36" s="1207">
        <v>39907460.630468592</v>
      </c>
      <c r="F36" s="1211">
        <v>165181241.46969569</v>
      </c>
      <c r="I36" s="808" t="s">
        <v>562</v>
      </c>
      <c r="J36" s="899">
        <v>42042089623.62825</v>
      </c>
      <c r="K36" s="899">
        <v>1233837611.5188963</v>
      </c>
      <c r="L36" s="899">
        <v>14416050807.116528</v>
      </c>
      <c r="M36" s="1183">
        <v>57691978042.263672</v>
      </c>
    </row>
    <row r="37" spans="2:13" ht="13.15" customHeight="1" x14ac:dyDescent="0.3">
      <c r="B37" s="1173" t="s">
        <v>832</v>
      </c>
      <c r="C37" s="1206">
        <v>257789.85536955064</v>
      </c>
      <c r="D37" s="1206">
        <v>10694.855460100591</v>
      </c>
      <c r="E37" s="1206">
        <v>13644.45681112547</v>
      </c>
      <c r="F37" s="1210">
        <v>282129.16764077666</v>
      </c>
      <c r="I37" s="807" t="s">
        <v>533</v>
      </c>
      <c r="J37" s="900">
        <v>30609858330.132107</v>
      </c>
      <c r="K37" s="900">
        <v>886349683.69130075</v>
      </c>
      <c r="L37" s="900">
        <v>14565584982.823191</v>
      </c>
      <c r="M37" s="1184">
        <v>46061792996.646599</v>
      </c>
    </row>
    <row r="38" spans="2:13" ht="13.15" customHeight="1" x14ac:dyDescent="0.3">
      <c r="B38" s="1172" t="s">
        <v>833</v>
      </c>
      <c r="C38" s="1207">
        <v>54588776.910582758</v>
      </c>
      <c r="D38" s="1208">
        <v>1403094.6754740139</v>
      </c>
      <c r="E38" s="1207">
        <v>42675125.037569374</v>
      </c>
      <c r="F38" s="1211">
        <v>98666996.623626143</v>
      </c>
      <c r="I38" s="808" t="s">
        <v>692</v>
      </c>
      <c r="J38" s="899">
        <v>165125472991.14819</v>
      </c>
      <c r="K38" s="899">
        <v>3089334256.1085448</v>
      </c>
      <c r="L38" s="899">
        <v>62914907786.129303</v>
      </c>
      <c r="M38" s="1183">
        <v>231129715033.38605</v>
      </c>
    </row>
    <row r="39" spans="2:13" ht="13.15" customHeight="1" x14ac:dyDescent="0.3">
      <c r="B39" s="1173" t="s">
        <v>834</v>
      </c>
      <c r="C39" s="1206">
        <v>58468323.076162755</v>
      </c>
      <c r="D39" s="1206">
        <v>1366366.2902755097</v>
      </c>
      <c r="E39" s="1206">
        <v>4259788.12943344</v>
      </c>
      <c r="F39" s="1210">
        <v>64094477.4958717</v>
      </c>
      <c r="I39" s="807" t="s">
        <v>752</v>
      </c>
      <c r="J39" s="900">
        <v>50576375848.363846</v>
      </c>
      <c r="K39" s="900">
        <v>1802854173.7447305</v>
      </c>
      <c r="L39" s="900">
        <v>15673314715.374725</v>
      </c>
      <c r="M39" s="1184">
        <v>68052544737.483299</v>
      </c>
    </row>
    <row r="40" spans="2:13" ht="13.15" customHeight="1" x14ac:dyDescent="0.3">
      <c r="B40" s="1172" t="s">
        <v>835</v>
      </c>
      <c r="C40" s="1207">
        <v>77248887.513029769</v>
      </c>
      <c r="D40" s="1208">
        <v>2266619.8208077145</v>
      </c>
      <c r="E40" s="1207">
        <v>18257703.224628218</v>
      </c>
      <c r="F40" s="1211">
        <v>97773210.558465689</v>
      </c>
      <c r="I40" s="808" t="s">
        <v>544</v>
      </c>
      <c r="J40" s="899">
        <v>43674948864.06472</v>
      </c>
      <c r="K40" s="899">
        <v>933026099.7786907</v>
      </c>
      <c r="L40" s="899">
        <v>17618718666.214405</v>
      </c>
      <c r="M40" s="1183">
        <v>62226693630.057816</v>
      </c>
    </row>
    <row r="41" spans="2:13" ht="13.15" customHeight="1" x14ac:dyDescent="0.3">
      <c r="B41" s="1173" t="s">
        <v>836</v>
      </c>
      <c r="C41" s="1206">
        <v>179767052.12546453</v>
      </c>
      <c r="D41" s="1206">
        <v>2578571.8679649625</v>
      </c>
      <c r="E41" s="1206">
        <v>71736823.706077784</v>
      </c>
      <c r="F41" s="1210">
        <v>254082447.69950727</v>
      </c>
      <c r="I41" s="807" t="s">
        <v>753</v>
      </c>
      <c r="J41" s="900">
        <v>78210488868.707581</v>
      </c>
      <c r="K41" s="900">
        <v>2380582610.4344053</v>
      </c>
      <c r="L41" s="900">
        <v>39895637433.510986</v>
      </c>
      <c r="M41" s="1184">
        <v>120486708912.65297</v>
      </c>
    </row>
    <row r="42" spans="2:13" ht="13.15" customHeight="1" x14ac:dyDescent="0.3">
      <c r="B42" s="1172" t="s">
        <v>837</v>
      </c>
      <c r="C42" s="1207">
        <v>244413729.63256833</v>
      </c>
      <c r="D42" s="1208">
        <v>4570207.2538439594</v>
      </c>
      <c r="E42" s="1207">
        <v>76092322.580903038</v>
      </c>
      <c r="F42" s="1211">
        <v>325076259.46731532</v>
      </c>
      <c r="I42" s="808" t="s">
        <v>548</v>
      </c>
      <c r="J42" s="899">
        <v>58803193463.700195</v>
      </c>
      <c r="K42" s="899">
        <v>1351821455.7159121</v>
      </c>
      <c r="L42" s="899">
        <v>13797359673.748629</v>
      </c>
      <c r="M42" s="1183">
        <v>73952374593.164734</v>
      </c>
    </row>
    <row r="43" spans="2:13" ht="13.15" customHeight="1" x14ac:dyDescent="0.3">
      <c r="B43" s="1173" t="s">
        <v>838</v>
      </c>
      <c r="C43" s="1206">
        <v>222479745.32824391</v>
      </c>
      <c r="D43" s="1206">
        <v>4237287.6611136161</v>
      </c>
      <c r="E43" s="1206">
        <v>28579529.132867832</v>
      </c>
      <c r="F43" s="1210">
        <v>255296562.12222537</v>
      </c>
      <c r="I43" s="807" t="s">
        <v>555</v>
      </c>
      <c r="J43" s="900">
        <v>54832757394.870514</v>
      </c>
      <c r="K43" s="900">
        <v>1460723073.8622477</v>
      </c>
      <c r="L43" s="900">
        <v>25389820077.453011</v>
      </c>
      <c r="M43" s="1184">
        <v>81683300546.185776</v>
      </c>
    </row>
    <row r="44" spans="2:13" ht="13.15" customHeight="1" x14ac:dyDescent="0.3">
      <c r="B44" s="1172" t="s">
        <v>839</v>
      </c>
      <c r="C44" s="1207">
        <v>1229417.2975357173</v>
      </c>
      <c r="D44" s="1208">
        <v>2955.1574297646371</v>
      </c>
      <c r="E44" s="1207">
        <v>33709.834474545285</v>
      </c>
      <c r="F44" s="1211">
        <v>1266082.2894400272</v>
      </c>
      <c r="I44" s="808" t="s">
        <v>534</v>
      </c>
      <c r="J44" s="899">
        <v>40467983258.205681</v>
      </c>
      <c r="K44" s="899">
        <v>1537015008.2251918</v>
      </c>
      <c r="L44" s="899">
        <v>13056996038.757505</v>
      </c>
      <c r="M44" s="1183">
        <v>55061994305.188377</v>
      </c>
    </row>
    <row r="45" spans="2:13" ht="13.15" customHeight="1" x14ac:dyDescent="0.3">
      <c r="B45" s="1173" t="s">
        <v>840</v>
      </c>
      <c r="C45" s="1206">
        <v>93849707.643159688</v>
      </c>
      <c r="D45" s="1206">
        <v>1936092.4983776575</v>
      </c>
      <c r="E45" s="1206">
        <v>31607505.366763148</v>
      </c>
      <c r="F45" s="1210">
        <v>127393305.50830048</v>
      </c>
      <c r="I45" s="807" t="s">
        <v>538</v>
      </c>
      <c r="J45" s="900">
        <v>784344765071.86169</v>
      </c>
      <c r="K45" s="900">
        <v>17113927943.045362</v>
      </c>
      <c r="L45" s="900">
        <v>462025306945.31726</v>
      </c>
      <c r="M45" s="1184">
        <v>1263483999960.2244</v>
      </c>
    </row>
    <row r="46" spans="2:13" ht="13.15" customHeight="1" x14ac:dyDescent="0.3">
      <c r="B46" s="1172" t="s">
        <v>841</v>
      </c>
      <c r="C46" s="1207">
        <v>18131583.937623613</v>
      </c>
      <c r="D46" s="1208">
        <v>316328.49458894879</v>
      </c>
      <c r="E46" s="1207">
        <v>2278571.1592850205</v>
      </c>
      <c r="F46" s="1211">
        <v>20726483.591497581</v>
      </c>
      <c r="I46" s="808" t="s">
        <v>563</v>
      </c>
      <c r="J46" s="899">
        <v>218102701061.76965</v>
      </c>
      <c r="K46" s="899">
        <v>3494343070.8826432</v>
      </c>
      <c r="L46" s="899">
        <v>45545550022.030235</v>
      </c>
      <c r="M46" s="1183">
        <v>267142594154.68253</v>
      </c>
    </row>
    <row r="47" spans="2:13" ht="13.15" customHeight="1" x14ac:dyDescent="0.3">
      <c r="B47" s="1173" t="s">
        <v>842</v>
      </c>
      <c r="C47" s="1206">
        <v>91332979.563619658</v>
      </c>
      <c r="D47" s="1206">
        <v>1902797.7246689766</v>
      </c>
      <c r="E47" s="1206">
        <v>9844706.6299078967</v>
      </c>
      <c r="F47" s="1210">
        <v>103080483.91819653</v>
      </c>
      <c r="I47" s="807" t="s">
        <v>545</v>
      </c>
      <c r="J47" s="900">
        <v>146707434686.65768</v>
      </c>
      <c r="K47" s="900">
        <v>3675647833.2248511</v>
      </c>
      <c r="L47" s="900">
        <v>48422677784.709351</v>
      </c>
      <c r="M47" s="1184">
        <v>198805760304.59189</v>
      </c>
    </row>
    <row r="48" spans="2:13" ht="13.15" customHeight="1" x14ac:dyDescent="0.3">
      <c r="B48" s="1172" t="s">
        <v>843</v>
      </c>
      <c r="C48" s="1207">
        <v>221094124.85563257</v>
      </c>
      <c r="D48" s="1208">
        <v>6735254.0921371887</v>
      </c>
      <c r="E48" s="1207">
        <v>654553691.30127347</v>
      </c>
      <c r="F48" s="1211">
        <v>882383070.24904323</v>
      </c>
      <c r="I48" s="808" t="s">
        <v>549</v>
      </c>
      <c r="J48" s="899">
        <v>74277263290.855133</v>
      </c>
      <c r="K48" s="899">
        <v>1992952795.0611839</v>
      </c>
      <c r="L48" s="899">
        <v>41368676495.545647</v>
      </c>
      <c r="M48" s="1183">
        <v>117638892581.46198</v>
      </c>
    </row>
    <row r="49" spans="2:13" ht="13.15" customHeight="1" x14ac:dyDescent="0.3">
      <c r="B49" s="1173" t="s">
        <v>844</v>
      </c>
      <c r="C49" s="1206">
        <v>2605343.3423233032</v>
      </c>
      <c r="D49" s="1206">
        <v>3377.3227768738707</v>
      </c>
      <c r="E49" s="1206">
        <v>48514193.593863577</v>
      </c>
      <c r="F49" s="1210">
        <v>51122914.258963756</v>
      </c>
      <c r="I49" s="807" t="s">
        <v>556</v>
      </c>
      <c r="J49" s="900">
        <v>35978741282.290154</v>
      </c>
      <c r="K49" s="900">
        <v>1034693914.7023106</v>
      </c>
      <c r="L49" s="900">
        <v>8039515879.0437183</v>
      </c>
      <c r="M49" s="1184">
        <v>45052951076.036179</v>
      </c>
    </row>
    <row r="50" spans="2:13" ht="13.15" customHeight="1" x14ac:dyDescent="0.3">
      <c r="B50" s="1172" t="s">
        <v>845</v>
      </c>
      <c r="C50" s="1207">
        <v>95973470.042745486</v>
      </c>
      <c r="D50" s="1208">
        <v>4103053.1529111154</v>
      </c>
      <c r="E50" s="1207">
        <v>52445113.017534919</v>
      </c>
      <c r="F50" s="1211">
        <v>152521636.21319151</v>
      </c>
      <c r="I50" s="808" t="s">
        <v>535</v>
      </c>
      <c r="J50" s="899">
        <v>19549362602.362411</v>
      </c>
      <c r="K50" s="899">
        <v>569406094.19161355</v>
      </c>
      <c r="L50" s="899">
        <v>7381624841.5775681</v>
      </c>
      <c r="M50" s="1183">
        <v>27500393538.131592</v>
      </c>
    </row>
    <row r="51" spans="2:13" ht="13.15" customHeight="1" x14ac:dyDescent="0.3">
      <c r="B51" s="1173" t="s">
        <v>846</v>
      </c>
      <c r="C51" s="1206">
        <v>203602100.07190251</v>
      </c>
      <c r="D51" s="1206">
        <v>5445440.4514708221</v>
      </c>
      <c r="E51" s="1206">
        <v>85175365.820975617</v>
      </c>
      <c r="F51" s="1210">
        <v>294222906.34434897</v>
      </c>
      <c r="I51" s="807" t="s">
        <v>539</v>
      </c>
      <c r="J51" s="900">
        <v>99474544790.297745</v>
      </c>
      <c r="K51" s="900">
        <v>2496027763.3165784</v>
      </c>
      <c r="L51" s="900">
        <v>28324930595.196983</v>
      </c>
      <c r="M51" s="1184">
        <v>130295503148.81131</v>
      </c>
    </row>
    <row r="52" spans="2:13" ht="13.15" customHeight="1" x14ac:dyDescent="0.3">
      <c r="B52" s="1172" t="s">
        <v>847</v>
      </c>
      <c r="C52" s="1207">
        <v>196678503.56966531</v>
      </c>
      <c r="D52" s="1208">
        <v>5672551.3360373508</v>
      </c>
      <c r="E52" s="1207">
        <v>55055444.972514853</v>
      </c>
      <c r="F52" s="1211">
        <v>257406499.87821752</v>
      </c>
      <c r="I52" s="808" t="s">
        <v>754</v>
      </c>
      <c r="J52" s="899">
        <v>38723032537.410271</v>
      </c>
      <c r="K52" s="899">
        <v>907437067.93425822</v>
      </c>
      <c r="L52" s="899">
        <v>11515506014.53017</v>
      </c>
      <c r="M52" s="1183">
        <v>51145975619.874695</v>
      </c>
    </row>
    <row r="53" spans="2:13" ht="13.15" customHeight="1" x14ac:dyDescent="0.3">
      <c r="B53" s="1173" t="s">
        <v>848</v>
      </c>
      <c r="C53" s="1206">
        <v>247491096.03104228</v>
      </c>
      <c r="D53" s="1206">
        <v>7354415.8623858318</v>
      </c>
      <c r="E53" s="1206">
        <v>34927548.345695928</v>
      </c>
      <c r="F53" s="1210">
        <v>289773060.23912406</v>
      </c>
      <c r="I53" s="807" t="s">
        <v>12658</v>
      </c>
      <c r="J53" s="900">
        <v>79674550779.995499</v>
      </c>
      <c r="K53" s="900">
        <v>2303901144.1056828</v>
      </c>
      <c r="L53" s="900">
        <v>31431848542.199467</v>
      </c>
      <c r="M53" s="1184">
        <v>113410300466.30064</v>
      </c>
    </row>
    <row r="54" spans="2:13" ht="13.15" customHeight="1" x14ac:dyDescent="0.3">
      <c r="B54" s="1172" t="s">
        <v>849</v>
      </c>
      <c r="C54" s="1207">
        <v>118351896.07335597</v>
      </c>
      <c r="D54" s="1208">
        <v>3504788.5673443861</v>
      </c>
      <c r="E54" s="1207">
        <v>53802577.243552051</v>
      </c>
      <c r="F54" s="1211">
        <v>175659261.8842524</v>
      </c>
      <c r="I54" s="808" t="s">
        <v>550</v>
      </c>
      <c r="J54" s="899">
        <v>21241440869.595821</v>
      </c>
      <c r="K54" s="899">
        <v>542586379.99946725</v>
      </c>
      <c r="L54" s="899">
        <v>8396316434.9919472</v>
      </c>
      <c r="M54" s="1183">
        <v>30180343684.587234</v>
      </c>
    </row>
    <row r="55" spans="2:13" ht="13.15" customHeight="1" x14ac:dyDescent="0.3">
      <c r="B55" s="1173" t="s">
        <v>850</v>
      </c>
      <c r="C55" s="1206">
        <v>146746465.54540583</v>
      </c>
      <c r="D55" s="1206">
        <v>5217189.7204670962</v>
      </c>
      <c r="E55" s="1206">
        <v>100851721.97670752</v>
      </c>
      <c r="F55" s="1210">
        <v>252815377.24258044</v>
      </c>
      <c r="I55" s="807" t="s">
        <v>564</v>
      </c>
      <c r="J55" s="900">
        <v>148794997956.20816</v>
      </c>
      <c r="K55" s="900">
        <v>4123529818.6907644</v>
      </c>
      <c r="L55" s="900">
        <v>53214426468.227699</v>
      </c>
      <c r="M55" s="1184">
        <v>206132954243.12662</v>
      </c>
    </row>
    <row r="56" spans="2:13" ht="13.15" customHeight="1" x14ac:dyDescent="0.3">
      <c r="B56" s="1172" t="s">
        <v>851</v>
      </c>
      <c r="C56" s="1207">
        <v>522114028.17478204</v>
      </c>
      <c r="D56" s="1208">
        <v>11555158.076618018</v>
      </c>
      <c r="E56" s="1207">
        <v>360703261.05102408</v>
      </c>
      <c r="F56" s="1211">
        <v>894372447.30242419</v>
      </c>
      <c r="I56" s="808" t="s">
        <v>557</v>
      </c>
      <c r="J56" s="899">
        <v>12714843281.913105</v>
      </c>
      <c r="K56" s="899">
        <v>384909508.5260523</v>
      </c>
      <c r="L56" s="899">
        <v>4676111869.7453566</v>
      </c>
      <c r="M56" s="1183">
        <v>17775864660.184513</v>
      </c>
    </row>
    <row r="57" spans="2:13" ht="13.15" customHeight="1" x14ac:dyDescent="0.3">
      <c r="B57" s="1173" t="s">
        <v>852</v>
      </c>
      <c r="C57" s="1206">
        <v>167437651.51097316</v>
      </c>
      <c r="D57" s="1206">
        <v>5272662.2470772499</v>
      </c>
      <c r="E57" s="1206">
        <v>50885640.992252313</v>
      </c>
      <c r="F57" s="1210">
        <v>223595954.75030273</v>
      </c>
      <c r="I57" s="807" t="s">
        <v>536</v>
      </c>
      <c r="J57" s="900">
        <v>105145903858.06705</v>
      </c>
      <c r="K57" s="900">
        <v>2111970254.8218832</v>
      </c>
      <c r="L57" s="900">
        <v>43421197515.794525</v>
      </c>
      <c r="M57" s="1184">
        <v>150679071628.68347</v>
      </c>
    </row>
    <row r="58" spans="2:13" ht="13.15" customHeight="1" x14ac:dyDescent="0.3">
      <c r="B58" s="1172" t="s">
        <v>853</v>
      </c>
      <c r="C58" s="1207">
        <v>111694828.06565334</v>
      </c>
      <c r="D58" s="1208">
        <v>5396525.5599191003</v>
      </c>
      <c r="E58" s="1207">
        <v>58302861.870276734</v>
      </c>
      <c r="F58" s="1211">
        <v>175394215.49584919</v>
      </c>
      <c r="I58" s="808" t="s">
        <v>540</v>
      </c>
      <c r="J58" s="899">
        <v>13945925290.209782</v>
      </c>
      <c r="K58" s="899">
        <v>574419462.48249626</v>
      </c>
      <c r="L58" s="899">
        <v>6880118551.5444489</v>
      </c>
      <c r="M58" s="1183">
        <v>21400463304.236725</v>
      </c>
    </row>
    <row r="59" spans="2:13" ht="13.15" customHeight="1" x14ac:dyDescent="0.3">
      <c r="B59" s="1173" t="s">
        <v>854</v>
      </c>
      <c r="C59" s="1206">
        <v>181192815.72174042</v>
      </c>
      <c r="D59" s="1206">
        <v>4703231.5547180772</v>
      </c>
      <c r="E59" s="1206">
        <v>63638272.499701895</v>
      </c>
      <c r="F59" s="1210">
        <v>249534319.77616039</v>
      </c>
      <c r="I59" s="807" t="s">
        <v>755</v>
      </c>
      <c r="J59" s="900">
        <v>62918047969.985168</v>
      </c>
      <c r="K59" s="900">
        <v>2139412592.5401258</v>
      </c>
      <c r="L59" s="900">
        <v>23293865273.064919</v>
      </c>
      <c r="M59" s="1184">
        <v>88351325835.59021</v>
      </c>
    </row>
    <row r="60" spans="2:13" ht="13.15" customHeight="1" x14ac:dyDescent="0.3">
      <c r="B60" s="1172" t="s">
        <v>855</v>
      </c>
      <c r="C60" s="1207">
        <v>765723.25683921622</v>
      </c>
      <c r="D60" s="1208">
        <v>10694.855460100591</v>
      </c>
      <c r="E60" s="1207">
        <v>2407.8453196103774</v>
      </c>
      <c r="F60" s="1211">
        <v>778825.95761892712</v>
      </c>
      <c r="I60" s="808" t="s">
        <v>756</v>
      </c>
      <c r="J60" s="899">
        <v>303789906654.60052</v>
      </c>
      <c r="K60" s="899">
        <v>5810594521.4962244</v>
      </c>
      <c r="L60" s="899">
        <v>109897427565.47437</v>
      </c>
      <c r="M60" s="1183">
        <v>419497928741.57111</v>
      </c>
    </row>
    <row r="61" spans="2:13" ht="13.15" customHeight="1" x14ac:dyDescent="0.3">
      <c r="B61" s="1173" t="s">
        <v>856</v>
      </c>
      <c r="C61" s="1206">
        <v>1246075.328444131</v>
      </c>
      <c r="D61" s="1206">
        <v>2955.1574297646371</v>
      </c>
      <c r="E61" s="1206">
        <v>1420.0113423343253</v>
      </c>
      <c r="F61" s="1210">
        <v>1250450.49721623</v>
      </c>
      <c r="I61" s="807" t="s">
        <v>757</v>
      </c>
      <c r="J61" s="900">
        <v>60096485707.671745</v>
      </c>
      <c r="K61" s="900">
        <v>1340908819.2254159</v>
      </c>
      <c r="L61" s="900">
        <v>24429110270.697781</v>
      </c>
      <c r="M61" s="1184">
        <v>85866504797.59494</v>
      </c>
    </row>
    <row r="62" spans="2:13" ht="13.15" customHeight="1" x14ac:dyDescent="0.3">
      <c r="B62" s="1172" t="s">
        <v>857</v>
      </c>
      <c r="C62" s="1207">
        <v>116595429.60117699</v>
      </c>
      <c r="D62" s="1208">
        <v>3545668.245122795</v>
      </c>
      <c r="E62" s="1207">
        <v>82641117.339699864</v>
      </c>
      <c r="F62" s="1211">
        <v>202782215.18599963</v>
      </c>
      <c r="I62" s="808" t="s">
        <v>551</v>
      </c>
      <c r="J62" s="899">
        <v>19767996936.834324</v>
      </c>
      <c r="K62" s="899">
        <v>658346200.85919821</v>
      </c>
      <c r="L62" s="899">
        <v>5521976355.6020794</v>
      </c>
      <c r="M62" s="1183">
        <v>25948319493.295601</v>
      </c>
    </row>
    <row r="63" spans="2:13" ht="13.15" customHeight="1" x14ac:dyDescent="0.3">
      <c r="B63" s="1173" t="s">
        <v>858</v>
      </c>
      <c r="C63" s="1206">
        <v>157102845.28590891</v>
      </c>
      <c r="D63" s="1206">
        <v>2828001.2272153343</v>
      </c>
      <c r="E63" s="1206">
        <v>39159174.817938507</v>
      </c>
      <c r="F63" s="1210">
        <v>199090021.33106273</v>
      </c>
      <c r="I63" s="807" t="s">
        <v>558</v>
      </c>
      <c r="J63" s="900">
        <v>109999747120.07803</v>
      </c>
      <c r="K63" s="900">
        <v>2391857042.6273723</v>
      </c>
      <c r="L63" s="900">
        <v>47806584346.976707</v>
      </c>
      <c r="M63" s="1184">
        <v>160198188509.6821</v>
      </c>
    </row>
    <row r="64" spans="2:13" ht="13.15" customHeight="1" x14ac:dyDescent="0.3">
      <c r="B64" s="1172" t="s">
        <v>859</v>
      </c>
      <c r="C64" s="1207">
        <v>213055532.61242726</v>
      </c>
      <c r="D64" s="1208">
        <v>5926863.7411359577</v>
      </c>
      <c r="E64" s="1207">
        <v>379916621.35180867</v>
      </c>
      <c r="F64" s="1211">
        <v>598899017.70537186</v>
      </c>
      <c r="I64" s="808" t="s">
        <v>758</v>
      </c>
      <c r="J64" s="899">
        <v>3567008462.7588167</v>
      </c>
      <c r="K64" s="899">
        <v>100122731.96973544</v>
      </c>
      <c r="L64" s="899">
        <v>957091556.54205406</v>
      </c>
      <c r="M64" s="1183">
        <v>4624222751.270606</v>
      </c>
    </row>
    <row r="65" spans="2:14" ht="13.15" customHeight="1" x14ac:dyDescent="0.3">
      <c r="B65" s="1173" t="s">
        <v>860</v>
      </c>
      <c r="C65" s="1206">
        <v>4080671.4076135554</v>
      </c>
      <c r="D65" s="1206">
        <v>45734.579270167</v>
      </c>
      <c r="E65" s="1206">
        <v>1173.0528480153121</v>
      </c>
      <c r="F65" s="1210">
        <v>4127579.0397317377</v>
      </c>
      <c r="I65" s="807" t="s">
        <v>759</v>
      </c>
      <c r="J65" s="900">
        <v>4018356854.4336286</v>
      </c>
      <c r="K65" s="900">
        <v>103803535.34246807</v>
      </c>
      <c r="L65" s="900">
        <v>878934659.19590223</v>
      </c>
      <c r="M65" s="1184">
        <v>5001095048.9719992</v>
      </c>
    </row>
    <row r="66" spans="2:14" ht="13.15" customHeight="1" x14ac:dyDescent="0.3">
      <c r="B66" s="1172" t="s">
        <v>861</v>
      </c>
      <c r="C66" s="1207">
        <v>48662614.144296117</v>
      </c>
      <c r="D66" s="1208">
        <v>682950.95419684495</v>
      </c>
      <c r="E66" s="1207">
        <v>15479334.98368744</v>
      </c>
      <c r="F66" s="1211">
        <v>64824900.082180403</v>
      </c>
      <c r="I66" s="1349" t="s">
        <v>12666</v>
      </c>
      <c r="J66" s="1349"/>
      <c r="K66" s="1349"/>
      <c r="L66" s="1349"/>
      <c r="M66" s="1349"/>
    </row>
    <row r="67" spans="2:14" ht="13.15" customHeight="1" x14ac:dyDescent="0.3">
      <c r="B67" s="1173" t="s">
        <v>862</v>
      </c>
      <c r="C67" s="1206">
        <v>487042.59221567126</v>
      </c>
      <c r="D67" s="1206">
        <v>186878.52698702089</v>
      </c>
      <c r="E67" s="1206">
        <v>3163353.0933558182</v>
      </c>
      <c r="F67" s="1210">
        <v>3837274.2125585102</v>
      </c>
      <c r="I67" s="1350"/>
      <c r="J67" s="1350"/>
      <c r="K67" s="1350"/>
      <c r="L67" s="1350"/>
      <c r="M67" s="1350"/>
    </row>
    <row r="68" spans="2:14" ht="13.15" customHeight="1" x14ac:dyDescent="0.3">
      <c r="B68" s="1172" t="s">
        <v>863</v>
      </c>
      <c r="C68" s="1207">
        <v>82375191.713238642</v>
      </c>
      <c r="D68" s="1208">
        <v>2258317.2356478982</v>
      </c>
      <c r="E68" s="1207">
        <v>15055886.345782207</v>
      </c>
      <c r="F68" s="1211">
        <v>99689395.294668749</v>
      </c>
      <c r="I68" s="1350"/>
      <c r="J68" s="1350"/>
      <c r="K68" s="1350"/>
      <c r="L68" s="1350"/>
      <c r="M68" s="1350"/>
    </row>
    <row r="69" spans="2:14" ht="13.15" customHeight="1" x14ac:dyDescent="0.3">
      <c r="B69" s="1173" t="s">
        <v>864</v>
      </c>
      <c r="C69" s="1206">
        <v>233774299.90785927</v>
      </c>
      <c r="D69" s="1206">
        <v>21493732.461728912</v>
      </c>
      <c r="E69" s="1206">
        <v>664027201.33582914</v>
      </c>
      <c r="F69" s="1210">
        <v>919295233.70541728</v>
      </c>
    </row>
    <row r="70" spans="2:14" ht="13.15" customHeight="1" x14ac:dyDescent="0.3">
      <c r="B70" s="1172" t="s">
        <v>865</v>
      </c>
      <c r="C70" s="1207">
        <v>306327124.65832263</v>
      </c>
      <c r="D70" s="1208">
        <v>6968978.9004750997</v>
      </c>
      <c r="E70" s="1207">
        <v>145115627.51953727</v>
      </c>
      <c r="F70" s="1211">
        <v>458411731.07833499</v>
      </c>
      <c r="N70" s="645"/>
    </row>
    <row r="71" spans="2:14" ht="13.15" customHeight="1" x14ac:dyDescent="0.3">
      <c r="B71" s="1173" t="s">
        <v>866</v>
      </c>
      <c r="C71" s="1206">
        <v>147157864.29234892</v>
      </c>
      <c r="D71" s="1206">
        <v>5465493.3054585103</v>
      </c>
      <c r="E71" s="1206">
        <v>187284716.9517982</v>
      </c>
      <c r="F71" s="1210">
        <v>339908074.54960561</v>
      </c>
      <c r="I71" s="1351"/>
      <c r="J71" s="1351"/>
      <c r="K71" s="1351"/>
      <c r="L71" s="1351"/>
      <c r="M71" s="1351"/>
      <c r="N71" s="25"/>
    </row>
    <row r="72" spans="2:14" ht="13.15" customHeight="1" x14ac:dyDescent="0.3">
      <c r="B72" s="1172" t="s">
        <v>867</v>
      </c>
      <c r="C72" s="1207">
        <v>44335076.180269316</v>
      </c>
      <c r="D72" s="1208">
        <v>1608281.1063473376</v>
      </c>
      <c r="E72" s="1207">
        <v>29458924.530637957</v>
      </c>
      <c r="F72" s="1211">
        <v>75402281.817254603</v>
      </c>
      <c r="I72" s="1351" t="s">
        <v>12659</v>
      </c>
      <c r="J72" s="1351"/>
      <c r="K72" s="1351"/>
      <c r="L72" s="1351"/>
      <c r="M72" s="1351"/>
      <c r="N72" s="1179"/>
    </row>
    <row r="73" spans="2:14" ht="13.15" customHeight="1" x14ac:dyDescent="0.3">
      <c r="B73" s="1173" t="s">
        <v>868</v>
      </c>
      <c r="C73" s="1206">
        <v>240619658.28132176</v>
      </c>
      <c r="D73" s="1206">
        <v>8699110.9981763996</v>
      </c>
      <c r="E73" s="1206">
        <v>345128973.83594054</v>
      </c>
      <c r="F73" s="1210">
        <v>594447743.1154387</v>
      </c>
      <c r="I73" s="1179"/>
      <c r="J73" s="1179"/>
      <c r="K73" s="1179"/>
      <c r="L73" s="1179"/>
      <c r="M73" s="1179"/>
      <c r="N73" s="25"/>
    </row>
    <row r="74" spans="2:14" ht="13.15" customHeight="1" x14ac:dyDescent="0.3">
      <c r="B74" s="1172" t="s">
        <v>869</v>
      </c>
      <c r="C74" s="1207">
        <v>111446049.93192279</v>
      </c>
      <c r="D74" s="1208">
        <v>4367427.1654491564</v>
      </c>
      <c r="E74" s="1207">
        <v>57751327.979096204</v>
      </c>
      <c r="F74" s="1211">
        <v>173564805.07646817</v>
      </c>
      <c r="I74" s="25"/>
      <c r="J74" s="25"/>
      <c r="K74" s="25"/>
      <c r="L74" s="25"/>
      <c r="M74" s="25"/>
      <c r="N74" s="25"/>
    </row>
    <row r="75" spans="2:14" ht="13.15" customHeight="1" x14ac:dyDescent="0.3">
      <c r="B75" s="1173" t="s">
        <v>870</v>
      </c>
      <c r="C75" s="1206">
        <v>141265290.67035303</v>
      </c>
      <c r="D75" s="1206">
        <v>8030555.8823159775</v>
      </c>
      <c r="E75" s="1206">
        <v>303807236.88086706</v>
      </c>
      <c r="F75" s="1210">
        <v>453103083.43353605</v>
      </c>
      <c r="I75" s="25"/>
      <c r="J75" s="25"/>
      <c r="K75" s="25"/>
      <c r="L75" s="25"/>
      <c r="M75" s="25"/>
    </row>
    <row r="76" spans="2:14" ht="13.15" customHeight="1" x14ac:dyDescent="0.3">
      <c r="B76" s="1172" t="s">
        <v>871</v>
      </c>
      <c r="C76" s="1207">
        <v>126970105.86743182</v>
      </c>
      <c r="D76" s="1208">
        <v>5441092.1483955961</v>
      </c>
      <c r="E76" s="1207">
        <v>100966804.29412408</v>
      </c>
      <c r="F76" s="1211">
        <v>233378002.30995148</v>
      </c>
      <c r="M76" s="3"/>
    </row>
    <row r="77" spans="2:14" ht="13.15" customHeight="1" x14ac:dyDescent="0.3">
      <c r="B77" s="1173" t="s">
        <v>872</v>
      </c>
      <c r="C77" s="1206">
        <v>122095447.16692956</v>
      </c>
      <c r="D77" s="1206">
        <v>5414340.9375671046</v>
      </c>
      <c r="E77" s="1206">
        <v>62302499.252013735</v>
      </c>
      <c r="F77" s="1210">
        <v>189812287.3565104</v>
      </c>
      <c r="I77" s="1185"/>
      <c r="M77" s="3"/>
    </row>
    <row r="78" spans="2:14" ht="13.15" customHeight="1" x14ac:dyDescent="0.3">
      <c r="B78" s="1172" t="s">
        <v>873</v>
      </c>
      <c r="C78" s="1207">
        <v>0</v>
      </c>
      <c r="D78" s="1208">
        <v>4432.7361446469558</v>
      </c>
      <c r="E78" s="1207">
        <v>2636467.1457262035</v>
      </c>
      <c r="F78" s="1211">
        <v>2640899.8818708505</v>
      </c>
      <c r="M78" s="3"/>
    </row>
    <row r="79" spans="2:14" ht="13.15" customHeight="1" x14ac:dyDescent="0.3">
      <c r="B79" s="1173" t="s">
        <v>874</v>
      </c>
      <c r="C79" s="1206">
        <v>392928404.19653124</v>
      </c>
      <c r="D79" s="1206">
        <v>11945182.568634009</v>
      </c>
      <c r="E79" s="1206">
        <v>757085501.38866651</v>
      </c>
      <c r="F79" s="1210">
        <v>1161959088.1538317</v>
      </c>
      <c r="M79" s="3"/>
    </row>
    <row r="80" spans="2:14" ht="13.15" customHeight="1" x14ac:dyDescent="0.3">
      <c r="B80" s="1172" t="s">
        <v>875</v>
      </c>
      <c r="C80" s="1207">
        <v>5194984.4423968727</v>
      </c>
      <c r="D80" s="1208">
        <v>430876.02543792099</v>
      </c>
      <c r="E80" s="1207">
        <v>5844828.4246716611</v>
      </c>
      <c r="F80" s="1211">
        <v>11470688.892506454</v>
      </c>
      <c r="M80" s="3"/>
    </row>
    <row r="81" spans="2:6" s="3" customFormat="1" ht="13.15" customHeight="1" x14ac:dyDescent="0.3">
      <c r="B81" s="1173" t="s">
        <v>876</v>
      </c>
      <c r="C81" s="1206">
        <v>91545164.645846546</v>
      </c>
      <c r="D81" s="1206">
        <v>4052196.3007626897</v>
      </c>
      <c r="E81" s="1206">
        <v>29024352.701454237</v>
      </c>
      <c r="F81" s="1210">
        <v>124621713.64806347</v>
      </c>
    </row>
    <row r="82" spans="2:6" s="3" customFormat="1" ht="13.15" customHeight="1" x14ac:dyDescent="0.3">
      <c r="B82" s="1172" t="s">
        <v>877</v>
      </c>
      <c r="C82" s="1207">
        <v>312240862.17204666</v>
      </c>
      <c r="D82" s="1208">
        <v>4282614.1472149072</v>
      </c>
      <c r="E82" s="1207">
        <v>82105071.311426058</v>
      </c>
      <c r="F82" s="1211">
        <v>398628547.63068759</v>
      </c>
    </row>
    <row r="83" spans="2:6" s="3" customFormat="1" ht="13.15" customHeight="1" x14ac:dyDescent="0.3">
      <c r="B83" s="1173" t="s">
        <v>878</v>
      </c>
      <c r="C83" s="1206">
        <v>339168.43259426049</v>
      </c>
      <c r="D83" s="1206">
        <v>7739.6980303359533</v>
      </c>
      <c r="E83" s="1206">
        <v>370.43774147851963</v>
      </c>
      <c r="F83" s="1210">
        <v>347278.56836607493</v>
      </c>
    </row>
    <row r="84" spans="2:6" s="3" customFormat="1" ht="13.15" customHeight="1" x14ac:dyDescent="0.3">
      <c r="B84" s="1172" t="s">
        <v>879</v>
      </c>
      <c r="C84" s="1207">
        <v>142164687.79817033</v>
      </c>
      <c r="D84" s="1208">
        <v>5986881.5813166499</v>
      </c>
      <c r="E84" s="1207">
        <v>344360522.20356435</v>
      </c>
      <c r="F84" s="1211">
        <v>492512091.58305132</v>
      </c>
    </row>
    <row r="85" spans="2:6" s="3" customFormat="1" ht="13.15" customHeight="1" x14ac:dyDescent="0.3">
      <c r="B85" s="1173" t="s">
        <v>880</v>
      </c>
      <c r="C85" s="1206">
        <v>1444697769.6043131</v>
      </c>
      <c r="D85" s="1206">
        <v>39028665.669653907</v>
      </c>
      <c r="E85" s="1206">
        <v>1186881485.1110432</v>
      </c>
      <c r="F85" s="1210">
        <v>2670607920.3850102</v>
      </c>
    </row>
    <row r="86" spans="2:6" s="3" customFormat="1" ht="13.15" customHeight="1" x14ac:dyDescent="0.3">
      <c r="B86" s="1172" t="s">
        <v>881</v>
      </c>
      <c r="C86" s="1207">
        <v>101904684.83479945</v>
      </c>
      <c r="D86" s="1208">
        <v>2664257.3612499018</v>
      </c>
      <c r="E86" s="1207">
        <v>19569820.399780318</v>
      </c>
      <c r="F86" s="1211">
        <v>124138762.59582968</v>
      </c>
    </row>
    <row r="87" spans="2:6" s="3" customFormat="1" ht="13.15" customHeight="1" x14ac:dyDescent="0.3">
      <c r="B87" s="1173" t="s">
        <v>882</v>
      </c>
      <c r="C87" s="1206">
        <v>136608005.6190818</v>
      </c>
      <c r="D87" s="1206">
        <v>0</v>
      </c>
      <c r="E87" s="1206">
        <v>332670048.98896426</v>
      </c>
      <c r="F87" s="1210">
        <v>469278054.60804605</v>
      </c>
    </row>
    <row r="88" spans="2:6" s="3" customFormat="1" ht="13.15" customHeight="1" x14ac:dyDescent="0.3">
      <c r="B88" s="1172" t="s">
        <v>883</v>
      </c>
      <c r="C88" s="1207">
        <v>54920845.198855408</v>
      </c>
      <c r="D88" s="1208">
        <v>1182724.3642829934</v>
      </c>
      <c r="E88" s="1207">
        <v>16851398.078728598</v>
      </c>
      <c r="F88" s="1211">
        <v>72954967.641866997</v>
      </c>
    </row>
    <row r="89" spans="2:6" s="3" customFormat="1" ht="13.15" customHeight="1" x14ac:dyDescent="0.3">
      <c r="B89" s="1173" t="s">
        <v>884</v>
      </c>
      <c r="C89" s="1206">
        <v>175381211.05325824</v>
      </c>
      <c r="D89" s="1206">
        <v>3195425.8009827388</v>
      </c>
      <c r="E89" s="1206">
        <v>34701653.415601894</v>
      </c>
      <c r="F89" s="1210">
        <v>213278290.26984286</v>
      </c>
    </row>
    <row r="90" spans="2:6" s="3" customFormat="1" ht="13.15" customHeight="1" x14ac:dyDescent="0.3">
      <c r="B90" s="1172" t="s">
        <v>885</v>
      </c>
      <c r="C90" s="1207">
        <v>144632670.65611774</v>
      </c>
      <c r="D90" s="1208">
        <v>2732014.8994609332</v>
      </c>
      <c r="E90" s="1207">
        <v>40326787.799589671</v>
      </c>
      <c r="F90" s="1211">
        <v>187691473.35516834</v>
      </c>
    </row>
    <row r="91" spans="2:6" s="3" customFormat="1" ht="13.15" customHeight="1" x14ac:dyDescent="0.3">
      <c r="B91" s="1173" t="s">
        <v>886</v>
      </c>
      <c r="C91" s="1206">
        <v>110019467.08822519</v>
      </c>
      <c r="D91" s="1206">
        <v>1525747.7809874828</v>
      </c>
      <c r="E91" s="1206">
        <v>17939250.24620384</v>
      </c>
      <c r="F91" s="1210">
        <v>129484465.11541651</v>
      </c>
    </row>
    <row r="92" spans="2:6" s="3" customFormat="1" ht="13.15" customHeight="1" x14ac:dyDescent="0.3">
      <c r="B92" s="1172" t="s">
        <v>887</v>
      </c>
      <c r="C92" s="1207">
        <v>127184748.69192384</v>
      </c>
      <c r="D92" s="1208">
        <v>3917877.3594907699</v>
      </c>
      <c r="E92" s="1207">
        <v>26443759.915067706</v>
      </c>
      <c r="F92" s="1211">
        <v>157546385.96648231</v>
      </c>
    </row>
    <row r="93" spans="2:6" s="3" customFormat="1" ht="13.15" customHeight="1" x14ac:dyDescent="0.3">
      <c r="B93" s="1173" t="s">
        <v>888</v>
      </c>
      <c r="C93" s="1206">
        <v>843961.38561397919</v>
      </c>
      <c r="D93" s="1206">
        <v>65294.907019561506</v>
      </c>
      <c r="E93" s="1206">
        <v>679.1358593772859</v>
      </c>
      <c r="F93" s="1210">
        <v>909935.42849291803</v>
      </c>
    </row>
    <row r="94" spans="2:6" s="3" customFormat="1" ht="13.15" customHeight="1" x14ac:dyDescent="0.3">
      <c r="B94" s="1172" t="s">
        <v>889</v>
      </c>
      <c r="C94" s="1207">
        <v>24098299.451285679</v>
      </c>
      <c r="D94" s="1208">
        <v>432142.52147924871</v>
      </c>
      <c r="E94" s="1207">
        <v>8273319.5732608885</v>
      </c>
      <c r="F94" s="1211">
        <v>32803761.546025816</v>
      </c>
    </row>
    <row r="95" spans="2:6" s="3" customFormat="1" ht="13.15" customHeight="1" x14ac:dyDescent="0.3">
      <c r="B95" s="1173" t="s">
        <v>890</v>
      </c>
      <c r="C95" s="1206">
        <v>52751204.943652995</v>
      </c>
      <c r="D95" s="1206">
        <v>1476664.0232969157</v>
      </c>
      <c r="E95" s="1206">
        <v>14236786.759749623</v>
      </c>
      <c r="F95" s="1210">
        <v>68464655.726699531</v>
      </c>
    </row>
    <row r="96" spans="2:6" s="3" customFormat="1" ht="13.15" customHeight="1" x14ac:dyDescent="0.3">
      <c r="B96" s="1172" t="s">
        <v>891</v>
      </c>
      <c r="C96" s="1207">
        <v>147334821.73544157</v>
      </c>
      <c r="D96" s="1208">
        <v>2527743.1601730119</v>
      </c>
      <c r="E96" s="1207">
        <v>28625140.658955812</v>
      </c>
      <c r="F96" s="1211">
        <v>178487705.55457038</v>
      </c>
    </row>
    <row r="97" spans="2:6" s="3" customFormat="1" ht="13.15" customHeight="1" x14ac:dyDescent="0.3">
      <c r="B97" s="1173" t="s">
        <v>892</v>
      </c>
      <c r="C97" s="1206">
        <v>53758196.56619031</v>
      </c>
      <c r="D97" s="1206">
        <v>2042224.8666409187</v>
      </c>
      <c r="E97" s="1206">
        <v>13360268.891129311</v>
      </c>
      <c r="F97" s="1210">
        <v>69160690.323960543</v>
      </c>
    </row>
    <row r="98" spans="2:6" s="3" customFormat="1" ht="13.15" customHeight="1" x14ac:dyDescent="0.3">
      <c r="B98" s="1172" t="s">
        <v>893</v>
      </c>
      <c r="C98" s="1207">
        <v>81974579.724014983</v>
      </c>
      <c r="D98" s="1208">
        <v>1912774.8990389903</v>
      </c>
      <c r="E98" s="1207">
        <v>13312759.491076676</v>
      </c>
      <c r="F98" s="1211">
        <v>97200114.114130646</v>
      </c>
    </row>
    <row r="99" spans="2:6" s="3" customFormat="1" ht="13.15" customHeight="1" x14ac:dyDescent="0.3">
      <c r="B99" s="1173" t="s">
        <v>894</v>
      </c>
      <c r="C99" s="1206">
        <v>89457449.132816628</v>
      </c>
      <c r="D99" s="1206">
        <v>4811939.1315987064</v>
      </c>
      <c r="E99" s="1206">
        <v>22526962.563556723</v>
      </c>
      <c r="F99" s="1210">
        <v>116796350.82797205</v>
      </c>
    </row>
    <row r="100" spans="2:6" s="3" customFormat="1" ht="13.15" customHeight="1" x14ac:dyDescent="0.3">
      <c r="B100" s="1172" t="s">
        <v>895</v>
      </c>
      <c r="C100" s="1207">
        <v>878741306.03219295</v>
      </c>
      <c r="D100" s="1208">
        <v>31179697.175307859</v>
      </c>
      <c r="E100" s="1207">
        <v>653140647.10480428</v>
      </c>
      <c r="F100" s="1211">
        <v>1563061650.312305</v>
      </c>
    </row>
    <row r="101" spans="2:6" s="3" customFormat="1" ht="13.15" customHeight="1" x14ac:dyDescent="0.3">
      <c r="B101" s="1173" t="s">
        <v>896</v>
      </c>
      <c r="C101" s="1206">
        <v>189436492.90285081</v>
      </c>
      <c r="D101" s="1206">
        <v>1639408.7646075215</v>
      </c>
      <c r="E101" s="1206">
        <v>50967316.364197224</v>
      </c>
      <c r="F101" s="1210">
        <v>242043218.03165555</v>
      </c>
    </row>
    <row r="102" spans="2:6" s="3" customFormat="1" ht="13.15" customHeight="1" x14ac:dyDescent="0.3">
      <c r="B102" s="1172" t="s">
        <v>897</v>
      </c>
      <c r="C102" s="1207">
        <v>63698808.240167722</v>
      </c>
      <c r="D102" s="1208">
        <v>1748890.3112911864</v>
      </c>
      <c r="E102" s="1207">
        <v>38626391.727826945</v>
      </c>
      <c r="F102" s="1211">
        <v>104074090.27928585</v>
      </c>
    </row>
    <row r="103" spans="2:6" s="3" customFormat="1" ht="13.15" customHeight="1" x14ac:dyDescent="0.3">
      <c r="B103" s="1173" t="s">
        <v>898</v>
      </c>
      <c r="C103" s="1206">
        <v>88389423.577360779</v>
      </c>
      <c r="D103" s="1206">
        <v>2612035.5078124893</v>
      </c>
      <c r="E103" s="1206">
        <v>23477807.038114581</v>
      </c>
      <c r="F103" s="1210">
        <v>114479266.12328784</v>
      </c>
    </row>
    <row r="104" spans="2:6" s="3" customFormat="1" ht="13.15" customHeight="1" x14ac:dyDescent="0.3">
      <c r="B104" s="1172" t="s">
        <v>899</v>
      </c>
      <c r="C104" s="1207">
        <v>49227348.700338706</v>
      </c>
      <c r="D104" s="1208">
        <v>1163234.397424784</v>
      </c>
      <c r="E104" s="1207">
        <v>9890070.301240677</v>
      </c>
      <c r="F104" s="1211">
        <v>60280653.399004169</v>
      </c>
    </row>
    <row r="105" spans="2:6" s="3" customFormat="1" ht="13.15" customHeight="1" x14ac:dyDescent="0.3">
      <c r="B105" s="1173" t="s">
        <v>900</v>
      </c>
      <c r="C105" s="1206">
        <v>75976186.643379539</v>
      </c>
      <c r="D105" s="1206">
        <v>2660429.7287694435</v>
      </c>
      <c r="E105" s="1206">
        <v>102633572.04527476</v>
      </c>
      <c r="F105" s="1210">
        <v>181270188.41742373</v>
      </c>
    </row>
    <row r="106" spans="2:6" s="3" customFormat="1" ht="13.15" customHeight="1" x14ac:dyDescent="0.3">
      <c r="B106" s="1172" t="s">
        <v>901</v>
      </c>
      <c r="C106" s="1207">
        <v>86062214.734713212</v>
      </c>
      <c r="D106" s="1208">
        <v>2870865.0821251599</v>
      </c>
      <c r="E106" s="1207">
        <v>804890169.78760839</v>
      </c>
      <c r="F106" s="1211">
        <v>893823249.60444677</v>
      </c>
    </row>
    <row r="107" spans="2:6" s="3" customFormat="1" ht="13.15" customHeight="1" x14ac:dyDescent="0.3">
      <c r="B107" s="1173" t="s">
        <v>902</v>
      </c>
      <c r="C107" s="1206">
        <v>186622514.55046156</v>
      </c>
      <c r="D107" s="1206">
        <v>4476036.2370821275</v>
      </c>
      <c r="E107" s="1206">
        <v>49264159.75348518</v>
      </c>
      <c r="F107" s="1210">
        <v>240362710.54102886</v>
      </c>
    </row>
    <row r="108" spans="2:6" s="3" customFormat="1" ht="13.15" customHeight="1" x14ac:dyDescent="0.3">
      <c r="B108" s="1172" t="s">
        <v>903</v>
      </c>
      <c r="C108" s="1207">
        <v>553401.63337541791</v>
      </c>
      <c r="D108" s="1208">
        <v>0</v>
      </c>
      <c r="E108" s="1207">
        <v>0</v>
      </c>
      <c r="F108" s="1211">
        <v>553401.63337541791</v>
      </c>
    </row>
    <row r="109" spans="2:6" s="3" customFormat="1" ht="13.15" customHeight="1" x14ac:dyDescent="0.3">
      <c r="B109" s="1173" t="s">
        <v>904</v>
      </c>
      <c r="C109" s="1206">
        <v>436385.79330565891</v>
      </c>
      <c r="D109" s="1206">
        <v>11820.629719058548</v>
      </c>
      <c r="E109" s="1206">
        <v>0</v>
      </c>
      <c r="F109" s="1210">
        <v>448206.42302471749</v>
      </c>
    </row>
    <row r="110" spans="2:6" s="3" customFormat="1" ht="13.15" customHeight="1" x14ac:dyDescent="0.3">
      <c r="B110" s="1172" t="s">
        <v>905</v>
      </c>
      <c r="C110" s="1207">
        <v>8944920613.8341713</v>
      </c>
      <c r="D110" s="1208">
        <v>60248806.842099547</v>
      </c>
      <c r="E110" s="1207">
        <v>8074555002.7132368</v>
      </c>
      <c r="F110" s="1211">
        <v>17079724423.389507</v>
      </c>
    </row>
    <row r="111" spans="2:6" s="3" customFormat="1" ht="13.15" customHeight="1" x14ac:dyDescent="0.3">
      <c r="B111" s="1173" t="s">
        <v>906</v>
      </c>
      <c r="C111" s="1206">
        <v>2850496306.2127419</v>
      </c>
      <c r="D111" s="1206">
        <v>40181050.417657979</v>
      </c>
      <c r="E111" s="1206">
        <v>459924841.44222152</v>
      </c>
      <c r="F111" s="1210">
        <v>3350602198.0726213</v>
      </c>
    </row>
    <row r="112" spans="2:6" s="3" customFormat="1" ht="13.15" customHeight="1" x14ac:dyDescent="0.3">
      <c r="B112" s="1172" t="s">
        <v>907</v>
      </c>
      <c r="C112" s="1207">
        <v>1628172189.3955584</v>
      </c>
      <c r="D112" s="1208">
        <v>27330914.210960608</v>
      </c>
      <c r="E112" s="1207">
        <v>207455904.42721069</v>
      </c>
      <c r="F112" s="1211">
        <v>1862959008.0337296</v>
      </c>
    </row>
    <row r="113" spans="2:6" s="3" customFormat="1" ht="13.15" customHeight="1" x14ac:dyDescent="0.3">
      <c r="B113" s="1173" t="s">
        <v>908</v>
      </c>
      <c r="C113" s="1206">
        <v>1957718834.1041298</v>
      </c>
      <c r="D113" s="1206">
        <v>35364256.384567522</v>
      </c>
      <c r="E113" s="1206">
        <v>242548244.18943545</v>
      </c>
      <c r="F113" s="1210">
        <v>2235631334.6781325</v>
      </c>
    </row>
    <row r="114" spans="2:6" s="3" customFormat="1" ht="13.15" customHeight="1" x14ac:dyDescent="0.3">
      <c r="B114" s="1172" t="s">
        <v>909</v>
      </c>
      <c r="C114" s="1207">
        <v>3962826625.6942468</v>
      </c>
      <c r="D114" s="1208">
        <v>82100394.796394721</v>
      </c>
      <c r="E114" s="1207">
        <v>940060734.06102383</v>
      </c>
      <c r="F114" s="1211">
        <v>4984987754.5516653</v>
      </c>
    </row>
    <row r="115" spans="2:6" s="3" customFormat="1" ht="13.15" customHeight="1" x14ac:dyDescent="0.3">
      <c r="B115" s="1173" t="s">
        <v>910</v>
      </c>
      <c r="C115" s="1206">
        <v>3788532282.8871455</v>
      </c>
      <c r="D115" s="1206">
        <v>82552238.367405802</v>
      </c>
      <c r="E115" s="1206">
        <v>827293634.61662245</v>
      </c>
      <c r="F115" s="1210">
        <v>4698378155.8711739</v>
      </c>
    </row>
    <row r="116" spans="2:6" s="3" customFormat="1" ht="13.15" customHeight="1" x14ac:dyDescent="0.3">
      <c r="B116" s="1172" t="s">
        <v>911</v>
      </c>
      <c r="C116" s="1207">
        <v>68987323.429878265</v>
      </c>
      <c r="D116" s="1208">
        <v>28902537.293000638</v>
      </c>
      <c r="E116" s="1207">
        <v>1423722612.2688248</v>
      </c>
      <c r="F116" s="1211">
        <v>1521612472.9917037</v>
      </c>
    </row>
    <row r="117" spans="2:6" s="3" customFormat="1" ht="13.15" customHeight="1" x14ac:dyDescent="0.3">
      <c r="B117" s="1173" t="s">
        <v>912</v>
      </c>
      <c r="C117" s="1206">
        <v>1085583529.6570182</v>
      </c>
      <c r="D117" s="1206">
        <v>25904023.482087884</v>
      </c>
      <c r="E117" s="1206">
        <v>158064482.87749487</v>
      </c>
      <c r="F117" s="1210">
        <v>1269552036.0166008</v>
      </c>
    </row>
    <row r="118" spans="2:6" s="3" customFormat="1" ht="13.15" customHeight="1" x14ac:dyDescent="0.3">
      <c r="B118" s="1172" t="s">
        <v>913</v>
      </c>
      <c r="C118" s="1207">
        <v>0</v>
      </c>
      <c r="D118" s="1208">
        <v>0</v>
      </c>
      <c r="E118" s="1207">
        <v>61.739623579753264</v>
      </c>
      <c r="F118" s="1211">
        <v>61.739623579753264</v>
      </c>
    </row>
    <row r="119" spans="2:6" s="3" customFormat="1" ht="13.15" customHeight="1" x14ac:dyDescent="0.3">
      <c r="B119" s="1173" t="s">
        <v>914</v>
      </c>
      <c r="C119" s="1206">
        <v>188307979.57942426</v>
      </c>
      <c r="D119" s="1206">
        <v>7764690.2188848192</v>
      </c>
      <c r="E119" s="1206">
        <v>33694661.185592897</v>
      </c>
      <c r="F119" s="1210">
        <v>229767330.98390198</v>
      </c>
    </row>
    <row r="120" spans="2:6" s="3" customFormat="1" ht="13.15" customHeight="1" x14ac:dyDescent="0.3">
      <c r="B120" s="1172" t="s">
        <v>915</v>
      </c>
      <c r="C120" s="1207">
        <v>63764.75765761661</v>
      </c>
      <c r="D120" s="1208">
        <v>30677.348556604327</v>
      </c>
      <c r="E120" s="1207">
        <v>0</v>
      </c>
      <c r="F120" s="1211">
        <v>94442.106214220941</v>
      </c>
    </row>
    <row r="121" spans="2:6" s="3" customFormat="1" ht="13.15" customHeight="1" x14ac:dyDescent="0.3">
      <c r="B121" s="1173" t="s">
        <v>916</v>
      </c>
      <c r="C121" s="1206">
        <v>182419.09257082612</v>
      </c>
      <c r="D121" s="1206">
        <v>70937.850492588273</v>
      </c>
      <c r="E121" s="1206">
        <v>617.39623579753265</v>
      </c>
      <c r="F121" s="1210">
        <v>253974.33929921192</v>
      </c>
    </row>
    <row r="122" spans="2:6" s="3" customFormat="1" ht="13.15" customHeight="1" x14ac:dyDescent="0.3">
      <c r="B122" s="1172" t="s">
        <v>917</v>
      </c>
      <c r="C122" s="1207">
        <v>9968056.4626052305</v>
      </c>
      <c r="D122" s="1208">
        <v>3931639.9498065319</v>
      </c>
      <c r="E122" s="1207">
        <v>69952153.470842287</v>
      </c>
      <c r="F122" s="1211">
        <v>83851849.883254051</v>
      </c>
    </row>
    <row r="123" spans="2:6" s="3" customFormat="1" ht="13.15" customHeight="1" x14ac:dyDescent="0.3">
      <c r="B123" s="1173" t="s">
        <v>918</v>
      </c>
      <c r="C123" s="1206">
        <v>28250928.090774108</v>
      </c>
      <c r="D123" s="1206">
        <v>143226.63009592608</v>
      </c>
      <c r="E123" s="1206">
        <v>2706788.5769835426</v>
      </c>
      <c r="F123" s="1210">
        <v>31100943.297853574</v>
      </c>
    </row>
    <row r="124" spans="2:6" s="3" customFormat="1" ht="13.15" customHeight="1" x14ac:dyDescent="0.3">
      <c r="B124" s="1172" t="s">
        <v>919</v>
      </c>
      <c r="C124" s="1207">
        <v>369316464.63127643</v>
      </c>
      <c r="D124" s="1208">
        <v>28352202.546509042</v>
      </c>
      <c r="E124" s="1207">
        <v>160586225.72588864</v>
      </c>
      <c r="F124" s="1211">
        <v>558254892.90367413</v>
      </c>
    </row>
    <row r="125" spans="2:6" s="3" customFormat="1" ht="13.15" customHeight="1" x14ac:dyDescent="0.3">
      <c r="B125" s="1173" t="s">
        <v>920</v>
      </c>
      <c r="C125" s="1206">
        <v>183597033.82203007</v>
      </c>
      <c r="D125" s="1206">
        <v>8367162.3857444022</v>
      </c>
      <c r="E125" s="1206">
        <v>132891036.93784118</v>
      </c>
      <c r="F125" s="1210">
        <v>324855233.14561564</v>
      </c>
    </row>
    <row r="126" spans="2:6" s="3" customFormat="1" ht="13.15" customHeight="1" x14ac:dyDescent="0.3">
      <c r="B126" s="1172" t="s">
        <v>921</v>
      </c>
      <c r="C126" s="1207">
        <v>52951101.314553946</v>
      </c>
      <c r="D126" s="1208">
        <v>3757412.311054551</v>
      </c>
      <c r="E126" s="1207">
        <v>15358239.940900475</v>
      </c>
      <c r="F126" s="1211">
        <v>72066753.566508979</v>
      </c>
    </row>
    <row r="127" spans="2:6" s="3" customFormat="1" ht="13.15" customHeight="1" x14ac:dyDescent="0.3">
      <c r="B127" s="1173" t="s">
        <v>922</v>
      </c>
      <c r="C127" s="1206">
        <v>27110126.056021668</v>
      </c>
      <c r="D127" s="1206">
        <v>1842484.3687453035</v>
      </c>
      <c r="E127" s="1206">
        <v>11634957.860586135</v>
      </c>
      <c r="F127" s="1210">
        <v>40587568.285353109</v>
      </c>
    </row>
    <row r="128" spans="2:6" s="3" customFormat="1" ht="13.15" customHeight="1" x14ac:dyDescent="0.3">
      <c r="B128" s="1172" t="s">
        <v>923</v>
      </c>
      <c r="C128" s="1207">
        <v>43179527.691925831</v>
      </c>
      <c r="D128" s="1208">
        <v>1687169.7375438164</v>
      </c>
      <c r="E128" s="1207">
        <v>7858836.6854667934</v>
      </c>
      <c r="F128" s="1211">
        <v>52725534.114936441</v>
      </c>
    </row>
    <row r="129" spans="2:13" ht="13.15" customHeight="1" x14ac:dyDescent="0.3">
      <c r="B129" s="1173" t="s">
        <v>924</v>
      </c>
      <c r="C129" s="1206">
        <v>68407.159714059788</v>
      </c>
      <c r="D129" s="1206">
        <v>13650.012889865226</v>
      </c>
      <c r="E129" s="1206">
        <v>0</v>
      </c>
      <c r="F129" s="1210">
        <v>82057.172603925021</v>
      </c>
      <c r="M129" s="3"/>
    </row>
    <row r="130" spans="2:13" ht="13.15" customHeight="1" x14ac:dyDescent="0.3">
      <c r="B130" s="1172" t="s">
        <v>925</v>
      </c>
      <c r="C130" s="1207">
        <v>10600515.472177139</v>
      </c>
      <c r="D130" s="1208">
        <v>399171.40787001752</v>
      </c>
      <c r="E130" s="1207">
        <v>1031854.3288884164</v>
      </c>
      <c r="F130" s="1211">
        <v>12031541.208935572</v>
      </c>
    </row>
    <row r="131" spans="2:13" ht="13.15" customHeight="1" x14ac:dyDescent="0.3">
      <c r="B131" s="1173" t="s">
        <v>926</v>
      </c>
      <c r="C131" s="1206">
        <v>8080510.4029502142</v>
      </c>
      <c r="D131" s="1206">
        <v>240043.21636631037</v>
      </c>
      <c r="E131" s="1206">
        <v>1557628.9632935952</v>
      </c>
      <c r="F131" s="1210">
        <v>9878182.5826101191</v>
      </c>
    </row>
    <row r="132" spans="2:13" ht="13.15" customHeight="1" x14ac:dyDescent="0.3">
      <c r="B132" s="1172" t="s">
        <v>927</v>
      </c>
      <c r="C132" s="1207">
        <v>45650787.539560109</v>
      </c>
      <c r="D132" s="1208">
        <v>2217170.1864829846</v>
      </c>
      <c r="E132" s="1207">
        <v>7968784.7208648827</v>
      </c>
      <c r="F132" s="1211">
        <v>55836742.446907975</v>
      </c>
    </row>
    <row r="133" spans="2:13" ht="13.15" customHeight="1" x14ac:dyDescent="0.3">
      <c r="B133" s="1173" t="s">
        <v>928</v>
      </c>
      <c r="C133" s="1206">
        <v>29622757.898453072</v>
      </c>
      <c r="D133" s="1206">
        <v>700456.74392364093</v>
      </c>
      <c r="E133" s="1206">
        <v>4442294.906818646</v>
      </c>
      <c r="F133" s="1210">
        <v>34765509.549195357</v>
      </c>
    </row>
    <row r="134" spans="2:13" ht="13.15" customHeight="1" x14ac:dyDescent="0.3">
      <c r="B134" s="1172" t="s">
        <v>929</v>
      </c>
      <c r="C134" s="1207">
        <v>2025725.7914526768</v>
      </c>
      <c r="D134" s="1208">
        <v>28974.614989930418</v>
      </c>
      <c r="E134" s="1207">
        <v>368091.63578248897</v>
      </c>
      <c r="F134" s="1211">
        <v>2422792.0422250964</v>
      </c>
    </row>
    <row r="135" spans="2:13" ht="13.15" customHeight="1" x14ac:dyDescent="0.3">
      <c r="B135" s="1173" t="s">
        <v>930</v>
      </c>
      <c r="C135" s="1206">
        <v>166443.76784718342</v>
      </c>
      <c r="D135" s="1206">
        <v>0</v>
      </c>
      <c r="E135" s="1206">
        <v>23461.056960306239</v>
      </c>
      <c r="F135" s="1210">
        <v>189904.82480748967</v>
      </c>
    </row>
    <row r="136" spans="2:13" ht="13.15" customHeight="1" x14ac:dyDescent="0.3">
      <c r="B136" s="1172" t="s">
        <v>931</v>
      </c>
      <c r="C136" s="1207">
        <v>8432786.7942920811</v>
      </c>
      <c r="D136" s="1208">
        <v>312923.02745560103</v>
      </c>
      <c r="E136" s="1207">
        <v>3502550.585302982</v>
      </c>
      <c r="F136" s="1211">
        <v>12248260.407050665</v>
      </c>
    </row>
    <row r="137" spans="2:13" ht="13.15" customHeight="1" x14ac:dyDescent="0.3">
      <c r="B137" s="1173" t="s">
        <v>932</v>
      </c>
      <c r="C137" s="1206">
        <v>80232040.458005339</v>
      </c>
      <c r="D137" s="1206">
        <v>4050310.6288789362</v>
      </c>
      <c r="E137" s="1206">
        <v>15770484.925753443</v>
      </c>
      <c r="F137" s="1210">
        <v>100052836.01263772</v>
      </c>
    </row>
    <row r="138" spans="2:13" ht="13.15" customHeight="1" x14ac:dyDescent="0.3">
      <c r="B138" s="1172" t="s">
        <v>933</v>
      </c>
      <c r="C138" s="1207">
        <v>76128703.205057412</v>
      </c>
      <c r="D138" s="1208">
        <v>4653190.8889073962</v>
      </c>
      <c r="E138" s="1207">
        <v>23891960.826394547</v>
      </c>
      <c r="F138" s="1211">
        <v>104673854.92035936</v>
      </c>
    </row>
    <row r="139" spans="2:13" ht="13.15" customHeight="1" x14ac:dyDescent="0.3">
      <c r="B139" s="1173" t="s">
        <v>934</v>
      </c>
      <c r="C139" s="1206">
        <v>36215924.607261069</v>
      </c>
      <c r="D139" s="1206">
        <v>2732225.9821344865</v>
      </c>
      <c r="E139" s="1206">
        <v>9367629.6065088026</v>
      </c>
      <c r="F139" s="1210">
        <v>48315780.195904359</v>
      </c>
    </row>
    <row r="140" spans="2:13" ht="13.15" customHeight="1" x14ac:dyDescent="0.3">
      <c r="B140" s="1172" t="s">
        <v>935</v>
      </c>
      <c r="C140" s="1207">
        <v>132275825.25299856</v>
      </c>
      <c r="D140" s="1208">
        <v>7159980.5756855542</v>
      </c>
      <c r="E140" s="1207">
        <v>34039307.061351702</v>
      </c>
      <c r="F140" s="1211">
        <v>173475112.89003581</v>
      </c>
    </row>
    <row r="141" spans="2:13" ht="13.15" customHeight="1" x14ac:dyDescent="0.3">
      <c r="B141" s="1173" t="s">
        <v>936</v>
      </c>
      <c r="C141" s="1206">
        <v>104310951.05364355</v>
      </c>
      <c r="D141" s="1206">
        <v>6538736.1230578404</v>
      </c>
      <c r="E141" s="1206">
        <v>53083057.870906331</v>
      </c>
      <c r="F141" s="1210">
        <v>163932745.04760772</v>
      </c>
    </row>
    <row r="142" spans="2:13" ht="13.15" customHeight="1" x14ac:dyDescent="0.3">
      <c r="B142" s="1172" t="s">
        <v>937</v>
      </c>
      <c r="C142" s="1207">
        <v>41812340.286303312</v>
      </c>
      <c r="D142" s="1208">
        <v>2175994.9929615981</v>
      </c>
      <c r="E142" s="1207">
        <v>9291167.6553794518</v>
      </c>
      <c r="F142" s="1211">
        <v>53279502.934644364</v>
      </c>
    </row>
    <row r="143" spans="2:13" ht="13.15" customHeight="1" x14ac:dyDescent="0.3">
      <c r="B143" s="1173" t="s">
        <v>938</v>
      </c>
      <c r="C143" s="1206">
        <v>40534860.473359711</v>
      </c>
      <c r="D143" s="1206">
        <v>2620999.4853494414</v>
      </c>
      <c r="E143" s="1206">
        <v>5538846.8502104031</v>
      </c>
      <c r="F143" s="1210">
        <v>48694706.808919556</v>
      </c>
    </row>
    <row r="144" spans="2:13" ht="13.15" customHeight="1" x14ac:dyDescent="0.3">
      <c r="B144" s="1172" t="s">
        <v>939</v>
      </c>
      <c r="C144" s="1207">
        <v>45374291.534727842</v>
      </c>
      <c r="D144" s="1208">
        <v>2881306.6383769936</v>
      </c>
      <c r="E144" s="1207">
        <v>40493865.017424308</v>
      </c>
      <c r="F144" s="1211">
        <v>88749463.190529138</v>
      </c>
    </row>
    <row r="145" spans="2:6" ht="13.15" customHeight="1" x14ac:dyDescent="0.3">
      <c r="B145" s="1173" t="s">
        <v>940</v>
      </c>
      <c r="C145" s="1206">
        <v>19266378.157950062</v>
      </c>
      <c r="D145" s="1206">
        <v>1077759.9868134004</v>
      </c>
      <c r="E145" s="1206">
        <v>45129458.681765124</v>
      </c>
      <c r="F145" s="1210">
        <v>65473596.826528586</v>
      </c>
    </row>
    <row r="146" spans="2:6" ht="13.15" customHeight="1" x14ac:dyDescent="0.3">
      <c r="B146" s="1172" t="s">
        <v>941</v>
      </c>
      <c r="C146" s="1207">
        <v>62151113.319291756</v>
      </c>
      <c r="D146" s="1208">
        <v>2086974.3934344978</v>
      </c>
      <c r="E146" s="1207">
        <v>8774251.3254829738</v>
      </c>
      <c r="F146" s="1211">
        <v>73012339.03820923</v>
      </c>
    </row>
    <row r="147" spans="2:6" ht="13.15" customHeight="1" x14ac:dyDescent="0.3">
      <c r="B147" s="1173" t="s">
        <v>942</v>
      </c>
      <c r="C147" s="1206">
        <v>55316132.079837851</v>
      </c>
      <c r="D147" s="1206">
        <v>5806602.9059227705</v>
      </c>
      <c r="E147" s="1206">
        <v>30292793.267900262</v>
      </c>
      <c r="F147" s="1210">
        <v>91415528.253660887</v>
      </c>
    </row>
    <row r="148" spans="2:6" ht="13.15" customHeight="1" x14ac:dyDescent="0.3">
      <c r="B148" s="1172" t="s">
        <v>943</v>
      </c>
      <c r="C148" s="1207">
        <v>30674671.587948319</v>
      </c>
      <c r="D148" s="1208">
        <v>2879969.7814444811</v>
      </c>
      <c r="E148" s="1207">
        <v>22596023.094330318</v>
      </c>
      <c r="F148" s="1211">
        <v>56150664.463723116</v>
      </c>
    </row>
    <row r="149" spans="2:6" ht="13.15" customHeight="1" x14ac:dyDescent="0.3">
      <c r="B149" s="1173" t="s">
        <v>944</v>
      </c>
      <c r="C149" s="1206">
        <v>21190107.645397943</v>
      </c>
      <c r="D149" s="1206">
        <v>2791695.0073639411</v>
      </c>
      <c r="E149" s="1206">
        <v>48237938.965668812</v>
      </c>
      <c r="F149" s="1210">
        <v>72219741.618430704</v>
      </c>
    </row>
    <row r="150" spans="2:6" ht="13.15" customHeight="1" x14ac:dyDescent="0.3">
      <c r="B150" s="1172" t="s">
        <v>945</v>
      </c>
      <c r="C150" s="1207">
        <v>287439375.35044676</v>
      </c>
      <c r="D150" s="1208">
        <v>19582209.986553013</v>
      </c>
      <c r="E150" s="1207">
        <v>153448173.5198094</v>
      </c>
      <c r="F150" s="1211">
        <v>460469758.85680914</v>
      </c>
    </row>
    <row r="151" spans="2:6" ht="13.15" customHeight="1" x14ac:dyDescent="0.3">
      <c r="B151" s="1173" t="s">
        <v>946</v>
      </c>
      <c r="C151" s="1206">
        <v>72547636.183459312</v>
      </c>
      <c r="D151" s="1206">
        <v>4427909.3875116743</v>
      </c>
      <c r="E151" s="1206">
        <v>49834510.78139928</v>
      </c>
      <c r="F151" s="1210">
        <v>126810056.35237026</v>
      </c>
    </row>
    <row r="152" spans="2:6" ht="13.15" customHeight="1" x14ac:dyDescent="0.3">
      <c r="B152" s="1172" t="s">
        <v>947</v>
      </c>
      <c r="C152" s="1207">
        <v>20226809.218685981</v>
      </c>
      <c r="D152" s="1208">
        <v>946325.84208005865</v>
      </c>
      <c r="E152" s="1207">
        <v>3096859.5187604236</v>
      </c>
      <c r="F152" s="1211">
        <v>24269994.579526465</v>
      </c>
    </row>
    <row r="153" spans="2:6" ht="13.15" customHeight="1" x14ac:dyDescent="0.3">
      <c r="B153" s="1173" t="s">
        <v>948</v>
      </c>
      <c r="C153" s="1206">
        <v>61038575.320588842</v>
      </c>
      <c r="D153" s="1206">
        <v>3334261.9114687284</v>
      </c>
      <c r="E153" s="1206">
        <v>18985983.144443367</v>
      </c>
      <c r="F153" s="1210">
        <v>83358820.376500934</v>
      </c>
    </row>
    <row r="154" spans="2:6" ht="13.15" customHeight="1" x14ac:dyDescent="0.3">
      <c r="B154" s="1172" t="s">
        <v>949</v>
      </c>
      <c r="C154" s="1207">
        <v>11741454.048166528</v>
      </c>
      <c r="D154" s="1208">
        <v>202794.16057303894</v>
      </c>
      <c r="E154" s="1207">
        <v>3170700.1085618087</v>
      </c>
      <c r="F154" s="1211">
        <v>15114948.317301376</v>
      </c>
    </row>
    <row r="155" spans="2:6" ht="13.15" customHeight="1" x14ac:dyDescent="0.3">
      <c r="B155" s="1173" t="s">
        <v>950</v>
      </c>
      <c r="C155" s="1206">
        <v>49834274.498600177</v>
      </c>
      <c r="D155" s="1206">
        <v>2201648.5738876029</v>
      </c>
      <c r="E155" s="1206">
        <v>12396668.388096064</v>
      </c>
      <c r="F155" s="1210">
        <v>64432591.460583843</v>
      </c>
    </row>
    <row r="156" spans="2:6" ht="13.15" customHeight="1" x14ac:dyDescent="0.3">
      <c r="B156" s="1172" t="s">
        <v>951</v>
      </c>
      <c r="C156" s="1207">
        <v>88068688.21175535</v>
      </c>
      <c r="D156" s="1208">
        <v>4185206.5294585759</v>
      </c>
      <c r="E156" s="1207">
        <v>46923730.75483121</v>
      </c>
      <c r="F156" s="1211">
        <v>139177625.49604514</v>
      </c>
    </row>
    <row r="157" spans="2:6" ht="13.15" customHeight="1" x14ac:dyDescent="0.3">
      <c r="B157" s="1173" t="s">
        <v>952</v>
      </c>
      <c r="C157" s="1206">
        <v>70516312.201291487</v>
      </c>
      <c r="D157" s="1206">
        <v>2243048.9222607804</v>
      </c>
      <c r="E157" s="1206">
        <v>6586883.9909009878</v>
      </c>
      <c r="F157" s="1210">
        <v>79346245.114453256</v>
      </c>
    </row>
    <row r="158" spans="2:6" ht="13.15" customHeight="1" x14ac:dyDescent="0.3">
      <c r="B158" s="1172" t="s">
        <v>953</v>
      </c>
      <c r="C158" s="1207">
        <v>291276047.56762308</v>
      </c>
      <c r="D158" s="1208">
        <v>19418423.904052842</v>
      </c>
      <c r="E158" s="1207">
        <v>160771424.37578321</v>
      </c>
      <c r="F158" s="1211">
        <v>471465895.84745914</v>
      </c>
    </row>
    <row r="159" spans="2:6" ht="13.15" customHeight="1" x14ac:dyDescent="0.3">
      <c r="B159" s="1173" t="s">
        <v>954</v>
      </c>
      <c r="C159" s="1206">
        <v>121931.32460011057</v>
      </c>
      <c r="D159" s="1206">
        <v>0</v>
      </c>
      <c r="E159" s="1206">
        <v>0</v>
      </c>
      <c r="F159" s="1210">
        <v>121931.32460011057</v>
      </c>
    </row>
    <row r="160" spans="2:6" ht="13.15" customHeight="1" x14ac:dyDescent="0.3">
      <c r="B160" s="1172" t="s">
        <v>955</v>
      </c>
      <c r="C160" s="1207">
        <v>97488395.066752464</v>
      </c>
      <c r="D160" s="1208">
        <v>6275867.8335911604</v>
      </c>
      <c r="E160" s="1207">
        <v>23992882.077822234</v>
      </c>
      <c r="F160" s="1211">
        <v>127757144.97816586</v>
      </c>
    </row>
    <row r="161" spans="2:6" ht="13.15" customHeight="1" x14ac:dyDescent="0.3">
      <c r="B161" s="1173" t="s">
        <v>956</v>
      </c>
      <c r="C161" s="1206">
        <v>31331025.313987199</v>
      </c>
      <c r="D161" s="1206">
        <v>2988156.6877303412</v>
      </c>
      <c r="E161" s="1206">
        <v>26141174.019903328</v>
      </c>
      <c r="F161" s="1210">
        <v>60460356.02162087</v>
      </c>
    </row>
    <row r="162" spans="2:6" ht="13.15" customHeight="1" x14ac:dyDescent="0.3">
      <c r="B162" s="1172" t="s">
        <v>957</v>
      </c>
      <c r="C162" s="1207">
        <v>54559693.627111539</v>
      </c>
      <c r="D162" s="1208">
        <v>5800706.6632414795</v>
      </c>
      <c r="E162" s="1207">
        <v>28456286.424896922</v>
      </c>
      <c r="F162" s="1211">
        <v>88816686.715249941</v>
      </c>
    </row>
    <row r="163" spans="2:6" ht="13.15" customHeight="1" x14ac:dyDescent="0.3">
      <c r="B163" s="1173" t="s">
        <v>958</v>
      </c>
      <c r="C163" s="1206">
        <v>32729207.580398325</v>
      </c>
      <c r="D163" s="1206">
        <v>1357627.4675903493</v>
      </c>
      <c r="E163" s="1206">
        <v>5172607.4031353081</v>
      </c>
      <c r="F163" s="1210">
        <v>39259442.451123983</v>
      </c>
    </row>
    <row r="164" spans="2:6" ht="13.15" customHeight="1" x14ac:dyDescent="0.3">
      <c r="B164" s="1172" t="s">
        <v>959</v>
      </c>
      <c r="C164" s="1207">
        <v>38640214.269383065</v>
      </c>
      <c r="D164" s="1208">
        <v>2499246.9992431374</v>
      </c>
      <c r="E164" s="1207">
        <v>13160299.725307852</v>
      </c>
      <c r="F164" s="1211">
        <v>54299760.993934058</v>
      </c>
    </row>
    <row r="165" spans="2:6" ht="13.15" customHeight="1" x14ac:dyDescent="0.3">
      <c r="B165" s="1173" t="s">
        <v>960</v>
      </c>
      <c r="C165" s="1206">
        <v>49577440.431889303</v>
      </c>
      <c r="D165" s="1206">
        <v>4765261.7163866628</v>
      </c>
      <c r="E165" s="1206">
        <v>28884944.631411135</v>
      </c>
      <c r="F165" s="1210">
        <v>83227646.779687107</v>
      </c>
    </row>
    <row r="166" spans="2:6" ht="13.15" customHeight="1" x14ac:dyDescent="0.3">
      <c r="B166" s="1172" t="s">
        <v>961</v>
      </c>
      <c r="C166" s="1207">
        <v>737322.6795527403</v>
      </c>
      <c r="D166" s="1208">
        <v>24344.868349965815</v>
      </c>
      <c r="E166" s="1207">
        <v>246.95849431901306</v>
      </c>
      <c r="F166" s="1211">
        <v>761914.50639702508</v>
      </c>
    </row>
    <row r="167" spans="2:6" ht="13.15" customHeight="1" x14ac:dyDescent="0.3">
      <c r="B167" s="1173" t="s">
        <v>962</v>
      </c>
      <c r="C167" s="1206">
        <v>0</v>
      </c>
      <c r="D167" s="1206">
        <v>1688.6613884369353</v>
      </c>
      <c r="E167" s="1206">
        <v>0</v>
      </c>
      <c r="F167" s="1210">
        <v>1688.6613884369353</v>
      </c>
    </row>
    <row r="168" spans="2:6" ht="13.15" customHeight="1" x14ac:dyDescent="0.3">
      <c r="B168" s="1172" t="s">
        <v>963</v>
      </c>
      <c r="C168" s="1207">
        <v>5866084.6220268197</v>
      </c>
      <c r="D168" s="1208">
        <v>506584.34435284371</v>
      </c>
      <c r="E168" s="1207">
        <v>2549352.5368551714</v>
      </c>
      <c r="F168" s="1211">
        <v>8922021.5032348335</v>
      </c>
    </row>
    <row r="169" spans="2:6" ht="13.15" customHeight="1" x14ac:dyDescent="0.3">
      <c r="B169" s="1173" t="s">
        <v>964</v>
      </c>
      <c r="C169" s="1206">
        <v>104297433.47118503</v>
      </c>
      <c r="D169" s="1206">
        <v>8350543.1432465389</v>
      </c>
      <c r="E169" s="1206">
        <v>62358815.162432671</v>
      </c>
      <c r="F169" s="1210">
        <v>175006791.77686423</v>
      </c>
    </row>
    <row r="170" spans="2:6" ht="13.15" customHeight="1" x14ac:dyDescent="0.3">
      <c r="B170" s="1172" t="s">
        <v>965</v>
      </c>
      <c r="C170" s="1207">
        <v>199370004.43250677</v>
      </c>
      <c r="D170" s="1208">
        <v>20673802.924573336</v>
      </c>
      <c r="E170" s="1207">
        <v>124411734.90829435</v>
      </c>
      <c r="F170" s="1211">
        <v>344455542.26537442</v>
      </c>
    </row>
    <row r="171" spans="2:6" ht="13.15" customHeight="1" x14ac:dyDescent="0.3">
      <c r="B171" s="1173" t="s">
        <v>966</v>
      </c>
      <c r="C171" s="1206">
        <v>86335570.291095555</v>
      </c>
      <c r="D171" s="1206">
        <v>5476075.5834927149</v>
      </c>
      <c r="E171" s="1206">
        <v>32967921.351598039</v>
      </c>
      <c r="F171" s="1210">
        <v>124779567.22618631</v>
      </c>
    </row>
    <row r="172" spans="2:6" ht="13.15" customHeight="1" x14ac:dyDescent="0.3">
      <c r="B172" s="1172" t="s">
        <v>967</v>
      </c>
      <c r="C172" s="1207">
        <v>28657957.518134616</v>
      </c>
      <c r="D172" s="1208">
        <v>1958453.1895962097</v>
      </c>
      <c r="E172" s="1207">
        <v>3536939.5556369051</v>
      </c>
      <c r="F172" s="1211">
        <v>34153350.263367727</v>
      </c>
    </row>
    <row r="173" spans="2:6" ht="13.15" customHeight="1" x14ac:dyDescent="0.3">
      <c r="B173" s="1173" t="s">
        <v>968</v>
      </c>
      <c r="C173" s="1206">
        <v>36824079.276655115</v>
      </c>
      <c r="D173" s="1206">
        <v>2029813.2054359077</v>
      </c>
      <c r="E173" s="1206">
        <v>4695854.0298524536</v>
      </c>
      <c r="F173" s="1210">
        <v>43549746.511943474</v>
      </c>
    </row>
    <row r="174" spans="2:6" ht="13.15" customHeight="1" x14ac:dyDescent="0.3">
      <c r="B174" s="1172" t="s">
        <v>969</v>
      </c>
      <c r="C174" s="1207">
        <v>3036267.4861507937</v>
      </c>
      <c r="D174" s="1208">
        <v>20052.85398768861</v>
      </c>
      <c r="E174" s="1207">
        <v>384761.3341490223</v>
      </c>
      <c r="F174" s="1211">
        <v>3441081.6742875045</v>
      </c>
    </row>
    <row r="175" spans="2:6" ht="13.15" customHeight="1" x14ac:dyDescent="0.3">
      <c r="B175" s="1173" t="s">
        <v>970</v>
      </c>
      <c r="C175" s="1206">
        <v>12769473.021194782</v>
      </c>
      <c r="D175" s="1206">
        <v>635654.36314237339</v>
      </c>
      <c r="E175" s="1206">
        <v>2171394.8659587824</v>
      </c>
      <c r="F175" s="1210">
        <v>15576522.250295937</v>
      </c>
    </row>
    <row r="176" spans="2:6" ht="13.15" customHeight="1" x14ac:dyDescent="0.3">
      <c r="B176" s="1172" t="s">
        <v>971</v>
      </c>
      <c r="C176" s="1207">
        <v>20075931.15185158</v>
      </c>
      <c r="D176" s="1208">
        <v>354534.45850233443</v>
      </c>
      <c r="E176" s="1207">
        <v>2770318.6496471092</v>
      </c>
      <c r="F176" s="1211">
        <v>23200784.260001022</v>
      </c>
    </row>
    <row r="177" spans="2:6" ht="13.15" customHeight="1" x14ac:dyDescent="0.3">
      <c r="B177" s="1173" t="s">
        <v>972</v>
      </c>
      <c r="C177" s="1206">
        <v>27203383.720861409</v>
      </c>
      <c r="D177" s="1206">
        <v>936461.24513593956</v>
      </c>
      <c r="E177" s="1206">
        <v>6260561.7815825604</v>
      </c>
      <c r="F177" s="1210">
        <v>34400406.74757991</v>
      </c>
    </row>
    <row r="178" spans="2:6" ht="13.15" customHeight="1" x14ac:dyDescent="0.3">
      <c r="B178" s="1172" t="s">
        <v>973</v>
      </c>
      <c r="C178" s="1207">
        <v>39674923.763022102</v>
      </c>
      <c r="D178" s="1208">
        <v>2004567.7176787748</v>
      </c>
      <c r="E178" s="1207">
        <v>24055424.316508513</v>
      </c>
      <c r="F178" s="1211">
        <v>65734915.797209397</v>
      </c>
    </row>
    <row r="179" spans="2:6" ht="13.15" customHeight="1" x14ac:dyDescent="0.3">
      <c r="B179" s="1173" t="s">
        <v>974</v>
      </c>
      <c r="C179" s="1206">
        <v>147225452.20464128</v>
      </c>
      <c r="D179" s="1206">
        <v>11885474.316374525</v>
      </c>
      <c r="E179" s="1206">
        <v>149169457.57362378</v>
      </c>
      <c r="F179" s="1210">
        <v>308280384.0946396</v>
      </c>
    </row>
    <row r="180" spans="2:6" ht="13.15" customHeight="1" x14ac:dyDescent="0.3">
      <c r="B180" s="1172" t="s">
        <v>975</v>
      </c>
      <c r="C180" s="1207">
        <v>74680137.222210169</v>
      </c>
      <c r="D180" s="1208">
        <v>4398076.3696492864</v>
      </c>
      <c r="E180" s="1207">
        <v>23839835.206195779</v>
      </c>
      <c r="F180" s="1211">
        <v>102918048.79805523</v>
      </c>
    </row>
    <row r="181" spans="2:6" ht="13.15" customHeight="1" x14ac:dyDescent="0.3">
      <c r="B181" s="1173" t="s">
        <v>976</v>
      </c>
      <c r="C181" s="1206">
        <v>44044789.510504678</v>
      </c>
      <c r="D181" s="1206">
        <v>2521002.586797501</v>
      </c>
      <c r="E181" s="1206">
        <v>10659833.973866832</v>
      </c>
      <c r="F181" s="1210">
        <v>57225626.071169004</v>
      </c>
    </row>
    <row r="182" spans="2:6" ht="13.15" customHeight="1" x14ac:dyDescent="0.3">
      <c r="B182" s="1172" t="s">
        <v>977</v>
      </c>
      <c r="C182" s="1207">
        <v>107021840.77213244</v>
      </c>
      <c r="D182" s="1208">
        <v>6261922.3049583165</v>
      </c>
      <c r="E182" s="1207">
        <v>36374284.328201339</v>
      </c>
      <c r="F182" s="1211">
        <v>149658047.40529209</v>
      </c>
    </row>
    <row r="183" spans="2:6" ht="13.15" customHeight="1" x14ac:dyDescent="0.3">
      <c r="B183" s="1173" t="s">
        <v>978</v>
      </c>
      <c r="C183" s="1206">
        <v>22043900.000072617</v>
      </c>
      <c r="D183" s="1206">
        <v>895863.01092226873</v>
      </c>
      <c r="E183" s="1206">
        <v>2654618.5950586507</v>
      </c>
      <c r="F183" s="1210">
        <v>25594381.606053535</v>
      </c>
    </row>
    <row r="184" spans="2:6" ht="13.15" customHeight="1" x14ac:dyDescent="0.3">
      <c r="B184" s="1172" t="s">
        <v>979</v>
      </c>
      <c r="C184" s="1207">
        <v>979956.45762037346</v>
      </c>
      <c r="D184" s="1208">
        <v>149770.1929761192</v>
      </c>
      <c r="E184" s="1207">
        <v>4506.9925213219885</v>
      </c>
      <c r="F184" s="1211">
        <v>1134233.6431178148</v>
      </c>
    </row>
    <row r="185" spans="2:6" ht="13.15" customHeight="1" x14ac:dyDescent="0.3">
      <c r="B185" s="1173" t="s">
        <v>980</v>
      </c>
      <c r="C185" s="1206">
        <v>82197.824646435125</v>
      </c>
      <c r="D185" s="1206">
        <v>2955.1574297646371</v>
      </c>
      <c r="E185" s="1206">
        <v>0</v>
      </c>
      <c r="F185" s="1210">
        <v>85152.982076199769</v>
      </c>
    </row>
    <row r="186" spans="2:6" ht="13.15" customHeight="1" x14ac:dyDescent="0.3">
      <c r="B186" s="1172" t="s">
        <v>981</v>
      </c>
      <c r="C186" s="1207">
        <v>1073077.5812231456</v>
      </c>
      <c r="D186" s="1208">
        <v>2955.1574297646371</v>
      </c>
      <c r="E186" s="1207">
        <v>0</v>
      </c>
      <c r="F186" s="1211">
        <v>1076032.7386529103</v>
      </c>
    </row>
    <row r="187" spans="2:6" ht="13.15" customHeight="1" x14ac:dyDescent="0.3">
      <c r="B187" s="1173" t="s">
        <v>982</v>
      </c>
      <c r="C187" s="1206">
        <v>44182969.242302328</v>
      </c>
      <c r="D187" s="1206">
        <v>2068680.5617264302</v>
      </c>
      <c r="E187" s="1206">
        <v>56659267.818732157</v>
      </c>
      <c r="F187" s="1210">
        <v>102910917.62276092</v>
      </c>
    </row>
    <row r="188" spans="2:6" ht="13.15" customHeight="1" x14ac:dyDescent="0.3">
      <c r="B188" s="1172" t="s">
        <v>983</v>
      </c>
      <c r="C188" s="1207">
        <v>26485040.273245297</v>
      </c>
      <c r="D188" s="1208">
        <v>3169167.1163925435</v>
      </c>
      <c r="E188" s="1207">
        <v>7382206.7914310982</v>
      </c>
      <c r="F188" s="1211">
        <v>37036414.181068942</v>
      </c>
    </row>
    <row r="189" spans="2:6" ht="13.15" customHeight="1" x14ac:dyDescent="0.3">
      <c r="B189" s="1173" t="s">
        <v>984</v>
      </c>
      <c r="C189" s="1206">
        <v>44836865.226076059</v>
      </c>
      <c r="D189" s="1206">
        <v>2232354.0668006805</v>
      </c>
      <c r="E189" s="1206">
        <v>16540287.129714662</v>
      </c>
      <c r="F189" s="1210">
        <v>63609506.422591403</v>
      </c>
    </row>
    <row r="190" spans="2:6" ht="13.15" customHeight="1" x14ac:dyDescent="0.3">
      <c r="B190" s="1172" t="s">
        <v>985</v>
      </c>
      <c r="C190" s="1207">
        <v>1927795139.3194287</v>
      </c>
      <c r="D190" s="1208">
        <v>70641490.418917581</v>
      </c>
      <c r="E190" s="1207">
        <v>581274533.566535</v>
      </c>
      <c r="F190" s="1211">
        <v>2579711163.3048811</v>
      </c>
    </row>
    <row r="191" spans="2:6" ht="13.15" customHeight="1" x14ac:dyDescent="0.3">
      <c r="B191" s="1173" t="s">
        <v>986</v>
      </c>
      <c r="C191" s="1206">
        <v>71486164.607377276</v>
      </c>
      <c r="D191" s="1206">
        <v>6213148.1351889614</v>
      </c>
      <c r="E191" s="1206">
        <v>7909622.3853260018</v>
      </c>
      <c r="F191" s="1210">
        <v>85608935.127892241</v>
      </c>
    </row>
    <row r="192" spans="2:6" ht="13.15" customHeight="1" x14ac:dyDescent="0.3">
      <c r="B192" s="1172" t="s">
        <v>987</v>
      </c>
      <c r="C192" s="1207">
        <v>63558580.389815755</v>
      </c>
      <c r="D192" s="1208">
        <v>2584144.4505468053</v>
      </c>
      <c r="E192" s="1207">
        <v>17014699.383097041</v>
      </c>
      <c r="F192" s="1211">
        <v>83157424.223459601</v>
      </c>
    </row>
    <row r="193" spans="2:6" ht="13.15" customHeight="1" x14ac:dyDescent="0.3">
      <c r="B193" s="1173" t="s">
        <v>988</v>
      </c>
      <c r="C193" s="1206">
        <v>127957845.17555858</v>
      </c>
      <c r="D193" s="1206">
        <v>8149873.8815872837</v>
      </c>
      <c r="E193" s="1206">
        <v>31241954.898252316</v>
      </c>
      <c r="F193" s="1210">
        <v>167349673.95539817</v>
      </c>
    </row>
    <row r="194" spans="2:6" ht="13.15" customHeight="1" x14ac:dyDescent="0.3">
      <c r="B194" s="1172" t="s">
        <v>989</v>
      </c>
      <c r="C194" s="1207">
        <v>256195872.96934721</v>
      </c>
      <c r="D194" s="1208">
        <v>10712938.209135098</v>
      </c>
      <c r="E194" s="1207">
        <v>65209251.612142265</v>
      </c>
      <c r="F194" s="1211">
        <v>332118062.79062456</v>
      </c>
    </row>
    <row r="195" spans="2:6" ht="13.15" customHeight="1" x14ac:dyDescent="0.3">
      <c r="B195" s="1173" t="s">
        <v>990</v>
      </c>
      <c r="C195" s="1206">
        <v>73561454.867844284</v>
      </c>
      <c r="D195" s="1206">
        <v>3476911.5822569388</v>
      </c>
      <c r="E195" s="1206">
        <v>26540449.640546951</v>
      </c>
      <c r="F195" s="1210">
        <v>103578816.09064817</v>
      </c>
    </row>
    <row r="196" spans="2:6" ht="13.15" customHeight="1" x14ac:dyDescent="0.3">
      <c r="B196" s="1172" t="s">
        <v>991</v>
      </c>
      <c r="C196" s="1207">
        <v>55324597.636529006</v>
      </c>
      <c r="D196" s="1208">
        <v>5086262.1741502816</v>
      </c>
      <c r="E196" s="1207">
        <v>27356774.399398554</v>
      </c>
      <c r="F196" s="1211">
        <v>87767634.210077837</v>
      </c>
    </row>
    <row r="197" spans="2:6" ht="13.15" customHeight="1" x14ac:dyDescent="0.3">
      <c r="B197" s="1173" t="s">
        <v>992</v>
      </c>
      <c r="C197" s="1206">
        <v>41705565.039005131</v>
      </c>
      <c r="D197" s="1206">
        <v>2384375.8082947149</v>
      </c>
      <c r="E197" s="1206">
        <v>8194519.8036694685</v>
      </c>
      <c r="F197" s="1210">
        <v>52284460.650969312</v>
      </c>
    </row>
    <row r="198" spans="2:6" ht="13.15" customHeight="1" x14ac:dyDescent="0.3">
      <c r="B198" s="1172" t="s">
        <v>993</v>
      </c>
      <c r="C198" s="1207">
        <v>32388810.27667148</v>
      </c>
      <c r="D198" s="1208">
        <v>3189416.9808755489</v>
      </c>
      <c r="E198" s="1207">
        <v>2584423.6869916269</v>
      </c>
      <c r="F198" s="1211">
        <v>38162650.944538653</v>
      </c>
    </row>
    <row r="199" spans="2:6" ht="13.15" customHeight="1" x14ac:dyDescent="0.3">
      <c r="B199" s="1173" t="s">
        <v>994</v>
      </c>
      <c r="C199" s="1206">
        <v>18752573.483291361</v>
      </c>
      <c r="D199" s="1206">
        <v>649346.59256695013</v>
      </c>
      <c r="E199" s="1206">
        <v>6192607.7242964124</v>
      </c>
      <c r="F199" s="1210">
        <v>25594527.800154723</v>
      </c>
    </row>
    <row r="200" spans="2:6" ht="13.15" customHeight="1" x14ac:dyDescent="0.3">
      <c r="B200" s="1172" t="s">
        <v>995</v>
      </c>
      <c r="C200" s="1207">
        <v>49179832.349878632</v>
      </c>
      <c r="D200" s="1208">
        <v>2567074.8983453535</v>
      </c>
      <c r="E200" s="1207">
        <v>7940260.7933306666</v>
      </c>
      <c r="F200" s="1211">
        <v>59687168.041554652</v>
      </c>
    </row>
    <row r="201" spans="2:6" ht="13.15" customHeight="1" x14ac:dyDescent="0.3">
      <c r="B201" s="1173" t="s">
        <v>996</v>
      </c>
      <c r="C201" s="1206">
        <v>12001565.104564302</v>
      </c>
      <c r="D201" s="1206">
        <v>385408.8175542563</v>
      </c>
      <c r="E201" s="1206">
        <v>1173.0528480153121</v>
      </c>
      <c r="F201" s="1210">
        <v>12388146.974966573</v>
      </c>
    </row>
    <row r="202" spans="2:6" ht="13.15" customHeight="1" x14ac:dyDescent="0.3">
      <c r="B202" s="1172" t="s">
        <v>997</v>
      </c>
      <c r="C202" s="1207">
        <v>10968903.7294796</v>
      </c>
      <c r="D202" s="1208">
        <v>149939.05911496285</v>
      </c>
      <c r="E202" s="1207">
        <v>1316906.1709561369</v>
      </c>
      <c r="F202" s="1211">
        <v>12435748.959550699</v>
      </c>
    </row>
    <row r="203" spans="2:6" ht="13.15" customHeight="1" x14ac:dyDescent="0.3">
      <c r="B203" s="1173" t="s">
        <v>998</v>
      </c>
      <c r="C203" s="1206">
        <v>103876476.8376552</v>
      </c>
      <c r="D203" s="1206">
        <v>3637179.62019784</v>
      </c>
      <c r="E203" s="1206">
        <v>24294135.74228134</v>
      </c>
      <c r="F203" s="1210">
        <v>131807792.2001344</v>
      </c>
    </row>
    <row r="204" spans="2:6" ht="13.15" customHeight="1" x14ac:dyDescent="0.3">
      <c r="B204" s="1172" t="s">
        <v>999</v>
      </c>
      <c r="C204" s="1207">
        <v>10809423.564717079</v>
      </c>
      <c r="D204" s="1208">
        <v>165432.52735387176</v>
      </c>
      <c r="E204" s="1207">
        <v>2823476.4655492762</v>
      </c>
      <c r="F204" s="1211">
        <v>13798332.557620227</v>
      </c>
    </row>
    <row r="205" spans="2:6" ht="13.15" customHeight="1" x14ac:dyDescent="0.3">
      <c r="B205" s="1173" t="s">
        <v>1000</v>
      </c>
      <c r="C205" s="1206">
        <v>23263076.704836775</v>
      </c>
      <c r="D205" s="1206">
        <v>1646557.4311519077</v>
      </c>
      <c r="E205" s="1206">
        <v>7770425.5445005856</v>
      </c>
      <c r="F205" s="1210">
        <v>32680059.680489268</v>
      </c>
    </row>
    <row r="206" spans="2:6" ht="13.15" customHeight="1" x14ac:dyDescent="0.3">
      <c r="B206" s="1172" t="s">
        <v>1001</v>
      </c>
      <c r="C206" s="1207">
        <v>14607181.529361511</v>
      </c>
      <c r="D206" s="1208">
        <v>618908.47104037413</v>
      </c>
      <c r="E206" s="1207">
        <v>2313066.8955669878</v>
      </c>
      <c r="F206" s="1211">
        <v>17539156.895968873</v>
      </c>
    </row>
    <row r="207" spans="2:6" ht="13.15" customHeight="1" x14ac:dyDescent="0.3">
      <c r="B207" s="1173" t="s">
        <v>1002</v>
      </c>
      <c r="C207" s="1206">
        <v>1969061.1781166794</v>
      </c>
      <c r="D207" s="1206">
        <v>28496.160929873287</v>
      </c>
      <c r="E207" s="1206">
        <v>372598.62830381095</v>
      </c>
      <c r="F207" s="1210">
        <v>2370155.9673503637</v>
      </c>
    </row>
    <row r="208" spans="2:6" ht="13.15" customHeight="1" x14ac:dyDescent="0.3">
      <c r="B208" s="1172" t="s">
        <v>1003</v>
      </c>
      <c r="C208" s="1207">
        <v>526229.92722152977</v>
      </c>
      <c r="D208" s="1208">
        <v>0</v>
      </c>
      <c r="E208" s="1207">
        <v>0</v>
      </c>
      <c r="F208" s="1211">
        <v>526229.92722152977</v>
      </c>
    </row>
    <row r="209" spans="2:6" ht="13.15" customHeight="1" x14ac:dyDescent="0.3">
      <c r="B209" s="1173" t="s">
        <v>1004</v>
      </c>
      <c r="C209" s="1206">
        <v>152838935.53830281</v>
      </c>
      <c r="D209" s="1206">
        <v>6551766.9601052776</v>
      </c>
      <c r="E209" s="1206">
        <v>41806912.273411214</v>
      </c>
      <c r="F209" s="1210">
        <v>201197614.77181929</v>
      </c>
    </row>
    <row r="210" spans="2:6" ht="13.15" customHeight="1" x14ac:dyDescent="0.3">
      <c r="B210" s="1172" t="s">
        <v>1005</v>
      </c>
      <c r="C210" s="1207">
        <v>0</v>
      </c>
      <c r="D210" s="1208">
        <v>2955.1574297646371</v>
      </c>
      <c r="E210" s="1207">
        <v>1046424.8800532382</v>
      </c>
      <c r="F210" s="1211">
        <v>1049380.037483003</v>
      </c>
    </row>
    <row r="211" spans="2:6" ht="13.15" customHeight="1" x14ac:dyDescent="0.3">
      <c r="B211" s="1173" t="s">
        <v>1006</v>
      </c>
      <c r="C211" s="1206">
        <v>3116007.5685320534</v>
      </c>
      <c r="D211" s="1206">
        <v>99096.279144774177</v>
      </c>
      <c r="E211" s="1206">
        <v>890717.54938510025</v>
      </c>
      <c r="F211" s="1210">
        <v>4105821.3970619277</v>
      </c>
    </row>
    <row r="212" spans="2:6" ht="13.15" customHeight="1" x14ac:dyDescent="0.3">
      <c r="B212" s="1172" t="s">
        <v>1007</v>
      </c>
      <c r="C212" s="1207">
        <v>6676320.3221131098</v>
      </c>
      <c r="D212" s="1208">
        <v>203089.67631601528</v>
      </c>
      <c r="E212" s="1207">
        <v>5673734.546538013</v>
      </c>
      <c r="F212" s="1211">
        <v>12553144.544967137</v>
      </c>
    </row>
    <row r="213" spans="2:6" ht="13.15" customHeight="1" x14ac:dyDescent="0.3">
      <c r="B213" s="1173" t="s">
        <v>1008</v>
      </c>
      <c r="C213" s="1206">
        <v>12575721.005956758</v>
      </c>
      <c r="D213" s="1206">
        <v>341039.2395730759</v>
      </c>
      <c r="E213" s="1206">
        <v>323709.75170664972</v>
      </c>
      <c r="F213" s="1210">
        <v>13240469.997236485</v>
      </c>
    </row>
    <row r="214" spans="2:6" ht="13.15" customHeight="1" x14ac:dyDescent="0.3">
      <c r="B214" s="1172" t="s">
        <v>1009</v>
      </c>
      <c r="C214" s="1207">
        <v>5649939.8439283054</v>
      </c>
      <c r="D214" s="1208">
        <v>94677.615178364213</v>
      </c>
      <c r="E214" s="1207">
        <v>5186.1283806992751</v>
      </c>
      <c r="F214" s="1211">
        <v>5749803.5874873688</v>
      </c>
    </row>
    <row r="215" spans="2:6" ht="13.15" customHeight="1" x14ac:dyDescent="0.3">
      <c r="B215" s="1173" t="s">
        <v>1010</v>
      </c>
      <c r="C215" s="1206">
        <v>11880589.568622869</v>
      </c>
      <c r="D215" s="1206">
        <v>2192825.318133018</v>
      </c>
      <c r="E215" s="1206">
        <v>3206385.6109909061</v>
      </c>
      <c r="F215" s="1210">
        <v>17279800.497746795</v>
      </c>
    </row>
    <row r="216" spans="2:6" ht="13.15" customHeight="1" x14ac:dyDescent="0.3">
      <c r="B216" s="1172" t="s">
        <v>1011</v>
      </c>
      <c r="C216" s="1207">
        <v>42004863.430408761</v>
      </c>
      <c r="D216" s="1208">
        <v>1812172.8968228609</v>
      </c>
      <c r="E216" s="1207">
        <v>13567053.060040891</v>
      </c>
      <c r="F216" s="1211">
        <v>57384089.387272514</v>
      </c>
    </row>
    <row r="217" spans="2:6" ht="13.15" customHeight="1" x14ac:dyDescent="0.3">
      <c r="B217" s="1173" t="s">
        <v>1012</v>
      </c>
      <c r="C217" s="1206">
        <v>2338541.7653147741</v>
      </c>
      <c r="D217" s="1206">
        <v>79648.528821275439</v>
      </c>
      <c r="E217" s="1206">
        <v>147249.00223771154</v>
      </c>
      <c r="F217" s="1210">
        <v>2565439.2963737613</v>
      </c>
    </row>
    <row r="218" spans="2:6" ht="13.15" customHeight="1" x14ac:dyDescent="0.3">
      <c r="B218" s="1172" t="s">
        <v>1013</v>
      </c>
      <c r="C218" s="1207">
        <v>15686676.5487215</v>
      </c>
      <c r="D218" s="1208">
        <v>1767367.081316334</v>
      </c>
      <c r="E218" s="1207">
        <v>11773005.341175988</v>
      </c>
      <c r="F218" s="1211">
        <v>29227048.971213821</v>
      </c>
    </row>
    <row r="219" spans="2:6" ht="13.15" customHeight="1" x14ac:dyDescent="0.3">
      <c r="B219" s="1173" t="s">
        <v>1014</v>
      </c>
      <c r="C219" s="1206">
        <v>503486389.92330378</v>
      </c>
      <c r="D219" s="1206">
        <v>23402933.027495701</v>
      </c>
      <c r="E219" s="1206">
        <v>131078757.19376265</v>
      </c>
      <c r="F219" s="1210">
        <v>657968080.14456213</v>
      </c>
    </row>
    <row r="220" spans="2:6" ht="13.15" customHeight="1" x14ac:dyDescent="0.3">
      <c r="B220" s="1172" t="s">
        <v>1015</v>
      </c>
      <c r="C220" s="1207">
        <v>169391420.07055098</v>
      </c>
      <c r="D220" s="1208">
        <v>11411410.775927331</v>
      </c>
      <c r="E220" s="1207">
        <v>50999811.570545539</v>
      </c>
      <c r="F220" s="1211">
        <v>231802642.41702384</v>
      </c>
    </row>
    <row r="221" spans="2:6" ht="13.15" customHeight="1" x14ac:dyDescent="0.3">
      <c r="B221" s="1173" t="s">
        <v>1016</v>
      </c>
      <c r="C221" s="1206">
        <v>4922857.7571471296</v>
      </c>
      <c r="D221" s="1206">
        <v>178322.64261894033</v>
      </c>
      <c r="E221" s="1206">
        <v>233005.33938998883</v>
      </c>
      <c r="F221" s="1210">
        <v>5334185.739156059</v>
      </c>
    </row>
    <row r="222" spans="2:6" ht="13.15" customHeight="1" x14ac:dyDescent="0.3">
      <c r="B222" s="1172" t="s">
        <v>1017</v>
      </c>
      <c r="C222" s="1207">
        <v>13625313.494423781</v>
      </c>
      <c r="D222" s="1208">
        <v>1107339.7054675212</v>
      </c>
      <c r="E222" s="1207">
        <v>3365412.3001049892</v>
      </c>
      <c r="F222" s="1211">
        <v>18098065.499996293</v>
      </c>
    </row>
    <row r="223" spans="2:6" ht="13.15" customHeight="1" x14ac:dyDescent="0.3">
      <c r="B223" s="1173" t="s">
        <v>1018</v>
      </c>
      <c r="C223" s="1206">
        <v>56368045.769333094</v>
      </c>
      <c r="D223" s="1206">
        <v>3067326.7624915596</v>
      </c>
      <c r="E223" s="1206">
        <v>7395057.5795796635</v>
      </c>
      <c r="F223" s="1210">
        <v>66830430.111404322</v>
      </c>
    </row>
    <row r="224" spans="2:6" ht="13.15" customHeight="1" x14ac:dyDescent="0.3">
      <c r="B224" s="1172" t="s">
        <v>1019</v>
      </c>
      <c r="C224" s="1207">
        <v>794396.91659960069</v>
      </c>
      <c r="D224" s="1208">
        <v>115110.41797845109</v>
      </c>
      <c r="E224" s="1207">
        <v>86620.691882393832</v>
      </c>
      <c r="F224" s="1211">
        <v>996128.0264604456</v>
      </c>
    </row>
    <row r="225" spans="2:6" ht="13.15" customHeight="1" x14ac:dyDescent="0.3">
      <c r="B225" s="1173" t="s">
        <v>1020</v>
      </c>
      <c r="C225" s="1206">
        <v>315383495.28178459</v>
      </c>
      <c r="D225" s="1206">
        <v>12219364.889403222</v>
      </c>
      <c r="E225" s="1206">
        <v>250158512.1813567</v>
      </c>
      <c r="F225" s="1210">
        <v>577761372.35254455</v>
      </c>
    </row>
    <row r="226" spans="2:6" ht="13.15" customHeight="1" x14ac:dyDescent="0.3">
      <c r="B226" s="1172" t="s">
        <v>1021</v>
      </c>
      <c r="C226" s="1207">
        <v>6552340.8789586835</v>
      </c>
      <c r="D226" s="1208">
        <v>170920.67686629182</v>
      </c>
      <c r="E226" s="1207">
        <v>1523610.4307011513</v>
      </c>
      <c r="F226" s="1211">
        <v>8246871.986526127</v>
      </c>
    </row>
    <row r="227" spans="2:6" ht="13.15" customHeight="1" x14ac:dyDescent="0.3">
      <c r="B227" s="1173" t="s">
        <v>1022</v>
      </c>
      <c r="C227" s="1206">
        <v>71739038.978216454</v>
      </c>
      <c r="D227" s="1206">
        <v>5216415.75066406</v>
      </c>
      <c r="E227" s="1206">
        <v>20817652.947762195</v>
      </c>
      <c r="F227" s="1210">
        <v>97773107.676642701</v>
      </c>
    </row>
    <row r="228" spans="2:6" ht="13.15" customHeight="1" x14ac:dyDescent="0.3">
      <c r="B228" s="1172" t="s">
        <v>1023</v>
      </c>
      <c r="C228" s="1207">
        <v>6633719.4561833963</v>
      </c>
      <c r="D228" s="1208">
        <v>520558.01734215923</v>
      </c>
      <c r="E228" s="1207">
        <v>2380679.8852352859</v>
      </c>
      <c r="F228" s="1211">
        <v>9534957.3587608412</v>
      </c>
    </row>
    <row r="229" spans="2:6" ht="13.15" customHeight="1" x14ac:dyDescent="0.3">
      <c r="B229" s="1173" t="s">
        <v>1024</v>
      </c>
      <c r="C229" s="1206">
        <v>0</v>
      </c>
      <c r="D229" s="1206">
        <v>2955.1574297646371</v>
      </c>
      <c r="E229" s="1206">
        <v>0</v>
      </c>
      <c r="F229" s="1210">
        <v>2955.1574297646371</v>
      </c>
    </row>
    <row r="230" spans="2:6" ht="13.15" customHeight="1" x14ac:dyDescent="0.3">
      <c r="B230" s="1172" t="s">
        <v>1025</v>
      </c>
      <c r="C230" s="1207">
        <v>5063495.2312099673</v>
      </c>
      <c r="D230" s="1208">
        <v>62987.069788697714</v>
      </c>
      <c r="E230" s="1207">
        <v>308.69811789876633</v>
      </c>
      <c r="F230" s="1211">
        <v>5126790.9991165642</v>
      </c>
    </row>
    <row r="231" spans="2:6" ht="13.15" customHeight="1" x14ac:dyDescent="0.3">
      <c r="B231" s="1173" t="s">
        <v>1026</v>
      </c>
      <c r="C231" s="1206">
        <v>1333052.0963839635</v>
      </c>
      <c r="D231" s="1206">
        <v>5910.3148595292741</v>
      </c>
      <c r="E231" s="1206">
        <v>123.47924715950653</v>
      </c>
      <c r="F231" s="1210">
        <v>1339085.8904906523</v>
      </c>
    </row>
    <row r="232" spans="2:6" ht="13.15" customHeight="1" x14ac:dyDescent="0.3">
      <c r="B232" s="1172" t="s">
        <v>1027</v>
      </c>
      <c r="C232" s="1207">
        <v>1798338071.3621135</v>
      </c>
      <c r="D232" s="1208">
        <v>109431900.03884126</v>
      </c>
      <c r="E232" s="1207">
        <v>1193999997.3331864</v>
      </c>
      <c r="F232" s="1211">
        <v>3101769968.7341413</v>
      </c>
    </row>
    <row r="233" spans="2:6" ht="13.15" customHeight="1" x14ac:dyDescent="0.3">
      <c r="B233" s="1173" t="s">
        <v>1028</v>
      </c>
      <c r="C233" s="1206">
        <v>186899829.80271557</v>
      </c>
      <c r="D233" s="1206">
        <v>11750057.74520012</v>
      </c>
      <c r="E233" s="1206">
        <v>150762583.81423911</v>
      </c>
      <c r="F233" s="1210">
        <v>349412471.36215484</v>
      </c>
    </row>
    <row r="234" spans="2:6" ht="13.15" customHeight="1" x14ac:dyDescent="0.3">
      <c r="B234" s="1172" t="s">
        <v>1029</v>
      </c>
      <c r="C234" s="1207">
        <v>144191779.00199264</v>
      </c>
      <c r="D234" s="1208">
        <v>8752064.6048821267</v>
      </c>
      <c r="E234" s="1207">
        <v>59965849.483043127</v>
      </c>
      <c r="F234" s="1211">
        <v>212909693.0899179</v>
      </c>
    </row>
    <row r="235" spans="2:6" ht="13.15" customHeight="1" x14ac:dyDescent="0.3">
      <c r="B235" s="1173" t="s">
        <v>1030</v>
      </c>
      <c r="C235" s="1206">
        <v>154698217.5619083</v>
      </c>
      <c r="D235" s="1206">
        <v>16420487.052447805</v>
      </c>
      <c r="E235" s="1206">
        <v>69263986.052639946</v>
      </c>
      <c r="F235" s="1210">
        <v>240382690.66699606</v>
      </c>
    </row>
    <row r="236" spans="2:6" ht="13.15" customHeight="1" x14ac:dyDescent="0.3">
      <c r="B236" s="1172" t="s">
        <v>1031</v>
      </c>
      <c r="C236" s="1207">
        <v>32837757.863776911</v>
      </c>
      <c r="D236" s="1208">
        <v>2220223.8491604091</v>
      </c>
      <c r="E236" s="1207">
        <v>30320761.317381877</v>
      </c>
      <c r="F236" s="1211">
        <v>65378743.030319199</v>
      </c>
    </row>
    <row r="237" spans="2:6" ht="13.15" customHeight="1" x14ac:dyDescent="0.3">
      <c r="B237" s="1173" t="s">
        <v>1032</v>
      </c>
      <c r="C237" s="1206">
        <v>99885513.02272059</v>
      </c>
      <c r="D237" s="1206">
        <v>6701129.0599125279</v>
      </c>
      <c r="E237" s="1206">
        <v>56184112.315355867</v>
      </c>
      <c r="F237" s="1210">
        <v>162770754.39798898</v>
      </c>
    </row>
    <row r="238" spans="2:6" ht="13.15" customHeight="1" x14ac:dyDescent="0.3">
      <c r="B238" s="1172" t="s">
        <v>1033</v>
      </c>
      <c r="C238" s="1207">
        <v>1260090057.5463493</v>
      </c>
      <c r="D238" s="1208">
        <v>55995125.093339883</v>
      </c>
      <c r="E238" s="1207">
        <v>632402902.78215587</v>
      </c>
      <c r="F238" s="1211">
        <v>1948488085.421845</v>
      </c>
    </row>
    <row r="239" spans="2:6" ht="13.15" customHeight="1" x14ac:dyDescent="0.3">
      <c r="B239" s="1173" t="s">
        <v>1034</v>
      </c>
      <c r="C239" s="1206">
        <v>61459668.495355628</v>
      </c>
      <c r="D239" s="1206">
        <v>4785793.0244344054</v>
      </c>
      <c r="E239" s="1206">
        <v>35550135.02568306</v>
      </c>
      <c r="F239" s="1210">
        <v>101795596.5454731</v>
      </c>
    </row>
    <row r="240" spans="2:6" ht="13.15" customHeight="1" x14ac:dyDescent="0.3">
      <c r="B240" s="1172" t="s">
        <v>1035</v>
      </c>
      <c r="C240" s="1207">
        <v>43029741.954987071</v>
      </c>
      <c r="D240" s="1208">
        <v>1280540.075208202</v>
      </c>
      <c r="E240" s="1207">
        <v>8916596.4700629134</v>
      </c>
      <c r="F240" s="1211">
        <v>53226878.500258185</v>
      </c>
    </row>
    <row r="241" spans="2:6" ht="13.15" customHeight="1" x14ac:dyDescent="0.3">
      <c r="B241" s="1173" t="s">
        <v>1036</v>
      </c>
      <c r="C241" s="1206">
        <v>7636751.3828490302</v>
      </c>
      <c r="D241" s="1206">
        <v>423530.34839822026</v>
      </c>
      <c r="E241" s="1206">
        <v>3685361.6107226317</v>
      </c>
      <c r="F241" s="1210">
        <v>11745643.341969881</v>
      </c>
    </row>
    <row r="242" spans="2:6" ht="13.15" customHeight="1" x14ac:dyDescent="0.3">
      <c r="B242" s="1172" t="s">
        <v>1037</v>
      </c>
      <c r="C242" s="1207">
        <v>112840545.58493613</v>
      </c>
      <c r="D242" s="1208">
        <v>8850443.2029368244</v>
      </c>
      <c r="E242" s="1207">
        <v>187299583.84319493</v>
      </c>
      <c r="F242" s="1211">
        <v>308990572.63106787</v>
      </c>
    </row>
    <row r="243" spans="2:6" ht="13.15" customHeight="1" x14ac:dyDescent="0.3">
      <c r="B243" s="1173" t="s">
        <v>1038</v>
      </c>
      <c r="C243" s="1206">
        <v>2044970459.5539517</v>
      </c>
      <c r="D243" s="1206">
        <v>62411883.575439543</v>
      </c>
      <c r="E243" s="1206">
        <v>742612109.95509422</v>
      </c>
      <c r="F243" s="1210">
        <v>2849994453.0844855</v>
      </c>
    </row>
    <row r="244" spans="2:6" ht="13.15" customHeight="1" x14ac:dyDescent="0.3">
      <c r="B244" s="1172" t="s">
        <v>1039</v>
      </c>
      <c r="C244" s="1207">
        <v>174081475.01869118</v>
      </c>
      <c r="D244" s="1208">
        <v>14113240.853069965</v>
      </c>
      <c r="E244" s="1207">
        <v>158879831.84608507</v>
      </c>
      <c r="F244" s="1211">
        <v>347074547.71784621</v>
      </c>
    </row>
    <row r="245" spans="2:6" ht="13.15" customHeight="1" x14ac:dyDescent="0.3">
      <c r="B245" s="1173" t="s">
        <v>1040</v>
      </c>
      <c r="C245" s="1206">
        <v>128425635.45336373</v>
      </c>
      <c r="D245" s="1206">
        <v>16850040.293131452</v>
      </c>
      <c r="E245" s="1206">
        <v>48204397.857929036</v>
      </c>
      <c r="F245" s="1210">
        <v>193480073.60442424</v>
      </c>
    </row>
    <row r="246" spans="2:6" ht="13.15" customHeight="1" x14ac:dyDescent="0.3">
      <c r="B246" s="1172" t="s">
        <v>1041</v>
      </c>
      <c r="C246" s="1207">
        <v>128436558.75232008</v>
      </c>
      <c r="D246" s="1208">
        <v>8991347.9236236438</v>
      </c>
      <c r="E246" s="1207">
        <v>32138085.044072315</v>
      </c>
      <c r="F246" s="1211">
        <v>169565991.72001606</v>
      </c>
    </row>
    <row r="247" spans="2:6" ht="13.15" customHeight="1" x14ac:dyDescent="0.3">
      <c r="B247" s="1173" t="s">
        <v>1042</v>
      </c>
      <c r="C247" s="1206">
        <v>42725254.996579193</v>
      </c>
      <c r="D247" s="1206">
        <v>3624725.7424581195</v>
      </c>
      <c r="E247" s="1206">
        <v>20671956.083896734</v>
      </c>
      <c r="F247" s="1210">
        <v>67021936.822934046</v>
      </c>
    </row>
    <row r="248" spans="2:6" ht="13.15" customHeight="1" x14ac:dyDescent="0.3">
      <c r="B248" s="1172" t="s">
        <v>1043</v>
      </c>
      <c r="C248" s="1207">
        <v>843502060.89286506</v>
      </c>
      <c r="D248" s="1208">
        <v>29457586.219201643</v>
      </c>
      <c r="E248" s="1207">
        <v>385226485.66370559</v>
      </c>
      <c r="F248" s="1211">
        <v>1258186132.7757723</v>
      </c>
    </row>
    <row r="249" spans="2:6" ht="13.15" customHeight="1" x14ac:dyDescent="0.3">
      <c r="B249" s="1173" t="s">
        <v>1044</v>
      </c>
      <c r="C249" s="1206">
        <v>140269085.80553505</v>
      </c>
      <c r="D249" s="1206">
        <v>8128399.7375976583</v>
      </c>
      <c r="E249" s="1206">
        <v>41710056.350427069</v>
      </c>
      <c r="F249" s="1210">
        <v>190107541.89355975</v>
      </c>
    </row>
    <row r="250" spans="2:6" ht="13.15" customHeight="1" x14ac:dyDescent="0.3">
      <c r="B250" s="1172" t="s">
        <v>1045</v>
      </c>
      <c r="C250" s="1207">
        <v>60817924.681670845</v>
      </c>
      <c r="D250" s="1208">
        <v>3911896.6837400547</v>
      </c>
      <c r="E250" s="1207">
        <v>170536664.20261863</v>
      </c>
      <c r="F250" s="1211">
        <v>235266485.56802952</v>
      </c>
    </row>
    <row r="251" spans="2:6" ht="13.15" customHeight="1" x14ac:dyDescent="0.3">
      <c r="B251" s="1173" t="s">
        <v>1046</v>
      </c>
      <c r="C251" s="1206">
        <v>50705407.590368018</v>
      </c>
      <c r="D251" s="1206">
        <v>3454100.5813348023</v>
      </c>
      <c r="E251" s="1206">
        <v>16398165.549955046</v>
      </c>
      <c r="F251" s="1210">
        <v>70557673.721657857</v>
      </c>
    </row>
    <row r="252" spans="2:6" ht="13.15" customHeight="1" x14ac:dyDescent="0.3">
      <c r="B252" s="1172" t="s">
        <v>1047</v>
      </c>
      <c r="C252" s="1207">
        <v>21369659.37199273</v>
      </c>
      <c r="D252" s="1208">
        <v>1106157.6424956149</v>
      </c>
      <c r="E252" s="1207">
        <v>14073873.338018771</v>
      </c>
      <c r="F252" s="1211">
        <v>36549690.352507114</v>
      </c>
    </row>
    <row r="253" spans="2:6" ht="13.15" customHeight="1" x14ac:dyDescent="0.3">
      <c r="B253" s="1173" t="s">
        <v>1048</v>
      </c>
      <c r="C253" s="1206">
        <v>72258578.384827241</v>
      </c>
      <c r="D253" s="1206">
        <v>6803194.5686653014</v>
      </c>
      <c r="E253" s="1206">
        <v>45901075.542413108</v>
      </c>
      <c r="F253" s="1210">
        <v>124962848.49590564</v>
      </c>
    </row>
    <row r="254" spans="2:6" ht="13.15" customHeight="1" x14ac:dyDescent="0.3">
      <c r="B254" s="1172" t="s">
        <v>1049</v>
      </c>
      <c r="C254" s="1207">
        <v>21564367.175889436</v>
      </c>
      <c r="D254" s="1208">
        <v>781259.1913603486</v>
      </c>
      <c r="E254" s="1207">
        <v>5156780.7618417609</v>
      </c>
      <c r="F254" s="1211">
        <v>27502407.129091546</v>
      </c>
    </row>
    <row r="255" spans="2:6" ht="13.15" customHeight="1" x14ac:dyDescent="0.3">
      <c r="B255" s="1173" t="s">
        <v>1050</v>
      </c>
      <c r="C255" s="1206">
        <v>40749230.215377823</v>
      </c>
      <c r="D255" s="1206">
        <v>2493238.1791359489</v>
      </c>
      <c r="E255" s="1206">
        <v>15960310.091602016</v>
      </c>
      <c r="F255" s="1210">
        <v>59202778.486115783</v>
      </c>
    </row>
    <row r="256" spans="2:6" ht="13.15" customHeight="1" x14ac:dyDescent="0.3">
      <c r="B256" s="1172" t="s">
        <v>1051</v>
      </c>
      <c r="C256" s="1207">
        <v>901308.70513474802</v>
      </c>
      <c r="D256" s="1208">
        <v>0</v>
      </c>
      <c r="E256" s="1207">
        <v>0</v>
      </c>
      <c r="F256" s="1211">
        <v>901308.70513474802</v>
      </c>
    </row>
    <row r="257" spans="2:6" ht="13.15" customHeight="1" x14ac:dyDescent="0.3">
      <c r="B257" s="1173" t="s">
        <v>1052</v>
      </c>
      <c r="C257" s="1206">
        <v>2468465121.5962882</v>
      </c>
      <c r="D257" s="1206">
        <v>37900020.686335519</v>
      </c>
      <c r="E257" s="1206">
        <v>3417197361.5868998</v>
      </c>
      <c r="F257" s="1210">
        <v>5923562503.869524</v>
      </c>
    </row>
    <row r="258" spans="2:6" ht="13.15" customHeight="1" x14ac:dyDescent="0.3">
      <c r="B258" s="1172" t="s">
        <v>1053</v>
      </c>
      <c r="C258" s="1207">
        <v>969546144.0912739</v>
      </c>
      <c r="D258" s="1208">
        <v>34434563.857163548</v>
      </c>
      <c r="E258" s="1207">
        <v>344343593.95855033</v>
      </c>
      <c r="F258" s="1211">
        <v>1348324301.9069877</v>
      </c>
    </row>
    <row r="259" spans="2:6" ht="13.15" customHeight="1" x14ac:dyDescent="0.3">
      <c r="B259" s="1173" t="s">
        <v>1054</v>
      </c>
      <c r="C259" s="1206">
        <v>1976923359.0817394</v>
      </c>
      <c r="D259" s="1206">
        <v>17964936.758312237</v>
      </c>
      <c r="E259" s="1206">
        <v>740700071.66591561</v>
      </c>
      <c r="F259" s="1210">
        <v>2735588367.5059671</v>
      </c>
    </row>
    <row r="260" spans="2:6" ht="13.15" customHeight="1" x14ac:dyDescent="0.3">
      <c r="B260" s="1172" t="s">
        <v>1055</v>
      </c>
      <c r="C260" s="1207">
        <v>1704525366.3941686</v>
      </c>
      <c r="D260" s="1208">
        <v>15478256.214234704</v>
      </c>
      <c r="E260" s="1207">
        <v>280672773.07222837</v>
      </c>
      <c r="F260" s="1211">
        <v>2000676395.6806316</v>
      </c>
    </row>
    <row r="261" spans="2:6" ht="13.15" customHeight="1" x14ac:dyDescent="0.3">
      <c r="B261" s="1173" t="s">
        <v>1056</v>
      </c>
      <c r="C261" s="1206">
        <v>3912683085.2939472</v>
      </c>
      <c r="D261" s="1206">
        <v>55998502.416116774</v>
      </c>
      <c r="E261" s="1206">
        <v>432734386.78237915</v>
      </c>
      <c r="F261" s="1210">
        <v>4401415974.4924431</v>
      </c>
    </row>
    <row r="262" spans="2:6" ht="13.15" customHeight="1" x14ac:dyDescent="0.3">
      <c r="B262" s="1172" t="s">
        <v>1057</v>
      </c>
      <c r="C262" s="1207">
        <v>1613339851.3664601</v>
      </c>
      <c r="D262" s="1208">
        <v>46554213.29157953</v>
      </c>
      <c r="E262" s="1207">
        <v>858468825.29564238</v>
      </c>
      <c r="F262" s="1211">
        <v>2518362889.9536819</v>
      </c>
    </row>
    <row r="263" spans="2:6" ht="13.15" customHeight="1" x14ac:dyDescent="0.3">
      <c r="B263" s="1173" t="s">
        <v>1058</v>
      </c>
      <c r="C263" s="1206">
        <v>2283435906.7398467</v>
      </c>
      <c r="D263" s="1206">
        <v>37011024.898392953</v>
      </c>
      <c r="E263" s="1206">
        <v>593343798.37653613</v>
      </c>
      <c r="F263" s="1210">
        <v>2913790730.0147762</v>
      </c>
    </row>
    <row r="264" spans="2:6" ht="13.15" customHeight="1" x14ac:dyDescent="0.3">
      <c r="B264" s="1172" t="s">
        <v>1059</v>
      </c>
      <c r="C264" s="1207">
        <v>2517815903.5748339</v>
      </c>
      <c r="D264" s="1208">
        <v>39206467.64167811</v>
      </c>
      <c r="E264" s="1207">
        <v>833197689.70025671</v>
      </c>
      <c r="F264" s="1211">
        <v>3390220060.916769</v>
      </c>
    </row>
    <row r="265" spans="2:6" ht="13.15" customHeight="1" x14ac:dyDescent="0.3">
      <c r="B265" s="1173" t="s">
        <v>1060</v>
      </c>
      <c r="C265" s="1206">
        <v>1636812245.7875466</v>
      </c>
      <c r="D265" s="1206">
        <v>28232842.330703028</v>
      </c>
      <c r="E265" s="1206">
        <v>401254099.85568225</v>
      </c>
      <c r="F265" s="1210">
        <v>2066299187.9739318</v>
      </c>
    </row>
    <row r="266" spans="2:6" ht="13.15" customHeight="1" x14ac:dyDescent="0.3">
      <c r="B266" s="1172" t="s">
        <v>1061</v>
      </c>
      <c r="C266" s="1207">
        <v>2195279832.1364388</v>
      </c>
      <c r="D266" s="1208">
        <v>30228164.627280101</v>
      </c>
      <c r="E266" s="1207">
        <v>207693860.0111919</v>
      </c>
      <c r="F266" s="1211">
        <v>2433201856.7749109</v>
      </c>
    </row>
    <row r="267" spans="2:6" ht="13.15" customHeight="1" x14ac:dyDescent="0.3">
      <c r="B267" s="1173" t="s">
        <v>1062</v>
      </c>
      <c r="C267" s="1206">
        <v>795864734.89685833</v>
      </c>
      <c r="D267" s="1206">
        <v>13141683.595410991</v>
      </c>
      <c r="E267" s="1206">
        <v>42162817.786836602</v>
      </c>
      <c r="F267" s="1210">
        <v>851169236.2791059</v>
      </c>
    </row>
    <row r="268" spans="2:6" ht="13.15" customHeight="1" x14ac:dyDescent="0.3">
      <c r="B268" s="1172" t="s">
        <v>1063</v>
      </c>
      <c r="C268" s="1207">
        <v>2112337857.7486038</v>
      </c>
      <c r="D268" s="1208">
        <v>24335200.763517022</v>
      </c>
      <c r="E268" s="1207">
        <v>186068864.26224387</v>
      </c>
      <c r="F268" s="1211">
        <v>2322741922.7743645</v>
      </c>
    </row>
    <row r="269" spans="2:6" ht="13.15" customHeight="1" x14ac:dyDescent="0.3">
      <c r="B269" s="1173" t="s">
        <v>1064</v>
      </c>
      <c r="C269" s="1206">
        <v>1722276956.0693495</v>
      </c>
      <c r="D269" s="1206">
        <v>17755528.673967805</v>
      </c>
      <c r="E269" s="1206">
        <v>186310914.25288987</v>
      </c>
      <c r="F269" s="1210">
        <v>1926343398.9962072</v>
      </c>
    </row>
    <row r="270" spans="2:6" ht="13.15" customHeight="1" x14ac:dyDescent="0.3">
      <c r="B270" s="1172" t="s">
        <v>1065</v>
      </c>
      <c r="C270" s="1207">
        <v>483940238.77083468</v>
      </c>
      <c r="D270" s="1208">
        <v>9098268.3338681851</v>
      </c>
      <c r="E270" s="1207">
        <v>49917211.421942323</v>
      </c>
      <c r="F270" s="1211">
        <v>542955718.52664518</v>
      </c>
    </row>
    <row r="271" spans="2:6" ht="13.15" customHeight="1" x14ac:dyDescent="0.3">
      <c r="B271" s="1173" t="s">
        <v>1066</v>
      </c>
      <c r="C271" s="1206">
        <v>2157766083.071929</v>
      </c>
      <c r="D271" s="1206">
        <v>33676411.182468347</v>
      </c>
      <c r="E271" s="1206">
        <v>417192864.62878275</v>
      </c>
      <c r="F271" s="1210">
        <v>2608635358.8831801</v>
      </c>
    </row>
    <row r="272" spans="2:6" ht="13.15" customHeight="1" x14ac:dyDescent="0.3">
      <c r="B272" s="1172" t="s">
        <v>1067</v>
      </c>
      <c r="C272" s="1207">
        <v>1571037054.9570174</v>
      </c>
      <c r="D272" s="1208">
        <v>20566375.915912274</v>
      </c>
      <c r="E272" s="1207">
        <v>408550627.02880168</v>
      </c>
      <c r="F272" s="1211">
        <v>2000154057.9017315</v>
      </c>
    </row>
    <row r="273" spans="2:6" ht="13.15" customHeight="1" x14ac:dyDescent="0.3">
      <c r="B273" s="1173" t="s">
        <v>1068</v>
      </c>
      <c r="C273" s="1206">
        <v>330839.4171400537</v>
      </c>
      <c r="D273" s="1206">
        <v>27342.242314441377</v>
      </c>
      <c r="E273" s="1206">
        <v>0</v>
      </c>
      <c r="F273" s="1210">
        <v>358181.65945449506</v>
      </c>
    </row>
    <row r="274" spans="2:6" ht="13.15" customHeight="1" x14ac:dyDescent="0.3">
      <c r="B274" s="1172" t="s">
        <v>1069</v>
      </c>
      <c r="C274" s="1207">
        <v>1388487.8385873735</v>
      </c>
      <c r="D274" s="1208">
        <v>161126.44081335759</v>
      </c>
      <c r="E274" s="1207">
        <v>111748.71867935342</v>
      </c>
      <c r="F274" s="1211">
        <v>1661362.9980800843</v>
      </c>
    </row>
    <row r="275" spans="2:6" ht="13.15" customHeight="1" x14ac:dyDescent="0.3">
      <c r="B275" s="1173" t="s">
        <v>1070</v>
      </c>
      <c r="C275" s="1206">
        <v>674650.25179075741</v>
      </c>
      <c r="D275" s="1206">
        <v>20869.040325433125</v>
      </c>
      <c r="E275" s="1206">
        <v>0</v>
      </c>
      <c r="F275" s="1210">
        <v>695519.29211619054</v>
      </c>
    </row>
    <row r="276" spans="2:6" ht="13.15" customHeight="1" x14ac:dyDescent="0.3">
      <c r="B276" s="1172" t="s">
        <v>1071</v>
      </c>
      <c r="C276" s="1207">
        <v>6883863.0022835098</v>
      </c>
      <c r="D276" s="1208">
        <v>184542.54539968306</v>
      </c>
      <c r="E276" s="1207">
        <v>15525107.484988334</v>
      </c>
      <c r="F276" s="1211">
        <v>22593513.032671526</v>
      </c>
    </row>
    <row r="277" spans="2:6" ht="13.15" customHeight="1" x14ac:dyDescent="0.3">
      <c r="B277" s="1173" t="s">
        <v>1072</v>
      </c>
      <c r="C277" s="1206">
        <v>221606.42757668471</v>
      </c>
      <c r="D277" s="1206">
        <v>0</v>
      </c>
      <c r="E277" s="1206">
        <v>0</v>
      </c>
      <c r="F277" s="1210">
        <v>221606.42757668471</v>
      </c>
    </row>
    <row r="278" spans="2:6" ht="13.15" customHeight="1" x14ac:dyDescent="0.3">
      <c r="B278" s="1172" t="s">
        <v>1073</v>
      </c>
      <c r="C278" s="1207">
        <v>907441591.33378339</v>
      </c>
      <c r="D278" s="1208">
        <v>20741335.307932582</v>
      </c>
      <c r="E278" s="1207">
        <v>329920756.14715737</v>
      </c>
      <c r="F278" s="1211">
        <v>1258103682.7888734</v>
      </c>
    </row>
    <row r="279" spans="2:6" ht="13.15" customHeight="1" x14ac:dyDescent="0.3">
      <c r="B279" s="1173" t="s">
        <v>12578</v>
      </c>
      <c r="C279" s="1206">
        <v>0</v>
      </c>
      <c r="D279" s="1206">
        <v>11764.34100611065</v>
      </c>
      <c r="E279" s="1206">
        <v>0</v>
      </c>
      <c r="F279" s="1210">
        <v>11764.34100611065</v>
      </c>
    </row>
    <row r="280" spans="2:6" ht="13.15" customHeight="1" x14ac:dyDescent="0.3">
      <c r="B280" s="1172" t="s">
        <v>1074</v>
      </c>
      <c r="C280" s="1207">
        <v>81097984.982768953</v>
      </c>
      <c r="D280" s="1208">
        <v>2467303.1546452055</v>
      </c>
      <c r="E280" s="1207">
        <v>15382042.783026941</v>
      </c>
      <c r="F280" s="1211">
        <v>98947330.920441091</v>
      </c>
    </row>
    <row r="281" spans="2:6" ht="13.15" customHeight="1" x14ac:dyDescent="0.3">
      <c r="B281" s="1173" t="s">
        <v>1075</v>
      </c>
      <c r="C281" s="1206">
        <v>258715468.41486326</v>
      </c>
      <c r="D281" s="1206">
        <v>8082552.5809015995</v>
      </c>
      <c r="E281" s="1206">
        <v>64143984.506559484</v>
      </c>
      <c r="F281" s="1210">
        <v>330942005.50232434</v>
      </c>
    </row>
    <row r="282" spans="2:6" ht="13.15" customHeight="1" x14ac:dyDescent="0.3">
      <c r="B282" s="1172" t="s">
        <v>1076</v>
      </c>
      <c r="C282" s="1207">
        <v>3374489005.266777</v>
      </c>
      <c r="D282" s="1208">
        <v>61894322.932061948</v>
      </c>
      <c r="E282" s="1207">
        <v>509269871.14333785</v>
      </c>
      <c r="F282" s="1211">
        <v>3945653199.3421769</v>
      </c>
    </row>
    <row r="283" spans="2:6" ht="13.15" customHeight="1" x14ac:dyDescent="0.3">
      <c r="B283" s="1173" t="s">
        <v>1077</v>
      </c>
      <c r="C283" s="1206">
        <v>502760536.70765537</v>
      </c>
      <c r="D283" s="1206">
        <v>9012371.7579096835</v>
      </c>
      <c r="E283" s="1206">
        <v>25930911.419905227</v>
      </c>
      <c r="F283" s="1210">
        <v>537703819.88547027</v>
      </c>
    </row>
    <row r="284" spans="2:6" ht="13.15" customHeight="1" x14ac:dyDescent="0.3">
      <c r="B284" s="1172" t="s">
        <v>1078</v>
      </c>
      <c r="C284" s="1207">
        <v>305517298.58194739</v>
      </c>
      <c r="D284" s="1208">
        <v>6869685.6108350102</v>
      </c>
      <c r="E284" s="1207">
        <v>65781145.465957686</v>
      </c>
      <c r="F284" s="1211">
        <v>378168129.6587401</v>
      </c>
    </row>
    <row r="285" spans="2:6" ht="13.15" customHeight="1" x14ac:dyDescent="0.3">
      <c r="B285" s="1173" t="s">
        <v>1079</v>
      </c>
      <c r="C285" s="1206">
        <v>277993589.11919135</v>
      </c>
      <c r="D285" s="1206">
        <v>18324537.200979888</v>
      </c>
      <c r="E285" s="1206">
        <v>80332486.605812743</v>
      </c>
      <c r="F285" s="1210">
        <v>376650612.92598397</v>
      </c>
    </row>
    <row r="286" spans="2:6" ht="13.15" customHeight="1" x14ac:dyDescent="0.3">
      <c r="B286" s="1172" t="s">
        <v>1080</v>
      </c>
      <c r="C286" s="1207">
        <v>63688431.106159225</v>
      </c>
      <c r="D286" s="1208">
        <v>18802104.713808089</v>
      </c>
      <c r="E286" s="1207">
        <v>886572207.0779835</v>
      </c>
      <c r="F286" s="1211">
        <v>969062742.89795077</v>
      </c>
    </row>
    <row r="287" spans="2:6" ht="13.15" customHeight="1" x14ac:dyDescent="0.3">
      <c r="B287" s="1173" t="s">
        <v>1081</v>
      </c>
      <c r="C287" s="1206">
        <v>28452053.33280766</v>
      </c>
      <c r="D287" s="1206">
        <v>373588.18783519778</v>
      </c>
      <c r="E287" s="1206">
        <v>514661.50216082326</v>
      </c>
      <c r="F287" s="1210">
        <v>29340303.022803683</v>
      </c>
    </row>
    <row r="288" spans="2:6" ht="13.15" customHeight="1" x14ac:dyDescent="0.3">
      <c r="B288" s="1172" t="s">
        <v>1082</v>
      </c>
      <c r="C288" s="1207">
        <v>154974.30394302966</v>
      </c>
      <c r="D288" s="1208">
        <v>14775.787148823183</v>
      </c>
      <c r="E288" s="1207">
        <v>3086.981178987663</v>
      </c>
      <c r="F288" s="1211">
        <v>172837.07227084049</v>
      </c>
    </row>
    <row r="289" spans="2:6" ht="13.15" customHeight="1" x14ac:dyDescent="0.3">
      <c r="B289" s="1173" t="s">
        <v>1083</v>
      </c>
      <c r="C289" s="1206">
        <v>7327294459.9572439</v>
      </c>
      <c r="D289" s="1206">
        <v>69515392.499860227</v>
      </c>
      <c r="E289" s="1206">
        <v>786379578.94540775</v>
      </c>
      <c r="F289" s="1210">
        <v>8183189431.4025116</v>
      </c>
    </row>
    <row r="290" spans="2:6" ht="13.15" customHeight="1" x14ac:dyDescent="0.3">
      <c r="B290" s="1172" t="s">
        <v>1084</v>
      </c>
      <c r="C290" s="1207">
        <v>25353249.960131831</v>
      </c>
      <c r="D290" s="1208">
        <v>216781.90574059155</v>
      </c>
      <c r="E290" s="1207">
        <v>11847713.700421628</v>
      </c>
      <c r="F290" s="1211">
        <v>37417745.566294052</v>
      </c>
    </row>
    <row r="291" spans="2:6" ht="13.15" customHeight="1" x14ac:dyDescent="0.3">
      <c r="B291" s="1173" t="s">
        <v>1085</v>
      </c>
      <c r="C291" s="1206">
        <v>294896575.00670099</v>
      </c>
      <c r="D291" s="1206">
        <v>4996298.7386813117</v>
      </c>
      <c r="E291" s="1206">
        <v>16223938.284287563</v>
      </c>
      <c r="F291" s="1210">
        <v>316116812.02966988</v>
      </c>
    </row>
    <row r="292" spans="2:6" ht="13.15" customHeight="1" x14ac:dyDescent="0.3">
      <c r="B292" s="1172" t="s">
        <v>1086</v>
      </c>
      <c r="C292" s="1207">
        <v>4147847511.5352345</v>
      </c>
      <c r="D292" s="1208">
        <v>41434951.859463602</v>
      </c>
      <c r="E292" s="1207">
        <v>376678177.71243638</v>
      </c>
      <c r="F292" s="1211">
        <v>4565960641.1071348</v>
      </c>
    </row>
    <row r="293" spans="2:6" ht="13.15" customHeight="1" x14ac:dyDescent="0.3">
      <c r="B293" s="1173" t="s">
        <v>1087</v>
      </c>
      <c r="C293" s="1206">
        <v>79221908.387018085</v>
      </c>
      <c r="D293" s="1206">
        <v>610085.21528579097</v>
      </c>
      <c r="E293" s="1206">
        <v>922451.7159050937</v>
      </c>
      <c r="F293" s="1210">
        <v>80754445.318208978</v>
      </c>
    </row>
    <row r="294" spans="2:6" ht="13.15" customHeight="1" x14ac:dyDescent="0.3">
      <c r="B294" s="1172" t="s">
        <v>1088</v>
      </c>
      <c r="C294" s="1207">
        <v>713415537.83319068</v>
      </c>
      <c r="D294" s="1208">
        <v>21931081.689155828</v>
      </c>
      <c r="E294" s="1207">
        <v>134156029.62308884</v>
      </c>
      <c r="F294" s="1211">
        <v>869502649.14543533</v>
      </c>
    </row>
    <row r="295" spans="2:6" ht="13.15" customHeight="1" x14ac:dyDescent="0.3">
      <c r="B295" s="1173" t="s">
        <v>1089</v>
      </c>
      <c r="C295" s="1206">
        <v>0</v>
      </c>
      <c r="D295" s="1206">
        <v>0</v>
      </c>
      <c r="E295" s="1206">
        <v>4815.6906392207547</v>
      </c>
      <c r="F295" s="1210">
        <v>4815.6906392207547</v>
      </c>
    </row>
    <row r="296" spans="2:6" ht="13.15" customHeight="1" x14ac:dyDescent="0.3">
      <c r="B296" s="1172" t="s">
        <v>1090</v>
      </c>
      <c r="C296" s="1207">
        <v>816762917.37764812</v>
      </c>
      <c r="D296" s="1208">
        <v>22914529.937425029</v>
      </c>
      <c r="E296" s="1207">
        <v>228741631.80861187</v>
      </c>
      <c r="F296" s="1211">
        <v>1068419079.123685</v>
      </c>
    </row>
    <row r="297" spans="2:6" ht="13.15" customHeight="1" x14ac:dyDescent="0.3">
      <c r="B297" s="1173" t="s">
        <v>1091</v>
      </c>
      <c r="C297" s="1206">
        <v>236717582.81164429</v>
      </c>
      <c r="D297" s="1206">
        <v>5683893.5116963545</v>
      </c>
      <c r="E297" s="1206">
        <v>45299527.254956782</v>
      </c>
      <c r="F297" s="1210">
        <v>287701003.57829744</v>
      </c>
    </row>
    <row r="298" spans="2:6" ht="13.15" customHeight="1" x14ac:dyDescent="0.3">
      <c r="B298" s="1172" t="s">
        <v>1092</v>
      </c>
      <c r="C298" s="1207">
        <v>1900127515.3929241</v>
      </c>
      <c r="D298" s="1208">
        <v>47715801.244150586</v>
      </c>
      <c r="E298" s="1207">
        <v>495292943.15288466</v>
      </c>
      <c r="F298" s="1211">
        <v>2443136259.7899594</v>
      </c>
    </row>
    <row r="299" spans="2:6" ht="13.15" customHeight="1" x14ac:dyDescent="0.3">
      <c r="B299" s="1173" t="s">
        <v>1093</v>
      </c>
      <c r="C299" s="1206">
        <v>868957034.07452798</v>
      </c>
      <c r="D299" s="1206">
        <v>10647052.270629585</v>
      </c>
      <c r="E299" s="1206">
        <v>90797931.316877782</v>
      </c>
      <c r="F299" s="1210">
        <v>970402017.66203547</v>
      </c>
    </row>
    <row r="300" spans="2:6" ht="13.15" customHeight="1" x14ac:dyDescent="0.3">
      <c r="B300" s="1172" t="s">
        <v>1094</v>
      </c>
      <c r="C300" s="1207">
        <v>3455022528.7759786</v>
      </c>
      <c r="D300" s="1208">
        <v>44919954.944206834</v>
      </c>
      <c r="E300" s="1207">
        <v>293934651.90253472</v>
      </c>
      <c r="F300" s="1211">
        <v>3793877135.6227198</v>
      </c>
    </row>
    <row r="301" spans="2:6" ht="13.15" customHeight="1" x14ac:dyDescent="0.3">
      <c r="B301" s="1173" t="s">
        <v>1095</v>
      </c>
      <c r="C301" s="1206">
        <v>90321755.162736788</v>
      </c>
      <c r="D301" s="1206">
        <v>1343470.8562839522</v>
      </c>
      <c r="E301" s="1206">
        <v>494083.42858210573</v>
      </c>
      <c r="F301" s="1210">
        <v>92159309.447602838</v>
      </c>
    </row>
    <row r="302" spans="2:6" ht="13.15" customHeight="1" x14ac:dyDescent="0.3">
      <c r="B302" s="1172" t="s">
        <v>1096</v>
      </c>
      <c r="C302" s="1207">
        <v>1681206853.9471285</v>
      </c>
      <c r="D302" s="1208">
        <v>31432996.383573398</v>
      </c>
      <c r="E302" s="1207">
        <v>174824832.88622564</v>
      </c>
      <c r="F302" s="1211">
        <v>1887464683.2169275</v>
      </c>
    </row>
    <row r="303" spans="2:6" ht="13.15" customHeight="1" x14ac:dyDescent="0.3">
      <c r="B303" s="1173" t="s">
        <v>1097</v>
      </c>
      <c r="C303" s="1206">
        <v>555964512.39304852</v>
      </c>
      <c r="D303" s="1206">
        <v>9367046.9381943922</v>
      </c>
      <c r="E303" s="1206">
        <v>62070473.025045119</v>
      </c>
      <c r="F303" s="1210">
        <v>627402032.35628808</v>
      </c>
    </row>
    <row r="304" spans="2:6" ht="13.15" customHeight="1" x14ac:dyDescent="0.3">
      <c r="B304" s="1172" t="s">
        <v>1098</v>
      </c>
      <c r="C304" s="1207">
        <v>541557636.8582989</v>
      </c>
      <c r="D304" s="1208">
        <v>10551361.45861816</v>
      </c>
      <c r="E304" s="1207">
        <v>63947186.079186358</v>
      </c>
      <c r="F304" s="1211">
        <v>616056184.39610338</v>
      </c>
    </row>
    <row r="305" spans="2:6" ht="13.15" customHeight="1" x14ac:dyDescent="0.3">
      <c r="B305" s="1173" t="s">
        <v>1099</v>
      </c>
      <c r="C305" s="1206">
        <v>2449433321.2834258</v>
      </c>
      <c r="D305" s="1206">
        <v>9126595.6286592111</v>
      </c>
      <c r="E305" s="1206">
        <v>151150991.3426179</v>
      </c>
      <c r="F305" s="1210">
        <v>2609710908.254703</v>
      </c>
    </row>
    <row r="306" spans="2:6" ht="13.15" customHeight="1" x14ac:dyDescent="0.3">
      <c r="B306" s="1172" t="s">
        <v>1100</v>
      </c>
      <c r="C306" s="1207">
        <v>2724216962.4630628</v>
      </c>
      <c r="D306" s="1208">
        <v>31423666.529402275</v>
      </c>
      <c r="E306" s="1207">
        <v>339391753.1994983</v>
      </c>
      <c r="F306" s="1211">
        <v>3095032382.1919632</v>
      </c>
    </row>
    <row r="307" spans="2:6" ht="13.15" customHeight="1" x14ac:dyDescent="0.3">
      <c r="B307" s="1173" t="s">
        <v>1101</v>
      </c>
      <c r="C307" s="1206">
        <v>2917332149.371932</v>
      </c>
      <c r="D307" s="1206">
        <v>24518476.812875383</v>
      </c>
      <c r="E307" s="1206">
        <v>242158184.83986461</v>
      </c>
      <c r="F307" s="1210">
        <v>3184008811.024672</v>
      </c>
    </row>
    <row r="308" spans="2:6" ht="13.15" customHeight="1" x14ac:dyDescent="0.3">
      <c r="B308" s="1172" t="s">
        <v>1102</v>
      </c>
      <c r="C308" s="1207">
        <v>2899839988.0469651</v>
      </c>
      <c r="D308" s="1208">
        <v>39032774.74569913</v>
      </c>
      <c r="E308" s="1207">
        <v>303672093.05261618</v>
      </c>
      <c r="F308" s="1211">
        <v>3242544855.8452802</v>
      </c>
    </row>
    <row r="309" spans="2:6" ht="13.15" customHeight="1" x14ac:dyDescent="0.3">
      <c r="B309" s="1173" t="s">
        <v>1103</v>
      </c>
      <c r="C309" s="1206">
        <v>1648961685.0517325</v>
      </c>
      <c r="D309" s="1206">
        <v>31558717.223942522</v>
      </c>
      <c r="E309" s="1206">
        <v>79185048.901157901</v>
      </c>
      <c r="F309" s="1210">
        <v>1759705451.1768329</v>
      </c>
    </row>
    <row r="310" spans="2:6" ht="13.15" customHeight="1" x14ac:dyDescent="0.3">
      <c r="B310" s="1172" t="s">
        <v>1104</v>
      </c>
      <c r="C310" s="1207">
        <v>2152133893.5888042</v>
      </c>
      <c r="D310" s="1208">
        <v>17470524.848134357</v>
      </c>
      <c r="E310" s="1207">
        <v>126304927.4899729</v>
      </c>
      <c r="F310" s="1211">
        <v>2295909345.9269118</v>
      </c>
    </row>
    <row r="311" spans="2:6" ht="13.15" customHeight="1" x14ac:dyDescent="0.3">
      <c r="B311" s="1173" t="s">
        <v>1105</v>
      </c>
      <c r="C311" s="1206">
        <v>1906466442.3185234</v>
      </c>
      <c r="D311" s="1206">
        <v>12120353.043327866</v>
      </c>
      <c r="E311" s="1206">
        <v>131972226.10937884</v>
      </c>
      <c r="F311" s="1210">
        <v>2050559021.47123</v>
      </c>
    </row>
    <row r="312" spans="2:6" ht="13.15" customHeight="1" x14ac:dyDescent="0.3">
      <c r="B312" s="1172" t="s">
        <v>1106</v>
      </c>
      <c r="C312" s="1207">
        <v>652581091.66184831</v>
      </c>
      <c r="D312" s="1208">
        <v>14671751.535117231</v>
      </c>
      <c r="E312" s="1207">
        <v>150172452.38668272</v>
      </c>
      <c r="F312" s="1211">
        <v>817425295.58364832</v>
      </c>
    </row>
    <row r="313" spans="2:6" ht="13.15" customHeight="1" x14ac:dyDescent="0.3">
      <c r="B313" s="1173" t="s">
        <v>1107</v>
      </c>
      <c r="C313" s="1206">
        <v>1629960606.5171847</v>
      </c>
      <c r="D313" s="1206">
        <v>9678196.8711921368</v>
      </c>
      <c r="E313" s="1206">
        <v>80649161.495202482</v>
      </c>
      <c r="F313" s="1210">
        <v>1720287964.8835795</v>
      </c>
    </row>
    <row r="314" spans="2:6" ht="13.15" customHeight="1" x14ac:dyDescent="0.3">
      <c r="B314" s="1172" t="s">
        <v>1108</v>
      </c>
      <c r="C314" s="1207">
        <v>11281490996.769802</v>
      </c>
      <c r="D314" s="1208">
        <v>85388049.65354234</v>
      </c>
      <c r="E314" s="1207">
        <v>989737420.44606161</v>
      </c>
      <c r="F314" s="1211">
        <v>12356616466.869406</v>
      </c>
    </row>
    <row r="315" spans="2:6" ht="13.15" customHeight="1" x14ac:dyDescent="0.3">
      <c r="B315" s="1173" t="s">
        <v>1109</v>
      </c>
      <c r="C315" s="1206">
        <v>2121326094.294826</v>
      </c>
      <c r="D315" s="1206">
        <v>53305664.460867524</v>
      </c>
      <c r="E315" s="1206">
        <v>377313994.98633474</v>
      </c>
      <c r="F315" s="1210">
        <v>2551945753.7420282</v>
      </c>
    </row>
    <row r="316" spans="2:6" ht="13.15" customHeight="1" x14ac:dyDescent="0.3">
      <c r="B316" s="1172" t="s">
        <v>1110</v>
      </c>
      <c r="C316" s="1207">
        <v>2302644118.3308535</v>
      </c>
      <c r="D316" s="1208">
        <v>21455033.971577216</v>
      </c>
      <c r="E316" s="1207">
        <v>108596861.34058988</v>
      </c>
      <c r="F316" s="1211">
        <v>2432696013.6430206</v>
      </c>
    </row>
    <row r="317" spans="2:6" ht="13.15" customHeight="1" x14ac:dyDescent="0.3">
      <c r="B317" s="1173" t="s">
        <v>1111</v>
      </c>
      <c r="C317" s="1206">
        <v>1086647458.9753664</v>
      </c>
      <c r="D317" s="1206">
        <v>18170601.643245615</v>
      </c>
      <c r="E317" s="1206">
        <v>97634300.515919358</v>
      </c>
      <c r="F317" s="1210">
        <v>1202452361.1345315</v>
      </c>
    </row>
    <row r="318" spans="2:6" ht="13.15" customHeight="1" x14ac:dyDescent="0.3">
      <c r="B318" s="1172" t="s">
        <v>1112</v>
      </c>
      <c r="C318" s="1207">
        <v>423800650.95435226</v>
      </c>
      <c r="D318" s="1208">
        <v>6479210.8091154406</v>
      </c>
      <c r="E318" s="1207">
        <v>30922561.588630717</v>
      </c>
      <c r="F318" s="1211">
        <v>461202423.35209846</v>
      </c>
    </row>
    <row r="319" spans="2:6" ht="13.15" customHeight="1" x14ac:dyDescent="0.3">
      <c r="B319" s="1173" t="s">
        <v>1113</v>
      </c>
      <c r="C319" s="1206">
        <v>1871469830.9572632</v>
      </c>
      <c r="D319" s="1206">
        <v>21549767.875468533</v>
      </c>
      <c r="E319" s="1206">
        <v>163344340.25741276</v>
      </c>
      <c r="F319" s="1210">
        <v>2056363939.0901444</v>
      </c>
    </row>
    <row r="320" spans="2:6" ht="13.15" customHeight="1" x14ac:dyDescent="0.3">
      <c r="B320" s="1172" t="s">
        <v>1114</v>
      </c>
      <c r="C320" s="1207">
        <v>106554187.03556427</v>
      </c>
      <c r="D320" s="1208">
        <v>2768588.4906988284</v>
      </c>
      <c r="E320" s="1207">
        <v>62639629.609724268</v>
      </c>
      <c r="F320" s="1211">
        <v>171962405.13598737</v>
      </c>
    </row>
    <row r="321" spans="2:6" ht="13.15" customHeight="1" x14ac:dyDescent="0.3">
      <c r="B321" s="1173" t="s">
        <v>1115</v>
      </c>
      <c r="C321" s="1206">
        <v>2942729911.775311</v>
      </c>
      <c r="D321" s="1206">
        <v>49373222.396901533</v>
      </c>
      <c r="E321" s="1206">
        <v>655901454.17229187</v>
      </c>
      <c r="F321" s="1210">
        <v>3648004588.3445044</v>
      </c>
    </row>
    <row r="322" spans="2:6" ht="13.15" customHeight="1" x14ac:dyDescent="0.3">
      <c r="B322" s="1172" t="s">
        <v>1116</v>
      </c>
      <c r="C322" s="1207">
        <v>3542002983.329206</v>
      </c>
      <c r="D322" s="1208">
        <v>67615634.365690425</v>
      </c>
      <c r="E322" s="1207">
        <v>733710648.02019322</v>
      </c>
      <c r="F322" s="1211">
        <v>4343329265.7150898</v>
      </c>
    </row>
    <row r="323" spans="2:6" ht="13.15" customHeight="1" x14ac:dyDescent="0.3">
      <c r="B323" s="1173" t="s">
        <v>1117</v>
      </c>
      <c r="C323" s="1206">
        <v>2669389101.8465729</v>
      </c>
      <c r="D323" s="1206">
        <v>62000722.671711743</v>
      </c>
      <c r="E323" s="1206">
        <v>1706886502.9887493</v>
      </c>
      <c r="F323" s="1210">
        <v>4438276327.5070343</v>
      </c>
    </row>
    <row r="324" spans="2:6" ht="13.15" customHeight="1" x14ac:dyDescent="0.3">
      <c r="B324" s="1172" t="s">
        <v>1118</v>
      </c>
      <c r="C324" s="1207">
        <v>1995014253.7307518</v>
      </c>
      <c r="D324" s="1208">
        <v>43475403.63164667</v>
      </c>
      <c r="E324" s="1207">
        <v>338476534.9463889</v>
      </c>
      <c r="F324" s="1211">
        <v>2376966192.3087873</v>
      </c>
    </row>
    <row r="325" spans="2:6" ht="13.15" customHeight="1" x14ac:dyDescent="0.3">
      <c r="B325" s="1173" t="s">
        <v>1119</v>
      </c>
      <c r="C325" s="1206">
        <v>2052301085.4835494</v>
      </c>
      <c r="D325" s="1206">
        <v>51163175.324288182</v>
      </c>
      <c r="E325" s="1206">
        <v>476100483.7498523</v>
      </c>
      <c r="F325" s="1210">
        <v>2579564744.5576897</v>
      </c>
    </row>
    <row r="326" spans="2:6" ht="13.15" customHeight="1" x14ac:dyDescent="0.3">
      <c r="B326" s="1172" t="s">
        <v>1120</v>
      </c>
      <c r="C326" s="1207">
        <v>1888766465.2309113</v>
      </c>
      <c r="D326" s="1208">
        <v>47230564.3941833</v>
      </c>
      <c r="E326" s="1207">
        <v>625789681.05220771</v>
      </c>
      <c r="F326" s="1211">
        <v>2561786710.6773024</v>
      </c>
    </row>
    <row r="327" spans="2:6" ht="13.15" customHeight="1" x14ac:dyDescent="0.3">
      <c r="B327" s="1173" t="s">
        <v>1121</v>
      </c>
      <c r="C327" s="1206">
        <v>224634366.04738125</v>
      </c>
      <c r="D327" s="1206">
        <v>5534545.4840673432</v>
      </c>
      <c r="E327" s="1206">
        <v>71784022.825599983</v>
      </c>
      <c r="F327" s="1210">
        <v>301952934.35704857</v>
      </c>
    </row>
    <row r="328" spans="2:6" ht="13.15" customHeight="1" x14ac:dyDescent="0.3">
      <c r="B328" s="1172" t="s">
        <v>1122</v>
      </c>
      <c r="C328" s="1207">
        <v>2441657024.7564092</v>
      </c>
      <c r="D328" s="1208">
        <v>19168656.81252481</v>
      </c>
      <c r="E328" s="1207">
        <v>472029586.86013299</v>
      </c>
      <c r="F328" s="1211">
        <v>2932855268.4290671</v>
      </c>
    </row>
    <row r="329" spans="2:6" ht="13.15" customHeight="1" x14ac:dyDescent="0.3">
      <c r="B329" s="1173" t="s">
        <v>1123</v>
      </c>
      <c r="C329" s="1206">
        <v>172549482.34006491</v>
      </c>
      <c r="D329" s="1206">
        <v>7082921.3276598789</v>
      </c>
      <c r="E329" s="1206">
        <v>159053211.47004434</v>
      </c>
      <c r="F329" s="1210">
        <v>338685615.1377691</v>
      </c>
    </row>
    <row r="330" spans="2:6" ht="13.15" customHeight="1" x14ac:dyDescent="0.3">
      <c r="B330" s="1172" t="s">
        <v>1124</v>
      </c>
      <c r="C330" s="1207">
        <v>102078365.28820522</v>
      </c>
      <c r="D330" s="1208">
        <v>6016981.9705655407</v>
      </c>
      <c r="E330" s="1207">
        <v>88658127.25772886</v>
      </c>
      <c r="F330" s="1211">
        <v>196753474.51649964</v>
      </c>
    </row>
    <row r="331" spans="2:6" ht="13.15" customHeight="1" x14ac:dyDescent="0.3">
      <c r="B331" s="1173" t="s">
        <v>1125</v>
      </c>
      <c r="C331" s="1206">
        <v>357179996.78460109</v>
      </c>
      <c r="D331" s="1206">
        <v>9674158.1560381223</v>
      </c>
      <c r="E331" s="1206">
        <v>36833621.894288845</v>
      </c>
      <c r="F331" s="1210">
        <v>403687776.83492804</v>
      </c>
    </row>
    <row r="332" spans="2:6" ht="13.15" customHeight="1" x14ac:dyDescent="0.3">
      <c r="B332" s="1172" t="s">
        <v>1126</v>
      </c>
      <c r="C332" s="1207">
        <v>269146945.83569127</v>
      </c>
      <c r="D332" s="1208">
        <v>9732219.9634438828</v>
      </c>
      <c r="E332" s="1207">
        <v>415870998.19551152</v>
      </c>
      <c r="F332" s="1211">
        <v>694750163.99464667</v>
      </c>
    </row>
    <row r="333" spans="2:6" ht="13.15" customHeight="1" x14ac:dyDescent="0.3">
      <c r="B333" s="1173" t="s">
        <v>1127</v>
      </c>
      <c r="C333" s="1206">
        <v>408422557.60114729</v>
      </c>
      <c r="D333" s="1206">
        <v>11491537.758808659</v>
      </c>
      <c r="E333" s="1206">
        <v>56020604.349142909</v>
      </c>
      <c r="F333" s="1210">
        <v>475934699.70909888</v>
      </c>
    </row>
    <row r="334" spans="2:6" ht="13.15" customHeight="1" x14ac:dyDescent="0.3">
      <c r="B334" s="1172" t="s">
        <v>1128</v>
      </c>
      <c r="C334" s="1207">
        <v>431240782.95598751</v>
      </c>
      <c r="D334" s="1208">
        <v>13034988.34001825</v>
      </c>
      <c r="E334" s="1207">
        <v>119707999.64238185</v>
      </c>
      <c r="F334" s="1211">
        <v>563983770.93838763</v>
      </c>
    </row>
    <row r="335" spans="2:6" ht="13.15" customHeight="1" x14ac:dyDescent="0.3">
      <c r="B335" s="1173" t="s">
        <v>1129</v>
      </c>
      <c r="C335" s="1206">
        <v>477601311.84523535</v>
      </c>
      <c r="D335" s="1206">
        <v>14776687.768230345</v>
      </c>
      <c r="E335" s="1206">
        <v>69828432.67769976</v>
      </c>
      <c r="F335" s="1210">
        <v>562206432.29116547</v>
      </c>
    </row>
    <row r="336" spans="2:6" ht="13.15" customHeight="1" x14ac:dyDescent="0.3">
      <c r="B336" s="1172" t="s">
        <v>1130</v>
      </c>
      <c r="C336" s="1207">
        <v>4150783557.7534618</v>
      </c>
      <c r="D336" s="1208">
        <v>81477039.517031476</v>
      </c>
      <c r="E336" s="1207">
        <v>1114466456.822541</v>
      </c>
      <c r="F336" s="1211">
        <v>5346727054.0930347</v>
      </c>
    </row>
    <row r="337" spans="2:6" ht="13.15" customHeight="1" x14ac:dyDescent="0.3">
      <c r="B337" s="1173" t="s">
        <v>1131</v>
      </c>
      <c r="C337" s="1206">
        <v>259108707.17729136</v>
      </c>
      <c r="D337" s="1206">
        <v>8071646.6427679444</v>
      </c>
      <c r="E337" s="1206">
        <v>65857704.042578772</v>
      </c>
      <c r="F337" s="1210">
        <v>333038057.86263806</v>
      </c>
    </row>
    <row r="338" spans="2:6" ht="13.15" customHeight="1" x14ac:dyDescent="0.3">
      <c r="B338" s="1172" t="s">
        <v>1132</v>
      </c>
      <c r="C338" s="1207">
        <v>274737899.86525518</v>
      </c>
      <c r="D338" s="1208">
        <v>10899760.447409173</v>
      </c>
      <c r="E338" s="1207">
        <v>64988901.839495219</v>
      </c>
      <c r="F338" s="1211">
        <v>350626562.15215957</v>
      </c>
    </row>
    <row r="339" spans="2:6" ht="13.15" customHeight="1" x14ac:dyDescent="0.3">
      <c r="B339" s="1173" t="s">
        <v>1133</v>
      </c>
      <c r="C339" s="1206">
        <v>307773369.4401418</v>
      </c>
      <c r="D339" s="1206">
        <v>13626737.507061269</v>
      </c>
      <c r="E339" s="1206">
        <v>54677156.853205159</v>
      </c>
      <c r="F339" s="1210">
        <v>376077263.80040818</v>
      </c>
    </row>
    <row r="340" spans="2:6" ht="13.15" customHeight="1" x14ac:dyDescent="0.3">
      <c r="B340" s="1172" t="s">
        <v>1134</v>
      </c>
      <c r="C340" s="1207">
        <v>183699712.83221963</v>
      </c>
      <c r="D340" s="1208">
        <v>6168046.8039394608</v>
      </c>
      <c r="E340" s="1207">
        <v>22047287.05751317</v>
      </c>
      <c r="F340" s="1211">
        <v>211915046.69367227</v>
      </c>
    </row>
    <row r="341" spans="2:6" ht="13.15" customHeight="1" x14ac:dyDescent="0.3">
      <c r="B341" s="1173" t="s">
        <v>1135</v>
      </c>
      <c r="C341" s="1206">
        <v>183847586.99184102</v>
      </c>
      <c r="D341" s="1206">
        <v>7293047.0930943871</v>
      </c>
      <c r="E341" s="1206">
        <v>60495317.293126687</v>
      </c>
      <c r="F341" s="1210">
        <v>251635951.37806207</v>
      </c>
    </row>
    <row r="342" spans="2:6" ht="13.15" customHeight="1" x14ac:dyDescent="0.3">
      <c r="B342" s="1172" t="s">
        <v>1136</v>
      </c>
      <c r="C342" s="1207">
        <v>211593858.67083248</v>
      </c>
      <c r="D342" s="1208">
        <v>10148742.367080094</v>
      </c>
      <c r="E342" s="1207">
        <v>78086978.98321566</v>
      </c>
      <c r="F342" s="1211">
        <v>299829580.02112824</v>
      </c>
    </row>
    <row r="343" spans="2:6" ht="13.15" customHeight="1" x14ac:dyDescent="0.3">
      <c r="B343" s="1173" t="s">
        <v>1137</v>
      </c>
      <c r="C343" s="1206">
        <v>301336269.36517251</v>
      </c>
      <c r="D343" s="1206">
        <v>10417380.249623928</v>
      </c>
      <c r="E343" s="1206">
        <v>40393405.728139855</v>
      </c>
      <c r="F343" s="1210">
        <v>352147055.34293634</v>
      </c>
    </row>
    <row r="344" spans="2:6" ht="13.15" customHeight="1" x14ac:dyDescent="0.3">
      <c r="B344" s="1172" t="s">
        <v>1138</v>
      </c>
      <c r="C344" s="1207">
        <v>72630243.631816596</v>
      </c>
      <c r="D344" s="1208">
        <v>2525393.1064074365</v>
      </c>
      <c r="E344" s="1207">
        <v>43713721.001647808</v>
      </c>
      <c r="F344" s="1211">
        <v>118869357.73987183</v>
      </c>
    </row>
    <row r="345" spans="2:6" ht="13.15" customHeight="1" x14ac:dyDescent="0.3">
      <c r="B345" s="1173" t="s">
        <v>1139</v>
      </c>
      <c r="C345" s="1206">
        <v>3552256.8206007574</v>
      </c>
      <c r="D345" s="1206">
        <v>669512.0239805344</v>
      </c>
      <c r="E345" s="1206">
        <v>278013.52497962897</v>
      </c>
      <c r="F345" s="1210">
        <v>4499782.3695609206</v>
      </c>
    </row>
    <row r="346" spans="2:6" ht="13.15" customHeight="1" x14ac:dyDescent="0.3">
      <c r="B346" s="1172" t="s">
        <v>1140</v>
      </c>
      <c r="C346" s="1207">
        <v>299499243.56319064</v>
      </c>
      <c r="D346" s="1208">
        <v>3588405.4504284849</v>
      </c>
      <c r="E346" s="1207">
        <v>3378821.6704221033</v>
      </c>
      <c r="F346" s="1211">
        <v>306466470.6840412</v>
      </c>
    </row>
    <row r="347" spans="2:6" ht="13.15" customHeight="1" x14ac:dyDescent="0.3">
      <c r="B347" s="1173" t="s">
        <v>1141</v>
      </c>
      <c r="C347" s="1206">
        <v>747743506.7570858</v>
      </c>
      <c r="D347" s="1206">
        <v>17973056.405154966</v>
      </c>
      <c r="E347" s="1206">
        <v>310425424.75261706</v>
      </c>
      <c r="F347" s="1210">
        <v>1076141987.9148579</v>
      </c>
    </row>
    <row r="348" spans="2:6" ht="13.15" customHeight="1" x14ac:dyDescent="0.3">
      <c r="B348" s="1172" t="s">
        <v>1142</v>
      </c>
      <c r="C348" s="1207">
        <v>32899201.420406308</v>
      </c>
      <c r="D348" s="1208">
        <v>1086822.4695980125</v>
      </c>
      <c r="E348" s="1207">
        <v>5539931.9418697283</v>
      </c>
      <c r="F348" s="1211">
        <v>39525955.83187405</v>
      </c>
    </row>
    <row r="349" spans="2:6" ht="13.15" customHeight="1" x14ac:dyDescent="0.3">
      <c r="B349" s="1173" t="s">
        <v>1143</v>
      </c>
      <c r="C349" s="1206">
        <v>102906624.43156952</v>
      </c>
      <c r="D349" s="1206">
        <v>2631441.0416012765</v>
      </c>
      <c r="E349" s="1206">
        <v>6324607.0395099251</v>
      </c>
      <c r="F349" s="1210">
        <v>111862672.51268071</v>
      </c>
    </row>
    <row r="350" spans="2:6" ht="13.15" customHeight="1" x14ac:dyDescent="0.3">
      <c r="B350" s="1172" t="s">
        <v>1144</v>
      </c>
      <c r="C350" s="1207">
        <v>56835699.505901255</v>
      </c>
      <c r="D350" s="1208">
        <v>2628936.1938750949</v>
      </c>
      <c r="E350" s="1207">
        <v>17935896.296626881</v>
      </c>
      <c r="F350" s="1211">
        <v>77400531.996403232</v>
      </c>
    </row>
    <row r="351" spans="2:6" ht="13.15" customHeight="1" x14ac:dyDescent="0.3">
      <c r="B351" s="1173" t="s">
        <v>1145</v>
      </c>
      <c r="C351" s="1206">
        <v>2367555276.2139387</v>
      </c>
      <c r="D351" s="1206">
        <v>58771608.076029614</v>
      </c>
      <c r="E351" s="1206">
        <v>1076180530.7368274</v>
      </c>
      <c r="F351" s="1210">
        <v>3502507415.0267959</v>
      </c>
    </row>
    <row r="352" spans="2:6" ht="13.15" customHeight="1" x14ac:dyDescent="0.3">
      <c r="B352" s="1172" t="s">
        <v>1146</v>
      </c>
      <c r="C352" s="1207">
        <v>32787374.14734083</v>
      </c>
      <c r="D352" s="1208">
        <v>1714047.5979764373</v>
      </c>
      <c r="E352" s="1207">
        <v>26267584.958646007</v>
      </c>
      <c r="F352" s="1211">
        <v>60769006.703963272</v>
      </c>
    </row>
    <row r="353" spans="2:6" ht="13.15" customHeight="1" x14ac:dyDescent="0.3">
      <c r="B353" s="1173" t="s">
        <v>1147</v>
      </c>
      <c r="C353" s="1206">
        <v>1184170672.0575418</v>
      </c>
      <c r="D353" s="1206">
        <v>34367355.133903727</v>
      </c>
      <c r="E353" s="1206">
        <v>272086803.72880691</v>
      </c>
      <c r="F353" s="1210">
        <v>1490624830.9202526</v>
      </c>
    </row>
    <row r="354" spans="2:6" ht="13.15" customHeight="1" x14ac:dyDescent="0.3">
      <c r="B354" s="1172" t="s">
        <v>1148</v>
      </c>
      <c r="C354" s="1207">
        <v>173728789.00363842</v>
      </c>
      <c r="D354" s="1208">
        <v>7880321.3074580394</v>
      </c>
      <c r="E354" s="1207">
        <v>76593242.893228918</v>
      </c>
      <c r="F354" s="1211">
        <v>258202353.20432538</v>
      </c>
    </row>
    <row r="355" spans="2:6" ht="13.15" customHeight="1" x14ac:dyDescent="0.3">
      <c r="B355" s="1173" t="s">
        <v>1149</v>
      </c>
      <c r="C355" s="1206">
        <v>174247236.0803535</v>
      </c>
      <c r="D355" s="1206">
        <v>7177092.3444217108</v>
      </c>
      <c r="E355" s="1206">
        <v>209992047.34951025</v>
      </c>
      <c r="F355" s="1210">
        <v>391416375.77428544</v>
      </c>
    </row>
    <row r="356" spans="2:6" ht="13.15" customHeight="1" x14ac:dyDescent="0.3">
      <c r="B356" s="1172" t="s">
        <v>1150</v>
      </c>
      <c r="C356" s="1207">
        <v>532453476.80190301</v>
      </c>
      <c r="D356" s="1208">
        <v>31144967.039419025</v>
      </c>
      <c r="E356" s="1207">
        <v>256276922.47039342</v>
      </c>
      <c r="F356" s="1211">
        <v>819875366.31171548</v>
      </c>
    </row>
    <row r="357" spans="2:6" ht="13.15" customHeight="1" x14ac:dyDescent="0.3">
      <c r="B357" s="1173" t="s">
        <v>1151</v>
      </c>
      <c r="C357" s="1206">
        <v>0</v>
      </c>
      <c r="D357" s="1206">
        <v>0</v>
      </c>
      <c r="E357" s="1206">
        <v>246.95849431901306</v>
      </c>
      <c r="F357" s="1210">
        <v>246.95849431901306</v>
      </c>
    </row>
    <row r="358" spans="2:6" ht="13.15" customHeight="1" x14ac:dyDescent="0.3">
      <c r="B358" s="1172" t="s">
        <v>1152</v>
      </c>
      <c r="C358" s="1207">
        <v>1395635499.2594526</v>
      </c>
      <c r="D358" s="1208">
        <v>34502954.64339523</v>
      </c>
      <c r="E358" s="1207">
        <v>413848911.56637323</v>
      </c>
      <c r="F358" s="1211">
        <v>1843987365.4692211</v>
      </c>
    </row>
    <row r="359" spans="2:6" ht="13.15" customHeight="1" x14ac:dyDescent="0.3">
      <c r="B359" s="1173" t="s">
        <v>1153</v>
      </c>
      <c r="C359" s="1206">
        <v>357351492.5782156</v>
      </c>
      <c r="D359" s="1206">
        <v>10501714.813798117</v>
      </c>
      <c r="E359" s="1206">
        <v>58578687.020111315</v>
      </c>
      <c r="F359" s="1210">
        <v>426431894.41212505</v>
      </c>
    </row>
    <row r="360" spans="2:6" ht="13.15" customHeight="1" x14ac:dyDescent="0.3">
      <c r="B360" s="1172" t="s">
        <v>1154</v>
      </c>
      <c r="C360" s="1207">
        <v>556370039.86680233</v>
      </c>
      <c r="D360" s="1208">
        <v>19573513.380402558</v>
      </c>
      <c r="E360" s="1207">
        <v>317449531.24458134</v>
      </c>
      <c r="F360" s="1211">
        <v>893393084.49178624</v>
      </c>
    </row>
    <row r="361" spans="2:6" ht="13.15" customHeight="1" x14ac:dyDescent="0.3">
      <c r="B361" s="1173" t="s">
        <v>1155</v>
      </c>
      <c r="C361" s="1206">
        <v>611900268.60618436</v>
      </c>
      <c r="D361" s="1206">
        <v>16172507.127555851</v>
      </c>
      <c r="E361" s="1206">
        <v>184541626.42185825</v>
      </c>
      <c r="F361" s="1210">
        <v>812614402.1555984</v>
      </c>
    </row>
    <row r="362" spans="2:6" ht="13.15" customHeight="1" x14ac:dyDescent="0.3">
      <c r="B362" s="1172" t="s">
        <v>1156</v>
      </c>
      <c r="C362" s="1207">
        <v>363719775.86976022</v>
      </c>
      <c r="D362" s="1208">
        <v>14904069.12563145</v>
      </c>
      <c r="E362" s="1207">
        <v>83057693.610897243</v>
      </c>
      <c r="F362" s="1211">
        <v>461681538.60628891</v>
      </c>
    </row>
    <row r="363" spans="2:6" ht="13.15" customHeight="1" x14ac:dyDescent="0.3">
      <c r="B363" s="1173" t="s">
        <v>1157</v>
      </c>
      <c r="C363" s="1206">
        <v>3039741368.3013844</v>
      </c>
      <c r="D363" s="1206">
        <v>71726807.165444255</v>
      </c>
      <c r="E363" s="1206">
        <v>1111921620.1804709</v>
      </c>
      <c r="F363" s="1210">
        <v>4223389795.6472998</v>
      </c>
    </row>
    <row r="364" spans="2:6" ht="13.15" customHeight="1" x14ac:dyDescent="0.3">
      <c r="B364" s="1172" t="s">
        <v>1158</v>
      </c>
      <c r="C364" s="1207">
        <v>30129872.052501012</v>
      </c>
      <c r="D364" s="1208">
        <v>0</v>
      </c>
      <c r="E364" s="1207">
        <v>225084948.299813</v>
      </c>
      <c r="F364" s="1211">
        <v>255214820.35231403</v>
      </c>
    </row>
    <row r="365" spans="2:6" ht="13.15" customHeight="1" x14ac:dyDescent="0.3">
      <c r="B365" s="1173" t="s">
        <v>1159</v>
      </c>
      <c r="C365" s="1206">
        <v>184184161.14093316</v>
      </c>
      <c r="D365" s="1206">
        <v>4999127.2465069415</v>
      </c>
      <c r="E365" s="1206">
        <v>67846363.802531287</v>
      </c>
      <c r="F365" s="1210">
        <v>257029652.18997139</v>
      </c>
    </row>
    <row r="366" spans="2:6" ht="13.15" customHeight="1" x14ac:dyDescent="0.3">
      <c r="B366" s="1172" t="s">
        <v>1160</v>
      </c>
      <c r="C366" s="1207">
        <v>558169243.74614823</v>
      </c>
      <c r="D366" s="1208">
        <v>11708966.984748155</v>
      </c>
      <c r="E366" s="1207">
        <v>370766347.23675627</v>
      </c>
      <c r="F366" s="1211">
        <v>940644557.96765256</v>
      </c>
    </row>
    <row r="367" spans="2:6" ht="13.15" customHeight="1" x14ac:dyDescent="0.3">
      <c r="B367" s="1173" t="s">
        <v>1161</v>
      </c>
      <c r="C367" s="1206">
        <v>1246314275.6088011</v>
      </c>
      <c r="D367" s="1206">
        <v>36123928.854512349</v>
      </c>
      <c r="E367" s="1206">
        <v>797494988.6115036</v>
      </c>
      <c r="F367" s="1210">
        <v>2079933193.0748172</v>
      </c>
    </row>
    <row r="368" spans="2:6" ht="13.15" customHeight="1" x14ac:dyDescent="0.3">
      <c r="B368" s="1172" t="s">
        <v>1162</v>
      </c>
      <c r="C368" s="1207">
        <v>749525779.52304888</v>
      </c>
      <c r="D368" s="1208">
        <v>19207102.003468215</v>
      </c>
      <c r="E368" s="1207">
        <v>491370207.95831782</v>
      </c>
      <c r="F368" s="1211">
        <v>1260103089.4848349</v>
      </c>
    </row>
    <row r="369" spans="2:6" ht="13.15" customHeight="1" x14ac:dyDescent="0.3">
      <c r="B369" s="1173" t="s">
        <v>1163</v>
      </c>
      <c r="C369" s="1206">
        <v>2428814365.6322074</v>
      </c>
      <c r="D369" s="1206">
        <v>60119342.802319407</v>
      </c>
      <c r="E369" s="1206">
        <v>1850782672.0583715</v>
      </c>
      <c r="F369" s="1210">
        <v>4339716380.4928989</v>
      </c>
    </row>
    <row r="370" spans="2:6" ht="13.15" customHeight="1" x14ac:dyDescent="0.3">
      <c r="B370" s="1172" t="s">
        <v>1164</v>
      </c>
      <c r="C370" s="1207">
        <v>928714989.13372397</v>
      </c>
      <c r="D370" s="1208">
        <v>24423475.537597585</v>
      </c>
      <c r="E370" s="1207">
        <v>878644571.46297801</v>
      </c>
      <c r="F370" s="1211">
        <v>1831783036.1342995</v>
      </c>
    </row>
    <row r="371" spans="2:6" ht="13.15" customHeight="1" x14ac:dyDescent="0.3">
      <c r="B371" s="1173" t="s">
        <v>1165</v>
      </c>
      <c r="C371" s="1206">
        <v>175712323.55287224</v>
      </c>
      <c r="D371" s="1206">
        <v>6511576.8190604821</v>
      </c>
      <c r="E371" s="1206">
        <v>187700462.25893763</v>
      </c>
      <c r="F371" s="1210">
        <v>369924362.63087034</v>
      </c>
    </row>
    <row r="372" spans="2:6" ht="13.15" customHeight="1" x14ac:dyDescent="0.3">
      <c r="B372" s="1172" t="s">
        <v>1166</v>
      </c>
      <c r="C372" s="1207">
        <v>46338136.126387611</v>
      </c>
      <c r="D372" s="1208">
        <v>1512421.4281970686</v>
      </c>
      <c r="E372" s="1207">
        <v>14062058.958328962</v>
      </c>
      <c r="F372" s="1211">
        <v>61912616.512913644</v>
      </c>
    </row>
    <row r="373" spans="2:6" ht="13.15" customHeight="1" x14ac:dyDescent="0.3">
      <c r="B373" s="1173" t="s">
        <v>1167</v>
      </c>
      <c r="C373" s="1206">
        <v>780374814.27058733</v>
      </c>
      <c r="D373" s="1206">
        <v>3373030.7625115938</v>
      </c>
      <c r="E373" s="1206">
        <v>300342888.56633377</v>
      </c>
      <c r="F373" s="1210">
        <v>1084090733.5994327</v>
      </c>
    </row>
    <row r="374" spans="2:6" ht="13.15" customHeight="1" x14ac:dyDescent="0.3">
      <c r="B374" s="1172" t="s">
        <v>1168</v>
      </c>
      <c r="C374" s="1207">
        <v>2019494459.0217977</v>
      </c>
      <c r="D374" s="1208">
        <v>18446191.181838524</v>
      </c>
      <c r="E374" s="1207">
        <v>889659178.74659276</v>
      </c>
      <c r="F374" s="1211">
        <v>2927599828.9502287</v>
      </c>
    </row>
    <row r="375" spans="2:6" ht="13.15" customHeight="1" x14ac:dyDescent="0.3">
      <c r="B375" s="1173" t="s">
        <v>1169</v>
      </c>
      <c r="C375" s="1206">
        <v>5229711248.2739105</v>
      </c>
      <c r="D375" s="1206">
        <v>51802798.041693434</v>
      </c>
      <c r="E375" s="1206">
        <v>1466334610.5533659</v>
      </c>
      <c r="F375" s="1210">
        <v>6747848656.8689699</v>
      </c>
    </row>
    <row r="376" spans="2:6" ht="13.15" customHeight="1" x14ac:dyDescent="0.3">
      <c r="B376" s="1172" t="s">
        <v>1170</v>
      </c>
      <c r="C376" s="1207">
        <v>3575245995.5842662</v>
      </c>
      <c r="D376" s="1208">
        <v>28250024.460330382</v>
      </c>
      <c r="E376" s="1207">
        <v>1674526572.1602242</v>
      </c>
      <c r="F376" s="1211">
        <v>5278022592.2048206</v>
      </c>
    </row>
    <row r="377" spans="2:6" ht="13.15" customHeight="1" x14ac:dyDescent="0.3">
      <c r="B377" s="1173" t="s">
        <v>1171</v>
      </c>
      <c r="C377" s="1206">
        <v>301073.42748403555</v>
      </c>
      <c r="D377" s="1206">
        <v>0</v>
      </c>
      <c r="E377" s="1206">
        <v>0</v>
      </c>
      <c r="F377" s="1210">
        <v>301073.42748403555</v>
      </c>
    </row>
    <row r="378" spans="2:6" ht="13.15" customHeight="1" x14ac:dyDescent="0.3">
      <c r="B378" s="1172" t="s">
        <v>1172</v>
      </c>
      <c r="C378" s="1207">
        <v>2962262.1357216113</v>
      </c>
      <c r="D378" s="1208">
        <v>299568.53030871216</v>
      </c>
      <c r="E378" s="1207">
        <v>341543.59764319507</v>
      </c>
      <c r="F378" s="1211">
        <v>3603374.2636735188</v>
      </c>
    </row>
    <row r="379" spans="2:6" ht="13.15" customHeight="1" x14ac:dyDescent="0.3">
      <c r="B379" s="1173" t="s">
        <v>1173</v>
      </c>
      <c r="C379" s="1206">
        <v>1596075850.4484429</v>
      </c>
      <c r="D379" s="1206">
        <v>60664569.348110847</v>
      </c>
      <c r="E379" s="1206">
        <v>504151203.03486747</v>
      </c>
      <c r="F379" s="1210">
        <v>2160891622.8314214</v>
      </c>
    </row>
    <row r="380" spans="2:6" ht="13.15" customHeight="1" x14ac:dyDescent="0.3">
      <c r="B380" s="1172" t="s">
        <v>1174</v>
      </c>
      <c r="C380" s="1207">
        <v>756143114.03079772</v>
      </c>
      <c r="D380" s="1208">
        <v>20255676.292618115</v>
      </c>
      <c r="E380" s="1207">
        <v>158229131.38911504</v>
      </c>
      <c r="F380" s="1211">
        <v>934627921.71253085</v>
      </c>
    </row>
    <row r="381" spans="2:6" ht="13.15" customHeight="1" x14ac:dyDescent="0.3">
      <c r="B381" s="1173" t="s">
        <v>1175</v>
      </c>
      <c r="C381" s="1206">
        <v>60667729.321021162</v>
      </c>
      <c r="D381" s="1206">
        <v>1517642.2063229848</v>
      </c>
      <c r="E381" s="1206">
        <v>26489569.340290137</v>
      </c>
      <c r="F381" s="1210">
        <v>88674940.867634282</v>
      </c>
    </row>
    <row r="382" spans="2:6" ht="13.15" customHeight="1" x14ac:dyDescent="0.3">
      <c r="B382" s="1172" t="s">
        <v>1176</v>
      </c>
      <c r="C382" s="1207">
        <v>116253939.96755451</v>
      </c>
      <c r="D382" s="1208">
        <v>2795494.495487927</v>
      </c>
      <c r="E382" s="1207">
        <v>27192573.602957468</v>
      </c>
      <c r="F382" s="1211">
        <v>146242008.0659999</v>
      </c>
    </row>
    <row r="383" spans="2:6" ht="13.15" customHeight="1" x14ac:dyDescent="0.3">
      <c r="B383" s="1173" t="s">
        <v>1177</v>
      </c>
      <c r="C383" s="1206">
        <v>105378840.06786244</v>
      </c>
      <c r="D383" s="1206">
        <v>3481541.3288969016</v>
      </c>
      <c r="E383" s="1206">
        <v>19515644.985289838</v>
      </c>
      <c r="F383" s="1210">
        <v>128376026.38204917</v>
      </c>
    </row>
    <row r="384" spans="2:6" ht="13.15" customHeight="1" x14ac:dyDescent="0.3">
      <c r="B384" s="1172" t="s">
        <v>1178</v>
      </c>
      <c r="C384" s="1207">
        <v>774781129.41628456</v>
      </c>
      <c r="D384" s="1208">
        <v>14805366.867477305</v>
      </c>
      <c r="E384" s="1207">
        <v>96853824.146450087</v>
      </c>
      <c r="F384" s="1211">
        <v>886440320.4302119</v>
      </c>
    </row>
    <row r="385" spans="2:6" ht="13.15" customHeight="1" x14ac:dyDescent="0.3">
      <c r="B385" s="1173" t="s">
        <v>1179</v>
      </c>
      <c r="C385" s="1206">
        <v>2071519674.208566</v>
      </c>
      <c r="D385" s="1206">
        <v>45286563.331636466</v>
      </c>
      <c r="E385" s="1206">
        <v>638986612.36036897</v>
      </c>
      <c r="F385" s="1210">
        <v>2755792849.9005713</v>
      </c>
    </row>
    <row r="386" spans="2:6" ht="13.15" customHeight="1" x14ac:dyDescent="0.3">
      <c r="B386" s="1172" t="s">
        <v>1180</v>
      </c>
      <c r="C386" s="1207">
        <v>7230626677.7245884</v>
      </c>
      <c r="D386" s="1208">
        <v>77151674.092332616</v>
      </c>
      <c r="E386" s="1207">
        <v>576955103.71107864</v>
      </c>
      <c r="F386" s="1211">
        <v>7884733455.5279999</v>
      </c>
    </row>
    <row r="387" spans="2:6" ht="13.15" customHeight="1" x14ac:dyDescent="0.3">
      <c r="B387" s="1173" t="s">
        <v>1181</v>
      </c>
      <c r="C387" s="1206">
        <v>3260944589.6053419</v>
      </c>
      <c r="D387" s="1206">
        <v>71801572.648417294</v>
      </c>
      <c r="E387" s="1206">
        <v>620997989.16407609</v>
      </c>
      <c r="F387" s="1210">
        <v>3953744151.4178352</v>
      </c>
    </row>
    <row r="388" spans="2:6" ht="13.15" customHeight="1" x14ac:dyDescent="0.3">
      <c r="B388" s="1172" t="s">
        <v>1182</v>
      </c>
      <c r="C388" s="1207">
        <v>141722157.64920178</v>
      </c>
      <c r="D388" s="1208">
        <v>2295608.5079758815</v>
      </c>
      <c r="E388" s="1207">
        <v>26526574.469827194</v>
      </c>
      <c r="F388" s="1211">
        <v>170544340.62700486</v>
      </c>
    </row>
    <row r="389" spans="2:6" ht="13.15" customHeight="1" x14ac:dyDescent="0.3">
      <c r="B389" s="1173" t="s">
        <v>1183</v>
      </c>
      <c r="C389" s="1206">
        <v>5764991265.2220039</v>
      </c>
      <c r="D389" s="1206">
        <v>70655506.308441669</v>
      </c>
      <c r="E389" s="1206">
        <v>444182424.13126141</v>
      </c>
      <c r="F389" s="1210">
        <v>6279829195.6617079</v>
      </c>
    </row>
    <row r="390" spans="2:6" ht="13.15" customHeight="1" x14ac:dyDescent="0.3">
      <c r="B390" s="1172" t="s">
        <v>1184</v>
      </c>
      <c r="C390" s="1207">
        <v>144573821.38299045</v>
      </c>
      <c r="D390" s="1208">
        <v>3543219.686109561</v>
      </c>
      <c r="E390" s="1207">
        <v>11874047.934113536</v>
      </c>
      <c r="F390" s="1211">
        <v>159991089.00321355</v>
      </c>
    </row>
    <row r="391" spans="2:6" ht="13.15" customHeight="1" x14ac:dyDescent="0.3">
      <c r="B391" s="1173" t="s">
        <v>1185</v>
      </c>
      <c r="C391" s="1206">
        <v>5105282174.8261986</v>
      </c>
      <c r="D391" s="1206">
        <v>65749297.654833391</v>
      </c>
      <c r="E391" s="1206">
        <v>813729112.6937325</v>
      </c>
      <c r="F391" s="1210">
        <v>5984760585.1747646</v>
      </c>
    </row>
    <row r="392" spans="2:6" ht="13.15" customHeight="1" x14ac:dyDescent="0.3">
      <c r="B392" s="1172" t="s">
        <v>1186</v>
      </c>
      <c r="C392" s="1207">
        <v>155607172.57631248</v>
      </c>
      <c r="D392" s="1208">
        <v>3886088.3088534456</v>
      </c>
      <c r="E392" s="1207">
        <v>15939156.031847376</v>
      </c>
      <c r="F392" s="1211">
        <v>175432416.91701332</v>
      </c>
    </row>
    <row r="393" spans="2:6" ht="13.15" customHeight="1" x14ac:dyDescent="0.3">
      <c r="B393" s="1173" t="s">
        <v>1187</v>
      </c>
      <c r="C393" s="1206">
        <v>194860866.62333074</v>
      </c>
      <c r="D393" s="1206">
        <v>4998254.7714562453</v>
      </c>
      <c r="E393" s="1206">
        <v>16784338.680044971</v>
      </c>
      <c r="F393" s="1210">
        <v>216643460.07483196</v>
      </c>
    </row>
    <row r="394" spans="2:6" ht="13.15" customHeight="1" x14ac:dyDescent="0.3">
      <c r="B394" s="1172" t="s">
        <v>1188</v>
      </c>
      <c r="C394" s="1207">
        <v>1916342196.9049475</v>
      </c>
      <c r="D394" s="1208">
        <v>31431167.00040257</v>
      </c>
      <c r="E394" s="1207">
        <v>286000860.62481439</v>
      </c>
      <c r="F394" s="1211">
        <v>2233774224.5301647</v>
      </c>
    </row>
    <row r="395" spans="2:6" ht="13.15" customHeight="1" x14ac:dyDescent="0.3">
      <c r="B395" s="1173" t="s">
        <v>1189</v>
      </c>
      <c r="C395" s="1206">
        <v>1250564804.3151858</v>
      </c>
      <c r="D395" s="1206">
        <v>15462326.508470459</v>
      </c>
      <c r="E395" s="1206">
        <v>348723412.52755249</v>
      </c>
      <c r="F395" s="1210">
        <v>1614750543.3512087</v>
      </c>
    </row>
    <row r="396" spans="2:6" ht="13.15" customHeight="1" x14ac:dyDescent="0.3">
      <c r="B396" s="1172" t="s">
        <v>1190</v>
      </c>
      <c r="C396" s="1207">
        <v>3637343311.6561961</v>
      </c>
      <c r="D396" s="1208">
        <v>50422612.872389138</v>
      </c>
      <c r="E396" s="1207">
        <v>727236416.13654006</v>
      </c>
      <c r="F396" s="1211">
        <v>4415002340.6651258</v>
      </c>
    </row>
    <row r="397" spans="2:6" ht="13.15" customHeight="1" x14ac:dyDescent="0.3">
      <c r="B397" s="1173" t="s">
        <v>1191</v>
      </c>
      <c r="C397" s="1206">
        <v>1247048184.7574303</v>
      </c>
      <c r="D397" s="1206">
        <v>10353633.282210434</v>
      </c>
      <c r="E397" s="1206">
        <v>90418350.272483692</v>
      </c>
      <c r="F397" s="1210">
        <v>1347820168.3121243</v>
      </c>
    </row>
    <row r="398" spans="2:6" ht="13.15" customHeight="1" x14ac:dyDescent="0.3">
      <c r="B398" s="1172" t="s">
        <v>1192</v>
      </c>
      <c r="C398" s="1207">
        <v>4352829087.7240849</v>
      </c>
      <c r="D398" s="1208">
        <v>92207736.815101624</v>
      </c>
      <c r="E398" s="1207">
        <v>1380237593.0031662</v>
      </c>
      <c r="F398" s="1211">
        <v>5825274417.5423527</v>
      </c>
    </row>
    <row r="399" spans="2:6" ht="13.15" customHeight="1" x14ac:dyDescent="0.3">
      <c r="B399" s="1173" t="s">
        <v>1193</v>
      </c>
      <c r="C399" s="1206">
        <v>2943755882.6297832</v>
      </c>
      <c r="D399" s="1206">
        <v>65676375.627209447</v>
      </c>
      <c r="E399" s="1206">
        <v>848450749.01114464</v>
      </c>
      <c r="F399" s="1210">
        <v>3857883007.2681375</v>
      </c>
    </row>
    <row r="400" spans="2:6" ht="13.15" customHeight="1" x14ac:dyDescent="0.3">
      <c r="B400" s="1172" t="s">
        <v>1194</v>
      </c>
      <c r="C400" s="1207">
        <v>924608511.43232572</v>
      </c>
      <c r="D400" s="1208">
        <v>35585133.294175059</v>
      </c>
      <c r="E400" s="1207">
        <v>427747821.68079686</v>
      </c>
      <c r="F400" s="1211">
        <v>1387941466.4072976</v>
      </c>
    </row>
    <row r="401" spans="2:6" ht="13.15" customHeight="1" x14ac:dyDescent="0.3">
      <c r="B401" s="1173" t="s">
        <v>1195</v>
      </c>
      <c r="C401" s="1206">
        <v>158090584.59403566</v>
      </c>
      <c r="D401" s="1206">
        <v>5799848.2603690224</v>
      </c>
      <c r="E401" s="1206">
        <v>61552239.371828042</v>
      </c>
      <c r="F401" s="1210">
        <v>225442672.22623274</v>
      </c>
    </row>
    <row r="402" spans="2:6" ht="13.15" customHeight="1" x14ac:dyDescent="0.3">
      <c r="B402" s="1172" t="s">
        <v>1196</v>
      </c>
      <c r="C402" s="1207">
        <v>5610479.426448537</v>
      </c>
      <c r="D402" s="1208">
        <v>138273.22335651104</v>
      </c>
      <c r="E402" s="1207">
        <v>493.91698863802611</v>
      </c>
      <c r="F402" s="1211">
        <v>5749246.5667936867</v>
      </c>
    </row>
    <row r="403" spans="2:6" ht="13.15" customHeight="1" x14ac:dyDescent="0.3">
      <c r="B403" s="1173" t="s">
        <v>1197</v>
      </c>
      <c r="C403" s="1206">
        <v>1023158378.0751594</v>
      </c>
      <c r="D403" s="1206">
        <v>25046056.847157784</v>
      </c>
      <c r="E403" s="1206">
        <v>288844556.74191326</v>
      </c>
      <c r="F403" s="1210">
        <v>1337048991.6642306</v>
      </c>
    </row>
    <row r="404" spans="2:6" ht="13.15" customHeight="1" x14ac:dyDescent="0.3">
      <c r="B404" s="1172" t="s">
        <v>1198</v>
      </c>
      <c r="C404" s="1207">
        <v>42873948.403622299</v>
      </c>
      <c r="D404" s="1208">
        <v>1353391.741941019</v>
      </c>
      <c r="E404" s="1207">
        <v>21648179.499283202</v>
      </c>
      <c r="F404" s="1211">
        <v>65875519.644846521</v>
      </c>
    </row>
    <row r="405" spans="2:6" ht="13.15" customHeight="1" x14ac:dyDescent="0.3">
      <c r="B405" s="1173" t="s">
        <v>1199</v>
      </c>
      <c r="C405" s="1206">
        <v>686154124.08662331</v>
      </c>
      <c r="D405" s="1206">
        <v>29428287.944112252</v>
      </c>
      <c r="E405" s="1206">
        <v>184227990.38921946</v>
      </c>
      <c r="F405" s="1210">
        <v>899810402.41995502</v>
      </c>
    </row>
    <row r="406" spans="2:6" ht="13.15" customHeight="1" x14ac:dyDescent="0.3">
      <c r="B406" s="1172" t="s">
        <v>1200</v>
      </c>
      <c r="C406" s="1207">
        <v>22570949.174715877</v>
      </c>
      <c r="D406" s="1208">
        <v>396779.1375697318</v>
      </c>
      <c r="E406" s="1207">
        <v>2580741.4311078792</v>
      </c>
      <c r="F406" s="1211">
        <v>25548469.743393488</v>
      </c>
    </row>
    <row r="407" spans="2:6" ht="13.15" customHeight="1" x14ac:dyDescent="0.3">
      <c r="B407" s="1173" t="s">
        <v>1201</v>
      </c>
      <c r="C407" s="1206">
        <v>38933777.928834639</v>
      </c>
      <c r="D407" s="1206">
        <v>851859.30957524886</v>
      </c>
      <c r="E407" s="1206">
        <v>10643972.844773043</v>
      </c>
      <c r="F407" s="1210">
        <v>50429610.083182931</v>
      </c>
    </row>
    <row r="408" spans="2:6" ht="13.15" customHeight="1" x14ac:dyDescent="0.3">
      <c r="B408" s="1172" t="s">
        <v>1202</v>
      </c>
      <c r="C408" s="1207">
        <v>8841318.1752590835</v>
      </c>
      <c r="D408" s="1208">
        <v>244250.7976591656</v>
      </c>
      <c r="E408" s="1207">
        <v>246.95849431901306</v>
      </c>
      <c r="F408" s="1211">
        <v>9085815.9314125683</v>
      </c>
    </row>
    <row r="409" spans="2:6" ht="13.15" customHeight="1" x14ac:dyDescent="0.3">
      <c r="B409" s="1173" t="s">
        <v>1203</v>
      </c>
      <c r="C409" s="1206">
        <v>2155400369.6004581</v>
      </c>
      <c r="D409" s="1206">
        <v>58764529.770376436</v>
      </c>
      <c r="E409" s="1206">
        <v>972788094.87700725</v>
      </c>
      <c r="F409" s="1210">
        <v>3186952994.2478418</v>
      </c>
    </row>
    <row r="410" spans="2:6" ht="13.15" customHeight="1" x14ac:dyDescent="0.3">
      <c r="B410" s="1172" t="s">
        <v>1204</v>
      </c>
      <c r="C410" s="1207">
        <v>98711531.467388287</v>
      </c>
      <c r="D410" s="1208">
        <v>5639847.5938146235</v>
      </c>
      <c r="E410" s="1207">
        <v>53008259.061627179</v>
      </c>
      <c r="F410" s="1211">
        <v>157359638.12283009</v>
      </c>
    </row>
    <row r="411" spans="2:6" ht="13.15" customHeight="1" x14ac:dyDescent="0.3">
      <c r="B411" s="1173" t="s">
        <v>1205</v>
      </c>
      <c r="C411" s="1206">
        <v>256453662.82471678</v>
      </c>
      <c r="D411" s="1206">
        <v>9793630.9492700361</v>
      </c>
      <c r="E411" s="1206">
        <v>99738180.860803321</v>
      </c>
      <c r="F411" s="1210">
        <v>365985474.63479012</v>
      </c>
    </row>
    <row r="412" spans="2:6" ht="13.15" customHeight="1" x14ac:dyDescent="0.3">
      <c r="B412" s="1172" t="s">
        <v>1206</v>
      </c>
      <c r="C412" s="1207">
        <v>717525565.60674906</v>
      </c>
      <c r="D412" s="1208">
        <v>25492707.784399349</v>
      </c>
      <c r="E412" s="1207">
        <v>645938368.40129769</v>
      </c>
      <c r="F412" s="1211">
        <v>1388956641.7924461</v>
      </c>
    </row>
    <row r="413" spans="2:6" ht="13.15" customHeight="1" x14ac:dyDescent="0.3">
      <c r="B413" s="1173" t="s">
        <v>1207</v>
      </c>
      <c r="C413" s="1206">
        <v>146717791.88564551</v>
      </c>
      <c r="D413" s="1206">
        <v>2732676.2918380704</v>
      </c>
      <c r="E413" s="1206">
        <v>23969537.902491786</v>
      </c>
      <c r="F413" s="1210">
        <v>173420006.07997537</v>
      </c>
    </row>
    <row r="414" spans="2:6" ht="13.15" customHeight="1" x14ac:dyDescent="0.3">
      <c r="B414" s="1172" t="s">
        <v>1208</v>
      </c>
      <c r="C414" s="1207">
        <v>1714812519.7275362</v>
      </c>
      <c r="D414" s="1208">
        <v>51287601.524259485</v>
      </c>
      <c r="E414" s="1207">
        <v>483360132.45164144</v>
      </c>
      <c r="F414" s="1211">
        <v>2249460253.7034373</v>
      </c>
    </row>
    <row r="415" spans="2:6" ht="13.15" customHeight="1" x14ac:dyDescent="0.3">
      <c r="B415" s="1173" t="s">
        <v>1209</v>
      </c>
      <c r="C415" s="1206">
        <v>370030029.13559926</v>
      </c>
      <c r="D415" s="1206">
        <v>7907593.1888812985</v>
      </c>
      <c r="E415" s="1206">
        <v>30161788.3892636</v>
      </c>
      <c r="F415" s="1210">
        <v>408099410.71374416</v>
      </c>
    </row>
    <row r="416" spans="2:6" ht="13.15" customHeight="1" x14ac:dyDescent="0.3">
      <c r="B416" s="1172" t="s">
        <v>1210</v>
      </c>
      <c r="C416" s="1207">
        <v>185401289.72714299</v>
      </c>
      <c r="D416" s="1208">
        <v>5034504.7025946938</v>
      </c>
      <c r="E416" s="1207">
        <v>17306137.77632641</v>
      </c>
      <c r="F416" s="1211">
        <v>207741932.20606411</v>
      </c>
    </row>
    <row r="417" spans="2:6" ht="13.15" customHeight="1" x14ac:dyDescent="0.3">
      <c r="B417" s="1173" t="s">
        <v>1211</v>
      </c>
      <c r="C417" s="1206">
        <v>5802489585.1267366</v>
      </c>
      <c r="D417" s="1206">
        <v>114641842.58751623</v>
      </c>
      <c r="E417" s="1206">
        <v>1698446455.618937</v>
      </c>
      <c r="F417" s="1210">
        <v>7615577883.333189</v>
      </c>
    </row>
    <row r="418" spans="2:6" ht="13.15" customHeight="1" x14ac:dyDescent="0.3">
      <c r="B418" s="1172" t="s">
        <v>1212</v>
      </c>
      <c r="C418" s="1207">
        <v>370017057.71808839</v>
      </c>
      <c r="D418" s="1208">
        <v>16633385.036994997</v>
      </c>
      <c r="E418" s="1207">
        <v>186607903.87599826</v>
      </c>
      <c r="F418" s="1211">
        <v>573258346.63108158</v>
      </c>
    </row>
    <row r="419" spans="2:6" ht="13.15" customHeight="1" x14ac:dyDescent="0.3">
      <c r="B419" s="1173" t="s">
        <v>1213</v>
      </c>
      <c r="C419" s="1206">
        <v>3497816464.0147424</v>
      </c>
      <c r="D419" s="1206">
        <v>35231133.578445606</v>
      </c>
      <c r="E419" s="1206">
        <v>779745314.26791453</v>
      </c>
      <c r="F419" s="1210">
        <v>4312792911.8611021</v>
      </c>
    </row>
    <row r="420" spans="2:6" ht="13.15" customHeight="1" x14ac:dyDescent="0.3">
      <c r="B420" s="1172" t="s">
        <v>1214</v>
      </c>
      <c r="C420" s="1207">
        <v>9330417897.7507114</v>
      </c>
      <c r="D420" s="1208">
        <v>92070054.623231113</v>
      </c>
      <c r="E420" s="1207">
        <v>1499591781.8601766</v>
      </c>
      <c r="F420" s="1211">
        <v>10922079734.234119</v>
      </c>
    </row>
    <row r="421" spans="2:6" ht="13.15" customHeight="1" x14ac:dyDescent="0.3">
      <c r="B421" s="1173" t="s">
        <v>1215</v>
      </c>
      <c r="C421" s="1206">
        <v>202065328.44998285</v>
      </c>
      <c r="D421" s="1206">
        <v>4523389.1168495426</v>
      </c>
      <c r="E421" s="1206">
        <v>25579847.678291149</v>
      </c>
      <c r="F421" s="1210">
        <v>232168565.24512354</v>
      </c>
    </row>
    <row r="422" spans="2:6" ht="13.15" customHeight="1" x14ac:dyDescent="0.3">
      <c r="B422" s="1172" t="s">
        <v>1216</v>
      </c>
      <c r="C422" s="1207">
        <v>6147520006.105917</v>
      </c>
      <c r="D422" s="1208">
        <v>66249408.79719732</v>
      </c>
      <c r="E422" s="1207">
        <v>693271739.28042614</v>
      </c>
      <c r="F422" s="1211">
        <v>6907041154.1835403</v>
      </c>
    </row>
    <row r="423" spans="2:6" ht="13.15" customHeight="1" x14ac:dyDescent="0.3">
      <c r="B423" s="1173" t="s">
        <v>1217</v>
      </c>
      <c r="C423" s="1206">
        <v>2823143682.9198904</v>
      </c>
      <c r="D423" s="1206">
        <v>38795503.748445489</v>
      </c>
      <c r="E423" s="1206">
        <v>378064308.22013563</v>
      </c>
      <c r="F423" s="1210">
        <v>3240003494.8884716</v>
      </c>
    </row>
    <row r="424" spans="2:6" ht="13.15" customHeight="1" x14ac:dyDescent="0.3">
      <c r="B424" s="1172" t="s">
        <v>1218</v>
      </c>
      <c r="C424" s="1207">
        <v>19136937.065317471</v>
      </c>
      <c r="D424" s="1208">
        <v>477722.30678880884</v>
      </c>
      <c r="E424" s="1207">
        <v>331912.21636475361</v>
      </c>
      <c r="F424" s="1211">
        <v>19946571.588471033</v>
      </c>
    </row>
    <row r="425" spans="2:6" ht="13.15" customHeight="1" x14ac:dyDescent="0.3">
      <c r="B425" s="1173" t="s">
        <v>1219</v>
      </c>
      <c r="C425" s="1206">
        <v>2795920091.0959582</v>
      </c>
      <c r="D425" s="1206">
        <v>19805915.403986178</v>
      </c>
      <c r="E425" s="1206">
        <v>227286807.71948642</v>
      </c>
      <c r="F425" s="1210">
        <v>3043012814.2194304</v>
      </c>
    </row>
    <row r="426" spans="2:6" ht="13.15" customHeight="1" x14ac:dyDescent="0.3">
      <c r="B426" s="1172" t="s">
        <v>1220</v>
      </c>
      <c r="C426" s="1207">
        <v>1099115039.3216558</v>
      </c>
      <c r="D426" s="1208">
        <v>18024391.711363461</v>
      </c>
      <c r="E426" s="1207">
        <v>203452747.85475594</v>
      </c>
      <c r="F426" s="1211">
        <v>1320592178.8877752</v>
      </c>
    </row>
    <row r="427" spans="2:6" ht="13.15" customHeight="1" x14ac:dyDescent="0.3">
      <c r="B427" s="1173" t="s">
        <v>1221</v>
      </c>
      <c r="C427" s="1206">
        <v>1420449411.3336151</v>
      </c>
      <c r="D427" s="1206">
        <v>13777633.47429635</v>
      </c>
      <c r="E427" s="1206">
        <v>74150088.712986216</v>
      </c>
      <c r="F427" s="1210">
        <v>1508377133.5208976</v>
      </c>
    </row>
    <row r="428" spans="2:6" ht="13.15" customHeight="1" x14ac:dyDescent="0.3">
      <c r="B428" s="1172" t="s">
        <v>1222</v>
      </c>
      <c r="C428" s="1207">
        <v>462574129.47100264</v>
      </c>
      <c r="D428" s="1208">
        <v>9147436.524628168</v>
      </c>
      <c r="E428" s="1207">
        <v>73455326.357246488</v>
      </c>
      <c r="F428" s="1211">
        <v>545176892.35287726</v>
      </c>
    </row>
    <row r="429" spans="2:6" ht="13.15" customHeight="1" x14ac:dyDescent="0.3">
      <c r="B429" s="1173" t="s">
        <v>1223</v>
      </c>
      <c r="C429" s="1206">
        <v>201484208.94550565</v>
      </c>
      <c r="D429" s="1206">
        <v>3129807.2338637258</v>
      </c>
      <c r="E429" s="1206">
        <v>15257521.48723698</v>
      </c>
      <c r="F429" s="1210">
        <v>219871537.66660634</v>
      </c>
    </row>
    <row r="430" spans="2:6" ht="13.15" customHeight="1" x14ac:dyDescent="0.3">
      <c r="B430" s="1172" t="s">
        <v>1224</v>
      </c>
      <c r="C430" s="1207">
        <v>268942407.06273371</v>
      </c>
      <c r="D430" s="1208">
        <v>4512834.9831718151</v>
      </c>
      <c r="E430" s="1207">
        <v>30667172.033869576</v>
      </c>
      <c r="F430" s="1211">
        <v>304122414.07977509</v>
      </c>
    </row>
    <row r="431" spans="2:6" ht="13.15" customHeight="1" x14ac:dyDescent="0.3">
      <c r="B431" s="1173" t="s">
        <v>1225</v>
      </c>
      <c r="C431" s="1206">
        <v>6873499932.0223942</v>
      </c>
      <c r="D431" s="1206">
        <v>91567607.499279872</v>
      </c>
      <c r="E431" s="1206">
        <v>752733390.85611439</v>
      </c>
      <c r="F431" s="1210">
        <v>7717800930.3777885</v>
      </c>
    </row>
    <row r="432" spans="2:6" ht="13.15" customHeight="1" x14ac:dyDescent="0.3">
      <c r="B432" s="1172" t="s">
        <v>1226</v>
      </c>
      <c r="C432" s="1207">
        <v>74604629.918174475</v>
      </c>
      <c r="D432" s="1208">
        <v>1247794.1164507633</v>
      </c>
      <c r="E432" s="1207">
        <v>1746613.95107122</v>
      </c>
      <c r="F432" s="1211">
        <v>77599037.98569645</v>
      </c>
    </row>
    <row r="433" spans="2:6" ht="13.15" customHeight="1" x14ac:dyDescent="0.3">
      <c r="B433" s="1173" t="s">
        <v>1227</v>
      </c>
      <c r="C433" s="1206">
        <v>640880326.90229416</v>
      </c>
      <c r="D433" s="1206">
        <v>2613442.7256361851</v>
      </c>
      <c r="E433" s="1206">
        <v>41311356.10730584</v>
      </c>
      <c r="F433" s="1210">
        <v>684805125.73523629</v>
      </c>
    </row>
    <row r="434" spans="2:6" ht="13.15" customHeight="1" x14ac:dyDescent="0.3">
      <c r="B434" s="1172" t="s">
        <v>1228</v>
      </c>
      <c r="C434" s="1207">
        <v>270184932.31901699</v>
      </c>
      <c r="D434" s="1208">
        <v>1817661.0463352806</v>
      </c>
      <c r="E434" s="1207">
        <v>17599282.365992393</v>
      </c>
      <c r="F434" s="1211">
        <v>289601875.73134464</v>
      </c>
    </row>
    <row r="435" spans="2:6" ht="13.15" customHeight="1" x14ac:dyDescent="0.3">
      <c r="B435" s="1173" t="s">
        <v>1229</v>
      </c>
      <c r="C435" s="1206">
        <v>609400881.26373756</v>
      </c>
      <c r="D435" s="1206">
        <v>16377229.176547348</v>
      </c>
      <c r="E435" s="1206">
        <v>152244854.23517132</v>
      </c>
      <c r="F435" s="1210">
        <v>778022964.67545629</v>
      </c>
    </row>
    <row r="436" spans="2:6" ht="13.15" customHeight="1" x14ac:dyDescent="0.3">
      <c r="B436" s="1172" t="s">
        <v>1230</v>
      </c>
      <c r="C436" s="1207">
        <v>193536826.24858579</v>
      </c>
      <c r="D436" s="1208">
        <v>2415658.260515511</v>
      </c>
      <c r="E436" s="1207">
        <v>18809422.664007291</v>
      </c>
      <c r="F436" s="1211">
        <v>214761907.17310858</v>
      </c>
    </row>
    <row r="437" spans="2:6" ht="13.15" customHeight="1" x14ac:dyDescent="0.3">
      <c r="B437" s="1173" t="s">
        <v>1231</v>
      </c>
      <c r="C437" s="1206">
        <v>1335838766.4889629</v>
      </c>
      <c r="D437" s="1206">
        <v>23859715.933067892</v>
      </c>
      <c r="E437" s="1206">
        <v>366661349.78351861</v>
      </c>
      <c r="F437" s="1210">
        <v>1726359832.2055492</v>
      </c>
    </row>
    <row r="438" spans="2:6" ht="13.15" customHeight="1" x14ac:dyDescent="0.3">
      <c r="B438" s="1172" t="s">
        <v>1232</v>
      </c>
      <c r="C438" s="1207">
        <v>188838169.20251751</v>
      </c>
      <c r="D438" s="1208">
        <v>3778970.8881135941</v>
      </c>
      <c r="E438" s="1207">
        <v>14084300.267647374</v>
      </c>
      <c r="F438" s="1211">
        <v>206701440.35827848</v>
      </c>
    </row>
    <row r="439" spans="2:6" ht="13.15" customHeight="1" x14ac:dyDescent="0.3">
      <c r="B439" s="1173" t="s">
        <v>1233</v>
      </c>
      <c r="C439" s="1206">
        <v>701959181.88778424</v>
      </c>
      <c r="D439" s="1206">
        <v>17203083.100740671</v>
      </c>
      <c r="E439" s="1206">
        <v>260775072.21008569</v>
      </c>
      <c r="F439" s="1210">
        <v>979937337.19861054</v>
      </c>
    </row>
    <row r="440" spans="2:6" ht="13.15" customHeight="1" x14ac:dyDescent="0.3">
      <c r="B440" s="1172" t="s">
        <v>1234</v>
      </c>
      <c r="C440" s="1207">
        <v>310207899.69503528</v>
      </c>
      <c r="D440" s="1208">
        <v>5174762.1030826196</v>
      </c>
      <c r="E440" s="1207">
        <v>23247960.334341798</v>
      </c>
      <c r="F440" s="1211">
        <v>338630622.1324597</v>
      </c>
    </row>
    <row r="441" spans="2:6" ht="13.15" customHeight="1" x14ac:dyDescent="0.3">
      <c r="B441" s="1173" t="s">
        <v>1235</v>
      </c>
      <c r="C441" s="1206">
        <v>726612521.46728921</v>
      </c>
      <c r="D441" s="1206">
        <v>11838360.663637133</v>
      </c>
      <c r="E441" s="1206">
        <v>135803267.05563</v>
      </c>
      <c r="F441" s="1210">
        <v>874254149.18655634</v>
      </c>
    </row>
    <row r="442" spans="2:6" ht="13.15" customHeight="1" x14ac:dyDescent="0.3">
      <c r="B442" s="1172" t="s">
        <v>1236</v>
      </c>
      <c r="C442" s="1207">
        <v>282714365.8456462</v>
      </c>
      <c r="D442" s="1208">
        <v>5957372.2235537134</v>
      </c>
      <c r="E442" s="1207">
        <v>61690728.202778399</v>
      </c>
      <c r="F442" s="1211">
        <v>350362466.27197832</v>
      </c>
    </row>
    <row r="443" spans="2:6" ht="13.15" customHeight="1" x14ac:dyDescent="0.3">
      <c r="B443" s="1173" t="s">
        <v>1237</v>
      </c>
      <c r="C443" s="1206">
        <v>750494949.22294986</v>
      </c>
      <c r="D443" s="1206">
        <v>7111136.0450250143</v>
      </c>
      <c r="E443" s="1206">
        <v>39791439.206611827</v>
      </c>
      <c r="F443" s="1210">
        <v>797397524.47458673</v>
      </c>
    </row>
    <row r="444" spans="2:6" ht="13.15" customHeight="1" x14ac:dyDescent="0.3">
      <c r="B444" s="1172" t="s">
        <v>1238</v>
      </c>
      <c r="C444" s="1207">
        <v>1271040391.6676023</v>
      </c>
      <c r="D444" s="1208">
        <v>27534299.403019603</v>
      </c>
      <c r="E444" s="1207">
        <v>236250124.37173361</v>
      </c>
      <c r="F444" s="1211">
        <v>1534824815.4423556</v>
      </c>
    </row>
    <row r="445" spans="2:6" ht="13.15" customHeight="1" x14ac:dyDescent="0.3">
      <c r="B445" s="1173" t="s">
        <v>1239</v>
      </c>
      <c r="C445" s="1206">
        <v>127273637.03718106</v>
      </c>
      <c r="D445" s="1206">
        <v>1618722.6625991729</v>
      </c>
      <c r="E445" s="1206">
        <v>21923208.430780966</v>
      </c>
      <c r="F445" s="1210">
        <v>150815568.1305612</v>
      </c>
    </row>
    <row r="446" spans="2:6" ht="13.15" customHeight="1" x14ac:dyDescent="0.3">
      <c r="B446" s="1172" t="s">
        <v>1240</v>
      </c>
      <c r="C446" s="1207">
        <v>9052274.3863533381</v>
      </c>
      <c r="D446" s="1208">
        <v>225956.9659510988</v>
      </c>
      <c r="E446" s="1207">
        <v>3579107.7185418764</v>
      </c>
      <c r="F446" s="1211">
        <v>12857339.070846312</v>
      </c>
    </row>
    <row r="447" spans="2:6" ht="13.15" customHeight="1" x14ac:dyDescent="0.3">
      <c r="B447" s="1173" t="s">
        <v>1241</v>
      </c>
      <c r="C447" s="1206">
        <v>86751611.440095037</v>
      </c>
      <c r="D447" s="1206">
        <v>2054974.2601236184</v>
      </c>
      <c r="E447" s="1206">
        <v>16465154.993613658</v>
      </c>
      <c r="F447" s="1210">
        <v>105271740.69383232</v>
      </c>
    </row>
    <row r="448" spans="2:6" ht="13.15" customHeight="1" x14ac:dyDescent="0.3">
      <c r="B448" s="1172" t="s">
        <v>1242</v>
      </c>
      <c r="C448" s="1207">
        <v>95434951.40419808</v>
      </c>
      <c r="D448" s="1208">
        <v>734694.35357420018</v>
      </c>
      <c r="E448" s="1207">
        <v>5885590.1632583132</v>
      </c>
      <c r="F448" s="1211">
        <v>102055235.9210306</v>
      </c>
    </row>
    <row r="449" spans="2:6" ht="13.15" customHeight="1" x14ac:dyDescent="0.3">
      <c r="B449" s="1173" t="s">
        <v>1243</v>
      </c>
      <c r="C449" s="1206">
        <v>297332470.67396402</v>
      </c>
      <c r="D449" s="1206">
        <v>5091497.0244544391</v>
      </c>
      <c r="E449" s="1206">
        <v>30750706.594002351</v>
      </c>
      <c r="F449" s="1210">
        <v>333174674.2924208</v>
      </c>
    </row>
    <row r="450" spans="2:6" ht="13.15" customHeight="1" x14ac:dyDescent="0.3">
      <c r="B450" s="1172" t="s">
        <v>1244</v>
      </c>
      <c r="C450" s="1207">
        <v>81082282.740519226</v>
      </c>
      <c r="D450" s="1208">
        <v>2147147.0275758021</v>
      </c>
      <c r="E450" s="1207">
        <v>41305067.046043247</v>
      </c>
      <c r="F450" s="1211">
        <v>124534496.81413828</v>
      </c>
    </row>
    <row r="451" spans="2:6" ht="13.15" customHeight="1" x14ac:dyDescent="0.3">
      <c r="B451" s="1173" t="s">
        <v>1245</v>
      </c>
      <c r="C451" s="1206">
        <v>253245353.38000375</v>
      </c>
      <c r="D451" s="1206">
        <v>4571952.2039453434</v>
      </c>
      <c r="E451" s="1206">
        <v>20959192.407459751</v>
      </c>
      <c r="F451" s="1210">
        <v>278776497.99140882</v>
      </c>
    </row>
    <row r="452" spans="2:6" ht="13.15" customHeight="1" x14ac:dyDescent="0.3">
      <c r="B452" s="1172" t="s">
        <v>1246</v>
      </c>
      <c r="C452" s="1207">
        <v>43472818.268903494</v>
      </c>
      <c r="D452" s="1208">
        <v>1186509.7802287394</v>
      </c>
      <c r="E452" s="1207">
        <v>7578634.228908414</v>
      </c>
      <c r="F452" s="1211">
        <v>52237962.278040648</v>
      </c>
    </row>
    <row r="453" spans="2:6" ht="13.15" customHeight="1" x14ac:dyDescent="0.3">
      <c r="B453" s="1173" t="s">
        <v>1247</v>
      </c>
      <c r="C453" s="1206">
        <v>75566016.767569095</v>
      </c>
      <c r="D453" s="1206">
        <v>1360596.6971983504</v>
      </c>
      <c r="E453" s="1206">
        <v>8318735.1415123753</v>
      </c>
      <c r="F453" s="1210">
        <v>85245348.60627982</v>
      </c>
    </row>
    <row r="454" spans="2:6" ht="13.15" customHeight="1" x14ac:dyDescent="0.3">
      <c r="B454" s="1172" t="s">
        <v>1248</v>
      </c>
      <c r="C454" s="1207">
        <v>133488174.89591503</v>
      </c>
      <c r="D454" s="1208">
        <v>2368783.834808148</v>
      </c>
      <c r="E454" s="1207">
        <v>13531417.009471606</v>
      </c>
      <c r="F454" s="1211">
        <v>149388375.74019477</v>
      </c>
    </row>
    <row r="455" spans="2:6" ht="13.15" customHeight="1" x14ac:dyDescent="0.3">
      <c r="B455" s="1173" t="s">
        <v>1249</v>
      </c>
      <c r="C455" s="1206">
        <v>293432989.48778886</v>
      </c>
      <c r="D455" s="1206">
        <v>12594205.501101518</v>
      </c>
      <c r="E455" s="1206">
        <v>121603472.9728141</v>
      </c>
      <c r="F455" s="1210">
        <v>427630667.96170443</v>
      </c>
    </row>
    <row r="456" spans="2:6" ht="13.15" customHeight="1" x14ac:dyDescent="0.3">
      <c r="B456" s="1172" t="s">
        <v>1250</v>
      </c>
      <c r="C456" s="1207">
        <v>1213122056.693891</v>
      </c>
      <c r="D456" s="1208">
        <v>23795377.934168451</v>
      </c>
      <c r="E456" s="1207">
        <v>610432855.12121463</v>
      </c>
      <c r="F456" s="1211">
        <v>1847350289.749274</v>
      </c>
    </row>
    <row r="457" spans="2:6" ht="13.15" customHeight="1" x14ac:dyDescent="0.3">
      <c r="B457" s="1173" t="s">
        <v>1251</v>
      </c>
      <c r="C457" s="1206">
        <v>1582838040.9844964</v>
      </c>
      <c r="D457" s="1206">
        <v>27870680.751596238</v>
      </c>
      <c r="E457" s="1206">
        <v>271798898.56496972</v>
      </c>
      <c r="F457" s="1210">
        <v>1882507620.3010623</v>
      </c>
    </row>
    <row r="458" spans="2:6" ht="13.15" customHeight="1" x14ac:dyDescent="0.3">
      <c r="B458" s="1172" t="s">
        <v>1252</v>
      </c>
      <c r="C458" s="1207">
        <v>1671065526.6548281</v>
      </c>
      <c r="D458" s="1208">
        <v>26832393.224737555</v>
      </c>
      <c r="E458" s="1207">
        <v>228152001.96267736</v>
      </c>
      <c r="F458" s="1211">
        <v>1926049921.8422432</v>
      </c>
    </row>
    <row r="459" spans="2:6" ht="13.15" customHeight="1" x14ac:dyDescent="0.3">
      <c r="B459" s="1173" t="s">
        <v>1253</v>
      </c>
      <c r="C459" s="1206">
        <v>1306348043.9666433</v>
      </c>
      <c r="D459" s="1206">
        <v>36961434.542285889</v>
      </c>
      <c r="E459" s="1206">
        <v>518416380.29362363</v>
      </c>
      <c r="F459" s="1210">
        <v>1861725858.8025529</v>
      </c>
    </row>
    <row r="460" spans="2:6" ht="13.15" customHeight="1" x14ac:dyDescent="0.3">
      <c r="B460" s="1172" t="s">
        <v>1254</v>
      </c>
      <c r="C460" s="1207">
        <v>96864811.237582549</v>
      </c>
      <c r="D460" s="1208">
        <v>2734393.0975829805</v>
      </c>
      <c r="E460" s="1207">
        <v>8493474.2017231639</v>
      </c>
      <c r="F460" s="1211">
        <v>108092678.53688869</v>
      </c>
    </row>
    <row r="461" spans="2:6" ht="13.15" customHeight="1" x14ac:dyDescent="0.3">
      <c r="B461" s="1173" t="s">
        <v>1255</v>
      </c>
      <c r="C461" s="1206">
        <v>49260391.679681607</v>
      </c>
      <c r="D461" s="1206">
        <v>1544449.7058644218</v>
      </c>
      <c r="E461" s="1206">
        <v>10612302.302952548</v>
      </c>
      <c r="F461" s="1210">
        <v>61417143.688498579</v>
      </c>
    </row>
    <row r="462" spans="2:6" ht="13.15" customHeight="1" x14ac:dyDescent="0.3">
      <c r="B462" s="1172" t="s">
        <v>1256</v>
      </c>
      <c r="C462" s="1207">
        <v>55435742.203409731</v>
      </c>
      <c r="D462" s="1208">
        <v>1574465.6620438877</v>
      </c>
      <c r="E462" s="1207">
        <v>9885748.5275900904</v>
      </c>
      <c r="F462" s="1211">
        <v>66895956.393043704</v>
      </c>
    </row>
    <row r="463" spans="2:6" ht="13.15" customHeight="1" x14ac:dyDescent="0.3">
      <c r="B463" s="1173" t="s">
        <v>1257</v>
      </c>
      <c r="C463" s="1206">
        <v>33752857.233844034</v>
      </c>
      <c r="D463" s="1206">
        <v>546661.90797174699</v>
      </c>
      <c r="E463" s="1206">
        <v>3710955.2675928012</v>
      </c>
      <c r="F463" s="1210">
        <v>38010474.409408584</v>
      </c>
    </row>
    <row r="464" spans="2:6" ht="13.15" customHeight="1" x14ac:dyDescent="0.3">
      <c r="B464" s="1172" t="s">
        <v>1258</v>
      </c>
      <c r="C464" s="1207">
        <v>56134696.795378342</v>
      </c>
      <c r="D464" s="1208">
        <v>1382408.5734656607</v>
      </c>
      <c r="E464" s="1207">
        <v>9955021.1267885342</v>
      </c>
      <c r="F464" s="1211">
        <v>67472126.495632529</v>
      </c>
    </row>
    <row r="465" spans="2:6" ht="13.15" customHeight="1" x14ac:dyDescent="0.3">
      <c r="B465" s="1173" t="s">
        <v>1259</v>
      </c>
      <c r="C465" s="1206">
        <v>59864047.600308694</v>
      </c>
      <c r="D465" s="1206">
        <v>941147.2804888523</v>
      </c>
      <c r="E465" s="1206">
        <v>10034355.801546559</v>
      </c>
      <c r="F465" s="1210">
        <v>70839550.682344109</v>
      </c>
    </row>
    <row r="466" spans="2:6" ht="13.15" customHeight="1" x14ac:dyDescent="0.3">
      <c r="B466" s="1172" t="s">
        <v>1260</v>
      </c>
      <c r="C466" s="1207">
        <v>15033599.812369512</v>
      </c>
      <c r="D466" s="1208">
        <v>304043.48298807006</v>
      </c>
      <c r="E466" s="1207">
        <v>3756485.6570865083</v>
      </c>
      <c r="F466" s="1211">
        <v>19094128.952444091</v>
      </c>
    </row>
    <row r="467" spans="2:6" ht="13.15" customHeight="1" x14ac:dyDescent="0.3">
      <c r="B467" s="1173" t="s">
        <v>1261</v>
      </c>
      <c r="C467" s="1206">
        <v>19416163.894888829</v>
      </c>
      <c r="D467" s="1206">
        <v>199585.70393500876</v>
      </c>
      <c r="E467" s="1206">
        <v>148493.17235941315</v>
      </c>
      <c r="F467" s="1210">
        <v>19764242.771183252</v>
      </c>
    </row>
    <row r="468" spans="2:6" ht="13.15" customHeight="1" x14ac:dyDescent="0.3">
      <c r="B468" s="1172" t="s">
        <v>1262</v>
      </c>
      <c r="C468" s="1207">
        <v>1186639064.5392003</v>
      </c>
      <c r="D468" s="1208">
        <v>35481815.361559205</v>
      </c>
      <c r="E468" s="1207">
        <v>779696478.29416823</v>
      </c>
      <c r="F468" s="1211">
        <v>2001817358.1949277</v>
      </c>
    </row>
    <row r="469" spans="2:6" ht="13.15" customHeight="1" x14ac:dyDescent="0.3">
      <c r="B469" s="1173" t="s">
        <v>1263</v>
      </c>
      <c r="C469" s="1206">
        <v>85759093.188674867</v>
      </c>
      <c r="D469" s="1206">
        <v>2259274.143768013</v>
      </c>
      <c r="E469" s="1206">
        <v>92138882.422154859</v>
      </c>
      <c r="F469" s="1210">
        <v>180157249.75459772</v>
      </c>
    </row>
    <row r="470" spans="2:6" ht="13.15" customHeight="1" x14ac:dyDescent="0.3">
      <c r="B470" s="1172" t="s">
        <v>1264</v>
      </c>
      <c r="C470" s="1207">
        <v>92147584.583288491</v>
      </c>
      <c r="D470" s="1208">
        <v>2424101.5674576941</v>
      </c>
      <c r="E470" s="1207">
        <v>14592660.192391338</v>
      </c>
      <c r="F470" s="1211">
        <v>109164346.34313752</v>
      </c>
    </row>
    <row r="471" spans="2:6" ht="13.15" customHeight="1" x14ac:dyDescent="0.3">
      <c r="B471" s="1173" t="s">
        <v>1265</v>
      </c>
      <c r="C471" s="1206">
        <v>55046736.219327196</v>
      </c>
      <c r="D471" s="1206">
        <v>1475256.8054732184</v>
      </c>
      <c r="E471" s="1206">
        <v>95913500.620760933</v>
      </c>
      <c r="F471" s="1210">
        <v>152435493.64556134</v>
      </c>
    </row>
    <row r="472" spans="2:6" ht="13.15" customHeight="1" x14ac:dyDescent="0.3">
      <c r="B472" s="1172" t="s">
        <v>1266</v>
      </c>
      <c r="C472" s="1207">
        <v>902282517.2367053</v>
      </c>
      <c r="D472" s="1208">
        <v>27778254.684935797</v>
      </c>
      <c r="E472" s="1207">
        <v>350727286.49474365</v>
      </c>
      <c r="F472" s="1211">
        <v>1280788058.4163847</v>
      </c>
    </row>
    <row r="473" spans="2:6" ht="13.15" customHeight="1" x14ac:dyDescent="0.3">
      <c r="B473" s="1173" t="s">
        <v>1267</v>
      </c>
      <c r="C473" s="1206">
        <v>69621830.558004469</v>
      </c>
      <c r="D473" s="1206">
        <v>2008930.0929322378</v>
      </c>
      <c r="E473" s="1206">
        <v>16112745.222220426</v>
      </c>
      <c r="F473" s="1210">
        <v>87743505.873157129</v>
      </c>
    </row>
    <row r="474" spans="2:6" ht="13.15" customHeight="1" x14ac:dyDescent="0.3">
      <c r="B474" s="1172" t="s">
        <v>1268</v>
      </c>
      <c r="C474" s="1207">
        <v>48415201.422935069</v>
      </c>
      <c r="D474" s="1208">
        <v>1124057.4532130461</v>
      </c>
      <c r="E474" s="1207">
        <v>11857076.684948752</v>
      </c>
      <c r="F474" s="1211">
        <v>61396335.561096862</v>
      </c>
    </row>
    <row r="475" spans="2:6" ht="13.15" customHeight="1" x14ac:dyDescent="0.3">
      <c r="B475" s="1173" t="s">
        <v>1269</v>
      </c>
      <c r="C475" s="1206">
        <v>45464818.374828465</v>
      </c>
      <c r="D475" s="1206">
        <v>777206.40402809961</v>
      </c>
      <c r="E475" s="1206">
        <v>3723207.9999770205</v>
      </c>
      <c r="F475" s="1210">
        <v>49965232.77883359</v>
      </c>
    </row>
    <row r="476" spans="2:6" ht="13.15" customHeight="1" x14ac:dyDescent="0.3">
      <c r="B476" s="1172" t="s">
        <v>1270</v>
      </c>
      <c r="C476" s="1207">
        <v>72385288.652720705</v>
      </c>
      <c r="D476" s="1208">
        <v>2494237.3037907761</v>
      </c>
      <c r="E476" s="1207">
        <v>44925450.919499092</v>
      </c>
      <c r="F476" s="1211">
        <v>119804976.87601057</v>
      </c>
    </row>
    <row r="477" spans="2:6" ht="13.15" customHeight="1" x14ac:dyDescent="0.3">
      <c r="B477" s="1173" t="s">
        <v>1271</v>
      </c>
      <c r="C477" s="1206">
        <v>39642836.572337858</v>
      </c>
      <c r="D477" s="1206">
        <v>716034.64523197187</v>
      </c>
      <c r="E477" s="1206">
        <v>16284381.375772141</v>
      </c>
      <c r="F477" s="1210">
        <v>56643252.593341969</v>
      </c>
    </row>
    <row r="478" spans="2:6" ht="13.15" customHeight="1" x14ac:dyDescent="0.3">
      <c r="B478" s="1172" t="s">
        <v>1272</v>
      </c>
      <c r="C478" s="1207">
        <v>97205345.082546368</v>
      </c>
      <c r="D478" s="1208">
        <v>11494436.627525419</v>
      </c>
      <c r="E478" s="1207">
        <v>41417168.469128922</v>
      </c>
      <c r="F478" s="1211">
        <v>150116950.17920071</v>
      </c>
    </row>
    <row r="479" spans="2:6" ht="13.15" customHeight="1" x14ac:dyDescent="0.3">
      <c r="B479" s="1173" t="s">
        <v>1273</v>
      </c>
      <c r="C479" s="1206">
        <v>58864838.828277811</v>
      </c>
      <c r="D479" s="1206">
        <v>1646838.8747166472</v>
      </c>
      <c r="E479" s="1206">
        <v>17220651.369183321</v>
      </c>
      <c r="F479" s="1210">
        <v>77732329.072177783</v>
      </c>
    </row>
    <row r="480" spans="2:6" ht="13.15" customHeight="1" x14ac:dyDescent="0.3">
      <c r="B480" s="1172" t="s">
        <v>1274</v>
      </c>
      <c r="C480" s="1207">
        <v>8899484.7422015779</v>
      </c>
      <c r="D480" s="1208">
        <v>468251.73083532526</v>
      </c>
      <c r="E480" s="1207">
        <v>602763.9450091311</v>
      </c>
      <c r="F480" s="1211">
        <v>9970500.4180460349</v>
      </c>
    </row>
    <row r="481" spans="2:6" ht="13.15" customHeight="1" x14ac:dyDescent="0.3">
      <c r="B481" s="1173" t="s">
        <v>1275</v>
      </c>
      <c r="C481" s="1206">
        <v>1479658880.2439659</v>
      </c>
      <c r="D481" s="1206">
        <v>24763867.456971727</v>
      </c>
      <c r="E481" s="1206">
        <v>1897530006.4182794</v>
      </c>
      <c r="F481" s="1210">
        <v>3401952754.1192169</v>
      </c>
    </row>
    <row r="482" spans="2:6" ht="13.15" customHeight="1" x14ac:dyDescent="0.3">
      <c r="B482" s="1172" t="s">
        <v>1276</v>
      </c>
      <c r="C482" s="1207">
        <v>795050129.8771894</v>
      </c>
      <c r="D482" s="1208">
        <v>14170655.340276808</v>
      </c>
      <c r="E482" s="1207">
        <v>810228337.2754916</v>
      </c>
      <c r="F482" s="1211">
        <v>1619449122.4929578</v>
      </c>
    </row>
    <row r="483" spans="2:6" ht="13.15" customHeight="1" x14ac:dyDescent="0.3">
      <c r="B483" s="1173" t="s">
        <v>1277</v>
      </c>
      <c r="C483" s="1206">
        <v>804279771.33034658</v>
      </c>
      <c r="D483" s="1206">
        <v>11498939.724561315</v>
      </c>
      <c r="E483" s="1206">
        <v>87144720.132287234</v>
      </c>
      <c r="F483" s="1210">
        <v>902923431.18719518</v>
      </c>
    </row>
    <row r="484" spans="2:6" ht="13.15" customHeight="1" x14ac:dyDescent="0.3">
      <c r="B484" s="1172" t="s">
        <v>1278</v>
      </c>
      <c r="C484" s="1207">
        <v>1450619972.6747289</v>
      </c>
      <c r="D484" s="1208">
        <v>16192602.198078251</v>
      </c>
      <c r="E484" s="1207">
        <v>242912620.95917949</v>
      </c>
      <c r="F484" s="1211">
        <v>1709725195.8319864</v>
      </c>
    </row>
    <row r="485" spans="2:6" ht="13.15" customHeight="1" x14ac:dyDescent="0.3">
      <c r="B485" s="1173" t="s">
        <v>1279</v>
      </c>
      <c r="C485" s="1206">
        <v>1395203619.3269658</v>
      </c>
      <c r="D485" s="1206">
        <v>25520767.707803883</v>
      </c>
      <c r="E485" s="1206">
        <v>171442493.92316413</v>
      </c>
      <c r="F485" s="1210">
        <v>1592166880.9579339</v>
      </c>
    </row>
    <row r="486" spans="2:6" ht="13.15" customHeight="1" x14ac:dyDescent="0.3">
      <c r="B486" s="1172" t="s">
        <v>1280</v>
      </c>
      <c r="C486" s="1207">
        <v>1795274359.0873351</v>
      </c>
      <c r="D486" s="1208">
        <v>28791803.32245389</v>
      </c>
      <c r="E486" s="1207">
        <v>209528212.84579295</v>
      </c>
      <c r="F486" s="1211">
        <v>2033594375.2555821</v>
      </c>
    </row>
    <row r="487" spans="2:6" ht="13.15" customHeight="1" x14ac:dyDescent="0.3">
      <c r="B487" s="1173" t="s">
        <v>1281</v>
      </c>
      <c r="C487" s="1206">
        <v>3535011798.9146771</v>
      </c>
      <c r="D487" s="1206">
        <v>55699201.257194556</v>
      </c>
      <c r="E487" s="1206">
        <v>417240317.97550428</v>
      </c>
      <c r="F487" s="1210">
        <v>4007951318.1473761</v>
      </c>
    </row>
    <row r="488" spans="2:6" ht="13.15" customHeight="1" x14ac:dyDescent="0.3">
      <c r="B488" s="1172" t="s">
        <v>1282</v>
      </c>
      <c r="C488" s="1207">
        <v>1315572496.8527963</v>
      </c>
      <c r="D488" s="1208">
        <v>27445335.092205457</v>
      </c>
      <c r="E488" s="1207">
        <v>166875559.77614614</v>
      </c>
      <c r="F488" s="1211">
        <v>1509893391.721148</v>
      </c>
    </row>
    <row r="489" spans="2:6" ht="13.15" customHeight="1" x14ac:dyDescent="0.3">
      <c r="B489" s="1173" t="s">
        <v>1283</v>
      </c>
      <c r="C489" s="1206">
        <v>2912392360.5014033</v>
      </c>
      <c r="D489" s="1206">
        <v>67036901.963516593</v>
      </c>
      <c r="E489" s="1206">
        <v>451850143.80655551</v>
      </c>
      <c r="F489" s="1210">
        <v>3431279406.2714758</v>
      </c>
    </row>
    <row r="490" spans="2:6" ht="13.15" customHeight="1" x14ac:dyDescent="0.3">
      <c r="B490" s="1172" t="s">
        <v>1284</v>
      </c>
      <c r="C490" s="1207">
        <v>366203.59751119436</v>
      </c>
      <c r="D490" s="1208">
        <v>0</v>
      </c>
      <c r="E490" s="1207">
        <v>0</v>
      </c>
      <c r="F490" s="1211">
        <v>366203.59751119436</v>
      </c>
    </row>
    <row r="491" spans="2:6" ht="13.15" customHeight="1" x14ac:dyDescent="0.3">
      <c r="B491" s="1173" t="s">
        <v>1285</v>
      </c>
      <c r="C491" s="1206">
        <v>2012890.9151789811</v>
      </c>
      <c r="D491" s="1206">
        <v>35461.889157175654</v>
      </c>
      <c r="E491" s="1206">
        <v>4013.0755326839626</v>
      </c>
      <c r="F491" s="1210">
        <v>2052365.8798688406</v>
      </c>
    </row>
    <row r="492" spans="2:6" ht="13.15" customHeight="1" x14ac:dyDescent="0.3">
      <c r="B492" s="1172" t="s">
        <v>1286</v>
      </c>
      <c r="C492" s="1207">
        <v>0</v>
      </c>
      <c r="D492" s="1208">
        <v>34195.393115847946</v>
      </c>
      <c r="E492" s="1207">
        <v>28580197.849421483</v>
      </c>
      <c r="F492" s="1211">
        <v>28614393.242537331</v>
      </c>
    </row>
    <row r="493" spans="2:6" ht="13.15" customHeight="1" x14ac:dyDescent="0.3">
      <c r="B493" s="1173" t="s">
        <v>1287</v>
      </c>
      <c r="C493" s="1206">
        <v>125754.4792348285</v>
      </c>
      <c r="D493" s="1206">
        <v>26596.41686788173</v>
      </c>
      <c r="E493" s="1206">
        <v>0</v>
      </c>
      <c r="F493" s="1210">
        <v>152350.89610271022</v>
      </c>
    </row>
    <row r="494" spans="2:6" ht="13.15" customHeight="1" x14ac:dyDescent="0.3">
      <c r="B494" s="1172" t="s">
        <v>1288</v>
      </c>
      <c r="C494" s="1207">
        <v>2314057054.1629081</v>
      </c>
      <c r="D494" s="1208">
        <v>10391909.607015027</v>
      </c>
      <c r="E494" s="1207">
        <v>577293461.58709717</v>
      </c>
      <c r="F494" s="1211">
        <v>2901742425.3570204</v>
      </c>
    </row>
    <row r="495" spans="2:6" ht="13.15" customHeight="1" x14ac:dyDescent="0.3">
      <c r="B495" s="1173" t="s">
        <v>1289</v>
      </c>
      <c r="C495" s="1206">
        <v>248655656.24102482</v>
      </c>
      <c r="D495" s="1206">
        <v>25029704.976046413</v>
      </c>
      <c r="E495" s="1206">
        <v>363337093.05079979</v>
      </c>
      <c r="F495" s="1210">
        <v>637022454.26787102</v>
      </c>
    </row>
    <row r="496" spans="2:6" ht="13.15" customHeight="1" x14ac:dyDescent="0.3">
      <c r="B496" s="1172" t="s">
        <v>1290</v>
      </c>
      <c r="C496" s="1207">
        <v>377436025.8279956</v>
      </c>
      <c r="D496" s="1208">
        <v>25943918.107389711</v>
      </c>
      <c r="E496" s="1207">
        <v>277126809.18177205</v>
      </c>
      <c r="F496" s="1211">
        <v>680506753.11715734</v>
      </c>
    </row>
    <row r="497" spans="2:6" ht="13.15" customHeight="1" x14ac:dyDescent="0.3">
      <c r="B497" s="1173" t="s">
        <v>1291</v>
      </c>
      <c r="C497" s="1206">
        <v>27719373.055311363</v>
      </c>
      <c r="D497" s="1206">
        <v>2644781.4665699261</v>
      </c>
      <c r="E497" s="1206">
        <v>36953202.120060459</v>
      </c>
      <c r="F497" s="1210">
        <v>67317356.641941756</v>
      </c>
    </row>
    <row r="498" spans="2:6" ht="13.15" customHeight="1" x14ac:dyDescent="0.3">
      <c r="B498" s="1172" t="s">
        <v>1292</v>
      </c>
      <c r="C498" s="1207">
        <v>15701286.461075606</v>
      </c>
      <c r="D498" s="1208">
        <v>1632794.8408361473</v>
      </c>
      <c r="E498" s="1207">
        <v>28243165.591329526</v>
      </c>
      <c r="F498" s="1211">
        <v>45577246.893241279</v>
      </c>
    </row>
    <row r="499" spans="2:6" ht="13.15" customHeight="1" x14ac:dyDescent="0.3">
      <c r="B499" s="1173" t="s">
        <v>1293</v>
      </c>
      <c r="C499" s="1206">
        <v>32337743.854050595</v>
      </c>
      <c r="D499" s="1206">
        <v>480100.50491085765</v>
      </c>
      <c r="E499" s="1206">
        <v>9076367.7429242171</v>
      </c>
      <c r="F499" s="1210">
        <v>41894212.101885669</v>
      </c>
    </row>
    <row r="500" spans="2:6" ht="13.15" customHeight="1" x14ac:dyDescent="0.3">
      <c r="B500" s="1172" t="s">
        <v>1294</v>
      </c>
      <c r="C500" s="1207">
        <v>162177809.98102301</v>
      </c>
      <c r="D500" s="1208">
        <v>2957394.9061043169</v>
      </c>
      <c r="E500" s="1207">
        <v>42856718.679081425</v>
      </c>
      <c r="F500" s="1211">
        <v>207991923.56620878</v>
      </c>
    </row>
    <row r="501" spans="2:6" ht="13.15" customHeight="1" x14ac:dyDescent="0.3">
      <c r="B501" s="1173" t="s">
        <v>1295</v>
      </c>
      <c r="C501" s="1206">
        <v>327112250.99491447</v>
      </c>
      <c r="D501" s="1206">
        <v>20427680.52720866</v>
      </c>
      <c r="E501" s="1206">
        <v>302977910.96251351</v>
      </c>
      <c r="F501" s="1210">
        <v>650517842.48463666</v>
      </c>
    </row>
    <row r="502" spans="2:6" ht="13.15" customHeight="1" x14ac:dyDescent="0.3">
      <c r="B502" s="1172" t="s">
        <v>1296</v>
      </c>
      <c r="C502" s="1207">
        <v>358216481.31432074</v>
      </c>
      <c r="D502" s="1208">
        <v>2922889.9250672562</v>
      </c>
      <c r="E502" s="1207">
        <v>127567880.71055423</v>
      </c>
      <c r="F502" s="1211">
        <v>488707251.94994223</v>
      </c>
    </row>
    <row r="503" spans="2:6" ht="13.15" customHeight="1" x14ac:dyDescent="0.3">
      <c r="B503" s="1173" t="s">
        <v>1297</v>
      </c>
      <c r="C503" s="1206">
        <v>1931375.7967173168</v>
      </c>
      <c r="D503" s="1206">
        <v>43328.236791644369</v>
      </c>
      <c r="E503" s="1206">
        <v>769028.75130940659</v>
      </c>
      <c r="F503" s="1210">
        <v>2743732.784818368</v>
      </c>
    </row>
    <row r="504" spans="2:6" ht="13.15" customHeight="1" x14ac:dyDescent="0.3">
      <c r="B504" s="1172" t="s">
        <v>1298</v>
      </c>
      <c r="C504" s="1207">
        <v>883426582.03703964</v>
      </c>
      <c r="D504" s="1208">
        <v>34596196.896393456</v>
      </c>
      <c r="E504" s="1207">
        <v>456717743.47007382</v>
      </c>
      <c r="F504" s="1211">
        <v>1374740522.4035068</v>
      </c>
    </row>
    <row r="505" spans="2:6" ht="13.15" customHeight="1" x14ac:dyDescent="0.3">
      <c r="B505" s="1173" t="s">
        <v>1299</v>
      </c>
      <c r="C505" s="1206">
        <v>326333146.69685388</v>
      </c>
      <c r="D505" s="1206">
        <v>12922185.759270668</v>
      </c>
      <c r="E505" s="1206">
        <v>122731386.19808634</v>
      </c>
      <c r="F505" s="1210">
        <v>461986718.65421087</v>
      </c>
    </row>
    <row r="506" spans="2:6" ht="13.15" customHeight="1" x14ac:dyDescent="0.3">
      <c r="B506" s="1172" t="s">
        <v>1300</v>
      </c>
      <c r="C506" s="1207">
        <v>1345679429.9774892</v>
      </c>
      <c r="D506" s="1208">
        <v>19033620.190162778</v>
      </c>
      <c r="E506" s="1207">
        <v>892340593.96754467</v>
      </c>
      <c r="F506" s="1211">
        <v>2257053644.1351967</v>
      </c>
    </row>
    <row r="507" spans="2:6" ht="13.15" customHeight="1" x14ac:dyDescent="0.3">
      <c r="B507" s="1173" t="s">
        <v>1301</v>
      </c>
      <c r="C507" s="1206">
        <v>755045595.56816006</v>
      </c>
      <c r="D507" s="1206">
        <v>20108368.730833467</v>
      </c>
      <c r="E507" s="1206">
        <v>113533781.84558509</v>
      </c>
      <c r="F507" s="1210">
        <v>888687746.14457858</v>
      </c>
    </row>
    <row r="508" spans="2:6" ht="13.15" customHeight="1" x14ac:dyDescent="0.3">
      <c r="B508" s="1172" t="s">
        <v>1302</v>
      </c>
      <c r="C508" s="1207">
        <v>140453689.55789715</v>
      </c>
      <c r="D508" s="1208">
        <v>3536802.7728335005</v>
      </c>
      <c r="E508" s="1207">
        <v>27182546.330301553</v>
      </c>
      <c r="F508" s="1211">
        <v>171173038.6610322</v>
      </c>
    </row>
    <row r="509" spans="2:6" ht="13.15" customHeight="1" x14ac:dyDescent="0.3">
      <c r="B509" s="1173" t="s">
        <v>1303</v>
      </c>
      <c r="C509" s="1206">
        <v>236582543.52829659</v>
      </c>
      <c r="D509" s="1206">
        <v>4227943.7347642649</v>
      </c>
      <c r="E509" s="1206">
        <v>52210864.057616182</v>
      </c>
      <c r="F509" s="1210">
        <v>293021351.32067704</v>
      </c>
    </row>
    <row r="510" spans="2:6" ht="13.15" customHeight="1" x14ac:dyDescent="0.3">
      <c r="B510" s="1172" t="s">
        <v>1304</v>
      </c>
      <c r="C510" s="1207">
        <v>34271577.393033095</v>
      </c>
      <c r="D510" s="1208">
        <v>3426533.1841685697</v>
      </c>
      <c r="E510" s="1207">
        <v>46292740.197840482</v>
      </c>
      <c r="F510" s="1211">
        <v>83990850.775042146</v>
      </c>
    </row>
    <row r="511" spans="2:6" ht="13.15" customHeight="1" x14ac:dyDescent="0.3">
      <c r="B511" s="1173" t="s">
        <v>1305</v>
      </c>
      <c r="C511" s="1206">
        <v>7859996.3052691678</v>
      </c>
      <c r="D511" s="1206">
        <v>875894.59000400151</v>
      </c>
      <c r="E511" s="1206">
        <v>27328276.327769566</v>
      </c>
      <c r="F511" s="1210">
        <v>36064167.223042734</v>
      </c>
    </row>
    <row r="512" spans="2:6" ht="13.15" customHeight="1" x14ac:dyDescent="0.3">
      <c r="B512" s="1172" t="s">
        <v>1306</v>
      </c>
      <c r="C512" s="1207">
        <v>175698805.97041374</v>
      </c>
      <c r="D512" s="1208">
        <v>11624238.39958333</v>
      </c>
      <c r="E512" s="1207">
        <v>182386629.14246032</v>
      </c>
      <c r="F512" s="1211">
        <v>369709673.51245737</v>
      </c>
    </row>
    <row r="513" spans="2:6" ht="13.15" customHeight="1" x14ac:dyDescent="0.3">
      <c r="B513" s="1173" t="s">
        <v>1307</v>
      </c>
      <c r="C513" s="1206">
        <v>23945100.183423057</v>
      </c>
      <c r="D513" s="1206">
        <v>1557030.2332082766</v>
      </c>
      <c r="E513" s="1206">
        <v>41600849.477182314</v>
      </c>
      <c r="F513" s="1210">
        <v>67102979.893813647</v>
      </c>
    </row>
    <row r="514" spans="2:6" ht="13.15" customHeight="1" x14ac:dyDescent="0.3">
      <c r="B514" s="1172" t="s">
        <v>1308</v>
      </c>
      <c r="C514" s="1207">
        <v>7577082.8623000421</v>
      </c>
      <c r="D514" s="1208">
        <v>488023.14125827426</v>
      </c>
      <c r="E514" s="1207">
        <v>42425632.231516913</v>
      </c>
      <c r="F514" s="1211">
        <v>50490738.235075228</v>
      </c>
    </row>
    <row r="515" spans="2:6" ht="13.15" customHeight="1" x14ac:dyDescent="0.3">
      <c r="B515" s="1173" t="s">
        <v>1309</v>
      </c>
      <c r="C515" s="1206">
        <v>17943703.195574615</v>
      </c>
      <c r="D515" s="1206">
        <v>815651.59497151372</v>
      </c>
      <c r="E515" s="1206">
        <v>4164275.8708307785</v>
      </c>
      <c r="F515" s="1210">
        <v>22923630.661376908</v>
      </c>
    </row>
    <row r="516" spans="2:6" ht="13.15" customHeight="1" x14ac:dyDescent="0.3">
      <c r="B516" s="1172" t="s">
        <v>1310</v>
      </c>
      <c r="C516" s="1207">
        <v>15330167.379034063</v>
      </c>
      <c r="D516" s="1208">
        <v>487600.97591116524</v>
      </c>
      <c r="E516" s="1207">
        <v>1594487.5185707079</v>
      </c>
      <c r="F516" s="1211">
        <v>17412255.873515934</v>
      </c>
    </row>
    <row r="517" spans="2:6" ht="13.15" customHeight="1" x14ac:dyDescent="0.3">
      <c r="B517" s="1173" t="s">
        <v>1311</v>
      </c>
      <c r="C517" s="1206">
        <v>1264962531.5870593</v>
      </c>
      <c r="D517" s="1206">
        <v>52730844.124243639</v>
      </c>
      <c r="E517" s="1206">
        <v>528295618.9537586</v>
      </c>
      <c r="F517" s="1210">
        <v>1845988994.6650615</v>
      </c>
    </row>
    <row r="518" spans="2:6" ht="13.15" customHeight="1" x14ac:dyDescent="0.3">
      <c r="B518" s="1172" t="s">
        <v>1312</v>
      </c>
      <c r="C518" s="1207">
        <v>411406939.41725552</v>
      </c>
      <c r="D518" s="1208">
        <v>22798490.755682934</v>
      </c>
      <c r="E518" s="1207">
        <v>358502166.52302259</v>
      </c>
      <c r="F518" s="1211">
        <v>792707596.695961</v>
      </c>
    </row>
    <row r="519" spans="2:6" ht="13.15" customHeight="1" x14ac:dyDescent="0.3">
      <c r="B519" s="1173" t="s">
        <v>1313</v>
      </c>
      <c r="C519" s="1206">
        <v>205296303.74003014</v>
      </c>
      <c r="D519" s="1206">
        <v>9331036.2340859789</v>
      </c>
      <c r="E519" s="1206">
        <v>71465000.712812901</v>
      </c>
      <c r="F519" s="1210">
        <v>286092340.68692899</v>
      </c>
    </row>
    <row r="520" spans="2:6" ht="13.15" customHeight="1" x14ac:dyDescent="0.3">
      <c r="B520" s="1172" t="s">
        <v>1314</v>
      </c>
      <c r="C520" s="1207">
        <v>1118682.354365852</v>
      </c>
      <c r="D520" s="1208">
        <v>60566.655131938096</v>
      </c>
      <c r="E520" s="1207">
        <v>1064020.6727734678</v>
      </c>
      <c r="F520" s="1211">
        <v>2243269.682271258</v>
      </c>
    </row>
    <row r="521" spans="2:6" ht="13.15" customHeight="1" x14ac:dyDescent="0.3">
      <c r="B521" s="1173" t="s">
        <v>1315</v>
      </c>
      <c r="C521" s="1206">
        <v>64942698.908820599</v>
      </c>
      <c r="D521" s="1206">
        <v>3154320.9683525353</v>
      </c>
      <c r="E521" s="1206">
        <v>19340554.48259351</v>
      </c>
      <c r="F521" s="1210">
        <v>87437574.359766647</v>
      </c>
    </row>
    <row r="522" spans="2:6" ht="13.15" customHeight="1" x14ac:dyDescent="0.3">
      <c r="B522" s="1172" t="s">
        <v>1316</v>
      </c>
      <c r="C522" s="1207">
        <v>106528653.82425386</v>
      </c>
      <c r="D522" s="1208">
        <v>7288529.9238803135</v>
      </c>
      <c r="E522" s="1207">
        <v>48772732.565523855</v>
      </c>
      <c r="F522" s="1211">
        <v>162589916.31365803</v>
      </c>
    </row>
    <row r="523" spans="2:6" ht="13.15" customHeight="1" x14ac:dyDescent="0.3">
      <c r="B523" s="1173" t="s">
        <v>1317</v>
      </c>
      <c r="C523" s="1206">
        <v>111058545.9014467</v>
      </c>
      <c r="D523" s="1206">
        <v>4222103.7807959216</v>
      </c>
      <c r="E523" s="1206">
        <v>30187650.668222342</v>
      </c>
      <c r="F523" s="1210">
        <v>145468300.35046497</v>
      </c>
    </row>
    <row r="524" spans="2:6" ht="13.15" customHeight="1" x14ac:dyDescent="0.3">
      <c r="B524" s="1172" t="s">
        <v>1318</v>
      </c>
      <c r="C524" s="1207">
        <v>749747.93211557355</v>
      </c>
      <c r="D524" s="1208">
        <v>62255.316520375032</v>
      </c>
      <c r="E524" s="1207">
        <v>177316.19892105137</v>
      </c>
      <c r="F524" s="1211">
        <v>989319.44755699998</v>
      </c>
    </row>
    <row r="525" spans="2:6" ht="13.15" customHeight="1" x14ac:dyDescent="0.3">
      <c r="B525" s="1173" t="s">
        <v>1319</v>
      </c>
      <c r="C525" s="1206">
        <v>27334599.849574406</v>
      </c>
      <c r="D525" s="1206">
        <v>1030519.6844718768</v>
      </c>
      <c r="E525" s="1206">
        <v>9165061.901543634</v>
      </c>
      <c r="F525" s="1210">
        <v>37530181.435589917</v>
      </c>
    </row>
    <row r="526" spans="2:6" ht="13.15" customHeight="1" x14ac:dyDescent="0.3">
      <c r="B526" s="1172" t="s">
        <v>1320</v>
      </c>
      <c r="C526" s="1207">
        <v>19153868.178699784</v>
      </c>
      <c r="D526" s="1208">
        <v>977763.08826145984</v>
      </c>
      <c r="E526" s="1207">
        <v>8694791.188736653</v>
      </c>
      <c r="F526" s="1211">
        <v>28826422.455697894</v>
      </c>
    </row>
    <row r="527" spans="2:6" ht="13.15" customHeight="1" x14ac:dyDescent="0.3">
      <c r="B527" s="1173" t="s">
        <v>1321</v>
      </c>
      <c r="C527" s="1206">
        <v>6309707.1008910518</v>
      </c>
      <c r="D527" s="1206">
        <v>234470.63378446849</v>
      </c>
      <c r="E527" s="1206">
        <v>2383642.1252463325</v>
      </c>
      <c r="F527" s="1210">
        <v>8927819.8599218521</v>
      </c>
    </row>
    <row r="528" spans="2:6" ht="13.15" customHeight="1" x14ac:dyDescent="0.3">
      <c r="B528" s="1172" t="s">
        <v>1322</v>
      </c>
      <c r="C528" s="1207">
        <v>9857321.5194353666</v>
      </c>
      <c r="D528" s="1208">
        <v>363681.37435636797</v>
      </c>
      <c r="E528" s="1207">
        <v>1666.9698366533382</v>
      </c>
      <c r="F528" s="1211">
        <v>10222669.863628389</v>
      </c>
    </row>
    <row r="529" spans="2:6" ht="13.15" customHeight="1" x14ac:dyDescent="0.3">
      <c r="B529" s="1173" t="s">
        <v>1323</v>
      </c>
      <c r="C529" s="1206">
        <v>42211586.863157429</v>
      </c>
      <c r="D529" s="1206">
        <v>2918935.6429826636</v>
      </c>
      <c r="E529" s="1206">
        <v>12584630.247265775</v>
      </c>
      <c r="F529" s="1210">
        <v>57715152.753405869</v>
      </c>
    </row>
    <row r="530" spans="2:6" ht="13.15" customHeight="1" x14ac:dyDescent="0.3">
      <c r="B530" s="1172" t="s">
        <v>1324</v>
      </c>
      <c r="C530" s="1207">
        <v>231335809.95709389</v>
      </c>
      <c r="D530" s="1208">
        <v>9624652.2330004442</v>
      </c>
      <c r="E530" s="1207">
        <v>42091867.269733839</v>
      </c>
      <c r="F530" s="1211">
        <v>283052329.4598282</v>
      </c>
    </row>
    <row r="531" spans="2:6" ht="13.15" customHeight="1" x14ac:dyDescent="0.3">
      <c r="B531" s="1173" t="s">
        <v>1325</v>
      </c>
      <c r="C531" s="1206">
        <v>146124520.21107939</v>
      </c>
      <c r="D531" s="1206">
        <v>3794844.3051649025</v>
      </c>
      <c r="E531" s="1206">
        <v>10811753.97755974</v>
      </c>
      <c r="F531" s="1210">
        <v>160731118.49380404</v>
      </c>
    </row>
    <row r="532" spans="2:6" ht="13.15" customHeight="1" x14ac:dyDescent="0.3">
      <c r="B532" s="1172" t="s">
        <v>1326</v>
      </c>
      <c r="C532" s="1207">
        <v>6648192.8273005392</v>
      </c>
      <c r="D532" s="1208">
        <v>252764.46549253518</v>
      </c>
      <c r="E532" s="1207">
        <v>327590.44271417084</v>
      </c>
      <c r="F532" s="1211">
        <v>7228547.7355072452</v>
      </c>
    </row>
    <row r="533" spans="2:6" ht="13.15" customHeight="1" x14ac:dyDescent="0.3">
      <c r="B533" s="1173" t="s">
        <v>1327</v>
      </c>
      <c r="C533" s="1206">
        <v>259940106.7691057</v>
      </c>
      <c r="D533" s="1206">
        <v>9467212.7028851788</v>
      </c>
      <c r="E533" s="1206">
        <v>60424582.720094502</v>
      </c>
      <c r="F533" s="1210">
        <v>329831902.19208539</v>
      </c>
    </row>
    <row r="534" spans="2:6" ht="13.15" customHeight="1" x14ac:dyDescent="0.3">
      <c r="B534" s="1172" t="s">
        <v>1328</v>
      </c>
      <c r="C534" s="1207">
        <v>31863263.055634726</v>
      </c>
      <c r="D534" s="1208">
        <v>2125475.8730908609</v>
      </c>
      <c r="E534" s="1207">
        <v>18880467.099561334</v>
      </c>
      <c r="F534" s="1211">
        <v>52869206.028286919</v>
      </c>
    </row>
    <row r="535" spans="2:6" ht="13.15" customHeight="1" x14ac:dyDescent="0.3">
      <c r="B535" s="1173" t="s">
        <v>1329</v>
      </c>
      <c r="C535" s="1206">
        <v>288741978.75098997</v>
      </c>
      <c r="D535" s="1206">
        <v>10384324.702945272</v>
      </c>
      <c r="E535" s="1206">
        <v>123764841.40021294</v>
      </c>
      <c r="F535" s="1210">
        <v>422891144.85414821</v>
      </c>
    </row>
    <row r="536" spans="2:6" ht="13.15" customHeight="1" x14ac:dyDescent="0.3">
      <c r="B536" s="1172" t="s">
        <v>1330</v>
      </c>
      <c r="C536" s="1207">
        <v>23897583.832962997</v>
      </c>
      <c r="D536" s="1208">
        <v>1170186.0534738488</v>
      </c>
      <c r="E536" s="1207">
        <v>14610867.139019348</v>
      </c>
      <c r="F536" s="1211">
        <v>39678637.02545619</v>
      </c>
    </row>
    <row r="537" spans="2:6" ht="13.15" customHeight="1" x14ac:dyDescent="0.3">
      <c r="B537" s="1173" t="s">
        <v>1331</v>
      </c>
      <c r="C537" s="1206">
        <v>25515870.573344305</v>
      </c>
      <c r="D537" s="1206">
        <v>1303505.8700909449</v>
      </c>
      <c r="E537" s="1206">
        <v>6699574.3225882649</v>
      </c>
      <c r="F537" s="1210">
        <v>33518950.766023517</v>
      </c>
    </row>
    <row r="538" spans="2:6" ht="13.15" customHeight="1" x14ac:dyDescent="0.3">
      <c r="B538" s="1172" t="s">
        <v>1332</v>
      </c>
      <c r="C538" s="1207">
        <v>34688710.871928208</v>
      </c>
      <c r="D538" s="1208">
        <v>1175631.9864515583</v>
      </c>
      <c r="E538" s="1207">
        <v>6158712.670951128</v>
      </c>
      <c r="F538" s="1211">
        <v>42023055.529330894</v>
      </c>
    </row>
    <row r="539" spans="2:6" ht="13.15" customHeight="1" x14ac:dyDescent="0.3">
      <c r="B539" s="1173" t="s">
        <v>1333</v>
      </c>
      <c r="C539" s="1206">
        <v>12176064.805391783</v>
      </c>
      <c r="D539" s="1206">
        <v>694588.64559882274</v>
      </c>
      <c r="E539" s="1206">
        <v>4506271.5166342612</v>
      </c>
      <c r="F539" s="1210">
        <v>17376924.967624865</v>
      </c>
    </row>
    <row r="540" spans="2:6" ht="13.15" customHeight="1" x14ac:dyDescent="0.3">
      <c r="B540" s="1172" t="s">
        <v>1334</v>
      </c>
      <c r="C540" s="1207">
        <v>49327843.050737008</v>
      </c>
      <c r="D540" s="1208">
        <v>3200519.9295045235</v>
      </c>
      <c r="E540" s="1207">
        <v>16706073.7540098</v>
      </c>
      <c r="F540" s="1211">
        <v>69234436.734251335</v>
      </c>
    </row>
    <row r="541" spans="2:6" ht="13.15" customHeight="1" x14ac:dyDescent="0.3">
      <c r="B541" s="1173" t="s">
        <v>1335</v>
      </c>
      <c r="C541" s="1206">
        <v>34334386.362032026</v>
      </c>
      <c r="D541" s="1206">
        <v>1732158.4913674239</v>
      </c>
      <c r="E541" s="1206">
        <v>14157577.794530194</v>
      </c>
      <c r="F541" s="1210">
        <v>50224122.647929639</v>
      </c>
    </row>
    <row r="542" spans="2:6" ht="13.15" customHeight="1" x14ac:dyDescent="0.3">
      <c r="B542" s="1172" t="s">
        <v>1336</v>
      </c>
      <c r="C542" s="1207">
        <v>41002650.751164839</v>
      </c>
      <c r="D542" s="1208">
        <v>1138129.6314500207</v>
      </c>
      <c r="E542" s="1207">
        <v>8307498.5300208591</v>
      </c>
      <c r="F542" s="1211">
        <v>50448278.912635714</v>
      </c>
    </row>
    <row r="543" spans="2:6" ht="13.15" customHeight="1" x14ac:dyDescent="0.3">
      <c r="B543" s="1173" t="s">
        <v>1337</v>
      </c>
      <c r="C543" s="1206">
        <v>88792766.391323566</v>
      </c>
      <c r="D543" s="1206">
        <v>2048852.8625905339</v>
      </c>
      <c r="E543" s="1206">
        <v>11670258.086551145</v>
      </c>
      <c r="F543" s="1210">
        <v>102511877.34046525</v>
      </c>
    </row>
    <row r="544" spans="2:6" ht="13.15" customHeight="1" x14ac:dyDescent="0.3">
      <c r="B544" s="1172" t="s">
        <v>1338</v>
      </c>
      <c r="C544" s="1207">
        <v>111205054.64869869</v>
      </c>
      <c r="D544" s="1208">
        <v>5068925.2505623326</v>
      </c>
      <c r="E544" s="1207">
        <v>19508370.072236653</v>
      </c>
      <c r="F544" s="1211">
        <v>135782349.97149768</v>
      </c>
    </row>
    <row r="545" spans="2:6" ht="13.15" customHeight="1" x14ac:dyDescent="0.3">
      <c r="B545" s="1173" t="s">
        <v>1339</v>
      </c>
      <c r="C545" s="1206">
        <v>80518503.973135307</v>
      </c>
      <c r="D545" s="1206">
        <v>2853077.8488336238</v>
      </c>
      <c r="E545" s="1206">
        <v>13914676.81980194</v>
      </c>
      <c r="F545" s="1210">
        <v>97286258.641770869</v>
      </c>
    </row>
    <row r="546" spans="2:6" ht="13.15" customHeight="1" x14ac:dyDescent="0.3">
      <c r="B546" s="1172" t="s">
        <v>1340</v>
      </c>
      <c r="C546" s="1207">
        <v>30947890.603093684</v>
      </c>
      <c r="D546" s="1208">
        <v>3954268.012411586</v>
      </c>
      <c r="E546" s="1207">
        <v>9780119.6080036927</v>
      </c>
      <c r="F546" s="1211">
        <v>44682278.223508961</v>
      </c>
    </row>
    <row r="547" spans="2:6" ht="13.15" customHeight="1" x14ac:dyDescent="0.3">
      <c r="B547" s="1173" t="s">
        <v>1341</v>
      </c>
      <c r="C547" s="1206">
        <v>108400361.10042219</v>
      </c>
      <c r="D547" s="1206">
        <v>5982730.288736742</v>
      </c>
      <c r="E547" s="1206">
        <v>24015580.168435104</v>
      </c>
      <c r="F547" s="1210">
        <v>138398671.55759403</v>
      </c>
    </row>
    <row r="548" spans="2:6" ht="13.15" customHeight="1" x14ac:dyDescent="0.3">
      <c r="B548" s="1172" t="s">
        <v>1342</v>
      </c>
      <c r="C548" s="1207">
        <v>72493292.771151513</v>
      </c>
      <c r="D548" s="1208">
        <v>3278536.0856503109</v>
      </c>
      <c r="E548" s="1207">
        <v>24207303.790514711</v>
      </c>
      <c r="F548" s="1211">
        <v>99979132.64731653</v>
      </c>
    </row>
    <row r="549" spans="2:6" ht="13.15" customHeight="1" x14ac:dyDescent="0.3">
      <c r="B549" s="1173" t="s">
        <v>1343</v>
      </c>
      <c r="C549" s="1206">
        <v>52991517.520692408</v>
      </c>
      <c r="D549" s="1206">
        <v>4265600.8837264087</v>
      </c>
      <c r="E549" s="1206">
        <v>36429588.372480571</v>
      </c>
      <c r="F549" s="1210">
        <v>93686706.776899397</v>
      </c>
    </row>
    <row r="550" spans="2:6" ht="13.15" customHeight="1" x14ac:dyDescent="0.3">
      <c r="B550" s="1172" t="s">
        <v>1344</v>
      </c>
      <c r="C550" s="1207">
        <v>15440083.074782198</v>
      </c>
      <c r="D550" s="1208">
        <v>703679.27273990819</v>
      </c>
      <c r="E550" s="1207">
        <v>10001510.32180213</v>
      </c>
      <c r="F550" s="1211">
        <v>26145272.669324234</v>
      </c>
    </row>
    <row r="551" spans="2:6" ht="13.15" customHeight="1" x14ac:dyDescent="0.3">
      <c r="B551" s="1173" t="s">
        <v>1345</v>
      </c>
      <c r="C551" s="1206">
        <v>24980492.383246846</v>
      </c>
      <c r="D551" s="1206">
        <v>1079195.3489935712</v>
      </c>
      <c r="E551" s="1206">
        <v>8241857.520487221</v>
      </c>
      <c r="F551" s="1210">
        <v>34301545.252727635</v>
      </c>
    </row>
    <row r="552" spans="2:6" ht="13.15" customHeight="1" x14ac:dyDescent="0.3">
      <c r="B552" s="1172" t="s">
        <v>1346</v>
      </c>
      <c r="C552" s="1207">
        <v>5222019.6073138053</v>
      </c>
      <c r="D552" s="1208">
        <v>343501.8707645465</v>
      </c>
      <c r="E552" s="1207">
        <v>450760.99175577861</v>
      </c>
      <c r="F552" s="1211">
        <v>6016282.4698341303</v>
      </c>
    </row>
    <row r="553" spans="2:6" ht="13.15" customHeight="1" x14ac:dyDescent="0.3">
      <c r="B553" s="1173" t="s">
        <v>1347</v>
      </c>
      <c r="C553" s="1206">
        <v>496190.85509160347</v>
      </c>
      <c r="D553" s="1206">
        <v>84559.719025979546</v>
      </c>
      <c r="E553" s="1206">
        <v>5494.8264985980404</v>
      </c>
      <c r="F553" s="1210">
        <v>586245.40061618108</v>
      </c>
    </row>
    <row r="554" spans="2:6" ht="13.15" customHeight="1" x14ac:dyDescent="0.3">
      <c r="B554" s="1172" t="s">
        <v>1348</v>
      </c>
      <c r="C554" s="1207">
        <v>21983275.690864939</v>
      </c>
      <c r="D554" s="1208">
        <v>927061.03007364029</v>
      </c>
      <c r="E554" s="1207">
        <v>16465648.910602299</v>
      </c>
      <c r="F554" s="1211">
        <v>39375985.63154088</v>
      </c>
    </row>
    <row r="555" spans="2:6" ht="13.15" customHeight="1" x14ac:dyDescent="0.3">
      <c r="B555" s="1173" t="s">
        <v>1349</v>
      </c>
      <c r="C555" s="1206">
        <v>5701688.9727339493</v>
      </c>
      <c r="D555" s="1206">
        <v>184345.5349043654</v>
      </c>
      <c r="E555" s="1206">
        <v>687594.18780771212</v>
      </c>
      <c r="F555" s="1210">
        <v>6573628.6954460265</v>
      </c>
    </row>
    <row r="556" spans="2:6" ht="13.15" customHeight="1" x14ac:dyDescent="0.3">
      <c r="B556" s="1172" t="s">
        <v>1350</v>
      </c>
      <c r="C556" s="1207">
        <v>46620913.02811978</v>
      </c>
      <c r="D556" s="1208">
        <v>2720602.3629107457</v>
      </c>
      <c r="E556" s="1207">
        <v>150596194.65826342</v>
      </c>
      <c r="F556" s="1211">
        <v>199937710.04929394</v>
      </c>
    </row>
    <row r="557" spans="2:6" ht="13.15" customHeight="1" x14ac:dyDescent="0.3">
      <c r="B557" s="1173" t="s">
        <v>1351</v>
      </c>
      <c r="C557" s="1206">
        <v>4017452.8149037547</v>
      </c>
      <c r="D557" s="1206">
        <v>120992.58848150643</v>
      </c>
      <c r="E557" s="1206">
        <v>2890772.6552512073</v>
      </c>
      <c r="F557" s="1210">
        <v>7029218.0586364679</v>
      </c>
    </row>
    <row r="558" spans="2:6" ht="13.15" customHeight="1" x14ac:dyDescent="0.3">
      <c r="B558" s="1172" t="s">
        <v>1352</v>
      </c>
      <c r="C558" s="1207">
        <v>2530928.3681832585</v>
      </c>
      <c r="D558" s="1208">
        <v>24021.208250515407</v>
      </c>
      <c r="E558" s="1207">
        <v>1852.1887073925982</v>
      </c>
      <c r="F558" s="1211">
        <v>2556801.7651411667</v>
      </c>
    </row>
    <row r="559" spans="2:6" ht="13.15" customHeight="1" x14ac:dyDescent="0.3">
      <c r="B559" s="1173" t="s">
        <v>1353</v>
      </c>
      <c r="C559" s="1206">
        <v>177849193.91120559</v>
      </c>
      <c r="D559" s="1206">
        <v>6743936.626109398</v>
      </c>
      <c r="E559" s="1206">
        <v>43714073.742109016</v>
      </c>
      <c r="F559" s="1210">
        <v>228307204.27942401</v>
      </c>
    </row>
    <row r="560" spans="2:6" ht="13.15" customHeight="1" x14ac:dyDescent="0.3">
      <c r="B560" s="1172" t="s">
        <v>1354</v>
      </c>
      <c r="C560" s="1207">
        <v>30780354.505350877</v>
      </c>
      <c r="D560" s="1208">
        <v>2331956.9443619847</v>
      </c>
      <c r="E560" s="1207">
        <v>10683515.706146002</v>
      </c>
      <c r="F560" s="1211">
        <v>43795827.155858859</v>
      </c>
    </row>
    <row r="561" spans="2:6" ht="13.15" customHeight="1" x14ac:dyDescent="0.3">
      <c r="B561" s="1173" t="s">
        <v>1355</v>
      </c>
      <c r="C561" s="1206">
        <v>12185486.150741622</v>
      </c>
      <c r="D561" s="1206">
        <v>528874.67468021112</v>
      </c>
      <c r="E561" s="1206">
        <v>4771052.8913725931</v>
      </c>
      <c r="F561" s="1210">
        <v>17485413.716794424</v>
      </c>
    </row>
    <row r="562" spans="2:6" ht="13.15" customHeight="1" x14ac:dyDescent="0.3">
      <c r="B562" s="1172" t="s">
        <v>1356</v>
      </c>
      <c r="C562" s="1207">
        <v>34003956.568602845</v>
      </c>
      <c r="D562" s="1208">
        <v>1495562.9586691726</v>
      </c>
      <c r="E562" s="1207">
        <v>17120293.814328745</v>
      </c>
      <c r="F562" s="1211">
        <v>52619813.341600761</v>
      </c>
    </row>
    <row r="563" spans="2:6" ht="13.15" customHeight="1" x14ac:dyDescent="0.3">
      <c r="B563" s="1173" t="s">
        <v>1357</v>
      </c>
      <c r="C563" s="1206">
        <v>1333850452.9964349</v>
      </c>
      <c r="D563" s="1206">
        <v>58646013.88526462</v>
      </c>
      <c r="E563" s="1206">
        <v>383994150.87454331</v>
      </c>
      <c r="F563" s="1210">
        <v>1776490617.7562428</v>
      </c>
    </row>
    <row r="564" spans="2:6" ht="13.15" customHeight="1" x14ac:dyDescent="0.3">
      <c r="B564" s="1172" t="s">
        <v>1358</v>
      </c>
      <c r="C564" s="1207">
        <v>811153803.36356938</v>
      </c>
      <c r="D564" s="1208">
        <v>35059438.931776412</v>
      </c>
      <c r="E564" s="1207">
        <v>284265670.1147362</v>
      </c>
      <c r="F564" s="1211">
        <v>1130478912.4100819</v>
      </c>
    </row>
    <row r="565" spans="2:6" ht="13.15" customHeight="1" x14ac:dyDescent="0.3">
      <c r="B565" s="1173" t="s">
        <v>1359</v>
      </c>
      <c r="C565" s="1206">
        <v>121359762.98222026</v>
      </c>
      <c r="D565" s="1206">
        <v>962818.43497379276</v>
      </c>
      <c r="E565" s="1206">
        <v>39706730.60481602</v>
      </c>
      <c r="F565" s="1210">
        <v>162029312.02201009</v>
      </c>
    </row>
    <row r="566" spans="2:6" ht="13.15" customHeight="1" x14ac:dyDescent="0.3">
      <c r="B566" s="1172" t="s">
        <v>1360</v>
      </c>
      <c r="C566" s="1207">
        <v>225342059.27851504</v>
      </c>
      <c r="D566" s="1208">
        <v>5484110.797266027</v>
      </c>
      <c r="E566" s="1207">
        <v>59074272.343560345</v>
      </c>
      <c r="F566" s="1211">
        <v>289900442.41934144</v>
      </c>
    </row>
    <row r="567" spans="2:6" ht="13.15" customHeight="1" x14ac:dyDescent="0.3">
      <c r="B567" s="1173" t="s">
        <v>1361</v>
      </c>
      <c r="C567" s="1206">
        <v>153952975.49061218</v>
      </c>
      <c r="D567" s="1206">
        <v>8757918.6310287174</v>
      </c>
      <c r="E567" s="1206">
        <v>26808949.788541943</v>
      </c>
      <c r="F567" s="1210">
        <v>189519843.91018283</v>
      </c>
    </row>
    <row r="568" spans="2:6" ht="13.15" customHeight="1" x14ac:dyDescent="0.3">
      <c r="B568" s="1172" t="s">
        <v>1362</v>
      </c>
      <c r="C568" s="1207">
        <v>80255525.550761461</v>
      </c>
      <c r="D568" s="1208">
        <v>3506266.1460592672</v>
      </c>
      <c r="E568" s="1207">
        <v>12898860.834972039</v>
      </c>
      <c r="F568" s="1211">
        <v>96660652.531792775</v>
      </c>
    </row>
    <row r="569" spans="2:6" ht="13.15" customHeight="1" x14ac:dyDescent="0.3">
      <c r="B569" s="1173" t="s">
        <v>1363</v>
      </c>
      <c r="C569" s="1206">
        <v>2059256496.0939956</v>
      </c>
      <c r="D569" s="1206">
        <v>48747925.156941533</v>
      </c>
      <c r="E569" s="1206">
        <v>487035336.49615461</v>
      </c>
      <c r="F569" s="1210">
        <v>2595039757.7470918</v>
      </c>
    </row>
    <row r="570" spans="2:6" ht="13.15" customHeight="1" x14ac:dyDescent="0.3">
      <c r="B570" s="1172" t="s">
        <v>1364</v>
      </c>
      <c r="C570" s="1207">
        <v>1329762135.279552</v>
      </c>
      <c r="D570" s="1208">
        <v>7359186.3308081664</v>
      </c>
      <c r="E570" s="1207">
        <v>153467063.99728668</v>
      </c>
      <c r="F570" s="1211">
        <v>1490588385.6076469</v>
      </c>
    </row>
    <row r="571" spans="2:6" ht="13.15" customHeight="1" x14ac:dyDescent="0.3">
      <c r="B571" s="1173" t="s">
        <v>1365</v>
      </c>
      <c r="C571" s="1206">
        <v>193570005.76916564</v>
      </c>
      <c r="D571" s="1206">
        <v>42289414.522012651</v>
      </c>
      <c r="E571" s="1206">
        <v>206869295.23807538</v>
      </c>
      <c r="F571" s="1210">
        <v>442728715.52925366</v>
      </c>
    </row>
    <row r="572" spans="2:6" ht="13.15" customHeight="1" x14ac:dyDescent="0.3">
      <c r="B572" s="1172" t="s">
        <v>1366</v>
      </c>
      <c r="C572" s="1207">
        <v>17897415.71624713</v>
      </c>
      <c r="D572" s="1208">
        <v>1194376.1278632078</v>
      </c>
      <c r="E572" s="1207">
        <v>3032712.04986106</v>
      </c>
      <c r="F572" s="1211">
        <v>22124503.893971398</v>
      </c>
    </row>
    <row r="573" spans="2:6" ht="13.15" customHeight="1" x14ac:dyDescent="0.3">
      <c r="B573" s="1173" t="s">
        <v>1367</v>
      </c>
      <c r="C573" s="1206">
        <v>1119145911.8653111</v>
      </c>
      <c r="D573" s="1206">
        <v>18173781.955527179</v>
      </c>
      <c r="E573" s="1206">
        <v>119797988.57969847</v>
      </c>
      <c r="F573" s="1210">
        <v>1257117682.4005368</v>
      </c>
    </row>
    <row r="574" spans="2:6" ht="13.15" customHeight="1" x14ac:dyDescent="0.3">
      <c r="B574" s="1172" t="s">
        <v>1368</v>
      </c>
      <c r="C574" s="1207">
        <v>1632199063.5558119</v>
      </c>
      <c r="D574" s="1208">
        <v>18394208.555431131</v>
      </c>
      <c r="E574" s="1207">
        <v>517666090.82274479</v>
      </c>
      <c r="F574" s="1211">
        <v>2168259362.9339876</v>
      </c>
    </row>
    <row r="575" spans="2:6" ht="13.15" customHeight="1" x14ac:dyDescent="0.3">
      <c r="B575" s="1173" t="s">
        <v>1369</v>
      </c>
      <c r="C575" s="1206">
        <v>418457519.26986009</v>
      </c>
      <c r="D575" s="1206">
        <v>10217231.658559436</v>
      </c>
      <c r="E575" s="1206">
        <v>38812937.065227166</v>
      </c>
      <c r="F575" s="1210">
        <v>467487687.99364668</v>
      </c>
    </row>
    <row r="576" spans="2:6" ht="13.15" customHeight="1" x14ac:dyDescent="0.3">
      <c r="B576" s="1172" t="s">
        <v>1370</v>
      </c>
      <c r="C576" s="1207">
        <v>538363254.61975479</v>
      </c>
      <c r="D576" s="1208">
        <v>27542010.956693482</v>
      </c>
      <c r="E576" s="1207">
        <v>396310588.49808675</v>
      </c>
      <c r="F576" s="1211">
        <v>962215854.07453513</v>
      </c>
    </row>
    <row r="577" spans="2:6" ht="13.15" customHeight="1" x14ac:dyDescent="0.3">
      <c r="B577" s="1173" t="s">
        <v>1371</v>
      </c>
      <c r="C577" s="1206">
        <v>90864233.49715592</v>
      </c>
      <c r="D577" s="1206">
        <v>6471935.4929669201</v>
      </c>
      <c r="E577" s="1206">
        <v>39056592.35322924</v>
      </c>
      <c r="F577" s="1210">
        <v>136392761.34335208</v>
      </c>
    </row>
    <row r="578" spans="2:6" ht="13.15" customHeight="1" x14ac:dyDescent="0.3">
      <c r="B578" s="1172" t="s">
        <v>1372</v>
      </c>
      <c r="C578" s="1207">
        <v>1088103534.7262456</v>
      </c>
      <c r="D578" s="1208">
        <v>7320234.5414482169</v>
      </c>
      <c r="E578" s="1207">
        <v>71158409.065731093</v>
      </c>
      <c r="F578" s="1211">
        <v>1166582178.3334248</v>
      </c>
    </row>
    <row r="579" spans="2:6" ht="13.15" customHeight="1" x14ac:dyDescent="0.3">
      <c r="B579" s="1173" t="s">
        <v>1373</v>
      </c>
      <c r="C579" s="1206">
        <v>15852301.069146959</v>
      </c>
      <c r="D579" s="1206">
        <v>852436.26888296544</v>
      </c>
      <c r="E579" s="1206">
        <v>1781002.9214051419</v>
      </c>
      <c r="F579" s="1210">
        <v>18485740.259435065</v>
      </c>
    </row>
    <row r="580" spans="2:6" ht="13.15" customHeight="1" x14ac:dyDescent="0.3">
      <c r="B580" s="1172" t="s">
        <v>1374</v>
      </c>
      <c r="C580" s="1207">
        <v>116945248.25025362</v>
      </c>
      <c r="D580" s="1208">
        <v>3723512.4336816799</v>
      </c>
      <c r="E580" s="1207">
        <v>5346836.6208773712</v>
      </c>
      <c r="F580" s="1211">
        <v>126015597.30481267</v>
      </c>
    </row>
    <row r="581" spans="2:6" ht="13.15" customHeight="1" x14ac:dyDescent="0.3">
      <c r="B581" s="1173" t="s">
        <v>1375</v>
      </c>
      <c r="C581" s="1206">
        <v>394480741.51946366</v>
      </c>
      <c r="D581" s="1206">
        <v>14339282.252090475</v>
      </c>
      <c r="E581" s="1206">
        <v>79271297.946152285</v>
      </c>
      <c r="F581" s="1210">
        <v>488091321.71770638</v>
      </c>
    </row>
    <row r="582" spans="2:6" ht="13.15" customHeight="1" x14ac:dyDescent="0.3">
      <c r="B582" s="1172" t="s">
        <v>1376</v>
      </c>
      <c r="C582" s="1207">
        <v>135897171.93949819</v>
      </c>
      <c r="D582" s="1208">
        <v>4971883.5094401557</v>
      </c>
      <c r="E582" s="1207">
        <v>6545738.51571065</v>
      </c>
      <c r="F582" s="1211">
        <v>147414793.96464899</v>
      </c>
    </row>
    <row r="583" spans="2:6" ht="13.15" customHeight="1" x14ac:dyDescent="0.3">
      <c r="B583" s="1173" t="s">
        <v>1377</v>
      </c>
      <c r="C583" s="1206">
        <v>28284653.776301794</v>
      </c>
      <c r="D583" s="1206">
        <v>2519567.224617328</v>
      </c>
      <c r="E583" s="1206">
        <v>2418861.5779342186</v>
      </c>
      <c r="F583" s="1210">
        <v>33223082.578853339</v>
      </c>
    </row>
    <row r="584" spans="2:6" ht="13.15" customHeight="1" x14ac:dyDescent="0.3">
      <c r="B584" s="1172" t="s">
        <v>1378</v>
      </c>
      <c r="C584" s="1207">
        <v>18267032.844682191</v>
      </c>
      <c r="D584" s="1208">
        <v>815046.49130732403</v>
      </c>
      <c r="E584" s="1207">
        <v>1558555.0576472916</v>
      </c>
      <c r="F584" s="1211">
        <v>20640634.393636808</v>
      </c>
    </row>
    <row r="585" spans="2:6" ht="13.15" customHeight="1" x14ac:dyDescent="0.3">
      <c r="B585" s="1173" t="s">
        <v>1379</v>
      </c>
      <c r="C585" s="1206">
        <v>54462476.266400136</v>
      </c>
      <c r="D585" s="1206">
        <v>2548457.4065378373</v>
      </c>
      <c r="E585" s="1206">
        <v>7512721.4712883383</v>
      </c>
      <c r="F585" s="1210">
        <v>64523655.144226313</v>
      </c>
    </row>
    <row r="586" spans="2:6" ht="13.15" customHeight="1" x14ac:dyDescent="0.3">
      <c r="B586" s="1172" t="s">
        <v>1380</v>
      </c>
      <c r="C586" s="1207">
        <v>69966733.722550794</v>
      </c>
      <c r="D586" s="1208">
        <v>3941983.0008107056</v>
      </c>
      <c r="E586" s="1207">
        <v>13823797.247648686</v>
      </c>
      <c r="F586" s="1211">
        <v>87732513.971010193</v>
      </c>
    </row>
    <row r="587" spans="2:6" ht="13.15" customHeight="1" x14ac:dyDescent="0.3">
      <c r="B587" s="1173" t="s">
        <v>1381</v>
      </c>
      <c r="C587" s="1206">
        <v>56659970.933941178</v>
      </c>
      <c r="D587" s="1206">
        <v>2224262.5643144203</v>
      </c>
      <c r="E587" s="1206">
        <v>6435424.0847705398</v>
      </c>
      <c r="F587" s="1210">
        <v>65319657.583026133</v>
      </c>
    </row>
    <row r="588" spans="2:6" ht="13.15" customHeight="1" x14ac:dyDescent="0.3">
      <c r="B588" s="1172" t="s">
        <v>1382</v>
      </c>
      <c r="C588" s="1207">
        <v>21738457.25300606</v>
      </c>
      <c r="D588" s="1208">
        <v>1341092.6581619033</v>
      </c>
      <c r="E588" s="1207">
        <v>2284366.0724508711</v>
      </c>
      <c r="F588" s="1211">
        <v>25363915.983618837</v>
      </c>
    </row>
    <row r="589" spans="2:6" ht="13.15" customHeight="1" x14ac:dyDescent="0.3">
      <c r="B589" s="1173" t="s">
        <v>1383</v>
      </c>
      <c r="C589" s="1206">
        <v>3592930816.5945721</v>
      </c>
      <c r="D589" s="1206">
        <v>126879318.37031046</v>
      </c>
      <c r="E589" s="1206">
        <v>2406703930.3307381</v>
      </c>
      <c r="F589" s="1210">
        <v>6126514065.29562</v>
      </c>
    </row>
    <row r="590" spans="2:6" ht="13.15" customHeight="1" x14ac:dyDescent="0.3">
      <c r="B590" s="1172" t="s">
        <v>1384</v>
      </c>
      <c r="C590" s="1207">
        <v>477591753.95864868</v>
      </c>
      <c r="D590" s="1208">
        <v>30325333.01800641</v>
      </c>
      <c r="E590" s="1207">
        <v>484141553.12435371</v>
      </c>
      <c r="F590" s="1211">
        <v>992058640.10100877</v>
      </c>
    </row>
    <row r="591" spans="2:6" ht="13.15" customHeight="1" x14ac:dyDescent="0.3">
      <c r="B591" s="1173" t="s">
        <v>1385</v>
      </c>
      <c r="C591" s="1206">
        <v>1995368305.1581724</v>
      </c>
      <c r="D591" s="1206">
        <v>24109074.93142708</v>
      </c>
      <c r="E591" s="1206">
        <v>224978663.5174095</v>
      </c>
      <c r="F591" s="1210">
        <v>2244456043.6070089</v>
      </c>
    </row>
    <row r="592" spans="2:6" ht="13.15" customHeight="1" x14ac:dyDescent="0.3">
      <c r="B592" s="1172" t="s">
        <v>1386</v>
      </c>
      <c r="C592" s="1207">
        <v>384521014.07231259</v>
      </c>
      <c r="D592" s="1208">
        <v>11119413.077510115</v>
      </c>
      <c r="E592" s="1207">
        <v>80093140.591014907</v>
      </c>
      <c r="F592" s="1211">
        <v>475733567.74083763</v>
      </c>
    </row>
    <row r="593" spans="2:6" ht="13.15" customHeight="1" x14ac:dyDescent="0.3">
      <c r="B593" s="1173" t="s">
        <v>1387</v>
      </c>
      <c r="C593" s="1206">
        <v>223366034.49731371</v>
      </c>
      <c r="D593" s="1206">
        <v>9871450.0949205048</v>
      </c>
      <c r="E593" s="1206">
        <v>74111114.289758325</v>
      </c>
      <c r="F593" s="1210">
        <v>307348598.88199258</v>
      </c>
    </row>
    <row r="594" spans="2:6" ht="13.15" customHeight="1" x14ac:dyDescent="0.3">
      <c r="B594" s="1172" t="s">
        <v>1388</v>
      </c>
      <c r="C594" s="1207">
        <v>101691134.34020315</v>
      </c>
      <c r="D594" s="1208">
        <v>7517357.6141917538</v>
      </c>
      <c r="E594" s="1207">
        <v>98179073.423156872</v>
      </c>
      <c r="F594" s="1211">
        <v>207387565.37755179</v>
      </c>
    </row>
    <row r="595" spans="2:6" ht="13.15" customHeight="1" x14ac:dyDescent="0.3">
      <c r="B595" s="1173" t="s">
        <v>1389</v>
      </c>
      <c r="C595" s="1206">
        <v>244862131.054726</v>
      </c>
      <c r="D595" s="1206">
        <v>16893129.302893069</v>
      </c>
      <c r="E595" s="1206">
        <v>282106147.98970902</v>
      </c>
      <c r="F595" s="1210">
        <v>543861408.34732807</v>
      </c>
    </row>
    <row r="596" spans="2:6" ht="13.15" customHeight="1" x14ac:dyDescent="0.3">
      <c r="B596" s="1172" t="s">
        <v>1390</v>
      </c>
      <c r="C596" s="1207">
        <v>64393666.595027693</v>
      </c>
      <c r="D596" s="1208">
        <v>4891123.278538161</v>
      </c>
      <c r="E596" s="1207">
        <v>112103832.9717443</v>
      </c>
      <c r="F596" s="1211">
        <v>181388622.84531015</v>
      </c>
    </row>
    <row r="597" spans="2:6" ht="13.15" customHeight="1" x14ac:dyDescent="0.3">
      <c r="B597" s="1173" t="s">
        <v>1391</v>
      </c>
      <c r="C597" s="1206">
        <v>4159382788.3156013</v>
      </c>
      <c r="D597" s="1206">
        <v>69521739.052245036</v>
      </c>
      <c r="E597" s="1206">
        <v>493003599.43429035</v>
      </c>
      <c r="F597" s="1210">
        <v>4721908126.8021364</v>
      </c>
    </row>
    <row r="598" spans="2:6" ht="13.15" customHeight="1" x14ac:dyDescent="0.3">
      <c r="B598" s="1172" t="s">
        <v>1392</v>
      </c>
      <c r="C598" s="1207">
        <v>249437218.28135067</v>
      </c>
      <c r="D598" s="1208">
        <v>7612963.9931337619</v>
      </c>
      <c r="E598" s="1207">
        <v>69471472.665844068</v>
      </c>
      <c r="F598" s="1211">
        <v>326521654.94032848</v>
      </c>
    </row>
    <row r="599" spans="2:6" ht="13.15" customHeight="1" x14ac:dyDescent="0.3">
      <c r="B599" s="1173" t="s">
        <v>1393</v>
      </c>
      <c r="C599" s="1206">
        <v>200757809.56490919</v>
      </c>
      <c r="D599" s="1206">
        <v>3835906.9212603932</v>
      </c>
      <c r="E599" s="1206">
        <v>53275829.747889541</v>
      </c>
      <c r="F599" s="1210">
        <v>257869546.23405913</v>
      </c>
    </row>
    <row r="600" spans="2:6" ht="13.15" customHeight="1" x14ac:dyDescent="0.3">
      <c r="B600" s="1172" t="s">
        <v>1394</v>
      </c>
      <c r="C600" s="1207">
        <v>48843121.659549579</v>
      </c>
      <c r="D600" s="1208">
        <v>1706364.1886590496</v>
      </c>
      <c r="E600" s="1207">
        <v>7170102.8563532429</v>
      </c>
      <c r="F600" s="1211">
        <v>57719588.704561874</v>
      </c>
    </row>
    <row r="601" spans="2:6" ht="13.15" customHeight="1" x14ac:dyDescent="0.3">
      <c r="B601" s="1173" t="s">
        <v>1395</v>
      </c>
      <c r="C601" s="1206">
        <v>79047954.851138428</v>
      </c>
      <c r="D601" s="1206">
        <v>2972072.1880054814</v>
      </c>
      <c r="E601" s="1206">
        <v>3473409.482973339</v>
      </c>
      <c r="F601" s="1210">
        <v>85493436.522117242</v>
      </c>
    </row>
    <row r="602" spans="2:6" ht="13.15" customHeight="1" x14ac:dyDescent="0.3">
      <c r="B602" s="1172" t="s">
        <v>1396</v>
      </c>
      <c r="C602" s="1207">
        <v>1545937362.0739095</v>
      </c>
      <c r="D602" s="1208">
        <v>64520951.288706087</v>
      </c>
      <c r="E602" s="1207">
        <v>771361644.18400443</v>
      </c>
      <c r="F602" s="1211">
        <v>2381819957.5466199</v>
      </c>
    </row>
    <row r="603" spans="2:6" ht="13.15" customHeight="1" x14ac:dyDescent="0.3">
      <c r="B603" s="1173" t="s">
        <v>1397</v>
      </c>
      <c r="C603" s="1206">
        <v>5932472473.3875656</v>
      </c>
      <c r="D603" s="1206">
        <v>118742967.85200898</v>
      </c>
      <c r="E603" s="1206">
        <v>1667027497.3198822</v>
      </c>
      <c r="F603" s="1210">
        <v>7718242938.5594568</v>
      </c>
    </row>
    <row r="604" spans="2:6" ht="13.15" customHeight="1" x14ac:dyDescent="0.3">
      <c r="B604" s="1172" t="s">
        <v>1398</v>
      </c>
      <c r="C604" s="1207">
        <v>87438686.944448605</v>
      </c>
      <c r="D604" s="1208">
        <v>4382371.8187368196</v>
      </c>
      <c r="E604" s="1207">
        <v>17693930.934463281</v>
      </c>
      <c r="F604" s="1211">
        <v>109514989.6976487</v>
      </c>
    </row>
    <row r="605" spans="2:6" ht="13.15" customHeight="1" x14ac:dyDescent="0.3">
      <c r="B605" s="1173" t="s">
        <v>1399</v>
      </c>
      <c r="C605" s="1206">
        <v>19831658.878940493</v>
      </c>
      <c r="D605" s="1206">
        <v>1118907.035978314</v>
      </c>
      <c r="E605" s="1206">
        <v>14505292.38269797</v>
      </c>
      <c r="F605" s="1210">
        <v>35455858.29761678</v>
      </c>
    </row>
    <row r="606" spans="2:6" ht="13.15" customHeight="1" x14ac:dyDescent="0.3">
      <c r="B606" s="1172" t="s">
        <v>1400</v>
      </c>
      <c r="C606" s="1207">
        <v>338102728.23983288</v>
      </c>
      <c r="D606" s="1208">
        <v>22764675.311379485</v>
      </c>
      <c r="E606" s="1207">
        <v>528423154.07898152</v>
      </c>
      <c r="F606" s="1211">
        <v>889290557.63019395</v>
      </c>
    </row>
    <row r="607" spans="2:6" ht="13.15" customHeight="1" x14ac:dyDescent="0.3">
      <c r="B607" s="1173" t="s">
        <v>1401</v>
      </c>
      <c r="C607" s="1206">
        <v>39414676.16538737</v>
      </c>
      <c r="D607" s="1206">
        <v>3515961.8768645418</v>
      </c>
      <c r="E607" s="1206">
        <v>92516348.276636153</v>
      </c>
      <c r="F607" s="1210">
        <v>135446986.31888807</v>
      </c>
    </row>
    <row r="608" spans="2:6" ht="13.15" customHeight="1" x14ac:dyDescent="0.3">
      <c r="B608" s="1172" t="s">
        <v>1402</v>
      </c>
      <c r="C608" s="1207">
        <v>225896280.15931213</v>
      </c>
      <c r="D608" s="1208">
        <v>11945956.538437046</v>
      </c>
      <c r="E608" s="1207">
        <v>91487327.04872717</v>
      </c>
      <c r="F608" s="1211">
        <v>329329563.74647635</v>
      </c>
    </row>
    <row r="609" spans="2:6" ht="13.15" customHeight="1" x14ac:dyDescent="0.3">
      <c r="B609" s="1173" t="s">
        <v>1403</v>
      </c>
      <c r="C609" s="1206">
        <v>616642755.38931489</v>
      </c>
      <c r="D609" s="1206">
        <v>27931303.695441138</v>
      </c>
      <c r="E609" s="1206">
        <v>214366434.55811334</v>
      </c>
      <c r="F609" s="1210">
        <v>858940493.64286935</v>
      </c>
    </row>
    <row r="610" spans="2:6" ht="13.15" customHeight="1" x14ac:dyDescent="0.3">
      <c r="B610" s="1172" t="s">
        <v>1404</v>
      </c>
      <c r="C610" s="1207">
        <v>2078157.6264430936</v>
      </c>
      <c r="D610" s="1208">
        <v>114125.36550186286</v>
      </c>
      <c r="E610" s="1207">
        <v>299004.99699674506</v>
      </c>
      <c r="F610" s="1211">
        <v>2491287.9889417016</v>
      </c>
    </row>
    <row r="611" spans="2:6" ht="13.15" customHeight="1" x14ac:dyDescent="0.3">
      <c r="B611" s="1173" t="s">
        <v>1405</v>
      </c>
      <c r="C611" s="1206">
        <v>47114099.975998387</v>
      </c>
      <c r="D611" s="1206">
        <v>2781872.6269545346</v>
      </c>
      <c r="E611" s="1206">
        <v>6813287.1560502294</v>
      </c>
      <c r="F611" s="1210">
        <v>56709259.759003147</v>
      </c>
    </row>
    <row r="612" spans="2:6" ht="13.15" customHeight="1" x14ac:dyDescent="0.3">
      <c r="B612" s="1172" t="s">
        <v>1406</v>
      </c>
      <c r="C612" s="1207">
        <v>1780263015.4965904</v>
      </c>
      <c r="D612" s="1208">
        <v>54046972.738213129</v>
      </c>
      <c r="E612" s="1207">
        <v>343892809.53155631</v>
      </c>
      <c r="F612" s="1211">
        <v>2178202797.7663598</v>
      </c>
    </row>
    <row r="613" spans="2:6" ht="13.15" customHeight="1" x14ac:dyDescent="0.3">
      <c r="B613" s="1173" t="s">
        <v>1407</v>
      </c>
      <c r="C613" s="1206">
        <v>0</v>
      </c>
      <c r="D613" s="1206">
        <v>0</v>
      </c>
      <c r="E613" s="1206">
        <v>123.47924715950653</v>
      </c>
      <c r="F613" s="1210">
        <v>123.47924715950653</v>
      </c>
    </row>
    <row r="614" spans="2:6" ht="13.15" customHeight="1" x14ac:dyDescent="0.3">
      <c r="B614" s="1172" t="s">
        <v>1408</v>
      </c>
      <c r="C614" s="1207">
        <v>26473980.433052011</v>
      </c>
      <c r="D614" s="1208">
        <v>2923002.5024931543</v>
      </c>
      <c r="E614" s="1207">
        <v>3302083.6446207794</v>
      </c>
      <c r="F614" s="1211">
        <v>32699066.580165945</v>
      </c>
    </row>
    <row r="615" spans="2:6" ht="13.15" customHeight="1" x14ac:dyDescent="0.3">
      <c r="B615" s="1173" t="s">
        <v>1409</v>
      </c>
      <c r="C615" s="1206">
        <v>72909607.002624914</v>
      </c>
      <c r="D615" s="1206">
        <v>6232652.1742254086</v>
      </c>
      <c r="E615" s="1206">
        <v>39905936.309743911</v>
      </c>
      <c r="F615" s="1210">
        <v>119048195.48659423</v>
      </c>
    </row>
    <row r="616" spans="2:6" ht="13.15" customHeight="1" x14ac:dyDescent="0.3">
      <c r="B616" s="1172" t="s">
        <v>1410</v>
      </c>
      <c r="C616" s="1207">
        <v>877600913.62115145</v>
      </c>
      <c r="D616" s="1208">
        <v>33280011.993710995</v>
      </c>
      <c r="E616" s="1207">
        <v>194824482.60517919</v>
      </c>
      <c r="F616" s="1211">
        <v>1105705408.2200418</v>
      </c>
    </row>
    <row r="617" spans="2:6" ht="13.15" customHeight="1" x14ac:dyDescent="0.3">
      <c r="B617" s="1173" t="s">
        <v>1411</v>
      </c>
      <c r="C617" s="1206">
        <v>169352505.81801903</v>
      </c>
      <c r="D617" s="1206">
        <v>9874306.7471026052</v>
      </c>
      <c r="E617" s="1206">
        <v>28149330.541594822</v>
      </c>
      <c r="F617" s="1210">
        <v>207376143.10671648</v>
      </c>
    </row>
    <row r="618" spans="2:6" ht="13.15" customHeight="1" x14ac:dyDescent="0.3">
      <c r="B618" s="1172" t="s">
        <v>1412</v>
      </c>
      <c r="C618" s="1207">
        <v>23298167.802734002</v>
      </c>
      <c r="D618" s="1208">
        <v>1028507.36298399</v>
      </c>
      <c r="E618" s="1207">
        <v>722600.5543774321</v>
      </c>
      <c r="F618" s="1211">
        <v>25049275.720095426</v>
      </c>
    </row>
    <row r="619" spans="2:6" ht="13.15" customHeight="1" x14ac:dyDescent="0.3">
      <c r="B619" s="1173" t="s">
        <v>1413</v>
      </c>
      <c r="C619" s="1206">
        <v>16140266.537883399</v>
      </c>
      <c r="D619" s="1206">
        <v>944440.17019630456</v>
      </c>
      <c r="E619" s="1206">
        <v>1667834.1913834549</v>
      </c>
      <c r="F619" s="1210">
        <v>18752540.899463158</v>
      </c>
    </row>
    <row r="620" spans="2:6" ht="13.15" customHeight="1" x14ac:dyDescent="0.3">
      <c r="B620" s="1172" t="s">
        <v>1414</v>
      </c>
      <c r="C620" s="1207">
        <v>29121788.100068074</v>
      </c>
      <c r="D620" s="1208">
        <v>1991016.2100365693</v>
      </c>
      <c r="E620" s="1207">
        <v>4313006.6240344029</v>
      </c>
      <c r="F620" s="1211">
        <v>35425810.934139043</v>
      </c>
    </row>
    <row r="621" spans="2:6" ht="13.15" customHeight="1" x14ac:dyDescent="0.3">
      <c r="B621" s="1173" t="s">
        <v>1415</v>
      </c>
      <c r="C621" s="1206">
        <v>57852112.473788418</v>
      </c>
      <c r="D621" s="1206">
        <v>2763339.5682164384</v>
      </c>
      <c r="E621" s="1206">
        <v>11355655.384980978</v>
      </c>
      <c r="F621" s="1210">
        <v>71971107.42698583</v>
      </c>
    </row>
    <row r="622" spans="2:6" ht="13.15" customHeight="1" x14ac:dyDescent="0.3">
      <c r="B622" s="1172" t="s">
        <v>1416</v>
      </c>
      <c r="C622" s="1207">
        <v>34990876.629307866</v>
      </c>
      <c r="D622" s="1208">
        <v>2438455.1892594076</v>
      </c>
      <c r="E622" s="1207">
        <v>4627199.5684317686</v>
      </c>
      <c r="F622" s="1211">
        <v>42056531.386999041</v>
      </c>
    </row>
    <row r="623" spans="2:6" ht="13.15" customHeight="1" x14ac:dyDescent="0.3">
      <c r="B623" s="1173" t="s">
        <v>1417</v>
      </c>
      <c r="C623" s="1206">
        <v>527370729.25628257</v>
      </c>
      <c r="D623" s="1206">
        <v>22906930.961177062</v>
      </c>
      <c r="E623" s="1206">
        <v>176937523.2156373</v>
      </c>
      <c r="F623" s="1210">
        <v>727215183.433097</v>
      </c>
    </row>
    <row r="624" spans="2:6" ht="13.15" customHeight="1" x14ac:dyDescent="0.3">
      <c r="B624" s="1172" t="s">
        <v>1418</v>
      </c>
      <c r="C624" s="1207">
        <v>97933382.957986236</v>
      </c>
      <c r="D624" s="1208">
        <v>7558546.8798913807</v>
      </c>
      <c r="E624" s="1207">
        <v>37333815.702437304</v>
      </c>
      <c r="F624" s="1211">
        <v>142825745.54031491</v>
      </c>
    </row>
    <row r="625" spans="2:6" ht="13.15" customHeight="1" x14ac:dyDescent="0.3">
      <c r="B625" s="1173" t="s">
        <v>1419</v>
      </c>
      <c r="C625" s="1206">
        <v>841367.10211184912</v>
      </c>
      <c r="D625" s="1206">
        <v>70234.241580739545</v>
      </c>
      <c r="E625" s="1206">
        <v>289867.53270694159</v>
      </c>
      <c r="F625" s="1210">
        <v>1201468.8763995301</v>
      </c>
    </row>
    <row r="626" spans="2:6" ht="13.15" customHeight="1" x14ac:dyDescent="0.3">
      <c r="B626" s="1172" t="s">
        <v>1420</v>
      </c>
      <c r="C626" s="1207">
        <v>6183133.3742345003</v>
      </c>
      <c r="D626" s="1208">
        <v>124679.49917959371</v>
      </c>
      <c r="E626" s="1207">
        <v>1564667.2803816865</v>
      </c>
      <c r="F626" s="1211">
        <v>7872480.1537957806</v>
      </c>
    </row>
    <row r="627" spans="2:6" ht="13.15" customHeight="1" x14ac:dyDescent="0.3">
      <c r="B627" s="1173" t="s">
        <v>1421</v>
      </c>
      <c r="C627" s="1206">
        <v>1729021.683551176</v>
      </c>
      <c r="D627" s="1206">
        <v>254424.98252449822</v>
      </c>
      <c r="E627" s="1206">
        <v>2201449.7579832622</v>
      </c>
      <c r="F627" s="1210">
        <v>4184896.4240589365</v>
      </c>
    </row>
    <row r="628" spans="2:6" ht="13.15" customHeight="1" x14ac:dyDescent="0.3">
      <c r="B628" s="1172" t="s">
        <v>1422</v>
      </c>
      <c r="C628" s="1207">
        <v>3988915.6963803242</v>
      </c>
      <c r="D628" s="1208">
        <v>643971.02048042545</v>
      </c>
      <c r="E628" s="1207">
        <v>3603124.4321144</v>
      </c>
      <c r="F628" s="1211">
        <v>8236011.1489751497</v>
      </c>
    </row>
    <row r="629" spans="2:6" ht="13.15" customHeight="1" x14ac:dyDescent="0.3">
      <c r="B629" s="1173" t="s">
        <v>1423</v>
      </c>
      <c r="C629" s="1206">
        <v>167652567.41793907</v>
      </c>
      <c r="D629" s="1206">
        <v>6294907.4907457819</v>
      </c>
      <c r="E629" s="1206">
        <v>30295954.736242432</v>
      </c>
      <c r="F629" s="1210">
        <v>204243429.64492729</v>
      </c>
    </row>
    <row r="630" spans="2:6" ht="13.15" customHeight="1" x14ac:dyDescent="0.3">
      <c r="B630" s="1172" t="s">
        <v>1424</v>
      </c>
      <c r="C630" s="1207">
        <v>83440622.985192329</v>
      </c>
      <c r="D630" s="1208">
        <v>6365451.3202477368</v>
      </c>
      <c r="E630" s="1207">
        <v>29048065.002051197</v>
      </c>
      <c r="F630" s="1211">
        <v>118854139.30749127</v>
      </c>
    </row>
    <row r="631" spans="2:6" ht="13.15" customHeight="1" x14ac:dyDescent="0.3">
      <c r="B631" s="1173" t="s">
        <v>1425</v>
      </c>
      <c r="C631" s="1206">
        <v>29880411.212585658</v>
      </c>
      <c r="D631" s="1206">
        <v>1781017.094206199</v>
      </c>
      <c r="E631" s="1206">
        <v>8281073.9711287264</v>
      </c>
      <c r="F631" s="1210">
        <v>39942502.277920581</v>
      </c>
    </row>
    <row r="632" spans="2:6" ht="13.15" customHeight="1" x14ac:dyDescent="0.3">
      <c r="B632" s="1172" t="s">
        <v>1426</v>
      </c>
      <c r="C632" s="1207">
        <v>182546349.00366741</v>
      </c>
      <c r="D632" s="1208">
        <v>15115123.654829595</v>
      </c>
      <c r="E632" s="1207">
        <v>1306206407.7463446</v>
      </c>
      <c r="F632" s="1211">
        <v>1503867880.4048417</v>
      </c>
    </row>
    <row r="633" spans="2:6" ht="13.15" customHeight="1" x14ac:dyDescent="0.3">
      <c r="B633" s="1173" t="s">
        <v>1427</v>
      </c>
      <c r="C633" s="1206">
        <v>44251922.566964202</v>
      </c>
      <c r="D633" s="1206">
        <v>2026379.593946086</v>
      </c>
      <c r="E633" s="1206">
        <v>32192001.472341865</v>
      </c>
      <c r="F633" s="1210">
        <v>78470303.633252144</v>
      </c>
    </row>
    <row r="634" spans="2:6" ht="13.15" customHeight="1" x14ac:dyDescent="0.3">
      <c r="B634" s="1172" t="s">
        <v>1428</v>
      </c>
      <c r="C634" s="1207">
        <v>5038508.1848473484</v>
      </c>
      <c r="D634" s="1208">
        <v>250695.85529169996</v>
      </c>
      <c r="E634" s="1207">
        <v>118848.77539102503</v>
      </c>
      <c r="F634" s="1211">
        <v>5408052.8155300738</v>
      </c>
    </row>
    <row r="635" spans="2:6" ht="13.15" customHeight="1" x14ac:dyDescent="0.3">
      <c r="B635" s="1173" t="s">
        <v>1429</v>
      </c>
      <c r="C635" s="1206">
        <v>37010321.523860663</v>
      </c>
      <c r="D635" s="1206">
        <v>2456791.2375021861</v>
      </c>
      <c r="E635" s="1206">
        <v>3681775.4149788613</v>
      </c>
      <c r="F635" s="1210">
        <v>43148888.176341712</v>
      </c>
    </row>
    <row r="636" spans="2:6" ht="13.15" customHeight="1" x14ac:dyDescent="0.3">
      <c r="B636" s="1172" t="s">
        <v>1430</v>
      </c>
      <c r="C636" s="1207">
        <v>455741469.43257689</v>
      </c>
      <c r="D636" s="1208">
        <v>16029955.962015295</v>
      </c>
      <c r="E636" s="1207">
        <v>110778250.92842512</v>
      </c>
      <c r="F636" s="1211">
        <v>582549676.32301724</v>
      </c>
    </row>
    <row r="637" spans="2:6" ht="13.15" customHeight="1" x14ac:dyDescent="0.3">
      <c r="B637" s="1173" t="s">
        <v>1431</v>
      </c>
      <c r="C637" s="1206">
        <v>401860931.91807574</v>
      </c>
      <c r="D637" s="1206">
        <v>16083219.156642254</v>
      </c>
      <c r="E637" s="1206">
        <v>163297601.39961329</v>
      </c>
      <c r="F637" s="1210">
        <v>581241752.47433126</v>
      </c>
    </row>
    <row r="638" spans="2:6" ht="13.15" customHeight="1" x14ac:dyDescent="0.3">
      <c r="B638" s="1172" t="s">
        <v>1432</v>
      </c>
      <c r="C638" s="1207">
        <v>4892682.1437802482</v>
      </c>
      <c r="D638" s="1208">
        <v>266569.27234300715</v>
      </c>
      <c r="E638" s="1207">
        <v>3196815.969336044</v>
      </c>
      <c r="F638" s="1211">
        <v>8356067.3854592992</v>
      </c>
    </row>
    <row r="639" spans="2:6" ht="13.15" customHeight="1" x14ac:dyDescent="0.3">
      <c r="B639" s="1173" t="s">
        <v>1433</v>
      </c>
      <c r="C639" s="1206">
        <v>115125699.72660182</v>
      </c>
      <c r="D639" s="1206">
        <v>8431570.7455350347</v>
      </c>
      <c r="E639" s="1206">
        <v>71569240.020993814</v>
      </c>
      <c r="F639" s="1210">
        <v>195126510.49313068</v>
      </c>
    </row>
    <row r="640" spans="2:6" ht="13.15" customHeight="1" x14ac:dyDescent="0.3">
      <c r="B640" s="1172" t="s">
        <v>1434</v>
      </c>
      <c r="C640" s="1207">
        <v>85682493.554743558</v>
      </c>
      <c r="D640" s="1208">
        <v>3588138.0790419839</v>
      </c>
      <c r="E640" s="1207">
        <v>29410124.629322764</v>
      </c>
      <c r="F640" s="1211">
        <v>118680756.26310831</v>
      </c>
    </row>
    <row r="641" spans="2:6" ht="13.15" customHeight="1" x14ac:dyDescent="0.3">
      <c r="B641" s="1173" t="s">
        <v>1435</v>
      </c>
      <c r="C641" s="1206">
        <v>21086336.305312738</v>
      </c>
      <c r="D641" s="1206">
        <v>1076507.5629503096</v>
      </c>
      <c r="E641" s="1206">
        <v>860042.11412812246</v>
      </c>
      <c r="F641" s="1210">
        <v>23022885.982391171</v>
      </c>
    </row>
    <row r="642" spans="2:6" ht="13.15" customHeight="1" x14ac:dyDescent="0.3">
      <c r="B642" s="1172" t="s">
        <v>1436</v>
      </c>
      <c r="C642" s="1207">
        <v>31441760.257157069</v>
      </c>
      <c r="D642" s="1208">
        <v>1275417.8023299435</v>
      </c>
      <c r="E642" s="1207">
        <v>3571760.7033358873</v>
      </c>
      <c r="F642" s="1211">
        <v>36288938.762822896</v>
      </c>
    </row>
    <row r="643" spans="2:6" ht="13.15" customHeight="1" x14ac:dyDescent="0.3">
      <c r="B643" s="1173" t="s">
        <v>1437</v>
      </c>
      <c r="C643" s="1206">
        <v>14260366.787497817</v>
      </c>
      <c r="D643" s="1206">
        <v>812809.01496764505</v>
      </c>
      <c r="E643" s="1206">
        <v>3494400.9549904549</v>
      </c>
      <c r="F643" s="1210">
        <v>18567576.757455915</v>
      </c>
    </row>
    <row r="644" spans="2:6" ht="13.15" customHeight="1" x14ac:dyDescent="0.3">
      <c r="B644" s="1172" t="s">
        <v>1438</v>
      </c>
      <c r="C644" s="1207">
        <v>223739201.6979095</v>
      </c>
      <c r="D644" s="1208">
        <v>16117752.28203579</v>
      </c>
      <c r="E644" s="1207">
        <v>110535008.92651486</v>
      </c>
      <c r="F644" s="1211">
        <v>350391962.90646017</v>
      </c>
    </row>
    <row r="645" spans="2:6" ht="13.15" customHeight="1" x14ac:dyDescent="0.3">
      <c r="B645" s="1173" t="s">
        <v>1439</v>
      </c>
      <c r="C645" s="1206">
        <v>80199407.102373317</v>
      </c>
      <c r="D645" s="1206">
        <v>4000579.5509894695</v>
      </c>
      <c r="E645" s="1206">
        <v>13970978.79825858</v>
      </c>
      <c r="F645" s="1210">
        <v>98170965.451621354</v>
      </c>
    </row>
    <row r="646" spans="2:6" ht="13.15" customHeight="1" x14ac:dyDescent="0.3">
      <c r="B646" s="1172" t="s">
        <v>1440</v>
      </c>
      <c r="C646" s="1207">
        <v>40788281.009146728</v>
      </c>
      <c r="D646" s="1208">
        <v>1453641.9397012251</v>
      </c>
      <c r="E646" s="1207">
        <v>11242044.578390112</v>
      </c>
      <c r="F646" s="1211">
        <v>53483967.527238064</v>
      </c>
    </row>
    <row r="647" spans="2:6" ht="13.15" customHeight="1" x14ac:dyDescent="0.3">
      <c r="B647" s="1173" t="s">
        <v>1441</v>
      </c>
      <c r="C647" s="1206">
        <v>11355861.595007835</v>
      </c>
      <c r="D647" s="1206">
        <v>685160.28618004965</v>
      </c>
      <c r="E647" s="1206">
        <v>4743208.321138124</v>
      </c>
      <c r="F647" s="1210">
        <v>16784230.202326007</v>
      </c>
    </row>
    <row r="648" spans="2:6" ht="13.15" customHeight="1" x14ac:dyDescent="0.3">
      <c r="B648" s="1172" t="s">
        <v>1442</v>
      </c>
      <c r="C648" s="1207">
        <v>108917988.92971559</v>
      </c>
      <c r="D648" s="1208">
        <v>6724770.3193506403</v>
      </c>
      <c r="E648" s="1207">
        <v>81528763.163613558</v>
      </c>
      <c r="F648" s="1211">
        <v>197171522.41267979</v>
      </c>
    </row>
    <row r="649" spans="2:6" ht="13.15" customHeight="1" x14ac:dyDescent="0.3">
      <c r="B649" s="1173" t="s">
        <v>1443</v>
      </c>
      <c r="C649" s="1206">
        <v>16380032.949974993</v>
      </c>
      <c r="D649" s="1206">
        <v>1072285.9094792171</v>
      </c>
      <c r="E649" s="1206">
        <v>1198065.1780307586</v>
      </c>
      <c r="F649" s="1210">
        <v>18650384.03748497</v>
      </c>
    </row>
    <row r="650" spans="2:6" ht="13.15" customHeight="1" x14ac:dyDescent="0.3">
      <c r="B650" s="1172" t="s">
        <v>1444</v>
      </c>
      <c r="C650" s="1207">
        <v>23271815.344001841</v>
      </c>
      <c r="D650" s="1208">
        <v>1452910.1864329025</v>
      </c>
      <c r="E650" s="1207">
        <v>46225937.925127186</v>
      </c>
      <c r="F650" s="1211">
        <v>70950663.455561936</v>
      </c>
    </row>
    <row r="651" spans="2:6" ht="13.15" customHeight="1" x14ac:dyDescent="0.3">
      <c r="B651" s="1173" t="s">
        <v>1445</v>
      </c>
      <c r="C651" s="1206">
        <v>4044761.0622945977</v>
      </c>
      <c r="D651" s="1206">
        <v>260293.08084931655</v>
      </c>
      <c r="E651" s="1206">
        <v>1196390.4257284589</v>
      </c>
      <c r="F651" s="1210">
        <v>5501444.5688723736</v>
      </c>
    </row>
    <row r="652" spans="2:6" ht="13.15" customHeight="1" x14ac:dyDescent="0.3">
      <c r="B652" s="1172" t="s">
        <v>1446</v>
      </c>
      <c r="C652" s="1207">
        <v>1409785267.6450176</v>
      </c>
      <c r="D652" s="1208">
        <v>23410067.621861834</v>
      </c>
      <c r="E652" s="1207">
        <v>477486914.19418192</v>
      </c>
      <c r="F652" s="1211">
        <v>1910682249.4610615</v>
      </c>
    </row>
    <row r="653" spans="2:6" ht="13.15" customHeight="1" x14ac:dyDescent="0.3">
      <c r="B653" s="1173" t="s">
        <v>1447</v>
      </c>
      <c r="C653" s="1206">
        <v>1208677639.4310312</v>
      </c>
      <c r="D653" s="1206">
        <v>26461183.235024426</v>
      </c>
      <c r="E653" s="1206">
        <v>121219424.87372538</v>
      </c>
      <c r="F653" s="1210">
        <v>1356358247.5397811</v>
      </c>
    </row>
    <row r="654" spans="2:6" ht="13.15" customHeight="1" x14ac:dyDescent="0.3">
      <c r="B654" s="1172" t="s">
        <v>1448</v>
      </c>
      <c r="C654" s="1207">
        <v>2903102231.2802753</v>
      </c>
      <c r="D654" s="1208">
        <v>50575732.243785687</v>
      </c>
      <c r="E654" s="1207">
        <v>297687787.50991392</v>
      </c>
      <c r="F654" s="1211">
        <v>3251365751.0339751</v>
      </c>
    </row>
    <row r="655" spans="2:6" ht="13.15" customHeight="1" x14ac:dyDescent="0.3">
      <c r="B655" s="1173" t="s">
        <v>1449</v>
      </c>
      <c r="C655" s="1206">
        <v>1046825753.3826181</v>
      </c>
      <c r="D655" s="1206">
        <v>28521012.39663979</v>
      </c>
      <c r="E655" s="1206">
        <v>364474339.08082968</v>
      </c>
      <c r="F655" s="1210">
        <v>1439821104.8600874</v>
      </c>
    </row>
    <row r="656" spans="2:6" ht="13.15" customHeight="1" x14ac:dyDescent="0.3">
      <c r="B656" s="1172" t="s">
        <v>1450</v>
      </c>
      <c r="C656" s="1207">
        <v>961135340.43613076</v>
      </c>
      <c r="D656" s="1208">
        <v>18433976.531128839</v>
      </c>
      <c r="E656" s="1207">
        <v>79100342.194660172</v>
      </c>
      <c r="F656" s="1211">
        <v>1058669659.1619198</v>
      </c>
    </row>
    <row r="657" spans="2:6" ht="13.15" customHeight="1" x14ac:dyDescent="0.3">
      <c r="B657" s="1173" t="s">
        <v>12579</v>
      </c>
      <c r="C657" s="1206">
        <v>0</v>
      </c>
      <c r="D657" s="1206">
        <v>73893.007922352932</v>
      </c>
      <c r="E657" s="1206">
        <v>0</v>
      </c>
      <c r="F657" s="1210">
        <v>73893.007922352932</v>
      </c>
    </row>
    <row r="658" spans="2:6" ht="13.15" customHeight="1" x14ac:dyDescent="0.3">
      <c r="B658" s="1172" t="s">
        <v>12580</v>
      </c>
      <c r="C658" s="1207">
        <v>0</v>
      </c>
      <c r="D658" s="1208">
        <v>2955.1574297646371</v>
      </c>
      <c r="E658" s="1207">
        <v>0</v>
      </c>
      <c r="F658" s="1211">
        <v>2955.1574297646371</v>
      </c>
    </row>
    <row r="659" spans="2:6" ht="13.15" customHeight="1" x14ac:dyDescent="0.3">
      <c r="B659" s="1173" t="s">
        <v>1451</v>
      </c>
      <c r="C659" s="1206">
        <v>0</v>
      </c>
      <c r="D659" s="1206">
        <v>5685.1600077376825</v>
      </c>
      <c r="E659" s="1206">
        <v>0</v>
      </c>
      <c r="F659" s="1210">
        <v>5685.1600077376825</v>
      </c>
    </row>
    <row r="660" spans="2:6" ht="13.15" customHeight="1" x14ac:dyDescent="0.3">
      <c r="B660" s="1172" t="s">
        <v>1452</v>
      </c>
      <c r="C660" s="1207">
        <v>175045.86577529873</v>
      </c>
      <c r="D660" s="1208">
        <v>20686.102008352456</v>
      </c>
      <c r="E660" s="1207">
        <v>1226889.7997768568</v>
      </c>
      <c r="F660" s="1211">
        <v>1422621.7675605081</v>
      </c>
    </row>
    <row r="661" spans="2:6" ht="13.15" customHeight="1" x14ac:dyDescent="0.3">
      <c r="B661" s="1173" t="s">
        <v>1453</v>
      </c>
      <c r="C661" s="1206">
        <v>464973705.169236</v>
      </c>
      <c r="D661" s="1206">
        <v>7728975.0305193784</v>
      </c>
      <c r="E661" s="1206">
        <v>46780234.62160334</v>
      </c>
      <c r="F661" s="1210">
        <v>519482914.82135868</v>
      </c>
    </row>
    <row r="662" spans="2:6" ht="13.15" customHeight="1" x14ac:dyDescent="0.3">
      <c r="B662" s="1172" t="s">
        <v>1454</v>
      </c>
      <c r="C662" s="1207">
        <v>204669579.46241042</v>
      </c>
      <c r="D662" s="1208">
        <v>5887546.0751418471</v>
      </c>
      <c r="E662" s="1207">
        <v>47324375.946872436</v>
      </c>
      <c r="F662" s="1211">
        <v>257881501.48442471</v>
      </c>
    </row>
    <row r="663" spans="2:6" ht="13.15" customHeight="1" x14ac:dyDescent="0.3">
      <c r="B663" s="1173" t="s">
        <v>1455</v>
      </c>
      <c r="C663" s="1206">
        <v>31372533.850021288</v>
      </c>
      <c r="D663" s="1206">
        <v>1666356.9859313308</v>
      </c>
      <c r="E663" s="1206">
        <v>5436606.0335623324</v>
      </c>
      <c r="F663" s="1210">
        <v>38475496.86951495</v>
      </c>
    </row>
    <row r="664" spans="2:6" ht="13.15" customHeight="1" x14ac:dyDescent="0.3">
      <c r="B664" s="1172" t="s">
        <v>1456</v>
      </c>
      <c r="C664" s="1207">
        <v>4207518.2167440159</v>
      </c>
      <c r="D664" s="1208">
        <v>191663.06758759214</v>
      </c>
      <c r="E664" s="1207">
        <v>76063.216250256024</v>
      </c>
      <c r="F664" s="1211">
        <v>4475244.5005818633</v>
      </c>
    </row>
    <row r="665" spans="2:6" ht="13.15" customHeight="1" x14ac:dyDescent="0.3">
      <c r="B665" s="1173" t="s">
        <v>1457</v>
      </c>
      <c r="C665" s="1206">
        <v>163782988.7626566</v>
      </c>
      <c r="D665" s="1206">
        <v>4168151.0494353613</v>
      </c>
      <c r="E665" s="1206">
        <v>31588181.513293307</v>
      </c>
      <c r="F665" s="1210">
        <v>199539321.32538524</v>
      </c>
    </row>
    <row r="666" spans="2:6" ht="13.15" customHeight="1" x14ac:dyDescent="0.3">
      <c r="B666" s="1172" t="s">
        <v>1458</v>
      </c>
      <c r="C666" s="1207">
        <v>39991972.515229791</v>
      </c>
      <c r="D666" s="1208">
        <v>540456.07736924104</v>
      </c>
      <c r="E666" s="1207">
        <v>7599838.9645497296</v>
      </c>
      <c r="F666" s="1211">
        <v>48132267.557148762</v>
      </c>
    </row>
    <row r="667" spans="2:6" ht="13.15" customHeight="1" x14ac:dyDescent="0.3">
      <c r="B667" s="1173" t="s">
        <v>1459</v>
      </c>
      <c r="C667" s="1206">
        <v>92536180.94366017</v>
      </c>
      <c r="D667" s="1206">
        <v>1907455.6156654148</v>
      </c>
      <c r="E667" s="1206">
        <v>6824194.4883076651</v>
      </c>
      <c r="F667" s="1210">
        <v>101267831.04763326</v>
      </c>
    </row>
    <row r="668" spans="2:6" ht="13.15" customHeight="1" x14ac:dyDescent="0.3">
      <c r="B668" s="1172" t="s">
        <v>1460</v>
      </c>
      <c r="C668" s="1207">
        <v>121521.70088924795</v>
      </c>
      <c r="D668" s="1208">
        <v>2955.1574297646371</v>
      </c>
      <c r="E668" s="1207">
        <v>0</v>
      </c>
      <c r="F668" s="1211">
        <v>124476.85831901259</v>
      </c>
    </row>
    <row r="669" spans="2:6" ht="13.15" customHeight="1" x14ac:dyDescent="0.3">
      <c r="B669" s="1173" t="s">
        <v>1461</v>
      </c>
      <c r="C669" s="1206">
        <v>141673685.51008305</v>
      </c>
      <c r="D669" s="1206">
        <v>5565166.5439110016</v>
      </c>
      <c r="E669" s="1206">
        <v>10933057.019958496</v>
      </c>
      <c r="F669" s="1210">
        <v>158171909.07395256</v>
      </c>
    </row>
    <row r="670" spans="2:6" ht="13.15" customHeight="1" x14ac:dyDescent="0.3">
      <c r="B670" s="1172" t="s">
        <v>1462</v>
      </c>
      <c r="C670" s="1207">
        <v>38012397.661867619</v>
      </c>
      <c r="D670" s="1208">
        <v>830905.83618039417</v>
      </c>
      <c r="E670" s="1207">
        <v>1859297.5663287279</v>
      </c>
      <c r="F670" s="1211">
        <v>40702601.064376742</v>
      </c>
    </row>
    <row r="671" spans="2:6" ht="13.15" customHeight="1" x14ac:dyDescent="0.3">
      <c r="B671" s="1173" t="s">
        <v>1463</v>
      </c>
      <c r="C671" s="1206">
        <v>61326131.165614374</v>
      </c>
      <c r="D671" s="1206">
        <v>2624728.6125822393</v>
      </c>
      <c r="E671" s="1206">
        <v>4376640.3874818441</v>
      </c>
      <c r="F671" s="1210">
        <v>68327500.165678456</v>
      </c>
    </row>
    <row r="672" spans="2:6" ht="13.15" customHeight="1" x14ac:dyDescent="0.3">
      <c r="B672" s="1172" t="s">
        <v>1464</v>
      </c>
      <c r="C672" s="1207">
        <v>83428743.89757733</v>
      </c>
      <c r="D672" s="1208">
        <v>2663398.9583774447</v>
      </c>
      <c r="E672" s="1207">
        <v>10458466.645405544</v>
      </c>
      <c r="F672" s="1211">
        <v>96550609.501360327</v>
      </c>
    </row>
    <row r="673" spans="2:6" ht="13.15" customHeight="1" x14ac:dyDescent="0.3">
      <c r="B673" s="1173" t="s">
        <v>1465</v>
      </c>
      <c r="C673" s="1206">
        <v>25854492.840990745</v>
      </c>
      <c r="D673" s="1206">
        <v>417465.23957808432</v>
      </c>
      <c r="E673" s="1206">
        <v>2522125.3628565008</v>
      </c>
      <c r="F673" s="1210">
        <v>28794083.443425328</v>
      </c>
    </row>
    <row r="674" spans="2:6" ht="13.15" customHeight="1" x14ac:dyDescent="0.3">
      <c r="B674" s="1172" t="s">
        <v>1466</v>
      </c>
      <c r="C674" s="1207">
        <v>40494853.890932143</v>
      </c>
      <c r="D674" s="1208">
        <v>1709530.4287623679</v>
      </c>
      <c r="E674" s="1207">
        <v>5413734.2301419135</v>
      </c>
      <c r="F674" s="1211">
        <v>47618118.549836427</v>
      </c>
    </row>
    <row r="675" spans="2:6" ht="13.15" customHeight="1" x14ac:dyDescent="0.3">
      <c r="B675" s="1173" t="s">
        <v>1467</v>
      </c>
      <c r="C675" s="1206">
        <v>27891278.472636707</v>
      </c>
      <c r="D675" s="1206">
        <v>720973.97979315009</v>
      </c>
      <c r="E675" s="1206">
        <v>2952720.0828350778</v>
      </c>
      <c r="F675" s="1210">
        <v>31564972.535264935</v>
      </c>
    </row>
    <row r="676" spans="2:6" ht="13.15" customHeight="1" x14ac:dyDescent="0.3">
      <c r="B676" s="1172" t="s">
        <v>1468</v>
      </c>
      <c r="C676" s="1207">
        <v>52086249.119685985</v>
      </c>
      <c r="D676" s="1208">
        <v>1021316.4799048959</v>
      </c>
      <c r="E676" s="1207">
        <v>2925065.2227207753</v>
      </c>
      <c r="F676" s="1211">
        <v>56032630.822311655</v>
      </c>
    </row>
    <row r="677" spans="2:6" ht="13.15" customHeight="1" x14ac:dyDescent="0.3">
      <c r="B677" s="1173" t="s">
        <v>1469</v>
      </c>
      <c r="C677" s="1206">
        <v>48672445.113356814</v>
      </c>
      <c r="D677" s="1206">
        <v>1698877.7898369788</v>
      </c>
      <c r="E677" s="1206">
        <v>16071552.49580252</v>
      </c>
      <c r="F677" s="1210">
        <v>66442875.398996316</v>
      </c>
    </row>
    <row r="678" spans="2:6" ht="13.15" customHeight="1" x14ac:dyDescent="0.3">
      <c r="B678" s="1172" t="s">
        <v>1470</v>
      </c>
      <c r="C678" s="1207">
        <v>31294978.427431285</v>
      </c>
      <c r="D678" s="1208">
        <v>824460.77854786022</v>
      </c>
      <c r="E678" s="1207">
        <v>4579660.0582753578</v>
      </c>
      <c r="F678" s="1211">
        <v>36699099.264254503</v>
      </c>
    </row>
    <row r="679" spans="2:6" ht="13.15" customHeight="1" x14ac:dyDescent="0.3">
      <c r="B679" s="1173" t="s">
        <v>1471</v>
      </c>
      <c r="C679" s="1206">
        <v>6774630.0127201416</v>
      </c>
      <c r="D679" s="1206">
        <v>298484.97258446529</v>
      </c>
      <c r="E679" s="1206">
        <v>1779768.1289335475</v>
      </c>
      <c r="F679" s="1210">
        <v>8852883.1142381541</v>
      </c>
    </row>
    <row r="680" spans="2:6" ht="13.15" customHeight="1" x14ac:dyDescent="0.3">
      <c r="B680" s="1172" t="s">
        <v>1472</v>
      </c>
      <c r="C680" s="1207">
        <v>34356096.418707758</v>
      </c>
      <c r="D680" s="1208">
        <v>1233271.6285102048</v>
      </c>
      <c r="E680" s="1207">
        <v>5451361.8035978954</v>
      </c>
      <c r="F680" s="1211">
        <v>41040729.850815862</v>
      </c>
    </row>
    <row r="681" spans="2:6" ht="13.15" customHeight="1" x14ac:dyDescent="0.3">
      <c r="B681" s="1173" t="s">
        <v>1473</v>
      </c>
      <c r="C681" s="1206">
        <v>76437696.024284765</v>
      </c>
      <c r="D681" s="1206">
        <v>5192816.7077606553</v>
      </c>
      <c r="E681" s="1206">
        <v>35492919.432972111</v>
      </c>
      <c r="F681" s="1210">
        <v>117123432.16501755</v>
      </c>
    </row>
    <row r="682" spans="2:6" ht="13.15" customHeight="1" x14ac:dyDescent="0.3">
      <c r="B682" s="1172" t="s">
        <v>1474</v>
      </c>
      <c r="C682" s="1207">
        <v>16409525.857157096</v>
      </c>
      <c r="D682" s="1208">
        <v>893527.02933493117</v>
      </c>
      <c r="E682" s="1207">
        <v>606653.54129465565</v>
      </c>
      <c r="F682" s="1211">
        <v>17909706.427786686</v>
      </c>
    </row>
    <row r="683" spans="2:6" ht="13.15" customHeight="1" x14ac:dyDescent="0.3">
      <c r="B683" s="1173" t="s">
        <v>1475</v>
      </c>
      <c r="C683" s="1206">
        <v>28407950.513271455</v>
      </c>
      <c r="D683" s="1206">
        <v>1559915.0297468563</v>
      </c>
      <c r="E683" s="1206">
        <v>6129717.3085081056</v>
      </c>
      <c r="F683" s="1210">
        <v>36097582.851526417</v>
      </c>
    </row>
    <row r="684" spans="2:6" ht="13.15" customHeight="1" x14ac:dyDescent="0.3">
      <c r="B684" s="1172" t="s">
        <v>1476</v>
      </c>
      <c r="C684" s="1207">
        <v>25821996.026595648</v>
      </c>
      <c r="D684" s="1208">
        <v>1552287.9091424167</v>
      </c>
      <c r="E684" s="1207">
        <v>3277818.3554726802</v>
      </c>
      <c r="F684" s="1211">
        <v>30652102.291210745</v>
      </c>
    </row>
    <row r="685" spans="2:6" ht="13.15" customHeight="1" x14ac:dyDescent="0.3">
      <c r="B685" s="1173" t="s">
        <v>1477</v>
      </c>
      <c r="C685" s="1206">
        <v>36488187.833747774</v>
      </c>
      <c r="D685" s="1206">
        <v>1107508.5716063639</v>
      </c>
      <c r="E685" s="1206">
        <v>2701972.886344322</v>
      </c>
      <c r="F685" s="1210">
        <v>40297669.291698456</v>
      </c>
    </row>
    <row r="686" spans="2:6" ht="13.15" customHeight="1" x14ac:dyDescent="0.3">
      <c r="B686" s="1172" t="s">
        <v>1478</v>
      </c>
      <c r="C686" s="1207">
        <v>40432044.921933189</v>
      </c>
      <c r="D686" s="1208">
        <v>893977.33903851383</v>
      </c>
      <c r="E686" s="1207">
        <v>4705605.9597106297</v>
      </c>
      <c r="F686" s="1211">
        <v>46031628.22068233</v>
      </c>
    </row>
    <row r="687" spans="2:6" ht="13.15" customHeight="1" x14ac:dyDescent="0.3">
      <c r="B687" s="1173" t="s">
        <v>1479</v>
      </c>
      <c r="C687" s="1206">
        <v>2858627.3368733651</v>
      </c>
      <c r="D687" s="1206">
        <v>113168.45738174864</v>
      </c>
      <c r="E687" s="1206">
        <v>669072.30073378619</v>
      </c>
      <c r="F687" s="1210">
        <v>3640868.0949888998</v>
      </c>
    </row>
    <row r="688" spans="2:6" ht="13.15" customHeight="1" x14ac:dyDescent="0.3">
      <c r="B688" s="1172" t="s">
        <v>1480</v>
      </c>
      <c r="C688" s="1207">
        <v>34801220.851178475</v>
      </c>
      <c r="D688" s="1208">
        <v>1151681.1390922277</v>
      </c>
      <c r="E688" s="1207">
        <v>2772788.2345902994</v>
      </c>
      <c r="F688" s="1211">
        <v>38725690.224861003</v>
      </c>
    </row>
    <row r="689" spans="2:6" ht="13.15" customHeight="1" x14ac:dyDescent="0.3">
      <c r="B689" s="1173" t="s">
        <v>1481</v>
      </c>
      <c r="C689" s="1206">
        <v>45332919.539930716</v>
      </c>
      <c r="D689" s="1206">
        <v>1262949.8524119842</v>
      </c>
      <c r="E689" s="1206">
        <v>3469211.1885699159</v>
      </c>
      <c r="F689" s="1210">
        <v>50065080.58091262</v>
      </c>
    </row>
    <row r="690" spans="2:6" ht="13.15" customHeight="1" x14ac:dyDescent="0.3">
      <c r="B690" s="1172" t="s">
        <v>1482</v>
      </c>
      <c r="C690" s="1207">
        <v>36752395.127254143</v>
      </c>
      <c r="D690" s="1208">
        <v>887532.28140597977</v>
      </c>
      <c r="E690" s="1207">
        <v>5008194.7855424257</v>
      </c>
      <c r="F690" s="1211">
        <v>42648122.19420255</v>
      </c>
    </row>
    <row r="691" spans="2:6" ht="13.15" customHeight="1" x14ac:dyDescent="0.3">
      <c r="B691" s="1173" t="s">
        <v>1483</v>
      </c>
      <c r="C691" s="1206">
        <v>629455.10235891351</v>
      </c>
      <c r="D691" s="1206">
        <v>16605.170319629866</v>
      </c>
      <c r="E691" s="1206">
        <v>0</v>
      </c>
      <c r="F691" s="1210">
        <v>646060.27267854335</v>
      </c>
    </row>
    <row r="692" spans="2:6" ht="13.15" customHeight="1" x14ac:dyDescent="0.3">
      <c r="B692" s="1172" t="s">
        <v>1484</v>
      </c>
      <c r="C692" s="1207">
        <v>36605067.132580556</v>
      </c>
      <c r="D692" s="1208">
        <v>1392343.5313009645</v>
      </c>
      <c r="E692" s="1207">
        <v>12328538.474146612</v>
      </c>
      <c r="F692" s="1211">
        <v>50325949.13802813</v>
      </c>
    </row>
    <row r="693" spans="2:6" ht="13.15" customHeight="1" x14ac:dyDescent="0.3">
      <c r="B693" s="1173" t="s">
        <v>1485</v>
      </c>
      <c r="C693" s="1206">
        <v>58778271.684048839</v>
      </c>
      <c r="D693" s="1206">
        <v>1261683.356370657</v>
      </c>
      <c r="E693" s="1206">
        <v>18067174.746261097</v>
      </c>
      <c r="F693" s="1210">
        <v>78107129.786680594</v>
      </c>
    </row>
    <row r="694" spans="2:6" ht="13.15" customHeight="1" x14ac:dyDescent="0.3">
      <c r="B694" s="1172" t="s">
        <v>1486</v>
      </c>
      <c r="C694" s="1207">
        <v>60402156.615145281</v>
      </c>
      <c r="D694" s="1208">
        <v>3131875.8440645612</v>
      </c>
      <c r="E694" s="1207">
        <v>26951197.881269697</v>
      </c>
      <c r="F694" s="1211">
        <v>90485230.340479538</v>
      </c>
    </row>
    <row r="695" spans="2:6" ht="13.15" customHeight="1" x14ac:dyDescent="0.3">
      <c r="B695" s="1173" t="s">
        <v>1487</v>
      </c>
      <c r="C695" s="1206">
        <v>103656781.98739591</v>
      </c>
      <c r="D695" s="1206">
        <v>5381820.1336614573</v>
      </c>
      <c r="E695" s="1206">
        <v>16781777.425094366</v>
      </c>
      <c r="F695" s="1210">
        <v>125820379.54615174</v>
      </c>
    </row>
    <row r="696" spans="2:6" ht="13.15" customHeight="1" x14ac:dyDescent="0.3">
      <c r="B696" s="1172" t="s">
        <v>1488</v>
      </c>
      <c r="C696" s="1207">
        <v>21606694.959345233</v>
      </c>
      <c r="D696" s="1208">
        <v>354689.25246294128</v>
      </c>
      <c r="E696" s="1207">
        <v>3371308.7972611976</v>
      </c>
      <c r="F696" s="1211">
        <v>25332693.009069372</v>
      </c>
    </row>
    <row r="697" spans="2:6" ht="13.15" customHeight="1" x14ac:dyDescent="0.3">
      <c r="B697" s="1173" t="s">
        <v>1489</v>
      </c>
      <c r="C697" s="1206">
        <v>244545.3553849922</v>
      </c>
      <c r="D697" s="1206">
        <v>0</v>
      </c>
      <c r="E697" s="1206">
        <v>493.91698863802611</v>
      </c>
      <c r="F697" s="1210">
        <v>245039.27237363023</v>
      </c>
    </row>
    <row r="698" spans="2:6" ht="13.15" customHeight="1" x14ac:dyDescent="0.3">
      <c r="B698" s="1172" t="s">
        <v>1490</v>
      </c>
      <c r="C698" s="1207">
        <v>15086987.43601861</v>
      </c>
      <c r="D698" s="1208">
        <v>535502.67062982637</v>
      </c>
      <c r="E698" s="1207">
        <v>4292817.767123824</v>
      </c>
      <c r="F698" s="1211">
        <v>19915307.873772264</v>
      </c>
    </row>
    <row r="699" spans="2:6" ht="13.15" customHeight="1" x14ac:dyDescent="0.3">
      <c r="B699" s="1173" t="s">
        <v>1491</v>
      </c>
      <c r="C699" s="1206">
        <v>26901354.504718676</v>
      </c>
      <c r="D699" s="1206">
        <v>1944057.3512597857</v>
      </c>
      <c r="E699" s="1206">
        <v>18249430.115068525</v>
      </c>
      <c r="F699" s="1210">
        <v>47094841.971046984</v>
      </c>
    </row>
    <row r="700" spans="2:6" ht="13.15" customHeight="1" x14ac:dyDescent="0.3">
      <c r="B700" s="1172" t="s">
        <v>1492</v>
      </c>
      <c r="C700" s="1207">
        <v>65594137.150329158</v>
      </c>
      <c r="D700" s="1208">
        <v>3132213.5763422488</v>
      </c>
      <c r="E700" s="1207">
        <v>33442422.018994801</v>
      </c>
      <c r="F700" s="1211">
        <v>102168772.74566621</v>
      </c>
    </row>
    <row r="701" spans="2:6" ht="13.15" customHeight="1" x14ac:dyDescent="0.3">
      <c r="B701" s="1173" t="s">
        <v>1493</v>
      </c>
      <c r="C701" s="1206">
        <v>43651687.289313495</v>
      </c>
      <c r="D701" s="1206">
        <v>2507985.821928299</v>
      </c>
      <c r="E701" s="1206">
        <v>15108830.681730906</v>
      </c>
      <c r="F701" s="1210">
        <v>61268503.792972699</v>
      </c>
    </row>
    <row r="702" spans="2:6" ht="13.15" customHeight="1" x14ac:dyDescent="0.3">
      <c r="B702" s="1172" t="s">
        <v>1494</v>
      </c>
      <c r="C702" s="1207">
        <v>34989511.216938347</v>
      </c>
      <c r="D702" s="1208">
        <v>2074168.7112388497</v>
      </c>
      <c r="E702" s="1207">
        <v>123663262.09908761</v>
      </c>
      <c r="F702" s="1211">
        <v>160726942.0272648</v>
      </c>
    </row>
    <row r="703" spans="2:6" ht="13.15" customHeight="1" x14ac:dyDescent="0.3">
      <c r="B703" s="1173" t="s">
        <v>1495</v>
      </c>
      <c r="C703" s="1206">
        <v>18492325.88565664</v>
      </c>
      <c r="D703" s="1206">
        <v>197460.80502122559</v>
      </c>
      <c r="E703" s="1206">
        <v>4692396.6109319869</v>
      </c>
      <c r="F703" s="1210">
        <v>23382183.301609851</v>
      </c>
    </row>
    <row r="704" spans="2:6" ht="13.15" customHeight="1" x14ac:dyDescent="0.3">
      <c r="B704" s="1172" t="s">
        <v>1496</v>
      </c>
      <c r="C704" s="1207">
        <v>38582320.784914479</v>
      </c>
      <c r="D704" s="1208">
        <v>1628432.4655826855</v>
      </c>
      <c r="E704" s="1207">
        <v>37853057.133735366</v>
      </c>
      <c r="F704" s="1211">
        <v>78063810.384232521</v>
      </c>
    </row>
    <row r="705" spans="2:6" ht="13.15" customHeight="1" x14ac:dyDescent="0.3">
      <c r="B705" s="1173" t="s">
        <v>1497</v>
      </c>
      <c r="C705" s="1206">
        <v>83139003.392760515</v>
      </c>
      <c r="D705" s="1206">
        <v>3805905.0372591638</v>
      </c>
      <c r="E705" s="1206">
        <v>22429709.012618128</v>
      </c>
      <c r="F705" s="1210">
        <v>109374617.4426378</v>
      </c>
    </row>
    <row r="706" spans="2:6" ht="13.15" customHeight="1" x14ac:dyDescent="0.3">
      <c r="B706" s="1172" t="s">
        <v>1498</v>
      </c>
      <c r="C706" s="1207">
        <v>26729176.004919428</v>
      </c>
      <c r="D706" s="1208">
        <v>856474.9840369767</v>
      </c>
      <c r="E706" s="1207">
        <v>1379201.4511481081</v>
      </c>
      <c r="F706" s="1211">
        <v>28964852.440104514</v>
      </c>
    </row>
    <row r="707" spans="2:6" ht="13.15" customHeight="1" x14ac:dyDescent="0.3">
      <c r="B707" s="1173" t="s">
        <v>1499</v>
      </c>
      <c r="C707" s="1206">
        <v>882851470.34698844</v>
      </c>
      <c r="D707" s="1206">
        <v>27231029.889834572</v>
      </c>
      <c r="E707" s="1206">
        <v>803126976.00576198</v>
      </c>
      <c r="F707" s="1210">
        <v>1713209476.2425849</v>
      </c>
    </row>
    <row r="708" spans="2:6" ht="13.15" customHeight="1" x14ac:dyDescent="0.3">
      <c r="B708" s="1172" t="s">
        <v>1500</v>
      </c>
      <c r="C708" s="1207">
        <v>55374435.188017309</v>
      </c>
      <c r="D708" s="1208">
        <v>2893085.051561343</v>
      </c>
      <c r="E708" s="1207">
        <v>12641311.407201638</v>
      </c>
      <c r="F708" s="1211">
        <v>70908831.646780282</v>
      </c>
    </row>
    <row r="709" spans="2:6" ht="13.15" customHeight="1" x14ac:dyDescent="0.3">
      <c r="B709" s="1173" t="s">
        <v>1501</v>
      </c>
      <c r="C709" s="1206">
        <v>44051343.489878483</v>
      </c>
      <c r="D709" s="1206">
        <v>2248720.0100902808</v>
      </c>
      <c r="E709" s="1206">
        <v>8819380.6314193252</v>
      </c>
      <c r="F709" s="1210">
        <v>55119444.131388091</v>
      </c>
    </row>
    <row r="710" spans="2:6" ht="13.15" customHeight="1" x14ac:dyDescent="0.3">
      <c r="B710" s="1172" t="s">
        <v>1502</v>
      </c>
      <c r="C710" s="1207">
        <v>51354934.254559211</v>
      </c>
      <c r="D710" s="1208">
        <v>4203866.2378008002</v>
      </c>
      <c r="E710" s="1207">
        <v>36818918.80954548</v>
      </c>
      <c r="F710" s="1211">
        <v>92377719.301905483</v>
      </c>
    </row>
    <row r="711" spans="2:6" ht="13.15" customHeight="1" x14ac:dyDescent="0.3">
      <c r="B711" s="1173" t="s">
        <v>1503</v>
      </c>
      <c r="C711" s="1206">
        <v>37394821.647123717</v>
      </c>
      <c r="D711" s="1206">
        <v>2856483.3159669721</v>
      </c>
      <c r="E711" s="1206">
        <v>17713446.223299205</v>
      </c>
      <c r="F711" s="1210">
        <v>57964751.186389893</v>
      </c>
    </row>
    <row r="712" spans="2:6" ht="13.15" customHeight="1" x14ac:dyDescent="0.3">
      <c r="B712" s="1172" t="s">
        <v>1504</v>
      </c>
      <c r="C712" s="1207">
        <v>27973476.29728315</v>
      </c>
      <c r="D712" s="1208">
        <v>1067501.3688786463</v>
      </c>
      <c r="E712" s="1207">
        <v>12671895.600275893</v>
      </c>
      <c r="F712" s="1211">
        <v>41712873.266437694</v>
      </c>
    </row>
    <row r="713" spans="2:6" ht="13.15" customHeight="1" x14ac:dyDescent="0.3">
      <c r="B713" s="1173" t="s">
        <v>1505</v>
      </c>
      <c r="C713" s="1206">
        <v>52507751.918163612</v>
      </c>
      <c r="D713" s="1206">
        <v>3266405.868010038</v>
      </c>
      <c r="E713" s="1206">
        <v>18329012.489862829</v>
      </c>
      <c r="F713" s="1210">
        <v>74103170.276036471</v>
      </c>
    </row>
    <row r="714" spans="2:6" ht="13.15" customHeight="1" x14ac:dyDescent="0.3">
      <c r="B714" s="1172" t="s">
        <v>1506</v>
      </c>
      <c r="C714" s="1207">
        <v>71736990.85966213</v>
      </c>
      <c r="D714" s="1208">
        <v>5007598.6978055956</v>
      </c>
      <c r="E714" s="1207">
        <v>39057469.816602223</v>
      </c>
      <c r="F714" s="1211">
        <v>115802059.37406996</v>
      </c>
    </row>
    <row r="715" spans="2:6" ht="13.15" customHeight="1" x14ac:dyDescent="0.3">
      <c r="B715" s="1173" t="s">
        <v>1507</v>
      </c>
      <c r="C715" s="1206">
        <v>47580524.841433987</v>
      </c>
      <c r="D715" s="1206">
        <v>4021139.0033936873</v>
      </c>
      <c r="E715" s="1206">
        <v>31480499.982300717</v>
      </c>
      <c r="F715" s="1210">
        <v>83082163.827128395</v>
      </c>
    </row>
    <row r="716" spans="2:6" ht="13.15" customHeight="1" x14ac:dyDescent="0.3">
      <c r="B716" s="1172" t="s">
        <v>1508</v>
      </c>
      <c r="C716" s="1207">
        <v>129529161.73042764</v>
      </c>
      <c r="D716" s="1208">
        <v>5996295.8685571859</v>
      </c>
      <c r="E716" s="1207">
        <v>64000941.416526943</v>
      </c>
      <c r="F716" s="1211">
        <v>199526399.01551178</v>
      </c>
    </row>
    <row r="717" spans="2:6" ht="13.15" customHeight="1" x14ac:dyDescent="0.3">
      <c r="B717" s="1173" t="s">
        <v>1509</v>
      </c>
      <c r="C717" s="1206">
        <v>51308237.151520908</v>
      </c>
      <c r="D717" s="1206">
        <v>3212059.1156588444</v>
      </c>
      <c r="E717" s="1206">
        <v>12541661.089736385</v>
      </c>
      <c r="F717" s="1210">
        <v>67061957.356916137</v>
      </c>
    </row>
    <row r="718" spans="2:6" ht="13.15" customHeight="1" x14ac:dyDescent="0.3">
      <c r="B718" s="1172" t="s">
        <v>1510</v>
      </c>
      <c r="C718" s="1207">
        <v>607503640.77625906</v>
      </c>
      <c r="D718" s="1208">
        <v>15394259.382338218</v>
      </c>
      <c r="E718" s="1207">
        <v>99613058.228430673</v>
      </c>
      <c r="F718" s="1211">
        <v>722510958.38702786</v>
      </c>
    </row>
    <row r="719" spans="2:6" ht="13.15" customHeight="1" x14ac:dyDescent="0.3">
      <c r="B719" s="1173" t="s">
        <v>1511</v>
      </c>
      <c r="C719" s="1206">
        <v>122378906.77484646</v>
      </c>
      <c r="D719" s="1206">
        <v>1050699.1880636986</v>
      </c>
      <c r="E719" s="1206">
        <v>11902107.405775053</v>
      </c>
      <c r="F719" s="1210">
        <v>135331713.36868522</v>
      </c>
    </row>
    <row r="720" spans="2:6" ht="13.15" customHeight="1" x14ac:dyDescent="0.3">
      <c r="B720" s="1172" t="s">
        <v>1512</v>
      </c>
      <c r="C720" s="1207">
        <v>161264895.27074718</v>
      </c>
      <c r="D720" s="1208">
        <v>1934263.1152068516</v>
      </c>
      <c r="E720" s="1207">
        <v>44353387.199339055</v>
      </c>
      <c r="F720" s="1211">
        <v>207552545.58529308</v>
      </c>
    </row>
    <row r="721" spans="2:6" ht="13.15" customHeight="1" x14ac:dyDescent="0.3">
      <c r="B721" s="1173" t="s">
        <v>1513</v>
      </c>
      <c r="C721" s="1206">
        <v>183639361.60548592</v>
      </c>
      <c r="D721" s="1206">
        <v>5038473.0568575198</v>
      </c>
      <c r="E721" s="1206">
        <v>24333326.04857859</v>
      </c>
      <c r="F721" s="1210">
        <v>213011160.71092203</v>
      </c>
    </row>
    <row r="722" spans="2:6" ht="13.15" customHeight="1" x14ac:dyDescent="0.3">
      <c r="B722" s="1172" t="s">
        <v>1514</v>
      </c>
      <c r="C722" s="1207">
        <v>393602644.82461089</v>
      </c>
      <c r="D722" s="1208">
        <v>7401248.0715584783</v>
      </c>
      <c r="E722" s="1207">
        <v>47122128.781636149</v>
      </c>
      <c r="F722" s="1211">
        <v>448126021.67780554</v>
      </c>
    </row>
    <row r="723" spans="2:6" ht="13.15" customHeight="1" x14ac:dyDescent="0.3">
      <c r="B723" s="1173" t="s">
        <v>1515</v>
      </c>
      <c r="C723" s="1206">
        <v>53496720.097422987</v>
      </c>
      <c r="D723" s="1206">
        <v>1827736.7259529545</v>
      </c>
      <c r="E723" s="1206">
        <v>6921928.2763795378</v>
      </c>
      <c r="F723" s="1210">
        <v>62246385.099755481</v>
      </c>
    </row>
    <row r="724" spans="2:6" ht="13.15" customHeight="1" x14ac:dyDescent="0.3">
      <c r="B724" s="1172" t="s">
        <v>1516</v>
      </c>
      <c r="C724" s="1207">
        <v>60119516.254650019</v>
      </c>
      <c r="D724" s="1208">
        <v>1071835.5997756335</v>
      </c>
      <c r="E724" s="1207">
        <v>5919423.8994163852</v>
      </c>
      <c r="F724" s="1211">
        <v>67110775.753842041</v>
      </c>
    </row>
    <row r="725" spans="2:6" ht="13.15" customHeight="1" x14ac:dyDescent="0.3">
      <c r="B725" s="1173" t="s">
        <v>1517</v>
      </c>
      <c r="C725" s="1206">
        <v>503229282.77411896</v>
      </c>
      <c r="D725" s="1206">
        <v>10626267.66337358</v>
      </c>
      <c r="E725" s="1206">
        <v>58316143.301595487</v>
      </c>
      <c r="F725" s="1210">
        <v>572171693.73908806</v>
      </c>
    </row>
    <row r="726" spans="2:6" ht="13.15" customHeight="1" x14ac:dyDescent="0.3">
      <c r="B726" s="1172" t="s">
        <v>1518</v>
      </c>
      <c r="C726" s="1207">
        <v>43762422.232483357</v>
      </c>
      <c r="D726" s="1208">
        <v>318580.04310686479</v>
      </c>
      <c r="E726" s="1207">
        <v>4937688.1354143471</v>
      </c>
      <c r="F726" s="1211">
        <v>49018690.411004566</v>
      </c>
    </row>
    <row r="727" spans="2:6" ht="13.15" customHeight="1" x14ac:dyDescent="0.3">
      <c r="B727" s="1173" t="s">
        <v>1519</v>
      </c>
      <c r="C727" s="1206">
        <v>39955242.922489092</v>
      </c>
      <c r="D727" s="1206">
        <v>384592.63121651189</v>
      </c>
      <c r="E727" s="1206">
        <v>395812.7267697982</v>
      </c>
      <c r="F727" s="1210">
        <v>40735648.2804754</v>
      </c>
    </row>
    <row r="728" spans="2:6" ht="13.15" customHeight="1" x14ac:dyDescent="0.3">
      <c r="B728" s="1172" t="s">
        <v>1520</v>
      </c>
      <c r="C728" s="1207">
        <v>35831970.648945823</v>
      </c>
      <c r="D728" s="1208">
        <v>1168131.5154512506</v>
      </c>
      <c r="E728" s="1207">
        <v>5314100.6004203074</v>
      </c>
      <c r="F728" s="1211">
        <v>42314202.764817387</v>
      </c>
    </row>
    <row r="729" spans="2:6" ht="13.15" customHeight="1" x14ac:dyDescent="0.3">
      <c r="B729" s="1173" t="s">
        <v>1521</v>
      </c>
      <c r="C729" s="1206">
        <v>13429240.27815753</v>
      </c>
      <c r="D729" s="1206">
        <v>701934.32263852318</v>
      </c>
      <c r="E729" s="1206">
        <v>5534971.3096623281</v>
      </c>
      <c r="F729" s="1210">
        <v>19666145.910458382</v>
      </c>
    </row>
    <row r="730" spans="2:6" ht="13.15" customHeight="1" x14ac:dyDescent="0.3">
      <c r="B730" s="1172" t="s">
        <v>1522</v>
      </c>
      <c r="C730" s="1207">
        <v>94767947.461676791</v>
      </c>
      <c r="D730" s="1208">
        <v>3843238.5261218571</v>
      </c>
      <c r="E730" s="1207">
        <v>162658515.1511398</v>
      </c>
      <c r="F730" s="1211">
        <v>261269701.13893843</v>
      </c>
    </row>
    <row r="731" spans="2:6" ht="13.15" customHeight="1" x14ac:dyDescent="0.3">
      <c r="B731" s="1173" t="s">
        <v>1523</v>
      </c>
      <c r="C731" s="1206">
        <v>283321837.80885547</v>
      </c>
      <c r="D731" s="1206">
        <v>2975477.6551388288</v>
      </c>
      <c r="E731" s="1206">
        <v>28558157.086854231</v>
      </c>
      <c r="F731" s="1210">
        <v>314855472.55084854</v>
      </c>
    </row>
    <row r="732" spans="2:6" ht="13.15" customHeight="1" x14ac:dyDescent="0.3">
      <c r="B732" s="1172" t="s">
        <v>1524</v>
      </c>
      <c r="C732" s="1207">
        <v>78887245.815243319</v>
      </c>
      <c r="D732" s="1208">
        <v>3020790.0690618847</v>
      </c>
      <c r="E732" s="1207">
        <v>29027971.847351745</v>
      </c>
      <c r="F732" s="1211">
        <v>110936007.73165695</v>
      </c>
    </row>
    <row r="733" spans="2:6" ht="13.15" customHeight="1" x14ac:dyDescent="0.3">
      <c r="B733" s="1173" t="s">
        <v>1525</v>
      </c>
      <c r="C733" s="1206">
        <v>131801617.5370566</v>
      </c>
      <c r="D733" s="1206">
        <v>1207646.1919406753</v>
      </c>
      <c r="E733" s="1206">
        <v>6135930.7498501986</v>
      </c>
      <c r="F733" s="1210">
        <v>139145194.47884747</v>
      </c>
    </row>
    <row r="734" spans="2:6" ht="13.15" customHeight="1" x14ac:dyDescent="0.3">
      <c r="B734" s="1172" t="s">
        <v>1526</v>
      </c>
      <c r="C734" s="1207">
        <v>89666357.225356579</v>
      </c>
      <c r="D734" s="1208">
        <v>2846829.8016964071</v>
      </c>
      <c r="E734" s="1207">
        <v>42308911.085850708</v>
      </c>
      <c r="F734" s="1211">
        <v>134822098.11290368</v>
      </c>
    </row>
    <row r="735" spans="2:6" ht="13.15" customHeight="1" x14ac:dyDescent="0.3">
      <c r="B735" s="1173" t="s">
        <v>1527</v>
      </c>
      <c r="C735" s="1206">
        <v>58389811.864914112</v>
      </c>
      <c r="D735" s="1206">
        <v>2932022.7687430503</v>
      </c>
      <c r="E735" s="1206">
        <v>7626289.3276816998</v>
      </c>
      <c r="F735" s="1210">
        <v>68948123.961338863</v>
      </c>
    </row>
    <row r="736" spans="2:6" ht="13.15" customHeight="1" x14ac:dyDescent="0.3">
      <c r="B736" s="1172" t="s">
        <v>1528</v>
      </c>
      <c r="C736" s="1207">
        <v>9584648.6692378055</v>
      </c>
      <c r="D736" s="1208">
        <v>301707.50140073232</v>
      </c>
      <c r="E736" s="1207">
        <v>4322884.9638071638</v>
      </c>
      <c r="F736" s="1211">
        <v>14209241.134445701</v>
      </c>
    </row>
    <row r="737" spans="2:6" ht="13.15" customHeight="1" x14ac:dyDescent="0.3">
      <c r="B737" s="1173" t="s">
        <v>1529</v>
      </c>
      <c r="C737" s="1206">
        <v>31829673.911343977</v>
      </c>
      <c r="D737" s="1206">
        <v>2162570.1349235252</v>
      </c>
      <c r="E737" s="1206">
        <v>20871086.194459602</v>
      </c>
      <c r="F737" s="1210">
        <v>54863330.240727104</v>
      </c>
    </row>
    <row r="738" spans="2:6" ht="13.15" customHeight="1" x14ac:dyDescent="0.3">
      <c r="B738" s="1172" t="s">
        <v>1530</v>
      </c>
      <c r="C738" s="1207">
        <v>11209216.306519017</v>
      </c>
      <c r="D738" s="1208">
        <v>276250.93097004551</v>
      </c>
      <c r="E738" s="1207">
        <v>953074.56920065114</v>
      </c>
      <c r="F738" s="1211">
        <v>12438541.806689713</v>
      </c>
    </row>
    <row r="739" spans="2:6" ht="13.15" customHeight="1" x14ac:dyDescent="0.3">
      <c r="B739" s="1173" t="s">
        <v>1531</v>
      </c>
      <c r="C739" s="1206">
        <v>46009344.827801876</v>
      </c>
      <c r="D739" s="1206">
        <v>3461178.8869880009</v>
      </c>
      <c r="E739" s="1206">
        <v>16010805.228393247</v>
      </c>
      <c r="F739" s="1210">
        <v>65481328.943183124</v>
      </c>
    </row>
    <row r="740" spans="2:6" ht="13.15" customHeight="1" x14ac:dyDescent="0.3">
      <c r="B740" s="1172" t="s">
        <v>1532</v>
      </c>
      <c r="C740" s="1207">
        <v>63912631.81723804</v>
      </c>
      <c r="D740" s="1208">
        <v>4939827.0874163294</v>
      </c>
      <c r="E740" s="1207">
        <v>50322293.972248867</v>
      </c>
      <c r="F740" s="1211">
        <v>119174752.87690324</v>
      </c>
    </row>
    <row r="741" spans="2:6" ht="13.15" customHeight="1" x14ac:dyDescent="0.3">
      <c r="B741" s="1173" t="s">
        <v>1533</v>
      </c>
      <c r="C741" s="1206">
        <v>36137823.019723251</v>
      </c>
      <c r="D741" s="1206">
        <v>1438289.193244687</v>
      </c>
      <c r="E741" s="1206">
        <v>6133208.9270670032</v>
      </c>
      <c r="F741" s="1210">
        <v>43709321.140034944</v>
      </c>
    </row>
    <row r="742" spans="2:6" ht="13.15" customHeight="1" x14ac:dyDescent="0.3">
      <c r="B742" s="1172" t="s">
        <v>1534</v>
      </c>
      <c r="C742" s="1207">
        <v>741965.08160918357</v>
      </c>
      <c r="D742" s="1208">
        <v>15057.230713562674</v>
      </c>
      <c r="E742" s="1207">
        <v>209050.36544104456</v>
      </c>
      <c r="F742" s="1211">
        <v>966072.67776379082</v>
      </c>
    </row>
    <row r="743" spans="2:6" ht="13.15" customHeight="1" x14ac:dyDescent="0.3">
      <c r="B743" s="1173" t="s">
        <v>1535</v>
      </c>
      <c r="C743" s="1206">
        <v>51029966.110608183</v>
      </c>
      <c r="D743" s="1206">
        <v>1867406.1964029861</v>
      </c>
      <c r="E743" s="1206">
        <v>43672104.92619922</v>
      </c>
      <c r="F743" s="1210">
        <v>96569477.233210385</v>
      </c>
    </row>
    <row r="744" spans="2:6" ht="13.15" customHeight="1" x14ac:dyDescent="0.3">
      <c r="B744" s="1172" t="s">
        <v>1536</v>
      </c>
      <c r="C744" s="1207">
        <v>50316265.065048531</v>
      </c>
      <c r="D744" s="1208">
        <v>3339412.3287034621</v>
      </c>
      <c r="E744" s="1207">
        <v>6721443.7931359913</v>
      </c>
      <c r="F744" s="1211">
        <v>60377121.186887987</v>
      </c>
    </row>
    <row r="745" spans="2:6" ht="13.15" customHeight="1" x14ac:dyDescent="0.3">
      <c r="B745" s="1173" t="s">
        <v>1537</v>
      </c>
      <c r="C745" s="1206">
        <v>80879928.627353072</v>
      </c>
      <c r="D745" s="1206">
        <v>3799389.6187354466</v>
      </c>
      <c r="E745" s="1206">
        <v>27615397.217157412</v>
      </c>
      <c r="F745" s="1210">
        <v>112294715.46324593</v>
      </c>
    </row>
    <row r="746" spans="2:6" ht="13.15" customHeight="1" x14ac:dyDescent="0.3">
      <c r="B746" s="1172" t="s">
        <v>1538</v>
      </c>
      <c r="C746" s="1207">
        <v>107457.95348296419</v>
      </c>
      <c r="D746" s="1208">
        <v>0</v>
      </c>
      <c r="E746" s="1207">
        <v>987.83397727605222</v>
      </c>
      <c r="F746" s="1211">
        <v>108445.78746024024</v>
      </c>
    </row>
    <row r="747" spans="2:6" ht="13.15" customHeight="1" x14ac:dyDescent="0.3">
      <c r="B747" s="1173" t="s">
        <v>1539</v>
      </c>
      <c r="C747" s="1206">
        <v>14947578.833088363</v>
      </c>
      <c r="D747" s="1206">
        <v>832580.42539059406</v>
      </c>
      <c r="E747" s="1206">
        <v>5351837.5303873308</v>
      </c>
      <c r="F747" s="1210">
        <v>21131996.788866289</v>
      </c>
    </row>
    <row r="748" spans="2:6" ht="13.15" customHeight="1" x14ac:dyDescent="0.3">
      <c r="B748" s="1172" t="s">
        <v>1540</v>
      </c>
      <c r="C748" s="1207">
        <v>37513339.440799959</v>
      </c>
      <c r="D748" s="1208">
        <v>2590012.5488716229</v>
      </c>
      <c r="E748" s="1207">
        <v>5313435.484520724</v>
      </c>
      <c r="F748" s="1211">
        <v>45416787.474192306</v>
      </c>
    </row>
    <row r="749" spans="2:6" ht="13.15" customHeight="1" x14ac:dyDescent="0.3">
      <c r="B749" s="1173" t="s">
        <v>1541</v>
      </c>
      <c r="C749" s="1206">
        <v>21442162.768815413</v>
      </c>
      <c r="D749" s="1206">
        <v>1420544.176487861</v>
      </c>
      <c r="E749" s="1206">
        <v>7352571.7721128156</v>
      </c>
      <c r="F749" s="1210">
        <v>30215278.717416089</v>
      </c>
    </row>
    <row r="750" spans="2:6" ht="13.15" customHeight="1" x14ac:dyDescent="0.3">
      <c r="B750" s="1172" t="s">
        <v>1542</v>
      </c>
      <c r="C750" s="1207">
        <v>872009549.96787655</v>
      </c>
      <c r="D750" s="1208">
        <v>15978353.284420311</v>
      </c>
      <c r="E750" s="1207">
        <v>117338815.56980214</v>
      </c>
      <c r="F750" s="1211">
        <v>1005326718.8220991</v>
      </c>
    </row>
    <row r="751" spans="2:6" ht="13.15" customHeight="1" x14ac:dyDescent="0.3">
      <c r="B751" s="1173" t="s">
        <v>1543</v>
      </c>
      <c r="C751" s="1206">
        <v>137763554.10742524</v>
      </c>
      <c r="D751" s="1206">
        <v>3076839.5549797541</v>
      </c>
      <c r="E751" s="1206">
        <v>27604897.067120273</v>
      </c>
      <c r="F751" s="1210">
        <v>168445290.72952527</v>
      </c>
    </row>
    <row r="752" spans="2:6" ht="13.15" customHeight="1" x14ac:dyDescent="0.3">
      <c r="B752" s="1172" t="s">
        <v>1544</v>
      </c>
      <c r="C752" s="1207">
        <v>98104059.504179001</v>
      </c>
      <c r="D752" s="1208">
        <v>2677077.1156237843</v>
      </c>
      <c r="E752" s="1207">
        <v>5632953.2409284469</v>
      </c>
      <c r="F752" s="1211">
        <v>106414089.86073123</v>
      </c>
    </row>
    <row r="753" spans="2:6" ht="13.15" customHeight="1" x14ac:dyDescent="0.3">
      <c r="B753" s="1173" t="s">
        <v>1545</v>
      </c>
      <c r="C753" s="1206">
        <v>115001720.28344744</v>
      </c>
      <c r="D753" s="1206">
        <v>2114640.2958483887</v>
      </c>
      <c r="E753" s="1206">
        <v>5345354.8699114583</v>
      </c>
      <c r="F753" s="1210">
        <v>122461715.44920729</v>
      </c>
    </row>
    <row r="754" spans="2:6" ht="13.15" customHeight="1" x14ac:dyDescent="0.3">
      <c r="B754" s="1172" t="s">
        <v>1546</v>
      </c>
      <c r="C754" s="1207">
        <v>77783719.538179412</v>
      </c>
      <c r="D754" s="1208">
        <v>1705871.6624207546</v>
      </c>
      <c r="E754" s="1207">
        <v>8950640.188851146</v>
      </c>
      <c r="F754" s="1211">
        <v>88440231.38945131</v>
      </c>
    </row>
    <row r="755" spans="2:6" ht="13.15" customHeight="1" x14ac:dyDescent="0.3">
      <c r="B755" s="1173" t="s">
        <v>1547</v>
      </c>
      <c r="C755" s="1206">
        <v>45161969.911264025</v>
      </c>
      <c r="D755" s="1206">
        <v>932239.5916648478</v>
      </c>
      <c r="E755" s="1206">
        <v>3597073.9490035838</v>
      </c>
      <c r="F755" s="1210">
        <v>49691283.45193246</v>
      </c>
    </row>
    <row r="756" spans="2:6" ht="13.15" customHeight="1" x14ac:dyDescent="0.3">
      <c r="B756" s="1172" t="s">
        <v>1548</v>
      </c>
      <c r="C756" s="1207">
        <v>164257879.18478346</v>
      </c>
      <c r="D756" s="1208">
        <v>2528643.7795801777</v>
      </c>
      <c r="E756" s="1207">
        <v>9972853.4070319831</v>
      </c>
      <c r="F756" s="1211">
        <v>176759376.37139562</v>
      </c>
    </row>
    <row r="757" spans="2:6" ht="13.15" customHeight="1" x14ac:dyDescent="0.3">
      <c r="B757" s="1173" t="s">
        <v>1549</v>
      </c>
      <c r="C757" s="1206">
        <v>68503421.286112547</v>
      </c>
      <c r="D757" s="1206">
        <v>1360638.9137330607</v>
      </c>
      <c r="E757" s="1206">
        <v>51267039.930037618</v>
      </c>
      <c r="F757" s="1210">
        <v>121131100.12988323</v>
      </c>
    </row>
    <row r="758" spans="2:6" ht="13.15" customHeight="1" x14ac:dyDescent="0.3">
      <c r="B758" s="1172" t="s">
        <v>1550</v>
      </c>
      <c r="C758" s="1207">
        <v>31012884.231883895</v>
      </c>
      <c r="D758" s="1208">
        <v>1492664.089952355</v>
      </c>
      <c r="E758" s="1207">
        <v>8325219.7231190493</v>
      </c>
      <c r="F758" s="1211">
        <v>40830768.044955298</v>
      </c>
    </row>
    <row r="759" spans="2:6" ht="13.15" customHeight="1" x14ac:dyDescent="0.3">
      <c r="B759" s="1173" t="s">
        <v>1551</v>
      </c>
      <c r="C759" s="1206">
        <v>581259732.32747424</v>
      </c>
      <c r="D759" s="1206">
        <v>11508593.238831868</v>
      </c>
      <c r="E759" s="1206">
        <v>91129277.822894692</v>
      </c>
      <c r="F759" s="1210">
        <v>683897603.38920081</v>
      </c>
    </row>
    <row r="760" spans="2:6" ht="13.15" customHeight="1" x14ac:dyDescent="0.3">
      <c r="B760" s="1172" t="s">
        <v>1552</v>
      </c>
      <c r="C760" s="1207">
        <v>66790101.844811082</v>
      </c>
      <c r="D760" s="1208">
        <v>1367984.590772762</v>
      </c>
      <c r="E760" s="1207">
        <v>10596433.334616631</v>
      </c>
      <c r="F760" s="1211">
        <v>78754519.770200476</v>
      </c>
    </row>
    <row r="761" spans="2:6" ht="13.15" customHeight="1" x14ac:dyDescent="0.3">
      <c r="B761" s="1173" t="s">
        <v>1553</v>
      </c>
      <c r="C761" s="1206">
        <v>68231977.307047546</v>
      </c>
      <c r="D761" s="1206">
        <v>2074436.0826253535</v>
      </c>
      <c r="E761" s="1206">
        <v>5546687.7824050309</v>
      </c>
      <c r="F761" s="1210">
        <v>75853101.172077939</v>
      </c>
    </row>
    <row r="762" spans="2:6" ht="13.15" customHeight="1" x14ac:dyDescent="0.3">
      <c r="B762" s="1172" t="s">
        <v>1554</v>
      </c>
      <c r="C762" s="1207">
        <v>282934743.40209037</v>
      </c>
      <c r="D762" s="1208">
        <v>2370303.630057741</v>
      </c>
      <c r="E762" s="1207">
        <v>17336018.989532728</v>
      </c>
      <c r="F762" s="1211">
        <v>302641066.02168083</v>
      </c>
    </row>
    <row r="763" spans="2:6" ht="13.15" customHeight="1" x14ac:dyDescent="0.3">
      <c r="B763" s="1173" t="s">
        <v>1555</v>
      </c>
      <c r="C763" s="1206">
        <v>635304665.49126935</v>
      </c>
      <c r="D763" s="1206">
        <v>7150214.4839890888</v>
      </c>
      <c r="E763" s="1206">
        <v>49361439.530268304</v>
      </c>
      <c r="F763" s="1210">
        <v>691816319.50552678</v>
      </c>
    </row>
    <row r="764" spans="2:6" ht="13.15" customHeight="1" x14ac:dyDescent="0.3">
      <c r="B764" s="1172" t="s">
        <v>1556</v>
      </c>
      <c r="C764" s="1207">
        <v>318226420.3764084</v>
      </c>
      <c r="D764" s="1208">
        <v>6100542.5649366928</v>
      </c>
      <c r="E764" s="1207">
        <v>77150816.799645543</v>
      </c>
      <c r="F764" s="1211">
        <v>401477779.74099064</v>
      </c>
    </row>
    <row r="765" spans="2:6" ht="13.15" customHeight="1" x14ac:dyDescent="0.3">
      <c r="B765" s="1173" t="s">
        <v>1557</v>
      </c>
      <c r="C765" s="1206">
        <v>203618894.64404777</v>
      </c>
      <c r="D765" s="1206">
        <v>4448722.139124156</v>
      </c>
      <c r="E765" s="1206">
        <v>19064199.879758585</v>
      </c>
      <c r="F765" s="1210">
        <v>227131816.66293052</v>
      </c>
    </row>
    <row r="766" spans="2:6" ht="13.15" customHeight="1" x14ac:dyDescent="0.3">
      <c r="B766" s="1172" t="s">
        <v>1558</v>
      </c>
      <c r="C766" s="1207">
        <v>72136920.14270106</v>
      </c>
      <c r="D766" s="1208">
        <v>1832042.8124934682</v>
      </c>
      <c r="E766" s="1207">
        <v>5492298.9234615089</v>
      </c>
      <c r="F766" s="1211">
        <v>79461261.878656045</v>
      </c>
    </row>
    <row r="767" spans="2:6" ht="13.15" customHeight="1" x14ac:dyDescent="0.3">
      <c r="B767" s="1173" t="s">
        <v>1559</v>
      </c>
      <c r="C767" s="1206">
        <v>141384900.79392487</v>
      </c>
      <c r="D767" s="1206">
        <v>2699437.8068423369</v>
      </c>
      <c r="E767" s="1206">
        <v>8631908.4935264159</v>
      </c>
      <c r="F767" s="1210">
        <v>152716247.09429362</v>
      </c>
    </row>
    <row r="768" spans="2:6" ht="13.15" customHeight="1" x14ac:dyDescent="0.3">
      <c r="B768" s="1172" t="s">
        <v>1560</v>
      </c>
      <c r="C768" s="1207">
        <v>112872359.69314648</v>
      </c>
      <c r="D768" s="1208">
        <v>2840820.9815892195</v>
      </c>
      <c r="E768" s="1207">
        <v>19095730.143655267</v>
      </c>
      <c r="F768" s="1211">
        <v>134808910.81839097</v>
      </c>
    </row>
    <row r="769" spans="2:6" ht="13.15" customHeight="1" x14ac:dyDescent="0.3">
      <c r="B769" s="1173" t="s">
        <v>1561</v>
      </c>
      <c r="C769" s="1206">
        <v>660267953.67865992</v>
      </c>
      <c r="D769" s="1206">
        <v>14874714.561829116</v>
      </c>
      <c r="E769" s="1206">
        <v>109108148.79983144</v>
      </c>
      <c r="F769" s="1210">
        <v>784250817.0403204</v>
      </c>
    </row>
    <row r="770" spans="2:6" ht="13.15" customHeight="1" x14ac:dyDescent="0.3">
      <c r="B770" s="1172" t="s">
        <v>1562</v>
      </c>
      <c r="C770" s="1207">
        <v>33964905.774833933</v>
      </c>
      <c r="D770" s="1208">
        <v>1834730.5985367303</v>
      </c>
      <c r="E770" s="1207">
        <v>8155822.3222150635</v>
      </c>
      <c r="F770" s="1211">
        <v>43955458.695585728</v>
      </c>
    </row>
    <row r="771" spans="2:6" ht="13.15" customHeight="1" x14ac:dyDescent="0.3">
      <c r="B771" s="1173" t="s">
        <v>1563</v>
      </c>
      <c r="C771" s="1206">
        <v>100469090.26946288</v>
      </c>
      <c r="D771" s="1206">
        <v>2958337.7420461928</v>
      </c>
      <c r="E771" s="1206">
        <v>13218030.347457968</v>
      </c>
      <c r="F771" s="1210">
        <v>116645458.35896704</v>
      </c>
    </row>
    <row r="772" spans="2:6" ht="13.15" customHeight="1" x14ac:dyDescent="0.3">
      <c r="B772" s="1172" t="s">
        <v>1564</v>
      </c>
      <c r="C772" s="1207">
        <v>4067973.0725768139</v>
      </c>
      <c r="D772" s="1208">
        <v>79789.250603645225</v>
      </c>
      <c r="E772" s="1207">
        <v>61.739623579753264</v>
      </c>
      <c r="F772" s="1211">
        <v>4147824.0628040386</v>
      </c>
    </row>
    <row r="773" spans="2:6" ht="13.15" customHeight="1" x14ac:dyDescent="0.3">
      <c r="B773" s="1173" t="s">
        <v>1565</v>
      </c>
      <c r="C773" s="1206">
        <v>87226911.485932603</v>
      </c>
      <c r="D773" s="1206">
        <v>1542958.0549713022</v>
      </c>
      <c r="E773" s="1206">
        <v>11137528.136006474</v>
      </c>
      <c r="F773" s="1210">
        <v>99907397.676910385</v>
      </c>
    </row>
    <row r="774" spans="2:6" ht="13.15" customHeight="1" x14ac:dyDescent="0.3">
      <c r="B774" s="1172" t="s">
        <v>1566</v>
      </c>
      <c r="C774" s="1207">
        <v>262763916.09055561</v>
      </c>
      <c r="D774" s="1208">
        <v>6379059.1166028911</v>
      </c>
      <c r="E774" s="1207">
        <v>51377004.663124301</v>
      </c>
      <c r="F774" s="1211">
        <v>320519979.87028283</v>
      </c>
    </row>
    <row r="775" spans="2:6" ht="13.15" customHeight="1" x14ac:dyDescent="0.3">
      <c r="B775" s="1173" t="s">
        <v>1567</v>
      </c>
      <c r="C775" s="1206">
        <v>40810127.607059404</v>
      </c>
      <c r="D775" s="1206">
        <v>1393610.0273422922</v>
      </c>
      <c r="E775" s="1206">
        <v>18473871.843163971</v>
      </c>
      <c r="F775" s="1210">
        <v>60677609.477565661</v>
      </c>
    </row>
    <row r="776" spans="2:6" ht="13.15" customHeight="1" x14ac:dyDescent="0.3">
      <c r="B776" s="1172" t="s">
        <v>1568</v>
      </c>
      <c r="C776" s="1207">
        <v>206450.35027476729</v>
      </c>
      <c r="D776" s="1208">
        <v>5910.3148595292741</v>
      </c>
      <c r="E776" s="1207">
        <v>0</v>
      </c>
      <c r="F776" s="1211">
        <v>212360.66513429658</v>
      </c>
    </row>
    <row r="777" spans="2:6" ht="13.15" customHeight="1" x14ac:dyDescent="0.3">
      <c r="B777" s="1173" t="s">
        <v>1569</v>
      </c>
      <c r="C777" s="1206">
        <v>269532.40174761281</v>
      </c>
      <c r="D777" s="1206">
        <v>22796.928743898625</v>
      </c>
      <c r="E777" s="1206">
        <v>0</v>
      </c>
      <c r="F777" s="1210">
        <v>292329.33049151144</v>
      </c>
    </row>
    <row r="778" spans="2:6" ht="13.15" customHeight="1" x14ac:dyDescent="0.3">
      <c r="B778" s="1172" t="s">
        <v>1570</v>
      </c>
      <c r="C778" s="1207">
        <v>67048028.241417587</v>
      </c>
      <c r="D778" s="1208">
        <v>1511872.6132458257</v>
      </c>
      <c r="E778" s="1207">
        <v>7954224.4038975118</v>
      </c>
      <c r="F778" s="1211">
        <v>76514125.258560926</v>
      </c>
    </row>
    <row r="779" spans="2:6" ht="13.15" customHeight="1" x14ac:dyDescent="0.3">
      <c r="B779" s="1173" t="s">
        <v>1571</v>
      </c>
      <c r="C779" s="1206">
        <v>15574849.275656009</v>
      </c>
      <c r="D779" s="1206">
        <v>487291.38798995188</v>
      </c>
      <c r="E779" s="1206">
        <v>433350.41790628817</v>
      </c>
      <c r="F779" s="1210">
        <v>16495491.081552248</v>
      </c>
    </row>
    <row r="780" spans="2:6" ht="13.15" customHeight="1" x14ac:dyDescent="0.3">
      <c r="B780" s="1172" t="s">
        <v>1572</v>
      </c>
      <c r="C780" s="1207">
        <v>25184348.450019475</v>
      </c>
      <c r="D780" s="1208">
        <v>360444.77336186374</v>
      </c>
      <c r="E780" s="1207">
        <v>1936057.610607543</v>
      </c>
      <c r="F780" s="1211">
        <v>27480850.833988883</v>
      </c>
    </row>
    <row r="781" spans="2:6" ht="13.15" customHeight="1" x14ac:dyDescent="0.3">
      <c r="B781" s="1173" t="s">
        <v>1573</v>
      </c>
      <c r="C781" s="1206">
        <v>64308601.404405251</v>
      </c>
      <c r="D781" s="1206">
        <v>1918066.0380560921</v>
      </c>
      <c r="E781" s="1206">
        <v>12965003.497682894</v>
      </c>
      <c r="F781" s="1210">
        <v>79191670.940144241</v>
      </c>
    </row>
    <row r="782" spans="2:6" ht="13.15" customHeight="1" x14ac:dyDescent="0.3">
      <c r="B782" s="1172" t="s">
        <v>1574</v>
      </c>
      <c r="C782" s="1207">
        <v>44122481.474331625</v>
      </c>
      <c r="D782" s="1208">
        <v>2106647.2986097876</v>
      </c>
      <c r="E782" s="1207">
        <v>14426359.919420751</v>
      </c>
      <c r="F782" s="1211">
        <v>60655488.692362159</v>
      </c>
    </row>
    <row r="783" spans="2:6" ht="13.15" customHeight="1" x14ac:dyDescent="0.3">
      <c r="B783" s="1173" t="s">
        <v>1575</v>
      </c>
      <c r="C783" s="1206">
        <v>83831267.464118361</v>
      </c>
      <c r="D783" s="1206">
        <v>3381769.585196754</v>
      </c>
      <c r="E783" s="1206">
        <v>60374440.788198531</v>
      </c>
      <c r="F783" s="1210">
        <v>147587477.83751363</v>
      </c>
    </row>
    <row r="784" spans="2:6" ht="13.15" customHeight="1" x14ac:dyDescent="0.3">
      <c r="B784" s="1172" t="s">
        <v>1576</v>
      </c>
      <c r="C784" s="1207">
        <v>80266312.308480844</v>
      </c>
      <c r="D784" s="1208">
        <v>2445871.2271902938</v>
      </c>
      <c r="E784" s="1207">
        <v>9154933.044065671</v>
      </c>
      <c r="F784" s="1211">
        <v>91867116.579736814</v>
      </c>
    </row>
    <row r="785" spans="2:6" ht="13.15" customHeight="1" x14ac:dyDescent="0.3">
      <c r="B785" s="1173" t="s">
        <v>1577</v>
      </c>
      <c r="C785" s="1206">
        <v>2628555.3526055194</v>
      </c>
      <c r="D785" s="1206">
        <v>8865.4722892939117</v>
      </c>
      <c r="E785" s="1206">
        <v>31301.989154934909</v>
      </c>
      <c r="F785" s="1210">
        <v>2668722.8140497482</v>
      </c>
    </row>
    <row r="786" spans="2:6" ht="13.15" customHeight="1" x14ac:dyDescent="0.3">
      <c r="B786" s="1172" t="s">
        <v>1578</v>
      </c>
      <c r="C786" s="1207">
        <v>66877761.318935692</v>
      </c>
      <c r="D786" s="1208">
        <v>1271956.0464836478</v>
      </c>
      <c r="E786" s="1207">
        <v>5514212.7404020829</v>
      </c>
      <c r="F786" s="1211">
        <v>73663930.105821431</v>
      </c>
    </row>
    <row r="787" spans="2:6" ht="13.15" customHeight="1" x14ac:dyDescent="0.3">
      <c r="B787" s="1173" t="s">
        <v>1579</v>
      </c>
      <c r="C787" s="1206">
        <v>33741933.934887707</v>
      </c>
      <c r="D787" s="1206">
        <v>993636.505312767</v>
      </c>
      <c r="E787" s="1206">
        <v>6800011.2882367698</v>
      </c>
      <c r="F787" s="1210">
        <v>41535581.728437245</v>
      </c>
    </row>
    <row r="788" spans="2:6" ht="13.15" customHeight="1" x14ac:dyDescent="0.3">
      <c r="B788" s="1172" t="s">
        <v>1580</v>
      </c>
      <c r="C788" s="1207">
        <v>198257.8760575146</v>
      </c>
      <c r="D788" s="1208">
        <v>0</v>
      </c>
      <c r="E788" s="1207">
        <v>0</v>
      </c>
      <c r="F788" s="1211">
        <v>198257.8760575146</v>
      </c>
    </row>
    <row r="789" spans="2:6" ht="13.15" customHeight="1" x14ac:dyDescent="0.3">
      <c r="B789" s="1173" t="s">
        <v>1581</v>
      </c>
      <c r="C789" s="1206">
        <v>27602357.215241607</v>
      </c>
      <c r="D789" s="1206">
        <v>497071.55186464882</v>
      </c>
      <c r="E789" s="1206">
        <v>1697283.9918309969</v>
      </c>
      <c r="F789" s="1210">
        <v>29796712.758937255</v>
      </c>
    </row>
    <row r="790" spans="2:6" ht="13.15" customHeight="1" x14ac:dyDescent="0.3">
      <c r="B790" s="1172" t="s">
        <v>1582</v>
      </c>
      <c r="C790" s="1207">
        <v>14339287.622457352</v>
      </c>
      <c r="D790" s="1208">
        <v>705944.89343606122</v>
      </c>
      <c r="E790" s="1207">
        <v>1139157.7946700274</v>
      </c>
      <c r="F790" s="1211">
        <v>16184390.31056344</v>
      </c>
    </row>
    <row r="791" spans="2:6" ht="13.15" customHeight="1" x14ac:dyDescent="0.3">
      <c r="B791" s="1173" t="s">
        <v>1583</v>
      </c>
      <c r="C791" s="1206">
        <v>25636299.944337916</v>
      </c>
      <c r="D791" s="1206">
        <v>858487.30552486423</v>
      </c>
      <c r="E791" s="1206">
        <v>2501760.5682352595</v>
      </c>
      <c r="F791" s="1210">
        <v>28996547.818098038</v>
      </c>
    </row>
    <row r="792" spans="2:6" ht="13.15" customHeight="1" x14ac:dyDescent="0.3">
      <c r="B792" s="1172" t="s">
        <v>1584</v>
      </c>
      <c r="C792" s="1207">
        <v>366165775.58855808</v>
      </c>
      <c r="D792" s="1208">
        <v>8018791.5413098671</v>
      </c>
      <c r="E792" s="1207">
        <v>98484015.910321653</v>
      </c>
      <c r="F792" s="1211">
        <v>472668583.04018962</v>
      </c>
    </row>
    <row r="793" spans="2:6" ht="13.15" customHeight="1" x14ac:dyDescent="0.3">
      <c r="B793" s="1173" t="s">
        <v>1585</v>
      </c>
      <c r="C793" s="1206">
        <v>50620752.023456424</v>
      </c>
      <c r="D793" s="1206">
        <v>1036345.5662619844</v>
      </c>
      <c r="E793" s="1206">
        <v>4475231.8396867551</v>
      </c>
      <c r="F793" s="1210">
        <v>56132329.429405168</v>
      </c>
    </row>
    <row r="794" spans="2:6" ht="13.15" customHeight="1" x14ac:dyDescent="0.3">
      <c r="B794" s="1172" t="s">
        <v>1586</v>
      </c>
      <c r="C794" s="1207">
        <v>58536457.153402917</v>
      </c>
      <c r="D794" s="1208">
        <v>1047729.9584556972</v>
      </c>
      <c r="E794" s="1207">
        <v>4277815.0385939442</v>
      </c>
      <c r="F794" s="1211">
        <v>63862002.150452554</v>
      </c>
    </row>
    <row r="795" spans="2:6" ht="13.15" customHeight="1" x14ac:dyDescent="0.3">
      <c r="B795" s="1173" t="s">
        <v>1587</v>
      </c>
      <c r="C795" s="1206">
        <v>24277851.177880473</v>
      </c>
      <c r="D795" s="1206">
        <v>973077.05290854792</v>
      </c>
      <c r="E795" s="1206">
        <v>1552072.3971714173</v>
      </c>
      <c r="F795" s="1210">
        <v>26803000.627960436</v>
      </c>
    </row>
    <row r="796" spans="2:6" ht="13.15" customHeight="1" x14ac:dyDescent="0.3">
      <c r="B796" s="1172" t="s">
        <v>1588</v>
      </c>
      <c r="C796" s="1207">
        <v>64741846.749260932</v>
      </c>
      <c r="D796" s="1208">
        <v>654862.88643584365</v>
      </c>
      <c r="E796" s="1207">
        <v>8280302.0481151296</v>
      </c>
      <c r="F796" s="1211">
        <v>73677011.683811903</v>
      </c>
    </row>
    <row r="797" spans="2:6" ht="13.15" customHeight="1" x14ac:dyDescent="0.3">
      <c r="B797" s="1173" t="s">
        <v>1589</v>
      </c>
      <c r="C797" s="1206">
        <v>52334344.547231793</v>
      </c>
      <c r="D797" s="1206">
        <v>465817.24400032865</v>
      </c>
      <c r="E797" s="1206">
        <v>1490641.4717095629</v>
      </c>
      <c r="F797" s="1210">
        <v>54290803.262941688</v>
      </c>
    </row>
    <row r="798" spans="2:6" ht="13.15" customHeight="1" x14ac:dyDescent="0.3">
      <c r="B798" s="1172" t="s">
        <v>1590</v>
      </c>
      <c r="C798" s="1207">
        <v>48992907.396488331</v>
      </c>
      <c r="D798" s="1208">
        <v>616530.27291832538</v>
      </c>
      <c r="E798" s="1207">
        <v>5405612.7425252963</v>
      </c>
      <c r="F798" s="1211">
        <v>55015050.411931954</v>
      </c>
    </row>
    <row r="799" spans="2:6" ht="13.15" customHeight="1" x14ac:dyDescent="0.3">
      <c r="B799" s="1173" t="s">
        <v>1591</v>
      </c>
      <c r="C799" s="1206">
        <v>460280.50977264589</v>
      </c>
      <c r="D799" s="1206">
        <v>0</v>
      </c>
      <c r="E799" s="1206">
        <v>64270.948146523151</v>
      </c>
      <c r="F799" s="1210">
        <v>524551.45791916898</v>
      </c>
    </row>
    <row r="800" spans="2:6" ht="13.15" customHeight="1" x14ac:dyDescent="0.3">
      <c r="B800" s="1172" t="s">
        <v>1592</v>
      </c>
      <c r="C800" s="1207">
        <v>45444746.812996201</v>
      </c>
      <c r="D800" s="1208">
        <v>768875.674511811</v>
      </c>
      <c r="E800" s="1207">
        <v>3580589.4695077911</v>
      </c>
      <c r="F800" s="1211">
        <v>49794211.957015805</v>
      </c>
    </row>
    <row r="801" spans="2:6" ht="13.15" customHeight="1" x14ac:dyDescent="0.3">
      <c r="B801" s="1173" t="s">
        <v>1593</v>
      </c>
      <c r="C801" s="1206">
        <v>56410646.635262795</v>
      </c>
      <c r="D801" s="1206">
        <v>1378580.940985204</v>
      </c>
      <c r="E801" s="1206">
        <v>25478542.634037763</v>
      </c>
      <c r="F801" s="1210">
        <v>83267770.210285753</v>
      </c>
    </row>
    <row r="802" spans="2:6" ht="13.15" customHeight="1" x14ac:dyDescent="0.3">
      <c r="B802" s="1172" t="s">
        <v>1594</v>
      </c>
      <c r="C802" s="1207">
        <v>77586007.827069685</v>
      </c>
      <c r="D802" s="1208">
        <v>1985401.4109200162</v>
      </c>
      <c r="E802" s="1207">
        <v>18353847.496748913</v>
      </c>
      <c r="F802" s="1211">
        <v>97925256.734738603</v>
      </c>
    </row>
    <row r="803" spans="2:6" ht="13.15" customHeight="1" x14ac:dyDescent="0.3">
      <c r="B803" s="1173" t="s">
        <v>1595</v>
      </c>
      <c r="C803" s="1206">
        <v>84053420.056642875</v>
      </c>
      <c r="D803" s="1206">
        <v>1128265.0345059019</v>
      </c>
      <c r="E803" s="1206">
        <v>2681095.9934074539</v>
      </c>
      <c r="F803" s="1210">
        <v>87862781.084556237</v>
      </c>
    </row>
    <row r="804" spans="2:6" ht="13.15" customHeight="1" x14ac:dyDescent="0.3">
      <c r="B804" s="1172" t="s">
        <v>1596</v>
      </c>
      <c r="C804" s="1207">
        <v>12109432.681758124</v>
      </c>
      <c r="D804" s="1208">
        <v>233260.42645608855</v>
      </c>
      <c r="E804" s="1207">
        <v>885032.80154815153</v>
      </c>
      <c r="F804" s="1211">
        <v>13227725.909762364</v>
      </c>
    </row>
    <row r="805" spans="2:6" ht="13.15" customHeight="1" x14ac:dyDescent="0.3">
      <c r="B805" s="1173" t="s">
        <v>1597</v>
      </c>
      <c r="C805" s="1206">
        <v>29023205.326987132</v>
      </c>
      <c r="D805" s="1206">
        <v>709589.58759943733</v>
      </c>
      <c r="E805" s="1206">
        <v>1723461.5922288126</v>
      </c>
      <c r="F805" s="1210">
        <v>31456256.506815381</v>
      </c>
    </row>
    <row r="806" spans="2:6" ht="13.15" customHeight="1" x14ac:dyDescent="0.3">
      <c r="B806" s="1172" t="s">
        <v>1598</v>
      </c>
      <c r="C806" s="1207">
        <v>39532647.794115804</v>
      </c>
      <c r="D806" s="1208">
        <v>608072.89379790367</v>
      </c>
      <c r="E806" s="1207">
        <v>3877959.8523963708</v>
      </c>
      <c r="F806" s="1211">
        <v>44018680.540310077</v>
      </c>
    </row>
    <row r="807" spans="2:6" ht="13.15" customHeight="1" x14ac:dyDescent="0.3">
      <c r="B807" s="1173" t="s">
        <v>1599</v>
      </c>
      <c r="C807" s="1206">
        <v>24267747.126345869</v>
      </c>
      <c r="D807" s="1206">
        <v>342390.16868382558</v>
      </c>
      <c r="E807" s="1206">
        <v>636165.08136577765</v>
      </c>
      <c r="F807" s="1210">
        <v>25246302.376395475</v>
      </c>
    </row>
    <row r="808" spans="2:6" ht="13.15" customHeight="1" x14ac:dyDescent="0.3">
      <c r="B808" s="1172" t="s">
        <v>1600</v>
      </c>
      <c r="C808" s="1207">
        <v>58995099.16833213</v>
      </c>
      <c r="D808" s="1208">
        <v>1785815.706985007</v>
      </c>
      <c r="E808" s="1207">
        <v>4102721.4661217649</v>
      </c>
      <c r="F808" s="1211">
        <v>64883636.341438897</v>
      </c>
    </row>
    <row r="809" spans="2:6" ht="13.15" customHeight="1" x14ac:dyDescent="0.3">
      <c r="B809" s="1173" t="s">
        <v>1601</v>
      </c>
      <c r="C809" s="1206">
        <v>22139069.242229708</v>
      </c>
      <c r="D809" s="1206">
        <v>304409.35962223139</v>
      </c>
      <c r="E809" s="1206">
        <v>248563.72453208664</v>
      </c>
      <c r="F809" s="1210">
        <v>22692042.326384027</v>
      </c>
    </row>
    <row r="810" spans="2:6" ht="13.15" customHeight="1" x14ac:dyDescent="0.3">
      <c r="B810" s="1172" t="s">
        <v>1602</v>
      </c>
      <c r="C810" s="1207">
        <v>86603464.197999731</v>
      </c>
      <c r="D810" s="1208">
        <v>1965559.6396058821</v>
      </c>
      <c r="E810" s="1207">
        <v>8401797.2370325774</v>
      </c>
      <c r="F810" s="1211">
        <v>96970821.074638188</v>
      </c>
    </row>
    <row r="811" spans="2:6" ht="13.15" customHeight="1" x14ac:dyDescent="0.3">
      <c r="B811" s="1173" t="s">
        <v>1603</v>
      </c>
      <c r="C811" s="1206">
        <v>710468022.15105987</v>
      </c>
      <c r="D811" s="1206">
        <v>12279565.667900993</v>
      </c>
      <c r="E811" s="1206">
        <v>369595182.44780523</v>
      </c>
      <c r="F811" s="1210">
        <v>1092342770.2667661</v>
      </c>
    </row>
    <row r="812" spans="2:6" ht="13.15" customHeight="1" x14ac:dyDescent="0.3">
      <c r="B812" s="1172" t="s">
        <v>1604</v>
      </c>
      <c r="C812" s="1207">
        <v>559387191.57977998</v>
      </c>
      <c r="D812" s="1208">
        <v>20418857.271454092</v>
      </c>
      <c r="E812" s="1207">
        <v>307957269.36204082</v>
      </c>
      <c r="F812" s="1211">
        <v>887763318.21327496</v>
      </c>
    </row>
    <row r="813" spans="2:6" ht="13.15" customHeight="1" x14ac:dyDescent="0.3">
      <c r="B813" s="1173" t="s">
        <v>1605</v>
      </c>
      <c r="C813" s="1206">
        <v>689386874.41275156</v>
      </c>
      <c r="D813" s="1206">
        <v>9614238.8211050816</v>
      </c>
      <c r="E813" s="1206">
        <v>59081011.598019399</v>
      </c>
      <c r="F813" s="1210">
        <v>758082124.83187604</v>
      </c>
    </row>
    <row r="814" spans="2:6" ht="13.15" customHeight="1" x14ac:dyDescent="0.3">
      <c r="B814" s="1172" t="s">
        <v>1606</v>
      </c>
      <c r="C814" s="1207">
        <v>880817278.99884462</v>
      </c>
      <c r="D814" s="1208">
        <v>13394602.854864139</v>
      </c>
      <c r="E814" s="1207">
        <v>103071397.98240858</v>
      </c>
      <c r="F814" s="1211">
        <v>997283279.83611727</v>
      </c>
    </row>
    <row r="815" spans="2:6" ht="13.15" customHeight="1" x14ac:dyDescent="0.3">
      <c r="B815" s="1173" t="s">
        <v>1607</v>
      </c>
      <c r="C815" s="1206">
        <v>772760865.27431011</v>
      </c>
      <c r="D815" s="1206">
        <v>15225604.326168077</v>
      </c>
      <c r="E815" s="1206">
        <v>103771201.21486326</v>
      </c>
      <c r="F815" s="1210">
        <v>891757670.81534147</v>
      </c>
    </row>
    <row r="816" spans="2:6" ht="13.15" customHeight="1" x14ac:dyDescent="0.3">
      <c r="B816" s="1172" t="s">
        <v>1608</v>
      </c>
      <c r="C816" s="1207">
        <v>1545842738.9967</v>
      </c>
      <c r="D816" s="1208">
        <v>39904461.754410267</v>
      </c>
      <c r="E816" s="1207">
        <v>594972507.17207217</v>
      </c>
      <c r="F816" s="1211">
        <v>2180719707.9231825</v>
      </c>
    </row>
    <row r="817" spans="2:6" ht="13.15" customHeight="1" x14ac:dyDescent="0.3">
      <c r="B817" s="1173" t="s">
        <v>1609</v>
      </c>
      <c r="C817" s="1206">
        <v>810351350.51398945</v>
      </c>
      <c r="D817" s="1206">
        <v>17144627.272344273</v>
      </c>
      <c r="E817" s="1206">
        <v>140586878.50333649</v>
      </c>
      <c r="F817" s="1210">
        <v>968082856.28967023</v>
      </c>
    </row>
    <row r="818" spans="2:6" ht="13.15" customHeight="1" x14ac:dyDescent="0.3">
      <c r="B818" s="1172" t="s">
        <v>1610</v>
      </c>
      <c r="C818" s="1207">
        <v>1172651370.6018994</v>
      </c>
      <c r="D818" s="1208">
        <v>27665128.444088772</v>
      </c>
      <c r="E818" s="1207">
        <v>343005028.70404273</v>
      </c>
      <c r="F818" s="1211">
        <v>1543321527.7500308</v>
      </c>
    </row>
    <row r="819" spans="2:6" ht="13.15" customHeight="1" x14ac:dyDescent="0.3">
      <c r="B819" s="1173" t="s">
        <v>1611</v>
      </c>
      <c r="C819" s="1206">
        <v>1451201228.7204416</v>
      </c>
      <c r="D819" s="1206">
        <v>29577832.98223659</v>
      </c>
      <c r="E819" s="1206">
        <v>116184016.95141788</v>
      </c>
      <c r="F819" s="1210">
        <v>1596963078.6540961</v>
      </c>
    </row>
    <row r="820" spans="2:6" ht="13.15" customHeight="1" x14ac:dyDescent="0.3">
      <c r="B820" s="1172" t="s">
        <v>1612</v>
      </c>
      <c r="C820" s="1207">
        <v>2280799841.6192093</v>
      </c>
      <c r="D820" s="1208">
        <v>47763491.85619577</v>
      </c>
      <c r="E820" s="1207">
        <v>235887180.42388743</v>
      </c>
      <c r="F820" s="1211">
        <v>2564450513.8992925</v>
      </c>
    </row>
    <row r="821" spans="2:6" ht="13.15" customHeight="1" x14ac:dyDescent="0.3">
      <c r="B821" s="1173" t="s">
        <v>1613</v>
      </c>
      <c r="C821" s="1206">
        <v>3150812749.079103</v>
      </c>
      <c r="D821" s="1206">
        <v>64821209.35574846</v>
      </c>
      <c r="E821" s="1206">
        <v>512024335.29671556</v>
      </c>
      <c r="F821" s="1210">
        <v>3727658293.7315674</v>
      </c>
    </row>
    <row r="822" spans="2:6" ht="13.15" customHeight="1" x14ac:dyDescent="0.3">
      <c r="B822" s="1172" t="s">
        <v>1614</v>
      </c>
      <c r="C822" s="1207">
        <v>671236.72086690227</v>
      </c>
      <c r="D822" s="1208">
        <v>23219.094091007861</v>
      </c>
      <c r="E822" s="1207">
        <v>1020864.6758912201</v>
      </c>
      <c r="F822" s="1211">
        <v>1715320.4908491303</v>
      </c>
    </row>
    <row r="823" spans="2:6" ht="13.15" customHeight="1" x14ac:dyDescent="0.3">
      <c r="B823" s="1173" t="s">
        <v>1615</v>
      </c>
      <c r="C823" s="1206">
        <v>0</v>
      </c>
      <c r="D823" s="1206">
        <v>0</v>
      </c>
      <c r="E823" s="1206">
        <v>185.21887073925981</v>
      </c>
      <c r="F823" s="1210">
        <v>185.21887073925981</v>
      </c>
    </row>
    <row r="824" spans="2:6" ht="13.15" customHeight="1" x14ac:dyDescent="0.3">
      <c r="B824" s="1172" t="s">
        <v>1616</v>
      </c>
      <c r="C824" s="1207">
        <v>0</v>
      </c>
      <c r="D824" s="1208">
        <v>35701.116187204214</v>
      </c>
      <c r="E824" s="1207">
        <v>1384152.25570669</v>
      </c>
      <c r="F824" s="1211">
        <v>1419853.3718938942</v>
      </c>
    </row>
    <row r="825" spans="2:6" ht="13.15" customHeight="1" x14ac:dyDescent="0.3">
      <c r="B825" s="1173" t="s">
        <v>1617</v>
      </c>
      <c r="C825" s="1206">
        <v>0</v>
      </c>
      <c r="D825" s="1206">
        <v>0</v>
      </c>
      <c r="E825" s="1206">
        <v>617.39623579753265</v>
      </c>
      <c r="F825" s="1210">
        <v>617.39623579753265</v>
      </c>
    </row>
    <row r="826" spans="2:6" ht="13.15" customHeight="1" x14ac:dyDescent="0.3">
      <c r="B826" s="1172" t="s">
        <v>1618</v>
      </c>
      <c r="C826" s="1207">
        <v>333979.86559000053</v>
      </c>
      <c r="D826" s="1208">
        <v>2955.1574297646371</v>
      </c>
      <c r="E826" s="1207">
        <v>211272.99188991566</v>
      </c>
      <c r="F826" s="1211">
        <v>548208.01490968082</v>
      </c>
    </row>
    <row r="827" spans="2:6" ht="13.15" customHeight="1" x14ac:dyDescent="0.3">
      <c r="B827" s="1173" t="s">
        <v>1619</v>
      </c>
      <c r="C827" s="1206">
        <v>339851.13877903158</v>
      </c>
      <c r="D827" s="1206">
        <v>37896.37599217223</v>
      </c>
      <c r="E827" s="1206">
        <v>32487594.182958815</v>
      </c>
      <c r="F827" s="1210">
        <v>32865341.69773002</v>
      </c>
    </row>
    <row r="828" spans="2:6" ht="13.15" customHeight="1" x14ac:dyDescent="0.3">
      <c r="B828" s="1172" t="s">
        <v>1620</v>
      </c>
      <c r="C828" s="1207">
        <v>14790829.493064925</v>
      </c>
      <c r="D828" s="1208">
        <v>972204.57785785547</v>
      </c>
      <c r="E828" s="1207">
        <v>4293126.4652417228</v>
      </c>
      <c r="F828" s="1211">
        <v>20056160.536164504</v>
      </c>
    </row>
    <row r="829" spans="2:6" ht="13.15" customHeight="1" x14ac:dyDescent="0.3">
      <c r="B829" s="1173" t="s">
        <v>1621</v>
      </c>
      <c r="C829" s="1206">
        <v>529271383.27468514</v>
      </c>
      <c r="D829" s="1206">
        <v>24038108.93657802</v>
      </c>
      <c r="E829" s="1206">
        <v>178742028.89333332</v>
      </c>
      <c r="F829" s="1210">
        <v>732051521.1045965</v>
      </c>
    </row>
    <row r="830" spans="2:6" ht="13.15" customHeight="1" x14ac:dyDescent="0.3">
      <c r="B830" s="1172" t="s">
        <v>1622</v>
      </c>
      <c r="C830" s="1207">
        <v>36066138.870322295</v>
      </c>
      <c r="D830" s="1208">
        <v>3259032.0466138618</v>
      </c>
      <c r="E830" s="1207">
        <v>7239217.8232203908</v>
      </c>
      <c r="F830" s="1211">
        <v>46564388.740156546</v>
      </c>
    </row>
    <row r="831" spans="2:6" ht="13.15" customHeight="1" x14ac:dyDescent="0.3">
      <c r="B831" s="1173" t="s">
        <v>1623</v>
      </c>
      <c r="C831" s="1206">
        <v>15895311.55878754</v>
      </c>
      <c r="D831" s="1206">
        <v>1964687.1645551899</v>
      </c>
      <c r="E831" s="1206">
        <v>3390307.9496349916</v>
      </c>
      <c r="F831" s="1210">
        <v>21250306.672977719</v>
      </c>
    </row>
    <row r="832" spans="2:6" ht="13.15" customHeight="1" x14ac:dyDescent="0.3">
      <c r="B832" s="1172" t="s">
        <v>1624</v>
      </c>
      <c r="C832" s="1207">
        <v>3887602.0985603007</v>
      </c>
      <c r="D832" s="1208">
        <v>130435.02007851629</v>
      </c>
      <c r="E832" s="1207">
        <v>679.1358593772859</v>
      </c>
      <c r="F832" s="1211">
        <v>4018716.254498194</v>
      </c>
    </row>
    <row r="833" spans="2:6" ht="13.15" customHeight="1" x14ac:dyDescent="0.3">
      <c r="B833" s="1173" t="s">
        <v>1625</v>
      </c>
      <c r="C833" s="1206">
        <v>21177818.934072059</v>
      </c>
      <c r="D833" s="1206">
        <v>1098797.893277677</v>
      </c>
      <c r="E833" s="1206">
        <v>2322012.0898401802</v>
      </c>
      <c r="F833" s="1210">
        <v>24598628.917189918</v>
      </c>
    </row>
    <row r="834" spans="2:6" ht="13.15" customHeight="1" x14ac:dyDescent="0.3">
      <c r="B834" s="1172" t="s">
        <v>1626</v>
      </c>
      <c r="C834" s="1207">
        <v>34509432.227807321</v>
      </c>
      <c r="D834" s="1208">
        <v>2036778.9336632106</v>
      </c>
      <c r="E834" s="1207">
        <v>8686085.9018119071</v>
      </c>
      <c r="F834" s="1211">
        <v>45232297.063282438</v>
      </c>
    </row>
    <row r="835" spans="2:6" ht="13.15" customHeight="1" x14ac:dyDescent="0.3">
      <c r="B835" s="1173" t="s">
        <v>1627</v>
      </c>
      <c r="C835" s="1206">
        <v>111530978.58130834</v>
      </c>
      <c r="D835" s="1206">
        <v>9400257.2788336482</v>
      </c>
      <c r="E835" s="1206">
        <v>38467449.7754068</v>
      </c>
      <c r="F835" s="1210">
        <v>159398685.63554877</v>
      </c>
    </row>
    <row r="836" spans="2:6" ht="13.15" customHeight="1" x14ac:dyDescent="0.3">
      <c r="B836" s="1172" t="s">
        <v>1628</v>
      </c>
      <c r="C836" s="1207">
        <v>173668437.77690464</v>
      </c>
      <c r="D836" s="1208">
        <v>16103469.02112527</v>
      </c>
      <c r="E836" s="1207">
        <v>50788550.795316994</v>
      </c>
      <c r="F836" s="1211">
        <v>240560457.59334689</v>
      </c>
    </row>
    <row r="837" spans="2:6" ht="13.15" customHeight="1" x14ac:dyDescent="0.3">
      <c r="B837" s="1173" t="s">
        <v>1629</v>
      </c>
      <c r="C837" s="1206">
        <v>66818092.798386671</v>
      </c>
      <c r="D837" s="1206">
        <v>11236240.301233478</v>
      </c>
      <c r="E837" s="1206">
        <v>24298811.219375461</v>
      </c>
      <c r="F837" s="1210">
        <v>102353144.31899561</v>
      </c>
    </row>
    <row r="838" spans="2:6" ht="13.15" customHeight="1" x14ac:dyDescent="0.3">
      <c r="B838" s="1172" t="s">
        <v>1630</v>
      </c>
      <c r="C838" s="1207">
        <v>185616478.7165828</v>
      </c>
      <c r="D838" s="1208">
        <v>13578807.667986138</v>
      </c>
      <c r="E838" s="1207">
        <v>62719202.865570277</v>
      </c>
      <c r="F838" s="1211">
        <v>261914489.25013921</v>
      </c>
    </row>
    <row r="839" spans="2:6" ht="13.15" customHeight="1" x14ac:dyDescent="0.3">
      <c r="B839" s="1173" t="s">
        <v>1631</v>
      </c>
      <c r="C839" s="1206">
        <v>63270068.756131507</v>
      </c>
      <c r="D839" s="1206">
        <v>4303342.4657579735</v>
      </c>
      <c r="E839" s="1206">
        <v>12891665.580817537</v>
      </c>
      <c r="F839" s="1210">
        <v>80465076.802707016</v>
      </c>
    </row>
    <row r="840" spans="2:6" ht="13.15" customHeight="1" x14ac:dyDescent="0.3">
      <c r="B840" s="1172" t="s">
        <v>1632</v>
      </c>
      <c r="C840" s="1207">
        <v>53469002.226321265</v>
      </c>
      <c r="D840" s="1208">
        <v>4615913.6887576496</v>
      </c>
      <c r="E840" s="1207">
        <v>11344131.455083407</v>
      </c>
      <c r="F840" s="1211">
        <v>69429047.370162323</v>
      </c>
    </row>
    <row r="841" spans="2:6" ht="13.15" customHeight="1" x14ac:dyDescent="0.3">
      <c r="B841" s="1173" t="s">
        <v>1633</v>
      </c>
      <c r="C841" s="1206">
        <v>28228535.327913612</v>
      </c>
      <c r="D841" s="1206">
        <v>1752056.551394505</v>
      </c>
      <c r="E841" s="1206">
        <v>6635527.7838575626</v>
      </c>
      <c r="F841" s="1210">
        <v>36616119.663165681</v>
      </c>
    </row>
    <row r="842" spans="2:6" ht="13.15" customHeight="1" x14ac:dyDescent="0.3">
      <c r="B842" s="1172" t="s">
        <v>1634</v>
      </c>
      <c r="C842" s="1207">
        <v>19483888.348418117</v>
      </c>
      <c r="D842" s="1208">
        <v>2241895.0036453498</v>
      </c>
      <c r="E842" s="1207">
        <v>4875145.901839151</v>
      </c>
      <c r="F842" s="1211">
        <v>26600929.253902618</v>
      </c>
    </row>
    <row r="843" spans="2:6" ht="13.15" customHeight="1" x14ac:dyDescent="0.3">
      <c r="B843" s="1173" t="s">
        <v>1635</v>
      </c>
      <c r="C843" s="1206">
        <v>304801139.79412258</v>
      </c>
      <c r="D843" s="1206">
        <v>15957315.377956023</v>
      </c>
      <c r="E843" s="1206">
        <v>154490084.33956227</v>
      </c>
      <c r="F843" s="1210">
        <v>475248539.51164091</v>
      </c>
    </row>
    <row r="844" spans="2:6" ht="13.15" customHeight="1" x14ac:dyDescent="0.3">
      <c r="B844" s="1172" t="s">
        <v>1636</v>
      </c>
      <c r="C844" s="1207">
        <v>204262959.65876076</v>
      </c>
      <c r="D844" s="1208">
        <v>19013328.10914506</v>
      </c>
      <c r="E844" s="1207">
        <v>90692161.087321043</v>
      </c>
      <c r="F844" s="1211">
        <v>313968448.85522687</v>
      </c>
    </row>
    <row r="845" spans="2:6" ht="13.15" customHeight="1" x14ac:dyDescent="0.3">
      <c r="B845" s="1173" t="s">
        <v>1637</v>
      </c>
      <c r="C845" s="1206">
        <v>182799906.08069131</v>
      </c>
      <c r="D845" s="1206">
        <v>10157664.128082331</v>
      </c>
      <c r="E845" s="1206">
        <v>41738642.696962036</v>
      </c>
      <c r="F845" s="1210">
        <v>234696212.90573567</v>
      </c>
    </row>
    <row r="846" spans="2:6" ht="13.15" customHeight="1" x14ac:dyDescent="0.3">
      <c r="B846" s="1172" t="s">
        <v>1638</v>
      </c>
      <c r="C846" s="1207">
        <v>144231375.96070933</v>
      </c>
      <c r="D846" s="1208">
        <v>9173216.755158307</v>
      </c>
      <c r="E846" s="1207">
        <v>383386598.17133927</v>
      </c>
      <c r="F846" s="1211">
        <v>536791190.88720691</v>
      </c>
    </row>
    <row r="847" spans="2:6" ht="13.15" customHeight="1" x14ac:dyDescent="0.3">
      <c r="B847" s="1173" t="s">
        <v>1639</v>
      </c>
      <c r="C847" s="1206">
        <v>54840968.575237177</v>
      </c>
      <c r="D847" s="1206">
        <v>5260996.4113187967</v>
      </c>
      <c r="E847" s="1206">
        <v>16044531.158400087</v>
      </c>
      <c r="F847" s="1210">
        <v>76146496.144956052</v>
      </c>
    </row>
    <row r="848" spans="2:6" ht="13.15" customHeight="1" x14ac:dyDescent="0.3">
      <c r="B848" s="1172" t="s">
        <v>1640</v>
      </c>
      <c r="C848" s="1207">
        <v>45574187.905628785</v>
      </c>
      <c r="D848" s="1208">
        <v>5182558.0898258993</v>
      </c>
      <c r="E848" s="1207">
        <v>23028106.044653699</v>
      </c>
      <c r="F848" s="1211">
        <v>73784852.040108383</v>
      </c>
    </row>
    <row r="849" spans="2:6" ht="13.15" customHeight="1" x14ac:dyDescent="0.3">
      <c r="B849" s="1173" t="s">
        <v>1641</v>
      </c>
      <c r="C849" s="1206">
        <v>34990876.629307881</v>
      </c>
      <c r="D849" s="1206">
        <v>3054999.5343559701</v>
      </c>
      <c r="E849" s="1206">
        <v>23959820.599393863</v>
      </c>
      <c r="F849" s="1210">
        <v>62005696.763057709</v>
      </c>
    </row>
    <row r="850" spans="2:6" ht="13.15" customHeight="1" x14ac:dyDescent="0.3">
      <c r="B850" s="1172" t="s">
        <v>1642</v>
      </c>
      <c r="C850" s="1207">
        <v>62936908.13796322</v>
      </c>
      <c r="D850" s="1208">
        <v>4310631.8540847255</v>
      </c>
      <c r="E850" s="1207">
        <v>16378868.134379566</v>
      </c>
      <c r="F850" s="1211">
        <v>83626408.126427516</v>
      </c>
    </row>
    <row r="851" spans="2:6" ht="13.15" customHeight="1" x14ac:dyDescent="0.3">
      <c r="B851" s="1173" t="s">
        <v>1643</v>
      </c>
      <c r="C851" s="1206">
        <v>58554480.596680857</v>
      </c>
      <c r="D851" s="1206">
        <v>5849551.1939020175</v>
      </c>
      <c r="E851" s="1206">
        <v>11757754.320121247</v>
      </c>
      <c r="F851" s="1210">
        <v>76161786.110704124</v>
      </c>
    </row>
    <row r="852" spans="2:6" ht="13.15" customHeight="1" x14ac:dyDescent="0.3">
      <c r="B852" s="1172" t="s">
        <v>1644</v>
      </c>
      <c r="C852" s="1207">
        <v>94416353.776519671</v>
      </c>
      <c r="D852" s="1208">
        <v>7206742.4239670159</v>
      </c>
      <c r="E852" s="1207">
        <v>24765577.040871251</v>
      </c>
      <c r="F852" s="1211">
        <v>126388673.24135794</v>
      </c>
    </row>
    <row r="853" spans="2:6" ht="13.15" customHeight="1" x14ac:dyDescent="0.3">
      <c r="B853" s="1173" t="s">
        <v>1645</v>
      </c>
      <c r="C853" s="1206">
        <v>16907901.372039966</v>
      </c>
      <c r="D853" s="1206">
        <v>741575.64873208082</v>
      </c>
      <c r="E853" s="1206">
        <v>71494.484105354277</v>
      </c>
      <c r="F853" s="1210">
        <v>17720971.504877403</v>
      </c>
    </row>
    <row r="854" spans="2:6" ht="13.15" customHeight="1" x14ac:dyDescent="0.3">
      <c r="B854" s="1172" t="s">
        <v>1646</v>
      </c>
      <c r="C854" s="1207">
        <v>36264396.746379808</v>
      </c>
      <c r="D854" s="1208">
        <v>3216548.1405164376</v>
      </c>
      <c r="E854" s="1207">
        <v>2463295.9072057791</v>
      </c>
      <c r="F854" s="1211">
        <v>41944240.794102028</v>
      </c>
    </row>
    <row r="855" spans="2:6" ht="13.15" customHeight="1" x14ac:dyDescent="0.3">
      <c r="B855" s="1173" t="s">
        <v>1647</v>
      </c>
      <c r="C855" s="1206">
        <v>145776886.22179395</v>
      </c>
      <c r="D855" s="1206">
        <v>8356453.4581060736</v>
      </c>
      <c r="E855" s="1206">
        <v>60065595.003894016</v>
      </c>
      <c r="F855" s="1210">
        <v>214198934.68379402</v>
      </c>
    </row>
    <row r="856" spans="2:6" ht="13.15" customHeight="1" x14ac:dyDescent="0.3">
      <c r="B856" s="1172" t="s">
        <v>1648</v>
      </c>
      <c r="C856" s="1207">
        <v>24395549.724135</v>
      </c>
      <c r="D856" s="1208">
        <v>1885376.3680116022</v>
      </c>
      <c r="E856" s="1207">
        <v>3617818.4625263819</v>
      </c>
      <c r="F856" s="1211">
        <v>29898744.554672983</v>
      </c>
    </row>
    <row r="857" spans="2:6" ht="13.15" customHeight="1" x14ac:dyDescent="0.3">
      <c r="B857" s="1173" t="s">
        <v>1649</v>
      </c>
      <c r="C857" s="1206">
        <v>11782006.795541923</v>
      </c>
      <c r="D857" s="1206">
        <v>548449.07460784237</v>
      </c>
      <c r="E857" s="1206">
        <v>1794338.6800983693</v>
      </c>
      <c r="F857" s="1210">
        <v>14124794.550248135</v>
      </c>
    </row>
    <row r="858" spans="2:6" ht="13.15" customHeight="1" x14ac:dyDescent="0.3">
      <c r="B858" s="1172" t="s">
        <v>1650</v>
      </c>
      <c r="C858" s="1207">
        <v>46922259.53807772</v>
      </c>
      <c r="D858" s="1208">
        <v>2762804.8254434327</v>
      </c>
      <c r="E858" s="1207">
        <v>8146728.5502191829</v>
      </c>
      <c r="F858" s="1211">
        <v>57831792.913740337</v>
      </c>
    </row>
    <row r="859" spans="2:6" ht="13.15" customHeight="1" x14ac:dyDescent="0.3">
      <c r="B859" s="1173" t="s">
        <v>1651</v>
      </c>
      <c r="C859" s="1206">
        <v>94472608.766144782</v>
      </c>
      <c r="D859" s="1206">
        <v>5633515.113607984</v>
      </c>
      <c r="E859" s="1206">
        <v>67431036.005242318</v>
      </c>
      <c r="F859" s="1210">
        <v>167537159.8849951</v>
      </c>
    </row>
    <row r="860" spans="2:6" ht="13.15" customHeight="1" x14ac:dyDescent="0.3">
      <c r="B860" s="1172" t="s">
        <v>1652</v>
      </c>
      <c r="C860" s="1207">
        <v>153017121.85252801</v>
      </c>
      <c r="D860" s="1208">
        <v>11228936.840728479</v>
      </c>
      <c r="E860" s="1207">
        <v>55781841.96386648</v>
      </c>
      <c r="F860" s="1211">
        <v>220027900.65712297</v>
      </c>
    </row>
    <row r="861" spans="2:6" ht="13.15" customHeight="1" x14ac:dyDescent="0.3">
      <c r="B861" s="1173" t="s">
        <v>1653</v>
      </c>
      <c r="C861" s="1206">
        <v>108883580.53800315</v>
      </c>
      <c r="D861" s="1206">
        <v>7544418.4129414596</v>
      </c>
      <c r="E861" s="1206">
        <v>28177905.037405524</v>
      </c>
      <c r="F861" s="1210">
        <v>144605903.98835012</v>
      </c>
    </row>
    <row r="862" spans="2:6" ht="13.15" customHeight="1" x14ac:dyDescent="0.3">
      <c r="B862" s="1172" t="s">
        <v>1654</v>
      </c>
      <c r="C862" s="1207">
        <v>27116953.117869381</v>
      </c>
      <c r="D862" s="1208">
        <v>1983769.0382445268</v>
      </c>
      <c r="E862" s="1207">
        <v>3236386.2625295091</v>
      </c>
      <c r="F862" s="1211">
        <v>32337108.418643415</v>
      </c>
    </row>
    <row r="863" spans="2:6" ht="13.15" customHeight="1" x14ac:dyDescent="0.3">
      <c r="B863" s="1173" t="s">
        <v>1655</v>
      </c>
      <c r="C863" s="1206">
        <v>82766109.274638548</v>
      </c>
      <c r="D863" s="1206">
        <v>5294572.6285922155</v>
      </c>
      <c r="E863" s="1206">
        <v>37261047.502845258</v>
      </c>
      <c r="F863" s="1210">
        <v>125321729.40607601</v>
      </c>
    </row>
    <row r="864" spans="2:6" ht="13.15" customHeight="1" x14ac:dyDescent="0.3">
      <c r="B864" s="1172" t="s">
        <v>1656</v>
      </c>
      <c r="C864" s="1207">
        <v>51785858.398386717</v>
      </c>
      <c r="D864" s="1208">
        <v>5316046.7725818381</v>
      </c>
      <c r="E864" s="1207">
        <v>12097186.501958752</v>
      </c>
      <c r="F864" s="1211">
        <v>69199091.672927305</v>
      </c>
    </row>
    <row r="865" spans="2:6" ht="13.15" customHeight="1" x14ac:dyDescent="0.3">
      <c r="B865" s="1173" t="s">
        <v>1657</v>
      </c>
      <c r="C865" s="1206">
        <v>80016168.762380719</v>
      </c>
      <c r="D865" s="1206">
        <v>6658715.5147062829</v>
      </c>
      <c r="E865" s="1206">
        <v>18389169.509251628</v>
      </c>
      <c r="F865" s="1210">
        <v>105064053.78633863</v>
      </c>
    </row>
    <row r="866" spans="2:6" ht="13.15" customHeight="1" x14ac:dyDescent="0.3">
      <c r="B866" s="1172" t="s">
        <v>1658</v>
      </c>
      <c r="C866" s="1207">
        <v>16079505.687438773</v>
      </c>
      <c r="D866" s="1208">
        <v>206973.59750942033</v>
      </c>
      <c r="E866" s="1207">
        <v>1124155.0661401472</v>
      </c>
      <c r="F866" s="1211">
        <v>17410634.351088341</v>
      </c>
    </row>
    <row r="867" spans="2:6" ht="13.15" customHeight="1" x14ac:dyDescent="0.3">
      <c r="B867" s="1173" t="s">
        <v>1659</v>
      </c>
      <c r="C867" s="1206">
        <v>86923380.316183448</v>
      </c>
      <c r="D867" s="1206">
        <v>4057909.605126902</v>
      </c>
      <c r="E867" s="1206">
        <v>10944464.866693063</v>
      </c>
      <c r="F867" s="1210">
        <v>101925754.78800341</v>
      </c>
    </row>
    <row r="868" spans="2:6" ht="13.15" customHeight="1" x14ac:dyDescent="0.3">
      <c r="B868" s="1172" t="s">
        <v>1660</v>
      </c>
      <c r="C868" s="1207">
        <v>128238847.04121037</v>
      </c>
      <c r="D868" s="1208">
        <v>8690498.825095363</v>
      </c>
      <c r="E868" s="1207">
        <v>268473808.52588308</v>
      </c>
      <c r="F868" s="1211">
        <v>405403154.39218879</v>
      </c>
    </row>
    <row r="869" spans="2:6" ht="13.15" customHeight="1" x14ac:dyDescent="0.3">
      <c r="B869" s="1173" t="s">
        <v>1661</v>
      </c>
      <c r="C869" s="1206">
        <v>85430165.348852143</v>
      </c>
      <c r="D869" s="1206">
        <v>11261077.695821736</v>
      </c>
      <c r="E869" s="1206">
        <v>29082732.16347931</v>
      </c>
      <c r="F869" s="1210">
        <v>125773975.20815319</v>
      </c>
    </row>
    <row r="870" spans="2:6" ht="13.15" customHeight="1" x14ac:dyDescent="0.3">
      <c r="B870" s="1172" t="s">
        <v>1662</v>
      </c>
      <c r="C870" s="1207">
        <v>29189785.636071272</v>
      </c>
      <c r="D870" s="1208">
        <v>3178257.743533629</v>
      </c>
      <c r="E870" s="1207">
        <v>12496038.072918482</v>
      </c>
      <c r="F870" s="1211">
        <v>44864081.452523381</v>
      </c>
    </row>
    <row r="871" spans="2:6" ht="13.15" customHeight="1" x14ac:dyDescent="0.3">
      <c r="B871" s="1173" t="s">
        <v>1663</v>
      </c>
      <c r="C871" s="1206">
        <v>2705599837.8868289</v>
      </c>
      <c r="D871" s="1206">
        <v>101257160.61830908</v>
      </c>
      <c r="E871" s="1206">
        <v>1002487674.3581402</v>
      </c>
      <c r="F871" s="1210">
        <v>3809344672.8632784</v>
      </c>
    </row>
    <row r="872" spans="2:6" ht="13.15" customHeight="1" x14ac:dyDescent="0.3">
      <c r="B872" s="1172" t="s">
        <v>1664</v>
      </c>
      <c r="C872" s="1207">
        <v>279776134.9676286</v>
      </c>
      <c r="D872" s="1208">
        <v>32007887.081088539</v>
      </c>
      <c r="E872" s="1207">
        <v>130549234.78858726</v>
      </c>
      <c r="F872" s="1211">
        <v>442333256.83730441</v>
      </c>
    </row>
    <row r="873" spans="2:6" ht="13.15" customHeight="1" x14ac:dyDescent="0.3">
      <c r="B873" s="1173" t="s">
        <v>1665</v>
      </c>
      <c r="C873" s="1206">
        <v>70956248.066757962</v>
      </c>
      <c r="D873" s="1206">
        <v>8583071.8164343089</v>
      </c>
      <c r="E873" s="1206">
        <v>40984362.384537205</v>
      </c>
      <c r="F873" s="1210">
        <v>120523682.26772948</v>
      </c>
    </row>
    <row r="874" spans="2:6" ht="13.15" customHeight="1" x14ac:dyDescent="0.3">
      <c r="B874" s="1172" t="s">
        <v>1666</v>
      </c>
      <c r="C874" s="1207">
        <v>93480773.220909402</v>
      </c>
      <c r="D874" s="1208">
        <v>9183953.8271531239</v>
      </c>
      <c r="E874" s="1207">
        <v>33326588.49340095</v>
      </c>
      <c r="F874" s="1211">
        <v>135991315.54146349</v>
      </c>
    </row>
    <row r="875" spans="2:6" ht="13.15" customHeight="1" x14ac:dyDescent="0.3">
      <c r="B875" s="1173" t="s">
        <v>1667</v>
      </c>
      <c r="C875" s="1206">
        <v>110071079.6757939</v>
      </c>
      <c r="D875" s="1206">
        <v>9338691.4990468919</v>
      </c>
      <c r="E875" s="1206">
        <v>30029428.86511774</v>
      </c>
      <c r="F875" s="1210">
        <v>149439200.03995854</v>
      </c>
    </row>
    <row r="876" spans="2:6" ht="13.15" customHeight="1" x14ac:dyDescent="0.3">
      <c r="B876" s="1172" t="s">
        <v>1668</v>
      </c>
      <c r="C876" s="1207">
        <v>673850393.22467935</v>
      </c>
      <c r="D876" s="1208">
        <v>46023607.73897624</v>
      </c>
      <c r="E876" s="1207">
        <v>370061295.98391724</v>
      </c>
      <c r="F876" s="1211">
        <v>1089935296.9475727</v>
      </c>
    </row>
    <row r="877" spans="2:6" ht="13.15" customHeight="1" x14ac:dyDescent="0.3">
      <c r="B877" s="1173" t="s">
        <v>1669</v>
      </c>
      <c r="C877" s="1206">
        <v>145814708.14443037</v>
      </c>
      <c r="D877" s="1206">
        <v>17770585.904681385</v>
      </c>
      <c r="E877" s="1206">
        <v>58146740.208577238</v>
      </c>
      <c r="F877" s="1210">
        <v>221732034.257689</v>
      </c>
    </row>
    <row r="878" spans="2:6" ht="13.15" customHeight="1" x14ac:dyDescent="0.3">
      <c r="B878" s="1172" t="s">
        <v>1670</v>
      </c>
      <c r="C878" s="1207">
        <v>26802225.566689927</v>
      </c>
      <c r="D878" s="1208">
        <v>2133623.6642900673</v>
      </c>
      <c r="E878" s="1207">
        <v>61028508.55254738</v>
      </c>
      <c r="F878" s="1211">
        <v>89964357.783527374</v>
      </c>
    </row>
    <row r="879" spans="2:6" ht="13.15" customHeight="1" x14ac:dyDescent="0.3">
      <c r="B879" s="1173" t="s">
        <v>1671</v>
      </c>
      <c r="C879" s="1206">
        <v>25809843.85650672</v>
      </c>
      <c r="D879" s="1206">
        <v>2411450.6792226541</v>
      </c>
      <c r="E879" s="1206">
        <v>3827126.0771584478</v>
      </c>
      <c r="F879" s="1210">
        <v>32048420.612887822</v>
      </c>
    </row>
    <row r="880" spans="2:6" ht="13.15" customHeight="1" x14ac:dyDescent="0.3">
      <c r="B880" s="1172" t="s">
        <v>1672</v>
      </c>
      <c r="C880" s="1207">
        <v>144427176.09450161</v>
      </c>
      <c r="D880" s="1208">
        <v>11627348.350973703</v>
      </c>
      <c r="E880" s="1207">
        <v>43671670.414934725</v>
      </c>
      <c r="F880" s="1211">
        <v>199726194.86041003</v>
      </c>
    </row>
    <row r="881" spans="2:6" ht="13.15" customHeight="1" x14ac:dyDescent="0.3">
      <c r="B881" s="1173" t="s">
        <v>1673</v>
      </c>
      <c r="C881" s="1206">
        <v>16411573.975711416</v>
      </c>
      <c r="D881" s="1206">
        <v>2657756.0149044185</v>
      </c>
      <c r="E881" s="1206">
        <v>10040239.96310012</v>
      </c>
      <c r="F881" s="1210">
        <v>29109569.953715954</v>
      </c>
    </row>
    <row r="882" spans="2:6" ht="13.15" customHeight="1" x14ac:dyDescent="0.3">
      <c r="B882" s="1172" t="s">
        <v>1674</v>
      </c>
      <c r="C882" s="1207">
        <v>420864604.73612612</v>
      </c>
      <c r="D882" s="1208">
        <v>29859037.319946028</v>
      </c>
      <c r="E882" s="1207">
        <v>130874943.98319283</v>
      </c>
      <c r="F882" s="1211">
        <v>581598586.03926504</v>
      </c>
    </row>
    <row r="883" spans="2:6" ht="13.15" customHeight="1" x14ac:dyDescent="0.3">
      <c r="B883" s="1173" t="s">
        <v>1675</v>
      </c>
      <c r="C883" s="1206">
        <v>212061648.94863749</v>
      </c>
      <c r="D883" s="1206">
        <v>17327171.568434309</v>
      </c>
      <c r="E883" s="1206">
        <v>181073251.66303793</v>
      </c>
      <c r="F883" s="1210">
        <v>410462072.18010974</v>
      </c>
    </row>
    <row r="884" spans="2:6" ht="13.15" customHeight="1" x14ac:dyDescent="0.3">
      <c r="B884" s="1172" t="s">
        <v>1676</v>
      </c>
      <c r="C884" s="1207">
        <v>28007611.6065217</v>
      </c>
      <c r="D884" s="1208">
        <v>3132776.4634717284</v>
      </c>
      <c r="E884" s="1207">
        <v>12143751.780772407</v>
      </c>
      <c r="F884" s="1211">
        <v>43284139.850765839</v>
      </c>
    </row>
    <row r="885" spans="2:6" ht="13.15" customHeight="1" x14ac:dyDescent="0.3">
      <c r="B885" s="1173" t="s">
        <v>1677</v>
      </c>
      <c r="C885" s="1206">
        <v>98865413.441435695</v>
      </c>
      <c r="D885" s="1206">
        <v>9131309.8083685935</v>
      </c>
      <c r="E885" s="1206">
        <v>153365114.70023465</v>
      </c>
      <c r="F885" s="1210">
        <v>261361837.95003894</v>
      </c>
    </row>
    <row r="886" spans="2:6" ht="13.15" customHeight="1" x14ac:dyDescent="0.3">
      <c r="B886" s="1172" t="s">
        <v>1678</v>
      </c>
      <c r="C886" s="1207">
        <v>237507746.9498983</v>
      </c>
      <c r="D886" s="1208">
        <v>16023609.409630433</v>
      </c>
      <c r="E886" s="1207">
        <v>115238788.05321163</v>
      </c>
      <c r="F886" s="1211">
        <v>368770144.41274035</v>
      </c>
    </row>
    <row r="887" spans="2:6" ht="13.15" customHeight="1" x14ac:dyDescent="0.3">
      <c r="B887" s="1173" t="s">
        <v>1679</v>
      </c>
      <c r="C887" s="1206">
        <v>79027610.20683223</v>
      </c>
      <c r="D887" s="1206">
        <v>5003658.4878992476</v>
      </c>
      <c r="E887" s="1206">
        <v>26124059.467910212</v>
      </c>
      <c r="F887" s="1210">
        <v>110155328.16264169</v>
      </c>
    </row>
    <row r="888" spans="2:6" ht="13.15" customHeight="1" x14ac:dyDescent="0.3">
      <c r="B888" s="1172" t="s">
        <v>1680</v>
      </c>
      <c r="C888" s="1207">
        <v>78647615.944388703</v>
      </c>
      <c r="D888" s="1208">
        <v>7882009.9688464794</v>
      </c>
      <c r="E888" s="1207">
        <v>36434224.144039109</v>
      </c>
      <c r="F888" s="1211">
        <v>122963850.0572743</v>
      </c>
    </row>
    <row r="889" spans="2:6" ht="13.15" customHeight="1" x14ac:dyDescent="0.3">
      <c r="B889" s="1173" t="s">
        <v>1681</v>
      </c>
      <c r="C889" s="1206">
        <v>74059966.923964128</v>
      </c>
      <c r="D889" s="1206">
        <v>7309652.2634140104</v>
      </c>
      <c r="E889" s="1206">
        <v>19209441.839248817</v>
      </c>
      <c r="F889" s="1210">
        <v>100579061.02662696</v>
      </c>
    </row>
    <row r="890" spans="2:6" ht="13.15" customHeight="1" x14ac:dyDescent="0.3">
      <c r="B890" s="1172" t="s">
        <v>1682</v>
      </c>
      <c r="C890" s="1207">
        <v>40074853.046060979</v>
      </c>
      <c r="D890" s="1208">
        <v>2703082.5010057129</v>
      </c>
      <c r="E890" s="1207">
        <v>6568540.2922735279</v>
      </c>
      <c r="F890" s="1211">
        <v>49346475.839340217</v>
      </c>
    </row>
    <row r="891" spans="2:6" ht="13.15" customHeight="1" x14ac:dyDescent="0.3">
      <c r="B891" s="1173" t="s">
        <v>1683</v>
      </c>
      <c r="C891" s="1206">
        <v>39403343.242720172</v>
      </c>
      <c r="D891" s="1206">
        <v>3207485.657731826</v>
      </c>
      <c r="E891" s="1206">
        <v>8193626.9664162481</v>
      </c>
      <c r="F891" s="1210">
        <v>50804455.866868243</v>
      </c>
    </row>
    <row r="892" spans="2:6" ht="13.15" customHeight="1" x14ac:dyDescent="0.3">
      <c r="B892" s="1172" t="s">
        <v>1684</v>
      </c>
      <c r="C892" s="1207">
        <v>58581242.679123886</v>
      </c>
      <c r="D892" s="1208">
        <v>3809197.9269666164</v>
      </c>
      <c r="E892" s="1207">
        <v>14785034.617137825</v>
      </c>
      <c r="F892" s="1211">
        <v>77175475.22322832</v>
      </c>
    </row>
    <row r="893" spans="2:6" ht="13.15" customHeight="1" x14ac:dyDescent="0.3">
      <c r="B893" s="1173" t="s">
        <v>1685</v>
      </c>
      <c r="C893" s="1206">
        <v>1216327089.1489174</v>
      </c>
      <c r="D893" s="1206">
        <v>45281244.048262842</v>
      </c>
      <c r="E893" s="1206">
        <v>1034840602.5760522</v>
      </c>
      <c r="F893" s="1210">
        <v>2296448935.7732325</v>
      </c>
    </row>
    <row r="894" spans="2:6" ht="13.15" customHeight="1" x14ac:dyDescent="0.3">
      <c r="B894" s="1172" t="s">
        <v>1686</v>
      </c>
      <c r="C894" s="1207">
        <v>135166812.86303005</v>
      </c>
      <c r="D894" s="1208">
        <v>9398174.5964545775</v>
      </c>
      <c r="E894" s="1207">
        <v>118723234.33735621</v>
      </c>
      <c r="F894" s="1211">
        <v>263288221.79684085</v>
      </c>
    </row>
    <row r="895" spans="2:6" ht="13.15" customHeight="1" x14ac:dyDescent="0.3">
      <c r="B895" s="1173" t="s">
        <v>1687</v>
      </c>
      <c r="C895" s="1206">
        <v>59887532.693064846</v>
      </c>
      <c r="D895" s="1206">
        <v>4532381.2387429709</v>
      </c>
      <c r="E895" s="1206">
        <v>15287612.093204828</v>
      </c>
      <c r="F895" s="1210">
        <v>79707526.025012642</v>
      </c>
    </row>
    <row r="896" spans="2:6" ht="13.15" customHeight="1" x14ac:dyDescent="0.3">
      <c r="B896" s="1172" t="s">
        <v>1688</v>
      </c>
      <c r="C896" s="1207">
        <v>11531317.084493997</v>
      </c>
      <c r="D896" s="1208">
        <v>999335.73749874195</v>
      </c>
      <c r="E896" s="1207">
        <v>532257.29488105304</v>
      </c>
      <c r="F896" s="1211">
        <v>13062910.116873791</v>
      </c>
    </row>
    <row r="897" spans="2:6" ht="13.15" customHeight="1" x14ac:dyDescent="0.3">
      <c r="B897" s="1173" t="s">
        <v>1689</v>
      </c>
      <c r="C897" s="1206">
        <v>87992088.577824056</v>
      </c>
      <c r="D897" s="1206">
        <v>8199210.9384861141</v>
      </c>
      <c r="E897" s="1206">
        <v>14100971.068381889</v>
      </c>
      <c r="F897" s="1210">
        <v>110292270.58469206</v>
      </c>
    </row>
    <row r="898" spans="2:6" ht="13.15" customHeight="1" x14ac:dyDescent="0.3">
      <c r="B898" s="1172" t="s">
        <v>1690</v>
      </c>
      <c r="C898" s="1207">
        <v>291487549.94366521</v>
      </c>
      <c r="D898" s="1208">
        <v>14286694.522018891</v>
      </c>
      <c r="E898" s="1207">
        <v>196733901.20084342</v>
      </c>
      <c r="F898" s="1211">
        <v>502508145.66652751</v>
      </c>
    </row>
    <row r="899" spans="2:6" ht="13.15" customHeight="1" x14ac:dyDescent="0.3">
      <c r="B899" s="1173" t="s">
        <v>1691</v>
      </c>
      <c r="C899" s="1206">
        <v>112586169.26049048</v>
      </c>
      <c r="D899" s="1206">
        <v>7619971.937895773</v>
      </c>
      <c r="E899" s="1206">
        <v>171613403.80606723</v>
      </c>
      <c r="F899" s="1210">
        <v>291819545.00445348</v>
      </c>
    </row>
    <row r="900" spans="2:6" ht="13.15" customHeight="1" x14ac:dyDescent="0.3">
      <c r="B900" s="1172" t="s">
        <v>1692</v>
      </c>
      <c r="C900" s="1207">
        <v>275015761.28245682</v>
      </c>
      <c r="D900" s="1208">
        <v>28230801.864858687</v>
      </c>
      <c r="E900" s="1207">
        <v>112811374.45078143</v>
      </c>
      <c r="F900" s="1211">
        <v>416057937.59809697</v>
      </c>
    </row>
    <row r="901" spans="2:6" ht="13.15" customHeight="1" x14ac:dyDescent="0.3">
      <c r="B901" s="1173" t="s">
        <v>1693</v>
      </c>
      <c r="C901" s="1206">
        <v>126144441.00756975</v>
      </c>
      <c r="D901" s="1206">
        <v>7360509.1155624399</v>
      </c>
      <c r="E901" s="1206">
        <v>34153696.023339197</v>
      </c>
      <c r="F901" s="1210">
        <v>167658646.14647138</v>
      </c>
    </row>
    <row r="902" spans="2:6" ht="13.15" customHeight="1" x14ac:dyDescent="0.3">
      <c r="B902" s="1172" t="s">
        <v>1694</v>
      </c>
      <c r="C902" s="1207">
        <v>17871472.881225843</v>
      </c>
      <c r="D902" s="1208">
        <v>791137.86048270448</v>
      </c>
      <c r="E902" s="1207">
        <v>11023997.964790858</v>
      </c>
      <c r="F902" s="1211">
        <v>29686608.706499405</v>
      </c>
    </row>
    <row r="903" spans="2:6" ht="13.15" customHeight="1" x14ac:dyDescent="0.3">
      <c r="B903" s="1173" t="s">
        <v>1695</v>
      </c>
      <c r="C903" s="1206">
        <v>406489952.9332974</v>
      </c>
      <c r="D903" s="1206">
        <v>25495550.36440324</v>
      </c>
      <c r="E903" s="1206">
        <v>236228856.80804774</v>
      </c>
      <c r="F903" s="1210">
        <v>668214360.10574841</v>
      </c>
    </row>
    <row r="904" spans="2:6" ht="13.15" customHeight="1" x14ac:dyDescent="0.3">
      <c r="B904" s="1172" t="s">
        <v>1696</v>
      </c>
      <c r="C904" s="1207">
        <v>40237337.118036509</v>
      </c>
      <c r="D904" s="1208">
        <v>2709485.3421035344</v>
      </c>
      <c r="E904" s="1207">
        <v>5903387.1210509697</v>
      </c>
      <c r="F904" s="1211">
        <v>48850209.581191011</v>
      </c>
    </row>
    <row r="905" spans="2:6" ht="13.15" customHeight="1" x14ac:dyDescent="0.3">
      <c r="B905" s="1173" t="s">
        <v>1697</v>
      </c>
      <c r="C905" s="1206">
        <v>39509708.866307497</v>
      </c>
      <c r="D905" s="1206">
        <v>4628297.2056061877</v>
      </c>
      <c r="E905" s="1206">
        <v>15941194.098912755</v>
      </c>
      <c r="F905" s="1210">
        <v>60079200.170826435</v>
      </c>
    </row>
    <row r="906" spans="2:6" ht="13.15" customHeight="1" x14ac:dyDescent="0.3">
      <c r="B906" s="1172" t="s">
        <v>1698</v>
      </c>
      <c r="C906" s="1207">
        <v>9162872.7882862538</v>
      </c>
      <c r="D906" s="1208">
        <v>1067895.3898692818</v>
      </c>
      <c r="E906" s="1207">
        <v>1129711.6322623254</v>
      </c>
      <c r="F906" s="1211">
        <v>11360479.810417861</v>
      </c>
    </row>
    <row r="907" spans="2:6" ht="13.15" customHeight="1" x14ac:dyDescent="0.3">
      <c r="B907" s="1173" t="s">
        <v>1699</v>
      </c>
      <c r="C907" s="1206">
        <v>6560669.8944128901</v>
      </c>
      <c r="D907" s="1206">
        <v>385549.53933662619</v>
      </c>
      <c r="E907" s="1206">
        <v>11828632.742021348</v>
      </c>
      <c r="F907" s="1210">
        <v>18774852.175770864</v>
      </c>
    </row>
    <row r="908" spans="2:6" ht="13.15" customHeight="1" x14ac:dyDescent="0.3">
      <c r="B908" s="1172" t="s">
        <v>1700</v>
      </c>
      <c r="C908" s="1207">
        <v>32868616.18332858</v>
      </c>
      <c r="D908" s="1208">
        <v>1880057.0846380244</v>
      </c>
      <c r="E908" s="1207">
        <v>393176957.22458625</v>
      </c>
      <c r="F908" s="1211">
        <v>427925630.49255288</v>
      </c>
    </row>
    <row r="909" spans="2:6" ht="13.15" customHeight="1" x14ac:dyDescent="0.3">
      <c r="B909" s="1173" t="s">
        <v>1701</v>
      </c>
      <c r="C909" s="1206">
        <v>38069471.898914486</v>
      </c>
      <c r="D909" s="1206">
        <v>3255134.0532422215</v>
      </c>
      <c r="E909" s="1206">
        <v>9485955.3538446277</v>
      </c>
      <c r="F909" s="1210">
        <v>50810561.306001335</v>
      </c>
    </row>
    <row r="910" spans="2:6" ht="13.15" customHeight="1" x14ac:dyDescent="0.3">
      <c r="B910" s="1172" t="s">
        <v>1702</v>
      </c>
      <c r="C910" s="1207">
        <v>3055864157.5609369</v>
      </c>
      <c r="D910" s="1208">
        <v>110639405.50899951</v>
      </c>
      <c r="E910" s="1207">
        <v>1158114601.0029883</v>
      </c>
      <c r="F910" s="1211">
        <v>4324618164.0729246</v>
      </c>
    </row>
    <row r="911" spans="2:6" ht="13.15" customHeight="1" x14ac:dyDescent="0.3">
      <c r="B911" s="1173" t="s">
        <v>1703</v>
      </c>
      <c r="C911" s="1206">
        <v>276195750.65221536</v>
      </c>
      <c r="D911" s="1206">
        <v>20791178.963247955</v>
      </c>
      <c r="E911" s="1206">
        <v>225999797.77439657</v>
      </c>
      <c r="F911" s="1210">
        <v>522986727.38985991</v>
      </c>
    </row>
    <row r="912" spans="2:6" ht="13.15" customHeight="1" x14ac:dyDescent="0.3">
      <c r="B912" s="1172" t="s">
        <v>1704</v>
      </c>
      <c r="C912" s="1207">
        <v>164163665.7312851</v>
      </c>
      <c r="D912" s="1208">
        <v>7873721.4558648923</v>
      </c>
      <c r="E912" s="1207">
        <v>45259407.048099123</v>
      </c>
      <c r="F912" s="1211">
        <v>217296794.23524913</v>
      </c>
    </row>
    <row r="913" spans="2:6" ht="13.15" customHeight="1" x14ac:dyDescent="0.3">
      <c r="B913" s="1173" t="s">
        <v>1705</v>
      </c>
      <c r="C913" s="1206">
        <v>107483077.07056376</v>
      </c>
      <c r="D913" s="1206">
        <v>9790675.7918402739</v>
      </c>
      <c r="E913" s="1206">
        <v>36485772.655526824</v>
      </c>
      <c r="F913" s="1210">
        <v>153759525.51793087</v>
      </c>
    </row>
    <row r="914" spans="2:6" ht="13.15" customHeight="1" x14ac:dyDescent="0.3">
      <c r="B914" s="1172" t="s">
        <v>1706</v>
      </c>
      <c r="C914" s="1207">
        <v>44554497.948054738</v>
      </c>
      <c r="D914" s="1208">
        <v>1340740.8537059797</v>
      </c>
      <c r="E914" s="1207">
        <v>5992941.7816394903</v>
      </c>
      <c r="F914" s="1211">
        <v>51888180.583400205</v>
      </c>
    </row>
    <row r="915" spans="2:6" ht="13.15" customHeight="1" x14ac:dyDescent="0.3">
      <c r="B915" s="1173" t="s">
        <v>1707</v>
      </c>
      <c r="C915" s="1206">
        <v>9224179.8036786895</v>
      </c>
      <c r="D915" s="1206">
        <v>963930.13705451402</v>
      </c>
      <c r="E915" s="1206">
        <v>2167863.4027558765</v>
      </c>
      <c r="F915" s="1210">
        <v>12355973.343489081</v>
      </c>
    </row>
    <row r="916" spans="2:6" ht="13.15" customHeight="1" x14ac:dyDescent="0.3">
      <c r="B916" s="1172" t="s">
        <v>1708</v>
      </c>
      <c r="C916" s="1207">
        <v>398963663.41114414</v>
      </c>
      <c r="D916" s="1208">
        <v>20081997.468817379</v>
      </c>
      <c r="E916" s="1207">
        <v>170218905.38005796</v>
      </c>
      <c r="F916" s="1211">
        <v>589264566.26001942</v>
      </c>
    </row>
    <row r="917" spans="2:6" ht="13.15" customHeight="1" x14ac:dyDescent="0.3">
      <c r="B917" s="1173" t="s">
        <v>1709</v>
      </c>
      <c r="C917" s="1206">
        <v>139454207.70339233</v>
      </c>
      <c r="D917" s="1206">
        <v>11960985.624794126</v>
      </c>
      <c r="E917" s="1206">
        <v>74333483.721037909</v>
      </c>
      <c r="F917" s="1210">
        <v>225748677.04922438</v>
      </c>
    </row>
    <row r="918" spans="2:6" ht="13.15" customHeight="1" x14ac:dyDescent="0.3">
      <c r="B918" s="1172" t="s">
        <v>1710</v>
      </c>
      <c r="C918" s="1207">
        <v>7874879.300097174</v>
      </c>
      <c r="D918" s="1208">
        <v>577508.12266719516</v>
      </c>
      <c r="E918" s="1207">
        <v>1336354.1523837596</v>
      </c>
      <c r="F918" s="1211">
        <v>9788741.575148128</v>
      </c>
    </row>
    <row r="919" spans="2:6" ht="13.15" customHeight="1" x14ac:dyDescent="0.3">
      <c r="B919" s="1173" t="s">
        <v>1711</v>
      </c>
      <c r="C919" s="1206">
        <v>21966754.201193493</v>
      </c>
      <c r="D919" s="1206">
        <v>932464.74651663902</v>
      </c>
      <c r="E919" s="1206">
        <v>12141469.299775876</v>
      </c>
      <c r="F919" s="1210">
        <v>35040688.24748601</v>
      </c>
    </row>
    <row r="920" spans="2:6" ht="13.15" customHeight="1" x14ac:dyDescent="0.3">
      <c r="B920" s="1172" t="s">
        <v>1712</v>
      </c>
      <c r="C920" s="1207">
        <v>198514846.66546246</v>
      </c>
      <c r="D920" s="1208">
        <v>12256712.450444149</v>
      </c>
      <c r="E920" s="1207">
        <v>61565824.453027137</v>
      </c>
      <c r="F920" s="1211">
        <v>272337383.56893378</v>
      </c>
    </row>
    <row r="921" spans="2:6" ht="13.15" customHeight="1" x14ac:dyDescent="0.3">
      <c r="B921" s="1173" t="s">
        <v>1713</v>
      </c>
      <c r="C921" s="1206">
        <v>54009295.900949083</v>
      </c>
      <c r="D921" s="1206">
        <v>3951340.9993382934</v>
      </c>
      <c r="E921" s="1206">
        <v>14427847.11978456</v>
      </c>
      <c r="F921" s="1210">
        <v>72388484.020071939</v>
      </c>
    </row>
    <row r="922" spans="2:6" ht="13.15" customHeight="1" x14ac:dyDescent="0.3">
      <c r="B922" s="1172" t="s">
        <v>1714</v>
      </c>
      <c r="C922" s="1207">
        <v>27539411.70500572</v>
      </c>
      <c r="D922" s="1208">
        <v>2275766.7366617476</v>
      </c>
      <c r="E922" s="1207">
        <v>9462770.3664452005</v>
      </c>
      <c r="F922" s="1211">
        <v>39277948.808112666</v>
      </c>
    </row>
    <row r="923" spans="2:6" ht="13.15" customHeight="1" x14ac:dyDescent="0.3">
      <c r="B923" s="1173" t="s">
        <v>1715</v>
      </c>
      <c r="C923" s="1206">
        <v>52965028.520723283</v>
      </c>
      <c r="D923" s="1206">
        <v>3280942.4281288325</v>
      </c>
      <c r="E923" s="1206">
        <v>12621792.353324974</v>
      </c>
      <c r="F923" s="1210">
        <v>68867763.302177086</v>
      </c>
    </row>
    <row r="924" spans="2:6" ht="13.15" customHeight="1" x14ac:dyDescent="0.3">
      <c r="B924" s="1172" t="s">
        <v>1716</v>
      </c>
      <c r="C924" s="1207">
        <v>25613907.18147742</v>
      </c>
      <c r="D924" s="1208">
        <v>1966432.1146565743</v>
      </c>
      <c r="E924" s="1207">
        <v>14869556.161818517</v>
      </c>
      <c r="F924" s="1211">
        <v>42449895.457952514</v>
      </c>
    </row>
    <row r="925" spans="2:6" ht="13.15" customHeight="1" x14ac:dyDescent="0.3">
      <c r="B925" s="1173" t="s">
        <v>1717</v>
      </c>
      <c r="C925" s="1206">
        <v>57351552.299114279</v>
      </c>
      <c r="D925" s="1206">
        <v>5068390.5077893296</v>
      </c>
      <c r="E925" s="1206">
        <v>28135644.010125495</v>
      </c>
      <c r="F925" s="1210">
        <v>90555586.817029104</v>
      </c>
    </row>
    <row r="926" spans="2:6" ht="13.15" customHeight="1" x14ac:dyDescent="0.3">
      <c r="B926" s="1172" t="s">
        <v>1718</v>
      </c>
      <c r="C926" s="1207">
        <v>39242907.289298974</v>
      </c>
      <c r="D926" s="1208">
        <v>2316435.3317666026</v>
      </c>
      <c r="E926" s="1207">
        <v>22185259.241302058</v>
      </c>
      <c r="F926" s="1211">
        <v>63744601.862367637</v>
      </c>
    </row>
    <row r="927" spans="2:6" ht="13.15" customHeight="1" x14ac:dyDescent="0.3">
      <c r="B927" s="1173" t="s">
        <v>1719</v>
      </c>
      <c r="C927" s="1206">
        <v>22193685.737011384</v>
      </c>
      <c r="D927" s="1206">
        <v>1487654.394499993</v>
      </c>
      <c r="E927" s="1206">
        <v>4258181.8382955827</v>
      </c>
      <c r="F927" s="1210">
        <v>27939521.969806958</v>
      </c>
    </row>
    <row r="928" spans="2:6" ht="13.15" customHeight="1" x14ac:dyDescent="0.3">
      <c r="B928" s="1172" t="s">
        <v>1720</v>
      </c>
      <c r="C928" s="1207">
        <v>1970699.6729601296</v>
      </c>
      <c r="D928" s="1208">
        <v>46016.022834906493</v>
      </c>
      <c r="E928" s="1207">
        <v>2099.1472017116112</v>
      </c>
      <c r="F928" s="1211">
        <v>2018814.8429967477</v>
      </c>
    </row>
    <row r="929" spans="2:6" ht="13.15" customHeight="1" x14ac:dyDescent="0.3">
      <c r="B929" s="1173" t="s">
        <v>1721</v>
      </c>
      <c r="C929" s="1206">
        <v>259075800.73918539</v>
      </c>
      <c r="D929" s="1206">
        <v>13715012.281141812</v>
      </c>
      <c r="E929" s="1206">
        <v>82671719.188888445</v>
      </c>
      <c r="F929" s="1210">
        <v>355462532.20921564</v>
      </c>
    </row>
    <row r="930" spans="2:6" ht="13.15" customHeight="1" x14ac:dyDescent="0.3">
      <c r="B930" s="1172" t="s">
        <v>1722</v>
      </c>
      <c r="C930" s="1207">
        <v>83390375.809993193</v>
      </c>
      <c r="D930" s="1208">
        <v>3899583.5277827028</v>
      </c>
      <c r="E930" s="1207">
        <v>10814521.645430209</v>
      </c>
      <c r="F930" s="1211">
        <v>98104480.983206108</v>
      </c>
    </row>
    <row r="931" spans="2:6" ht="13.15" customHeight="1" x14ac:dyDescent="0.3">
      <c r="B931" s="1173" t="s">
        <v>1723</v>
      </c>
      <c r="C931" s="1206">
        <v>4289033.3352056816</v>
      </c>
      <c r="D931" s="1206">
        <v>209788.03315681525</v>
      </c>
      <c r="E931" s="1206">
        <v>442025.92433226749</v>
      </c>
      <c r="F931" s="1210">
        <v>4940847.2926947642</v>
      </c>
    </row>
    <row r="932" spans="2:6" ht="13.15" customHeight="1" x14ac:dyDescent="0.3">
      <c r="B932" s="1172" t="s">
        <v>1724</v>
      </c>
      <c r="C932" s="1207">
        <v>311298591.09582573</v>
      </c>
      <c r="D932" s="1208">
        <v>15039232.397597585</v>
      </c>
      <c r="E932" s="1207">
        <v>74827237.993052185</v>
      </c>
      <c r="F932" s="1211">
        <v>401165061.48647553</v>
      </c>
    </row>
    <row r="933" spans="2:6" ht="13.15" customHeight="1" x14ac:dyDescent="0.3">
      <c r="B933" s="1173" t="s">
        <v>1725</v>
      </c>
      <c r="C933" s="1206">
        <v>61095649.557635702</v>
      </c>
      <c r="D933" s="1206">
        <v>1303294.7874173906</v>
      </c>
      <c r="E933" s="1206">
        <v>4039006.1745874588</v>
      </c>
      <c r="F933" s="1210">
        <v>66437950.51964055</v>
      </c>
    </row>
    <row r="934" spans="2:6" ht="13.15" customHeight="1" x14ac:dyDescent="0.3">
      <c r="B934" s="1172" t="s">
        <v>1726</v>
      </c>
      <c r="C934" s="1207">
        <v>117727356.45552738</v>
      </c>
      <c r="D934" s="1208">
        <v>4849765.1466996903</v>
      </c>
      <c r="E934" s="1207">
        <v>17114644.58482749</v>
      </c>
      <c r="F934" s="1211">
        <v>139691766.18705457</v>
      </c>
    </row>
    <row r="935" spans="2:6" ht="13.15" customHeight="1" x14ac:dyDescent="0.3">
      <c r="B935" s="1173" t="s">
        <v>1727</v>
      </c>
      <c r="C935" s="1206">
        <v>336082873.7215693</v>
      </c>
      <c r="D935" s="1206">
        <v>22422918.390716348</v>
      </c>
      <c r="E935" s="1206">
        <v>296849681.74040794</v>
      </c>
      <c r="F935" s="1210">
        <v>655355473.85269356</v>
      </c>
    </row>
    <row r="936" spans="2:6" ht="13.15" customHeight="1" x14ac:dyDescent="0.3">
      <c r="B936" s="1172" t="s">
        <v>1728</v>
      </c>
      <c r="C936" s="1207">
        <v>74891912.680726185</v>
      </c>
      <c r="D936" s="1208">
        <v>4208707.0671143187</v>
      </c>
      <c r="E936" s="1207">
        <v>25588419.169993799</v>
      </c>
      <c r="F936" s="1211">
        <v>104689038.91783431</v>
      </c>
    </row>
    <row r="937" spans="2:6" ht="13.15" customHeight="1" x14ac:dyDescent="0.3">
      <c r="B937" s="1173" t="s">
        <v>1729</v>
      </c>
      <c r="C937" s="1206">
        <v>68870580.672282383</v>
      </c>
      <c r="D937" s="1206">
        <v>4889828.6381403552</v>
      </c>
      <c r="E937" s="1206">
        <v>22012336.693007328</v>
      </c>
      <c r="F937" s="1210">
        <v>95772746.003430068</v>
      </c>
    </row>
    <row r="938" spans="2:6" ht="13.15" customHeight="1" x14ac:dyDescent="0.3">
      <c r="B938" s="1172" t="s">
        <v>1730</v>
      </c>
      <c r="C938" s="1207">
        <v>77562659.275550485</v>
      </c>
      <c r="D938" s="1208">
        <v>5580786.661754041</v>
      </c>
      <c r="E938" s="1207">
        <v>32116977.032279026</v>
      </c>
      <c r="F938" s="1211">
        <v>115260422.96958356</v>
      </c>
    </row>
    <row r="939" spans="2:6" ht="13.15" customHeight="1" x14ac:dyDescent="0.3">
      <c r="B939" s="1173" t="s">
        <v>1731</v>
      </c>
      <c r="C939" s="1206">
        <v>22201605.128754735</v>
      </c>
      <c r="D939" s="1206">
        <v>2280691.9990446884</v>
      </c>
      <c r="E939" s="1206">
        <v>9930983.7441023439</v>
      </c>
      <c r="F939" s="1210">
        <v>34413280.871901765</v>
      </c>
    </row>
    <row r="940" spans="2:6" ht="13.15" customHeight="1" x14ac:dyDescent="0.3">
      <c r="B940" s="1172" t="s">
        <v>1732</v>
      </c>
      <c r="C940" s="1207">
        <v>28145108.632134587</v>
      </c>
      <c r="D940" s="1208">
        <v>2229483.3424403393</v>
      </c>
      <c r="E940" s="1207">
        <v>16983026.956200626</v>
      </c>
      <c r="F940" s="1211">
        <v>47357618.930775553</v>
      </c>
    </row>
    <row r="941" spans="2:6" ht="13.15" customHeight="1" x14ac:dyDescent="0.3">
      <c r="B941" s="1173" t="s">
        <v>1733</v>
      </c>
      <c r="C941" s="1206">
        <v>29223784.404072866</v>
      </c>
      <c r="D941" s="1206">
        <v>2903751.7626649691</v>
      </c>
      <c r="E941" s="1206">
        <v>3253616.4230294181</v>
      </c>
      <c r="F941" s="1210">
        <v>35381152.589767255</v>
      </c>
    </row>
    <row r="942" spans="2:6" ht="13.15" customHeight="1" x14ac:dyDescent="0.3">
      <c r="B942" s="1172" t="s">
        <v>1734</v>
      </c>
      <c r="C942" s="1207">
        <v>20458792.780271184</v>
      </c>
      <c r="D942" s="1208">
        <v>2484611.9338766844</v>
      </c>
      <c r="E942" s="1207">
        <v>5658818.9601567835</v>
      </c>
      <c r="F942" s="1211">
        <v>28602223.674304653</v>
      </c>
    </row>
    <row r="943" spans="2:6" ht="13.15" customHeight="1" x14ac:dyDescent="0.3">
      <c r="B943" s="1173" t="s">
        <v>1735</v>
      </c>
      <c r="C943" s="1206">
        <v>895445624.41993403</v>
      </c>
      <c r="D943" s="1206">
        <v>41211344.947278045</v>
      </c>
      <c r="E943" s="1206">
        <v>231086493.53778914</v>
      </c>
      <c r="F943" s="1210">
        <v>1167743462.9050012</v>
      </c>
    </row>
    <row r="944" spans="2:6" ht="13.15" customHeight="1" x14ac:dyDescent="0.3">
      <c r="B944" s="1172" t="s">
        <v>1736</v>
      </c>
      <c r="C944" s="1207">
        <v>30894912.603155456</v>
      </c>
      <c r="D944" s="1208">
        <v>4526414.6351704914</v>
      </c>
      <c r="E944" s="1207">
        <v>10906304.505363412</v>
      </c>
      <c r="F944" s="1211">
        <v>46327631.743689358</v>
      </c>
    </row>
    <row r="945" spans="2:6" ht="13.15" customHeight="1" x14ac:dyDescent="0.3">
      <c r="B945" s="1173" t="s">
        <v>1737</v>
      </c>
      <c r="C945" s="1206">
        <v>32284356.230401501</v>
      </c>
      <c r="D945" s="1206">
        <v>3846728.4263246255</v>
      </c>
      <c r="E945" s="1206">
        <v>10688430.410934174</v>
      </c>
      <c r="F945" s="1210">
        <v>46819515.067660302</v>
      </c>
    </row>
    <row r="946" spans="2:6" ht="13.15" customHeight="1" x14ac:dyDescent="0.3">
      <c r="B946" s="1172" t="s">
        <v>1738</v>
      </c>
      <c r="C946" s="1207">
        <v>22878166.95786285</v>
      </c>
      <c r="D946" s="1208">
        <v>2208966.1065708287</v>
      </c>
      <c r="E946" s="1207">
        <v>13575370.17233973</v>
      </c>
      <c r="F946" s="1211">
        <v>38662503.236773409</v>
      </c>
    </row>
    <row r="947" spans="2:6" ht="13.15" customHeight="1" x14ac:dyDescent="0.3">
      <c r="B947" s="1173" t="s">
        <v>1739</v>
      </c>
      <c r="C947" s="1206">
        <v>5188840.0867339326</v>
      </c>
      <c r="D947" s="1206">
        <v>587555.65792839474</v>
      </c>
      <c r="E947" s="1206">
        <v>311599.88020701474</v>
      </c>
      <c r="F947" s="1210">
        <v>6087995.6248693429</v>
      </c>
    </row>
    <row r="948" spans="2:6" ht="13.15" customHeight="1" x14ac:dyDescent="0.3">
      <c r="B948" s="1172" t="s">
        <v>1740</v>
      </c>
      <c r="C948" s="1207">
        <v>332603120.29779124</v>
      </c>
      <c r="D948" s="1208">
        <v>17172644.979214095</v>
      </c>
      <c r="E948" s="1207">
        <v>111603878.29298045</v>
      </c>
      <c r="F948" s="1211">
        <v>461379643.56998575</v>
      </c>
    </row>
    <row r="949" spans="2:6" ht="13.15" customHeight="1" x14ac:dyDescent="0.3">
      <c r="B949" s="1173" t="s">
        <v>1741</v>
      </c>
      <c r="C949" s="1206">
        <v>106317424.53068563</v>
      </c>
      <c r="D949" s="1206">
        <v>7416530.4571238384</v>
      </c>
      <c r="E949" s="1206">
        <v>79790074.31477496</v>
      </c>
      <c r="F949" s="1210">
        <v>193524029.30258444</v>
      </c>
    </row>
    <row r="950" spans="2:6" ht="13.15" customHeight="1" x14ac:dyDescent="0.3">
      <c r="B950" s="1172" t="s">
        <v>1742</v>
      </c>
      <c r="C950" s="1207">
        <v>33806108.316256195</v>
      </c>
      <c r="D950" s="1208">
        <v>1457779.1601028962</v>
      </c>
      <c r="E950" s="1207">
        <v>7835392.0638659811</v>
      </c>
      <c r="F950" s="1211">
        <v>43099279.540225074</v>
      </c>
    </row>
    <row r="951" spans="2:6" ht="13.15" customHeight="1" x14ac:dyDescent="0.3">
      <c r="B951" s="1173" t="s">
        <v>1743</v>
      </c>
      <c r="C951" s="1206">
        <v>279868846.46752048</v>
      </c>
      <c r="D951" s="1206">
        <v>17035764.901503053</v>
      </c>
      <c r="E951" s="1206">
        <v>256260823.79922792</v>
      </c>
      <c r="F951" s="1210">
        <v>553165435.1682514</v>
      </c>
    </row>
    <row r="952" spans="2:6" ht="13.15" customHeight="1" x14ac:dyDescent="0.3">
      <c r="B952" s="1172" t="s">
        <v>1744</v>
      </c>
      <c r="C952" s="1207">
        <v>188080228.79618466</v>
      </c>
      <c r="D952" s="1208">
        <v>14825222.710969672</v>
      </c>
      <c r="E952" s="1207">
        <v>98313073.874009609</v>
      </c>
      <c r="F952" s="1211">
        <v>301218525.38116395</v>
      </c>
    </row>
    <row r="953" spans="2:6" ht="13.15" customHeight="1" x14ac:dyDescent="0.3">
      <c r="B953" s="1173" t="s">
        <v>1745</v>
      </c>
      <c r="C953" s="1206">
        <v>68417673.389305264</v>
      </c>
      <c r="D953" s="1206">
        <v>5501855.814022853</v>
      </c>
      <c r="E953" s="1206">
        <v>17022132.633691374</v>
      </c>
      <c r="F953" s="1210">
        <v>90941661.837019488</v>
      </c>
    </row>
    <row r="954" spans="2:6" ht="13.15" customHeight="1" x14ac:dyDescent="0.3">
      <c r="B954" s="1172" t="s">
        <v>1746</v>
      </c>
      <c r="C954" s="1207">
        <v>1223272.9418727781</v>
      </c>
      <c r="D954" s="1208">
        <v>32900.752718046293</v>
      </c>
      <c r="E954" s="1207">
        <v>0</v>
      </c>
      <c r="F954" s="1211">
        <v>1256173.6945908244</v>
      </c>
    </row>
    <row r="955" spans="2:6" ht="13.15" customHeight="1" x14ac:dyDescent="0.3">
      <c r="B955" s="1173" t="s">
        <v>1747</v>
      </c>
      <c r="C955" s="1206">
        <v>286072461.02729809</v>
      </c>
      <c r="D955" s="1206">
        <v>17156307.18028098</v>
      </c>
      <c r="E955" s="1206">
        <v>100232991.4295211</v>
      </c>
      <c r="F955" s="1210">
        <v>403461759.63710016</v>
      </c>
    </row>
    <row r="956" spans="2:6" ht="13.15" customHeight="1" x14ac:dyDescent="0.3">
      <c r="B956" s="1172" t="s">
        <v>1748</v>
      </c>
      <c r="C956" s="1207">
        <v>39618122.608449146</v>
      </c>
      <c r="D956" s="1208">
        <v>2799505.0662854607</v>
      </c>
      <c r="E956" s="1207">
        <v>10499281.012230679</v>
      </c>
      <c r="F956" s="1211">
        <v>52916908.686965287</v>
      </c>
    </row>
    <row r="957" spans="2:6" ht="13.15" customHeight="1" x14ac:dyDescent="0.3">
      <c r="B957" s="1173" t="s">
        <v>1749</v>
      </c>
      <c r="C957" s="1206">
        <v>30249618.717309851</v>
      </c>
      <c r="D957" s="1206">
        <v>1463014.0104070506</v>
      </c>
      <c r="E957" s="1206">
        <v>6454171.9480115213</v>
      </c>
      <c r="F957" s="1210">
        <v>38166804.675728425</v>
      </c>
    </row>
    <row r="958" spans="2:6" ht="13.15" customHeight="1" x14ac:dyDescent="0.3">
      <c r="B958" s="1172" t="s">
        <v>1750</v>
      </c>
      <c r="C958" s="1207">
        <v>7859586.6815583035</v>
      </c>
      <c r="D958" s="1208">
        <v>497141.91275583382</v>
      </c>
      <c r="E958" s="1207">
        <v>2035023.6210323789</v>
      </c>
      <c r="F958" s="1211">
        <v>10391752.215346517</v>
      </c>
    </row>
    <row r="959" spans="2:6" ht="13.15" customHeight="1" x14ac:dyDescent="0.3">
      <c r="B959" s="1173" t="s">
        <v>1751</v>
      </c>
      <c r="C959" s="1206">
        <v>21152285.722761624</v>
      </c>
      <c r="D959" s="1206">
        <v>1285620.1315517505</v>
      </c>
      <c r="E959" s="1206">
        <v>2731834.3855398344</v>
      </c>
      <c r="F959" s="1210">
        <v>25169740.239853207</v>
      </c>
    </row>
    <row r="960" spans="2:6" ht="13.15" customHeight="1" x14ac:dyDescent="0.3">
      <c r="B960" s="1172" t="s">
        <v>1752</v>
      </c>
      <c r="C960" s="1207">
        <v>4898963.0406801421</v>
      </c>
      <c r="D960" s="1208">
        <v>83166.573380519083</v>
      </c>
      <c r="E960" s="1207">
        <v>200283.33889271956</v>
      </c>
      <c r="F960" s="1211">
        <v>5182412.9529533805</v>
      </c>
    </row>
    <row r="961" spans="2:6" ht="13.15" customHeight="1" x14ac:dyDescent="0.3">
      <c r="B961" s="1173" t="s">
        <v>1753</v>
      </c>
      <c r="C961" s="1206">
        <v>8940447.11328784</v>
      </c>
      <c r="D961" s="1206">
        <v>422193.49146570778</v>
      </c>
      <c r="E961" s="1206">
        <v>742912.89053517103</v>
      </c>
      <c r="F961" s="1210">
        <v>10105553.495288718</v>
      </c>
    </row>
    <row r="962" spans="2:6" ht="13.15" customHeight="1" x14ac:dyDescent="0.3">
      <c r="B962" s="1172" t="s">
        <v>1754</v>
      </c>
      <c r="C962" s="1207">
        <v>35110759.835353665</v>
      </c>
      <c r="D962" s="1208">
        <v>3321188.8578865794</v>
      </c>
      <c r="E962" s="1207">
        <v>7053469.1001087464</v>
      </c>
      <c r="F962" s="1211">
        <v>45485417.793348998</v>
      </c>
    </row>
    <row r="963" spans="2:6" ht="13.15" customHeight="1" x14ac:dyDescent="0.3">
      <c r="B963" s="1173" t="s">
        <v>1755</v>
      </c>
      <c r="C963" s="1206">
        <v>58700989.343932733</v>
      </c>
      <c r="D963" s="1206">
        <v>3949244.2447809852</v>
      </c>
      <c r="E963" s="1206">
        <v>21690840.672693729</v>
      </c>
      <c r="F963" s="1210">
        <v>84341074.26140745</v>
      </c>
    </row>
    <row r="964" spans="2:6" ht="13.15" customHeight="1" x14ac:dyDescent="0.3">
      <c r="B964" s="1172" t="s">
        <v>1756</v>
      </c>
      <c r="C964" s="1207">
        <v>181707439.64382076</v>
      </c>
      <c r="D964" s="1208">
        <v>11709361.005738795</v>
      </c>
      <c r="E964" s="1207">
        <v>56893886.134468764</v>
      </c>
      <c r="F964" s="1211">
        <v>250310686.78402832</v>
      </c>
    </row>
    <row r="965" spans="2:6" ht="13.15" customHeight="1" x14ac:dyDescent="0.3">
      <c r="B965" s="1173" t="s">
        <v>1757</v>
      </c>
      <c r="C965" s="1206">
        <v>107733766.78161165</v>
      </c>
      <c r="D965" s="1206">
        <v>7146907.5221034037</v>
      </c>
      <c r="E965" s="1206">
        <v>16441020.44552232</v>
      </c>
      <c r="F965" s="1210">
        <v>131321694.74923737</v>
      </c>
    </row>
    <row r="966" spans="2:6" ht="13.15" customHeight="1" x14ac:dyDescent="0.3">
      <c r="B966" s="1172" t="s">
        <v>1758</v>
      </c>
      <c r="C966" s="1207">
        <v>10572797.601075431</v>
      </c>
      <c r="D966" s="1208">
        <v>394161.71241765469</v>
      </c>
      <c r="E966" s="1207">
        <v>1316597.4728382383</v>
      </c>
      <c r="F966" s="1211">
        <v>12283556.786331324</v>
      </c>
    </row>
    <row r="967" spans="2:6" ht="13.15" customHeight="1" x14ac:dyDescent="0.3">
      <c r="B967" s="1173" t="s">
        <v>1759</v>
      </c>
      <c r="C967" s="1206">
        <v>35848355.597380333</v>
      </c>
      <c r="D967" s="1206">
        <v>1685579.5814030385</v>
      </c>
      <c r="E967" s="1206">
        <v>845091.96755966253</v>
      </c>
      <c r="F967" s="1210">
        <v>38379027.146343037</v>
      </c>
    </row>
    <row r="968" spans="2:6" ht="13.15" customHeight="1" x14ac:dyDescent="0.3">
      <c r="B968" s="1172" t="s">
        <v>1760</v>
      </c>
      <c r="C968" s="1207">
        <v>6115408.9207052104</v>
      </c>
      <c r="D968" s="1208">
        <v>253327.35262201409</v>
      </c>
      <c r="E968" s="1207">
        <v>884173.1492856465</v>
      </c>
      <c r="F968" s="1211">
        <v>7252909.422612871</v>
      </c>
    </row>
    <row r="969" spans="2:6" ht="13.15" customHeight="1" x14ac:dyDescent="0.3">
      <c r="B969" s="1173" t="s">
        <v>1761</v>
      </c>
      <c r="C969" s="1206">
        <v>12106428.774545135</v>
      </c>
      <c r="D969" s="1206">
        <v>543312.72955134721</v>
      </c>
      <c r="E969" s="1206">
        <v>1713336.2939617326</v>
      </c>
      <c r="F969" s="1210">
        <v>14363077.798058216</v>
      </c>
    </row>
    <row r="970" spans="2:6" ht="13.15" customHeight="1" x14ac:dyDescent="0.3">
      <c r="B970" s="1172" t="s">
        <v>1762</v>
      </c>
      <c r="C970" s="1207">
        <v>7913930.0938660782</v>
      </c>
      <c r="D970" s="1208">
        <v>948844.76198447694</v>
      </c>
      <c r="E970" s="1207">
        <v>1172558.9310266743</v>
      </c>
      <c r="F970" s="1211">
        <v>10035333.78687723</v>
      </c>
    </row>
    <row r="971" spans="2:6" ht="13.15" customHeight="1" x14ac:dyDescent="0.3">
      <c r="B971" s="1173" t="s">
        <v>1763</v>
      </c>
      <c r="C971" s="1206">
        <v>88725178.479031175</v>
      </c>
      <c r="D971" s="1206">
        <v>8010179.3682288388</v>
      </c>
      <c r="E971" s="1206">
        <v>22819469.015763484</v>
      </c>
      <c r="F971" s="1210">
        <v>119554826.86302349</v>
      </c>
    </row>
    <row r="972" spans="2:6" ht="13.15" customHeight="1" x14ac:dyDescent="0.3">
      <c r="B972" s="1172" t="s">
        <v>1764</v>
      </c>
      <c r="C972" s="1207">
        <v>140358929.93945092</v>
      </c>
      <c r="D972" s="1208">
        <v>9045835.397757221</v>
      </c>
      <c r="E972" s="1207">
        <v>48271110.91292116</v>
      </c>
      <c r="F972" s="1211">
        <v>197675876.25012931</v>
      </c>
    </row>
    <row r="973" spans="2:6" ht="13.15" customHeight="1" x14ac:dyDescent="0.3">
      <c r="B973" s="1173" t="s">
        <v>1765</v>
      </c>
      <c r="C973" s="1206">
        <v>26165124.155061569</v>
      </c>
      <c r="D973" s="1206">
        <v>1083402.9302864273</v>
      </c>
      <c r="E973" s="1206">
        <v>7077892.1868064934</v>
      </c>
      <c r="F973" s="1210">
        <v>34326419.272154488</v>
      </c>
    </row>
    <row r="974" spans="2:6" ht="13.15" customHeight="1" x14ac:dyDescent="0.3">
      <c r="B974" s="1172" t="s">
        <v>1766</v>
      </c>
      <c r="C974" s="1207">
        <v>14745634.343633078</v>
      </c>
      <c r="D974" s="1208">
        <v>583502.87059614621</v>
      </c>
      <c r="E974" s="1207">
        <v>549359.1706126444</v>
      </c>
      <c r="F974" s="1211">
        <v>15878496.384841869</v>
      </c>
    </row>
    <row r="975" spans="2:6" ht="13.15" customHeight="1" x14ac:dyDescent="0.3">
      <c r="B975" s="1173" t="s">
        <v>1767</v>
      </c>
      <c r="C975" s="1206">
        <v>54664420.755855381</v>
      </c>
      <c r="D975" s="1206">
        <v>2555352.7738739541</v>
      </c>
      <c r="E975" s="1206">
        <v>8245407.9119473975</v>
      </c>
      <c r="F975" s="1210">
        <v>65465181.441676736</v>
      </c>
    </row>
    <row r="976" spans="2:6" ht="13.15" customHeight="1" x14ac:dyDescent="0.3">
      <c r="B976" s="1172" t="s">
        <v>1768</v>
      </c>
      <c r="C976" s="1207">
        <v>74750182.87676771</v>
      </c>
      <c r="D976" s="1208">
        <v>3483877.3104842398</v>
      </c>
      <c r="E976" s="1207">
        <v>22599430.800069213</v>
      </c>
      <c r="F976" s="1211">
        <v>100833490.98732117</v>
      </c>
    </row>
    <row r="977" spans="2:6" ht="13.15" customHeight="1" x14ac:dyDescent="0.3">
      <c r="B977" s="1173" t="s">
        <v>1769</v>
      </c>
      <c r="C977" s="1206">
        <v>23852934.848478962</v>
      </c>
      <c r="D977" s="1206">
        <v>1675377.2521812317</v>
      </c>
      <c r="E977" s="1206">
        <v>2698083.2900587977</v>
      </c>
      <c r="F977" s="1210">
        <v>28226395.390718993</v>
      </c>
    </row>
    <row r="978" spans="2:6" ht="13.15" customHeight="1" x14ac:dyDescent="0.3">
      <c r="B978" s="1172" t="s">
        <v>1770</v>
      </c>
      <c r="C978" s="1207">
        <v>7531887.7128681978</v>
      </c>
      <c r="D978" s="1208">
        <v>150361.2244620721</v>
      </c>
      <c r="E978" s="1207">
        <v>1155024.8779300239</v>
      </c>
      <c r="F978" s="1211">
        <v>8837273.8152602948</v>
      </c>
    </row>
    <row r="979" spans="2:6" ht="13.15" customHeight="1" x14ac:dyDescent="0.3">
      <c r="B979" s="1173" t="s">
        <v>1771</v>
      </c>
      <c r="C979" s="1206">
        <v>47498463.558024488</v>
      </c>
      <c r="D979" s="1206">
        <v>1409455.3000371256</v>
      </c>
      <c r="E979" s="1206">
        <v>7292845.3896742109</v>
      </c>
      <c r="F979" s="1210">
        <v>56200764.247735821</v>
      </c>
    </row>
    <row r="980" spans="2:6" ht="13.15" customHeight="1" x14ac:dyDescent="0.3">
      <c r="B980" s="1172" t="s">
        <v>1772</v>
      </c>
      <c r="C980" s="1207">
        <v>1877298366.7391279</v>
      </c>
      <c r="D980" s="1208">
        <v>71968313.888347253</v>
      </c>
      <c r="E980" s="1207">
        <v>447156185.3861835</v>
      </c>
      <c r="F980" s="1211">
        <v>2396422866.0136585</v>
      </c>
    </row>
    <row r="981" spans="2:6" ht="13.15" customHeight="1" x14ac:dyDescent="0.3">
      <c r="B981" s="1173" t="s">
        <v>1773</v>
      </c>
      <c r="C981" s="1206">
        <v>43095554.83119899</v>
      </c>
      <c r="D981" s="1206">
        <v>2794256.1438030712</v>
      </c>
      <c r="E981" s="1206">
        <v>10422823.434241166</v>
      </c>
      <c r="F981" s="1210">
        <v>56312634.409243234</v>
      </c>
    </row>
    <row r="982" spans="2:6" ht="13.15" customHeight="1" x14ac:dyDescent="0.3">
      <c r="B982" s="1172" t="s">
        <v>1774</v>
      </c>
      <c r="C982" s="1207">
        <v>34951416.211828113</v>
      </c>
      <c r="D982" s="1208">
        <v>1932715.1756007839</v>
      </c>
      <c r="E982" s="1207">
        <v>18048344.161069274</v>
      </c>
      <c r="F982" s="1211">
        <v>54932475.548498169</v>
      </c>
    </row>
    <row r="983" spans="2:6" ht="13.15" customHeight="1" x14ac:dyDescent="0.3">
      <c r="B983" s="1173" t="s">
        <v>1775</v>
      </c>
      <c r="C983" s="1206">
        <v>60720980.403433368</v>
      </c>
      <c r="D983" s="1206">
        <v>5158100.6440500412</v>
      </c>
      <c r="E983" s="1206">
        <v>81898951.263203412</v>
      </c>
      <c r="F983" s="1210">
        <v>147778032.31068683</v>
      </c>
    </row>
    <row r="984" spans="2:6" ht="13.15" customHeight="1" x14ac:dyDescent="0.3">
      <c r="B984" s="1172" t="s">
        <v>1776</v>
      </c>
      <c r="C984" s="1207">
        <v>31736825.870215122</v>
      </c>
      <c r="D984" s="1208">
        <v>3658175.3101274054</v>
      </c>
      <c r="E984" s="1207">
        <v>25619862.201678842</v>
      </c>
      <c r="F984" s="1211">
        <v>61014863.382021368</v>
      </c>
    </row>
    <row r="985" spans="2:6" ht="13.15" customHeight="1" x14ac:dyDescent="0.3">
      <c r="B985" s="1173" t="s">
        <v>1777</v>
      </c>
      <c r="C985" s="1206">
        <v>98664015.116928205</v>
      </c>
      <c r="D985" s="1206">
        <v>3653995.8731910237</v>
      </c>
      <c r="E985" s="1206">
        <v>23001467.202378552</v>
      </c>
      <c r="F985" s="1210">
        <v>125319478.19249779</v>
      </c>
    </row>
    <row r="986" spans="2:6" ht="13.15" customHeight="1" x14ac:dyDescent="0.3">
      <c r="B986" s="1172" t="s">
        <v>1778</v>
      </c>
      <c r="C986" s="1207">
        <v>25848348.485327825</v>
      </c>
      <c r="D986" s="1208">
        <v>2633003.0533855804</v>
      </c>
      <c r="E986" s="1207">
        <v>5375163.5089287013</v>
      </c>
      <c r="F986" s="1211">
        <v>33856515.047642112</v>
      </c>
    </row>
    <row r="987" spans="2:6" ht="13.15" customHeight="1" x14ac:dyDescent="0.3">
      <c r="B987" s="1173" t="s">
        <v>1779</v>
      </c>
      <c r="C987" s="1206">
        <v>27521388.261727758</v>
      </c>
      <c r="D987" s="1206">
        <v>2184860.4652508907</v>
      </c>
      <c r="E987" s="1206">
        <v>12024100.390274847</v>
      </c>
      <c r="F987" s="1210">
        <v>41730349.117253497</v>
      </c>
    </row>
    <row r="988" spans="2:6" ht="13.15" customHeight="1" x14ac:dyDescent="0.3">
      <c r="B988" s="1172" t="s">
        <v>1780</v>
      </c>
      <c r="C988" s="1207">
        <v>56356712.846665882</v>
      </c>
      <c r="D988" s="1208">
        <v>5937896.3288737414</v>
      </c>
      <c r="E988" s="1207">
        <v>31103379.409477249</v>
      </c>
      <c r="F988" s="1211">
        <v>93397988.585016876</v>
      </c>
    </row>
    <row r="989" spans="2:6" ht="13.15" customHeight="1" x14ac:dyDescent="0.3">
      <c r="B989" s="1173" t="s">
        <v>1781</v>
      </c>
      <c r="C989" s="1206">
        <v>2120075.7861880367</v>
      </c>
      <c r="D989" s="1206">
        <v>49534.067394150115</v>
      </c>
      <c r="E989" s="1206">
        <v>123.47924715950653</v>
      </c>
      <c r="F989" s="1210">
        <v>2169733.3328293459</v>
      </c>
    </row>
    <row r="990" spans="2:6" ht="13.15" customHeight="1" x14ac:dyDescent="0.3">
      <c r="B990" s="1172" t="s">
        <v>1782</v>
      </c>
      <c r="C990" s="1207">
        <v>21635778.242816478</v>
      </c>
      <c r="D990" s="1208">
        <v>1652383.3129420152</v>
      </c>
      <c r="E990" s="1207">
        <v>4039067.914211038</v>
      </c>
      <c r="F990" s="1211">
        <v>27327229.469969533</v>
      </c>
    </row>
    <row r="991" spans="2:6" ht="13.15" customHeight="1" x14ac:dyDescent="0.3">
      <c r="B991" s="1173" t="s">
        <v>1783</v>
      </c>
      <c r="C991" s="1206">
        <v>96153294.851814225</v>
      </c>
      <c r="D991" s="1206">
        <v>8741032.0171443485</v>
      </c>
      <c r="E991" s="1206">
        <v>96385669.047979772</v>
      </c>
      <c r="F991" s="1210">
        <v>201279995.91693836</v>
      </c>
    </row>
    <row r="992" spans="2:6" ht="13.15" customHeight="1" x14ac:dyDescent="0.3">
      <c r="B992" s="1172" t="s">
        <v>1784</v>
      </c>
      <c r="C992" s="1207">
        <v>21227246.861849483</v>
      </c>
      <c r="D992" s="1208">
        <v>1950614.9863182155</v>
      </c>
      <c r="E992" s="1207">
        <v>21091675.426186047</v>
      </c>
      <c r="F992" s="1211">
        <v>44269537.274353743</v>
      </c>
    </row>
    <row r="993" spans="2:6" ht="13.15" customHeight="1" x14ac:dyDescent="0.3">
      <c r="B993" s="1173" t="s">
        <v>1785</v>
      </c>
      <c r="C993" s="1206">
        <v>15590824.600379646</v>
      </c>
      <c r="D993" s="1206">
        <v>2421765.5858703563</v>
      </c>
      <c r="E993" s="1206">
        <v>2883051.8389777606</v>
      </c>
      <c r="F993" s="1210">
        <v>20895642.025227763</v>
      </c>
    </row>
    <row r="994" spans="2:6" ht="13.15" customHeight="1" x14ac:dyDescent="0.3">
      <c r="B994" s="1172" t="s">
        <v>1786</v>
      </c>
      <c r="C994" s="1207">
        <v>186896552.81302866</v>
      </c>
      <c r="D994" s="1208">
        <v>10208506.908052513</v>
      </c>
      <c r="E994" s="1207">
        <v>43034920.355503656</v>
      </c>
      <c r="F994" s="1211">
        <v>240139980.07658482</v>
      </c>
    </row>
    <row r="995" spans="2:6" ht="13.15" customHeight="1" x14ac:dyDescent="0.3">
      <c r="B995" s="1173" t="s">
        <v>1787</v>
      </c>
      <c r="C995" s="1206">
        <v>30681362.108559061</v>
      </c>
      <c r="D995" s="1206">
        <v>662335.2130796772</v>
      </c>
      <c r="E995" s="1206">
        <v>1457549.033470815</v>
      </c>
      <c r="F995" s="1210">
        <v>32801246.35510955</v>
      </c>
    </row>
    <row r="996" spans="2:6" ht="13.15" customHeight="1" x14ac:dyDescent="0.3">
      <c r="B996" s="1172" t="s">
        <v>1788</v>
      </c>
      <c r="C996" s="1207">
        <v>191642862.75079396</v>
      </c>
      <c r="D996" s="1208">
        <v>15768410.457302891</v>
      </c>
      <c r="E996" s="1207">
        <v>63959615.888535835</v>
      </c>
      <c r="F996" s="1211">
        <v>271370889.09663272</v>
      </c>
    </row>
    <row r="997" spans="2:6" ht="13.15" customHeight="1" x14ac:dyDescent="0.3">
      <c r="B997" s="1173" t="s">
        <v>1789</v>
      </c>
      <c r="C997" s="1206">
        <v>84044681.417477801</v>
      </c>
      <c r="D997" s="1206">
        <v>5036108.9309137082</v>
      </c>
      <c r="E997" s="1206">
        <v>92772798.413621947</v>
      </c>
      <c r="F997" s="1210">
        <v>181853588.76201344</v>
      </c>
    </row>
    <row r="998" spans="2:6" ht="13.15" customHeight="1" x14ac:dyDescent="0.3">
      <c r="B998" s="1172" t="s">
        <v>1790</v>
      </c>
      <c r="C998" s="1207">
        <v>5094531190.9108963</v>
      </c>
      <c r="D998" s="1208">
        <v>140833839.12504542</v>
      </c>
      <c r="E998" s="1207">
        <v>3205669382.6567359</v>
      </c>
      <c r="F998" s="1211">
        <v>8441034412.6926785</v>
      </c>
    </row>
    <row r="999" spans="2:6" ht="13.15" customHeight="1" x14ac:dyDescent="0.3">
      <c r="B999" s="1173" t="s">
        <v>1791</v>
      </c>
      <c r="C999" s="1206">
        <v>252884474.89073363</v>
      </c>
      <c r="D999" s="1206">
        <v>9818215.0446500238</v>
      </c>
      <c r="E999" s="1206">
        <v>119653694.0613388</v>
      </c>
      <c r="F999" s="1210">
        <v>382356383.99672246</v>
      </c>
    </row>
    <row r="1000" spans="2:6" ht="13.15" customHeight="1" x14ac:dyDescent="0.3">
      <c r="B1000" s="1172" t="s">
        <v>1792</v>
      </c>
      <c r="C1000" s="1207">
        <v>73180777.899215966</v>
      </c>
      <c r="D1000" s="1208">
        <v>2273135.2393314326</v>
      </c>
      <c r="E1000" s="1207">
        <v>21636327.696014635</v>
      </c>
      <c r="F1000" s="1211">
        <v>97090240.834562033</v>
      </c>
    </row>
    <row r="1001" spans="2:6" ht="13.15" customHeight="1" x14ac:dyDescent="0.3">
      <c r="B1001" s="1173" t="s">
        <v>1793</v>
      </c>
      <c r="C1001" s="1206">
        <v>169273994.6067704</v>
      </c>
      <c r="D1001" s="1206">
        <v>12648692.975235075</v>
      </c>
      <c r="E1001" s="1206">
        <v>36691335.285559312</v>
      </c>
      <c r="F1001" s="1210">
        <v>218614022.8675648</v>
      </c>
    </row>
    <row r="1002" spans="2:6" ht="13.15" customHeight="1" x14ac:dyDescent="0.3">
      <c r="B1002" s="1172" t="s">
        <v>1794</v>
      </c>
      <c r="C1002" s="1207">
        <v>104388916.09994443</v>
      </c>
      <c r="D1002" s="1208">
        <v>5835676.0261603594</v>
      </c>
      <c r="E1002" s="1207">
        <v>85654126.919557482</v>
      </c>
      <c r="F1002" s="1211">
        <v>195878719.04566228</v>
      </c>
    </row>
    <row r="1003" spans="2:6" ht="13.15" customHeight="1" x14ac:dyDescent="0.3">
      <c r="B1003" s="1173" t="s">
        <v>1795</v>
      </c>
      <c r="C1003" s="1206">
        <v>194461756.58771369</v>
      </c>
      <c r="D1003" s="1206">
        <v>15847383.521568809</v>
      </c>
      <c r="E1003" s="1206">
        <v>137578344.31416392</v>
      </c>
      <c r="F1003" s="1210">
        <v>347887484.42344642</v>
      </c>
    </row>
    <row r="1004" spans="2:6" ht="13.15" customHeight="1" x14ac:dyDescent="0.3">
      <c r="B1004" s="1172" t="s">
        <v>1796</v>
      </c>
      <c r="C1004" s="1207">
        <v>66684965.092356347</v>
      </c>
      <c r="D1004" s="1208">
        <v>3846193.6835516226</v>
      </c>
      <c r="E1004" s="1207">
        <v>9929694.196154369</v>
      </c>
      <c r="F1004" s="1211">
        <v>80460852.972062334</v>
      </c>
    </row>
    <row r="1005" spans="2:6" ht="13.15" customHeight="1" x14ac:dyDescent="0.3">
      <c r="B1005" s="1173" t="s">
        <v>1797</v>
      </c>
      <c r="C1005" s="1206">
        <v>111688683.70999046</v>
      </c>
      <c r="D1005" s="1206">
        <v>6277303.195771331</v>
      </c>
      <c r="E1005" s="1206">
        <v>36055602.8147716</v>
      </c>
      <c r="F1005" s="1210">
        <v>154021589.7205334</v>
      </c>
    </row>
    <row r="1006" spans="2:6" ht="13.15" customHeight="1" x14ac:dyDescent="0.3">
      <c r="B1006" s="1172" t="s">
        <v>1798</v>
      </c>
      <c r="C1006" s="1207">
        <v>61851268.762940273</v>
      </c>
      <c r="D1006" s="1208">
        <v>3723934.5990287876</v>
      </c>
      <c r="E1006" s="1207">
        <v>15852145.392254297</v>
      </c>
      <c r="F1006" s="1211">
        <v>81427348.754223362</v>
      </c>
    </row>
    <row r="1007" spans="2:6" ht="13.15" customHeight="1" x14ac:dyDescent="0.3">
      <c r="B1007" s="1173" t="s">
        <v>1799</v>
      </c>
      <c r="C1007" s="1206">
        <v>58544376.545146249</v>
      </c>
      <c r="D1007" s="1206">
        <v>2748465.2758199559</v>
      </c>
      <c r="E1007" s="1206">
        <v>10553586.035852281</v>
      </c>
      <c r="F1007" s="1210">
        <v>71846427.856818482</v>
      </c>
    </row>
    <row r="1008" spans="2:6" ht="13.15" customHeight="1" x14ac:dyDescent="0.3">
      <c r="B1008" s="1172" t="s">
        <v>1800</v>
      </c>
      <c r="C1008" s="1207">
        <v>61256768.21724166</v>
      </c>
      <c r="D1008" s="1208">
        <v>4197055.3035341064</v>
      </c>
      <c r="E1008" s="1207">
        <v>7007252.7708828561</v>
      </c>
      <c r="F1008" s="1211">
        <v>72461076.291658625</v>
      </c>
    </row>
    <row r="1009" spans="2:6" ht="13.15" customHeight="1" x14ac:dyDescent="0.3">
      <c r="B1009" s="1173" t="s">
        <v>1801</v>
      </c>
      <c r="C1009" s="1206">
        <v>82093916.765112966</v>
      </c>
      <c r="D1009" s="1206">
        <v>5393317.1032810668</v>
      </c>
      <c r="E1009" s="1206">
        <v>29411708.582877524</v>
      </c>
      <c r="F1009" s="1210">
        <v>116898942.45127156</v>
      </c>
    </row>
    <row r="1010" spans="2:6" ht="13.15" customHeight="1" x14ac:dyDescent="0.3">
      <c r="B1010" s="1172" t="s">
        <v>1802</v>
      </c>
      <c r="C1010" s="1207">
        <v>49709475.808024019</v>
      </c>
      <c r="D1010" s="1208">
        <v>2401853.4536650381</v>
      </c>
      <c r="E1010" s="1207">
        <v>12590445.054794861</v>
      </c>
      <c r="F1010" s="1211">
        <v>64701774.316483922</v>
      </c>
    </row>
    <row r="1011" spans="2:6" ht="13.15" customHeight="1" x14ac:dyDescent="0.3">
      <c r="B1011" s="1173" t="s">
        <v>1803</v>
      </c>
      <c r="C1011" s="1206">
        <v>28080388.085818294</v>
      </c>
      <c r="D1011" s="1206">
        <v>959750.70011813228</v>
      </c>
      <c r="E1011" s="1206">
        <v>14319764.813840814</v>
      </c>
      <c r="F1011" s="1210">
        <v>43359903.599777237</v>
      </c>
    </row>
    <row r="1012" spans="2:6" ht="13.15" customHeight="1" x14ac:dyDescent="0.3">
      <c r="B1012" s="1172" t="s">
        <v>1804</v>
      </c>
      <c r="C1012" s="1207">
        <v>371140109.39203703</v>
      </c>
      <c r="D1012" s="1208">
        <v>14659100.646882193</v>
      </c>
      <c r="E1012" s="1207">
        <v>144111066.80834737</v>
      </c>
      <c r="F1012" s="1211">
        <v>529910276.84726655</v>
      </c>
    </row>
    <row r="1013" spans="2:6" ht="13.15" customHeight="1" x14ac:dyDescent="0.3">
      <c r="B1013" s="1173" t="s">
        <v>1805</v>
      </c>
      <c r="C1013" s="1206">
        <v>40995277.524369314</v>
      </c>
      <c r="D1013" s="1206">
        <v>1928212.0785649517</v>
      </c>
      <c r="E1013" s="1206">
        <v>9664103.2789387796</v>
      </c>
      <c r="F1013" s="1210">
        <v>52587592.881873041</v>
      </c>
    </row>
    <row r="1014" spans="2:6" ht="13.15" customHeight="1" x14ac:dyDescent="0.3">
      <c r="B1014" s="1172" t="s">
        <v>1806</v>
      </c>
      <c r="C1014" s="1207">
        <v>22215259.252450153</v>
      </c>
      <c r="D1014" s="1208">
        <v>925878.96710173506</v>
      </c>
      <c r="E1014" s="1207">
        <v>2185273.9766053669</v>
      </c>
      <c r="F1014" s="1211">
        <v>25326412.196157254</v>
      </c>
    </row>
    <row r="1015" spans="2:6" ht="13.15" customHeight="1" x14ac:dyDescent="0.3">
      <c r="B1015" s="1173" t="s">
        <v>1807</v>
      </c>
      <c r="C1015" s="1206">
        <v>7999677.9906733232</v>
      </c>
      <c r="D1015" s="1206">
        <v>453419.65497355413</v>
      </c>
      <c r="E1015" s="1206">
        <v>546704.36679871508</v>
      </c>
      <c r="F1015" s="1210">
        <v>8999802.0124455933</v>
      </c>
    </row>
    <row r="1016" spans="2:6" ht="13.15" customHeight="1" x14ac:dyDescent="0.3">
      <c r="B1016" s="1172" t="s">
        <v>1808</v>
      </c>
      <c r="C1016" s="1207">
        <v>19565130.384405877</v>
      </c>
      <c r="D1016" s="1208">
        <v>1949742.5112675217</v>
      </c>
      <c r="E1016" s="1207">
        <v>5091790.2358694114</v>
      </c>
      <c r="F1016" s="1211">
        <v>26606663.131542809</v>
      </c>
    </row>
    <row r="1017" spans="2:6" ht="13.15" customHeight="1" x14ac:dyDescent="0.3">
      <c r="B1017" s="1173" t="s">
        <v>1809</v>
      </c>
      <c r="C1017" s="1206">
        <v>118070894.20770417</v>
      </c>
      <c r="D1017" s="1206">
        <v>7308371.6951944456</v>
      </c>
      <c r="E1017" s="1206">
        <v>75714670.011749879</v>
      </c>
      <c r="F1017" s="1210">
        <v>201093935.91464847</v>
      </c>
    </row>
    <row r="1018" spans="2:6" ht="13.15" customHeight="1" x14ac:dyDescent="0.3">
      <c r="B1018" s="1172" t="s">
        <v>1810</v>
      </c>
      <c r="C1018" s="1207">
        <v>25125908.800603073</v>
      </c>
      <c r="D1018" s="1208">
        <v>2500626.0727103599</v>
      </c>
      <c r="E1018" s="1207">
        <v>22361289.045480095</v>
      </c>
      <c r="F1018" s="1211">
        <v>49987823.918793529</v>
      </c>
    </row>
    <row r="1019" spans="2:6" ht="13.15" customHeight="1" x14ac:dyDescent="0.3">
      <c r="B1019" s="1173" t="s">
        <v>1811</v>
      </c>
      <c r="C1019" s="1206">
        <v>435217273.39980453</v>
      </c>
      <c r="D1019" s="1206">
        <v>27974223.839063916</v>
      </c>
      <c r="E1019" s="1206">
        <v>167177395.75950012</v>
      </c>
      <c r="F1019" s="1210">
        <v>630368892.99836862</v>
      </c>
    </row>
    <row r="1020" spans="2:6" ht="13.15" customHeight="1" x14ac:dyDescent="0.3">
      <c r="B1020" s="1172" t="s">
        <v>1812</v>
      </c>
      <c r="C1020" s="1207">
        <v>30920172.731991984</v>
      </c>
      <c r="D1020" s="1208">
        <v>2214412.0395485372</v>
      </c>
      <c r="E1020" s="1207">
        <v>7511057.3858420439</v>
      </c>
      <c r="F1020" s="1211">
        <v>40645642.157382563</v>
      </c>
    </row>
    <row r="1021" spans="2:6" ht="13.15" customHeight="1" x14ac:dyDescent="0.3">
      <c r="B1021" s="1173" t="s">
        <v>1813</v>
      </c>
      <c r="C1021" s="1206">
        <v>22506638.252110451</v>
      </c>
      <c r="D1021" s="1206">
        <v>1415703.347174342</v>
      </c>
      <c r="E1021" s="1206">
        <v>4189465.6372513189</v>
      </c>
      <c r="F1021" s="1210">
        <v>28111807.236536112</v>
      </c>
    </row>
    <row r="1022" spans="2:6" ht="13.15" customHeight="1" x14ac:dyDescent="0.3">
      <c r="B1022" s="1172" t="s">
        <v>1814</v>
      </c>
      <c r="C1022" s="1207">
        <v>1939704.8121715237</v>
      </c>
      <c r="D1022" s="1208">
        <v>302523.68773847696</v>
      </c>
      <c r="E1022" s="1207">
        <v>161360.3459317357</v>
      </c>
      <c r="F1022" s="1211">
        <v>2403588.8458417365</v>
      </c>
    </row>
    <row r="1023" spans="2:6" ht="13.15" customHeight="1" x14ac:dyDescent="0.3">
      <c r="B1023" s="1173" t="s">
        <v>1815</v>
      </c>
      <c r="C1023" s="1206">
        <v>111576583.35445103</v>
      </c>
      <c r="D1023" s="1206">
        <v>10141030.813406222</v>
      </c>
      <c r="E1023" s="1206">
        <v>17178807.438106529</v>
      </c>
      <c r="F1023" s="1210">
        <v>138896421.6059638</v>
      </c>
    </row>
    <row r="1024" spans="2:6" ht="13.15" customHeight="1" x14ac:dyDescent="0.3">
      <c r="B1024" s="1172" t="s">
        <v>1816</v>
      </c>
      <c r="C1024" s="1207">
        <v>45460039.431535073</v>
      </c>
      <c r="D1024" s="1208">
        <v>4374758.7703106208</v>
      </c>
      <c r="E1024" s="1207">
        <v>23515338.254983276</v>
      </c>
      <c r="F1024" s="1211">
        <v>73350136.456828967</v>
      </c>
    </row>
    <row r="1025" spans="2:6" ht="13.15" customHeight="1" x14ac:dyDescent="0.3">
      <c r="B1025" s="1173" t="s">
        <v>1817</v>
      </c>
      <c r="C1025" s="1206">
        <v>41452963.750639826</v>
      </c>
      <c r="D1025" s="1206">
        <v>3603420.4646073389</v>
      </c>
      <c r="E1025" s="1206">
        <v>9610280.1563632172</v>
      </c>
      <c r="F1025" s="1210">
        <v>54666664.371610381</v>
      </c>
    </row>
    <row r="1026" spans="2:6" ht="13.15" customHeight="1" x14ac:dyDescent="0.3">
      <c r="B1026" s="1172" t="s">
        <v>1818</v>
      </c>
      <c r="C1026" s="1207">
        <v>44669602.210807122</v>
      </c>
      <c r="D1026" s="1208">
        <v>2761496.1128673917</v>
      </c>
      <c r="E1026" s="1207">
        <v>10230895.649700264</v>
      </c>
      <c r="F1026" s="1211">
        <v>57661993.973374777</v>
      </c>
    </row>
    <row r="1027" spans="2:6" ht="13.15" customHeight="1" x14ac:dyDescent="0.3">
      <c r="B1027" s="1173" t="s">
        <v>1819</v>
      </c>
      <c r="C1027" s="1206">
        <v>19336969.977455389</v>
      </c>
      <c r="D1027" s="1206">
        <v>966617.92309777625</v>
      </c>
      <c r="E1027" s="1206">
        <v>4612196.8399018878</v>
      </c>
      <c r="F1027" s="1210">
        <v>24915784.740455054</v>
      </c>
    </row>
    <row r="1028" spans="2:6" ht="13.15" customHeight="1" x14ac:dyDescent="0.3">
      <c r="B1028" s="1172" t="s">
        <v>1820</v>
      </c>
      <c r="C1028" s="1207">
        <v>12994629.520932276</v>
      </c>
      <c r="D1028" s="1208">
        <v>585149.3154498724</v>
      </c>
      <c r="E1028" s="1207">
        <v>2567133.5484461412</v>
      </c>
      <c r="F1028" s="1211">
        <v>16146912.38482829</v>
      </c>
    </row>
    <row r="1029" spans="2:6" ht="13.15" customHeight="1" x14ac:dyDescent="0.3">
      <c r="B1029" s="1173" t="s">
        <v>1821</v>
      </c>
      <c r="C1029" s="1206">
        <v>41427840.163040251</v>
      </c>
      <c r="D1029" s="1206">
        <v>2673995.3085898869</v>
      </c>
      <c r="E1029" s="1206">
        <v>11862342.699993815</v>
      </c>
      <c r="F1029" s="1210">
        <v>55964178.17162396</v>
      </c>
    </row>
    <row r="1030" spans="2:6" ht="13.15" customHeight="1" x14ac:dyDescent="0.3">
      <c r="B1030" s="1172" t="s">
        <v>1822</v>
      </c>
      <c r="C1030" s="1207">
        <v>1835956547.5553691</v>
      </c>
      <c r="D1030" s="1208">
        <v>17389075.080498774</v>
      </c>
      <c r="E1030" s="1207">
        <v>2962008396.1097698</v>
      </c>
      <c r="F1030" s="1211">
        <v>4815354018.7456379</v>
      </c>
    </row>
    <row r="1031" spans="2:6" ht="13.15" customHeight="1" x14ac:dyDescent="0.3">
      <c r="B1031" s="1173" t="s">
        <v>1823</v>
      </c>
      <c r="C1031" s="1206">
        <v>1377848408.862664</v>
      </c>
      <c r="D1031" s="1206">
        <v>21680273.256438229</v>
      </c>
      <c r="E1031" s="1206">
        <v>635374740.81957424</v>
      </c>
      <c r="F1031" s="1210">
        <v>2034903422.9386764</v>
      </c>
    </row>
    <row r="1032" spans="2:6" ht="13.15" customHeight="1" x14ac:dyDescent="0.3">
      <c r="B1032" s="1172" t="s">
        <v>1824</v>
      </c>
      <c r="C1032" s="1207">
        <v>2156219480.4809489</v>
      </c>
      <c r="D1032" s="1208">
        <v>22997189.91238901</v>
      </c>
      <c r="E1032" s="1207">
        <v>786249906.7251097</v>
      </c>
      <c r="F1032" s="1211">
        <v>2965466577.1184473</v>
      </c>
    </row>
    <row r="1033" spans="2:6" ht="13.15" customHeight="1" x14ac:dyDescent="0.3">
      <c r="B1033" s="1173" t="s">
        <v>1825</v>
      </c>
      <c r="C1033" s="1206">
        <v>3566237004.7700272</v>
      </c>
      <c r="D1033" s="1206">
        <v>52300671.707717538</v>
      </c>
      <c r="E1033" s="1206">
        <v>611419613.31209469</v>
      </c>
      <c r="F1033" s="1210">
        <v>4229957289.7898393</v>
      </c>
    </row>
    <row r="1034" spans="2:6" ht="13.15" customHeight="1" x14ac:dyDescent="0.3">
      <c r="B1034" s="1172" t="s">
        <v>1826</v>
      </c>
      <c r="C1034" s="1207">
        <v>2171032566.1956377</v>
      </c>
      <c r="D1034" s="1208">
        <v>32687038.547161382</v>
      </c>
      <c r="E1034" s="1207">
        <v>373366301.71542376</v>
      </c>
      <c r="F1034" s="1211">
        <v>2577085906.4582229</v>
      </c>
    </row>
    <row r="1035" spans="2:6" ht="13.15" customHeight="1" x14ac:dyDescent="0.3">
      <c r="B1035" s="1173" t="s">
        <v>1827</v>
      </c>
      <c r="C1035" s="1206">
        <v>3104500965.4114485</v>
      </c>
      <c r="D1035" s="1206">
        <v>72879220.057804763</v>
      </c>
      <c r="E1035" s="1206">
        <v>738562102.90190434</v>
      </c>
      <c r="F1035" s="1210">
        <v>3915942288.3711576</v>
      </c>
    </row>
    <row r="1036" spans="2:6" ht="13.15" customHeight="1" x14ac:dyDescent="0.3">
      <c r="B1036" s="1172" t="s">
        <v>1828</v>
      </c>
      <c r="C1036" s="1207">
        <v>3264517464.1527219</v>
      </c>
      <c r="D1036" s="1208">
        <v>66888961.15371123</v>
      </c>
      <c r="E1036" s="1207">
        <v>729107139.55454111</v>
      </c>
      <c r="F1036" s="1211">
        <v>4060513564.8609743</v>
      </c>
    </row>
    <row r="1037" spans="2:6" ht="13.15" customHeight="1" x14ac:dyDescent="0.3">
      <c r="B1037" s="1173" t="s">
        <v>1829</v>
      </c>
      <c r="C1037" s="1206">
        <v>3948094235.8506002</v>
      </c>
      <c r="D1037" s="1206">
        <v>71713832.61710979</v>
      </c>
      <c r="E1037" s="1206">
        <v>419983619.97800654</v>
      </c>
      <c r="F1037" s="1210">
        <v>4439791688.4457169</v>
      </c>
    </row>
    <row r="1038" spans="2:6" ht="13.15" customHeight="1" x14ac:dyDescent="0.3">
      <c r="B1038" s="1172" t="s">
        <v>1830</v>
      </c>
      <c r="C1038" s="1207">
        <v>1665780561.5372791</v>
      </c>
      <c r="D1038" s="1208">
        <v>119887908.4177276</v>
      </c>
      <c r="E1038" s="1207">
        <v>3476088603.6343212</v>
      </c>
      <c r="F1038" s="1211">
        <v>5261757073.5893278</v>
      </c>
    </row>
    <row r="1039" spans="2:6" ht="13.15" customHeight="1" x14ac:dyDescent="0.3">
      <c r="B1039" s="1173" t="s">
        <v>1831</v>
      </c>
      <c r="C1039" s="1206">
        <v>3886000879.4745374</v>
      </c>
      <c r="D1039" s="1206">
        <v>61567651.386468828</v>
      </c>
      <c r="E1039" s="1206">
        <v>672460172.05743647</v>
      </c>
      <c r="F1039" s="1210">
        <v>4620028702.9184427</v>
      </c>
    </row>
    <row r="1040" spans="2:6" ht="13.15" customHeight="1" x14ac:dyDescent="0.3">
      <c r="B1040" s="1172" t="s">
        <v>1832</v>
      </c>
      <c r="C1040" s="1207">
        <v>4034270325.9769316</v>
      </c>
      <c r="D1040" s="1208">
        <v>62061401.904269584</v>
      </c>
      <c r="E1040" s="1207">
        <v>1128961624.3073792</v>
      </c>
      <c r="F1040" s="1211">
        <v>5225293352.1885805</v>
      </c>
    </row>
    <row r="1041" spans="2:6" ht="13.15" customHeight="1" x14ac:dyDescent="0.3">
      <c r="B1041" s="1173" t="s">
        <v>1833</v>
      </c>
      <c r="C1041" s="1206">
        <v>1374798214.1703444</v>
      </c>
      <c r="D1041" s="1206">
        <v>13758340.517933458</v>
      </c>
      <c r="E1041" s="1206">
        <v>858149047.74978256</v>
      </c>
      <c r="F1041" s="1210">
        <v>2246705602.4380603</v>
      </c>
    </row>
    <row r="1042" spans="2:6" ht="13.15" customHeight="1" x14ac:dyDescent="0.3">
      <c r="B1042" s="1172" t="s">
        <v>1834</v>
      </c>
      <c r="C1042" s="1207">
        <v>4669445140.7518549</v>
      </c>
      <c r="D1042" s="1208">
        <v>56940001.501061544</v>
      </c>
      <c r="E1042" s="1207">
        <v>1294974931.3461385</v>
      </c>
      <c r="F1042" s="1211">
        <v>6021360073.5990543</v>
      </c>
    </row>
    <row r="1043" spans="2:6" ht="13.15" customHeight="1" x14ac:dyDescent="0.3">
      <c r="B1043" s="1173" t="s">
        <v>1835</v>
      </c>
      <c r="C1043" s="1206">
        <v>3086888238.1742496</v>
      </c>
      <c r="D1043" s="1206">
        <v>39936335.238116972</v>
      </c>
      <c r="E1043" s="1206">
        <v>1042290806.0887651</v>
      </c>
      <c r="F1043" s="1210">
        <v>4169115379.5011315</v>
      </c>
    </row>
    <row r="1044" spans="2:6" ht="13.15" customHeight="1" x14ac:dyDescent="0.3">
      <c r="B1044" s="1172" t="s">
        <v>1836</v>
      </c>
      <c r="C1044" s="1207">
        <v>3121802788.2521009</v>
      </c>
      <c r="D1044" s="1208">
        <v>36211598.524928696</v>
      </c>
      <c r="E1044" s="1207">
        <v>637439683.03263462</v>
      </c>
      <c r="F1044" s="1211">
        <v>3795454069.8096642</v>
      </c>
    </row>
    <row r="1045" spans="2:6" ht="13.15" customHeight="1" x14ac:dyDescent="0.3">
      <c r="B1045" s="1173" t="s">
        <v>1837</v>
      </c>
      <c r="C1045" s="1206">
        <v>0</v>
      </c>
      <c r="D1045" s="1206">
        <v>5910.3148595292741</v>
      </c>
      <c r="E1045" s="1206">
        <v>3025.2415554079103</v>
      </c>
      <c r="F1045" s="1210">
        <v>8935.5564149371839</v>
      </c>
    </row>
    <row r="1046" spans="2:6" ht="13.15" customHeight="1" x14ac:dyDescent="0.3">
      <c r="B1046" s="1172" t="s">
        <v>12581</v>
      </c>
      <c r="C1046" s="1207">
        <v>0</v>
      </c>
      <c r="D1046" s="1208">
        <v>1491.650893119293</v>
      </c>
      <c r="E1046" s="1207">
        <v>0</v>
      </c>
      <c r="F1046" s="1211">
        <v>1491.650893119293</v>
      </c>
    </row>
    <row r="1047" spans="2:6" ht="13.15" customHeight="1" x14ac:dyDescent="0.3">
      <c r="B1047" s="1173" t="s">
        <v>12582</v>
      </c>
      <c r="C1047" s="1206">
        <v>0</v>
      </c>
      <c r="D1047" s="1206">
        <v>2955.1574297646371</v>
      </c>
      <c r="E1047" s="1206">
        <v>0</v>
      </c>
      <c r="F1047" s="1210">
        <v>2955.1574297646371</v>
      </c>
    </row>
    <row r="1048" spans="2:6" ht="13.15" customHeight="1" x14ac:dyDescent="0.3">
      <c r="B1048" s="1172" t="s">
        <v>1838</v>
      </c>
      <c r="C1048" s="1207">
        <v>0</v>
      </c>
      <c r="D1048" s="1208">
        <v>23641.259438117097</v>
      </c>
      <c r="E1048" s="1207">
        <v>0</v>
      </c>
      <c r="F1048" s="1211">
        <v>23641.259438117097</v>
      </c>
    </row>
    <row r="1049" spans="2:6" ht="13.15" customHeight="1" x14ac:dyDescent="0.3">
      <c r="B1049" s="1173" t="s">
        <v>1839</v>
      </c>
      <c r="C1049" s="1206">
        <v>0</v>
      </c>
      <c r="D1049" s="1206">
        <v>5910.3148595292741</v>
      </c>
      <c r="E1049" s="1206">
        <v>802.6151065367925</v>
      </c>
      <c r="F1049" s="1210">
        <v>6712.9299660660663</v>
      </c>
    </row>
    <row r="1050" spans="2:6" ht="13.15" customHeight="1" x14ac:dyDescent="0.3">
      <c r="B1050" s="1172" t="s">
        <v>1840</v>
      </c>
      <c r="C1050" s="1207">
        <v>937765.21540152223</v>
      </c>
      <c r="D1050" s="1208">
        <v>71641.459404437002</v>
      </c>
      <c r="E1050" s="1207">
        <v>864.35473011654574</v>
      </c>
      <c r="F1050" s="1211">
        <v>1010271.0295360758</v>
      </c>
    </row>
    <row r="1051" spans="2:6" ht="13.15" customHeight="1" x14ac:dyDescent="0.3">
      <c r="B1051" s="1173" t="s">
        <v>12583</v>
      </c>
      <c r="C1051" s="1206">
        <v>0</v>
      </c>
      <c r="D1051" s="1206">
        <v>5910.3148595292741</v>
      </c>
      <c r="E1051" s="1206">
        <v>0</v>
      </c>
      <c r="F1051" s="1210">
        <v>5910.3148595292741</v>
      </c>
    </row>
    <row r="1052" spans="2:6" ht="13.15" customHeight="1" x14ac:dyDescent="0.3">
      <c r="B1052" s="1172" t="s">
        <v>12584</v>
      </c>
      <c r="C1052" s="1207">
        <v>0</v>
      </c>
      <c r="D1052" s="1208">
        <v>2955.1574297646371</v>
      </c>
      <c r="E1052" s="1207">
        <v>0</v>
      </c>
      <c r="F1052" s="1211">
        <v>2955.1574297646371</v>
      </c>
    </row>
    <row r="1053" spans="2:6" ht="13.15" customHeight="1" x14ac:dyDescent="0.3">
      <c r="B1053" s="1173" t="s">
        <v>1841</v>
      </c>
      <c r="C1053" s="1206">
        <v>458642.01492919528</v>
      </c>
      <c r="D1053" s="1206">
        <v>530267.8203256717</v>
      </c>
      <c r="E1053" s="1206">
        <v>1728.7094602330915</v>
      </c>
      <c r="F1053" s="1210">
        <v>990638.54471510008</v>
      </c>
    </row>
    <row r="1054" spans="2:6" ht="13.15" customHeight="1" x14ac:dyDescent="0.3">
      <c r="B1054" s="1172" t="s">
        <v>1842</v>
      </c>
      <c r="C1054" s="1207">
        <v>223654.54613099789</v>
      </c>
      <c r="D1054" s="1208">
        <v>77664.351689862073</v>
      </c>
      <c r="E1054" s="1207">
        <v>381180.43598139664</v>
      </c>
      <c r="F1054" s="1211">
        <v>682499.33380225662</v>
      </c>
    </row>
    <row r="1055" spans="2:6" ht="13.15" customHeight="1" x14ac:dyDescent="0.3">
      <c r="B1055" s="1173" t="s">
        <v>1843</v>
      </c>
      <c r="C1055" s="1206">
        <v>1515880.8126656525</v>
      </c>
      <c r="D1055" s="1206">
        <v>87486.732099270244</v>
      </c>
      <c r="E1055" s="1206">
        <v>1397538.1193512946</v>
      </c>
      <c r="F1055" s="1210">
        <v>3000905.6641162173</v>
      </c>
    </row>
    <row r="1056" spans="2:6" ht="13.15" customHeight="1" x14ac:dyDescent="0.3">
      <c r="B1056" s="1172" t="s">
        <v>1844</v>
      </c>
      <c r="C1056" s="1207">
        <v>1418786612.1499872</v>
      </c>
      <c r="D1056" s="1208">
        <v>28569026.668784332</v>
      </c>
      <c r="E1056" s="1207">
        <v>348488059.81819957</v>
      </c>
      <c r="F1056" s="1211">
        <v>1795843698.6369712</v>
      </c>
    </row>
    <row r="1057" spans="2:6" ht="13.15" customHeight="1" x14ac:dyDescent="0.3">
      <c r="B1057" s="1173" t="s">
        <v>1845</v>
      </c>
      <c r="C1057" s="1206">
        <v>43523065.44410263</v>
      </c>
      <c r="D1057" s="1206">
        <v>697360.86471150629</v>
      </c>
      <c r="E1057" s="1206">
        <v>2007500.3882907713</v>
      </c>
      <c r="F1057" s="1210">
        <v>46227926.697104909</v>
      </c>
    </row>
    <row r="1058" spans="2:6" ht="13.15" customHeight="1" x14ac:dyDescent="0.3">
      <c r="B1058" s="1172" t="s">
        <v>1846</v>
      </c>
      <c r="C1058" s="1207">
        <v>475984936.68217146</v>
      </c>
      <c r="D1058" s="1208">
        <v>5062339.4711474283</v>
      </c>
      <c r="E1058" s="1207">
        <v>230134491.09404022</v>
      </c>
      <c r="F1058" s="1211">
        <v>711181767.24735904</v>
      </c>
    </row>
    <row r="1059" spans="2:6" ht="13.15" customHeight="1" x14ac:dyDescent="0.3">
      <c r="B1059" s="1173" t="s">
        <v>1847</v>
      </c>
      <c r="C1059" s="1206">
        <v>173135926.95278332</v>
      </c>
      <c r="D1059" s="1206">
        <v>1772433.0654816444</v>
      </c>
      <c r="E1059" s="1206">
        <v>30990611.237523001</v>
      </c>
      <c r="F1059" s="1210">
        <v>205898971.25578794</v>
      </c>
    </row>
    <row r="1060" spans="2:6" ht="13.15" customHeight="1" x14ac:dyDescent="0.3">
      <c r="B1060" s="1172" t="s">
        <v>1848</v>
      </c>
      <c r="C1060" s="1207">
        <v>518271894.30812764</v>
      </c>
      <c r="D1060" s="1208">
        <v>13460516.937726127</v>
      </c>
      <c r="E1060" s="1207">
        <v>135759625.55760202</v>
      </c>
      <c r="F1060" s="1211">
        <v>667492036.80345583</v>
      </c>
    </row>
    <row r="1061" spans="2:6" ht="13.15" customHeight="1" x14ac:dyDescent="0.3">
      <c r="B1061" s="1173" t="s">
        <v>1849</v>
      </c>
      <c r="C1061" s="1206">
        <v>426038015.66308385</v>
      </c>
      <c r="D1061" s="1206">
        <v>11530306.609851526</v>
      </c>
      <c r="E1061" s="1206">
        <v>317367305.26204789</v>
      </c>
      <c r="F1061" s="1210">
        <v>754935627.53498328</v>
      </c>
    </row>
    <row r="1062" spans="2:6" ht="13.15" customHeight="1" x14ac:dyDescent="0.3">
      <c r="B1062" s="1172" t="s">
        <v>1850</v>
      </c>
      <c r="C1062" s="1207">
        <v>11860927.630501462</v>
      </c>
      <c r="D1062" s="1208">
        <v>13482933.917657617</v>
      </c>
      <c r="E1062" s="1207">
        <v>78407082.759316996</v>
      </c>
      <c r="F1062" s="1211">
        <v>103750944.30747607</v>
      </c>
    </row>
    <row r="1063" spans="2:6" ht="13.15" customHeight="1" x14ac:dyDescent="0.3">
      <c r="B1063" s="1173" t="s">
        <v>1851</v>
      </c>
      <c r="C1063" s="1206">
        <v>245091.52033280898</v>
      </c>
      <c r="D1063" s="1206">
        <v>2955.1574297646371</v>
      </c>
      <c r="E1063" s="1206">
        <v>159226.48921218366</v>
      </c>
      <c r="F1063" s="1210">
        <v>407273.16697475727</v>
      </c>
    </row>
    <row r="1064" spans="2:6" ht="13.15" customHeight="1" x14ac:dyDescent="0.3">
      <c r="B1064" s="1172" t="s">
        <v>1852</v>
      </c>
      <c r="C1064" s="1207">
        <v>396438879.39862412</v>
      </c>
      <c r="D1064" s="1208">
        <v>9358251.8267962839</v>
      </c>
      <c r="E1064" s="1207">
        <v>72643107.77850832</v>
      </c>
      <c r="F1064" s="1211">
        <v>478440239.00392872</v>
      </c>
    </row>
    <row r="1065" spans="2:6" ht="13.15" customHeight="1" x14ac:dyDescent="0.3">
      <c r="B1065" s="1173" t="s">
        <v>1853</v>
      </c>
      <c r="C1065" s="1206">
        <v>3983657766.4276938</v>
      </c>
      <c r="D1065" s="1206">
        <v>101847319.62921153</v>
      </c>
      <c r="E1065" s="1206">
        <v>898448777.10079312</v>
      </c>
      <c r="F1065" s="1210">
        <v>4983953863.1576986</v>
      </c>
    </row>
    <row r="1066" spans="2:6" ht="13.15" customHeight="1" x14ac:dyDescent="0.3">
      <c r="B1066" s="1172" t="s">
        <v>1854</v>
      </c>
      <c r="C1066" s="1207">
        <v>208360289.0972828</v>
      </c>
      <c r="D1066" s="1208">
        <v>6845143.7319897236</v>
      </c>
      <c r="E1066" s="1207">
        <v>31384339.470428202</v>
      </c>
      <c r="F1066" s="1211">
        <v>246589772.29970071</v>
      </c>
    </row>
    <row r="1067" spans="2:6" ht="13.15" customHeight="1" x14ac:dyDescent="0.3">
      <c r="B1067" s="1173" t="s">
        <v>1855</v>
      </c>
      <c r="C1067" s="1206">
        <v>86051291.435756832</v>
      </c>
      <c r="D1067" s="1206">
        <v>2344692.2656664476</v>
      </c>
      <c r="E1067" s="1206">
        <v>12064354.624848844</v>
      </c>
      <c r="F1067" s="1210">
        <v>100460338.32627213</v>
      </c>
    </row>
    <row r="1068" spans="2:6" ht="13.15" customHeight="1" x14ac:dyDescent="0.3">
      <c r="B1068" s="1172" t="s">
        <v>1856</v>
      </c>
      <c r="C1068" s="1207">
        <v>182330477.30804294</v>
      </c>
      <c r="D1068" s="1208">
        <v>4482973.8209529538</v>
      </c>
      <c r="E1068" s="1207">
        <v>13286767.114660697</v>
      </c>
      <c r="F1068" s="1211">
        <v>200100218.24365661</v>
      </c>
    </row>
    <row r="1069" spans="2:6" ht="13.15" customHeight="1" x14ac:dyDescent="0.3">
      <c r="B1069" s="1173" t="s">
        <v>1857</v>
      </c>
      <c r="C1069" s="1206">
        <v>1156475330.2599339</v>
      </c>
      <c r="D1069" s="1206">
        <v>21701057.863694247</v>
      </c>
      <c r="E1069" s="1206">
        <v>410634459.0775035</v>
      </c>
      <c r="F1069" s="1210">
        <v>1588810847.2011316</v>
      </c>
    </row>
    <row r="1070" spans="2:6" ht="13.15" customHeight="1" x14ac:dyDescent="0.3">
      <c r="B1070" s="1172" t="s">
        <v>1858</v>
      </c>
      <c r="C1070" s="1207">
        <v>2887910107.0918026</v>
      </c>
      <c r="D1070" s="1208">
        <v>8850386.9142238721</v>
      </c>
      <c r="E1070" s="1207">
        <v>249345641.2283586</v>
      </c>
      <c r="F1070" s="1211">
        <v>3146106135.234385</v>
      </c>
    </row>
    <row r="1071" spans="2:6" ht="13.15" customHeight="1" x14ac:dyDescent="0.3">
      <c r="B1071" s="1173" t="s">
        <v>1859</v>
      </c>
      <c r="C1071" s="1206">
        <v>383348807.55306077</v>
      </c>
      <c r="D1071" s="1206">
        <v>3903171.9332331307</v>
      </c>
      <c r="E1071" s="1206">
        <v>34991807.679060169</v>
      </c>
      <c r="F1071" s="1210">
        <v>422243787.16535407</v>
      </c>
    </row>
    <row r="1072" spans="2:6" ht="13.15" customHeight="1" x14ac:dyDescent="0.3">
      <c r="B1072" s="1172" t="s">
        <v>1860</v>
      </c>
      <c r="C1072" s="1207">
        <v>1515960962.3717449</v>
      </c>
      <c r="D1072" s="1208">
        <v>11371586.51151669</v>
      </c>
      <c r="E1072" s="1207">
        <v>955196015.19722748</v>
      </c>
      <c r="F1072" s="1211">
        <v>2482528564.0804892</v>
      </c>
    </row>
    <row r="1073" spans="2:6" ht="13.15" customHeight="1" x14ac:dyDescent="0.3">
      <c r="B1073" s="1173" t="s">
        <v>1861</v>
      </c>
      <c r="C1073" s="1206">
        <v>465074199.51963413</v>
      </c>
      <c r="D1073" s="1206">
        <v>5004601.3238411238</v>
      </c>
      <c r="E1073" s="1206">
        <v>94872649.782392517</v>
      </c>
      <c r="F1073" s="1210">
        <v>564951450.62586772</v>
      </c>
    </row>
    <row r="1074" spans="2:6" ht="13.15" customHeight="1" x14ac:dyDescent="0.3">
      <c r="B1074" s="1172" t="s">
        <v>1862</v>
      </c>
      <c r="C1074" s="1207">
        <v>315528092.45171916</v>
      </c>
      <c r="D1074" s="1208">
        <v>2204603.7313173655</v>
      </c>
      <c r="E1074" s="1207">
        <v>133659417.47322024</v>
      </c>
      <c r="F1074" s="1211">
        <v>451392113.65625674</v>
      </c>
    </row>
    <row r="1075" spans="2:6" ht="13.15" customHeight="1" x14ac:dyDescent="0.3">
      <c r="B1075" s="1173" t="s">
        <v>1863</v>
      </c>
      <c r="C1075" s="1206">
        <v>4488365108.0918417</v>
      </c>
      <c r="D1075" s="1206">
        <v>36385024.049521178</v>
      </c>
      <c r="E1075" s="1206">
        <v>1392376269.2202513</v>
      </c>
      <c r="F1075" s="1210">
        <v>5917126401.3616142</v>
      </c>
    </row>
    <row r="1076" spans="2:6" ht="13.15" customHeight="1" x14ac:dyDescent="0.3">
      <c r="B1076" s="1172" t="s">
        <v>1864</v>
      </c>
      <c r="C1076" s="1207">
        <v>5945608423.0887451</v>
      </c>
      <c r="D1076" s="1208">
        <v>56881433.095239244</v>
      </c>
      <c r="E1076" s="1207">
        <v>2790411145.5579877</v>
      </c>
      <c r="F1076" s="1211">
        <v>8792901001.741972</v>
      </c>
    </row>
    <row r="1077" spans="2:6" ht="13.15" customHeight="1" x14ac:dyDescent="0.3">
      <c r="B1077" s="1173" t="s">
        <v>1865</v>
      </c>
      <c r="C1077" s="1206">
        <v>13873135.839495672</v>
      </c>
      <c r="D1077" s="1206">
        <v>158354.2217006736</v>
      </c>
      <c r="E1077" s="1206">
        <v>696731.65209751553</v>
      </c>
      <c r="F1077" s="1210">
        <v>14728221.713293862</v>
      </c>
    </row>
    <row r="1078" spans="2:6" ht="13.15" customHeight="1" x14ac:dyDescent="0.3">
      <c r="B1078" s="1172" t="s">
        <v>1866</v>
      </c>
      <c r="C1078" s="1207">
        <v>657645679.22295368</v>
      </c>
      <c r="D1078" s="1208">
        <v>4886324.665759353</v>
      </c>
      <c r="E1078" s="1207">
        <v>78143225.96034801</v>
      </c>
      <c r="F1078" s="1211">
        <v>740675229.84906101</v>
      </c>
    </row>
    <row r="1079" spans="2:6" ht="13.15" customHeight="1" x14ac:dyDescent="0.3">
      <c r="B1079" s="1173" t="s">
        <v>1867</v>
      </c>
      <c r="C1079" s="1206">
        <v>1035551543.4473093</v>
      </c>
      <c r="D1079" s="1206">
        <v>10433661.759844108</v>
      </c>
      <c r="E1079" s="1206">
        <v>304296975.91266972</v>
      </c>
      <c r="F1079" s="1210">
        <v>1350282181.119823</v>
      </c>
    </row>
    <row r="1080" spans="2:6" ht="13.15" customHeight="1" x14ac:dyDescent="0.3">
      <c r="B1080" s="1172" t="s">
        <v>1868</v>
      </c>
      <c r="C1080" s="1207">
        <v>102542.46895261257</v>
      </c>
      <c r="D1080" s="1208">
        <v>0</v>
      </c>
      <c r="E1080" s="1207">
        <v>617.39623579753265</v>
      </c>
      <c r="F1080" s="1211">
        <v>103159.86518841011</v>
      </c>
    </row>
    <row r="1081" spans="2:6" ht="13.15" customHeight="1" x14ac:dyDescent="0.3">
      <c r="B1081" s="1173" t="s">
        <v>1869</v>
      </c>
      <c r="C1081" s="1206">
        <v>647873013.27043009</v>
      </c>
      <c r="D1081" s="1206">
        <v>12627570.635701373</v>
      </c>
      <c r="E1081" s="1206">
        <v>80785129.607940614</v>
      </c>
      <c r="F1081" s="1210">
        <v>741285713.51407218</v>
      </c>
    </row>
    <row r="1082" spans="2:6" ht="13.15" customHeight="1" x14ac:dyDescent="0.3">
      <c r="B1082" s="1172" t="s">
        <v>1870</v>
      </c>
      <c r="C1082" s="1207">
        <v>106803920.9579535</v>
      </c>
      <c r="D1082" s="1208">
        <v>946297.6977235846</v>
      </c>
      <c r="E1082" s="1207">
        <v>20767776.299075335</v>
      </c>
      <c r="F1082" s="1211">
        <v>128517994.95475242</v>
      </c>
    </row>
    <row r="1083" spans="2:6" ht="13.15" customHeight="1" x14ac:dyDescent="0.3">
      <c r="B1083" s="1173" t="s">
        <v>1871</v>
      </c>
      <c r="C1083" s="1206">
        <v>87817725.418233484</v>
      </c>
      <c r="D1083" s="1206">
        <v>1037569.8457686013</v>
      </c>
      <c r="E1083" s="1206">
        <v>7702954.251461314</v>
      </c>
      <c r="F1083" s="1210">
        <v>96558249.515463397</v>
      </c>
    </row>
    <row r="1084" spans="2:6" ht="13.15" customHeight="1" x14ac:dyDescent="0.3">
      <c r="B1084" s="1172" t="s">
        <v>1872</v>
      </c>
      <c r="C1084" s="1207">
        <v>424404709.38663757</v>
      </c>
      <c r="D1084" s="1208">
        <v>8667350.0918955486</v>
      </c>
      <c r="E1084" s="1207">
        <v>49225766.626289278</v>
      </c>
      <c r="F1084" s="1211">
        <v>482297826.1048224</v>
      </c>
    </row>
    <row r="1085" spans="2:6" ht="13.15" customHeight="1" x14ac:dyDescent="0.3">
      <c r="B1085" s="1173" t="s">
        <v>1873</v>
      </c>
      <c r="C1085" s="1206">
        <v>280253210.04954666</v>
      </c>
      <c r="D1085" s="1206">
        <v>4542372.4852912221</v>
      </c>
      <c r="E1085" s="1206">
        <v>75509720.524863526</v>
      </c>
      <c r="F1085" s="1210">
        <v>360305303.05970144</v>
      </c>
    </row>
    <row r="1086" spans="2:6" ht="13.15" customHeight="1" x14ac:dyDescent="0.3">
      <c r="B1086" s="1172" t="s">
        <v>1874</v>
      </c>
      <c r="C1086" s="1207">
        <v>60266434.625612758</v>
      </c>
      <c r="D1086" s="1208">
        <v>645251.58869999018</v>
      </c>
      <c r="E1086" s="1207">
        <v>10885632.197324207</v>
      </c>
      <c r="F1086" s="1211">
        <v>71797318.411636949</v>
      </c>
    </row>
    <row r="1087" spans="2:6" ht="13.15" customHeight="1" x14ac:dyDescent="0.3">
      <c r="B1087" s="1173" t="s">
        <v>1875</v>
      </c>
      <c r="C1087" s="1206">
        <v>191286763.20481735</v>
      </c>
      <c r="D1087" s="1206">
        <v>2645048.8379564313</v>
      </c>
      <c r="E1087" s="1206">
        <v>193823532.89886773</v>
      </c>
      <c r="F1087" s="1210">
        <v>387755344.94164151</v>
      </c>
    </row>
    <row r="1088" spans="2:6" ht="13.15" customHeight="1" x14ac:dyDescent="0.3">
      <c r="B1088" s="1172" t="s">
        <v>1876</v>
      </c>
      <c r="C1088" s="1207">
        <v>983499293.09562457</v>
      </c>
      <c r="D1088" s="1208">
        <v>27682704.594706733</v>
      </c>
      <c r="E1088" s="1207">
        <v>165819418.21358094</v>
      </c>
      <c r="F1088" s="1211">
        <v>1177001415.9039123</v>
      </c>
    </row>
    <row r="1089" spans="2:6" ht="13.15" customHeight="1" x14ac:dyDescent="0.3">
      <c r="B1089" s="1173" t="s">
        <v>1877</v>
      </c>
      <c r="C1089" s="1206">
        <v>633238250.41120386</v>
      </c>
      <c r="D1089" s="1206">
        <v>36656546.72860419</v>
      </c>
      <c r="E1089" s="1206">
        <v>253965376.49521765</v>
      </c>
      <c r="F1089" s="1210">
        <v>923860173.63502574</v>
      </c>
    </row>
    <row r="1090" spans="2:6" ht="13.15" customHeight="1" x14ac:dyDescent="0.3">
      <c r="B1090" s="1172" t="s">
        <v>1878</v>
      </c>
      <c r="C1090" s="1207">
        <v>1176190929.0874634</v>
      </c>
      <c r="D1090" s="1208">
        <v>37696931.010019608</v>
      </c>
      <c r="E1090" s="1207">
        <v>379123343.42510986</v>
      </c>
      <c r="F1090" s="1211">
        <v>1593011203.5225928</v>
      </c>
    </row>
    <row r="1091" spans="2:6" ht="13.15" customHeight="1" x14ac:dyDescent="0.3">
      <c r="B1091" s="1173" t="s">
        <v>1879</v>
      </c>
      <c r="C1091" s="1206">
        <v>250078415.9300878</v>
      </c>
      <c r="D1091" s="1206">
        <v>4952168.3877301551</v>
      </c>
      <c r="E1091" s="1206">
        <v>29869397.531062029</v>
      </c>
      <c r="F1091" s="1210">
        <v>284899981.84887999</v>
      </c>
    </row>
    <row r="1092" spans="2:6" ht="13.15" customHeight="1" x14ac:dyDescent="0.3">
      <c r="B1092" s="1172" t="s">
        <v>1880</v>
      </c>
      <c r="C1092" s="1207">
        <v>51488881.208011314</v>
      </c>
      <c r="D1092" s="1208">
        <v>1220268.9358192405</v>
      </c>
      <c r="E1092" s="1207">
        <v>152755127.08742467</v>
      </c>
      <c r="F1092" s="1211">
        <v>205464277.23125523</v>
      </c>
    </row>
    <row r="1093" spans="2:6" ht="13.15" customHeight="1" x14ac:dyDescent="0.3">
      <c r="B1093" s="1173" t="s">
        <v>1881</v>
      </c>
      <c r="C1093" s="1206">
        <v>711401554.58811545</v>
      </c>
      <c r="D1093" s="1206">
        <v>18309282.959771011</v>
      </c>
      <c r="E1093" s="1206">
        <v>72622251.955568194</v>
      </c>
      <c r="F1093" s="1210">
        <v>802333089.50345469</v>
      </c>
    </row>
    <row r="1094" spans="2:6" ht="13.15" customHeight="1" x14ac:dyDescent="0.3">
      <c r="B1094" s="1172" t="s">
        <v>1882</v>
      </c>
      <c r="C1094" s="1207">
        <v>88734326.741907135</v>
      </c>
      <c r="D1094" s="1208">
        <v>2263425.4363479204</v>
      </c>
      <c r="E1094" s="1207">
        <v>2000366.8118722823</v>
      </c>
      <c r="F1094" s="1211">
        <v>92998118.99012734</v>
      </c>
    </row>
    <row r="1095" spans="2:6" ht="13.15" customHeight="1" x14ac:dyDescent="0.3">
      <c r="B1095" s="1173" t="s">
        <v>1883</v>
      </c>
      <c r="C1095" s="1206">
        <v>366780347.69608885</v>
      </c>
      <c r="D1095" s="1206">
        <v>10506147.549942764</v>
      </c>
      <c r="E1095" s="1206">
        <v>125104213.10962899</v>
      </c>
      <c r="F1095" s="1210">
        <v>502390708.35566062</v>
      </c>
    </row>
    <row r="1096" spans="2:6" ht="13.15" customHeight="1" x14ac:dyDescent="0.3">
      <c r="B1096" s="1172" t="s">
        <v>1884</v>
      </c>
      <c r="C1096" s="1207">
        <v>288814482.14781255</v>
      </c>
      <c r="D1096" s="1208">
        <v>8752078.6770603713</v>
      </c>
      <c r="E1096" s="1207">
        <v>38541392.387522608</v>
      </c>
      <c r="F1096" s="1211">
        <v>336107953.21239555</v>
      </c>
    </row>
    <row r="1097" spans="2:6" ht="13.15" customHeight="1" x14ac:dyDescent="0.3">
      <c r="B1097" s="1173" t="s">
        <v>1885</v>
      </c>
      <c r="C1097" s="1206">
        <v>301391158.94242793</v>
      </c>
      <c r="D1097" s="1206">
        <v>11710261.625145957</v>
      </c>
      <c r="E1097" s="1206">
        <v>130901037.71586832</v>
      </c>
      <c r="F1097" s="1210">
        <v>444002458.28344226</v>
      </c>
    </row>
    <row r="1098" spans="2:6" ht="13.15" customHeight="1" x14ac:dyDescent="0.3">
      <c r="B1098" s="1172" t="s">
        <v>1886</v>
      </c>
      <c r="C1098" s="1207">
        <v>695816055.09597719</v>
      </c>
      <c r="D1098" s="1208">
        <v>25940878.516890537</v>
      </c>
      <c r="E1098" s="1207">
        <v>169679464.53725001</v>
      </c>
      <c r="F1098" s="1211">
        <v>891436398.15011775</v>
      </c>
    </row>
    <row r="1099" spans="2:6" ht="13.15" customHeight="1" x14ac:dyDescent="0.3">
      <c r="B1099" s="1173" t="s">
        <v>1887</v>
      </c>
      <c r="C1099" s="1206">
        <v>2853137286.8179092</v>
      </c>
      <c r="D1099" s="1206">
        <v>75715270.570971698</v>
      </c>
      <c r="E1099" s="1206">
        <v>1280442031.1330037</v>
      </c>
      <c r="F1099" s="1210">
        <v>4209294588.5218844</v>
      </c>
    </row>
    <row r="1100" spans="2:6" ht="13.15" customHeight="1" x14ac:dyDescent="0.3">
      <c r="B1100" s="1172" t="s">
        <v>1888</v>
      </c>
      <c r="C1100" s="1207">
        <v>390684212.42595196</v>
      </c>
      <c r="D1100" s="1208">
        <v>8448316.6376370378</v>
      </c>
      <c r="E1100" s="1207">
        <v>62335539.246845037</v>
      </c>
      <c r="F1100" s="1211">
        <v>461468068.31043398</v>
      </c>
    </row>
    <row r="1101" spans="2:6" ht="13.15" customHeight="1" x14ac:dyDescent="0.3">
      <c r="B1101" s="1173" t="s">
        <v>1889</v>
      </c>
      <c r="C1101" s="1206">
        <v>152881399.86299554</v>
      </c>
      <c r="D1101" s="1206">
        <v>3132171.3598075388</v>
      </c>
      <c r="E1101" s="1206">
        <v>20871999.304222826</v>
      </c>
      <c r="F1101" s="1210">
        <v>176885570.52702591</v>
      </c>
    </row>
    <row r="1102" spans="2:6" ht="13.15" customHeight="1" x14ac:dyDescent="0.3">
      <c r="B1102" s="1172" t="s">
        <v>1890</v>
      </c>
      <c r="C1102" s="1207">
        <v>168820950.78255618</v>
      </c>
      <c r="D1102" s="1208">
        <v>4079088.2333735488</v>
      </c>
      <c r="E1102" s="1207">
        <v>18101951.738063812</v>
      </c>
      <c r="F1102" s="1211">
        <v>191001990.75399354</v>
      </c>
    </row>
    <row r="1103" spans="2:6" ht="13.15" customHeight="1" x14ac:dyDescent="0.3">
      <c r="B1103" s="1173" t="s">
        <v>1891</v>
      </c>
      <c r="C1103" s="1206">
        <v>371553965.8812452</v>
      </c>
      <c r="D1103" s="1206">
        <v>6690870.4419777701</v>
      </c>
      <c r="E1103" s="1206">
        <v>50495528.036873117</v>
      </c>
      <c r="F1103" s="1210">
        <v>428740364.3600961</v>
      </c>
    </row>
    <row r="1104" spans="2:6" ht="13.15" customHeight="1" x14ac:dyDescent="0.3">
      <c r="B1104" s="1172" t="s">
        <v>1892</v>
      </c>
      <c r="C1104" s="1207">
        <v>98805062.214701936</v>
      </c>
      <c r="D1104" s="1208">
        <v>2594600.078976878</v>
      </c>
      <c r="E1104" s="1207">
        <v>23870637.623134315</v>
      </c>
      <c r="F1104" s="1211">
        <v>125270299.91681314</v>
      </c>
    </row>
    <row r="1105" spans="2:6" ht="13.15" customHeight="1" x14ac:dyDescent="0.3">
      <c r="B1105" s="1173" t="s">
        <v>1893</v>
      </c>
      <c r="C1105" s="1206">
        <v>38650045.238443792</v>
      </c>
      <c r="D1105" s="1206">
        <v>452251.66417988524</v>
      </c>
      <c r="E1105" s="1206">
        <v>43219675.306082316</v>
      </c>
      <c r="F1105" s="1210">
        <v>82321972.208705992</v>
      </c>
    </row>
    <row r="1106" spans="2:6" ht="13.15" customHeight="1" x14ac:dyDescent="0.3">
      <c r="B1106" s="1172" t="s">
        <v>1894</v>
      </c>
      <c r="C1106" s="1207">
        <v>90713628.512795344</v>
      </c>
      <c r="D1106" s="1208">
        <v>1791120.918180346</v>
      </c>
      <c r="E1106" s="1207">
        <v>10339596.500524856</v>
      </c>
      <c r="F1106" s="1211">
        <v>102844345.93150055</v>
      </c>
    </row>
    <row r="1107" spans="2:6" ht="13.15" customHeight="1" x14ac:dyDescent="0.3">
      <c r="B1107" s="1173" t="s">
        <v>1895</v>
      </c>
      <c r="C1107" s="1206">
        <v>907759595.87464976</v>
      </c>
      <c r="D1107" s="1206">
        <v>24721664.994439028</v>
      </c>
      <c r="E1107" s="1206">
        <v>279014586.42179632</v>
      </c>
      <c r="F1107" s="1210">
        <v>1211495847.290885</v>
      </c>
    </row>
    <row r="1108" spans="2:6" ht="13.15" customHeight="1" x14ac:dyDescent="0.3">
      <c r="B1108" s="1172" t="s">
        <v>1896</v>
      </c>
      <c r="C1108" s="1207">
        <v>453986914.53771532</v>
      </c>
      <c r="D1108" s="1208">
        <v>12159853.647639057</v>
      </c>
      <c r="E1108" s="1207">
        <v>111738853.97771558</v>
      </c>
      <c r="F1108" s="1211">
        <v>577885622.16306996</v>
      </c>
    </row>
    <row r="1109" spans="2:6" ht="13.15" customHeight="1" x14ac:dyDescent="0.3">
      <c r="B1109" s="1173" t="s">
        <v>1897</v>
      </c>
      <c r="C1109" s="1206">
        <v>824291255.01835537</v>
      </c>
      <c r="D1109" s="1206">
        <v>14371268.313223122</v>
      </c>
      <c r="E1109" s="1206">
        <v>181905703.82411644</v>
      </c>
      <c r="F1109" s="1210">
        <v>1020568227.155695</v>
      </c>
    </row>
    <row r="1110" spans="2:6" ht="13.15" customHeight="1" x14ac:dyDescent="0.3">
      <c r="B1110" s="1172" t="s">
        <v>1898</v>
      </c>
      <c r="C1110" s="1207">
        <v>16047828.120465398</v>
      </c>
      <c r="D1110" s="1208">
        <v>180799.34598864781</v>
      </c>
      <c r="E1110" s="1207">
        <v>12726573.827365279</v>
      </c>
      <c r="F1110" s="1211">
        <v>28955201.293819323</v>
      </c>
    </row>
    <row r="1111" spans="2:6" ht="13.15" customHeight="1" x14ac:dyDescent="0.3">
      <c r="B1111" s="1173" t="s">
        <v>1899</v>
      </c>
      <c r="C1111" s="1206">
        <v>866850612.41203547</v>
      </c>
      <c r="D1111" s="1206">
        <v>22504635.529738434</v>
      </c>
      <c r="E1111" s="1206">
        <v>281917003.19580775</v>
      </c>
      <c r="F1111" s="1210">
        <v>1171272251.1375816</v>
      </c>
    </row>
    <row r="1112" spans="2:6" ht="13.15" customHeight="1" x14ac:dyDescent="0.3">
      <c r="B1112" s="1172" t="s">
        <v>1900</v>
      </c>
      <c r="C1112" s="1207">
        <v>532435453.35862494</v>
      </c>
      <c r="D1112" s="1208">
        <v>15100741.8886714</v>
      </c>
      <c r="E1112" s="1207">
        <v>155922625.45269233</v>
      </c>
      <c r="F1112" s="1211">
        <v>703458820.6999886</v>
      </c>
    </row>
    <row r="1113" spans="2:6" ht="13.15" customHeight="1" x14ac:dyDescent="0.3">
      <c r="B1113" s="1173" t="s">
        <v>1901</v>
      </c>
      <c r="C1113" s="1206">
        <v>43175841.078528039</v>
      </c>
      <c r="D1113" s="1206">
        <v>1586187.7865152878</v>
      </c>
      <c r="E1113" s="1206">
        <v>5001588.6458193921</v>
      </c>
      <c r="F1113" s="1210">
        <v>49763617.510862723</v>
      </c>
    </row>
    <row r="1114" spans="2:6" ht="13.15" customHeight="1" x14ac:dyDescent="0.3">
      <c r="B1114" s="1172" t="s">
        <v>1902</v>
      </c>
      <c r="C1114" s="1207">
        <v>2742823982.9877591</v>
      </c>
      <c r="D1114" s="1208">
        <v>57754597.682665288</v>
      </c>
      <c r="E1114" s="1207">
        <v>1513583421.7923031</v>
      </c>
      <c r="F1114" s="1211">
        <v>4314162002.4627275</v>
      </c>
    </row>
    <row r="1115" spans="2:6" ht="13.15" customHeight="1" x14ac:dyDescent="0.3">
      <c r="B1115" s="1173" t="s">
        <v>1903</v>
      </c>
      <c r="C1115" s="1206">
        <v>1279391.3902609586</v>
      </c>
      <c r="D1115" s="1206">
        <v>14775.787148823183</v>
      </c>
      <c r="E1115" s="1206">
        <v>3210.46042614717</v>
      </c>
      <c r="F1115" s="1210">
        <v>1297377.6378359289</v>
      </c>
    </row>
    <row r="1116" spans="2:6" ht="13.15" customHeight="1" x14ac:dyDescent="0.3">
      <c r="B1116" s="1172" t="s">
        <v>1904</v>
      </c>
      <c r="C1116" s="1207">
        <v>4928455.9478622526</v>
      </c>
      <c r="D1116" s="1208">
        <v>8865.4722892939117</v>
      </c>
      <c r="E1116" s="1207">
        <v>14301922.062626263</v>
      </c>
      <c r="F1116" s="1211">
        <v>19239243.482777812</v>
      </c>
    </row>
    <row r="1117" spans="2:6" ht="13.15" customHeight="1" x14ac:dyDescent="0.3">
      <c r="B1117" s="1173" t="s">
        <v>1905</v>
      </c>
      <c r="C1117" s="1206">
        <v>31889752.055603836</v>
      </c>
      <c r="D1117" s="1206">
        <v>191944.51115233166</v>
      </c>
      <c r="E1117" s="1206">
        <v>29259425.316364158</v>
      </c>
      <c r="F1117" s="1210">
        <v>61341121.883120328</v>
      </c>
    </row>
    <row r="1118" spans="2:6" ht="13.15" customHeight="1" x14ac:dyDescent="0.3">
      <c r="B1118" s="1172" t="s">
        <v>1906</v>
      </c>
      <c r="C1118" s="1207">
        <v>1350925480.8425069</v>
      </c>
      <c r="D1118" s="1208">
        <v>39056627.08781077</v>
      </c>
      <c r="E1118" s="1207">
        <v>311264570.12040794</v>
      </c>
      <c r="F1118" s="1211">
        <v>1701246678.0507255</v>
      </c>
    </row>
    <row r="1119" spans="2:6" ht="13.15" customHeight="1" x14ac:dyDescent="0.3">
      <c r="B1119" s="1173" t="s">
        <v>1907</v>
      </c>
      <c r="C1119" s="1206">
        <v>291654676.41769713</v>
      </c>
      <c r="D1119" s="1206">
        <v>7766702.5403727042</v>
      </c>
      <c r="E1119" s="1206">
        <v>56045945.542995982</v>
      </c>
      <c r="F1119" s="1210">
        <v>355467324.50106585</v>
      </c>
    </row>
    <row r="1120" spans="2:6" ht="13.15" customHeight="1" x14ac:dyDescent="0.3">
      <c r="B1120" s="1172" t="s">
        <v>1908</v>
      </c>
      <c r="C1120" s="1207">
        <v>681356611.18500054</v>
      </c>
      <c r="D1120" s="1208">
        <v>20190719.11787625</v>
      </c>
      <c r="E1120" s="1207">
        <v>325367186.78501385</v>
      </c>
      <c r="F1120" s="1211">
        <v>1026914517.0878906</v>
      </c>
    </row>
    <row r="1121" spans="2:6" ht="13.15" customHeight="1" x14ac:dyDescent="0.3">
      <c r="B1121" s="1173" t="s">
        <v>1909</v>
      </c>
      <c r="C1121" s="1206">
        <v>445381403.07867628</v>
      </c>
      <c r="D1121" s="1206">
        <v>13685010.397140579</v>
      </c>
      <c r="E1121" s="1206">
        <v>145369313.48320365</v>
      </c>
      <c r="F1121" s="1210">
        <v>604435726.9590205</v>
      </c>
    </row>
    <row r="1122" spans="2:6" ht="13.15" customHeight="1" x14ac:dyDescent="0.3">
      <c r="B1122" s="1172" t="s">
        <v>1910</v>
      </c>
      <c r="C1122" s="1207">
        <v>1029833059.9024296</v>
      </c>
      <c r="D1122" s="1208">
        <v>18386145.197301351</v>
      </c>
      <c r="E1122" s="1207">
        <v>1353867650.8406823</v>
      </c>
      <c r="F1122" s="1211">
        <v>2402086855.9404135</v>
      </c>
    </row>
    <row r="1123" spans="2:6" ht="13.15" customHeight="1" x14ac:dyDescent="0.3">
      <c r="B1123" s="1173" t="s">
        <v>1911</v>
      </c>
      <c r="C1123" s="1206">
        <v>202868737.08822143</v>
      </c>
      <c r="D1123" s="1206">
        <v>1944282.5061115767</v>
      </c>
      <c r="E1123" s="1206">
        <v>21946022.460323542</v>
      </c>
      <c r="F1123" s="1210">
        <v>226759042.05465654</v>
      </c>
    </row>
    <row r="1124" spans="2:6" ht="13.15" customHeight="1" x14ac:dyDescent="0.3">
      <c r="B1124" s="1172" t="s">
        <v>1912</v>
      </c>
      <c r="C1124" s="1207">
        <v>1725010648.1744089</v>
      </c>
      <c r="D1124" s="1208">
        <v>34105865.917904325</v>
      </c>
      <c r="E1124" s="1207">
        <v>557584220.7436403</v>
      </c>
      <c r="F1124" s="1211">
        <v>2316700734.8359537</v>
      </c>
    </row>
    <row r="1125" spans="2:6" ht="13.15" customHeight="1" x14ac:dyDescent="0.3">
      <c r="B1125" s="1173" t="s">
        <v>1913</v>
      </c>
      <c r="C1125" s="1206">
        <v>116861685.01323763</v>
      </c>
      <c r="D1125" s="1206">
        <v>629884.7700652139</v>
      </c>
      <c r="E1125" s="1206">
        <v>70340763.588262141</v>
      </c>
      <c r="F1125" s="1210">
        <v>187832333.37156498</v>
      </c>
    </row>
    <row r="1126" spans="2:6" ht="13.15" customHeight="1" x14ac:dyDescent="0.3">
      <c r="B1126" s="1172" t="s">
        <v>1914</v>
      </c>
      <c r="C1126" s="1207">
        <v>1927418695.1291475</v>
      </c>
      <c r="D1126" s="1208">
        <v>16172084.962208737</v>
      </c>
      <c r="E1126" s="1207">
        <v>520961589.5715065</v>
      </c>
      <c r="F1126" s="1211">
        <v>2464552369.6628628</v>
      </c>
    </row>
    <row r="1127" spans="2:6" ht="13.15" customHeight="1" x14ac:dyDescent="0.3">
      <c r="B1127" s="1173" t="s">
        <v>1915</v>
      </c>
      <c r="C1127" s="1206">
        <v>2816588065.0512447</v>
      </c>
      <c r="D1127" s="1206">
        <v>98946227.508233517</v>
      </c>
      <c r="E1127" s="1206">
        <v>1196524423.5177081</v>
      </c>
      <c r="F1127" s="1210">
        <v>4112058716.0771866</v>
      </c>
    </row>
    <row r="1128" spans="2:6" ht="13.15" customHeight="1" x14ac:dyDescent="0.3">
      <c r="B1128" s="1172" t="s">
        <v>1916</v>
      </c>
      <c r="C1128" s="1207">
        <v>156039735.2149834</v>
      </c>
      <c r="D1128" s="1208">
        <v>2835586.1312850635</v>
      </c>
      <c r="E1128" s="1207">
        <v>14600728.469225848</v>
      </c>
      <c r="F1128" s="1211">
        <v>173476049.81549433</v>
      </c>
    </row>
    <row r="1129" spans="2:6" ht="13.15" customHeight="1" x14ac:dyDescent="0.3">
      <c r="B1129" s="1173" t="s">
        <v>1917</v>
      </c>
      <c r="C1129" s="1206">
        <v>499104781.62944317</v>
      </c>
      <c r="D1129" s="1206">
        <v>14739100.980159409</v>
      </c>
      <c r="E1129" s="1206">
        <v>100771195.60928327</v>
      </c>
      <c r="F1129" s="1210">
        <v>614615078.2188859</v>
      </c>
    </row>
    <row r="1130" spans="2:6" ht="13.15" customHeight="1" x14ac:dyDescent="0.3">
      <c r="B1130" s="1172" t="s">
        <v>1918</v>
      </c>
      <c r="C1130" s="1207">
        <v>13592680.138791719</v>
      </c>
      <c r="D1130" s="1208">
        <v>361654.98069024365</v>
      </c>
      <c r="E1130" s="1207">
        <v>3709501.8035423155</v>
      </c>
      <c r="F1130" s="1211">
        <v>17663836.923024278</v>
      </c>
    </row>
    <row r="1131" spans="2:6" ht="13.15" customHeight="1" x14ac:dyDescent="0.3">
      <c r="B1131" s="1173" t="s">
        <v>1919</v>
      </c>
      <c r="C1131" s="1206">
        <v>159329150.15444729</v>
      </c>
      <c r="D1131" s="1206">
        <v>4797078.9113804623</v>
      </c>
      <c r="E1131" s="1206">
        <v>17070676.058024079</v>
      </c>
      <c r="F1131" s="1210">
        <v>181196905.12385184</v>
      </c>
    </row>
    <row r="1132" spans="2:6" ht="13.15" customHeight="1" x14ac:dyDescent="0.3">
      <c r="B1132" s="1172" t="s">
        <v>1920</v>
      </c>
      <c r="C1132" s="1207">
        <v>239162763.28302032</v>
      </c>
      <c r="D1132" s="1208">
        <v>7935343.5243646065</v>
      </c>
      <c r="E1132" s="1207">
        <v>42827760.565608323</v>
      </c>
      <c r="F1132" s="1211">
        <v>289925867.37299323</v>
      </c>
    </row>
    <row r="1133" spans="2:6" ht="13.15" customHeight="1" x14ac:dyDescent="0.3">
      <c r="B1133" s="1173" t="s">
        <v>1921</v>
      </c>
      <c r="C1133" s="1206">
        <v>323969754.4264133</v>
      </c>
      <c r="D1133" s="1206">
        <v>11509719.013090832</v>
      </c>
      <c r="E1133" s="1206">
        <v>127440895.60426728</v>
      </c>
      <c r="F1133" s="1210">
        <v>462920369.04377145</v>
      </c>
    </row>
    <row r="1134" spans="2:6" ht="13.15" customHeight="1" x14ac:dyDescent="0.3">
      <c r="B1134" s="1172" t="s">
        <v>1922</v>
      </c>
      <c r="C1134" s="1207">
        <v>169338305.5293757</v>
      </c>
      <c r="D1134" s="1208">
        <v>5554021.378747317</v>
      </c>
      <c r="E1134" s="1207">
        <v>31428202.972139984</v>
      </c>
      <c r="F1134" s="1211">
        <v>206320529.880263</v>
      </c>
    </row>
    <row r="1135" spans="2:6" ht="13.15" customHeight="1" x14ac:dyDescent="0.3">
      <c r="B1135" s="1173" t="s">
        <v>1923</v>
      </c>
      <c r="C1135" s="1206">
        <v>576439690.12175417</v>
      </c>
      <c r="D1135" s="1206">
        <v>13181986.313881697</v>
      </c>
      <c r="E1135" s="1206">
        <v>137759299.85131189</v>
      </c>
      <c r="F1135" s="1210">
        <v>727380976.28694785</v>
      </c>
    </row>
    <row r="1136" spans="2:6" ht="13.15" customHeight="1" x14ac:dyDescent="0.3">
      <c r="B1136" s="1172" t="s">
        <v>1924</v>
      </c>
      <c r="C1136" s="1207">
        <v>127116478.07344669</v>
      </c>
      <c r="D1136" s="1208">
        <v>3004987.0129017625</v>
      </c>
      <c r="E1136" s="1207">
        <v>17300877.598552179</v>
      </c>
      <c r="F1136" s="1211">
        <v>147422342.68490064</v>
      </c>
    </row>
    <row r="1137" spans="2:6" ht="13.15" customHeight="1" x14ac:dyDescent="0.3">
      <c r="B1137" s="1173" t="s">
        <v>1925</v>
      </c>
      <c r="C1137" s="1206">
        <v>772838284.15566337</v>
      </c>
      <c r="D1137" s="1206">
        <v>15391571.596294945</v>
      </c>
      <c r="E1137" s="1206">
        <v>130297971.37758182</v>
      </c>
      <c r="F1137" s="1210">
        <v>918527827.12954021</v>
      </c>
    </row>
    <row r="1138" spans="2:6" ht="13.15" customHeight="1" x14ac:dyDescent="0.3">
      <c r="B1138" s="1172" t="s">
        <v>1926</v>
      </c>
      <c r="C1138" s="1207">
        <v>505404248.13756263</v>
      </c>
      <c r="D1138" s="1208">
        <v>4512131.3742599646</v>
      </c>
      <c r="E1138" s="1207">
        <v>212435397.8473067</v>
      </c>
      <c r="F1138" s="1211">
        <v>722351777.35912931</v>
      </c>
    </row>
    <row r="1139" spans="2:6" ht="13.15" customHeight="1" x14ac:dyDescent="0.3">
      <c r="B1139" s="1173" t="s">
        <v>1927</v>
      </c>
      <c r="C1139" s="1206">
        <v>1241299252.5167098</v>
      </c>
      <c r="D1139" s="1206">
        <v>19891797.907766439</v>
      </c>
      <c r="E1139" s="1206">
        <v>781328808.34356725</v>
      </c>
      <c r="F1139" s="1210">
        <v>2042519858.7680435</v>
      </c>
    </row>
    <row r="1140" spans="2:6" ht="13.15" customHeight="1" x14ac:dyDescent="0.3">
      <c r="B1140" s="1172" t="s">
        <v>1928</v>
      </c>
      <c r="C1140" s="1207">
        <v>953110129.23414707</v>
      </c>
      <c r="D1140" s="1208">
        <v>20445031.522974841</v>
      </c>
      <c r="E1140" s="1207">
        <v>301058362.043284</v>
      </c>
      <c r="F1140" s="1211">
        <v>1274613522.800406</v>
      </c>
    </row>
    <row r="1141" spans="2:6" ht="13.15" customHeight="1" x14ac:dyDescent="0.3">
      <c r="B1141" s="1173" t="s">
        <v>1929</v>
      </c>
      <c r="C1141" s="1206">
        <v>541288240.99778831</v>
      </c>
      <c r="D1141" s="1206">
        <v>3995457.278111211</v>
      </c>
      <c r="E1141" s="1206">
        <v>67219754.86807324</v>
      </c>
      <c r="F1141" s="1210">
        <v>612503453.14397275</v>
      </c>
    </row>
    <row r="1142" spans="2:6" ht="13.15" customHeight="1" x14ac:dyDescent="0.3">
      <c r="B1142" s="1172" t="s">
        <v>1930</v>
      </c>
      <c r="C1142" s="1207">
        <v>620656521.59082127</v>
      </c>
      <c r="D1142" s="1208">
        <v>16486049.330853878</v>
      </c>
      <c r="E1142" s="1207">
        <v>326709501.87262774</v>
      </c>
      <c r="F1142" s="1211">
        <v>963852072.79430282</v>
      </c>
    </row>
    <row r="1143" spans="2:6" ht="13.15" customHeight="1" x14ac:dyDescent="0.3">
      <c r="B1143" s="1173" t="s">
        <v>1931</v>
      </c>
      <c r="C1143" s="1206">
        <v>638542058.2194531</v>
      </c>
      <c r="D1143" s="1206">
        <v>4356999.6813755576</v>
      </c>
      <c r="E1143" s="1206">
        <v>314707371.50829607</v>
      </c>
      <c r="F1143" s="1210">
        <v>957606429.40912461</v>
      </c>
    </row>
    <row r="1144" spans="2:6" ht="13.15" customHeight="1" x14ac:dyDescent="0.3">
      <c r="B1144" s="1172" t="s">
        <v>1932</v>
      </c>
      <c r="C1144" s="1207">
        <v>1156979577.0480065</v>
      </c>
      <c r="D1144" s="1208">
        <v>17852528.19855528</v>
      </c>
      <c r="E1144" s="1207">
        <v>603245510.89745176</v>
      </c>
      <c r="F1144" s="1211">
        <v>1778077616.1440134</v>
      </c>
    </row>
    <row r="1145" spans="2:6" ht="13.15" customHeight="1" x14ac:dyDescent="0.3">
      <c r="B1145" s="1173" t="s">
        <v>1933</v>
      </c>
      <c r="C1145" s="1206">
        <v>1704042556.5803001</v>
      </c>
      <c r="D1145" s="1206">
        <v>31963827.091028538</v>
      </c>
      <c r="E1145" s="1206">
        <v>1205092360.087924</v>
      </c>
      <c r="F1145" s="1210">
        <v>2941098743.7592525</v>
      </c>
    </row>
    <row r="1146" spans="2:6" ht="13.15" customHeight="1" x14ac:dyDescent="0.3">
      <c r="B1146" s="1172" t="s">
        <v>1934</v>
      </c>
      <c r="C1146" s="1207">
        <v>23712706.998126991</v>
      </c>
      <c r="D1146" s="1208">
        <v>962494.77487434307</v>
      </c>
      <c r="E1146" s="1207">
        <v>5238236.6230005864</v>
      </c>
      <c r="F1146" s="1211">
        <v>29913438.39600192</v>
      </c>
    </row>
    <row r="1147" spans="2:6" ht="13.15" customHeight="1" x14ac:dyDescent="0.3">
      <c r="B1147" s="1173" t="s">
        <v>1935</v>
      </c>
      <c r="C1147" s="1206">
        <v>2147154507.7595589</v>
      </c>
      <c r="D1147" s="1206">
        <v>30306152.639069393</v>
      </c>
      <c r="E1147" s="1206">
        <v>127092709.89258489</v>
      </c>
      <c r="F1147" s="1210">
        <v>2304553370.291213</v>
      </c>
    </row>
    <row r="1148" spans="2:6" ht="13.15" customHeight="1" x14ac:dyDescent="0.3">
      <c r="B1148" s="1172" t="s">
        <v>1936</v>
      </c>
      <c r="C1148" s="1207">
        <v>1344809525.7568538</v>
      </c>
      <c r="D1148" s="1208">
        <v>87979821.224694103</v>
      </c>
      <c r="E1148" s="1207">
        <v>1713734545.4543724</v>
      </c>
      <c r="F1148" s="1211">
        <v>3146523892.4359202</v>
      </c>
    </row>
    <row r="1149" spans="2:6" ht="13.15" customHeight="1" x14ac:dyDescent="0.3">
      <c r="B1149" s="1173" t="s">
        <v>1937</v>
      </c>
      <c r="C1149" s="1206">
        <v>3512689218.2499814</v>
      </c>
      <c r="D1149" s="1206">
        <v>26204394.126555961</v>
      </c>
      <c r="E1149" s="1206">
        <v>2124029473.7845914</v>
      </c>
      <c r="F1149" s="1210">
        <v>5662923086.161129</v>
      </c>
    </row>
    <row r="1150" spans="2:6" ht="13.15" customHeight="1" x14ac:dyDescent="0.3">
      <c r="B1150" s="1172" t="s">
        <v>1938</v>
      </c>
      <c r="C1150" s="1207">
        <v>1999216993.0042005</v>
      </c>
      <c r="D1150" s="1208">
        <v>43843869.54660359</v>
      </c>
      <c r="E1150" s="1207">
        <v>497489840.98891056</v>
      </c>
      <c r="F1150" s="1211">
        <v>2540550703.5397148</v>
      </c>
    </row>
    <row r="1151" spans="2:6" ht="13.15" customHeight="1" x14ac:dyDescent="0.3">
      <c r="B1151" s="1173" t="s">
        <v>1939</v>
      </c>
      <c r="C1151" s="1206">
        <v>22935241.194909707</v>
      </c>
      <c r="D1151" s="1206">
        <v>305816.57744592882</v>
      </c>
      <c r="E1151" s="1206">
        <v>16298544.69360573</v>
      </c>
      <c r="F1151" s="1210">
        <v>39539602.465961367</v>
      </c>
    </row>
    <row r="1152" spans="2:6" ht="13.15" customHeight="1" x14ac:dyDescent="0.3">
      <c r="B1152" s="1172" t="s">
        <v>1940</v>
      </c>
      <c r="C1152" s="1207">
        <v>1202968713.7727389</v>
      </c>
      <c r="D1152" s="1208">
        <v>39608017.247670166</v>
      </c>
      <c r="E1152" s="1207">
        <v>298451096.51309073</v>
      </c>
      <c r="F1152" s="1211">
        <v>1541027827.5334997</v>
      </c>
    </row>
    <row r="1153" spans="2:6" ht="13.15" customHeight="1" x14ac:dyDescent="0.3">
      <c r="B1153" s="1173" t="s">
        <v>1941</v>
      </c>
      <c r="C1153" s="1206">
        <v>725234820.3864212</v>
      </c>
      <c r="D1153" s="1206">
        <v>6555467.9429816045</v>
      </c>
      <c r="E1153" s="1206">
        <v>223082980.3671523</v>
      </c>
      <c r="F1153" s="1210">
        <v>954873268.69655514</v>
      </c>
    </row>
    <row r="1154" spans="2:6" ht="13.15" customHeight="1" x14ac:dyDescent="0.3">
      <c r="B1154" s="1172" t="s">
        <v>1942</v>
      </c>
      <c r="C1154" s="1207">
        <v>1082951424.2322526</v>
      </c>
      <c r="D1154" s="1208">
        <v>7606350.0693623805</v>
      </c>
      <c r="E1154" s="1207">
        <v>138381968.07210311</v>
      </c>
      <c r="F1154" s="1211">
        <v>1228939742.373718</v>
      </c>
    </row>
    <row r="1155" spans="2:6" ht="13.15" customHeight="1" x14ac:dyDescent="0.3">
      <c r="B1155" s="1173" t="s">
        <v>1943</v>
      </c>
      <c r="C1155" s="1206">
        <v>454876480.69647187</v>
      </c>
      <c r="D1155" s="1206">
        <v>7797056.2288298598</v>
      </c>
      <c r="E1155" s="1206">
        <v>93111973.133386865</v>
      </c>
      <c r="F1155" s="1210">
        <v>555785510.05868864</v>
      </c>
    </row>
    <row r="1156" spans="2:6" ht="13.15" customHeight="1" x14ac:dyDescent="0.3">
      <c r="B1156" s="1172" t="s">
        <v>1944</v>
      </c>
      <c r="C1156" s="1207">
        <v>1095193574.99633</v>
      </c>
      <c r="D1156" s="1208">
        <v>12231269.952191697</v>
      </c>
      <c r="E1156" s="1207">
        <v>352635239.26159495</v>
      </c>
      <c r="F1156" s="1211">
        <v>1460060084.2101166</v>
      </c>
    </row>
    <row r="1157" spans="2:6" ht="13.15" customHeight="1" x14ac:dyDescent="0.3">
      <c r="B1157" s="1173" t="s">
        <v>1945</v>
      </c>
      <c r="C1157" s="1206">
        <v>402937559.57145971</v>
      </c>
      <c r="D1157" s="1206">
        <v>4458150.4985429291</v>
      </c>
      <c r="E1157" s="1206">
        <v>71230633.872375563</v>
      </c>
      <c r="F1157" s="1210">
        <v>478626343.94237816</v>
      </c>
    </row>
    <row r="1158" spans="2:6" ht="13.15" customHeight="1" x14ac:dyDescent="0.3">
      <c r="B1158" s="1172" t="s">
        <v>1946</v>
      </c>
      <c r="C1158" s="1207">
        <v>959970097.51996398</v>
      </c>
      <c r="D1158" s="1208">
        <v>11696484.962651955</v>
      </c>
      <c r="E1158" s="1207">
        <v>621962464.29224837</v>
      </c>
      <c r="F1158" s="1211">
        <v>1593629046.7748642</v>
      </c>
    </row>
    <row r="1159" spans="2:6" ht="13.15" customHeight="1" x14ac:dyDescent="0.3">
      <c r="B1159" s="1173" t="s">
        <v>1947</v>
      </c>
      <c r="C1159" s="1206">
        <v>453103356.19338471</v>
      </c>
      <c r="D1159" s="1206">
        <v>8861912.028199954</v>
      </c>
      <c r="E1159" s="1206">
        <v>120993022.00378959</v>
      </c>
      <c r="F1159" s="1210">
        <v>582958290.22537422</v>
      </c>
    </row>
    <row r="1160" spans="2:6" ht="13.15" customHeight="1" x14ac:dyDescent="0.3">
      <c r="B1160" s="1172" t="s">
        <v>1948</v>
      </c>
      <c r="C1160" s="1207">
        <v>835913918.19037211</v>
      </c>
      <c r="D1160" s="1208">
        <v>11424765.273074219</v>
      </c>
      <c r="E1160" s="1207">
        <v>164903151.51921406</v>
      </c>
      <c r="F1160" s="1211">
        <v>1012241834.9826604</v>
      </c>
    </row>
    <row r="1161" spans="2:6" ht="13.15" customHeight="1" x14ac:dyDescent="0.3">
      <c r="B1161" s="1173" t="s">
        <v>1949</v>
      </c>
      <c r="C1161" s="1206">
        <v>1284620100.3888836</v>
      </c>
      <c r="D1161" s="1206">
        <v>21908242.543877207</v>
      </c>
      <c r="E1161" s="1206">
        <v>276561617.6490255</v>
      </c>
      <c r="F1161" s="1210">
        <v>1583089960.5817862</v>
      </c>
    </row>
    <row r="1162" spans="2:6" ht="13.15" customHeight="1" x14ac:dyDescent="0.3">
      <c r="B1162" s="1172" t="s">
        <v>1950</v>
      </c>
      <c r="C1162" s="1207">
        <v>246943975.29456681</v>
      </c>
      <c r="D1162" s="1208">
        <v>10887039.198282955</v>
      </c>
      <c r="E1162" s="1207">
        <v>119764757.14716236</v>
      </c>
      <c r="F1162" s="1211">
        <v>377595771.64001215</v>
      </c>
    </row>
    <row r="1163" spans="2:6" ht="13.15" customHeight="1" x14ac:dyDescent="0.3">
      <c r="B1163" s="1173" t="s">
        <v>1951</v>
      </c>
      <c r="C1163" s="1206">
        <v>549221286.86482763</v>
      </c>
      <c r="D1163" s="1206">
        <v>3377125.7663785527</v>
      </c>
      <c r="E1163" s="1206">
        <v>41656404.983196154</v>
      </c>
      <c r="F1163" s="1210">
        <v>594254817.61440229</v>
      </c>
    </row>
    <row r="1164" spans="2:6" ht="13.15" customHeight="1" x14ac:dyDescent="0.3">
      <c r="B1164" s="1172" t="s">
        <v>1952</v>
      </c>
      <c r="C1164" s="1207">
        <v>327138739.9948836</v>
      </c>
      <c r="D1164" s="1208">
        <v>3082116.6218186193</v>
      </c>
      <c r="E1164" s="1207">
        <v>173745061.43867683</v>
      </c>
      <c r="F1164" s="1211">
        <v>503965918.05537903</v>
      </c>
    </row>
    <row r="1165" spans="2:6" ht="13.15" customHeight="1" x14ac:dyDescent="0.3">
      <c r="B1165" s="1173" t="s">
        <v>1953</v>
      </c>
      <c r="C1165" s="1206">
        <v>394703986.44188392</v>
      </c>
      <c r="D1165" s="1206">
        <v>3357663.9438768178</v>
      </c>
      <c r="E1165" s="1206">
        <v>18847850.551000301</v>
      </c>
      <c r="F1165" s="1210">
        <v>416909500.93676102</v>
      </c>
    </row>
    <row r="1166" spans="2:6" ht="13.15" customHeight="1" x14ac:dyDescent="0.3">
      <c r="B1166" s="1172" t="s">
        <v>1954</v>
      </c>
      <c r="C1166" s="1207">
        <v>502166582.3269043</v>
      </c>
      <c r="D1166" s="1208">
        <v>6269267.981998018</v>
      </c>
      <c r="E1166" s="1207">
        <v>226856465.49694011</v>
      </c>
      <c r="F1166" s="1211">
        <v>735292315.8058424</v>
      </c>
    </row>
    <row r="1167" spans="2:6" ht="13.15" customHeight="1" x14ac:dyDescent="0.3">
      <c r="B1167" s="1173" t="s">
        <v>1955</v>
      </c>
      <c r="C1167" s="1206">
        <v>414644195.60420305</v>
      </c>
      <c r="D1167" s="1206">
        <v>5781469.9955915334</v>
      </c>
      <c r="E1167" s="1206">
        <v>134113284.93112314</v>
      </c>
      <c r="F1167" s="1210">
        <v>554538950.53091764</v>
      </c>
    </row>
    <row r="1168" spans="2:6" ht="13.15" customHeight="1" x14ac:dyDescent="0.3">
      <c r="B1168" s="1172" t="s">
        <v>1956</v>
      </c>
      <c r="C1168" s="1207">
        <v>807322729.3371079</v>
      </c>
      <c r="D1168" s="1208">
        <v>17594191.1504809</v>
      </c>
      <c r="E1168" s="1207">
        <v>320892471.54468077</v>
      </c>
      <c r="F1168" s="1211">
        <v>1145809392.0322695</v>
      </c>
    </row>
    <row r="1169" spans="2:6" ht="13.15" customHeight="1" x14ac:dyDescent="0.3">
      <c r="B1169" s="1173" t="s">
        <v>1957</v>
      </c>
      <c r="C1169" s="1206">
        <v>734617797.64867759</v>
      </c>
      <c r="D1169" s="1206">
        <v>15852829.454546496</v>
      </c>
      <c r="E1169" s="1206">
        <v>259602470.24107504</v>
      </c>
      <c r="F1169" s="1210">
        <v>1010073097.3442991</v>
      </c>
    </row>
    <row r="1170" spans="2:6" ht="13.15" customHeight="1" x14ac:dyDescent="0.3">
      <c r="B1170" s="1172" t="s">
        <v>1958</v>
      </c>
      <c r="C1170" s="1207">
        <v>854484482.20480359</v>
      </c>
      <c r="D1170" s="1208">
        <v>48859953.767886072</v>
      </c>
      <c r="E1170" s="1207">
        <v>243248882.41436824</v>
      </c>
      <c r="F1170" s="1211">
        <v>1146593318.3870578</v>
      </c>
    </row>
    <row r="1171" spans="2:6" ht="13.15" customHeight="1" x14ac:dyDescent="0.3">
      <c r="B1171" s="1173" t="s">
        <v>1959</v>
      </c>
      <c r="C1171" s="1206">
        <v>664518482.3850441</v>
      </c>
      <c r="D1171" s="1206">
        <v>16291811.054648925</v>
      </c>
      <c r="E1171" s="1206">
        <v>311162239.74125659</v>
      </c>
      <c r="F1171" s="1210">
        <v>991972533.18094957</v>
      </c>
    </row>
    <row r="1172" spans="2:6" ht="13.15" customHeight="1" x14ac:dyDescent="0.3">
      <c r="B1172" s="1172" t="s">
        <v>1960</v>
      </c>
      <c r="C1172" s="1207">
        <v>373685784.21381122</v>
      </c>
      <c r="D1172" s="1208">
        <v>2086383.3619485453</v>
      </c>
      <c r="E1172" s="1207">
        <v>40807841.443036132</v>
      </c>
      <c r="F1172" s="1211">
        <v>416580009.01879591</v>
      </c>
    </row>
    <row r="1173" spans="2:6" ht="13.15" customHeight="1" x14ac:dyDescent="0.3">
      <c r="B1173" s="1173" t="s">
        <v>1961</v>
      </c>
      <c r="C1173" s="1206">
        <v>363435223.93194765</v>
      </c>
      <c r="D1173" s="1206">
        <v>5963690.6315821176</v>
      </c>
      <c r="E1173" s="1206">
        <v>53945237.740514845</v>
      </c>
      <c r="F1173" s="1210">
        <v>423344152.3040446</v>
      </c>
    </row>
    <row r="1174" spans="2:6" ht="13.15" customHeight="1" x14ac:dyDescent="0.3">
      <c r="B1174" s="1172" t="s">
        <v>1962</v>
      </c>
      <c r="C1174" s="1207">
        <v>193845136.36162847</v>
      </c>
      <c r="D1174" s="1208">
        <v>2418500.840519378</v>
      </c>
      <c r="E1174" s="1207">
        <v>46350297.272222511</v>
      </c>
      <c r="F1174" s="1211">
        <v>242613934.47437036</v>
      </c>
    </row>
    <row r="1175" spans="2:6" ht="13.15" customHeight="1" x14ac:dyDescent="0.3">
      <c r="B1175" s="1173" t="s">
        <v>1963</v>
      </c>
      <c r="C1175" s="1206">
        <v>29847368.233242739</v>
      </c>
      <c r="D1175" s="1206">
        <v>12588041.887033707</v>
      </c>
      <c r="E1175" s="1206">
        <v>552731179.4763763</v>
      </c>
      <c r="F1175" s="1210">
        <v>595166589.59665275</v>
      </c>
    </row>
    <row r="1176" spans="2:6" ht="13.15" customHeight="1" x14ac:dyDescent="0.3">
      <c r="B1176" s="1172" t="s">
        <v>1964</v>
      </c>
      <c r="C1176" s="1207">
        <v>810375381.77169359</v>
      </c>
      <c r="D1176" s="1208">
        <v>17166016.983264487</v>
      </c>
      <c r="E1176" s="1207">
        <v>134652880.50487551</v>
      </c>
      <c r="F1176" s="1211">
        <v>962194279.25983357</v>
      </c>
    </row>
    <row r="1177" spans="2:6" ht="13.15" customHeight="1" x14ac:dyDescent="0.3">
      <c r="B1177" s="1173" t="s">
        <v>1965</v>
      </c>
      <c r="C1177" s="1206">
        <v>1189735137.0871365</v>
      </c>
      <c r="D1177" s="1206">
        <v>28860630.346210934</v>
      </c>
      <c r="E1177" s="1206">
        <v>630063649.56882071</v>
      </c>
      <c r="F1177" s="1210">
        <v>1848659417.0021682</v>
      </c>
    </row>
    <row r="1178" spans="2:6" ht="13.15" customHeight="1" x14ac:dyDescent="0.3">
      <c r="B1178" s="1172" t="s">
        <v>1966</v>
      </c>
      <c r="C1178" s="1207">
        <v>971453488.63028705</v>
      </c>
      <c r="D1178" s="1208">
        <v>10953502.096096182</v>
      </c>
      <c r="E1178" s="1207">
        <v>326331490.34223861</v>
      </c>
      <c r="F1178" s="1211">
        <v>1308738481.0686219</v>
      </c>
    </row>
    <row r="1179" spans="2:6" ht="13.15" customHeight="1" x14ac:dyDescent="0.3">
      <c r="B1179" s="1173" t="s">
        <v>1967</v>
      </c>
      <c r="C1179" s="1206">
        <v>253889145.31224284</v>
      </c>
      <c r="D1179" s="1206">
        <v>2108772.1975235716</v>
      </c>
      <c r="E1179" s="1206">
        <v>67588392.364505038</v>
      </c>
      <c r="F1179" s="1210">
        <v>323586309.87427145</v>
      </c>
    </row>
    <row r="1180" spans="2:6" ht="13.15" customHeight="1" x14ac:dyDescent="0.3">
      <c r="B1180" s="1172" t="s">
        <v>1968</v>
      </c>
      <c r="C1180" s="1207">
        <v>199414789.9582276</v>
      </c>
      <c r="D1180" s="1208">
        <v>3624176.9275068776</v>
      </c>
      <c r="E1180" s="1207">
        <v>74928809.737986103</v>
      </c>
      <c r="F1180" s="1211">
        <v>277967776.62372059</v>
      </c>
    </row>
    <row r="1181" spans="2:6" ht="13.15" customHeight="1" x14ac:dyDescent="0.3">
      <c r="B1181" s="1173" t="s">
        <v>1969</v>
      </c>
      <c r="C1181" s="1206">
        <v>493802066.15108931</v>
      </c>
      <c r="D1181" s="1206">
        <v>11570102.729905689</v>
      </c>
      <c r="E1181" s="1206">
        <v>226969541.28994182</v>
      </c>
      <c r="F1181" s="1210">
        <v>732341710.17093682</v>
      </c>
    </row>
    <row r="1182" spans="2:6" ht="13.15" customHeight="1" x14ac:dyDescent="0.3">
      <c r="B1182" s="1172" t="s">
        <v>1970</v>
      </c>
      <c r="C1182" s="1207">
        <v>2793891907.5622401</v>
      </c>
      <c r="D1182" s="1208">
        <v>65516065.372733779</v>
      </c>
      <c r="E1182" s="1207">
        <v>1190960968.8534846</v>
      </c>
      <c r="F1182" s="1211">
        <v>4050368941.7884583</v>
      </c>
    </row>
    <row r="1183" spans="2:6" ht="13.15" customHeight="1" x14ac:dyDescent="0.3">
      <c r="B1183" s="1173" t="s">
        <v>1971</v>
      </c>
      <c r="C1183" s="1206">
        <v>568791059.65128994</v>
      </c>
      <c r="D1183" s="1206">
        <v>5784622.1635166137</v>
      </c>
      <c r="E1183" s="1206">
        <v>203874851.13496694</v>
      </c>
      <c r="F1183" s="1210">
        <v>778450532.94977355</v>
      </c>
    </row>
    <row r="1184" spans="2:6" ht="13.15" customHeight="1" x14ac:dyDescent="0.3">
      <c r="B1184" s="1172" t="s">
        <v>1972</v>
      </c>
      <c r="C1184" s="1207">
        <v>7508182652.1793394</v>
      </c>
      <c r="D1184" s="1208">
        <v>134536215.70389989</v>
      </c>
      <c r="E1184" s="1207">
        <v>3994643799.1573329</v>
      </c>
      <c r="F1184" s="1211">
        <v>11637362667.040573</v>
      </c>
    </row>
    <row r="1185" spans="2:6" ht="13.15" customHeight="1" x14ac:dyDescent="0.3">
      <c r="B1185" s="1173" t="s">
        <v>1973</v>
      </c>
      <c r="C1185" s="1206">
        <v>456045000.60232615</v>
      </c>
      <c r="D1185" s="1206">
        <v>6841808.6257475587</v>
      </c>
      <c r="E1185" s="1206">
        <v>291319291.0601691</v>
      </c>
      <c r="F1185" s="1210">
        <v>754206100.28824282</v>
      </c>
    </row>
    <row r="1186" spans="2:6" ht="13.15" customHeight="1" x14ac:dyDescent="0.3">
      <c r="B1186" s="1172" t="s">
        <v>1974</v>
      </c>
      <c r="C1186" s="1207">
        <v>108544685.18788274</v>
      </c>
      <c r="D1186" s="1208">
        <v>1430845.0109573265</v>
      </c>
      <c r="E1186" s="1207">
        <v>10687572.576748926</v>
      </c>
      <c r="F1186" s="1211">
        <v>120663102.77558899</v>
      </c>
    </row>
    <row r="1187" spans="2:6" ht="13.15" customHeight="1" x14ac:dyDescent="0.3">
      <c r="B1187" s="1173" t="s">
        <v>1975</v>
      </c>
      <c r="C1187" s="1206">
        <v>214254228.1316483</v>
      </c>
      <c r="D1187" s="1206">
        <v>4040938.5581731121</v>
      </c>
      <c r="E1187" s="1206">
        <v>41413640.271032318</v>
      </c>
      <c r="F1187" s="1210">
        <v>259708806.96085376</v>
      </c>
    </row>
    <row r="1188" spans="2:6" ht="13.15" customHeight="1" x14ac:dyDescent="0.3">
      <c r="B1188" s="1172" t="s">
        <v>1976</v>
      </c>
      <c r="C1188" s="1207">
        <v>240041133.06034672</v>
      </c>
      <c r="D1188" s="1208">
        <v>7788852.1489177048</v>
      </c>
      <c r="E1188" s="1207">
        <v>65548596.687331572</v>
      </c>
      <c r="F1188" s="1211">
        <v>313378581.89659601</v>
      </c>
    </row>
    <row r="1189" spans="2:6" ht="13.15" customHeight="1" x14ac:dyDescent="0.3">
      <c r="B1189" s="1173" t="s">
        <v>1977</v>
      </c>
      <c r="C1189" s="1206">
        <v>449603804.29024827</v>
      </c>
      <c r="D1189" s="1206">
        <v>7434810.2166536627</v>
      </c>
      <c r="E1189" s="1206">
        <v>94073857.865827709</v>
      </c>
      <c r="F1189" s="1210">
        <v>551112472.37272966</v>
      </c>
    </row>
    <row r="1190" spans="2:6" ht="13.15" customHeight="1" x14ac:dyDescent="0.3">
      <c r="B1190" s="1172" t="s">
        <v>1978</v>
      </c>
      <c r="C1190" s="1207">
        <v>266859333.95176026</v>
      </c>
      <c r="D1190" s="1208">
        <v>8753148.1626063734</v>
      </c>
      <c r="E1190" s="1207">
        <v>143268775.55804294</v>
      </c>
      <c r="F1190" s="1211">
        <v>418881257.67240959</v>
      </c>
    </row>
    <row r="1191" spans="2:6" ht="13.15" customHeight="1" x14ac:dyDescent="0.3">
      <c r="B1191" s="1173" t="s">
        <v>1979</v>
      </c>
      <c r="C1191" s="1206">
        <v>377254016.35913575</v>
      </c>
      <c r="D1191" s="1206">
        <v>8605502.8685440421</v>
      </c>
      <c r="E1191" s="1206">
        <v>429299304.1288861</v>
      </c>
      <c r="F1191" s="1210">
        <v>815158823.35656595</v>
      </c>
    </row>
    <row r="1192" spans="2:6" ht="13.15" customHeight="1" x14ac:dyDescent="0.3">
      <c r="B1192" s="1172" t="s">
        <v>1980</v>
      </c>
      <c r="C1192" s="1207">
        <v>1041350313.2395178</v>
      </c>
      <c r="D1192" s="1208">
        <v>31010746.603394706</v>
      </c>
      <c r="E1192" s="1207">
        <v>665395099.78434944</v>
      </c>
      <c r="F1192" s="1211">
        <v>1737756159.6272621</v>
      </c>
    </row>
    <row r="1193" spans="2:6" ht="13.15" customHeight="1" x14ac:dyDescent="0.3">
      <c r="B1193" s="1173" t="s">
        <v>1981</v>
      </c>
      <c r="C1193" s="1206">
        <v>97993051.478535235</v>
      </c>
      <c r="D1193" s="1206">
        <v>1603201.0500037891</v>
      </c>
      <c r="E1193" s="1206">
        <v>23423272.310675431</v>
      </c>
      <c r="F1193" s="1210">
        <v>123019524.83921444</v>
      </c>
    </row>
    <row r="1194" spans="2:6" ht="13.15" customHeight="1" x14ac:dyDescent="0.3">
      <c r="B1194" s="1172" t="s">
        <v>1982</v>
      </c>
      <c r="C1194" s="1207">
        <v>1922035556.862227</v>
      </c>
      <c r="D1194" s="1208">
        <v>18721048.967163105</v>
      </c>
      <c r="E1194" s="1207">
        <v>379225170.09210992</v>
      </c>
      <c r="F1194" s="1211">
        <v>2319981775.9215002</v>
      </c>
    </row>
    <row r="1195" spans="2:6" ht="13.15" customHeight="1" x14ac:dyDescent="0.3">
      <c r="B1195" s="1173" t="s">
        <v>1983</v>
      </c>
      <c r="C1195" s="1206">
        <v>2456255058.0228953</v>
      </c>
      <c r="D1195" s="1206">
        <v>59978142.56588956</v>
      </c>
      <c r="E1195" s="1206">
        <v>1132609811.2622027</v>
      </c>
      <c r="F1195" s="1210">
        <v>3648843011.8509874</v>
      </c>
    </row>
    <row r="1196" spans="2:6" ht="13.15" customHeight="1" x14ac:dyDescent="0.3">
      <c r="B1196" s="1172" t="s">
        <v>1984</v>
      </c>
      <c r="C1196" s="1207">
        <v>75786257.782776237</v>
      </c>
      <c r="D1196" s="1208">
        <v>1008707.8082045667</v>
      </c>
      <c r="E1196" s="1207">
        <v>11760829.290191505</v>
      </c>
      <c r="F1196" s="1211">
        <v>88555794.881172299</v>
      </c>
    </row>
    <row r="1197" spans="2:6" ht="13.15" customHeight="1" x14ac:dyDescent="0.3">
      <c r="B1197" s="1173" t="s">
        <v>1985</v>
      </c>
      <c r="C1197" s="1206">
        <v>1022521276.6635313</v>
      </c>
      <c r="D1197" s="1206">
        <v>18085169.449168935</v>
      </c>
      <c r="E1197" s="1206">
        <v>275217723.15822166</v>
      </c>
      <c r="F1197" s="1210">
        <v>1315824169.2709219</v>
      </c>
    </row>
    <row r="1198" spans="2:6" ht="13.15" customHeight="1" x14ac:dyDescent="0.3">
      <c r="B1198" s="1172" t="s">
        <v>1986</v>
      </c>
      <c r="C1198" s="1207">
        <v>2128546667.9874394</v>
      </c>
      <c r="D1198" s="1208">
        <v>18215688.902316891</v>
      </c>
      <c r="E1198" s="1207">
        <v>467583973.24480891</v>
      </c>
      <c r="F1198" s="1211">
        <v>2614346330.1345654</v>
      </c>
    </row>
    <row r="1199" spans="2:6" ht="13.15" customHeight="1" x14ac:dyDescent="0.3">
      <c r="B1199" s="1173" t="s">
        <v>1987</v>
      </c>
      <c r="C1199" s="1206">
        <v>753624474.37393999</v>
      </c>
      <c r="D1199" s="1206">
        <v>5695291.9760683049</v>
      </c>
      <c r="E1199" s="1206">
        <v>110458619.13914864</v>
      </c>
      <c r="F1199" s="1210">
        <v>869778385.48915684</v>
      </c>
    </row>
    <row r="1200" spans="2:6" ht="13.15" customHeight="1" x14ac:dyDescent="0.3">
      <c r="B1200" s="1172" t="s">
        <v>1988</v>
      </c>
      <c r="C1200" s="1207">
        <v>2755907910.4776607</v>
      </c>
      <c r="D1200" s="1208">
        <v>51673221.424487315</v>
      </c>
      <c r="E1200" s="1207">
        <v>1010647272.8729129</v>
      </c>
      <c r="F1200" s="1211">
        <v>3818228404.7750607</v>
      </c>
    </row>
    <row r="1201" spans="2:6" ht="13.15" customHeight="1" x14ac:dyDescent="0.3">
      <c r="B1201" s="1173" t="s">
        <v>1989</v>
      </c>
      <c r="C1201" s="1206">
        <v>691481690.07010293</v>
      </c>
      <c r="D1201" s="1206">
        <v>9234557.3800932728</v>
      </c>
      <c r="E1201" s="1206">
        <v>357547842.4716813</v>
      </c>
      <c r="F1201" s="1210">
        <v>1058264089.9218774</v>
      </c>
    </row>
    <row r="1202" spans="2:6" ht="13.15" customHeight="1" x14ac:dyDescent="0.3">
      <c r="B1202" s="1172" t="s">
        <v>1990</v>
      </c>
      <c r="C1202" s="1207">
        <v>725922442.05572236</v>
      </c>
      <c r="D1202" s="1208">
        <v>7734547.6131012244</v>
      </c>
      <c r="E1202" s="1207">
        <v>281593668.55502987</v>
      </c>
      <c r="F1202" s="1211">
        <v>1015250658.2238535</v>
      </c>
    </row>
    <row r="1203" spans="2:6" ht="13.15" customHeight="1" x14ac:dyDescent="0.3">
      <c r="B1203" s="1173" t="s">
        <v>1991</v>
      </c>
      <c r="C1203" s="1206">
        <v>799804905.37164581</v>
      </c>
      <c r="D1203" s="1206">
        <v>23009798.584089376</v>
      </c>
      <c r="E1203" s="1206">
        <v>356148124.55746722</v>
      </c>
      <c r="F1203" s="1210">
        <v>1178962828.5132024</v>
      </c>
    </row>
    <row r="1204" spans="2:6" ht="13.15" customHeight="1" x14ac:dyDescent="0.3">
      <c r="B1204" s="1172" t="s">
        <v>1992</v>
      </c>
      <c r="C1204" s="1207">
        <v>94857928.136829615</v>
      </c>
      <c r="D1204" s="1208">
        <v>3544162.5220514396</v>
      </c>
      <c r="E1204" s="1207">
        <v>84715683.301171958</v>
      </c>
      <c r="F1204" s="1211">
        <v>183117773.96005303</v>
      </c>
    </row>
    <row r="1205" spans="2:6" ht="13.15" customHeight="1" x14ac:dyDescent="0.3">
      <c r="B1205" s="1173" t="s">
        <v>1993</v>
      </c>
      <c r="C1205" s="1206">
        <v>478599291.74613345</v>
      </c>
      <c r="D1205" s="1206">
        <v>7478251.030871206</v>
      </c>
      <c r="E1205" s="1206">
        <v>349387962.5174312</v>
      </c>
      <c r="F1205" s="1210">
        <v>835465505.29443586</v>
      </c>
    </row>
    <row r="1206" spans="2:6" ht="13.15" customHeight="1" x14ac:dyDescent="0.3">
      <c r="B1206" s="1172" t="s">
        <v>1994</v>
      </c>
      <c r="C1206" s="1207">
        <v>194118082.29429987</v>
      </c>
      <c r="D1206" s="1208">
        <v>2213961.7298449553</v>
      </c>
      <c r="E1206" s="1207">
        <v>62247696.711581089</v>
      </c>
      <c r="F1206" s="1211">
        <v>258579740.73572591</v>
      </c>
    </row>
    <row r="1207" spans="2:6" ht="13.15" customHeight="1" x14ac:dyDescent="0.3">
      <c r="B1207" s="1173" t="s">
        <v>1995</v>
      </c>
      <c r="C1207" s="1206">
        <v>5210341371.8583469</v>
      </c>
      <c r="D1207" s="1206">
        <v>140935299.53013414</v>
      </c>
      <c r="E1207" s="1206">
        <v>4766970592.9876852</v>
      </c>
      <c r="F1207" s="1210">
        <v>10118247264.376167</v>
      </c>
    </row>
    <row r="1208" spans="2:6" ht="13.15" customHeight="1" x14ac:dyDescent="0.3">
      <c r="B1208" s="1172" t="s">
        <v>1996</v>
      </c>
      <c r="C1208" s="1207">
        <v>4540667911.6133356</v>
      </c>
      <c r="D1208" s="1208">
        <v>138014970.74150613</v>
      </c>
      <c r="E1208" s="1207">
        <v>2362364069.7194381</v>
      </c>
      <c r="F1208" s="1211">
        <v>7041046952.0742798</v>
      </c>
    </row>
    <row r="1209" spans="2:6" ht="13.15" customHeight="1" x14ac:dyDescent="0.3">
      <c r="B1209" s="1173" t="s">
        <v>1997</v>
      </c>
      <c r="C1209" s="1206">
        <v>3642274908.0525074</v>
      </c>
      <c r="D1209" s="1206">
        <v>29036166.69753892</v>
      </c>
      <c r="E1209" s="1206">
        <v>1981021164.4124401</v>
      </c>
      <c r="F1209" s="1210">
        <v>5652332239.1624861</v>
      </c>
    </row>
    <row r="1210" spans="2:6" ht="13.15" customHeight="1" x14ac:dyDescent="0.3">
      <c r="B1210" s="1172" t="s">
        <v>1998</v>
      </c>
      <c r="C1210" s="1207">
        <v>4586446228.6682119</v>
      </c>
      <c r="D1210" s="1208">
        <v>61282028.384792931</v>
      </c>
      <c r="E1210" s="1207">
        <v>1293502287.3682902</v>
      </c>
      <c r="F1210" s="1211">
        <v>5941230544.4212952</v>
      </c>
    </row>
    <row r="1211" spans="2:6" ht="13.15" customHeight="1" x14ac:dyDescent="0.3">
      <c r="B1211" s="1173" t="s">
        <v>1999</v>
      </c>
      <c r="C1211" s="1206">
        <v>5256120235.0781746</v>
      </c>
      <c r="D1211" s="1206">
        <v>45504682.094309546</v>
      </c>
      <c r="E1211" s="1206">
        <v>3395310723.5905795</v>
      </c>
      <c r="F1211" s="1210">
        <v>8696935640.7630634</v>
      </c>
    </row>
    <row r="1212" spans="2:6" ht="13.15" customHeight="1" x14ac:dyDescent="0.3">
      <c r="B1212" s="1172" t="s">
        <v>2000</v>
      </c>
      <c r="C1212" s="1207">
        <v>16107590035.220457</v>
      </c>
      <c r="D1212" s="1208">
        <v>100606420.8800967</v>
      </c>
      <c r="E1212" s="1207">
        <v>9546221280.8299408</v>
      </c>
      <c r="F1212" s="1211">
        <v>25754417736.930496</v>
      </c>
    </row>
    <row r="1213" spans="2:6" ht="13.15" customHeight="1" x14ac:dyDescent="0.3">
      <c r="B1213" s="1173" t="s">
        <v>2001</v>
      </c>
      <c r="C1213" s="1206">
        <v>3005022481.8160863</v>
      </c>
      <c r="D1213" s="1206">
        <v>14896568.654631106</v>
      </c>
      <c r="E1213" s="1206">
        <v>11179039690.077181</v>
      </c>
      <c r="F1213" s="1210">
        <v>14198958740.547897</v>
      </c>
    </row>
    <row r="1214" spans="2:6" ht="13.15" customHeight="1" x14ac:dyDescent="0.3">
      <c r="B1214" s="1172" t="s">
        <v>2002</v>
      </c>
      <c r="C1214" s="1207">
        <v>3241761091.9782224</v>
      </c>
      <c r="D1214" s="1208">
        <v>19335918.723049473</v>
      </c>
      <c r="E1214" s="1207">
        <v>3378921965.2974429</v>
      </c>
      <c r="F1214" s="1211">
        <v>6640018975.9987144</v>
      </c>
    </row>
    <row r="1215" spans="2:6" ht="13.15" customHeight="1" x14ac:dyDescent="0.3">
      <c r="B1215" s="1173" t="s">
        <v>2003</v>
      </c>
      <c r="C1215" s="1206">
        <v>2718088855.2073178</v>
      </c>
      <c r="D1215" s="1206">
        <v>13539490.001992032</v>
      </c>
      <c r="E1215" s="1206">
        <v>896091702.41974998</v>
      </c>
      <c r="F1215" s="1210">
        <v>3627720047.6290598</v>
      </c>
    </row>
    <row r="1216" spans="2:6" ht="13.15" customHeight="1" x14ac:dyDescent="0.3">
      <c r="B1216" s="1172" t="s">
        <v>2004</v>
      </c>
      <c r="C1216" s="1207">
        <v>2807568970.1854715</v>
      </c>
      <c r="D1216" s="1208">
        <v>34385522.316007741</v>
      </c>
      <c r="E1216" s="1207">
        <v>2250427908.3404365</v>
      </c>
      <c r="F1216" s="1211">
        <v>5092382400.8419151</v>
      </c>
    </row>
    <row r="1217" spans="2:6" ht="13.15" customHeight="1" x14ac:dyDescent="0.3">
      <c r="B1217" s="1173" t="s">
        <v>2005</v>
      </c>
      <c r="C1217" s="1206">
        <v>3754280777.0559454</v>
      </c>
      <c r="D1217" s="1206">
        <v>22106435.102166764</v>
      </c>
      <c r="E1217" s="1206">
        <v>931538729.68091047</v>
      </c>
      <c r="F1217" s="1210">
        <v>4707925941.8390226</v>
      </c>
    </row>
    <row r="1218" spans="2:6" ht="13.15" customHeight="1" x14ac:dyDescent="0.3">
      <c r="B1218" s="1172" t="s">
        <v>2006</v>
      </c>
      <c r="C1218" s="1207">
        <v>4265185998.5479174</v>
      </c>
      <c r="D1218" s="1208">
        <v>32757976.397653941</v>
      </c>
      <c r="E1218" s="1207">
        <v>948465315.02645516</v>
      </c>
      <c r="F1218" s="1211">
        <v>5246409289.9720259</v>
      </c>
    </row>
    <row r="1219" spans="2:6" ht="13.15" customHeight="1" x14ac:dyDescent="0.3">
      <c r="B1219" s="1173" t="s">
        <v>2007</v>
      </c>
      <c r="C1219" s="1206">
        <v>8184594285.9268074</v>
      </c>
      <c r="D1219" s="1206">
        <v>64718102.505806148</v>
      </c>
      <c r="E1219" s="1206">
        <v>2137702639.334331</v>
      </c>
      <c r="F1219" s="1210">
        <v>10387015027.766945</v>
      </c>
    </row>
    <row r="1220" spans="2:6" ht="13.15" customHeight="1" x14ac:dyDescent="0.3">
      <c r="B1220" s="1172" t="s">
        <v>2008</v>
      </c>
      <c r="C1220" s="1207">
        <v>7590112582.9188652</v>
      </c>
      <c r="D1220" s="1208">
        <v>65745624.816313617</v>
      </c>
      <c r="E1220" s="1207">
        <v>3304826940.575285</v>
      </c>
      <c r="F1220" s="1211">
        <v>10960685148.310463</v>
      </c>
    </row>
    <row r="1221" spans="2:6" ht="13.15" customHeight="1" x14ac:dyDescent="0.3">
      <c r="B1221" s="1173" t="s">
        <v>2009</v>
      </c>
      <c r="C1221" s="1206">
        <v>7869786175.4175425</v>
      </c>
      <c r="D1221" s="1206">
        <v>58443388.590830453</v>
      </c>
      <c r="E1221" s="1206">
        <v>2254405899.1720576</v>
      </c>
      <c r="F1221" s="1210">
        <v>10182635463.180431</v>
      </c>
    </row>
    <row r="1222" spans="2:6" ht="13.15" customHeight="1" x14ac:dyDescent="0.3">
      <c r="B1222" s="1172" t="s">
        <v>2010</v>
      </c>
      <c r="C1222" s="1207">
        <v>5610672222.6751156</v>
      </c>
      <c r="D1222" s="1208">
        <v>52591909.508509986</v>
      </c>
      <c r="E1222" s="1207">
        <v>761262497.36412644</v>
      </c>
      <c r="F1222" s="1211">
        <v>6424526629.5477514</v>
      </c>
    </row>
    <row r="1223" spans="2:6" ht="13.15" customHeight="1" x14ac:dyDescent="0.3">
      <c r="B1223" s="1173" t="s">
        <v>2011</v>
      </c>
      <c r="C1223" s="1206">
        <v>7273621738.2053833</v>
      </c>
      <c r="D1223" s="1206">
        <v>89923414.194071844</v>
      </c>
      <c r="E1223" s="1206">
        <v>8878588541.7033005</v>
      </c>
      <c r="F1223" s="1210">
        <v>16242133694.102757</v>
      </c>
    </row>
    <row r="1224" spans="2:6" ht="13.15" customHeight="1" x14ac:dyDescent="0.3">
      <c r="B1224" s="1172" t="s">
        <v>2012</v>
      </c>
      <c r="C1224" s="1207">
        <v>4845546606.8300486</v>
      </c>
      <c r="D1224" s="1208">
        <v>49542299.618418671</v>
      </c>
      <c r="E1224" s="1207">
        <v>2290831313.3084331</v>
      </c>
      <c r="F1224" s="1211">
        <v>7185920219.7569008</v>
      </c>
    </row>
    <row r="1225" spans="2:6" ht="13.15" customHeight="1" x14ac:dyDescent="0.3">
      <c r="B1225" s="1173" t="s">
        <v>2013</v>
      </c>
      <c r="C1225" s="1206">
        <v>3911240117.5018144</v>
      </c>
      <c r="D1225" s="1206">
        <v>43510710.726843223</v>
      </c>
      <c r="E1225" s="1206">
        <v>4436458972.4420328</v>
      </c>
      <c r="F1225" s="1210">
        <v>8391209800.6706905</v>
      </c>
    </row>
    <row r="1226" spans="2:6" ht="13.15" customHeight="1" x14ac:dyDescent="0.3">
      <c r="B1226" s="1172" t="s">
        <v>2014</v>
      </c>
      <c r="C1226" s="1207">
        <v>6532858902.1875849</v>
      </c>
      <c r="D1226" s="1208">
        <v>80615779.992393866</v>
      </c>
      <c r="E1226" s="1207">
        <v>1270107322.8802943</v>
      </c>
      <c r="F1226" s="1211">
        <v>7883582005.0602722</v>
      </c>
    </row>
    <row r="1227" spans="2:6" ht="13.15" customHeight="1" x14ac:dyDescent="0.3">
      <c r="B1227" s="1173" t="s">
        <v>2015</v>
      </c>
      <c r="C1227" s="1206">
        <v>8182315822.3057508</v>
      </c>
      <c r="D1227" s="1206">
        <v>46910872.648995697</v>
      </c>
      <c r="E1227" s="1206">
        <v>3640761248.7743487</v>
      </c>
      <c r="F1227" s="1210">
        <v>11869987943.729095</v>
      </c>
    </row>
    <row r="1228" spans="2:6" ht="13.15" customHeight="1" x14ac:dyDescent="0.3">
      <c r="B1228" s="1172" t="s">
        <v>2016</v>
      </c>
      <c r="C1228" s="1207">
        <v>5608744123.8680859</v>
      </c>
      <c r="D1228" s="1208">
        <v>43608329.427273102</v>
      </c>
      <c r="E1228" s="1207">
        <v>1841708740.0940428</v>
      </c>
      <c r="F1228" s="1211">
        <v>7494061193.3894014</v>
      </c>
    </row>
    <row r="1229" spans="2:6" ht="13.15" customHeight="1" x14ac:dyDescent="0.3">
      <c r="B1229" s="1173" t="s">
        <v>2017</v>
      </c>
      <c r="C1229" s="1206">
        <v>4905183040.1883545</v>
      </c>
      <c r="D1229" s="1206">
        <v>47260974.371353388</v>
      </c>
      <c r="E1229" s="1206">
        <v>654070366.10999811</v>
      </c>
      <c r="F1229" s="1210">
        <v>5606514380.6697054</v>
      </c>
    </row>
    <row r="1230" spans="2:6" ht="13.15" customHeight="1" x14ac:dyDescent="0.3">
      <c r="B1230" s="1172" t="s">
        <v>2018</v>
      </c>
      <c r="C1230" s="1207">
        <v>6864380752.4299374</v>
      </c>
      <c r="D1230" s="1208">
        <v>61004398.380355701</v>
      </c>
      <c r="E1230" s="1207">
        <v>864368219.29896903</v>
      </c>
      <c r="F1230" s="1211">
        <v>7789753370.1092625</v>
      </c>
    </row>
    <row r="1231" spans="2:6" ht="13.15" customHeight="1" x14ac:dyDescent="0.3">
      <c r="B1231" s="1173" t="s">
        <v>2019</v>
      </c>
      <c r="C1231" s="1206">
        <v>8007550685.3136263</v>
      </c>
      <c r="D1231" s="1206">
        <v>67985760.797679275</v>
      </c>
      <c r="E1231" s="1206">
        <v>1688046483.9769456</v>
      </c>
      <c r="F1231" s="1210">
        <v>9763582930.0882511</v>
      </c>
    </row>
    <row r="1232" spans="2:6" ht="13.15" customHeight="1" x14ac:dyDescent="0.3">
      <c r="B1232" s="1172" t="s">
        <v>2020</v>
      </c>
      <c r="C1232" s="1207">
        <v>4660511657.2416534</v>
      </c>
      <c r="D1232" s="1208">
        <v>38535478.038982645</v>
      </c>
      <c r="E1232" s="1207">
        <v>966389376.95255125</v>
      </c>
      <c r="F1232" s="1211">
        <v>5665436512.2331867</v>
      </c>
    </row>
    <row r="1233" spans="2:6" ht="13.15" customHeight="1" x14ac:dyDescent="0.3">
      <c r="B1233" s="1173" t="s">
        <v>2021</v>
      </c>
      <c r="C1233" s="1206">
        <v>7499959729.266243</v>
      </c>
      <c r="D1233" s="1206">
        <v>69098799.735332832</v>
      </c>
      <c r="E1233" s="1206">
        <v>657031604.51418233</v>
      </c>
      <c r="F1233" s="1210">
        <v>8226090133.5157576</v>
      </c>
    </row>
    <row r="1234" spans="2:6" ht="13.15" customHeight="1" x14ac:dyDescent="0.3">
      <c r="B1234" s="1172" t="s">
        <v>2022</v>
      </c>
      <c r="C1234" s="1207">
        <v>31451721076.934074</v>
      </c>
      <c r="D1234" s="1208">
        <v>89217061.207466871</v>
      </c>
      <c r="E1234" s="1207">
        <v>2406072659.6426325</v>
      </c>
      <c r="F1234" s="1211">
        <v>33947010797.784172</v>
      </c>
    </row>
    <row r="1235" spans="2:6" ht="13.15" customHeight="1" x14ac:dyDescent="0.3">
      <c r="B1235" s="1173" t="s">
        <v>2023</v>
      </c>
      <c r="C1235" s="1206">
        <v>8450061581.9678211</v>
      </c>
      <c r="D1235" s="1206">
        <v>72678184.919511408</v>
      </c>
      <c r="E1235" s="1206">
        <v>4291142618.9094133</v>
      </c>
      <c r="F1235" s="1210">
        <v>12813882385.796745</v>
      </c>
    </row>
    <row r="1236" spans="2:6" ht="13.15" customHeight="1" x14ac:dyDescent="0.3">
      <c r="B1236" s="1172" t="s">
        <v>2024</v>
      </c>
      <c r="C1236" s="1207">
        <v>7873060980.4446545</v>
      </c>
      <c r="D1236" s="1208">
        <v>93874572.255092993</v>
      </c>
      <c r="E1236" s="1207">
        <v>3811362625.8365917</v>
      </c>
      <c r="F1236" s="1211">
        <v>11778298178.536339</v>
      </c>
    </row>
    <row r="1237" spans="2:6" ht="13.15" customHeight="1" x14ac:dyDescent="0.3">
      <c r="B1237" s="1173" t="s">
        <v>2025</v>
      </c>
      <c r="C1237" s="1206">
        <v>4641963349.4488478</v>
      </c>
      <c r="D1237" s="1206">
        <v>49942160.563022375</v>
      </c>
      <c r="E1237" s="1206">
        <v>565321493.95294285</v>
      </c>
      <c r="F1237" s="1210">
        <v>5257227003.9648132</v>
      </c>
    </row>
    <row r="1238" spans="2:6" ht="13.15" customHeight="1" x14ac:dyDescent="0.3">
      <c r="B1238" s="1172" t="s">
        <v>2026</v>
      </c>
      <c r="C1238" s="1207">
        <v>5760702095.345561</v>
      </c>
      <c r="D1238" s="1208">
        <v>64253242.169925988</v>
      </c>
      <c r="E1238" s="1207">
        <v>551072550.96171355</v>
      </c>
      <c r="F1238" s="1211">
        <v>6376027888.4772005</v>
      </c>
    </row>
    <row r="1239" spans="2:6" ht="13.15" customHeight="1" x14ac:dyDescent="0.3">
      <c r="B1239" s="1173" t="s">
        <v>2027</v>
      </c>
      <c r="C1239" s="1206">
        <v>2098180716.136245</v>
      </c>
      <c r="D1239" s="1206">
        <v>26915686.447722219</v>
      </c>
      <c r="E1239" s="1206">
        <v>179241425.76558492</v>
      </c>
      <c r="F1239" s="1210">
        <v>2304337828.3495522</v>
      </c>
    </row>
    <row r="1240" spans="2:6" ht="13.15" customHeight="1" x14ac:dyDescent="0.3">
      <c r="B1240" s="1172" t="s">
        <v>2028</v>
      </c>
      <c r="C1240" s="1207">
        <v>6410962395.6028976</v>
      </c>
      <c r="D1240" s="1208">
        <v>65395748.248807676</v>
      </c>
      <c r="E1240" s="1207">
        <v>2181433378.2163157</v>
      </c>
      <c r="F1240" s="1211">
        <v>8657791522.0680218</v>
      </c>
    </row>
    <row r="1241" spans="2:6" ht="13.15" customHeight="1" x14ac:dyDescent="0.3">
      <c r="B1241" s="1173" t="s">
        <v>2029</v>
      </c>
      <c r="C1241" s="1206">
        <v>3205239997.7063699</v>
      </c>
      <c r="D1241" s="1206">
        <v>39724267.512085773</v>
      </c>
      <c r="E1241" s="1206">
        <v>701543735.76473713</v>
      </c>
      <c r="F1241" s="1210">
        <v>3946508000.9831929</v>
      </c>
    </row>
    <row r="1242" spans="2:6" ht="13.15" customHeight="1" x14ac:dyDescent="0.3">
      <c r="B1242" s="1172" t="s">
        <v>2030</v>
      </c>
      <c r="C1242" s="1207">
        <v>4633214879.3147192</v>
      </c>
      <c r="D1242" s="1208">
        <v>34480411.013859607</v>
      </c>
      <c r="E1242" s="1207">
        <v>2982838944.6651683</v>
      </c>
      <c r="F1242" s="1211">
        <v>7650534234.9937477</v>
      </c>
    </row>
    <row r="1243" spans="2:6" ht="13.15" customHeight="1" x14ac:dyDescent="0.3">
      <c r="B1243" s="1173" t="s">
        <v>2031</v>
      </c>
      <c r="C1243" s="1206">
        <v>3627209903.7556381</v>
      </c>
      <c r="D1243" s="1206">
        <v>19220808.305071019</v>
      </c>
      <c r="E1243" s="1206">
        <v>1081141236.6378865</v>
      </c>
      <c r="F1243" s="1210">
        <v>4727571948.698595</v>
      </c>
    </row>
    <row r="1244" spans="2:6" ht="13.15" customHeight="1" x14ac:dyDescent="0.3">
      <c r="B1244" s="1172" t="s">
        <v>2032</v>
      </c>
      <c r="C1244" s="1207">
        <v>3227817227.777986</v>
      </c>
      <c r="D1244" s="1208">
        <v>77481117.857038766</v>
      </c>
      <c r="E1244" s="1207">
        <v>1353107164.5343566</v>
      </c>
      <c r="F1244" s="1211">
        <v>4658405510.1693821</v>
      </c>
    </row>
    <row r="1245" spans="2:6" ht="13.15" customHeight="1" x14ac:dyDescent="0.3">
      <c r="B1245" s="1173" t="s">
        <v>2033</v>
      </c>
      <c r="C1245" s="1206">
        <v>40499769.375462487</v>
      </c>
      <c r="D1245" s="1206">
        <v>0</v>
      </c>
      <c r="E1245" s="1206">
        <v>3751752692.9476748</v>
      </c>
      <c r="F1245" s="1210">
        <v>3792252462.3231373</v>
      </c>
    </row>
    <row r="1246" spans="2:6" ht="13.15" customHeight="1" x14ac:dyDescent="0.3">
      <c r="B1246" s="1172" t="s">
        <v>2034</v>
      </c>
      <c r="C1246" s="1207">
        <v>247576980.46908671</v>
      </c>
      <c r="D1246" s="1208">
        <v>83403365.923712641</v>
      </c>
      <c r="E1246" s="1207">
        <v>10403407594.559021</v>
      </c>
      <c r="F1246" s="1211">
        <v>10734387940.95182</v>
      </c>
    </row>
    <row r="1247" spans="2:6" ht="13.15" customHeight="1" x14ac:dyDescent="0.3">
      <c r="B1247" s="1173" t="s">
        <v>2035</v>
      </c>
      <c r="C1247" s="1206">
        <v>4037334174.7929482</v>
      </c>
      <c r="D1247" s="1206">
        <v>41567539.92281238</v>
      </c>
      <c r="E1247" s="1206">
        <v>423720728.10404897</v>
      </c>
      <c r="F1247" s="1210">
        <v>4502622442.8198099</v>
      </c>
    </row>
    <row r="1248" spans="2:6" ht="13.15" customHeight="1" x14ac:dyDescent="0.3">
      <c r="B1248" s="1172" t="s">
        <v>2036</v>
      </c>
      <c r="C1248" s="1207">
        <v>4699306299.650032</v>
      </c>
      <c r="D1248" s="1208">
        <v>52730436.031074785</v>
      </c>
      <c r="E1248" s="1207">
        <v>343217640.47769302</v>
      </c>
      <c r="F1248" s="1211">
        <v>5095254376.1587992</v>
      </c>
    </row>
    <row r="1249" spans="2:6" ht="13.15" customHeight="1" x14ac:dyDescent="0.3">
      <c r="B1249" s="1173" t="s">
        <v>2037</v>
      </c>
      <c r="C1249" s="1206">
        <v>0</v>
      </c>
      <c r="D1249" s="1206">
        <v>12566.455165618194</v>
      </c>
      <c r="E1249" s="1206">
        <v>61.739623579753264</v>
      </c>
      <c r="F1249" s="1210">
        <v>12628.194789197947</v>
      </c>
    </row>
    <row r="1250" spans="2:6" ht="13.15" customHeight="1" x14ac:dyDescent="0.3">
      <c r="B1250" s="1172" t="s">
        <v>2038</v>
      </c>
      <c r="C1250" s="1207">
        <v>603921.89104847598</v>
      </c>
      <c r="D1250" s="1208">
        <v>46016.022834906493</v>
      </c>
      <c r="E1250" s="1207">
        <v>3210.46042614717</v>
      </c>
      <c r="F1250" s="1211">
        <v>653148.37430952967</v>
      </c>
    </row>
    <row r="1251" spans="2:6" ht="13.15" customHeight="1" x14ac:dyDescent="0.3">
      <c r="B1251" s="1173" t="s">
        <v>2039</v>
      </c>
      <c r="C1251" s="1206">
        <v>13533694.324427502</v>
      </c>
      <c r="D1251" s="1206">
        <v>25231.415578895208</v>
      </c>
      <c r="E1251" s="1206">
        <v>1112239.3187892551</v>
      </c>
      <c r="F1251" s="1210">
        <v>14671165.058795651</v>
      </c>
    </row>
    <row r="1252" spans="2:6" ht="13.15" customHeight="1" x14ac:dyDescent="0.3">
      <c r="B1252" s="1172" t="s">
        <v>2040</v>
      </c>
      <c r="C1252" s="1207">
        <v>95169.242157085173</v>
      </c>
      <c r="D1252" s="1208">
        <v>5910.3148595292741</v>
      </c>
      <c r="E1252" s="1207">
        <v>185.21887073925981</v>
      </c>
      <c r="F1252" s="1211">
        <v>101264.77588735371</v>
      </c>
    </row>
    <row r="1253" spans="2:6" ht="13.15" customHeight="1" x14ac:dyDescent="0.3">
      <c r="B1253" s="1173" t="s">
        <v>2041</v>
      </c>
      <c r="C1253" s="1206">
        <v>2466344.3631039169</v>
      </c>
      <c r="D1253" s="1206">
        <v>95409.368446686844</v>
      </c>
      <c r="E1253" s="1206">
        <v>335083650.13782239</v>
      </c>
      <c r="F1253" s="1210">
        <v>337645403.86937296</v>
      </c>
    </row>
    <row r="1254" spans="2:6" ht="13.15" customHeight="1" x14ac:dyDescent="0.3">
      <c r="B1254" s="1172" t="s">
        <v>2042</v>
      </c>
      <c r="C1254" s="1207">
        <v>31757989.761943027</v>
      </c>
      <c r="D1254" s="1208">
        <v>421954.26443567907</v>
      </c>
      <c r="E1254" s="1207">
        <v>80251800.710759014</v>
      </c>
      <c r="F1254" s="1211">
        <v>112431744.73713772</v>
      </c>
    </row>
    <row r="1255" spans="2:6" ht="13.15" customHeight="1" x14ac:dyDescent="0.3">
      <c r="B1255" s="1173" t="s">
        <v>2043</v>
      </c>
      <c r="C1255" s="1206">
        <v>352959.09752663592</v>
      </c>
      <c r="D1255" s="1206">
        <v>0</v>
      </c>
      <c r="E1255" s="1206">
        <v>617.39623579753254</v>
      </c>
      <c r="F1255" s="1210">
        <v>353576.49376243347</v>
      </c>
    </row>
    <row r="1256" spans="2:6" ht="13.15" customHeight="1" x14ac:dyDescent="0.3">
      <c r="B1256" s="1172" t="s">
        <v>2044</v>
      </c>
      <c r="C1256" s="1207">
        <v>0</v>
      </c>
      <c r="D1256" s="1208">
        <v>11820.629719058548</v>
      </c>
      <c r="E1256" s="1207">
        <v>493.91698863802611</v>
      </c>
      <c r="F1256" s="1211">
        <v>12314.546707696574</v>
      </c>
    </row>
    <row r="1257" spans="2:6" ht="13.15" customHeight="1" x14ac:dyDescent="0.3">
      <c r="B1257" s="1173" t="s">
        <v>2045</v>
      </c>
      <c r="C1257" s="1206">
        <v>0</v>
      </c>
      <c r="D1257" s="1206">
        <v>35475.96133541262</v>
      </c>
      <c r="E1257" s="1206">
        <v>1543.4905894938315</v>
      </c>
      <c r="F1257" s="1210">
        <v>37019.451924906454</v>
      </c>
    </row>
    <row r="1258" spans="2:6" ht="13.15" customHeight="1" x14ac:dyDescent="0.3">
      <c r="B1258" s="1172" t="s">
        <v>2046</v>
      </c>
      <c r="C1258" s="1207">
        <v>207406.13893344675</v>
      </c>
      <c r="D1258" s="1208">
        <v>5910.3148595292741</v>
      </c>
      <c r="E1258" s="1207">
        <v>3086.981178987663</v>
      </c>
      <c r="F1258" s="1211">
        <v>216403.4349719637</v>
      </c>
    </row>
    <row r="1259" spans="2:6" ht="13.15" customHeight="1" x14ac:dyDescent="0.3">
      <c r="B1259" s="1173" t="s">
        <v>2047</v>
      </c>
      <c r="C1259" s="1206">
        <v>0</v>
      </c>
      <c r="D1259" s="1206">
        <v>2955.1574297646371</v>
      </c>
      <c r="E1259" s="1206">
        <v>64270.948146523151</v>
      </c>
      <c r="F1259" s="1210">
        <v>67226.105576287795</v>
      </c>
    </row>
    <row r="1260" spans="2:6" ht="13.15" customHeight="1" x14ac:dyDescent="0.3">
      <c r="B1260" s="1172" t="s">
        <v>2048</v>
      </c>
      <c r="C1260" s="1207">
        <v>5606487643.3861818</v>
      </c>
      <c r="D1260" s="1208">
        <v>97568378.320516437</v>
      </c>
      <c r="E1260" s="1207">
        <v>2272085848.9089093</v>
      </c>
      <c r="F1260" s="1211">
        <v>7976141870.6156082</v>
      </c>
    </row>
    <row r="1261" spans="2:6" ht="13.15" customHeight="1" x14ac:dyDescent="0.3">
      <c r="B1261" s="1173" t="s">
        <v>2049</v>
      </c>
      <c r="C1261" s="1206">
        <v>725716.67441163235</v>
      </c>
      <c r="D1261" s="1206">
        <v>20686.102008352456</v>
      </c>
      <c r="E1261" s="1206">
        <v>8767.0265483249641</v>
      </c>
      <c r="F1261" s="1210">
        <v>755169.80296830973</v>
      </c>
    </row>
    <row r="1262" spans="2:6" ht="13.15" customHeight="1" x14ac:dyDescent="0.3">
      <c r="B1262" s="1172" t="s">
        <v>2050</v>
      </c>
      <c r="C1262" s="1207">
        <v>7867779.1557755545</v>
      </c>
      <c r="D1262" s="1208">
        <v>429201.43622772105</v>
      </c>
      <c r="E1262" s="1207">
        <v>3646342.1686202274</v>
      </c>
      <c r="F1262" s="1211">
        <v>11943322.760623503</v>
      </c>
    </row>
    <row r="1263" spans="2:6" ht="13.15" customHeight="1" x14ac:dyDescent="0.3">
      <c r="B1263" s="1173" t="s">
        <v>2051</v>
      </c>
      <c r="C1263" s="1206">
        <v>1000022421.2619272</v>
      </c>
      <c r="D1263" s="1206">
        <v>23310478.816478774</v>
      </c>
      <c r="E1263" s="1206">
        <v>276032636.51084065</v>
      </c>
      <c r="F1263" s="1210">
        <v>1299365536.5892467</v>
      </c>
    </row>
    <row r="1264" spans="2:6" ht="13.15" customHeight="1" x14ac:dyDescent="0.3">
      <c r="B1264" s="1172" t="s">
        <v>2052</v>
      </c>
      <c r="C1264" s="1207">
        <v>82237831.228862703</v>
      </c>
      <c r="D1264" s="1208">
        <v>2013700.5613545708</v>
      </c>
      <c r="E1264" s="1207">
        <v>8280827.0126344068</v>
      </c>
      <c r="F1264" s="1211">
        <v>92532358.802851692</v>
      </c>
    </row>
    <row r="1265" spans="2:6" ht="13.15" customHeight="1" x14ac:dyDescent="0.3">
      <c r="B1265" s="1173" t="s">
        <v>2053</v>
      </c>
      <c r="C1265" s="1206">
        <v>495917909.15893185</v>
      </c>
      <c r="D1265" s="1206">
        <v>15509510.522099024</v>
      </c>
      <c r="E1265" s="1206">
        <v>1041725969.9486878</v>
      </c>
      <c r="F1265" s="1210">
        <v>1553153389.6297188</v>
      </c>
    </row>
    <row r="1266" spans="2:6" ht="13.15" customHeight="1" x14ac:dyDescent="0.3">
      <c r="B1266" s="1172" t="s">
        <v>2054</v>
      </c>
      <c r="C1266" s="1207">
        <v>3556297895.049654</v>
      </c>
      <c r="D1266" s="1208">
        <v>110569776.37108304</v>
      </c>
      <c r="E1266" s="1207">
        <v>3755086250.1498795</v>
      </c>
      <c r="F1266" s="1211">
        <v>7421953921.5706167</v>
      </c>
    </row>
    <row r="1267" spans="2:6" ht="13.15" customHeight="1" x14ac:dyDescent="0.3">
      <c r="B1267" s="1173" t="s">
        <v>2055</v>
      </c>
      <c r="C1267" s="1206">
        <v>0</v>
      </c>
      <c r="D1267" s="1206">
        <v>0</v>
      </c>
      <c r="E1267" s="1206">
        <v>3889.5962855244566</v>
      </c>
      <c r="F1267" s="1210">
        <v>3889.5962855244566</v>
      </c>
    </row>
    <row r="1268" spans="2:6" ht="13.15" customHeight="1" x14ac:dyDescent="0.3">
      <c r="B1268" s="1172" t="s">
        <v>2056</v>
      </c>
      <c r="C1268" s="1207">
        <v>1200883592.543211</v>
      </c>
      <c r="D1268" s="1208">
        <v>20007682.295547917</v>
      </c>
      <c r="E1268" s="1207">
        <v>582273765.69621873</v>
      </c>
      <c r="F1268" s="1211">
        <v>1803165040.5349777</v>
      </c>
    </row>
    <row r="1269" spans="2:6" ht="13.15" customHeight="1" x14ac:dyDescent="0.3">
      <c r="B1269" s="1173" t="s">
        <v>2057</v>
      </c>
      <c r="C1269" s="1206">
        <v>0</v>
      </c>
      <c r="D1269" s="1206">
        <v>13509.291107495483</v>
      </c>
      <c r="E1269" s="1206">
        <v>679.1358593772859</v>
      </c>
      <c r="F1269" s="1210">
        <v>14188.426966872768</v>
      </c>
    </row>
    <row r="1270" spans="2:6" ht="13.15" customHeight="1" x14ac:dyDescent="0.3">
      <c r="B1270" s="1172" t="s">
        <v>2058</v>
      </c>
      <c r="C1270" s="1207">
        <v>2566880495.1207237</v>
      </c>
      <c r="D1270" s="1208">
        <v>76689768.913882136</v>
      </c>
      <c r="E1270" s="1207">
        <v>4691308938.2568407</v>
      </c>
      <c r="F1270" s="1211">
        <v>7334879202.2914467</v>
      </c>
    </row>
    <row r="1271" spans="2:6" ht="13.15" customHeight="1" x14ac:dyDescent="0.3">
      <c r="B1271" s="1173" t="s">
        <v>2059</v>
      </c>
      <c r="C1271" s="1206">
        <v>0</v>
      </c>
      <c r="D1271" s="1206">
        <v>5910.3148595292741</v>
      </c>
      <c r="E1271" s="1206">
        <v>6853.0982173526136</v>
      </c>
      <c r="F1271" s="1210">
        <v>12763.413076881887</v>
      </c>
    </row>
    <row r="1272" spans="2:6" ht="13.15" customHeight="1" x14ac:dyDescent="0.3">
      <c r="B1272" s="1172" t="s">
        <v>2060</v>
      </c>
      <c r="C1272" s="1207">
        <v>268030.44814111653</v>
      </c>
      <c r="D1272" s="1208">
        <v>2955.1574297646371</v>
      </c>
      <c r="E1272" s="1207">
        <v>0</v>
      </c>
      <c r="F1272" s="1211">
        <v>270985.60557088116</v>
      </c>
    </row>
    <row r="1273" spans="2:6" ht="13.15" customHeight="1" x14ac:dyDescent="0.3">
      <c r="B1273" s="1173" t="s">
        <v>2061</v>
      </c>
      <c r="C1273" s="1206">
        <v>2035721838.8688581</v>
      </c>
      <c r="D1273" s="1206">
        <v>40589931.628511526</v>
      </c>
      <c r="E1273" s="1206">
        <v>794095570.52123797</v>
      </c>
      <c r="F1273" s="1210">
        <v>2870407341.0186076</v>
      </c>
    </row>
    <row r="1274" spans="2:6" ht="13.15" customHeight="1" x14ac:dyDescent="0.3">
      <c r="B1274" s="1172" t="s">
        <v>2062</v>
      </c>
      <c r="C1274" s="1207">
        <v>20375639.166966077</v>
      </c>
      <c r="D1274" s="1208">
        <v>587372.71961131389</v>
      </c>
      <c r="E1274" s="1207">
        <v>1326537.5522345784</v>
      </c>
      <c r="F1274" s="1211">
        <v>22289549.438811969</v>
      </c>
    </row>
    <row r="1275" spans="2:6" ht="13.15" customHeight="1" x14ac:dyDescent="0.3">
      <c r="B1275" s="1173" t="s">
        <v>2063</v>
      </c>
      <c r="C1275" s="1206">
        <v>64956762.656226896</v>
      </c>
      <c r="D1275" s="1206">
        <v>1362538.6577950527</v>
      </c>
      <c r="E1275" s="1206">
        <v>5710539.5361497737</v>
      </c>
      <c r="F1275" s="1210">
        <v>72029840.850171715</v>
      </c>
    </row>
    <row r="1276" spans="2:6" ht="13.15" customHeight="1" x14ac:dyDescent="0.3">
      <c r="B1276" s="1172" t="s">
        <v>2064</v>
      </c>
      <c r="C1276" s="1207">
        <v>1977204087.8649175</v>
      </c>
      <c r="D1276" s="1208">
        <v>47313970.194593839</v>
      </c>
      <c r="E1276" s="1207">
        <v>3120079086.6640463</v>
      </c>
      <c r="F1276" s="1211">
        <v>5144597144.7235575</v>
      </c>
    </row>
    <row r="1277" spans="2:6" ht="13.15" customHeight="1" x14ac:dyDescent="0.3">
      <c r="B1277" s="1173" t="s">
        <v>2065</v>
      </c>
      <c r="C1277" s="1206">
        <v>932476563.67057478</v>
      </c>
      <c r="D1277" s="1206">
        <v>22763957.630289376</v>
      </c>
      <c r="E1277" s="1206">
        <v>769493800.22136021</v>
      </c>
      <c r="F1277" s="1210">
        <v>1724734321.5222244</v>
      </c>
    </row>
    <row r="1278" spans="2:6" ht="13.15" customHeight="1" x14ac:dyDescent="0.3">
      <c r="B1278" s="1172" t="s">
        <v>2066</v>
      </c>
      <c r="C1278" s="1207">
        <v>688850.54043399531</v>
      </c>
      <c r="D1278" s="1208">
        <v>17491.717548559256</v>
      </c>
      <c r="E1278" s="1207">
        <v>228004.42988002879</v>
      </c>
      <c r="F1278" s="1211">
        <v>934346.68786258344</v>
      </c>
    </row>
    <row r="1279" spans="2:6" ht="13.15" customHeight="1" x14ac:dyDescent="0.3">
      <c r="B1279" s="1173" t="s">
        <v>12585</v>
      </c>
      <c r="C1279" s="1206">
        <v>0</v>
      </c>
      <c r="D1279" s="1206">
        <v>8865.4722892939117</v>
      </c>
      <c r="E1279" s="1206">
        <v>0</v>
      </c>
      <c r="F1279" s="1210">
        <v>8865.4722892939117</v>
      </c>
    </row>
    <row r="1280" spans="2:6" ht="13.15" customHeight="1" x14ac:dyDescent="0.3">
      <c r="B1280" s="1172" t="s">
        <v>2067</v>
      </c>
      <c r="C1280" s="1207">
        <v>0</v>
      </c>
      <c r="D1280" s="1208">
        <v>1477.5787148823185</v>
      </c>
      <c r="E1280" s="1207">
        <v>802.6151065367925</v>
      </c>
      <c r="F1280" s="1211">
        <v>2280.1938214191109</v>
      </c>
    </row>
    <row r="1281" spans="2:6" ht="13.15" customHeight="1" x14ac:dyDescent="0.3">
      <c r="B1281" s="1173" t="s">
        <v>2068</v>
      </c>
      <c r="C1281" s="1206">
        <v>1806864525.4449561</v>
      </c>
      <c r="D1281" s="1206">
        <v>46857018.422882788</v>
      </c>
      <c r="E1281" s="1206">
        <v>956886277.24192381</v>
      </c>
      <c r="F1281" s="1210">
        <v>2810607821.1097627</v>
      </c>
    </row>
    <row r="1282" spans="2:6" ht="13.15" customHeight="1" x14ac:dyDescent="0.3">
      <c r="B1282" s="1172" t="s">
        <v>2069</v>
      </c>
      <c r="C1282" s="1207">
        <v>519410648.22432566</v>
      </c>
      <c r="D1282" s="1208">
        <v>4156499.2858551475</v>
      </c>
      <c r="E1282" s="1207">
        <v>229764481.88782948</v>
      </c>
      <c r="F1282" s="1211">
        <v>753331629.39801025</v>
      </c>
    </row>
    <row r="1283" spans="2:6" ht="13.15" customHeight="1" x14ac:dyDescent="0.3">
      <c r="B1283" s="1173" t="s">
        <v>2070</v>
      </c>
      <c r="C1283" s="1206">
        <v>3763107894.9425597</v>
      </c>
      <c r="D1283" s="1206">
        <v>41400095.073970608</v>
      </c>
      <c r="E1283" s="1206">
        <v>1082450185.1252756</v>
      </c>
      <c r="F1283" s="1210">
        <v>4886958175.1418056</v>
      </c>
    </row>
    <row r="1284" spans="2:6" ht="13.15" customHeight="1" x14ac:dyDescent="0.3">
      <c r="B1284" s="1172" t="s">
        <v>2071</v>
      </c>
      <c r="C1284" s="1207">
        <v>3374094401.0919776</v>
      </c>
      <c r="D1284" s="1208">
        <v>52940702.518291585</v>
      </c>
      <c r="E1284" s="1207">
        <v>648615944.92320907</v>
      </c>
      <c r="F1284" s="1211">
        <v>4075651048.5334783</v>
      </c>
    </row>
    <row r="1285" spans="2:6" ht="13.15" customHeight="1" x14ac:dyDescent="0.3">
      <c r="B1285" s="1173" t="s">
        <v>2072</v>
      </c>
      <c r="C1285" s="1206">
        <v>955579750.58693779</v>
      </c>
      <c r="D1285" s="1206">
        <v>43887887.320128851</v>
      </c>
      <c r="E1285" s="1206">
        <v>4266474460.1692576</v>
      </c>
      <c r="F1285" s="1210">
        <v>5265942098.0763245</v>
      </c>
    </row>
    <row r="1286" spans="2:6" ht="13.15" customHeight="1" x14ac:dyDescent="0.3">
      <c r="B1286" s="1172" t="s">
        <v>2073</v>
      </c>
      <c r="C1286" s="1207">
        <v>1131653.7718765021</v>
      </c>
      <c r="D1286" s="1208">
        <v>2955.1574297646371</v>
      </c>
      <c r="E1286" s="1207">
        <v>238685.38475932615</v>
      </c>
      <c r="F1286" s="1211">
        <v>1373294.3140655931</v>
      </c>
    </row>
    <row r="1287" spans="2:6" ht="13.15" customHeight="1" x14ac:dyDescent="0.3">
      <c r="B1287" s="1173" t="s">
        <v>2074</v>
      </c>
      <c r="C1287" s="1206">
        <v>43767337.717013702</v>
      </c>
      <c r="D1287" s="1206">
        <v>1399055.9603200012</v>
      </c>
      <c r="E1287" s="1206">
        <v>24742280.858161926</v>
      </c>
      <c r="F1287" s="1210">
        <v>69908674.535495639</v>
      </c>
    </row>
    <row r="1288" spans="2:6" ht="13.15" customHeight="1" x14ac:dyDescent="0.3">
      <c r="B1288" s="1172" t="s">
        <v>2075</v>
      </c>
      <c r="C1288" s="1207">
        <v>710774011.06307459</v>
      </c>
      <c r="D1288" s="1208">
        <v>15896664.289754668</v>
      </c>
      <c r="E1288" s="1207">
        <v>228061763.38651383</v>
      </c>
      <c r="F1288" s="1211">
        <v>954732438.73934305</v>
      </c>
    </row>
    <row r="1289" spans="2:6" ht="13.15" customHeight="1" x14ac:dyDescent="0.3">
      <c r="B1289" s="1173" t="s">
        <v>2076</v>
      </c>
      <c r="C1289" s="1206">
        <v>946516689.44286525</v>
      </c>
      <c r="D1289" s="1206">
        <v>25005092.736309949</v>
      </c>
      <c r="E1289" s="1206">
        <v>768367026.68182337</v>
      </c>
      <c r="F1289" s="1210">
        <v>1739888808.8609986</v>
      </c>
    </row>
    <row r="1290" spans="2:6" ht="13.15" customHeight="1" x14ac:dyDescent="0.3">
      <c r="B1290" s="1172" t="s">
        <v>2077</v>
      </c>
      <c r="C1290" s="1207">
        <v>671195075.78963161</v>
      </c>
      <c r="D1290" s="1208">
        <v>14996678.130608972</v>
      </c>
      <c r="E1290" s="1207">
        <v>83441618.716144234</v>
      </c>
      <c r="F1290" s="1211">
        <v>769633372.63638473</v>
      </c>
    </row>
    <row r="1291" spans="2:6" ht="13.15" customHeight="1" x14ac:dyDescent="0.3">
      <c r="B1291" s="1173" t="s">
        <v>2078</v>
      </c>
      <c r="C1291" s="1206">
        <v>438998782.95725167</v>
      </c>
      <c r="D1291" s="1206">
        <v>8738484.9528834522</v>
      </c>
      <c r="E1291" s="1206">
        <v>128624595.6646286</v>
      </c>
      <c r="F1291" s="1210">
        <v>576361863.57476377</v>
      </c>
    </row>
    <row r="1292" spans="2:6" ht="13.15" customHeight="1" x14ac:dyDescent="0.3">
      <c r="B1292" s="1172" t="s">
        <v>2079</v>
      </c>
      <c r="C1292" s="1207">
        <v>1589940779.5896168</v>
      </c>
      <c r="D1292" s="1208">
        <v>39189848.399180211</v>
      </c>
      <c r="E1292" s="1207">
        <v>1024098671.6401711</v>
      </c>
      <c r="F1292" s="1211">
        <v>2653229299.6289682</v>
      </c>
    </row>
    <row r="1293" spans="2:6" ht="13.15" customHeight="1" x14ac:dyDescent="0.3">
      <c r="B1293" s="1173" t="s">
        <v>2080</v>
      </c>
      <c r="C1293" s="1206">
        <v>770023486.55585229</v>
      </c>
      <c r="D1293" s="1206">
        <v>31686999.200750776</v>
      </c>
      <c r="E1293" s="1206">
        <v>1255402151.6256175</v>
      </c>
      <c r="F1293" s="1210">
        <v>2057112637.3822207</v>
      </c>
    </row>
    <row r="1294" spans="2:6" ht="13.15" customHeight="1" x14ac:dyDescent="0.3">
      <c r="B1294" s="1172" t="s">
        <v>2081</v>
      </c>
      <c r="C1294" s="1207">
        <v>1683732457.2070708</v>
      </c>
      <c r="D1294" s="1208">
        <v>46103073.329480425</v>
      </c>
      <c r="E1294" s="1207">
        <v>779862617.16038811</v>
      </c>
      <c r="F1294" s="1211">
        <v>2509698147.6969395</v>
      </c>
    </row>
    <row r="1295" spans="2:6" ht="13.15" customHeight="1" x14ac:dyDescent="0.3">
      <c r="B1295" s="1173" t="s">
        <v>2082</v>
      </c>
      <c r="C1295" s="1206">
        <v>883408968.21747208</v>
      </c>
      <c r="D1295" s="1206">
        <v>23830473.946691457</v>
      </c>
      <c r="E1295" s="1206">
        <v>255872793.58124638</v>
      </c>
      <c r="F1295" s="1210">
        <v>1163112235.74541</v>
      </c>
    </row>
    <row r="1296" spans="2:6" ht="13.15" customHeight="1" x14ac:dyDescent="0.3">
      <c r="B1296" s="1172" t="s">
        <v>2083</v>
      </c>
      <c r="C1296" s="1207">
        <v>416128808.47360617</v>
      </c>
      <c r="D1296" s="1208">
        <v>6945605.0124234818</v>
      </c>
      <c r="E1296" s="1207">
        <v>78698665.039132535</v>
      </c>
      <c r="F1296" s="1211">
        <v>501773078.52516216</v>
      </c>
    </row>
    <row r="1297" spans="2:6" ht="13.15" customHeight="1" x14ac:dyDescent="0.3">
      <c r="B1297" s="1173" t="s">
        <v>2084</v>
      </c>
      <c r="C1297" s="1206">
        <v>122748660.44451852</v>
      </c>
      <c r="D1297" s="1206">
        <v>1961929.0176207423</v>
      </c>
      <c r="E1297" s="1206">
        <v>16845532.814488515</v>
      </c>
      <c r="F1297" s="1210">
        <v>141556122.27662778</v>
      </c>
    </row>
    <row r="1298" spans="2:6" ht="13.15" customHeight="1" x14ac:dyDescent="0.3">
      <c r="B1298" s="1172" t="s">
        <v>2085</v>
      </c>
      <c r="C1298" s="1207">
        <v>1173388829.8226898</v>
      </c>
      <c r="D1298" s="1208">
        <v>7237912.2987619182</v>
      </c>
      <c r="E1298" s="1207">
        <v>509722951.30749339</v>
      </c>
      <c r="F1298" s="1211">
        <v>1690349693.4289451</v>
      </c>
    </row>
    <row r="1299" spans="2:6" ht="13.15" customHeight="1" x14ac:dyDescent="0.3">
      <c r="B1299" s="1173" t="s">
        <v>2086</v>
      </c>
      <c r="C1299" s="1206">
        <v>7959214131.6431789</v>
      </c>
      <c r="D1299" s="1206">
        <v>154177120.74587938</v>
      </c>
      <c r="E1299" s="1206">
        <v>4457586642.4165049</v>
      </c>
      <c r="F1299" s="1210">
        <v>12570977894.805563</v>
      </c>
    </row>
    <row r="1300" spans="2:6" ht="13.15" customHeight="1" x14ac:dyDescent="0.3">
      <c r="B1300" s="1172" t="s">
        <v>2087</v>
      </c>
      <c r="C1300" s="1207">
        <v>2226615363.3112478</v>
      </c>
      <c r="D1300" s="1208">
        <v>46623870.573852606</v>
      </c>
      <c r="E1300" s="1207">
        <v>1003592431.6250169</v>
      </c>
      <c r="F1300" s="1211">
        <v>3276831665.5101175</v>
      </c>
    </row>
    <row r="1301" spans="2:6" ht="13.15" customHeight="1" x14ac:dyDescent="0.3">
      <c r="B1301" s="1173" t="s">
        <v>2088</v>
      </c>
      <c r="C1301" s="1206">
        <v>583430601.4538095</v>
      </c>
      <c r="D1301" s="1206">
        <v>7644274.5897110328</v>
      </c>
      <c r="E1301" s="1206">
        <v>457648397.13038695</v>
      </c>
      <c r="F1301" s="1210">
        <v>1048723273.1739075</v>
      </c>
    </row>
    <row r="1302" spans="2:6" ht="13.15" customHeight="1" x14ac:dyDescent="0.3">
      <c r="B1302" s="1172" t="s">
        <v>2089</v>
      </c>
      <c r="C1302" s="1207">
        <v>144072988.12584239</v>
      </c>
      <c r="D1302" s="1208">
        <v>3588081.7903290386</v>
      </c>
      <c r="E1302" s="1207">
        <v>14804646.164341362</v>
      </c>
      <c r="F1302" s="1211">
        <v>162465716.08051279</v>
      </c>
    </row>
    <row r="1303" spans="2:6" ht="13.15" customHeight="1" x14ac:dyDescent="0.3">
      <c r="B1303" s="1173" t="s">
        <v>2090</v>
      </c>
      <c r="C1303" s="1206">
        <v>2012759562.5090308</v>
      </c>
      <c r="D1303" s="1206">
        <v>35081757.406460248</v>
      </c>
      <c r="E1303" s="1206">
        <v>400949791.94315475</v>
      </c>
      <c r="F1303" s="1210">
        <v>2448791111.8586459</v>
      </c>
    </row>
    <row r="1304" spans="2:6" ht="13.15" customHeight="1" x14ac:dyDescent="0.3">
      <c r="B1304" s="1172" t="s">
        <v>2091</v>
      </c>
      <c r="C1304" s="1207">
        <v>127677799.09856549</v>
      </c>
      <c r="D1304" s="1208">
        <v>2717070.2461732668</v>
      </c>
      <c r="E1304" s="1207">
        <v>65842538.448648989</v>
      </c>
      <c r="F1304" s="1211">
        <v>196237407.79338774</v>
      </c>
    </row>
    <row r="1305" spans="2:6" ht="13.15" customHeight="1" x14ac:dyDescent="0.3">
      <c r="B1305" s="1173" t="s">
        <v>2092</v>
      </c>
      <c r="C1305" s="1206">
        <v>1094343332.7138164</v>
      </c>
      <c r="D1305" s="1206">
        <v>15857613.995147072</v>
      </c>
      <c r="E1305" s="1206">
        <v>100986505.89259034</v>
      </c>
      <c r="F1305" s="1210">
        <v>1211187452.6015537</v>
      </c>
    </row>
    <row r="1306" spans="2:6" ht="13.15" customHeight="1" x14ac:dyDescent="0.3">
      <c r="B1306" s="1172" t="s">
        <v>2093</v>
      </c>
      <c r="C1306" s="1207">
        <v>493763288.43979454</v>
      </c>
      <c r="D1306" s="1208">
        <v>8548890.4954966977</v>
      </c>
      <c r="E1306" s="1207">
        <v>25461926.593613479</v>
      </c>
      <c r="F1306" s="1211">
        <v>527774105.52890474</v>
      </c>
    </row>
    <row r="1307" spans="2:6" ht="13.15" customHeight="1" x14ac:dyDescent="0.3">
      <c r="B1307" s="1173" t="s">
        <v>2094</v>
      </c>
      <c r="C1307" s="1206">
        <v>5795902.4262323556</v>
      </c>
      <c r="D1307" s="1206">
        <v>172285.67815527835</v>
      </c>
      <c r="E1307" s="1206">
        <v>24260984.371588517</v>
      </c>
      <c r="F1307" s="1210">
        <v>30229172.47597615</v>
      </c>
    </row>
    <row r="1308" spans="2:6" ht="13.15" customHeight="1" x14ac:dyDescent="0.3">
      <c r="B1308" s="1172" t="s">
        <v>2095</v>
      </c>
      <c r="C1308" s="1207">
        <v>82464899.305917576</v>
      </c>
      <c r="D1308" s="1208">
        <v>704608.03650354815</v>
      </c>
      <c r="E1308" s="1207">
        <v>30287148.616259791</v>
      </c>
      <c r="F1308" s="1211">
        <v>113456655.95868093</v>
      </c>
    </row>
    <row r="1309" spans="2:6" ht="13.15" customHeight="1" x14ac:dyDescent="0.3">
      <c r="B1309" s="1173" t="s">
        <v>2096</v>
      </c>
      <c r="C1309" s="1206">
        <v>2706352726.2673931</v>
      </c>
      <c r="D1309" s="1206">
        <v>49262094.405364111</v>
      </c>
      <c r="E1309" s="1206">
        <v>1017592200.3229774</v>
      </c>
      <c r="F1309" s="1210">
        <v>3773207020.9957347</v>
      </c>
    </row>
    <row r="1310" spans="2:6" ht="13.15" customHeight="1" x14ac:dyDescent="0.3">
      <c r="B1310" s="1172" t="s">
        <v>2097</v>
      </c>
      <c r="C1310" s="1207">
        <v>2955062043.2145424</v>
      </c>
      <c r="D1310" s="1208">
        <v>46880927.053707428</v>
      </c>
      <c r="E1310" s="1207">
        <v>700165704.95142019</v>
      </c>
      <c r="F1310" s="1211">
        <v>3702108675.2196703</v>
      </c>
    </row>
    <row r="1311" spans="2:6" ht="13.15" customHeight="1" x14ac:dyDescent="0.3">
      <c r="B1311" s="1173" t="s">
        <v>2098</v>
      </c>
      <c r="C1311" s="1206">
        <v>2604773009.5765462</v>
      </c>
      <c r="D1311" s="1206">
        <v>43352595.732172564</v>
      </c>
      <c r="E1311" s="1206">
        <v>904122787.66121316</v>
      </c>
      <c r="F1311" s="1210">
        <v>3552248392.9699316</v>
      </c>
    </row>
    <row r="1312" spans="2:6" ht="13.15" customHeight="1" x14ac:dyDescent="0.3">
      <c r="B1312" s="1172" t="s">
        <v>2099</v>
      </c>
      <c r="C1312" s="1207">
        <v>2486831966.0851855</v>
      </c>
      <c r="D1312" s="1208">
        <v>38285443.576068118</v>
      </c>
      <c r="E1312" s="1207">
        <v>200929010.22738096</v>
      </c>
      <c r="F1312" s="1211">
        <v>2726046419.8886342</v>
      </c>
    </row>
    <row r="1313" spans="2:6" ht="13.15" customHeight="1" x14ac:dyDescent="0.3">
      <c r="B1313" s="1173" t="s">
        <v>2100</v>
      </c>
      <c r="C1313" s="1206">
        <v>1611992735.5226698</v>
      </c>
      <c r="D1313" s="1206">
        <v>51574462.877620243</v>
      </c>
      <c r="E1313" s="1206">
        <v>1410507858.7899957</v>
      </c>
      <c r="F1313" s="1210">
        <v>3074075057.1902857</v>
      </c>
    </row>
    <row r="1314" spans="2:6" ht="13.15" customHeight="1" x14ac:dyDescent="0.3">
      <c r="B1314" s="1172" t="s">
        <v>2101</v>
      </c>
      <c r="C1314" s="1207">
        <v>4582395869.4152021</v>
      </c>
      <c r="D1314" s="1208">
        <v>71223037.256738812</v>
      </c>
      <c r="E1314" s="1207">
        <v>512773436.41104382</v>
      </c>
      <c r="F1314" s="1211">
        <v>5166392343.0829849</v>
      </c>
    </row>
    <row r="1315" spans="2:6" ht="13.15" customHeight="1" x14ac:dyDescent="0.3">
      <c r="B1315" s="1173" t="s">
        <v>2102</v>
      </c>
      <c r="C1315" s="1206">
        <v>2877791309.1035995</v>
      </c>
      <c r="D1315" s="1206">
        <v>49954966.245218039</v>
      </c>
      <c r="E1315" s="1206">
        <v>234258355.52715701</v>
      </c>
      <c r="F1315" s="1210">
        <v>3162004630.8759747</v>
      </c>
    </row>
    <row r="1316" spans="2:6" ht="13.15" customHeight="1" x14ac:dyDescent="0.3">
      <c r="B1316" s="1172" t="s">
        <v>2103</v>
      </c>
      <c r="C1316" s="1207">
        <v>2819723324.9341865</v>
      </c>
      <c r="D1316" s="1208">
        <v>37726623.306099616</v>
      </c>
      <c r="E1316" s="1207">
        <v>575498595.64449823</v>
      </c>
      <c r="F1316" s="1211">
        <v>3432948543.8847842</v>
      </c>
    </row>
    <row r="1317" spans="2:6" ht="13.15" customHeight="1" x14ac:dyDescent="0.3">
      <c r="B1317" s="1173" t="s">
        <v>2104</v>
      </c>
      <c r="C1317" s="1206">
        <v>234850.92756124321</v>
      </c>
      <c r="D1317" s="1206">
        <v>3700.9828763242836</v>
      </c>
      <c r="E1317" s="1206">
        <v>432.17736505827287</v>
      </c>
      <c r="F1317" s="1210">
        <v>238984.08780262576</v>
      </c>
    </row>
    <row r="1318" spans="2:6" ht="13.15" customHeight="1" x14ac:dyDescent="0.3">
      <c r="B1318" s="1172" t="s">
        <v>2105</v>
      </c>
      <c r="C1318" s="1207">
        <v>3682786010.3506398</v>
      </c>
      <c r="D1318" s="1208">
        <v>147204271.9963778</v>
      </c>
      <c r="E1318" s="1207">
        <v>3674892323.8021803</v>
      </c>
      <c r="F1318" s="1211">
        <v>7504882606.1491985</v>
      </c>
    </row>
    <row r="1319" spans="2:6" ht="13.15" customHeight="1" x14ac:dyDescent="0.3">
      <c r="B1319" s="1173" t="s">
        <v>2106</v>
      </c>
      <c r="C1319" s="1206">
        <v>2913653864.9896221</v>
      </c>
      <c r="D1319" s="1206">
        <v>56625516.461821593</v>
      </c>
      <c r="E1319" s="1206">
        <v>1412983208.7798784</v>
      </c>
      <c r="F1319" s="1210">
        <v>4383262590.2313223</v>
      </c>
    </row>
    <row r="1320" spans="2:6" ht="13.15" customHeight="1" x14ac:dyDescent="0.3">
      <c r="B1320" s="1172" t="s">
        <v>2107</v>
      </c>
      <c r="C1320" s="1207">
        <v>280364491.15766442</v>
      </c>
      <c r="D1320" s="1208">
        <v>5966350.2732689055</v>
      </c>
      <c r="E1320" s="1207">
        <v>65760543.801941544</v>
      </c>
      <c r="F1320" s="1211">
        <v>352091385.23287487</v>
      </c>
    </row>
    <row r="1321" spans="2:6" ht="13.15" customHeight="1" x14ac:dyDescent="0.3">
      <c r="B1321" s="1173" t="s">
        <v>2108</v>
      </c>
      <c r="C1321" s="1206">
        <v>861179099.05266798</v>
      </c>
      <c r="D1321" s="1206">
        <v>25591410.042553488</v>
      </c>
      <c r="E1321" s="1206">
        <v>1839455256.7622406</v>
      </c>
      <c r="F1321" s="1210">
        <v>2726225765.8574619</v>
      </c>
    </row>
    <row r="1322" spans="2:6" ht="13.15" customHeight="1" x14ac:dyDescent="0.3">
      <c r="B1322" s="1172" t="s">
        <v>2109</v>
      </c>
      <c r="C1322" s="1207">
        <v>1093781328.9825127</v>
      </c>
      <c r="D1322" s="1208">
        <v>17491717.548559263</v>
      </c>
      <c r="E1322" s="1207">
        <v>33899236.202811241</v>
      </c>
      <c r="F1322" s="1211">
        <v>1145172282.7338831</v>
      </c>
    </row>
    <row r="1323" spans="2:6" ht="13.15" customHeight="1" x14ac:dyDescent="0.3">
      <c r="B1323" s="1173" t="s">
        <v>2110</v>
      </c>
      <c r="C1323" s="1206">
        <v>0</v>
      </c>
      <c r="D1323" s="1206">
        <v>5966.6035724771718</v>
      </c>
      <c r="E1323" s="1206">
        <v>0</v>
      </c>
      <c r="F1323" s="1210">
        <v>5966.6035724771718</v>
      </c>
    </row>
    <row r="1324" spans="2:6" ht="13.15" customHeight="1" x14ac:dyDescent="0.3">
      <c r="B1324" s="1172" t="s">
        <v>2111</v>
      </c>
      <c r="C1324" s="1207">
        <v>52854430.118790358</v>
      </c>
      <c r="D1324" s="1208">
        <v>541314.48024169647</v>
      </c>
      <c r="E1324" s="1207">
        <v>49617702.825636566</v>
      </c>
      <c r="F1324" s="1211">
        <v>103013447.42466861</v>
      </c>
    </row>
    <row r="1325" spans="2:6" ht="13.15" customHeight="1" x14ac:dyDescent="0.3">
      <c r="B1325" s="1173" t="s">
        <v>2112</v>
      </c>
      <c r="C1325" s="1206">
        <v>3298092135.0723429</v>
      </c>
      <c r="D1325" s="1206">
        <v>32629047.100646786</v>
      </c>
      <c r="E1325" s="1206">
        <v>1500488081.3597519</v>
      </c>
      <c r="F1325" s="1210">
        <v>4831209263.5327415</v>
      </c>
    </row>
    <row r="1326" spans="2:6" ht="13.15" customHeight="1" x14ac:dyDescent="0.3">
      <c r="B1326" s="1172" t="s">
        <v>2113</v>
      </c>
      <c r="C1326" s="1207">
        <v>3115972613.9753923</v>
      </c>
      <c r="D1326" s="1208">
        <v>43078652.638433397</v>
      </c>
      <c r="E1326" s="1207">
        <v>359938263.01682115</v>
      </c>
      <c r="F1326" s="1211">
        <v>3518989529.6306467</v>
      </c>
    </row>
    <row r="1327" spans="2:6" ht="13.15" customHeight="1" x14ac:dyDescent="0.3">
      <c r="B1327" s="1173" t="s">
        <v>2114</v>
      </c>
      <c r="C1327" s="1206">
        <v>2364943788.5159526</v>
      </c>
      <c r="D1327" s="1206">
        <v>53708635.356861562</v>
      </c>
      <c r="E1327" s="1206">
        <v>1865115048.5516076</v>
      </c>
      <c r="F1327" s="1210">
        <v>4283767472.4244218</v>
      </c>
    </row>
    <row r="1328" spans="2:6" ht="13.15" customHeight="1" x14ac:dyDescent="0.3">
      <c r="B1328" s="1172" t="s">
        <v>2115</v>
      </c>
      <c r="C1328" s="1207">
        <v>4364652739.5969</v>
      </c>
      <c r="D1328" s="1208">
        <v>66725231.359924093</v>
      </c>
      <c r="E1328" s="1207">
        <v>706972654.29672635</v>
      </c>
      <c r="F1328" s="1211">
        <v>5138350625.2535505</v>
      </c>
    </row>
    <row r="1329" spans="2:6" ht="13.15" customHeight="1" x14ac:dyDescent="0.3">
      <c r="B1329" s="1173" t="s">
        <v>2116</v>
      </c>
      <c r="C1329" s="1206">
        <v>6171016158.7022333</v>
      </c>
      <c r="D1329" s="1206">
        <v>81384529.017301679</v>
      </c>
      <c r="E1329" s="1206">
        <v>1428841845.6284995</v>
      </c>
      <c r="F1329" s="1210">
        <v>7681242533.3480339</v>
      </c>
    </row>
    <row r="1330" spans="2:6" ht="13.15" customHeight="1" x14ac:dyDescent="0.3">
      <c r="B1330" s="1172" t="s">
        <v>2117</v>
      </c>
      <c r="C1330" s="1207">
        <v>2227014063.7231541</v>
      </c>
      <c r="D1330" s="1208">
        <v>43595594.105968654</v>
      </c>
      <c r="E1330" s="1207">
        <v>547950547.17146111</v>
      </c>
      <c r="F1330" s="1211">
        <v>2818560205.0005836</v>
      </c>
    </row>
    <row r="1331" spans="2:6" ht="13.15" customHeight="1" x14ac:dyDescent="0.3">
      <c r="B1331" s="1173" t="s">
        <v>2118</v>
      </c>
      <c r="C1331" s="1206">
        <v>2185452276.6066608</v>
      </c>
      <c r="D1331" s="1206">
        <v>48080129.938705951</v>
      </c>
      <c r="E1331" s="1206">
        <v>880168023.5052762</v>
      </c>
      <c r="F1331" s="1210">
        <v>3113700430.050643</v>
      </c>
    </row>
    <row r="1332" spans="2:6" ht="13.15" customHeight="1" x14ac:dyDescent="0.3">
      <c r="B1332" s="1172" t="s">
        <v>2119</v>
      </c>
      <c r="C1332" s="1207">
        <v>840745020.23628581</v>
      </c>
      <c r="D1332" s="1208">
        <v>30374712.29143995</v>
      </c>
      <c r="E1332" s="1207">
        <v>1291802263.7565985</v>
      </c>
      <c r="F1332" s="1211">
        <v>2162921996.2843242</v>
      </c>
    </row>
    <row r="1333" spans="2:6" ht="13.15" customHeight="1" x14ac:dyDescent="0.3">
      <c r="B1333" s="1173" t="s">
        <v>2120</v>
      </c>
      <c r="C1333" s="1206">
        <v>1623967948.1685016</v>
      </c>
      <c r="D1333" s="1206">
        <v>22048514.016543388</v>
      </c>
      <c r="E1333" s="1206">
        <v>154805730.11482379</v>
      </c>
      <c r="F1333" s="1210">
        <v>1800822192.2998688</v>
      </c>
    </row>
    <row r="1334" spans="2:6" ht="13.15" customHeight="1" x14ac:dyDescent="0.3">
      <c r="B1334" s="1172" t="s">
        <v>2121</v>
      </c>
      <c r="C1334" s="1207">
        <v>245308074.73461848</v>
      </c>
      <c r="D1334" s="1208">
        <v>5689212.7950699292</v>
      </c>
      <c r="E1334" s="1207">
        <v>41274371.348221235</v>
      </c>
      <c r="F1334" s="1211">
        <v>292271658.87790966</v>
      </c>
    </row>
    <row r="1335" spans="2:6" ht="13.15" customHeight="1" x14ac:dyDescent="0.3">
      <c r="B1335" s="1173" t="s">
        <v>2122</v>
      </c>
      <c r="C1335" s="1206">
        <v>853968765.95282757</v>
      </c>
      <c r="D1335" s="1206">
        <v>19666825.994291924</v>
      </c>
      <c r="E1335" s="1206">
        <v>448630444.91649884</v>
      </c>
      <c r="F1335" s="1210">
        <v>1322266036.8636184</v>
      </c>
    </row>
    <row r="1336" spans="2:6" ht="13.15" customHeight="1" x14ac:dyDescent="0.3">
      <c r="B1336" s="1172" t="s">
        <v>2123</v>
      </c>
      <c r="C1336" s="1207">
        <v>711880404.70611382</v>
      </c>
      <c r="D1336" s="1208">
        <v>17425648.671736658</v>
      </c>
      <c r="E1336" s="1207">
        <v>162859844.12315217</v>
      </c>
      <c r="F1336" s="1211">
        <v>892165897.50100267</v>
      </c>
    </row>
    <row r="1337" spans="2:6" ht="13.15" customHeight="1" x14ac:dyDescent="0.3">
      <c r="B1337" s="1173" t="s">
        <v>2124</v>
      </c>
      <c r="C1337" s="1206">
        <v>0</v>
      </c>
      <c r="D1337" s="1206">
        <v>5910.3148595292741</v>
      </c>
      <c r="E1337" s="1206">
        <v>2346.1056960306241</v>
      </c>
      <c r="F1337" s="1210">
        <v>8256.4205555598983</v>
      </c>
    </row>
    <row r="1338" spans="2:6" ht="13.15" customHeight="1" x14ac:dyDescent="0.3">
      <c r="B1338" s="1172" t="s">
        <v>2125</v>
      </c>
      <c r="C1338" s="1207">
        <v>149103.03075399861</v>
      </c>
      <c r="D1338" s="1208">
        <v>0</v>
      </c>
      <c r="E1338" s="1207">
        <v>61.739623579753264</v>
      </c>
      <c r="F1338" s="1211">
        <v>149164.77037757836</v>
      </c>
    </row>
    <row r="1339" spans="2:6" ht="13.15" customHeight="1" x14ac:dyDescent="0.3">
      <c r="B1339" s="1173" t="s">
        <v>2126</v>
      </c>
      <c r="C1339" s="1206">
        <v>1697521620.1858389</v>
      </c>
      <c r="D1339" s="1206">
        <v>18265574.774166945</v>
      </c>
      <c r="E1339" s="1206">
        <v>707637541.20743966</v>
      </c>
      <c r="F1339" s="1210">
        <v>2423424736.1674457</v>
      </c>
    </row>
    <row r="1340" spans="2:6" ht="13.15" customHeight="1" x14ac:dyDescent="0.3">
      <c r="B1340" s="1172" t="s">
        <v>2127</v>
      </c>
      <c r="C1340" s="1207">
        <v>2543710402.9982533</v>
      </c>
      <c r="D1340" s="1208">
        <v>38580691.947658084</v>
      </c>
      <c r="E1340" s="1207">
        <v>785716646.66029656</v>
      </c>
      <c r="F1340" s="1211">
        <v>3368007741.6062078</v>
      </c>
    </row>
    <row r="1341" spans="2:6" ht="13.15" customHeight="1" x14ac:dyDescent="0.3">
      <c r="B1341" s="1173" t="s">
        <v>2128</v>
      </c>
      <c r="C1341" s="1206">
        <v>2923192772.3444824</v>
      </c>
      <c r="D1341" s="1206">
        <v>45153524.958584093</v>
      </c>
      <c r="E1341" s="1206">
        <v>414352897.90877557</v>
      </c>
      <c r="F1341" s="1210">
        <v>3382699195.2118425</v>
      </c>
    </row>
    <row r="1342" spans="2:6" ht="13.15" customHeight="1" x14ac:dyDescent="0.3">
      <c r="B1342" s="1172" t="s">
        <v>2129</v>
      </c>
      <c r="C1342" s="1207">
        <v>1862823493.6683748</v>
      </c>
      <c r="D1342" s="1208">
        <v>47716406.347814836</v>
      </c>
      <c r="E1342" s="1207">
        <v>931386474.96596622</v>
      </c>
      <c r="F1342" s="1211">
        <v>2841926374.9821558</v>
      </c>
    </row>
    <row r="1343" spans="2:6" ht="13.15" customHeight="1" x14ac:dyDescent="0.3">
      <c r="B1343" s="1173" t="s">
        <v>2130</v>
      </c>
      <c r="C1343" s="1206">
        <v>584101292.00972867</v>
      </c>
      <c r="D1343" s="1206">
        <v>6375020.4014488859</v>
      </c>
      <c r="E1343" s="1206">
        <v>195232252.84812424</v>
      </c>
      <c r="F1343" s="1210">
        <v>785708565.25930178</v>
      </c>
    </row>
    <row r="1344" spans="2:6" ht="13.15" customHeight="1" x14ac:dyDescent="0.3">
      <c r="B1344" s="1172" t="s">
        <v>2131</v>
      </c>
      <c r="C1344" s="1207">
        <v>1134740832.7028005</v>
      </c>
      <c r="D1344" s="1208">
        <v>29303706.950180303</v>
      </c>
      <c r="E1344" s="1207">
        <v>432964072.62714338</v>
      </c>
      <c r="F1344" s="1211">
        <v>1597008612.2801242</v>
      </c>
    </row>
    <row r="1345" spans="2:6" ht="13.15" customHeight="1" x14ac:dyDescent="0.3">
      <c r="B1345" s="1173" t="s">
        <v>2132</v>
      </c>
      <c r="C1345" s="1206">
        <v>1101175446.5872936</v>
      </c>
      <c r="D1345" s="1206">
        <v>28090403.742588364</v>
      </c>
      <c r="E1345" s="1206">
        <v>488767162.84516776</v>
      </c>
      <c r="F1345" s="1210">
        <v>1618033013.1750498</v>
      </c>
    </row>
    <row r="1346" spans="2:6" ht="13.15" customHeight="1" x14ac:dyDescent="0.3">
      <c r="B1346" s="1172" t="s">
        <v>2133</v>
      </c>
      <c r="C1346" s="1207">
        <v>359568649.183878</v>
      </c>
      <c r="D1346" s="1208">
        <v>9897399.191589484</v>
      </c>
      <c r="E1346" s="1207">
        <v>130555074.86378509</v>
      </c>
      <c r="F1346" s="1211">
        <v>500021123.23925257</v>
      </c>
    </row>
    <row r="1347" spans="2:6" ht="13.15" customHeight="1" x14ac:dyDescent="0.3">
      <c r="B1347" s="1173" t="s">
        <v>2134</v>
      </c>
      <c r="C1347" s="1206">
        <v>419045192.75371081</v>
      </c>
      <c r="D1347" s="1206">
        <v>11482447.131667575</v>
      </c>
      <c r="E1347" s="1206">
        <v>48976242.666204885</v>
      </c>
      <c r="F1347" s="1210">
        <v>479503882.55158323</v>
      </c>
    </row>
    <row r="1348" spans="2:6" ht="13.15" customHeight="1" x14ac:dyDescent="0.3">
      <c r="B1348" s="1172" t="s">
        <v>2135</v>
      </c>
      <c r="C1348" s="1207">
        <v>57084204.557157896</v>
      </c>
      <c r="D1348" s="1208">
        <v>2060518.6983489853</v>
      </c>
      <c r="E1348" s="1207">
        <v>22048540.216974471</v>
      </c>
      <c r="F1348" s="1211">
        <v>81193263.472481355</v>
      </c>
    </row>
    <row r="1349" spans="2:6" ht="13.15" customHeight="1" x14ac:dyDescent="0.3">
      <c r="B1349" s="1173" t="s">
        <v>2136</v>
      </c>
      <c r="C1349" s="1206">
        <v>104628272.88832514</v>
      </c>
      <c r="D1349" s="1206">
        <v>38181309.457114279</v>
      </c>
      <c r="E1349" s="1206">
        <v>37437386.786474735</v>
      </c>
      <c r="F1349" s="1210">
        <v>180246969.13191417</v>
      </c>
    </row>
    <row r="1350" spans="2:6" ht="13.15" customHeight="1" x14ac:dyDescent="0.3">
      <c r="B1350" s="1172" t="s">
        <v>2137</v>
      </c>
      <c r="C1350" s="1207">
        <v>0</v>
      </c>
      <c r="D1350" s="1208">
        <v>1477.5787148823185</v>
      </c>
      <c r="E1350" s="1207">
        <v>0</v>
      </c>
      <c r="F1350" s="1211">
        <v>1477.5787148823185</v>
      </c>
    </row>
    <row r="1351" spans="2:6" ht="13.15" customHeight="1" x14ac:dyDescent="0.3">
      <c r="B1351" s="1173" t="s">
        <v>2138</v>
      </c>
      <c r="C1351" s="1206">
        <v>212054685.34555292</v>
      </c>
      <c r="D1351" s="1206">
        <v>6671563.4134366466</v>
      </c>
      <c r="E1351" s="1206">
        <v>52001033.62380439</v>
      </c>
      <c r="F1351" s="1210">
        <v>270727282.38279396</v>
      </c>
    </row>
    <row r="1352" spans="2:6" ht="13.15" customHeight="1" x14ac:dyDescent="0.3">
      <c r="B1352" s="1172" t="s">
        <v>2139</v>
      </c>
      <c r="C1352" s="1207">
        <v>632605108.69544744</v>
      </c>
      <c r="D1352" s="1208">
        <v>13251643.596154716</v>
      </c>
      <c r="E1352" s="1207">
        <v>1009535949.7915727</v>
      </c>
      <c r="F1352" s="1211">
        <v>1655392702.0831747</v>
      </c>
    </row>
    <row r="1353" spans="2:6" ht="13.15" customHeight="1" x14ac:dyDescent="0.3">
      <c r="B1353" s="1173" t="s">
        <v>2140</v>
      </c>
      <c r="C1353" s="1206">
        <v>452143334.7563597</v>
      </c>
      <c r="D1353" s="1206">
        <v>12662342.988124937</v>
      </c>
      <c r="E1353" s="1206">
        <v>217029904.67591551</v>
      </c>
      <c r="F1353" s="1210">
        <v>681835582.42040014</v>
      </c>
    </row>
    <row r="1354" spans="2:6" ht="13.15" customHeight="1" x14ac:dyDescent="0.3">
      <c r="B1354" s="1172" t="s">
        <v>2141</v>
      </c>
      <c r="C1354" s="1207">
        <v>207489975.25293669</v>
      </c>
      <c r="D1354" s="1208">
        <v>5794360.110856602</v>
      </c>
      <c r="E1354" s="1207">
        <v>85645361.16891548</v>
      </c>
      <c r="F1354" s="1211">
        <v>298929696.53270876</v>
      </c>
    </row>
    <row r="1355" spans="2:6" ht="13.15" customHeight="1" x14ac:dyDescent="0.3">
      <c r="B1355" s="1173" t="s">
        <v>2142</v>
      </c>
      <c r="C1355" s="1206">
        <v>32701216.626822721</v>
      </c>
      <c r="D1355" s="1206">
        <v>2445139.4739219714</v>
      </c>
      <c r="E1355" s="1206">
        <v>24713568.703868687</v>
      </c>
      <c r="F1355" s="1210">
        <v>59859924.804613382</v>
      </c>
    </row>
    <row r="1356" spans="2:6" ht="13.15" customHeight="1" x14ac:dyDescent="0.3">
      <c r="B1356" s="1172" t="s">
        <v>2143</v>
      </c>
      <c r="C1356" s="1207">
        <v>69179710.032746688</v>
      </c>
      <c r="D1356" s="1208">
        <v>2475887.1833697604</v>
      </c>
      <c r="E1356" s="1207">
        <v>34658120.073774591</v>
      </c>
      <c r="F1356" s="1211">
        <v>106313717.28989103</v>
      </c>
    </row>
    <row r="1357" spans="2:6" ht="13.15" customHeight="1" x14ac:dyDescent="0.3">
      <c r="B1357" s="1173" t="s">
        <v>2144</v>
      </c>
      <c r="C1357" s="1206">
        <v>636612184.37634218</v>
      </c>
      <c r="D1357" s="1206">
        <v>14980495.125636447</v>
      </c>
      <c r="E1357" s="1206">
        <v>130628751.28517391</v>
      </c>
      <c r="F1357" s="1210">
        <v>782221430.78715253</v>
      </c>
    </row>
    <row r="1358" spans="2:6" ht="13.15" customHeight="1" x14ac:dyDescent="0.3">
      <c r="B1358" s="1172" t="s">
        <v>2145</v>
      </c>
      <c r="C1358" s="1207">
        <v>621265495.50763679</v>
      </c>
      <c r="D1358" s="1208">
        <v>16090381.895364871</v>
      </c>
      <c r="E1358" s="1207">
        <v>274640033.94994485</v>
      </c>
      <c r="F1358" s="1211">
        <v>911995911.35294652</v>
      </c>
    </row>
    <row r="1359" spans="2:6" ht="13.15" customHeight="1" x14ac:dyDescent="0.3">
      <c r="B1359" s="1173" t="s">
        <v>2146</v>
      </c>
      <c r="C1359" s="1206">
        <v>1101824563.6277742</v>
      </c>
      <c r="D1359" s="1206">
        <v>26318519.492057964</v>
      </c>
      <c r="E1359" s="1206">
        <v>1625806379.3114092</v>
      </c>
      <c r="F1359" s="1210">
        <v>2753949462.4312415</v>
      </c>
    </row>
    <row r="1360" spans="2:6" ht="13.15" customHeight="1" x14ac:dyDescent="0.3">
      <c r="B1360" s="1172" t="s">
        <v>2147</v>
      </c>
      <c r="C1360" s="1207">
        <v>89301655.581451833</v>
      </c>
      <c r="D1360" s="1208">
        <v>3183942.9035413675</v>
      </c>
      <c r="E1360" s="1207">
        <v>54281923.459584884</v>
      </c>
      <c r="F1360" s="1211">
        <v>146767521.94457808</v>
      </c>
    </row>
    <row r="1361" spans="2:6" ht="13.15" customHeight="1" x14ac:dyDescent="0.3">
      <c r="B1361" s="1173" t="s">
        <v>2148</v>
      </c>
      <c r="C1361" s="1206">
        <v>69285802.573860109</v>
      </c>
      <c r="D1361" s="1206">
        <v>2338950.8169457619</v>
      </c>
      <c r="E1361" s="1206">
        <v>41997971.814960562</v>
      </c>
      <c r="F1361" s="1210">
        <v>113622725.20576644</v>
      </c>
    </row>
    <row r="1362" spans="2:6" ht="13.15" customHeight="1" x14ac:dyDescent="0.3">
      <c r="B1362" s="1172" t="s">
        <v>2149</v>
      </c>
      <c r="C1362" s="1207">
        <v>243527577.00473535</v>
      </c>
      <c r="D1362" s="1208">
        <v>4773128.064021131</v>
      </c>
      <c r="E1362" s="1207">
        <v>52444514.868384756</v>
      </c>
      <c r="F1362" s="1211">
        <v>300745219.93714124</v>
      </c>
    </row>
    <row r="1363" spans="2:6" ht="13.15" customHeight="1" x14ac:dyDescent="0.3">
      <c r="B1363" s="1173" t="s">
        <v>2150</v>
      </c>
      <c r="C1363" s="1206">
        <v>0</v>
      </c>
      <c r="D1363" s="1206">
        <v>8865.4722892939117</v>
      </c>
      <c r="E1363" s="1206">
        <v>0</v>
      </c>
      <c r="F1363" s="1210">
        <v>8865.4722892939117</v>
      </c>
    </row>
    <row r="1364" spans="2:6" ht="13.15" customHeight="1" x14ac:dyDescent="0.3">
      <c r="B1364" s="1172" t="s">
        <v>2151</v>
      </c>
      <c r="C1364" s="1207">
        <v>59136282.807342745</v>
      </c>
      <c r="D1364" s="1208">
        <v>818592.6802230418</v>
      </c>
      <c r="E1364" s="1207">
        <v>10442269.494537987</v>
      </c>
      <c r="F1364" s="1211">
        <v>70397144.982103765</v>
      </c>
    </row>
    <row r="1365" spans="2:6" ht="13.15" customHeight="1" x14ac:dyDescent="0.3">
      <c r="B1365" s="1173" t="s">
        <v>2152</v>
      </c>
      <c r="C1365" s="1206">
        <v>205116478.93096161</v>
      </c>
      <c r="D1365" s="1206">
        <v>8022408.0911167692</v>
      </c>
      <c r="E1365" s="1206">
        <v>448660886.78336191</v>
      </c>
      <c r="F1365" s="1210">
        <v>661799773.80544031</v>
      </c>
    </row>
    <row r="1366" spans="2:6" ht="13.15" customHeight="1" x14ac:dyDescent="0.3">
      <c r="B1366" s="1172" t="s">
        <v>2153</v>
      </c>
      <c r="C1366" s="1207">
        <v>413425701.60562348</v>
      </c>
      <c r="D1366" s="1208">
        <v>10593268.40540787</v>
      </c>
      <c r="E1366" s="1207">
        <v>425625348.08971584</v>
      </c>
      <c r="F1366" s="1211">
        <v>849644318.10074711</v>
      </c>
    </row>
    <row r="1367" spans="2:6" ht="13.15" customHeight="1" x14ac:dyDescent="0.3">
      <c r="B1367" s="1173" t="s">
        <v>2154</v>
      </c>
      <c r="C1367" s="1206">
        <v>128868984.84975408</v>
      </c>
      <c r="D1367" s="1206">
        <v>6533670.1388925342</v>
      </c>
      <c r="E1367" s="1206">
        <v>100715080.72482826</v>
      </c>
      <c r="F1367" s="1210">
        <v>236117735.71347487</v>
      </c>
    </row>
    <row r="1368" spans="2:6" ht="13.15" customHeight="1" x14ac:dyDescent="0.3">
      <c r="B1368" s="1172" t="s">
        <v>2155</v>
      </c>
      <c r="C1368" s="1207">
        <v>67038743.437304668</v>
      </c>
      <c r="D1368" s="1208">
        <v>3895938.8336193264</v>
      </c>
      <c r="E1368" s="1207">
        <v>52449826.17487137</v>
      </c>
      <c r="F1368" s="1211">
        <v>123384508.44579537</v>
      </c>
    </row>
    <row r="1369" spans="2:6" ht="13.15" customHeight="1" x14ac:dyDescent="0.3">
      <c r="B1369" s="1173" t="s">
        <v>2156</v>
      </c>
      <c r="C1369" s="1206">
        <v>18935948.364520863</v>
      </c>
      <c r="D1369" s="1206">
        <v>616825.78866130149</v>
      </c>
      <c r="E1369" s="1206">
        <v>10019157.686947156</v>
      </c>
      <c r="F1369" s="1210">
        <v>29571931.84012932</v>
      </c>
    </row>
    <row r="1370" spans="2:6" ht="13.15" customHeight="1" x14ac:dyDescent="0.3">
      <c r="B1370" s="1172" t="s">
        <v>2157</v>
      </c>
      <c r="C1370" s="1207">
        <v>70755942.072146147</v>
      </c>
      <c r="D1370" s="1208">
        <v>2358328.2063780753</v>
      </c>
      <c r="E1370" s="1207">
        <v>30842262.335569914</v>
      </c>
      <c r="F1370" s="1211">
        <v>103956532.61409414</v>
      </c>
    </row>
    <row r="1371" spans="2:6" ht="13.15" customHeight="1" x14ac:dyDescent="0.3">
      <c r="B1371" s="1173" t="s">
        <v>2158</v>
      </c>
      <c r="C1371" s="1206">
        <v>6287871289.7360973</v>
      </c>
      <c r="D1371" s="1206">
        <v>98145548.710905969</v>
      </c>
      <c r="E1371" s="1206">
        <v>1527904811.4914067</v>
      </c>
      <c r="F1371" s="1210">
        <v>7913921649.9384098</v>
      </c>
    </row>
    <row r="1372" spans="2:6" ht="13.15" customHeight="1" x14ac:dyDescent="0.3">
      <c r="B1372" s="1172" t="s">
        <v>2159</v>
      </c>
      <c r="C1372" s="1207">
        <v>3762672601.4791508</v>
      </c>
      <c r="D1372" s="1208">
        <v>69819281.188887656</v>
      </c>
      <c r="E1372" s="1207">
        <v>923814413.94511545</v>
      </c>
      <c r="F1372" s="1211">
        <v>4756306296.6131535</v>
      </c>
    </row>
    <row r="1373" spans="2:6" ht="13.15" customHeight="1" x14ac:dyDescent="0.3">
      <c r="B1373" s="1173" t="s">
        <v>2160</v>
      </c>
      <c r="C1373" s="1206">
        <v>2451002726.2609782</v>
      </c>
      <c r="D1373" s="1206">
        <v>57948793.742335498</v>
      </c>
      <c r="E1373" s="1206">
        <v>817934545.705073</v>
      </c>
      <c r="F1373" s="1210">
        <v>3326886065.7083864</v>
      </c>
    </row>
    <row r="1374" spans="2:6" ht="13.15" customHeight="1" x14ac:dyDescent="0.3">
      <c r="B1374" s="1172" t="s">
        <v>2161</v>
      </c>
      <c r="C1374" s="1207">
        <v>563505138.7450819</v>
      </c>
      <c r="D1374" s="1208">
        <v>11428353.678524651</v>
      </c>
      <c r="E1374" s="1207">
        <v>118157746.71436852</v>
      </c>
      <c r="F1374" s="1211">
        <v>693091239.13797498</v>
      </c>
    </row>
    <row r="1375" spans="2:6" ht="13.15" customHeight="1" x14ac:dyDescent="0.3">
      <c r="B1375" s="1173" t="s">
        <v>2162</v>
      </c>
      <c r="C1375" s="1206">
        <v>248760929.53471652</v>
      </c>
      <c r="D1375" s="1206">
        <v>6211487.6181570021</v>
      </c>
      <c r="E1375" s="1206">
        <v>59998604.741195329</v>
      </c>
      <c r="F1375" s="1210">
        <v>314971021.89406884</v>
      </c>
    </row>
    <row r="1376" spans="2:6" ht="13.15" customHeight="1" x14ac:dyDescent="0.3">
      <c r="B1376" s="1172" t="s">
        <v>2163</v>
      </c>
      <c r="C1376" s="1207">
        <v>936281421.7795409</v>
      </c>
      <c r="D1376" s="1208">
        <v>19108667.116700575</v>
      </c>
      <c r="E1376" s="1207">
        <v>379503081.5555498</v>
      </c>
      <c r="F1376" s="1211">
        <v>1334893170.4517913</v>
      </c>
    </row>
    <row r="1377" spans="2:6" ht="13.15" customHeight="1" x14ac:dyDescent="0.3">
      <c r="B1377" s="1173" t="s">
        <v>2164</v>
      </c>
      <c r="C1377" s="1206">
        <v>398395105.70046729</v>
      </c>
      <c r="D1377" s="1206">
        <v>9919028.1295397114</v>
      </c>
      <c r="E1377" s="1206">
        <v>344489186.29782897</v>
      </c>
      <c r="F1377" s="1210">
        <v>752803320.12783599</v>
      </c>
    </row>
    <row r="1378" spans="2:6" ht="13.15" customHeight="1" x14ac:dyDescent="0.3">
      <c r="B1378" s="1172" t="s">
        <v>2165</v>
      </c>
      <c r="C1378" s="1207">
        <v>237903306.91335469</v>
      </c>
      <c r="D1378" s="1208">
        <v>6876201.0293587269</v>
      </c>
      <c r="E1378" s="1207">
        <v>328231968.28959793</v>
      </c>
      <c r="F1378" s="1211">
        <v>573011476.23231137</v>
      </c>
    </row>
    <row r="1379" spans="2:6" ht="13.15" customHeight="1" x14ac:dyDescent="0.3">
      <c r="B1379" s="1173" t="s">
        <v>2166</v>
      </c>
      <c r="C1379" s="1206">
        <v>35759194.169649228</v>
      </c>
      <c r="D1379" s="1206">
        <v>729600.22505241504</v>
      </c>
      <c r="E1379" s="1206">
        <v>10559513.039715938</v>
      </c>
      <c r="F1379" s="1210">
        <v>47048307.434417583</v>
      </c>
    </row>
    <row r="1380" spans="2:6" ht="13.15" customHeight="1" x14ac:dyDescent="0.3">
      <c r="B1380" s="1172" t="s">
        <v>2167</v>
      </c>
      <c r="C1380" s="1207">
        <v>112528275.77602187</v>
      </c>
      <c r="D1380" s="1208">
        <v>2169169.9865166657</v>
      </c>
      <c r="E1380" s="1207">
        <v>9423257.0073541608</v>
      </c>
      <c r="F1380" s="1211">
        <v>124120702.76989269</v>
      </c>
    </row>
    <row r="1381" spans="2:6" ht="13.15" customHeight="1" x14ac:dyDescent="0.3">
      <c r="B1381" s="1173" t="s">
        <v>2168</v>
      </c>
      <c r="C1381" s="1206">
        <v>580451954.36965346</v>
      </c>
      <c r="D1381" s="1206">
        <v>6553117.8892160393</v>
      </c>
      <c r="E1381" s="1206">
        <v>221011236.40631339</v>
      </c>
      <c r="F1381" s="1210">
        <v>808016308.66518295</v>
      </c>
    </row>
    <row r="1382" spans="2:6" ht="13.15" customHeight="1" x14ac:dyDescent="0.3">
      <c r="B1382" s="1172" t="s">
        <v>2169</v>
      </c>
      <c r="C1382" s="1207">
        <v>2600501316.9784336</v>
      </c>
      <c r="D1382" s="1208">
        <v>32194427.875797842</v>
      </c>
      <c r="E1382" s="1207">
        <v>665160343.70519841</v>
      </c>
      <c r="F1382" s="1211">
        <v>3297856088.5594296</v>
      </c>
    </row>
    <row r="1383" spans="2:6" ht="13.15" customHeight="1" x14ac:dyDescent="0.3">
      <c r="B1383" s="1173" t="s">
        <v>2170</v>
      </c>
      <c r="C1383" s="1206">
        <v>3489543976.632637</v>
      </c>
      <c r="D1383" s="1206">
        <v>60183793.37864475</v>
      </c>
      <c r="E1383" s="1206">
        <v>2351228500.1225557</v>
      </c>
      <c r="F1383" s="1210">
        <v>5900956270.1338377</v>
      </c>
    </row>
    <row r="1384" spans="2:6" ht="13.15" customHeight="1" x14ac:dyDescent="0.3">
      <c r="B1384" s="1172" t="s">
        <v>2171</v>
      </c>
      <c r="C1384" s="1207">
        <v>3425072071.908833</v>
      </c>
      <c r="D1384" s="1208">
        <v>54743841.076686345</v>
      </c>
      <c r="E1384" s="1207">
        <v>359505190.18417084</v>
      </c>
      <c r="F1384" s="1211">
        <v>3839321103.1696901</v>
      </c>
    </row>
    <row r="1385" spans="2:6" ht="13.15" customHeight="1" x14ac:dyDescent="0.3">
      <c r="B1385" s="1173" t="s">
        <v>2172</v>
      </c>
      <c r="C1385" s="1206">
        <v>3743042887.0896659</v>
      </c>
      <c r="D1385" s="1206">
        <v>63095847.726469569</v>
      </c>
      <c r="E1385" s="1206">
        <v>976950932.91233289</v>
      </c>
      <c r="F1385" s="1210">
        <v>4783089667.7284679</v>
      </c>
    </row>
    <row r="1386" spans="2:6" ht="13.15" customHeight="1" x14ac:dyDescent="0.3">
      <c r="B1386" s="1172" t="s">
        <v>2173</v>
      </c>
      <c r="C1386" s="1207">
        <v>61033.932918532388</v>
      </c>
      <c r="D1386" s="1208">
        <v>0</v>
      </c>
      <c r="E1386" s="1207">
        <v>987.83397727605222</v>
      </c>
      <c r="F1386" s="1211">
        <v>62021.76689580844</v>
      </c>
    </row>
    <row r="1387" spans="2:6" ht="13.15" customHeight="1" x14ac:dyDescent="0.3">
      <c r="B1387" s="1173" t="s">
        <v>2174</v>
      </c>
      <c r="C1387" s="1206">
        <v>1524601701.4699171</v>
      </c>
      <c r="D1387" s="1206">
        <v>30159998.995900184</v>
      </c>
      <c r="E1387" s="1206">
        <v>429637169.67584974</v>
      </c>
      <c r="F1387" s="1210">
        <v>1984398870.1416669</v>
      </c>
    </row>
    <row r="1388" spans="2:6" ht="13.15" customHeight="1" x14ac:dyDescent="0.3">
      <c r="B1388" s="1172" t="s">
        <v>2175</v>
      </c>
      <c r="C1388" s="1207">
        <v>84241846.963639647</v>
      </c>
      <c r="D1388" s="1208">
        <v>1934910.4354057508</v>
      </c>
      <c r="E1388" s="1207">
        <v>18583799.431443207</v>
      </c>
      <c r="F1388" s="1211">
        <v>104760556.83048859</v>
      </c>
    </row>
    <row r="1389" spans="2:6" ht="13.15" customHeight="1" x14ac:dyDescent="0.3">
      <c r="B1389" s="1173" t="s">
        <v>2176</v>
      </c>
      <c r="C1389" s="1206">
        <v>117289468.70861523</v>
      </c>
      <c r="D1389" s="1206">
        <v>2652788.5359867672</v>
      </c>
      <c r="E1389" s="1206">
        <v>8838152.937978778</v>
      </c>
      <c r="F1389" s="1210">
        <v>128780410.18258077</v>
      </c>
    </row>
    <row r="1390" spans="2:6" ht="13.15" customHeight="1" x14ac:dyDescent="0.3">
      <c r="B1390" s="1172" t="s">
        <v>2177</v>
      </c>
      <c r="C1390" s="1207">
        <v>573953137.65558088</v>
      </c>
      <c r="D1390" s="1208">
        <v>12258415.184010822</v>
      </c>
      <c r="E1390" s="1207">
        <v>195233064.64291108</v>
      </c>
      <c r="F1390" s="1211">
        <v>781444617.48250282</v>
      </c>
    </row>
    <row r="1391" spans="2:6" ht="13.15" customHeight="1" x14ac:dyDescent="0.3">
      <c r="B1391" s="1173" t="s">
        <v>2178</v>
      </c>
      <c r="C1391" s="1206">
        <v>3032321717.485291</v>
      </c>
      <c r="D1391" s="1206">
        <v>43389704.066183485</v>
      </c>
      <c r="E1391" s="1206">
        <v>540096869.86574686</v>
      </c>
      <c r="F1391" s="1210">
        <v>3615808291.4172215</v>
      </c>
    </row>
    <row r="1392" spans="2:6" ht="13.15" customHeight="1" x14ac:dyDescent="0.3">
      <c r="B1392" s="1172" t="s">
        <v>2179</v>
      </c>
      <c r="C1392" s="1207">
        <v>142002.88643237963</v>
      </c>
      <c r="D1392" s="1208">
        <v>2955.1574297646371</v>
      </c>
      <c r="E1392" s="1207">
        <v>7161.7963352513798</v>
      </c>
      <c r="F1392" s="1211">
        <v>152119.84019739565</v>
      </c>
    </row>
    <row r="1393" spans="2:6" ht="13.15" customHeight="1" x14ac:dyDescent="0.3">
      <c r="B1393" s="1173" t="s">
        <v>2180</v>
      </c>
      <c r="C1393" s="1206">
        <v>1615187663.9261608</v>
      </c>
      <c r="D1393" s="1206">
        <v>22130188.939030774</v>
      </c>
      <c r="E1393" s="1206">
        <v>277680134.6652931</v>
      </c>
      <c r="F1393" s="1210">
        <v>1914997987.5304847</v>
      </c>
    </row>
    <row r="1394" spans="2:6" ht="13.15" customHeight="1" x14ac:dyDescent="0.3">
      <c r="B1394" s="1172" t="s">
        <v>2181</v>
      </c>
      <c r="C1394" s="1207">
        <v>1079602340.7722394</v>
      </c>
      <c r="D1394" s="1208">
        <v>15174043.865107795</v>
      </c>
      <c r="E1394" s="1207">
        <v>132368293.54839827</v>
      </c>
      <c r="F1394" s="1211">
        <v>1227144678.1857455</v>
      </c>
    </row>
    <row r="1395" spans="2:6" ht="13.15" customHeight="1" x14ac:dyDescent="0.3">
      <c r="B1395" s="1173" t="s">
        <v>2182</v>
      </c>
      <c r="C1395" s="1206">
        <v>3188986675.0242882</v>
      </c>
      <c r="D1395" s="1206">
        <v>42882486.473809972</v>
      </c>
      <c r="E1395" s="1206">
        <v>527890838.0974685</v>
      </c>
      <c r="F1395" s="1210">
        <v>3759759999.5955667</v>
      </c>
    </row>
    <row r="1396" spans="2:6" ht="13.15" customHeight="1" x14ac:dyDescent="0.3">
      <c r="B1396" s="1172" t="s">
        <v>2183</v>
      </c>
      <c r="C1396" s="1207">
        <v>1378248747.7694135</v>
      </c>
      <c r="D1396" s="1208">
        <v>22317939.941068478</v>
      </c>
      <c r="E1396" s="1207">
        <v>250891623.15660521</v>
      </c>
      <c r="F1396" s="1211">
        <v>1651458310.8670871</v>
      </c>
    </row>
    <row r="1397" spans="2:6" ht="13.15" customHeight="1" x14ac:dyDescent="0.3">
      <c r="B1397" s="1173" t="s">
        <v>2184</v>
      </c>
      <c r="C1397" s="1206">
        <v>1132541289.9167054</v>
      </c>
      <c r="D1397" s="1206">
        <v>23029246.334412832</v>
      </c>
      <c r="E1397" s="1206">
        <v>503011164.37815452</v>
      </c>
      <c r="F1397" s="1210">
        <v>1658581700.6292727</v>
      </c>
    </row>
    <row r="1398" spans="2:6" ht="13.15" customHeight="1" x14ac:dyDescent="0.3">
      <c r="B1398" s="1172" t="s">
        <v>2185</v>
      </c>
      <c r="C1398" s="1207">
        <v>2832762057.2746558</v>
      </c>
      <c r="D1398" s="1208">
        <v>38876869.08301165</v>
      </c>
      <c r="E1398" s="1207">
        <v>514687579.326922</v>
      </c>
      <c r="F1398" s="1211">
        <v>3386326505.6845894</v>
      </c>
    </row>
    <row r="1399" spans="2:6" ht="13.15" customHeight="1" x14ac:dyDescent="0.3">
      <c r="B1399" s="1173" t="s">
        <v>2186</v>
      </c>
      <c r="C1399" s="1206">
        <v>1255832428.6956422</v>
      </c>
      <c r="D1399" s="1206">
        <v>14389393.278792331</v>
      </c>
      <c r="E1399" s="1206">
        <v>184175407.36167783</v>
      </c>
      <c r="F1399" s="1210">
        <v>1454397229.3361125</v>
      </c>
    </row>
    <row r="1400" spans="2:6" ht="13.15" customHeight="1" x14ac:dyDescent="0.3">
      <c r="B1400" s="1172" t="s">
        <v>2187</v>
      </c>
      <c r="C1400" s="1207">
        <v>722013539.52419686</v>
      </c>
      <c r="D1400" s="1208">
        <v>14616898.184349492</v>
      </c>
      <c r="E1400" s="1207">
        <v>536997728.08102655</v>
      </c>
      <c r="F1400" s="1211">
        <v>1273628165.789573</v>
      </c>
    </row>
    <row r="1401" spans="2:6" ht="13.15" customHeight="1" x14ac:dyDescent="0.3">
      <c r="B1401" s="1173" t="s">
        <v>2188</v>
      </c>
      <c r="C1401" s="1206">
        <v>2152770995.000433</v>
      </c>
      <c r="D1401" s="1206">
        <v>28122249.08193865</v>
      </c>
      <c r="E1401" s="1206">
        <v>609210901.9959898</v>
      </c>
      <c r="F1401" s="1210">
        <v>2790104146.0783615</v>
      </c>
    </row>
    <row r="1402" spans="2:6" ht="13.15" customHeight="1" x14ac:dyDescent="0.3">
      <c r="B1402" s="1172" t="s">
        <v>2189</v>
      </c>
      <c r="C1402" s="1207">
        <v>1090960523.5682757</v>
      </c>
      <c r="D1402" s="1208">
        <v>21405795.419926047</v>
      </c>
      <c r="E1402" s="1207">
        <v>312251650.70992815</v>
      </c>
      <c r="F1402" s="1211">
        <v>1424617969.6981297</v>
      </c>
    </row>
    <row r="1403" spans="2:6" ht="13.15" customHeight="1" x14ac:dyDescent="0.3">
      <c r="B1403" s="1173" t="s">
        <v>2190</v>
      </c>
      <c r="C1403" s="1206">
        <v>176661421.69094092</v>
      </c>
      <c r="D1403" s="1206">
        <v>3580060.6487339647</v>
      </c>
      <c r="E1403" s="1206">
        <v>63647605.298673086</v>
      </c>
      <c r="F1403" s="1210">
        <v>243889087.63834798</v>
      </c>
    </row>
    <row r="1404" spans="2:6" ht="13.15" customHeight="1" x14ac:dyDescent="0.3">
      <c r="B1404" s="1172" t="s">
        <v>2191</v>
      </c>
      <c r="C1404" s="1207">
        <v>1862250430.0968781</v>
      </c>
      <c r="D1404" s="1208">
        <v>29219119.086797863</v>
      </c>
      <c r="E1404" s="1207">
        <v>290202128.74474573</v>
      </c>
      <c r="F1404" s="1211">
        <v>2181671677.928422</v>
      </c>
    </row>
    <row r="1405" spans="2:6" ht="13.15" customHeight="1" x14ac:dyDescent="0.3">
      <c r="B1405" s="1173" t="s">
        <v>2192</v>
      </c>
      <c r="C1405" s="1206">
        <v>2231111256.6204376</v>
      </c>
      <c r="D1405" s="1206">
        <v>27971465.692129448</v>
      </c>
      <c r="E1405" s="1206">
        <v>913153652.44752955</v>
      </c>
      <c r="F1405" s="1210">
        <v>3172236374.7600965</v>
      </c>
    </row>
    <row r="1406" spans="2:6" ht="13.15" customHeight="1" x14ac:dyDescent="0.3">
      <c r="B1406" s="1172" t="s">
        <v>2193</v>
      </c>
      <c r="C1406" s="1207">
        <v>2140109389.5564322</v>
      </c>
      <c r="D1406" s="1208">
        <v>38124063.83604648</v>
      </c>
      <c r="E1406" s="1207">
        <v>744824692.98679447</v>
      </c>
      <c r="F1406" s="1211">
        <v>2923058146.3792734</v>
      </c>
    </row>
    <row r="1407" spans="2:6" ht="13.15" customHeight="1" x14ac:dyDescent="0.3">
      <c r="B1407" s="1173" t="s">
        <v>2194</v>
      </c>
      <c r="C1407" s="1206">
        <v>910808834.77831078</v>
      </c>
      <c r="D1407" s="1206">
        <v>25224956.449084438</v>
      </c>
      <c r="E1407" s="1206">
        <v>382054650.94413036</v>
      </c>
      <c r="F1407" s="1210">
        <v>1318088442.1715255</v>
      </c>
    </row>
    <row r="1408" spans="2:6" ht="13.15" customHeight="1" x14ac:dyDescent="0.3">
      <c r="B1408" s="1172" t="s">
        <v>2195</v>
      </c>
      <c r="C1408" s="1207">
        <v>1419765612.8189487</v>
      </c>
      <c r="D1408" s="1208">
        <v>21909888.988730941</v>
      </c>
      <c r="E1408" s="1207">
        <v>190446260.50548792</v>
      </c>
      <c r="F1408" s="1211">
        <v>1632121762.3131676</v>
      </c>
    </row>
    <row r="1409" spans="2:6" ht="13.15" customHeight="1" x14ac:dyDescent="0.3">
      <c r="B1409" s="1173" t="s">
        <v>2196</v>
      </c>
      <c r="C1409" s="1206">
        <v>1308032416.6657116</v>
      </c>
      <c r="D1409" s="1206">
        <v>18415668.62724252</v>
      </c>
      <c r="E1409" s="1206">
        <v>132675999.43410856</v>
      </c>
      <c r="F1409" s="1210">
        <v>1459124084.7270627</v>
      </c>
    </row>
    <row r="1410" spans="2:6" ht="13.15" customHeight="1" x14ac:dyDescent="0.3">
      <c r="B1410" s="1172" t="s">
        <v>2197</v>
      </c>
      <c r="C1410" s="1207">
        <v>2052565156.2358186</v>
      </c>
      <c r="D1410" s="1208">
        <v>24994341.592136905</v>
      </c>
      <c r="E1410" s="1207">
        <v>333474561.64066184</v>
      </c>
      <c r="F1410" s="1211">
        <v>2411034059.4686174</v>
      </c>
    </row>
    <row r="1411" spans="2:6" ht="13.15" customHeight="1" x14ac:dyDescent="0.3">
      <c r="B1411" s="1173" t="s">
        <v>2198</v>
      </c>
      <c r="C1411" s="1206">
        <v>477834524.27795309</v>
      </c>
      <c r="D1411" s="1206">
        <v>5238312.0600007949</v>
      </c>
      <c r="E1411" s="1206">
        <v>73295839.963881955</v>
      </c>
      <c r="F1411" s="1210">
        <v>556368676.30183578</v>
      </c>
    </row>
    <row r="1412" spans="2:6" ht="13.15" customHeight="1" x14ac:dyDescent="0.3">
      <c r="B1412" s="1172" t="s">
        <v>2199</v>
      </c>
      <c r="C1412" s="1207">
        <v>1301196070.0138872</v>
      </c>
      <c r="D1412" s="1208">
        <v>13261606.698346503</v>
      </c>
      <c r="E1412" s="1207">
        <v>150667711.70028335</v>
      </c>
      <c r="F1412" s="1211">
        <v>1465125388.4125171</v>
      </c>
    </row>
    <row r="1413" spans="2:6" ht="13.15" customHeight="1" x14ac:dyDescent="0.3">
      <c r="B1413" s="1173" t="s">
        <v>2200</v>
      </c>
      <c r="C1413" s="1206">
        <v>1036763483.4665145</v>
      </c>
      <c r="D1413" s="1206">
        <v>10989794.243769336</v>
      </c>
      <c r="E1413" s="1206">
        <v>139052186.91568083</v>
      </c>
      <c r="F1413" s="1210">
        <v>1186805464.6259646</v>
      </c>
    </row>
    <row r="1414" spans="2:6" ht="13.15" customHeight="1" x14ac:dyDescent="0.3">
      <c r="B1414" s="1172" t="s">
        <v>2201</v>
      </c>
      <c r="C1414" s="1207">
        <v>535506948.48391008</v>
      </c>
      <c r="D1414" s="1208">
        <v>9848807.9601372108</v>
      </c>
      <c r="E1414" s="1207">
        <v>68588738.815512002</v>
      </c>
      <c r="F1414" s="1211">
        <v>613944495.25955939</v>
      </c>
    </row>
    <row r="1415" spans="2:6" ht="13.15" customHeight="1" x14ac:dyDescent="0.3">
      <c r="B1415" s="1173" t="s">
        <v>2202</v>
      </c>
      <c r="C1415" s="1206">
        <v>3726582158.2686486</v>
      </c>
      <c r="D1415" s="1206">
        <v>71888046.1836835</v>
      </c>
      <c r="E1415" s="1206">
        <v>833586543.05552101</v>
      </c>
      <c r="F1415" s="1210">
        <v>4632056747.5078526</v>
      </c>
    </row>
    <row r="1416" spans="2:6" ht="13.15" customHeight="1" x14ac:dyDescent="0.3">
      <c r="B1416" s="1172" t="s">
        <v>2203</v>
      </c>
      <c r="C1416" s="1207">
        <v>524397953.44531476</v>
      </c>
      <c r="D1416" s="1208">
        <v>8923168.2200655006</v>
      </c>
      <c r="E1416" s="1207">
        <v>859769096.48295426</v>
      </c>
      <c r="F1416" s="1211">
        <v>1393090218.1483345</v>
      </c>
    </row>
    <row r="1417" spans="2:6" ht="13.15" customHeight="1" x14ac:dyDescent="0.3">
      <c r="B1417" s="1173" t="s">
        <v>2204</v>
      </c>
      <c r="C1417" s="1206">
        <v>2188756.0283760056</v>
      </c>
      <c r="D1417" s="1206">
        <v>25892.807956033008</v>
      </c>
      <c r="E1417" s="1206">
        <v>1543.4905894938315</v>
      </c>
      <c r="F1417" s="1210">
        <v>2216192.3269215324</v>
      </c>
    </row>
    <row r="1418" spans="2:6" ht="13.15" customHeight="1" x14ac:dyDescent="0.3">
      <c r="B1418" s="1172" t="s">
        <v>2205</v>
      </c>
      <c r="C1418" s="1207">
        <v>1540628775.3223665</v>
      </c>
      <c r="D1418" s="1208">
        <v>22784277.855663586</v>
      </c>
      <c r="E1418" s="1207">
        <v>1211319113.0997996</v>
      </c>
      <c r="F1418" s="1211">
        <v>2774732166.2778296</v>
      </c>
    </row>
    <row r="1419" spans="2:6" ht="13.15" customHeight="1" x14ac:dyDescent="0.3">
      <c r="B1419" s="1173" t="s">
        <v>2206</v>
      </c>
      <c r="C1419" s="1206">
        <v>2696649559.8044806</v>
      </c>
      <c r="D1419" s="1206">
        <v>38238667.655608378</v>
      </c>
      <c r="E1419" s="1206">
        <v>1017177550.3201185</v>
      </c>
      <c r="F1419" s="1210">
        <v>3752065777.7802072</v>
      </c>
    </row>
    <row r="1420" spans="2:6" ht="13.15" customHeight="1" x14ac:dyDescent="0.3">
      <c r="B1420" s="1172" t="s">
        <v>2207</v>
      </c>
      <c r="C1420" s="1207">
        <v>3012474902.5290465</v>
      </c>
      <c r="D1420" s="1208">
        <v>36442649.619401604</v>
      </c>
      <c r="E1420" s="1207">
        <v>1146208835.1610126</v>
      </c>
      <c r="F1420" s="1211">
        <v>4195126387.3094606</v>
      </c>
    </row>
    <row r="1421" spans="2:6" ht="13.15" customHeight="1" x14ac:dyDescent="0.3">
      <c r="B1421" s="1173" t="s">
        <v>2208</v>
      </c>
      <c r="C1421" s="1206">
        <v>412290088.13787532</v>
      </c>
      <c r="D1421" s="1206">
        <v>27022817.940640282</v>
      </c>
      <c r="E1421" s="1206">
        <v>1559916458.8756616</v>
      </c>
      <c r="F1421" s="1210">
        <v>1999229364.9541771</v>
      </c>
    </row>
    <row r="1422" spans="2:6" ht="13.15" customHeight="1" x14ac:dyDescent="0.3">
      <c r="B1422" s="1172" t="s">
        <v>2209</v>
      </c>
      <c r="C1422" s="1207">
        <v>684344.67961450643</v>
      </c>
      <c r="D1422" s="1208">
        <v>29973.739644755602</v>
      </c>
      <c r="E1422" s="1207">
        <v>2160825.0856677848</v>
      </c>
      <c r="F1422" s="1211">
        <v>2875143.5049270466</v>
      </c>
    </row>
    <row r="1423" spans="2:6" ht="13.15" customHeight="1" x14ac:dyDescent="0.3">
      <c r="B1423" s="1173" t="s">
        <v>2210</v>
      </c>
      <c r="C1423" s="1206">
        <v>765137631.47391951</v>
      </c>
      <c r="D1423" s="1206">
        <v>16094125.094775902</v>
      </c>
      <c r="E1423" s="1206">
        <v>216042380.2978521</v>
      </c>
      <c r="F1423" s="1210">
        <v>997274136.86654758</v>
      </c>
    </row>
    <row r="1424" spans="2:6" ht="13.15" customHeight="1" x14ac:dyDescent="0.3">
      <c r="B1424" s="1172" t="s">
        <v>2211</v>
      </c>
      <c r="C1424" s="1207">
        <v>1006921576.8827498</v>
      </c>
      <c r="D1424" s="1208">
        <v>23893601.738262527</v>
      </c>
      <c r="E1424" s="1207">
        <v>221193436.89848545</v>
      </c>
      <c r="F1424" s="1211">
        <v>1252008615.5194979</v>
      </c>
    </row>
    <row r="1425" spans="2:6" ht="13.15" customHeight="1" x14ac:dyDescent="0.3">
      <c r="B1425" s="1173" t="s">
        <v>2212</v>
      </c>
      <c r="C1425" s="1206">
        <v>86070543.750167459</v>
      </c>
      <c r="D1425" s="1206">
        <v>2352305.3140926515</v>
      </c>
      <c r="E1425" s="1206">
        <v>4426706.5194601845</v>
      </c>
      <c r="F1425" s="1210">
        <v>92849555.583720297</v>
      </c>
    </row>
    <row r="1426" spans="2:6" ht="13.15" customHeight="1" x14ac:dyDescent="0.3">
      <c r="B1426" s="1172" t="s">
        <v>2213</v>
      </c>
      <c r="C1426" s="1207">
        <v>1408395277.8528237</v>
      </c>
      <c r="D1426" s="1208">
        <v>30741376.967582561</v>
      </c>
      <c r="E1426" s="1207">
        <v>653307730.48774552</v>
      </c>
      <c r="F1426" s="1211">
        <v>2092444385.3081517</v>
      </c>
    </row>
    <row r="1427" spans="2:6" ht="13.15" customHeight="1" x14ac:dyDescent="0.3">
      <c r="B1427" s="1173" t="s">
        <v>2214</v>
      </c>
      <c r="C1427" s="1206">
        <v>1322770404.7000747</v>
      </c>
      <c r="D1427" s="1206">
        <v>28150294.933164917</v>
      </c>
      <c r="E1427" s="1206">
        <v>651122162.27641726</v>
      </c>
      <c r="F1427" s="1210">
        <v>2002042861.9096568</v>
      </c>
    </row>
    <row r="1428" spans="2:6" ht="13.15" customHeight="1" x14ac:dyDescent="0.3">
      <c r="B1428" s="1172" t="s">
        <v>2215</v>
      </c>
      <c r="C1428" s="1207">
        <v>2245797768.60847</v>
      </c>
      <c r="D1428" s="1208">
        <v>36951921.749797687</v>
      </c>
      <c r="E1428" s="1207">
        <v>417884653.62119442</v>
      </c>
      <c r="F1428" s="1211">
        <v>2700634343.9794621</v>
      </c>
    </row>
    <row r="1429" spans="2:6" ht="13.15" customHeight="1" x14ac:dyDescent="0.3">
      <c r="B1429" s="1173" t="s">
        <v>2216</v>
      </c>
      <c r="C1429" s="1206">
        <v>332355434.49395627</v>
      </c>
      <c r="D1429" s="1206">
        <v>8547792.8655942138</v>
      </c>
      <c r="E1429" s="1206">
        <v>27695383.708121117</v>
      </c>
      <c r="F1429" s="1210">
        <v>368598611.0676716</v>
      </c>
    </row>
    <row r="1430" spans="2:6" ht="13.15" customHeight="1" x14ac:dyDescent="0.3">
      <c r="B1430" s="1172" t="s">
        <v>2217</v>
      </c>
      <c r="C1430" s="1207">
        <v>1226104670.5859709</v>
      </c>
      <c r="D1430" s="1208">
        <v>27709441.733357005</v>
      </c>
      <c r="E1430" s="1207">
        <v>745118183.21963942</v>
      </c>
      <c r="F1430" s="1211">
        <v>1998932295.5389671</v>
      </c>
    </row>
    <row r="1431" spans="2:6" ht="13.15" customHeight="1" x14ac:dyDescent="0.3">
      <c r="B1431" s="1173" t="s">
        <v>2218</v>
      </c>
      <c r="C1431" s="1206">
        <v>62237543.922283761</v>
      </c>
      <c r="D1431" s="1206">
        <v>1855374.4840103711</v>
      </c>
      <c r="E1431" s="1206">
        <v>9602919.3119712416</v>
      </c>
      <c r="F1431" s="1210">
        <v>73695837.71826537</v>
      </c>
    </row>
    <row r="1432" spans="2:6" ht="13.15" customHeight="1" x14ac:dyDescent="0.3">
      <c r="B1432" s="1172" t="s">
        <v>2219</v>
      </c>
      <c r="C1432" s="1207">
        <v>0</v>
      </c>
      <c r="D1432" s="1208">
        <v>2955.1574297646371</v>
      </c>
      <c r="E1432" s="1207">
        <v>2901.7623082484033</v>
      </c>
      <c r="F1432" s="1211">
        <v>5856.9197380130408</v>
      </c>
    </row>
    <row r="1433" spans="2:6" ht="13.15" customHeight="1" x14ac:dyDescent="0.3">
      <c r="B1433" s="1173" t="s">
        <v>2220</v>
      </c>
      <c r="C1433" s="1206">
        <v>535072747.35039532</v>
      </c>
      <c r="D1433" s="1206">
        <v>12336037.319165971</v>
      </c>
      <c r="E1433" s="1206">
        <v>145002386.04750004</v>
      </c>
      <c r="F1433" s="1210">
        <v>692411170.71706128</v>
      </c>
    </row>
    <row r="1434" spans="2:6" ht="13.15" customHeight="1" x14ac:dyDescent="0.3">
      <c r="B1434" s="1172" t="s">
        <v>2221</v>
      </c>
      <c r="C1434" s="1207">
        <v>797887047.1573875</v>
      </c>
      <c r="D1434" s="1208">
        <v>16160137.68288555</v>
      </c>
      <c r="E1434" s="1207">
        <v>124986634.51988398</v>
      </c>
      <c r="F1434" s="1211">
        <v>939033819.36015701</v>
      </c>
    </row>
    <row r="1435" spans="2:6" ht="13.15" customHeight="1" x14ac:dyDescent="0.3">
      <c r="B1435" s="1173" t="s">
        <v>2222</v>
      </c>
      <c r="C1435" s="1206">
        <v>1016182349.7379323</v>
      </c>
      <c r="D1435" s="1206">
        <v>23226622.706364647</v>
      </c>
      <c r="E1435" s="1206">
        <v>277913288.22649598</v>
      </c>
      <c r="F1435" s="1210">
        <v>1317322260.6707931</v>
      </c>
    </row>
    <row r="1436" spans="2:6" ht="13.15" customHeight="1" x14ac:dyDescent="0.3">
      <c r="B1436" s="1172" t="s">
        <v>2223</v>
      </c>
      <c r="C1436" s="1207">
        <v>319476045.77701354</v>
      </c>
      <c r="D1436" s="1208">
        <v>7046601.0356302531</v>
      </c>
      <c r="E1436" s="1207">
        <v>22507169.505192269</v>
      </c>
      <c r="F1436" s="1211">
        <v>349029816.31783605</v>
      </c>
    </row>
    <row r="1437" spans="2:6" ht="13.15" customHeight="1" x14ac:dyDescent="0.3">
      <c r="B1437" s="1173" t="s">
        <v>2224</v>
      </c>
      <c r="C1437" s="1206">
        <v>20427251.75453477</v>
      </c>
      <c r="D1437" s="1206">
        <v>1831493.9975422267</v>
      </c>
      <c r="E1437" s="1206">
        <v>13493478.399441656</v>
      </c>
      <c r="F1437" s="1210">
        <v>35752224.151518658</v>
      </c>
    </row>
    <row r="1438" spans="2:6" ht="13.15" customHeight="1" x14ac:dyDescent="0.3">
      <c r="B1438" s="1172" t="s">
        <v>2225</v>
      </c>
      <c r="C1438" s="1207">
        <v>1938123528.1063576</v>
      </c>
      <c r="D1438" s="1208">
        <v>38161369.180552684</v>
      </c>
      <c r="E1438" s="1207">
        <v>1471055789.6673765</v>
      </c>
      <c r="F1438" s="1211">
        <v>3447340686.9542866</v>
      </c>
    </row>
    <row r="1439" spans="2:6" ht="13.15" customHeight="1" x14ac:dyDescent="0.3">
      <c r="B1439" s="1173" t="s">
        <v>2226</v>
      </c>
      <c r="C1439" s="1206">
        <v>287727340.81918317</v>
      </c>
      <c r="D1439" s="1206">
        <v>7123716.5723688733</v>
      </c>
      <c r="E1439" s="1206">
        <v>63406439.234289922</v>
      </c>
      <c r="F1439" s="1210">
        <v>358257496.62584198</v>
      </c>
    </row>
    <row r="1440" spans="2:6" ht="13.15" customHeight="1" x14ac:dyDescent="0.3">
      <c r="B1440" s="1172" t="s">
        <v>2227</v>
      </c>
      <c r="C1440" s="1207">
        <v>69395308.645897433</v>
      </c>
      <c r="D1440" s="1208">
        <v>1082389.7334533643</v>
      </c>
      <c r="E1440" s="1207">
        <v>7884941.0759554906</v>
      </c>
      <c r="F1440" s="1211">
        <v>78362639.455306292</v>
      </c>
    </row>
    <row r="1441" spans="2:6" ht="13.15" customHeight="1" x14ac:dyDescent="0.3">
      <c r="B1441" s="1173" t="s">
        <v>2228</v>
      </c>
      <c r="C1441" s="1206">
        <v>197279285.01226389</v>
      </c>
      <c r="D1441" s="1206">
        <v>4075626.4775272557</v>
      </c>
      <c r="E1441" s="1206">
        <v>107088911.13790479</v>
      </c>
      <c r="F1441" s="1210">
        <v>308443822.62769592</v>
      </c>
    </row>
    <row r="1442" spans="2:6" ht="13.15" customHeight="1" x14ac:dyDescent="0.3">
      <c r="B1442" s="1172" t="s">
        <v>2229</v>
      </c>
      <c r="C1442" s="1207">
        <v>93201682.932575002</v>
      </c>
      <c r="D1442" s="1208">
        <v>2440748.9543120358</v>
      </c>
      <c r="E1442" s="1207">
        <v>28396267.30048706</v>
      </c>
      <c r="F1442" s="1211">
        <v>124038699.1873741</v>
      </c>
    </row>
    <row r="1443" spans="2:6" ht="13.15" customHeight="1" x14ac:dyDescent="0.3">
      <c r="B1443" s="1173" t="s">
        <v>2230</v>
      </c>
      <c r="C1443" s="1206">
        <v>37525901.234599777</v>
      </c>
      <c r="D1443" s="1206">
        <v>985587.21936121758</v>
      </c>
      <c r="E1443" s="1206">
        <v>13693416.332624212</v>
      </c>
      <c r="F1443" s="1210">
        <v>52204904.786585204</v>
      </c>
    </row>
    <row r="1444" spans="2:6" ht="13.15" customHeight="1" x14ac:dyDescent="0.3">
      <c r="B1444" s="1172" t="s">
        <v>2231</v>
      </c>
      <c r="C1444" s="1207">
        <v>1317070627.304657</v>
      </c>
      <c r="D1444" s="1208">
        <v>25327247.112689003</v>
      </c>
      <c r="E1444" s="1207">
        <v>541822394.65994203</v>
      </c>
      <c r="F1444" s="1211">
        <v>1884220269.0772882</v>
      </c>
    </row>
    <row r="1445" spans="2:6" ht="13.15" customHeight="1" x14ac:dyDescent="0.3">
      <c r="B1445" s="1173" t="s">
        <v>2232</v>
      </c>
      <c r="C1445" s="1206">
        <v>1695937741.8371708</v>
      </c>
      <c r="D1445" s="1206">
        <v>43832203.710845135</v>
      </c>
      <c r="E1445" s="1206">
        <v>395565301.53182793</v>
      </c>
      <c r="F1445" s="1210">
        <v>2135335247.079844</v>
      </c>
    </row>
    <row r="1446" spans="2:6" ht="13.15" customHeight="1" x14ac:dyDescent="0.3">
      <c r="B1446" s="1172" t="s">
        <v>2233</v>
      </c>
      <c r="C1446" s="1207">
        <v>169707922.65781078</v>
      </c>
      <c r="D1446" s="1208">
        <v>4704272.8959076144</v>
      </c>
      <c r="E1446" s="1207">
        <v>239354001.69457355</v>
      </c>
      <c r="F1446" s="1211">
        <v>413766197.24829197</v>
      </c>
    </row>
    <row r="1447" spans="2:6" ht="13.15" customHeight="1" x14ac:dyDescent="0.3">
      <c r="B1447" s="1173" t="s">
        <v>2234</v>
      </c>
      <c r="C1447" s="1206">
        <v>5717195824.4736004</v>
      </c>
      <c r="D1447" s="1206">
        <v>101539279.64760411</v>
      </c>
      <c r="E1447" s="1206">
        <v>3008510509.0325527</v>
      </c>
      <c r="F1447" s="1210">
        <v>8827245613.1537571</v>
      </c>
    </row>
    <row r="1448" spans="2:6" ht="13.15" customHeight="1" x14ac:dyDescent="0.3">
      <c r="B1448" s="1172" t="s">
        <v>2235</v>
      </c>
      <c r="C1448" s="1207">
        <v>439163178.60654467</v>
      </c>
      <c r="D1448" s="1208">
        <v>21838022.374474715</v>
      </c>
      <c r="E1448" s="1207">
        <v>1395047699.211726</v>
      </c>
      <c r="F1448" s="1211">
        <v>1856048900.1927452</v>
      </c>
    </row>
    <row r="1449" spans="2:6" ht="13.15" customHeight="1" x14ac:dyDescent="0.3">
      <c r="B1449" s="1173" t="s">
        <v>2236</v>
      </c>
      <c r="C1449" s="1206">
        <v>425950902.35390723</v>
      </c>
      <c r="D1449" s="1206">
        <v>8707638.7381880041</v>
      </c>
      <c r="E1449" s="1206">
        <v>172213498.65819904</v>
      </c>
      <c r="F1449" s="1210">
        <v>606872039.75029433</v>
      </c>
    </row>
    <row r="1450" spans="2:6" ht="13.15" customHeight="1" x14ac:dyDescent="0.3">
      <c r="B1450" s="1172" t="s">
        <v>2237</v>
      </c>
      <c r="C1450" s="1207">
        <v>195459736.48861191</v>
      </c>
      <c r="D1450" s="1208">
        <v>5216317.2454164056</v>
      </c>
      <c r="E1450" s="1207">
        <v>78861458.206111014</v>
      </c>
      <c r="F1450" s="1211">
        <v>279537511.94013929</v>
      </c>
    </row>
    <row r="1451" spans="2:6" ht="13.15" customHeight="1" x14ac:dyDescent="0.3">
      <c r="B1451" s="1173" t="s">
        <v>2238</v>
      </c>
      <c r="C1451" s="1206">
        <v>290137976.35760981</v>
      </c>
      <c r="D1451" s="1206">
        <v>7678498.1271833535</v>
      </c>
      <c r="E1451" s="1206">
        <v>82853014.103319257</v>
      </c>
      <c r="F1451" s="1210">
        <v>380669488.58811247</v>
      </c>
    </row>
    <row r="1452" spans="2:6" ht="13.15" customHeight="1" x14ac:dyDescent="0.3">
      <c r="B1452" s="1172" t="s">
        <v>2239</v>
      </c>
      <c r="C1452" s="1207">
        <v>223666152.13613895</v>
      </c>
      <c r="D1452" s="1208">
        <v>6941186.3484570738</v>
      </c>
      <c r="E1452" s="1207">
        <v>108837065.97366923</v>
      </c>
      <c r="F1452" s="1211">
        <v>339444404.45826524</v>
      </c>
    </row>
    <row r="1453" spans="2:6" ht="13.15" customHeight="1" x14ac:dyDescent="0.3">
      <c r="B1453" s="1173" t="s">
        <v>2240</v>
      </c>
      <c r="C1453" s="1206">
        <v>284089063.0193013</v>
      </c>
      <c r="D1453" s="1206">
        <v>11531024.290941615</v>
      </c>
      <c r="E1453" s="1206">
        <v>435004850.52943277</v>
      </c>
      <c r="F1453" s="1210">
        <v>730624937.83967566</v>
      </c>
    </row>
    <row r="1454" spans="2:6" ht="13.15" customHeight="1" x14ac:dyDescent="0.3">
      <c r="B1454" s="1172" t="s">
        <v>2241</v>
      </c>
      <c r="C1454" s="1207">
        <v>28420239.224597331</v>
      </c>
      <c r="D1454" s="1208">
        <v>1376948.5683097143</v>
      </c>
      <c r="E1454" s="1207">
        <v>26558138.766078457</v>
      </c>
      <c r="F1454" s="1211">
        <v>56355326.558985502</v>
      </c>
    </row>
    <row r="1455" spans="2:6" ht="13.15" customHeight="1" x14ac:dyDescent="0.3">
      <c r="B1455" s="1173" t="s">
        <v>2242</v>
      </c>
      <c r="C1455" s="1206">
        <v>745416980.62062263</v>
      </c>
      <c r="D1455" s="1206">
        <v>20175844.825479772</v>
      </c>
      <c r="E1455" s="1206">
        <v>182372776.10137749</v>
      </c>
      <c r="F1455" s="1210">
        <v>947965601.54747987</v>
      </c>
    </row>
    <row r="1456" spans="2:6" ht="13.15" customHeight="1" x14ac:dyDescent="0.3">
      <c r="B1456" s="1172" t="s">
        <v>2243</v>
      </c>
      <c r="C1456" s="1207">
        <v>232950956.24902534</v>
      </c>
      <c r="D1456" s="1208">
        <v>5805800.7917632628</v>
      </c>
      <c r="E1456" s="1207">
        <v>99141575.170563146</v>
      </c>
      <c r="F1456" s="1211">
        <v>337898332.21135175</v>
      </c>
    </row>
    <row r="1457" spans="2:6" ht="13.15" customHeight="1" x14ac:dyDescent="0.3">
      <c r="B1457" s="1173" t="s">
        <v>2244</v>
      </c>
      <c r="C1457" s="1206">
        <v>390195121.71518189</v>
      </c>
      <c r="D1457" s="1206">
        <v>9293435.3738367781</v>
      </c>
      <c r="E1457" s="1206">
        <v>52899631.729544342</v>
      </c>
      <c r="F1457" s="1210">
        <v>452388188.81856298</v>
      </c>
    </row>
    <row r="1458" spans="2:6" ht="13.15" customHeight="1" x14ac:dyDescent="0.3">
      <c r="B1458" s="1172" t="s">
        <v>2245</v>
      </c>
      <c r="C1458" s="1207">
        <v>319472632.24608952</v>
      </c>
      <c r="D1458" s="1208">
        <v>8356706.7573143383</v>
      </c>
      <c r="E1458" s="1207">
        <v>88881583.893759429</v>
      </c>
      <c r="F1458" s="1211">
        <v>416710922.89716327</v>
      </c>
    </row>
    <row r="1459" spans="2:6" ht="13.15" customHeight="1" x14ac:dyDescent="0.3">
      <c r="B1459" s="1173" t="s">
        <v>2246</v>
      </c>
      <c r="C1459" s="1206">
        <v>53233878.216286138</v>
      </c>
      <c r="D1459" s="1206">
        <v>1412494.890536312</v>
      </c>
      <c r="E1459" s="1206">
        <v>19221582.855944321</v>
      </c>
      <c r="F1459" s="1210">
        <v>73867955.962766767</v>
      </c>
    </row>
    <row r="1460" spans="2:6" ht="13.15" customHeight="1" x14ac:dyDescent="0.3">
      <c r="B1460" s="1172" t="s">
        <v>2247</v>
      </c>
      <c r="C1460" s="1207">
        <v>20345327.012362238</v>
      </c>
      <c r="D1460" s="1208">
        <v>1816141.2510856874</v>
      </c>
      <c r="E1460" s="1207">
        <v>46050041.73754847</v>
      </c>
      <c r="F1460" s="1211">
        <v>68211510.000996396</v>
      </c>
    </row>
    <row r="1461" spans="2:6" ht="13.15" customHeight="1" x14ac:dyDescent="0.3">
      <c r="B1461" s="1173" t="s">
        <v>2248</v>
      </c>
      <c r="C1461" s="1206">
        <v>145493699.69635093</v>
      </c>
      <c r="D1461" s="1206">
        <v>3845194.5588967968</v>
      </c>
      <c r="E1461" s="1206">
        <v>87576795.957293436</v>
      </c>
      <c r="F1461" s="1210">
        <v>236915690.21254116</v>
      </c>
    </row>
    <row r="1462" spans="2:6" ht="13.15" customHeight="1" x14ac:dyDescent="0.3">
      <c r="B1462" s="1172" t="s">
        <v>2249</v>
      </c>
      <c r="C1462" s="1207">
        <v>36201451.236143902</v>
      </c>
      <c r="D1462" s="1208">
        <v>1985809.5040888884</v>
      </c>
      <c r="E1462" s="1207">
        <v>38770260.981636174</v>
      </c>
      <c r="F1462" s="1211">
        <v>76957521.721868962</v>
      </c>
    </row>
    <row r="1463" spans="2:6" ht="13.15" customHeight="1" x14ac:dyDescent="0.3">
      <c r="B1463" s="1173" t="s">
        <v>2250</v>
      </c>
      <c r="C1463" s="1206">
        <v>72255574.477614254</v>
      </c>
      <c r="D1463" s="1206">
        <v>2908916.2520779362</v>
      </c>
      <c r="E1463" s="1206">
        <v>56374904.383461706</v>
      </c>
      <c r="F1463" s="1210">
        <v>131539395.1131539</v>
      </c>
    </row>
    <row r="1464" spans="2:6" ht="13.15" customHeight="1" x14ac:dyDescent="0.3">
      <c r="B1464" s="1172" t="s">
        <v>2251</v>
      </c>
      <c r="C1464" s="1207">
        <v>512250425.75844651</v>
      </c>
      <c r="D1464" s="1208">
        <v>12580203.683755726</v>
      </c>
      <c r="E1464" s="1207">
        <v>494588717.91042334</v>
      </c>
      <c r="F1464" s="1211">
        <v>1019419347.3526256</v>
      </c>
    </row>
    <row r="1465" spans="2:6" ht="13.15" customHeight="1" x14ac:dyDescent="0.3">
      <c r="B1465" s="1173" t="s">
        <v>2252</v>
      </c>
      <c r="C1465" s="1206">
        <v>1667974506.1326594</v>
      </c>
      <c r="D1465" s="1206">
        <v>48131507.461449064</v>
      </c>
      <c r="E1465" s="1206">
        <v>1733428807.073508</v>
      </c>
      <c r="F1465" s="1210">
        <v>3449534820.6676168</v>
      </c>
    </row>
    <row r="1466" spans="2:6" ht="13.15" customHeight="1" x14ac:dyDescent="0.3">
      <c r="B1466" s="1172" t="s">
        <v>2253</v>
      </c>
      <c r="C1466" s="1207">
        <v>422016193.52859777</v>
      </c>
      <c r="D1466" s="1208">
        <v>8837820.4590582531</v>
      </c>
      <c r="E1466" s="1207">
        <v>31560486.30348945</v>
      </c>
      <c r="F1466" s="1211">
        <v>462414500.29114544</v>
      </c>
    </row>
    <row r="1467" spans="2:6" ht="13.15" customHeight="1" x14ac:dyDescent="0.3">
      <c r="B1467" s="1173" t="s">
        <v>2254</v>
      </c>
      <c r="C1467" s="1206">
        <v>19601996.51838351</v>
      </c>
      <c r="D1467" s="1206">
        <v>776150.99066032609</v>
      </c>
      <c r="E1467" s="1206">
        <v>21775302.646154702</v>
      </c>
      <c r="F1467" s="1210">
        <v>42153450.155198537</v>
      </c>
    </row>
    <row r="1468" spans="2:6" ht="13.15" customHeight="1" x14ac:dyDescent="0.3">
      <c r="B1468" s="1172" t="s">
        <v>2255</v>
      </c>
      <c r="C1468" s="1207">
        <v>57369985.366103083</v>
      </c>
      <c r="D1468" s="1208">
        <v>1446197.7574138655</v>
      </c>
      <c r="E1468" s="1207">
        <v>15231535.574866608</v>
      </c>
      <c r="F1468" s="1211">
        <v>74047718.698383555</v>
      </c>
    </row>
    <row r="1469" spans="2:6" ht="13.15" customHeight="1" x14ac:dyDescent="0.3">
      <c r="B1469" s="1173" t="s">
        <v>2256</v>
      </c>
      <c r="C1469" s="1206">
        <v>2061548067.673799</v>
      </c>
      <c r="D1469" s="1206">
        <v>37544698.185852006</v>
      </c>
      <c r="E1469" s="1206">
        <v>751740573.60934806</v>
      </c>
      <c r="F1469" s="1210">
        <v>2850833339.4689989</v>
      </c>
    </row>
    <row r="1470" spans="2:6" ht="13.15" customHeight="1" x14ac:dyDescent="0.3">
      <c r="B1470" s="1172" t="s">
        <v>2257</v>
      </c>
      <c r="C1470" s="1207">
        <v>900650849.45510197</v>
      </c>
      <c r="D1470" s="1208">
        <v>19265473.39879518</v>
      </c>
      <c r="E1470" s="1207">
        <v>378226618.25219834</v>
      </c>
      <c r="F1470" s="1211">
        <v>1298142941.1060953</v>
      </c>
    </row>
    <row r="1471" spans="2:6" ht="13.15" customHeight="1" x14ac:dyDescent="0.3">
      <c r="B1471" s="1173" t="s">
        <v>2258</v>
      </c>
      <c r="C1471" s="1206">
        <v>387873784.14572328</v>
      </c>
      <c r="D1471" s="1206">
        <v>10473809.684354197</v>
      </c>
      <c r="E1471" s="1206">
        <v>342697467.73593813</v>
      </c>
      <c r="F1471" s="1210">
        <v>741045061.5660156</v>
      </c>
    </row>
    <row r="1472" spans="2:6" ht="13.15" customHeight="1" x14ac:dyDescent="0.3">
      <c r="B1472" s="1172" t="s">
        <v>2259</v>
      </c>
      <c r="C1472" s="1207">
        <v>954453558.46453989</v>
      </c>
      <c r="D1472" s="1208">
        <v>22572421.212305941</v>
      </c>
      <c r="E1472" s="1207">
        <v>440509644.37885922</v>
      </c>
      <c r="F1472" s="1211">
        <v>1417535624.0557051</v>
      </c>
    </row>
    <row r="1473" spans="2:6" ht="13.15" customHeight="1" x14ac:dyDescent="0.3">
      <c r="B1473" s="1173" t="s">
        <v>2260</v>
      </c>
      <c r="C1473" s="1206">
        <v>811319427.88399506</v>
      </c>
      <c r="D1473" s="1206">
        <v>18617266.652665421</v>
      </c>
      <c r="E1473" s="1206">
        <v>213009214.89135563</v>
      </c>
      <c r="F1473" s="1210">
        <v>1042945909.4280161</v>
      </c>
    </row>
    <row r="1474" spans="2:6" ht="13.15" customHeight="1" x14ac:dyDescent="0.3">
      <c r="B1474" s="1172" t="s">
        <v>2261</v>
      </c>
      <c r="C1474" s="1207">
        <v>385779514.65331954</v>
      </c>
      <c r="D1474" s="1208">
        <v>7830224.352934408</v>
      </c>
      <c r="E1474" s="1207">
        <v>192885888.88797769</v>
      </c>
      <c r="F1474" s="1211">
        <v>586495627.89423168</v>
      </c>
    </row>
    <row r="1475" spans="2:6" ht="13.15" customHeight="1" x14ac:dyDescent="0.3">
      <c r="B1475" s="1173" t="s">
        <v>2262</v>
      </c>
      <c r="C1475" s="1206">
        <v>119531612.36064029</v>
      </c>
      <c r="D1475" s="1206">
        <v>3916202.7702805703</v>
      </c>
      <c r="E1475" s="1206">
        <v>95589253.408270642</v>
      </c>
      <c r="F1475" s="1210">
        <v>219037068.53919148</v>
      </c>
    </row>
    <row r="1476" spans="2:6" ht="13.15" customHeight="1" x14ac:dyDescent="0.3">
      <c r="B1476" s="1172" t="s">
        <v>2263</v>
      </c>
      <c r="C1476" s="1207">
        <v>32306066.287077229</v>
      </c>
      <c r="D1476" s="1208">
        <v>438432.78515117615</v>
      </c>
      <c r="E1476" s="1207">
        <v>12318968.832491746</v>
      </c>
      <c r="F1476" s="1211">
        <v>45063467.90472015</v>
      </c>
    </row>
    <row r="1477" spans="2:6" ht="13.15" customHeight="1" x14ac:dyDescent="0.3">
      <c r="B1477" s="1173" t="s">
        <v>2264</v>
      </c>
      <c r="C1477" s="1206">
        <v>1783075764.9778469</v>
      </c>
      <c r="D1477" s="1206">
        <v>45581319.176988117</v>
      </c>
      <c r="E1477" s="1206">
        <v>810890723.03198695</v>
      </c>
      <c r="F1477" s="1210">
        <v>2639547807.1868219</v>
      </c>
    </row>
    <row r="1478" spans="2:6" ht="13.15" customHeight="1" x14ac:dyDescent="0.3">
      <c r="B1478" s="1172" t="s">
        <v>2265</v>
      </c>
      <c r="C1478" s="1207">
        <v>124186303.12840937</v>
      </c>
      <c r="D1478" s="1208">
        <v>3072449.03536982</v>
      </c>
      <c r="E1478" s="1207">
        <v>49905554.407975286</v>
      </c>
      <c r="F1478" s="1211">
        <v>177164306.57175446</v>
      </c>
    </row>
    <row r="1479" spans="2:6" ht="13.15" customHeight="1" x14ac:dyDescent="0.3">
      <c r="B1479" s="1173" t="s">
        <v>2266</v>
      </c>
      <c r="C1479" s="1206">
        <v>1642463277.9613714</v>
      </c>
      <c r="D1479" s="1206">
        <v>33228944.058889005</v>
      </c>
      <c r="E1479" s="1206">
        <v>542695702.07780397</v>
      </c>
      <c r="F1479" s="1210">
        <v>2218387924.0980644</v>
      </c>
    </row>
    <row r="1480" spans="2:6" ht="13.15" customHeight="1" x14ac:dyDescent="0.3">
      <c r="B1480" s="1172" t="s">
        <v>2267</v>
      </c>
      <c r="C1480" s="1207">
        <v>229780059.10323769</v>
      </c>
      <c r="D1480" s="1208">
        <v>5607312.717730741</v>
      </c>
      <c r="E1480" s="1207">
        <v>158108297.06769079</v>
      </c>
      <c r="F1480" s="1211">
        <v>393495668.88865924</v>
      </c>
    </row>
    <row r="1481" spans="2:6" ht="13.15" customHeight="1" x14ac:dyDescent="0.3">
      <c r="B1481" s="1173" t="s">
        <v>2268</v>
      </c>
      <c r="C1481" s="1206">
        <v>291792856.14949489</v>
      </c>
      <c r="D1481" s="1206">
        <v>6905246.0052398415</v>
      </c>
      <c r="E1481" s="1206">
        <v>208668755.90175328</v>
      </c>
      <c r="F1481" s="1210">
        <v>507366858.05648804</v>
      </c>
    </row>
    <row r="1482" spans="2:6" ht="13.15" customHeight="1" x14ac:dyDescent="0.3">
      <c r="B1482" s="1172" t="s">
        <v>2269</v>
      </c>
      <c r="C1482" s="1207">
        <v>26588265.448382668</v>
      </c>
      <c r="D1482" s="1208">
        <v>1132599.2654028898</v>
      </c>
      <c r="E1482" s="1207">
        <v>29912662.40551972</v>
      </c>
      <c r="F1482" s="1211">
        <v>57633527.119305283</v>
      </c>
    </row>
    <row r="1483" spans="2:6" ht="13.15" customHeight="1" x14ac:dyDescent="0.3">
      <c r="B1483" s="1173" t="s">
        <v>2270</v>
      </c>
      <c r="C1483" s="1206">
        <v>230266965.15421641</v>
      </c>
      <c r="D1483" s="1206">
        <v>5768579.8803264666</v>
      </c>
      <c r="E1483" s="1206">
        <v>277524766.52260995</v>
      </c>
      <c r="F1483" s="1210">
        <v>513560311.55715287</v>
      </c>
    </row>
    <row r="1484" spans="2:6" ht="13.15" customHeight="1" x14ac:dyDescent="0.3">
      <c r="B1484" s="1172" t="s">
        <v>2271</v>
      </c>
      <c r="C1484" s="1207">
        <v>24626577.497061525</v>
      </c>
      <c r="D1484" s="1208">
        <v>732667.95990807575</v>
      </c>
      <c r="E1484" s="1207">
        <v>6051021.6984139923</v>
      </c>
      <c r="F1484" s="1211">
        <v>31410267.155383594</v>
      </c>
    </row>
    <row r="1485" spans="2:6" ht="13.15" customHeight="1" x14ac:dyDescent="0.3">
      <c r="B1485" s="1173" t="s">
        <v>2272</v>
      </c>
      <c r="C1485" s="1206">
        <v>112249458.57016133</v>
      </c>
      <c r="D1485" s="1206">
        <v>2003850.03658869</v>
      </c>
      <c r="E1485" s="1206">
        <v>18017321.872241408</v>
      </c>
      <c r="F1485" s="1210">
        <v>132270630.47899142</v>
      </c>
    </row>
    <row r="1486" spans="2:6" ht="13.15" customHeight="1" x14ac:dyDescent="0.3">
      <c r="B1486" s="1172" t="s">
        <v>2273</v>
      </c>
      <c r="C1486" s="1207">
        <v>6341657.7503383365</v>
      </c>
      <c r="D1486" s="1208">
        <v>612097.53677367815</v>
      </c>
      <c r="E1486" s="1207">
        <v>5477680.1169208037</v>
      </c>
      <c r="F1486" s="1211">
        <v>12431435.404032819</v>
      </c>
    </row>
    <row r="1487" spans="2:6" ht="13.15" customHeight="1" x14ac:dyDescent="0.3">
      <c r="B1487" s="1173" t="s">
        <v>2274</v>
      </c>
      <c r="C1487" s="1206">
        <v>39750021.44334691</v>
      </c>
      <c r="D1487" s="1206">
        <v>712727.68334628292</v>
      </c>
      <c r="E1487" s="1206">
        <v>15241660.873133691</v>
      </c>
      <c r="F1487" s="1210">
        <v>55704409.999826886</v>
      </c>
    </row>
    <row r="1488" spans="2:6" ht="13.15" customHeight="1" x14ac:dyDescent="0.3">
      <c r="B1488" s="1172" t="s">
        <v>2275</v>
      </c>
      <c r="C1488" s="1207">
        <v>16675781.269217808</v>
      </c>
      <c r="D1488" s="1208">
        <v>708956.33957877359</v>
      </c>
      <c r="E1488" s="1207">
        <v>29731472.916786399</v>
      </c>
      <c r="F1488" s="1211">
        <v>47116210.525582984</v>
      </c>
    </row>
    <row r="1489" spans="2:6" ht="13.15" customHeight="1" x14ac:dyDescent="0.3">
      <c r="B1489" s="1173" t="s">
        <v>2276</v>
      </c>
      <c r="C1489" s="1206">
        <v>157586747.42967463</v>
      </c>
      <c r="D1489" s="1206">
        <v>4266768.8745200783</v>
      </c>
      <c r="E1489" s="1206">
        <v>109889656.52856924</v>
      </c>
      <c r="F1489" s="1210">
        <v>271743172.83276391</v>
      </c>
    </row>
    <row r="1490" spans="2:6" ht="13.15" customHeight="1" x14ac:dyDescent="0.3">
      <c r="B1490" s="1172" t="s">
        <v>2277</v>
      </c>
      <c r="C1490" s="1207">
        <v>117949235.96557802</v>
      </c>
      <c r="D1490" s="1208">
        <v>2131963.1472581048</v>
      </c>
      <c r="E1490" s="1207">
        <v>22578497.024418086</v>
      </c>
      <c r="F1490" s="1211">
        <v>142659696.13725421</v>
      </c>
    </row>
    <row r="1491" spans="2:6" ht="13.15" customHeight="1" x14ac:dyDescent="0.3">
      <c r="B1491" s="1173" t="s">
        <v>2278</v>
      </c>
      <c r="C1491" s="1206">
        <v>308270789.16636604</v>
      </c>
      <c r="D1491" s="1206">
        <v>6110829.3272279231</v>
      </c>
      <c r="E1491" s="1206">
        <v>93877180.235416293</v>
      </c>
      <c r="F1491" s="1210">
        <v>408258798.72901028</v>
      </c>
    </row>
    <row r="1492" spans="2:6" ht="13.15" customHeight="1" x14ac:dyDescent="0.3">
      <c r="B1492" s="1172" t="s">
        <v>2279</v>
      </c>
      <c r="C1492" s="1207">
        <v>119126631.05183415</v>
      </c>
      <c r="D1492" s="1208">
        <v>3026615.9508519927</v>
      </c>
      <c r="E1492" s="1207">
        <v>34732432.706306644</v>
      </c>
      <c r="F1492" s="1211">
        <v>156885679.70899278</v>
      </c>
    </row>
    <row r="1493" spans="2:6" ht="13.15" customHeight="1" x14ac:dyDescent="0.3">
      <c r="B1493" s="1173" t="s">
        <v>2280</v>
      </c>
      <c r="C1493" s="1206">
        <v>32290500.586064447</v>
      </c>
      <c r="D1493" s="1206">
        <v>971022.51488594909</v>
      </c>
      <c r="E1493" s="1206">
        <v>25576989.309892833</v>
      </c>
      <c r="F1493" s="1210">
        <v>58838512.410843231</v>
      </c>
    </row>
    <row r="1494" spans="2:6" ht="13.15" customHeight="1" x14ac:dyDescent="0.3">
      <c r="B1494" s="1172" t="s">
        <v>2281</v>
      </c>
      <c r="C1494" s="1207">
        <v>1986229327.0863538</v>
      </c>
      <c r="D1494" s="1208">
        <v>44629139.30876147</v>
      </c>
      <c r="E1494" s="1207">
        <v>691527212.4967047</v>
      </c>
      <c r="F1494" s="1211">
        <v>2722385678.89182</v>
      </c>
    </row>
    <row r="1495" spans="2:6" ht="13.15" customHeight="1" x14ac:dyDescent="0.3">
      <c r="B1495" s="1173" t="s">
        <v>2282</v>
      </c>
      <c r="C1495" s="1206">
        <v>5063085.6074991031</v>
      </c>
      <c r="D1495" s="1206">
        <v>157439.53011527026</v>
      </c>
      <c r="E1495" s="1206">
        <v>1935105.0218602065</v>
      </c>
      <c r="F1495" s="1210">
        <v>7155630.1594745796</v>
      </c>
    </row>
    <row r="1496" spans="2:6" ht="13.15" customHeight="1" x14ac:dyDescent="0.3">
      <c r="B1496" s="1172" t="s">
        <v>2283</v>
      </c>
      <c r="C1496" s="1207">
        <v>2440128.4456087071</v>
      </c>
      <c r="D1496" s="1208">
        <v>323223.86192506639</v>
      </c>
      <c r="E1496" s="1207">
        <v>4470403.5559496377</v>
      </c>
      <c r="F1496" s="1211">
        <v>7233755.8634834113</v>
      </c>
    </row>
    <row r="1497" spans="2:6" ht="13.15" customHeight="1" x14ac:dyDescent="0.3">
      <c r="B1497" s="1173" t="s">
        <v>2284</v>
      </c>
      <c r="C1497" s="1206">
        <v>3628446.8308212077</v>
      </c>
      <c r="D1497" s="1206">
        <v>65463.773158405209</v>
      </c>
      <c r="E1497" s="1206">
        <v>720254.44868140155</v>
      </c>
      <c r="F1497" s="1210">
        <v>4414165.0526610147</v>
      </c>
    </row>
    <row r="1498" spans="2:6" ht="13.15" customHeight="1" x14ac:dyDescent="0.3">
      <c r="B1498" s="1172" t="s">
        <v>2285</v>
      </c>
      <c r="C1498" s="1207">
        <v>2149978.317081009</v>
      </c>
      <c r="D1498" s="1208">
        <v>102079.58093101277</v>
      </c>
      <c r="E1498" s="1207">
        <v>2982253.2706127102</v>
      </c>
      <c r="F1498" s="1211">
        <v>5234311.1686247326</v>
      </c>
    </row>
    <row r="1499" spans="2:6" ht="13.15" customHeight="1" x14ac:dyDescent="0.3">
      <c r="B1499" s="1173" t="s">
        <v>2286</v>
      </c>
      <c r="C1499" s="1206">
        <v>239787029.81837493</v>
      </c>
      <c r="D1499" s="1206">
        <v>8618604.066482665</v>
      </c>
      <c r="E1499" s="1206">
        <v>74583384.672015771</v>
      </c>
      <c r="F1499" s="1210">
        <v>322989018.55687338</v>
      </c>
    </row>
    <row r="1500" spans="2:6" ht="13.15" customHeight="1" x14ac:dyDescent="0.3">
      <c r="B1500" s="1172" t="s">
        <v>2287</v>
      </c>
      <c r="C1500" s="1207">
        <v>102221323.96329629</v>
      </c>
      <c r="D1500" s="1208">
        <v>4398456.3184616845</v>
      </c>
      <c r="E1500" s="1207">
        <v>64776347.942329004</v>
      </c>
      <c r="F1500" s="1211">
        <v>171396128.224087</v>
      </c>
    </row>
    <row r="1501" spans="2:6" ht="13.15" customHeight="1" x14ac:dyDescent="0.3">
      <c r="B1501" s="1173" t="s">
        <v>2288</v>
      </c>
      <c r="C1501" s="1206">
        <v>54563107.158035353</v>
      </c>
      <c r="D1501" s="1206">
        <v>3924434.9945492004</v>
      </c>
      <c r="E1501" s="1206">
        <v>70009877.798820049</v>
      </c>
      <c r="F1501" s="1210">
        <v>128497419.9514046</v>
      </c>
    </row>
    <row r="1502" spans="2:6" ht="13.15" customHeight="1" x14ac:dyDescent="0.3">
      <c r="B1502" s="1172" t="s">
        <v>2289</v>
      </c>
      <c r="C1502" s="1207">
        <v>53811311.107365482</v>
      </c>
      <c r="D1502" s="1208">
        <v>1254126.5966574016</v>
      </c>
      <c r="E1502" s="1207">
        <v>15988772.058072284</v>
      </c>
      <c r="F1502" s="1211">
        <v>71054209.762095168</v>
      </c>
    </row>
    <row r="1503" spans="2:6" ht="13.15" customHeight="1" x14ac:dyDescent="0.3">
      <c r="B1503" s="1173" t="s">
        <v>2290</v>
      </c>
      <c r="C1503" s="1206">
        <v>24449756.595205814</v>
      </c>
      <c r="D1503" s="1206">
        <v>1778118.2254893822</v>
      </c>
      <c r="E1503" s="1206">
        <v>24301209.757979523</v>
      </c>
      <c r="F1503" s="1210">
        <v>50529084.578674719</v>
      </c>
    </row>
    <row r="1504" spans="2:6" ht="13.15" customHeight="1" x14ac:dyDescent="0.3">
      <c r="B1504" s="1172" t="s">
        <v>2291</v>
      </c>
      <c r="C1504" s="1207">
        <v>6583745.3634581538</v>
      </c>
      <c r="D1504" s="1208">
        <v>167050.82785112379</v>
      </c>
      <c r="E1504" s="1207">
        <v>2746672.3738160632</v>
      </c>
      <c r="F1504" s="1211">
        <v>9497468.5651253406</v>
      </c>
    </row>
    <row r="1505" spans="2:6" ht="13.15" customHeight="1" x14ac:dyDescent="0.3">
      <c r="B1505" s="1173" t="s">
        <v>2292</v>
      </c>
      <c r="C1505" s="1206">
        <v>8813873.3866312839</v>
      </c>
      <c r="D1505" s="1206">
        <v>360754.36128307728</v>
      </c>
      <c r="E1505" s="1206">
        <v>7609715.0067551602</v>
      </c>
      <c r="F1505" s="1210">
        <v>16784342.754669521</v>
      </c>
    </row>
    <row r="1506" spans="2:6" ht="13.15" customHeight="1" x14ac:dyDescent="0.3">
      <c r="B1506" s="1172" t="s">
        <v>2293</v>
      </c>
      <c r="C1506" s="1207">
        <v>112489498.0647269</v>
      </c>
      <c r="D1506" s="1208">
        <v>2714396.5323082409</v>
      </c>
      <c r="E1506" s="1207">
        <v>60543918.192385018</v>
      </c>
      <c r="F1506" s="1211">
        <v>175747812.78942016</v>
      </c>
    </row>
    <row r="1507" spans="2:6" ht="13.15" customHeight="1" x14ac:dyDescent="0.3">
      <c r="B1507" s="1173" t="s">
        <v>2294</v>
      </c>
      <c r="C1507" s="1206">
        <v>2567011301.6257253</v>
      </c>
      <c r="D1507" s="1206">
        <v>88122119.091026172</v>
      </c>
      <c r="E1507" s="1206">
        <v>708184074.08856022</v>
      </c>
      <c r="F1507" s="1210">
        <v>3363317494.8053117</v>
      </c>
    </row>
    <row r="1508" spans="2:6" ht="13.15" customHeight="1" x14ac:dyDescent="0.3">
      <c r="B1508" s="1172" t="s">
        <v>2295</v>
      </c>
      <c r="C1508" s="1207">
        <v>697214373.90362549</v>
      </c>
      <c r="D1508" s="1208">
        <v>15318494.774710335</v>
      </c>
      <c r="E1508" s="1207">
        <v>71034609.763525859</v>
      </c>
      <c r="F1508" s="1211">
        <v>783567478.44186163</v>
      </c>
    </row>
    <row r="1509" spans="2:6" ht="13.15" customHeight="1" x14ac:dyDescent="0.3">
      <c r="B1509" s="1173" t="s">
        <v>2296</v>
      </c>
      <c r="C1509" s="1206">
        <v>1271638578.8266995</v>
      </c>
      <c r="D1509" s="1206">
        <v>83656918.431188554</v>
      </c>
      <c r="E1509" s="1206">
        <v>831051855.2576158</v>
      </c>
      <c r="F1509" s="1210">
        <v>2186347352.5155039</v>
      </c>
    </row>
    <row r="1510" spans="2:6" ht="13.15" customHeight="1" x14ac:dyDescent="0.3">
      <c r="B1510" s="1172" t="s">
        <v>2297</v>
      </c>
      <c r="C1510" s="1207">
        <v>911306937.21072006</v>
      </c>
      <c r="D1510" s="1208">
        <v>0</v>
      </c>
      <c r="E1510" s="1207">
        <v>2308775811.4922462</v>
      </c>
      <c r="F1510" s="1211">
        <v>3220082748.7029662</v>
      </c>
    </row>
    <row r="1511" spans="2:6" ht="13.15" customHeight="1" x14ac:dyDescent="0.3">
      <c r="B1511" s="1173" t="s">
        <v>2298</v>
      </c>
      <c r="C1511" s="1206">
        <v>2404534329.7945371</v>
      </c>
      <c r="D1511" s="1206">
        <v>44746360.553475492</v>
      </c>
      <c r="E1511" s="1206">
        <v>601119140.98327708</v>
      </c>
      <c r="F1511" s="1210">
        <v>3050399831.3312893</v>
      </c>
    </row>
    <row r="1512" spans="2:6" ht="13.15" customHeight="1" x14ac:dyDescent="0.3">
      <c r="B1512" s="1172" t="s">
        <v>2299</v>
      </c>
      <c r="C1512" s="1207">
        <v>704673621.67843401</v>
      </c>
      <c r="D1512" s="1208">
        <v>18786934.905668624</v>
      </c>
      <c r="E1512" s="1207">
        <v>727950006.64886332</v>
      </c>
      <c r="F1512" s="1211">
        <v>1451410563.2329659</v>
      </c>
    </row>
    <row r="1513" spans="2:6" ht="13.15" customHeight="1" x14ac:dyDescent="0.3">
      <c r="B1513" s="1173" t="s">
        <v>2300</v>
      </c>
      <c r="C1513" s="1206">
        <v>334565081.33158624</v>
      </c>
      <c r="D1513" s="1206">
        <v>8997821.1256126519</v>
      </c>
      <c r="E1513" s="1206">
        <v>177876706.62368119</v>
      </c>
      <c r="F1513" s="1210">
        <v>521439609.08088011</v>
      </c>
    </row>
    <row r="1514" spans="2:6" ht="13.15" customHeight="1" x14ac:dyDescent="0.3">
      <c r="B1514" s="1172" t="s">
        <v>2301</v>
      </c>
      <c r="C1514" s="1207">
        <v>793865361.56413782</v>
      </c>
      <c r="D1514" s="1208">
        <v>15854053.734053122</v>
      </c>
      <c r="E1514" s="1207">
        <v>182329428.26731285</v>
      </c>
      <c r="F1514" s="1211">
        <v>992048843.56550384</v>
      </c>
    </row>
    <row r="1515" spans="2:6" ht="13.15" customHeight="1" x14ac:dyDescent="0.3">
      <c r="B1515" s="1173" t="s">
        <v>2302</v>
      </c>
      <c r="C1515" s="1206">
        <v>5299711.5711407522</v>
      </c>
      <c r="D1515" s="1206">
        <v>426246.27879795665</v>
      </c>
      <c r="E1515" s="1206">
        <v>8728923.2136518676</v>
      </c>
      <c r="F1515" s="1210">
        <v>14454881.063590577</v>
      </c>
    </row>
    <row r="1516" spans="2:6" ht="13.15" customHeight="1" x14ac:dyDescent="0.3">
      <c r="B1516" s="1172" t="s">
        <v>2303</v>
      </c>
      <c r="C1516" s="1207">
        <v>53182265.628717437</v>
      </c>
      <c r="D1516" s="1208">
        <v>1327484.8618067491</v>
      </c>
      <c r="E1516" s="1207">
        <v>25053799.091895249</v>
      </c>
      <c r="F1516" s="1211">
        <v>79563549.58241944</v>
      </c>
    </row>
    <row r="1517" spans="2:6" ht="13.15" customHeight="1" x14ac:dyDescent="0.3">
      <c r="B1517" s="1173" t="s">
        <v>2304</v>
      </c>
      <c r="C1517" s="1206">
        <v>14351849.416257132</v>
      </c>
      <c r="D1517" s="1206">
        <v>1443003.3729540722</v>
      </c>
      <c r="E1517" s="1206">
        <v>26626694.419734508</v>
      </c>
      <c r="F1517" s="1210">
        <v>42421547.208945714</v>
      </c>
    </row>
    <row r="1518" spans="2:6" ht="13.15" customHeight="1" x14ac:dyDescent="0.3">
      <c r="B1518" s="1172" t="s">
        <v>2305</v>
      </c>
      <c r="C1518" s="1207">
        <v>555247943.98151267</v>
      </c>
      <c r="D1518" s="1208">
        <v>12560446.345511006</v>
      </c>
      <c r="E1518" s="1207">
        <v>166768177.13754737</v>
      </c>
      <c r="F1518" s="1211">
        <v>734576567.464571</v>
      </c>
    </row>
    <row r="1519" spans="2:6" ht="13.15" customHeight="1" x14ac:dyDescent="0.3">
      <c r="B1519" s="1173" t="s">
        <v>2306</v>
      </c>
      <c r="C1519" s="1206">
        <v>870334871.69663334</v>
      </c>
      <c r="D1519" s="1206">
        <v>17825537.760696761</v>
      </c>
      <c r="E1519" s="1206">
        <v>228129805.85207433</v>
      </c>
      <c r="F1519" s="1210">
        <v>1116290215.3094044</v>
      </c>
    </row>
    <row r="1520" spans="2:6" ht="13.15" customHeight="1" x14ac:dyDescent="0.3">
      <c r="B1520" s="1172" t="s">
        <v>2307</v>
      </c>
      <c r="C1520" s="1207">
        <v>295593754.56258935</v>
      </c>
      <c r="D1520" s="1208">
        <v>6385926.3395825373</v>
      </c>
      <c r="E1520" s="1207">
        <v>116938369.90095183</v>
      </c>
      <c r="F1520" s="1211">
        <v>418918050.80312371</v>
      </c>
    </row>
    <row r="1521" spans="2:6" ht="13.15" customHeight="1" x14ac:dyDescent="0.3">
      <c r="B1521" s="1173" t="s">
        <v>2308</v>
      </c>
      <c r="C1521" s="1206">
        <v>446439734.20630819</v>
      </c>
      <c r="D1521" s="1206">
        <v>11411298.19850143</v>
      </c>
      <c r="E1521" s="1206">
        <v>241534317.46511248</v>
      </c>
      <c r="F1521" s="1210">
        <v>699385349.86992204</v>
      </c>
    </row>
    <row r="1522" spans="2:6" ht="13.15" customHeight="1" x14ac:dyDescent="0.3">
      <c r="B1522" s="1172" t="s">
        <v>2309</v>
      </c>
      <c r="C1522" s="1207">
        <v>193874219.64509961</v>
      </c>
      <c r="D1522" s="1208">
        <v>6366394.1561896158</v>
      </c>
      <c r="E1522" s="1207">
        <v>62614578.220708951</v>
      </c>
      <c r="F1522" s="1211">
        <v>262855192.02199817</v>
      </c>
    </row>
    <row r="1523" spans="2:6" ht="13.15" customHeight="1" x14ac:dyDescent="0.3">
      <c r="B1523" s="1173" t="s">
        <v>2310</v>
      </c>
      <c r="C1523" s="1206">
        <v>160615914.77150375</v>
      </c>
      <c r="D1523" s="1206">
        <v>3192653.5818700539</v>
      </c>
      <c r="E1523" s="1206">
        <v>39628261.871889919</v>
      </c>
      <c r="F1523" s="1210">
        <v>203436830.22526371</v>
      </c>
    </row>
    <row r="1524" spans="2:6" ht="13.15" customHeight="1" x14ac:dyDescent="0.3">
      <c r="B1524" s="1172" t="s">
        <v>2311</v>
      </c>
      <c r="C1524" s="1207">
        <v>328825297.35374206</v>
      </c>
      <c r="D1524" s="1208">
        <v>5336549.9362731129</v>
      </c>
      <c r="E1524" s="1207">
        <v>47254460.729464762</v>
      </c>
      <c r="F1524" s="1211">
        <v>381416308.01947993</v>
      </c>
    </row>
    <row r="1525" spans="2:6" ht="13.15" customHeight="1" x14ac:dyDescent="0.3">
      <c r="B1525" s="1173" t="s">
        <v>2312</v>
      </c>
      <c r="C1525" s="1206">
        <v>208568377.94240105</v>
      </c>
      <c r="D1525" s="1206">
        <v>3148171.4264629781</v>
      </c>
      <c r="E1525" s="1206">
        <v>58811767.609482482</v>
      </c>
      <c r="F1525" s="1210">
        <v>270528316.97834653</v>
      </c>
    </row>
    <row r="1526" spans="2:6" ht="13.15" customHeight="1" x14ac:dyDescent="0.3">
      <c r="B1526" s="1172" t="s">
        <v>2313</v>
      </c>
      <c r="C1526" s="1207">
        <v>62031230.113245979</v>
      </c>
      <c r="D1526" s="1208">
        <v>912763.69698487467</v>
      </c>
      <c r="E1526" s="1207">
        <v>22891823.837174054</v>
      </c>
      <c r="F1526" s="1211">
        <v>85835817.647404909</v>
      </c>
    </row>
    <row r="1527" spans="2:6" ht="13.15" customHeight="1" x14ac:dyDescent="0.3">
      <c r="B1527" s="1173" t="s">
        <v>2314</v>
      </c>
      <c r="C1527" s="1206">
        <v>172798533.55626941</v>
      </c>
      <c r="D1527" s="1206">
        <v>3703220.3526639626</v>
      </c>
      <c r="E1527" s="1206">
        <v>27173170.939868029</v>
      </c>
      <c r="F1527" s="1210">
        <v>203674924.8488014</v>
      </c>
    </row>
    <row r="1528" spans="2:6" ht="13.15" customHeight="1" x14ac:dyDescent="0.3">
      <c r="B1528" s="1172" t="s">
        <v>2315</v>
      </c>
      <c r="C1528" s="1207">
        <v>70430973.928195134</v>
      </c>
      <c r="D1528" s="1208">
        <v>1536386.3477346357</v>
      </c>
      <c r="E1528" s="1207">
        <v>19236802.072593175</v>
      </c>
      <c r="F1528" s="1211">
        <v>91204162.348522931</v>
      </c>
    </row>
    <row r="1529" spans="2:6" ht="13.15" customHeight="1" x14ac:dyDescent="0.3">
      <c r="B1529" s="1173" t="s">
        <v>2316</v>
      </c>
      <c r="C1529" s="1206">
        <v>4873940493.5959167</v>
      </c>
      <c r="D1529" s="1206">
        <v>107515044.20811361</v>
      </c>
      <c r="E1529" s="1206">
        <v>2172289669.9891472</v>
      </c>
      <c r="F1529" s="1210">
        <v>7153745207.7931776</v>
      </c>
    </row>
    <row r="1530" spans="2:6" ht="13.15" customHeight="1" x14ac:dyDescent="0.3">
      <c r="B1530" s="1172" t="s">
        <v>2317</v>
      </c>
      <c r="C1530" s="1207">
        <v>867866615.75621152</v>
      </c>
      <c r="D1530" s="1208">
        <v>20829624.154191356</v>
      </c>
      <c r="E1530" s="1207">
        <v>160955768.54832134</v>
      </c>
      <c r="F1530" s="1211">
        <v>1049652008.4587243</v>
      </c>
    </row>
    <row r="1531" spans="2:6" ht="13.15" customHeight="1" x14ac:dyDescent="0.3">
      <c r="B1531" s="1173" t="s">
        <v>2318</v>
      </c>
      <c r="C1531" s="1206">
        <v>381104888.86495531</v>
      </c>
      <c r="D1531" s="1206">
        <v>12367615.28712975</v>
      </c>
      <c r="E1531" s="1206">
        <v>384186893.58396459</v>
      </c>
      <c r="F1531" s="1210">
        <v>777659397.73604965</v>
      </c>
    </row>
    <row r="1532" spans="2:6" ht="13.15" customHeight="1" x14ac:dyDescent="0.3">
      <c r="B1532" s="1172" t="s">
        <v>2319</v>
      </c>
      <c r="C1532" s="1207">
        <v>146553669.31882653</v>
      </c>
      <c r="D1532" s="1208">
        <v>1948729.3144344594</v>
      </c>
      <c r="E1532" s="1207">
        <v>50402210.056470774</v>
      </c>
      <c r="F1532" s="1211">
        <v>198904608.68973178</v>
      </c>
    </row>
    <row r="1533" spans="2:6" ht="13.15" customHeight="1" x14ac:dyDescent="0.3">
      <c r="B1533" s="1173" t="s">
        <v>2320</v>
      </c>
      <c r="C1533" s="1206">
        <v>0</v>
      </c>
      <c r="D1533" s="1206">
        <v>0</v>
      </c>
      <c r="E1533" s="1206">
        <v>802.6151065367925</v>
      </c>
      <c r="F1533" s="1210">
        <v>802.6151065367925</v>
      </c>
    </row>
    <row r="1534" spans="2:6" ht="13.15" customHeight="1" x14ac:dyDescent="0.3">
      <c r="B1534" s="1172" t="s">
        <v>2321</v>
      </c>
      <c r="C1534" s="1207">
        <v>31003326.345297098</v>
      </c>
      <c r="D1534" s="1208">
        <v>1927452.1809401554</v>
      </c>
      <c r="E1534" s="1207">
        <v>27403832.632218525</v>
      </c>
      <c r="F1534" s="1211">
        <v>60334611.158455774</v>
      </c>
    </row>
    <row r="1535" spans="2:6" ht="13.15" customHeight="1" x14ac:dyDescent="0.3">
      <c r="B1535" s="1173" t="s">
        <v>2322</v>
      </c>
      <c r="C1535" s="1206">
        <v>160661792.62712044</v>
      </c>
      <c r="D1535" s="1206">
        <v>3737528.3232057085</v>
      </c>
      <c r="E1535" s="1206">
        <v>6579097.7679056665</v>
      </c>
      <c r="F1535" s="1210">
        <v>170978418.7182318</v>
      </c>
    </row>
    <row r="1536" spans="2:6" ht="13.15" customHeight="1" x14ac:dyDescent="0.3">
      <c r="B1536" s="1172" t="s">
        <v>2323</v>
      </c>
      <c r="C1536" s="1207">
        <v>194024278.46451232</v>
      </c>
      <c r="D1536" s="1208">
        <v>5951025.6711688414</v>
      </c>
      <c r="E1536" s="1207">
        <v>85348375.249632582</v>
      </c>
      <c r="F1536" s="1211">
        <v>285323679.38531375</v>
      </c>
    </row>
    <row r="1537" spans="2:6" ht="13.15" customHeight="1" x14ac:dyDescent="0.3">
      <c r="B1537" s="1173" t="s">
        <v>2324</v>
      </c>
      <c r="C1537" s="1206">
        <v>4617246381.6529226</v>
      </c>
      <c r="D1537" s="1206">
        <v>94978619.070853114</v>
      </c>
      <c r="E1537" s="1206">
        <v>1603291771.0796039</v>
      </c>
      <c r="F1537" s="1210">
        <v>6315516771.80338</v>
      </c>
    </row>
    <row r="1538" spans="2:6" ht="13.15" customHeight="1" x14ac:dyDescent="0.3">
      <c r="B1538" s="1172" t="s">
        <v>2325</v>
      </c>
      <c r="C1538" s="1207">
        <v>267873425.71861926</v>
      </c>
      <c r="D1538" s="1208">
        <v>6647795.5043943934</v>
      </c>
      <c r="E1538" s="1207">
        <v>164814732.83960754</v>
      </c>
      <c r="F1538" s="1211">
        <v>439335954.06262118</v>
      </c>
    </row>
    <row r="1539" spans="2:6" ht="13.15" customHeight="1" x14ac:dyDescent="0.3">
      <c r="B1539" s="1173" t="s">
        <v>2326</v>
      </c>
      <c r="C1539" s="1206">
        <v>653623857.08846736</v>
      </c>
      <c r="D1539" s="1206">
        <v>21470654.089420274</v>
      </c>
      <c r="E1539" s="1206">
        <v>605353232.21160388</v>
      </c>
      <c r="F1539" s="1210">
        <v>1280447743.3894916</v>
      </c>
    </row>
    <row r="1540" spans="2:6" ht="13.15" customHeight="1" x14ac:dyDescent="0.3">
      <c r="B1540" s="1172" t="s">
        <v>2327</v>
      </c>
      <c r="C1540" s="1207">
        <v>372498148.53478348</v>
      </c>
      <c r="D1540" s="1208">
        <v>13512063.326608172</v>
      </c>
      <c r="E1540" s="1207">
        <v>73974746.608876705</v>
      </c>
      <c r="F1540" s="1211">
        <v>459984958.47026837</v>
      </c>
    </row>
    <row r="1541" spans="2:6" ht="13.15" customHeight="1" x14ac:dyDescent="0.3">
      <c r="B1541" s="1173" t="s">
        <v>2328</v>
      </c>
      <c r="C1541" s="1206">
        <v>194704526.90701824</v>
      </c>
      <c r="D1541" s="1206">
        <v>10663699.657483928</v>
      </c>
      <c r="E1541" s="1206">
        <v>83206010.51724501</v>
      </c>
      <c r="F1541" s="1210">
        <v>288574237.08174717</v>
      </c>
    </row>
    <row r="1542" spans="2:6" ht="13.15" customHeight="1" x14ac:dyDescent="0.3">
      <c r="B1542" s="1172" t="s">
        <v>2329</v>
      </c>
      <c r="C1542" s="1207">
        <v>121023598.45683898</v>
      </c>
      <c r="D1542" s="1208">
        <v>4328855.3249016097</v>
      </c>
      <c r="E1542" s="1207">
        <v>39293689.895036191</v>
      </c>
      <c r="F1542" s="1211">
        <v>164646143.67677677</v>
      </c>
    </row>
    <row r="1543" spans="2:6" ht="13.15" customHeight="1" x14ac:dyDescent="0.3">
      <c r="B1543" s="1173" t="s">
        <v>2330</v>
      </c>
      <c r="C1543" s="1206">
        <v>379208058.00118721</v>
      </c>
      <c r="D1543" s="1206">
        <v>19127523.835538119</v>
      </c>
      <c r="E1543" s="1206">
        <v>406571683.0010221</v>
      </c>
      <c r="F1543" s="1210">
        <v>804907264.83774745</v>
      </c>
    </row>
    <row r="1544" spans="2:6" ht="13.15" customHeight="1" x14ac:dyDescent="0.3">
      <c r="B1544" s="1172" t="s">
        <v>2331</v>
      </c>
      <c r="C1544" s="1207">
        <v>123866796.63393649</v>
      </c>
      <c r="D1544" s="1208">
        <v>5529718.7269320609</v>
      </c>
      <c r="E1544" s="1207">
        <v>132776802.29325229</v>
      </c>
      <c r="F1544" s="1211">
        <v>262173317.65412086</v>
      </c>
    </row>
    <row r="1545" spans="2:6" ht="13.15" customHeight="1" x14ac:dyDescent="0.3">
      <c r="B1545" s="1173" t="s">
        <v>2332</v>
      </c>
      <c r="C1545" s="1206">
        <v>151891748.97755143</v>
      </c>
      <c r="D1545" s="1206">
        <v>7409283.2853317913</v>
      </c>
      <c r="E1545" s="1206">
        <v>71840939.14723599</v>
      </c>
      <c r="F1545" s="1210">
        <v>231141971.41011921</v>
      </c>
    </row>
    <row r="1546" spans="2:6" ht="13.15" customHeight="1" x14ac:dyDescent="0.3">
      <c r="B1546" s="1172" t="s">
        <v>2333</v>
      </c>
      <c r="C1546" s="1207">
        <v>243388714.56675312</v>
      </c>
      <c r="D1546" s="1208">
        <v>6905991.8306863988</v>
      </c>
      <c r="E1546" s="1207">
        <v>45196501.618979365</v>
      </c>
      <c r="F1546" s="1211">
        <v>295491208.01641887</v>
      </c>
    </row>
    <row r="1547" spans="2:6" ht="13.15" customHeight="1" x14ac:dyDescent="0.3">
      <c r="B1547" s="1173" t="s">
        <v>2334</v>
      </c>
      <c r="C1547" s="1206">
        <v>48263640.649915881</v>
      </c>
      <c r="D1547" s="1206">
        <v>1765270.3267590248</v>
      </c>
      <c r="E1547" s="1206">
        <v>16504031.343168918</v>
      </c>
      <c r="F1547" s="1210">
        <v>66532942.319843829</v>
      </c>
    </row>
    <row r="1548" spans="2:6" ht="13.15" customHeight="1" x14ac:dyDescent="0.3">
      <c r="B1548" s="1172" t="s">
        <v>2335</v>
      </c>
      <c r="C1548" s="1207">
        <v>380048605.85587734</v>
      </c>
      <c r="D1548" s="1208">
        <v>16212443.969392383</v>
      </c>
      <c r="E1548" s="1207">
        <v>460585539.16477793</v>
      </c>
      <c r="F1548" s="1211">
        <v>856846588.99004769</v>
      </c>
    </row>
    <row r="1549" spans="2:6" ht="13.15" customHeight="1" x14ac:dyDescent="0.3">
      <c r="B1549" s="1173" t="s">
        <v>2336</v>
      </c>
      <c r="C1549" s="1206">
        <v>2592838895.8430371</v>
      </c>
      <c r="D1549" s="1206">
        <v>52001426.837508298</v>
      </c>
      <c r="E1549" s="1206">
        <v>1467214440.6526203</v>
      </c>
      <c r="F1549" s="1210">
        <v>4112054763.3331656</v>
      </c>
    </row>
    <row r="1550" spans="2:6" ht="13.15" customHeight="1" x14ac:dyDescent="0.3">
      <c r="B1550" s="1172" t="s">
        <v>2337</v>
      </c>
      <c r="C1550" s="1207">
        <v>3277755546.6991439</v>
      </c>
      <c r="D1550" s="1208">
        <v>56907635.491116494</v>
      </c>
      <c r="E1550" s="1207">
        <v>968152699.28324389</v>
      </c>
      <c r="F1550" s="1211">
        <v>4302815881.4735041</v>
      </c>
    </row>
    <row r="1551" spans="2:6" ht="13.15" customHeight="1" x14ac:dyDescent="0.3">
      <c r="B1551" s="1173" t="s">
        <v>2338</v>
      </c>
      <c r="C1551" s="1206">
        <v>237890198.95460704</v>
      </c>
      <c r="D1551" s="1206">
        <v>3410040.591274837</v>
      </c>
      <c r="E1551" s="1206">
        <v>14368047.12033375</v>
      </c>
      <c r="F1551" s="1210">
        <v>255668286.66621563</v>
      </c>
    </row>
    <row r="1552" spans="2:6" ht="13.15" customHeight="1" x14ac:dyDescent="0.3">
      <c r="B1552" s="1172" t="s">
        <v>2339</v>
      </c>
      <c r="C1552" s="1207">
        <v>442298984.65443498</v>
      </c>
      <c r="D1552" s="1208">
        <v>11182554.941259408</v>
      </c>
      <c r="E1552" s="1207">
        <v>287446261.98198318</v>
      </c>
      <c r="F1552" s="1211">
        <v>740927801.57767749</v>
      </c>
    </row>
    <row r="1553" spans="2:6" ht="13.15" customHeight="1" x14ac:dyDescent="0.3">
      <c r="B1553" s="1173" t="s">
        <v>2340</v>
      </c>
      <c r="C1553" s="1206">
        <v>1323219898.4521279</v>
      </c>
      <c r="D1553" s="1206">
        <v>44724619.038099341</v>
      </c>
      <c r="E1553" s="1206">
        <v>2419230275.5509901</v>
      </c>
      <c r="F1553" s="1210">
        <v>3787174793.0412173</v>
      </c>
    </row>
    <row r="1554" spans="2:6" ht="13.15" customHeight="1" x14ac:dyDescent="0.3">
      <c r="B1554" s="1172" t="s">
        <v>2341</v>
      </c>
      <c r="C1554" s="1207">
        <v>352197607.04814225</v>
      </c>
      <c r="D1554" s="1208">
        <v>7784602.3510901397</v>
      </c>
      <c r="E1554" s="1207">
        <v>79925074.802217662</v>
      </c>
      <c r="F1554" s="1211">
        <v>439907284.20145005</v>
      </c>
    </row>
    <row r="1555" spans="2:6" ht="13.15" customHeight="1" x14ac:dyDescent="0.3">
      <c r="B1555" s="1173" t="s">
        <v>2342</v>
      </c>
      <c r="C1555" s="1206">
        <v>1690371365.2302592</v>
      </c>
      <c r="D1555" s="1206">
        <v>36523367.633768879</v>
      </c>
      <c r="E1555" s="1206">
        <v>137898754.5556474</v>
      </c>
      <c r="F1555" s="1210">
        <v>1864793487.4196754</v>
      </c>
    </row>
    <row r="1556" spans="2:6" ht="13.15" customHeight="1" x14ac:dyDescent="0.3">
      <c r="B1556" s="1172" t="s">
        <v>2343</v>
      </c>
      <c r="C1556" s="1207">
        <v>1165179014.8683438</v>
      </c>
      <c r="D1556" s="1208">
        <v>25415944.052116662</v>
      </c>
      <c r="E1556" s="1207">
        <v>384978674.80464971</v>
      </c>
      <c r="F1556" s="1211">
        <v>1575573633.7251101</v>
      </c>
    </row>
    <row r="1557" spans="2:6" ht="13.15" customHeight="1" x14ac:dyDescent="0.3">
      <c r="B1557" s="1173" t="s">
        <v>2344</v>
      </c>
      <c r="C1557" s="1206">
        <v>1681259012.699645</v>
      </c>
      <c r="D1557" s="1206">
        <v>35803814.943977654</v>
      </c>
      <c r="E1557" s="1206">
        <v>349218034.43039089</v>
      </c>
      <c r="F1557" s="1210">
        <v>2066280862.0740135</v>
      </c>
    </row>
    <row r="1558" spans="2:6" ht="13.15" customHeight="1" x14ac:dyDescent="0.3">
      <c r="B1558" s="1172" t="s">
        <v>2345</v>
      </c>
      <c r="C1558" s="1207">
        <v>2748585477.0222802</v>
      </c>
      <c r="D1558" s="1208">
        <v>74137469.802685574</v>
      </c>
      <c r="E1558" s="1207">
        <v>4910898416.7556496</v>
      </c>
      <c r="F1558" s="1211">
        <v>7733621363.580616</v>
      </c>
    </row>
    <row r="1559" spans="2:6" ht="13.15" customHeight="1" x14ac:dyDescent="0.3">
      <c r="B1559" s="1173" t="s">
        <v>2346</v>
      </c>
      <c r="C1559" s="1206">
        <v>210408544.19283289</v>
      </c>
      <c r="D1559" s="1206">
        <v>5565349.4822280817</v>
      </c>
      <c r="E1559" s="1206">
        <v>219115841.25698274</v>
      </c>
      <c r="F1559" s="1210">
        <v>435089734.93204367</v>
      </c>
    </row>
    <row r="1560" spans="2:6" ht="13.15" customHeight="1" x14ac:dyDescent="0.3">
      <c r="B1560" s="1172" t="s">
        <v>2347</v>
      </c>
      <c r="C1560" s="1207">
        <v>1288493502.1987998</v>
      </c>
      <c r="D1560" s="1208">
        <v>32920355.26233042</v>
      </c>
      <c r="E1560" s="1207">
        <v>869394734.22322774</v>
      </c>
      <c r="F1560" s="1211">
        <v>2190808591.6843581</v>
      </c>
    </row>
    <row r="1561" spans="2:6" ht="13.15" customHeight="1" x14ac:dyDescent="0.3">
      <c r="B1561" s="1173" t="s">
        <v>2348</v>
      </c>
      <c r="C1561" s="1206">
        <v>276040776.34827214</v>
      </c>
      <c r="D1561" s="1206">
        <v>6844594.9170384817</v>
      </c>
      <c r="E1561" s="1206">
        <v>41163796.662189268</v>
      </c>
      <c r="F1561" s="1210">
        <v>324049167.92749989</v>
      </c>
    </row>
    <row r="1562" spans="2:6" ht="13.15" customHeight="1" x14ac:dyDescent="0.3">
      <c r="B1562" s="1172" t="s">
        <v>2349</v>
      </c>
      <c r="C1562" s="1207">
        <v>175345983.4141241</v>
      </c>
      <c r="D1562" s="1208">
        <v>7556210.898304048</v>
      </c>
      <c r="E1562" s="1207">
        <v>78806813.154344589</v>
      </c>
      <c r="F1562" s="1211">
        <v>261709007.46677274</v>
      </c>
    </row>
    <row r="1563" spans="2:6" ht="13.15" customHeight="1" x14ac:dyDescent="0.3">
      <c r="B1563" s="1173" t="s">
        <v>2350</v>
      </c>
      <c r="C1563" s="1206">
        <v>265363251.618453</v>
      </c>
      <c r="D1563" s="1206">
        <v>7142868.806949392</v>
      </c>
      <c r="E1563" s="1206">
        <v>104804024.94706735</v>
      </c>
      <c r="F1563" s="1210">
        <v>377310145.37246978</v>
      </c>
    </row>
    <row r="1564" spans="2:6" ht="13.15" customHeight="1" x14ac:dyDescent="0.3">
      <c r="B1564" s="1172" t="s">
        <v>2351</v>
      </c>
      <c r="C1564" s="1207">
        <v>228223352.46072286</v>
      </c>
      <c r="D1564" s="1208">
        <v>6533641.9945360553</v>
      </c>
      <c r="E1564" s="1207">
        <v>109599803.48453557</v>
      </c>
      <c r="F1564" s="1211">
        <v>344356797.93979448</v>
      </c>
    </row>
    <row r="1565" spans="2:6" ht="13.15" customHeight="1" x14ac:dyDescent="0.3">
      <c r="B1565" s="1173" t="s">
        <v>2352</v>
      </c>
      <c r="C1565" s="1206">
        <v>132363894.35083395</v>
      </c>
      <c r="D1565" s="1206">
        <v>3185209.3995826948</v>
      </c>
      <c r="E1565" s="1206">
        <v>25312865.412807956</v>
      </c>
      <c r="F1565" s="1210">
        <v>160861969.16322458</v>
      </c>
    </row>
    <row r="1566" spans="2:6" ht="13.15" customHeight="1" x14ac:dyDescent="0.3">
      <c r="B1566" s="1172" t="s">
        <v>2353</v>
      </c>
      <c r="C1566" s="1207">
        <v>1203465723.8752522</v>
      </c>
      <c r="D1566" s="1208">
        <v>23747082.218459133</v>
      </c>
      <c r="E1566" s="1207">
        <v>542575504.26185226</v>
      </c>
      <c r="F1566" s="1211">
        <v>1769788310.3555636</v>
      </c>
    </row>
    <row r="1567" spans="2:6" ht="13.15" customHeight="1" x14ac:dyDescent="0.3">
      <c r="B1567" s="1173" t="s">
        <v>2354</v>
      </c>
      <c r="C1567" s="1206">
        <v>291172685.85124874</v>
      </c>
      <c r="D1567" s="1206">
        <v>7669660.7992505338</v>
      </c>
      <c r="E1567" s="1206">
        <v>85618370.256959096</v>
      </c>
      <c r="F1567" s="1210">
        <v>384460716.90745836</v>
      </c>
    </row>
    <row r="1568" spans="2:6" ht="13.15" customHeight="1" x14ac:dyDescent="0.3">
      <c r="B1568" s="1172" t="s">
        <v>2355</v>
      </c>
      <c r="C1568" s="1207">
        <v>57507072.768005125</v>
      </c>
      <c r="D1568" s="1208">
        <v>1555791.8815234227</v>
      </c>
      <c r="E1568" s="1207">
        <v>6111930.471637168</v>
      </c>
      <c r="F1568" s="1211">
        <v>65174795.121165715</v>
      </c>
    </row>
    <row r="1569" spans="2:6" ht="13.15" customHeight="1" x14ac:dyDescent="0.3">
      <c r="B1569" s="1173" t="s">
        <v>2356</v>
      </c>
      <c r="C1569" s="1206">
        <v>884644666.41190815</v>
      </c>
      <c r="D1569" s="1206">
        <v>21295849.49136056</v>
      </c>
      <c r="E1569" s="1206">
        <v>276915651.33644992</v>
      </c>
      <c r="F1569" s="1210">
        <v>1182856167.2397187</v>
      </c>
    </row>
    <row r="1570" spans="2:6" ht="13.15" customHeight="1" x14ac:dyDescent="0.3">
      <c r="B1570" s="1172" t="s">
        <v>2357</v>
      </c>
      <c r="C1570" s="1207">
        <v>1613111417.8770363</v>
      </c>
      <c r="D1570" s="1208">
        <v>39929285.076820284</v>
      </c>
      <c r="E1570" s="1207">
        <v>286381009.23230606</v>
      </c>
      <c r="F1570" s="1211">
        <v>1939421712.1861627</v>
      </c>
    </row>
    <row r="1571" spans="2:6" ht="13.15" customHeight="1" x14ac:dyDescent="0.3">
      <c r="B1571" s="1173" t="s">
        <v>2358</v>
      </c>
      <c r="C1571" s="1206">
        <v>146165209.49969184</v>
      </c>
      <c r="D1571" s="1206">
        <v>3833767.9501683731</v>
      </c>
      <c r="E1571" s="1206">
        <v>50979632.170235559</v>
      </c>
      <c r="F1571" s="1210">
        <v>200978609.62009579</v>
      </c>
    </row>
    <row r="1572" spans="2:6" ht="13.15" customHeight="1" x14ac:dyDescent="0.3">
      <c r="B1572" s="1172" t="s">
        <v>2359</v>
      </c>
      <c r="C1572" s="1207">
        <v>592959677.83960736</v>
      </c>
      <c r="D1572" s="1208">
        <v>11274727.7087116</v>
      </c>
      <c r="E1572" s="1207">
        <v>149260516.85929334</v>
      </c>
      <c r="F1572" s="1211">
        <v>753494922.40761232</v>
      </c>
    </row>
    <row r="1573" spans="2:6" ht="13.15" customHeight="1" x14ac:dyDescent="0.3">
      <c r="B1573" s="1173" t="s">
        <v>2360</v>
      </c>
      <c r="C1573" s="1206">
        <v>361289205.31073844</v>
      </c>
      <c r="D1573" s="1206">
        <v>12590180.858125737</v>
      </c>
      <c r="E1573" s="1206">
        <v>459984750.54250783</v>
      </c>
      <c r="F1573" s="1210">
        <v>833864136.71137202</v>
      </c>
    </row>
    <row r="1574" spans="2:6" ht="13.15" customHeight="1" x14ac:dyDescent="0.3">
      <c r="B1574" s="1172" t="s">
        <v>2361</v>
      </c>
      <c r="C1574" s="1207">
        <v>1088845772.8903286</v>
      </c>
      <c r="D1574" s="1208">
        <v>26466868.395032149</v>
      </c>
      <c r="E1574" s="1207">
        <v>430294435.96434331</v>
      </c>
      <c r="F1574" s="1211">
        <v>1545607077.2497041</v>
      </c>
    </row>
    <row r="1575" spans="2:6" ht="13.15" customHeight="1" x14ac:dyDescent="0.3">
      <c r="B1575" s="1173" t="s">
        <v>2362</v>
      </c>
      <c r="C1575" s="1206">
        <v>375805040.75257748</v>
      </c>
      <c r="D1575" s="1206">
        <v>10113463.416239988</v>
      </c>
      <c r="E1575" s="1206">
        <v>100652603.76936595</v>
      </c>
      <c r="F1575" s="1210">
        <v>486571107.93818343</v>
      </c>
    </row>
    <row r="1576" spans="2:6" ht="13.15" customHeight="1" x14ac:dyDescent="0.3">
      <c r="B1576" s="1172" t="s">
        <v>2363</v>
      </c>
      <c r="C1576" s="1207">
        <v>872806541.16797817</v>
      </c>
      <c r="D1576" s="1208">
        <v>16443086.97069639</v>
      </c>
      <c r="E1576" s="1207">
        <v>227373305.10468853</v>
      </c>
      <c r="F1576" s="1211">
        <v>1116622933.2433629</v>
      </c>
    </row>
    <row r="1577" spans="2:6" ht="13.15" customHeight="1" x14ac:dyDescent="0.3">
      <c r="B1577" s="1173" t="s">
        <v>2364</v>
      </c>
      <c r="C1577" s="1206">
        <v>277541228.00116211</v>
      </c>
      <c r="D1577" s="1206">
        <v>6962547.915020803</v>
      </c>
      <c r="E1577" s="1206">
        <v>104038738.6468482</v>
      </c>
      <c r="F1577" s="1210">
        <v>388542514.56303114</v>
      </c>
    </row>
    <row r="1578" spans="2:6" ht="13.15" customHeight="1" x14ac:dyDescent="0.3">
      <c r="B1578" s="1172" t="s">
        <v>2365</v>
      </c>
      <c r="C1578" s="1207">
        <v>248735396.32340616</v>
      </c>
      <c r="D1578" s="1208">
        <v>10578000.092020754</v>
      </c>
      <c r="E1578" s="1207">
        <v>204176579.94299588</v>
      </c>
      <c r="F1578" s="1211">
        <v>463489976.35842276</v>
      </c>
    </row>
    <row r="1579" spans="2:6" ht="13.15" customHeight="1" x14ac:dyDescent="0.3">
      <c r="B1579" s="1173" t="s">
        <v>2366</v>
      </c>
      <c r="C1579" s="1206">
        <v>155291216.1540004</v>
      </c>
      <c r="D1579" s="1206">
        <v>9246518.731594706</v>
      </c>
      <c r="E1579" s="1206">
        <v>65101627.066363059</v>
      </c>
      <c r="F1579" s="1210">
        <v>229639361.95195818</v>
      </c>
    </row>
    <row r="1580" spans="2:6" ht="13.15" customHeight="1" x14ac:dyDescent="0.3">
      <c r="B1580" s="1172" t="s">
        <v>2367</v>
      </c>
      <c r="C1580" s="1207">
        <v>98946792.018660396</v>
      </c>
      <c r="D1580" s="1208">
        <v>3808817.9781542183</v>
      </c>
      <c r="E1580" s="1207">
        <v>35399213.739152707</v>
      </c>
      <c r="F1580" s="1211">
        <v>138154823.73596731</v>
      </c>
    </row>
    <row r="1581" spans="2:6" ht="13.15" customHeight="1" x14ac:dyDescent="0.3">
      <c r="B1581" s="1173" t="s">
        <v>2368</v>
      </c>
      <c r="C1581" s="1206">
        <v>251217579.46999669</v>
      </c>
      <c r="D1581" s="1206">
        <v>5807419.0922605135</v>
      </c>
      <c r="E1581" s="1206">
        <v>38246009.889527179</v>
      </c>
      <c r="F1581" s="1210">
        <v>295271008.45178437</v>
      </c>
    </row>
    <row r="1582" spans="2:6" ht="13.15" customHeight="1" x14ac:dyDescent="0.3">
      <c r="B1582" s="1172" t="s">
        <v>2369</v>
      </c>
      <c r="C1582" s="1207">
        <v>104736959.71294071</v>
      </c>
      <c r="D1582" s="1208">
        <v>4245942.0507293548</v>
      </c>
      <c r="E1582" s="1207">
        <v>102449892.29226238</v>
      </c>
      <c r="F1582" s="1211">
        <v>211432794.05593243</v>
      </c>
    </row>
    <row r="1583" spans="2:6" ht="13.15" customHeight="1" x14ac:dyDescent="0.3">
      <c r="B1583" s="1173" t="s">
        <v>2370</v>
      </c>
      <c r="C1583" s="1206">
        <v>45567497.385018036</v>
      </c>
      <c r="D1583" s="1206">
        <v>2328073.0231685801</v>
      </c>
      <c r="E1583" s="1206">
        <v>25339096.172045261</v>
      </c>
      <c r="F1583" s="1210">
        <v>73234666.580231875</v>
      </c>
    </row>
    <row r="1584" spans="2:6" ht="13.15" customHeight="1" x14ac:dyDescent="0.3">
      <c r="B1584" s="1172" t="s">
        <v>2371</v>
      </c>
      <c r="C1584" s="1207">
        <v>113034980.30635893</v>
      </c>
      <c r="D1584" s="1208">
        <v>4668177.7587297745</v>
      </c>
      <c r="E1584" s="1207">
        <v>115952438.58251645</v>
      </c>
      <c r="F1584" s="1211">
        <v>233655596.64760515</v>
      </c>
    </row>
    <row r="1585" spans="2:6" ht="13.15" customHeight="1" x14ac:dyDescent="0.3">
      <c r="B1585" s="1173" t="s">
        <v>2372</v>
      </c>
      <c r="C1585" s="1206">
        <v>55533505.729068942</v>
      </c>
      <c r="D1585" s="1206">
        <v>3414008.9455376626</v>
      </c>
      <c r="E1585" s="1206">
        <v>152443781.67962849</v>
      </c>
      <c r="F1585" s="1210">
        <v>211391296.35423511</v>
      </c>
    </row>
    <row r="1586" spans="2:6" ht="13.15" customHeight="1" x14ac:dyDescent="0.3">
      <c r="B1586" s="1172" t="s">
        <v>2373</v>
      </c>
      <c r="C1586" s="1207">
        <v>8544613794.2751045</v>
      </c>
      <c r="D1586" s="1208">
        <v>113898015.3902664</v>
      </c>
      <c r="E1586" s="1207">
        <v>2085225795.3002057</v>
      </c>
      <c r="F1586" s="1211">
        <v>10743737604.965576</v>
      </c>
    </row>
    <row r="1587" spans="2:6" ht="13.15" customHeight="1" x14ac:dyDescent="0.3">
      <c r="B1587" s="1173" t="s">
        <v>2374</v>
      </c>
      <c r="C1587" s="1206">
        <v>342718.50475507008</v>
      </c>
      <c r="D1587" s="1206">
        <v>0</v>
      </c>
      <c r="E1587" s="1206">
        <v>122244.45468791145</v>
      </c>
      <c r="F1587" s="1210">
        <v>464962.95944298152</v>
      </c>
    </row>
    <row r="1588" spans="2:6" ht="13.15" customHeight="1" x14ac:dyDescent="0.3">
      <c r="B1588" s="1172" t="s">
        <v>2375</v>
      </c>
      <c r="C1588" s="1207">
        <v>1357375142.7112761</v>
      </c>
      <c r="D1588" s="1208">
        <v>9343968.5658857673</v>
      </c>
      <c r="E1588" s="1207">
        <v>569291509.12690139</v>
      </c>
      <c r="F1588" s="1211">
        <v>1936010620.4040632</v>
      </c>
    </row>
    <row r="1589" spans="2:6" ht="13.15" customHeight="1" x14ac:dyDescent="0.3">
      <c r="B1589" s="1173" t="s">
        <v>2376</v>
      </c>
      <c r="C1589" s="1206">
        <v>2276250833.7688422</v>
      </c>
      <c r="D1589" s="1206">
        <v>34991934.692773625</v>
      </c>
      <c r="E1589" s="1206">
        <v>435937767.00038105</v>
      </c>
      <c r="F1589" s="1210">
        <v>2747180535.461997</v>
      </c>
    </row>
    <row r="1590" spans="2:6" ht="13.15" customHeight="1" x14ac:dyDescent="0.3">
      <c r="B1590" s="1172" t="s">
        <v>2377</v>
      </c>
      <c r="C1590" s="1207">
        <v>574372319.25303018</v>
      </c>
      <c r="D1590" s="1208">
        <v>13495444.084110297</v>
      </c>
      <c r="E1590" s="1207">
        <v>34484655.691638514</v>
      </c>
      <c r="F1590" s="1211">
        <v>622352419.02877891</v>
      </c>
    </row>
    <row r="1591" spans="2:6" ht="13.15" customHeight="1" x14ac:dyDescent="0.3">
      <c r="B1591" s="1173" t="s">
        <v>2378</v>
      </c>
      <c r="C1591" s="1206">
        <v>1303050026.9292521</v>
      </c>
      <c r="D1591" s="1206">
        <v>26101315.420970254</v>
      </c>
      <c r="E1591" s="1206">
        <v>152433607.12873268</v>
      </c>
      <c r="F1591" s="1210">
        <v>1481584949.478955</v>
      </c>
    </row>
    <row r="1592" spans="2:6" ht="13.15" customHeight="1" x14ac:dyDescent="0.3">
      <c r="B1592" s="1172" t="s">
        <v>2379</v>
      </c>
      <c r="C1592" s="1207">
        <v>529406012.934322</v>
      </c>
      <c r="D1592" s="1208">
        <v>9975119.8319922946</v>
      </c>
      <c r="E1592" s="1207">
        <v>34003833.633626066</v>
      </c>
      <c r="F1592" s="1211">
        <v>573384966.39994037</v>
      </c>
    </row>
    <row r="1593" spans="2:6" ht="13.15" customHeight="1" x14ac:dyDescent="0.3">
      <c r="B1593" s="1173" t="s">
        <v>2380</v>
      </c>
      <c r="C1593" s="1206">
        <v>6343645108.0422096</v>
      </c>
      <c r="D1593" s="1206">
        <v>207171888.57296216</v>
      </c>
      <c r="E1593" s="1206">
        <v>3536962357.6260424</v>
      </c>
      <c r="F1593" s="1210">
        <v>10087779354.241215</v>
      </c>
    </row>
    <row r="1594" spans="2:6" ht="13.15" customHeight="1" x14ac:dyDescent="0.3">
      <c r="B1594" s="1172" t="s">
        <v>2381</v>
      </c>
      <c r="C1594" s="1207">
        <v>8407292497.2341728</v>
      </c>
      <c r="D1594" s="1208">
        <v>142319931.50776118</v>
      </c>
      <c r="E1594" s="1207">
        <v>4042022098.0116653</v>
      </c>
      <c r="F1594" s="1211">
        <v>12591634526.753599</v>
      </c>
    </row>
    <row r="1595" spans="2:6" ht="13.15" customHeight="1" x14ac:dyDescent="0.3">
      <c r="B1595" s="1173" t="s">
        <v>2382</v>
      </c>
      <c r="C1595" s="1206">
        <v>6858141364.0660744</v>
      </c>
      <c r="D1595" s="1206">
        <v>109163177.72322795</v>
      </c>
      <c r="E1595" s="1206">
        <v>2246641286.8219142</v>
      </c>
      <c r="F1595" s="1210">
        <v>9213945828.6112156</v>
      </c>
    </row>
    <row r="1596" spans="2:6" ht="13.15" customHeight="1" x14ac:dyDescent="0.3">
      <c r="B1596" s="1172" t="s">
        <v>2383</v>
      </c>
      <c r="C1596" s="1207">
        <v>407166378.22116864</v>
      </c>
      <c r="D1596" s="1208">
        <v>10671031.262345392</v>
      </c>
      <c r="E1596" s="1207">
        <v>90000230.076199204</v>
      </c>
      <c r="F1596" s="1211">
        <v>507837639.55971324</v>
      </c>
    </row>
    <row r="1597" spans="2:6" ht="13.15" customHeight="1" x14ac:dyDescent="0.3">
      <c r="B1597" s="1173" t="s">
        <v>2384</v>
      </c>
      <c r="C1597" s="1206">
        <v>5729491362.861331</v>
      </c>
      <c r="D1597" s="1206">
        <v>107622949.67083474</v>
      </c>
      <c r="E1597" s="1206">
        <v>2851129959.6190343</v>
      </c>
      <c r="F1597" s="1210">
        <v>8688244272.1511993</v>
      </c>
    </row>
    <row r="1598" spans="2:6" ht="13.15" customHeight="1" x14ac:dyDescent="0.3">
      <c r="B1598" s="1172" t="s">
        <v>2385</v>
      </c>
      <c r="C1598" s="1207">
        <v>952456642.87408471</v>
      </c>
      <c r="D1598" s="1208">
        <v>16943803.216724418</v>
      </c>
      <c r="E1598" s="1207">
        <v>119577824.03158778</v>
      </c>
      <c r="F1598" s="1211">
        <v>1088978270.1223969</v>
      </c>
    </row>
    <row r="1599" spans="2:6" ht="13.15" customHeight="1" x14ac:dyDescent="0.3">
      <c r="B1599" s="1173" t="s">
        <v>2386</v>
      </c>
      <c r="C1599" s="1206">
        <v>8149156236.7464724</v>
      </c>
      <c r="D1599" s="1206">
        <v>119360089.15641327</v>
      </c>
      <c r="E1599" s="1206">
        <v>1652724403.9364758</v>
      </c>
      <c r="F1599" s="1210">
        <v>9921240729.8393612</v>
      </c>
    </row>
    <row r="1600" spans="2:6" ht="13.15" customHeight="1" x14ac:dyDescent="0.3">
      <c r="B1600" s="1172" t="s">
        <v>2387</v>
      </c>
      <c r="C1600" s="1207">
        <v>5648865264.3934793</v>
      </c>
      <c r="D1600" s="1208">
        <v>42459673.806501828</v>
      </c>
      <c r="E1600" s="1207">
        <v>1146277168.4372349</v>
      </c>
      <c r="F1600" s="1211">
        <v>6837602106.6372156</v>
      </c>
    </row>
    <row r="1601" spans="2:6" ht="13.15" customHeight="1" x14ac:dyDescent="0.3">
      <c r="B1601" s="1173" t="s">
        <v>2388</v>
      </c>
      <c r="C1601" s="1206">
        <v>61788869.417652249</v>
      </c>
      <c r="D1601" s="1206">
        <v>776559.08382919908</v>
      </c>
      <c r="E1601" s="1206">
        <v>45726832.423375331</v>
      </c>
      <c r="F1601" s="1210">
        <v>108292260.92485678</v>
      </c>
    </row>
    <row r="1602" spans="2:6" ht="13.15" customHeight="1" x14ac:dyDescent="0.3">
      <c r="B1602" s="1172" t="s">
        <v>2389</v>
      </c>
      <c r="C1602" s="1207">
        <v>672055.96828862734</v>
      </c>
      <c r="D1602" s="1208">
        <v>11820.629719058548</v>
      </c>
      <c r="E1602" s="1207">
        <v>18645.366321085494</v>
      </c>
      <c r="F1602" s="1211">
        <v>702521.96432877134</v>
      </c>
    </row>
    <row r="1603" spans="2:6" ht="13.15" customHeight="1" x14ac:dyDescent="0.3">
      <c r="B1603" s="1173" t="s">
        <v>2390</v>
      </c>
      <c r="C1603" s="1206">
        <v>2493755972.2111325</v>
      </c>
      <c r="D1603" s="1206">
        <v>30778457.157236997</v>
      </c>
      <c r="E1603" s="1206">
        <v>274509880.51161706</v>
      </c>
      <c r="F1603" s="1210">
        <v>2799044309.8799868</v>
      </c>
    </row>
    <row r="1604" spans="2:6" ht="13.15" customHeight="1" x14ac:dyDescent="0.3">
      <c r="B1604" s="1172" t="s">
        <v>2391</v>
      </c>
      <c r="C1604" s="1207">
        <v>120381718.10191721</v>
      </c>
      <c r="D1604" s="1208">
        <v>682134.76785910048</v>
      </c>
      <c r="E1604" s="1207">
        <v>91104569.180290371</v>
      </c>
      <c r="F1604" s="1211">
        <v>212168422.05006668</v>
      </c>
    </row>
    <row r="1605" spans="2:6" ht="13.15" customHeight="1" x14ac:dyDescent="0.3">
      <c r="B1605" s="1173" t="s">
        <v>2392</v>
      </c>
      <c r="C1605" s="1206">
        <v>5715762960.7330027</v>
      </c>
      <c r="D1605" s="1206">
        <v>57971872.114644147</v>
      </c>
      <c r="E1605" s="1206">
        <v>1155955735.5887663</v>
      </c>
      <c r="F1605" s="1210">
        <v>6929690568.4364128</v>
      </c>
    </row>
    <row r="1606" spans="2:6" ht="13.15" customHeight="1" x14ac:dyDescent="0.3">
      <c r="B1606" s="1172" t="s">
        <v>2393</v>
      </c>
      <c r="C1606" s="1207">
        <v>4884871302.320281</v>
      </c>
      <c r="D1606" s="1208">
        <v>59883169.434968293</v>
      </c>
      <c r="E1606" s="1207">
        <v>1343594934.2999458</v>
      </c>
      <c r="F1606" s="1211">
        <v>6288349406.0551949</v>
      </c>
    </row>
    <row r="1607" spans="2:6" ht="13.15" customHeight="1" x14ac:dyDescent="0.3">
      <c r="B1607" s="1173" t="s">
        <v>2394</v>
      </c>
      <c r="C1607" s="1206">
        <v>1752537088.4619045</v>
      </c>
      <c r="D1607" s="1206">
        <v>15092411.159155097</v>
      </c>
      <c r="E1607" s="1206">
        <v>227568369.51918778</v>
      </c>
      <c r="F1607" s="1210">
        <v>1995197869.1402473</v>
      </c>
    </row>
    <row r="1608" spans="2:6" ht="13.15" customHeight="1" x14ac:dyDescent="0.3">
      <c r="B1608" s="1172" t="s">
        <v>2395</v>
      </c>
      <c r="C1608" s="1207">
        <v>2016287241.9069791</v>
      </c>
      <c r="D1608" s="1208">
        <v>18426968.586366814</v>
      </c>
      <c r="E1608" s="1207">
        <v>171753764.18993226</v>
      </c>
      <c r="F1608" s="1211">
        <v>2206467974.6832781</v>
      </c>
    </row>
    <row r="1609" spans="2:6" ht="13.15" customHeight="1" x14ac:dyDescent="0.3">
      <c r="B1609" s="1173" t="s">
        <v>2396</v>
      </c>
      <c r="C1609" s="1206">
        <v>2839910537.1941571</v>
      </c>
      <c r="D1609" s="1206">
        <v>29573934.988864925</v>
      </c>
      <c r="E1609" s="1206">
        <v>285972776.0830285</v>
      </c>
      <c r="F1609" s="1210">
        <v>3155457248.2660503</v>
      </c>
    </row>
    <row r="1610" spans="2:6" ht="13.15" customHeight="1" x14ac:dyDescent="0.3">
      <c r="B1610" s="1172" t="s">
        <v>2397</v>
      </c>
      <c r="C1610" s="1207">
        <v>3539945306.888309</v>
      </c>
      <c r="D1610" s="1208">
        <v>37715576.646183595</v>
      </c>
      <c r="E1610" s="1207">
        <v>270626308.38304251</v>
      </c>
      <c r="F1610" s="1211">
        <v>3848287191.9175348</v>
      </c>
    </row>
    <row r="1611" spans="2:6" ht="13.15" customHeight="1" x14ac:dyDescent="0.3">
      <c r="B1611" s="1173" t="s">
        <v>2398</v>
      </c>
      <c r="C1611" s="1206">
        <v>2701095752.1034193</v>
      </c>
      <c r="D1611" s="1206">
        <v>36413646.860055178</v>
      </c>
      <c r="E1611" s="1206">
        <v>1430645962.6591115</v>
      </c>
      <c r="F1611" s="1210">
        <v>4168155361.6225858</v>
      </c>
    </row>
    <row r="1612" spans="2:6" ht="13.15" customHeight="1" x14ac:dyDescent="0.3">
      <c r="B1612" s="1172" t="s">
        <v>2399</v>
      </c>
      <c r="C1612" s="1207">
        <v>472163830.16600788</v>
      </c>
      <c r="D1612" s="1208">
        <v>87763602.206082299</v>
      </c>
      <c r="E1612" s="1207">
        <v>1965443414.2989748</v>
      </c>
      <c r="F1612" s="1211">
        <v>2525370846.6710649</v>
      </c>
    </row>
    <row r="1613" spans="2:6" ht="13.15" customHeight="1" x14ac:dyDescent="0.3">
      <c r="B1613" s="1173" t="s">
        <v>2400</v>
      </c>
      <c r="C1613" s="1206">
        <v>58554890.220391735</v>
      </c>
      <c r="D1613" s="1206">
        <v>957794.66734319332</v>
      </c>
      <c r="E1613" s="1206">
        <v>45777771.084319234</v>
      </c>
      <c r="F1613" s="1210">
        <v>105290455.97205415</v>
      </c>
    </row>
    <row r="1614" spans="2:6" ht="13.15" customHeight="1" x14ac:dyDescent="0.3">
      <c r="B1614" s="1172" t="s">
        <v>2401</v>
      </c>
      <c r="C1614" s="1207">
        <v>2887758273.2363071</v>
      </c>
      <c r="D1614" s="1208">
        <v>32241063.074475177</v>
      </c>
      <c r="E1614" s="1207">
        <v>949478616.98133588</v>
      </c>
      <c r="F1614" s="1211">
        <v>3869477953.2921181</v>
      </c>
    </row>
    <row r="1615" spans="2:6" ht="13.15" customHeight="1" x14ac:dyDescent="0.3">
      <c r="B1615" s="1173" t="s">
        <v>2402</v>
      </c>
      <c r="C1615" s="1206">
        <v>4316894028.4412403</v>
      </c>
      <c r="D1615" s="1206">
        <v>45454514.77889476</v>
      </c>
      <c r="E1615" s="1206">
        <v>531189973.50174838</v>
      </c>
      <c r="F1615" s="1210">
        <v>4893538516.7218828</v>
      </c>
    </row>
    <row r="1616" spans="2:6" ht="13.15" customHeight="1" x14ac:dyDescent="0.3">
      <c r="B1616" s="1172" t="s">
        <v>2403</v>
      </c>
      <c r="C1616" s="1207">
        <v>3536147002.7587152</v>
      </c>
      <c r="D1616" s="1208">
        <v>37851893.836765163</v>
      </c>
      <c r="E1616" s="1207">
        <v>778240161.89760351</v>
      </c>
      <c r="F1616" s="1211">
        <v>4352239058.493084</v>
      </c>
    </row>
    <row r="1617" spans="2:6" ht="13.15" customHeight="1" x14ac:dyDescent="0.3">
      <c r="B1617" s="1173" t="s">
        <v>2404</v>
      </c>
      <c r="C1617" s="1206">
        <v>2779193926.1103053</v>
      </c>
      <c r="D1617" s="1206">
        <v>30800578.621425528</v>
      </c>
      <c r="E1617" s="1206">
        <v>316600199.41519201</v>
      </c>
      <c r="F1617" s="1210">
        <v>3126594704.1469231</v>
      </c>
    </row>
    <row r="1618" spans="2:6" ht="13.15" customHeight="1" x14ac:dyDescent="0.3">
      <c r="B1618" s="1172" t="s">
        <v>2405</v>
      </c>
      <c r="C1618" s="1207">
        <v>2841210546.3111963</v>
      </c>
      <c r="D1618" s="1208">
        <v>40490624.266693197</v>
      </c>
      <c r="E1618" s="1207">
        <v>710216856.55477321</v>
      </c>
      <c r="F1618" s="1211">
        <v>3591918027.1326628</v>
      </c>
    </row>
    <row r="1619" spans="2:6" ht="13.15" customHeight="1" x14ac:dyDescent="0.3">
      <c r="B1619" s="1173" t="s">
        <v>2406</v>
      </c>
      <c r="C1619" s="1206">
        <v>347700075.2441076</v>
      </c>
      <c r="D1619" s="1206">
        <v>17757329.912782159</v>
      </c>
      <c r="E1619" s="1206">
        <v>328962329.96350104</v>
      </c>
      <c r="F1619" s="1210">
        <v>694419735.12039077</v>
      </c>
    </row>
    <row r="1620" spans="2:6" ht="13.15" customHeight="1" x14ac:dyDescent="0.3">
      <c r="B1620" s="1172" t="s">
        <v>2407</v>
      </c>
      <c r="C1620" s="1207">
        <v>4254098303.9422865</v>
      </c>
      <c r="D1620" s="1208">
        <v>64540061.306752011</v>
      </c>
      <c r="E1620" s="1207">
        <v>685419469.87097001</v>
      </c>
      <c r="F1620" s="1211">
        <v>5004057835.1200085</v>
      </c>
    </row>
    <row r="1621" spans="2:6" ht="13.15" customHeight="1" x14ac:dyDescent="0.3">
      <c r="B1621" s="1173" t="s">
        <v>2408</v>
      </c>
      <c r="C1621" s="1206">
        <v>1660209679.0695474</v>
      </c>
      <c r="D1621" s="1206">
        <v>24126003.761846155</v>
      </c>
      <c r="E1621" s="1206">
        <v>984645424.33589482</v>
      </c>
      <c r="F1621" s="1210">
        <v>2668981107.1672883</v>
      </c>
    </row>
    <row r="1622" spans="2:6" ht="13.15" customHeight="1" x14ac:dyDescent="0.3">
      <c r="B1622" s="1172" t="s">
        <v>2409</v>
      </c>
      <c r="C1622" s="1207">
        <v>32277119.544842917</v>
      </c>
      <c r="D1622" s="1208">
        <v>560705.94185224769</v>
      </c>
      <c r="E1622" s="1207">
        <v>17845498.594298653</v>
      </c>
      <c r="F1622" s="1211">
        <v>50683324.080993816</v>
      </c>
    </row>
    <row r="1623" spans="2:6" ht="13.15" customHeight="1" x14ac:dyDescent="0.3">
      <c r="B1623" s="1173" t="s">
        <v>2410</v>
      </c>
      <c r="C1623" s="1206">
        <v>3626261624.8649912</v>
      </c>
      <c r="D1623" s="1206">
        <v>39117897.351854585</v>
      </c>
      <c r="E1623" s="1206">
        <v>477726874.15517658</v>
      </c>
      <c r="F1623" s="1210">
        <v>4143106396.3720226</v>
      </c>
    </row>
    <row r="1624" spans="2:6" ht="13.15" customHeight="1" x14ac:dyDescent="0.3">
      <c r="B1624" s="1172" t="s">
        <v>2411</v>
      </c>
      <c r="C1624" s="1207">
        <v>2734510260.152092</v>
      </c>
      <c r="D1624" s="1208">
        <v>29724338.429861709</v>
      </c>
      <c r="E1624" s="1207">
        <v>301587570.01758057</v>
      </c>
      <c r="F1624" s="1211">
        <v>3065822168.599534</v>
      </c>
    </row>
    <row r="1625" spans="2:6" ht="13.15" customHeight="1" x14ac:dyDescent="0.3">
      <c r="B1625" s="1173" t="s">
        <v>2412</v>
      </c>
      <c r="C1625" s="1206">
        <v>2261968756.9246688</v>
      </c>
      <c r="D1625" s="1206">
        <v>25577028.276395306</v>
      </c>
      <c r="E1625" s="1206">
        <v>188924418.12535256</v>
      </c>
      <c r="F1625" s="1210">
        <v>2476470203.3264165</v>
      </c>
    </row>
    <row r="1626" spans="2:6" ht="13.15" customHeight="1" x14ac:dyDescent="0.3">
      <c r="B1626" s="1172" t="s">
        <v>2413</v>
      </c>
      <c r="C1626" s="1207">
        <v>1641070284.2619638</v>
      </c>
      <c r="D1626" s="1208">
        <v>24971826.106957741</v>
      </c>
      <c r="E1626" s="1207">
        <v>189673628.85163286</v>
      </c>
      <c r="F1626" s="1211">
        <v>1855715739.2205544</v>
      </c>
    </row>
    <row r="1627" spans="2:6" ht="13.15" customHeight="1" x14ac:dyDescent="0.3">
      <c r="B1627" s="1173" t="s">
        <v>2414</v>
      </c>
      <c r="C1627" s="1206">
        <v>3465600788.0265307</v>
      </c>
      <c r="D1627" s="1206">
        <v>45675884.214740619</v>
      </c>
      <c r="E1627" s="1206">
        <v>1898389246.5618374</v>
      </c>
      <c r="F1627" s="1210">
        <v>5409665918.8031092</v>
      </c>
    </row>
    <row r="1628" spans="2:6" ht="13.15" customHeight="1" x14ac:dyDescent="0.3">
      <c r="B1628" s="1172" t="s">
        <v>2415</v>
      </c>
      <c r="C1628" s="1207">
        <v>8574968959.3685751</v>
      </c>
      <c r="D1628" s="1208">
        <v>125687081.21353927</v>
      </c>
      <c r="E1628" s="1207">
        <v>3364383480.3923478</v>
      </c>
      <c r="F1628" s="1211">
        <v>12065039520.974463</v>
      </c>
    </row>
    <row r="1629" spans="2:6" ht="13.15" customHeight="1" x14ac:dyDescent="0.3">
      <c r="B1629" s="1173" t="s">
        <v>2416</v>
      </c>
      <c r="C1629" s="1206">
        <v>5696492622.8791838</v>
      </c>
      <c r="D1629" s="1206">
        <v>65877438.909859315</v>
      </c>
      <c r="E1629" s="1206">
        <v>3858254003.0486813</v>
      </c>
      <c r="F1629" s="1210">
        <v>9620624064.8377247</v>
      </c>
    </row>
    <row r="1630" spans="2:6" ht="13.15" customHeight="1" x14ac:dyDescent="0.3">
      <c r="B1630" s="1172" t="s">
        <v>2417</v>
      </c>
      <c r="C1630" s="1207">
        <v>3402331948.1415305</v>
      </c>
      <c r="D1630" s="1208">
        <v>38112172.845436238</v>
      </c>
      <c r="E1630" s="1207">
        <v>2068259773.7292509</v>
      </c>
      <c r="F1630" s="1211">
        <v>5508703894.716217</v>
      </c>
    </row>
    <row r="1631" spans="2:6" ht="13.15" customHeight="1" x14ac:dyDescent="0.3">
      <c r="B1631" s="1173" t="s">
        <v>2418</v>
      </c>
      <c r="C1631" s="1206">
        <v>3780809647.0662518</v>
      </c>
      <c r="D1631" s="1206">
        <v>60182048.428543396</v>
      </c>
      <c r="E1631" s="1206">
        <v>3955609336.5154586</v>
      </c>
      <c r="F1631" s="1210">
        <v>7796601032.0102539</v>
      </c>
    </row>
    <row r="1632" spans="2:6" ht="13.15" customHeight="1" x14ac:dyDescent="0.3">
      <c r="B1632" s="1172" t="s">
        <v>2419</v>
      </c>
      <c r="C1632" s="1207">
        <v>5004937473.6235991</v>
      </c>
      <c r="D1632" s="1208">
        <v>77594117.448281348</v>
      </c>
      <c r="E1632" s="1207">
        <v>2255488933.7188735</v>
      </c>
      <c r="F1632" s="1211">
        <v>7338020524.7907543</v>
      </c>
    </row>
    <row r="1633" spans="2:6" ht="13.15" customHeight="1" x14ac:dyDescent="0.3">
      <c r="B1633" s="1173" t="s">
        <v>2420</v>
      </c>
      <c r="C1633" s="1206">
        <v>3872818778.8352671</v>
      </c>
      <c r="D1633" s="1206">
        <v>77417750.838437393</v>
      </c>
      <c r="E1633" s="1206">
        <v>3770565512.2427235</v>
      </c>
      <c r="F1633" s="1210">
        <v>7720802041.9164276</v>
      </c>
    </row>
    <row r="1634" spans="2:6" ht="13.15" customHeight="1" x14ac:dyDescent="0.3">
      <c r="B1634" s="1172" t="s">
        <v>2421</v>
      </c>
      <c r="C1634" s="1207">
        <v>1663774907.3076591</v>
      </c>
      <c r="D1634" s="1208">
        <v>23364276.75387872</v>
      </c>
      <c r="E1634" s="1207">
        <v>271068291.9688803</v>
      </c>
      <c r="F1634" s="1211">
        <v>1958207476.0304184</v>
      </c>
    </row>
    <row r="1635" spans="2:6" ht="13.15" customHeight="1" x14ac:dyDescent="0.3">
      <c r="B1635" s="1173" t="s">
        <v>2422</v>
      </c>
      <c r="C1635" s="1206">
        <v>1983793977.584038</v>
      </c>
      <c r="D1635" s="1206">
        <v>28534409.110321369</v>
      </c>
      <c r="E1635" s="1206">
        <v>549715682.64742172</v>
      </c>
      <c r="F1635" s="1210">
        <v>2562044069.3417811</v>
      </c>
    </row>
    <row r="1636" spans="2:6" ht="13.15" customHeight="1" x14ac:dyDescent="0.3">
      <c r="B1636" s="1172" t="s">
        <v>2423</v>
      </c>
      <c r="C1636" s="1207">
        <v>1701083707.9755013</v>
      </c>
      <c r="D1636" s="1208">
        <v>20972428.618940175</v>
      </c>
      <c r="E1636" s="1207">
        <v>354186622.84178114</v>
      </c>
      <c r="F1636" s="1211">
        <v>2076242759.4362226</v>
      </c>
    </row>
    <row r="1637" spans="2:6" ht="13.15" customHeight="1" x14ac:dyDescent="0.3">
      <c r="B1637" s="1173" t="s">
        <v>2424</v>
      </c>
      <c r="C1637" s="1206">
        <v>2200853581.9701486</v>
      </c>
      <c r="D1637" s="1206">
        <v>22794395.751815964</v>
      </c>
      <c r="E1637" s="1206">
        <v>264278052.159419</v>
      </c>
      <c r="F1637" s="1210">
        <v>2487926029.8813834</v>
      </c>
    </row>
    <row r="1638" spans="2:6" ht="13.15" customHeight="1" x14ac:dyDescent="0.3">
      <c r="B1638" s="1172" t="s">
        <v>2425</v>
      </c>
      <c r="C1638" s="1207">
        <v>4083938156.7076831</v>
      </c>
      <c r="D1638" s="1208">
        <v>71922494.876007646</v>
      </c>
      <c r="E1638" s="1207">
        <v>849241294.37849176</v>
      </c>
      <c r="F1638" s="1211">
        <v>5005101945.962182</v>
      </c>
    </row>
    <row r="1639" spans="2:6" ht="13.15" customHeight="1" x14ac:dyDescent="0.3">
      <c r="B1639" s="1173" t="s">
        <v>2426</v>
      </c>
      <c r="C1639" s="1206">
        <v>5250609703.8371735</v>
      </c>
      <c r="D1639" s="1206">
        <v>117901859.68660682</v>
      </c>
      <c r="E1639" s="1206">
        <v>1526405997.7161157</v>
      </c>
      <c r="F1639" s="1210">
        <v>6894917561.2398958</v>
      </c>
    </row>
    <row r="1640" spans="2:6" ht="13.15" customHeight="1" x14ac:dyDescent="0.3">
      <c r="B1640" s="1172" t="s">
        <v>2427</v>
      </c>
      <c r="C1640" s="1207">
        <v>389279.06655645603</v>
      </c>
      <c r="D1640" s="1208">
        <v>14775.787148823183</v>
      </c>
      <c r="E1640" s="1207">
        <v>0</v>
      </c>
      <c r="F1640" s="1211">
        <v>404054.85370527924</v>
      </c>
    </row>
    <row r="1641" spans="2:6" ht="13.15" customHeight="1" x14ac:dyDescent="0.3">
      <c r="B1641" s="1173" t="s">
        <v>2428</v>
      </c>
      <c r="C1641" s="1206">
        <v>2354616218.9764462</v>
      </c>
      <c r="D1641" s="1206">
        <v>29121233.014981441</v>
      </c>
      <c r="E1641" s="1206">
        <v>840511424.25362325</v>
      </c>
      <c r="F1641" s="1210">
        <v>3224248876.2450504</v>
      </c>
    </row>
    <row r="1642" spans="2:6" ht="13.15" customHeight="1" x14ac:dyDescent="0.3">
      <c r="B1642" s="1172" t="s">
        <v>2429</v>
      </c>
      <c r="C1642" s="1207">
        <v>210000.42243557679</v>
      </c>
      <c r="D1642" s="1208">
        <v>8865.4722892939117</v>
      </c>
      <c r="E1642" s="1207">
        <v>432.17736505827287</v>
      </c>
      <c r="F1642" s="1211">
        <v>219298.07208992899</v>
      </c>
    </row>
    <row r="1643" spans="2:6" ht="13.15" customHeight="1" x14ac:dyDescent="0.3">
      <c r="B1643" s="1173" t="s">
        <v>2430</v>
      </c>
      <c r="C1643" s="1206">
        <v>1908983.0338568264</v>
      </c>
      <c r="D1643" s="1206">
        <v>82730.335855172874</v>
      </c>
      <c r="E1643" s="1206">
        <v>41124825.006097227</v>
      </c>
      <c r="F1643" s="1210">
        <v>43116538.37580923</v>
      </c>
    </row>
    <row r="1644" spans="2:6" ht="13.15" customHeight="1" x14ac:dyDescent="0.3">
      <c r="B1644" s="1172" t="s">
        <v>2431</v>
      </c>
      <c r="C1644" s="1207">
        <v>204788370.33856064</v>
      </c>
      <c r="D1644" s="1208">
        <v>6776358.9247673918</v>
      </c>
      <c r="E1644" s="1207">
        <v>102309536.96392858</v>
      </c>
      <c r="F1644" s="1211">
        <v>313874266.22725666</v>
      </c>
    </row>
    <row r="1645" spans="2:6" ht="13.15" customHeight="1" x14ac:dyDescent="0.3">
      <c r="B1645" s="1173" t="s">
        <v>2432</v>
      </c>
      <c r="C1645" s="1206">
        <v>43517876.877098367</v>
      </c>
      <c r="D1645" s="1206">
        <v>2334560.2973358268</v>
      </c>
      <c r="E1645" s="1206">
        <v>20003082.38322784</v>
      </c>
      <c r="F1645" s="1210">
        <v>65855519.557662033</v>
      </c>
    </row>
    <row r="1646" spans="2:6" ht="13.15" customHeight="1" x14ac:dyDescent="0.3">
      <c r="B1646" s="1172" t="s">
        <v>2433</v>
      </c>
      <c r="C1646" s="1207">
        <v>35849447.927275948</v>
      </c>
      <c r="D1646" s="1208">
        <v>1318000.2136750286</v>
      </c>
      <c r="E1646" s="1207">
        <v>6981652.0217008451</v>
      </c>
      <c r="F1646" s="1211">
        <v>44149100.162651822</v>
      </c>
    </row>
    <row r="1647" spans="2:6" ht="13.15" customHeight="1" x14ac:dyDescent="0.3">
      <c r="B1647" s="1173" t="s">
        <v>2434</v>
      </c>
      <c r="C1647" s="1206">
        <v>114084436.253589</v>
      </c>
      <c r="D1647" s="1206">
        <v>4604867.028841625</v>
      </c>
      <c r="E1647" s="1206">
        <v>34744365.182844386</v>
      </c>
      <c r="F1647" s="1210">
        <v>153433668.46527502</v>
      </c>
    </row>
    <row r="1648" spans="2:6" ht="13.15" customHeight="1" x14ac:dyDescent="0.3">
      <c r="B1648" s="1172" t="s">
        <v>2435</v>
      </c>
      <c r="C1648" s="1207">
        <v>74140389.712530166</v>
      </c>
      <c r="D1648" s="1208">
        <v>2707515.237150359</v>
      </c>
      <c r="E1648" s="1207">
        <v>48877405.924529523</v>
      </c>
      <c r="F1648" s="1211">
        <v>125725310.87421004</v>
      </c>
    </row>
    <row r="1649" spans="2:6" ht="13.15" customHeight="1" x14ac:dyDescent="0.3">
      <c r="B1649" s="1173" t="s">
        <v>2436</v>
      </c>
      <c r="C1649" s="1206">
        <v>11737084.72858399</v>
      </c>
      <c r="D1649" s="1206">
        <v>784439.50364190456</v>
      </c>
      <c r="E1649" s="1206">
        <v>27763990.44048753</v>
      </c>
      <c r="F1649" s="1210">
        <v>40285514.672713429</v>
      </c>
    </row>
    <row r="1650" spans="2:6" ht="13.15" customHeight="1" x14ac:dyDescent="0.3">
      <c r="B1650" s="1172" t="s">
        <v>2437</v>
      </c>
      <c r="C1650" s="1207">
        <v>8422000.0365726966</v>
      </c>
      <c r="D1650" s="1208">
        <v>326333.8133154377</v>
      </c>
      <c r="E1650" s="1207">
        <v>2360305.809453967</v>
      </c>
      <c r="F1650" s="1211">
        <v>11108639.659342103</v>
      </c>
    </row>
    <row r="1651" spans="2:6" ht="13.15" customHeight="1" x14ac:dyDescent="0.3">
      <c r="B1651" s="1173" t="s">
        <v>2438</v>
      </c>
      <c r="C1651" s="1206">
        <v>80363802.751666173</v>
      </c>
      <c r="D1651" s="1206">
        <v>5146406.6639351128</v>
      </c>
      <c r="E1651" s="1206">
        <v>110975398.99070585</v>
      </c>
      <c r="F1651" s="1210">
        <v>196485608.40630713</v>
      </c>
    </row>
    <row r="1652" spans="2:6" ht="13.15" customHeight="1" x14ac:dyDescent="0.3">
      <c r="B1652" s="1172" t="s">
        <v>2439</v>
      </c>
      <c r="C1652" s="1207">
        <v>125635688.35867831</v>
      </c>
      <c r="D1652" s="1208">
        <v>4025698.3891424681</v>
      </c>
      <c r="E1652" s="1207">
        <v>68131817.33058992</v>
      </c>
      <c r="F1652" s="1211">
        <v>197793204.07841069</v>
      </c>
    </row>
    <row r="1653" spans="2:6" ht="13.15" customHeight="1" x14ac:dyDescent="0.3">
      <c r="B1653" s="1173" t="s">
        <v>2440</v>
      </c>
      <c r="C1653" s="1206">
        <v>4897870.7107845098</v>
      </c>
      <c r="D1653" s="1206">
        <v>223677.27307670895</v>
      </c>
      <c r="E1653" s="1206">
        <v>2108963.8018607921</v>
      </c>
      <c r="F1653" s="1210">
        <v>7230511.7857220117</v>
      </c>
    </row>
    <row r="1654" spans="2:6" ht="13.15" customHeight="1" x14ac:dyDescent="0.3">
      <c r="B1654" s="1172" t="s">
        <v>2441</v>
      </c>
      <c r="C1654" s="1207">
        <v>93131910.360491455</v>
      </c>
      <c r="D1654" s="1208">
        <v>6473680.4430683106</v>
      </c>
      <c r="E1654" s="1207">
        <v>46857675.306655996</v>
      </c>
      <c r="F1654" s="1211">
        <v>146463266.11021575</v>
      </c>
    </row>
    <row r="1655" spans="2:6" ht="13.15" customHeight="1" x14ac:dyDescent="0.3">
      <c r="B1655" s="1173" t="s">
        <v>2442</v>
      </c>
      <c r="C1655" s="1206">
        <v>66435367.71120403</v>
      </c>
      <c r="D1655" s="1206">
        <v>3107319.8930410412</v>
      </c>
      <c r="E1655" s="1206">
        <v>68472082.572631001</v>
      </c>
      <c r="F1655" s="1210">
        <v>138014770.17687607</v>
      </c>
    </row>
    <row r="1656" spans="2:6" ht="13.15" customHeight="1" x14ac:dyDescent="0.3">
      <c r="B1656" s="1172" t="s">
        <v>2443</v>
      </c>
      <c r="C1656" s="1207">
        <v>94967980.373814687</v>
      </c>
      <c r="D1656" s="1208">
        <v>3020424.1924277246</v>
      </c>
      <c r="E1656" s="1207">
        <v>31078943.451464754</v>
      </c>
      <c r="F1656" s="1211">
        <v>129067348.01770717</v>
      </c>
    </row>
    <row r="1657" spans="2:6" ht="13.15" customHeight="1" x14ac:dyDescent="0.3">
      <c r="B1657" s="1173" t="s">
        <v>2444</v>
      </c>
      <c r="C1657" s="1206">
        <v>36974274.637304761</v>
      </c>
      <c r="D1657" s="1206">
        <v>1221113.2665134596</v>
      </c>
      <c r="E1657" s="1206">
        <v>8219396.087172552</v>
      </c>
      <c r="F1657" s="1210">
        <v>46414783.990990773</v>
      </c>
    </row>
    <row r="1658" spans="2:6" ht="13.15" customHeight="1" x14ac:dyDescent="0.3">
      <c r="B1658" s="1172" t="s">
        <v>2445</v>
      </c>
      <c r="C1658" s="1207">
        <v>50307389.884646527</v>
      </c>
      <c r="D1658" s="1208">
        <v>2073071.0813363667</v>
      </c>
      <c r="E1658" s="1207">
        <v>16854423.320284009</v>
      </c>
      <c r="F1658" s="1211">
        <v>69234884.286266893</v>
      </c>
    </row>
    <row r="1659" spans="2:6" ht="13.15" customHeight="1" x14ac:dyDescent="0.3">
      <c r="B1659" s="1173" t="s">
        <v>2446</v>
      </c>
      <c r="C1659" s="1206">
        <v>72882981.461418822</v>
      </c>
      <c r="D1659" s="1206">
        <v>3362941.010715683</v>
      </c>
      <c r="E1659" s="1206">
        <v>25056161.875112742</v>
      </c>
      <c r="F1659" s="1210">
        <v>101302084.34724724</v>
      </c>
    </row>
    <row r="1660" spans="2:6" ht="13.15" customHeight="1" x14ac:dyDescent="0.3">
      <c r="B1660" s="1172" t="s">
        <v>2447</v>
      </c>
      <c r="C1660" s="1207">
        <v>17754457.041156076</v>
      </c>
      <c r="D1660" s="1208">
        <v>581392.04386059998</v>
      </c>
      <c r="E1660" s="1207">
        <v>11019411.495761521</v>
      </c>
      <c r="F1660" s="1211">
        <v>29355260.580778196</v>
      </c>
    </row>
    <row r="1661" spans="2:6" ht="13.15" customHeight="1" x14ac:dyDescent="0.3">
      <c r="B1661" s="1173" t="s">
        <v>2448</v>
      </c>
      <c r="C1661" s="1206">
        <v>108359671.81180984</v>
      </c>
      <c r="D1661" s="1206">
        <v>4319004.8001357233</v>
      </c>
      <c r="E1661" s="1206">
        <v>21431982.93338199</v>
      </c>
      <c r="F1661" s="1210">
        <v>134110659.54532754</v>
      </c>
    </row>
    <row r="1662" spans="2:6" ht="13.15" customHeight="1" x14ac:dyDescent="0.3">
      <c r="B1662" s="1172" t="s">
        <v>2449</v>
      </c>
      <c r="C1662" s="1207">
        <v>112941586.10028225</v>
      </c>
      <c r="D1662" s="1208">
        <v>4963974.9452709779</v>
      </c>
      <c r="E1662" s="1207">
        <v>30280889.469770525</v>
      </c>
      <c r="F1662" s="1211">
        <v>148186450.51532376</v>
      </c>
    </row>
    <row r="1663" spans="2:6" ht="13.15" customHeight="1" x14ac:dyDescent="0.3">
      <c r="B1663" s="1173" t="s">
        <v>2450</v>
      </c>
      <c r="C1663" s="1206">
        <v>83051207.377398968</v>
      </c>
      <c r="D1663" s="1206">
        <v>3956969.8706330825</v>
      </c>
      <c r="E1663" s="1206">
        <v>18097125.025408119</v>
      </c>
      <c r="F1663" s="1210">
        <v>105105302.27344017</v>
      </c>
    </row>
    <row r="1664" spans="2:6" ht="13.15" customHeight="1" x14ac:dyDescent="0.3">
      <c r="B1664" s="1172" t="s">
        <v>2451</v>
      </c>
      <c r="C1664" s="1207">
        <v>56752955.516307004</v>
      </c>
      <c r="D1664" s="1208">
        <v>3317741.1742185191</v>
      </c>
      <c r="E1664" s="1207">
        <v>21782233.115925591</v>
      </c>
      <c r="F1664" s="1211">
        <v>81852929.806451112</v>
      </c>
    </row>
    <row r="1665" spans="2:6" ht="13.15" customHeight="1" x14ac:dyDescent="0.3">
      <c r="B1665" s="1173" t="s">
        <v>2452</v>
      </c>
      <c r="C1665" s="1206">
        <v>22264687.180227578</v>
      </c>
      <c r="D1665" s="1206">
        <v>1083628.0851382189</v>
      </c>
      <c r="E1665" s="1206">
        <v>6954412.9396469863</v>
      </c>
      <c r="F1665" s="1210">
        <v>30302728.205012783</v>
      </c>
    </row>
    <row r="1666" spans="2:6" ht="13.15" customHeight="1" x14ac:dyDescent="0.3">
      <c r="B1666" s="1172" t="s">
        <v>2453</v>
      </c>
      <c r="C1666" s="1207">
        <v>1378247.2458158075</v>
      </c>
      <c r="D1666" s="1208">
        <v>61917.584242687626</v>
      </c>
      <c r="E1666" s="1207">
        <v>0</v>
      </c>
      <c r="F1666" s="1211">
        <v>1440164.830058495</v>
      </c>
    </row>
    <row r="1667" spans="2:6" ht="13.15" customHeight="1" x14ac:dyDescent="0.3">
      <c r="B1667" s="1173" t="s">
        <v>2454</v>
      </c>
      <c r="C1667" s="1206">
        <v>213823440.52905774</v>
      </c>
      <c r="D1667" s="1206">
        <v>6222210.6179735707</v>
      </c>
      <c r="E1667" s="1206">
        <v>54491403.384609155</v>
      </c>
      <c r="F1667" s="1210">
        <v>274537054.53164047</v>
      </c>
    </row>
    <row r="1668" spans="2:6" ht="13.15" customHeight="1" x14ac:dyDescent="0.3">
      <c r="B1668" s="1172" t="s">
        <v>2455</v>
      </c>
      <c r="C1668" s="1207">
        <v>95909841.826324865</v>
      </c>
      <c r="D1668" s="1208">
        <v>2100033.3748384099</v>
      </c>
      <c r="E1668" s="1207">
        <v>68957316.215600967</v>
      </c>
      <c r="F1668" s="1211">
        <v>166967191.41676426</v>
      </c>
    </row>
    <row r="1669" spans="2:6" ht="13.15" customHeight="1" x14ac:dyDescent="0.3">
      <c r="B1669" s="1173" t="s">
        <v>2456</v>
      </c>
      <c r="C1669" s="1206">
        <v>70653126.520719618</v>
      </c>
      <c r="D1669" s="1206">
        <v>918111.12471492554</v>
      </c>
      <c r="E1669" s="1206">
        <v>13635936.743071459</v>
      </c>
      <c r="F1669" s="1210">
        <v>85207174.388505995</v>
      </c>
    </row>
    <row r="1670" spans="2:6" ht="13.15" customHeight="1" x14ac:dyDescent="0.3">
      <c r="B1670" s="1172" t="s">
        <v>2457</v>
      </c>
      <c r="C1670" s="1207">
        <v>49665646.070961729</v>
      </c>
      <c r="D1670" s="1208">
        <v>285693.36256705539</v>
      </c>
      <c r="E1670" s="1207">
        <v>3478981.4181419052</v>
      </c>
      <c r="F1670" s="1211">
        <v>53430320.851670682</v>
      </c>
    </row>
    <row r="1671" spans="2:6" ht="13.15" customHeight="1" x14ac:dyDescent="0.3">
      <c r="B1671" s="1173" t="s">
        <v>2458</v>
      </c>
      <c r="C1671" s="1206">
        <v>18657267.699897327</v>
      </c>
      <c r="D1671" s="1206">
        <v>285313.41375465714</v>
      </c>
      <c r="E1671" s="1206">
        <v>2571640.5409674626</v>
      </c>
      <c r="F1671" s="1210">
        <v>21514221.654619448</v>
      </c>
    </row>
    <row r="1672" spans="2:6" ht="13.15" customHeight="1" x14ac:dyDescent="0.3">
      <c r="B1672" s="1172" t="s">
        <v>2459</v>
      </c>
      <c r="C1672" s="1207">
        <v>54856124.652539104</v>
      </c>
      <c r="D1672" s="1208">
        <v>533082.25597306679</v>
      </c>
      <c r="E1672" s="1207">
        <v>7490903.2023944259</v>
      </c>
      <c r="F1672" s="1211">
        <v>62880110.110906594</v>
      </c>
    </row>
    <row r="1673" spans="2:6" ht="13.15" customHeight="1" x14ac:dyDescent="0.3">
      <c r="B1673" s="1173" t="s">
        <v>2460</v>
      </c>
      <c r="C1673" s="1206">
        <v>35426989.340139627</v>
      </c>
      <c r="D1673" s="1206">
        <v>348019.03997861518</v>
      </c>
      <c r="E1673" s="1206">
        <v>6712770.8619397329</v>
      </c>
      <c r="F1673" s="1210">
        <v>42487779.242057979</v>
      </c>
    </row>
    <row r="1674" spans="2:6" ht="13.15" customHeight="1" x14ac:dyDescent="0.3">
      <c r="B1674" s="1172" t="s">
        <v>2461</v>
      </c>
      <c r="C1674" s="1207">
        <v>91010878.78564471</v>
      </c>
      <c r="D1674" s="1208">
        <v>2968962.2366151088</v>
      </c>
      <c r="E1674" s="1207">
        <v>55072979.025611505</v>
      </c>
      <c r="F1674" s="1211">
        <v>149052820.04787132</v>
      </c>
    </row>
    <row r="1675" spans="2:6" ht="13.15" customHeight="1" x14ac:dyDescent="0.3">
      <c r="B1675" s="1173" t="s">
        <v>2462</v>
      </c>
      <c r="C1675" s="1206">
        <v>12696833.083135141</v>
      </c>
      <c r="D1675" s="1206">
        <v>266133.03481766098</v>
      </c>
      <c r="E1675" s="1206">
        <v>181514.49332447458</v>
      </c>
      <c r="F1675" s="1210">
        <v>13144480.611277277</v>
      </c>
    </row>
    <row r="1676" spans="2:6" ht="13.15" customHeight="1" x14ac:dyDescent="0.3">
      <c r="B1676" s="1172" t="s">
        <v>12586</v>
      </c>
      <c r="C1676" s="1207">
        <v>0</v>
      </c>
      <c r="D1676" s="1208">
        <v>2955.1574297646371</v>
      </c>
      <c r="E1676" s="1207">
        <v>0</v>
      </c>
      <c r="F1676" s="1211">
        <v>2955.1574297646371</v>
      </c>
    </row>
    <row r="1677" spans="2:6" ht="13.15" customHeight="1" x14ac:dyDescent="0.3">
      <c r="B1677" s="1173" t="s">
        <v>2463</v>
      </c>
      <c r="C1677" s="1206">
        <v>3076683.6922892402</v>
      </c>
      <c r="D1677" s="1206">
        <v>88373.279328199627</v>
      </c>
      <c r="E1677" s="1206">
        <v>0</v>
      </c>
      <c r="F1677" s="1210">
        <v>3165056.9716174398</v>
      </c>
    </row>
    <row r="1678" spans="2:6" ht="13.15" customHeight="1" x14ac:dyDescent="0.3">
      <c r="B1678" s="1172" t="s">
        <v>2464</v>
      </c>
      <c r="C1678" s="1207">
        <v>57147423.149867751</v>
      </c>
      <c r="D1678" s="1208">
        <v>1869207.4352173181</v>
      </c>
      <c r="E1678" s="1207">
        <v>25842415.981400903</v>
      </c>
      <c r="F1678" s="1211">
        <v>84859046.566485971</v>
      </c>
    </row>
    <row r="1679" spans="2:6" ht="13.15" customHeight="1" x14ac:dyDescent="0.3">
      <c r="B1679" s="1173" t="s">
        <v>2465</v>
      </c>
      <c r="C1679" s="1206">
        <v>72206010.008599848</v>
      </c>
      <c r="D1679" s="1206">
        <v>4132084.0566139948</v>
      </c>
      <c r="E1679" s="1206">
        <v>34180672.607800148</v>
      </c>
      <c r="F1679" s="1210">
        <v>110518766.67301399</v>
      </c>
    </row>
    <row r="1680" spans="2:6" ht="13.15" customHeight="1" x14ac:dyDescent="0.3">
      <c r="B1680" s="1172" t="s">
        <v>2466</v>
      </c>
      <c r="C1680" s="1207">
        <v>388915457.2424469</v>
      </c>
      <c r="D1680" s="1208">
        <v>9207665.4474824164</v>
      </c>
      <c r="E1680" s="1207">
        <v>67950767.864350617</v>
      </c>
      <c r="F1680" s="1211">
        <v>466073890.55427992</v>
      </c>
    </row>
    <row r="1681" spans="2:6" ht="13.15" customHeight="1" x14ac:dyDescent="0.3">
      <c r="B1681" s="1173" t="s">
        <v>2467</v>
      </c>
      <c r="C1681" s="1206">
        <v>212003345.84045815</v>
      </c>
      <c r="D1681" s="1206">
        <v>5037628.7261633025</v>
      </c>
      <c r="E1681" s="1206">
        <v>28952832.098837309</v>
      </c>
      <c r="F1681" s="1210">
        <v>245993806.66545877</v>
      </c>
    </row>
    <row r="1682" spans="2:6" ht="13.15" customHeight="1" x14ac:dyDescent="0.3">
      <c r="B1682" s="1172" t="s">
        <v>2468</v>
      </c>
      <c r="C1682" s="1207">
        <v>457238917.17825401</v>
      </c>
      <c r="D1682" s="1208">
        <v>22550947.068316307</v>
      </c>
      <c r="E1682" s="1207">
        <v>398958071.56203616</v>
      </c>
      <c r="F1682" s="1211">
        <v>878747935.80860639</v>
      </c>
    </row>
    <row r="1683" spans="2:6" ht="13.15" customHeight="1" x14ac:dyDescent="0.3">
      <c r="B1683" s="1173" t="s">
        <v>2469</v>
      </c>
      <c r="C1683" s="1206">
        <v>27097291.179747976</v>
      </c>
      <c r="D1683" s="1206">
        <v>1241053.5430752519</v>
      </c>
      <c r="E1683" s="1206">
        <v>6929531.8713443456</v>
      </c>
      <c r="F1683" s="1210">
        <v>35267876.594167575</v>
      </c>
    </row>
    <row r="1684" spans="2:6" ht="13.15" customHeight="1" x14ac:dyDescent="0.3">
      <c r="B1684" s="1172" t="s">
        <v>2470</v>
      </c>
      <c r="C1684" s="1207">
        <v>282042992.58354241</v>
      </c>
      <c r="D1684" s="1208">
        <v>9455349.8566314075</v>
      </c>
      <c r="E1684" s="1207">
        <v>87107159.096803263</v>
      </c>
      <c r="F1684" s="1211">
        <v>378605501.53697705</v>
      </c>
    </row>
    <row r="1685" spans="2:6" ht="13.15" customHeight="1" x14ac:dyDescent="0.3">
      <c r="B1685" s="1173" t="s">
        <v>2471</v>
      </c>
      <c r="C1685" s="1206">
        <v>238905246.51012456</v>
      </c>
      <c r="D1685" s="1206">
        <v>5100306.2080307864</v>
      </c>
      <c r="E1685" s="1206">
        <v>44478854.979547881</v>
      </c>
      <c r="F1685" s="1210">
        <v>288484407.69770324</v>
      </c>
    </row>
    <row r="1686" spans="2:6" ht="13.15" customHeight="1" x14ac:dyDescent="0.3">
      <c r="B1686" s="1172" t="s">
        <v>2472</v>
      </c>
      <c r="C1686" s="1207">
        <v>297863069.92076826</v>
      </c>
      <c r="D1686" s="1208">
        <v>7492618.7248511529</v>
      </c>
      <c r="E1686" s="1207">
        <v>149559009.98024642</v>
      </c>
      <c r="F1686" s="1211">
        <v>454914698.62586582</v>
      </c>
    </row>
    <row r="1687" spans="2:6" ht="13.15" customHeight="1" x14ac:dyDescent="0.3">
      <c r="B1687" s="1173" t="s">
        <v>2473</v>
      </c>
      <c r="C1687" s="1206">
        <v>4271949841.8029203</v>
      </c>
      <c r="D1687" s="1206">
        <v>68223453.960280076</v>
      </c>
      <c r="E1687" s="1206">
        <v>1273859913.6652718</v>
      </c>
      <c r="F1687" s="1210">
        <v>5614033209.4284725</v>
      </c>
    </row>
    <row r="1688" spans="2:6" ht="13.15" customHeight="1" x14ac:dyDescent="0.3">
      <c r="B1688" s="1172" t="s">
        <v>12587</v>
      </c>
      <c r="C1688" s="1207">
        <v>0</v>
      </c>
      <c r="D1688" s="1208">
        <v>14.072178236974462</v>
      </c>
      <c r="E1688" s="1207">
        <v>0</v>
      </c>
      <c r="F1688" s="1211">
        <v>14.072178236974462</v>
      </c>
    </row>
    <row r="1689" spans="2:6" ht="13.15" customHeight="1" x14ac:dyDescent="0.3">
      <c r="B1689" s="1173" t="s">
        <v>2474</v>
      </c>
      <c r="C1689" s="1206">
        <v>0</v>
      </c>
      <c r="D1689" s="1206">
        <v>2955.1574297646371</v>
      </c>
      <c r="E1689" s="1206">
        <v>0</v>
      </c>
      <c r="F1689" s="1210">
        <v>2955.1574297646371</v>
      </c>
    </row>
    <row r="1690" spans="2:6" ht="13.15" customHeight="1" x14ac:dyDescent="0.3">
      <c r="B1690" s="1172" t="s">
        <v>2475</v>
      </c>
      <c r="C1690" s="1207">
        <v>63395550.152892426</v>
      </c>
      <c r="D1690" s="1208">
        <v>1558296.7292496047</v>
      </c>
      <c r="E1690" s="1207">
        <v>32321359.49187341</v>
      </c>
      <c r="F1690" s="1211">
        <v>97275206.374015436</v>
      </c>
    </row>
    <row r="1691" spans="2:6" ht="13.15" customHeight="1" x14ac:dyDescent="0.3">
      <c r="B1691" s="1173" t="s">
        <v>2476</v>
      </c>
      <c r="C1691" s="1206">
        <v>127155665.40845262</v>
      </c>
      <c r="D1691" s="1206">
        <v>1937330.8500625105</v>
      </c>
      <c r="E1691" s="1206">
        <v>18476297.82919905</v>
      </c>
      <c r="F1691" s="1210">
        <v>147569294.08771417</v>
      </c>
    </row>
    <row r="1692" spans="2:6" ht="13.15" customHeight="1" x14ac:dyDescent="0.3">
      <c r="B1692" s="1172" t="s">
        <v>2477</v>
      </c>
      <c r="C1692" s="1207">
        <v>82759009.130316958</v>
      </c>
      <c r="D1692" s="1208">
        <v>1342359.1542032314</v>
      </c>
      <c r="E1692" s="1207">
        <v>8289593.1017558658</v>
      </c>
      <c r="F1692" s="1211">
        <v>92390961.386276066</v>
      </c>
    </row>
    <row r="1693" spans="2:6" ht="13.15" customHeight="1" x14ac:dyDescent="0.3">
      <c r="B1693" s="1173" t="s">
        <v>2478</v>
      </c>
      <c r="C1693" s="1206">
        <v>51642763.182058707</v>
      </c>
      <c r="D1693" s="1206">
        <v>662194.49129730731</v>
      </c>
      <c r="E1693" s="1206">
        <v>4820255.6165470984</v>
      </c>
      <c r="F1693" s="1210">
        <v>57125213.289903112</v>
      </c>
    </row>
    <row r="1694" spans="2:6" ht="13.15" customHeight="1" x14ac:dyDescent="0.3">
      <c r="B1694" s="1172" t="s">
        <v>2479</v>
      </c>
      <c r="C1694" s="1207">
        <v>9827555.5297793467</v>
      </c>
      <c r="D1694" s="1208">
        <v>446439.85456801468</v>
      </c>
      <c r="E1694" s="1207">
        <v>1710804.969394963</v>
      </c>
      <c r="F1694" s="1211">
        <v>11984800.353742324</v>
      </c>
    </row>
    <row r="1695" spans="2:6" ht="13.15" customHeight="1" x14ac:dyDescent="0.3">
      <c r="B1695" s="1173" t="s">
        <v>2480</v>
      </c>
      <c r="C1695" s="1206">
        <v>197388791.08430102</v>
      </c>
      <c r="D1695" s="1206">
        <v>4615590.028658201</v>
      </c>
      <c r="E1695" s="1206">
        <v>47582490.627518564</v>
      </c>
      <c r="F1695" s="1210">
        <v>249586871.7404778</v>
      </c>
    </row>
    <row r="1696" spans="2:6" ht="13.15" customHeight="1" x14ac:dyDescent="0.3">
      <c r="B1696" s="1172" t="s">
        <v>2481</v>
      </c>
      <c r="C1696" s="1207">
        <v>97246717.077343494</v>
      </c>
      <c r="D1696" s="1208">
        <v>1721548.0689767455</v>
      </c>
      <c r="E1696" s="1207">
        <v>9530178.6834955737</v>
      </c>
      <c r="F1696" s="1211">
        <v>108498443.8298158</v>
      </c>
    </row>
    <row r="1697" spans="2:6" ht="13.15" customHeight="1" x14ac:dyDescent="0.3">
      <c r="B1697" s="1173" t="s">
        <v>2482</v>
      </c>
      <c r="C1697" s="1206">
        <v>66693976.813995324</v>
      </c>
      <c r="D1697" s="1206">
        <v>1514475.9662196662</v>
      </c>
      <c r="E1697" s="1206">
        <v>9631072.5803236086</v>
      </c>
      <c r="F1697" s="1210">
        <v>77839525.360538602</v>
      </c>
    </row>
    <row r="1698" spans="2:6" ht="13.15" customHeight="1" x14ac:dyDescent="0.3">
      <c r="B1698" s="1172" t="s">
        <v>2483</v>
      </c>
      <c r="C1698" s="1207">
        <v>22149446.376238231</v>
      </c>
      <c r="D1698" s="1208">
        <v>600502.06190641131</v>
      </c>
      <c r="E1698" s="1207">
        <v>22866263.499014702</v>
      </c>
      <c r="F1698" s="1211">
        <v>45616211.937159345</v>
      </c>
    </row>
    <row r="1699" spans="2:6" ht="13.15" customHeight="1" x14ac:dyDescent="0.3">
      <c r="B1699" s="1173" t="s">
        <v>2484</v>
      </c>
      <c r="C1699" s="1206">
        <v>217439189.02484211</v>
      </c>
      <c r="D1699" s="1206">
        <v>7947164.1540836636</v>
      </c>
      <c r="E1699" s="1206">
        <v>65329624.84197811</v>
      </c>
      <c r="F1699" s="1210">
        <v>290715978.02090389</v>
      </c>
    </row>
    <row r="1700" spans="2:6" ht="13.15" customHeight="1" x14ac:dyDescent="0.3">
      <c r="B1700" s="1172" t="s">
        <v>2485</v>
      </c>
      <c r="C1700" s="1207">
        <v>40370328.282829888</v>
      </c>
      <c r="D1700" s="1208">
        <v>912468.18124189822</v>
      </c>
      <c r="E1700" s="1207">
        <v>11123319.282246243</v>
      </c>
      <c r="F1700" s="1211">
        <v>52406115.746318027</v>
      </c>
    </row>
    <row r="1701" spans="2:6" ht="13.15" customHeight="1" x14ac:dyDescent="0.3">
      <c r="B1701" s="1173" t="s">
        <v>2486</v>
      </c>
      <c r="C1701" s="1206">
        <v>395696.50469330396</v>
      </c>
      <c r="D1701" s="1206">
        <v>0</v>
      </c>
      <c r="E1701" s="1206">
        <v>541641.71766517544</v>
      </c>
      <c r="F1701" s="1210">
        <v>937338.2223584794</v>
      </c>
    </row>
    <row r="1702" spans="2:6" ht="13.15" customHeight="1" x14ac:dyDescent="0.3">
      <c r="B1702" s="1172" t="s">
        <v>2487</v>
      </c>
      <c r="C1702" s="1207">
        <v>69769158.552678064</v>
      </c>
      <c r="D1702" s="1208">
        <v>3591965.7115224423</v>
      </c>
      <c r="E1702" s="1207">
        <v>32228700.904866997</v>
      </c>
      <c r="F1702" s="1211">
        <v>105589825.1690675</v>
      </c>
    </row>
    <row r="1703" spans="2:6" ht="13.15" customHeight="1" x14ac:dyDescent="0.3">
      <c r="B1703" s="1173" t="s">
        <v>2488</v>
      </c>
      <c r="C1703" s="1206">
        <v>42161203.146721311</v>
      </c>
      <c r="D1703" s="1206">
        <v>3510741.0987386229</v>
      </c>
      <c r="E1703" s="1206">
        <v>88370145.856149733</v>
      </c>
      <c r="F1703" s="1210">
        <v>134042090.10160968</v>
      </c>
    </row>
    <row r="1704" spans="2:6" ht="13.15" customHeight="1" x14ac:dyDescent="0.3">
      <c r="B1704" s="1172" t="s">
        <v>2489</v>
      </c>
      <c r="C1704" s="1207">
        <v>81615476.270825416</v>
      </c>
      <c r="D1704" s="1208">
        <v>3666351.2456830898</v>
      </c>
      <c r="E1704" s="1207">
        <v>25554832.814766407</v>
      </c>
      <c r="F1704" s="1211">
        <v>110836660.33127491</v>
      </c>
    </row>
    <row r="1705" spans="2:6" ht="13.15" customHeight="1" x14ac:dyDescent="0.3">
      <c r="B1705" s="1173" t="s">
        <v>2490</v>
      </c>
      <c r="C1705" s="1206">
        <v>159617115.62318379</v>
      </c>
      <c r="D1705" s="1206">
        <v>5052728.1734115751</v>
      </c>
      <c r="E1705" s="1206">
        <v>42987527.718268424</v>
      </c>
      <c r="F1705" s="1210">
        <v>207657371.51486379</v>
      </c>
    </row>
    <row r="1706" spans="2:6" ht="13.15" customHeight="1" x14ac:dyDescent="0.3">
      <c r="B1706" s="1172" t="s">
        <v>2491</v>
      </c>
      <c r="C1706" s="1207">
        <v>566782.6745969305</v>
      </c>
      <c r="D1706" s="1208">
        <v>12383.516848537527</v>
      </c>
      <c r="E1706" s="1207">
        <v>0</v>
      </c>
      <c r="F1706" s="1211">
        <v>579166.19144546799</v>
      </c>
    </row>
    <row r="1707" spans="2:6" ht="13.15" customHeight="1" x14ac:dyDescent="0.3">
      <c r="B1707" s="1173" t="s">
        <v>2492</v>
      </c>
      <c r="C1707" s="1206">
        <v>104601920.42959295</v>
      </c>
      <c r="D1707" s="1206">
        <v>6120018.4596166639</v>
      </c>
      <c r="E1707" s="1206">
        <v>36964775.876138099</v>
      </c>
      <c r="F1707" s="1210">
        <v>147686714.76534772</v>
      </c>
    </row>
    <row r="1708" spans="2:6" ht="13.15" customHeight="1" x14ac:dyDescent="0.3">
      <c r="B1708" s="1172" t="s">
        <v>2493</v>
      </c>
      <c r="C1708" s="1207">
        <v>920913978.64281869</v>
      </c>
      <c r="D1708" s="1208">
        <v>24466269.0316162</v>
      </c>
      <c r="E1708" s="1207">
        <v>307968876.98181075</v>
      </c>
      <c r="F1708" s="1211">
        <v>1253349124.6562457</v>
      </c>
    </row>
    <row r="1709" spans="2:6" ht="13.15" customHeight="1" x14ac:dyDescent="0.3">
      <c r="B1709" s="1173" t="s">
        <v>2494</v>
      </c>
      <c r="C1709" s="1206">
        <v>68562134.018002838</v>
      </c>
      <c r="D1709" s="1206">
        <v>1547193.7806206311</v>
      </c>
      <c r="E1709" s="1206">
        <v>22253923.840074908</v>
      </c>
      <c r="F1709" s="1210">
        <v>92363251.638698384</v>
      </c>
    </row>
    <row r="1710" spans="2:6" ht="13.15" customHeight="1" x14ac:dyDescent="0.3">
      <c r="B1710" s="1172" t="s">
        <v>2495</v>
      </c>
      <c r="C1710" s="1207">
        <v>36431386.679174818</v>
      </c>
      <c r="D1710" s="1208">
        <v>1653579.448092158</v>
      </c>
      <c r="E1710" s="1207">
        <v>14281220.623076119</v>
      </c>
      <c r="F1710" s="1211">
        <v>52366186.750343092</v>
      </c>
    </row>
    <row r="1711" spans="2:6" ht="13.15" customHeight="1" x14ac:dyDescent="0.3">
      <c r="B1711" s="1173" t="s">
        <v>2496</v>
      </c>
      <c r="C1711" s="1206">
        <v>185640919.5979977</v>
      </c>
      <c r="D1711" s="1206">
        <v>3385752.0116378167</v>
      </c>
      <c r="E1711" s="1206">
        <v>28417780.095757861</v>
      </c>
      <c r="F1711" s="1210">
        <v>217444451.70539337</v>
      </c>
    </row>
    <row r="1712" spans="2:6" ht="13.15" customHeight="1" x14ac:dyDescent="0.3">
      <c r="B1712" s="1172" t="s">
        <v>2497</v>
      </c>
      <c r="C1712" s="1207">
        <v>10890529.059467882</v>
      </c>
      <c r="D1712" s="1208">
        <v>389278.66656942444</v>
      </c>
      <c r="E1712" s="1207">
        <v>4555705.0843264135</v>
      </c>
      <c r="F1712" s="1211">
        <v>15835512.810363721</v>
      </c>
    </row>
    <row r="1713" spans="2:6" ht="13.15" customHeight="1" x14ac:dyDescent="0.3">
      <c r="B1713" s="1173" t="s">
        <v>2498</v>
      </c>
      <c r="C1713" s="1206">
        <v>35624564.510012373</v>
      </c>
      <c r="D1713" s="1206">
        <v>1616091.1652688589</v>
      </c>
      <c r="E1713" s="1206">
        <v>17814644.37838386</v>
      </c>
      <c r="F1713" s="1210">
        <v>55055300.053665094</v>
      </c>
    </row>
    <row r="1714" spans="2:6" ht="13.15" customHeight="1" x14ac:dyDescent="0.3">
      <c r="B1714" s="1172" t="s">
        <v>2499</v>
      </c>
      <c r="C1714" s="1207">
        <v>63401421.426081456</v>
      </c>
      <c r="D1714" s="1208">
        <v>2316941.9301831345</v>
      </c>
      <c r="E1714" s="1207">
        <v>16334898.613650039</v>
      </c>
      <c r="F1714" s="1211">
        <v>82053261.96991463</v>
      </c>
    </row>
    <row r="1715" spans="2:6" ht="13.15" customHeight="1" x14ac:dyDescent="0.3">
      <c r="B1715" s="1173" t="s">
        <v>2500</v>
      </c>
      <c r="C1715" s="1206">
        <v>276307577.92528081</v>
      </c>
      <c r="D1715" s="1206">
        <v>6205478.7980498085</v>
      </c>
      <c r="E1715" s="1206">
        <v>90140198.468990013</v>
      </c>
      <c r="F1715" s="1210">
        <v>372653255.19232064</v>
      </c>
    </row>
    <row r="1716" spans="2:6" ht="13.15" customHeight="1" x14ac:dyDescent="0.3">
      <c r="B1716" s="1172" t="s">
        <v>2501</v>
      </c>
      <c r="C1716" s="1207">
        <v>16194063.785243351</v>
      </c>
      <c r="D1716" s="1208">
        <v>187188.11490823422</v>
      </c>
      <c r="E1716" s="1207">
        <v>2333905.6435502772</v>
      </c>
      <c r="F1716" s="1211">
        <v>18715157.543701861</v>
      </c>
    </row>
    <row r="1717" spans="2:6" ht="13.15" customHeight="1" x14ac:dyDescent="0.3">
      <c r="B1717" s="1173" t="s">
        <v>2502</v>
      </c>
      <c r="C1717" s="1206">
        <v>12329400.614491357</v>
      </c>
      <c r="D1717" s="1206">
        <v>120978.51630326947</v>
      </c>
      <c r="E1717" s="1206">
        <v>526145.07214665727</v>
      </c>
      <c r="F1717" s="1210">
        <v>12976524.202941284</v>
      </c>
    </row>
    <row r="1718" spans="2:6" ht="13.15" customHeight="1" x14ac:dyDescent="0.3">
      <c r="B1718" s="1172" t="s">
        <v>2503</v>
      </c>
      <c r="C1718" s="1207">
        <v>3600865.5009564571</v>
      </c>
      <c r="D1718" s="1208">
        <v>79648.528821275468</v>
      </c>
      <c r="E1718" s="1207">
        <v>0</v>
      </c>
      <c r="F1718" s="1211">
        <v>3680514.0297777327</v>
      </c>
    </row>
    <row r="1719" spans="2:6" ht="13.15" customHeight="1" x14ac:dyDescent="0.3">
      <c r="B1719" s="1173" t="s">
        <v>2504</v>
      </c>
      <c r="C1719" s="1206">
        <v>23331210.782076929</v>
      </c>
      <c r="D1719" s="1206">
        <v>357545.90464504692</v>
      </c>
      <c r="E1719" s="1206">
        <v>11117330.53875901</v>
      </c>
      <c r="F1719" s="1210">
        <v>34806087.225480989</v>
      </c>
    </row>
    <row r="1720" spans="2:6" ht="13.15" customHeight="1" x14ac:dyDescent="0.3">
      <c r="B1720" s="1172" t="s">
        <v>2505</v>
      </c>
      <c r="C1720" s="1207">
        <v>86775642.697798967</v>
      </c>
      <c r="D1720" s="1208">
        <v>2499880.2472638017</v>
      </c>
      <c r="E1720" s="1207">
        <v>21419142.389653064</v>
      </c>
      <c r="F1720" s="1211">
        <v>110694665.33471584</v>
      </c>
    </row>
    <row r="1721" spans="2:6" ht="13.15" customHeight="1" x14ac:dyDescent="0.3">
      <c r="B1721" s="1173" t="s">
        <v>2506</v>
      </c>
      <c r="C1721" s="1206">
        <v>61154498.830762975</v>
      </c>
      <c r="D1721" s="1206">
        <v>2120620.9715991034</v>
      </c>
      <c r="E1721" s="1206">
        <v>21043333.300923105</v>
      </c>
      <c r="F1721" s="1210">
        <v>84318453.103285179</v>
      </c>
    </row>
    <row r="1722" spans="2:6" ht="13.15" customHeight="1" x14ac:dyDescent="0.3">
      <c r="B1722" s="1172" t="s">
        <v>2507</v>
      </c>
      <c r="C1722" s="1207">
        <v>159575607.08714959</v>
      </c>
      <c r="D1722" s="1208">
        <v>2731860.1055003256</v>
      </c>
      <c r="E1722" s="1207">
        <v>64571732.286982059</v>
      </c>
      <c r="F1722" s="1211">
        <v>226879199.47963196</v>
      </c>
    </row>
    <row r="1723" spans="2:6" ht="13.15" customHeight="1" x14ac:dyDescent="0.3">
      <c r="B1723" s="1173" t="s">
        <v>2508</v>
      </c>
      <c r="C1723" s="1206">
        <v>18952196.771718416</v>
      </c>
      <c r="D1723" s="1206">
        <v>321056.74647657224</v>
      </c>
      <c r="E1723" s="1206">
        <v>3190964.5084492592</v>
      </c>
      <c r="F1723" s="1210">
        <v>22464218.026644249</v>
      </c>
    </row>
    <row r="1724" spans="2:6" ht="13.15" customHeight="1" x14ac:dyDescent="0.3">
      <c r="B1724" s="1172" t="s">
        <v>2509</v>
      </c>
      <c r="C1724" s="1207">
        <v>47561955.233208194</v>
      </c>
      <c r="D1724" s="1208">
        <v>688467.24806573882</v>
      </c>
      <c r="E1724" s="1207">
        <v>4983498.9361105226</v>
      </c>
      <c r="F1724" s="1211">
        <v>53233921.417384461</v>
      </c>
    </row>
    <row r="1725" spans="2:6" ht="13.15" customHeight="1" x14ac:dyDescent="0.3">
      <c r="B1725" s="1173" t="s">
        <v>2510</v>
      </c>
      <c r="C1725" s="1206">
        <v>4648546.4121061191</v>
      </c>
      <c r="D1725" s="1206">
        <v>75004.71000307388</v>
      </c>
      <c r="E1725" s="1206">
        <v>816568.26146581664</v>
      </c>
      <c r="F1725" s="1210">
        <v>5540119.3835750101</v>
      </c>
    </row>
    <row r="1726" spans="2:6" ht="13.15" customHeight="1" x14ac:dyDescent="0.3">
      <c r="B1726" s="1172" t="s">
        <v>2511</v>
      </c>
      <c r="C1726" s="1207">
        <v>104735048.13562329</v>
      </c>
      <c r="D1726" s="1208">
        <v>3501383.1002110359</v>
      </c>
      <c r="E1726" s="1207">
        <v>16629142.639429057</v>
      </c>
      <c r="F1726" s="1211">
        <v>124865573.87526339</v>
      </c>
    </row>
    <row r="1727" spans="2:6" ht="13.15" customHeight="1" x14ac:dyDescent="0.3">
      <c r="B1727" s="1173" t="s">
        <v>2512</v>
      </c>
      <c r="C1727" s="1206">
        <v>14047908.622797064</v>
      </c>
      <c r="D1727" s="1206">
        <v>665853.2576389208</v>
      </c>
      <c r="E1727" s="1206">
        <v>2827859.9788234392</v>
      </c>
      <c r="F1727" s="1210">
        <v>17541621.859259423</v>
      </c>
    </row>
    <row r="1728" spans="2:6" ht="13.15" customHeight="1" x14ac:dyDescent="0.3">
      <c r="B1728" s="1172" t="s">
        <v>2513</v>
      </c>
      <c r="C1728" s="1207">
        <v>25543861.526919916</v>
      </c>
      <c r="D1728" s="1208">
        <v>984362.93985460058</v>
      </c>
      <c r="E1728" s="1207">
        <v>4339986.8395387558</v>
      </c>
      <c r="F1728" s="1211">
        <v>30868211.306313273</v>
      </c>
    </row>
    <row r="1729" spans="2:6" ht="13.15" customHeight="1" x14ac:dyDescent="0.3">
      <c r="B1729" s="1173" t="s">
        <v>2514</v>
      </c>
      <c r="C1729" s="1206">
        <v>77517464.12611869</v>
      </c>
      <c r="D1729" s="1206">
        <v>2867895.8525171583</v>
      </c>
      <c r="E1729" s="1206">
        <v>22733629.147061605</v>
      </c>
      <c r="F1729" s="1210">
        <v>103118989.12569745</v>
      </c>
    </row>
    <row r="1730" spans="2:6" ht="13.15" customHeight="1" x14ac:dyDescent="0.3">
      <c r="B1730" s="1172" t="s">
        <v>2515</v>
      </c>
      <c r="C1730" s="1207">
        <v>0</v>
      </c>
      <c r="D1730" s="1208">
        <v>5910.3148595292741</v>
      </c>
      <c r="E1730" s="1207">
        <v>184477.99525630276</v>
      </c>
      <c r="F1730" s="1211">
        <v>190388.31011583205</v>
      </c>
    </row>
    <row r="1731" spans="2:6" ht="13.15" customHeight="1" x14ac:dyDescent="0.3">
      <c r="B1731" s="1173" t="s">
        <v>2516</v>
      </c>
      <c r="C1731" s="1206">
        <v>1539229.3641848224</v>
      </c>
      <c r="D1731" s="1206">
        <v>136781.57246339176</v>
      </c>
      <c r="E1731" s="1206">
        <v>0</v>
      </c>
      <c r="F1731" s="1210">
        <v>1676010.9366482142</v>
      </c>
    </row>
    <row r="1732" spans="2:6" ht="13.15" customHeight="1" x14ac:dyDescent="0.3">
      <c r="B1732" s="1172" t="s">
        <v>2517</v>
      </c>
      <c r="C1732" s="1207">
        <v>22465402.798550274</v>
      </c>
      <c r="D1732" s="1208">
        <v>941597.59019243554</v>
      </c>
      <c r="E1732" s="1207">
        <v>3329062.2430438753</v>
      </c>
      <c r="F1732" s="1211">
        <v>26736062.631786585</v>
      </c>
    </row>
    <row r="1733" spans="2:6" ht="13.15" customHeight="1" x14ac:dyDescent="0.3">
      <c r="B1733" s="1173" t="s">
        <v>2518</v>
      </c>
      <c r="C1733" s="1206">
        <v>87021690.006790489</v>
      </c>
      <c r="D1733" s="1206">
        <v>3024026.6700563892</v>
      </c>
      <c r="E1733" s="1206">
        <v>29087697.555247057</v>
      </c>
      <c r="F1733" s="1210">
        <v>119133414.23209393</v>
      </c>
    </row>
    <row r="1734" spans="2:6" ht="13.15" customHeight="1" x14ac:dyDescent="0.3">
      <c r="B1734" s="1172" t="s">
        <v>2519</v>
      </c>
      <c r="C1734" s="1207">
        <v>29292874.269971695</v>
      </c>
      <c r="D1734" s="1208">
        <v>722550.06375569094</v>
      </c>
      <c r="E1734" s="1207">
        <v>3669124.0897211563</v>
      </c>
      <c r="F1734" s="1211">
        <v>33684548.42344854</v>
      </c>
    </row>
    <row r="1735" spans="2:6" ht="13.15" customHeight="1" x14ac:dyDescent="0.3">
      <c r="B1735" s="1173" t="s">
        <v>2520</v>
      </c>
      <c r="C1735" s="1206">
        <v>132050122.5883133</v>
      </c>
      <c r="D1735" s="1206">
        <v>2847111.2452611453</v>
      </c>
      <c r="E1735" s="1206">
        <v>37976064.229999557</v>
      </c>
      <c r="F1735" s="1210">
        <v>172873298.06357402</v>
      </c>
    </row>
    <row r="1736" spans="2:6" ht="13.15" customHeight="1" x14ac:dyDescent="0.3">
      <c r="B1736" s="1172" t="s">
        <v>2521</v>
      </c>
      <c r="C1736" s="1207">
        <v>232266611.56941095</v>
      </c>
      <c r="D1736" s="1208">
        <v>9704680.7106341179</v>
      </c>
      <c r="E1736" s="1207">
        <v>178309791.77222425</v>
      </c>
      <c r="F1736" s="1211">
        <v>420281084.05226934</v>
      </c>
    </row>
    <row r="1737" spans="2:6" ht="13.15" customHeight="1" x14ac:dyDescent="0.3">
      <c r="B1737" s="1173" t="s">
        <v>2522</v>
      </c>
      <c r="C1737" s="1206">
        <v>79188455.783964306</v>
      </c>
      <c r="D1737" s="1206">
        <v>4545707.5915333843</v>
      </c>
      <c r="E1737" s="1206">
        <v>18733681.605121627</v>
      </c>
      <c r="F1737" s="1210">
        <v>102467844.98061931</v>
      </c>
    </row>
    <row r="1738" spans="2:6" ht="13.15" customHeight="1" x14ac:dyDescent="0.3">
      <c r="B1738" s="1172" t="s">
        <v>2523</v>
      </c>
      <c r="C1738" s="1207">
        <v>67801326.245693952</v>
      </c>
      <c r="D1738" s="1208">
        <v>3441632.6314168433</v>
      </c>
      <c r="E1738" s="1207">
        <v>76198117.327777773</v>
      </c>
      <c r="F1738" s="1211">
        <v>147441076.20488858</v>
      </c>
    </row>
    <row r="1739" spans="2:6" ht="13.15" customHeight="1" x14ac:dyDescent="0.3">
      <c r="B1739" s="1173" t="s">
        <v>2524</v>
      </c>
      <c r="C1739" s="1206">
        <v>39446899.897308558</v>
      </c>
      <c r="D1739" s="1206">
        <v>2000557.1468812379</v>
      </c>
      <c r="E1739" s="1206">
        <v>12341636.550394503</v>
      </c>
      <c r="F1739" s="1210">
        <v>53789093.594584301</v>
      </c>
    </row>
    <row r="1740" spans="2:6" ht="13.15" customHeight="1" x14ac:dyDescent="0.3">
      <c r="B1740" s="1172" t="s">
        <v>2525</v>
      </c>
      <c r="C1740" s="1207">
        <v>14578917.49331199</v>
      </c>
      <c r="D1740" s="1208">
        <v>958765.64764154458</v>
      </c>
      <c r="E1740" s="1207">
        <v>16074157.957483081</v>
      </c>
      <c r="F1740" s="1211">
        <v>31611841.098436616</v>
      </c>
    </row>
    <row r="1741" spans="2:6" ht="13.15" customHeight="1" x14ac:dyDescent="0.3">
      <c r="B1741" s="1173" t="s">
        <v>2526</v>
      </c>
      <c r="C1741" s="1206">
        <v>75591686.520116493</v>
      </c>
      <c r="D1741" s="1206">
        <v>1643658.5624350891</v>
      </c>
      <c r="E1741" s="1206">
        <v>112440943.33892961</v>
      </c>
      <c r="F1741" s="1210">
        <v>189676288.42148119</v>
      </c>
    </row>
    <row r="1742" spans="2:6" ht="13.15" customHeight="1" x14ac:dyDescent="0.3">
      <c r="B1742" s="1172" t="s">
        <v>2527</v>
      </c>
      <c r="C1742" s="1207">
        <v>53814588.097052388</v>
      </c>
      <c r="D1742" s="1208">
        <v>2449501.8491754332</v>
      </c>
      <c r="E1742" s="1207">
        <v>46967701.61497958</v>
      </c>
      <c r="F1742" s="1211">
        <v>103231791.5612074</v>
      </c>
    </row>
    <row r="1743" spans="2:6" ht="13.15" customHeight="1" x14ac:dyDescent="0.3">
      <c r="B1743" s="1173" t="s">
        <v>2528</v>
      </c>
      <c r="C1743" s="1206">
        <v>52208863.150470853</v>
      </c>
      <c r="D1743" s="1206">
        <v>1952782.1017667097</v>
      </c>
      <c r="E1743" s="1206">
        <v>9179632.4527084567</v>
      </c>
      <c r="F1743" s="1210">
        <v>63341277.704946026</v>
      </c>
    </row>
    <row r="1744" spans="2:6" ht="13.15" customHeight="1" x14ac:dyDescent="0.3">
      <c r="B1744" s="1172" t="s">
        <v>2529</v>
      </c>
      <c r="C1744" s="1207">
        <v>50036218.988055445</v>
      </c>
      <c r="D1744" s="1208">
        <v>2053764.0527952386</v>
      </c>
      <c r="E1744" s="1207">
        <v>28834626.838193651</v>
      </c>
      <c r="F1744" s="1211">
        <v>80924609.879044339</v>
      </c>
    </row>
    <row r="1745" spans="2:6" ht="13.15" customHeight="1" x14ac:dyDescent="0.3">
      <c r="B1745" s="1173" t="s">
        <v>2530</v>
      </c>
      <c r="C1745" s="1206">
        <v>72454788.142330453</v>
      </c>
      <c r="D1745" s="1206">
        <v>3879460.3129038294</v>
      </c>
      <c r="E1745" s="1206">
        <v>39690860.508833878</v>
      </c>
      <c r="F1745" s="1210">
        <v>116025108.96406817</v>
      </c>
    </row>
    <row r="1746" spans="2:6" ht="13.15" customHeight="1" x14ac:dyDescent="0.3">
      <c r="B1746" s="1172" t="s">
        <v>2531</v>
      </c>
      <c r="C1746" s="1207">
        <v>4564983.1750901425</v>
      </c>
      <c r="D1746" s="1208">
        <v>120077.89689610308</v>
      </c>
      <c r="E1746" s="1207">
        <v>1744144.3661280298</v>
      </c>
      <c r="F1746" s="1211">
        <v>6429205.4381142762</v>
      </c>
    </row>
    <row r="1747" spans="2:6" ht="13.15" customHeight="1" x14ac:dyDescent="0.3">
      <c r="B1747" s="1173" t="s">
        <v>2532</v>
      </c>
      <c r="C1747" s="1206">
        <v>154960786.36057121</v>
      </c>
      <c r="D1747" s="1206">
        <v>3740821.2129131574</v>
      </c>
      <c r="E1747" s="1206">
        <v>73177788.258760005</v>
      </c>
      <c r="F1747" s="1210">
        <v>231879395.83224437</v>
      </c>
    </row>
    <row r="1748" spans="2:6" ht="13.15" customHeight="1" x14ac:dyDescent="0.3">
      <c r="B1748" s="1172" t="s">
        <v>2533</v>
      </c>
      <c r="C1748" s="1207">
        <v>1331959.7664883302</v>
      </c>
      <c r="D1748" s="1208">
        <v>5910.3148595292741</v>
      </c>
      <c r="E1748" s="1207">
        <v>1339194.1750684283</v>
      </c>
      <c r="F1748" s="1211">
        <v>2677064.2564162877</v>
      </c>
    </row>
    <row r="1749" spans="2:6" ht="13.15" customHeight="1" x14ac:dyDescent="0.3">
      <c r="B1749" s="1173" t="s">
        <v>2534</v>
      </c>
      <c r="C1749" s="1206">
        <v>5092851.5971551212</v>
      </c>
      <c r="D1749" s="1206">
        <v>457148.78220635233</v>
      </c>
      <c r="E1749" s="1206">
        <v>2070870.4541120837</v>
      </c>
      <c r="F1749" s="1210">
        <v>7620870.8334735567</v>
      </c>
    </row>
    <row r="1750" spans="2:6" ht="13.15" customHeight="1" x14ac:dyDescent="0.3">
      <c r="B1750" s="1172" t="s">
        <v>2535</v>
      </c>
      <c r="C1750" s="1207">
        <v>78034682.331701204</v>
      </c>
      <c r="D1750" s="1208">
        <v>5388096.3251551492</v>
      </c>
      <c r="E1750" s="1207">
        <v>39026789.117610067</v>
      </c>
      <c r="F1750" s="1211">
        <v>122449567.77446643</v>
      </c>
    </row>
    <row r="1751" spans="2:6" ht="13.15" customHeight="1" x14ac:dyDescent="0.3">
      <c r="B1751" s="1173" t="s">
        <v>2536</v>
      </c>
      <c r="C1751" s="1206">
        <v>386804256.63666087</v>
      </c>
      <c r="D1751" s="1206">
        <v>10800129.425491396</v>
      </c>
      <c r="E1751" s="1206">
        <v>224520422.65240237</v>
      </c>
      <c r="F1751" s="1210">
        <v>622124808.71455467</v>
      </c>
    </row>
    <row r="1752" spans="2:6" ht="13.15" customHeight="1" x14ac:dyDescent="0.3">
      <c r="B1752" s="1172" t="s">
        <v>2537</v>
      </c>
      <c r="C1752" s="1207">
        <v>52282185.794715285</v>
      </c>
      <c r="D1752" s="1208">
        <v>3641907.8720854647</v>
      </c>
      <c r="E1752" s="1207">
        <v>34513375.675435767</v>
      </c>
      <c r="F1752" s="1211">
        <v>90437469.342236519</v>
      </c>
    </row>
    <row r="1753" spans="2:6" ht="13.15" customHeight="1" x14ac:dyDescent="0.3">
      <c r="B1753" s="1173" t="s">
        <v>2538</v>
      </c>
      <c r="C1753" s="1206">
        <v>92082044.789550453</v>
      </c>
      <c r="D1753" s="1206">
        <v>5233949.6847473308</v>
      </c>
      <c r="E1753" s="1206">
        <v>45452216.962425716</v>
      </c>
      <c r="F1753" s="1210">
        <v>142768211.4367235</v>
      </c>
    </row>
    <row r="1754" spans="2:6" ht="13.15" customHeight="1" x14ac:dyDescent="0.3">
      <c r="B1754" s="1172" t="s">
        <v>2539</v>
      </c>
      <c r="C1754" s="1207">
        <v>52995886.84027493</v>
      </c>
      <c r="D1754" s="1208">
        <v>1212149.2889765066</v>
      </c>
      <c r="E1754" s="1207">
        <v>17640306.988830682</v>
      </c>
      <c r="F1754" s="1211">
        <v>71848343.118082121</v>
      </c>
    </row>
    <row r="1755" spans="2:6" ht="13.15" customHeight="1" x14ac:dyDescent="0.3">
      <c r="B1755" s="1173" t="s">
        <v>2540</v>
      </c>
      <c r="C1755" s="1206">
        <v>47266206.913965359</v>
      </c>
      <c r="D1755" s="1206">
        <v>3056631.9070314593</v>
      </c>
      <c r="E1755" s="1206">
        <v>21234105.235350136</v>
      </c>
      <c r="F1755" s="1210">
        <v>71556944.056346953</v>
      </c>
    </row>
    <row r="1756" spans="2:6" ht="13.15" customHeight="1" x14ac:dyDescent="0.3">
      <c r="B1756" s="1172" t="s">
        <v>2541</v>
      </c>
      <c r="C1756" s="1207">
        <v>35537587.742072538</v>
      </c>
      <c r="D1756" s="1208">
        <v>1230344.6154369146</v>
      </c>
      <c r="E1756" s="1207">
        <v>13135290.135463245</v>
      </c>
      <c r="F1756" s="1211">
        <v>49903222.492972694</v>
      </c>
    </row>
    <row r="1757" spans="2:6" ht="13.15" customHeight="1" x14ac:dyDescent="0.3">
      <c r="B1757" s="1173" t="s">
        <v>2542</v>
      </c>
      <c r="C1757" s="1206">
        <v>131610596.34655766</v>
      </c>
      <c r="D1757" s="1206">
        <v>2835079.5328685329</v>
      </c>
      <c r="E1757" s="1206">
        <v>34030215.720366009</v>
      </c>
      <c r="F1757" s="1210">
        <v>168475891.59979218</v>
      </c>
    </row>
    <row r="1758" spans="2:6" ht="13.15" customHeight="1" x14ac:dyDescent="0.3">
      <c r="B1758" s="1172" t="s">
        <v>2543</v>
      </c>
      <c r="C1758" s="1207">
        <v>97465729.221418083</v>
      </c>
      <c r="D1758" s="1208">
        <v>2546107.3527722615</v>
      </c>
      <c r="E1758" s="1207">
        <v>31953704.627758954</v>
      </c>
      <c r="F1758" s="1211">
        <v>131965541.2019493</v>
      </c>
    </row>
    <row r="1759" spans="2:6" ht="13.15" customHeight="1" x14ac:dyDescent="0.3">
      <c r="B1759" s="1173" t="s">
        <v>2544</v>
      </c>
      <c r="C1759" s="1206">
        <v>51190538.605266362</v>
      </c>
      <c r="D1759" s="1206">
        <v>2460858.0970126707</v>
      </c>
      <c r="E1759" s="1206">
        <v>25567180.739482362</v>
      </c>
      <c r="F1759" s="1210">
        <v>79218577.441761389</v>
      </c>
    </row>
    <row r="1760" spans="2:6" ht="13.15" customHeight="1" x14ac:dyDescent="0.3">
      <c r="B1760" s="1172" t="s">
        <v>2545</v>
      </c>
      <c r="C1760" s="1207">
        <v>77278243.878974855</v>
      </c>
      <c r="D1760" s="1208">
        <v>3897205.3296606536</v>
      </c>
      <c r="E1760" s="1207">
        <v>29940382.064534023</v>
      </c>
      <c r="F1760" s="1211">
        <v>111115831.27316953</v>
      </c>
    </row>
    <row r="1761" spans="2:6" ht="13.15" customHeight="1" x14ac:dyDescent="0.3">
      <c r="B1761" s="1173" t="s">
        <v>2546</v>
      </c>
      <c r="C1761" s="1206">
        <v>58490033.13283848</v>
      </c>
      <c r="D1761" s="1206">
        <v>3897599.3506512898</v>
      </c>
      <c r="E1761" s="1206">
        <v>19920837.210935779</v>
      </c>
      <c r="F1761" s="1210">
        <v>82308469.694425553</v>
      </c>
    </row>
    <row r="1762" spans="2:6" ht="13.15" customHeight="1" x14ac:dyDescent="0.3">
      <c r="B1762" s="1172" t="s">
        <v>2547</v>
      </c>
      <c r="C1762" s="1207">
        <v>23486048.544782992</v>
      </c>
      <c r="D1762" s="1208">
        <v>499069.80117429909</v>
      </c>
      <c r="E1762" s="1207">
        <v>8699298.1812579725</v>
      </c>
      <c r="F1762" s="1211">
        <v>32684416.527215265</v>
      </c>
    </row>
    <row r="1763" spans="2:6" ht="13.15" customHeight="1" x14ac:dyDescent="0.3">
      <c r="B1763" s="1173" t="s">
        <v>2548</v>
      </c>
      <c r="C1763" s="1206">
        <v>13086931.397113323</v>
      </c>
      <c r="D1763" s="1206">
        <v>209464.37305736472</v>
      </c>
      <c r="E1763" s="1206">
        <v>7117899.4628861742</v>
      </c>
      <c r="F1763" s="1210">
        <v>20414295.233056862</v>
      </c>
    </row>
    <row r="1764" spans="2:6" ht="13.15" customHeight="1" x14ac:dyDescent="0.3">
      <c r="B1764" s="1172" t="s">
        <v>2549</v>
      </c>
      <c r="C1764" s="1207">
        <v>12610539.021380084</v>
      </c>
      <c r="D1764" s="1208">
        <v>323646.02727217547</v>
      </c>
      <c r="E1764" s="1207">
        <v>1623443.4020296121</v>
      </c>
      <c r="F1764" s="1211">
        <v>14557628.450681873</v>
      </c>
    </row>
    <row r="1765" spans="2:6" ht="13.15" customHeight="1" x14ac:dyDescent="0.3">
      <c r="B1765" s="1173" t="s">
        <v>2550</v>
      </c>
      <c r="C1765" s="1206">
        <v>17360262.490069266</v>
      </c>
      <c r="D1765" s="1206">
        <v>540019.83984389494</v>
      </c>
      <c r="E1765" s="1206">
        <v>9664905.8940453157</v>
      </c>
      <c r="F1765" s="1210">
        <v>27565188.223958477</v>
      </c>
    </row>
    <row r="1766" spans="2:6" ht="13.15" customHeight="1" x14ac:dyDescent="0.3">
      <c r="B1766" s="1172" t="s">
        <v>2551</v>
      </c>
      <c r="C1766" s="1207">
        <v>178047724.869737</v>
      </c>
      <c r="D1766" s="1208">
        <v>4922194.6480854033</v>
      </c>
      <c r="E1766" s="1207">
        <v>140507485.00084132</v>
      </c>
      <c r="F1766" s="1211">
        <v>323477404.51866376</v>
      </c>
    </row>
    <row r="1767" spans="2:6" ht="13.15" customHeight="1" x14ac:dyDescent="0.3">
      <c r="B1767" s="1173" t="s">
        <v>2552</v>
      </c>
      <c r="C1767" s="1206">
        <v>0</v>
      </c>
      <c r="D1767" s="1206">
        <v>0</v>
      </c>
      <c r="E1767" s="1206">
        <v>555.65661221777941</v>
      </c>
      <c r="F1767" s="1210">
        <v>555.65661221777941</v>
      </c>
    </row>
    <row r="1768" spans="2:6" ht="13.15" customHeight="1" x14ac:dyDescent="0.3">
      <c r="B1768" s="1172" t="s">
        <v>2553</v>
      </c>
      <c r="C1768" s="1207">
        <v>120338571.07103972</v>
      </c>
      <c r="D1768" s="1208">
        <v>4580142.2116792602</v>
      </c>
      <c r="E1768" s="1207">
        <v>84321119.480219364</v>
      </c>
      <c r="F1768" s="1211">
        <v>209239832.76293835</v>
      </c>
    </row>
    <row r="1769" spans="2:6" ht="13.15" customHeight="1" x14ac:dyDescent="0.3">
      <c r="B1769" s="1173" t="s">
        <v>2554</v>
      </c>
      <c r="C1769" s="1206">
        <v>69034020.532916576</v>
      </c>
      <c r="D1769" s="1206">
        <v>3201645.7037634808</v>
      </c>
      <c r="E1769" s="1206">
        <v>27832592.747494236</v>
      </c>
      <c r="F1769" s="1210">
        <v>100068258.9841743</v>
      </c>
    </row>
    <row r="1770" spans="2:6" ht="13.15" customHeight="1" x14ac:dyDescent="0.3">
      <c r="B1770" s="1172" t="s">
        <v>2555</v>
      </c>
      <c r="C1770" s="1207">
        <v>4536178845.3659916</v>
      </c>
      <c r="D1770" s="1208">
        <v>130757188.52707355</v>
      </c>
      <c r="E1770" s="1207">
        <v>2787865654.5047326</v>
      </c>
      <c r="F1770" s="1211">
        <v>7454801688.3977985</v>
      </c>
    </row>
    <row r="1771" spans="2:6" ht="13.15" customHeight="1" x14ac:dyDescent="0.3">
      <c r="B1771" s="1173" t="s">
        <v>2556</v>
      </c>
      <c r="C1771" s="1206">
        <v>106543263.73660794</v>
      </c>
      <c r="D1771" s="1206">
        <v>3964076.3206427572</v>
      </c>
      <c r="E1771" s="1206">
        <v>40382175.28797549</v>
      </c>
      <c r="F1771" s="1210">
        <v>150889515.34522617</v>
      </c>
    </row>
    <row r="1772" spans="2:6" ht="13.15" customHeight="1" x14ac:dyDescent="0.3">
      <c r="B1772" s="1172" t="s">
        <v>2557</v>
      </c>
      <c r="C1772" s="1207">
        <v>154428.13899521282</v>
      </c>
      <c r="D1772" s="1208">
        <v>0</v>
      </c>
      <c r="E1772" s="1207">
        <v>0</v>
      </c>
      <c r="F1772" s="1211">
        <v>154428.13899521282</v>
      </c>
    </row>
    <row r="1773" spans="2:6" ht="13.15" customHeight="1" x14ac:dyDescent="0.3">
      <c r="B1773" s="1173" t="s">
        <v>2558</v>
      </c>
      <c r="C1773" s="1206">
        <v>111586414.3235117</v>
      </c>
      <c r="D1773" s="1206">
        <v>2672447.3689838178</v>
      </c>
      <c r="E1773" s="1206">
        <v>57749206.488923095</v>
      </c>
      <c r="F1773" s="1210">
        <v>172008068.18141863</v>
      </c>
    </row>
    <row r="1774" spans="2:6" ht="13.15" customHeight="1" x14ac:dyDescent="0.3">
      <c r="B1774" s="1172" t="s">
        <v>2559</v>
      </c>
      <c r="C1774" s="1207">
        <v>16218504.666658157</v>
      </c>
      <c r="D1774" s="1208">
        <v>715950.21216254984</v>
      </c>
      <c r="E1774" s="1207">
        <v>6484661.3351355307</v>
      </c>
      <c r="F1774" s="1211">
        <v>23419116.213956237</v>
      </c>
    </row>
    <row r="1775" spans="2:6" ht="13.15" customHeight="1" x14ac:dyDescent="0.3">
      <c r="B1775" s="1173" t="s">
        <v>2560</v>
      </c>
      <c r="C1775" s="1206">
        <v>67441267.003845721</v>
      </c>
      <c r="D1775" s="1206">
        <v>3144343.7939825212</v>
      </c>
      <c r="E1775" s="1206">
        <v>28022812.52774347</v>
      </c>
      <c r="F1775" s="1210">
        <v>98608423.325571716</v>
      </c>
    </row>
    <row r="1776" spans="2:6" ht="13.15" customHeight="1" x14ac:dyDescent="0.3">
      <c r="B1776" s="1172" t="s">
        <v>2561</v>
      </c>
      <c r="C1776" s="1207">
        <v>9797652.9988863729</v>
      </c>
      <c r="D1776" s="1208">
        <v>476737.25431222102</v>
      </c>
      <c r="E1776" s="1207">
        <v>2175766.074574085</v>
      </c>
      <c r="F1776" s="1211">
        <v>12450156.327772679</v>
      </c>
    </row>
    <row r="1777" spans="2:6" ht="13.15" customHeight="1" x14ac:dyDescent="0.3">
      <c r="B1777" s="1173" t="s">
        <v>2562</v>
      </c>
      <c r="C1777" s="1206">
        <v>126176528.19825394</v>
      </c>
      <c r="D1777" s="1206">
        <v>6629543.8892210377</v>
      </c>
      <c r="E1777" s="1206">
        <v>55378404.943460532</v>
      </c>
      <c r="F1777" s="1210">
        <v>188184477.03093553</v>
      </c>
    </row>
    <row r="1778" spans="2:6" ht="13.15" customHeight="1" x14ac:dyDescent="0.3">
      <c r="B1778" s="1172" t="s">
        <v>2563</v>
      </c>
      <c r="C1778" s="1207">
        <v>139032295.28120375</v>
      </c>
      <c r="D1778" s="1208">
        <v>4538868.5129102152</v>
      </c>
      <c r="E1778" s="1207">
        <v>25691524.341371991</v>
      </c>
      <c r="F1778" s="1211">
        <v>169262688.13548595</v>
      </c>
    </row>
    <row r="1779" spans="2:6" ht="13.15" customHeight="1" x14ac:dyDescent="0.3">
      <c r="B1779" s="1173" t="s">
        <v>2564</v>
      </c>
      <c r="C1779" s="1206">
        <v>149395092.45984367</v>
      </c>
      <c r="D1779" s="1206">
        <v>4383497.5929957805</v>
      </c>
      <c r="E1779" s="1206">
        <v>96346164.347170904</v>
      </c>
      <c r="F1779" s="1210">
        <v>250124754.40001035</v>
      </c>
    </row>
    <row r="1780" spans="2:6" ht="13.15" customHeight="1" x14ac:dyDescent="0.3">
      <c r="B1780" s="1172" t="s">
        <v>2565</v>
      </c>
      <c r="C1780" s="1207">
        <v>61217990.505946659</v>
      </c>
      <c r="D1780" s="1208">
        <v>2484499.3564507891</v>
      </c>
      <c r="E1780" s="1207">
        <v>21835663.730616793</v>
      </c>
      <c r="F1780" s="1211">
        <v>85538153.59301424</v>
      </c>
    </row>
    <row r="1781" spans="2:6" ht="13.15" customHeight="1" x14ac:dyDescent="0.3">
      <c r="B1781" s="1173" t="s">
        <v>2566</v>
      </c>
      <c r="C1781" s="1206">
        <v>73481578.244226068</v>
      </c>
      <c r="D1781" s="1206">
        <v>3764223.2453212468</v>
      </c>
      <c r="E1781" s="1206">
        <v>38070442.348359659</v>
      </c>
      <c r="F1781" s="1210">
        <v>115316243.83790697</v>
      </c>
    </row>
    <row r="1782" spans="2:6" ht="13.15" customHeight="1" x14ac:dyDescent="0.3">
      <c r="B1782" s="1172" t="s">
        <v>2567</v>
      </c>
      <c r="C1782" s="1207">
        <v>57753802.783181414</v>
      </c>
      <c r="D1782" s="1208">
        <v>1505089.8233356045</v>
      </c>
      <c r="E1782" s="1207">
        <v>31913952.30385742</v>
      </c>
      <c r="F1782" s="1211">
        <v>91172844.910374433</v>
      </c>
    </row>
    <row r="1783" spans="2:6" ht="13.15" customHeight="1" x14ac:dyDescent="0.3">
      <c r="B1783" s="1173" t="s">
        <v>2568</v>
      </c>
      <c r="C1783" s="1206">
        <v>23494650.642711118</v>
      </c>
      <c r="D1783" s="1206">
        <v>942920.37494671112</v>
      </c>
      <c r="E1783" s="1206">
        <v>3577679.3169120373</v>
      </c>
      <c r="F1783" s="1210">
        <v>28015250.334569864</v>
      </c>
    </row>
    <row r="1784" spans="2:6" ht="13.15" customHeight="1" x14ac:dyDescent="0.3">
      <c r="B1784" s="1172" t="s">
        <v>2569</v>
      </c>
      <c r="C1784" s="1207">
        <v>92754100.757839054</v>
      </c>
      <c r="D1784" s="1208">
        <v>3696930.0889920327</v>
      </c>
      <c r="E1784" s="1207">
        <v>40500699.15132951</v>
      </c>
      <c r="F1784" s="1211">
        <v>136951729.9981606</v>
      </c>
    </row>
    <row r="1785" spans="2:6" ht="13.15" customHeight="1" x14ac:dyDescent="0.3">
      <c r="B1785" s="1173" t="s">
        <v>2570</v>
      </c>
      <c r="C1785" s="1206">
        <v>2800597.3111678255</v>
      </c>
      <c r="D1785" s="1206">
        <v>45396.846992479615</v>
      </c>
      <c r="E1785" s="1206">
        <v>1343577.6883425906</v>
      </c>
      <c r="F1785" s="1210">
        <v>4189571.8465028955</v>
      </c>
    </row>
    <row r="1786" spans="2:6" ht="13.15" customHeight="1" x14ac:dyDescent="0.3">
      <c r="B1786" s="1172" t="s">
        <v>2571</v>
      </c>
      <c r="C1786" s="1207">
        <v>149857557.62940758</v>
      </c>
      <c r="D1786" s="1208">
        <v>4974993.4608305246</v>
      </c>
      <c r="E1786" s="1207">
        <v>112778041.68367504</v>
      </c>
      <c r="F1786" s="1211">
        <v>267610592.77391315</v>
      </c>
    </row>
    <row r="1787" spans="2:6" ht="13.15" customHeight="1" x14ac:dyDescent="0.3">
      <c r="B1787" s="1173" t="s">
        <v>2572</v>
      </c>
      <c r="C1787" s="1206">
        <v>99851514.254718989</v>
      </c>
      <c r="D1787" s="1206">
        <v>2871132.4535116618</v>
      </c>
      <c r="E1787" s="1206">
        <v>18767408.91032498</v>
      </c>
      <c r="F1787" s="1210">
        <v>121490055.61855562</v>
      </c>
    </row>
    <row r="1788" spans="2:6" ht="13.15" customHeight="1" x14ac:dyDescent="0.3">
      <c r="B1788" s="1172" t="s">
        <v>2573</v>
      </c>
      <c r="C1788" s="1207">
        <v>136194831.83605829</v>
      </c>
      <c r="D1788" s="1208">
        <v>4480483.0454050079</v>
      </c>
      <c r="E1788" s="1207">
        <v>64320534.22191985</v>
      </c>
      <c r="F1788" s="1211">
        <v>204995849.10338312</v>
      </c>
    </row>
    <row r="1789" spans="2:6" ht="13.15" customHeight="1" x14ac:dyDescent="0.3">
      <c r="B1789" s="1173" t="s">
        <v>2574</v>
      </c>
      <c r="C1789" s="1206">
        <v>36050163.545598641</v>
      </c>
      <c r="D1789" s="1206">
        <v>1759627.3832859972</v>
      </c>
      <c r="E1789" s="1206">
        <v>10275510.771249073</v>
      </c>
      <c r="F1789" s="1210">
        <v>48085301.700133711</v>
      </c>
    </row>
    <row r="1790" spans="2:6" ht="13.15" customHeight="1" x14ac:dyDescent="0.3">
      <c r="B1790" s="1172" t="s">
        <v>2575</v>
      </c>
      <c r="C1790" s="1207">
        <v>1275595134.2499206</v>
      </c>
      <c r="D1790" s="1208">
        <v>20798566.856822353</v>
      </c>
      <c r="E1790" s="1207">
        <v>228253846.39795843</v>
      </c>
      <c r="F1790" s="1211">
        <v>1524647547.5047014</v>
      </c>
    </row>
    <row r="1791" spans="2:6" ht="13.15" customHeight="1" x14ac:dyDescent="0.3">
      <c r="B1791" s="1173" t="s">
        <v>2576</v>
      </c>
      <c r="C1791" s="1206">
        <v>144375153.88322201</v>
      </c>
      <c r="D1791" s="1206">
        <v>2640067.28686054</v>
      </c>
      <c r="E1791" s="1206">
        <v>35469834.7162541</v>
      </c>
      <c r="F1791" s="1210">
        <v>182485055.88633662</v>
      </c>
    </row>
    <row r="1792" spans="2:6" ht="13.15" customHeight="1" x14ac:dyDescent="0.3">
      <c r="B1792" s="1172" t="s">
        <v>2577</v>
      </c>
      <c r="C1792" s="1207">
        <v>111029872.24168631</v>
      </c>
      <c r="D1792" s="1208">
        <v>3067931.8661557497</v>
      </c>
      <c r="E1792" s="1207">
        <v>16896607.19745088</v>
      </c>
      <c r="F1792" s="1211">
        <v>130994411.30529293</v>
      </c>
    </row>
    <row r="1793" spans="2:6" ht="13.15" customHeight="1" x14ac:dyDescent="0.3">
      <c r="B1793" s="1173" t="s">
        <v>2578</v>
      </c>
      <c r="C1793" s="1206">
        <v>98760276.688980952</v>
      </c>
      <c r="D1793" s="1206">
        <v>3161554.0679663392</v>
      </c>
      <c r="E1793" s="1206">
        <v>10414403.595702602</v>
      </c>
      <c r="F1793" s="1210">
        <v>112336234.3526499</v>
      </c>
    </row>
    <row r="1794" spans="2:6" ht="13.15" customHeight="1" x14ac:dyDescent="0.3">
      <c r="B1794" s="1172" t="s">
        <v>2579</v>
      </c>
      <c r="C1794" s="1207">
        <v>56984802.536655262</v>
      </c>
      <c r="D1794" s="1208">
        <v>575369.15157517488</v>
      </c>
      <c r="E1794" s="1207">
        <v>12035063.508401616</v>
      </c>
      <c r="F1794" s="1211">
        <v>69595235.196632057</v>
      </c>
    </row>
    <row r="1795" spans="2:6" ht="13.15" customHeight="1" x14ac:dyDescent="0.3">
      <c r="B1795" s="1173" t="s">
        <v>2580</v>
      </c>
      <c r="C1795" s="1206">
        <v>173339100.31337109</v>
      </c>
      <c r="D1795" s="1206">
        <v>3664198.2024128307</v>
      </c>
      <c r="E1795" s="1206">
        <v>21958191.043127887</v>
      </c>
      <c r="F1795" s="1210">
        <v>198961489.55891183</v>
      </c>
    </row>
    <row r="1796" spans="2:6" ht="13.15" customHeight="1" x14ac:dyDescent="0.3">
      <c r="B1796" s="1172" t="s">
        <v>2581</v>
      </c>
      <c r="C1796" s="1207">
        <v>123090286.61937796</v>
      </c>
      <c r="D1796" s="1208">
        <v>1709643.006188265</v>
      </c>
      <c r="E1796" s="1207">
        <v>22553342.348785777</v>
      </c>
      <c r="F1796" s="1211">
        <v>147353271.974352</v>
      </c>
    </row>
    <row r="1797" spans="2:6" ht="13.15" customHeight="1" x14ac:dyDescent="0.3">
      <c r="B1797" s="1173" t="s">
        <v>2582</v>
      </c>
      <c r="C1797" s="1206">
        <v>1716459.8897513885</v>
      </c>
      <c r="D1797" s="1206">
        <v>33913.949551108453</v>
      </c>
      <c r="E1797" s="1206">
        <v>125269.69624331937</v>
      </c>
      <c r="F1797" s="1210">
        <v>1875643.5355458164</v>
      </c>
    </row>
    <row r="1798" spans="2:6" ht="13.15" customHeight="1" x14ac:dyDescent="0.3">
      <c r="B1798" s="1172" t="s">
        <v>2583</v>
      </c>
      <c r="C1798" s="1207">
        <v>93061455.082223043</v>
      </c>
      <c r="D1798" s="1208">
        <v>1597670.6839566594</v>
      </c>
      <c r="E1798" s="1207">
        <v>26055960.509214509</v>
      </c>
      <c r="F1798" s="1211">
        <v>120715086.2753942</v>
      </c>
    </row>
    <row r="1799" spans="2:6" ht="13.15" customHeight="1" x14ac:dyDescent="0.3">
      <c r="B1799" s="1173" t="s">
        <v>2584</v>
      </c>
      <c r="C1799" s="1206">
        <v>137021042.86086825</v>
      </c>
      <c r="D1799" s="1206">
        <v>3531807.1495593768</v>
      </c>
      <c r="E1799" s="1206">
        <v>40523010.518172011</v>
      </c>
      <c r="F1799" s="1210">
        <v>181075860.52859962</v>
      </c>
    </row>
    <row r="1800" spans="2:6" ht="13.15" customHeight="1" x14ac:dyDescent="0.3">
      <c r="B1800" s="1172" t="s">
        <v>2585</v>
      </c>
      <c r="C1800" s="1207">
        <v>0</v>
      </c>
      <c r="D1800" s="1208">
        <v>0</v>
      </c>
      <c r="E1800" s="1207">
        <v>43341.215752986791</v>
      </c>
      <c r="F1800" s="1211">
        <v>43341.215752986791</v>
      </c>
    </row>
    <row r="1801" spans="2:6" ht="13.15" customHeight="1" x14ac:dyDescent="0.3">
      <c r="B1801" s="1173" t="s">
        <v>2586</v>
      </c>
      <c r="C1801" s="1206">
        <v>113938883.29499578</v>
      </c>
      <c r="D1801" s="1206">
        <v>1777977.5037070129</v>
      </c>
      <c r="E1801" s="1206">
        <v>8207173.0992322201</v>
      </c>
      <c r="F1801" s="1210">
        <v>123924033.89793502</v>
      </c>
    </row>
    <row r="1802" spans="2:6" ht="13.15" customHeight="1" x14ac:dyDescent="0.3">
      <c r="B1802" s="1172" t="s">
        <v>2587</v>
      </c>
      <c r="C1802" s="1207">
        <v>764697422.52597928</v>
      </c>
      <c r="D1802" s="1208">
        <v>10736776.479068542</v>
      </c>
      <c r="E1802" s="1207">
        <v>175768169.10003123</v>
      </c>
      <c r="F1802" s="1211">
        <v>951202368.10507905</v>
      </c>
    </row>
    <row r="1803" spans="2:6" ht="13.15" customHeight="1" x14ac:dyDescent="0.3">
      <c r="B1803" s="1173" t="s">
        <v>2588</v>
      </c>
      <c r="C1803" s="1206">
        <v>29883824.743509524</v>
      </c>
      <c r="D1803" s="1206">
        <v>1228360.4383055009</v>
      </c>
      <c r="E1803" s="1206">
        <v>6061124.5146012409</v>
      </c>
      <c r="F1803" s="1210">
        <v>37173309.696416266</v>
      </c>
    </row>
    <row r="1804" spans="2:6" ht="13.15" customHeight="1" x14ac:dyDescent="0.3">
      <c r="B1804" s="1172" t="s">
        <v>2589</v>
      </c>
      <c r="C1804" s="1207">
        <v>46362167.384091549</v>
      </c>
      <c r="D1804" s="1208">
        <v>552769.233326594</v>
      </c>
      <c r="E1804" s="1207">
        <v>4514410.0372100445</v>
      </c>
      <c r="F1804" s="1211">
        <v>51429346.654628187</v>
      </c>
    </row>
    <row r="1805" spans="2:6" ht="13.15" customHeight="1" x14ac:dyDescent="0.3">
      <c r="B1805" s="1173" t="s">
        <v>2590</v>
      </c>
      <c r="C1805" s="1206">
        <v>73142682.894105747</v>
      </c>
      <c r="D1805" s="1206">
        <v>1498419.6108512785</v>
      </c>
      <c r="E1805" s="1206">
        <v>15162334.542386102</v>
      </c>
      <c r="F1805" s="1210">
        <v>89803437.04734312</v>
      </c>
    </row>
    <row r="1806" spans="2:6" ht="13.15" customHeight="1" x14ac:dyDescent="0.3">
      <c r="B1806" s="1172" t="s">
        <v>2591</v>
      </c>
      <c r="C1806" s="1207">
        <v>54920845.1988554</v>
      </c>
      <c r="D1806" s="1208">
        <v>818958.55685720278</v>
      </c>
      <c r="E1806" s="1207">
        <v>6132488.6795317475</v>
      </c>
      <c r="F1806" s="1211">
        <v>61872292.435244352</v>
      </c>
    </row>
    <row r="1807" spans="2:6" ht="13.15" customHeight="1" x14ac:dyDescent="0.3">
      <c r="B1807" s="1173" t="s">
        <v>2592</v>
      </c>
      <c r="C1807" s="1206">
        <v>62718988.323784307</v>
      </c>
      <c r="D1807" s="1206">
        <v>1599626.7167315986</v>
      </c>
      <c r="E1807" s="1206">
        <v>4155656.1756948642</v>
      </c>
      <c r="F1807" s="1210">
        <v>68474271.216210768</v>
      </c>
    </row>
    <row r="1808" spans="2:6" ht="13.15" customHeight="1" x14ac:dyDescent="0.3">
      <c r="B1808" s="1172" t="s">
        <v>2593</v>
      </c>
      <c r="C1808" s="1207">
        <v>64573354.86285948</v>
      </c>
      <c r="D1808" s="1208">
        <v>797399.97979815817</v>
      </c>
      <c r="E1808" s="1207">
        <v>7778787.7224508133</v>
      </c>
      <c r="F1808" s="1211">
        <v>73149542.565108448</v>
      </c>
    </row>
    <row r="1809" spans="2:6" ht="13.15" customHeight="1" x14ac:dyDescent="0.3">
      <c r="B1809" s="1173" t="s">
        <v>2594</v>
      </c>
      <c r="C1809" s="1206">
        <v>35140935.448720552</v>
      </c>
      <c r="D1809" s="1206">
        <v>645082.7225611466</v>
      </c>
      <c r="E1809" s="1206">
        <v>8906249.399497306</v>
      </c>
      <c r="F1809" s="1210">
        <v>44692267.570779003</v>
      </c>
    </row>
    <row r="1810" spans="2:6" ht="13.15" customHeight="1" x14ac:dyDescent="0.3">
      <c r="B1810" s="1172" t="s">
        <v>2595</v>
      </c>
      <c r="C1810" s="1207">
        <v>146920555.62252241</v>
      </c>
      <c r="D1810" s="1208">
        <v>2632834.1872467361</v>
      </c>
      <c r="E1810" s="1207">
        <v>76722018.264600292</v>
      </c>
      <c r="F1810" s="1211">
        <v>226275408.07436943</v>
      </c>
    </row>
    <row r="1811" spans="2:6" ht="13.15" customHeight="1" x14ac:dyDescent="0.3">
      <c r="B1811" s="1173" t="s">
        <v>2596</v>
      </c>
      <c r="C1811" s="1206">
        <v>309390427.30939049</v>
      </c>
      <c r="D1811" s="1206">
        <v>8407901.3417404573</v>
      </c>
      <c r="E1811" s="1206">
        <v>61474448.397491559</v>
      </c>
      <c r="F1811" s="1210">
        <v>379272777.04862249</v>
      </c>
    </row>
    <row r="1812" spans="2:6" ht="13.15" customHeight="1" x14ac:dyDescent="0.3">
      <c r="B1812" s="1172" t="s">
        <v>2597</v>
      </c>
      <c r="C1812" s="1207">
        <v>30018454.403146375</v>
      </c>
      <c r="D1812" s="1208">
        <v>1252057.9864565658</v>
      </c>
      <c r="E1812" s="1207">
        <v>3724751.4905665144</v>
      </c>
      <c r="F1812" s="1211">
        <v>34995263.880169451</v>
      </c>
    </row>
    <row r="1813" spans="2:6" ht="13.15" customHeight="1" x14ac:dyDescent="0.3">
      <c r="B1813" s="1173" t="s">
        <v>2598</v>
      </c>
      <c r="C1813" s="1206">
        <v>25206195.047932155</v>
      </c>
      <c r="D1813" s="1206">
        <v>500603.66860212939</v>
      </c>
      <c r="E1813" s="1206">
        <v>2318014.1673018364</v>
      </c>
      <c r="F1813" s="1210">
        <v>28024812.88383612</v>
      </c>
    </row>
    <row r="1814" spans="2:6" ht="13.15" customHeight="1" x14ac:dyDescent="0.3">
      <c r="B1814" s="1172" t="s">
        <v>2599</v>
      </c>
      <c r="C1814" s="1207">
        <v>142298771.29285941</v>
      </c>
      <c r="D1814" s="1208">
        <v>2394268.5495953076</v>
      </c>
      <c r="E1814" s="1207">
        <v>19973076.926168084</v>
      </c>
      <c r="F1814" s="1211">
        <v>164666116.76862279</v>
      </c>
    </row>
    <row r="1815" spans="2:6" ht="13.15" customHeight="1" x14ac:dyDescent="0.3">
      <c r="B1815" s="1173" t="s">
        <v>2600</v>
      </c>
      <c r="C1815" s="1206">
        <v>218999309.19828096</v>
      </c>
      <c r="D1815" s="1206">
        <v>4925867.4866052512</v>
      </c>
      <c r="E1815" s="1206">
        <v>30620971.944118261</v>
      </c>
      <c r="F1815" s="1210">
        <v>254546148.62900448</v>
      </c>
    </row>
    <row r="1816" spans="2:6" ht="13.15" customHeight="1" x14ac:dyDescent="0.3">
      <c r="B1816" s="1172" t="s">
        <v>2601</v>
      </c>
      <c r="C1816" s="1207">
        <v>56501173.475363448</v>
      </c>
      <c r="D1816" s="1208">
        <v>716639.74889616179</v>
      </c>
      <c r="E1816" s="1207">
        <v>7838876.1883982699</v>
      </c>
      <c r="F1816" s="1211">
        <v>65056689.412657879</v>
      </c>
    </row>
    <row r="1817" spans="2:6" ht="13.15" customHeight="1" x14ac:dyDescent="0.3">
      <c r="B1817" s="1173" t="s">
        <v>2602</v>
      </c>
      <c r="C1817" s="1206">
        <v>67052124.478526197</v>
      </c>
      <c r="D1817" s="1206">
        <v>1405219.5743877965</v>
      </c>
      <c r="E1817" s="1206">
        <v>9314410.0509830564</v>
      </c>
      <c r="F1817" s="1210">
        <v>77771754.10389705</v>
      </c>
    </row>
    <row r="1818" spans="2:6" ht="13.15" customHeight="1" x14ac:dyDescent="0.3">
      <c r="B1818" s="1172" t="s">
        <v>2603</v>
      </c>
      <c r="C1818" s="1207">
        <v>193959421.37695906</v>
      </c>
      <c r="D1818" s="1208">
        <v>3535564.4211486471</v>
      </c>
      <c r="E1818" s="1207">
        <v>45119175.498505361</v>
      </c>
      <c r="F1818" s="1211">
        <v>242614161.29661307</v>
      </c>
    </row>
    <row r="1819" spans="2:6" ht="13.15" customHeight="1" x14ac:dyDescent="0.3">
      <c r="B1819" s="1173" t="s">
        <v>2604</v>
      </c>
      <c r="C1819" s="1206">
        <v>14322766.132785894</v>
      </c>
      <c r="D1819" s="1206">
        <v>114463.09777955023</v>
      </c>
      <c r="E1819" s="1206">
        <v>129900.16801180087</v>
      </c>
      <c r="F1819" s="1210">
        <v>14567129.398577245</v>
      </c>
    </row>
    <row r="1820" spans="2:6" ht="13.15" customHeight="1" x14ac:dyDescent="0.3">
      <c r="B1820" s="1172" t="s">
        <v>2605</v>
      </c>
      <c r="C1820" s="1207">
        <v>95430445.543378606</v>
      </c>
      <c r="D1820" s="1208">
        <v>1577828.9126425248</v>
      </c>
      <c r="E1820" s="1207">
        <v>17234924.620406024</v>
      </c>
      <c r="F1820" s="1211">
        <v>114243199.07642716</v>
      </c>
    </row>
    <row r="1821" spans="2:6" ht="13.15" customHeight="1" x14ac:dyDescent="0.3">
      <c r="B1821" s="1173" t="s">
        <v>2606</v>
      </c>
      <c r="C1821" s="1206">
        <v>1105028.2306704307</v>
      </c>
      <c r="D1821" s="1206">
        <v>33913.949551108453</v>
      </c>
      <c r="E1821" s="1206">
        <v>0</v>
      </c>
      <c r="F1821" s="1210">
        <v>1138942.1802215392</v>
      </c>
    </row>
    <row r="1822" spans="2:6" ht="13.15" customHeight="1" x14ac:dyDescent="0.3">
      <c r="B1822" s="1172" t="s">
        <v>2607</v>
      </c>
      <c r="C1822" s="1207">
        <v>301451237.08668792</v>
      </c>
      <c r="D1822" s="1208">
        <v>7423059.9478257941</v>
      </c>
      <c r="E1822" s="1207">
        <v>52359256.346150279</v>
      </c>
      <c r="F1822" s="1211">
        <v>361233553.38066399</v>
      </c>
    </row>
    <row r="1823" spans="2:6" ht="13.15" customHeight="1" x14ac:dyDescent="0.3">
      <c r="B1823" s="1173" t="s">
        <v>2608</v>
      </c>
      <c r="C1823" s="1206">
        <v>179001875.03357309</v>
      </c>
      <c r="D1823" s="1206">
        <v>5344261.4899469716</v>
      </c>
      <c r="E1823" s="1206">
        <v>61286558.55184859</v>
      </c>
      <c r="F1823" s="1210">
        <v>245632695.07536864</v>
      </c>
    </row>
    <row r="1824" spans="2:6" ht="13.15" customHeight="1" x14ac:dyDescent="0.3">
      <c r="B1824" s="1172" t="s">
        <v>2609</v>
      </c>
      <c r="C1824" s="1207">
        <v>47343352.712844491</v>
      </c>
      <c r="D1824" s="1208">
        <v>2292667.4227243527</v>
      </c>
      <c r="E1824" s="1207">
        <v>6824759.7301295064</v>
      </c>
      <c r="F1824" s="1211">
        <v>56460779.865698352</v>
      </c>
    </row>
    <row r="1825" spans="2:6" ht="13.15" customHeight="1" x14ac:dyDescent="0.3">
      <c r="B1825" s="1173" t="s">
        <v>2610</v>
      </c>
      <c r="C1825" s="1206">
        <v>137826909.24137196</v>
      </c>
      <c r="D1825" s="1206">
        <v>2903737.6904867329</v>
      </c>
      <c r="E1825" s="1206">
        <v>7022510.8481945619</v>
      </c>
      <c r="F1825" s="1210">
        <v>147753157.78005326</v>
      </c>
    </row>
    <row r="1826" spans="2:6" ht="13.15" customHeight="1" x14ac:dyDescent="0.3">
      <c r="B1826" s="1172" t="s">
        <v>2611</v>
      </c>
      <c r="C1826" s="1207">
        <v>46176880.925544672</v>
      </c>
      <c r="D1826" s="1208">
        <v>1503443.378481878</v>
      </c>
      <c r="E1826" s="1207">
        <v>632000249.83833468</v>
      </c>
      <c r="F1826" s="1211">
        <v>679680574.14236128</v>
      </c>
    </row>
    <row r="1827" spans="2:6" ht="13.15" customHeight="1" x14ac:dyDescent="0.3">
      <c r="B1827" s="1173" t="s">
        <v>2612</v>
      </c>
      <c r="C1827" s="1206">
        <v>166635608.2851041</v>
      </c>
      <c r="D1827" s="1206">
        <v>2218155.2389595737</v>
      </c>
      <c r="E1827" s="1206">
        <v>13011196.32479291</v>
      </c>
      <c r="F1827" s="1210">
        <v>181864959.8488566</v>
      </c>
    </row>
    <row r="1828" spans="2:6" ht="13.15" customHeight="1" x14ac:dyDescent="0.3">
      <c r="B1828" s="1172" t="s">
        <v>2613</v>
      </c>
      <c r="C1828" s="1207">
        <v>97664260.179949462</v>
      </c>
      <c r="D1828" s="1208">
        <v>2985370.3964394219</v>
      </c>
      <c r="E1828" s="1207">
        <v>17581714.824132707</v>
      </c>
      <c r="F1828" s="1211">
        <v>118231345.40052159</v>
      </c>
    </row>
    <row r="1829" spans="2:6" ht="13.15" customHeight="1" x14ac:dyDescent="0.3">
      <c r="B1829" s="1173" t="s">
        <v>2614</v>
      </c>
      <c r="C1829" s="1206">
        <v>36066138.870322302</v>
      </c>
      <c r="D1829" s="1206">
        <v>729290.63713120145</v>
      </c>
      <c r="E1829" s="1206">
        <v>6274464.1897997418</v>
      </c>
      <c r="F1829" s="1210">
        <v>43069893.697253242</v>
      </c>
    </row>
    <row r="1830" spans="2:6" ht="13.15" customHeight="1" x14ac:dyDescent="0.3">
      <c r="B1830" s="1172" t="s">
        <v>2615</v>
      </c>
      <c r="C1830" s="1207">
        <v>125143184.1169845</v>
      </c>
      <c r="D1830" s="1208">
        <v>1895353.542381617</v>
      </c>
      <c r="E1830" s="1207">
        <v>10246350.241004942</v>
      </c>
      <c r="F1830" s="1211">
        <v>137284887.90037104</v>
      </c>
    </row>
    <row r="1831" spans="2:6" ht="13.15" customHeight="1" x14ac:dyDescent="0.3">
      <c r="B1831" s="1173" t="s">
        <v>2616</v>
      </c>
      <c r="C1831" s="1206">
        <v>6223549.5803729445</v>
      </c>
      <c r="D1831" s="1206">
        <v>117024.23421867962</v>
      </c>
      <c r="E1831" s="1206">
        <v>152373.39099483105</v>
      </c>
      <c r="F1831" s="1210">
        <v>6492947.2055864548</v>
      </c>
    </row>
    <row r="1832" spans="2:6" ht="13.15" customHeight="1" x14ac:dyDescent="0.3">
      <c r="B1832" s="1172" t="s">
        <v>2617</v>
      </c>
      <c r="C1832" s="1207">
        <v>287525532.87096494</v>
      </c>
      <c r="D1832" s="1208">
        <v>6436248.4489579583</v>
      </c>
      <c r="E1832" s="1207">
        <v>97118194.090157852</v>
      </c>
      <c r="F1832" s="1211">
        <v>391079975.41008079</v>
      </c>
    </row>
    <row r="1833" spans="2:6" ht="13.15" customHeight="1" x14ac:dyDescent="0.3">
      <c r="B1833" s="1173" t="s">
        <v>2618</v>
      </c>
      <c r="C1833" s="1206">
        <v>75894261.901207</v>
      </c>
      <c r="D1833" s="1206">
        <v>2593840.1813520808</v>
      </c>
      <c r="E1833" s="1206">
        <v>41067243.878553979</v>
      </c>
      <c r="F1833" s="1210">
        <v>119555345.96111307</v>
      </c>
    </row>
    <row r="1834" spans="2:6" ht="13.15" customHeight="1" x14ac:dyDescent="0.3">
      <c r="B1834" s="1172" t="s">
        <v>2619</v>
      </c>
      <c r="C1834" s="1207">
        <v>46864502.594846062</v>
      </c>
      <c r="D1834" s="1208">
        <v>860654.42097335879</v>
      </c>
      <c r="E1834" s="1207">
        <v>7088930.3733964218</v>
      </c>
      <c r="F1834" s="1211">
        <v>54814087.389215842</v>
      </c>
    </row>
    <row r="1835" spans="2:6" ht="13.15" customHeight="1" x14ac:dyDescent="0.3">
      <c r="B1835" s="1173" t="s">
        <v>2620</v>
      </c>
      <c r="C1835" s="1206">
        <v>49419598.761970229</v>
      </c>
      <c r="D1835" s="1206">
        <v>602852.11567198636</v>
      </c>
      <c r="E1835" s="1206">
        <v>5972197.2681166939</v>
      </c>
      <c r="F1835" s="1210">
        <v>55994648.145758912</v>
      </c>
    </row>
    <row r="1836" spans="2:6" ht="13.15" customHeight="1" x14ac:dyDescent="0.3">
      <c r="B1836" s="1172" t="s">
        <v>2621</v>
      </c>
      <c r="C1836" s="1207">
        <v>110335150.42806336</v>
      </c>
      <c r="D1836" s="1208">
        <v>2043252.1356522192</v>
      </c>
      <c r="E1836" s="1207">
        <v>25328495.35472304</v>
      </c>
      <c r="F1836" s="1211">
        <v>137706897.91843861</v>
      </c>
    </row>
    <row r="1837" spans="2:6" ht="13.15" customHeight="1" x14ac:dyDescent="0.3">
      <c r="B1837" s="1173" t="s">
        <v>2622</v>
      </c>
      <c r="C1837" s="1206">
        <v>69243201.707930446</v>
      </c>
      <c r="D1837" s="1206">
        <v>783961.04958184774</v>
      </c>
      <c r="E1837" s="1206">
        <v>6360980.366747126</v>
      </c>
      <c r="F1837" s="1210">
        <v>76388143.124259412</v>
      </c>
    </row>
    <row r="1838" spans="2:6" ht="13.15" customHeight="1" x14ac:dyDescent="0.3">
      <c r="B1838" s="1172" t="s">
        <v>2623</v>
      </c>
      <c r="C1838" s="1207">
        <v>58994553.00338427</v>
      </c>
      <c r="D1838" s="1208">
        <v>413145.0808593331</v>
      </c>
      <c r="E1838" s="1207">
        <v>6619166.7836089265</v>
      </c>
      <c r="F1838" s="1211">
        <v>66026864.867852531</v>
      </c>
    </row>
    <row r="1839" spans="2:6" ht="13.15" customHeight="1" x14ac:dyDescent="0.3">
      <c r="B1839" s="1173" t="s">
        <v>2624</v>
      </c>
      <c r="C1839" s="1206">
        <v>5989108.2765225647</v>
      </c>
      <c r="D1839" s="1206">
        <v>77411.052481596518</v>
      </c>
      <c r="E1839" s="1206">
        <v>1571829.0767169383</v>
      </c>
      <c r="F1839" s="1210">
        <v>7638348.4057210991</v>
      </c>
    </row>
    <row r="1840" spans="2:6" ht="13.15" customHeight="1" x14ac:dyDescent="0.3">
      <c r="B1840" s="1172" t="s">
        <v>2625</v>
      </c>
      <c r="C1840" s="1207">
        <v>5316369.6020491663</v>
      </c>
      <c r="D1840" s="1208">
        <v>68897.384648226973</v>
      </c>
      <c r="E1840" s="1207">
        <v>605048.31108158187</v>
      </c>
      <c r="F1840" s="1211">
        <v>5990315.2977789752</v>
      </c>
    </row>
    <row r="1841" spans="2:6" ht="13.15" customHeight="1" x14ac:dyDescent="0.3">
      <c r="B1841" s="1173" t="s">
        <v>2626</v>
      </c>
      <c r="C1841" s="1206">
        <v>1418936.5344281625</v>
      </c>
      <c r="D1841" s="1206">
        <v>14775.787148823183</v>
      </c>
      <c r="E1841" s="1206">
        <v>41242.068551275181</v>
      </c>
      <c r="F1841" s="1210">
        <v>1474954.3901282609</v>
      </c>
    </row>
    <row r="1842" spans="2:6" ht="13.15" customHeight="1" x14ac:dyDescent="0.3">
      <c r="B1842" s="1172" t="s">
        <v>2627</v>
      </c>
      <c r="C1842" s="1207">
        <v>15049438.595856201</v>
      </c>
      <c r="D1842" s="1208">
        <v>198347.35225015503</v>
      </c>
      <c r="E1842" s="1207">
        <v>462244.56174161268</v>
      </c>
      <c r="F1842" s="1211">
        <v>15710030.509847969</v>
      </c>
    </row>
    <row r="1843" spans="2:6" ht="13.15" customHeight="1" x14ac:dyDescent="0.3">
      <c r="B1843" s="1173" t="s">
        <v>2628</v>
      </c>
      <c r="C1843" s="1206">
        <v>240810269.84810966</v>
      </c>
      <c r="D1843" s="1206">
        <v>6605663.4027528949</v>
      </c>
      <c r="E1843" s="1206">
        <v>32833281.479081854</v>
      </c>
      <c r="F1843" s="1210">
        <v>280249214.72994441</v>
      </c>
    </row>
    <row r="1844" spans="2:6" ht="13.15" customHeight="1" x14ac:dyDescent="0.3">
      <c r="B1844" s="1172" t="s">
        <v>2629</v>
      </c>
      <c r="C1844" s="1207">
        <v>1551654.6167476557</v>
      </c>
      <c r="D1844" s="1208">
        <v>5910.3148595292741</v>
      </c>
      <c r="E1844" s="1207">
        <v>1719325.0374489687</v>
      </c>
      <c r="F1844" s="1211">
        <v>3276889.9690561537</v>
      </c>
    </row>
    <row r="1845" spans="2:6" ht="13.15" customHeight="1" x14ac:dyDescent="0.3">
      <c r="B1845" s="1173" t="s">
        <v>2630</v>
      </c>
      <c r="C1845" s="1206">
        <v>94051379.050141066</v>
      </c>
      <c r="D1845" s="1206">
        <v>1200694.5358916086</v>
      </c>
      <c r="E1845" s="1206">
        <v>12971988.831094796</v>
      </c>
      <c r="F1845" s="1210">
        <v>108224062.41712748</v>
      </c>
    </row>
    <row r="1846" spans="2:6" ht="13.15" customHeight="1" x14ac:dyDescent="0.3">
      <c r="B1846" s="1172" t="s">
        <v>2631</v>
      </c>
      <c r="C1846" s="1207">
        <v>12141929.496153228</v>
      </c>
      <c r="D1846" s="1208">
        <v>74723.266438334409</v>
      </c>
      <c r="E1846" s="1207">
        <v>52355.200795630772</v>
      </c>
      <c r="F1846" s="1211">
        <v>12269007.963387193</v>
      </c>
    </row>
    <row r="1847" spans="2:6" ht="13.15" customHeight="1" x14ac:dyDescent="0.3">
      <c r="B1847" s="1173" t="s">
        <v>2632</v>
      </c>
      <c r="C1847" s="1206">
        <v>9960410.1533357967</v>
      </c>
      <c r="D1847" s="1206">
        <v>102445.45756517407</v>
      </c>
      <c r="E1847" s="1206">
        <v>5133834.9195272233</v>
      </c>
      <c r="F1847" s="1210">
        <v>15196690.530428194</v>
      </c>
    </row>
    <row r="1848" spans="2:6" ht="13.15" customHeight="1" x14ac:dyDescent="0.3">
      <c r="B1848" s="1172" t="s">
        <v>2633</v>
      </c>
      <c r="C1848" s="1207">
        <v>6379889.2966855168</v>
      </c>
      <c r="D1848" s="1208">
        <v>344416.56234994979</v>
      </c>
      <c r="E1848" s="1207">
        <v>1085135.6240377433</v>
      </c>
      <c r="F1848" s="1211">
        <v>7809441.4830732103</v>
      </c>
    </row>
    <row r="1849" spans="2:6" ht="13.15" customHeight="1" x14ac:dyDescent="0.3">
      <c r="B1849" s="1173" t="s">
        <v>2634</v>
      </c>
      <c r="C1849" s="1206">
        <v>3815644.866685431</v>
      </c>
      <c r="D1849" s="1206">
        <v>11722.124471399728</v>
      </c>
      <c r="E1849" s="1206">
        <v>37599.430760069736</v>
      </c>
      <c r="F1849" s="1210">
        <v>3864966.4219169007</v>
      </c>
    </row>
    <row r="1850" spans="2:6" ht="13.15" customHeight="1" x14ac:dyDescent="0.3">
      <c r="B1850" s="1172" t="s">
        <v>2635</v>
      </c>
      <c r="C1850" s="1207">
        <v>4607584.0410198551</v>
      </c>
      <c r="D1850" s="1208">
        <v>28876.109742271594</v>
      </c>
      <c r="E1850" s="1207">
        <v>175340.53096649927</v>
      </c>
      <c r="F1850" s="1211">
        <v>4811800.6817286257</v>
      </c>
    </row>
    <row r="1851" spans="2:6" ht="13.15" customHeight="1" x14ac:dyDescent="0.3">
      <c r="B1851" s="1173" t="s">
        <v>2636</v>
      </c>
      <c r="C1851" s="1206">
        <v>17887857.829660341</v>
      </c>
      <c r="D1851" s="1206">
        <v>162801.03002355745</v>
      </c>
      <c r="E1851" s="1206">
        <v>954494.58054298547</v>
      </c>
      <c r="F1851" s="1210">
        <v>19005153.440226883</v>
      </c>
    </row>
    <row r="1852" spans="2:6" ht="13.15" customHeight="1" x14ac:dyDescent="0.3">
      <c r="B1852" s="1172" t="s">
        <v>2637</v>
      </c>
      <c r="C1852" s="1207">
        <v>19733076.105859552</v>
      </c>
      <c r="D1852" s="1208">
        <v>221876.03426237623</v>
      </c>
      <c r="E1852" s="1207">
        <v>2167431.2253908184</v>
      </c>
      <c r="F1852" s="1211">
        <v>22122383.365512747</v>
      </c>
    </row>
    <row r="1853" spans="2:6" ht="13.15" customHeight="1" x14ac:dyDescent="0.3">
      <c r="B1853" s="1173" t="s">
        <v>2638</v>
      </c>
      <c r="C1853" s="1206">
        <v>5681344.328427773</v>
      </c>
      <c r="D1853" s="1206">
        <v>68742.59068762025</v>
      </c>
      <c r="E1853" s="1206">
        <v>37105.51377143171</v>
      </c>
      <c r="F1853" s="1210">
        <v>5787192.4328868249</v>
      </c>
    </row>
    <row r="1854" spans="2:6" ht="13.15" customHeight="1" x14ac:dyDescent="0.3">
      <c r="B1854" s="1172" t="s">
        <v>2639</v>
      </c>
      <c r="C1854" s="1207">
        <v>18114106.659293473</v>
      </c>
      <c r="D1854" s="1208">
        <v>447903.36110466003</v>
      </c>
      <c r="E1854" s="1207">
        <v>4773584.2159393635</v>
      </c>
      <c r="F1854" s="1211">
        <v>23335594.236337498</v>
      </c>
    </row>
    <row r="1855" spans="2:6" ht="13.15" customHeight="1" x14ac:dyDescent="0.3">
      <c r="B1855" s="1173" t="s">
        <v>2640</v>
      </c>
      <c r="C1855" s="1206">
        <v>18616441.870048013</v>
      </c>
      <c r="D1855" s="1206">
        <v>389517.89359945297</v>
      </c>
      <c r="E1855" s="1206">
        <v>5322140.7714454709</v>
      </c>
      <c r="F1855" s="1210">
        <v>24328100.535092939</v>
      </c>
    </row>
    <row r="1856" spans="2:6" ht="13.15" customHeight="1" x14ac:dyDescent="0.3">
      <c r="B1856" s="1172" t="s">
        <v>2641</v>
      </c>
      <c r="C1856" s="1207">
        <v>9638992.0815455802</v>
      </c>
      <c r="D1856" s="1208">
        <v>355786.88236542518</v>
      </c>
      <c r="E1856" s="1207">
        <v>4877677.2212948259</v>
      </c>
      <c r="F1856" s="1211">
        <v>14872456.185205832</v>
      </c>
    </row>
    <row r="1857" spans="2:6" ht="13.15" customHeight="1" x14ac:dyDescent="0.3">
      <c r="B1857" s="1173" t="s">
        <v>2642</v>
      </c>
      <c r="C1857" s="1206">
        <v>130304306.33261673</v>
      </c>
      <c r="D1857" s="1206">
        <v>2664172.9281804767</v>
      </c>
      <c r="E1857" s="1206">
        <v>35486132.205078974</v>
      </c>
      <c r="F1857" s="1210">
        <v>168454611.46587616</v>
      </c>
    </row>
    <row r="1858" spans="2:6" ht="13.15" customHeight="1" x14ac:dyDescent="0.3">
      <c r="B1858" s="1172" t="s">
        <v>2643</v>
      </c>
      <c r="C1858" s="1207">
        <v>236939871.94540569</v>
      </c>
      <c r="D1858" s="1208">
        <v>4382414.0352715347</v>
      </c>
      <c r="E1858" s="1207">
        <v>57244114.633250989</v>
      </c>
      <c r="F1858" s="1211">
        <v>298566400.6139282</v>
      </c>
    </row>
    <row r="1859" spans="2:6" ht="13.15" customHeight="1" x14ac:dyDescent="0.3">
      <c r="B1859" s="1173" t="s">
        <v>2644</v>
      </c>
      <c r="C1859" s="1206">
        <v>25977243.413012587</v>
      </c>
      <c r="D1859" s="1206">
        <v>293010.89525028208</v>
      </c>
      <c r="E1859" s="1206">
        <v>3597814.8244865411</v>
      </c>
      <c r="F1859" s="1210">
        <v>29868069.132749412</v>
      </c>
    </row>
    <row r="1860" spans="2:6" ht="13.15" customHeight="1" x14ac:dyDescent="0.3">
      <c r="B1860" s="1172" t="s">
        <v>2645</v>
      </c>
      <c r="C1860" s="1207">
        <v>98100099.80830729</v>
      </c>
      <c r="D1860" s="1208">
        <v>2427253.7353827772</v>
      </c>
      <c r="E1860" s="1207">
        <v>27497267.051498793</v>
      </c>
      <c r="F1860" s="1211">
        <v>128024620.59518886</v>
      </c>
    </row>
    <row r="1861" spans="2:6" ht="13.15" customHeight="1" x14ac:dyDescent="0.3">
      <c r="B1861" s="1173" t="s">
        <v>2646</v>
      </c>
      <c r="C1861" s="1206">
        <v>76083234.973151639</v>
      </c>
      <c r="D1861" s="1206">
        <v>2618550.926336206</v>
      </c>
      <c r="E1861" s="1206">
        <v>14221836.159523785</v>
      </c>
      <c r="F1861" s="1210">
        <v>92923622.059011623</v>
      </c>
    </row>
    <row r="1862" spans="2:6" ht="13.15" customHeight="1" x14ac:dyDescent="0.3">
      <c r="B1862" s="1172" t="s">
        <v>2647</v>
      </c>
      <c r="C1862" s="1207">
        <v>37407793.064634375</v>
      </c>
      <c r="D1862" s="1208">
        <v>773055.11144819262</v>
      </c>
      <c r="E1862" s="1207">
        <v>3449426.1551103005</v>
      </c>
      <c r="F1862" s="1211">
        <v>41630274.331192866</v>
      </c>
    </row>
    <row r="1863" spans="2:6" ht="13.15" customHeight="1" x14ac:dyDescent="0.3">
      <c r="B1863" s="1173" t="s">
        <v>2648</v>
      </c>
      <c r="C1863" s="1206">
        <v>83923296.257825479</v>
      </c>
      <c r="D1863" s="1206">
        <v>1728485.6528475736</v>
      </c>
      <c r="E1863" s="1206">
        <v>13121469.225950962</v>
      </c>
      <c r="F1863" s="1210">
        <v>98773251.136624008</v>
      </c>
    </row>
    <row r="1864" spans="2:6" ht="13.15" customHeight="1" x14ac:dyDescent="0.3">
      <c r="B1864" s="1172" t="s">
        <v>2649</v>
      </c>
      <c r="C1864" s="1207">
        <v>54690909.755824506</v>
      </c>
      <c r="D1864" s="1208">
        <v>1850632.1599445108</v>
      </c>
      <c r="E1864" s="1207">
        <v>13993162.205103917</v>
      </c>
      <c r="F1864" s="1211">
        <v>70534704.12087293</v>
      </c>
    </row>
    <row r="1865" spans="2:6" ht="13.15" customHeight="1" x14ac:dyDescent="0.3">
      <c r="B1865" s="1173" t="s">
        <v>2650</v>
      </c>
      <c r="C1865" s="1206">
        <v>148693.40704313599</v>
      </c>
      <c r="D1865" s="1206">
        <v>0</v>
      </c>
      <c r="E1865" s="1206">
        <v>0</v>
      </c>
      <c r="F1865" s="1210">
        <v>148693.40704313599</v>
      </c>
    </row>
    <row r="1866" spans="2:6" ht="13.15" customHeight="1" x14ac:dyDescent="0.3">
      <c r="B1866" s="1172" t="s">
        <v>2651</v>
      </c>
      <c r="C1866" s="1207">
        <v>90013718.132168084</v>
      </c>
      <c r="D1866" s="1208">
        <v>126776.25373690293</v>
      </c>
      <c r="E1866" s="1207">
        <v>7063877.2922538891</v>
      </c>
      <c r="F1866" s="1211">
        <v>97204371.678158879</v>
      </c>
    </row>
    <row r="1867" spans="2:6" ht="13.15" customHeight="1" x14ac:dyDescent="0.3">
      <c r="B1867" s="1173" t="s">
        <v>2652</v>
      </c>
      <c r="C1867" s="1206">
        <v>2107813836.9446006</v>
      </c>
      <c r="D1867" s="1206">
        <v>36726879.475432009</v>
      </c>
      <c r="E1867" s="1206">
        <v>386887837.85548669</v>
      </c>
      <c r="F1867" s="1210">
        <v>2531428554.2755194</v>
      </c>
    </row>
    <row r="1868" spans="2:6" ht="13.15" customHeight="1" x14ac:dyDescent="0.3">
      <c r="B1868" s="1172" t="s">
        <v>2653</v>
      </c>
      <c r="C1868" s="1207">
        <v>1418791937.2582278</v>
      </c>
      <c r="D1868" s="1208">
        <v>17412195.669342101</v>
      </c>
      <c r="E1868" s="1207">
        <v>202853790.64886972</v>
      </c>
      <c r="F1868" s="1211">
        <v>1639057923.5764396</v>
      </c>
    </row>
    <row r="1869" spans="2:6" ht="13.15" customHeight="1" x14ac:dyDescent="0.3">
      <c r="B1869" s="1173" t="s">
        <v>2654</v>
      </c>
      <c r="C1869" s="1206">
        <v>1785210587.2176251</v>
      </c>
      <c r="D1869" s="1206">
        <v>32155053.921090841</v>
      </c>
      <c r="E1869" s="1206">
        <v>537260349.24375975</v>
      </c>
      <c r="F1869" s="1210">
        <v>2354625990.3824759</v>
      </c>
    </row>
    <row r="1870" spans="2:6" ht="13.15" customHeight="1" x14ac:dyDescent="0.3">
      <c r="B1870" s="1172" t="s">
        <v>2655</v>
      </c>
      <c r="C1870" s="1207">
        <v>2213935051.7177815</v>
      </c>
      <c r="D1870" s="1208">
        <v>47262466.022246554</v>
      </c>
      <c r="E1870" s="1207">
        <v>181596313.29206145</v>
      </c>
      <c r="F1870" s="1211">
        <v>2442793831.0320892</v>
      </c>
    </row>
    <row r="1871" spans="2:6" ht="13.15" customHeight="1" x14ac:dyDescent="0.3">
      <c r="B1871" s="1173" t="s">
        <v>2656</v>
      </c>
      <c r="C1871" s="1206">
        <v>3208763307.7847342</v>
      </c>
      <c r="D1871" s="1206">
        <v>64206283.31114918</v>
      </c>
      <c r="E1871" s="1206">
        <v>540872966.45846713</v>
      </c>
      <c r="F1871" s="1210">
        <v>3813842557.5543504</v>
      </c>
    </row>
    <row r="1872" spans="2:6" ht="13.15" customHeight="1" x14ac:dyDescent="0.3">
      <c r="B1872" s="1172" t="s">
        <v>2657</v>
      </c>
      <c r="C1872" s="1207">
        <v>995112.53492229094</v>
      </c>
      <c r="D1872" s="1208">
        <v>5178.5615912066023</v>
      </c>
      <c r="E1872" s="1207">
        <v>0</v>
      </c>
      <c r="F1872" s="1211">
        <v>1000291.0965134975</v>
      </c>
    </row>
    <row r="1873" spans="2:6" ht="13.15" customHeight="1" x14ac:dyDescent="0.3">
      <c r="B1873" s="1173" t="s">
        <v>2658</v>
      </c>
      <c r="C1873" s="1206">
        <v>270488.19040629233</v>
      </c>
      <c r="D1873" s="1206">
        <v>17730.94457858782</v>
      </c>
      <c r="E1873" s="1206">
        <v>7137964.8405495929</v>
      </c>
      <c r="F1873" s="1210">
        <v>7426183.9755344726</v>
      </c>
    </row>
    <row r="1874" spans="2:6" ht="13.15" customHeight="1" x14ac:dyDescent="0.3">
      <c r="B1874" s="1172" t="s">
        <v>2659</v>
      </c>
      <c r="C1874" s="1207">
        <v>2461155.7960996567</v>
      </c>
      <c r="D1874" s="1208">
        <v>415537.35115961882</v>
      </c>
      <c r="E1874" s="1207">
        <v>732787.59226809151</v>
      </c>
      <c r="F1874" s="1211">
        <v>3609480.7395273671</v>
      </c>
    </row>
    <row r="1875" spans="2:6" ht="13.15" customHeight="1" x14ac:dyDescent="0.3">
      <c r="B1875" s="1173" t="s">
        <v>2660</v>
      </c>
      <c r="C1875" s="1206">
        <v>0</v>
      </c>
      <c r="D1875" s="1206">
        <v>745.82544655964648</v>
      </c>
      <c r="E1875" s="1206">
        <v>679.1358593772859</v>
      </c>
      <c r="F1875" s="1210">
        <v>1424.9613059369324</v>
      </c>
    </row>
    <row r="1876" spans="2:6" ht="13.15" customHeight="1" x14ac:dyDescent="0.3">
      <c r="B1876" s="1172" t="s">
        <v>2661</v>
      </c>
      <c r="C1876" s="1207">
        <v>623387482.87114227</v>
      </c>
      <c r="D1876" s="1208">
        <v>43385510.557068892</v>
      </c>
      <c r="E1876" s="1207">
        <v>325980496.07063079</v>
      </c>
      <c r="F1876" s="1211">
        <v>992753489.498842</v>
      </c>
    </row>
    <row r="1877" spans="2:6" ht="13.15" customHeight="1" x14ac:dyDescent="0.3">
      <c r="B1877" s="1173" t="s">
        <v>2662</v>
      </c>
      <c r="C1877" s="1206">
        <v>136814.3194281196</v>
      </c>
      <c r="D1877" s="1206">
        <v>2955.1574297646371</v>
      </c>
      <c r="E1877" s="1206">
        <v>0</v>
      </c>
      <c r="F1877" s="1210">
        <v>139769.47685788423</v>
      </c>
    </row>
    <row r="1878" spans="2:6" ht="13.15" customHeight="1" x14ac:dyDescent="0.3">
      <c r="B1878" s="1172" t="s">
        <v>2663</v>
      </c>
      <c r="C1878" s="1207">
        <v>23348824.601644021</v>
      </c>
      <c r="D1878" s="1208">
        <v>2411267.7409055731</v>
      </c>
      <c r="E1878" s="1207">
        <v>4944885.405518461</v>
      </c>
      <c r="F1878" s="1211">
        <v>30704977.748068053</v>
      </c>
    </row>
    <row r="1879" spans="2:6" ht="13.15" customHeight="1" x14ac:dyDescent="0.3">
      <c r="B1879" s="1173" t="s">
        <v>2664</v>
      </c>
      <c r="C1879" s="1206">
        <v>99812463.460950062</v>
      </c>
      <c r="D1879" s="1206">
        <v>6262217.8207012936</v>
      </c>
      <c r="E1879" s="1206">
        <v>31075282.858898014</v>
      </c>
      <c r="F1879" s="1210">
        <v>137149964.14054936</v>
      </c>
    </row>
    <row r="1880" spans="2:6" ht="13.15" customHeight="1" x14ac:dyDescent="0.3">
      <c r="B1880" s="1172" t="s">
        <v>2665</v>
      </c>
      <c r="C1880" s="1207">
        <v>130471842.43035948</v>
      </c>
      <c r="D1880" s="1208">
        <v>7358806.3819957636</v>
      </c>
      <c r="E1880" s="1207">
        <v>916525787.24922609</v>
      </c>
      <c r="F1880" s="1211">
        <v>1054356436.0615814</v>
      </c>
    </row>
    <row r="1881" spans="2:6" ht="13.15" customHeight="1" x14ac:dyDescent="0.3">
      <c r="B1881" s="1173" t="s">
        <v>2666</v>
      </c>
      <c r="C1881" s="1206">
        <v>2491604.4919404457</v>
      </c>
      <c r="D1881" s="1206">
        <v>65956.299396699324</v>
      </c>
      <c r="E1881" s="1206">
        <v>114078.5434575946</v>
      </c>
      <c r="F1881" s="1210">
        <v>2671639.3347947397</v>
      </c>
    </row>
    <row r="1882" spans="2:6" ht="13.15" customHeight="1" x14ac:dyDescent="0.3">
      <c r="B1882" s="1172" t="s">
        <v>2667</v>
      </c>
      <c r="C1882" s="1207">
        <v>31726039.112495728</v>
      </c>
      <c r="D1882" s="1208">
        <v>1372740.9870168595</v>
      </c>
      <c r="E1882" s="1207">
        <v>5463345.5896768598</v>
      </c>
      <c r="F1882" s="1211">
        <v>38562125.689189449</v>
      </c>
    </row>
    <row r="1883" spans="2:6" ht="13.15" customHeight="1" x14ac:dyDescent="0.3">
      <c r="B1883" s="1173" t="s">
        <v>2668</v>
      </c>
      <c r="C1883" s="1206">
        <v>68397055.662525162</v>
      </c>
      <c r="D1883" s="1206">
        <v>4604993.6784457602</v>
      </c>
      <c r="E1883" s="1206">
        <v>14559082.05228815</v>
      </c>
      <c r="F1883" s="1210">
        <v>87561131.393259063</v>
      </c>
    </row>
    <row r="1884" spans="2:6" ht="13.15" customHeight="1" x14ac:dyDescent="0.3">
      <c r="B1884" s="1172" t="s">
        <v>2669</v>
      </c>
      <c r="C1884" s="1207">
        <v>9723784.1896941476</v>
      </c>
      <c r="D1884" s="1208">
        <v>756661.02380211721</v>
      </c>
      <c r="E1884" s="1207">
        <v>3908550.3499634396</v>
      </c>
      <c r="F1884" s="1211">
        <v>14388995.563459704</v>
      </c>
    </row>
    <row r="1885" spans="2:6" ht="13.15" customHeight="1" x14ac:dyDescent="0.3">
      <c r="B1885" s="1173" t="s">
        <v>2670</v>
      </c>
      <c r="C1885" s="1206">
        <v>92588339.696176663</v>
      </c>
      <c r="D1885" s="1206">
        <v>6042424.4688179912</v>
      </c>
      <c r="E1885" s="1206">
        <v>70113794.681356594</v>
      </c>
      <c r="F1885" s="1210">
        <v>168744558.84635127</v>
      </c>
    </row>
    <row r="1886" spans="2:6" ht="13.15" customHeight="1" x14ac:dyDescent="0.3">
      <c r="B1886" s="1172" t="s">
        <v>2671</v>
      </c>
      <c r="C1886" s="1207">
        <v>54361572.292290971</v>
      </c>
      <c r="D1886" s="1208">
        <v>3435905.2548743947</v>
      </c>
      <c r="E1886" s="1207">
        <v>12864756.22654405</v>
      </c>
      <c r="F1886" s="1211">
        <v>70662233.773709416</v>
      </c>
    </row>
    <row r="1887" spans="2:6" ht="13.15" customHeight="1" x14ac:dyDescent="0.3">
      <c r="B1887" s="1173" t="s">
        <v>2672</v>
      </c>
      <c r="C1887" s="1206">
        <v>53801753.220778719</v>
      </c>
      <c r="D1887" s="1206">
        <v>4834454.6167778624</v>
      </c>
      <c r="E1887" s="1206">
        <v>18119653.426303886</v>
      </c>
      <c r="F1887" s="1210">
        <v>76755861.263860464</v>
      </c>
    </row>
    <row r="1888" spans="2:6" ht="13.15" customHeight="1" x14ac:dyDescent="0.3">
      <c r="B1888" s="1172" t="s">
        <v>2673</v>
      </c>
      <c r="C1888" s="1207">
        <v>16958558.170949988</v>
      </c>
      <c r="D1888" s="1208">
        <v>709251.85532175028</v>
      </c>
      <c r="E1888" s="1207">
        <v>1446868.0785915179</v>
      </c>
      <c r="F1888" s="1211">
        <v>19114678.104863256</v>
      </c>
    </row>
    <row r="1889" spans="2:6" ht="13.15" customHeight="1" x14ac:dyDescent="0.3">
      <c r="B1889" s="1173" t="s">
        <v>2674</v>
      </c>
      <c r="C1889" s="1206">
        <v>78911003.990473345</v>
      </c>
      <c r="D1889" s="1206">
        <v>6474834.3616837393</v>
      </c>
      <c r="E1889" s="1206">
        <v>22744446.642999381</v>
      </c>
      <c r="F1889" s="1210">
        <v>108130284.99515647</v>
      </c>
    </row>
    <row r="1890" spans="2:6" ht="13.15" customHeight="1" x14ac:dyDescent="0.3">
      <c r="B1890" s="1172" t="s">
        <v>2675</v>
      </c>
      <c r="C1890" s="1207">
        <v>74536768.923408255</v>
      </c>
      <c r="D1890" s="1208">
        <v>3028853.4271916714</v>
      </c>
      <c r="E1890" s="1207">
        <v>51470965.546172753</v>
      </c>
      <c r="F1890" s="1211">
        <v>129036587.89677268</v>
      </c>
    </row>
    <row r="1891" spans="2:6" ht="13.15" customHeight="1" x14ac:dyDescent="0.3">
      <c r="B1891" s="1173" t="s">
        <v>2676</v>
      </c>
      <c r="C1891" s="1206">
        <v>119926489.61791189</v>
      </c>
      <c r="D1891" s="1206">
        <v>5282301.6891695745</v>
      </c>
      <c r="E1891" s="1206">
        <v>36221645.807330139</v>
      </c>
      <c r="F1891" s="1210">
        <v>161430437.11441159</v>
      </c>
    </row>
    <row r="1892" spans="2:6" ht="13.15" customHeight="1" x14ac:dyDescent="0.3">
      <c r="B1892" s="1172" t="s">
        <v>2677</v>
      </c>
      <c r="C1892" s="1207">
        <v>101419826.90237501</v>
      </c>
      <c r="D1892" s="1208">
        <v>8481456.6173851136</v>
      </c>
      <c r="E1892" s="1207">
        <v>31540333.665845018</v>
      </c>
      <c r="F1892" s="1211">
        <v>141441617.18560514</v>
      </c>
    </row>
    <row r="1893" spans="2:6" ht="13.15" customHeight="1" x14ac:dyDescent="0.3">
      <c r="B1893" s="1173" t="s">
        <v>2678</v>
      </c>
      <c r="C1893" s="1206">
        <v>48796014.93280036</v>
      </c>
      <c r="D1893" s="1206">
        <v>3740089.4596448345</v>
      </c>
      <c r="E1893" s="1206">
        <v>9344615.27719713</v>
      </c>
      <c r="F1893" s="1210">
        <v>61880719.669642322</v>
      </c>
    </row>
    <row r="1894" spans="2:6" ht="13.15" customHeight="1" x14ac:dyDescent="0.3">
      <c r="B1894" s="1172" t="s">
        <v>2679</v>
      </c>
      <c r="C1894" s="1207">
        <v>23420918.374755841</v>
      </c>
      <c r="D1894" s="1208">
        <v>522485.90576062474</v>
      </c>
      <c r="E1894" s="1207">
        <v>2564139.6119166217</v>
      </c>
      <c r="F1894" s="1211">
        <v>26507543.892433085</v>
      </c>
    </row>
    <row r="1895" spans="2:6" ht="13.15" customHeight="1" x14ac:dyDescent="0.3">
      <c r="B1895" s="1173" t="s">
        <v>2680</v>
      </c>
      <c r="C1895" s="1206">
        <v>52068498.758881949</v>
      </c>
      <c r="D1895" s="1206">
        <v>1793499.1163023948</v>
      </c>
      <c r="E1895" s="1206">
        <v>15126798.977542927</v>
      </c>
      <c r="F1895" s="1210">
        <v>68988796.852727264</v>
      </c>
    </row>
    <row r="1896" spans="2:6" ht="13.15" customHeight="1" x14ac:dyDescent="0.3">
      <c r="B1896" s="1172" t="s">
        <v>2681</v>
      </c>
      <c r="C1896" s="1207">
        <v>27973885.920994014</v>
      </c>
      <c r="D1896" s="1208">
        <v>1644024.4390692529</v>
      </c>
      <c r="E1896" s="1207">
        <v>3814680.2869385905</v>
      </c>
      <c r="F1896" s="1211">
        <v>33432590.647001855</v>
      </c>
    </row>
    <row r="1897" spans="2:6" ht="13.15" customHeight="1" x14ac:dyDescent="0.3">
      <c r="B1897" s="1173" t="s">
        <v>2682</v>
      </c>
      <c r="C1897" s="1206">
        <v>130714476.20842713</v>
      </c>
      <c r="D1897" s="1206">
        <v>5466281.347439779</v>
      </c>
      <c r="E1897" s="1206">
        <v>62712001.688193336</v>
      </c>
      <c r="F1897" s="1210">
        <v>198892759.24406022</v>
      </c>
    </row>
    <row r="1898" spans="2:6" ht="13.15" customHeight="1" x14ac:dyDescent="0.3">
      <c r="B1898" s="1172" t="s">
        <v>2683</v>
      </c>
      <c r="C1898" s="1207">
        <v>61840072.381510027</v>
      </c>
      <c r="D1898" s="1208">
        <v>3072153.5196268414</v>
      </c>
      <c r="E1898" s="1207">
        <v>16265242.092462422</v>
      </c>
      <c r="F1898" s="1211">
        <v>81177467.993599296</v>
      </c>
    </row>
    <row r="1899" spans="2:6" ht="13.15" customHeight="1" x14ac:dyDescent="0.3">
      <c r="B1899" s="1173" t="s">
        <v>2684</v>
      </c>
      <c r="C1899" s="1206">
        <v>154175264.62437367</v>
      </c>
      <c r="D1899" s="1206">
        <v>5318678.2699121544</v>
      </c>
      <c r="E1899" s="1206">
        <v>6685989.8438227158</v>
      </c>
      <c r="F1899" s="1210">
        <v>166179932.73810855</v>
      </c>
    </row>
    <row r="1900" spans="2:6" ht="13.15" customHeight="1" x14ac:dyDescent="0.3">
      <c r="B1900" s="1172" t="s">
        <v>2685</v>
      </c>
      <c r="C1900" s="1207">
        <v>106762275.8806825</v>
      </c>
      <c r="D1900" s="1208">
        <v>5549096.1163643729</v>
      </c>
      <c r="E1900" s="1207">
        <v>13233096.947781518</v>
      </c>
      <c r="F1900" s="1211">
        <v>125544468.94482839</v>
      </c>
    </row>
    <row r="1901" spans="2:6" ht="13.15" customHeight="1" x14ac:dyDescent="0.3">
      <c r="B1901" s="1173" t="s">
        <v>2686</v>
      </c>
      <c r="C1901" s="1206">
        <v>40151862.303703137</v>
      </c>
      <c r="D1901" s="1206">
        <v>1442679.7128546226</v>
      </c>
      <c r="E1901" s="1206">
        <v>11104109.250981396</v>
      </c>
      <c r="F1901" s="1210">
        <v>52698651.267539158</v>
      </c>
    </row>
    <row r="1902" spans="2:6" ht="13.15" customHeight="1" x14ac:dyDescent="0.3">
      <c r="B1902" s="1172" t="s">
        <v>2687</v>
      </c>
      <c r="C1902" s="1207">
        <v>55788564.759699427</v>
      </c>
      <c r="D1902" s="1208">
        <v>1741136.5410826146</v>
      </c>
      <c r="E1902" s="1207">
        <v>22449413.977506775</v>
      </c>
      <c r="F1902" s="1211">
        <v>79979115.278288811</v>
      </c>
    </row>
    <row r="1903" spans="2:6" ht="13.15" customHeight="1" x14ac:dyDescent="0.3">
      <c r="B1903" s="1173" t="s">
        <v>2688</v>
      </c>
      <c r="C1903" s="1206">
        <v>7123083.2494272888</v>
      </c>
      <c r="D1903" s="1206">
        <v>571330.43642116315</v>
      </c>
      <c r="E1903" s="1206">
        <v>1509904.2342664457</v>
      </c>
      <c r="F1903" s="1210">
        <v>9204317.9201148972</v>
      </c>
    </row>
    <row r="1904" spans="2:6" ht="13.15" customHeight="1" x14ac:dyDescent="0.3">
      <c r="B1904" s="1172" t="s">
        <v>2689</v>
      </c>
      <c r="C1904" s="1207">
        <v>30164690.067924339</v>
      </c>
      <c r="D1904" s="1208">
        <v>1782058.4353957351</v>
      </c>
      <c r="E1904" s="1207">
        <v>7678133.135648787</v>
      </c>
      <c r="F1904" s="1211">
        <v>39624881.638968863</v>
      </c>
    </row>
    <row r="1905" spans="2:6" ht="13.15" customHeight="1" x14ac:dyDescent="0.3">
      <c r="B1905" s="1173" t="s">
        <v>2690</v>
      </c>
      <c r="C1905" s="1206">
        <v>49770373.199705601</v>
      </c>
      <c r="D1905" s="1206">
        <v>1938639.5626385498</v>
      </c>
      <c r="E1905" s="1206">
        <v>6482090.5985833099</v>
      </c>
      <c r="F1905" s="1210">
        <v>58191103.360927463</v>
      </c>
    </row>
    <row r="1906" spans="2:6" ht="13.15" customHeight="1" x14ac:dyDescent="0.3">
      <c r="B1906" s="1172" t="s">
        <v>2691</v>
      </c>
      <c r="C1906" s="1207">
        <v>10363206.802350719</v>
      </c>
      <c r="D1906" s="1208">
        <v>612393.05251665507</v>
      </c>
      <c r="E1906" s="1207">
        <v>2610351.2849519681</v>
      </c>
      <c r="F1906" s="1211">
        <v>13585951.139819341</v>
      </c>
    </row>
    <row r="1907" spans="2:6" ht="13.15" customHeight="1" x14ac:dyDescent="0.3">
      <c r="B1907" s="1173" t="s">
        <v>2692</v>
      </c>
      <c r="C1907" s="1206">
        <v>70086343.846122712</v>
      </c>
      <c r="D1907" s="1206">
        <v>3173825.0073889829</v>
      </c>
      <c r="E1907" s="1206">
        <v>9061927.8561497573</v>
      </c>
      <c r="F1907" s="1210">
        <v>82322096.709661454</v>
      </c>
    </row>
    <row r="1908" spans="2:6" ht="13.15" customHeight="1" x14ac:dyDescent="0.3">
      <c r="B1908" s="1172" t="s">
        <v>2693</v>
      </c>
      <c r="C1908" s="1207">
        <v>286366434.31046057</v>
      </c>
      <c r="D1908" s="1208">
        <v>12189433.366293168</v>
      </c>
      <c r="E1908" s="1207">
        <v>145780410.46368209</v>
      </c>
      <c r="F1908" s="1211">
        <v>444336278.14043581</v>
      </c>
    </row>
    <row r="1909" spans="2:6" ht="13.15" customHeight="1" x14ac:dyDescent="0.3">
      <c r="B1909" s="1173" t="s">
        <v>2694</v>
      </c>
      <c r="C1909" s="1206">
        <v>20533890.460595999</v>
      </c>
      <c r="D1909" s="1206">
        <v>848411.62590719049</v>
      </c>
      <c r="E1909" s="1206">
        <v>28967552.24776087</v>
      </c>
      <c r="F1909" s="1210">
        <v>50349854.334264055</v>
      </c>
    </row>
    <row r="1910" spans="2:6" ht="13.15" customHeight="1" x14ac:dyDescent="0.3">
      <c r="B1910" s="1172" t="s">
        <v>2695</v>
      </c>
      <c r="C1910" s="1207">
        <v>51924720.836369157</v>
      </c>
      <c r="D1910" s="1208">
        <v>877231.44693651458</v>
      </c>
      <c r="E1910" s="1207">
        <v>4737419.4549698392</v>
      </c>
      <c r="F1910" s="1211">
        <v>57539371.738275513</v>
      </c>
    </row>
    <row r="1911" spans="2:6" ht="13.15" customHeight="1" x14ac:dyDescent="0.3">
      <c r="B1911" s="1173" t="s">
        <v>2696</v>
      </c>
      <c r="C1911" s="1206">
        <v>64472041.265039444</v>
      </c>
      <c r="D1911" s="1206">
        <v>2138774.0815247996</v>
      </c>
      <c r="E1911" s="1206">
        <v>248800918.33339727</v>
      </c>
      <c r="F1911" s="1210">
        <v>315411733.6799615</v>
      </c>
    </row>
    <row r="1912" spans="2:6" ht="13.15" customHeight="1" x14ac:dyDescent="0.3">
      <c r="B1912" s="1172" t="s">
        <v>2697</v>
      </c>
      <c r="C1912" s="1207">
        <v>58438966.71021761</v>
      </c>
      <c r="D1912" s="1208">
        <v>2674220.4634416788</v>
      </c>
      <c r="E1912" s="1207">
        <v>16583051.875522247</v>
      </c>
      <c r="F1912" s="1211">
        <v>77696239.049181536</v>
      </c>
    </row>
    <row r="1913" spans="2:6" ht="13.15" customHeight="1" x14ac:dyDescent="0.3">
      <c r="B1913" s="1173" t="s">
        <v>2698</v>
      </c>
      <c r="C1913" s="1206">
        <v>371376189.19073087</v>
      </c>
      <c r="D1913" s="1206">
        <v>13309423.959995741</v>
      </c>
      <c r="E1913" s="1206">
        <v>77900514.772960797</v>
      </c>
      <c r="F1913" s="1210">
        <v>462586127.9236874</v>
      </c>
    </row>
    <row r="1914" spans="2:6" ht="13.15" customHeight="1" x14ac:dyDescent="0.3">
      <c r="B1914" s="1172" t="s">
        <v>2699</v>
      </c>
      <c r="C1914" s="1207">
        <v>17083903.026473947</v>
      </c>
      <c r="D1914" s="1208">
        <v>668512.89932570909</v>
      </c>
      <c r="E1914" s="1207">
        <v>26589454.028540149</v>
      </c>
      <c r="F1914" s="1211">
        <v>44341869.954339802</v>
      </c>
    </row>
    <row r="1915" spans="2:6" ht="13.15" customHeight="1" x14ac:dyDescent="0.3">
      <c r="B1915" s="1173" t="s">
        <v>2700</v>
      </c>
      <c r="C1915" s="1206">
        <v>4483331.5153915249</v>
      </c>
      <c r="D1915" s="1206">
        <v>432241.02672690758</v>
      </c>
      <c r="E1915" s="1206">
        <v>1821936.291838519</v>
      </c>
      <c r="F1915" s="1210">
        <v>6737508.8339569513</v>
      </c>
    </row>
    <row r="1916" spans="2:6" ht="13.15" customHeight="1" x14ac:dyDescent="0.3">
      <c r="B1916" s="1172" t="s">
        <v>2701</v>
      </c>
      <c r="C1916" s="1207">
        <v>605352297.04680824</v>
      </c>
      <c r="D1916" s="1208">
        <v>23578047.213476598</v>
      </c>
      <c r="E1916" s="1207">
        <v>326838009.79389304</v>
      </c>
      <c r="F1916" s="1211">
        <v>955768354.054178</v>
      </c>
    </row>
    <row r="1917" spans="2:6" ht="13.15" customHeight="1" x14ac:dyDescent="0.3">
      <c r="B1917" s="1173" t="s">
        <v>2702</v>
      </c>
      <c r="C1917" s="1206">
        <v>127289748.90314165</v>
      </c>
      <c r="D1917" s="1206">
        <v>7686097.1034313198</v>
      </c>
      <c r="E1917" s="1206">
        <v>22013004.373914447</v>
      </c>
      <c r="F1917" s="1210">
        <v>156988850.38048741</v>
      </c>
    </row>
    <row r="1918" spans="2:6" ht="13.15" customHeight="1" x14ac:dyDescent="0.3">
      <c r="B1918" s="1172" t="s">
        <v>12588</v>
      </c>
      <c r="C1918" s="1207">
        <v>0</v>
      </c>
      <c r="D1918" s="1208">
        <v>5910.3148595292741</v>
      </c>
      <c r="E1918" s="1207">
        <v>0</v>
      </c>
      <c r="F1918" s="1211">
        <v>5910.3148595292741</v>
      </c>
    </row>
    <row r="1919" spans="2:6" ht="13.15" customHeight="1" x14ac:dyDescent="0.3">
      <c r="B1919" s="1173" t="s">
        <v>2703</v>
      </c>
      <c r="C1919" s="1206">
        <v>10583447.817557862</v>
      </c>
      <c r="D1919" s="1206">
        <v>1281581.4163977385</v>
      </c>
      <c r="E1919" s="1206">
        <v>3960843.8111354909</v>
      </c>
      <c r="F1919" s="1210">
        <v>15825873.045091093</v>
      </c>
    </row>
    <row r="1920" spans="2:6" ht="13.15" customHeight="1" x14ac:dyDescent="0.3">
      <c r="B1920" s="1172" t="s">
        <v>2704</v>
      </c>
      <c r="C1920" s="1207">
        <v>35180259.324963368</v>
      </c>
      <c r="D1920" s="1208">
        <v>1405571.378843721</v>
      </c>
      <c r="E1920" s="1207">
        <v>2398752.1912140073</v>
      </c>
      <c r="F1920" s="1211">
        <v>38984582.895021096</v>
      </c>
    </row>
    <row r="1921" spans="2:6" ht="13.15" customHeight="1" x14ac:dyDescent="0.3">
      <c r="B1921" s="1173" t="s">
        <v>2705</v>
      </c>
      <c r="C1921" s="1206">
        <v>15357202.543950995</v>
      </c>
      <c r="D1921" s="1206">
        <v>943835.06653211499</v>
      </c>
      <c r="E1921" s="1206">
        <v>4008259.1930569108</v>
      </c>
      <c r="F1921" s="1210">
        <v>20309296.803540021</v>
      </c>
    </row>
    <row r="1922" spans="2:6" ht="13.15" customHeight="1" x14ac:dyDescent="0.3">
      <c r="B1922" s="1172" t="s">
        <v>2706</v>
      </c>
      <c r="C1922" s="1207">
        <v>44706468.344784781</v>
      </c>
      <c r="D1922" s="1208">
        <v>2591968.5816465607</v>
      </c>
      <c r="E1922" s="1207">
        <v>6580956.2557175551</v>
      </c>
      <c r="F1922" s="1211">
        <v>53879393.182148896</v>
      </c>
    </row>
    <row r="1923" spans="2:6" ht="13.15" customHeight="1" x14ac:dyDescent="0.3">
      <c r="B1923" s="1173" t="s">
        <v>2707</v>
      </c>
      <c r="C1923" s="1206">
        <v>41247196.106549859</v>
      </c>
      <c r="D1923" s="1206">
        <v>2037581.0478227162</v>
      </c>
      <c r="E1923" s="1206">
        <v>18587718.128295891</v>
      </c>
      <c r="F1923" s="1210">
        <v>61872495.282668464</v>
      </c>
    </row>
    <row r="1924" spans="2:6" ht="13.15" customHeight="1" x14ac:dyDescent="0.3">
      <c r="B1924" s="1172" t="s">
        <v>2708</v>
      </c>
      <c r="C1924" s="1207">
        <v>70381682.541654617</v>
      </c>
      <c r="D1924" s="1208">
        <v>3684307.3451134679</v>
      </c>
      <c r="E1924" s="1207">
        <v>59016810.225013666</v>
      </c>
      <c r="F1924" s="1211">
        <v>133082800.11178175</v>
      </c>
    </row>
    <row r="1925" spans="2:6" ht="13.15" customHeight="1" x14ac:dyDescent="0.3">
      <c r="B1925" s="1173" t="s">
        <v>2709</v>
      </c>
      <c r="C1925" s="1206">
        <v>29070585.136210248</v>
      </c>
      <c r="D1925" s="1206">
        <v>1303365.1483085756</v>
      </c>
      <c r="E1925" s="1206">
        <v>3766734.4346007467</v>
      </c>
      <c r="F1925" s="1210">
        <v>34140684.719119571</v>
      </c>
    </row>
    <row r="1926" spans="2:6" ht="13.15" customHeight="1" x14ac:dyDescent="0.3">
      <c r="B1926" s="1172" t="s">
        <v>2710</v>
      </c>
      <c r="C1926" s="1207">
        <v>26382770.88676659</v>
      </c>
      <c r="D1926" s="1208">
        <v>867479.42741829075</v>
      </c>
      <c r="E1926" s="1207">
        <v>2848666.2319698157</v>
      </c>
      <c r="F1926" s="1211">
        <v>30098916.546154696</v>
      </c>
    </row>
    <row r="1927" spans="2:6" ht="13.15" customHeight="1" x14ac:dyDescent="0.3">
      <c r="B1927" s="1173" t="s">
        <v>2711</v>
      </c>
      <c r="C1927" s="1206">
        <v>20250021.228968192</v>
      </c>
      <c r="D1927" s="1206">
        <v>1368463.0448328189</v>
      </c>
      <c r="E1927" s="1206">
        <v>27424493.835632082</v>
      </c>
      <c r="F1927" s="1210">
        <v>49042978.109433092</v>
      </c>
    </row>
    <row r="1928" spans="2:6" ht="13.15" customHeight="1" x14ac:dyDescent="0.3">
      <c r="B1928" s="1172" t="s">
        <v>2712</v>
      </c>
      <c r="C1928" s="1207">
        <v>24056381.291540742</v>
      </c>
      <c r="D1928" s="1208">
        <v>801565.34455630276</v>
      </c>
      <c r="E1928" s="1207">
        <v>3966647.335751988</v>
      </c>
      <c r="F1928" s="1211">
        <v>28824593.971849032</v>
      </c>
    </row>
    <row r="1929" spans="2:6" ht="13.15" customHeight="1" x14ac:dyDescent="0.3">
      <c r="B1929" s="1173" t="s">
        <v>2713</v>
      </c>
      <c r="C1929" s="1206">
        <v>20068148.301345184</v>
      </c>
      <c r="D1929" s="1206">
        <v>1195600.4073698251</v>
      </c>
      <c r="E1929" s="1206">
        <v>6971391.33613142</v>
      </c>
      <c r="F1929" s="1210">
        <v>28235140.04484643</v>
      </c>
    </row>
    <row r="1930" spans="2:6" ht="13.15" customHeight="1" x14ac:dyDescent="0.3">
      <c r="B1930" s="1172" t="s">
        <v>2714</v>
      </c>
      <c r="C1930" s="1207">
        <v>49076470.633504316</v>
      </c>
      <c r="D1930" s="1208">
        <v>3045219.3704812699</v>
      </c>
      <c r="E1930" s="1207">
        <v>7047694.6502267085</v>
      </c>
      <c r="F1930" s="1211">
        <v>59169384.654212296</v>
      </c>
    </row>
    <row r="1931" spans="2:6" ht="13.15" customHeight="1" x14ac:dyDescent="0.3">
      <c r="B1931" s="1173" t="s">
        <v>2715</v>
      </c>
      <c r="C1931" s="1206">
        <v>36489416.704880334</v>
      </c>
      <c r="D1931" s="1206">
        <v>1177517.6583353127</v>
      </c>
      <c r="E1931" s="1206">
        <v>5725485.7322919974</v>
      </c>
      <c r="F1931" s="1210">
        <v>43392420.095507644</v>
      </c>
    </row>
    <row r="1932" spans="2:6" ht="13.15" customHeight="1" x14ac:dyDescent="0.3">
      <c r="B1932" s="1172" t="s">
        <v>2716</v>
      </c>
      <c r="C1932" s="1207">
        <v>10724221.832857657</v>
      </c>
      <c r="D1932" s="1208">
        <v>127944.24453057177</v>
      </c>
      <c r="E1932" s="1207">
        <v>627027.61707597424</v>
      </c>
      <c r="F1932" s="1211">
        <v>11479193.694464203</v>
      </c>
    </row>
    <row r="1933" spans="2:6" ht="13.15" customHeight="1" x14ac:dyDescent="0.3">
      <c r="B1933" s="1173" t="s">
        <v>2717</v>
      </c>
      <c r="C1933" s="1206">
        <v>50091927.812732786</v>
      </c>
      <c r="D1933" s="1206">
        <v>1858020.0535189235</v>
      </c>
      <c r="E1933" s="1206">
        <v>6350894.6811842667</v>
      </c>
      <c r="F1933" s="1210">
        <v>58300842.547435977</v>
      </c>
    </row>
    <row r="1934" spans="2:6" ht="13.15" customHeight="1" x14ac:dyDescent="0.3">
      <c r="B1934" s="1172" t="s">
        <v>2718</v>
      </c>
      <c r="C1934" s="1207">
        <v>59617317.585132413</v>
      </c>
      <c r="D1934" s="1208">
        <v>2664538.80481464</v>
      </c>
      <c r="E1934" s="1207">
        <v>3232009.7847907096</v>
      </c>
      <c r="F1934" s="1211">
        <v>65513866.174737759</v>
      </c>
    </row>
    <row r="1935" spans="2:6" ht="13.15" customHeight="1" x14ac:dyDescent="0.3">
      <c r="B1935" s="1173" t="s">
        <v>2719</v>
      </c>
      <c r="C1935" s="1206">
        <v>27907663.42107122</v>
      </c>
      <c r="D1935" s="1206">
        <v>1503527.8115512999</v>
      </c>
      <c r="E1935" s="1206">
        <v>5956453.6641038563</v>
      </c>
      <c r="F1935" s="1210">
        <v>35367644.896726377</v>
      </c>
    </row>
    <row r="1936" spans="2:6" ht="13.15" customHeight="1" x14ac:dyDescent="0.3">
      <c r="B1936" s="1172" t="s">
        <v>2720</v>
      </c>
      <c r="C1936" s="1207">
        <v>10060221.797549322</v>
      </c>
      <c r="D1936" s="1208">
        <v>498028.45998476329</v>
      </c>
      <c r="E1936" s="1207">
        <v>615235.34897224139</v>
      </c>
      <c r="F1936" s="1211">
        <v>11173485.606506325</v>
      </c>
    </row>
    <row r="1937" spans="2:6" ht="13.15" customHeight="1" x14ac:dyDescent="0.3">
      <c r="B1937" s="1173" t="s">
        <v>2721</v>
      </c>
      <c r="C1937" s="1206">
        <v>1517994334.4724667</v>
      </c>
      <c r="D1937" s="1206">
        <v>40490455.400554329</v>
      </c>
      <c r="E1937" s="1206">
        <v>4069917929.4552922</v>
      </c>
      <c r="F1937" s="1210">
        <v>5628402719.3283138</v>
      </c>
    </row>
    <row r="1938" spans="2:6" ht="13.15" customHeight="1" x14ac:dyDescent="0.3">
      <c r="B1938" s="1172" t="s">
        <v>2722</v>
      </c>
      <c r="C1938" s="1207">
        <v>259610632.76433498</v>
      </c>
      <c r="D1938" s="1208">
        <v>19790464.152281992</v>
      </c>
      <c r="E1938" s="1207">
        <v>200080862.34621912</v>
      </c>
      <c r="F1938" s="1211">
        <v>479481959.2628361</v>
      </c>
    </row>
    <row r="1939" spans="2:6" ht="13.15" customHeight="1" x14ac:dyDescent="0.3">
      <c r="B1939" s="1173" t="s">
        <v>2723</v>
      </c>
      <c r="C1939" s="1206">
        <v>290150.12852769869</v>
      </c>
      <c r="D1939" s="1206">
        <v>2955.1574297646371</v>
      </c>
      <c r="E1939" s="1206">
        <v>246.95849431901306</v>
      </c>
      <c r="F1939" s="1210">
        <v>293352.24445178232</v>
      </c>
    </row>
    <row r="1940" spans="2:6" ht="13.15" customHeight="1" x14ac:dyDescent="0.3">
      <c r="B1940" s="1172" t="s">
        <v>2724</v>
      </c>
      <c r="C1940" s="1207">
        <v>69813670.995925128</v>
      </c>
      <c r="D1940" s="1208">
        <v>5757153.2715980401</v>
      </c>
      <c r="E1940" s="1207">
        <v>19605047.030009173</v>
      </c>
      <c r="F1940" s="1211">
        <v>95175871.29753235</v>
      </c>
    </row>
    <row r="1941" spans="2:6" ht="13.15" customHeight="1" x14ac:dyDescent="0.3">
      <c r="B1941" s="1173" t="s">
        <v>2725</v>
      </c>
      <c r="C1941" s="1206">
        <v>43822636.917980172</v>
      </c>
      <c r="D1941" s="1206">
        <v>4128467.506807094</v>
      </c>
      <c r="E1941" s="1206">
        <v>18418561.551722847</v>
      </c>
      <c r="F1941" s="1210">
        <v>66369665.976510115</v>
      </c>
    </row>
    <row r="1942" spans="2:6" ht="13.15" customHeight="1" x14ac:dyDescent="0.3">
      <c r="B1942" s="1172" t="s">
        <v>2726</v>
      </c>
      <c r="C1942" s="1207">
        <v>52749702.990046501</v>
      </c>
      <c r="D1942" s="1208">
        <v>2362226.199749718</v>
      </c>
      <c r="E1942" s="1207">
        <v>7618898.017748246</v>
      </c>
      <c r="F1942" s="1211">
        <v>62730827.207544461</v>
      </c>
    </row>
    <row r="1943" spans="2:6" ht="13.15" customHeight="1" x14ac:dyDescent="0.3">
      <c r="B1943" s="1173" t="s">
        <v>2727</v>
      </c>
      <c r="C1943" s="1206">
        <v>31352189.205715105</v>
      </c>
      <c r="D1943" s="1206">
        <v>1005963.7334483569</v>
      </c>
      <c r="E1943" s="1206">
        <v>3034317.2800741335</v>
      </c>
      <c r="F1943" s="1210">
        <v>35392470.219237596</v>
      </c>
    </row>
    <row r="1944" spans="2:6" ht="13.15" customHeight="1" x14ac:dyDescent="0.3">
      <c r="B1944" s="1172" t="s">
        <v>2728</v>
      </c>
      <c r="C1944" s="1207">
        <v>49837824.570760965</v>
      </c>
      <c r="D1944" s="1208">
        <v>664052.01882458827</v>
      </c>
      <c r="E1944" s="1207">
        <v>6484512.6645814851</v>
      </c>
      <c r="F1944" s="1211">
        <v>56986389.254167035</v>
      </c>
    </row>
    <row r="1945" spans="2:6" ht="13.15" customHeight="1" x14ac:dyDescent="0.3">
      <c r="B1945" s="1173" t="s">
        <v>2729</v>
      </c>
      <c r="C1945" s="1206">
        <v>37871623.646567822</v>
      </c>
      <c r="D1945" s="1206">
        <v>1643278.6136226931</v>
      </c>
      <c r="E1945" s="1206">
        <v>4798825.2663456611</v>
      </c>
      <c r="F1945" s="1210">
        <v>44313727.526536182</v>
      </c>
    </row>
    <row r="1946" spans="2:6" ht="13.15" customHeight="1" x14ac:dyDescent="0.3">
      <c r="B1946" s="1172" t="s">
        <v>2730</v>
      </c>
      <c r="C1946" s="1207">
        <v>44064451.448626064</v>
      </c>
      <c r="D1946" s="1208">
        <v>1795511.4377902823</v>
      </c>
      <c r="E1946" s="1207">
        <v>8632695.765142031</v>
      </c>
      <c r="F1946" s="1211">
        <v>54492658.651558377</v>
      </c>
    </row>
    <row r="1947" spans="2:6" ht="13.15" customHeight="1" x14ac:dyDescent="0.3">
      <c r="B1947" s="1173" t="s">
        <v>2731</v>
      </c>
      <c r="C1947" s="1206">
        <v>49803143.096574619</v>
      </c>
      <c r="D1947" s="1206">
        <v>944679.39722633292</v>
      </c>
      <c r="E1947" s="1206">
        <v>11548835.067062402</v>
      </c>
      <c r="F1947" s="1210">
        <v>62296657.560863353</v>
      </c>
    </row>
    <row r="1948" spans="2:6" ht="13.15" customHeight="1" x14ac:dyDescent="0.3">
      <c r="B1948" s="1172" t="s">
        <v>2732</v>
      </c>
      <c r="C1948" s="1207">
        <v>11059430.569580244</v>
      </c>
      <c r="D1948" s="1208">
        <v>550855.41708636552</v>
      </c>
      <c r="E1948" s="1207">
        <v>2874720.3531204714</v>
      </c>
      <c r="F1948" s="1211">
        <v>14485006.339787081</v>
      </c>
    </row>
    <row r="1949" spans="2:6" ht="13.15" customHeight="1" x14ac:dyDescent="0.3">
      <c r="B1949" s="1173" t="s">
        <v>2733</v>
      </c>
      <c r="C1949" s="1206">
        <v>26301801.933252748</v>
      </c>
      <c r="D1949" s="1206">
        <v>1029478.3432823411</v>
      </c>
      <c r="E1949" s="1206">
        <v>1586035.4892447765</v>
      </c>
      <c r="F1949" s="1210">
        <v>28917315.765779868</v>
      </c>
    </row>
    <row r="1950" spans="2:6" ht="13.15" customHeight="1" x14ac:dyDescent="0.3">
      <c r="B1950" s="1172" t="s">
        <v>2734</v>
      </c>
      <c r="C1950" s="1207">
        <v>77860455.713347629</v>
      </c>
      <c r="D1950" s="1208">
        <v>4371592.5302072996</v>
      </c>
      <c r="E1950" s="1207">
        <v>26404483.05883316</v>
      </c>
      <c r="F1950" s="1211">
        <v>108636531.3023881</v>
      </c>
    </row>
    <row r="1951" spans="2:6" ht="13.15" customHeight="1" x14ac:dyDescent="0.3">
      <c r="B1951" s="1173" t="s">
        <v>2735</v>
      </c>
      <c r="C1951" s="1206">
        <v>59329215.575159073</v>
      </c>
      <c r="D1951" s="1206">
        <v>5665036.7928588074</v>
      </c>
      <c r="E1951" s="1206">
        <v>16476750.637039566</v>
      </c>
      <c r="F1951" s="1210">
        <v>81471003.005057454</v>
      </c>
    </row>
    <row r="1952" spans="2:6" ht="13.15" customHeight="1" x14ac:dyDescent="0.3">
      <c r="B1952" s="1172" t="s">
        <v>2736</v>
      </c>
      <c r="C1952" s="1207">
        <v>21886467.953864418</v>
      </c>
      <c r="D1952" s="1208">
        <v>1483545.318454796</v>
      </c>
      <c r="E1952" s="1207">
        <v>3349065.8810837152</v>
      </c>
      <c r="F1952" s="1211">
        <v>26719079.153402928</v>
      </c>
    </row>
    <row r="1953" spans="2:6" ht="13.15" customHeight="1" x14ac:dyDescent="0.3">
      <c r="B1953" s="1173" t="s">
        <v>2737</v>
      </c>
      <c r="C1953" s="1206">
        <v>77935963.017383322</v>
      </c>
      <c r="D1953" s="1206">
        <v>5074343.0391835654</v>
      </c>
      <c r="E1953" s="1206">
        <v>68541133.38930878</v>
      </c>
      <c r="F1953" s="1210">
        <v>151551439.44587567</v>
      </c>
    </row>
    <row r="1954" spans="2:6" ht="13.15" customHeight="1" x14ac:dyDescent="0.3">
      <c r="B1954" s="1172" t="s">
        <v>2738</v>
      </c>
      <c r="C1954" s="1207">
        <v>25814076.634852294</v>
      </c>
      <c r="D1954" s="1208">
        <v>672002.79952847876</v>
      </c>
      <c r="E1954" s="1207">
        <v>10282883.415531596</v>
      </c>
      <c r="F1954" s="1211">
        <v>36768962.849912368</v>
      </c>
    </row>
    <row r="1955" spans="2:6" ht="13.15" customHeight="1" x14ac:dyDescent="0.3">
      <c r="B1955" s="1173" t="s">
        <v>2739</v>
      </c>
      <c r="C1955" s="1206">
        <v>19351716.431046449</v>
      </c>
      <c r="D1955" s="1206">
        <v>547858.04312189005</v>
      </c>
      <c r="E1955" s="1206">
        <v>3037157.3027588022</v>
      </c>
      <c r="F1955" s="1210">
        <v>22936731.77692714</v>
      </c>
    </row>
    <row r="1956" spans="2:6" ht="13.15" customHeight="1" x14ac:dyDescent="0.3">
      <c r="B1956" s="1172" t="s">
        <v>2740</v>
      </c>
      <c r="C1956" s="1207">
        <v>69681908.702264324</v>
      </c>
      <c r="D1956" s="1208">
        <v>3016948.364403192</v>
      </c>
      <c r="E1956" s="1207">
        <v>23853103.57003767</v>
      </c>
      <c r="F1956" s="1211">
        <v>96551960.63670519</v>
      </c>
    </row>
    <row r="1957" spans="2:6" ht="13.15" customHeight="1" x14ac:dyDescent="0.3">
      <c r="B1957" s="1173" t="s">
        <v>2741</v>
      </c>
      <c r="C1957" s="1206">
        <v>21431102.928622119</v>
      </c>
      <c r="D1957" s="1206">
        <v>1803110.4140382488</v>
      </c>
      <c r="E1957" s="1206">
        <v>3245888.5144441267</v>
      </c>
      <c r="F1957" s="1210">
        <v>26480101.857104495</v>
      </c>
    </row>
    <row r="1958" spans="2:6" ht="13.15" customHeight="1" x14ac:dyDescent="0.3">
      <c r="B1958" s="1172" t="s">
        <v>2742</v>
      </c>
      <c r="C1958" s="1207">
        <v>5532377.8389107287</v>
      </c>
      <c r="D1958" s="1208">
        <v>272817.31948022376</v>
      </c>
      <c r="E1958" s="1207">
        <v>31672.426896413424</v>
      </c>
      <c r="F1958" s="1211">
        <v>5836867.5852873661</v>
      </c>
    </row>
    <row r="1959" spans="2:6" ht="13.15" customHeight="1" x14ac:dyDescent="0.3">
      <c r="B1959" s="1173" t="s">
        <v>2743</v>
      </c>
      <c r="C1959" s="1206">
        <v>16299473.620172005</v>
      </c>
      <c r="D1959" s="1206">
        <v>1505272.7616526845</v>
      </c>
      <c r="E1959" s="1206">
        <v>1747910.4831663952</v>
      </c>
      <c r="F1959" s="1210">
        <v>19552656.864991087</v>
      </c>
    </row>
    <row r="1960" spans="2:6" ht="13.15" customHeight="1" x14ac:dyDescent="0.3">
      <c r="B1960" s="1172" t="s">
        <v>2744</v>
      </c>
      <c r="C1960" s="1207">
        <v>32678550.781488322</v>
      </c>
      <c r="D1960" s="1208">
        <v>2754108.219292982</v>
      </c>
      <c r="E1960" s="1207">
        <v>5645177.1404629536</v>
      </c>
      <c r="F1960" s="1211">
        <v>41077836.141244262</v>
      </c>
    </row>
    <row r="1961" spans="2:6" ht="13.15" customHeight="1" x14ac:dyDescent="0.3">
      <c r="B1961" s="1173" t="s">
        <v>2745</v>
      </c>
      <c r="C1961" s="1206">
        <v>53733072.978590712</v>
      </c>
      <c r="D1961" s="1206">
        <v>1875230.3275027433</v>
      </c>
      <c r="E1961" s="1206">
        <v>9488221.8630840052</v>
      </c>
      <c r="F1961" s="1210">
        <v>65096525.169177458</v>
      </c>
    </row>
    <row r="1962" spans="2:6" ht="13.15" customHeight="1" x14ac:dyDescent="0.3">
      <c r="B1962" s="1172" t="s">
        <v>2746</v>
      </c>
      <c r="C1962" s="1207">
        <v>37516070.265539065</v>
      </c>
      <c r="D1962" s="1208">
        <v>2567103.0427018278</v>
      </c>
      <c r="E1962" s="1207">
        <v>77937252.430163249</v>
      </c>
      <c r="F1962" s="1211">
        <v>118020425.73840414</v>
      </c>
    </row>
    <row r="1963" spans="2:6" ht="13.15" customHeight="1" x14ac:dyDescent="0.3">
      <c r="B1963" s="1173" t="s">
        <v>2747</v>
      </c>
      <c r="C1963" s="1206">
        <v>86192201.992293611</v>
      </c>
      <c r="D1963" s="1206">
        <v>6822965.9790882515</v>
      </c>
      <c r="E1963" s="1206">
        <v>26128373.272702295</v>
      </c>
      <c r="F1963" s="1210">
        <v>119143541.24408415</v>
      </c>
    </row>
    <row r="1964" spans="2:6" ht="13.15" customHeight="1" x14ac:dyDescent="0.3">
      <c r="B1964" s="1172" t="s">
        <v>2748</v>
      </c>
      <c r="C1964" s="1207">
        <v>116334089.67364657</v>
      </c>
      <c r="D1964" s="1208">
        <v>1424146.6541165269</v>
      </c>
      <c r="E1964" s="1207">
        <v>71775851.358193263</v>
      </c>
      <c r="F1964" s="1211">
        <v>189534087.68595636</v>
      </c>
    </row>
    <row r="1965" spans="2:6" ht="13.15" customHeight="1" x14ac:dyDescent="0.3">
      <c r="B1965" s="1173" t="s">
        <v>2749</v>
      </c>
      <c r="C1965" s="1206">
        <v>19136527.441606604</v>
      </c>
      <c r="D1965" s="1206">
        <v>528044.41616422986</v>
      </c>
      <c r="E1965" s="1206">
        <v>2395126.9571529478</v>
      </c>
      <c r="F1965" s="1210">
        <v>22059698.814923782</v>
      </c>
    </row>
    <row r="1966" spans="2:6" ht="13.15" customHeight="1" x14ac:dyDescent="0.3">
      <c r="B1966" s="1172" t="s">
        <v>2750</v>
      </c>
      <c r="C1966" s="1207">
        <v>81686341.172804609</v>
      </c>
      <c r="D1966" s="1208">
        <v>3221346.753295247</v>
      </c>
      <c r="E1966" s="1207">
        <v>18242746.758233663</v>
      </c>
      <c r="F1966" s="1211">
        <v>103150434.68433352</v>
      </c>
    </row>
    <row r="1967" spans="2:6" ht="13.15" customHeight="1" x14ac:dyDescent="0.3">
      <c r="B1967" s="1173" t="s">
        <v>2751</v>
      </c>
      <c r="C1967" s="1206">
        <v>598474305.31771374</v>
      </c>
      <c r="D1967" s="1206">
        <v>20613278.485976119</v>
      </c>
      <c r="E1967" s="1206">
        <v>189328752.69130108</v>
      </c>
      <c r="F1967" s="1210">
        <v>808416336.49499094</v>
      </c>
    </row>
    <row r="1968" spans="2:6" ht="13.15" customHeight="1" x14ac:dyDescent="0.3">
      <c r="B1968" s="1172" t="s">
        <v>2752</v>
      </c>
      <c r="C1968" s="1207">
        <v>30176022.990591522</v>
      </c>
      <c r="D1968" s="1208">
        <v>2255812.3879217156</v>
      </c>
      <c r="E1968" s="1207">
        <v>5826059.5791034177</v>
      </c>
      <c r="F1968" s="1211">
        <v>38257894.957616657</v>
      </c>
    </row>
    <row r="1969" spans="2:6" ht="13.15" customHeight="1" x14ac:dyDescent="0.3">
      <c r="B1969" s="1173" t="s">
        <v>2753</v>
      </c>
      <c r="C1969" s="1206">
        <v>57503659.237081237</v>
      </c>
      <c r="D1969" s="1206">
        <v>1561856.9903435591</v>
      </c>
      <c r="E1969" s="1206">
        <v>13997859.340403959</v>
      </c>
      <c r="F1969" s="1210">
        <v>73063375.567828745</v>
      </c>
    </row>
    <row r="1970" spans="2:6" ht="13.15" customHeight="1" x14ac:dyDescent="0.3">
      <c r="B1970" s="1172" t="s">
        <v>2754</v>
      </c>
      <c r="C1970" s="1207">
        <v>66649327.829511285</v>
      </c>
      <c r="D1970" s="1208">
        <v>3364854.8269559098</v>
      </c>
      <c r="E1970" s="1207">
        <v>11727379.69746298</v>
      </c>
      <c r="F1970" s="1211">
        <v>81741562.353930175</v>
      </c>
    </row>
    <row r="1971" spans="2:6" ht="13.15" customHeight="1" x14ac:dyDescent="0.3">
      <c r="B1971" s="1173" t="s">
        <v>2755</v>
      </c>
      <c r="C1971" s="1206">
        <v>50499503.405041106</v>
      </c>
      <c r="D1971" s="1206">
        <v>2203801.6171578583</v>
      </c>
      <c r="E1971" s="1206">
        <v>5378743.7478863085</v>
      </c>
      <c r="F1971" s="1210">
        <v>58082048.770085275</v>
      </c>
    </row>
    <row r="1972" spans="2:6" ht="13.15" customHeight="1" x14ac:dyDescent="0.3">
      <c r="B1972" s="1172" t="s">
        <v>2756</v>
      </c>
      <c r="C1972" s="1207">
        <v>23298304.343970954</v>
      </c>
      <c r="D1972" s="1208">
        <v>571822.96265945723</v>
      </c>
      <c r="E1972" s="1207">
        <v>7991595.1605437938</v>
      </c>
      <c r="F1972" s="1211">
        <v>31861722.467174202</v>
      </c>
    </row>
    <row r="1973" spans="2:6" ht="13.15" customHeight="1" x14ac:dyDescent="0.3">
      <c r="B1973" s="1173" t="s">
        <v>2757</v>
      </c>
      <c r="C1973" s="1206">
        <v>49895718.055229582</v>
      </c>
      <c r="D1973" s="1206">
        <v>2702097.4485291233</v>
      </c>
      <c r="E1973" s="1206">
        <v>12726578.576109955</v>
      </c>
      <c r="F1973" s="1210">
        <v>65324394.079868659</v>
      </c>
    </row>
    <row r="1974" spans="2:6" ht="13.15" customHeight="1" x14ac:dyDescent="0.3">
      <c r="B1974" s="1172" t="s">
        <v>2758</v>
      </c>
      <c r="C1974" s="1207">
        <v>121911799.20322612</v>
      </c>
      <c r="D1974" s="1208">
        <v>3311535.3436160134</v>
      </c>
      <c r="E1974" s="1207">
        <v>62545430.583841585</v>
      </c>
      <c r="F1974" s="1211">
        <v>187768765.13068372</v>
      </c>
    </row>
    <row r="1975" spans="2:6" ht="13.15" customHeight="1" x14ac:dyDescent="0.3">
      <c r="B1975" s="1173" t="s">
        <v>2759</v>
      </c>
      <c r="C1975" s="1206">
        <v>180774453.37171265</v>
      </c>
      <c r="D1975" s="1206">
        <v>10000069.804006442</v>
      </c>
      <c r="E1975" s="1206">
        <v>30364433.296007328</v>
      </c>
      <c r="F1975" s="1210">
        <v>221138956.47172642</v>
      </c>
    </row>
    <row r="1976" spans="2:6" ht="13.15" customHeight="1" x14ac:dyDescent="0.3">
      <c r="B1976" s="1172" t="s">
        <v>2760</v>
      </c>
      <c r="C1976" s="1207">
        <v>355105116.14784527</v>
      </c>
      <c r="D1976" s="1208">
        <v>10568402.86646314</v>
      </c>
      <c r="E1976" s="1207">
        <v>53572519.237897344</v>
      </c>
      <c r="F1976" s="1211">
        <v>419246038.25220573</v>
      </c>
    </row>
    <row r="1977" spans="2:6" ht="13.15" customHeight="1" x14ac:dyDescent="0.3">
      <c r="B1977" s="1173" t="s">
        <v>2761</v>
      </c>
      <c r="C1977" s="1206">
        <v>41172644.591172829</v>
      </c>
      <c r="D1977" s="1206">
        <v>1212993.6196707252</v>
      </c>
      <c r="E1977" s="1206">
        <v>5637383.2894436903</v>
      </c>
      <c r="F1977" s="1210">
        <v>48023021.50028725</v>
      </c>
    </row>
    <row r="1978" spans="2:6" ht="13.15" customHeight="1" x14ac:dyDescent="0.3">
      <c r="B1978" s="1172" t="s">
        <v>2762</v>
      </c>
      <c r="C1978" s="1207">
        <v>254931774.19762519</v>
      </c>
      <c r="D1978" s="1208">
        <v>11068302.926153414</v>
      </c>
      <c r="E1978" s="1207">
        <v>77967573.481490597</v>
      </c>
      <c r="F1978" s="1211">
        <v>343967650.60526919</v>
      </c>
    </row>
    <row r="1979" spans="2:6" ht="13.15" customHeight="1" x14ac:dyDescent="0.3">
      <c r="B1979" s="1173" t="s">
        <v>2763</v>
      </c>
      <c r="C1979" s="1206">
        <v>287038490.27874917</v>
      </c>
      <c r="D1979" s="1206">
        <v>6722518.7708327277</v>
      </c>
      <c r="E1979" s="1206">
        <v>55036449.234855197</v>
      </c>
      <c r="F1979" s="1210">
        <v>348797458.28443706</v>
      </c>
    </row>
    <row r="1980" spans="2:6" ht="13.15" customHeight="1" x14ac:dyDescent="0.3">
      <c r="B1980" s="1172" t="s">
        <v>2764</v>
      </c>
      <c r="C1980" s="1207">
        <v>233781946.21712863</v>
      </c>
      <c r="D1980" s="1208">
        <v>6148739.7753983326</v>
      </c>
      <c r="E1980" s="1207">
        <v>47905045.826809764</v>
      </c>
      <c r="F1980" s="1211">
        <v>287835731.81933677</v>
      </c>
    </row>
    <row r="1981" spans="2:6" ht="13.15" customHeight="1" x14ac:dyDescent="0.3">
      <c r="B1981" s="1173" t="s">
        <v>2765</v>
      </c>
      <c r="C1981" s="1206">
        <v>76328326.493484437</v>
      </c>
      <c r="D1981" s="1206">
        <v>1265018.4626128189</v>
      </c>
      <c r="E1981" s="1206">
        <v>13870856.010792427</v>
      </c>
      <c r="F1981" s="1210">
        <v>91464200.966889679</v>
      </c>
    </row>
    <row r="1982" spans="2:6" ht="13.15" customHeight="1" x14ac:dyDescent="0.3">
      <c r="B1982" s="1172" t="s">
        <v>2766</v>
      </c>
      <c r="C1982" s="1207">
        <v>38239329.197685517</v>
      </c>
      <c r="D1982" s="1208">
        <v>880482.12010925577</v>
      </c>
      <c r="E1982" s="1207">
        <v>7307400.2316882238</v>
      </c>
      <c r="F1982" s="1211">
        <v>46427211.549482994</v>
      </c>
    </row>
    <row r="1983" spans="2:6" ht="13.15" customHeight="1" x14ac:dyDescent="0.3">
      <c r="B1983" s="1173" t="s">
        <v>2767</v>
      </c>
      <c r="C1983" s="1206">
        <v>30679313.990004748</v>
      </c>
      <c r="D1983" s="1206">
        <v>905755.75222286175</v>
      </c>
      <c r="E1983" s="1206">
        <v>2824834.7372680306</v>
      </c>
      <c r="F1983" s="1210">
        <v>34409904.479495645</v>
      </c>
    </row>
    <row r="1984" spans="2:6" ht="13.15" customHeight="1" x14ac:dyDescent="0.3">
      <c r="B1984" s="1172" t="s">
        <v>2768</v>
      </c>
      <c r="C1984" s="1207">
        <v>31958022.674080934</v>
      </c>
      <c r="D1984" s="1208">
        <v>1246049.1663493782</v>
      </c>
      <c r="E1984" s="1207">
        <v>2403893.9837012729</v>
      </c>
      <c r="F1984" s="1211">
        <v>35607965.824131586</v>
      </c>
    </row>
    <row r="1985" spans="2:6" ht="13.15" customHeight="1" x14ac:dyDescent="0.3">
      <c r="B1985" s="1173" t="s">
        <v>2769</v>
      </c>
      <c r="C1985" s="1206">
        <v>283314328.0408231</v>
      </c>
      <c r="D1985" s="1206">
        <v>14353565.513000995</v>
      </c>
      <c r="E1985" s="1206">
        <v>91828692.22031863</v>
      </c>
      <c r="F1985" s="1210">
        <v>389496585.77414268</v>
      </c>
    </row>
    <row r="1986" spans="2:6" ht="13.15" customHeight="1" x14ac:dyDescent="0.3">
      <c r="B1986" s="1172" t="s">
        <v>2770</v>
      </c>
      <c r="C1986" s="1207">
        <v>0</v>
      </c>
      <c r="D1986" s="1208">
        <v>2955.1574297646371</v>
      </c>
      <c r="E1986" s="1207">
        <v>9878.3397727605225</v>
      </c>
      <c r="F1986" s="1211">
        <v>12833.497202525159</v>
      </c>
    </row>
    <row r="1987" spans="2:6" ht="13.15" customHeight="1" x14ac:dyDescent="0.3">
      <c r="B1987" s="1173" t="s">
        <v>2771</v>
      </c>
      <c r="C1987" s="1206">
        <v>32192737.060405236</v>
      </c>
      <c r="D1987" s="1206">
        <v>1304026.5406857131</v>
      </c>
      <c r="E1987" s="1206">
        <v>3039456.3272794662</v>
      </c>
      <c r="F1987" s="1210">
        <v>36536219.928370416</v>
      </c>
    </row>
    <row r="1988" spans="2:6" ht="13.15" customHeight="1" x14ac:dyDescent="0.3">
      <c r="B1988" s="1172" t="s">
        <v>2772</v>
      </c>
      <c r="C1988" s="1207">
        <v>10651172.271087153</v>
      </c>
      <c r="D1988" s="1208">
        <v>447185.68001457449</v>
      </c>
      <c r="E1988" s="1207">
        <v>4915338.3916784739</v>
      </c>
      <c r="F1988" s="1211">
        <v>16013696.342780203</v>
      </c>
    </row>
    <row r="1989" spans="2:6" ht="13.15" customHeight="1" x14ac:dyDescent="0.3">
      <c r="B1989" s="1173" t="s">
        <v>2773</v>
      </c>
      <c r="C1989" s="1206">
        <v>14578371.328364169</v>
      </c>
      <c r="D1989" s="1206">
        <v>720115.57692069432</v>
      </c>
      <c r="E1989" s="1206">
        <v>4629545.6741277976</v>
      </c>
      <c r="F1989" s="1210">
        <v>19928032.579412661</v>
      </c>
    </row>
    <row r="1990" spans="2:6" ht="13.15" customHeight="1" x14ac:dyDescent="0.3">
      <c r="B1990" s="1172" t="s">
        <v>2774</v>
      </c>
      <c r="C1990" s="1207">
        <v>29261196.702998322</v>
      </c>
      <c r="D1990" s="1208">
        <v>965464.00448234379</v>
      </c>
      <c r="E1990" s="1207">
        <v>8206553.431539014</v>
      </c>
      <c r="F1990" s="1211">
        <v>38433214.139019683</v>
      </c>
    </row>
    <row r="1991" spans="2:6" ht="13.15" customHeight="1" x14ac:dyDescent="0.3">
      <c r="B1991" s="1173" t="s">
        <v>2775</v>
      </c>
      <c r="C1991" s="1206">
        <v>11829113.522291126</v>
      </c>
      <c r="D1991" s="1206">
        <v>311698.74794898403</v>
      </c>
      <c r="E1991" s="1206">
        <v>1044943.129087324</v>
      </c>
      <c r="F1991" s="1210">
        <v>13185755.399327433</v>
      </c>
    </row>
    <row r="1992" spans="2:6" ht="13.15" customHeight="1" x14ac:dyDescent="0.3">
      <c r="B1992" s="1172" t="s">
        <v>2776</v>
      </c>
      <c r="C1992" s="1207">
        <v>7828045.6558218803</v>
      </c>
      <c r="D1992" s="1208">
        <v>337183.46273614489</v>
      </c>
      <c r="E1992" s="1207">
        <v>2987148.2076592026</v>
      </c>
      <c r="F1992" s="1211">
        <v>11152377.326217227</v>
      </c>
    </row>
    <row r="1993" spans="2:6" ht="13.15" customHeight="1" x14ac:dyDescent="0.3">
      <c r="B1993" s="1173" t="s">
        <v>2777</v>
      </c>
      <c r="C1993" s="1206">
        <v>7410366.0119789494</v>
      </c>
      <c r="D1993" s="1206">
        <v>146350.65366453439</v>
      </c>
      <c r="E1993" s="1206">
        <v>1969584.8323848578</v>
      </c>
      <c r="F1993" s="1210">
        <v>9526301.4980283417</v>
      </c>
    </row>
    <row r="1994" spans="2:6" ht="13.15" customHeight="1" x14ac:dyDescent="0.3">
      <c r="B1994" s="1172" t="s">
        <v>2778</v>
      </c>
      <c r="C1994" s="1207">
        <v>1647096.9413786496</v>
      </c>
      <c r="D1994" s="1208">
        <v>48070.560857504774</v>
      </c>
      <c r="E1994" s="1207">
        <v>357904.59789182968</v>
      </c>
      <c r="F1994" s="1211">
        <v>2053072.1001279841</v>
      </c>
    </row>
    <row r="1995" spans="2:6" ht="13.15" customHeight="1" x14ac:dyDescent="0.3">
      <c r="B1995" s="1173" t="s">
        <v>2779</v>
      </c>
      <c r="C1995" s="1206">
        <v>81857836.96641916</v>
      </c>
      <c r="D1995" s="1206">
        <v>5147490.2216593614</v>
      </c>
      <c r="E1995" s="1206">
        <v>45561313.967511363</v>
      </c>
      <c r="F1995" s="1210">
        <v>132566641.15558988</v>
      </c>
    </row>
    <row r="1996" spans="2:6" ht="13.15" customHeight="1" x14ac:dyDescent="0.3">
      <c r="B1996" s="1172" t="s">
        <v>2780</v>
      </c>
      <c r="C1996" s="1207">
        <v>2670746.5948243709</v>
      </c>
      <c r="D1996" s="1208">
        <v>117868.56491289812</v>
      </c>
      <c r="E1996" s="1207">
        <v>3283868.8385834973</v>
      </c>
      <c r="F1996" s="1211">
        <v>6072483.9983207658</v>
      </c>
    </row>
    <row r="1997" spans="2:6" ht="13.15" customHeight="1" x14ac:dyDescent="0.3">
      <c r="B1997" s="1173" t="s">
        <v>2781</v>
      </c>
      <c r="C1997" s="1206">
        <v>29097074.13617935</v>
      </c>
      <c r="D1997" s="1206">
        <v>1396593.3291285308</v>
      </c>
      <c r="E1997" s="1206">
        <v>8930327.8526934125</v>
      </c>
      <c r="F1997" s="1210">
        <v>39423995.318001293</v>
      </c>
    </row>
    <row r="1998" spans="2:6" ht="13.15" customHeight="1" x14ac:dyDescent="0.3">
      <c r="B1998" s="1172" t="s">
        <v>2782</v>
      </c>
      <c r="C1998" s="1207">
        <v>53417389.63875258</v>
      </c>
      <c r="D1998" s="1208">
        <v>3597397.5723219127</v>
      </c>
      <c r="E1998" s="1207">
        <v>24996334.289399724</v>
      </c>
      <c r="F1998" s="1211">
        <v>82011121.500474215</v>
      </c>
    </row>
    <row r="1999" spans="2:6" ht="13.15" customHeight="1" x14ac:dyDescent="0.3">
      <c r="B1999" s="1173" t="s">
        <v>2783</v>
      </c>
      <c r="C1999" s="1206">
        <v>63580700.070202336</v>
      </c>
      <c r="D1999" s="1206">
        <v>4005575.1742635923</v>
      </c>
      <c r="E1999" s="1206">
        <v>13641153.56354511</v>
      </c>
      <c r="F1999" s="1210">
        <v>81227428.80801104</v>
      </c>
    </row>
    <row r="2000" spans="2:6" ht="13.15" customHeight="1" x14ac:dyDescent="0.3">
      <c r="B2000" s="1172" t="s">
        <v>2784</v>
      </c>
      <c r="C2000" s="1207">
        <v>47782332.789652273</v>
      </c>
      <c r="D2000" s="1208">
        <v>1806389.2315674634</v>
      </c>
      <c r="E2000" s="1207">
        <v>10081469.665104959</v>
      </c>
      <c r="F2000" s="1211">
        <v>59670191.686324701</v>
      </c>
    </row>
    <row r="2001" spans="2:6" ht="13.15" customHeight="1" x14ac:dyDescent="0.3">
      <c r="B2001" s="1173" t="s">
        <v>2785</v>
      </c>
      <c r="C2001" s="1206">
        <v>90828050.069363013</v>
      </c>
      <c r="D2001" s="1206">
        <v>5115658.9544873191</v>
      </c>
      <c r="E2001" s="1206">
        <v>26879978.534132216</v>
      </c>
      <c r="F2001" s="1210">
        <v>122823687.55798255</v>
      </c>
    </row>
    <row r="2002" spans="2:6" ht="13.15" customHeight="1" x14ac:dyDescent="0.3">
      <c r="B2002" s="1172" t="s">
        <v>2786</v>
      </c>
      <c r="C2002" s="1207">
        <v>19365780.178452715</v>
      </c>
      <c r="D2002" s="1208">
        <v>1105313.3118013965</v>
      </c>
      <c r="E2002" s="1207">
        <v>17702046.61241043</v>
      </c>
      <c r="F2002" s="1211">
        <v>38173140.102664545</v>
      </c>
    </row>
    <row r="2003" spans="2:6" ht="13.15" customHeight="1" x14ac:dyDescent="0.3">
      <c r="B2003" s="1173" t="s">
        <v>2787</v>
      </c>
      <c r="C2003" s="1206">
        <v>53329183.999680184</v>
      </c>
      <c r="D2003" s="1206">
        <v>1623690.1415168245</v>
      </c>
      <c r="E2003" s="1206">
        <v>9358913.8639462329</v>
      </c>
      <c r="F2003" s="1210">
        <v>64311788.00514324</v>
      </c>
    </row>
    <row r="2004" spans="2:6" ht="13.15" customHeight="1" x14ac:dyDescent="0.3">
      <c r="B2004" s="1172" t="s">
        <v>2788</v>
      </c>
      <c r="C2004" s="1207">
        <v>39756438.881483741</v>
      </c>
      <c r="D2004" s="1208">
        <v>1586131.4978023402</v>
      </c>
      <c r="E2004" s="1207">
        <v>6177964.9778701896</v>
      </c>
      <c r="F2004" s="1211">
        <v>47520535.357156269</v>
      </c>
    </row>
    <row r="2005" spans="2:6" ht="13.15" customHeight="1" x14ac:dyDescent="0.3">
      <c r="B2005" s="1173" t="s">
        <v>2789</v>
      </c>
      <c r="C2005" s="1206">
        <v>941861.45251014875</v>
      </c>
      <c r="D2005" s="1206">
        <v>432395.82068751432</v>
      </c>
      <c r="E2005" s="1206">
        <v>363461.16401400755</v>
      </c>
      <c r="F2005" s="1210">
        <v>1737718.4372116704</v>
      </c>
    </row>
    <row r="2006" spans="2:6" ht="13.15" customHeight="1" x14ac:dyDescent="0.3">
      <c r="B2006" s="1172" t="s">
        <v>2790</v>
      </c>
      <c r="C2006" s="1207">
        <v>37685.381399362275</v>
      </c>
      <c r="D2006" s="1208">
        <v>520009.20239091752</v>
      </c>
      <c r="E2006" s="1207">
        <v>5726905.7436343338</v>
      </c>
      <c r="F2006" s="1211">
        <v>6284600.3274246138</v>
      </c>
    </row>
    <row r="2007" spans="2:6" ht="13.15" customHeight="1" x14ac:dyDescent="0.3">
      <c r="B2007" s="1173" t="s">
        <v>2791</v>
      </c>
      <c r="C2007" s="1206">
        <v>27608638.112141505</v>
      </c>
      <c r="D2007" s="1206">
        <v>1143871.0801707066</v>
      </c>
      <c r="E2007" s="1206">
        <v>4471753.8547061617</v>
      </c>
      <c r="F2007" s="1210">
        <v>33224263.047018372</v>
      </c>
    </row>
    <row r="2008" spans="2:6" ht="13.15" customHeight="1" x14ac:dyDescent="0.3">
      <c r="B2008" s="1172" t="s">
        <v>2792</v>
      </c>
      <c r="C2008" s="1207">
        <v>307900.48933174612</v>
      </c>
      <c r="D2008" s="1208">
        <v>0</v>
      </c>
      <c r="E2008" s="1207">
        <v>0</v>
      </c>
      <c r="F2008" s="1211">
        <v>307900.48933174612</v>
      </c>
    </row>
    <row r="2009" spans="2:6" ht="13.15" customHeight="1" x14ac:dyDescent="0.3">
      <c r="B2009" s="1173" t="s">
        <v>2793</v>
      </c>
      <c r="C2009" s="1206">
        <v>3876258525.6766186</v>
      </c>
      <c r="D2009" s="1206">
        <v>92680590.148220375</v>
      </c>
      <c r="E2009" s="1206">
        <v>987431995.43041778</v>
      </c>
      <c r="F2009" s="1210">
        <v>4956371111.2552567</v>
      </c>
    </row>
    <row r="2010" spans="2:6" ht="13.15" customHeight="1" x14ac:dyDescent="0.3">
      <c r="B2010" s="1172" t="s">
        <v>2794</v>
      </c>
      <c r="C2010" s="1207">
        <v>182985602.16294912</v>
      </c>
      <c r="D2010" s="1208">
        <v>8266532.2391718095</v>
      </c>
      <c r="E2010" s="1207">
        <v>47191536.742027037</v>
      </c>
      <c r="F2010" s="1211">
        <v>238443671.14414796</v>
      </c>
    </row>
    <row r="2011" spans="2:6" ht="13.15" customHeight="1" x14ac:dyDescent="0.3">
      <c r="B2011" s="1173" t="s">
        <v>2795</v>
      </c>
      <c r="C2011" s="1206">
        <v>78383135.56840837</v>
      </c>
      <c r="D2011" s="1206">
        <v>4174624.2514243685</v>
      </c>
      <c r="E2011" s="1206">
        <v>16050901.129982727</v>
      </c>
      <c r="F2011" s="1210">
        <v>98608660.949815467</v>
      </c>
    </row>
    <row r="2012" spans="2:6" ht="13.15" customHeight="1" x14ac:dyDescent="0.3">
      <c r="B2012" s="1172" t="s">
        <v>2796</v>
      </c>
      <c r="C2012" s="1207">
        <v>122975318.89786248</v>
      </c>
      <c r="D2012" s="1208">
        <v>4504841.9859332107</v>
      </c>
      <c r="E2012" s="1207">
        <v>31051758.578675773</v>
      </c>
      <c r="F2012" s="1211">
        <v>158531919.46247146</v>
      </c>
    </row>
    <row r="2013" spans="2:6" ht="13.15" customHeight="1" x14ac:dyDescent="0.3">
      <c r="B2013" s="1173" t="s">
        <v>2797</v>
      </c>
      <c r="C2013" s="1206">
        <v>136535092.59854823</v>
      </c>
      <c r="D2013" s="1206">
        <v>7433332.6379387835</v>
      </c>
      <c r="E2013" s="1206">
        <v>46198975.452902935</v>
      </c>
      <c r="F2013" s="1210">
        <v>190167400.68938997</v>
      </c>
    </row>
    <row r="2014" spans="2:6" ht="13.15" customHeight="1" x14ac:dyDescent="0.3">
      <c r="B2014" s="1172" t="s">
        <v>2798</v>
      </c>
      <c r="C2014" s="1207">
        <v>28962717.559016399</v>
      </c>
      <c r="D2014" s="1208">
        <v>1223097.4436448729</v>
      </c>
      <c r="E2014" s="1207">
        <v>57943439.344704978</v>
      </c>
      <c r="F2014" s="1211">
        <v>88129254.347366244</v>
      </c>
    </row>
    <row r="2015" spans="2:6" ht="13.15" customHeight="1" x14ac:dyDescent="0.3">
      <c r="B2015" s="1173" t="s">
        <v>2799</v>
      </c>
      <c r="C2015" s="1206">
        <v>78993474.897593722</v>
      </c>
      <c r="D2015" s="1206">
        <v>4382723.6231927434</v>
      </c>
      <c r="E2015" s="1206">
        <v>15200881.674040418</v>
      </c>
      <c r="F2015" s="1210">
        <v>98577080.194826886</v>
      </c>
    </row>
    <row r="2016" spans="2:6" ht="13.15" customHeight="1" x14ac:dyDescent="0.3">
      <c r="B2016" s="1172" t="s">
        <v>2800</v>
      </c>
      <c r="C2016" s="1207">
        <v>101368350.85604335</v>
      </c>
      <c r="D2016" s="1208">
        <v>4223764.2978278827</v>
      </c>
      <c r="E2016" s="1207">
        <v>16276595.451160818</v>
      </c>
      <c r="F2016" s="1211">
        <v>121868710.60503206</v>
      </c>
    </row>
    <row r="2017" spans="2:6" ht="13.15" customHeight="1" x14ac:dyDescent="0.3">
      <c r="B2017" s="1173" t="s">
        <v>2801</v>
      </c>
      <c r="C2017" s="1206">
        <v>78041236.311075047</v>
      </c>
      <c r="D2017" s="1206">
        <v>3434920.2023978066</v>
      </c>
      <c r="E2017" s="1206">
        <v>21199258.721180964</v>
      </c>
      <c r="F2017" s="1210">
        <v>102675415.23465382</v>
      </c>
    </row>
    <row r="2018" spans="2:6" ht="13.15" customHeight="1" x14ac:dyDescent="0.3">
      <c r="B2018" s="1172" t="s">
        <v>2802</v>
      </c>
      <c r="C2018" s="1207">
        <v>38272235.635791473</v>
      </c>
      <c r="D2018" s="1208">
        <v>3060909.8492154973</v>
      </c>
      <c r="E2018" s="1207">
        <v>16512784.40653393</v>
      </c>
      <c r="F2018" s="1211">
        <v>57845929.8915409</v>
      </c>
    </row>
    <row r="2019" spans="2:6" ht="13.15" customHeight="1" x14ac:dyDescent="0.3">
      <c r="B2019" s="1173" t="s">
        <v>2803</v>
      </c>
      <c r="C2019" s="1206">
        <v>10341633.286911955</v>
      </c>
      <c r="D2019" s="1206">
        <v>1353560.608079863</v>
      </c>
      <c r="E2019" s="1206">
        <v>2317231.35088077</v>
      </c>
      <c r="F2019" s="1210">
        <v>14012425.245872589</v>
      </c>
    </row>
    <row r="2020" spans="2:6" ht="13.15" customHeight="1" x14ac:dyDescent="0.3">
      <c r="B2020" s="1172" t="s">
        <v>2804</v>
      </c>
      <c r="C2020" s="1207">
        <v>13091027.634221951</v>
      </c>
      <c r="D2020" s="1208">
        <v>373433.39387459104</v>
      </c>
      <c r="E2020" s="1207">
        <v>6491983.1590346359</v>
      </c>
      <c r="F2020" s="1211">
        <v>19956444.187131178</v>
      </c>
    </row>
    <row r="2021" spans="2:6" ht="13.15" customHeight="1" x14ac:dyDescent="0.3">
      <c r="B2021" s="1173" t="s">
        <v>2805</v>
      </c>
      <c r="C2021" s="1206">
        <v>18171180.896340329</v>
      </c>
      <c r="D2021" s="1206">
        <v>379991.0289330213</v>
      </c>
      <c r="E2021" s="1206">
        <v>2121620.424694642</v>
      </c>
      <c r="F2021" s="1210">
        <v>20672792.349967994</v>
      </c>
    </row>
    <row r="2022" spans="2:6" ht="13.15" customHeight="1" x14ac:dyDescent="0.3">
      <c r="B2022" s="1172" t="s">
        <v>2806</v>
      </c>
      <c r="C2022" s="1207">
        <v>21890973.814683907</v>
      </c>
      <c r="D2022" s="1208">
        <v>1462000.8135739877</v>
      </c>
      <c r="E2022" s="1207">
        <v>10286747.382740589</v>
      </c>
      <c r="F2022" s="1211">
        <v>33639722.01099848</v>
      </c>
    </row>
    <row r="2023" spans="2:6" ht="13.15" customHeight="1" x14ac:dyDescent="0.3">
      <c r="B2023" s="1173" t="s">
        <v>2807</v>
      </c>
      <c r="C2023" s="1206">
        <v>12309329.052659091</v>
      </c>
      <c r="D2023" s="1206">
        <v>837787.13133827492</v>
      </c>
      <c r="E2023" s="1206">
        <v>2201326.2787361024</v>
      </c>
      <c r="F2023" s="1210">
        <v>15348442.462733466</v>
      </c>
    </row>
    <row r="2024" spans="2:6" ht="13.15" customHeight="1" x14ac:dyDescent="0.3">
      <c r="B2024" s="1172" t="s">
        <v>2808</v>
      </c>
      <c r="C2024" s="1207">
        <v>12041025.522044066</v>
      </c>
      <c r="D2024" s="1208">
        <v>1040651.652802499</v>
      </c>
      <c r="E2024" s="1207">
        <v>3667318.9873002241</v>
      </c>
      <c r="F2024" s="1211">
        <v>16748996.16214679</v>
      </c>
    </row>
    <row r="2025" spans="2:6" ht="13.15" customHeight="1" x14ac:dyDescent="0.3">
      <c r="B2025" s="1173" t="s">
        <v>2809</v>
      </c>
      <c r="C2025" s="1206">
        <v>13552127.391416321</v>
      </c>
      <c r="D2025" s="1206">
        <v>878610.52040373778</v>
      </c>
      <c r="E2025" s="1206">
        <v>1540870.6754721401</v>
      </c>
      <c r="F2025" s="1210">
        <v>15971608.587292198</v>
      </c>
    </row>
    <row r="2026" spans="2:6" ht="13.15" customHeight="1" x14ac:dyDescent="0.3">
      <c r="B2026" s="1172" t="s">
        <v>2810</v>
      </c>
      <c r="C2026" s="1207">
        <v>75683032.607638881</v>
      </c>
      <c r="D2026" s="1208">
        <v>6591140.9148123339</v>
      </c>
      <c r="E2026" s="1207">
        <v>37994064.865929574</v>
      </c>
      <c r="F2026" s="1211">
        <v>120268238.3883808</v>
      </c>
    </row>
    <row r="2027" spans="2:6" ht="13.15" customHeight="1" x14ac:dyDescent="0.3">
      <c r="B2027" s="1173" t="s">
        <v>2811</v>
      </c>
      <c r="C2027" s="1206">
        <v>10502751.946517924</v>
      </c>
      <c r="D2027" s="1206">
        <v>442541.86119637289</v>
      </c>
      <c r="E2027" s="1206">
        <v>1669068.9838550496</v>
      </c>
      <c r="F2027" s="1210">
        <v>12614362.791569347</v>
      </c>
    </row>
    <row r="2028" spans="2:6" ht="13.15" customHeight="1" x14ac:dyDescent="0.3">
      <c r="B2028" s="1172" t="s">
        <v>2812</v>
      </c>
      <c r="C2028" s="1207">
        <v>6415526.5595305646</v>
      </c>
      <c r="D2028" s="1208">
        <v>170132.63488502119</v>
      </c>
      <c r="E2028" s="1207">
        <v>411679.81002979481</v>
      </c>
      <c r="F2028" s="1211">
        <v>6997339.0044453805</v>
      </c>
    </row>
    <row r="2029" spans="2:6" ht="13.15" customHeight="1" x14ac:dyDescent="0.3">
      <c r="B2029" s="1173" t="s">
        <v>2813</v>
      </c>
      <c r="C2029" s="1206">
        <v>48914532.726476602</v>
      </c>
      <c r="D2029" s="1206">
        <v>2232973.2426431072</v>
      </c>
      <c r="E2029" s="1206">
        <v>9214049.9416203611</v>
      </c>
      <c r="F2029" s="1210">
        <v>60361555.910740077</v>
      </c>
    </row>
    <row r="2030" spans="2:6" ht="13.15" customHeight="1" x14ac:dyDescent="0.3">
      <c r="B2030" s="1172" t="s">
        <v>2814</v>
      </c>
      <c r="C2030" s="1207">
        <v>55219187.801600344</v>
      </c>
      <c r="D2030" s="1208">
        <v>6360413.4804388983</v>
      </c>
      <c r="E2030" s="1207">
        <v>12509683.436212687</v>
      </c>
      <c r="F2030" s="1211">
        <v>74089284.718251929</v>
      </c>
    </row>
    <row r="2031" spans="2:6" ht="13.15" customHeight="1" x14ac:dyDescent="0.3">
      <c r="B2031" s="1173" t="s">
        <v>2815</v>
      </c>
      <c r="C2031" s="1206">
        <v>53368234.793449052</v>
      </c>
      <c r="D2031" s="1206">
        <v>6847465.6413988238</v>
      </c>
      <c r="E2031" s="1206">
        <v>15332111.831966624</v>
      </c>
      <c r="F2031" s="1210">
        <v>75547812.2668145</v>
      </c>
    </row>
    <row r="2032" spans="2:6" ht="13.15" customHeight="1" x14ac:dyDescent="0.3">
      <c r="B2032" s="1172" t="s">
        <v>2816</v>
      </c>
      <c r="C2032" s="1207">
        <v>23302537.122316539</v>
      </c>
      <c r="D2032" s="1208">
        <v>3062823.6654557269</v>
      </c>
      <c r="E2032" s="1207">
        <v>4519732.6608368279</v>
      </c>
      <c r="F2032" s="1211">
        <v>30885093.448609095</v>
      </c>
    </row>
    <row r="2033" spans="2:6" ht="13.15" customHeight="1" x14ac:dyDescent="0.3">
      <c r="B2033" s="1173" t="s">
        <v>2817</v>
      </c>
      <c r="C2033" s="1206">
        <v>18495602.875343531</v>
      </c>
      <c r="D2033" s="1206">
        <v>1978520.1157621352</v>
      </c>
      <c r="E2033" s="1206">
        <v>2839158.3299385333</v>
      </c>
      <c r="F2033" s="1210">
        <v>23313281.321044203</v>
      </c>
    </row>
    <row r="2034" spans="2:6" ht="13.15" customHeight="1" x14ac:dyDescent="0.3">
      <c r="B2034" s="1172" t="s">
        <v>2818</v>
      </c>
      <c r="C2034" s="1207">
        <v>14216946.674146373</v>
      </c>
      <c r="D2034" s="1208">
        <v>912411.89252895059</v>
      </c>
      <c r="E2034" s="1207">
        <v>1872130.6058088583</v>
      </c>
      <c r="F2034" s="1211">
        <v>17001489.172484182</v>
      </c>
    </row>
    <row r="2035" spans="2:6" ht="13.15" customHeight="1" x14ac:dyDescent="0.3">
      <c r="B2035" s="1173" t="s">
        <v>2819</v>
      </c>
      <c r="C2035" s="1206">
        <v>14314300.576094724</v>
      </c>
      <c r="D2035" s="1206">
        <v>906529.72202589526</v>
      </c>
      <c r="E2035" s="1206">
        <v>2098715.0243465528</v>
      </c>
      <c r="F2035" s="1210">
        <v>17319545.322467171</v>
      </c>
    </row>
    <row r="2036" spans="2:6" ht="13.15" customHeight="1" x14ac:dyDescent="0.3">
      <c r="B2036" s="1172" t="s">
        <v>2820</v>
      </c>
      <c r="C2036" s="1207">
        <v>29654025.841715578</v>
      </c>
      <c r="D2036" s="1208">
        <v>4218515.3753454918</v>
      </c>
      <c r="E2036" s="1207">
        <v>18625089.348544512</v>
      </c>
      <c r="F2036" s="1211">
        <v>52497630.565605581</v>
      </c>
    </row>
    <row r="2037" spans="2:6" ht="13.15" customHeight="1" x14ac:dyDescent="0.3">
      <c r="B2037" s="1173" t="s">
        <v>2821</v>
      </c>
      <c r="C2037" s="1206">
        <v>39692810.665063098</v>
      </c>
      <c r="D2037" s="1206">
        <v>2195963.4138798653</v>
      </c>
      <c r="E2037" s="1206">
        <v>13742715.218501102</v>
      </c>
      <c r="F2037" s="1210">
        <v>55631489.29744406</v>
      </c>
    </row>
    <row r="2038" spans="2:6" ht="13.15" customHeight="1" x14ac:dyDescent="0.3">
      <c r="B2038" s="1172" t="s">
        <v>2822</v>
      </c>
      <c r="C2038" s="1207">
        <v>62357700.210803464</v>
      </c>
      <c r="D2038" s="1208">
        <v>5110213.021509612</v>
      </c>
      <c r="E2038" s="1207">
        <v>12136262.996550404</v>
      </c>
      <c r="F2038" s="1211">
        <v>79604176.228863478</v>
      </c>
    </row>
    <row r="2039" spans="2:6" ht="13.15" customHeight="1" x14ac:dyDescent="0.3">
      <c r="B2039" s="1173" t="s">
        <v>2823</v>
      </c>
      <c r="C2039" s="1206">
        <v>36980965.157915495</v>
      </c>
      <c r="D2039" s="1206">
        <v>1066854.0486797458</v>
      </c>
      <c r="E2039" s="1206">
        <v>5437217.6405730415</v>
      </c>
      <c r="F2039" s="1210">
        <v>43485036.847168282</v>
      </c>
    </row>
    <row r="2040" spans="2:6" ht="13.15" customHeight="1" x14ac:dyDescent="0.3">
      <c r="B2040" s="1172" t="s">
        <v>2824</v>
      </c>
      <c r="C2040" s="1207">
        <v>66780543.958224282</v>
      </c>
      <c r="D2040" s="1208">
        <v>2940072.0546945999</v>
      </c>
      <c r="E2040" s="1207">
        <v>13310336.626760054</v>
      </c>
      <c r="F2040" s="1211">
        <v>83030952.639678925</v>
      </c>
    </row>
    <row r="2041" spans="2:6" ht="13.15" customHeight="1" x14ac:dyDescent="0.3">
      <c r="B2041" s="1173" t="s">
        <v>2825</v>
      </c>
      <c r="C2041" s="1206">
        <v>30889177.871203378</v>
      </c>
      <c r="D2041" s="1206">
        <v>2212076.0579611994</v>
      </c>
      <c r="E2041" s="1206">
        <v>3577440.7487052237</v>
      </c>
      <c r="F2041" s="1210">
        <v>36678694.677869804</v>
      </c>
    </row>
    <row r="2042" spans="2:6" ht="13.15" customHeight="1" x14ac:dyDescent="0.3">
      <c r="B2042" s="1172" t="s">
        <v>2826</v>
      </c>
      <c r="C2042" s="1207">
        <v>44112650.505270921</v>
      </c>
      <c r="D2042" s="1208">
        <v>1564516.6320303467</v>
      </c>
      <c r="E2042" s="1207">
        <v>15467244.941539837</v>
      </c>
      <c r="F2042" s="1211">
        <v>61144412.078841105</v>
      </c>
    </row>
    <row r="2043" spans="2:6" ht="13.15" customHeight="1" x14ac:dyDescent="0.3">
      <c r="B2043" s="1173" t="s">
        <v>2827</v>
      </c>
      <c r="C2043" s="1206">
        <v>341937761.96216589</v>
      </c>
      <c r="D2043" s="1206">
        <v>14547057.963759413</v>
      </c>
      <c r="E2043" s="1206">
        <v>98172379.9766213</v>
      </c>
      <c r="F2043" s="1210">
        <v>454657199.90254664</v>
      </c>
    </row>
    <row r="2044" spans="2:6" ht="13.15" customHeight="1" x14ac:dyDescent="0.3">
      <c r="B2044" s="1172" t="s">
        <v>2828</v>
      </c>
      <c r="C2044" s="1207">
        <v>52921335.324897923</v>
      </c>
      <c r="D2044" s="1208">
        <v>4798922.3667295044</v>
      </c>
      <c r="E2044" s="1207">
        <v>22912634.138689116</v>
      </c>
      <c r="F2044" s="1211">
        <v>80632891.830316544</v>
      </c>
    </row>
    <row r="2045" spans="2:6" ht="13.15" customHeight="1" x14ac:dyDescent="0.3">
      <c r="B2045" s="1173" t="s">
        <v>2829</v>
      </c>
      <c r="C2045" s="1206">
        <v>58733349.617090903</v>
      </c>
      <c r="D2045" s="1206">
        <v>2857623.1624041665</v>
      </c>
      <c r="E2045" s="1206">
        <v>52030006.902836733</v>
      </c>
      <c r="F2045" s="1210">
        <v>113620979.6823318</v>
      </c>
    </row>
    <row r="2046" spans="2:6" ht="13.15" customHeight="1" x14ac:dyDescent="0.3">
      <c r="B2046" s="1172" t="s">
        <v>2830</v>
      </c>
      <c r="C2046" s="1207">
        <v>23741790.281598233</v>
      </c>
      <c r="D2046" s="1208">
        <v>3810126.6907302579</v>
      </c>
      <c r="E2046" s="1207">
        <v>7915933.7952255458</v>
      </c>
      <c r="F2046" s="1211">
        <v>35467850.767554037</v>
      </c>
    </row>
    <row r="2047" spans="2:6" ht="13.15" customHeight="1" x14ac:dyDescent="0.3">
      <c r="B2047" s="1173" t="s">
        <v>2831</v>
      </c>
      <c r="C2047" s="1206">
        <v>69979432.057587549</v>
      </c>
      <c r="D2047" s="1206">
        <v>4912428.5563889388</v>
      </c>
      <c r="E2047" s="1206">
        <v>21689547.993082337</v>
      </c>
      <c r="F2047" s="1210">
        <v>96581408.607058823</v>
      </c>
    </row>
    <row r="2048" spans="2:6" ht="13.15" customHeight="1" x14ac:dyDescent="0.3">
      <c r="B2048" s="1172" t="s">
        <v>2832</v>
      </c>
      <c r="C2048" s="1207">
        <v>50351902.327893585</v>
      </c>
      <c r="D2048" s="1208">
        <v>1432589.9610587123</v>
      </c>
      <c r="E2048" s="1207">
        <v>18450182.802798133</v>
      </c>
      <c r="F2048" s="1211">
        <v>70234675.091750428</v>
      </c>
    </row>
    <row r="2049" spans="2:6" ht="13.15" customHeight="1" x14ac:dyDescent="0.3">
      <c r="B2049" s="1173" t="s">
        <v>2833</v>
      </c>
      <c r="C2049" s="1206">
        <v>415768.06652557297</v>
      </c>
      <c r="D2049" s="1206">
        <v>27145.231819123739</v>
      </c>
      <c r="E2049" s="1206">
        <v>782241.03075547388</v>
      </c>
      <c r="F2049" s="1210">
        <v>1225154.3291001706</v>
      </c>
    </row>
    <row r="2050" spans="2:6" ht="13.15" customHeight="1" x14ac:dyDescent="0.3">
      <c r="B2050" s="1172" t="s">
        <v>2834</v>
      </c>
      <c r="C2050" s="1207">
        <v>44713705.030343339</v>
      </c>
      <c r="D2050" s="1208">
        <v>2629794.5967475502</v>
      </c>
      <c r="E2050" s="1207">
        <v>8133023.4507641392</v>
      </c>
      <c r="F2050" s="1211">
        <v>55476523.077855028</v>
      </c>
    </row>
    <row r="2051" spans="2:6" ht="13.15" customHeight="1" x14ac:dyDescent="0.3">
      <c r="B2051" s="1173" t="s">
        <v>2835</v>
      </c>
      <c r="C2051" s="1206">
        <v>11300562.39404138</v>
      </c>
      <c r="D2051" s="1206">
        <v>1219438.6773032595</v>
      </c>
      <c r="E2051" s="1206">
        <v>5204156.3507845635</v>
      </c>
      <c r="F2051" s="1210">
        <v>17724157.422129203</v>
      </c>
    </row>
    <row r="2052" spans="2:6" ht="13.15" customHeight="1" x14ac:dyDescent="0.3">
      <c r="B2052" s="1172" t="s">
        <v>2836</v>
      </c>
      <c r="C2052" s="1207">
        <v>429792216.97313994</v>
      </c>
      <c r="D2052" s="1208">
        <v>9959851.5186051782</v>
      </c>
      <c r="E2052" s="1207">
        <v>157235444.16593492</v>
      </c>
      <c r="F2052" s="1211">
        <v>596987512.65768003</v>
      </c>
    </row>
    <row r="2053" spans="2:6" ht="13.15" customHeight="1" x14ac:dyDescent="0.3">
      <c r="B2053" s="1173" t="s">
        <v>2837</v>
      </c>
      <c r="C2053" s="1206">
        <v>0</v>
      </c>
      <c r="D2053" s="1206">
        <v>0</v>
      </c>
      <c r="E2053" s="1206">
        <v>61.739623579753264</v>
      </c>
      <c r="F2053" s="1210">
        <v>61.739623579753264</v>
      </c>
    </row>
    <row r="2054" spans="2:6" ht="13.15" customHeight="1" x14ac:dyDescent="0.3">
      <c r="B2054" s="1172" t="s">
        <v>2838</v>
      </c>
      <c r="C2054" s="1207">
        <v>142279382.43721193</v>
      </c>
      <c r="D2054" s="1208">
        <v>6910129.0510880752</v>
      </c>
      <c r="E2054" s="1207">
        <v>48439114.018725172</v>
      </c>
      <c r="F2054" s="1211">
        <v>197628625.50702518</v>
      </c>
    </row>
    <row r="2055" spans="2:6" ht="13.15" customHeight="1" x14ac:dyDescent="0.3">
      <c r="B2055" s="1173" t="s">
        <v>2839</v>
      </c>
      <c r="C2055" s="1206">
        <v>19302151.962032065</v>
      </c>
      <c r="D2055" s="1206">
        <v>1145433.091955011</v>
      </c>
      <c r="E2055" s="1206">
        <v>10178569.039592376</v>
      </c>
      <c r="F2055" s="1210">
        <v>30626154.093579449</v>
      </c>
    </row>
    <row r="2056" spans="2:6" ht="13.15" customHeight="1" x14ac:dyDescent="0.3">
      <c r="B2056" s="1172" t="s">
        <v>2840</v>
      </c>
      <c r="C2056" s="1207">
        <v>3393186.2795491014</v>
      </c>
      <c r="D2056" s="1208">
        <v>93537.768741169246</v>
      </c>
      <c r="E2056" s="1207">
        <v>383773.50017174624</v>
      </c>
      <c r="F2056" s="1211">
        <v>3870497.5484620165</v>
      </c>
    </row>
    <row r="2057" spans="2:6" ht="13.15" customHeight="1" x14ac:dyDescent="0.3">
      <c r="B2057" s="1173" t="s">
        <v>2841</v>
      </c>
      <c r="C2057" s="1206">
        <v>24016784.332824018</v>
      </c>
      <c r="D2057" s="1206">
        <v>843852.24015841109</v>
      </c>
      <c r="E2057" s="1206">
        <v>4771855.5064791292</v>
      </c>
      <c r="F2057" s="1210">
        <v>29632492.07946156</v>
      </c>
    </row>
    <row r="2058" spans="2:6" ht="13.15" customHeight="1" x14ac:dyDescent="0.3">
      <c r="B2058" s="1172" t="s">
        <v>2842</v>
      </c>
      <c r="C2058" s="1207">
        <v>15735694.852788063</v>
      </c>
      <c r="D2058" s="1208">
        <v>305957.29922829854</v>
      </c>
      <c r="E2058" s="1207">
        <v>2923309.4368777373</v>
      </c>
      <c r="F2058" s="1211">
        <v>18964961.588894099</v>
      </c>
    </row>
    <row r="2059" spans="2:6" ht="13.15" customHeight="1" x14ac:dyDescent="0.3">
      <c r="B2059" s="1173" t="s">
        <v>2843</v>
      </c>
      <c r="C2059" s="1206">
        <v>22594024.643761136</v>
      </c>
      <c r="D2059" s="1206">
        <v>923106.74798905104</v>
      </c>
      <c r="E2059" s="1206">
        <v>3285227.1154133445</v>
      </c>
      <c r="F2059" s="1210">
        <v>26802358.507163532</v>
      </c>
    </row>
    <row r="2060" spans="2:6" ht="13.15" customHeight="1" x14ac:dyDescent="0.3">
      <c r="B2060" s="1172" t="s">
        <v>2844</v>
      </c>
      <c r="C2060" s="1207">
        <v>43654691.19652649</v>
      </c>
      <c r="D2060" s="1208">
        <v>2983231.4253473994</v>
      </c>
      <c r="E2060" s="1207">
        <v>10851130.749315226</v>
      </c>
      <c r="F2060" s="1211">
        <v>57489053.371189117</v>
      </c>
    </row>
    <row r="2061" spans="2:6" ht="13.15" customHeight="1" x14ac:dyDescent="0.3">
      <c r="B2061" s="1173" t="s">
        <v>2845</v>
      </c>
      <c r="C2061" s="1206">
        <v>16015194.764833335</v>
      </c>
      <c r="D2061" s="1206">
        <v>419407.20017478679</v>
      </c>
      <c r="E2061" s="1206">
        <v>2765441.2193843075</v>
      </c>
      <c r="F2061" s="1210">
        <v>19200043.18439243</v>
      </c>
    </row>
    <row r="2062" spans="2:6" ht="13.15" customHeight="1" x14ac:dyDescent="0.3">
      <c r="B2062" s="1172" t="s">
        <v>2846</v>
      </c>
      <c r="C2062" s="1207">
        <v>75740106.844685718</v>
      </c>
      <c r="D2062" s="1208">
        <v>2534990.3319650535</v>
      </c>
      <c r="E2062" s="1207">
        <v>32550445.789195206</v>
      </c>
      <c r="F2062" s="1211">
        <v>110825542.96584599</v>
      </c>
    </row>
    <row r="2063" spans="2:6" ht="13.15" customHeight="1" x14ac:dyDescent="0.3">
      <c r="B2063" s="1173" t="s">
        <v>2847</v>
      </c>
      <c r="C2063" s="1206">
        <v>18060855.576881323</v>
      </c>
      <c r="D2063" s="1206">
        <v>1111533.2145821389</v>
      </c>
      <c r="E2063" s="1206">
        <v>5948427.5130384872</v>
      </c>
      <c r="F2063" s="1210">
        <v>25120816.304501947</v>
      </c>
    </row>
    <row r="2064" spans="2:6" ht="13.15" customHeight="1" x14ac:dyDescent="0.3">
      <c r="B2064" s="1172" t="s">
        <v>2848</v>
      </c>
      <c r="C2064" s="1207">
        <v>25324166.676660594</v>
      </c>
      <c r="D2064" s="1208">
        <v>1407203.7515192102</v>
      </c>
      <c r="E2064" s="1207">
        <v>6353254.2248509303</v>
      </c>
      <c r="F2064" s="1211">
        <v>33084624.653030735</v>
      </c>
    </row>
    <row r="2065" spans="2:6" ht="13.15" customHeight="1" x14ac:dyDescent="0.3">
      <c r="B2065" s="1173" t="s">
        <v>2849</v>
      </c>
      <c r="C2065" s="1206">
        <v>88529651.427712768</v>
      </c>
      <c r="D2065" s="1206">
        <v>2517892.6354071279</v>
      </c>
      <c r="E2065" s="1206">
        <v>48991264.616819412</v>
      </c>
      <c r="F2065" s="1210">
        <v>140038808.67993933</v>
      </c>
    </row>
    <row r="2066" spans="2:6" ht="13.15" customHeight="1" x14ac:dyDescent="0.3">
      <c r="B2066" s="1172" t="s">
        <v>2850</v>
      </c>
      <c r="C2066" s="1207">
        <v>42775911.795489192</v>
      </c>
      <c r="D2066" s="1208">
        <v>1015223.2267282864</v>
      </c>
      <c r="E2066" s="1207">
        <v>2461188.3543832847</v>
      </c>
      <c r="F2066" s="1211">
        <v>46252323.376600757</v>
      </c>
    </row>
    <row r="2067" spans="2:6" ht="13.15" customHeight="1" x14ac:dyDescent="0.3">
      <c r="B2067" s="1173" t="s">
        <v>2851</v>
      </c>
      <c r="C2067" s="1206">
        <v>881079984.33874488</v>
      </c>
      <c r="D2067" s="1206">
        <v>34609692.115322687</v>
      </c>
      <c r="E2067" s="1206">
        <v>194580258.6434648</v>
      </c>
      <c r="F2067" s="1210">
        <v>1110269935.0975323</v>
      </c>
    </row>
    <row r="2068" spans="2:6" ht="13.15" customHeight="1" x14ac:dyDescent="0.3">
      <c r="B2068" s="1172" t="s">
        <v>2852</v>
      </c>
      <c r="C2068" s="1207">
        <v>252799409.70011118</v>
      </c>
      <c r="D2068" s="1208">
        <v>23289159.466449756</v>
      </c>
      <c r="E2068" s="1207">
        <v>116414312.84534775</v>
      </c>
      <c r="F2068" s="1211">
        <v>392502882.01190871</v>
      </c>
    </row>
    <row r="2069" spans="2:6" ht="13.15" customHeight="1" x14ac:dyDescent="0.3">
      <c r="B2069" s="1173" t="s">
        <v>2853</v>
      </c>
      <c r="C2069" s="1206">
        <v>68777869.172390476</v>
      </c>
      <c r="D2069" s="1206">
        <v>5718032.6160992533</v>
      </c>
      <c r="E2069" s="1206">
        <v>6520825.7767222319</v>
      </c>
      <c r="F2069" s="1210">
        <v>81016727.565211967</v>
      </c>
    </row>
    <row r="2070" spans="2:6" ht="13.15" customHeight="1" x14ac:dyDescent="0.3">
      <c r="B2070" s="1172" t="s">
        <v>2854</v>
      </c>
      <c r="C2070" s="1207">
        <v>37458859.487255253</v>
      </c>
      <c r="D2070" s="1208">
        <v>2470342.7451443919</v>
      </c>
      <c r="E2070" s="1207">
        <v>5877076.487140161</v>
      </c>
      <c r="F2070" s="1211">
        <v>45806278.719539806</v>
      </c>
    </row>
    <row r="2071" spans="2:6" ht="13.15" customHeight="1" x14ac:dyDescent="0.3">
      <c r="B2071" s="1173" t="s">
        <v>2855</v>
      </c>
      <c r="C2071" s="1206">
        <v>38217209.517298937</v>
      </c>
      <c r="D2071" s="1206">
        <v>2019202.7830452281</v>
      </c>
      <c r="E2071" s="1206">
        <v>9347101.2974998131</v>
      </c>
      <c r="F2071" s="1210">
        <v>49583513.597843975</v>
      </c>
    </row>
    <row r="2072" spans="2:6" ht="13.15" customHeight="1" x14ac:dyDescent="0.3">
      <c r="B2072" s="1172" t="s">
        <v>2856</v>
      </c>
      <c r="C2072" s="1207">
        <v>35622789.473931976</v>
      </c>
      <c r="D2072" s="1208">
        <v>1815353.2091044167</v>
      </c>
      <c r="E2072" s="1207">
        <v>3803172.7256790791</v>
      </c>
      <c r="F2072" s="1211">
        <v>41241315.408715472</v>
      </c>
    </row>
    <row r="2073" spans="2:6" ht="13.15" customHeight="1" x14ac:dyDescent="0.3">
      <c r="B2073" s="1173" t="s">
        <v>2857</v>
      </c>
      <c r="C2073" s="1206">
        <v>17218123.062399931</v>
      </c>
      <c r="D2073" s="1206">
        <v>785016.46294962056</v>
      </c>
      <c r="E2073" s="1206">
        <v>6545909.9723940697</v>
      </c>
      <c r="F2073" s="1210">
        <v>24549049.497743621</v>
      </c>
    </row>
    <row r="2074" spans="2:6" ht="13.15" customHeight="1" x14ac:dyDescent="0.3">
      <c r="B2074" s="1172" t="s">
        <v>2858</v>
      </c>
      <c r="C2074" s="1207">
        <v>17486836.216725823</v>
      </c>
      <c r="D2074" s="1208">
        <v>1501135.541251014</v>
      </c>
      <c r="E2074" s="1207">
        <v>6237121.9928974155</v>
      </c>
      <c r="F2074" s="1211">
        <v>25225093.750874251</v>
      </c>
    </row>
    <row r="2075" spans="2:6" ht="13.15" customHeight="1" x14ac:dyDescent="0.3">
      <c r="B2075" s="1173" t="s">
        <v>2859</v>
      </c>
      <c r="C2075" s="1206">
        <v>30537720.727283232</v>
      </c>
      <c r="D2075" s="1206">
        <v>1594982.8979133978</v>
      </c>
      <c r="E2075" s="1206">
        <v>11383243.097517008</v>
      </c>
      <c r="F2075" s="1210">
        <v>43515946.722713634</v>
      </c>
    </row>
    <row r="2076" spans="2:6" ht="13.15" customHeight="1" x14ac:dyDescent="0.3">
      <c r="B2076" s="1172" t="s">
        <v>2860</v>
      </c>
      <c r="C2076" s="1207">
        <v>43476504.882301241</v>
      </c>
      <c r="D2076" s="1208">
        <v>2187871.9113936028</v>
      </c>
      <c r="E2076" s="1207">
        <v>11207168.968764883</v>
      </c>
      <c r="F2076" s="1211">
        <v>56871545.762459725</v>
      </c>
    </row>
    <row r="2077" spans="2:6" ht="13.15" customHeight="1" x14ac:dyDescent="0.3">
      <c r="B2077" s="1173" t="s">
        <v>2861</v>
      </c>
      <c r="C2077" s="1206">
        <v>79434503.092955828</v>
      </c>
      <c r="D2077" s="1206">
        <v>2112135.4481222071</v>
      </c>
      <c r="E2077" s="1206">
        <v>34553093.9271717</v>
      </c>
      <c r="F2077" s="1210">
        <v>116099732.46824974</v>
      </c>
    </row>
    <row r="2078" spans="2:6" ht="13.15" customHeight="1" x14ac:dyDescent="0.3">
      <c r="B2078" s="1172" t="s">
        <v>12589</v>
      </c>
      <c r="C2078" s="1207">
        <v>0</v>
      </c>
      <c r="D2078" s="1208">
        <v>0</v>
      </c>
      <c r="E2078" s="1207">
        <v>1111.3132244355588</v>
      </c>
      <c r="F2078" s="1211">
        <v>1111.3132244355588</v>
      </c>
    </row>
    <row r="2079" spans="2:6" ht="13.15" customHeight="1" x14ac:dyDescent="0.3">
      <c r="B2079" s="1173" t="s">
        <v>2862</v>
      </c>
      <c r="C2079" s="1206">
        <v>20428071.001956478</v>
      </c>
      <c r="D2079" s="1206">
        <v>528762.09725431551</v>
      </c>
      <c r="E2079" s="1206">
        <v>3300699.9138777032</v>
      </c>
      <c r="F2079" s="1210">
        <v>24257533.013088498</v>
      </c>
    </row>
    <row r="2080" spans="2:6" ht="13.15" customHeight="1" x14ac:dyDescent="0.3">
      <c r="B2080" s="1172" t="s">
        <v>2863</v>
      </c>
      <c r="C2080" s="1207">
        <v>52063446.7331146</v>
      </c>
      <c r="D2080" s="1208">
        <v>2848701.4014019254</v>
      </c>
      <c r="E2080" s="1207">
        <v>16812983.012216631</v>
      </c>
      <c r="F2080" s="1211">
        <v>71725131.14673315</v>
      </c>
    </row>
    <row r="2081" spans="2:6" ht="13.15" customHeight="1" x14ac:dyDescent="0.3">
      <c r="B2081" s="1173" t="s">
        <v>2864</v>
      </c>
      <c r="C2081" s="1206">
        <v>182920198.91044807</v>
      </c>
      <c r="D2081" s="1206">
        <v>7490240.5267291041</v>
      </c>
      <c r="E2081" s="1206">
        <v>34767905.567989454</v>
      </c>
      <c r="F2081" s="1210">
        <v>225178345.00516665</v>
      </c>
    </row>
    <row r="2082" spans="2:6" ht="13.15" customHeight="1" x14ac:dyDescent="0.3">
      <c r="B2082" s="1172" t="s">
        <v>2865</v>
      </c>
      <c r="C2082" s="1207">
        <v>16803037.702059139</v>
      </c>
      <c r="D2082" s="1208">
        <v>982012.88608902576</v>
      </c>
      <c r="E2082" s="1207">
        <v>1137812.481709057</v>
      </c>
      <c r="F2082" s="1211">
        <v>18922863.069857221</v>
      </c>
    </row>
    <row r="2083" spans="2:6" ht="13.15" customHeight="1" x14ac:dyDescent="0.3">
      <c r="B2083" s="1173" t="s">
        <v>2866</v>
      </c>
      <c r="C2083" s="1206">
        <v>410476137.80493867</v>
      </c>
      <c r="D2083" s="1206">
        <v>23181901.323927552</v>
      </c>
      <c r="E2083" s="1206">
        <v>159348326.78481963</v>
      </c>
      <c r="F2083" s="1210">
        <v>593006365.9136858</v>
      </c>
    </row>
    <row r="2084" spans="2:6" ht="13.15" customHeight="1" x14ac:dyDescent="0.3">
      <c r="B2084" s="1172" t="s">
        <v>2867</v>
      </c>
      <c r="C2084" s="1207">
        <v>35719051.045984708</v>
      </c>
      <c r="D2084" s="1208">
        <v>4036716.9047020203</v>
      </c>
      <c r="E2084" s="1207">
        <v>7068391.5624725455</v>
      </c>
      <c r="F2084" s="1211">
        <v>46824159.513159275</v>
      </c>
    </row>
    <row r="2085" spans="2:6" ht="13.15" customHeight="1" x14ac:dyDescent="0.3">
      <c r="B2085" s="1173" t="s">
        <v>2868</v>
      </c>
      <c r="C2085" s="1206">
        <v>36159533.076398961</v>
      </c>
      <c r="D2085" s="1206">
        <v>2563275.4102213713</v>
      </c>
      <c r="E2085" s="1206">
        <v>10522731.758049916</v>
      </c>
      <c r="F2085" s="1210">
        <v>49245540.244670242</v>
      </c>
    </row>
    <row r="2086" spans="2:6" ht="13.15" customHeight="1" x14ac:dyDescent="0.3">
      <c r="B2086" s="1172" t="s">
        <v>2869</v>
      </c>
      <c r="C2086" s="1207">
        <v>55581158.620765984</v>
      </c>
      <c r="D2086" s="1208">
        <v>2933247.048249668</v>
      </c>
      <c r="E2086" s="1207">
        <v>8758461.345781859</v>
      </c>
      <c r="F2086" s="1211">
        <v>67272867.014797509</v>
      </c>
    </row>
    <row r="2087" spans="2:6" ht="13.15" customHeight="1" x14ac:dyDescent="0.3">
      <c r="B2087" s="1173" t="s">
        <v>2870</v>
      </c>
      <c r="C2087" s="1206">
        <v>65554676.73284936</v>
      </c>
      <c r="D2087" s="1206">
        <v>1453627.8675229882</v>
      </c>
      <c r="E2087" s="1206">
        <v>15770760.845706485</v>
      </c>
      <c r="F2087" s="1210">
        <v>82779065.446078837</v>
      </c>
    </row>
    <row r="2088" spans="2:6" ht="13.15" customHeight="1" x14ac:dyDescent="0.3">
      <c r="B2088" s="1172" t="s">
        <v>2871</v>
      </c>
      <c r="C2088" s="1207">
        <v>24731441.167042363</v>
      </c>
      <c r="D2088" s="1208">
        <v>1810751.6068209265</v>
      </c>
      <c r="E2088" s="1207">
        <v>15023420.868267281</v>
      </c>
      <c r="F2088" s="1211">
        <v>41565613.642130569</v>
      </c>
    </row>
    <row r="2089" spans="2:6" ht="13.15" customHeight="1" x14ac:dyDescent="0.3">
      <c r="B2089" s="1173" t="s">
        <v>2872</v>
      </c>
      <c r="C2089" s="1206">
        <v>34880278.227374978</v>
      </c>
      <c r="D2089" s="1206">
        <v>1804996.0859220033</v>
      </c>
      <c r="E2089" s="1206">
        <v>8759792.2925417162</v>
      </c>
      <c r="F2089" s="1210">
        <v>45445066.605838701</v>
      </c>
    </row>
    <row r="2090" spans="2:6" ht="13.15" customHeight="1" x14ac:dyDescent="0.3">
      <c r="B2090" s="1172" t="s">
        <v>2873</v>
      </c>
      <c r="C2090" s="1207">
        <v>56084722.702653095</v>
      </c>
      <c r="D2090" s="1208">
        <v>3410687.9114737352</v>
      </c>
      <c r="E2090" s="1207">
        <v>8309588.7407235513</v>
      </c>
      <c r="F2090" s="1211">
        <v>67804999.354850382</v>
      </c>
    </row>
    <row r="2091" spans="2:6" ht="13.15" customHeight="1" x14ac:dyDescent="0.3">
      <c r="B2091" s="1173" t="s">
        <v>2874</v>
      </c>
      <c r="C2091" s="1206">
        <v>37064255.312457576</v>
      </c>
      <c r="D2091" s="1206">
        <v>1568428.6975802262</v>
      </c>
      <c r="E2091" s="1206">
        <v>6157523.8419536352</v>
      </c>
      <c r="F2091" s="1210">
        <v>44790207.851991437</v>
      </c>
    </row>
    <row r="2092" spans="2:6" ht="13.15" customHeight="1" x14ac:dyDescent="0.3">
      <c r="B2092" s="1172" t="s">
        <v>2875</v>
      </c>
      <c r="C2092" s="1207">
        <v>27054007.607633483</v>
      </c>
      <c r="D2092" s="1208">
        <v>1792021.5375875139</v>
      </c>
      <c r="E2092" s="1207">
        <v>6580702.9981187414</v>
      </c>
      <c r="F2092" s="1211">
        <v>35426732.143339738</v>
      </c>
    </row>
    <row r="2093" spans="2:6" ht="13.15" customHeight="1" x14ac:dyDescent="0.3">
      <c r="B2093" s="1173" t="s">
        <v>2876</v>
      </c>
      <c r="C2093" s="1206">
        <v>16475611.815842934</v>
      </c>
      <c r="D2093" s="1206">
        <v>391192.48280965292</v>
      </c>
      <c r="E2093" s="1206">
        <v>1245279.6782076939</v>
      </c>
      <c r="F2093" s="1210">
        <v>18112083.976860281</v>
      </c>
    </row>
    <row r="2094" spans="2:6" ht="13.15" customHeight="1" x14ac:dyDescent="0.3">
      <c r="B2094" s="1172" t="s">
        <v>2877</v>
      </c>
      <c r="C2094" s="1207">
        <v>10120163.400572222</v>
      </c>
      <c r="D2094" s="1208">
        <v>291758.47138719138</v>
      </c>
      <c r="E2094" s="1207">
        <v>3249298.4195306725</v>
      </c>
      <c r="F2094" s="1211">
        <v>13661220.291490085</v>
      </c>
    </row>
    <row r="2095" spans="2:6" ht="13.15" customHeight="1" x14ac:dyDescent="0.3">
      <c r="B2095" s="1173" t="s">
        <v>2878</v>
      </c>
      <c r="C2095" s="1206">
        <v>24304886.342797399</v>
      </c>
      <c r="D2095" s="1206">
        <v>2013686.4891763348</v>
      </c>
      <c r="E2095" s="1206">
        <v>10322926.802158326</v>
      </c>
      <c r="F2095" s="1210">
        <v>36641499.634132057</v>
      </c>
    </row>
    <row r="2096" spans="2:6" ht="13.15" customHeight="1" x14ac:dyDescent="0.3">
      <c r="B2096" s="1172" t="s">
        <v>2879</v>
      </c>
      <c r="C2096" s="1207">
        <v>26562049.530887477</v>
      </c>
      <c r="D2096" s="1208">
        <v>3206022.1511951787</v>
      </c>
      <c r="E2096" s="1207">
        <v>13090044.736141702</v>
      </c>
      <c r="F2096" s="1211">
        <v>42858116.418224357</v>
      </c>
    </row>
    <row r="2097" spans="2:6" ht="13.15" customHeight="1" x14ac:dyDescent="0.3">
      <c r="B2097" s="1173" t="s">
        <v>2880</v>
      </c>
      <c r="C2097" s="1206">
        <v>102769810.11214133</v>
      </c>
      <c r="D2097" s="1206">
        <v>5143479.6508618202</v>
      </c>
      <c r="E2097" s="1206">
        <v>23833108.903997283</v>
      </c>
      <c r="F2097" s="1210">
        <v>131746398.66700043</v>
      </c>
    </row>
    <row r="2098" spans="2:6" ht="13.15" customHeight="1" x14ac:dyDescent="0.3">
      <c r="B2098" s="1172" t="s">
        <v>2881</v>
      </c>
      <c r="C2098" s="1207">
        <v>37172805.595836155</v>
      </c>
      <c r="D2098" s="1208">
        <v>2791357.2750862525</v>
      </c>
      <c r="E2098" s="1207">
        <v>19850282.217711549</v>
      </c>
      <c r="F2098" s="1211">
        <v>59814445.088633955</v>
      </c>
    </row>
    <row r="2099" spans="2:6" ht="13.15" customHeight="1" x14ac:dyDescent="0.3">
      <c r="B2099" s="1173" t="s">
        <v>2882</v>
      </c>
      <c r="C2099" s="1206">
        <v>79774081.149260938</v>
      </c>
      <c r="D2099" s="1206">
        <v>3876434.7945828782</v>
      </c>
      <c r="E2099" s="1206">
        <v>17336943.886195935</v>
      </c>
      <c r="F2099" s="1210">
        <v>100987459.83003974</v>
      </c>
    </row>
    <row r="2100" spans="2:6" ht="13.15" customHeight="1" x14ac:dyDescent="0.3">
      <c r="B2100" s="1172" t="s">
        <v>2883</v>
      </c>
      <c r="C2100" s="1207">
        <v>5739237.8128963578</v>
      </c>
      <c r="D2100" s="1208">
        <v>179504.70559084616</v>
      </c>
      <c r="E2100" s="1207">
        <v>2444580.3956403304</v>
      </c>
      <c r="F2100" s="1211">
        <v>8363322.9141275343</v>
      </c>
    </row>
    <row r="2101" spans="2:6" ht="13.15" customHeight="1" x14ac:dyDescent="0.3">
      <c r="B2101" s="1173" t="s">
        <v>2884</v>
      </c>
      <c r="C2101" s="1206">
        <v>7193265.4452217538</v>
      </c>
      <c r="D2101" s="1206">
        <v>380005.10111125826</v>
      </c>
      <c r="E2101" s="1206">
        <v>7974475.0004316699</v>
      </c>
      <c r="F2101" s="1210">
        <v>15547745.546764683</v>
      </c>
    </row>
    <row r="2102" spans="2:6" ht="13.15" customHeight="1" x14ac:dyDescent="0.3">
      <c r="B2102" s="1172" t="s">
        <v>2885</v>
      </c>
      <c r="C2102" s="1207">
        <v>31459100.994250245</v>
      </c>
      <c r="D2102" s="1208">
        <v>986023.4568865638</v>
      </c>
      <c r="E2102" s="1207">
        <v>9525656.0178783257</v>
      </c>
      <c r="F2102" s="1211">
        <v>41970780.469015136</v>
      </c>
    </row>
    <row r="2103" spans="2:6" ht="13.15" customHeight="1" x14ac:dyDescent="0.3">
      <c r="B2103" s="1173" t="s">
        <v>2886</v>
      </c>
      <c r="C2103" s="1206">
        <v>114641934.12407307</v>
      </c>
      <c r="D2103" s="1206">
        <v>9389857.9391165245</v>
      </c>
      <c r="E2103" s="1206">
        <v>31648724.041363202</v>
      </c>
      <c r="F2103" s="1210">
        <v>155680516.10455281</v>
      </c>
    </row>
    <row r="2104" spans="2:6" ht="13.15" customHeight="1" x14ac:dyDescent="0.3">
      <c r="B2104" s="1172" t="s">
        <v>2887</v>
      </c>
      <c r="C2104" s="1207">
        <v>36288154.921609849</v>
      </c>
      <c r="D2104" s="1208">
        <v>3123531.0423700362</v>
      </c>
      <c r="E2104" s="1207">
        <v>15294365.126570636</v>
      </c>
      <c r="F2104" s="1211">
        <v>54706051.09055052</v>
      </c>
    </row>
    <row r="2105" spans="2:6" ht="13.15" customHeight="1" x14ac:dyDescent="0.3">
      <c r="B2105" s="1173" t="s">
        <v>2888</v>
      </c>
      <c r="C2105" s="1206">
        <v>60025985.507336423</v>
      </c>
      <c r="D2105" s="1206">
        <v>2090112.4891813423</v>
      </c>
      <c r="E2105" s="1206">
        <v>6572441.0755166495</v>
      </c>
      <c r="F2105" s="1210">
        <v>68688539.072034419</v>
      </c>
    </row>
    <row r="2106" spans="2:6" ht="13.15" customHeight="1" x14ac:dyDescent="0.3">
      <c r="B2106" s="1172" t="s">
        <v>2889</v>
      </c>
      <c r="C2106" s="1207">
        <v>41339771.065204807</v>
      </c>
      <c r="D2106" s="1208">
        <v>1889738.7432650635</v>
      </c>
      <c r="E2106" s="1207">
        <v>8907004.9334284756</v>
      </c>
      <c r="F2106" s="1211">
        <v>52136514.741898343</v>
      </c>
    </row>
    <row r="2107" spans="2:6" ht="13.15" customHeight="1" x14ac:dyDescent="0.3">
      <c r="B2107" s="1173" t="s">
        <v>2890</v>
      </c>
      <c r="C2107" s="1206">
        <v>1599444.0496816295</v>
      </c>
      <c r="D2107" s="1206">
        <v>26765.283006725425</v>
      </c>
      <c r="E2107" s="1206">
        <v>810147.3406135221</v>
      </c>
      <c r="F2107" s="1210">
        <v>2436356.673301877</v>
      </c>
    </row>
    <row r="2108" spans="2:6" ht="13.15" customHeight="1" x14ac:dyDescent="0.3">
      <c r="B2108" s="1172" t="s">
        <v>2891</v>
      </c>
      <c r="C2108" s="1207">
        <v>73816240.816000864</v>
      </c>
      <c r="D2108" s="1208">
        <v>5656523.1250254363</v>
      </c>
      <c r="E2108" s="1207">
        <v>11842560.612812124</v>
      </c>
      <c r="F2108" s="1211">
        <v>91315324.553838432</v>
      </c>
    </row>
    <row r="2109" spans="2:6" ht="13.15" customHeight="1" x14ac:dyDescent="0.3">
      <c r="B2109" s="1173" t="s">
        <v>2892</v>
      </c>
      <c r="C2109" s="1206">
        <v>52430606.119284526</v>
      </c>
      <c r="D2109" s="1206">
        <v>2659500.9650058039</v>
      </c>
      <c r="E2109" s="1206">
        <v>10363688.617965829</v>
      </c>
      <c r="F2109" s="1210">
        <v>65453795.702256158</v>
      </c>
    </row>
    <row r="2110" spans="2:6" ht="13.15" customHeight="1" x14ac:dyDescent="0.3">
      <c r="B2110" s="1172" t="s">
        <v>2893</v>
      </c>
      <c r="C2110" s="1207">
        <v>277033704.22340333</v>
      </c>
      <c r="D2110" s="1208">
        <v>15067334.53753683</v>
      </c>
      <c r="E2110" s="1207">
        <v>53770139.057640299</v>
      </c>
      <c r="F2110" s="1211">
        <v>345871177.81858051</v>
      </c>
    </row>
    <row r="2111" spans="2:6" ht="13.15" customHeight="1" x14ac:dyDescent="0.3">
      <c r="B2111" s="1173" t="s">
        <v>2894</v>
      </c>
      <c r="C2111" s="1206">
        <v>272211886.98160225</v>
      </c>
      <c r="D2111" s="1206">
        <v>13840564.2553721</v>
      </c>
      <c r="E2111" s="1206">
        <v>147804456.64837873</v>
      </c>
      <c r="F2111" s="1210">
        <v>433856907.88535309</v>
      </c>
    </row>
    <row r="2112" spans="2:6" ht="13.15" customHeight="1" x14ac:dyDescent="0.3">
      <c r="B2112" s="1172" t="s">
        <v>2895</v>
      </c>
      <c r="C2112" s="1207">
        <v>973539.01948352566</v>
      </c>
      <c r="D2112" s="1208">
        <v>16999.191310265149</v>
      </c>
      <c r="E2112" s="1207">
        <v>4321.7736505827288</v>
      </c>
      <c r="F2112" s="1211">
        <v>994859.98444437352</v>
      </c>
    </row>
    <row r="2113" spans="2:6" ht="13.15" customHeight="1" x14ac:dyDescent="0.3">
      <c r="B2113" s="1173" t="s">
        <v>2896</v>
      </c>
      <c r="C2113" s="1206">
        <v>51307417.904099181</v>
      </c>
      <c r="D2113" s="1206">
        <v>3569323.5767391492</v>
      </c>
      <c r="E2113" s="1206">
        <v>9012353.070764197</v>
      </c>
      <c r="F2113" s="1210">
        <v>63889094.551602527</v>
      </c>
    </row>
    <row r="2114" spans="2:6" ht="13.15" customHeight="1" x14ac:dyDescent="0.3">
      <c r="B2114" s="1172" t="s">
        <v>2897</v>
      </c>
      <c r="C2114" s="1207">
        <v>92098702.820458829</v>
      </c>
      <c r="D2114" s="1208">
        <v>4807520.4676322937</v>
      </c>
      <c r="E2114" s="1207">
        <v>18785474.263564937</v>
      </c>
      <c r="F2114" s="1211">
        <v>115691697.55165607</v>
      </c>
    </row>
    <row r="2115" spans="2:6" ht="13.15" customHeight="1" x14ac:dyDescent="0.3">
      <c r="B2115" s="1173" t="s">
        <v>2898</v>
      </c>
      <c r="C2115" s="1206">
        <v>131584380.42906244</v>
      </c>
      <c r="D2115" s="1206">
        <v>5735847.993747266</v>
      </c>
      <c r="E2115" s="1206">
        <v>34886268.760457307</v>
      </c>
      <c r="F2115" s="1210">
        <v>172206497.18326703</v>
      </c>
    </row>
    <row r="2116" spans="2:6" ht="13.15" customHeight="1" x14ac:dyDescent="0.3">
      <c r="B2116" s="1172" t="s">
        <v>2899</v>
      </c>
      <c r="C2116" s="1207">
        <v>13286554.685540382</v>
      </c>
      <c r="D2116" s="1208">
        <v>332525.57173970639</v>
      </c>
      <c r="E2116" s="1207">
        <v>1935845.8973431634</v>
      </c>
      <c r="F2116" s="1211">
        <v>15554926.154623251</v>
      </c>
    </row>
    <row r="2117" spans="2:6" ht="13.15" customHeight="1" x14ac:dyDescent="0.3">
      <c r="B2117" s="1173" t="s">
        <v>2900</v>
      </c>
      <c r="C2117" s="1206">
        <v>16920053.542128902</v>
      </c>
      <c r="D2117" s="1206">
        <v>953010.12674262212</v>
      </c>
      <c r="E2117" s="1206">
        <v>4862546.460380788</v>
      </c>
      <c r="F2117" s="1210">
        <v>22735610.129252315</v>
      </c>
    </row>
    <row r="2118" spans="2:6" ht="13.15" customHeight="1" x14ac:dyDescent="0.3">
      <c r="B2118" s="1172" t="s">
        <v>2901</v>
      </c>
      <c r="C2118" s="1207">
        <v>94320092.204466954</v>
      </c>
      <c r="D2118" s="1208">
        <v>3476151.6846321411</v>
      </c>
      <c r="E2118" s="1207">
        <v>23934756.98000434</v>
      </c>
      <c r="F2118" s="1211">
        <v>121731000.86910343</v>
      </c>
    </row>
    <row r="2119" spans="2:6" ht="13.15" customHeight="1" x14ac:dyDescent="0.3">
      <c r="B2119" s="1173" t="s">
        <v>2902</v>
      </c>
      <c r="C2119" s="1206">
        <v>2964856.4192237412</v>
      </c>
      <c r="D2119" s="1206">
        <v>108341.70024646637</v>
      </c>
      <c r="E2119" s="1206">
        <v>524354.6230628445</v>
      </c>
      <c r="F2119" s="1210">
        <v>3597552.7425330519</v>
      </c>
    </row>
    <row r="2120" spans="2:6" ht="13.15" customHeight="1" x14ac:dyDescent="0.3">
      <c r="B2120" s="1172" t="s">
        <v>2903</v>
      </c>
      <c r="C2120" s="1207">
        <v>17718956.319547985</v>
      </c>
      <c r="D2120" s="1208">
        <v>553388.4091690206</v>
      </c>
      <c r="E2120" s="1207">
        <v>1886948.1154679991</v>
      </c>
      <c r="F2120" s="1211">
        <v>20159292.844185006</v>
      </c>
    </row>
    <row r="2121" spans="2:6" ht="13.15" customHeight="1" x14ac:dyDescent="0.3">
      <c r="B2121" s="1173" t="s">
        <v>2904</v>
      </c>
      <c r="C2121" s="1206">
        <v>445754570.27927202</v>
      </c>
      <c r="D2121" s="1206">
        <v>4596240.7835823623</v>
      </c>
      <c r="E2121" s="1206">
        <v>609461158.69056547</v>
      </c>
      <c r="F2121" s="1210">
        <v>1059811969.7534199</v>
      </c>
    </row>
    <row r="2122" spans="2:6" ht="13.15" customHeight="1" x14ac:dyDescent="0.3">
      <c r="B2122" s="1172" t="s">
        <v>2905</v>
      </c>
      <c r="C2122" s="1207">
        <v>760621256.97918534</v>
      </c>
      <c r="D2122" s="1208">
        <v>8282349.3675101614</v>
      </c>
      <c r="E2122" s="1207">
        <v>206616741.55112496</v>
      </c>
      <c r="F2122" s="1211">
        <v>975520347.89782047</v>
      </c>
    </row>
    <row r="2123" spans="2:6" ht="13.15" customHeight="1" x14ac:dyDescent="0.3">
      <c r="B2123" s="1173" t="s">
        <v>2906</v>
      </c>
      <c r="C2123" s="1206">
        <v>488459480.63154495</v>
      </c>
      <c r="D2123" s="1206">
        <v>5329513.8471546248</v>
      </c>
      <c r="E2123" s="1206">
        <v>67880762.058581948</v>
      </c>
      <c r="F2123" s="1210">
        <v>561669756.53728151</v>
      </c>
    </row>
    <row r="2124" spans="2:6" ht="13.15" customHeight="1" x14ac:dyDescent="0.3">
      <c r="B2124" s="1172" t="s">
        <v>2907</v>
      </c>
      <c r="C2124" s="1207">
        <v>499944646.77794868</v>
      </c>
      <c r="D2124" s="1208">
        <v>5873839.7735390374</v>
      </c>
      <c r="E2124" s="1207">
        <v>107845768.75964268</v>
      </c>
      <c r="F2124" s="1211">
        <v>613664255.3111304</v>
      </c>
    </row>
    <row r="2125" spans="2:6" ht="13.15" customHeight="1" x14ac:dyDescent="0.3">
      <c r="B2125" s="1173" t="s">
        <v>2908</v>
      </c>
      <c r="C2125" s="1206">
        <v>405705796.60946941</v>
      </c>
      <c r="D2125" s="1206">
        <v>31150455.188931398</v>
      </c>
      <c r="E2125" s="1206">
        <v>112345099.54536691</v>
      </c>
      <c r="F2125" s="1210">
        <v>549201351.34376776</v>
      </c>
    </row>
    <row r="2126" spans="2:6" ht="13.15" customHeight="1" x14ac:dyDescent="0.3">
      <c r="B2126" s="1172" t="s">
        <v>2909</v>
      </c>
      <c r="C2126" s="1207">
        <v>1817348707.7832494</v>
      </c>
      <c r="D2126" s="1208">
        <v>29945257.55600398</v>
      </c>
      <c r="E2126" s="1207">
        <v>488299856.84882754</v>
      </c>
      <c r="F2126" s="1211">
        <v>2335593822.1880808</v>
      </c>
    </row>
    <row r="2127" spans="2:6" ht="13.15" customHeight="1" x14ac:dyDescent="0.3">
      <c r="B2127" s="1173" t="s">
        <v>2910</v>
      </c>
      <c r="C2127" s="1206">
        <v>1033802996.3668734</v>
      </c>
      <c r="D2127" s="1206">
        <v>13436031.347593799</v>
      </c>
      <c r="E2127" s="1206">
        <v>91244026.435252801</v>
      </c>
      <c r="F2127" s="1210">
        <v>1138483054.14972</v>
      </c>
    </row>
    <row r="2128" spans="2:6" ht="13.15" customHeight="1" x14ac:dyDescent="0.3">
      <c r="B2128" s="1172" t="s">
        <v>2911</v>
      </c>
      <c r="C2128" s="1207">
        <v>1276654011.542501</v>
      </c>
      <c r="D2128" s="1208">
        <v>17077897.003144547</v>
      </c>
      <c r="E2128" s="1207">
        <v>142567966.8306942</v>
      </c>
      <c r="F2128" s="1211">
        <v>1436299875.3763397</v>
      </c>
    </row>
    <row r="2129" spans="2:6" ht="13.15" customHeight="1" x14ac:dyDescent="0.3">
      <c r="B2129" s="1173" t="s">
        <v>2912</v>
      </c>
      <c r="C2129" s="1206">
        <v>951418246.76704752</v>
      </c>
      <c r="D2129" s="1206">
        <v>11242600.925796581</v>
      </c>
      <c r="E2129" s="1206">
        <v>137768954.81509751</v>
      </c>
      <c r="F2129" s="1210">
        <v>1100429802.5079417</v>
      </c>
    </row>
    <row r="2130" spans="2:6" ht="13.15" customHeight="1" x14ac:dyDescent="0.3">
      <c r="B2130" s="1172" t="s">
        <v>2913</v>
      </c>
      <c r="C2130" s="1207">
        <v>1102006300.0141604</v>
      </c>
      <c r="D2130" s="1208">
        <v>15510340.780615008</v>
      </c>
      <c r="E2130" s="1207">
        <v>208810248.14897996</v>
      </c>
      <c r="F2130" s="1211">
        <v>1326326888.9437554</v>
      </c>
    </row>
    <row r="2131" spans="2:6" ht="13.15" customHeight="1" x14ac:dyDescent="0.3">
      <c r="B2131" s="1173" t="s">
        <v>2914</v>
      </c>
      <c r="C2131" s="1206">
        <v>1160077151.5495498</v>
      </c>
      <c r="D2131" s="1206">
        <v>21204675.84856322</v>
      </c>
      <c r="E2131" s="1206">
        <v>261688566.02678487</v>
      </c>
      <c r="F2131" s="1210">
        <v>1442970393.4248979</v>
      </c>
    </row>
    <row r="2132" spans="2:6" ht="13.15" customHeight="1" x14ac:dyDescent="0.3">
      <c r="B2132" s="1172" t="s">
        <v>2915</v>
      </c>
      <c r="C2132" s="1207">
        <v>1364912901.6973336</v>
      </c>
      <c r="D2132" s="1208">
        <v>21190265.938048549</v>
      </c>
      <c r="E2132" s="1207">
        <v>81046186.872855067</v>
      </c>
      <c r="F2132" s="1211">
        <v>1467149354.5082374</v>
      </c>
    </row>
    <row r="2133" spans="2:6" ht="13.15" customHeight="1" x14ac:dyDescent="0.3">
      <c r="B2133" s="1173" t="s">
        <v>12590</v>
      </c>
      <c r="C2133" s="1206">
        <v>0</v>
      </c>
      <c r="D2133" s="1206">
        <v>8696.6061504502177</v>
      </c>
      <c r="E2133" s="1206">
        <v>0</v>
      </c>
      <c r="F2133" s="1210">
        <v>8696.6061504502177</v>
      </c>
    </row>
    <row r="2134" spans="2:6" ht="13.15" customHeight="1" x14ac:dyDescent="0.3">
      <c r="B2134" s="1172" t="s">
        <v>2916</v>
      </c>
      <c r="C2134" s="1207">
        <v>144733.71117146386</v>
      </c>
      <c r="D2134" s="1208">
        <v>25752.086173663265</v>
      </c>
      <c r="E2134" s="1207">
        <v>0</v>
      </c>
      <c r="F2134" s="1211">
        <v>170485.79734512712</v>
      </c>
    </row>
    <row r="2135" spans="2:6" ht="13.15" customHeight="1" x14ac:dyDescent="0.3">
      <c r="B2135" s="1173" t="s">
        <v>2917</v>
      </c>
      <c r="C2135" s="1206">
        <v>96398.113289673071</v>
      </c>
      <c r="D2135" s="1206">
        <v>24063.424785226325</v>
      </c>
      <c r="E2135" s="1206">
        <v>25800803.47510815</v>
      </c>
      <c r="F2135" s="1210">
        <v>25921265.01318305</v>
      </c>
    </row>
    <row r="2136" spans="2:6" ht="13.15" customHeight="1" x14ac:dyDescent="0.3">
      <c r="B2136" s="1172" t="s">
        <v>2918</v>
      </c>
      <c r="C2136" s="1207">
        <v>770092.57642175106</v>
      </c>
      <c r="D2136" s="1208">
        <v>56077.630274343239</v>
      </c>
      <c r="E2136" s="1207">
        <v>7094500.1455494482</v>
      </c>
      <c r="F2136" s="1211">
        <v>7920670.3522455422</v>
      </c>
    </row>
    <row r="2137" spans="2:6" ht="13.15" customHeight="1" x14ac:dyDescent="0.3">
      <c r="B2137" s="1173" t="s">
        <v>2919</v>
      </c>
      <c r="C2137" s="1206">
        <v>7376274942.1011686</v>
      </c>
      <c r="D2137" s="1206">
        <v>135658683.00097191</v>
      </c>
      <c r="E2137" s="1206">
        <v>827704167.38199592</v>
      </c>
      <c r="F2137" s="1210">
        <v>8339637792.4841366</v>
      </c>
    </row>
    <row r="2138" spans="2:6" ht="13.15" customHeight="1" x14ac:dyDescent="0.3">
      <c r="B2138" s="1172" t="s">
        <v>2920</v>
      </c>
      <c r="C2138" s="1207">
        <v>19895423.636598114</v>
      </c>
      <c r="D2138" s="1208">
        <v>2989183.9567416394</v>
      </c>
      <c r="E2138" s="1207">
        <v>1232423.677712112</v>
      </c>
      <c r="F2138" s="1211">
        <v>24117031.271051865</v>
      </c>
    </row>
    <row r="2139" spans="2:6" ht="13.15" customHeight="1" x14ac:dyDescent="0.3">
      <c r="B2139" s="1173" t="s">
        <v>2921</v>
      </c>
      <c r="C2139" s="1206">
        <v>1630575.4517071899</v>
      </c>
      <c r="D2139" s="1206">
        <v>98617.825084717027</v>
      </c>
      <c r="E2139" s="1206">
        <v>70433.223889682107</v>
      </c>
      <c r="F2139" s="1210">
        <v>1799626.5006815891</v>
      </c>
    </row>
    <row r="2140" spans="2:6" ht="13.15" customHeight="1" x14ac:dyDescent="0.3">
      <c r="B2140" s="1172" t="s">
        <v>2922</v>
      </c>
      <c r="C2140" s="1207">
        <v>5980187491.3473988</v>
      </c>
      <c r="D2140" s="1208">
        <v>162407951.86886385</v>
      </c>
      <c r="E2140" s="1207">
        <v>1340881962.3574295</v>
      </c>
      <c r="F2140" s="1211">
        <v>7483477405.5736923</v>
      </c>
    </row>
    <row r="2141" spans="2:6" ht="13.15" customHeight="1" x14ac:dyDescent="0.3">
      <c r="B2141" s="1173" t="s">
        <v>2923</v>
      </c>
      <c r="C2141" s="1206">
        <v>27010997.117992919</v>
      </c>
      <c r="D2141" s="1206">
        <v>4183081.6305447905</v>
      </c>
      <c r="E2141" s="1206">
        <v>3646897.8252324457</v>
      </c>
      <c r="F2141" s="1210">
        <v>34840976.573770151</v>
      </c>
    </row>
    <row r="2142" spans="2:6" ht="13.15" customHeight="1" x14ac:dyDescent="0.3">
      <c r="B2142" s="1172" t="s">
        <v>2924</v>
      </c>
      <c r="C2142" s="1207">
        <v>796729040.92677879</v>
      </c>
      <c r="D2142" s="1208">
        <v>9517999.194142418</v>
      </c>
      <c r="E2142" s="1207">
        <v>262793176.51309174</v>
      </c>
      <c r="F2142" s="1211">
        <v>1069040216.6340129</v>
      </c>
    </row>
    <row r="2143" spans="2:6" ht="13.15" customHeight="1" x14ac:dyDescent="0.3">
      <c r="B2143" s="1173" t="s">
        <v>2925</v>
      </c>
      <c r="C2143" s="1206">
        <v>1658176033.8863509</v>
      </c>
      <c r="D2143" s="1206">
        <v>46260808.375338703</v>
      </c>
      <c r="E2143" s="1206">
        <v>445560985.54981208</v>
      </c>
      <c r="F2143" s="1210">
        <v>2149997827.8115015</v>
      </c>
    </row>
    <row r="2144" spans="2:6" ht="13.15" customHeight="1" x14ac:dyDescent="0.3">
      <c r="B2144" s="1172" t="s">
        <v>2926</v>
      </c>
      <c r="C2144" s="1207">
        <v>532306421.8897028</v>
      </c>
      <c r="D2144" s="1208">
        <v>14244604.636912109</v>
      </c>
      <c r="E2144" s="1207">
        <v>108184052.20150641</v>
      </c>
      <c r="F2144" s="1211">
        <v>654735078.72812128</v>
      </c>
    </row>
    <row r="2145" spans="2:6" ht="13.15" customHeight="1" x14ac:dyDescent="0.3">
      <c r="B2145" s="1173" t="s">
        <v>2927</v>
      </c>
      <c r="C2145" s="1206">
        <v>818138843.42243576</v>
      </c>
      <c r="D2145" s="1206">
        <v>30350480.000515886</v>
      </c>
      <c r="E2145" s="1206">
        <v>298474628.48584044</v>
      </c>
      <c r="F2145" s="1210">
        <v>1146963951.908792</v>
      </c>
    </row>
    <row r="2146" spans="2:6" ht="13.15" customHeight="1" x14ac:dyDescent="0.3">
      <c r="B2146" s="1172" t="s">
        <v>2928</v>
      </c>
      <c r="C2146" s="1207">
        <v>11274892.641493987</v>
      </c>
      <c r="D2146" s="1208">
        <v>1497167.186988187</v>
      </c>
      <c r="E2146" s="1207">
        <v>6020585.9439540002</v>
      </c>
      <c r="F2146" s="1211">
        <v>18792645.772436172</v>
      </c>
    </row>
    <row r="2147" spans="2:6" ht="13.15" customHeight="1" x14ac:dyDescent="0.3">
      <c r="B2147" s="1173" t="s">
        <v>2929</v>
      </c>
      <c r="C2147" s="1206">
        <v>222977847.76065287</v>
      </c>
      <c r="D2147" s="1206">
        <v>4519139.3190219766</v>
      </c>
      <c r="E2147" s="1206">
        <v>73375772.375298709</v>
      </c>
      <c r="F2147" s="1210">
        <v>300872759.45497358</v>
      </c>
    </row>
    <row r="2148" spans="2:6" ht="13.15" customHeight="1" x14ac:dyDescent="0.3">
      <c r="B2148" s="1172" t="s">
        <v>2930</v>
      </c>
      <c r="C2148" s="1207">
        <v>1043492099.082381</v>
      </c>
      <c r="D2148" s="1208">
        <v>42100073.363834195</v>
      </c>
      <c r="E2148" s="1207">
        <v>273912465.17192149</v>
      </c>
      <c r="F2148" s="1211">
        <v>1359504637.6181366</v>
      </c>
    </row>
    <row r="2149" spans="2:6" ht="13.15" customHeight="1" x14ac:dyDescent="0.3">
      <c r="B2149" s="1173" t="s">
        <v>2931</v>
      </c>
      <c r="C2149" s="1206">
        <v>564409451.35742939</v>
      </c>
      <c r="D2149" s="1206">
        <v>22308961.891353298</v>
      </c>
      <c r="E2149" s="1206">
        <v>270687792.58037746</v>
      </c>
      <c r="F2149" s="1210">
        <v>857406205.82916009</v>
      </c>
    </row>
    <row r="2150" spans="2:6" ht="13.15" customHeight="1" x14ac:dyDescent="0.3">
      <c r="B2150" s="1172" t="s">
        <v>2932</v>
      </c>
      <c r="C2150" s="1207">
        <v>147114717.26147142</v>
      </c>
      <c r="D2150" s="1208">
        <v>12724964.181279473</v>
      </c>
      <c r="E2150" s="1207">
        <v>33672305.879183382</v>
      </c>
      <c r="F2150" s="1211">
        <v>193511987.32193428</v>
      </c>
    </row>
    <row r="2151" spans="2:6" ht="13.15" customHeight="1" x14ac:dyDescent="0.3">
      <c r="B2151" s="1173" t="s">
        <v>2933</v>
      </c>
      <c r="C2151" s="1206">
        <v>31689309.519755054</v>
      </c>
      <c r="D2151" s="1206">
        <v>2741246.2483843877</v>
      </c>
      <c r="E2151" s="1206">
        <v>7887881.8843120718</v>
      </c>
      <c r="F2151" s="1210">
        <v>42318437.652451515</v>
      </c>
    </row>
    <row r="2152" spans="2:6" ht="13.15" customHeight="1" x14ac:dyDescent="0.3">
      <c r="B2152" s="1172" t="s">
        <v>2934</v>
      </c>
      <c r="C2152" s="1207">
        <v>267361259.53880388</v>
      </c>
      <c r="D2152" s="1208">
        <v>13261775.564485341</v>
      </c>
      <c r="E2152" s="1207">
        <v>102888064.42680663</v>
      </c>
      <c r="F2152" s="1211">
        <v>383511099.53009588</v>
      </c>
    </row>
    <row r="2153" spans="2:6" ht="13.15" customHeight="1" x14ac:dyDescent="0.3">
      <c r="B2153" s="1173" t="s">
        <v>2935</v>
      </c>
      <c r="C2153" s="1206">
        <v>423297496.49617589</v>
      </c>
      <c r="D2153" s="1206">
        <v>16498545.425128307</v>
      </c>
      <c r="E2153" s="1206">
        <v>118435632.46901588</v>
      </c>
      <c r="F2153" s="1210">
        <v>558231674.39032006</v>
      </c>
    </row>
    <row r="2154" spans="2:6" ht="13.15" customHeight="1" x14ac:dyDescent="0.3">
      <c r="B2154" s="1172" t="s">
        <v>2936</v>
      </c>
      <c r="C2154" s="1207">
        <v>1019841381.8058313</v>
      </c>
      <c r="D2154" s="1208">
        <v>19411458.175825547</v>
      </c>
      <c r="E2154" s="1207">
        <v>488242626.47746199</v>
      </c>
      <c r="F2154" s="1211">
        <v>1527495466.4591188</v>
      </c>
    </row>
    <row r="2155" spans="2:6" ht="13.15" customHeight="1" x14ac:dyDescent="0.3">
      <c r="B2155" s="1173" t="s">
        <v>2937</v>
      </c>
      <c r="C2155" s="1206">
        <v>851267843.74463582</v>
      </c>
      <c r="D2155" s="1206">
        <v>12736995.89367209</v>
      </c>
      <c r="E2155" s="1206">
        <v>99997989.973117128</v>
      </c>
      <c r="F2155" s="1210">
        <v>964002829.61142504</v>
      </c>
    </row>
    <row r="2156" spans="2:6" ht="13.15" customHeight="1" x14ac:dyDescent="0.3">
      <c r="B2156" s="1172" t="s">
        <v>2938</v>
      </c>
      <c r="C2156" s="1207">
        <v>836603861.06070161</v>
      </c>
      <c r="D2156" s="1208">
        <v>19640848.753266476</v>
      </c>
      <c r="E2156" s="1207">
        <v>111051599.24034293</v>
      </c>
      <c r="F2156" s="1211">
        <v>967296309.05431104</v>
      </c>
    </row>
    <row r="2157" spans="2:6" ht="13.15" customHeight="1" x14ac:dyDescent="0.3">
      <c r="B2157" s="1173" t="s">
        <v>2939</v>
      </c>
      <c r="C2157" s="1206">
        <v>1566207318.3234725</v>
      </c>
      <c r="D2157" s="1206">
        <v>42180749.161666833</v>
      </c>
      <c r="E2157" s="1206">
        <v>151873337.02037463</v>
      </c>
      <c r="F2157" s="1210">
        <v>1760261404.5055139</v>
      </c>
    </row>
    <row r="2158" spans="2:6" ht="13.15" customHeight="1" x14ac:dyDescent="0.3">
      <c r="B2158" s="1172" t="s">
        <v>2940</v>
      </c>
      <c r="C2158" s="1207">
        <v>1567086643.8894575</v>
      </c>
      <c r="D2158" s="1208">
        <v>37591755.549876474</v>
      </c>
      <c r="E2158" s="1207">
        <v>170672160.11090231</v>
      </c>
      <c r="F2158" s="1211">
        <v>1775350559.5502362</v>
      </c>
    </row>
    <row r="2159" spans="2:6" ht="13.15" customHeight="1" x14ac:dyDescent="0.3">
      <c r="B2159" s="1173" t="s">
        <v>2941</v>
      </c>
      <c r="C2159" s="1206">
        <v>465788992.89508951</v>
      </c>
      <c r="D2159" s="1206">
        <v>32771344.966979045</v>
      </c>
      <c r="E2159" s="1206">
        <v>179295913.94263709</v>
      </c>
      <c r="F2159" s="1210">
        <v>677856251.80470562</v>
      </c>
    </row>
    <row r="2160" spans="2:6" ht="13.15" customHeight="1" x14ac:dyDescent="0.3">
      <c r="B2160" s="1172" t="s">
        <v>2942</v>
      </c>
      <c r="C2160" s="1207">
        <v>1651787952.1154482</v>
      </c>
      <c r="D2160" s="1208">
        <v>44349511.055014558</v>
      </c>
      <c r="E2160" s="1207">
        <v>480938453.47916394</v>
      </c>
      <c r="F2160" s="1211">
        <v>2177075916.6496267</v>
      </c>
    </row>
    <row r="2161" spans="2:6" ht="13.15" customHeight="1" x14ac:dyDescent="0.3">
      <c r="B2161" s="1173" t="s">
        <v>2943</v>
      </c>
      <c r="C2161" s="1206">
        <v>1624704.1785181586</v>
      </c>
      <c r="D2161" s="1206">
        <v>2955.1574297646371</v>
      </c>
      <c r="E2161" s="1206">
        <v>493.91698863802611</v>
      </c>
      <c r="F2161" s="1210">
        <v>1628153.2529365614</v>
      </c>
    </row>
    <row r="2162" spans="2:6" ht="13.15" customHeight="1" x14ac:dyDescent="0.3">
      <c r="B2162" s="1172" t="s">
        <v>2944</v>
      </c>
      <c r="C2162" s="1207">
        <v>0</v>
      </c>
      <c r="D2162" s="1208">
        <v>2955.1574297646371</v>
      </c>
      <c r="E2162" s="1207">
        <v>0</v>
      </c>
      <c r="F2162" s="1211">
        <v>2955.1574297646371</v>
      </c>
    </row>
    <row r="2163" spans="2:6" ht="13.15" customHeight="1" x14ac:dyDescent="0.3">
      <c r="B2163" s="1173" t="s">
        <v>2945</v>
      </c>
      <c r="C2163" s="1206">
        <v>466837219.97118711</v>
      </c>
      <c r="D2163" s="1206">
        <v>9494329.790347835</v>
      </c>
      <c r="E2163" s="1206">
        <v>142054477.26820543</v>
      </c>
      <c r="F2163" s="1210">
        <v>618386027.02974033</v>
      </c>
    </row>
    <row r="2164" spans="2:6" ht="13.15" customHeight="1" x14ac:dyDescent="0.3">
      <c r="B2164" s="1172" t="s">
        <v>2946</v>
      </c>
      <c r="C2164" s="1207">
        <v>3883363039.3178196</v>
      </c>
      <c r="D2164" s="1208">
        <v>86749617.33103922</v>
      </c>
      <c r="E2164" s="1207">
        <v>793177524.04783416</v>
      </c>
      <c r="F2164" s="1211">
        <v>4763290180.6966934</v>
      </c>
    </row>
    <row r="2165" spans="2:6" ht="13.15" customHeight="1" x14ac:dyDescent="0.3">
      <c r="B2165" s="1173" t="s">
        <v>2947</v>
      </c>
      <c r="C2165" s="1206">
        <v>2385341820.4457788</v>
      </c>
      <c r="D2165" s="1206">
        <v>12672883.049624428</v>
      </c>
      <c r="E2165" s="1206">
        <v>484543230.55064851</v>
      </c>
      <c r="F2165" s="1210">
        <v>2882557934.046052</v>
      </c>
    </row>
    <row r="2166" spans="2:6" ht="13.15" customHeight="1" x14ac:dyDescent="0.3">
      <c r="B2166" s="1172" t="s">
        <v>2948</v>
      </c>
      <c r="C2166" s="1207">
        <v>282195099.52150953</v>
      </c>
      <c r="D2166" s="1208">
        <v>9757817.2556569353</v>
      </c>
      <c r="E2166" s="1207">
        <v>90145567.064185023</v>
      </c>
      <c r="F2166" s="1211">
        <v>382098483.84135151</v>
      </c>
    </row>
    <row r="2167" spans="2:6" ht="13.15" customHeight="1" x14ac:dyDescent="0.3">
      <c r="B2167" s="1173" t="s">
        <v>2949</v>
      </c>
      <c r="C2167" s="1206">
        <v>278285650.82503653</v>
      </c>
      <c r="D2167" s="1206">
        <v>5656579.4137383867</v>
      </c>
      <c r="E2167" s="1206">
        <v>57010650.49321606</v>
      </c>
      <c r="F2167" s="1210">
        <v>340952880.73199093</v>
      </c>
    </row>
    <row r="2168" spans="2:6" ht="13.15" customHeight="1" x14ac:dyDescent="0.3">
      <c r="B2168" s="1172" t="s">
        <v>2950</v>
      </c>
      <c r="C2168" s="1207">
        <v>178672401.02880251</v>
      </c>
      <c r="D2168" s="1208">
        <v>3315475.5535223675</v>
      </c>
      <c r="E2168" s="1207">
        <v>2139164.9385402058</v>
      </c>
      <c r="F2168" s="1211">
        <v>184127041.52086511</v>
      </c>
    </row>
    <row r="2169" spans="2:6" ht="13.15" customHeight="1" x14ac:dyDescent="0.3">
      <c r="B2169" s="1173" t="s">
        <v>2951</v>
      </c>
      <c r="C2169" s="1206">
        <v>116530162.88991284</v>
      </c>
      <c r="D2169" s="1206">
        <v>5222368.2820583023</v>
      </c>
      <c r="E2169" s="1206">
        <v>165670547.93353823</v>
      </c>
      <c r="F2169" s="1210">
        <v>287423079.1055094</v>
      </c>
    </row>
    <row r="2170" spans="2:6" ht="13.15" customHeight="1" x14ac:dyDescent="0.3">
      <c r="B2170" s="1172" t="s">
        <v>2952</v>
      </c>
      <c r="C2170" s="1207">
        <v>265734643.78296846</v>
      </c>
      <c r="D2170" s="1208">
        <v>5150867.544436235</v>
      </c>
      <c r="E2170" s="1207">
        <v>39328331.639097892</v>
      </c>
      <c r="F2170" s="1211">
        <v>310213842.96650255</v>
      </c>
    </row>
    <row r="2171" spans="2:6" ht="13.15" customHeight="1" x14ac:dyDescent="0.3">
      <c r="B2171" s="1173" t="s">
        <v>2953</v>
      </c>
      <c r="C2171" s="1206">
        <v>165014863.8024576</v>
      </c>
      <c r="D2171" s="1206">
        <v>3989926.9120640797</v>
      </c>
      <c r="E2171" s="1206">
        <v>6232850.3185326615</v>
      </c>
      <c r="F2171" s="1210">
        <v>175237641.03305435</v>
      </c>
    </row>
    <row r="2172" spans="2:6" ht="13.15" customHeight="1" x14ac:dyDescent="0.3">
      <c r="B2172" s="1172" t="s">
        <v>2954</v>
      </c>
      <c r="C2172" s="1207">
        <v>70358607.072609335</v>
      </c>
      <c r="D2172" s="1208">
        <v>4096453.3013179745</v>
      </c>
      <c r="E2172" s="1207">
        <v>6643476.6045353645</v>
      </c>
      <c r="F2172" s="1211">
        <v>81098536.978462681</v>
      </c>
    </row>
    <row r="2173" spans="2:6" ht="13.15" customHeight="1" x14ac:dyDescent="0.3">
      <c r="B2173" s="1173" t="s">
        <v>2955</v>
      </c>
      <c r="C2173" s="1206">
        <v>195645432.57086971</v>
      </c>
      <c r="D2173" s="1206">
        <v>8599902.1416057311</v>
      </c>
      <c r="E2173" s="1206">
        <v>25715112.35929225</v>
      </c>
      <c r="F2173" s="1210">
        <v>229960447.07176769</v>
      </c>
    </row>
    <row r="2174" spans="2:6" ht="13.15" customHeight="1" x14ac:dyDescent="0.3">
      <c r="B2174" s="1172" t="s">
        <v>2956</v>
      </c>
      <c r="C2174" s="1207">
        <v>93029094.809064865</v>
      </c>
      <c r="D2174" s="1208">
        <v>5649304.0975898728</v>
      </c>
      <c r="E2174" s="1207">
        <v>16600789.931527385</v>
      </c>
      <c r="F2174" s="1211">
        <v>115279188.83818214</v>
      </c>
    </row>
    <row r="2175" spans="2:6" ht="13.15" customHeight="1" x14ac:dyDescent="0.3">
      <c r="B2175" s="1173" t="s">
        <v>2957</v>
      </c>
      <c r="C2175" s="1206">
        <v>109775331.35655108</v>
      </c>
      <c r="D2175" s="1206">
        <v>6142421.3673699312</v>
      </c>
      <c r="E2175" s="1206">
        <v>28046322.406735547</v>
      </c>
      <c r="F2175" s="1210">
        <v>143964075.13065657</v>
      </c>
    </row>
    <row r="2176" spans="2:6" ht="13.15" customHeight="1" x14ac:dyDescent="0.3">
      <c r="B2176" s="1172" t="s">
        <v>2958</v>
      </c>
      <c r="C2176" s="1207">
        <v>71957.231874869278</v>
      </c>
      <c r="D2176" s="1208">
        <v>32478.587370937064</v>
      </c>
      <c r="E2176" s="1207">
        <v>6413759.0559590859</v>
      </c>
      <c r="F2176" s="1211">
        <v>6518194.8752048919</v>
      </c>
    </row>
    <row r="2177" spans="2:6" ht="13.15" customHeight="1" x14ac:dyDescent="0.3">
      <c r="B2177" s="1173" t="s">
        <v>2959</v>
      </c>
      <c r="C2177" s="1206">
        <v>97579468.071800932</v>
      </c>
      <c r="D2177" s="1206">
        <v>9049663.0302376673</v>
      </c>
      <c r="E2177" s="1206">
        <v>26237117.394946262</v>
      </c>
      <c r="F2177" s="1210">
        <v>132866248.49698485</v>
      </c>
    </row>
    <row r="2178" spans="2:6" ht="13.15" customHeight="1" x14ac:dyDescent="0.3">
      <c r="B2178" s="1172" t="s">
        <v>2960</v>
      </c>
      <c r="C2178" s="1207">
        <v>2229581.8582253144</v>
      </c>
      <c r="D2178" s="1208">
        <v>177112.4352905605</v>
      </c>
      <c r="E2178" s="1207">
        <v>1244917.7698621447</v>
      </c>
      <c r="F2178" s="1211">
        <v>3651612.0633780197</v>
      </c>
    </row>
    <row r="2179" spans="2:6" ht="13.15" customHeight="1" x14ac:dyDescent="0.3">
      <c r="B2179" s="1173" t="s">
        <v>2961</v>
      </c>
      <c r="C2179" s="1206">
        <v>1722139049.4200249</v>
      </c>
      <c r="D2179" s="1206">
        <v>29630308.13488226</v>
      </c>
      <c r="E2179" s="1206">
        <v>1439573683.5323389</v>
      </c>
      <c r="F2179" s="1210">
        <v>3191343041.0872459</v>
      </c>
    </row>
    <row r="2180" spans="2:6" ht="13.15" customHeight="1" x14ac:dyDescent="0.3">
      <c r="B2180" s="1172" t="s">
        <v>2962</v>
      </c>
      <c r="C2180" s="1207">
        <v>97280852.386582106</v>
      </c>
      <c r="D2180" s="1208">
        <v>5208225.7429301431</v>
      </c>
      <c r="E2180" s="1207">
        <v>25322198.576884557</v>
      </c>
      <c r="F2180" s="1211">
        <v>127811276.7063968</v>
      </c>
    </row>
    <row r="2181" spans="2:6" ht="13.15" customHeight="1" x14ac:dyDescent="0.3">
      <c r="B2181" s="1173" t="s">
        <v>2963</v>
      </c>
      <c r="C2181" s="1206">
        <v>98896681.384698138</v>
      </c>
      <c r="D2181" s="1206">
        <v>7355654.2140706806</v>
      </c>
      <c r="E2181" s="1206">
        <v>43133307.861299321</v>
      </c>
      <c r="F2181" s="1210">
        <v>149385643.46006814</v>
      </c>
    </row>
    <row r="2182" spans="2:6" ht="13.15" customHeight="1" x14ac:dyDescent="0.3">
      <c r="B2182" s="1172" t="s">
        <v>2964</v>
      </c>
      <c r="C2182" s="1207">
        <v>1067752336.4406948</v>
      </c>
      <c r="D2182" s="1208">
        <v>40333086.231330276</v>
      </c>
      <c r="E2182" s="1207">
        <v>334835788.6966635</v>
      </c>
      <c r="F2182" s="1211">
        <v>1442921211.3686886</v>
      </c>
    </row>
    <row r="2183" spans="2:6" ht="13.15" customHeight="1" x14ac:dyDescent="0.3">
      <c r="B2183" s="1173" t="s">
        <v>2965</v>
      </c>
      <c r="C2183" s="1206">
        <v>345709304.00931519</v>
      </c>
      <c r="D2183" s="1206">
        <v>16368082.260693314</v>
      </c>
      <c r="E2183" s="1206">
        <v>1248198439.8811598</v>
      </c>
      <c r="F2183" s="1210">
        <v>1610275826.1511683</v>
      </c>
    </row>
    <row r="2184" spans="2:6" ht="13.15" customHeight="1" x14ac:dyDescent="0.3">
      <c r="B2184" s="1172" t="s">
        <v>2966</v>
      </c>
      <c r="C2184" s="1207">
        <v>1487140793.8641078</v>
      </c>
      <c r="D2184" s="1208">
        <v>27821540.705192741</v>
      </c>
      <c r="E2184" s="1207">
        <v>341045592.06144673</v>
      </c>
      <c r="F2184" s="1211">
        <v>1856007926.6307473</v>
      </c>
    </row>
    <row r="2185" spans="2:6" ht="13.15" customHeight="1" x14ac:dyDescent="0.3">
      <c r="B2185" s="1173" t="s">
        <v>2967</v>
      </c>
      <c r="C2185" s="1206">
        <v>0</v>
      </c>
      <c r="D2185" s="1206">
        <v>0</v>
      </c>
      <c r="E2185" s="1206">
        <v>2778.2830610888968</v>
      </c>
      <c r="F2185" s="1210">
        <v>2778.2830610888968</v>
      </c>
    </row>
    <row r="2186" spans="2:6" ht="13.15" customHeight="1" x14ac:dyDescent="0.3">
      <c r="B2186" s="1172" t="s">
        <v>2968</v>
      </c>
      <c r="C2186" s="1207">
        <v>43436088.676162794</v>
      </c>
      <c r="D2186" s="1208">
        <v>4228661.4158543507</v>
      </c>
      <c r="E2186" s="1207">
        <v>12298656.496334009</v>
      </c>
      <c r="F2186" s="1211">
        <v>59963406.588351153</v>
      </c>
    </row>
    <row r="2187" spans="2:6" ht="13.15" customHeight="1" x14ac:dyDescent="0.3">
      <c r="B2187" s="1173" t="s">
        <v>2969</v>
      </c>
      <c r="C2187" s="1206">
        <v>114663917.26322265</v>
      </c>
      <c r="D2187" s="1206">
        <v>5115954.4702303028</v>
      </c>
      <c r="E2187" s="1206">
        <v>47436511.178935692</v>
      </c>
      <c r="F2187" s="1210">
        <v>167216382.91238862</v>
      </c>
    </row>
    <row r="2188" spans="2:6" ht="13.15" customHeight="1" x14ac:dyDescent="0.3">
      <c r="B2188" s="1172" t="s">
        <v>2970</v>
      </c>
      <c r="C2188" s="1207">
        <v>12614771.799725661</v>
      </c>
      <c r="D2188" s="1208">
        <v>1574451.5898656517</v>
      </c>
      <c r="E2188" s="1207">
        <v>1193720365.1712482</v>
      </c>
      <c r="F2188" s="1211">
        <v>1207909588.5608394</v>
      </c>
    </row>
    <row r="2189" spans="2:6" ht="13.15" customHeight="1" x14ac:dyDescent="0.3">
      <c r="B2189" s="1173" t="s">
        <v>2971</v>
      </c>
      <c r="C2189" s="1206">
        <v>680817273.29903102</v>
      </c>
      <c r="D2189" s="1206">
        <v>3889099.7549961559</v>
      </c>
      <c r="E2189" s="1206">
        <v>162314226.7992557</v>
      </c>
      <c r="F2189" s="1210">
        <v>847020599.85328293</v>
      </c>
    </row>
    <row r="2190" spans="2:6" ht="13.15" customHeight="1" x14ac:dyDescent="0.3">
      <c r="B2190" s="1172" t="s">
        <v>2972</v>
      </c>
      <c r="C2190" s="1207">
        <v>152253583.25548008</v>
      </c>
      <c r="D2190" s="1208">
        <v>4054926.3033406609</v>
      </c>
      <c r="E2190" s="1207">
        <v>252178974.32313386</v>
      </c>
      <c r="F2190" s="1211">
        <v>408487483.88195461</v>
      </c>
    </row>
    <row r="2191" spans="2:6" ht="13.15" customHeight="1" x14ac:dyDescent="0.3">
      <c r="B2191" s="1173" t="s">
        <v>2973</v>
      </c>
      <c r="C2191" s="1206">
        <v>1081057870.3581719</v>
      </c>
      <c r="D2191" s="1206">
        <v>21049375.289539959</v>
      </c>
      <c r="E2191" s="1206">
        <v>258878461.05736592</v>
      </c>
      <c r="F2191" s="1210">
        <v>1360985706.7050779</v>
      </c>
    </row>
    <row r="2192" spans="2:6" ht="13.15" customHeight="1" x14ac:dyDescent="0.3">
      <c r="B2192" s="1172" t="s">
        <v>2974</v>
      </c>
      <c r="C2192" s="1207">
        <v>1035090716.7725884</v>
      </c>
      <c r="D2192" s="1208">
        <v>15576536.30704174</v>
      </c>
      <c r="E2192" s="1207">
        <v>366730938.85954046</v>
      </c>
      <c r="F2192" s="1211">
        <v>1417398191.9391706</v>
      </c>
    </row>
    <row r="2193" spans="2:6" ht="13.15" customHeight="1" x14ac:dyDescent="0.3">
      <c r="B2193" s="1173" t="s">
        <v>2975</v>
      </c>
      <c r="C2193" s="1206">
        <v>742367741.71696091</v>
      </c>
      <c r="D2193" s="1206">
        <v>8654755.4923734535</v>
      </c>
      <c r="E2193" s="1206">
        <v>661059615.06108725</v>
      </c>
      <c r="F2193" s="1210">
        <v>1412082112.2704215</v>
      </c>
    </row>
    <row r="2194" spans="2:6" ht="13.15" customHeight="1" x14ac:dyDescent="0.3">
      <c r="B2194" s="1172" t="s">
        <v>2976</v>
      </c>
      <c r="C2194" s="1207">
        <v>910237409.70165777</v>
      </c>
      <c r="D2194" s="1208">
        <v>17142417.940361079</v>
      </c>
      <c r="E2194" s="1207">
        <v>174268036.14631656</v>
      </c>
      <c r="F2194" s="1211">
        <v>1101647863.7883353</v>
      </c>
    </row>
    <row r="2195" spans="2:6" ht="13.15" customHeight="1" x14ac:dyDescent="0.3">
      <c r="B2195" s="1173" t="s">
        <v>2977</v>
      </c>
      <c r="C2195" s="1206">
        <v>3849030018.3681579</v>
      </c>
      <c r="D2195" s="1206">
        <v>87370256.68000266</v>
      </c>
      <c r="E2195" s="1206">
        <v>535286784.28642577</v>
      </c>
      <c r="F2195" s="1210">
        <v>4471687059.3345861</v>
      </c>
    </row>
    <row r="2196" spans="2:6" ht="13.15" customHeight="1" x14ac:dyDescent="0.3">
      <c r="B2196" s="1172" t="s">
        <v>2978</v>
      </c>
      <c r="C2196" s="1207">
        <v>2471835915.1129789</v>
      </c>
      <c r="D2196" s="1208">
        <v>72491306.392524287</v>
      </c>
      <c r="E2196" s="1207">
        <v>203291600.01994285</v>
      </c>
      <c r="F2196" s="1211">
        <v>2747618821.5254459</v>
      </c>
    </row>
    <row r="2197" spans="2:6" ht="13.15" customHeight="1" x14ac:dyDescent="0.3">
      <c r="B2197" s="1173" t="s">
        <v>2979</v>
      </c>
      <c r="C2197" s="1206">
        <v>2267069937.5372782</v>
      </c>
      <c r="D2197" s="1206">
        <v>55325444.203220479</v>
      </c>
      <c r="E2197" s="1206">
        <v>714124209.97626495</v>
      </c>
      <c r="F2197" s="1210">
        <v>3036519591.7167635</v>
      </c>
    </row>
    <row r="2198" spans="2:6" ht="13.15" customHeight="1" x14ac:dyDescent="0.3">
      <c r="B2198" s="1172" t="s">
        <v>2980</v>
      </c>
      <c r="C2198" s="1207">
        <v>2181566995.7091284</v>
      </c>
      <c r="D2198" s="1208">
        <v>60924524.69668258</v>
      </c>
      <c r="E2198" s="1207">
        <v>979046036.33933938</v>
      </c>
      <c r="F2198" s="1211">
        <v>3221537556.7451501</v>
      </c>
    </row>
    <row r="2199" spans="2:6" ht="13.15" customHeight="1" x14ac:dyDescent="0.3">
      <c r="B2199" s="1173" t="s">
        <v>2981</v>
      </c>
      <c r="C2199" s="1206">
        <v>1294684.0087998302</v>
      </c>
      <c r="D2199" s="1206">
        <v>35490.033513649592</v>
      </c>
      <c r="E2199" s="1206">
        <v>9963170.0155591033</v>
      </c>
      <c r="F2199" s="1210">
        <v>11293344.057872582</v>
      </c>
    </row>
    <row r="2200" spans="2:6" ht="13.15" customHeight="1" x14ac:dyDescent="0.3">
      <c r="B2200" s="1172" t="s">
        <v>2982</v>
      </c>
      <c r="C2200" s="1207">
        <v>2660915.6257636673</v>
      </c>
      <c r="D2200" s="1208">
        <v>240620.17567402628</v>
      </c>
      <c r="E2200" s="1207">
        <v>4282392.0114185112</v>
      </c>
      <c r="F2200" s="1211">
        <v>7183927.8128562048</v>
      </c>
    </row>
    <row r="2201" spans="2:6" ht="13.15" customHeight="1" x14ac:dyDescent="0.3">
      <c r="B2201" s="1173" t="s">
        <v>2983</v>
      </c>
      <c r="C2201" s="1206">
        <v>8354441753.7287827</v>
      </c>
      <c r="D2201" s="1206">
        <v>179469229.62951037</v>
      </c>
      <c r="E2201" s="1206">
        <v>1677934299.7084212</v>
      </c>
      <c r="F2201" s="1210">
        <v>10211845283.066713</v>
      </c>
    </row>
    <row r="2202" spans="2:6" ht="13.15" customHeight="1" x14ac:dyDescent="0.3">
      <c r="B2202" s="1172" t="s">
        <v>2984</v>
      </c>
      <c r="C2202" s="1207">
        <v>27717.87110170487</v>
      </c>
      <c r="D2202" s="1208">
        <v>0</v>
      </c>
      <c r="E2202" s="1207">
        <v>61.739623579753264</v>
      </c>
      <c r="F2202" s="1211">
        <v>27779.610725284623</v>
      </c>
    </row>
    <row r="2203" spans="2:6" ht="13.15" customHeight="1" x14ac:dyDescent="0.3">
      <c r="B2203" s="1173" t="s">
        <v>2985</v>
      </c>
      <c r="C2203" s="1206">
        <v>2598820357.8102894</v>
      </c>
      <c r="D2203" s="1206">
        <v>63447412.955363818</v>
      </c>
      <c r="E2203" s="1206">
        <v>507482112.62308246</v>
      </c>
      <c r="F2203" s="1210">
        <v>3169749883.3887358</v>
      </c>
    </row>
    <row r="2204" spans="2:6" ht="13.15" customHeight="1" x14ac:dyDescent="0.3">
      <c r="B2204" s="1172" t="s">
        <v>2986</v>
      </c>
      <c r="C2204" s="1207">
        <v>65677973.469819017</v>
      </c>
      <c r="D2204" s="1208">
        <v>2092096.6663127567</v>
      </c>
      <c r="E2204" s="1207">
        <v>3287885.462827648</v>
      </c>
      <c r="F2204" s="1211">
        <v>71057955.598959431</v>
      </c>
    </row>
    <row r="2205" spans="2:6" ht="13.15" customHeight="1" x14ac:dyDescent="0.3">
      <c r="B2205" s="1173" t="s">
        <v>2987</v>
      </c>
      <c r="C2205" s="1206">
        <v>318918411.36529225</v>
      </c>
      <c r="D2205" s="1206">
        <v>7956451.7917200727</v>
      </c>
      <c r="E2205" s="1206">
        <v>132949287.91570276</v>
      </c>
      <c r="F2205" s="1210">
        <v>459824151.0727151</v>
      </c>
    </row>
    <row r="2206" spans="2:6" ht="13.15" customHeight="1" x14ac:dyDescent="0.3">
      <c r="B2206" s="1172" t="s">
        <v>2988</v>
      </c>
      <c r="C2206" s="1207">
        <v>4452492857.7779961</v>
      </c>
      <c r="D2206" s="1208">
        <v>80607195.963669389</v>
      </c>
      <c r="E2206" s="1207">
        <v>683295888.66602314</v>
      </c>
      <c r="F2206" s="1211">
        <v>5216395942.4076891</v>
      </c>
    </row>
    <row r="2207" spans="2:6" ht="13.15" customHeight="1" x14ac:dyDescent="0.3">
      <c r="B2207" s="1173" t="s">
        <v>2989</v>
      </c>
      <c r="C2207" s="1206">
        <v>16656255.872333365</v>
      </c>
      <c r="D2207" s="1206">
        <v>7592643.7677595802</v>
      </c>
      <c r="E2207" s="1206">
        <v>479122.17227690114</v>
      </c>
      <c r="F2207" s="1210">
        <v>24728021.81236985</v>
      </c>
    </row>
    <row r="2208" spans="2:6" ht="13.15" customHeight="1" x14ac:dyDescent="0.3">
      <c r="B2208" s="1172" t="s">
        <v>2990</v>
      </c>
      <c r="C2208" s="1207">
        <v>4708293443.8663559</v>
      </c>
      <c r="D2208" s="1208">
        <v>123726714.20770292</v>
      </c>
      <c r="E2208" s="1207">
        <v>872040484.98991323</v>
      </c>
      <c r="F2208" s="1211">
        <v>5704060643.0639715</v>
      </c>
    </row>
    <row r="2209" spans="2:6" ht="13.15" customHeight="1" x14ac:dyDescent="0.3">
      <c r="B2209" s="1173" t="s">
        <v>2991</v>
      </c>
      <c r="C2209" s="1206">
        <v>34626857.691587962</v>
      </c>
      <c r="D2209" s="1206">
        <v>15238424.080541961</v>
      </c>
      <c r="E2209" s="1206">
        <v>30923836.900844071</v>
      </c>
      <c r="F2209" s="1210">
        <v>80789118.67297399</v>
      </c>
    </row>
    <row r="2210" spans="2:6" ht="13.15" customHeight="1" x14ac:dyDescent="0.3">
      <c r="B2210" s="1172" t="s">
        <v>2992</v>
      </c>
      <c r="C2210" s="1207">
        <v>2554828955.9234343</v>
      </c>
      <c r="D2210" s="1208">
        <v>42015091.479461096</v>
      </c>
      <c r="E2210" s="1207">
        <v>582398941.28950393</v>
      </c>
      <c r="F2210" s="1211">
        <v>3179242988.6923995</v>
      </c>
    </row>
    <row r="2211" spans="2:6" ht="13.15" customHeight="1" x14ac:dyDescent="0.3">
      <c r="B2211" s="1173" t="s">
        <v>2993</v>
      </c>
      <c r="C2211" s="1206">
        <v>350493845.49342752</v>
      </c>
      <c r="D2211" s="1206">
        <v>18934875.715473939</v>
      </c>
      <c r="E2211" s="1206">
        <v>60927611.549334131</v>
      </c>
      <c r="F2211" s="1210">
        <v>430356332.75823557</v>
      </c>
    </row>
    <row r="2212" spans="2:6" ht="13.15" customHeight="1" x14ac:dyDescent="0.3">
      <c r="B2212" s="1172" t="s">
        <v>2994</v>
      </c>
      <c r="C2212" s="1207">
        <v>196639043.15218544</v>
      </c>
      <c r="D2212" s="1208">
        <v>10456149.100666789</v>
      </c>
      <c r="E2212" s="1207">
        <v>54161422.799798436</v>
      </c>
      <c r="F2212" s="1211">
        <v>261256615.05265066</v>
      </c>
    </row>
    <row r="2213" spans="2:6" ht="13.15" customHeight="1" x14ac:dyDescent="0.3">
      <c r="B2213" s="1173" t="s">
        <v>2995</v>
      </c>
      <c r="C2213" s="1206">
        <v>13713792.215970106</v>
      </c>
      <c r="D2213" s="1206">
        <v>1404417.4602282888</v>
      </c>
      <c r="E2213" s="1206">
        <v>3508045.4118015785</v>
      </c>
      <c r="F2213" s="1210">
        <v>18626255.087999973</v>
      </c>
    </row>
    <row r="2214" spans="2:6" ht="13.15" customHeight="1" x14ac:dyDescent="0.3">
      <c r="B2214" s="1172" t="s">
        <v>2996</v>
      </c>
      <c r="C2214" s="1207">
        <v>232139764.76028043</v>
      </c>
      <c r="D2214" s="1208">
        <v>12577248.526325954</v>
      </c>
      <c r="E2214" s="1207">
        <v>621494384.96207631</v>
      </c>
      <c r="F2214" s="1211">
        <v>866211398.24868274</v>
      </c>
    </row>
    <row r="2215" spans="2:6" ht="13.15" customHeight="1" x14ac:dyDescent="0.3">
      <c r="B2215" s="1173" t="s">
        <v>2997</v>
      </c>
      <c r="C2215" s="1206">
        <v>18093215.850039475</v>
      </c>
      <c r="D2215" s="1206">
        <v>1134119.060652483</v>
      </c>
      <c r="E2215" s="1206">
        <v>4400977.3776224451</v>
      </c>
      <c r="F2215" s="1210">
        <v>23628312.288314402</v>
      </c>
    </row>
    <row r="2216" spans="2:6" ht="13.15" customHeight="1" x14ac:dyDescent="0.3">
      <c r="B2216" s="1172" t="s">
        <v>2998</v>
      </c>
      <c r="C2216" s="1207">
        <v>261951905.35438895</v>
      </c>
      <c r="D2216" s="1208">
        <v>17744439.797517069</v>
      </c>
      <c r="E2216" s="1207">
        <v>337828514.33080846</v>
      </c>
      <c r="F2216" s="1211">
        <v>617524859.48271441</v>
      </c>
    </row>
    <row r="2217" spans="2:6" ht="13.15" customHeight="1" x14ac:dyDescent="0.3">
      <c r="B2217" s="1173" t="s">
        <v>2999</v>
      </c>
      <c r="C2217" s="1206">
        <v>939732911.16726923</v>
      </c>
      <c r="D2217" s="1206">
        <v>18321511.682658955</v>
      </c>
      <c r="E2217" s="1206">
        <v>425516330.81619322</v>
      </c>
      <c r="F2217" s="1210">
        <v>1383570753.6661215</v>
      </c>
    </row>
    <row r="2218" spans="2:6" ht="13.15" customHeight="1" x14ac:dyDescent="0.3">
      <c r="B2218" s="1172" t="s">
        <v>3000</v>
      </c>
      <c r="C2218" s="1207">
        <v>101249559.97989315</v>
      </c>
      <c r="D2218" s="1208">
        <v>5397130.6635832889</v>
      </c>
      <c r="E2218" s="1207">
        <v>12295637.13144673</v>
      </c>
      <c r="F2218" s="1211">
        <v>118942327.77492318</v>
      </c>
    </row>
    <row r="2219" spans="2:6" ht="13.15" customHeight="1" x14ac:dyDescent="0.3">
      <c r="B2219" s="1173" t="s">
        <v>3001</v>
      </c>
      <c r="C2219" s="1206">
        <v>85054676.947228074</v>
      </c>
      <c r="D2219" s="1206">
        <v>3939421.8643715782</v>
      </c>
      <c r="E2219" s="1206">
        <v>8467369.1905314513</v>
      </c>
      <c r="F2219" s="1210">
        <v>97461468.002131104</v>
      </c>
    </row>
    <row r="2220" spans="2:6" ht="13.15" customHeight="1" x14ac:dyDescent="0.3">
      <c r="B2220" s="1172" t="s">
        <v>3002</v>
      </c>
      <c r="C2220" s="1207">
        <v>71252406.009711668</v>
      </c>
      <c r="D2220" s="1208">
        <v>4651305.2170236427</v>
      </c>
      <c r="E2220" s="1207">
        <v>11880308.806957603</v>
      </c>
      <c r="F2220" s="1211">
        <v>87784020.033692911</v>
      </c>
    </row>
    <row r="2221" spans="2:6" ht="13.15" customHeight="1" x14ac:dyDescent="0.3">
      <c r="B2221" s="1173" t="s">
        <v>3003</v>
      </c>
      <c r="C2221" s="1206">
        <v>11778456.723381119</v>
      </c>
      <c r="D2221" s="1206">
        <v>818775.61854012252</v>
      </c>
      <c r="E2221" s="1206">
        <v>4388599.3428027201</v>
      </c>
      <c r="F2221" s="1210">
        <v>16985831.684723962</v>
      </c>
    </row>
    <row r="2222" spans="2:6" ht="13.15" customHeight="1" x14ac:dyDescent="0.3">
      <c r="B2222" s="1172" t="s">
        <v>3004</v>
      </c>
      <c r="C2222" s="1207">
        <v>1075935798.9363079</v>
      </c>
      <c r="D2222" s="1208">
        <v>30477664.347421676</v>
      </c>
      <c r="E2222" s="1207">
        <v>286228923.2321043</v>
      </c>
      <c r="F2222" s="1211">
        <v>1392642386.5158339</v>
      </c>
    </row>
    <row r="2223" spans="2:6" ht="13.15" customHeight="1" x14ac:dyDescent="0.3">
      <c r="B2223" s="1173" t="s">
        <v>3005</v>
      </c>
      <c r="C2223" s="1206">
        <v>113142711.34231581</v>
      </c>
      <c r="D2223" s="1206">
        <v>3812448.6001393576</v>
      </c>
      <c r="E2223" s="1206">
        <v>18739058.308939599</v>
      </c>
      <c r="F2223" s="1210">
        <v>135694218.25139478</v>
      </c>
    </row>
    <row r="2224" spans="2:6" ht="13.15" customHeight="1" x14ac:dyDescent="0.3">
      <c r="B2224" s="1172" t="s">
        <v>3006</v>
      </c>
      <c r="C2224" s="1207">
        <v>24855010.986485928</v>
      </c>
      <c r="D2224" s="1208">
        <v>1156901.9172181448</v>
      </c>
      <c r="E2224" s="1207">
        <v>5058238.9867635397</v>
      </c>
      <c r="F2224" s="1211">
        <v>31070151.890467614</v>
      </c>
    </row>
    <row r="2225" spans="2:6" ht="13.15" customHeight="1" x14ac:dyDescent="0.3">
      <c r="B2225" s="1173" t="s">
        <v>3007</v>
      </c>
      <c r="C2225" s="1206">
        <v>76833119.446504191</v>
      </c>
      <c r="D2225" s="1206">
        <v>1429634.8036289469</v>
      </c>
      <c r="E2225" s="1206">
        <v>9406413.853952555</v>
      </c>
      <c r="F2225" s="1210">
        <v>87669168.104085699</v>
      </c>
    </row>
    <row r="2226" spans="2:6" ht="13.15" customHeight="1" x14ac:dyDescent="0.3">
      <c r="B2226" s="1172" t="s">
        <v>3008</v>
      </c>
      <c r="C2226" s="1207">
        <v>131459035.57353851</v>
      </c>
      <c r="D2226" s="1208">
        <v>6167540.2055229284</v>
      </c>
      <c r="E2226" s="1207">
        <v>23777072.809672266</v>
      </c>
      <c r="F2226" s="1211">
        <v>161403648.5887337</v>
      </c>
    </row>
    <row r="2227" spans="2:6" ht="13.15" customHeight="1" x14ac:dyDescent="0.3">
      <c r="B2227" s="1173" t="s">
        <v>3009</v>
      </c>
      <c r="C2227" s="1206">
        <v>1434660896.3582828</v>
      </c>
      <c r="D2227" s="1206">
        <v>59865016.325042531</v>
      </c>
      <c r="E2227" s="1206">
        <v>589233309.11167705</v>
      </c>
      <c r="F2227" s="1210">
        <v>2083759221.7950025</v>
      </c>
    </row>
    <row r="2228" spans="2:6" ht="13.15" customHeight="1" x14ac:dyDescent="0.3">
      <c r="B2228" s="1172" t="s">
        <v>3010</v>
      </c>
      <c r="C2228" s="1207">
        <v>83359517.490441501</v>
      </c>
      <c r="D2228" s="1208">
        <v>2610557.9290976049</v>
      </c>
      <c r="E2228" s="1207">
        <v>6278178.8425779492</v>
      </c>
      <c r="F2228" s="1211">
        <v>92248254.262117058</v>
      </c>
    </row>
    <row r="2229" spans="2:6" ht="13.15" customHeight="1" x14ac:dyDescent="0.3">
      <c r="B2229" s="1173" t="s">
        <v>3011</v>
      </c>
      <c r="C2229" s="1206">
        <v>76776727.915642038</v>
      </c>
      <c r="D2229" s="1206">
        <v>3665577.2758800569</v>
      </c>
      <c r="E2229" s="1206">
        <v>14881525.330615235</v>
      </c>
      <c r="F2229" s="1210">
        <v>95323830.522137329</v>
      </c>
    </row>
    <row r="2230" spans="2:6" ht="13.15" customHeight="1" x14ac:dyDescent="0.3">
      <c r="B2230" s="1172" t="s">
        <v>3012</v>
      </c>
      <c r="C2230" s="1207">
        <v>244306544.7615594</v>
      </c>
      <c r="D2230" s="1208">
        <v>13636883.547570134</v>
      </c>
      <c r="E2230" s="1207">
        <v>50917295.421821088</v>
      </c>
      <c r="F2230" s="1211">
        <v>308860723.73095059</v>
      </c>
    </row>
    <row r="2231" spans="2:6" ht="13.15" customHeight="1" x14ac:dyDescent="0.3">
      <c r="B2231" s="1173" t="s">
        <v>3013</v>
      </c>
      <c r="C2231" s="1206">
        <v>125659173.45143448</v>
      </c>
      <c r="D2231" s="1206">
        <v>9057304.2230203487</v>
      </c>
      <c r="E2231" s="1206">
        <v>30554650.820409659</v>
      </c>
      <c r="F2231" s="1210">
        <v>165271128.49486449</v>
      </c>
    </row>
    <row r="2232" spans="2:6" ht="13.15" customHeight="1" x14ac:dyDescent="0.3">
      <c r="B2232" s="1172" t="s">
        <v>3014</v>
      </c>
      <c r="C2232" s="1207">
        <v>38680220.851810686</v>
      </c>
      <c r="D2232" s="1208">
        <v>2976997.4503884213</v>
      </c>
      <c r="E2232" s="1207">
        <v>2879474.3041361123</v>
      </c>
      <c r="F2232" s="1211">
        <v>44536692.606335223</v>
      </c>
    </row>
    <row r="2233" spans="2:6" ht="13.15" customHeight="1" x14ac:dyDescent="0.3">
      <c r="B2233" s="1173" t="s">
        <v>3015</v>
      </c>
      <c r="C2233" s="1206">
        <v>634396120.10057533</v>
      </c>
      <c r="D2233" s="1206">
        <v>30348115.874572091</v>
      </c>
      <c r="E2233" s="1206">
        <v>224847669.3140392</v>
      </c>
      <c r="F2233" s="1210">
        <v>889591905.2891866</v>
      </c>
    </row>
    <row r="2234" spans="2:6" ht="13.15" customHeight="1" x14ac:dyDescent="0.3">
      <c r="B2234" s="1172" t="s">
        <v>3016</v>
      </c>
      <c r="C2234" s="1207">
        <v>160946344.56493297</v>
      </c>
      <c r="D2234" s="1208">
        <v>13684461.58218934</v>
      </c>
      <c r="E2234" s="1207">
        <v>27871715.128061928</v>
      </c>
      <c r="F2234" s="1211">
        <v>202502521.27518424</v>
      </c>
    </row>
    <row r="2235" spans="2:6" ht="13.15" customHeight="1" x14ac:dyDescent="0.3">
      <c r="B2235" s="1173" t="s">
        <v>3017</v>
      </c>
      <c r="C2235" s="1206">
        <v>279230789.26723337</v>
      </c>
      <c r="D2235" s="1206">
        <v>14582576.141629525</v>
      </c>
      <c r="E2235" s="1206">
        <v>64089458.410788886</v>
      </c>
      <c r="F2235" s="1210">
        <v>357902823.81965178</v>
      </c>
    </row>
    <row r="2236" spans="2:6" ht="13.15" customHeight="1" x14ac:dyDescent="0.3">
      <c r="B2236" s="1172" t="s">
        <v>3018</v>
      </c>
      <c r="C2236" s="1207">
        <v>156786752.32235986</v>
      </c>
      <c r="D2236" s="1208">
        <v>4462639.5234005256</v>
      </c>
      <c r="E2236" s="1207">
        <v>51799198.287990563</v>
      </c>
      <c r="F2236" s="1211">
        <v>213048590.13375095</v>
      </c>
    </row>
    <row r="2237" spans="2:6" ht="13.15" customHeight="1" x14ac:dyDescent="0.3">
      <c r="B2237" s="1173" t="s">
        <v>3019</v>
      </c>
      <c r="C2237" s="1206">
        <v>43772935.907728836</v>
      </c>
      <c r="D2237" s="1206">
        <v>1030646.3340760092</v>
      </c>
      <c r="E2237" s="1206">
        <v>4417757.5757567538</v>
      </c>
      <c r="F2237" s="1210">
        <v>49221339.817561597</v>
      </c>
    </row>
    <row r="2238" spans="2:6" ht="13.15" customHeight="1" x14ac:dyDescent="0.3">
      <c r="B2238" s="1172" t="s">
        <v>3020</v>
      </c>
      <c r="C2238" s="1207">
        <v>255058757.54799268</v>
      </c>
      <c r="D2238" s="1208">
        <v>10609057.389389759</v>
      </c>
      <c r="E2238" s="1207">
        <v>43826132.130271733</v>
      </c>
      <c r="F2238" s="1211">
        <v>309493947.06765413</v>
      </c>
    </row>
    <row r="2239" spans="2:6" ht="13.15" customHeight="1" x14ac:dyDescent="0.3">
      <c r="B2239" s="1173" t="s">
        <v>3021</v>
      </c>
      <c r="C2239" s="1206">
        <v>87574408.933981135</v>
      </c>
      <c r="D2239" s="1206">
        <v>3690316.1652206546</v>
      </c>
      <c r="E2239" s="1206">
        <v>16859049.38285777</v>
      </c>
      <c r="F2239" s="1210">
        <v>108123774.48205955</v>
      </c>
    </row>
    <row r="2240" spans="2:6" ht="13.15" customHeight="1" x14ac:dyDescent="0.3">
      <c r="B2240" s="1172" t="s">
        <v>3022</v>
      </c>
      <c r="C2240" s="1207">
        <v>88577440.86064674</v>
      </c>
      <c r="D2240" s="1208">
        <v>3166957.7844093372</v>
      </c>
      <c r="E2240" s="1207">
        <v>16220111.591603946</v>
      </c>
      <c r="F2240" s="1211">
        <v>107964510.23666003</v>
      </c>
    </row>
    <row r="2241" spans="2:6" ht="13.15" customHeight="1" x14ac:dyDescent="0.3">
      <c r="B2241" s="1173" t="s">
        <v>3023</v>
      </c>
      <c r="C2241" s="1206">
        <v>5829628.1117600445</v>
      </c>
      <c r="D2241" s="1206">
        <v>356490.49127727386</v>
      </c>
      <c r="E2241" s="1206">
        <v>973695.60347628873</v>
      </c>
      <c r="F2241" s="1210">
        <v>7159814.2065136069</v>
      </c>
    </row>
    <row r="2242" spans="2:6" ht="13.15" customHeight="1" x14ac:dyDescent="0.3">
      <c r="B2242" s="1172" t="s">
        <v>3024</v>
      </c>
      <c r="C2242" s="1207">
        <v>457764874.02300131</v>
      </c>
      <c r="D2242" s="1208">
        <v>22893900.124129627</v>
      </c>
      <c r="E2242" s="1207">
        <v>116539200.59156644</v>
      </c>
      <c r="F2242" s="1211">
        <v>597197974.73869741</v>
      </c>
    </row>
    <row r="2243" spans="2:6" ht="13.15" customHeight="1" x14ac:dyDescent="0.3">
      <c r="B2243" s="1173" t="s">
        <v>3025</v>
      </c>
      <c r="C2243" s="1206">
        <v>34694582.145117246</v>
      </c>
      <c r="D2243" s="1206">
        <v>2273979.5700256508</v>
      </c>
      <c r="E2243" s="1206">
        <v>5127660.9571692478</v>
      </c>
      <c r="F2243" s="1210">
        <v>42096222.672312148</v>
      </c>
    </row>
    <row r="2244" spans="2:6" ht="13.15" customHeight="1" x14ac:dyDescent="0.3">
      <c r="B2244" s="1172" t="s">
        <v>3026</v>
      </c>
      <c r="C2244" s="1207">
        <v>115010049.29890154</v>
      </c>
      <c r="D2244" s="1208">
        <v>7122041.9831586666</v>
      </c>
      <c r="E2244" s="1207">
        <v>44171496.468548603</v>
      </c>
      <c r="F2244" s="1211">
        <v>166303587.7506088</v>
      </c>
    </row>
    <row r="2245" spans="2:6" ht="13.15" customHeight="1" x14ac:dyDescent="0.3">
      <c r="B2245" s="1173" t="s">
        <v>3027</v>
      </c>
      <c r="C2245" s="1206">
        <v>234829080.96333051</v>
      </c>
      <c r="D2245" s="1206">
        <v>13358901.738676939</v>
      </c>
      <c r="E2245" s="1206">
        <v>67223049.683922946</v>
      </c>
      <c r="F2245" s="1210">
        <v>315411032.38593042</v>
      </c>
    </row>
    <row r="2246" spans="2:6" ht="13.15" customHeight="1" x14ac:dyDescent="0.3">
      <c r="B2246" s="1172" t="s">
        <v>3028</v>
      </c>
      <c r="C2246" s="1207">
        <v>1320047089.7290225</v>
      </c>
      <c r="D2246" s="1208">
        <v>31677092.387271989</v>
      </c>
      <c r="E2246" s="1207">
        <v>929721669.69990826</v>
      </c>
      <c r="F2246" s="1211">
        <v>2281445851.8162026</v>
      </c>
    </row>
    <row r="2247" spans="2:6" ht="13.15" customHeight="1" x14ac:dyDescent="0.3">
      <c r="B2247" s="1173" t="s">
        <v>3029</v>
      </c>
      <c r="C2247" s="1206">
        <v>1381062726.1218038</v>
      </c>
      <c r="D2247" s="1206">
        <v>18726157.167863127</v>
      </c>
      <c r="E2247" s="1206">
        <v>330983232.44976449</v>
      </c>
      <c r="F2247" s="1210">
        <v>1730772115.7394314</v>
      </c>
    </row>
    <row r="2248" spans="2:6" ht="13.15" customHeight="1" x14ac:dyDescent="0.3">
      <c r="B2248" s="1172" t="s">
        <v>3030</v>
      </c>
      <c r="C2248" s="1207">
        <v>2503187011.9887967</v>
      </c>
      <c r="D2248" s="1208">
        <v>103979099.8381525</v>
      </c>
      <c r="E2248" s="1207">
        <v>565851708.71663439</v>
      </c>
      <c r="F2248" s="1211">
        <v>3173017820.5435834</v>
      </c>
    </row>
    <row r="2249" spans="2:6" ht="13.15" customHeight="1" x14ac:dyDescent="0.3">
      <c r="B2249" s="1173" t="s">
        <v>3031</v>
      </c>
      <c r="C2249" s="1206">
        <v>3467859316.6269913</v>
      </c>
      <c r="D2249" s="1206">
        <v>75507804.447223902</v>
      </c>
      <c r="E2249" s="1206">
        <v>891701656.85150993</v>
      </c>
      <c r="F2249" s="1210">
        <v>4435068777.925725</v>
      </c>
    </row>
    <row r="2250" spans="2:6" ht="13.15" customHeight="1" x14ac:dyDescent="0.3">
      <c r="B2250" s="1172" t="s">
        <v>3032</v>
      </c>
      <c r="C2250" s="1207">
        <v>3156848690.9999003</v>
      </c>
      <c r="D2250" s="1208">
        <v>109612192.78641424</v>
      </c>
      <c r="E2250" s="1207">
        <v>697622655.51397073</v>
      </c>
      <c r="F2250" s="1211">
        <v>3964083539.3002853</v>
      </c>
    </row>
    <row r="2251" spans="2:6" ht="13.15" customHeight="1" x14ac:dyDescent="0.3">
      <c r="B2251" s="1173" t="s">
        <v>3033</v>
      </c>
      <c r="C2251" s="1206">
        <v>4341587647.685648</v>
      </c>
      <c r="D2251" s="1206">
        <v>214718783.68926838</v>
      </c>
      <c r="E2251" s="1206">
        <v>1656786288.786346</v>
      </c>
      <c r="F2251" s="1210">
        <v>6213092720.1612625</v>
      </c>
    </row>
    <row r="2252" spans="2:6" ht="13.15" customHeight="1" x14ac:dyDescent="0.3">
      <c r="B2252" s="1172" t="s">
        <v>3034</v>
      </c>
      <c r="C2252" s="1207">
        <v>1898571764.539068</v>
      </c>
      <c r="D2252" s="1208">
        <v>17840932.723688006</v>
      </c>
      <c r="E2252" s="1207">
        <v>403479776.31153941</v>
      </c>
      <c r="F2252" s="1211">
        <v>2319892473.574295</v>
      </c>
    </row>
    <row r="2253" spans="2:6" ht="13.15" customHeight="1" x14ac:dyDescent="0.3">
      <c r="B2253" s="1173" t="s">
        <v>3035</v>
      </c>
      <c r="C2253" s="1206">
        <v>4816628.6747967536</v>
      </c>
      <c r="D2253" s="1206">
        <v>34350.187076454662</v>
      </c>
      <c r="E2253" s="1206">
        <v>184484601.97801498</v>
      </c>
      <c r="F2253" s="1210">
        <v>189335580.83988819</v>
      </c>
    </row>
    <row r="2254" spans="2:6" ht="13.15" customHeight="1" x14ac:dyDescent="0.3">
      <c r="B2254" s="1172" t="s">
        <v>3036</v>
      </c>
      <c r="C2254" s="1207">
        <v>2333080.1158366059</v>
      </c>
      <c r="D2254" s="1208">
        <v>379892.52368536254</v>
      </c>
      <c r="E2254" s="1207">
        <v>12449795.094857246</v>
      </c>
      <c r="F2254" s="1211">
        <v>15162767.734379213</v>
      </c>
    </row>
    <row r="2255" spans="2:6" ht="13.15" customHeight="1" x14ac:dyDescent="0.3">
      <c r="B2255" s="1173" t="s">
        <v>3037</v>
      </c>
      <c r="C2255" s="1206">
        <v>2102944366.8111031</v>
      </c>
      <c r="D2255" s="1206">
        <v>78825967.786789566</v>
      </c>
      <c r="E2255" s="1206">
        <v>1369508831.328294</v>
      </c>
      <c r="F2255" s="1210">
        <v>3551279165.9261866</v>
      </c>
    </row>
    <row r="2256" spans="2:6" ht="13.15" customHeight="1" x14ac:dyDescent="0.3">
      <c r="B2256" s="1172" t="s">
        <v>3038</v>
      </c>
      <c r="C2256" s="1207">
        <v>1083630034.1799145</v>
      </c>
      <c r="D2256" s="1208">
        <v>75925114.892841429</v>
      </c>
      <c r="E2256" s="1207">
        <v>3081076295.9384732</v>
      </c>
      <c r="F2256" s="1211">
        <v>4240631445.011229</v>
      </c>
    </row>
    <row r="2257" spans="2:6" ht="13.15" customHeight="1" x14ac:dyDescent="0.3">
      <c r="B2257" s="1173" t="s">
        <v>3039</v>
      </c>
      <c r="C2257" s="1206">
        <v>90041845.626980588</v>
      </c>
      <c r="D2257" s="1206">
        <v>4136235.3491939018</v>
      </c>
      <c r="E2257" s="1206">
        <v>35178369.267086305</v>
      </c>
      <c r="F2257" s="1210">
        <v>129356450.2432608</v>
      </c>
    </row>
    <row r="2258" spans="2:6" ht="13.15" customHeight="1" x14ac:dyDescent="0.3">
      <c r="B2258" s="1172" t="s">
        <v>3040</v>
      </c>
      <c r="C2258" s="1207">
        <v>46732467.218711361</v>
      </c>
      <c r="D2258" s="1208">
        <v>1556242.1912270063</v>
      </c>
      <c r="E2258" s="1207">
        <v>5307940.658022128</v>
      </c>
      <c r="F2258" s="1211">
        <v>53596650.067960493</v>
      </c>
    </row>
    <row r="2259" spans="2:6" ht="13.15" customHeight="1" x14ac:dyDescent="0.3">
      <c r="B2259" s="1173" t="s">
        <v>3041</v>
      </c>
      <c r="C2259" s="1206">
        <v>145151254.27406985</v>
      </c>
      <c r="D2259" s="1206">
        <v>9468957.6529865582</v>
      </c>
      <c r="E2259" s="1206">
        <v>59459218.727082342</v>
      </c>
      <c r="F2259" s="1210">
        <v>214079430.65413874</v>
      </c>
    </row>
    <row r="2260" spans="2:6" ht="13.15" customHeight="1" x14ac:dyDescent="0.3">
      <c r="B2260" s="1172" t="s">
        <v>3042</v>
      </c>
      <c r="C2260" s="1207">
        <v>8470199.0932175349</v>
      </c>
      <c r="D2260" s="1208">
        <v>491344.17532220011</v>
      </c>
      <c r="E2260" s="1207">
        <v>6651580.0859882981</v>
      </c>
      <c r="F2260" s="1211">
        <v>15613123.354528032</v>
      </c>
    </row>
    <row r="2261" spans="2:6" ht="13.15" customHeight="1" x14ac:dyDescent="0.3">
      <c r="B2261" s="1173" t="s">
        <v>3043</v>
      </c>
      <c r="C2261" s="1206">
        <v>42052652.86334271</v>
      </c>
      <c r="D2261" s="1206">
        <v>4460247.2531002369</v>
      </c>
      <c r="E2261" s="1206">
        <v>6699544.1403747313</v>
      </c>
      <c r="F2261" s="1210">
        <v>53212444.256817684</v>
      </c>
    </row>
    <row r="2262" spans="2:6" ht="13.15" customHeight="1" x14ac:dyDescent="0.3">
      <c r="B2262" s="1172" t="s">
        <v>3044</v>
      </c>
      <c r="C2262" s="1207">
        <v>43586966.742997214</v>
      </c>
      <c r="D2262" s="1208">
        <v>1451967.3504910253</v>
      </c>
      <c r="E2262" s="1207">
        <v>7638327.3644687291</v>
      </c>
      <c r="F2262" s="1211">
        <v>52677261.45795697</v>
      </c>
    </row>
    <row r="2263" spans="2:6" ht="13.15" customHeight="1" x14ac:dyDescent="0.3">
      <c r="B2263" s="1173" t="s">
        <v>3045</v>
      </c>
      <c r="C2263" s="1206">
        <v>37384854.136826061</v>
      </c>
      <c r="D2263" s="1206">
        <v>1901925.2496182832</v>
      </c>
      <c r="E2263" s="1206">
        <v>17379889.256571285</v>
      </c>
      <c r="F2263" s="1210">
        <v>56666668.643015631</v>
      </c>
    </row>
    <row r="2264" spans="2:6" ht="13.15" customHeight="1" x14ac:dyDescent="0.3">
      <c r="B2264" s="1172" t="s">
        <v>3046</v>
      </c>
      <c r="C2264" s="1207">
        <v>25827867.299784675</v>
      </c>
      <c r="D2264" s="1208">
        <v>1054104.6551970467</v>
      </c>
      <c r="E2264" s="1207">
        <v>4684864.3768552579</v>
      </c>
      <c r="F2264" s="1211">
        <v>31566836.33183698</v>
      </c>
    </row>
    <row r="2265" spans="2:6" ht="13.15" customHeight="1" x14ac:dyDescent="0.3">
      <c r="B2265" s="1173" t="s">
        <v>3047</v>
      </c>
      <c r="C2265" s="1206">
        <v>17019455.562631562</v>
      </c>
      <c r="D2265" s="1206">
        <v>546141.23737697874</v>
      </c>
      <c r="E2265" s="1206">
        <v>4028325.2197081614</v>
      </c>
      <c r="F2265" s="1210">
        <v>21593922.019716702</v>
      </c>
    </row>
    <row r="2266" spans="2:6" ht="13.15" customHeight="1" x14ac:dyDescent="0.3">
      <c r="B2266" s="1172" t="s">
        <v>3048</v>
      </c>
      <c r="C2266" s="1207">
        <v>26582940.340141468</v>
      </c>
      <c r="D2266" s="1208">
        <v>654511.08197991957</v>
      </c>
      <c r="E2266" s="1207">
        <v>2797422.3443986205</v>
      </c>
      <c r="F2266" s="1211">
        <v>30034873.766520008</v>
      </c>
    </row>
    <row r="2267" spans="2:6" ht="13.15" customHeight="1" x14ac:dyDescent="0.3">
      <c r="B2267" s="1173" t="s">
        <v>3049</v>
      </c>
      <c r="C2267" s="1206">
        <v>316695383.48644084</v>
      </c>
      <c r="D2267" s="1206">
        <v>17743848.766031127</v>
      </c>
      <c r="E2267" s="1206">
        <v>194353336.24045828</v>
      </c>
      <c r="F2267" s="1210">
        <v>528792568.49293029</v>
      </c>
    </row>
    <row r="2268" spans="2:6" ht="13.15" customHeight="1" x14ac:dyDescent="0.3">
      <c r="B2268" s="1172" t="s">
        <v>3050</v>
      </c>
      <c r="C2268" s="1207">
        <v>8097987.681280355</v>
      </c>
      <c r="D2268" s="1208">
        <v>524512.29942674923</v>
      </c>
      <c r="E2268" s="1207">
        <v>1442052.3879522968</v>
      </c>
      <c r="F2268" s="1211">
        <v>10064552.368659399</v>
      </c>
    </row>
    <row r="2269" spans="2:6" ht="13.15" customHeight="1" x14ac:dyDescent="0.3">
      <c r="B2269" s="1173" t="s">
        <v>3051</v>
      </c>
      <c r="C2269" s="1206">
        <v>87296820.599253193</v>
      </c>
      <c r="D2269" s="1206">
        <v>5981618.586656021</v>
      </c>
      <c r="E2269" s="1206">
        <v>38110691.643415183</v>
      </c>
      <c r="F2269" s="1210">
        <v>131389130.82932439</v>
      </c>
    </row>
    <row r="2270" spans="2:6" ht="13.15" customHeight="1" x14ac:dyDescent="0.3">
      <c r="B2270" s="1172" t="s">
        <v>3052</v>
      </c>
      <c r="C2270" s="1207">
        <v>1358994.9314052637</v>
      </c>
      <c r="D2270" s="1208">
        <v>291842.90445661329</v>
      </c>
      <c r="E2270" s="1207">
        <v>487249.10929141269</v>
      </c>
      <c r="F2270" s="1211">
        <v>2138086.9451532899</v>
      </c>
    </row>
    <row r="2271" spans="2:6" ht="13.15" customHeight="1" x14ac:dyDescent="0.3">
      <c r="B2271" s="1173" t="s">
        <v>3053</v>
      </c>
      <c r="C2271" s="1206">
        <v>31333346.515015427</v>
      </c>
      <c r="D2271" s="1206">
        <v>719003.87483997294</v>
      </c>
      <c r="E2271" s="1206">
        <v>6207947.8651298517</v>
      </c>
      <c r="F2271" s="1210">
        <v>38260298.254985251</v>
      </c>
    </row>
    <row r="2272" spans="2:6" ht="13.15" customHeight="1" x14ac:dyDescent="0.3">
      <c r="B2272" s="1172" t="s">
        <v>3054</v>
      </c>
      <c r="C2272" s="1207">
        <v>61465266.686070748</v>
      </c>
      <c r="D2272" s="1208">
        <v>1111265.8431956361</v>
      </c>
      <c r="E2272" s="1207">
        <v>8746016.3797131348</v>
      </c>
      <c r="F2272" s="1211">
        <v>71322548.90897952</v>
      </c>
    </row>
    <row r="2273" spans="2:6" ht="13.15" customHeight="1" x14ac:dyDescent="0.3">
      <c r="B2273" s="1173" t="s">
        <v>3055</v>
      </c>
      <c r="C2273" s="1206">
        <v>97217.36071139836</v>
      </c>
      <c r="D2273" s="1206">
        <v>48760.097591116515</v>
      </c>
      <c r="E2273" s="1206">
        <v>0</v>
      </c>
      <c r="F2273" s="1210">
        <v>145977.45830251486</v>
      </c>
    </row>
    <row r="2274" spans="2:6" ht="13.15" customHeight="1" x14ac:dyDescent="0.3">
      <c r="B2274" s="1172" t="s">
        <v>3056</v>
      </c>
      <c r="C2274" s="1207">
        <v>167872671.89190927</v>
      </c>
      <c r="D2274" s="1208">
        <v>8745858.7742796298</v>
      </c>
      <c r="E2274" s="1207">
        <v>40749671.865382515</v>
      </c>
      <c r="F2274" s="1211">
        <v>217368202.53157142</v>
      </c>
    </row>
    <row r="2275" spans="2:6" ht="13.15" customHeight="1" x14ac:dyDescent="0.3">
      <c r="B2275" s="1173" t="s">
        <v>3057</v>
      </c>
      <c r="C2275" s="1206">
        <v>172421543.20103881</v>
      </c>
      <c r="D2275" s="1206">
        <v>7827480.2781781992</v>
      </c>
      <c r="E2275" s="1206">
        <v>47904044.158812635</v>
      </c>
      <c r="F2275" s="1210">
        <v>228153067.63802963</v>
      </c>
    </row>
    <row r="2276" spans="2:6" ht="13.15" customHeight="1" x14ac:dyDescent="0.3">
      <c r="B2276" s="1172" t="s">
        <v>3058</v>
      </c>
      <c r="C2276" s="1207">
        <v>19995508.363285545</v>
      </c>
      <c r="D2276" s="1208">
        <v>993523.92788687185</v>
      </c>
      <c r="E2276" s="1207">
        <v>12732562.570852516</v>
      </c>
      <c r="F2276" s="1211">
        <v>33721594.862024933</v>
      </c>
    </row>
    <row r="2277" spans="2:6" ht="13.15" customHeight="1" x14ac:dyDescent="0.3">
      <c r="B2277" s="1173" t="s">
        <v>3059</v>
      </c>
      <c r="C2277" s="1206">
        <v>86267436.213855386</v>
      </c>
      <c r="D2277" s="1206">
        <v>4550266.9772821628</v>
      </c>
      <c r="E2277" s="1206">
        <v>48237685.5019629</v>
      </c>
      <c r="F2277" s="1210">
        <v>139055388.69310045</v>
      </c>
    </row>
    <row r="2278" spans="2:6" ht="13.15" customHeight="1" x14ac:dyDescent="0.3">
      <c r="B2278" s="1172" t="s">
        <v>3060</v>
      </c>
      <c r="C2278" s="1207">
        <v>9603764.4424113967</v>
      </c>
      <c r="D2278" s="1208">
        <v>1376526.402962605</v>
      </c>
      <c r="E2278" s="1207">
        <v>7052887.6392566934</v>
      </c>
      <c r="F2278" s="1211">
        <v>18033178.484630696</v>
      </c>
    </row>
    <row r="2279" spans="2:6" ht="13.15" customHeight="1" x14ac:dyDescent="0.3">
      <c r="B2279" s="1173" t="s">
        <v>3061</v>
      </c>
      <c r="C2279" s="1206">
        <v>9723920.7309311032</v>
      </c>
      <c r="D2279" s="1206">
        <v>1403756.0678511511</v>
      </c>
      <c r="E2279" s="1206">
        <v>7183096.5053863954</v>
      </c>
      <c r="F2279" s="1210">
        <v>18310773.304168649</v>
      </c>
    </row>
    <row r="2280" spans="2:6" ht="13.15" customHeight="1" x14ac:dyDescent="0.3">
      <c r="B2280" s="1172" t="s">
        <v>3062</v>
      </c>
      <c r="C2280" s="1207">
        <v>26093849.629371479</v>
      </c>
      <c r="D2280" s="1208">
        <v>3123235.5266270591</v>
      </c>
      <c r="E2280" s="1207">
        <v>17375003.688405141</v>
      </c>
      <c r="F2280" s="1211">
        <v>46592088.844403684</v>
      </c>
    </row>
    <row r="2281" spans="2:6" ht="13.15" customHeight="1" x14ac:dyDescent="0.3">
      <c r="B2281" s="1173" t="s">
        <v>3063</v>
      </c>
      <c r="C2281" s="1206">
        <v>12835149.356169758</v>
      </c>
      <c r="D2281" s="1206">
        <v>2125081.8521002242</v>
      </c>
      <c r="E2281" s="1206">
        <v>7064988.6054783268</v>
      </c>
      <c r="F2281" s="1210">
        <v>22025219.813748311</v>
      </c>
    </row>
    <row r="2282" spans="2:6" ht="13.15" customHeight="1" x14ac:dyDescent="0.3">
      <c r="B2282" s="1172" t="s">
        <v>3064</v>
      </c>
      <c r="C2282" s="1207">
        <v>19022515.508749839</v>
      </c>
      <c r="D2282" s="1208">
        <v>1088933.2963335589</v>
      </c>
      <c r="E2282" s="1207">
        <v>8813701.7037512567</v>
      </c>
      <c r="F2282" s="1211">
        <v>28925150.508834653</v>
      </c>
    </row>
    <row r="2283" spans="2:6" ht="13.15" customHeight="1" x14ac:dyDescent="0.3">
      <c r="B2283" s="1173" t="s">
        <v>3065</v>
      </c>
      <c r="C2283" s="1206">
        <v>27801297.797483891</v>
      </c>
      <c r="D2283" s="1206">
        <v>2610895.661375293</v>
      </c>
      <c r="E2283" s="1206">
        <v>11989939.027741604</v>
      </c>
      <c r="F2283" s="1210">
        <v>42402132.486600786</v>
      </c>
    </row>
    <row r="2284" spans="2:6" ht="13.15" customHeight="1" x14ac:dyDescent="0.3">
      <c r="B2284" s="1172" t="s">
        <v>3066</v>
      </c>
      <c r="C2284" s="1207">
        <v>176544269.30963418</v>
      </c>
      <c r="D2284" s="1208">
        <v>7131456.2703992045</v>
      </c>
      <c r="E2284" s="1207">
        <v>66304785.043965414</v>
      </c>
      <c r="F2284" s="1211">
        <v>249980510.62399882</v>
      </c>
    </row>
    <row r="2285" spans="2:6" ht="13.15" customHeight="1" x14ac:dyDescent="0.3">
      <c r="B2285" s="1173" t="s">
        <v>3067</v>
      </c>
      <c r="C2285" s="1206">
        <v>26160208.670531228</v>
      </c>
      <c r="D2285" s="1206">
        <v>2160262.2976926602</v>
      </c>
      <c r="E2285" s="1206">
        <v>11025894.156237395</v>
      </c>
      <c r="F2285" s="1210">
        <v>39346365.124461286</v>
      </c>
    </row>
    <row r="2286" spans="2:6" ht="13.15" customHeight="1" x14ac:dyDescent="0.3">
      <c r="B2286" s="1172" t="s">
        <v>3068</v>
      </c>
      <c r="C2286" s="1207">
        <v>231094814.67386982</v>
      </c>
      <c r="D2286" s="1208">
        <v>13331587.640718972</v>
      </c>
      <c r="E2286" s="1207">
        <v>104690430.51422559</v>
      </c>
      <c r="F2286" s="1211">
        <v>349116832.82881439</v>
      </c>
    </row>
    <row r="2287" spans="2:6" ht="13.15" customHeight="1" x14ac:dyDescent="0.3">
      <c r="B2287" s="1173" t="s">
        <v>3069</v>
      </c>
      <c r="C2287" s="1206">
        <v>85136328.606926739</v>
      </c>
      <c r="D2287" s="1206">
        <v>4362741.1300962446</v>
      </c>
      <c r="E2287" s="1206">
        <v>104247376.63872074</v>
      </c>
      <c r="F2287" s="1210">
        <v>193746446.37574372</v>
      </c>
    </row>
    <row r="2288" spans="2:6" ht="13.15" customHeight="1" x14ac:dyDescent="0.3">
      <c r="B2288" s="1172" t="s">
        <v>3070</v>
      </c>
      <c r="C2288" s="1207">
        <v>40870205.751319267</v>
      </c>
      <c r="D2288" s="1208">
        <v>1946111.8892823823</v>
      </c>
      <c r="E2288" s="1207">
        <v>12080221.708108846</v>
      </c>
      <c r="F2288" s="1211">
        <v>54896539.348710492</v>
      </c>
    </row>
    <row r="2289" spans="2:6" ht="13.15" customHeight="1" x14ac:dyDescent="0.3">
      <c r="B2289" s="1173" t="s">
        <v>3071</v>
      </c>
      <c r="C2289" s="1206">
        <v>43285210.609328389</v>
      </c>
      <c r="D2289" s="1206">
        <v>2357033.5659802742</v>
      </c>
      <c r="E2289" s="1206">
        <v>20258255.002987079</v>
      </c>
      <c r="F2289" s="1210">
        <v>65900499.178295739</v>
      </c>
    </row>
    <row r="2290" spans="2:6" ht="13.15" customHeight="1" x14ac:dyDescent="0.3">
      <c r="B2290" s="1172" t="s">
        <v>3072</v>
      </c>
      <c r="C2290" s="1207">
        <v>23794495.199062575</v>
      </c>
      <c r="D2290" s="1208">
        <v>1084190.9722676983</v>
      </c>
      <c r="E2290" s="1207">
        <v>8711213.9286088683</v>
      </c>
      <c r="F2290" s="1211">
        <v>33589900.099939138</v>
      </c>
    </row>
    <row r="2291" spans="2:6" ht="13.15" customHeight="1" x14ac:dyDescent="0.3">
      <c r="B2291" s="1173" t="s">
        <v>3073</v>
      </c>
      <c r="C2291" s="1206">
        <v>106228536.18542847</v>
      </c>
      <c r="D2291" s="1206">
        <v>8887101.2272441424</v>
      </c>
      <c r="E2291" s="1206">
        <v>66081381.473115347</v>
      </c>
      <c r="F2291" s="1210">
        <v>181197018.88578796</v>
      </c>
    </row>
    <row r="2292" spans="2:6" ht="13.15" customHeight="1" x14ac:dyDescent="0.3">
      <c r="B2292" s="1172" t="s">
        <v>3074</v>
      </c>
      <c r="C2292" s="1207">
        <v>38949207.08861047</v>
      </c>
      <c r="D2292" s="1208">
        <v>3233814.7032132051</v>
      </c>
      <c r="E2292" s="1207">
        <v>24831465.863439672</v>
      </c>
      <c r="F2292" s="1211">
        <v>67014487.655263349</v>
      </c>
    </row>
    <row r="2293" spans="2:6" ht="13.15" customHeight="1" x14ac:dyDescent="0.3">
      <c r="B2293" s="1173" t="s">
        <v>3075</v>
      </c>
      <c r="C2293" s="1206">
        <v>634224351.22448707</v>
      </c>
      <c r="D2293" s="1206">
        <v>16690841.740736559</v>
      </c>
      <c r="E2293" s="1206">
        <v>115742003.41185863</v>
      </c>
      <c r="F2293" s="1210">
        <v>766657196.37708235</v>
      </c>
    </row>
    <row r="2294" spans="2:6" ht="13.15" customHeight="1" x14ac:dyDescent="0.3">
      <c r="B2294" s="1172" t="s">
        <v>3076</v>
      </c>
      <c r="C2294" s="1207">
        <v>119662145.78316852</v>
      </c>
      <c r="D2294" s="1208">
        <v>4748712.8347799778</v>
      </c>
      <c r="E2294" s="1207">
        <v>199165955.32971129</v>
      </c>
      <c r="F2294" s="1211">
        <v>323576813.94765979</v>
      </c>
    </row>
    <row r="2295" spans="2:6" ht="13.15" customHeight="1" x14ac:dyDescent="0.3">
      <c r="B2295" s="1173" t="s">
        <v>3077</v>
      </c>
      <c r="C2295" s="1206">
        <v>194663564.53593197</v>
      </c>
      <c r="D2295" s="1206">
        <v>27259413.473338541</v>
      </c>
      <c r="E2295" s="1206">
        <v>437294112.53879905</v>
      </c>
      <c r="F2295" s="1210">
        <v>659217090.5480696</v>
      </c>
    </row>
    <row r="2296" spans="2:6" ht="13.15" customHeight="1" x14ac:dyDescent="0.3">
      <c r="B2296" s="1172" t="s">
        <v>3078</v>
      </c>
      <c r="C2296" s="1207">
        <v>16621028.23319917</v>
      </c>
      <c r="D2296" s="1208">
        <v>1909313.1431926941</v>
      </c>
      <c r="E2296" s="1207">
        <v>13210832.512783766</v>
      </c>
      <c r="F2296" s="1211">
        <v>31741173.889175631</v>
      </c>
    </row>
    <row r="2297" spans="2:6" ht="13.15" customHeight="1" x14ac:dyDescent="0.3">
      <c r="B2297" s="1173" t="s">
        <v>3079</v>
      </c>
      <c r="C2297" s="1206">
        <v>205072649.19389939</v>
      </c>
      <c r="D2297" s="1206">
        <v>12281437.267606517</v>
      </c>
      <c r="E2297" s="1206">
        <v>200551064.14047927</v>
      </c>
      <c r="F2297" s="1210">
        <v>417905150.60198522</v>
      </c>
    </row>
    <row r="2298" spans="2:6" ht="13.15" customHeight="1" x14ac:dyDescent="0.3">
      <c r="B2298" s="1172" t="s">
        <v>3080</v>
      </c>
      <c r="C2298" s="1207">
        <v>2589947498.6092939</v>
      </c>
      <c r="D2298" s="1208">
        <v>149188843.14879337</v>
      </c>
      <c r="E2298" s="1207">
        <v>2562083807.9598036</v>
      </c>
      <c r="F2298" s="1211">
        <v>5301220149.7178907</v>
      </c>
    </row>
    <row r="2299" spans="2:6" ht="13.15" customHeight="1" x14ac:dyDescent="0.3">
      <c r="B2299" s="1173" t="s">
        <v>3081</v>
      </c>
      <c r="C2299" s="1206">
        <v>94127295.97788763</v>
      </c>
      <c r="D2299" s="1206">
        <v>4098268.6123105451</v>
      </c>
      <c r="E2299" s="1206">
        <v>90169392.900488585</v>
      </c>
      <c r="F2299" s="1210">
        <v>188394957.49068677</v>
      </c>
    </row>
    <row r="2300" spans="2:6" ht="13.15" customHeight="1" x14ac:dyDescent="0.3">
      <c r="B2300" s="1172" t="s">
        <v>3082</v>
      </c>
      <c r="C2300" s="1207">
        <v>16704045.305267332</v>
      </c>
      <c r="D2300" s="1208">
        <v>446214.69971622329</v>
      </c>
      <c r="E2300" s="1207">
        <v>439313.10988062393</v>
      </c>
      <c r="F2300" s="1211">
        <v>17589573.114864178</v>
      </c>
    </row>
    <row r="2301" spans="2:6" ht="13.15" customHeight="1" x14ac:dyDescent="0.3">
      <c r="B2301" s="1173" t="s">
        <v>3083</v>
      </c>
      <c r="C2301" s="1206">
        <v>83061038.346459612</v>
      </c>
      <c r="D2301" s="1206">
        <v>1820461.4098044389</v>
      </c>
      <c r="E2301" s="1206">
        <v>11913396.728114223</v>
      </c>
      <c r="F2301" s="1210">
        <v>96794896.484378263</v>
      </c>
    </row>
    <row r="2302" spans="2:6" ht="13.15" customHeight="1" x14ac:dyDescent="0.3">
      <c r="B2302" s="1172" t="s">
        <v>3084</v>
      </c>
      <c r="C2302" s="1207">
        <v>51256351.481478266</v>
      </c>
      <c r="D2302" s="1208">
        <v>833002.59073770372</v>
      </c>
      <c r="E2302" s="1207">
        <v>5873105.1722711883</v>
      </c>
      <c r="F2302" s="1211">
        <v>57962459.244487152</v>
      </c>
    </row>
    <row r="2303" spans="2:6" ht="13.15" customHeight="1" x14ac:dyDescent="0.3">
      <c r="B2303" s="1173" t="s">
        <v>3085</v>
      </c>
      <c r="C2303" s="1206">
        <v>64459752.55371356</v>
      </c>
      <c r="D2303" s="1206">
        <v>1101415.3184297548</v>
      </c>
      <c r="E2303" s="1206">
        <v>6215538.1819540542</v>
      </c>
      <c r="F2303" s="1210">
        <v>71776706.054097369</v>
      </c>
    </row>
    <row r="2304" spans="2:6" ht="13.15" customHeight="1" x14ac:dyDescent="0.3">
      <c r="B2304" s="1172" t="s">
        <v>3086</v>
      </c>
      <c r="C2304" s="1207">
        <v>44969446.767158613</v>
      </c>
      <c r="D2304" s="1208">
        <v>422587.51245634299</v>
      </c>
      <c r="E2304" s="1207">
        <v>4900459.1423957543</v>
      </c>
      <c r="F2304" s="1211">
        <v>50292493.422010712</v>
      </c>
    </row>
    <row r="2305" spans="2:6" ht="13.15" customHeight="1" x14ac:dyDescent="0.3">
      <c r="B2305" s="1173" t="s">
        <v>3087</v>
      </c>
      <c r="C2305" s="1206">
        <v>26291970.964192033</v>
      </c>
      <c r="D2305" s="1206">
        <v>382284.79398564826</v>
      </c>
      <c r="E2305" s="1206">
        <v>4454487.408495903</v>
      </c>
      <c r="F2305" s="1210">
        <v>31128743.166673586</v>
      </c>
    </row>
    <row r="2306" spans="2:6" ht="13.15" customHeight="1" x14ac:dyDescent="0.3">
      <c r="B2306" s="1172" t="s">
        <v>3088</v>
      </c>
      <c r="C2306" s="1207">
        <v>93818303.158660218</v>
      </c>
      <c r="D2306" s="1208">
        <v>2397674.0167286559</v>
      </c>
      <c r="E2306" s="1207">
        <v>14327205.584294448</v>
      </c>
      <c r="F2306" s="1211">
        <v>110543182.75968333</v>
      </c>
    </row>
    <row r="2307" spans="2:6" ht="13.15" customHeight="1" x14ac:dyDescent="0.3">
      <c r="B2307" s="1173" t="s">
        <v>3089</v>
      </c>
      <c r="C2307" s="1206">
        <v>46697512.662051111</v>
      </c>
      <c r="D2307" s="1206">
        <v>390235.57468953874</v>
      </c>
      <c r="E2307" s="1206">
        <v>2887068.787715828</v>
      </c>
      <c r="F2307" s="1210">
        <v>49974817.024456479</v>
      </c>
    </row>
    <row r="2308" spans="2:6" ht="13.15" customHeight="1" x14ac:dyDescent="0.3">
      <c r="B2308" s="1172" t="s">
        <v>3090</v>
      </c>
      <c r="C2308" s="1207">
        <v>47372299.455078803</v>
      </c>
      <c r="D2308" s="1208">
        <v>711095.31067079375</v>
      </c>
      <c r="E2308" s="1207">
        <v>7848253.0089911437</v>
      </c>
      <c r="F2308" s="1211">
        <v>55931647.774740741</v>
      </c>
    </row>
    <row r="2309" spans="2:6" ht="13.15" customHeight="1" x14ac:dyDescent="0.3">
      <c r="B2309" s="1173" t="s">
        <v>3091</v>
      </c>
      <c r="C2309" s="1206">
        <v>236426203.81198397</v>
      </c>
      <c r="D2309" s="1206">
        <v>13323566.499123897</v>
      </c>
      <c r="E2309" s="1206">
        <v>103896944.98645942</v>
      </c>
      <c r="F2309" s="1210">
        <v>353646715.29756731</v>
      </c>
    </row>
    <row r="2310" spans="2:6" ht="13.15" customHeight="1" x14ac:dyDescent="0.3">
      <c r="B2310" s="1172" t="s">
        <v>3092</v>
      </c>
      <c r="C2310" s="1207">
        <v>51104108.002274342</v>
      </c>
      <c r="D2310" s="1208">
        <v>2298887.3255050946</v>
      </c>
      <c r="E2310" s="1207">
        <v>18749184.106863897</v>
      </c>
      <c r="F2310" s="1211">
        <v>72152179.434643328</v>
      </c>
    </row>
    <row r="2311" spans="2:6" ht="13.15" customHeight="1" x14ac:dyDescent="0.3">
      <c r="B2311" s="1173" t="s">
        <v>3093</v>
      </c>
      <c r="C2311" s="1206">
        <v>39080696.299797386</v>
      </c>
      <c r="D2311" s="1206">
        <v>1418869.5872776615</v>
      </c>
      <c r="E2311" s="1206">
        <v>7590331.0625184467</v>
      </c>
      <c r="F2311" s="1210">
        <v>48089896.949593492</v>
      </c>
    </row>
    <row r="2312" spans="2:6" ht="13.15" customHeight="1" x14ac:dyDescent="0.3">
      <c r="B2312" s="1172" t="s">
        <v>3094</v>
      </c>
      <c r="C2312" s="1207">
        <v>28864954.033357203</v>
      </c>
      <c r="D2312" s="1208">
        <v>3426687.978129175</v>
      </c>
      <c r="E2312" s="1207">
        <v>24107288.978697546</v>
      </c>
      <c r="F2312" s="1211">
        <v>56398930.99018392</v>
      </c>
    </row>
    <row r="2313" spans="2:6" ht="13.15" customHeight="1" x14ac:dyDescent="0.3">
      <c r="B2313" s="1173" t="s">
        <v>3095</v>
      </c>
      <c r="C2313" s="1206">
        <v>1402278.503519749</v>
      </c>
      <c r="D2313" s="1206">
        <v>14775.787148823183</v>
      </c>
      <c r="E2313" s="1206">
        <v>11977.486974472133</v>
      </c>
      <c r="F2313" s="1210">
        <v>1429031.7776430445</v>
      </c>
    </row>
    <row r="2314" spans="2:6" ht="13.15" customHeight="1" x14ac:dyDescent="0.3">
      <c r="B2314" s="1172" t="s">
        <v>3096</v>
      </c>
      <c r="C2314" s="1207">
        <v>6415253.4770566588</v>
      </c>
      <c r="D2314" s="1208">
        <v>140158.89524026564</v>
      </c>
      <c r="E2314" s="1207">
        <v>1439891.5011270056</v>
      </c>
      <c r="F2314" s="1211">
        <v>7995303.8734239303</v>
      </c>
    </row>
    <row r="2315" spans="2:6" ht="13.15" customHeight="1" x14ac:dyDescent="0.3">
      <c r="B2315" s="1173" t="s">
        <v>3097</v>
      </c>
      <c r="C2315" s="1206">
        <v>13643883.102649551</v>
      </c>
      <c r="D2315" s="1206">
        <v>239212.95785032876</v>
      </c>
      <c r="E2315" s="1206">
        <v>2595904.2130343057</v>
      </c>
      <c r="F2315" s="1210">
        <v>16479000.273534186</v>
      </c>
    </row>
    <row r="2316" spans="2:6" ht="13.15" customHeight="1" x14ac:dyDescent="0.3">
      <c r="B2316" s="1172" t="s">
        <v>3098</v>
      </c>
      <c r="C2316" s="1207">
        <v>691854.44764698797</v>
      </c>
      <c r="D2316" s="1208">
        <v>2955.1574297646371</v>
      </c>
      <c r="E2316" s="1207">
        <v>7254282.2913738489</v>
      </c>
      <c r="F2316" s="1211">
        <v>7949091.8964506015</v>
      </c>
    </row>
    <row r="2317" spans="2:6" ht="13.15" customHeight="1" x14ac:dyDescent="0.3">
      <c r="B2317" s="1173" t="s">
        <v>3099</v>
      </c>
      <c r="C2317" s="1206">
        <v>14211894.648379067</v>
      </c>
      <c r="D2317" s="1206">
        <v>375783.44764016586</v>
      </c>
      <c r="E2317" s="1206">
        <v>8012074.4311917406</v>
      </c>
      <c r="F2317" s="1210">
        <v>22599752.527210973</v>
      </c>
    </row>
    <row r="2318" spans="2:6" ht="13.15" customHeight="1" x14ac:dyDescent="0.3">
      <c r="B2318" s="1172" t="s">
        <v>3100</v>
      </c>
      <c r="C2318" s="1207">
        <v>51096598.23424188</v>
      </c>
      <c r="D2318" s="1208">
        <v>2976237.5527636241</v>
      </c>
      <c r="E2318" s="1207">
        <v>28432825.367936604</v>
      </c>
      <c r="F2318" s="1211">
        <v>82505661.15494211</v>
      </c>
    </row>
    <row r="2319" spans="2:6" ht="13.15" customHeight="1" x14ac:dyDescent="0.3">
      <c r="B2319" s="1173" t="s">
        <v>3101</v>
      </c>
      <c r="C2319" s="1206">
        <v>3936893.4851007713</v>
      </c>
      <c r="D2319" s="1206">
        <v>60158.56196306584</v>
      </c>
      <c r="E2319" s="1206">
        <v>1681231.689700261</v>
      </c>
      <c r="F2319" s="1210">
        <v>5678283.7367640985</v>
      </c>
    </row>
    <row r="2320" spans="2:6" ht="13.15" customHeight="1" x14ac:dyDescent="0.3">
      <c r="B2320" s="1172" t="s">
        <v>3102</v>
      </c>
      <c r="C2320" s="1207">
        <v>463605561.97495496</v>
      </c>
      <c r="D2320" s="1208">
        <v>4620810.8067841185</v>
      </c>
      <c r="E2320" s="1207">
        <v>124626425.65954214</v>
      </c>
      <c r="F2320" s="1211">
        <v>592852798.4412812</v>
      </c>
    </row>
    <row r="2321" spans="2:6" ht="13.15" customHeight="1" x14ac:dyDescent="0.3">
      <c r="B2321" s="1173" t="s">
        <v>3103</v>
      </c>
      <c r="C2321" s="1206">
        <v>91851563.181571752</v>
      </c>
      <c r="D2321" s="1206">
        <v>6954583.0621386757</v>
      </c>
      <c r="E2321" s="1206">
        <v>64343218.081077516</v>
      </c>
      <c r="F2321" s="1210">
        <v>163149364.32478794</v>
      </c>
    </row>
    <row r="2322" spans="2:6" ht="13.15" customHeight="1" x14ac:dyDescent="0.3">
      <c r="B2322" s="1172" t="s">
        <v>3104</v>
      </c>
      <c r="C2322" s="1207">
        <v>45180949.143200658</v>
      </c>
      <c r="D2322" s="1208">
        <v>4148393.7111906465</v>
      </c>
      <c r="E2322" s="1207">
        <v>22303454.871556193</v>
      </c>
      <c r="F2322" s="1211">
        <v>71632797.725947499</v>
      </c>
    </row>
    <row r="2323" spans="2:6" ht="13.15" customHeight="1" x14ac:dyDescent="0.3">
      <c r="B2323" s="1173" t="s">
        <v>3105</v>
      </c>
      <c r="C2323" s="1206">
        <v>56388526.954876229</v>
      </c>
      <c r="D2323" s="1206">
        <v>3285797.329620589</v>
      </c>
      <c r="E2323" s="1206">
        <v>19597255.388559744</v>
      </c>
      <c r="F2323" s="1210">
        <v>79271579.673056573</v>
      </c>
    </row>
    <row r="2324" spans="2:6" ht="13.15" customHeight="1" x14ac:dyDescent="0.3">
      <c r="B2324" s="1172" t="s">
        <v>3106</v>
      </c>
      <c r="C2324" s="1207">
        <v>59983111.558932781</v>
      </c>
      <c r="D2324" s="1208">
        <v>3555884.6465228386</v>
      </c>
      <c r="E2324" s="1207">
        <v>19901782.108163491</v>
      </c>
      <c r="F2324" s="1211">
        <v>83440778.313619107</v>
      </c>
    </row>
    <row r="2325" spans="2:6" ht="13.15" customHeight="1" x14ac:dyDescent="0.3">
      <c r="B2325" s="1173" t="s">
        <v>3107</v>
      </c>
      <c r="C2325" s="1206">
        <v>1439963.8849191109</v>
      </c>
      <c r="D2325" s="1206">
        <v>46761.84828146614</v>
      </c>
      <c r="E2325" s="1206">
        <v>249613.29813294244</v>
      </c>
      <c r="F2325" s="1210">
        <v>1736339.0313335196</v>
      </c>
    </row>
    <row r="2326" spans="2:6" ht="13.15" customHeight="1" x14ac:dyDescent="0.3">
      <c r="B2326" s="1172" t="s">
        <v>3108</v>
      </c>
      <c r="C2326" s="1207">
        <v>956998277.49765551</v>
      </c>
      <c r="D2326" s="1208">
        <v>24487419.515506376</v>
      </c>
      <c r="E2326" s="1207">
        <v>585663216.97164452</v>
      </c>
      <c r="F2326" s="1211">
        <v>1567148913.9848065</v>
      </c>
    </row>
    <row r="2327" spans="2:6" ht="13.15" customHeight="1" x14ac:dyDescent="0.3">
      <c r="B2327" s="1173" t="s">
        <v>3109</v>
      </c>
      <c r="C2327" s="1206">
        <v>322032643.89774394</v>
      </c>
      <c r="D2327" s="1206">
        <v>11059564.103468264</v>
      </c>
      <c r="E2327" s="1206">
        <v>67488111.006815836</v>
      </c>
      <c r="F2327" s="1210">
        <v>400580319.00802803</v>
      </c>
    </row>
    <row r="2328" spans="2:6" ht="13.15" customHeight="1" x14ac:dyDescent="0.3">
      <c r="B2328" s="1172" t="s">
        <v>3110</v>
      </c>
      <c r="C2328" s="1207">
        <v>48953310.437771626</v>
      </c>
      <c r="D2328" s="1208">
        <v>1905654.3768510809</v>
      </c>
      <c r="E2328" s="1207">
        <v>10162935.770683421</v>
      </c>
      <c r="F2328" s="1211">
        <v>61021900.58530613</v>
      </c>
    </row>
    <row r="2329" spans="2:6" ht="13.15" customHeight="1" x14ac:dyDescent="0.3">
      <c r="B2329" s="1173" t="s">
        <v>3111</v>
      </c>
      <c r="C2329" s="1206">
        <v>113215078.19790155</v>
      </c>
      <c r="D2329" s="1206">
        <v>3513288.1629995177</v>
      </c>
      <c r="E2329" s="1206">
        <v>24841070.838044737</v>
      </c>
      <c r="F2329" s="1210">
        <v>141569437.19894579</v>
      </c>
    </row>
    <row r="2330" spans="2:6" ht="13.15" customHeight="1" x14ac:dyDescent="0.3">
      <c r="B2330" s="1172" t="s">
        <v>3112</v>
      </c>
      <c r="C2330" s="1207">
        <v>115622573.28787822</v>
      </c>
      <c r="D2330" s="1208">
        <v>2377719.6679886268</v>
      </c>
      <c r="E2330" s="1207">
        <v>19365207.026112974</v>
      </c>
      <c r="F2330" s="1211">
        <v>137365499.98197982</v>
      </c>
    </row>
    <row r="2331" spans="2:6" ht="13.15" customHeight="1" x14ac:dyDescent="0.3">
      <c r="B2331" s="1173" t="s">
        <v>3113</v>
      </c>
      <c r="C2331" s="1206">
        <v>90633205.724229395</v>
      </c>
      <c r="D2331" s="1206">
        <v>1084176.9000894607</v>
      </c>
      <c r="E2331" s="1206">
        <v>11886105.47520422</v>
      </c>
      <c r="F2331" s="1210">
        <v>103603488.09952307</v>
      </c>
    </row>
    <row r="2332" spans="2:6" ht="13.15" customHeight="1" x14ac:dyDescent="0.3">
      <c r="B2332" s="1172" t="s">
        <v>3114</v>
      </c>
      <c r="C2332" s="1207">
        <v>17209794.046945728</v>
      </c>
      <c r="D2332" s="1208">
        <v>1145981.9069062532</v>
      </c>
      <c r="E2332" s="1207">
        <v>12470292.649885723</v>
      </c>
      <c r="F2332" s="1211">
        <v>30826068.603737704</v>
      </c>
    </row>
    <row r="2333" spans="2:6" ht="13.15" customHeight="1" x14ac:dyDescent="0.3">
      <c r="B2333" s="1173" t="s">
        <v>3115</v>
      </c>
      <c r="C2333" s="1206">
        <v>74602854.882094085</v>
      </c>
      <c r="D2333" s="1206">
        <v>761797.36885861272</v>
      </c>
      <c r="E2333" s="1206">
        <v>15646235.017501121</v>
      </c>
      <c r="F2333" s="1210">
        <v>91010887.268453807</v>
      </c>
    </row>
    <row r="2334" spans="2:6" ht="13.15" customHeight="1" x14ac:dyDescent="0.3">
      <c r="B2334" s="1172" t="s">
        <v>3116</v>
      </c>
      <c r="C2334" s="1207">
        <v>52128440.361904852</v>
      </c>
      <c r="D2334" s="1208">
        <v>1778807.7622229939</v>
      </c>
      <c r="E2334" s="1207">
        <v>10306997.97927475</v>
      </c>
      <c r="F2334" s="1211">
        <v>64214246.103402592</v>
      </c>
    </row>
    <row r="2335" spans="2:6" ht="13.15" customHeight="1" x14ac:dyDescent="0.3">
      <c r="B2335" s="1173" t="s">
        <v>3117</v>
      </c>
      <c r="C2335" s="1206">
        <v>68304890.327581108</v>
      </c>
      <c r="D2335" s="1206">
        <v>1470866.2858632822</v>
      </c>
      <c r="E2335" s="1206">
        <v>14421065.068183556</v>
      </c>
      <c r="F2335" s="1210">
        <v>84196821.681627944</v>
      </c>
    </row>
    <row r="2336" spans="2:6" ht="13.15" customHeight="1" x14ac:dyDescent="0.3">
      <c r="B2336" s="1172" t="s">
        <v>3118</v>
      </c>
      <c r="C2336" s="1207">
        <v>65807687.644925505</v>
      </c>
      <c r="D2336" s="1208">
        <v>823011.34418945154</v>
      </c>
      <c r="E2336" s="1207">
        <v>7565690.370277687</v>
      </c>
      <c r="F2336" s="1211">
        <v>74196389.359392643</v>
      </c>
    </row>
    <row r="2337" spans="2:6" ht="13.15" customHeight="1" x14ac:dyDescent="0.3">
      <c r="B2337" s="1173" t="s">
        <v>3119</v>
      </c>
      <c r="C2337" s="1206">
        <v>97995236.138326496</v>
      </c>
      <c r="D2337" s="1206">
        <v>2953145.10827675</v>
      </c>
      <c r="E2337" s="1206">
        <v>23142943.15576344</v>
      </c>
      <c r="F2337" s="1210">
        <v>124091324.4023667</v>
      </c>
    </row>
    <row r="2338" spans="2:6" ht="13.15" customHeight="1" x14ac:dyDescent="0.3">
      <c r="B2338" s="1172" t="s">
        <v>3120</v>
      </c>
      <c r="C2338" s="1207">
        <v>40414977.267313935</v>
      </c>
      <c r="D2338" s="1208">
        <v>1113447.0308223676</v>
      </c>
      <c r="E2338" s="1207">
        <v>8459992.8764212858</v>
      </c>
      <c r="F2338" s="1211">
        <v>49988417.174557589</v>
      </c>
    </row>
    <row r="2339" spans="2:6" ht="13.15" customHeight="1" x14ac:dyDescent="0.3">
      <c r="B2339" s="1173" t="s">
        <v>3121</v>
      </c>
      <c r="C2339" s="1206">
        <v>120006229.70029317</v>
      </c>
      <c r="D2339" s="1206">
        <v>1330876.2567618606</v>
      </c>
      <c r="E2339" s="1206">
        <v>49070035.42495209</v>
      </c>
      <c r="F2339" s="1210">
        <v>170407141.38200712</v>
      </c>
    </row>
    <row r="2340" spans="2:6" ht="13.15" customHeight="1" x14ac:dyDescent="0.3">
      <c r="B2340" s="1172" t="s">
        <v>3122</v>
      </c>
      <c r="C2340" s="1207">
        <v>37704497.172535866</v>
      </c>
      <c r="D2340" s="1208">
        <v>933351.29374556849</v>
      </c>
      <c r="E2340" s="1207">
        <v>4683135.6673950236</v>
      </c>
      <c r="F2340" s="1211">
        <v>43320984.133676462</v>
      </c>
    </row>
    <row r="2341" spans="2:6" ht="13.15" customHeight="1" x14ac:dyDescent="0.3">
      <c r="B2341" s="1173" t="s">
        <v>3123</v>
      </c>
      <c r="C2341" s="1206">
        <v>206548796.50661135</v>
      </c>
      <c r="D2341" s="1206">
        <v>6043845.7588199209</v>
      </c>
      <c r="E2341" s="1206">
        <v>38866253.116823316</v>
      </c>
      <c r="F2341" s="1210">
        <v>251458895.38225457</v>
      </c>
    </row>
    <row r="2342" spans="2:6" ht="13.15" customHeight="1" x14ac:dyDescent="0.3">
      <c r="B2342" s="1172" t="s">
        <v>3124</v>
      </c>
      <c r="C2342" s="1207">
        <v>209481565.73515075</v>
      </c>
      <c r="D2342" s="1208">
        <v>6343414.2891286332</v>
      </c>
      <c r="E2342" s="1207">
        <v>35046455.250111498</v>
      </c>
      <c r="F2342" s="1211">
        <v>250871435.27439088</v>
      </c>
    </row>
    <row r="2343" spans="2:6" ht="13.15" customHeight="1" x14ac:dyDescent="0.3">
      <c r="B2343" s="1173" t="s">
        <v>3125</v>
      </c>
      <c r="C2343" s="1206">
        <v>53111946.891686</v>
      </c>
      <c r="D2343" s="1206">
        <v>1073341.3228469908</v>
      </c>
      <c r="E2343" s="1206">
        <v>7923115.4521338418</v>
      </c>
      <c r="F2343" s="1210">
        <v>62108403.666666836</v>
      </c>
    </row>
    <row r="2344" spans="2:6" ht="13.15" customHeight="1" x14ac:dyDescent="0.3">
      <c r="B2344" s="1172" t="s">
        <v>3126</v>
      </c>
      <c r="C2344" s="1207">
        <v>172949821.24681461</v>
      </c>
      <c r="D2344" s="1208">
        <v>2125025.5633872766</v>
      </c>
      <c r="E2344" s="1207">
        <v>23263982.639644489</v>
      </c>
      <c r="F2344" s="1211">
        <v>198338829.44984639</v>
      </c>
    </row>
    <row r="2345" spans="2:6" ht="13.15" customHeight="1" x14ac:dyDescent="0.3">
      <c r="B2345" s="1173" t="s">
        <v>3127</v>
      </c>
      <c r="C2345" s="1206">
        <v>152932466.28561649</v>
      </c>
      <c r="D2345" s="1206">
        <v>6479661.1188190198</v>
      </c>
      <c r="E2345" s="1206">
        <v>103017574.73455077</v>
      </c>
      <c r="F2345" s="1210">
        <v>262429702.13898629</v>
      </c>
    </row>
    <row r="2346" spans="2:6" ht="13.15" customHeight="1" x14ac:dyDescent="0.3">
      <c r="B2346" s="1172" t="s">
        <v>3128</v>
      </c>
      <c r="C2346" s="1207">
        <v>58329324.096943378</v>
      </c>
      <c r="D2346" s="1208">
        <v>1719915.6963012563</v>
      </c>
      <c r="E2346" s="1207">
        <v>9493981.7780157495</v>
      </c>
      <c r="F2346" s="1211">
        <v>69543221.571260393</v>
      </c>
    </row>
    <row r="2347" spans="2:6" ht="13.15" customHeight="1" x14ac:dyDescent="0.3">
      <c r="B2347" s="1173" t="s">
        <v>3129</v>
      </c>
      <c r="C2347" s="1206">
        <v>33533298.924821675</v>
      </c>
      <c r="D2347" s="1206">
        <v>822490.67359468387</v>
      </c>
      <c r="E2347" s="1206">
        <v>6286822.3898791168</v>
      </c>
      <c r="F2347" s="1210">
        <v>40642611.988295473</v>
      </c>
    </row>
    <row r="2348" spans="2:6" ht="13.15" customHeight="1" x14ac:dyDescent="0.3">
      <c r="B2348" s="1172" t="s">
        <v>3130</v>
      </c>
      <c r="C2348" s="1207">
        <v>41076109.936646193</v>
      </c>
      <c r="D2348" s="1208">
        <v>1181443.796063428</v>
      </c>
      <c r="E2348" s="1207">
        <v>5182115.30516659</v>
      </c>
      <c r="F2348" s="1211">
        <v>47439669.037876211</v>
      </c>
    </row>
    <row r="2349" spans="2:6" ht="13.15" customHeight="1" x14ac:dyDescent="0.3">
      <c r="B2349" s="1173" t="s">
        <v>3131</v>
      </c>
      <c r="C2349" s="1206">
        <v>3639070421.7624307</v>
      </c>
      <c r="D2349" s="1206">
        <v>69840502.033669025</v>
      </c>
      <c r="E2349" s="1206">
        <v>1037900109.3170718</v>
      </c>
      <c r="F2349" s="1210">
        <v>4746811033.1131716</v>
      </c>
    </row>
    <row r="2350" spans="2:6" ht="13.15" customHeight="1" x14ac:dyDescent="0.3">
      <c r="B2350" s="1172" t="s">
        <v>3132</v>
      </c>
      <c r="C2350" s="1207">
        <v>51680038.939747199</v>
      </c>
      <c r="D2350" s="1208">
        <v>3045894.8350366461</v>
      </c>
      <c r="E2350" s="1207">
        <v>13629325.416556878</v>
      </c>
      <c r="F2350" s="1211">
        <v>68355259.191340715</v>
      </c>
    </row>
    <row r="2351" spans="2:6" ht="13.15" customHeight="1" x14ac:dyDescent="0.3">
      <c r="B2351" s="1173" t="s">
        <v>3133</v>
      </c>
      <c r="C2351" s="1206">
        <v>74756054.149956688</v>
      </c>
      <c r="D2351" s="1206">
        <v>3577372.8626906988</v>
      </c>
      <c r="E2351" s="1206">
        <v>51264425.923350602</v>
      </c>
      <c r="F2351" s="1210">
        <v>129597852.93599799</v>
      </c>
    </row>
    <row r="2352" spans="2:6" ht="13.15" customHeight="1" x14ac:dyDescent="0.3">
      <c r="B2352" s="1172" t="s">
        <v>3134</v>
      </c>
      <c r="C2352" s="1207">
        <v>1289768.5242694789</v>
      </c>
      <c r="D2352" s="1208">
        <v>16464.448537260123</v>
      </c>
      <c r="E2352" s="1207">
        <v>34203.751463183311</v>
      </c>
      <c r="F2352" s="1211">
        <v>1340436.7242699221</v>
      </c>
    </row>
    <row r="2353" spans="2:6" ht="13.15" customHeight="1" x14ac:dyDescent="0.3">
      <c r="B2353" s="1173" t="s">
        <v>3135</v>
      </c>
      <c r="C2353" s="1206">
        <v>45467276.117093638</v>
      </c>
      <c r="D2353" s="1206">
        <v>4206258.5081010871</v>
      </c>
      <c r="E2353" s="1206">
        <v>71950874.960584402</v>
      </c>
      <c r="F2353" s="1210">
        <v>121624409.58577913</v>
      </c>
    </row>
    <row r="2354" spans="2:6" ht="13.15" customHeight="1" x14ac:dyDescent="0.3">
      <c r="B2354" s="1172" t="s">
        <v>3136</v>
      </c>
      <c r="C2354" s="1207">
        <v>1424791422.6687598</v>
      </c>
      <c r="D2354" s="1208">
        <v>30054936.113182932</v>
      </c>
      <c r="E2354" s="1207">
        <v>836921672.63990545</v>
      </c>
      <c r="F2354" s="1211">
        <v>2291768031.4218483</v>
      </c>
    </row>
    <row r="2355" spans="2:6" ht="13.15" customHeight="1" x14ac:dyDescent="0.3">
      <c r="B2355" s="1173" t="s">
        <v>3137</v>
      </c>
      <c r="C2355" s="1206">
        <v>187605474.91529489</v>
      </c>
      <c r="D2355" s="1206">
        <v>8241540.0506229429</v>
      </c>
      <c r="E2355" s="1206">
        <v>45152452.719832689</v>
      </c>
      <c r="F2355" s="1210">
        <v>240999467.68575051</v>
      </c>
    </row>
    <row r="2356" spans="2:6" ht="13.15" customHeight="1" x14ac:dyDescent="0.3">
      <c r="B2356" s="1172" t="s">
        <v>3138</v>
      </c>
      <c r="C2356" s="1207">
        <v>166798228.89831662</v>
      </c>
      <c r="D2356" s="1208">
        <v>4299627.4107034151</v>
      </c>
      <c r="E2356" s="1207">
        <v>36282013.203106366</v>
      </c>
      <c r="F2356" s="1211">
        <v>207379869.51212642</v>
      </c>
    </row>
    <row r="2357" spans="2:6" ht="13.15" customHeight="1" x14ac:dyDescent="0.3">
      <c r="B2357" s="1173" t="s">
        <v>3139</v>
      </c>
      <c r="C2357" s="1206">
        <v>97402237.546234354</v>
      </c>
      <c r="D2357" s="1206">
        <v>2026900.2645408546</v>
      </c>
      <c r="E2357" s="1206">
        <v>14157868.79536782</v>
      </c>
      <c r="F2357" s="1210">
        <v>113587006.60614303</v>
      </c>
    </row>
    <row r="2358" spans="2:6" ht="13.15" customHeight="1" x14ac:dyDescent="0.3">
      <c r="B2358" s="1172" t="s">
        <v>3140</v>
      </c>
      <c r="C2358" s="1207">
        <v>194381060.7166737</v>
      </c>
      <c r="D2358" s="1208">
        <v>806729.83396927221</v>
      </c>
      <c r="E2358" s="1207">
        <v>7604761.9616829576</v>
      </c>
      <c r="F2358" s="1211">
        <v>202792552.51232591</v>
      </c>
    </row>
    <row r="2359" spans="2:6" ht="13.15" customHeight="1" x14ac:dyDescent="0.3">
      <c r="B2359" s="1173" t="s">
        <v>3141</v>
      </c>
      <c r="C2359" s="1206">
        <v>3911517023.1303554</v>
      </c>
      <c r="D2359" s="1206">
        <v>68130366.501242474</v>
      </c>
      <c r="E2359" s="1206">
        <v>856832665.6416496</v>
      </c>
      <c r="F2359" s="1210">
        <v>4836480055.2732477</v>
      </c>
    </row>
    <row r="2360" spans="2:6" ht="13.15" customHeight="1" x14ac:dyDescent="0.3">
      <c r="B2360" s="1172" t="s">
        <v>3142</v>
      </c>
      <c r="C2360" s="1207">
        <v>405977240.58853447</v>
      </c>
      <c r="D2360" s="1208">
        <v>17597061.874841236</v>
      </c>
      <c r="E2360" s="1207">
        <v>212382965.41295695</v>
      </c>
      <c r="F2360" s="1211">
        <v>635957267.87633264</v>
      </c>
    </row>
    <row r="2361" spans="2:6" ht="13.15" customHeight="1" x14ac:dyDescent="0.3">
      <c r="B2361" s="1173" t="s">
        <v>3143</v>
      </c>
      <c r="C2361" s="1206">
        <v>5528709931.6624308</v>
      </c>
      <c r="D2361" s="1206">
        <v>396286175.09391236</v>
      </c>
      <c r="E2361" s="1206">
        <v>2393376794.6488829</v>
      </c>
      <c r="F2361" s="1210">
        <v>8318372901.4052258</v>
      </c>
    </row>
    <row r="2362" spans="2:6" ht="13.15" customHeight="1" x14ac:dyDescent="0.3">
      <c r="B2362" s="1172" t="s">
        <v>3144</v>
      </c>
      <c r="C2362" s="1207">
        <v>532033885.58074248</v>
      </c>
      <c r="D2362" s="1208">
        <v>18085014.655208342</v>
      </c>
      <c r="E2362" s="1207">
        <v>403025566.13904792</v>
      </c>
      <c r="F2362" s="1211">
        <v>953144466.37499881</v>
      </c>
    </row>
    <row r="2363" spans="2:6" ht="13.15" customHeight="1" x14ac:dyDescent="0.3">
      <c r="B2363" s="1173" t="s">
        <v>3145</v>
      </c>
      <c r="C2363" s="1206">
        <v>2848013167.277494</v>
      </c>
      <c r="D2363" s="1206">
        <v>83039712.693712786</v>
      </c>
      <c r="E2363" s="1206">
        <v>2125179784.5894039</v>
      </c>
      <c r="F2363" s="1210">
        <v>5056232664.5606108</v>
      </c>
    </row>
    <row r="2364" spans="2:6" ht="13.15" customHeight="1" x14ac:dyDescent="0.3">
      <c r="B2364" s="1172" t="s">
        <v>3146</v>
      </c>
      <c r="C2364" s="1207">
        <v>4421549063.4120092</v>
      </c>
      <c r="D2364" s="1208">
        <v>38371016.491927147</v>
      </c>
      <c r="E2364" s="1207">
        <v>467265060.86358339</v>
      </c>
      <c r="F2364" s="1211">
        <v>4927185140.76752</v>
      </c>
    </row>
    <row r="2365" spans="2:6" ht="13.15" customHeight="1" x14ac:dyDescent="0.3">
      <c r="B2365" s="1173" t="s">
        <v>3147</v>
      </c>
      <c r="C2365" s="1206">
        <v>385794670.7306214</v>
      </c>
      <c r="D2365" s="1206">
        <v>11400054.528090091</v>
      </c>
      <c r="E2365" s="1206">
        <v>93034480.182585135</v>
      </c>
      <c r="F2365" s="1210">
        <v>490229205.44129664</v>
      </c>
    </row>
    <row r="2366" spans="2:6" ht="13.15" customHeight="1" x14ac:dyDescent="0.3">
      <c r="B2366" s="1172" t="s">
        <v>3148</v>
      </c>
      <c r="C2366" s="1207">
        <v>78336984.630317867</v>
      </c>
      <c r="D2366" s="1208">
        <v>2662301.3284749612</v>
      </c>
      <c r="E2366" s="1207">
        <v>12483869.778566955</v>
      </c>
      <c r="F2366" s="1211">
        <v>93483155.737359792</v>
      </c>
    </row>
    <row r="2367" spans="2:6" ht="13.15" customHeight="1" x14ac:dyDescent="0.3">
      <c r="B2367" s="1173" t="s">
        <v>3149</v>
      </c>
      <c r="C2367" s="1206">
        <v>1664260857.5699778</v>
      </c>
      <c r="D2367" s="1206">
        <v>5467998.1531846914</v>
      </c>
      <c r="E2367" s="1206">
        <v>291856648.17771709</v>
      </c>
      <c r="F2367" s="1210">
        <v>1961585503.9008794</v>
      </c>
    </row>
    <row r="2368" spans="2:6" ht="13.15" customHeight="1" x14ac:dyDescent="0.3">
      <c r="B2368" s="1172" t="s">
        <v>3150</v>
      </c>
      <c r="C2368" s="1207">
        <v>2869592690.5306854</v>
      </c>
      <c r="D2368" s="1208">
        <v>65698243.792189725</v>
      </c>
      <c r="E2368" s="1207">
        <v>1088794120.1104465</v>
      </c>
      <c r="F2368" s="1211">
        <v>4024085054.4333215</v>
      </c>
    </row>
    <row r="2369" spans="2:6" ht="13.15" customHeight="1" x14ac:dyDescent="0.3">
      <c r="B2369" s="1173" t="s">
        <v>3151</v>
      </c>
      <c r="C2369" s="1206">
        <v>193972802.41818061</v>
      </c>
      <c r="D2369" s="1206">
        <v>7293342.6088373559</v>
      </c>
      <c r="E2369" s="1206">
        <v>50889553.204337783</v>
      </c>
      <c r="F2369" s="1210">
        <v>252155698.23135576</v>
      </c>
    </row>
    <row r="2370" spans="2:6" ht="13.15" customHeight="1" x14ac:dyDescent="0.3">
      <c r="B2370" s="1172" t="s">
        <v>3152</v>
      </c>
      <c r="C2370" s="1207">
        <v>750409884.03232753</v>
      </c>
      <c r="D2370" s="1208">
        <v>16895479.356658641</v>
      </c>
      <c r="E2370" s="1207">
        <v>417420555.76490635</v>
      </c>
      <c r="F2370" s="1211">
        <v>1184725919.1538925</v>
      </c>
    </row>
    <row r="2371" spans="2:6" ht="13.15" customHeight="1" x14ac:dyDescent="0.3">
      <c r="B2371" s="1173" t="s">
        <v>3153</v>
      </c>
      <c r="C2371" s="1206">
        <v>199654010.20537132</v>
      </c>
      <c r="D2371" s="1206">
        <v>3171320.1596628008</v>
      </c>
      <c r="E2371" s="1206">
        <v>35386832.624612167</v>
      </c>
      <c r="F2371" s="1210">
        <v>238212162.98964632</v>
      </c>
    </row>
    <row r="2372" spans="2:6" ht="13.15" customHeight="1" x14ac:dyDescent="0.3">
      <c r="B2372" s="1172" t="s">
        <v>3154</v>
      </c>
      <c r="C2372" s="1207">
        <v>539671456.2110132</v>
      </c>
      <c r="D2372" s="1208">
        <v>7579472.2089297576</v>
      </c>
      <c r="E2372" s="1207">
        <v>70181624.421195775</v>
      </c>
      <c r="F2372" s="1211">
        <v>617432552.84113872</v>
      </c>
    </row>
    <row r="2373" spans="2:6" ht="13.15" customHeight="1" x14ac:dyDescent="0.3">
      <c r="B2373" s="1173" t="s">
        <v>3155</v>
      </c>
      <c r="C2373" s="1206">
        <v>2032586578.9859154</v>
      </c>
      <c r="D2373" s="1206">
        <v>16901600.754191734</v>
      </c>
      <c r="E2373" s="1206">
        <v>155738522.36196858</v>
      </c>
      <c r="F2373" s="1210">
        <v>2205226702.1020756</v>
      </c>
    </row>
    <row r="2374" spans="2:6" ht="13.15" customHeight="1" x14ac:dyDescent="0.3">
      <c r="B2374" s="1172" t="s">
        <v>3156</v>
      </c>
      <c r="C2374" s="1207">
        <v>4873039048.3495426</v>
      </c>
      <c r="D2374" s="1208">
        <v>18832753.918008216</v>
      </c>
      <c r="E2374" s="1207">
        <v>670304320.81693363</v>
      </c>
      <c r="F2374" s="1211">
        <v>5562176123.0844841</v>
      </c>
    </row>
    <row r="2375" spans="2:6" ht="13.15" customHeight="1" x14ac:dyDescent="0.3">
      <c r="B2375" s="1173" t="s">
        <v>3157</v>
      </c>
      <c r="C2375" s="1206">
        <v>215318840.15618017</v>
      </c>
      <c r="D2375" s="1206">
        <v>2288642.7797485781</v>
      </c>
      <c r="E2375" s="1206">
        <v>22224793.440378916</v>
      </c>
      <c r="F2375" s="1210">
        <v>239832276.37630767</v>
      </c>
    </row>
    <row r="2376" spans="2:6" ht="13.15" customHeight="1" x14ac:dyDescent="0.3">
      <c r="B2376" s="1172" t="s">
        <v>3158</v>
      </c>
      <c r="C2376" s="1207">
        <v>681817847.48343158</v>
      </c>
      <c r="D2376" s="1208">
        <v>14809785.531443719</v>
      </c>
      <c r="E2376" s="1207">
        <v>90532463.410473108</v>
      </c>
      <c r="F2376" s="1211">
        <v>787160096.4253484</v>
      </c>
    </row>
    <row r="2377" spans="2:6" ht="13.15" customHeight="1" x14ac:dyDescent="0.3">
      <c r="B2377" s="1173" t="s">
        <v>3159</v>
      </c>
      <c r="C2377" s="1206">
        <v>52603330.784031585</v>
      </c>
      <c r="D2377" s="1206">
        <v>2566497.9390376401</v>
      </c>
      <c r="E2377" s="1206">
        <v>9002131.5499071628</v>
      </c>
      <c r="F2377" s="1210">
        <v>64171960.272976391</v>
      </c>
    </row>
    <row r="2378" spans="2:6" ht="13.15" customHeight="1" x14ac:dyDescent="0.3">
      <c r="B2378" s="1172" t="s">
        <v>3160</v>
      </c>
      <c r="C2378" s="1207">
        <v>2651384774.3417897</v>
      </c>
      <c r="D2378" s="1208">
        <v>24659648.904948708</v>
      </c>
      <c r="E2378" s="1207">
        <v>617693409.96299303</v>
      </c>
      <c r="F2378" s="1211">
        <v>3293737833.2097316</v>
      </c>
    </row>
    <row r="2379" spans="2:6" ht="13.15" customHeight="1" x14ac:dyDescent="0.3">
      <c r="B2379" s="1173" t="s">
        <v>3161</v>
      </c>
      <c r="C2379" s="1206">
        <v>37529997.471708402</v>
      </c>
      <c r="D2379" s="1206">
        <v>878315.00466076157</v>
      </c>
      <c r="E2379" s="1206">
        <v>15176649.049504206</v>
      </c>
      <c r="F2379" s="1210">
        <v>53584961.52587337</v>
      </c>
    </row>
    <row r="2380" spans="2:6" ht="13.15" customHeight="1" x14ac:dyDescent="0.3">
      <c r="B2380" s="1172" t="s">
        <v>3162</v>
      </c>
      <c r="C2380" s="1207">
        <v>2679200272.4279156</v>
      </c>
      <c r="D2380" s="1208">
        <v>78251386.677195743</v>
      </c>
      <c r="E2380" s="1207">
        <v>760977986.45558691</v>
      </c>
      <c r="F2380" s="1211">
        <v>3518429645.560698</v>
      </c>
    </row>
    <row r="2381" spans="2:6" ht="13.15" customHeight="1" x14ac:dyDescent="0.3">
      <c r="B2381" s="1173" t="s">
        <v>3163</v>
      </c>
      <c r="C2381" s="1206">
        <v>137024183.30931824</v>
      </c>
      <c r="D2381" s="1206">
        <v>1833942.5565554604</v>
      </c>
      <c r="E2381" s="1206">
        <v>8287601.0396077922</v>
      </c>
      <c r="F2381" s="1210">
        <v>147145726.90548149</v>
      </c>
    </row>
    <row r="2382" spans="2:6" ht="13.15" customHeight="1" x14ac:dyDescent="0.3">
      <c r="B2382" s="1172" t="s">
        <v>3164</v>
      </c>
      <c r="C2382" s="1207">
        <v>529097.29319756827</v>
      </c>
      <c r="D2382" s="1208">
        <v>0</v>
      </c>
      <c r="E2382" s="1207">
        <v>0</v>
      </c>
      <c r="F2382" s="1211">
        <v>529097.29319756827</v>
      </c>
    </row>
    <row r="2383" spans="2:6" ht="13.15" customHeight="1" x14ac:dyDescent="0.3">
      <c r="B2383" s="1173" t="s">
        <v>3165</v>
      </c>
      <c r="C2383" s="1206">
        <v>1087064865.5367353</v>
      </c>
      <c r="D2383" s="1206">
        <v>16912520.764503621</v>
      </c>
      <c r="E2383" s="1206">
        <v>595978413.1118958</v>
      </c>
      <c r="F2383" s="1210">
        <v>1699955799.4131348</v>
      </c>
    </row>
    <row r="2384" spans="2:6" ht="13.15" customHeight="1" x14ac:dyDescent="0.3">
      <c r="B2384" s="1172" t="s">
        <v>3166</v>
      </c>
      <c r="C2384" s="1207">
        <v>1225622133.8545747</v>
      </c>
      <c r="D2384" s="1208">
        <v>21385756.638116594</v>
      </c>
      <c r="E2384" s="1207">
        <v>144816522.48586053</v>
      </c>
      <c r="F2384" s="1211">
        <v>1391824412.9785519</v>
      </c>
    </row>
    <row r="2385" spans="2:6" ht="13.15" customHeight="1" x14ac:dyDescent="0.3">
      <c r="B2385" s="1173" t="s">
        <v>3167</v>
      </c>
      <c r="C2385" s="1206">
        <v>1753973638.8158989</v>
      </c>
      <c r="D2385" s="1206">
        <v>24223763.184058398</v>
      </c>
      <c r="E2385" s="1206">
        <v>146992214.57776251</v>
      </c>
      <c r="F2385" s="1210">
        <v>1925189616.5777199</v>
      </c>
    </row>
    <row r="2386" spans="2:6" ht="13.15" customHeight="1" x14ac:dyDescent="0.3">
      <c r="B2386" s="1172" t="s">
        <v>3168</v>
      </c>
      <c r="C2386" s="1207">
        <v>1875228401.5869024</v>
      </c>
      <c r="D2386" s="1208">
        <v>28728619.242169861</v>
      </c>
      <c r="E2386" s="1207">
        <v>170742784.19957417</v>
      </c>
      <c r="F2386" s="1211">
        <v>2074699805.0286465</v>
      </c>
    </row>
    <row r="2387" spans="2:6" ht="13.15" customHeight="1" x14ac:dyDescent="0.3">
      <c r="B2387" s="1173" t="s">
        <v>3169</v>
      </c>
      <c r="C2387" s="1206">
        <v>2335120724.6228862</v>
      </c>
      <c r="D2387" s="1206">
        <v>45094393.665632337</v>
      </c>
      <c r="E2387" s="1206">
        <v>553962154.71749902</v>
      </c>
      <c r="F2387" s="1210">
        <v>2934177273.0060177</v>
      </c>
    </row>
    <row r="2388" spans="2:6" ht="13.15" customHeight="1" x14ac:dyDescent="0.3">
      <c r="B2388" s="1172" t="s">
        <v>3170</v>
      </c>
      <c r="C2388" s="1207">
        <v>319233.4119989457</v>
      </c>
      <c r="D2388" s="1208">
        <v>30635.132021893402</v>
      </c>
      <c r="E2388" s="1207">
        <v>0</v>
      </c>
      <c r="F2388" s="1211">
        <v>349868.54402083909</v>
      </c>
    </row>
    <row r="2389" spans="2:6" ht="13.15" customHeight="1" x14ac:dyDescent="0.3">
      <c r="B2389" s="1173" t="s">
        <v>3171</v>
      </c>
      <c r="C2389" s="1206">
        <v>697578802.46505618</v>
      </c>
      <c r="D2389" s="1206">
        <v>10449211.516795984</v>
      </c>
      <c r="E2389" s="1206">
        <v>107224195.88530876</v>
      </c>
      <c r="F2389" s="1210">
        <v>815252209.86716092</v>
      </c>
    </row>
    <row r="2390" spans="2:6" ht="13.15" customHeight="1" x14ac:dyDescent="0.3">
      <c r="B2390" s="1172" t="s">
        <v>3172</v>
      </c>
      <c r="C2390" s="1207">
        <v>2949154.1769740069</v>
      </c>
      <c r="D2390" s="1208">
        <v>262713.49550607614</v>
      </c>
      <c r="E2390" s="1207">
        <v>3558795.3823841377</v>
      </c>
      <c r="F2390" s="1211">
        <v>6770663.0548642203</v>
      </c>
    </row>
    <row r="2391" spans="2:6" ht="13.15" customHeight="1" x14ac:dyDescent="0.3">
      <c r="B2391" s="1173" t="s">
        <v>3173</v>
      </c>
      <c r="C2391" s="1206">
        <v>227063161.57032287</v>
      </c>
      <c r="D2391" s="1206">
        <v>15805518.791313782</v>
      </c>
      <c r="E2391" s="1206">
        <v>96572627.402645439</v>
      </c>
      <c r="F2391" s="1210">
        <v>339441307.76428211</v>
      </c>
    </row>
    <row r="2392" spans="2:6" ht="13.15" customHeight="1" x14ac:dyDescent="0.3">
      <c r="B2392" s="1172" t="s">
        <v>3174</v>
      </c>
      <c r="C2392" s="1207">
        <v>75991888.885629281</v>
      </c>
      <c r="D2392" s="1208">
        <v>4520968.7021927861</v>
      </c>
      <c r="E2392" s="1207">
        <v>13241801.719715761</v>
      </c>
      <c r="F2392" s="1211">
        <v>93754659.307537824</v>
      </c>
    </row>
    <row r="2393" spans="2:6" ht="13.15" customHeight="1" x14ac:dyDescent="0.3">
      <c r="B2393" s="1173" t="s">
        <v>3175</v>
      </c>
      <c r="C2393" s="1206">
        <v>28708750.858281568</v>
      </c>
      <c r="D2393" s="1206">
        <v>1266186.4534064885</v>
      </c>
      <c r="E2393" s="1206">
        <v>42405274.802313276</v>
      </c>
      <c r="F2393" s="1210">
        <v>72380212.114001334</v>
      </c>
    </row>
    <row r="2394" spans="2:6" ht="13.15" customHeight="1" x14ac:dyDescent="0.3">
      <c r="B2394" s="1172" t="s">
        <v>3176</v>
      </c>
      <c r="C2394" s="1207">
        <v>75446816.267708018</v>
      </c>
      <c r="D2394" s="1208">
        <v>4930440.9445322668</v>
      </c>
      <c r="E2394" s="1207">
        <v>19488184.326267894</v>
      </c>
      <c r="F2394" s="1211">
        <v>99865441.538508177</v>
      </c>
    </row>
    <row r="2395" spans="2:6" ht="13.15" customHeight="1" x14ac:dyDescent="0.3">
      <c r="B2395" s="1173" t="s">
        <v>3177</v>
      </c>
      <c r="C2395" s="1206">
        <v>68916458.527899012</v>
      </c>
      <c r="D2395" s="1206">
        <v>4541654.8042011345</v>
      </c>
      <c r="E2395" s="1206">
        <v>19098041.241172243</v>
      </c>
      <c r="F2395" s="1210">
        <v>92556154.573272392</v>
      </c>
    </row>
    <row r="2396" spans="2:6" ht="13.15" customHeight="1" x14ac:dyDescent="0.3">
      <c r="B2396" s="1172" t="s">
        <v>3178</v>
      </c>
      <c r="C2396" s="1207">
        <v>500150.55096327554</v>
      </c>
      <c r="D2396" s="1208">
        <v>78607.187631739362</v>
      </c>
      <c r="E2396" s="1207">
        <v>2469.5849431901306</v>
      </c>
      <c r="F2396" s="1211">
        <v>581227.323538205</v>
      </c>
    </row>
    <row r="2397" spans="2:6" ht="13.15" customHeight="1" x14ac:dyDescent="0.3">
      <c r="B2397" s="1173" t="s">
        <v>3179</v>
      </c>
      <c r="C2397" s="1206">
        <v>80369674.024855182</v>
      </c>
      <c r="D2397" s="1206">
        <v>5583150.7876978535</v>
      </c>
      <c r="E2397" s="1206">
        <v>42753516.276131131</v>
      </c>
      <c r="F2397" s="1210">
        <v>128706341.08868417</v>
      </c>
    </row>
    <row r="2398" spans="2:6" ht="13.15" customHeight="1" x14ac:dyDescent="0.3">
      <c r="B2398" s="1172" t="s">
        <v>3180</v>
      </c>
      <c r="C2398" s="1207">
        <v>9574544.6177031938</v>
      </c>
      <c r="D2398" s="1208">
        <v>636906.78700546443</v>
      </c>
      <c r="E2398" s="1207">
        <v>2955043.6033977303</v>
      </c>
      <c r="F2398" s="1211">
        <v>13166495.008106388</v>
      </c>
    </row>
    <row r="2399" spans="2:6" ht="13.15" customHeight="1" x14ac:dyDescent="0.3">
      <c r="B2399" s="1173" t="s">
        <v>3181</v>
      </c>
      <c r="C2399" s="1206">
        <v>29033309.378521748</v>
      </c>
      <c r="D2399" s="1206">
        <v>2239953.0430486463</v>
      </c>
      <c r="E2399" s="1206">
        <v>12223889.812178928</v>
      </c>
      <c r="F2399" s="1210">
        <v>43497152.233749323</v>
      </c>
    </row>
    <row r="2400" spans="2:6" ht="13.15" customHeight="1" x14ac:dyDescent="0.3">
      <c r="B2400" s="1172" t="s">
        <v>3182</v>
      </c>
      <c r="C2400" s="1207">
        <v>32396183.50346702</v>
      </c>
      <c r="D2400" s="1208">
        <v>1305264.8923705665</v>
      </c>
      <c r="E2400" s="1207">
        <v>10357463.546785399</v>
      </c>
      <c r="F2400" s="1211">
        <v>44058911.942622982</v>
      </c>
    </row>
    <row r="2401" spans="2:6" ht="13.15" customHeight="1" x14ac:dyDescent="0.3">
      <c r="B2401" s="1173" t="s">
        <v>3183</v>
      </c>
      <c r="C2401" s="1206">
        <v>2040335.7038067777</v>
      </c>
      <c r="D2401" s="1206">
        <v>89372.403983024822</v>
      </c>
      <c r="E2401" s="1206">
        <v>370.43774147851963</v>
      </c>
      <c r="F2401" s="1210">
        <v>2130078.5455312808</v>
      </c>
    </row>
    <row r="2402" spans="2:6" ht="13.15" customHeight="1" x14ac:dyDescent="0.3">
      <c r="B2402" s="1172" t="s">
        <v>3184</v>
      </c>
      <c r="C2402" s="1207">
        <v>145404538.26862001</v>
      </c>
      <c r="D2402" s="1208">
        <v>13290271.725415211</v>
      </c>
      <c r="E2402" s="1207">
        <v>68924922.827951178</v>
      </c>
      <c r="F2402" s="1211">
        <v>227619732.82198638</v>
      </c>
    </row>
    <row r="2403" spans="2:6" ht="13.15" customHeight="1" x14ac:dyDescent="0.3">
      <c r="B2403" s="1173" t="s">
        <v>3185</v>
      </c>
      <c r="C2403" s="1206">
        <v>2994212.7851688969</v>
      </c>
      <c r="D2403" s="1206">
        <v>93453.335671747423</v>
      </c>
      <c r="E2403" s="1206">
        <v>0</v>
      </c>
      <c r="F2403" s="1210">
        <v>3087666.1208406445</v>
      </c>
    </row>
    <row r="2404" spans="2:6" ht="13.15" customHeight="1" x14ac:dyDescent="0.3">
      <c r="B2404" s="1172" t="s">
        <v>3186</v>
      </c>
      <c r="C2404" s="1207">
        <v>12376234.258766653</v>
      </c>
      <c r="D2404" s="1208">
        <v>1097038.8709980557</v>
      </c>
      <c r="E2404" s="1207">
        <v>1583841.5977031663</v>
      </c>
      <c r="F2404" s="1211">
        <v>15057114.727467876</v>
      </c>
    </row>
    <row r="2405" spans="2:6" ht="13.15" customHeight="1" x14ac:dyDescent="0.3">
      <c r="B2405" s="1173" t="s">
        <v>3187</v>
      </c>
      <c r="C2405" s="1206">
        <v>87249304.24879314</v>
      </c>
      <c r="D2405" s="1206">
        <v>3332502.8891891064</v>
      </c>
      <c r="E2405" s="1206">
        <v>20460396.453532383</v>
      </c>
      <c r="F2405" s="1210">
        <v>111042203.59151463</v>
      </c>
    </row>
    <row r="2406" spans="2:6" ht="13.15" customHeight="1" x14ac:dyDescent="0.3">
      <c r="B2406" s="1172" t="s">
        <v>3188</v>
      </c>
      <c r="C2406" s="1207">
        <v>101673520.52063598</v>
      </c>
      <c r="D2406" s="1208">
        <v>3545921.5443310612</v>
      </c>
      <c r="E2406" s="1207">
        <v>17996235.918767966</v>
      </c>
      <c r="F2406" s="1211">
        <v>123215677.983735</v>
      </c>
    </row>
    <row r="2407" spans="2:6" ht="13.15" customHeight="1" x14ac:dyDescent="0.3">
      <c r="B2407" s="1173" t="s">
        <v>3189</v>
      </c>
      <c r="C2407" s="1206">
        <v>226778473.09127325</v>
      </c>
      <c r="D2407" s="1206">
        <v>11068711.019322284</v>
      </c>
      <c r="E2407" s="1206">
        <v>50058568.598270439</v>
      </c>
      <c r="F2407" s="1210">
        <v>287905752.70886594</v>
      </c>
    </row>
    <row r="2408" spans="2:6" ht="13.15" customHeight="1" x14ac:dyDescent="0.3">
      <c r="B2408" s="1172" t="s">
        <v>3190</v>
      </c>
      <c r="C2408" s="1207">
        <v>258080961.28673699</v>
      </c>
      <c r="D2408" s="1208">
        <v>14552503.896737117</v>
      </c>
      <c r="E2408" s="1207">
        <v>127096897.91450255</v>
      </c>
      <c r="F2408" s="1211">
        <v>399730363.09797668</v>
      </c>
    </row>
    <row r="2409" spans="2:6" ht="13.15" customHeight="1" x14ac:dyDescent="0.3">
      <c r="B2409" s="1173" t="s">
        <v>3191</v>
      </c>
      <c r="C2409" s="1206">
        <v>1180367588.9846561</v>
      </c>
      <c r="D2409" s="1206">
        <v>38485141.857428983</v>
      </c>
      <c r="E2409" s="1206">
        <v>223298569.96480012</v>
      </c>
      <c r="F2409" s="1210">
        <v>1442151300.8068852</v>
      </c>
    </row>
    <row r="2410" spans="2:6" ht="13.15" customHeight="1" x14ac:dyDescent="0.3">
      <c r="B2410" s="1172" t="s">
        <v>3192</v>
      </c>
      <c r="C2410" s="1207">
        <v>267102650.43601266</v>
      </c>
      <c r="D2410" s="1208">
        <v>11566289.169603473</v>
      </c>
      <c r="E2410" s="1207">
        <v>68616232.742133826</v>
      </c>
      <c r="F2410" s="1211">
        <v>347285172.34774995</v>
      </c>
    </row>
    <row r="2411" spans="2:6" ht="13.15" customHeight="1" x14ac:dyDescent="0.3">
      <c r="B2411" s="1173" t="s">
        <v>3193</v>
      </c>
      <c r="C2411" s="1206">
        <v>79984218.112933472</v>
      </c>
      <c r="D2411" s="1206">
        <v>5404912.5781483334</v>
      </c>
      <c r="E2411" s="1206">
        <v>30249522.521885559</v>
      </c>
      <c r="F2411" s="1210">
        <v>115638653.21296737</v>
      </c>
    </row>
    <row r="2412" spans="2:6" ht="13.15" customHeight="1" x14ac:dyDescent="0.3">
      <c r="B2412" s="1172" t="s">
        <v>3194</v>
      </c>
      <c r="C2412" s="1207">
        <v>4543273.1184144225</v>
      </c>
      <c r="D2412" s="1208">
        <v>294305.53564808378</v>
      </c>
      <c r="E2412" s="1207">
        <v>104463.44309694252</v>
      </c>
      <c r="F2412" s="1211">
        <v>4942042.0971594481</v>
      </c>
    </row>
    <row r="2413" spans="2:6" ht="13.15" customHeight="1" x14ac:dyDescent="0.3">
      <c r="B2413" s="1173" t="s">
        <v>3195</v>
      </c>
      <c r="C2413" s="1206">
        <v>75672109.308682501</v>
      </c>
      <c r="D2413" s="1206">
        <v>3237135.7372771297</v>
      </c>
      <c r="E2413" s="1206">
        <v>22255590.809911553</v>
      </c>
      <c r="F2413" s="1210">
        <v>101164835.85587119</v>
      </c>
    </row>
    <row r="2414" spans="2:6" ht="13.15" customHeight="1" x14ac:dyDescent="0.3">
      <c r="B2414" s="1172" t="s">
        <v>3196</v>
      </c>
      <c r="C2414" s="1207">
        <v>29234161.538081385</v>
      </c>
      <c r="D2414" s="1208">
        <v>1769787.4959730934</v>
      </c>
      <c r="E2414" s="1207">
        <v>14746138.654282587</v>
      </c>
      <c r="F2414" s="1211">
        <v>45750087.688337065</v>
      </c>
    </row>
    <row r="2415" spans="2:6" ht="13.15" customHeight="1" x14ac:dyDescent="0.3">
      <c r="B2415" s="1173" t="s">
        <v>3197</v>
      </c>
      <c r="C2415" s="1206">
        <v>39125072.201807499</v>
      </c>
      <c r="D2415" s="1206">
        <v>1943804.05205152</v>
      </c>
      <c r="E2415" s="1206">
        <v>5864276.406099285</v>
      </c>
      <c r="F2415" s="1210">
        <v>46933152.659958303</v>
      </c>
    </row>
    <row r="2416" spans="2:6" ht="13.15" customHeight="1" x14ac:dyDescent="0.3">
      <c r="B2416" s="1172" t="s">
        <v>3198</v>
      </c>
      <c r="C2416" s="1207">
        <v>73124795.992064744</v>
      </c>
      <c r="D2416" s="1208">
        <v>2642121.8248831402</v>
      </c>
      <c r="E2416" s="1207">
        <v>13274451.247012006</v>
      </c>
      <c r="F2416" s="1211">
        <v>89041369.063959882</v>
      </c>
    </row>
    <row r="2417" spans="2:6" ht="13.15" customHeight="1" x14ac:dyDescent="0.3">
      <c r="B2417" s="1173" t="s">
        <v>3199</v>
      </c>
      <c r="C2417" s="1206">
        <v>125608243.57005052</v>
      </c>
      <c r="D2417" s="1206">
        <v>7136451.8936733296</v>
      </c>
      <c r="E2417" s="1206">
        <v>88470275.27743648</v>
      </c>
      <c r="F2417" s="1210">
        <v>221214970.74116033</v>
      </c>
    </row>
    <row r="2418" spans="2:6" ht="13.15" customHeight="1" x14ac:dyDescent="0.3">
      <c r="B2418" s="1172" t="s">
        <v>3200</v>
      </c>
      <c r="C2418" s="1207">
        <v>272448512.9452439</v>
      </c>
      <c r="D2418" s="1208">
        <v>9098127.6120858099</v>
      </c>
      <c r="E2418" s="1207">
        <v>59808446.058680408</v>
      </c>
      <c r="F2418" s="1211">
        <v>341355086.61601013</v>
      </c>
    </row>
    <row r="2419" spans="2:6" ht="13.15" customHeight="1" x14ac:dyDescent="0.3">
      <c r="B2419" s="1173" t="s">
        <v>3201</v>
      </c>
      <c r="C2419" s="1206">
        <v>138886059.61642584</v>
      </c>
      <c r="D2419" s="1206">
        <v>6001010.0482665729</v>
      </c>
      <c r="E2419" s="1206">
        <v>33912252.525400892</v>
      </c>
      <c r="F2419" s="1210">
        <v>178799322.19009328</v>
      </c>
    </row>
    <row r="2420" spans="2:6" ht="13.15" customHeight="1" x14ac:dyDescent="0.3">
      <c r="B2420" s="1172" t="s">
        <v>3202</v>
      </c>
      <c r="C2420" s="1207">
        <v>6201020.2762754988</v>
      </c>
      <c r="D2420" s="1208">
        <v>252877.04291843099</v>
      </c>
      <c r="E2420" s="1207">
        <v>1929857.1538559275</v>
      </c>
      <c r="F2420" s="1211">
        <v>8383754.4730498567</v>
      </c>
    </row>
    <row r="2421" spans="2:6" ht="13.15" customHeight="1" x14ac:dyDescent="0.3">
      <c r="B2421" s="1173" t="s">
        <v>3203</v>
      </c>
      <c r="C2421" s="1206">
        <v>1495680219.3644619</v>
      </c>
      <c r="D2421" s="1206">
        <v>57753134.176128648</v>
      </c>
      <c r="E2421" s="1206">
        <v>1007317810.5793538</v>
      </c>
      <c r="F2421" s="1210">
        <v>2560751164.1199446</v>
      </c>
    </row>
    <row r="2422" spans="2:6" ht="13.15" customHeight="1" x14ac:dyDescent="0.3">
      <c r="B2422" s="1172" t="s">
        <v>3204</v>
      </c>
      <c r="C2422" s="1207">
        <v>117117290.2088159</v>
      </c>
      <c r="D2422" s="1208">
        <v>11166808.173812244</v>
      </c>
      <c r="E2422" s="1207">
        <v>53349196.893653795</v>
      </c>
      <c r="F2422" s="1211">
        <v>181633295.27628195</v>
      </c>
    </row>
    <row r="2423" spans="2:6" ht="13.15" customHeight="1" x14ac:dyDescent="0.3">
      <c r="B2423" s="1173" t="s">
        <v>3205</v>
      </c>
      <c r="C2423" s="1206">
        <v>39667004.371278755</v>
      </c>
      <c r="D2423" s="1206">
        <v>5525074.9081138587</v>
      </c>
      <c r="E2423" s="1206">
        <v>25116272.544923183</v>
      </c>
      <c r="F2423" s="1210">
        <v>70308351.824315801</v>
      </c>
    </row>
    <row r="2424" spans="2:6" ht="13.15" customHeight="1" x14ac:dyDescent="0.3">
      <c r="B2424" s="1172" t="s">
        <v>3206</v>
      </c>
      <c r="C2424" s="1207">
        <v>303312430.68761069</v>
      </c>
      <c r="D2424" s="1208">
        <v>37863236.012424164</v>
      </c>
      <c r="E2424" s="1207">
        <v>164490312.68790439</v>
      </c>
      <c r="F2424" s="1211">
        <v>505665979.38793921</v>
      </c>
    </row>
    <row r="2425" spans="2:6" ht="13.15" customHeight="1" x14ac:dyDescent="0.3">
      <c r="B2425" s="1173" t="s">
        <v>3207</v>
      </c>
      <c r="C2425" s="1206">
        <v>715333122.96497548</v>
      </c>
      <c r="D2425" s="1206">
        <v>66466964.672740877</v>
      </c>
      <c r="E2425" s="1206">
        <v>286601980.51504922</v>
      </c>
      <c r="F2425" s="1210">
        <v>1068402068.1527655</v>
      </c>
    </row>
    <row r="2426" spans="2:6" ht="13.15" customHeight="1" x14ac:dyDescent="0.3">
      <c r="B2426" s="1172" t="s">
        <v>3208</v>
      </c>
      <c r="C2426" s="1207">
        <v>40936564.792479008</v>
      </c>
      <c r="D2426" s="1208">
        <v>6691180.0298989862</v>
      </c>
      <c r="E2426" s="1207">
        <v>15483126.719580157</v>
      </c>
      <c r="F2426" s="1211">
        <v>63110871.541958153</v>
      </c>
    </row>
    <row r="2427" spans="2:6" ht="13.15" customHeight="1" x14ac:dyDescent="0.3">
      <c r="B2427" s="1173" t="s">
        <v>3209</v>
      </c>
      <c r="C2427" s="1206">
        <v>50335380.838222124</v>
      </c>
      <c r="D2427" s="1206">
        <v>2571592.0675594225</v>
      </c>
      <c r="E2427" s="1206">
        <v>50684698.269908622</v>
      </c>
      <c r="F2427" s="1210">
        <v>103591671.17569017</v>
      </c>
    </row>
    <row r="2428" spans="2:6" ht="13.15" customHeight="1" x14ac:dyDescent="0.3">
      <c r="B2428" s="1172" t="s">
        <v>3210</v>
      </c>
      <c r="C2428" s="1207">
        <v>104559865.72861104</v>
      </c>
      <c r="D2428" s="1208">
        <v>1423569.6948088112</v>
      </c>
      <c r="E2428" s="1207">
        <v>20873440.319394927</v>
      </c>
      <c r="F2428" s="1211">
        <v>126856875.74281478</v>
      </c>
    </row>
    <row r="2429" spans="2:6" ht="13.15" customHeight="1" x14ac:dyDescent="0.3">
      <c r="B2429" s="1173" t="s">
        <v>3211</v>
      </c>
      <c r="C2429" s="1206">
        <v>1445018095.3462079</v>
      </c>
      <c r="D2429" s="1206">
        <v>52717180.039175533</v>
      </c>
      <c r="E2429" s="1206">
        <v>472972613.08390868</v>
      </c>
      <c r="F2429" s="1210">
        <v>1970707888.4692922</v>
      </c>
    </row>
    <row r="2430" spans="2:6" ht="13.15" customHeight="1" x14ac:dyDescent="0.3">
      <c r="B2430" s="1172" t="s">
        <v>3212</v>
      </c>
      <c r="C2430" s="1207">
        <v>568649193.30609488</v>
      </c>
      <c r="D2430" s="1208">
        <v>49336240.712494746</v>
      </c>
      <c r="E2430" s="1207">
        <v>346624105.6260975</v>
      </c>
      <c r="F2430" s="1211">
        <v>964609539.64468718</v>
      </c>
    </row>
    <row r="2431" spans="2:6" ht="13.15" customHeight="1" x14ac:dyDescent="0.3">
      <c r="B2431" s="1173" t="s">
        <v>3213</v>
      </c>
      <c r="C2431" s="1206">
        <v>586442154.97607183</v>
      </c>
      <c r="D2431" s="1206">
        <v>22642894.680916708</v>
      </c>
      <c r="E2431" s="1206">
        <v>252454376.98428825</v>
      </c>
      <c r="F2431" s="1210">
        <v>861539426.64127672</v>
      </c>
    </row>
    <row r="2432" spans="2:6" ht="13.15" customHeight="1" x14ac:dyDescent="0.3">
      <c r="B2432" s="1172" t="s">
        <v>3214</v>
      </c>
      <c r="C2432" s="1207">
        <v>37011686.936230205</v>
      </c>
      <c r="D2432" s="1208">
        <v>2254391.0979197808</v>
      </c>
      <c r="E2432" s="1207">
        <v>9621248.7436430696</v>
      </c>
      <c r="F2432" s="1211">
        <v>48887326.777793057</v>
      </c>
    </row>
    <row r="2433" spans="2:6" ht="13.15" customHeight="1" x14ac:dyDescent="0.3">
      <c r="B2433" s="1173" t="s">
        <v>3215</v>
      </c>
      <c r="C2433" s="1206">
        <v>2584012187.5801311</v>
      </c>
      <c r="D2433" s="1206">
        <v>74113828.543247595</v>
      </c>
      <c r="E2433" s="1206">
        <v>1053912355.8248172</v>
      </c>
      <c r="F2433" s="1210">
        <v>3712038371.9481959</v>
      </c>
    </row>
    <row r="2434" spans="2:6" ht="13.15" customHeight="1" x14ac:dyDescent="0.3">
      <c r="B2434" s="1172" t="s">
        <v>3216</v>
      </c>
      <c r="C2434" s="1207">
        <v>11570777.501973763</v>
      </c>
      <c r="D2434" s="1208">
        <v>898987.03449087671</v>
      </c>
      <c r="E2434" s="1207">
        <v>20899010.139710359</v>
      </c>
      <c r="F2434" s="1211">
        <v>33368774.676174998</v>
      </c>
    </row>
    <row r="2435" spans="2:6" ht="13.15" customHeight="1" x14ac:dyDescent="0.3">
      <c r="B2435" s="1173" t="s">
        <v>3217</v>
      </c>
      <c r="C2435" s="1206">
        <v>346445670.90020895</v>
      </c>
      <c r="D2435" s="1206">
        <v>16207940.87235654</v>
      </c>
      <c r="E2435" s="1206">
        <v>118942394.45146631</v>
      </c>
      <c r="F2435" s="1210">
        <v>481596006.22403181</v>
      </c>
    </row>
    <row r="2436" spans="2:6" ht="13.15" customHeight="1" x14ac:dyDescent="0.3">
      <c r="B2436" s="1172" t="s">
        <v>3218</v>
      </c>
      <c r="C2436" s="1207">
        <v>83495922.186158821</v>
      </c>
      <c r="D2436" s="1208">
        <v>5879018.335130238</v>
      </c>
      <c r="E2436" s="1207">
        <v>25772966.707783695</v>
      </c>
      <c r="F2436" s="1211">
        <v>115147907.22907276</v>
      </c>
    </row>
    <row r="2437" spans="2:6" ht="13.15" customHeight="1" x14ac:dyDescent="0.3">
      <c r="B2437" s="1173" t="s">
        <v>3219</v>
      </c>
      <c r="C2437" s="1206">
        <v>27566037.246211775</v>
      </c>
      <c r="D2437" s="1206">
        <v>2559391.4890279663</v>
      </c>
      <c r="E2437" s="1206">
        <v>3001424.7912640967</v>
      </c>
      <c r="F2437" s="1210">
        <v>33126853.526503839</v>
      </c>
    </row>
    <row r="2438" spans="2:6" ht="13.15" customHeight="1" x14ac:dyDescent="0.3">
      <c r="B2438" s="1172" t="s">
        <v>3220</v>
      </c>
      <c r="C2438" s="1207">
        <v>38915617.944319732</v>
      </c>
      <c r="D2438" s="1208">
        <v>4021912.9731967226</v>
      </c>
      <c r="E2438" s="1207">
        <v>7144155.6348707359</v>
      </c>
      <c r="F2438" s="1211">
        <v>50081686.552387193</v>
      </c>
    </row>
    <row r="2439" spans="2:6" ht="13.15" customHeight="1" x14ac:dyDescent="0.3">
      <c r="B2439" s="1173" t="s">
        <v>3221</v>
      </c>
      <c r="C2439" s="1206">
        <v>58193055.942463055</v>
      </c>
      <c r="D2439" s="1206">
        <v>5811598.5291968957</v>
      </c>
      <c r="E2439" s="1206">
        <v>5434056.0484557273</v>
      </c>
      <c r="F2439" s="1210">
        <v>69438710.520115674</v>
      </c>
    </row>
    <row r="2440" spans="2:6" ht="13.15" customHeight="1" x14ac:dyDescent="0.3">
      <c r="B2440" s="1172" t="s">
        <v>3222</v>
      </c>
      <c r="C2440" s="1207">
        <v>126555157.04832803</v>
      </c>
      <c r="D2440" s="1208">
        <v>9692494.2042808942</v>
      </c>
      <c r="E2440" s="1207">
        <v>28917134.600632753</v>
      </c>
      <c r="F2440" s="1211">
        <v>165164785.85324168</v>
      </c>
    </row>
    <row r="2441" spans="2:6" ht="13.15" customHeight="1" x14ac:dyDescent="0.3">
      <c r="B2441" s="1173" t="s">
        <v>3223</v>
      </c>
      <c r="C2441" s="1206">
        <v>2186161.7448738753</v>
      </c>
      <c r="D2441" s="1206">
        <v>29804.873505911921</v>
      </c>
      <c r="E2441" s="1206">
        <v>0</v>
      </c>
      <c r="F2441" s="1210">
        <v>2215966.6183797871</v>
      </c>
    </row>
    <row r="2442" spans="2:6" ht="13.15" customHeight="1" x14ac:dyDescent="0.3">
      <c r="B2442" s="1172" t="s">
        <v>3224</v>
      </c>
      <c r="C2442" s="1207">
        <v>138417040.46748817</v>
      </c>
      <c r="D2442" s="1208">
        <v>7298788.5418150676</v>
      </c>
      <c r="E2442" s="1207">
        <v>34848550.943301365</v>
      </c>
      <c r="F2442" s="1211">
        <v>180564379.95260459</v>
      </c>
    </row>
    <row r="2443" spans="2:6" ht="13.15" customHeight="1" x14ac:dyDescent="0.3">
      <c r="B2443" s="1173" t="s">
        <v>3225</v>
      </c>
      <c r="C2443" s="1206">
        <v>29018699.466167629</v>
      </c>
      <c r="D2443" s="1206">
        <v>1031392.1595225695</v>
      </c>
      <c r="E2443" s="1206">
        <v>5630388.3708221652</v>
      </c>
      <c r="F2443" s="1210">
        <v>35680479.996512368</v>
      </c>
    </row>
    <row r="2444" spans="2:6" ht="13.15" customHeight="1" x14ac:dyDescent="0.3">
      <c r="B2444" s="1172" t="s">
        <v>3226</v>
      </c>
      <c r="C2444" s="1207">
        <v>63080276.436765172</v>
      </c>
      <c r="D2444" s="1208">
        <v>7552481.7710712478</v>
      </c>
      <c r="E2444" s="1207">
        <v>23915317.2860879</v>
      </c>
      <c r="F2444" s="1211">
        <v>94548075.49392432</v>
      </c>
    </row>
    <row r="2445" spans="2:6" ht="13.15" customHeight="1" x14ac:dyDescent="0.3">
      <c r="B2445" s="1173" t="s">
        <v>3227</v>
      </c>
      <c r="C2445" s="1206">
        <v>31074464.32975024</v>
      </c>
      <c r="D2445" s="1206">
        <v>2906622.4870253094</v>
      </c>
      <c r="E2445" s="1206">
        <v>13555798.711664947</v>
      </c>
      <c r="F2445" s="1210">
        <v>47536885.52844049</v>
      </c>
    </row>
    <row r="2446" spans="2:6" ht="13.15" customHeight="1" x14ac:dyDescent="0.3">
      <c r="B2446" s="1172" t="s">
        <v>3228</v>
      </c>
      <c r="C2446" s="1207">
        <v>37146180.054630101</v>
      </c>
      <c r="D2446" s="1208">
        <v>3560612.8984104628</v>
      </c>
      <c r="E2446" s="1207">
        <v>18148349.371789083</v>
      </c>
      <c r="F2446" s="1211">
        <v>58855142.324829645</v>
      </c>
    </row>
    <row r="2447" spans="2:6" ht="13.15" customHeight="1" x14ac:dyDescent="0.3">
      <c r="B2447" s="1173" t="s">
        <v>3229</v>
      </c>
      <c r="C2447" s="1206">
        <v>62708747.731012739</v>
      </c>
      <c r="D2447" s="1206">
        <v>4632082.6215519365</v>
      </c>
      <c r="E2447" s="1206">
        <v>27711294.5463943</v>
      </c>
      <c r="F2447" s="1210">
        <v>95052124.898958981</v>
      </c>
    </row>
    <row r="2448" spans="2:6" ht="13.15" customHeight="1" x14ac:dyDescent="0.3">
      <c r="B2448" s="1172" t="s">
        <v>3230</v>
      </c>
      <c r="C2448" s="1207">
        <v>128335654.77821092</v>
      </c>
      <c r="D2448" s="1208">
        <v>5078775.7753282143</v>
      </c>
      <c r="E2448" s="1207">
        <v>32995526.03009456</v>
      </c>
      <c r="F2448" s="1211">
        <v>166409956.58363369</v>
      </c>
    </row>
    <row r="2449" spans="2:6" ht="13.15" customHeight="1" x14ac:dyDescent="0.3">
      <c r="B2449" s="1173" t="s">
        <v>3231</v>
      </c>
      <c r="C2449" s="1206">
        <v>75671016.978786886</v>
      </c>
      <c r="D2449" s="1206">
        <v>5639087.6961898291</v>
      </c>
      <c r="E2449" s="1206">
        <v>22218466.733542744</v>
      </c>
      <c r="F2449" s="1210">
        <v>103528571.40851946</v>
      </c>
    </row>
    <row r="2450" spans="2:6" ht="13.15" customHeight="1" x14ac:dyDescent="0.3">
      <c r="B2450" s="1172" t="s">
        <v>3232</v>
      </c>
      <c r="C2450" s="1207">
        <v>279570367.32353884</v>
      </c>
      <c r="D2450" s="1208">
        <v>20937276.317704197</v>
      </c>
      <c r="E2450" s="1207">
        <v>87389402.369988397</v>
      </c>
      <c r="F2450" s="1211">
        <v>387897046.01123142</v>
      </c>
    </row>
    <row r="2451" spans="2:6" ht="13.15" customHeight="1" x14ac:dyDescent="0.3">
      <c r="B2451" s="1173" t="s">
        <v>3233</v>
      </c>
      <c r="C2451" s="1206">
        <v>43018955.197267681</v>
      </c>
      <c r="D2451" s="1206">
        <v>3729225.7380458899</v>
      </c>
      <c r="E2451" s="1206">
        <v>15801573.254680503</v>
      </c>
      <c r="F2451" s="1210">
        <v>62549754.189994067</v>
      </c>
    </row>
    <row r="2452" spans="2:6" ht="13.15" customHeight="1" x14ac:dyDescent="0.3">
      <c r="B2452" s="1172" t="s">
        <v>3234</v>
      </c>
      <c r="C2452" s="1207">
        <v>286688125.46472472</v>
      </c>
      <c r="D2452" s="1208">
        <v>12020412.433488866</v>
      </c>
      <c r="E2452" s="1207">
        <v>68553004.628094077</v>
      </c>
      <c r="F2452" s="1211">
        <v>367261542.52630764</v>
      </c>
    </row>
    <row r="2453" spans="2:6" ht="13.15" customHeight="1" x14ac:dyDescent="0.3">
      <c r="B2453" s="1173" t="s">
        <v>3235</v>
      </c>
      <c r="C2453" s="1206">
        <v>18586266.256681129</v>
      </c>
      <c r="D2453" s="1206">
        <v>1081981.6402844929</v>
      </c>
      <c r="E2453" s="1206">
        <v>10538532.970985698</v>
      </c>
      <c r="F2453" s="1210">
        <v>30206780.867951319</v>
      </c>
    </row>
    <row r="2454" spans="2:6" ht="13.15" customHeight="1" x14ac:dyDescent="0.3">
      <c r="B2454" s="1172" t="s">
        <v>3236</v>
      </c>
      <c r="C2454" s="1207">
        <v>87296410.975542352</v>
      </c>
      <c r="D2454" s="1208">
        <v>7558828.3234561207</v>
      </c>
      <c r="E2454" s="1207">
        <v>19303751.818318445</v>
      </c>
      <c r="F2454" s="1211">
        <v>114158991.11731692</v>
      </c>
    </row>
    <row r="2455" spans="2:6" ht="13.15" customHeight="1" x14ac:dyDescent="0.3">
      <c r="B2455" s="1173" t="s">
        <v>3237</v>
      </c>
      <c r="C2455" s="1206">
        <v>20626601.960487913</v>
      </c>
      <c r="D2455" s="1206">
        <v>2466135.1638515368</v>
      </c>
      <c r="E2455" s="1206">
        <v>8184444.0124768652</v>
      </c>
      <c r="F2455" s="1210">
        <v>31277181.136816315</v>
      </c>
    </row>
    <row r="2456" spans="2:6" ht="13.15" customHeight="1" x14ac:dyDescent="0.3">
      <c r="B2456" s="1172" t="s">
        <v>3238</v>
      </c>
      <c r="C2456" s="1207">
        <v>44718347.432399794</v>
      </c>
      <c r="D2456" s="1208">
        <v>3061500.880701452</v>
      </c>
      <c r="E2456" s="1207">
        <v>18586752.585901864</v>
      </c>
      <c r="F2456" s="1211">
        <v>66366600.899003111</v>
      </c>
    </row>
    <row r="2457" spans="2:6" ht="13.15" customHeight="1" x14ac:dyDescent="0.3">
      <c r="B2457" s="1173" t="s">
        <v>3239</v>
      </c>
      <c r="C2457" s="1206">
        <v>317820756.36141729</v>
      </c>
      <c r="D2457" s="1206">
        <v>12352726.922555022</v>
      </c>
      <c r="E2457" s="1206">
        <v>62037368.877373308</v>
      </c>
      <c r="F2457" s="1210">
        <v>392210852.1613456</v>
      </c>
    </row>
    <row r="2458" spans="2:6" ht="13.15" customHeight="1" x14ac:dyDescent="0.3">
      <c r="B2458" s="1172" t="s">
        <v>3240</v>
      </c>
      <c r="C2458" s="1207">
        <v>72575354.054561004</v>
      </c>
      <c r="D2458" s="1208">
        <v>7738853.6996417325</v>
      </c>
      <c r="E2458" s="1207">
        <v>21968972.722068742</v>
      </c>
      <c r="F2458" s="1211">
        <v>102283180.47627148</v>
      </c>
    </row>
    <row r="2459" spans="2:6" ht="13.15" customHeight="1" x14ac:dyDescent="0.3">
      <c r="B2459" s="1173" t="s">
        <v>3241</v>
      </c>
      <c r="C2459" s="1206">
        <v>17943703.195574619</v>
      </c>
      <c r="D2459" s="1206">
        <v>628590.12966741226</v>
      </c>
      <c r="E2459" s="1206">
        <v>2642764.5873313383</v>
      </c>
      <c r="F2459" s="1210">
        <v>21215057.912573371</v>
      </c>
    </row>
    <row r="2460" spans="2:6" ht="13.15" customHeight="1" x14ac:dyDescent="0.3">
      <c r="B2460" s="1172" t="s">
        <v>3242</v>
      </c>
      <c r="C2460" s="1207">
        <v>118918951.83042675</v>
      </c>
      <c r="D2460" s="1208">
        <v>5513099.4844341958</v>
      </c>
      <c r="E2460" s="1207">
        <v>20376501.936574183</v>
      </c>
      <c r="F2460" s="1211">
        <v>144808553.25143513</v>
      </c>
    </row>
    <row r="2461" spans="2:6" ht="13.15" customHeight="1" x14ac:dyDescent="0.3">
      <c r="B2461" s="1173" t="s">
        <v>3243</v>
      </c>
      <c r="C2461" s="1206">
        <v>39738961.603153624</v>
      </c>
      <c r="D2461" s="1206">
        <v>1444621.6734513247</v>
      </c>
      <c r="E2461" s="1206">
        <v>21252156.042952962</v>
      </c>
      <c r="F2461" s="1210">
        <v>62435739.319557913</v>
      </c>
    </row>
    <row r="2462" spans="2:6" ht="13.15" customHeight="1" x14ac:dyDescent="0.3">
      <c r="B2462" s="1172" t="s">
        <v>3244</v>
      </c>
      <c r="C2462" s="1207">
        <v>42626672.223498225</v>
      </c>
      <c r="D2462" s="1208">
        <v>2084947.9997683731</v>
      </c>
      <c r="E2462" s="1207">
        <v>8801730.9638731126</v>
      </c>
      <c r="F2462" s="1211">
        <v>53513351.187139712</v>
      </c>
    </row>
    <row r="2463" spans="2:6" ht="13.15" customHeight="1" x14ac:dyDescent="0.3">
      <c r="B2463" s="1173" t="s">
        <v>3245</v>
      </c>
      <c r="C2463" s="1206">
        <v>7364761.2388362419</v>
      </c>
      <c r="D2463" s="1206">
        <v>528171.06576836226</v>
      </c>
      <c r="E2463" s="1206">
        <v>973819.08272344829</v>
      </c>
      <c r="F2463" s="1210">
        <v>8866751.3873280529</v>
      </c>
    </row>
    <row r="2464" spans="2:6" ht="13.15" customHeight="1" x14ac:dyDescent="0.3">
      <c r="B2464" s="1172" t="s">
        <v>3246</v>
      </c>
      <c r="C2464" s="1207">
        <v>542865565.36708331</v>
      </c>
      <c r="D2464" s="1208">
        <v>32485637.532233801</v>
      </c>
      <c r="E2464" s="1207">
        <v>206413726.42200077</v>
      </c>
      <c r="F2464" s="1211">
        <v>781764929.32131791</v>
      </c>
    </row>
    <row r="2465" spans="2:6" ht="13.15" customHeight="1" x14ac:dyDescent="0.3">
      <c r="B2465" s="1173" t="s">
        <v>3247</v>
      </c>
      <c r="C2465" s="1206">
        <v>64619778.883423872</v>
      </c>
      <c r="D2465" s="1206">
        <v>3072266.0970527371</v>
      </c>
      <c r="E2465" s="1206">
        <v>6050251.8407507101</v>
      </c>
      <c r="F2465" s="1210">
        <v>73742296.821227312</v>
      </c>
    </row>
    <row r="2466" spans="2:6" ht="13.15" customHeight="1" x14ac:dyDescent="0.3">
      <c r="B2466" s="1172" t="s">
        <v>3248</v>
      </c>
      <c r="C2466" s="1207">
        <v>12927041.608639942</v>
      </c>
      <c r="D2466" s="1208">
        <v>1408428.0310258265</v>
      </c>
      <c r="E2466" s="1207">
        <v>3952694.1808229629</v>
      </c>
      <c r="F2466" s="1211">
        <v>18288163.820488732</v>
      </c>
    </row>
    <row r="2467" spans="2:6" ht="13.15" customHeight="1" x14ac:dyDescent="0.3">
      <c r="B2467" s="1173" t="s">
        <v>3249</v>
      </c>
      <c r="C2467" s="1206">
        <v>25837288.64513452</v>
      </c>
      <c r="D2467" s="1206">
        <v>1893453.798319625</v>
      </c>
      <c r="E2467" s="1206">
        <v>2098529.8054758133</v>
      </c>
      <c r="F2467" s="1210">
        <v>29829272.248929959</v>
      </c>
    </row>
    <row r="2468" spans="2:6" ht="13.15" customHeight="1" x14ac:dyDescent="0.3">
      <c r="B2468" s="1172" t="s">
        <v>3250</v>
      </c>
      <c r="C2468" s="1207">
        <v>7163226.3730918271</v>
      </c>
      <c r="D2468" s="1208">
        <v>262052.10312893827</v>
      </c>
      <c r="E2468" s="1207">
        <v>1005121.0718783831</v>
      </c>
      <c r="F2468" s="1211">
        <v>8430399.548099149</v>
      </c>
    </row>
    <row r="2469" spans="2:6" ht="13.15" customHeight="1" x14ac:dyDescent="0.3">
      <c r="B2469" s="1173" t="s">
        <v>3251</v>
      </c>
      <c r="C2469" s="1206">
        <v>4063057.5880464609</v>
      </c>
      <c r="D2469" s="1206">
        <v>228588.4632814131</v>
      </c>
      <c r="E2469" s="1206">
        <v>2538671.5819758745</v>
      </c>
      <c r="F2469" s="1210">
        <v>6830317.6333037484</v>
      </c>
    </row>
    <row r="2470" spans="2:6" ht="13.15" customHeight="1" x14ac:dyDescent="0.3">
      <c r="B2470" s="1172" t="s">
        <v>3252</v>
      </c>
      <c r="C2470" s="1207">
        <v>22575045.411824502</v>
      </c>
      <c r="D2470" s="1208">
        <v>989766.65629759908</v>
      </c>
      <c r="E2470" s="1207">
        <v>13248037.220978551</v>
      </c>
      <c r="F2470" s="1211">
        <v>36812849.289100647</v>
      </c>
    </row>
    <row r="2471" spans="2:6" ht="13.15" customHeight="1" x14ac:dyDescent="0.3">
      <c r="B2471" s="1173" t="s">
        <v>3253</v>
      </c>
      <c r="C2471" s="1206">
        <v>8860570.4896696247</v>
      </c>
      <c r="D2471" s="1206">
        <v>385169.59052422777</v>
      </c>
      <c r="E2471" s="1206">
        <v>1136441.2512325183</v>
      </c>
      <c r="F2471" s="1210">
        <v>10382181.331426371</v>
      </c>
    </row>
    <row r="2472" spans="2:6" ht="13.15" customHeight="1" x14ac:dyDescent="0.3">
      <c r="B2472" s="1172" t="s">
        <v>3254</v>
      </c>
      <c r="C2472" s="1207">
        <v>479952825.02806091</v>
      </c>
      <c r="D2472" s="1208">
        <v>18243298.516017824</v>
      </c>
      <c r="E2472" s="1207">
        <v>172134749.48299417</v>
      </c>
      <c r="F2472" s="1211">
        <v>670330873.02707291</v>
      </c>
    </row>
    <row r="2473" spans="2:6" ht="13.15" customHeight="1" x14ac:dyDescent="0.3">
      <c r="B2473" s="1173" t="s">
        <v>3255</v>
      </c>
      <c r="C2473" s="1206">
        <v>80207736.11782746</v>
      </c>
      <c r="D2473" s="1206">
        <v>3058996.0329752713</v>
      </c>
      <c r="E2473" s="1206">
        <v>29434549.338767294</v>
      </c>
      <c r="F2473" s="1210">
        <v>112701281.48957002</v>
      </c>
    </row>
    <row r="2474" spans="2:6" ht="13.15" customHeight="1" x14ac:dyDescent="0.3">
      <c r="B2474" s="1172" t="s">
        <v>3256</v>
      </c>
      <c r="C2474" s="1207">
        <v>3224967.475621514</v>
      </c>
      <c r="D2474" s="1208">
        <v>34758.280245326925</v>
      </c>
      <c r="E2474" s="1207">
        <v>740.87548295703914</v>
      </c>
      <c r="F2474" s="1211">
        <v>3260466.6313497978</v>
      </c>
    </row>
    <row r="2475" spans="2:6" ht="13.15" customHeight="1" x14ac:dyDescent="0.3">
      <c r="B2475" s="1173" t="s">
        <v>3257</v>
      </c>
      <c r="C2475" s="1206">
        <v>7716628.0064672437</v>
      </c>
      <c r="D2475" s="1206">
        <v>336986.45224082732</v>
      </c>
      <c r="E2475" s="1206">
        <v>112793.01293452602</v>
      </c>
      <c r="F2475" s="1210">
        <v>8166407.4716425976</v>
      </c>
    </row>
    <row r="2476" spans="2:6" ht="13.15" customHeight="1" x14ac:dyDescent="0.3">
      <c r="B2476" s="1172" t="s">
        <v>3258</v>
      </c>
      <c r="C2476" s="1207">
        <v>992927.87513102358</v>
      </c>
      <c r="D2476" s="1208">
        <v>886969.39427650056</v>
      </c>
      <c r="E2476" s="1207">
        <v>61.739623579753264</v>
      </c>
      <c r="F2476" s="1211">
        <v>1879959.0090311039</v>
      </c>
    </row>
    <row r="2477" spans="2:6" ht="13.15" customHeight="1" x14ac:dyDescent="0.3">
      <c r="B2477" s="1173" t="s">
        <v>3259</v>
      </c>
      <c r="C2477" s="1206">
        <v>21842774.758039072</v>
      </c>
      <c r="D2477" s="1206">
        <v>792460.64523698017</v>
      </c>
      <c r="E2477" s="1206">
        <v>632584.18319815199</v>
      </c>
      <c r="F2477" s="1210">
        <v>23267819.586474203</v>
      </c>
    </row>
    <row r="2478" spans="2:6" ht="13.15" customHeight="1" x14ac:dyDescent="0.3">
      <c r="B2478" s="1172" t="s">
        <v>3260</v>
      </c>
      <c r="C2478" s="1207">
        <v>25663881.274202671</v>
      </c>
      <c r="D2478" s="1208">
        <v>1137397.8781816985</v>
      </c>
      <c r="E2478" s="1207">
        <v>6577123.2999843219</v>
      </c>
      <c r="F2478" s="1211">
        <v>33378402.452368692</v>
      </c>
    </row>
    <row r="2479" spans="2:6" ht="13.15" customHeight="1" x14ac:dyDescent="0.3">
      <c r="B2479" s="1173" t="s">
        <v>3261</v>
      </c>
      <c r="C2479" s="1206">
        <v>42796256.439795353</v>
      </c>
      <c r="D2479" s="1206">
        <v>3060558.0447595753</v>
      </c>
      <c r="E2479" s="1206">
        <v>10197332.53342795</v>
      </c>
      <c r="F2479" s="1210">
        <v>56054147.017982885</v>
      </c>
    </row>
    <row r="2480" spans="2:6" ht="13.15" customHeight="1" x14ac:dyDescent="0.3">
      <c r="B2480" s="1172" t="s">
        <v>3262</v>
      </c>
      <c r="C2480" s="1207">
        <v>4234327678.9962649</v>
      </c>
      <c r="D2480" s="1208">
        <v>84577084.093924031</v>
      </c>
      <c r="E2480" s="1207">
        <v>840092021.59715784</v>
      </c>
      <c r="F2480" s="1211">
        <v>5158996784.6873465</v>
      </c>
    </row>
    <row r="2481" spans="2:6" ht="13.15" customHeight="1" x14ac:dyDescent="0.3">
      <c r="B2481" s="1173" t="s">
        <v>3263</v>
      </c>
      <c r="C2481" s="1206">
        <v>399661935.29692805</v>
      </c>
      <c r="D2481" s="1206">
        <v>17329887.498834051</v>
      </c>
      <c r="E2481" s="1206">
        <v>81806033.973440617</v>
      </c>
      <c r="F2481" s="1210">
        <v>498797856.76920271</v>
      </c>
    </row>
    <row r="2482" spans="2:6" ht="13.15" customHeight="1" x14ac:dyDescent="0.3">
      <c r="B2482" s="1172" t="s">
        <v>3264</v>
      </c>
      <c r="C2482" s="1207">
        <v>42654936.259547748</v>
      </c>
      <c r="D2482" s="1208">
        <v>1115586.0019143883</v>
      </c>
      <c r="E2482" s="1207">
        <v>5341650.4924966712</v>
      </c>
      <c r="F2482" s="1211">
        <v>49112172.753958806</v>
      </c>
    </row>
    <row r="2483" spans="2:6" ht="13.15" customHeight="1" x14ac:dyDescent="0.3">
      <c r="B2483" s="1173" t="s">
        <v>3265</v>
      </c>
      <c r="C2483" s="1206">
        <v>26405573.273337942</v>
      </c>
      <c r="D2483" s="1206">
        <v>961200.13447654096</v>
      </c>
      <c r="E2483" s="1206">
        <v>6160836.3914156808</v>
      </c>
      <c r="F2483" s="1210">
        <v>33527609.799230166</v>
      </c>
    </row>
    <row r="2484" spans="2:6" ht="13.15" customHeight="1" x14ac:dyDescent="0.3">
      <c r="B2484" s="1172" t="s">
        <v>3266</v>
      </c>
      <c r="C2484" s="1207">
        <v>38749583.800183408</v>
      </c>
      <c r="D2484" s="1208">
        <v>1055131.9242083451</v>
      </c>
      <c r="E2484" s="1207">
        <v>12000767.025594277</v>
      </c>
      <c r="F2484" s="1211">
        <v>51805482.74998603</v>
      </c>
    </row>
    <row r="2485" spans="2:6" ht="13.15" customHeight="1" x14ac:dyDescent="0.3">
      <c r="B2485" s="1173" t="s">
        <v>3267</v>
      </c>
      <c r="C2485" s="1206">
        <v>16229974.130562307</v>
      </c>
      <c r="D2485" s="1206">
        <v>686483.07093432522</v>
      </c>
      <c r="E2485" s="1206">
        <v>862179.88010793773</v>
      </c>
      <c r="F2485" s="1210">
        <v>17778637.08160457</v>
      </c>
    </row>
    <row r="2486" spans="2:6" ht="13.15" customHeight="1" x14ac:dyDescent="0.3">
      <c r="B2486" s="1172" t="s">
        <v>3268</v>
      </c>
      <c r="C2486" s="1207">
        <v>14689242.812770994</v>
      </c>
      <c r="D2486" s="1208">
        <v>405475.74372018181</v>
      </c>
      <c r="E2486" s="1207">
        <v>2216329.0072659827</v>
      </c>
      <c r="F2486" s="1211">
        <v>17311047.563757159</v>
      </c>
    </row>
    <row r="2487" spans="2:6" ht="13.15" customHeight="1" x14ac:dyDescent="0.3">
      <c r="B2487" s="1173" t="s">
        <v>3269</v>
      </c>
      <c r="C2487" s="1206">
        <v>62946329.483313091</v>
      </c>
      <c r="D2487" s="1206">
        <v>1855740.3606445338</v>
      </c>
      <c r="E2487" s="1206">
        <v>13903514.267926143</v>
      </c>
      <c r="F2487" s="1210">
        <v>78705584.111883774</v>
      </c>
    </row>
    <row r="2488" spans="2:6" ht="13.15" customHeight="1" x14ac:dyDescent="0.3">
      <c r="B2488" s="1172" t="s">
        <v>3270</v>
      </c>
      <c r="C2488" s="1207">
        <v>520358.65403249877</v>
      </c>
      <c r="D2488" s="1208">
        <v>21783.731910836465</v>
      </c>
      <c r="E2488" s="1207">
        <v>1336539.3712544988</v>
      </c>
      <c r="F2488" s="1211">
        <v>1878681.7571978341</v>
      </c>
    </row>
    <row r="2489" spans="2:6" ht="13.15" customHeight="1" x14ac:dyDescent="0.3">
      <c r="B2489" s="1173" t="s">
        <v>3271</v>
      </c>
      <c r="C2489" s="1206">
        <v>13320553.453541975</v>
      </c>
      <c r="D2489" s="1206">
        <v>268117.21194907435</v>
      </c>
      <c r="E2489" s="1206">
        <v>6314481.7412428446</v>
      </c>
      <c r="F2489" s="1210">
        <v>19903152.406733893</v>
      </c>
    </row>
    <row r="2490" spans="2:6" ht="13.15" customHeight="1" x14ac:dyDescent="0.3">
      <c r="B2490" s="1172" t="s">
        <v>3272</v>
      </c>
      <c r="C2490" s="1207">
        <v>5251649.0557328714</v>
      </c>
      <c r="D2490" s="1208">
        <v>200655.18948101881</v>
      </c>
      <c r="E2490" s="1207">
        <v>1605.230213073585</v>
      </c>
      <c r="F2490" s="1211">
        <v>5453909.4754269645</v>
      </c>
    </row>
    <row r="2491" spans="2:6" ht="13.15" customHeight="1" x14ac:dyDescent="0.3">
      <c r="B2491" s="1173" t="s">
        <v>3273</v>
      </c>
      <c r="C2491" s="1206">
        <v>2643814928.1650481</v>
      </c>
      <c r="D2491" s="1206">
        <v>73894232.201859564</v>
      </c>
      <c r="E2491" s="1206">
        <v>942695505.8852843</v>
      </c>
      <c r="F2491" s="1210">
        <v>3660404666.252192</v>
      </c>
    </row>
    <row r="2492" spans="2:6" ht="13.15" customHeight="1" x14ac:dyDescent="0.3">
      <c r="B2492" s="1172" t="s">
        <v>3274</v>
      </c>
      <c r="C2492" s="1207">
        <v>740636535.37361872</v>
      </c>
      <c r="D2492" s="1208">
        <v>48975247.124181546</v>
      </c>
      <c r="E2492" s="1207">
        <v>473510806.99880701</v>
      </c>
      <c r="F2492" s="1211">
        <v>1263122589.4966073</v>
      </c>
    </row>
    <row r="2493" spans="2:6" ht="13.15" customHeight="1" x14ac:dyDescent="0.3">
      <c r="B2493" s="1173" t="s">
        <v>3275</v>
      </c>
      <c r="C2493" s="1206">
        <v>40367733.999327749</v>
      </c>
      <c r="D2493" s="1206">
        <v>3266785.8168224366</v>
      </c>
      <c r="E2493" s="1206">
        <v>8275270.446512226</v>
      </c>
      <c r="F2493" s="1210">
        <v>51909790.262662411</v>
      </c>
    </row>
    <row r="2494" spans="2:6" ht="13.15" customHeight="1" x14ac:dyDescent="0.3">
      <c r="B2494" s="1172" t="s">
        <v>3276</v>
      </c>
      <c r="C2494" s="1207">
        <v>379880250.51071274</v>
      </c>
      <c r="D2494" s="1208">
        <v>30139411.399139494</v>
      </c>
      <c r="E2494" s="1207">
        <v>224560475.80534482</v>
      </c>
      <c r="F2494" s="1211">
        <v>634580137.71519709</v>
      </c>
    </row>
    <row r="2495" spans="2:6" ht="13.15" customHeight="1" x14ac:dyDescent="0.3">
      <c r="B2495" s="1173" t="s">
        <v>3277</v>
      </c>
      <c r="C2495" s="1206">
        <v>714341014.33726597</v>
      </c>
      <c r="D2495" s="1206">
        <v>49572118.564102925</v>
      </c>
      <c r="E2495" s="1206">
        <v>324044171.91848135</v>
      </c>
      <c r="F2495" s="1210">
        <v>1087957304.8198502</v>
      </c>
    </row>
    <row r="2496" spans="2:6" ht="13.15" customHeight="1" x14ac:dyDescent="0.3">
      <c r="B2496" s="1172" t="s">
        <v>3278</v>
      </c>
      <c r="C2496" s="1207">
        <v>446373511.70638573</v>
      </c>
      <c r="D2496" s="1208">
        <v>32774089.041735284</v>
      </c>
      <c r="E2496" s="1207">
        <v>391792029.54843622</v>
      </c>
      <c r="F2496" s="1211">
        <v>870939630.29655719</v>
      </c>
    </row>
    <row r="2497" spans="2:6" ht="13.15" customHeight="1" x14ac:dyDescent="0.3">
      <c r="B2497" s="1173" t="s">
        <v>3279</v>
      </c>
      <c r="C2497" s="1206">
        <v>61413517.557265088</v>
      </c>
      <c r="D2497" s="1206">
        <v>5767327.4564633807</v>
      </c>
      <c r="E2497" s="1206">
        <v>27163458.217701849</v>
      </c>
      <c r="F2497" s="1210">
        <v>94344303.231430322</v>
      </c>
    </row>
    <row r="2498" spans="2:6" ht="13.15" customHeight="1" x14ac:dyDescent="0.3">
      <c r="B2498" s="1172" t="s">
        <v>3280</v>
      </c>
      <c r="C2498" s="1207">
        <v>32200246.828437712</v>
      </c>
      <c r="D2498" s="1208">
        <v>3478656.5323583228</v>
      </c>
      <c r="E2498" s="1207">
        <v>11356458.927292194</v>
      </c>
      <c r="F2498" s="1211">
        <v>47035362.288088232</v>
      </c>
    </row>
    <row r="2499" spans="2:6" ht="13.15" customHeight="1" x14ac:dyDescent="0.3">
      <c r="B2499" s="1173" t="s">
        <v>3281</v>
      </c>
      <c r="C2499" s="1206">
        <v>527080032.962807</v>
      </c>
      <c r="D2499" s="1206">
        <v>40325543.543795213</v>
      </c>
      <c r="E2499" s="1206">
        <v>215529720.35616046</v>
      </c>
      <c r="F2499" s="1210">
        <v>782935296.86276269</v>
      </c>
    </row>
    <row r="2500" spans="2:6" ht="13.15" customHeight="1" x14ac:dyDescent="0.3">
      <c r="B2500" s="1172" t="s">
        <v>3282</v>
      </c>
      <c r="C2500" s="1207">
        <v>50394093.570112444</v>
      </c>
      <c r="D2500" s="1208">
        <v>5682542.5825856049</v>
      </c>
      <c r="E2500" s="1207">
        <v>22698417.150002714</v>
      </c>
      <c r="F2500" s="1211">
        <v>78775053.302700758</v>
      </c>
    </row>
    <row r="2501" spans="2:6" ht="13.15" customHeight="1" x14ac:dyDescent="0.3">
      <c r="B2501" s="1173" t="s">
        <v>3283</v>
      </c>
      <c r="C2501" s="1206">
        <v>134728105.86869618</v>
      </c>
      <c r="D2501" s="1206">
        <v>12273782.002645599</v>
      </c>
      <c r="E2501" s="1206">
        <v>42638004.700131372</v>
      </c>
      <c r="F2501" s="1210">
        <v>189639892.57147318</v>
      </c>
    </row>
    <row r="2502" spans="2:6" ht="13.15" customHeight="1" x14ac:dyDescent="0.3">
      <c r="B2502" s="1172" t="s">
        <v>3284</v>
      </c>
      <c r="C2502" s="1207">
        <v>15482683.940711914</v>
      </c>
      <c r="D2502" s="1208">
        <v>862568.23721358716</v>
      </c>
      <c r="E2502" s="1207">
        <v>7952742.6529315989</v>
      </c>
      <c r="F2502" s="1211">
        <v>24297994.830857098</v>
      </c>
    </row>
    <row r="2503" spans="2:6" ht="13.15" customHeight="1" x14ac:dyDescent="0.3">
      <c r="B2503" s="1173" t="s">
        <v>3285</v>
      </c>
      <c r="C2503" s="1206">
        <v>2599951601.9584551</v>
      </c>
      <c r="D2503" s="1206">
        <v>114803954.08080624</v>
      </c>
      <c r="E2503" s="1206">
        <v>898909970.38183606</v>
      </c>
      <c r="F2503" s="1210">
        <v>3613665526.4210973</v>
      </c>
    </row>
    <row r="2504" spans="2:6" ht="13.15" customHeight="1" x14ac:dyDescent="0.3">
      <c r="B2504" s="1172" t="s">
        <v>3286</v>
      </c>
      <c r="C2504" s="1207">
        <v>400131637.15205073</v>
      </c>
      <c r="D2504" s="1208">
        <v>33785076.542814218</v>
      </c>
      <c r="E2504" s="1207">
        <v>150533980.36989179</v>
      </c>
      <c r="F2504" s="1211">
        <v>584450694.06475675</v>
      </c>
    </row>
    <row r="2505" spans="2:6" ht="13.15" customHeight="1" x14ac:dyDescent="0.3">
      <c r="B2505" s="1173" t="s">
        <v>3287</v>
      </c>
      <c r="C2505" s="1206">
        <v>31429608.087068129</v>
      </c>
      <c r="D2505" s="1206">
        <v>2959393.1554139676</v>
      </c>
      <c r="E2505" s="1206">
        <v>311585711.25439781</v>
      </c>
      <c r="F2505" s="1210">
        <v>345974712.49687994</v>
      </c>
    </row>
    <row r="2506" spans="2:6" ht="13.15" customHeight="1" x14ac:dyDescent="0.3">
      <c r="B2506" s="1172" t="s">
        <v>3288</v>
      </c>
      <c r="C2506" s="1207">
        <v>241900824.70766309</v>
      </c>
      <c r="D2506" s="1208">
        <v>16254421.277073275</v>
      </c>
      <c r="E2506" s="1207">
        <v>158665175.72144195</v>
      </c>
      <c r="F2506" s="1211">
        <v>416820421.70617831</v>
      </c>
    </row>
    <row r="2507" spans="2:6" ht="13.15" customHeight="1" x14ac:dyDescent="0.3">
      <c r="B2507" s="1173" t="s">
        <v>3289</v>
      </c>
      <c r="C2507" s="1206">
        <v>11543742.337056827</v>
      </c>
      <c r="D2507" s="1206">
        <v>1071160.1352202594</v>
      </c>
      <c r="E2507" s="1206">
        <v>933503.10852586944</v>
      </c>
      <c r="F2507" s="1210">
        <v>13548405.580802955</v>
      </c>
    </row>
    <row r="2508" spans="2:6" ht="13.15" customHeight="1" x14ac:dyDescent="0.3">
      <c r="B2508" s="1172" t="s">
        <v>3290</v>
      </c>
      <c r="C2508" s="1207">
        <v>145315103.75841486</v>
      </c>
      <c r="D2508" s="1208">
        <v>13450835.279099097</v>
      </c>
      <c r="E2508" s="1207">
        <v>62435836.195387766</v>
      </c>
      <c r="F2508" s="1211">
        <v>221201775.23290175</v>
      </c>
    </row>
    <row r="2509" spans="2:6" ht="13.15" customHeight="1" x14ac:dyDescent="0.3">
      <c r="B2509" s="1173" t="s">
        <v>3291</v>
      </c>
      <c r="C2509" s="1206">
        <v>124171693.21605524</v>
      </c>
      <c r="D2509" s="1206">
        <v>9804142.8664130531</v>
      </c>
      <c r="E2509" s="1206">
        <v>26720270.185317196</v>
      </c>
      <c r="F2509" s="1210">
        <v>160696106.26778549</v>
      </c>
    </row>
    <row r="2510" spans="2:6" ht="13.15" customHeight="1" x14ac:dyDescent="0.3">
      <c r="B2510" s="1172" t="s">
        <v>3292</v>
      </c>
      <c r="C2510" s="1207">
        <v>60973035.526850775</v>
      </c>
      <c r="D2510" s="1208">
        <v>2654702.3522269949</v>
      </c>
      <c r="E2510" s="1207">
        <v>22420745.636463486</v>
      </c>
      <c r="F2510" s="1211">
        <v>86048483.515541255</v>
      </c>
    </row>
    <row r="2511" spans="2:6" ht="13.15" customHeight="1" x14ac:dyDescent="0.3">
      <c r="B2511" s="1173" t="s">
        <v>3293</v>
      </c>
      <c r="C2511" s="1206">
        <v>6526534.5851743398</v>
      </c>
      <c r="D2511" s="1206">
        <v>71922.902969176488</v>
      </c>
      <c r="E2511" s="1206">
        <v>5288338.5816435749</v>
      </c>
      <c r="F2511" s="1210">
        <v>11886796.069787093</v>
      </c>
    </row>
    <row r="2512" spans="2:6" ht="13.15" customHeight="1" x14ac:dyDescent="0.3">
      <c r="B2512" s="1172" t="s">
        <v>3294</v>
      </c>
      <c r="C2512" s="1207">
        <v>174202996.71958035</v>
      </c>
      <c r="D2512" s="1208">
        <v>7981049.9592783032</v>
      </c>
      <c r="E2512" s="1207">
        <v>33893255.365564771</v>
      </c>
      <c r="F2512" s="1211">
        <v>216077302.04442343</v>
      </c>
    </row>
    <row r="2513" spans="2:6" ht="13.15" customHeight="1" x14ac:dyDescent="0.3">
      <c r="B2513" s="1173" t="s">
        <v>3295</v>
      </c>
      <c r="C2513" s="1206">
        <v>22542548.597429398</v>
      </c>
      <c r="D2513" s="1206">
        <v>721987.17662621196</v>
      </c>
      <c r="E2513" s="1206">
        <v>4116628.2300292244</v>
      </c>
      <c r="F2513" s="1210">
        <v>27381164.004084837</v>
      </c>
    </row>
    <row r="2514" spans="2:6" ht="13.15" customHeight="1" x14ac:dyDescent="0.3">
      <c r="B2514" s="1172" t="s">
        <v>3296</v>
      </c>
      <c r="C2514" s="1207">
        <v>2018790998.56901</v>
      </c>
      <c r="D2514" s="1208">
        <v>32971423.197152365</v>
      </c>
      <c r="E2514" s="1207">
        <v>706718639.71308148</v>
      </c>
      <c r="F2514" s="1211">
        <v>2758481061.4792438</v>
      </c>
    </row>
    <row r="2515" spans="2:6" ht="13.15" customHeight="1" x14ac:dyDescent="0.3">
      <c r="B2515" s="1173" t="s">
        <v>3297</v>
      </c>
      <c r="C2515" s="1206">
        <v>1127553301.9895303</v>
      </c>
      <c r="D2515" s="1206">
        <v>20004234.611879859</v>
      </c>
      <c r="E2515" s="1206">
        <v>196768308.05374169</v>
      </c>
      <c r="F2515" s="1210">
        <v>1344325844.6551518</v>
      </c>
    </row>
    <row r="2516" spans="2:6" ht="13.15" customHeight="1" x14ac:dyDescent="0.3">
      <c r="B2516" s="1172" t="s">
        <v>3298</v>
      </c>
      <c r="C2516" s="1207">
        <v>647432531.24001539</v>
      </c>
      <c r="D2516" s="1208">
        <v>9709451.1790564489</v>
      </c>
      <c r="E2516" s="1207">
        <v>350870896.4190762</v>
      </c>
      <c r="F2516" s="1211">
        <v>1008012878.838148</v>
      </c>
    </row>
    <row r="2517" spans="2:6" ht="13.15" customHeight="1" x14ac:dyDescent="0.3">
      <c r="B2517" s="1173" t="s">
        <v>3299</v>
      </c>
      <c r="C2517" s="1206">
        <v>2592265695.7303023</v>
      </c>
      <c r="D2517" s="1206">
        <v>38577511.635376506</v>
      </c>
      <c r="E2517" s="1206">
        <v>278832287.06953049</v>
      </c>
      <c r="F2517" s="1210">
        <v>2909675494.4352093</v>
      </c>
    </row>
    <row r="2518" spans="2:6" ht="13.15" customHeight="1" x14ac:dyDescent="0.3">
      <c r="B2518" s="1172" t="s">
        <v>3300</v>
      </c>
      <c r="C2518" s="1207">
        <v>3753930685.3243937</v>
      </c>
      <c r="D2518" s="1208">
        <v>73028919.889889792</v>
      </c>
      <c r="E2518" s="1207">
        <v>689558834.26321495</v>
      </c>
      <c r="F2518" s="1211">
        <v>4516518439.4774981</v>
      </c>
    </row>
    <row r="2519" spans="2:6" ht="13.15" customHeight="1" x14ac:dyDescent="0.3">
      <c r="B2519" s="1173" t="s">
        <v>3301</v>
      </c>
      <c r="C2519" s="1206">
        <v>2268024906.9485364</v>
      </c>
      <c r="D2519" s="1206">
        <v>35324432.120156892</v>
      </c>
      <c r="E2519" s="1206">
        <v>482703782.16634732</v>
      </c>
      <c r="F2519" s="1210">
        <v>2786053121.2350407</v>
      </c>
    </row>
    <row r="2520" spans="2:6" ht="13.15" customHeight="1" x14ac:dyDescent="0.3">
      <c r="B2520" s="1172" t="s">
        <v>3302</v>
      </c>
      <c r="C2520" s="1207">
        <v>1694224012.7721579</v>
      </c>
      <c r="D2520" s="1208">
        <v>29509428.123826645</v>
      </c>
      <c r="E2520" s="1207">
        <v>189527140.82441127</v>
      </c>
      <c r="F2520" s="1211">
        <v>1913260581.720396</v>
      </c>
    </row>
    <row r="2521" spans="2:6" ht="13.15" customHeight="1" x14ac:dyDescent="0.3">
      <c r="B2521" s="1173" t="s">
        <v>3303</v>
      </c>
      <c r="C2521" s="1206">
        <v>730099238.49415171</v>
      </c>
      <c r="D2521" s="1206">
        <v>16680118.740919989</v>
      </c>
      <c r="E2521" s="1206">
        <v>206359145.30487537</v>
      </c>
      <c r="F2521" s="1210">
        <v>953138502.53994703</v>
      </c>
    </row>
    <row r="2522" spans="2:6" ht="13.15" customHeight="1" x14ac:dyDescent="0.3">
      <c r="B2522" s="1172" t="s">
        <v>3304</v>
      </c>
      <c r="C2522" s="1207">
        <v>900768684.54259455</v>
      </c>
      <c r="D2522" s="1208">
        <v>19076385.539824951</v>
      </c>
      <c r="E2522" s="1207">
        <v>77810593.314787447</v>
      </c>
      <c r="F2522" s="1211">
        <v>997655663.39720702</v>
      </c>
    </row>
    <row r="2523" spans="2:6" ht="13.15" customHeight="1" x14ac:dyDescent="0.3">
      <c r="B2523" s="1173" t="s">
        <v>3305</v>
      </c>
      <c r="C2523" s="1206">
        <v>2112592234.0730507</v>
      </c>
      <c r="D2523" s="1206">
        <v>36193769.075102456</v>
      </c>
      <c r="E2523" s="1206">
        <v>286715356.03487098</v>
      </c>
      <c r="F2523" s="1210">
        <v>2435501359.1830244</v>
      </c>
    </row>
    <row r="2524" spans="2:6" ht="13.15" customHeight="1" x14ac:dyDescent="0.3">
      <c r="B2524" s="1172" t="s">
        <v>3306</v>
      </c>
      <c r="C2524" s="1207">
        <v>8058802667.4755259</v>
      </c>
      <c r="D2524" s="1208">
        <v>92888464.365136832</v>
      </c>
      <c r="E2524" s="1207">
        <v>1106325149.6913278</v>
      </c>
      <c r="F2524" s="1211">
        <v>9258016281.5319901</v>
      </c>
    </row>
    <row r="2525" spans="2:6" ht="13.15" customHeight="1" x14ac:dyDescent="0.3">
      <c r="B2525" s="1173" t="s">
        <v>3307</v>
      </c>
      <c r="C2525" s="1206">
        <v>2428766439.6580372</v>
      </c>
      <c r="D2525" s="1206">
        <v>43853227.545131199</v>
      </c>
      <c r="E2525" s="1206">
        <v>230517615.06808847</v>
      </c>
      <c r="F2525" s="1210">
        <v>2703137282.2712569</v>
      </c>
    </row>
    <row r="2526" spans="2:6" ht="13.15" customHeight="1" x14ac:dyDescent="0.3">
      <c r="B2526" s="1172" t="s">
        <v>3308</v>
      </c>
      <c r="C2526" s="1207">
        <v>1152961441.5269179</v>
      </c>
      <c r="D2526" s="1208">
        <v>38356634.725768954</v>
      </c>
      <c r="E2526" s="1207">
        <v>480377732.26559436</v>
      </c>
      <c r="F2526" s="1211">
        <v>1671695808.5182815</v>
      </c>
    </row>
    <row r="2527" spans="2:6" ht="13.15" customHeight="1" x14ac:dyDescent="0.3">
      <c r="B2527" s="1173" t="s">
        <v>3309</v>
      </c>
      <c r="C2527" s="1206">
        <v>2514093379.8317523</v>
      </c>
      <c r="D2527" s="1206">
        <v>80866194.404120877</v>
      </c>
      <c r="E2527" s="1206">
        <v>1205843869.309979</v>
      </c>
      <c r="F2527" s="1210">
        <v>3800803443.5458522</v>
      </c>
    </row>
    <row r="2528" spans="2:6" ht="13.15" customHeight="1" x14ac:dyDescent="0.3">
      <c r="B2528" s="1172" t="s">
        <v>3310</v>
      </c>
      <c r="C2528" s="1207">
        <v>4405776.0928015327</v>
      </c>
      <c r="D2528" s="1208">
        <v>233654.44744672388</v>
      </c>
      <c r="E2528" s="1207">
        <v>2113347.3151349542</v>
      </c>
      <c r="F2528" s="1211">
        <v>6752777.8553832099</v>
      </c>
    </row>
    <row r="2529" spans="2:6" ht="13.15" customHeight="1" x14ac:dyDescent="0.3">
      <c r="B2529" s="1173" t="s">
        <v>3311</v>
      </c>
      <c r="C2529" s="1206">
        <v>854338.51962249924</v>
      </c>
      <c r="D2529" s="1206">
        <v>11820.629719058548</v>
      </c>
      <c r="E2529" s="1206">
        <v>1852.1887073925977</v>
      </c>
      <c r="F2529" s="1210">
        <v>868011.3380489503</v>
      </c>
    </row>
    <row r="2530" spans="2:6" ht="13.15" customHeight="1" x14ac:dyDescent="0.3">
      <c r="B2530" s="1172" t="s">
        <v>3312</v>
      </c>
      <c r="C2530" s="1207">
        <v>724214.72080513602</v>
      </c>
      <c r="D2530" s="1208">
        <v>46156.744617276236</v>
      </c>
      <c r="E2530" s="1207">
        <v>802.6151065367925</v>
      </c>
      <c r="F2530" s="1211">
        <v>771174.08052894904</v>
      </c>
    </row>
    <row r="2531" spans="2:6" ht="13.15" customHeight="1" x14ac:dyDescent="0.3">
      <c r="B2531" s="1173" t="s">
        <v>3313</v>
      </c>
      <c r="C2531" s="1206">
        <v>124252.52562833217</v>
      </c>
      <c r="D2531" s="1206">
        <v>143226.63009592597</v>
      </c>
      <c r="E2531" s="1206">
        <v>3025.2415554079098</v>
      </c>
      <c r="F2531" s="1210">
        <v>270504.3972796661</v>
      </c>
    </row>
    <row r="2532" spans="2:6" ht="13.15" customHeight="1" x14ac:dyDescent="0.3">
      <c r="B2532" s="1172" t="s">
        <v>3314</v>
      </c>
      <c r="C2532" s="1207">
        <v>151434881.99870256</v>
      </c>
      <c r="D2532" s="1208">
        <v>1563039.0533154644</v>
      </c>
      <c r="E2532" s="1207">
        <v>8056876.301249506</v>
      </c>
      <c r="F2532" s="1211">
        <v>161054797.35326752</v>
      </c>
    </row>
    <row r="2533" spans="2:6" ht="13.15" customHeight="1" x14ac:dyDescent="0.3">
      <c r="B2533" s="1173" t="s">
        <v>3315</v>
      </c>
      <c r="C2533" s="1206">
        <v>797673.90628650167</v>
      </c>
      <c r="D2533" s="1206">
        <v>5910.3148595292741</v>
      </c>
      <c r="E2533" s="1206">
        <v>698028.18419269042</v>
      </c>
      <c r="F2533" s="1210">
        <v>1501612.4053387213</v>
      </c>
    </row>
    <row r="2534" spans="2:6" ht="13.15" customHeight="1" x14ac:dyDescent="0.3">
      <c r="B2534" s="1172" t="s">
        <v>3316</v>
      </c>
      <c r="C2534" s="1207">
        <v>210000.42243557677</v>
      </c>
      <c r="D2534" s="1208">
        <v>302256.31635197444</v>
      </c>
      <c r="E2534" s="1207">
        <v>101048315.81862848</v>
      </c>
      <c r="F2534" s="1211">
        <v>101560572.55741602</v>
      </c>
    </row>
    <row r="2535" spans="2:6" ht="13.15" customHeight="1" x14ac:dyDescent="0.3">
      <c r="B2535" s="1173" t="s">
        <v>3317</v>
      </c>
      <c r="C2535" s="1206">
        <v>1392037.9107481828</v>
      </c>
      <c r="D2535" s="1206">
        <v>457022.13260221976</v>
      </c>
      <c r="E2535" s="1206">
        <v>12527587.020567736</v>
      </c>
      <c r="F2535" s="1210">
        <v>14376647.063918138</v>
      </c>
    </row>
    <row r="2536" spans="2:6" ht="13.15" customHeight="1" x14ac:dyDescent="0.3">
      <c r="B2536" s="1172" t="s">
        <v>3318</v>
      </c>
      <c r="C2536" s="1207">
        <v>757953923.91528463</v>
      </c>
      <c r="D2536" s="1208">
        <v>37073153.565309234</v>
      </c>
      <c r="E2536" s="1207">
        <v>358950236.84119326</v>
      </c>
      <c r="F2536" s="1211">
        <v>1153977314.3217871</v>
      </c>
    </row>
    <row r="2537" spans="2:6" ht="13.15" customHeight="1" x14ac:dyDescent="0.3">
      <c r="B2537" s="1173" t="s">
        <v>3319</v>
      </c>
      <c r="C2537" s="1206">
        <v>64273373.765271038</v>
      </c>
      <c r="D2537" s="1206">
        <v>7666832.2914248966</v>
      </c>
      <c r="E2537" s="1206">
        <v>27036299.233389068</v>
      </c>
      <c r="F2537" s="1210">
        <v>98976505.290085003</v>
      </c>
    </row>
    <row r="2538" spans="2:6" ht="13.15" customHeight="1" x14ac:dyDescent="0.3">
      <c r="B2538" s="1172" t="s">
        <v>3320</v>
      </c>
      <c r="C2538" s="1207">
        <v>63759022.925664552</v>
      </c>
      <c r="D2538" s="1208">
        <v>2956100.2657065145</v>
      </c>
      <c r="E2538" s="1207">
        <v>6413068.1253202558</v>
      </c>
      <c r="F2538" s="1211">
        <v>73128191.316691324</v>
      </c>
    </row>
    <row r="2539" spans="2:6" ht="13.15" customHeight="1" x14ac:dyDescent="0.3">
      <c r="B2539" s="1173" t="s">
        <v>3321</v>
      </c>
      <c r="C2539" s="1206">
        <v>32588023.941387676</v>
      </c>
      <c r="D2539" s="1206">
        <v>1806726.9638451505</v>
      </c>
      <c r="E2539" s="1206">
        <v>6431822.6883223616</v>
      </c>
      <c r="F2539" s="1210">
        <v>40826573.593555182</v>
      </c>
    </row>
    <row r="2540" spans="2:6" ht="13.15" customHeight="1" x14ac:dyDescent="0.3">
      <c r="B2540" s="1172" t="s">
        <v>3322</v>
      </c>
      <c r="C2540" s="1207">
        <v>34549165.727761015</v>
      </c>
      <c r="D2540" s="1208">
        <v>2543475.855441947</v>
      </c>
      <c r="E2540" s="1207">
        <v>6563601.1223871484</v>
      </c>
      <c r="F2540" s="1211">
        <v>43656242.705590114</v>
      </c>
    </row>
    <row r="2541" spans="2:6" ht="13.15" customHeight="1" x14ac:dyDescent="0.3">
      <c r="B2541" s="1173" t="s">
        <v>3323</v>
      </c>
      <c r="C2541" s="1206">
        <v>36815340.637490064</v>
      </c>
      <c r="D2541" s="1206">
        <v>2533569.0419631195</v>
      </c>
      <c r="E2541" s="1206">
        <v>2060066.019985626</v>
      </c>
      <c r="F2541" s="1210">
        <v>41408975.69943881</v>
      </c>
    </row>
    <row r="2542" spans="2:6" ht="13.15" customHeight="1" x14ac:dyDescent="0.3">
      <c r="B2542" s="1172" t="s">
        <v>3324</v>
      </c>
      <c r="C2542" s="1207">
        <v>409602683.5121426</v>
      </c>
      <c r="D2542" s="1208">
        <v>22999244.450411614</v>
      </c>
      <c r="E2542" s="1207">
        <v>172369040.13463724</v>
      </c>
      <c r="F2542" s="1211">
        <v>604970968.09719145</v>
      </c>
    </row>
    <row r="2543" spans="2:6" ht="13.15" customHeight="1" x14ac:dyDescent="0.3">
      <c r="B2543" s="1173" t="s">
        <v>3325</v>
      </c>
      <c r="C2543" s="1206">
        <v>70937814.999769166</v>
      </c>
      <c r="D2543" s="1206">
        <v>4801455.3588121589</v>
      </c>
      <c r="E2543" s="1206">
        <v>8923663.8459977228</v>
      </c>
      <c r="F2543" s="1210">
        <v>84662934.20457904</v>
      </c>
    </row>
    <row r="2544" spans="2:6" ht="13.15" customHeight="1" x14ac:dyDescent="0.3">
      <c r="B2544" s="1172" t="s">
        <v>3326</v>
      </c>
      <c r="C2544" s="1207">
        <v>100900424.03700121</v>
      </c>
      <c r="D2544" s="1208">
        <v>4048171.6577869179</v>
      </c>
      <c r="E2544" s="1207">
        <v>35090729.616475165</v>
      </c>
      <c r="F2544" s="1211">
        <v>140039325.31126329</v>
      </c>
    </row>
    <row r="2545" spans="2:6" ht="13.15" customHeight="1" x14ac:dyDescent="0.3">
      <c r="B2545" s="1173" t="s">
        <v>3327</v>
      </c>
      <c r="C2545" s="1206">
        <v>126461489.75977753</v>
      </c>
      <c r="D2545" s="1206">
        <v>7072620.493190418</v>
      </c>
      <c r="E2545" s="1206">
        <v>15196128.407790253</v>
      </c>
      <c r="F2545" s="1210">
        <v>148730238.6607582</v>
      </c>
    </row>
    <row r="2546" spans="2:6" ht="13.15" customHeight="1" x14ac:dyDescent="0.3">
      <c r="B2546" s="1172" t="s">
        <v>3328</v>
      </c>
      <c r="C2546" s="1207">
        <v>38528796.620028451</v>
      </c>
      <c r="D2546" s="1208">
        <v>3323510.76729568</v>
      </c>
      <c r="E2546" s="1207">
        <v>8887873.7621894088</v>
      </c>
      <c r="F2546" s="1211">
        <v>50740181.149513543</v>
      </c>
    </row>
    <row r="2547" spans="2:6" ht="13.15" customHeight="1" x14ac:dyDescent="0.3">
      <c r="B2547" s="1173" t="s">
        <v>3329</v>
      </c>
      <c r="C2547" s="1206">
        <v>1098883.8750074913</v>
      </c>
      <c r="D2547" s="1206">
        <v>115631.08857321917</v>
      </c>
      <c r="E2547" s="1206">
        <v>1099397.4770846665</v>
      </c>
      <c r="F2547" s="1210">
        <v>2313912.4406653773</v>
      </c>
    </row>
    <row r="2548" spans="2:6" ht="13.15" customHeight="1" x14ac:dyDescent="0.3">
      <c r="B2548" s="1172" t="s">
        <v>3330</v>
      </c>
      <c r="C2548" s="1207">
        <v>124614359.90626073</v>
      </c>
      <c r="D2548" s="1208">
        <v>6585694.9818346249</v>
      </c>
      <c r="E2548" s="1207">
        <v>33197128.86720901</v>
      </c>
      <c r="F2548" s="1211">
        <v>164397183.75530437</v>
      </c>
    </row>
    <row r="2549" spans="2:6" ht="13.15" customHeight="1" x14ac:dyDescent="0.3">
      <c r="B2549" s="1173" t="s">
        <v>3331</v>
      </c>
      <c r="C2549" s="1206">
        <v>76881318.503149003</v>
      </c>
      <c r="D2549" s="1206">
        <v>987430.67471026129</v>
      </c>
      <c r="E2549" s="1206">
        <v>2895699.3143716357</v>
      </c>
      <c r="F2549" s="1210">
        <v>80764448.492230892</v>
      </c>
    </row>
    <row r="2550" spans="2:6" ht="13.15" customHeight="1" x14ac:dyDescent="0.3">
      <c r="B2550" s="1172" t="s">
        <v>3332</v>
      </c>
      <c r="C2550" s="1207">
        <v>253786056.67834225</v>
      </c>
      <c r="D2550" s="1208">
        <v>7976195.0577865476</v>
      </c>
      <c r="E2550" s="1207">
        <v>23540073.346071199</v>
      </c>
      <c r="F2550" s="1211">
        <v>285302325.08219999</v>
      </c>
    </row>
    <row r="2551" spans="2:6" ht="13.15" customHeight="1" x14ac:dyDescent="0.3">
      <c r="B2551" s="1173" t="s">
        <v>3333</v>
      </c>
      <c r="C2551" s="1206">
        <v>531468468.31851512</v>
      </c>
      <c r="D2551" s="1206">
        <v>24422349.763338607</v>
      </c>
      <c r="E2551" s="1206">
        <v>99425960.674590349</v>
      </c>
      <c r="F2551" s="1210">
        <v>655316778.7564441</v>
      </c>
    </row>
    <row r="2552" spans="2:6" ht="13.15" customHeight="1" x14ac:dyDescent="0.3">
      <c r="B2552" s="1172" t="s">
        <v>3334</v>
      </c>
      <c r="C2552" s="1207">
        <v>23424468.446916662</v>
      </c>
      <c r="D2552" s="1208">
        <v>1317760.9866450001</v>
      </c>
      <c r="E2552" s="1207">
        <v>4768491.1682630125</v>
      </c>
      <c r="F2552" s="1211">
        <v>29510720.601824671</v>
      </c>
    </row>
    <row r="2553" spans="2:6" ht="13.15" customHeight="1" x14ac:dyDescent="0.3">
      <c r="B2553" s="1173" t="s">
        <v>3335</v>
      </c>
      <c r="C2553" s="1206">
        <v>27578599.04001157</v>
      </c>
      <c r="D2553" s="1206">
        <v>2067104.4777638901</v>
      </c>
      <c r="E2553" s="1206">
        <v>7822472.0471783197</v>
      </c>
      <c r="F2553" s="1210">
        <v>37468175.564953782</v>
      </c>
    </row>
    <row r="2554" spans="2:6" ht="13.15" customHeight="1" x14ac:dyDescent="0.3">
      <c r="B2554" s="1172" t="s">
        <v>3336</v>
      </c>
      <c r="C2554" s="1207">
        <v>26545664.582452968</v>
      </c>
      <c r="D2554" s="1208">
        <v>3323173.0350179905</v>
      </c>
      <c r="E2554" s="1207">
        <v>7734824.5882688165</v>
      </c>
      <c r="F2554" s="1211">
        <v>37603662.205739774</v>
      </c>
    </row>
    <row r="2555" spans="2:6" ht="13.15" customHeight="1" x14ac:dyDescent="0.3">
      <c r="B2555" s="1173" t="s">
        <v>3337</v>
      </c>
      <c r="C2555" s="1206">
        <v>21765355.876686033</v>
      </c>
      <c r="D2555" s="1206">
        <v>1015378.0206888933</v>
      </c>
      <c r="E2555" s="1206">
        <v>3043022.5669988794</v>
      </c>
      <c r="F2555" s="1210">
        <v>25823756.464373808</v>
      </c>
    </row>
    <row r="2556" spans="2:6" ht="13.15" customHeight="1" x14ac:dyDescent="0.3">
      <c r="B2556" s="1172" t="s">
        <v>3338</v>
      </c>
      <c r="C2556" s="1207">
        <v>42207354.084811844</v>
      </c>
      <c r="D2556" s="1208">
        <v>2804191.1016383744</v>
      </c>
      <c r="E2556" s="1207">
        <v>12118037.168219417</v>
      </c>
      <c r="F2556" s="1211">
        <v>57129582.354669638</v>
      </c>
    </row>
    <row r="2557" spans="2:6" ht="13.15" customHeight="1" x14ac:dyDescent="0.3">
      <c r="B2557" s="1173" t="s">
        <v>3339</v>
      </c>
      <c r="C2557" s="1206">
        <v>141244672.94357282</v>
      </c>
      <c r="D2557" s="1206">
        <v>5726715.1500714645</v>
      </c>
      <c r="E2557" s="1206">
        <v>87290588.765046254</v>
      </c>
      <c r="F2557" s="1210">
        <v>234261976.85869056</v>
      </c>
    </row>
    <row r="2558" spans="2:6" ht="13.15" customHeight="1" x14ac:dyDescent="0.3">
      <c r="B2558" s="1172" t="s">
        <v>3340</v>
      </c>
      <c r="C2558" s="1207">
        <v>57319328.567193076</v>
      </c>
      <c r="D2558" s="1208">
        <v>2834361.8517784476</v>
      </c>
      <c r="E2558" s="1207">
        <v>17989902.541779079</v>
      </c>
      <c r="F2558" s="1211">
        <v>78143592.96075061</v>
      </c>
    </row>
    <row r="2559" spans="2:6" ht="13.15" customHeight="1" x14ac:dyDescent="0.3">
      <c r="B2559" s="1173" t="s">
        <v>3341</v>
      </c>
      <c r="C2559" s="1206">
        <v>183845948.49699765</v>
      </c>
      <c r="D2559" s="1206">
        <v>5931929.7253012648</v>
      </c>
      <c r="E2559" s="1206">
        <v>54450416.335355684</v>
      </c>
      <c r="F2559" s="1210">
        <v>244228294.55765462</v>
      </c>
    </row>
    <row r="2560" spans="2:6" ht="13.15" customHeight="1" x14ac:dyDescent="0.3">
      <c r="B2560" s="1172" t="s">
        <v>3342</v>
      </c>
      <c r="C2560" s="1207">
        <v>1231601.9573269845</v>
      </c>
      <c r="D2560" s="1208">
        <v>172806.3487500464</v>
      </c>
      <c r="E2560" s="1207">
        <v>1858177.4508798337</v>
      </c>
      <c r="F2560" s="1211">
        <v>3262585.7569568646</v>
      </c>
    </row>
    <row r="2561" spans="2:6" ht="13.15" customHeight="1" x14ac:dyDescent="0.3">
      <c r="B2561" s="1173" t="s">
        <v>3343</v>
      </c>
      <c r="C2561" s="1206">
        <v>23836413.358807504</v>
      </c>
      <c r="D2561" s="1206">
        <v>831496.8676663473</v>
      </c>
      <c r="E2561" s="1206">
        <v>4437772.864356529</v>
      </c>
      <c r="F2561" s="1210">
        <v>29105683.090830382</v>
      </c>
    </row>
    <row r="2562" spans="2:6" ht="13.15" customHeight="1" x14ac:dyDescent="0.3">
      <c r="B2562" s="1172" t="s">
        <v>3344</v>
      </c>
      <c r="C2562" s="1207">
        <v>82317980.934954837</v>
      </c>
      <c r="D2562" s="1208">
        <v>6057833.5039874762</v>
      </c>
      <c r="E2562" s="1207">
        <v>53891983.7071338</v>
      </c>
      <c r="F2562" s="1211">
        <v>142267798.14607611</v>
      </c>
    </row>
    <row r="2563" spans="2:6" ht="13.15" customHeight="1" x14ac:dyDescent="0.3">
      <c r="B2563" s="1173" t="s">
        <v>3345</v>
      </c>
      <c r="C2563" s="1206">
        <v>12566026.578133006</v>
      </c>
      <c r="D2563" s="1206">
        <v>1259305.158248608</v>
      </c>
      <c r="E2563" s="1206">
        <v>4261577.5175924692</v>
      </c>
      <c r="F2563" s="1210">
        <v>18086909.25397408</v>
      </c>
    </row>
    <row r="2564" spans="2:6" ht="13.15" customHeight="1" x14ac:dyDescent="0.3">
      <c r="B2564" s="1172" t="s">
        <v>3346</v>
      </c>
      <c r="C2564" s="1207">
        <v>301415599.82384282</v>
      </c>
      <c r="D2564" s="1208">
        <v>25977395.819415472</v>
      </c>
      <c r="E2564" s="1207">
        <v>171854519.64208704</v>
      </c>
      <c r="F2564" s="1211">
        <v>499247515.28534532</v>
      </c>
    </row>
    <row r="2565" spans="2:6" ht="13.15" customHeight="1" x14ac:dyDescent="0.3">
      <c r="B2565" s="1173" t="s">
        <v>3347</v>
      </c>
      <c r="C2565" s="1206">
        <v>146406068.24167901</v>
      </c>
      <c r="D2565" s="1206">
        <v>11637409.958413145</v>
      </c>
      <c r="E2565" s="1206">
        <v>41984673.000910468</v>
      </c>
      <c r="F2565" s="1210">
        <v>200028151.20100263</v>
      </c>
    </row>
    <row r="2566" spans="2:6" ht="13.15" customHeight="1" x14ac:dyDescent="0.3">
      <c r="B2566" s="1172" t="s">
        <v>3348</v>
      </c>
      <c r="C2566" s="1207">
        <v>140651537.81024382</v>
      </c>
      <c r="D2566" s="1208">
        <v>7656461.0960642472</v>
      </c>
      <c r="E2566" s="1207">
        <v>64252810.690486118</v>
      </c>
      <c r="F2566" s="1211">
        <v>212560809.59679419</v>
      </c>
    </row>
    <row r="2567" spans="2:6" ht="13.15" customHeight="1" x14ac:dyDescent="0.3">
      <c r="B2567" s="1173" t="s">
        <v>3349</v>
      </c>
      <c r="C2567" s="1206">
        <v>8296109.0161009179</v>
      </c>
      <c r="D2567" s="1206">
        <v>1808809.6462242231</v>
      </c>
      <c r="E2567" s="1206">
        <v>2917915.1902211923</v>
      </c>
      <c r="F2567" s="1210">
        <v>13022833.852546332</v>
      </c>
    </row>
    <row r="2568" spans="2:6" ht="13.15" customHeight="1" x14ac:dyDescent="0.3">
      <c r="B2568" s="1172" t="s">
        <v>3350</v>
      </c>
      <c r="C2568" s="1207">
        <v>33891856.213063441</v>
      </c>
      <c r="D2568" s="1208">
        <v>2180878.0388098299</v>
      </c>
      <c r="E2568" s="1207">
        <v>4865753.5830364218</v>
      </c>
      <c r="F2568" s="1211">
        <v>40938487.834909692</v>
      </c>
    </row>
    <row r="2569" spans="2:6" ht="13.15" customHeight="1" x14ac:dyDescent="0.3">
      <c r="B2569" s="1173" t="s">
        <v>3351</v>
      </c>
      <c r="C2569" s="1206">
        <v>40806031.369950794</v>
      </c>
      <c r="D2569" s="1206">
        <v>1382957.3884169026</v>
      </c>
      <c r="E2569" s="1206">
        <v>1935598.9388488445</v>
      </c>
      <c r="F2569" s="1210">
        <v>44124587.697216541</v>
      </c>
    </row>
    <row r="2570" spans="2:6" ht="13.15" customHeight="1" x14ac:dyDescent="0.3">
      <c r="B2570" s="1172" t="s">
        <v>3352</v>
      </c>
      <c r="C2570" s="1207">
        <v>136244123.22259885</v>
      </c>
      <c r="D2570" s="1208">
        <v>9013441.2434556969</v>
      </c>
      <c r="E2570" s="1207">
        <v>36223139.049303196</v>
      </c>
      <c r="F2570" s="1211">
        <v>181480703.51535776</v>
      </c>
    </row>
    <row r="2571" spans="2:6" ht="13.15" customHeight="1" x14ac:dyDescent="0.3">
      <c r="B2571" s="1173" t="s">
        <v>3353</v>
      </c>
      <c r="C2571" s="1206">
        <v>31963347.782322153</v>
      </c>
      <c r="D2571" s="1206">
        <v>1515151.4307750417</v>
      </c>
      <c r="E2571" s="1206">
        <v>11416520.754626496</v>
      </c>
      <c r="F2571" s="1210">
        <v>44895019.96772369</v>
      </c>
    </row>
    <row r="2572" spans="2:6" ht="13.15" customHeight="1" x14ac:dyDescent="0.3">
      <c r="B2572" s="1172" t="s">
        <v>3354</v>
      </c>
      <c r="C2572" s="1207">
        <v>19218861.807489991</v>
      </c>
      <c r="D2572" s="1208">
        <v>784960.1742366727</v>
      </c>
      <c r="E2572" s="1207">
        <v>1585905.7108931222</v>
      </c>
      <c r="F2572" s="1211">
        <v>21589727.692619786</v>
      </c>
    </row>
    <row r="2573" spans="2:6" ht="13.15" customHeight="1" x14ac:dyDescent="0.3">
      <c r="B2573" s="1173" t="s">
        <v>3355</v>
      </c>
      <c r="C2573" s="1206">
        <v>460007.4272987374</v>
      </c>
      <c r="D2573" s="1206">
        <v>23641.259438117097</v>
      </c>
      <c r="E2573" s="1206">
        <v>185.21887073925981</v>
      </c>
      <c r="F2573" s="1210">
        <v>483833.90560759377</v>
      </c>
    </row>
    <row r="2574" spans="2:6" ht="13.15" customHeight="1" x14ac:dyDescent="0.3">
      <c r="B2574" s="1172" t="s">
        <v>3356</v>
      </c>
      <c r="C2574" s="1207">
        <v>155384337.27760309</v>
      </c>
      <c r="D2574" s="1208">
        <v>4351511.5318631371</v>
      </c>
      <c r="E2574" s="1207">
        <v>13411859.193115611</v>
      </c>
      <c r="F2574" s="1211">
        <v>173147708.00258183</v>
      </c>
    </row>
    <row r="2575" spans="2:6" ht="13.15" customHeight="1" x14ac:dyDescent="0.3">
      <c r="B2575" s="1173" t="s">
        <v>3357</v>
      </c>
      <c r="C2575" s="1206">
        <v>1497548649.650943</v>
      </c>
      <c r="D2575" s="1206">
        <v>49768580.244469285</v>
      </c>
      <c r="E2575" s="1206">
        <v>740196962.94254994</v>
      </c>
      <c r="F2575" s="1210">
        <v>2287514192.8379622</v>
      </c>
    </row>
    <row r="2576" spans="2:6" ht="13.15" customHeight="1" x14ac:dyDescent="0.3">
      <c r="B2576" s="1172" t="s">
        <v>3358</v>
      </c>
      <c r="C2576" s="1207">
        <v>83449771.248068318</v>
      </c>
      <c r="D2576" s="1208">
        <v>2772627.2058528396</v>
      </c>
      <c r="E2576" s="1207">
        <v>32835872.905469354</v>
      </c>
      <c r="F2576" s="1211">
        <v>119058271.35939051</v>
      </c>
    </row>
    <row r="2577" spans="2:6" ht="13.15" customHeight="1" x14ac:dyDescent="0.3">
      <c r="B2577" s="1173" t="s">
        <v>3359</v>
      </c>
      <c r="C2577" s="1206">
        <v>69846031.269083306</v>
      </c>
      <c r="D2577" s="1206">
        <v>4617447.5561854811</v>
      </c>
      <c r="E2577" s="1206">
        <v>20379193.031209555</v>
      </c>
      <c r="F2577" s="1210">
        <v>94842671.856478348</v>
      </c>
    </row>
    <row r="2578" spans="2:6" ht="13.15" customHeight="1" x14ac:dyDescent="0.3">
      <c r="B2578" s="1172" t="s">
        <v>3360</v>
      </c>
      <c r="C2578" s="1207">
        <v>19301605.797084246</v>
      </c>
      <c r="D2578" s="1208">
        <v>1410004.1149883675</v>
      </c>
      <c r="E2578" s="1207">
        <v>8510621.891598247</v>
      </c>
      <c r="F2578" s="1211">
        <v>29222231.803670861</v>
      </c>
    </row>
    <row r="2579" spans="2:6" ht="13.15" customHeight="1" x14ac:dyDescent="0.3">
      <c r="B2579" s="1173" t="s">
        <v>3361</v>
      </c>
      <c r="C2579" s="1206">
        <v>334100021.87852019</v>
      </c>
      <c r="D2579" s="1206">
        <v>12457536.506064007</v>
      </c>
      <c r="E2579" s="1206">
        <v>166771460.42463201</v>
      </c>
      <c r="F2579" s="1210">
        <v>513329018.8092162</v>
      </c>
    </row>
    <row r="2580" spans="2:6" ht="13.15" customHeight="1" x14ac:dyDescent="0.3">
      <c r="B2580" s="1172" t="s">
        <v>3362</v>
      </c>
      <c r="C2580" s="1207">
        <v>142272009.21041635</v>
      </c>
      <c r="D2580" s="1208">
        <v>10997829.457542652</v>
      </c>
      <c r="E2580" s="1207">
        <v>64758748.662230402</v>
      </c>
      <c r="F2580" s="1211">
        <v>218028587.33018941</v>
      </c>
    </row>
    <row r="2581" spans="2:6" ht="13.15" customHeight="1" x14ac:dyDescent="0.3">
      <c r="B2581" s="1173" t="s">
        <v>3363</v>
      </c>
      <c r="C2581" s="1206">
        <v>25244836.217990197</v>
      </c>
      <c r="D2581" s="1206">
        <v>2895435.105326917</v>
      </c>
      <c r="E2581" s="1206">
        <v>1818003.7450782603</v>
      </c>
      <c r="F2581" s="1210">
        <v>29958275.068395376</v>
      </c>
    </row>
    <row r="2582" spans="2:6" ht="13.15" customHeight="1" x14ac:dyDescent="0.3">
      <c r="B2582" s="1172" t="s">
        <v>3364</v>
      </c>
      <c r="C2582" s="1207">
        <v>446163101.66023892</v>
      </c>
      <c r="D2582" s="1208">
        <v>25881958.30661232</v>
      </c>
      <c r="E2582" s="1207">
        <v>147480155.17578977</v>
      </c>
      <c r="F2582" s="1211">
        <v>619525215.14264107</v>
      </c>
    </row>
    <row r="2583" spans="2:6" ht="13.15" customHeight="1" x14ac:dyDescent="0.3">
      <c r="B2583" s="1173" t="s">
        <v>3365</v>
      </c>
      <c r="C2583" s="1206">
        <v>73296291.785679206</v>
      </c>
      <c r="D2583" s="1206">
        <v>2960096.7643258143</v>
      </c>
      <c r="E2583" s="1206">
        <v>27848479.016506765</v>
      </c>
      <c r="F2583" s="1210">
        <v>104104867.56651178</v>
      </c>
    </row>
    <row r="2584" spans="2:6" ht="13.15" customHeight="1" x14ac:dyDescent="0.3">
      <c r="B2584" s="1172" t="s">
        <v>3366</v>
      </c>
      <c r="C2584" s="1207">
        <v>5743470.591241939</v>
      </c>
      <c r="D2584" s="1208">
        <v>373109.73377514078</v>
      </c>
      <c r="E2584" s="1207">
        <v>5842213.7229969874</v>
      </c>
      <c r="F2584" s="1211">
        <v>11958794.048014067</v>
      </c>
    </row>
    <row r="2585" spans="2:6" ht="13.15" customHeight="1" x14ac:dyDescent="0.3">
      <c r="B2585" s="1173" t="s">
        <v>3367</v>
      </c>
      <c r="C2585" s="1206">
        <v>16237893.522305656</v>
      </c>
      <c r="D2585" s="1206">
        <v>747134.1591356853</v>
      </c>
      <c r="E2585" s="1206">
        <v>3079016.7675458747</v>
      </c>
      <c r="F2585" s="1210">
        <v>20064044.448987216</v>
      </c>
    </row>
    <row r="2586" spans="2:6" ht="13.15" customHeight="1" x14ac:dyDescent="0.3">
      <c r="B2586" s="1172" t="s">
        <v>3368</v>
      </c>
      <c r="C2586" s="1207">
        <v>29980222.856799189</v>
      </c>
      <c r="D2586" s="1208">
        <v>1134301.9989695637</v>
      </c>
      <c r="E2586" s="1207">
        <v>1904482.1685646491</v>
      </c>
      <c r="F2586" s="1211">
        <v>33019007.024333399</v>
      </c>
    </row>
    <row r="2587" spans="2:6" ht="13.15" customHeight="1" x14ac:dyDescent="0.3">
      <c r="B2587" s="1173" t="s">
        <v>3369</v>
      </c>
      <c r="C2587" s="1206">
        <v>171359.25237753504</v>
      </c>
      <c r="D2587" s="1206">
        <v>23641.259438117097</v>
      </c>
      <c r="E2587" s="1206">
        <v>1735253.8603325451</v>
      </c>
      <c r="F2587" s="1210">
        <v>1930254.3721481971</v>
      </c>
    </row>
    <row r="2588" spans="2:6" ht="13.15" customHeight="1" x14ac:dyDescent="0.3">
      <c r="B2588" s="1172" t="s">
        <v>3370</v>
      </c>
      <c r="C2588" s="1207">
        <v>79633716.757671952</v>
      </c>
      <c r="D2588" s="1208">
        <v>7530880.9774774918</v>
      </c>
      <c r="E2588" s="1207">
        <v>89837333.743926749</v>
      </c>
      <c r="F2588" s="1211">
        <v>177001931.47907621</v>
      </c>
    </row>
    <row r="2589" spans="2:6" ht="13.15" customHeight="1" x14ac:dyDescent="0.3">
      <c r="B2589" s="1173" t="s">
        <v>3371</v>
      </c>
      <c r="C2589" s="1206">
        <v>134118858.86940654</v>
      </c>
      <c r="D2589" s="1206">
        <v>10349777.505373502</v>
      </c>
      <c r="E2589" s="1206">
        <v>94959543.195843115</v>
      </c>
      <c r="F2589" s="1210">
        <v>239428179.57062316</v>
      </c>
    </row>
    <row r="2590" spans="2:6" ht="13.15" customHeight="1" x14ac:dyDescent="0.3">
      <c r="B2590" s="1172" t="s">
        <v>3372</v>
      </c>
      <c r="C2590" s="1207">
        <v>135245324.07427877</v>
      </c>
      <c r="D2590" s="1208">
        <v>8415866.1946225744</v>
      </c>
      <c r="E2590" s="1207">
        <v>70802862.219066069</v>
      </c>
      <c r="F2590" s="1211">
        <v>214464052.48796743</v>
      </c>
    </row>
    <row r="2591" spans="2:6" ht="13.15" customHeight="1" x14ac:dyDescent="0.3">
      <c r="B2591" s="1173" t="s">
        <v>3373</v>
      </c>
      <c r="C2591" s="1206">
        <v>112288509.36393034</v>
      </c>
      <c r="D2591" s="1206">
        <v>5566475.2564870389</v>
      </c>
      <c r="E2591" s="1206">
        <v>48014431.47438705</v>
      </c>
      <c r="F2591" s="1210">
        <v>165869416.09480444</v>
      </c>
    </row>
    <row r="2592" spans="2:6" ht="13.15" customHeight="1" x14ac:dyDescent="0.3">
      <c r="B2592" s="1172" t="s">
        <v>3374</v>
      </c>
      <c r="C2592" s="1207">
        <v>54459881.982897989</v>
      </c>
      <c r="D2592" s="1208">
        <v>3623726.6178032942</v>
      </c>
      <c r="E2592" s="1207">
        <v>25593315.93533973</v>
      </c>
      <c r="F2592" s="1211">
        <v>83676924.536041021</v>
      </c>
    </row>
    <row r="2593" spans="2:6" ht="13.15" customHeight="1" x14ac:dyDescent="0.3">
      <c r="B2593" s="1173" t="s">
        <v>3375</v>
      </c>
      <c r="C2593" s="1206">
        <v>52818383.232234463</v>
      </c>
      <c r="D2593" s="1206">
        <v>2566469.7946811663</v>
      </c>
      <c r="E2593" s="1206">
        <v>11924210.026352713</v>
      </c>
      <c r="F2593" s="1210">
        <v>67309063.053268343</v>
      </c>
    </row>
    <row r="2594" spans="2:6" ht="13.15" customHeight="1" x14ac:dyDescent="0.3">
      <c r="B2594" s="1172" t="s">
        <v>3376</v>
      </c>
      <c r="C2594" s="1207">
        <v>1954927248.5146012</v>
      </c>
      <c r="D2594" s="1208">
        <v>83656960.647721231</v>
      </c>
      <c r="E2594" s="1207">
        <v>696828453.11704338</v>
      </c>
      <c r="F2594" s="1211">
        <v>2735412662.279366</v>
      </c>
    </row>
    <row r="2595" spans="2:6" ht="13.15" customHeight="1" x14ac:dyDescent="0.3">
      <c r="B2595" s="1173" t="s">
        <v>3377</v>
      </c>
      <c r="C2595" s="1206">
        <v>196146811.99296549</v>
      </c>
      <c r="D2595" s="1206">
        <v>10192717.92407064</v>
      </c>
      <c r="E2595" s="1206">
        <v>56990916.037423417</v>
      </c>
      <c r="F2595" s="1210">
        <v>263330445.95445955</v>
      </c>
    </row>
    <row r="2596" spans="2:6" ht="13.15" customHeight="1" x14ac:dyDescent="0.3">
      <c r="B2596" s="1172" t="s">
        <v>3378</v>
      </c>
      <c r="C2596" s="1207">
        <v>40775173.050399132</v>
      </c>
      <c r="D2596" s="1208">
        <v>2430040.0266736983</v>
      </c>
      <c r="E2596" s="1207">
        <v>75113946.828808814</v>
      </c>
      <c r="F2596" s="1211">
        <v>118319159.90588164</v>
      </c>
    </row>
    <row r="2597" spans="2:6" ht="13.15" customHeight="1" x14ac:dyDescent="0.3">
      <c r="B2597" s="1173" t="s">
        <v>3379</v>
      </c>
      <c r="C2597" s="1206">
        <v>55304662.615933694</v>
      </c>
      <c r="D2597" s="1206">
        <v>4040980.7747078235</v>
      </c>
      <c r="E2597" s="1206">
        <v>3887370.2287509409</v>
      </c>
      <c r="F2597" s="1210">
        <v>63233013.619392462</v>
      </c>
    </row>
    <row r="2598" spans="2:6" ht="13.15" customHeight="1" x14ac:dyDescent="0.3">
      <c r="B2598" s="1172" t="s">
        <v>3380</v>
      </c>
      <c r="C2598" s="1207">
        <v>630638232.1771214</v>
      </c>
      <c r="D2598" s="1208">
        <v>28745280.701202456</v>
      </c>
      <c r="E2598" s="1207">
        <v>171305877.77581629</v>
      </c>
      <c r="F2598" s="1211">
        <v>830689390.65414023</v>
      </c>
    </row>
    <row r="2599" spans="2:6" ht="13.15" customHeight="1" x14ac:dyDescent="0.3">
      <c r="B2599" s="1173" t="s">
        <v>3381</v>
      </c>
      <c r="C2599" s="1206">
        <v>208149605.96866241</v>
      </c>
      <c r="D2599" s="1206">
        <v>14857096.19467642</v>
      </c>
      <c r="E2599" s="1206">
        <v>92577217.966381729</v>
      </c>
      <c r="F2599" s="1210">
        <v>315583920.12972057</v>
      </c>
    </row>
    <row r="2600" spans="2:6" ht="13.15" customHeight="1" x14ac:dyDescent="0.3">
      <c r="B2600" s="1172" t="s">
        <v>3382</v>
      </c>
      <c r="C2600" s="1207">
        <v>496507221.13762611</v>
      </c>
      <c r="D2600" s="1208">
        <v>22126994.554570992</v>
      </c>
      <c r="E2600" s="1207">
        <v>178144397.97214687</v>
      </c>
      <c r="F2600" s="1211">
        <v>696778613.66434395</v>
      </c>
    </row>
    <row r="2601" spans="2:6" ht="13.15" customHeight="1" x14ac:dyDescent="0.3">
      <c r="B2601" s="1173" t="s">
        <v>3383</v>
      </c>
      <c r="C2601" s="1206">
        <v>183380206.33774674</v>
      </c>
      <c r="D2601" s="1206">
        <v>12769924.790746605</v>
      </c>
      <c r="E2601" s="1206">
        <v>219382516.69436795</v>
      </c>
      <c r="F2601" s="1210">
        <v>415532647.82286131</v>
      </c>
    </row>
    <row r="2602" spans="2:6" ht="13.15" customHeight="1" x14ac:dyDescent="0.3">
      <c r="B2602" s="1172" t="s">
        <v>3384</v>
      </c>
      <c r="C2602" s="1207">
        <v>60563411.815988168</v>
      </c>
      <c r="D2602" s="1208">
        <v>7343692.862569253</v>
      </c>
      <c r="E2602" s="1207">
        <v>11609451.979241939</v>
      </c>
      <c r="F2602" s="1211">
        <v>79516556.657799363</v>
      </c>
    </row>
    <row r="2603" spans="2:6" ht="13.15" customHeight="1" x14ac:dyDescent="0.3">
      <c r="B2603" s="1173" t="s">
        <v>3385</v>
      </c>
      <c r="C2603" s="1206">
        <v>206192560.41939783</v>
      </c>
      <c r="D2603" s="1206">
        <v>17133904.272527702</v>
      </c>
      <c r="E2603" s="1206">
        <v>84914296.935168266</v>
      </c>
      <c r="F2603" s="1210">
        <v>308240761.62709379</v>
      </c>
    </row>
    <row r="2604" spans="2:6" ht="13.15" customHeight="1" x14ac:dyDescent="0.3">
      <c r="B2604" s="1172" t="s">
        <v>3386</v>
      </c>
      <c r="C2604" s="1207">
        <v>42260878.249697894</v>
      </c>
      <c r="D2604" s="1208">
        <v>3927418.2963354378</v>
      </c>
      <c r="E2604" s="1207">
        <v>5859697.1513178954</v>
      </c>
      <c r="F2604" s="1211">
        <v>52047993.697351225</v>
      </c>
    </row>
    <row r="2605" spans="2:6" ht="13.15" customHeight="1" x14ac:dyDescent="0.3">
      <c r="B2605" s="1173" t="s">
        <v>3387</v>
      </c>
      <c r="C2605" s="1206">
        <v>1999539503.4058876</v>
      </c>
      <c r="D2605" s="1206">
        <v>61006762.506299391</v>
      </c>
      <c r="E2605" s="1206">
        <v>915420062.32285869</v>
      </c>
      <c r="F2605" s="1210">
        <v>2975966328.2350459</v>
      </c>
    </row>
    <row r="2606" spans="2:6" ht="13.15" customHeight="1" x14ac:dyDescent="0.3">
      <c r="B2606" s="1172" t="s">
        <v>3388</v>
      </c>
      <c r="C2606" s="1207">
        <v>598699598.35868835</v>
      </c>
      <c r="D2606" s="1208">
        <v>23508094.41546062</v>
      </c>
      <c r="E2606" s="1207">
        <v>215503424.2598159</v>
      </c>
      <c r="F2606" s="1211">
        <v>837711117.03396487</v>
      </c>
    </row>
    <row r="2607" spans="2:6" ht="13.15" customHeight="1" x14ac:dyDescent="0.3">
      <c r="B2607" s="1173" t="s">
        <v>3389</v>
      </c>
      <c r="C2607" s="1206">
        <v>469531451.65876782</v>
      </c>
      <c r="D2607" s="1206">
        <v>15496662.623368679</v>
      </c>
      <c r="E2607" s="1206">
        <v>89874264.094985202</v>
      </c>
      <c r="F2607" s="1210">
        <v>574902378.37712169</v>
      </c>
    </row>
    <row r="2608" spans="2:6" ht="13.15" customHeight="1" x14ac:dyDescent="0.3">
      <c r="B2608" s="1172" t="s">
        <v>3390</v>
      </c>
      <c r="C2608" s="1207">
        <v>299507162.954934</v>
      </c>
      <c r="D2608" s="1208">
        <v>10055964.495963713</v>
      </c>
      <c r="E2608" s="1207">
        <v>114136002.08736157</v>
      </c>
      <c r="F2608" s="1211">
        <v>423699129.53825927</v>
      </c>
    </row>
    <row r="2609" spans="2:6" ht="13.15" customHeight="1" x14ac:dyDescent="0.3">
      <c r="B2609" s="1173" t="s">
        <v>3391</v>
      </c>
      <c r="C2609" s="1206">
        <v>168642218.30338305</v>
      </c>
      <c r="D2609" s="1206">
        <v>5769213.1283471286</v>
      </c>
      <c r="E2609" s="1206">
        <v>51619005.332128227</v>
      </c>
      <c r="F2609" s="1210">
        <v>226030436.76385841</v>
      </c>
    </row>
    <row r="2610" spans="2:6" ht="13.15" customHeight="1" x14ac:dyDescent="0.3">
      <c r="B2610" s="1172" t="s">
        <v>3392</v>
      </c>
      <c r="C2610" s="1207">
        <v>451174028.51522177</v>
      </c>
      <c r="D2610" s="1208">
        <v>20883830.184760191</v>
      </c>
      <c r="E2610" s="1207">
        <v>297412353.84476888</v>
      </c>
      <c r="F2610" s="1211">
        <v>769470212.54475093</v>
      </c>
    </row>
    <row r="2611" spans="2:6" ht="13.15" customHeight="1" x14ac:dyDescent="0.3">
      <c r="B2611" s="1173" t="s">
        <v>3393</v>
      </c>
      <c r="C2611" s="1206">
        <v>428638306.97964001</v>
      </c>
      <c r="D2611" s="1206">
        <v>22268307.368426707</v>
      </c>
      <c r="E2611" s="1206">
        <v>138871754.86258411</v>
      </c>
      <c r="F2611" s="1210">
        <v>589778369.2106508</v>
      </c>
    </row>
    <row r="2612" spans="2:6" ht="13.15" customHeight="1" x14ac:dyDescent="0.3">
      <c r="B2612" s="1172" t="s">
        <v>3394</v>
      </c>
      <c r="C2612" s="1207">
        <v>15570070.332362611</v>
      </c>
      <c r="D2612" s="1208">
        <v>461286.00260802289</v>
      </c>
      <c r="E2612" s="1207">
        <v>1069574.1279538241</v>
      </c>
      <c r="F2612" s="1211">
        <v>17100930.462924458</v>
      </c>
    </row>
    <row r="2613" spans="2:6" ht="13.15" customHeight="1" x14ac:dyDescent="0.3">
      <c r="B2613" s="1173" t="s">
        <v>3395</v>
      </c>
      <c r="C2613" s="1206">
        <v>150189762.4589172</v>
      </c>
      <c r="D2613" s="1206">
        <v>12264902.458178064</v>
      </c>
      <c r="E2613" s="1206">
        <v>68891268.431227356</v>
      </c>
      <c r="F2613" s="1210">
        <v>231345933.34832263</v>
      </c>
    </row>
    <row r="2614" spans="2:6" ht="13.15" customHeight="1" x14ac:dyDescent="0.3">
      <c r="B2614" s="1172" t="s">
        <v>3396</v>
      </c>
      <c r="C2614" s="1207">
        <v>61954357.396840714</v>
      </c>
      <c r="D2614" s="1208">
        <v>5922149.5614265706</v>
      </c>
      <c r="E2614" s="1207">
        <v>17649783.961718149</v>
      </c>
      <c r="F2614" s="1211">
        <v>85526290.919985443</v>
      </c>
    </row>
    <row r="2615" spans="2:6" ht="13.15" customHeight="1" x14ac:dyDescent="0.3">
      <c r="B2615" s="1173" t="s">
        <v>3397</v>
      </c>
      <c r="C2615" s="1206">
        <v>1439757571.1100736</v>
      </c>
      <c r="D2615" s="1206">
        <v>85713342.125668526</v>
      </c>
      <c r="E2615" s="1206">
        <v>420618265.61526752</v>
      </c>
      <c r="F2615" s="1210">
        <v>1946089178.8510096</v>
      </c>
    </row>
    <row r="2616" spans="2:6" ht="13.15" customHeight="1" x14ac:dyDescent="0.3">
      <c r="B2616" s="1172" t="s">
        <v>3398</v>
      </c>
      <c r="C2616" s="1207">
        <v>41163769.410770804</v>
      </c>
      <c r="D2616" s="1208">
        <v>0</v>
      </c>
      <c r="E2616" s="1207">
        <v>166704976.68279663</v>
      </c>
      <c r="F2616" s="1211">
        <v>207868746.09356743</v>
      </c>
    </row>
    <row r="2617" spans="2:6" ht="13.15" customHeight="1" x14ac:dyDescent="0.3">
      <c r="B2617" s="1173" t="s">
        <v>3399</v>
      </c>
      <c r="C2617" s="1206">
        <v>423405227.53213292</v>
      </c>
      <c r="D2617" s="1206">
        <v>13541966.705361739</v>
      </c>
      <c r="E2617" s="1206">
        <v>450251396.50229639</v>
      </c>
      <c r="F2617" s="1210">
        <v>887198590.73979104</v>
      </c>
    </row>
    <row r="2618" spans="2:6" ht="13.15" customHeight="1" x14ac:dyDescent="0.3">
      <c r="B2618" s="1172" t="s">
        <v>3400</v>
      </c>
      <c r="C2618" s="1207">
        <v>127746069.71704261</v>
      </c>
      <c r="D2618" s="1208">
        <v>3851667.7608858049</v>
      </c>
      <c r="E2618" s="1207">
        <v>12994226.679144777</v>
      </c>
      <c r="F2618" s="1211">
        <v>144591964.1570732</v>
      </c>
    </row>
    <row r="2619" spans="2:6" ht="13.15" customHeight="1" x14ac:dyDescent="0.3">
      <c r="B2619" s="1173" t="s">
        <v>3401</v>
      </c>
      <c r="C2619" s="1206">
        <v>16326508.785088936</v>
      </c>
      <c r="D2619" s="1206">
        <v>239930.63894041447</v>
      </c>
      <c r="E2619" s="1206">
        <v>795791.33032695856</v>
      </c>
      <c r="F2619" s="1210">
        <v>17362230.75435631</v>
      </c>
    </row>
    <row r="2620" spans="2:6" ht="13.15" customHeight="1" x14ac:dyDescent="0.3">
      <c r="B2620" s="1172" t="s">
        <v>3402</v>
      </c>
      <c r="C2620" s="1207">
        <v>385618122.91123974</v>
      </c>
      <c r="D2620" s="1208">
        <v>16676671.05725194</v>
      </c>
      <c r="E2620" s="1207">
        <v>421770271.42302781</v>
      </c>
      <c r="F2620" s="1211">
        <v>824065065.39151955</v>
      </c>
    </row>
    <row r="2621" spans="2:6" ht="13.15" customHeight="1" x14ac:dyDescent="0.3">
      <c r="B2621" s="1173" t="s">
        <v>3403</v>
      </c>
      <c r="C2621" s="1206">
        <v>34983913.026223212</v>
      </c>
      <c r="D2621" s="1206">
        <v>1092592.0626751718</v>
      </c>
      <c r="E2621" s="1206">
        <v>2222676.1152211651</v>
      </c>
      <c r="F2621" s="1210">
        <v>38299181.204119548</v>
      </c>
    </row>
    <row r="2622" spans="2:6" ht="13.15" customHeight="1" x14ac:dyDescent="0.3">
      <c r="B2622" s="1172" t="s">
        <v>3404</v>
      </c>
      <c r="C2622" s="1207">
        <v>424109916.85605365</v>
      </c>
      <c r="D2622" s="1208">
        <v>16251029.882118175</v>
      </c>
      <c r="E2622" s="1207">
        <v>118211367.92244631</v>
      </c>
      <c r="F2622" s="1211">
        <v>558572314.66061807</v>
      </c>
    </row>
    <row r="2623" spans="2:6" ht="13.15" customHeight="1" x14ac:dyDescent="0.3">
      <c r="B2623" s="1173" t="s">
        <v>3405</v>
      </c>
      <c r="C2623" s="1206">
        <v>11097252.492216559</v>
      </c>
      <c r="D2623" s="1206">
        <v>695362.6154018566</v>
      </c>
      <c r="E2623" s="1206">
        <v>3331964.0053521241</v>
      </c>
      <c r="F2623" s="1210">
        <v>15124579.11297054</v>
      </c>
    </row>
    <row r="2624" spans="2:6" ht="13.15" customHeight="1" x14ac:dyDescent="0.3">
      <c r="B2624" s="1172" t="s">
        <v>3406</v>
      </c>
      <c r="C2624" s="1207">
        <v>177179322.60270828</v>
      </c>
      <c r="D2624" s="1208">
        <v>11486908.012168696</v>
      </c>
      <c r="E2624" s="1207">
        <v>69004228.826366648</v>
      </c>
      <c r="F2624" s="1211">
        <v>257670459.44124365</v>
      </c>
    </row>
    <row r="2625" spans="2:6" ht="13.15" customHeight="1" x14ac:dyDescent="0.3">
      <c r="B2625" s="1173" t="s">
        <v>3407</v>
      </c>
      <c r="C2625" s="1206">
        <v>313498.68004686886</v>
      </c>
      <c r="D2625" s="1206">
        <v>27159.303997360705</v>
      </c>
      <c r="E2625" s="1206">
        <v>403159.74197578878</v>
      </c>
      <c r="F2625" s="1210">
        <v>743817.72602001834</v>
      </c>
    </row>
    <row r="2626" spans="2:6" ht="13.15" customHeight="1" x14ac:dyDescent="0.3">
      <c r="B2626" s="1172" t="s">
        <v>3408</v>
      </c>
      <c r="C2626" s="1207">
        <v>1342935224.1971834</v>
      </c>
      <c r="D2626" s="1208">
        <v>60452051.312376149</v>
      </c>
      <c r="E2626" s="1207">
        <v>388394333.53859109</v>
      </c>
      <c r="F2626" s="1211">
        <v>1791781609.0481508</v>
      </c>
    </row>
    <row r="2627" spans="2:6" ht="13.15" customHeight="1" x14ac:dyDescent="0.3">
      <c r="B2627" s="1173" t="s">
        <v>3409</v>
      </c>
      <c r="C2627" s="1206">
        <v>134656831.34300604</v>
      </c>
      <c r="D2627" s="1206">
        <v>10559537.394173846</v>
      </c>
      <c r="E2627" s="1206">
        <v>64837516.264649324</v>
      </c>
      <c r="F2627" s="1210">
        <v>210053885.00182921</v>
      </c>
    </row>
    <row r="2628" spans="2:6" ht="13.15" customHeight="1" x14ac:dyDescent="0.3">
      <c r="B2628" s="1172" t="s">
        <v>3410</v>
      </c>
      <c r="C2628" s="1207">
        <v>4796966.7366753481</v>
      </c>
      <c r="D2628" s="1208">
        <v>1119863.9440984286</v>
      </c>
      <c r="E2628" s="1207">
        <v>837251.03536503389</v>
      </c>
      <c r="F2628" s="1211">
        <v>6754081.7161388109</v>
      </c>
    </row>
    <row r="2629" spans="2:6" ht="13.15" customHeight="1" x14ac:dyDescent="0.3">
      <c r="B2629" s="1173" t="s">
        <v>3411</v>
      </c>
      <c r="C2629" s="1206">
        <v>98372909.19974184</v>
      </c>
      <c r="D2629" s="1206">
        <v>8772469.2633257471</v>
      </c>
      <c r="E2629" s="1206">
        <v>55715534.474013388</v>
      </c>
      <c r="F2629" s="1210">
        <v>162860912.93708098</v>
      </c>
    </row>
    <row r="2630" spans="2:6" ht="13.15" customHeight="1" x14ac:dyDescent="0.3">
      <c r="B2630" s="1172" t="s">
        <v>3412</v>
      </c>
      <c r="C2630" s="1207">
        <v>17879938.437916998</v>
      </c>
      <c r="D2630" s="1208">
        <v>3301065.643007705</v>
      </c>
      <c r="E2630" s="1207">
        <v>4375425.3834735341</v>
      </c>
      <c r="F2630" s="1211">
        <v>25556429.464398239</v>
      </c>
    </row>
    <row r="2631" spans="2:6" ht="13.15" customHeight="1" x14ac:dyDescent="0.3">
      <c r="B2631" s="1173" t="s">
        <v>3413</v>
      </c>
      <c r="C2631" s="1206">
        <v>33881888.702765785</v>
      </c>
      <c r="D2631" s="1206">
        <v>2319503.0666222624</v>
      </c>
      <c r="E2631" s="1206">
        <v>9030629.0963234697</v>
      </c>
      <c r="F2631" s="1210">
        <v>45232020.865711518</v>
      </c>
    </row>
    <row r="2632" spans="2:6" ht="13.15" customHeight="1" x14ac:dyDescent="0.3">
      <c r="B2632" s="1172" t="s">
        <v>3414</v>
      </c>
      <c r="C2632" s="1207">
        <v>87536313.928870887</v>
      </c>
      <c r="D2632" s="1208">
        <v>6123240.9884329336</v>
      </c>
      <c r="E2632" s="1207">
        <v>31102665.697820131</v>
      </c>
      <c r="F2632" s="1211">
        <v>124762220.61512394</v>
      </c>
    </row>
    <row r="2633" spans="2:6" ht="13.15" customHeight="1" x14ac:dyDescent="0.3">
      <c r="B2633" s="1173" t="s">
        <v>3415</v>
      </c>
      <c r="C2633" s="1206">
        <v>56412421.671343215</v>
      </c>
      <c r="D2633" s="1206">
        <v>2806808.5267904503</v>
      </c>
      <c r="E2633" s="1206">
        <v>9540588.6474409085</v>
      </c>
      <c r="F2633" s="1210">
        <v>68759818.845574573</v>
      </c>
    </row>
    <row r="2634" spans="2:6" ht="13.15" customHeight="1" x14ac:dyDescent="0.3">
      <c r="B2634" s="1172" t="s">
        <v>3416</v>
      </c>
      <c r="C2634" s="1207">
        <v>19562399.559666783</v>
      </c>
      <c r="D2634" s="1208">
        <v>2546515.4459411353</v>
      </c>
      <c r="E2634" s="1207">
        <v>4385098.5046940865</v>
      </c>
      <c r="F2634" s="1211">
        <v>26494013.510302003</v>
      </c>
    </row>
    <row r="2635" spans="2:6" ht="13.15" customHeight="1" x14ac:dyDescent="0.3">
      <c r="B2635" s="1173" t="s">
        <v>3417</v>
      </c>
      <c r="C2635" s="1206">
        <v>33279059.14161294</v>
      </c>
      <c r="D2635" s="1206">
        <v>2369656.3098588414</v>
      </c>
      <c r="E2635" s="1206">
        <v>61018087.725861117</v>
      </c>
      <c r="F2635" s="1210">
        <v>96666803.177332908</v>
      </c>
    </row>
    <row r="2636" spans="2:6" ht="13.15" customHeight="1" x14ac:dyDescent="0.3">
      <c r="B2636" s="1172" t="s">
        <v>3418</v>
      </c>
      <c r="C2636" s="1207">
        <v>153342499.62018991</v>
      </c>
      <c r="D2636" s="1208">
        <v>15329963.599973474</v>
      </c>
      <c r="E2636" s="1207">
        <v>81647553.982093826</v>
      </c>
      <c r="F2636" s="1211">
        <v>250320017.20225722</v>
      </c>
    </row>
    <row r="2637" spans="2:6" ht="13.15" customHeight="1" x14ac:dyDescent="0.3">
      <c r="B2637" s="1173" t="s">
        <v>3419</v>
      </c>
      <c r="C2637" s="1206">
        <v>405167141.42968494</v>
      </c>
      <c r="D2637" s="1206">
        <v>30899266.807401411</v>
      </c>
      <c r="E2637" s="1206">
        <v>146175677.5670411</v>
      </c>
      <c r="F2637" s="1210">
        <v>582242085.80412745</v>
      </c>
    </row>
    <row r="2638" spans="2:6" ht="13.15" customHeight="1" x14ac:dyDescent="0.3">
      <c r="B2638" s="1172" t="s">
        <v>3420</v>
      </c>
      <c r="C2638" s="1207">
        <v>1125476646.3166935</v>
      </c>
      <c r="D2638" s="1208">
        <v>53351624.194989428</v>
      </c>
      <c r="E2638" s="1207">
        <v>378447709.49562013</v>
      </c>
      <c r="F2638" s="1211">
        <v>1557275980.0073032</v>
      </c>
    </row>
    <row r="2639" spans="2:6" ht="13.15" customHeight="1" x14ac:dyDescent="0.3">
      <c r="B2639" s="1173" t="s">
        <v>3421</v>
      </c>
      <c r="C2639" s="1206">
        <v>209742496.03897023</v>
      </c>
      <c r="D2639" s="1206">
        <v>16451839.8655598</v>
      </c>
      <c r="E2639" s="1206">
        <v>41128170.158025965</v>
      </c>
      <c r="F2639" s="1210">
        <v>267322506.06255597</v>
      </c>
    </row>
    <row r="2640" spans="2:6" ht="13.15" customHeight="1" x14ac:dyDescent="0.3">
      <c r="B2640" s="1172" t="s">
        <v>3422</v>
      </c>
      <c r="C2640" s="1207">
        <v>13144688.340344958</v>
      </c>
      <c r="D2640" s="1208">
        <v>2488721.0099218809</v>
      </c>
      <c r="E2640" s="1207">
        <v>6962933.0077009937</v>
      </c>
      <c r="F2640" s="1211">
        <v>22596342.357967831</v>
      </c>
    </row>
    <row r="2641" spans="2:6" ht="13.15" customHeight="1" x14ac:dyDescent="0.3">
      <c r="B2641" s="1173" t="s">
        <v>3423</v>
      </c>
      <c r="C2641" s="1206">
        <v>65171405.480718903</v>
      </c>
      <c r="D2641" s="1206">
        <v>4972981.1393426396</v>
      </c>
      <c r="E2641" s="1206">
        <v>16365312.060916269</v>
      </c>
      <c r="F2641" s="1210">
        <v>86509698.680977821</v>
      </c>
    </row>
    <row r="2642" spans="2:6" ht="13.15" customHeight="1" x14ac:dyDescent="0.3">
      <c r="B2642" s="1172" t="s">
        <v>3424</v>
      </c>
      <c r="C2642" s="1207">
        <v>258976808.34239367</v>
      </c>
      <c r="D2642" s="1208">
        <v>12466387.906175068</v>
      </c>
      <c r="E2642" s="1207">
        <v>56963518.792675473</v>
      </c>
      <c r="F2642" s="1211">
        <v>328406715.04124421</v>
      </c>
    </row>
    <row r="2643" spans="2:6" ht="13.15" customHeight="1" x14ac:dyDescent="0.3">
      <c r="B2643" s="1173" t="s">
        <v>3425</v>
      </c>
      <c r="C2643" s="1206">
        <v>40922091.421361856</v>
      </c>
      <c r="D2643" s="1206">
        <v>1359231.6959093641</v>
      </c>
      <c r="E2643" s="1206">
        <v>14481213.929501867</v>
      </c>
      <c r="F2643" s="1210">
        <v>56762537.046773091</v>
      </c>
    </row>
    <row r="2644" spans="2:6" ht="13.15" customHeight="1" x14ac:dyDescent="0.3">
      <c r="B2644" s="1172" t="s">
        <v>3426</v>
      </c>
      <c r="C2644" s="1207">
        <v>171943102.7067512</v>
      </c>
      <c r="D2644" s="1208">
        <v>11060422.506340729</v>
      </c>
      <c r="E2644" s="1207">
        <v>117813119.08099256</v>
      </c>
      <c r="F2644" s="1211">
        <v>300816644.29408449</v>
      </c>
    </row>
    <row r="2645" spans="2:6" ht="13.15" customHeight="1" x14ac:dyDescent="0.3">
      <c r="B2645" s="1173" t="s">
        <v>3427</v>
      </c>
      <c r="C2645" s="1206">
        <v>3405056628.524951</v>
      </c>
      <c r="D2645" s="1206">
        <v>107851453.70104645</v>
      </c>
      <c r="E2645" s="1206">
        <v>1697639991.3808112</v>
      </c>
      <c r="F2645" s="1210">
        <v>5210548073.6068087</v>
      </c>
    </row>
    <row r="2646" spans="2:6" ht="13.15" customHeight="1" x14ac:dyDescent="0.3">
      <c r="B2646" s="1172" t="s">
        <v>3428</v>
      </c>
      <c r="C2646" s="1207">
        <v>221254970.43276456</v>
      </c>
      <c r="D2646" s="1208">
        <v>14149969.238268461</v>
      </c>
      <c r="E2646" s="1207">
        <v>72562980.793842033</v>
      </c>
      <c r="F2646" s="1211">
        <v>307967920.46487504</v>
      </c>
    </row>
    <row r="2647" spans="2:6" ht="13.15" customHeight="1" x14ac:dyDescent="0.3">
      <c r="B2647" s="1173" t="s">
        <v>3429</v>
      </c>
      <c r="C2647" s="1206">
        <v>16795527.934026659</v>
      </c>
      <c r="D2647" s="1206">
        <v>3420130.3430707473</v>
      </c>
      <c r="E2647" s="1206">
        <v>7566561.3074402409</v>
      </c>
      <c r="F2647" s="1210">
        <v>27782219.584537644</v>
      </c>
    </row>
    <row r="2648" spans="2:6" ht="13.15" customHeight="1" x14ac:dyDescent="0.3">
      <c r="B2648" s="1172" t="s">
        <v>3430</v>
      </c>
      <c r="C2648" s="1207">
        <v>1876622.7606986784</v>
      </c>
      <c r="D2648" s="1208">
        <v>176887.28043876891</v>
      </c>
      <c r="E2648" s="1207">
        <v>20374.075781318577</v>
      </c>
      <c r="F2648" s="1211">
        <v>2073884.1169187659</v>
      </c>
    </row>
    <row r="2649" spans="2:6" ht="13.15" customHeight="1" x14ac:dyDescent="0.3">
      <c r="B2649" s="1173" t="s">
        <v>3431</v>
      </c>
      <c r="C2649" s="1206">
        <v>131746864.50103796</v>
      </c>
      <c r="D2649" s="1206">
        <v>6667271.3990743635</v>
      </c>
      <c r="E2649" s="1206">
        <v>22367607.299863957</v>
      </c>
      <c r="F2649" s="1210">
        <v>160781743.1999763</v>
      </c>
    </row>
    <row r="2650" spans="2:6" ht="13.15" customHeight="1" x14ac:dyDescent="0.3">
      <c r="B2650" s="1172" t="s">
        <v>3432</v>
      </c>
      <c r="C2650" s="1207">
        <v>63700310.193774238</v>
      </c>
      <c r="D2650" s="1208">
        <v>4843404.5221365811</v>
      </c>
      <c r="E2650" s="1207">
        <v>17257795.105129179</v>
      </c>
      <c r="F2650" s="1211">
        <v>85801509.821040004</v>
      </c>
    </row>
    <row r="2651" spans="2:6" ht="13.15" customHeight="1" x14ac:dyDescent="0.3">
      <c r="B2651" s="1173" t="s">
        <v>3433</v>
      </c>
      <c r="C2651" s="1206">
        <v>6289908.6215326926</v>
      </c>
      <c r="D2651" s="1206">
        <v>772154.49204102589</v>
      </c>
      <c r="E2651" s="1206">
        <v>115072522.66036552</v>
      </c>
      <c r="F2651" s="1210">
        <v>122134585.77393924</v>
      </c>
    </row>
    <row r="2652" spans="2:6" ht="13.15" customHeight="1" x14ac:dyDescent="0.3">
      <c r="B2652" s="1172" t="s">
        <v>3434</v>
      </c>
      <c r="C2652" s="1207">
        <v>844394767.50007176</v>
      </c>
      <c r="D2652" s="1208">
        <v>42506224.572109699</v>
      </c>
      <c r="E2652" s="1207">
        <v>320467658.96338677</v>
      </c>
      <c r="F2652" s="1211">
        <v>1207368651.0355682</v>
      </c>
    </row>
    <row r="2653" spans="2:6" ht="13.15" customHeight="1" x14ac:dyDescent="0.3">
      <c r="B2653" s="1173" t="s">
        <v>3435</v>
      </c>
      <c r="C2653" s="1206">
        <v>118985583.95406042</v>
      </c>
      <c r="D2653" s="1206">
        <v>7834347.5011578398</v>
      </c>
      <c r="E2653" s="1206">
        <v>39252015.541814156</v>
      </c>
      <c r="F2653" s="1210">
        <v>166071946.9970324</v>
      </c>
    </row>
    <row r="2654" spans="2:6" ht="13.15" customHeight="1" x14ac:dyDescent="0.3">
      <c r="B2654" s="1172" t="s">
        <v>3436</v>
      </c>
      <c r="C2654" s="1207">
        <v>1586031877.0580921</v>
      </c>
      <c r="D2654" s="1208">
        <v>42769824.614844747</v>
      </c>
      <c r="E2654" s="1207">
        <v>311693133.46468365</v>
      </c>
      <c r="F2654" s="1211">
        <v>1940494835.1376204</v>
      </c>
    </row>
    <row r="2655" spans="2:6" ht="13.15" customHeight="1" x14ac:dyDescent="0.3">
      <c r="B2655" s="1173" t="s">
        <v>3437</v>
      </c>
      <c r="C2655" s="1206">
        <v>105136.7524547426</v>
      </c>
      <c r="D2655" s="1206">
        <v>422.16534710923383</v>
      </c>
      <c r="E2655" s="1206">
        <v>0</v>
      </c>
      <c r="F2655" s="1210">
        <v>105558.91780185183</v>
      </c>
    </row>
    <row r="2656" spans="2:6" ht="13.15" customHeight="1" x14ac:dyDescent="0.3">
      <c r="B2656" s="1172" t="s">
        <v>3438</v>
      </c>
      <c r="C2656" s="1207">
        <v>53376700.350140214</v>
      </c>
      <c r="D2656" s="1208">
        <v>5929678.1767833503</v>
      </c>
      <c r="E2656" s="1207">
        <v>16996666.813320454</v>
      </c>
      <c r="F2656" s="1211">
        <v>76303045.340244025</v>
      </c>
    </row>
    <row r="2657" spans="2:6" ht="13.15" customHeight="1" x14ac:dyDescent="0.3">
      <c r="B2657" s="1173" t="s">
        <v>3439</v>
      </c>
      <c r="C2657" s="1206">
        <v>580888067.08048534</v>
      </c>
      <c r="D2657" s="1206">
        <v>29346247.144990675</v>
      </c>
      <c r="E2657" s="1206">
        <v>235937974.68993944</v>
      </c>
      <c r="F2657" s="1210">
        <v>846172288.91541553</v>
      </c>
    </row>
    <row r="2658" spans="2:6" ht="13.15" customHeight="1" x14ac:dyDescent="0.3">
      <c r="B2658" s="1172" t="s">
        <v>3440</v>
      </c>
      <c r="C2658" s="1207">
        <v>184673388.39294013</v>
      </c>
      <c r="D2658" s="1208">
        <v>15210209.363176817</v>
      </c>
      <c r="E2658" s="1207">
        <v>44527352.636568598</v>
      </c>
      <c r="F2658" s="1211">
        <v>244410950.39268556</v>
      </c>
    </row>
    <row r="2659" spans="2:6" ht="13.15" customHeight="1" x14ac:dyDescent="0.3">
      <c r="B2659" s="1173" t="s">
        <v>3441</v>
      </c>
      <c r="C2659" s="1206">
        <v>29055975.223856136</v>
      </c>
      <c r="D2659" s="1206">
        <v>1349564.1094605629</v>
      </c>
      <c r="E2659" s="1206">
        <v>4266331.4686081102</v>
      </c>
      <c r="F2659" s="1210">
        <v>34671870.80192481</v>
      </c>
    </row>
    <row r="2660" spans="2:6" ht="13.15" customHeight="1" x14ac:dyDescent="0.3">
      <c r="B2660" s="1172" t="s">
        <v>3442</v>
      </c>
      <c r="C2660" s="1207">
        <v>28722404.981976993</v>
      </c>
      <c r="D2660" s="1208">
        <v>3129553.9346554596</v>
      </c>
      <c r="E2660" s="1207">
        <v>4553227.5056993924</v>
      </c>
      <c r="F2660" s="1211">
        <v>36405186.42233184</v>
      </c>
    </row>
    <row r="2661" spans="2:6" ht="13.15" customHeight="1" x14ac:dyDescent="0.3">
      <c r="B2661" s="1173" t="s">
        <v>3443</v>
      </c>
      <c r="C2661" s="1206">
        <v>1355261893.9869354</v>
      </c>
      <c r="D2661" s="1206">
        <v>42097948.464920387</v>
      </c>
      <c r="E2661" s="1206">
        <v>4334005294.216259</v>
      </c>
      <c r="F2661" s="1210">
        <v>5731365136.6681147</v>
      </c>
    </row>
    <row r="2662" spans="2:6" ht="13.15" customHeight="1" x14ac:dyDescent="0.3">
      <c r="B2662" s="1172" t="s">
        <v>3444</v>
      </c>
      <c r="C2662" s="1207">
        <v>2933935563.7855639</v>
      </c>
      <c r="D2662" s="1208">
        <v>34455306.247884862</v>
      </c>
      <c r="E2662" s="1207">
        <v>368471916.00578469</v>
      </c>
      <c r="F2662" s="1211">
        <v>3336862786.0392332</v>
      </c>
    </row>
    <row r="2663" spans="2:6" ht="13.15" customHeight="1" x14ac:dyDescent="0.3">
      <c r="B2663" s="1173" t="s">
        <v>3445</v>
      </c>
      <c r="C2663" s="1206">
        <v>3907183204.2694287</v>
      </c>
      <c r="D2663" s="1206">
        <v>24353353.873442747</v>
      </c>
      <c r="E2663" s="1206">
        <v>2694686244.48733</v>
      </c>
      <c r="F2663" s="1210">
        <v>6626222802.6302013</v>
      </c>
    </row>
    <row r="2664" spans="2:6" ht="13.15" customHeight="1" x14ac:dyDescent="0.3">
      <c r="B2664" s="1172" t="s">
        <v>3446</v>
      </c>
      <c r="C2664" s="1207">
        <v>2200730421.7744164</v>
      </c>
      <c r="D2664" s="1208">
        <v>23459010.657770056</v>
      </c>
      <c r="E2664" s="1207">
        <v>504213712.43746865</v>
      </c>
      <c r="F2664" s="1211">
        <v>2728403144.8696551</v>
      </c>
    </row>
    <row r="2665" spans="2:6" ht="13.15" customHeight="1" x14ac:dyDescent="0.3">
      <c r="B2665" s="1173" t="s">
        <v>3447</v>
      </c>
      <c r="C2665" s="1206">
        <v>1870523054.0202227</v>
      </c>
      <c r="D2665" s="1206">
        <v>17384290.539898202</v>
      </c>
      <c r="E2665" s="1206">
        <v>377220162.84278572</v>
      </c>
      <c r="F2665" s="1210">
        <v>2265127507.4029064</v>
      </c>
    </row>
    <row r="2666" spans="2:6" ht="13.15" customHeight="1" x14ac:dyDescent="0.3">
      <c r="B2666" s="1172" t="s">
        <v>3448</v>
      </c>
      <c r="C2666" s="1207">
        <v>2303889101.3294024</v>
      </c>
      <c r="D2666" s="1208">
        <v>29386240.275540166</v>
      </c>
      <c r="E2666" s="1207">
        <v>527245550.57111663</v>
      </c>
      <c r="F2666" s="1211">
        <v>2860520892.1760592</v>
      </c>
    </row>
    <row r="2667" spans="2:6" ht="13.15" customHeight="1" x14ac:dyDescent="0.3">
      <c r="B2667" s="1173" t="s">
        <v>3449</v>
      </c>
      <c r="C2667" s="1206">
        <v>2646993335.0788679</v>
      </c>
      <c r="D2667" s="1206">
        <v>30738393.665796328</v>
      </c>
      <c r="E2667" s="1206">
        <v>295116587.92904431</v>
      </c>
      <c r="F2667" s="1210">
        <v>2972848316.6737084</v>
      </c>
    </row>
    <row r="2668" spans="2:6" ht="13.15" customHeight="1" x14ac:dyDescent="0.3">
      <c r="B2668" s="1172" t="s">
        <v>3450</v>
      </c>
      <c r="C2668" s="1207">
        <v>2797797123.480371</v>
      </c>
      <c r="D2668" s="1208">
        <v>56118692.890438743</v>
      </c>
      <c r="E2668" s="1207">
        <v>1953578677.7940507</v>
      </c>
      <c r="F2668" s="1211">
        <v>4807494494.1648598</v>
      </c>
    </row>
    <row r="2669" spans="2:6" ht="13.15" customHeight="1" x14ac:dyDescent="0.3">
      <c r="B2669" s="1173" t="s">
        <v>3451</v>
      </c>
      <c r="C2669" s="1206">
        <v>3662770840.0492315</v>
      </c>
      <c r="D2669" s="1206">
        <v>49850086.30081787</v>
      </c>
      <c r="E2669" s="1206">
        <v>858208901.59507656</v>
      </c>
      <c r="F2669" s="1210">
        <v>4570829827.9451256</v>
      </c>
    </row>
    <row r="2670" spans="2:6" ht="13.15" customHeight="1" x14ac:dyDescent="0.3">
      <c r="B2670" s="1172" t="s">
        <v>3452</v>
      </c>
      <c r="C2670" s="1207">
        <v>2488532314.1089754</v>
      </c>
      <c r="D2670" s="1208">
        <v>32544417.02072962</v>
      </c>
      <c r="E2670" s="1207">
        <v>317308072.63316375</v>
      </c>
      <c r="F2670" s="1211">
        <v>2838384803.7628689</v>
      </c>
    </row>
    <row r="2671" spans="2:6" ht="13.15" customHeight="1" x14ac:dyDescent="0.3">
      <c r="B2671" s="1173" t="s">
        <v>3453</v>
      </c>
      <c r="C2671" s="1206">
        <v>2979582118.5467768</v>
      </c>
      <c r="D2671" s="1206">
        <v>47448767.58992584</v>
      </c>
      <c r="E2671" s="1206">
        <v>625381892.78174913</v>
      </c>
      <c r="F2671" s="1210">
        <v>3652412778.9184518</v>
      </c>
    </row>
    <row r="2672" spans="2:6" ht="13.15" customHeight="1" x14ac:dyDescent="0.3">
      <c r="B2672" s="1172" t="s">
        <v>3454</v>
      </c>
      <c r="C2672" s="1207">
        <v>0</v>
      </c>
      <c r="D2672" s="1208">
        <v>2955.1574297646371</v>
      </c>
      <c r="E2672" s="1207">
        <v>432.17736505827287</v>
      </c>
      <c r="F2672" s="1211">
        <v>3387.3347948229098</v>
      </c>
    </row>
    <row r="2673" spans="2:6" ht="13.15" customHeight="1" x14ac:dyDescent="0.3">
      <c r="B2673" s="1173" t="s">
        <v>3455</v>
      </c>
      <c r="C2673" s="1206">
        <v>83972.860726839863</v>
      </c>
      <c r="D2673" s="1206">
        <v>2955.1574297646371</v>
      </c>
      <c r="E2673" s="1206">
        <v>0</v>
      </c>
      <c r="F2673" s="1210">
        <v>86928.018156604507</v>
      </c>
    </row>
    <row r="2674" spans="2:6" ht="13.15" customHeight="1" x14ac:dyDescent="0.3">
      <c r="B2674" s="1172" t="s">
        <v>3456</v>
      </c>
      <c r="C2674" s="1207">
        <v>0</v>
      </c>
      <c r="D2674" s="1208">
        <v>0</v>
      </c>
      <c r="E2674" s="1207">
        <v>1420.011342334325</v>
      </c>
      <c r="F2674" s="1211">
        <v>1420.011342334325</v>
      </c>
    </row>
    <row r="2675" spans="2:6" ht="13.15" customHeight="1" x14ac:dyDescent="0.3">
      <c r="B2675" s="1173" t="s">
        <v>3457</v>
      </c>
      <c r="C2675" s="1206">
        <v>0</v>
      </c>
      <c r="D2675" s="1206">
        <v>80211.415950754439</v>
      </c>
      <c r="E2675" s="1206">
        <v>2346.1056960306241</v>
      </c>
      <c r="F2675" s="1210">
        <v>82557.52164678507</v>
      </c>
    </row>
    <row r="2676" spans="2:6" ht="13.15" customHeight="1" x14ac:dyDescent="0.3">
      <c r="B2676" s="1172" t="s">
        <v>3458</v>
      </c>
      <c r="C2676" s="1207">
        <v>128348.7627369585</v>
      </c>
      <c r="D2676" s="1208">
        <v>2955.1574297646371</v>
      </c>
      <c r="E2676" s="1207">
        <v>0</v>
      </c>
      <c r="F2676" s="1211">
        <v>131303.92016672314</v>
      </c>
    </row>
    <row r="2677" spans="2:6" ht="13.15" customHeight="1" x14ac:dyDescent="0.3">
      <c r="B2677" s="1173" t="s">
        <v>12591</v>
      </c>
      <c r="C2677" s="1206">
        <v>0</v>
      </c>
      <c r="D2677" s="1206">
        <v>2955.1574297646371</v>
      </c>
      <c r="E2677" s="1206">
        <v>0</v>
      </c>
      <c r="F2677" s="1210">
        <v>2955.1574297646371</v>
      </c>
    </row>
    <row r="2678" spans="2:6" ht="13.15" customHeight="1" x14ac:dyDescent="0.3">
      <c r="B2678" s="1172" t="s">
        <v>3459</v>
      </c>
      <c r="C2678" s="1207">
        <v>0</v>
      </c>
      <c r="D2678" s="1208">
        <v>5910.3148595292741</v>
      </c>
      <c r="E2678" s="1207">
        <v>246.95849431901306</v>
      </c>
      <c r="F2678" s="1211">
        <v>6157.2733538482871</v>
      </c>
    </row>
    <row r="2679" spans="2:6" ht="13.15" customHeight="1" x14ac:dyDescent="0.3">
      <c r="B2679" s="1173" t="s">
        <v>3460</v>
      </c>
      <c r="C2679" s="1206">
        <v>80422.788566030373</v>
      </c>
      <c r="D2679" s="1206">
        <v>0</v>
      </c>
      <c r="E2679" s="1206">
        <v>1481.7509659140785</v>
      </c>
      <c r="F2679" s="1210">
        <v>81904.539531944451</v>
      </c>
    </row>
    <row r="2680" spans="2:6" ht="13.15" customHeight="1" x14ac:dyDescent="0.3">
      <c r="B2680" s="1172" t="s">
        <v>12592</v>
      </c>
      <c r="C2680" s="1207">
        <v>0</v>
      </c>
      <c r="D2680" s="1208">
        <v>11820.629719058548</v>
      </c>
      <c r="E2680" s="1207">
        <v>0</v>
      </c>
      <c r="F2680" s="1211">
        <v>11820.629719058548</v>
      </c>
    </row>
    <row r="2681" spans="2:6" ht="13.15" customHeight="1" x14ac:dyDescent="0.3">
      <c r="B2681" s="1173" t="s">
        <v>3461</v>
      </c>
      <c r="C2681" s="1206">
        <v>92165.334944092538</v>
      </c>
      <c r="D2681" s="1206">
        <v>0</v>
      </c>
      <c r="E2681" s="1206">
        <v>0</v>
      </c>
      <c r="F2681" s="1210">
        <v>92165.334944092538</v>
      </c>
    </row>
    <row r="2682" spans="2:6" ht="13.15" customHeight="1" x14ac:dyDescent="0.3">
      <c r="B2682" s="1172" t="s">
        <v>3462</v>
      </c>
      <c r="C2682" s="1207">
        <v>0</v>
      </c>
      <c r="D2682" s="1208">
        <v>5910.3148595292741</v>
      </c>
      <c r="E2682" s="1207">
        <v>0</v>
      </c>
      <c r="F2682" s="1211">
        <v>5910.3148595292741</v>
      </c>
    </row>
    <row r="2683" spans="2:6" ht="13.15" customHeight="1" x14ac:dyDescent="0.3">
      <c r="B2683" s="1173" t="s">
        <v>3463</v>
      </c>
      <c r="C2683" s="1206">
        <v>145006.79364537227</v>
      </c>
      <c r="D2683" s="1206">
        <v>20686.102008352456</v>
      </c>
      <c r="E2683" s="1206">
        <v>0</v>
      </c>
      <c r="F2683" s="1210">
        <v>165692.89565372473</v>
      </c>
    </row>
    <row r="2684" spans="2:6" ht="13.15" customHeight="1" x14ac:dyDescent="0.3">
      <c r="B2684" s="1172" t="s">
        <v>3464</v>
      </c>
      <c r="C2684" s="1207">
        <v>341762.71609639056</v>
      </c>
      <c r="D2684" s="1208">
        <v>0</v>
      </c>
      <c r="E2684" s="1207">
        <v>0</v>
      </c>
      <c r="F2684" s="1211">
        <v>341762.71609639056</v>
      </c>
    </row>
    <row r="2685" spans="2:6" ht="13.15" customHeight="1" x14ac:dyDescent="0.3">
      <c r="B2685" s="1173" t="s">
        <v>12593</v>
      </c>
      <c r="C2685" s="1206">
        <v>0</v>
      </c>
      <c r="D2685" s="1206">
        <v>14775.787148823183</v>
      </c>
      <c r="E2685" s="1206">
        <v>0</v>
      </c>
      <c r="F2685" s="1210">
        <v>14775.787148823183</v>
      </c>
    </row>
    <row r="2686" spans="2:6" ht="13.15" customHeight="1" x14ac:dyDescent="0.3">
      <c r="B2686" s="1172" t="s">
        <v>3465</v>
      </c>
      <c r="C2686" s="1207">
        <v>917147.48862143641</v>
      </c>
      <c r="D2686" s="1208">
        <v>21994.814584391082</v>
      </c>
      <c r="E2686" s="1207">
        <v>2284.3660724508709</v>
      </c>
      <c r="F2686" s="1211">
        <v>941426.66927827836</v>
      </c>
    </row>
    <row r="2687" spans="2:6" ht="13.15" customHeight="1" x14ac:dyDescent="0.3">
      <c r="B2687" s="1173" t="s">
        <v>3466</v>
      </c>
      <c r="C2687" s="1206">
        <v>170403.46371885552</v>
      </c>
      <c r="D2687" s="1206">
        <v>19419.605967024756</v>
      </c>
      <c r="E2687" s="1206">
        <v>102055.59777733212</v>
      </c>
      <c r="F2687" s="1210">
        <v>291878.66746321239</v>
      </c>
    </row>
    <row r="2688" spans="2:6" ht="13.15" customHeight="1" x14ac:dyDescent="0.3">
      <c r="B2688" s="1172" t="s">
        <v>3467</v>
      </c>
      <c r="C2688" s="1207">
        <v>95578.86586794781</v>
      </c>
      <c r="D2688" s="1208">
        <v>2955.1574297646371</v>
      </c>
      <c r="E2688" s="1207">
        <v>0</v>
      </c>
      <c r="F2688" s="1211">
        <v>98534.023297712454</v>
      </c>
    </row>
    <row r="2689" spans="2:6" ht="13.15" customHeight="1" x14ac:dyDescent="0.3">
      <c r="B2689" s="1173" t="s">
        <v>3468</v>
      </c>
      <c r="C2689" s="1206">
        <v>0</v>
      </c>
      <c r="D2689" s="1206">
        <v>2955.1574297646371</v>
      </c>
      <c r="E2689" s="1206">
        <v>0</v>
      </c>
      <c r="F2689" s="1210">
        <v>2955.1574297646371</v>
      </c>
    </row>
    <row r="2690" spans="2:6" ht="13.15" customHeight="1" x14ac:dyDescent="0.3">
      <c r="B2690" s="1172" t="s">
        <v>3469</v>
      </c>
      <c r="C2690" s="1207">
        <v>61989.721577211872</v>
      </c>
      <c r="D2690" s="1208">
        <v>14775.787148823183</v>
      </c>
      <c r="E2690" s="1207">
        <v>0</v>
      </c>
      <c r="F2690" s="1211">
        <v>76765.508726035056</v>
      </c>
    </row>
    <row r="2691" spans="2:6" ht="13.15" customHeight="1" x14ac:dyDescent="0.3">
      <c r="B2691" s="1173" t="s">
        <v>3470</v>
      </c>
      <c r="C2691" s="1206">
        <v>1407330.5292870547</v>
      </c>
      <c r="D2691" s="1206">
        <v>729501.71980475623</v>
      </c>
      <c r="E2691" s="1206">
        <v>1146381.3306288584</v>
      </c>
      <c r="F2691" s="1210">
        <v>3283213.5797206694</v>
      </c>
    </row>
    <row r="2692" spans="2:6" ht="13.15" customHeight="1" x14ac:dyDescent="0.3">
      <c r="B2692" s="1172" t="s">
        <v>3471</v>
      </c>
      <c r="C2692" s="1207">
        <v>0</v>
      </c>
      <c r="D2692" s="1208">
        <v>745.82544655964648</v>
      </c>
      <c r="E2692" s="1207">
        <v>617.39623579753265</v>
      </c>
      <c r="F2692" s="1211">
        <v>1363.2216823571791</v>
      </c>
    </row>
    <row r="2693" spans="2:6" ht="13.15" customHeight="1" x14ac:dyDescent="0.3">
      <c r="B2693" s="1173" t="s">
        <v>12594</v>
      </c>
      <c r="C2693" s="1206">
        <v>0</v>
      </c>
      <c r="D2693" s="1206">
        <v>5910.3148595292741</v>
      </c>
      <c r="E2693" s="1206">
        <v>0</v>
      </c>
      <c r="F2693" s="1210">
        <v>5910.3148595292741</v>
      </c>
    </row>
    <row r="2694" spans="2:6" ht="13.15" customHeight="1" x14ac:dyDescent="0.3">
      <c r="B2694" s="1172" t="s">
        <v>12595</v>
      </c>
      <c r="C2694" s="1207">
        <v>0</v>
      </c>
      <c r="D2694" s="1208">
        <v>2955.1574297646371</v>
      </c>
      <c r="E2694" s="1207">
        <v>0</v>
      </c>
      <c r="F2694" s="1211">
        <v>2955.1574297646371</v>
      </c>
    </row>
    <row r="2695" spans="2:6" ht="13.15" customHeight="1" x14ac:dyDescent="0.3">
      <c r="B2695" s="1173" t="s">
        <v>3472</v>
      </c>
      <c r="C2695" s="1206">
        <v>2254693703.2785106</v>
      </c>
      <c r="D2695" s="1206">
        <v>66273725.52119077</v>
      </c>
      <c r="E2695" s="1206">
        <v>986718878.08724189</v>
      </c>
      <c r="F2695" s="1210">
        <v>3307686306.8869429</v>
      </c>
    </row>
    <row r="2696" spans="2:6" ht="13.15" customHeight="1" x14ac:dyDescent="0.3">
      <c r="B2696" s="1172" t="s">
        <v>3473</v>
      </c>
      <c r="C2696" s="1207">
        <v>134866285.60049388</v>
      </c>
      <c r="D2696" s="1208">
        <v>2462293.4591928422</v>
      </c>
      <c r="E2696" s="1207">
        <v>25279957.41045478</v>
      </c>
      <c r="F2696" s="1211">
        <v>162608536.4701415</v>
      </c>
    </row>
    <row r="2697" spans="2:6" ht="13.15" customHeight="1" x14ac:dyDescent="0.3">
      <c r="B2697" s="1173" t="s">
        <v>3474</v>
      </c>
      <c r="C2697" s="1206">
        <v>145130636.5472897</v>
      </c>
      <c r="D2697" s="1206">
        <v>9020111.4559400249</v>
      </c>
      <c r="E2697" s="1206">
        <v>135884278.59031552</v>
      </c>
      <c r="F2697" s="1210">
        <v>290035026.59354526</v>
      </c>
    </row>
    <row r="2698" spans="2:6" ht="13.15" customHeight="1" x14ac:dyDescent="0.3">
      <c r="B2698" s="1172" t="s">
        <v>3475</v>
      </c>
      <c r="C2698" s="1207">
        <v>54216702.039882526</v>
      </c>
      <c r="D2698" s="1208">
        <v>3034974.8247247543</v>
      </c>
      <c r="E2698" s="1207">
        <v>13963593.85098841</v>
      </c>
      <c r="F2698" s="1211">
        <v>71215270.715595692</v>
      </c>
    </row>
    <row r="2699" spans="2:6" ht="13.15" customHeight="1" x14ac:dyDescent="0.3">
      <c r="B2699" s="1173" t="s">
        <v>3476</v>
      </c>
      <c r="C2699" s="1206">
        <v>139263186.51289338</v>
      </c>
      <c r="D2699" s="1206">
        <v>6740798.5303625595</v>
      </c>
      <c r="E2699" s="1206">
        <v>18516900.065711766</v>
      </c>
      <c r="F2699" s="1210">
        <v>164520885.10896769</v>
      </c>
    </row>
    <row r="2700" spans="2:6" ht="13.15" customHeight="1" x14ac:dyDescent="0.3">
      <c r="B2700" s="1172" t="s">
        <v>3477</v>
      </c>
      <c r="C2700" s="1207">
        <v>192830498.42982161</v>
      </c>
      <c r="D2700" s="1208">
        <v>9759604.4222930297</v>
      </c>
      <c r="E2700" s="1207">
        <v>51311632.249846548</v>
      </c>
      <c r="F2700" s="1211">
        <v>253901735.1019612</v>
      </c>
    </row>
    <row r="2701" spans="2:6" ht="13.15" customHeight="1" x14ac:dyDescent="0.3">
      <c r="B2701" s="1173" t="s">
        <v>3478</v>
      </c>
      <c r="C2701" s="1206">
        <v>160847215.62690416</v>
      </c>
      <c r="D2701" s="1206">
        <v>9708043.9612327572</v>
      </c>
      <c r="E2701" s="1206">
        <v>11229728.684908735</v>
      </c>
      <c r="F2701" s="1210">
        <v>181784988.27304566</v>
      </c>
    </row>
    <row r="2702" spans="2:6" ht="13.15" customHeight="1" x14ac:dyDescent="0.3">
      <c r="B2702" s="1172" t="s">
        <v>3479</v>
      </c>
      <c r="C2702" s="1207">
        <v>426083620.43622684</v>
      </c>
      <c r="D2702" s="1208">
        <v>18927431.533186574</v>
      </c>
      <c r="E2702" s="1207">
        <v>110348903.04641835</v>
      </c>
      <c r="F2702" s="1211">
        <v>555359955.01583171</v>
      </c>
    </row>
    <row r="2703" spans="2:6" ht="13.15" customHeight="1" x14ac:dyDescent="0.3">
      <c r="B2703" s="1173" t="s">
        <v>3480</v>
      </c>
      <c r="C2703" s="1206">
        <v>83119614.537113011</v>
      </c>
      <c r="D2703" s="1206">
        <v>4050648.3611566215</v>
      </c>
      <c r="E2703" s="1206">
        <v>22386155.19756205</v>
      </c>
      <c r="F2703" s="1210">
        <v>109556418.09583169</v>
      </c>
    </row>
    <row r="2704" spans="2:6" ht="13.15" customHeight="1" x14ac:dyDescent="0.3">
      <c r="B2704" s="1172" t="s">
        <v>3481</v>
      </c>
      <c r="C2704" s="1207">
        <v>27637175.230664924</v>
      </c>
      <c r="D2704" s="1208">
        <v>1168652.1860460185</v>
      </c>
      <c r="E2704" s="1207">
        <v>2755130.7022464899</v>
      </c>
      <c r="F2704" s="1211">
        <v>31560958.118957434</v>
      </c>
    </row>
    <row r="2705" spans="2:6" ht="13.15" customHeight="1" x14ac:dyDescent="0.3">
      <c r="B2705" s="1173" t="s">
        <v>3482</v>
      </c>
      <c r="C2705" s="1206">
        <v>486108650.15490454</v>
      </c>
      <c r="D2705" s="1206">
        <v>13421522.931831468</v>
      </c>
      <c r="E2705" s="1206">
        <v>65645999.187041074</v>
      </c>
      <c r="F2705" s="1210">
        <v>565176172.27377713</v>
      </c>
    </row>
    <row r="2706" spans="2:6" ht="13.15" customHeight="1" x14ac:dyDescent="0.3">
      <c r="B2706" s="1172" t="s">
        <v>3483</v>
      </c>
      <c r="C2706" s="1207">
        <v>147823229.74002677</v>
      </c>
      <c r="D2706" s="1208">
        <v>2668338.2929386231</v>
      </c>
      <c r="E2706" s="1207">
        <v>7425159.315728629</v>
      </c>
      <c r="F2706" s="1211">
        <v>157916727.34869403</v>
      </c>
    </row>
    <row r="2707" spans="2:6" ht="13.15" customHeight="1" x14ac:dyDescent="0.3">
      <c r="B2707" s="1173" t="s">
        <v>3484</v>
      </c>
      <c r="C2707" s="1206">
        <v>170345979.85809782</v>
      </c>
      <c r="D2707" s="1206">
        <v>6375921.0208560452</v>
      </c>
      <c r="E2707" s="1206">
        <v>34596378.158293061</v>
      </c>
      <c r="F2707" s="1210">
        <v>211318279.03724694</v>
      </c>
    </row>
    <row r="2708" spans="2:6" ht="13.15" customHeight="1" x14ac:dyDescent="0.3">
      <c r="B2708" s="1172" t="s">
        <v>3485</v>
      </c>
      <c r="C2708" s="1207">
        <v>74980937.567220256</v>
      </c>
      <c r="D2708" s="1208">
        <v>2949176.7540139221</v>
      </c>
      <c r="E2708" s="1207">
        <v>5284356.1218146617</v>
      </c>
      <c r="F2708" s="1211">
        <v>83214470.44304885</v>
      </c>
    </row>
    <row r="2709" spans="2:6" ht="13.15" customHeight="1" x14ac:dyDescent="0.3">
      <c r="B2709" s="1173" t="s">
        <v>3486</v>
      </c>
      <c r="C2709" s="1206">
        <v>362620345.82980502</v>
      </c>
      <c r="D2709" s="1206">
        <v>6362693.1733132908</v>
      </c>
      <c r="E2709" s="1206">
        <v>45575571.45252955</v>
      </c>
      <c r="F2709" s="1210">
        <v>414558610.45564789</v>
      </c>
    </row>
    <row r="2710" spans="2:6" ht="13.15" customHeight="1" x14ac:dyDescent="0.3">
      <c r="B2710" s="1172" t="s">
        <v>3487</v>
      </c>
      <c r="C2710" s="1207">
        <v>58746867.199549355</v>
      </c>
      <c r="D2710" s="1208">
        <v>1830677.8112044816</v>
      </c>
      <c r="E2710" s="1207">
        <v>2384754.7003915496</v>
      </c>
      <c r="F2710" s="1211">
        <v>62962299.711145386</v>
      </c>
    </row>
    <row r="2711" spans="2:6" ht="13.15" customHeight="1" x14ac:dyDescent="0.3">
      <c r="B2711" s="1173" t="s">
        <v>3488</v>
      </c>
      <c r="C2711" s="1206">
        <v>23369988.493371919</v>
      </c>
      <c r="D2711" s="1206">
        <v>3454325.7361865942</v>
      </c>
      <c r="E2711" s="1206">
        <v>4937564.6561671877</v>
      </c>
      <c r="F2711" s="1210">
        <v>31761878.885725699</v>
      </c>
    </row>
    <row r="2712" spans="2:6" ht="13.15" customHeight="1" x14ac:dyDescent="0.3">
      <c r="B2712" s="1172" t="s">
        <v>3489</v>
      </c>
      <c r="C2712" s="1207">
        <v>91755.7112332299</v>
      </c>
      <c r="D2712" s="1208">
        <v>5910.3148595292741</v>
      </c>
      <c r="E2712" s="1207">
        <v>0</v>
      </c>
      <c r="F2712" s="1211">
        <v>97666.026092759173</v>
      </c>
    </row>
    <row r="2713" spans="2:6" ht="13.15" customHeight="1" x14ac:dyDescent="0.3">
      <c r="B2713" s="1173" t="s">
        <v>3490</v>
      </c>
      <c r="C2713" s="1206">
        <v>173539952.47293067</v>
      </c>
      <c r="D2713" s="1206">
        <v>6008988.9733269373</v>
      </c>
      <c r="E2713" s="1206">
        <v>58647435.958333723</v>
      </c>
      <c r="F2713" s="1210">
        <v>238196377.40459135</v>
      </c>
    </row>
    <row r="2714" spans="2:6" ht="13.15" customHeight="1" x14ac:dyDescent="0.3">
      <c r="B2714" s="1172" t="s">
        <v>3491</v>
      </c>
      <c r="C2714" s="1207">
        <v>52041190.511491098</v>
      </c>
      <c r="D2714" s="1208">
        <v>1772573.7872640144</v>
      </c>
      <c r="E2714" s="1207">
        <v>3642156.9462503209</v>
      </c>
      <c r="F2714" s="1211">
        <v>57455921.245005429</v>
      </c>
    </row>
    <row r="2715" spans="2:6" ht="13.15" customHeight="1" x14ac:dyDescent="0.3">
      <c r="B2715" s="1173" t="s">
        <v>3492</v>
      </c>
      <c r="C2715" s="1206">
        <v>302906220.50767183</v>
      </c>
      <c r="D2715" s="1206">
        <v>6289503.7743027871</v>
      </c>
      <c r="E2715" s="1206">
        <v>39459695.171047576</v>
      </c>
      <c r="F2715" s="1210">
        <v>348655419.45302218</v>
      </c>
    </row>
    <row r="2716" spans="2:6" ht="13.15" customHeight="1" x14ac:dyDescent="0.3">
      <c r="B2716" s="1172" t="s">
        <v>3493</v>
      </c>
      <c r="C2716" s="1207">
        <v>365722016.56845701</v>
      </c>
      <c r="D2716" s="1208">
        <v>14117364.001293382</v>
      </c>
      <c r="E2716" s="1207">
        <v>85555079.471382096</v>
      </c>
      <c r="F2716" s="1211">
        <v>465394460.04113245</v>
      </c>
    </row>
    <row r="2717" spans="2:6" ht="13.15" customHeight="1" x14ac:dyDescent="0.3">
      <c r="B2717" s="1173" t="s">
        <v>3494</v>
      </c>
      <c r="C2717" s="1206">
        <v>77841613.022647962</v>
      </c>
      <c r="D2717" s="1206">
        <v>5905178.5144727733</v>
      </c>
      <c r="E2717" s="1206">
        <v>8717202.6720961034</v>
      </c>
      <c r="F2717" s="1210">
        <v>92463994.209216833</v>
      </c>
    </row>
    <row r="2718" spans="2:6" ht="13.15" customHeight="1" x14ac:dyDescent="0.3">
      <c r="B2718" s="1172" t="s">
        <v>3495</v>
      </c>
      <c r="C2718" s="1207">
        <v>33261172.239571933</v>
      </c>
      <c r="D2718" s="1208">
        <v>1612165.027540742</v>
      </c>
      <c r="E2718" s="1207">
        <v>9670030.2828024365</v>
      </c>
      <c r="F2718" s="1211">
        <v>44543367.549915105</v>
      </c>
    </row>
    <row r="2719" spans="2:6" ht="13.15" customHeight="1" x14ac:dyDescent="0.3">
      <c r="B2719" s="1173" t="s">
        <v>3496</v>
      </c>
      <c r="C2719" s="1206">
        <v>40848632.235880502</v>
      </c>
      <c r="D2719" s="1206">
        <v>4327138.5191566981</v>
      </c>
      <c r="E2719" s="1206">
        <v>9702196.6266874839</v>
      </c>
      <c r="F2719" s="1210">
        <v>54877967.381724685</v>
      </c>
    </row>
    <row r="2720" spans="2:6" ht="13.15" customHeight="1" x14ac:dyDescent="0.3">
      <c r="B2720" s="1172" t="s">
        <v>3497</v>
      </c>
      <c r="C2720" s="1207">
        <v>19252314.41054377</v>
      </c>
      <c r="D2720" s="1208">
        <v>1126294.9295527255</v>
      </c>
      <c r="E2720" s="1207">
        <v>7015164.7292494643</v>
      </c>
      <c r="F2720" s="1211">
        <v>27393774.069345959</v>
      </c>
    </row>
    <row r="2721" spans="2:6" ht="13.15" customHeight="1" x14ac:dyDescent="0.3">
      <c r="B2721" s="1173" t="s">
        <v>3498</v>
      </c>
      <c r="C2721" s="1206">
        <v>540560612.74605906</v>
      </c>
      <c r="D2721" s="1206">
        <v>30570920.67259809</v>
      </c>
      <c r="E2721" s="1206">
        <v>231833840.99408761</v>
      </c>
      <c r="F2721" s="1210">
        <v>802965374.41274476</v>
      </c>
    </row>
    <row r="2722" spans="2:6" ht="13.15" customHeight="1" x14ac:dyDescent="0.3">
      <c r="B2722" s="1172" t="s">
        <v>3499</v>
      </c>
      <c r="C2722" s="1207">
        <v>194524702.09794945</v>
      </c>
      <c r="D2722" s="1208">
        <v>3351317.3914919402</v>
      </c>
      <c r="E2722" s="1207">
        <v>25866535.272612672</v>
      </c>
      <c r="F2722" s="1211">
        <v>223742554.76205406</v>
      </c>
    </row>
    <row r="2723" spans="2:6" ht="13.15" customHeight="1" x14ac:dyDescent="0.3">
      <c r="B2723" s="1173" t="s">
        <v>3500</v>
      </c>
      <c r="C2723" s="1206">
        <v>16923193.990578838</v>
      </c>
      <c r="D2723" s="1206">
        <v>832580.42539059452</v>
      </c>
      <c r="E2723" s="1206">
        <v>137185.4435942118</v>
      </c>
      <c r="F2723" s="1210">
        <v>17892959.859563645</v>
      </c>
    </row>
    <row r="2724" spans="2:6" ht="13.15" customHeight="1" x14ac:dyDescent="0.3">
      <c r="B2724" s="1172" t="s">
        <v>3501</v>
      </c>
      <c r="C2724" s="1207">
        <v>78433382.743607506</v>
      </c>
      <c r="D2724" s="1208">
        <v>2797056.5072722286</v>
      </c>
      <c r="E2724" s="1207">
        <v>13889880.941573367</v>
      </c>
      <c r="F2724" s="1211">
        <v>95120320.192453101</v>
      </c>
    </row>
    <row r="2725" spans="2:6" ht="13.15" customHeight="1" x14ac:dyDescent="0.3">
      <c r="B2725" s="1173" t="s">
        <v>3502</v>
      </c>
      <c r="C2725" s="1206">
        <v>19451528.07525998</v>
      </c>
      <c r="D2725" s="1206">
        <v>830849.54746744654</v>
      </c>
      <c r="E2725" s="1206">
        <v>1088901.7410761085</v>
      </c>
      <c r="F2725" s="1210">
        <v>21371279.363803536</v>
      </c>
    </row>
    <row r="2726" spans="2:6" ht="13.15" customHeight="1" x14ac:dyDescent="0.3">
      <c r="B2726" s="1172" t="s">
        <v>3503</v>
      </c>
      <c r="C2726" s="1207">
        <v>650027087.82461977</v>
      </c>
      <c r="D2726" s="1208">
        <v>13101479.38218797</v>
      </c>
      <c r="E2726" s="1207">
        <v>112893993.73794371</v>
      </c>
      <c r="F2726" s="1211">
        <v>776022560.9447515</v>
      </c>
    </row>
    <row r="2727" spans="2:6" ht="13.15" customHeight="1" x14ac:dyDescent="0.3">
      <c r="B2727" s="1173" t="s">
        <v>3504</v>
      </c>
      <c r="C2727" s="1206">
        <v>458176682.39365554</v>
      </c>
      <c r="D2727" s="1206">
        <v>11044591.305824118</v>
      </c>
      <c r="E2727" s="1206">
        <v>80194380.634540558</v>
      </c>
      <c r="F2727" s="1210">
        <v>549415654.33402014</v>
      </c>
    </row>
    <row r="2728" spans="2:6" ht="13.15" customHeight="1" x14ac:dyDescent="0.3">
      <c r="B2728" s="1172" t="s">
        <v>3505</v>
      </c>
      <c r="C2728" s="1207">
        <v>1924887630.2197273</v>
      </c>
      <c r="D2728" s="1208">
        <v>45453811.169982925</v>
      </c>
      <c r="E2728" s="1207">
        <v>794954994.03976977</v>
      </c>
      <c r="F2728" s="1211">
        <v>2765296435.4294801</v>
      </c>
    </row>
    <row r="2729" spans="2:6" ht="13.15" customHeight="1" x14ac:dyDescent="0.3">
      <c r="B2729" s="1173" t="s">
        <v>3506</v>
      </c>
      <c r="C2729" s="1206">
        <v>767907.91663048358</v>
      </c>
      <c r="D2729" s="1206">
        <v>2835206.1824726663</v>
      </c>
      <c r="E2729" s="1206">
        <v>4386417011.9274683</v>
      </c>
      <c r="F2729" s="1210">
        <v>4390020126.0265713</v>
      </c>
    </row>
    <row r="2730" spans="2:6" ht="13.15" customHeight="1" x14ac:dyDescent="0.3">
      <c r="B2730" s="1172" t="s">
        <v>3507</v>
      </c>
      <c r="C2730" s="1207">
        <v>205350783.69357499</v>
      </c>
      <c r="D2730" s="1208">
        <v>7361339.3740784163</v>
      </c>
      <c r="E2730" s="1207">
        <v>79224735.469951555</v>
      </c>
      <c r="F2730" s="1211">
        <v>291936858.53760499</v>
      </c>
    </row>
    <row r="2731" spans="2:6" ht="13.15" customHeight="1" x14ac:dyDescent="0.3">
      <c r="B2731" s="1173" t="s">
        <v>3508</v>
      </c>
      <c r="C2731" s="1206">
        <v>1041468967.5744301</v>
      </c>
      <c r="D2731" s="1206">
        <v>37681339.03653302</v>
      </c>
      <c r="E2731" s="1206">
        <v>182657562.07786813</v>
      </c>
      <c r="F2731" s="1210">
        <v>1261807868.6888313</v>
      </c>
    </row>
    <row r="2732" spans="2:6" ht="13.15" customHeight="1" x14ac:dyDescent="0.3">
      <c r="B2732" s="1172" t="s">
        <v>3509</v>
      </c>
      <c r="C2732" s="1207">
        <v>47572878.532164536</v>
      </c>
      <c r="D2732" s="1208">
        <v>2156111.0051127532</v>
      </c>
      <c r="E2732" s="1207">
        <v>11462393.294946251</v>
      </c>
      <c r="F2732" s="1211">
        <v>61191382.832223542</v>
      </c>
    </row>
    <row r="2733" spans="2:6" ht="13.15" customHeight="1" x14ac:dyDescent="0.3">
      <c r="B2733" s="1173" t="s">
        <v>3510</v>
      </c>
      <c r="C2733" s="1206">
        <v>374693185.46005923</v>
      </c>
      <c r="D2733" s="1206">
        <v>26647104.853891321</v>
      </c>
      <c r="E2733" s="1206">
        <v>58129684.024045639</v>
      </c>
      <c r="F2733" s="1210">
        <v>459469974.33799618</v>
      </c>
    </row>
    <row r="2734" spans="2:6" ht="13.15" customHeight="1" x14ac:dyDescent="0.3">
      <c r="B2734" s="1172" t="s">
        <v>3511</v>
      </c>
      <c r="C2734" s="1207">
        <v>47848145.665864214</v>
      </c>
      <c r="D2734" s="1208">
        <v>2500991.9493445223</v>
      </c>
      <c r="E2734" s="1207">
        <v>7620398.2592017846</v>
      </c>
      <c r="F2734" s="1211">
        <v>57969535.874410525</v>
      </c>
    </row>
    <row r="2735" spans="2:6" ht="13.15" customHeight="1" x14ac:dyDescent="0.3">
      <c r="B2735" s="1173" t="s">
        <v>3512</v>
      </c>
      <c r="C2735" s="1206">
        <v>113417432.31106767</v>
      </c>
      <c r="D2735" s="1206">
        <v>7860578.0413915636</v>
      </c>
      <c r="E2735" s="1206">
        <v>26047700.229803585</v>
      </c>
      <c r="F2735" s="1210">
        <v>147325710.58226281</v>
      </c>
    </row>
    <row r="2736" spans="2:6" ht="13.15" customHeight="1" x14ac:dyDescent="0.3">
      <c r="B2736" s="1172" t="s">
        <v>3513</v>
      </c>
      <c r="C2736" s="1207">
        <v>165638584.17286438</v>
      </c>
      <c r="D2736" s="1208">
        <v>8605334.002405202</v>
      </c>
      <c r="E2736" s="1207">
        <v>54250041.069393769</v>
      </c>
      <c r="F2736" s="1211">
        <v>228493959.24466336</v>
      </c>
    </row>
    <row r="2737" spans="2:6" ht="13.15" customHeight="1" x14ac:dyDescent="0.3">
      <c r="B2737" s="1173" t="s">
        <v>3514</v>
      </c>
      <c r="C2737" s="1206">
        <v>170768438.44523421</v>
      </c>
      <c r="D2737" s="1206">
        <v>17028039.275650941</v>
      </c>
      <c r="E2737" s="1206">
        <v>132983536.27887189</v>
      </c>
      <c r="F2737" s="1210">
        <v>320780013.99975705</v>
      </c>
    </row>
    <row r="2738" spans="2:6" ht="13.15" customHeight="1" x14ac:dyDescent="0.3">
      <c r="B2738" s="1172" t="s">
        <v>3515</v>
      </c>
      <c r="C2738" s="1207">
        <v>9455207.5766052138</v>
      </c>
      <c r="D2738" s="1208">
        <v>540512.36608218926</v>
      </c>
      <c r="E2738" s="1207">
        <v>508178.84168494912</v>
      </c>
      <c r="F2738" s="1211">
        <v>10503898.784372352</v>
      </c>
    </row>
    <row r="2739" spans="2:6" ht="13.15" customHeight="1" x14ac:dyDescent="0.3">
      <c r="B2739" s="1173" t="s">
        <v>3516</v>
      </c>
      <c r="C2739" s="1206">
        <v>65857115.572702922</v>
      </c>
      <c r="D2739" s="1206">
        <v>2005018.0273823587</v>
      </c>
      <c r="E2739" s="1206">
        <v>4187262.6959349578</v>
      </c>
      <c r="F2739" s="1210">
        <v>72049396.296020225</v>
      </c>
    </row>
    <row r="2740" spans="2:6" ht="13.15" customHeight="1" x14ac:dyDescent="0.3">
      <c r="B2740" s="1172" t="s">
        <v>3517</v>
      </c>
      <c r="C2740" s="1207">
        <v>80260987.200239673</v>
      </c>
      <c r="D2740" s="1208">
        <v>1727514.6725492228</v>
      </c>
      <c r="E2740" s="1207">
        <v>6357217.5769798588</v>
      </c>
      <c r="F2740" s="1211">
        <v>88345719.449768752</v>
      </c>
    </row>
    <row r="2741" spans="2:6" ht="13.15" customHeight="1" x14ac:dyDescent="0.3">
      <c r="B2741" s="1173" t="s">
        <v>3518</v>
      </c>
      <c r="C2741" s="1206">
        <v>345370545.20043153</v>
      </c>
      <c r="D2741" s="1206">
        <v>5551755.7580511654</v>
      </c>
      <c r="E2741" s="1206">
        <v>56983844.107797146</v>
      </c>
      <c r="F2741" s="1210">
        <v>407906145.06627983</v>
      </c>
    </row>
    <row r="2742" spans="2:6" ht="13.15" customHeight="1" x14ac:dyDescent="0.3">
      <c r="B2742" s="1172" t="s">
        <v>3519</v>
      </c>
      <c r="C2742" s="1207">
        <v>1665028628.9453721</v>
      </c>
      <c r="D2742" s="1208">
        <v>34238003.671549395</v>
      </c>
      <c r="E2742" s="1207">
        <v>241295160.9133839</v>
      </c>
      <c r="F2742" s="1211">
        <v>1940561793.5303054</v>
      </c>
    </row>
    <row r="2743" spans="2:6" ht="13.15" customHeight="1" x14ac:dyDescent="0.3">
      <c r="B2743" s="1173" t="s">
        <v>3520</v>
      </c>
      <c r="C2743" s="1206">
        <v>766679.04549789568</v>
      </c>
      <c r="D2743" s="1206">
        <v>10694.855460100591</v>
      </c>
      <c r="E2743" s="1206">
        <v>370.43774147851963</v>
      </c>
      <c r="F2743" s="1210">
        <v>777744.33869947481</v>
      </c>
    </row>
    <row r="2744" spans="2:6" ht="13.15" customHeight="1" x14ac:dyDescent="0.3">
      <c r="B2744" s="1172" t="s">
        <v>3521</v>
      </c>
      <c r="C2744" s="1207">
        <v>461152189.02936143</v>
      </c>
      <c r="D2744" s="1208">
        <v>19748711.999452885</v>
      </c>
      <c r="E2744" s="1207">
        <v>468437710.02891946</v>
      </c>
      <c r="F2744" s="1211">
        <v>949338611.05773377</v>
      </c>
    </row>
    <row r="2745" spans="2:6" ht="13.15" customHeight="1" x14ac:dyDescent="0.3">
      <c r="B2745" s="1173" t="s">
        <v>3522</v>
      </c>
      <c r="C2745" s="1206">
        <v>77065785.714274138</v>
      </c>
      <c r="D2745" s="1206">
        <v>3624050.2779027475</v>
      </c>
      <c r="E2745" s="1206">
        <v>23689493.567551326</v>
      </c>
      <c r="F2745" s="1210">
        <v>104379329.55972822</v>
      </c>
    </row>
    <row r="2746" spans="2:6" ht="13.15" customHeight="1" x14ac:dyDescent="0.3">
      <c r="B2746" s="1172" t="s">
        <v>3523</v>
      </c>
      <c r="C2746" s="1207">
        <v>128888510.24663851</v>
      </c>
      <c r="D2746" s="1208">
        <v>1799479.7920531093</v>
      </c>
      <c r="E2746" s="1207">
        <v>3087413.3563527204</v>
      </c>
      <c r="F2746" s="1211">
        <v>133775403.39504433</v>
      </c>
    </row>
    <row r="2747" spans="2:6" ht="13.15" customHeight="1" x14ac:dyDescent="0.3">
      <c r="B2747" s="1173" t="s">
        <v>3524</v>
      </c>
      <c r="C2747" s="1206">
        <v>453896660.7800886</v>
      </c>
      <c r="D2747" s="1206">
        <v>17611922.095059432</v>
      </c>
      <c r="E2747" s="1206">
        <v>111787517.05892377</v>
      </c>
      <c r="F2747" s="1210">
        <v>583296099.93407178</v>
      </c>
    </row>
    <row r="2748" spans="2:6" ht="13.15" customHeight="1" x14ac:dyDescent="0.3">
      <c r="B2748" s="1172" t="s">
        <v>3525</v>
      </c>
      <c r="C2748" s="1207">
        <v>177990241.00897938</v>
      </c>
      <c r="D2748" s="1208">
        <v>3666168.3073660075</v>
      </c>
      <c r="E2748" s="1207">
        <v>9476721.7030197475</v>
      </c>
      <c r="F2748" s="1211">
        <v>191133131.01936513</v>
      </c>
    </row>
    <row r="2749" spans="2:6" ht="13.15" customHeight="1" x14ac:dyDescent="0.3">
      <c r="B2749" s="1173" t="s">
        <v>3526</v>
      </c>
      <c r="C2749" s="1206">
        <v>26570924.711289506</v>
      </c>
      <c r="D2749" s="1206">
        <v>115926.60431619563</v>
      </c>
      <c r="E2749" s="1206">
        <v>1266094.4607500001</v>
      </c>
      <c r="F2749" s="1210">
        <v>27952945.776355702</v>
      </c>
    </row>
    <row r="2750" spans="2:6" ht="13.15" customHeight="1" x14ac:dyDescent="0.3">
      <c r="B2750" s="1172" t="s">
        <v>3527</v>
      </c>
      <c r="C2750" s="1207">
        <v>125289556.32299949</v>
      </c>
      <c r="D2750" s="1208">
        <v>5055373.7429201277</v>
      </c>
      <c r="E2750" s="1207">
        <v>44959233.31489493</v>
      </c>
      <c r="F2750" s="1211">
        <v>175304163.38081455</v>
      </c>
    </row>
    <row r="2751" spans="2:6" ht="13.15" customHeight="1" x14ac:dyDescent="0.3">
      <c r="B2751" s="1173" t="s">
        <v>3528</v>
      </c>
      <c r="C2751" s="1206">
        <v>1118990254.8551846</v>
      </c>
      <c r="D2751" s="1206">
        <v>32504100.23008072</v>
      </c>
      <c r="E2751" s="1206">
        <v>315720157.7531637</v>
      </c>
      <c r="F2751" s="1210">
        <v>1467214512.838429</v>
      </c>
    </row>
    <row r="2752" spans="2:6" ht="13.15" customHeight="1" x14ac:dyDescent="0.3">
      <c r="B2752" s="1172" t="s">
        <v>3529</v>
      </c>
      <c r="C2752" s="1207">
        <v>910947287.59258235</v>
      </c>
      <c r="D2752" s="1208">
        <v>12324244.833803391</v>
      </c>
      <c r="E2752" s="1207">
        <v>125800474.12913832</v>
      </c>
      <c r="F2752" s="1211">
        <v>1049072006.5555241</v>
      </c>
    </row>
    <row r="2753" spans="2:6" ht="13.15" customHeight="1" x14ac:dyDescent="0.3">
      <c r="B2753" s="1173" t="s">
        <v>3530</v>
      </c>
      <c r="C2753" s="1206">
        <v>1422367679.1715851</v>
      </c>
      <c r="D2753" s="1206">
        <v>25541594.531594615</v>
      </c>
      <c r="E2753" s="1206">
        <v>148602705.685983</v>
      </c>
      <c r="F2753" s="1210">
        <v>1596511979.3891625</v>
      </c>
    </row>
    <row r="2754" spans="2:6" ht="13.15" customHeight="1" x14ac:dyDescent="0.3">
      <c r="B2754" s="1172" t="s">
        <v>3531</v>
      </c>
      <c r="C2754" s="1207">
        <v>566524475.11784983</v>
      </c>
      <c r="D2754" s="1208">
        <v>17969833.876338702</v>
      </c>
      <c r="E2754" s="1207">
        <v>154313996.60063946</v>
      </c>
      <c r="F2754" s="1211">
        <v>738808305.59482801</v>
      </c>
    </row>
    <row r="2755" spans="2:6" ht="13.15" customHeight="1" x14ac:dyDescent="0.3">
      <c r="B2755" s="1173" t="s">
        <v>3532</v>
      </c>
      <c r="C2755" s="1206">
        <v>488189538.60608661</v>
      </c>
      <c r="D2755" s="1206">
        <v>10056133.362102555</v>
      </c>
      <c r="E2755" s="1206">
        <v>102979202.92684251</v>
      </c>
      <c r="F2755" s="1210">
        <v>601224874.89503169</v>
      </c>
    </row>
    <row r="2756" spans="2:6" ht="13.15" customHeight="1" x14ac:dyDescent="0.3">
      <c r="B2756" s="1172" t="s">
        <v>3533</v>
      </c>
      <c r="C2756" s="1207">
        <v>590043020.47702813</v>
      </c>
      <c r="D2756" s="1208">
        <v>8945922.9322746992</v>
      </c>
      <c r="E2756" s="1207">
        <v>33891619.654476948</v>
      </c>
      <c r="F2756" s="1211">
        <v>632880563.06377983</v>
      </c>
    </row>
    <row r="2757" spans="2:6" ht="13.15" customHeight="1" x14ac:dyDescent="0.3">
      <c r="B2757" s="1173" t="s">
        <v>3534</v>
      </c>
      <c r="C2757" s="1206">
        <v>448531272.87397289</v>
      </c>
      <c r="D2757" s="1206">
        <v>7390243.628177166</v>
      </c>
      <c r="E2757" s="1206">
        <v>30884197.122170709</v>
      </c>
      <c r="F2757" s="1210">
        <v>486805713.62432075</v>
      </c>
    </row>
    <row r="2758" spans="2:6" ht="13.15" customHeight="1" x14ac:dyDescent="0.3">
      <c r="B2758" s="1172" t="s">
        <v>3535</v>
      </c>
      <c r="C2758" s="1207">
        <v>1136701428.3242261</v>
      </c>
      <c r="D2758" s="1208">
        <v>16907046.687169436</v>
      </c>
      <c r="E2758" s="1207">
        <v>116170783.48275663</v>
      </c>
      <c r="F2758" s="1211">
        <v>1269779258.4941523</v>
      </c>
    </row>
    <row r="2759" spans="2:6" ht="13.15" customHeight="1" x14ac:dyDescent="0.3">
      <c r="B2759" s="1173" t="s">
        <v>3536</v>
      </c>
      <c r="C2759" s="1206">
        <v>71306476.339545518</v>
      </c>
      <c r="D2759" s="1206">
        <v>4824604.0920119788</v>
      </c>
      <c r="E2759" s="1206">
        <v>315472395.01170659</v>
      </c>
      <c r="F2759" s="1210">
        <v>391603475.44326407</v>
      </c>
    </row>
    <row r="2760" spans="2:6" ht="13.15" customHeight="1" x14ac:dyDescent="0.3">
      <c r="B2760" s="1172" t="s">
        <v>3537</v>
      </c>
      <c r="C2760" s="1207">
        <v>241590193.39359227</v>
      </c>
      <c r="D2760" s="1208">
        <v>7175094.0951120639</v>
      </c>
      <c r="E2760" s="1207">
        <v>77519902.417191714</v>
      </c>
      <c r="F2760" s="1211">
        <v>326285189.90589607</v>
      </c>
    </row>
    <row r="2761" spans="2:6" ht="13.15" customHeight="1" x14ac:dyDescent="0.3">
      <c r="B2761" s="1173" t="s">
        <v>3538</v>
      </c>
      <c r="C2761" s="1206">
        <v>178341425.07042557</v>
      </c>
      <c r="D2761" s="1206">
        <v>3358029.8205109793</v>
      </c>
      <c r="E2761" s="1206">
        <v>41706521.415733561</v>
      </c>
      <c r="F2761" s="1210">
        <v>223405976.30667013</v>
      </c>
    </row>
    <row r="2762" spans="2:6" ht="13.15" customHeight="1" x14ac:dyDescent="0.3">
      <c r="B2762" s="1172" t="s">
        <v>3539</v>
      </c>
      <c r="C2762" s="1207">
        <v>53665485.066298395</v>
      </c>
      <c r="D2762" s="1208">
        <v>2493688.4888395332</v>
      </c>
      <c r="E2762" s="1207">
        <v>6416801.8247425603</v>
      </c>
      <c r="F2762" s="1211">
        <v>62575975.379880495</v>
      </c>
    </row>
    <row r="2763" spans="2:6" ht="13.15" customHeight="1" x14ac:dyDescent="0.3">
      <c r="B2763" s="1173" t="s">
        <v>3540</v>
      </c>
      <c r="C2763" s="1206">
        <v>22948622.236131221</v>
      </c>
      <c r="D2763" s="1206">
        <v>724098.00336175819</v>
      </c>
      <c r="E2763" s="1206">
        <v>226522.67891411475</v>
      </c>
      <c r="F2763" s="1210">
        <v>23899242.918407094</v>
      </c>
    </row>
    <row r="2764" spans="2:6" ht="13.15" customHeight="1" x14ac:dyDescent="0.3">
      <c r="B2764" s="1172" t="s">
        <v>3541</v>
      </c>
      <c r="C2764" s="1207">
        <v>329356033.14178312</v>
      </c>
      <c r="D2764" s="1208">
        <v>14807829.498668775</v>
      </c>
      <c r="E2764" s="1207">
        <v>159816634.30315322</v>
      </c>
      <c r="F2764" s="1211">
        <v>503980496.94360512</v>
      </c>
    </row>
    <row r="2765" spans="2:6" ht="13.15" customHeight="1" x14ac:dyDescent="0.3">
      <c r="B2765" s="1173" t="s">
        <v>3542</v>
      </c>
      <c r="C2765" s="1206">
        <v>125048151.41606428</v>
      </c>
      <c r="D2765" s="1206">
        <v>10671974.098287275</v>
      </c>
      <c r="E2765" s="1206">
        <v>89965291.258645281</v>
      </c>
      <c r="F2765" s="1210">
        <v>225685416.77299684</v>
      </c>
    </row>
    <row r="2766" spans="2:6" ht="13.15" customHeight="1" x14ac:dyDescent="0.3">
      <c r="B2766" s="1172" t="s">
        <v>3543</v>
      </c>
      <c r="C2766" s="1207">
        <v>37342253.27089636</v>
      </c>
      <c r="D2766" s="1208">
        <v>960412.09249527007</v>
      </c>
      <c r="E2766" s="1207">
        <v>1015555.0682633617</v>
      </c>
      <c r="F2766" s="1211">
        <v>39318220.43165499</v>
      </c>
    </row>
    <row r="2767" spans="2:6" ht="13.15" customHeight="1" x14ac:dyDescent="0.3">
      <c r="B2767" s="1173" t="s">
        <v>3544</v>
      </c>
      <c r="C2767" s="1206">
        <v>24071264.286368757</v>
      </c>
      <c r="D2767" s="1206">
        <v>641438.02839777002</v>
      </c>
      <c r="E2767" s="1206">
        <v>1752232.2568169776</v>
      </c>
      <c r="F2767" s="1210">
        <v>26464934.571583502</v>
      </c>
    </row>
    <row r="2768" spans="2:6" ht="13.15" customHeight="1" x14ac:dyDescent="0.3">
      <c r="B2768" s="1172" t="s">
        <v>3545</v>
      </c>
      <c r="C2768" s="1207">
        <v>694894674.82901013</v>
      </c>
      <c r="D2768" s="1208">
        <v>19359911.786943521</v>
      </c>
      <c r="E2768" s="1207">
        <v>262208429.35157755</v>
      </c>
      <c r="F2768" s="1211">
        <v>976463015.9675312</v>
      </c>
    </row>
    <row r="2769" spans="2:6" ht="13.15" customHeight="1" x14ac:dyDescent="0.3">
      <c r="B2769" s="1173" t="s">
        <v>3546</v>
      </c>
      <c r="C2769" s="1206">
        <v>954122309.42368889</v>
      </c>
      <c r="D2769" s="1206">
        <v>17581104.024720531</v>
      </c>
      <c r="E2769" s="1206">
        <v>414533034.44188327</v>
      </c>
      <c r="F2769" s="1210">
        <v>1386236447.8902926</v>
      </c>
    </row>
    <row r="2770" spans="2:6" ht="13.15" customHeight="1" x14ac:dyDescent="0.3">
      <c r="B2770" s="1172" t="s">
        <v>3547</v>
      </c>
      <c r="C2770" s="1207">
        <v>11002083.250059472</v>
      </c>
      <c r="D2770" s="1208">
        <v>58216.601366363357</v>
      </c>
      <c r="E2770" s="1207">
        <v>10398063.924054887</v>
      </c>
      <c r="F2770" s="1211">
        <v>21458363.775480725</v>
      </c>
    </row>
    <row r="2771" spans="2:6" ht="13.15" customHeight="1" x14ac:dyDescent="0.3">
      <c r="B2771" s="1173" t="s">
        <v>3548</v>
      </c>
      <c r="C2771" s="1206">
        <v>9601989.4063309897</v>
      </c>
      <c r="D2771" s="1206">
        <v>191761.57283525087</v>
      </c>
      <c r="E2771" s="1206">
        <v>3766.1170383649496</v>
      </c>
      <c r="F2771" s="1210">
        <v>9797517.0962046068</v>
      </c>
    </row>
    <row r="2772" spans="2:6" ht="13.15" customHeight="1" x14ac:dyDescent="0.3">
      <c r="B2772" s="1172" t="s">
        <v>3549</v>
      </c>
      <c r="C2772" s="1207">
        <v>77333269.997467428</v>
      </c>
      <c r="D2772" s="1208">
        <v>2133201.4989429587</v>
      </c>
      <c r="E2772" s="1207">
        <v>5482308.45122921</v>
      </c>
      <c r="F2772" s="1211">
        <v>84948779.947639599</v>
      </c>
    </row>
    <row r="2773" spans="2:6" ht="13.15" customHeight="1" x14ac:dyDescent="0.3">
      <c r="B2773" s="1173" t="s">
        <v>3550</v>
      </c>
      <c r="C2773" s="1206">
        <v>158748576.81491801</v>
      </c>
      <c r="D2773" s="1206">
        <v>5907458.2073471714</v>
      </c>
      <c r="E2773" s="1206">
        <v>24089754.678605065</v>
      </c>
      <c r="F2773" s="1210">
        <v>188745789.70087028</v>
      </c>
    </row>
    <row r="2774" spans="2:6" ht="13.15" customHeight="1" x14ac:dyDescent="0.3">
      <c r="B2774" s="1172" t="s">
        <v>3551</v>
      </c>
      <c r="C2774" s="1207">
        <v>1288058072.194154</v>
      </c>
      <c r="D2774" s="1208">
        <v>26756319.02918848</v>
      </c>
      <c r="E2774" s="1207">
        <v>273963668.55495191</v>
      </c>
      <c r="F2774" s="1211">
        <v>1588778059.7782943</v>
      </c>
    </row>
    <row r="2775" spans="2:6" ht="13.15" customHeight="1" x14ac:dyDescent="0.3">
      <c r="B2775" s="1173" t="s">
        <v>3552</v>
      </c>
      <c r="C2775" s="1206">
        <v>145332444.49550807</v>
      </c>
      <c r="D2775" s="1206">
        <v>4996552.03788957</v>
      </c>
      <c r="E2775" s="1206">
        <v>23093464.896740146</v>
      </c>
      <c r="F2775" s="1210">
        <v>173422461.43013778</v>
      </c>
    </row>
    <row r="2776" spans="2:6" ht="13.15" customHeight="1" x14ac:dyDescent="0.3">
      <c r="B2776" s="1172" t="s">
        <v>3553</v>
      </c>
      <c r="C2776" s="1207">
        <v>22001572.216616809</v>
      </c>
      <c r="D2776" s="1208">
        <v>841839.91867052298</v>
      </c>
      <c r="E2776" s="1207">
        <v>1639619.1834075078</v>
      </c>
      <c r="F2776" s="1211">
        <v>24483031.318694841</v>
      </c>
    </row>
    <row r="2777" spans="2:6" ht="13.15" customHeight="1" x14ac:dyDescent="0.3">
      <c r="B2777" s="1173" t="s">
        <v>3554</v>
      </c>
      <c r="C2777" s="1206">
        <v>27601401.426582921</v>
      </c>
      <c r="D2777" s="1206">
        <v>1412072.7251892027</v>
      </c>
      <c r="E2777" s="1206">
        <v>4169585.4784586374</v>
      </c>
      <c r="F2777" s="1210">
        <v>33183059.630230762</v>
      </c>
    </row>
    <row r="2778" spans="2:6" ht="13.15" customHeight="1" x14ac:dyDescent="0.3">
      <c r="B2778" s="1172" t="s">
        <v>3555</v>
      </c>
      <c r="C2778" s="1207">
        <v>53989633.962827697</v>
      </c>
      <c r="D2778" s="1208">
        <v>1455879.4160409037</v>
      </c>
      <c r="E2778" s="1207">
        <v>7127839.5422825143</v>
      </c>
      <c r="F2778" s="1211">
        <v>62573352.921151116</v>
      </c>
    </row>
    <row r="2779" spans="2:6" ht="13.15" customHeight="1" x14ac:dyDescent="0.3">
      <c r="B2779" s="1173" t="s">
        <v>3556</v>
      </c>
      <c r="C2779" s="1206">
        <v>173039255.75701964</v>
      </c>
      <c r="D2779" s="1206">
        <v>10047070.879317945</v>
      </c>
      <c r="E2779" s="1206">
        <v>29055037.294373367</v>
      </c>
      <c r="F2779" s="1210">
        <v>212141363.93071094</v>
      </c>
    </row>
    <row r="2780" spans="2:6" ht="13.15" customHeight="1" x14ac:dyDescent="0.3">
      <c r="B2780" s="1172" t="s">
        <v>3557</v>
      </c>
      <c r="C2780" s="1207">
        <v>14097063.468100579</v>
      </c>
      <c r="D2780" s="1208">
        <v>692928.12856685952</v>
      </c>
      <c r="E2780" s="1207">
        <v>14694.030411981275</v>
      </c>
      <c r="F2780" s="1211">
        <v>14804685.62707942</v>
      </c>
    </row>
    <row r="2781" spans="2:6" ht="13.15" customHeight="1" x14ac:dyDescent="0.3">
      <c r="B2781" s="1173" t="s">
        <v>3558</v>
      </c>
      <c r="C2781" s="1206">
        <v>38612769.480755284</v>
      </c>
      <c r="D2781" s="1206">
        <v>1663176.6736497749</v>
      </c>
      <c r="E2781" s="1206">
        <v>1268749.2645639295</v>
      </c>
      <c r="F2781" s="1210">
        <v>41544695.41896899</v>
      </c>
    </row>
    <row r="2782" spans="2:6" ht="13.15" customHeight="1" x14ac:dyDescent="0.3">
      <c r="B2782" s="1172" t="s">
        <v>3559</v>
      </c>
      <c r="C2782" s="1207">
        <v>1596986.307416454</v>
      </c>
      <c r="D2782" s="1208">
        <v>41442.564907889791</v>
      </c>
      <c r="E2782" s="1207">
        <v>199974.64077482084</v>
      </c>
      <c r="F2782" s="1211">
        <v>1838403.5130991647</v>
      </c>
    </row>
    <row r="2783" spans="2:6" ht="13.15" customHeight="1" x14ac:dyDescent="0.3">
      <c r="B2783" s="1173" t="s">
        <v>3560</v>
      </c>
      <c r="C2783" s="1206">
        <v>34179548.599325947</v>
      </c>
      <c r="D2783" s="1206">
        <v>989457.06837638607</v>
      </c>
      <c r="E2783" s="1206">
        <v>3866505.6663056272</v>
      </c>
      <c r="F2783" s="1210">
        <v>39035511.334007956</v>
      </c>
    </row>
    <row r="2784" spans="2:6" ht="13.15" customHeight="1" x14ac:dyDescent="0.3">
      <c r="B2784" s="1172" t="s">
        <v>3561</v>
      </c>
      <c r="C2784" s="1207">
        <v>1177666803.3177018</v>
      </c>
      <c r="D2784" s="1208">
        <v>20823784.20022301</v>
      </c>
      <c r="E2784" s="1207">
        <v>178794262.31374055</v>
      </c>
      <c r="F2784" s="1211">
        <v>1377284849.8316653</v>
      </c>
    </row>
    <row r="2785" spans="2:6" ht="13.15" customHeight="1" x14ac:dyDescent="0.3">
      <c r="B2785" s="1173" t="s">
        <v>3562</v>
      </c>
      <c r="C2785" s="1206">
        <v>17924041.257453199</v>
      </c>
      <c r="D2785" s="1206">
        <v>261517.36035593328</v>
      </c>
      <c r="E2785" s="1206">
        <v>146631.60600191398</v>
      </c>
      <c r="F2785" s="1210">
        <v>18332190.223811045</v>
      </c>
    </row>
    <row r="2786" spans="2:6" ht="13.15" customHeight="1" x14ac:dyDescent="0.3">
      <c r="B2786" s="1172" t="s">
        <v>3563</v>
      </c>
      <c r="C2786" s="1207">
        <v>154709960.10828626</v>
      </c>
      <c r="D2786" s="1208">
        <v>4832160.8517252356</v>
      </c>
      <c r="E2786" s="1207">
        <v>11749822.130133389</v>
      </c>
      <c r="F2786" s="1211">
        <v>171291943.09014487</v>
      </c>
    </row>
    <row r="2787" spans="2:6" ht="13.15" customHeight="1" x14ac:dyDescent="0.3">
      <c r="B2787" s="1173" t="s">
        <v>3564</v>
      </c>
      <c r="C2787" s="1206">
        <v>345624375.35992956</v>
      </c>
      <c r="D2787" s="1206">
        <v>11121115.811076788</v>
      </c>
      <c r="E2787" s="1206">
        <v>118885915.44259875</v>
      </c>
      <c r="F2787" s="1210">
        <v>475631406.61360508</v>
      </c>
    </row>
    <row r="2788" spans="2:6" ht="13.15" customHeight="1" x14ac:dyDescent="0.3">
      <c r="B2788" s="1172" t="s">
        <v>3565</v>
      </c>
      <c r="C2788" s="1207">
        <v>22614505.829304278</v>
      </c>
      <c r="D2788" s="1208">
        <v>743939.77467589197</v>
      </c>
      <c r="E2788" s="1207">
        <v>2318322.8654197347</v>
      </c>
      <c r="F2788" s="1211">
        <v>25676768.469399903</v>
      </c>
    </row>
    <row r="2789" spans="2:6" ht="13.15" customHeight="1" x14ac:dyDescent="0.3">
      <c r="B2789" s="1173" t="s">
        <v>3566</v>
      </c>
      <c r="C2789" s="1206">
        <v>33403721.290952127</v>
      </c>
      <c r="D2789" s="1206">
        <v>1333972.1359739949</v>
      </c>
      <c r="E2789" s="1206">
        <v>3929523.7383187916</v>
      </c>
      <c r="F2789" s="1210">
        <v>38667217.165244915</v>
      </c>
    </row>
    <row r="2790" spans="2:6" ht="13.15" customHeight="1" x14ac:dyDescent="0.3">
      <c r="B2790" s="1172" t="s">
        <v>3567</v>
      </c>
      <c r="C2790" s="1207">
        <v>22442327.329505008</v>
      </c>
      <c r="D2790" s="1208">
        <v>816369.27606159972</v>
      </c>
      <c r="E2790" s="1207">
        <v>2189023.3749562954</v>
      </c>
      <c r="F2790" s="1211">
        <v>25447719.980522901</v>
      </c>
    </row>
    <row r="2791" spans="2:6" ht="13.15" customHeight="1" x14ac:dyDescent="0.3">
      <c r="B2791" s="1173" t="s">
        <v>3568</v>
      </c>
      <c r="C2791" s="1206">
        <v>26033225.320163805</v>
      </c>
      <c r="D2791" s="1206">
        <v>2157138.2741240519</v>
      </c>
      <c r="E2791" s="1206">
        <v>4459761.7092834767</v>
      </c>
      <c r="F2791" s="1210">
        <v>32650125.303571336</v>
      </c>
    </row>
    <row r="2792" spans="2:6" ht="13.15" customHeight="1" x14ac:dyDescent="0.3">
      <c r="B2792" s="1172" t="s">
        <v>3569</v>
      </c>
      <c r="C2792" s="1207">
        <v>152244161.91013023</v>
      </c>
      <c r="D2792" s="1208">
        <v>3796575.1830880498</v>
      </c>
      <c r="E2792" s="1207">
        <v>17652279.824448474</v>
      </c>
      <c r="F2792" s="1211">
        <v>173693016.91766676</v>
      </c>
    </row>
    <row r="2793" spans="2:6" ht="13.15" customHeight="1" x14ac:dyDescent="0.3">
      <c r="B2793" s="1173" t="s">
        <v>3570</v>
      </c>
      <c r="C2793" s="1206">
        <v>375480072.60862643</v>
      </c>
      <c r="D2793" s="1206">
        <v>4011879.5101137576</v>
      </c>
      <c r="E2793" s="1206">
        <v>94607643.784700274</v>
      </c>
      <c r="F2793" s="1210">
        <v>474099595.90344048</v>
      </c>
    </row>
    <row r="2794" spans="2:6" ht="13.15" customHeight="1" x14ac:dyDescent="0.3">
      <c r="B2794" s="1172" t="s">
        <v>3571</v>
      </c>
      <c r="C2794" s="1207">
        <v>151714245.36951095</v>
      </c>
      <c r="D2794" s="1208">
        <v>22310045.44907755</v>
      </c>
      <c r="E2794" s="1207">
        <v>127092328.64719994</v>
      </c>
      <c r="F2794" s="1211">
        <v>301116619.46578842</v>
      </c>
    </row>
    <row r="2795" spans="2:6" ht="13.15" customHeight="1" x14ac:dyDescent="0.3">
      <c r="B2795" s="1173" t="s">
        <v>3572</v>
      </c>
      <c r="C2795" s="1206">
        <v>122559277.74886301</v>
      </c>
      <c r="D2795" s="1206">
        <v>5044594.4543906031</v>
      </c>
      <c r="E2795" s="1206">
        <v>28759911.391470034</v>
      </c>
      <c r="F2795" s="1210">
        <v>156363783.59472364</v>
      </c>
    </row>
    <row r="2796" spans="2:6" ht="13.15" customHeight="1" x14ac:dyDescent="0.3">
      <c r="B2796" s="1172" t="s">
        <v>3573</v>
      </c>
      <c r="C2796" s="1207">
        <v>71037899.726456627</v>
      </c>
      <c r="D2796" s="1208">
        <v>2025478.9745389191</v>
      </c>
      <c r="E2796" s="1207">
        <v>12634334.829737129</v>
      </c>
      <c r="F2796" s="1211">
        <v>85697713.530732676</v>
      </c>
    </row>
    <row r="2797" spans="2:6" ht="13.15" customHeight="1" x14ac:dyDescent="0.3">
      <c r="B2797" s="1173" t="s">
        <v>3574</v>
      </c>
      <c r="C2797" s="1206">
        <v>810542371.70448816</v>
      </c>
      <c r="D2797" s="1206">
        <v>15797272.494866926</v>
      </c>
      <c r="E2797" s="1206">
        <v>153593600.21178094</v>
      </c>
      <c r="F2797" s="1210">
        <v>979933244.41113603</v>
      </c>
    </row>
    <row r="2798" spans="2:6" ht="13.15" customHeight="1" x14ac:dyDescent="0.3">
      <c r="B2798" s="1172" t="s">
        <v>3575</v>
      </c>
      <c r="C2798" s="1207">
        <v>399578098.97743821</v>
      </c>
      <c r="D2798" s="1208">
        <v>10537444.074341793</v>
      </c>
      <c r="E2798" s="1207">
        <v>52066680.267566949</v>
      </c>
      <c r="F2798" s="1211">
        <v>462182223.3193469</v>
      </c>
    </row>
    <row r="2799" spans="2:6" ht="13.15" customHeight="1" x14ac:dyDescent="0.3">
      <c r="B2799" s="1173" t="s">
        <v>3576</v>
      </c>
      <c r="C2799" s="1206">
        <v>71791061.189495996</v>
      </c>
      <c r="D2799" s="1206">
        <v>3733531.8245864045</v>
      </c>
      <c r="E2799" s="1206">
        <v>13371562.364613494</v>
      </c>
      <c r="F2799" s="1210">
        <v>88896155.37869589</v>
      </c>
    </row>
    <row r="2800" spans="2:6" ht="13.15" customHeight="1" x14ac:dyDescent="0.3">
      <c r="B2800" s="1172" t="s">
        <v>3577</v>
      </c>
      <c r="C2800" s="1207">
        <v>7881023.6557601169</v>
      </c>
      <c r="D2800" s="1208">
        <v>739915.13170011737</v>
      </c>
      <c r="E2800" s="1207">
        <v>4280778.5405257726</v>
      </c>
      <c r="F2800" s="1211">
        <v>12901717.327986006</v>
      </c>
    </row>
    <row r="2801" spans="2:6" ht="13.15" customHeight="1" x14ac:dyDescent="0.3">
      <c r="B2801" s="1173" t="s">
        <v>3578</v>
      </c>
      <c r="C2801" s="1206">
        <v>244681.89662194645</v>
      </c>
      <c r="D2801" s="1206">
        <v>5910.3148595292741</v>
      </c>
      <c r="E2801" s="1206">
        <v>0</v>
      </c>
      <c r="F2801" s="1210">
        <v>250592.21148147574</v>
      </c>
    </row>
    <row r="2802" spans="2:6" ht="13.15" customHeight="1" x14ac:dyDescent="0.3">
      <c r="B2802" s="1172" t="s">
        <v>3579</v>
      </c>
      <c r="C2802" s="1207">
        <v>16345078.39331471</v>
      </c>
      <c r="D2802" s="1208">
        <v>663742.43090337445</v>
      </c>
      <c r="E2802" s="1207">
        <v>994069.67925760744</v>
      </c>
      <c r="F2802" s="1211">
        <v>18002890.503475692</v>
      </c>
    </row>
    <row r="2803" spans="2:6" ht="13.15" customHeight="1" x14ac:dyDescent="0.3">
      <c r="B2803" s="1173" t="s">
        <v>3580</v>
      </c>
      <c r="C2803" s="1206">
        <v>38363035.558366045</v>
      </c>
      <c r="D2803" s="1206">
        <v>1511774.1079981672</v>
      </c>
      <c r="E2803" s="1206">
        <v>9257609.5972896796</v>
      </c>
      <c r="F2803" s="1210">
        <v>49132419.263653897</v>
      </c>
    </row>
    <row r="2804" spans="2:6" ht="13.15" customHeight="1" x14ac:dyDescent="0.3">
      <c r="B2804" s="1172" t="s">
        <v>3581</v>
      </c>
      <c r="C2804" s="1207">
        <v>81727849.708838731</v>
      </c>
      <c r="D2804" s="1208">
        <v>2662836.071247966</v>
      </c>
      <c r="E2804" s="1207">
        <v>10510756.006820749</v>
      </c>
      <c r="F2804" s="1211">
        <v>94901441.786907449</v>
      </c>
    </row>
    <row r="2805" spans="2:6" ht="13.15" customHeight="1" x14ac:dyDescent="0.3">
      <c r="B2805" s="1173" t="s">
        <v>3582</v>
      </c>
      <c r="C2805" s="1206">
        <v>63992371.899619311</v>
      </c>
      <c r="D2805" s="1206">
        <v>1673238.2810892111</v>
      </c>
      <c r="E2805" s="1206">
        <v>9718520.1772474404</v>
      </c>
      <c r="F2805" s="1210">
        <v>75384130.357955962</v>
      </c>
    </row>
    <row r="2806" spans="2:6" ht="13.15" customHeight="1" x14ac:dyDescent="0.3">
      <c r="B2806" s="1172" t="s">
        <v>3583</v>
      </c>
      <c r="C2806" s="1207">
        <v>1318442.1840298628</v>
      </c>
      <c r="D2806" s="1208">
        <v>91609.880322703757</v>
      </c>
      <c r="E2806" s="1207">
        <v>4013.0755326839626</v>
      </c>
      <c r="F2806" s="1211">
        <v>1414065.1398852505</v>
      </c>
    </row>
    <row r="2807" spans="2:6" ht="13.15" customHeight="1" x14ac:dyDescent="0.3">
      <c r="B2807" s="1173" t="s">
        <v>3584</v>
      </c>
      <c r="C2807" s="1206">
        <v>64038522.837709807</v>
      </c>
      <c r="D2807" s="1206">
        <v>1839599.572206724</v>
      </c>
      <c r="E2807" s="1206">
        <v>9216789.4358511344</v>
      </c>
      <c r="F2807" s="1210">
        <v>75094911.845767662</v>
      </c>
    </row>
    <row r="2808" spans="2:6" ht="13.15" customHeight="1" x14ac:dyDescent="0.3">
      <c r="B2808" s="1172" t="s">
        <v>3585</v>
      </c>
      <c r="C2808" s="1207">
        <v>110077224.03145681</v>
      </c>
      <c r="D2808" s="1208">
        <v>1643545.9850091955</v>
      </c>
      <c r="E2808" s="1207">
        <v>14363061.194043145</v>
      </c>
      <c r="F2808" s="1211">
        <v>126083831.21050915</v>
      </c>
    </row>
    <row r="2809" spans="2:6" ht="13.15" customHeight="1" x14ac:dyDescent="0.3">
      <c r="B2809" s="1173" t="s">
        <v>3586</v>
      </c>
      <c r="C2809" s="1206">
        <v>89056837.143592983</v>
      </c>
      <c r="D2809" s="1206">
        <v>1869390.3735343977</v>
      </c>
      <c r="E2809" s="1206">
        <v>11688422.056871735</v>
      </c>
      <c r="F2809" s="1210">
        <v>102614649.57399911</v>
      </c>
    </row>
    <row r="2810" spans="2:6" ht="13.15" customHeight="1" x14ac:dyDescent="0.3">
      <c r="B2810" s="1172" t="s">
        <v>3587</v>
      </c>
      <c r="C2810" s="1207">
        <v>294670599.25954181</v>
      </c>
      <c r="D2810" s="1208">
        <v>5985713.5905229859</v>
      </c>
      <c r="E2810" s="1207">
        <v>41308310.784014225</v>
      </c>
      <c r="F2810" s="1211">
        <v>341964623.63407904</v>
      </c>
    </row>
    <row r="2811" spans="2:6" ht="13.15" customHeight="1" x14ac:dyDescent="0.3">
      <c r="B2811" s="1173" t="s">
        <v>3588</v>
      </c>
      <c r="C2811" s="1206">
        <v>27587883.844124451</v>
      </c>
      <c r="D2811" s="1206">
        <v>270242.11086285743</v>
      </c>
      <c r="E2811" s="1206">
        <v>1002466.2680644537</v>
      </c>
      <c r="F2811" s="1210">
        <v>28860592.223051764</v>
      </c>
    </row>
    <row r="2812" spans="2:6" ht="13.15" customHeight="1" x14ac:dyDescent="0.3">
      <c r="B2812" s="1172" t="s">
        <v>3589</v>
      </c>
      <c r="C2812" s="1207">
        <v>50418124.827816367</v>
      </c>
      <c r="D2812" s="1208">
        <v>529704.93319619249</v>
      </c>
      <c r="E2812" s="1207">
        <v>4209037.0979260989</v>
      </c>
      <c r="F2812" s="1211">
        <v>55156866.858938664</v>
      </c>
    </row>
    <row r="2813" spans="2:6" ht="13.15" customHeight="1" x14ac:dyDescent="0.3">
      <c r="B2813" s="1173" t="s">
        <v>3590</v>
      </c>
      <c r="C2813" s="1206">
        <v>29183368.197934423</v>
      </c>
      <c r="D2813" s="1206">
        <v>683162.03687039937</v>
      </c>
      <c r="E2813" s="1206">
        <v>338616496.3469739</v>
      </c>
      <c r="F2813" s="1210">
        <v>368483026.58177871</v>
      </c>
    </row>
    <row r="2814" spans="2:6" ht="13.15" customHeight="1" x14ac:dyDescent="0.3">
      <c r="B2814" s="1172" t="s">
        <v>3591</v>
      </c>
      <c r="C2814" s="1207">
        <v>17823410.365817964</v>
      </c>
      <c r="D2814" s="1208">
        <v>848299.04848129454</v>
      </c>
      <c r="E2814" s="1207">
        <v>2601152.0810385845</v>
      </c>
      <c r="F2814" s="1211">
        <v>21272861.49533784</v>
      </c>
    </row>
    <row r="2815" spans="2:6" ht="13.15" customHeight="1" x14ac:dyDescent="0.3">
      <c r="B2815" s="1173" t="s">
        <v>3592</v>
      </c>
      <c r="C2815" s="1206">
        <v>26964300.014954582</v>
      </c>
      <c r="D2815" s="1206">
        <v>852506.62977415009</v>
      </c>
      <c r="E2815" s="1206">
        <v>1084456.4881783661</v>
      </c>
      <c r="F2815" s="1210">
        <v>28901263.132907096</v>
      </c>
    </row>
    <row r="2816" spans="2:6" ht="13.15" customHeight="1" x14ac:dyDescent="0.3">
      <c r="B2816" s="1172" t="s">
        <v>3593</v>
      </c>
      <c r="C2816" s="1207">
        <v>2426883809.0829129</v>
      </c>
      <c r="D2816" s="1208">
        <v>30946675.975881778</v>
      </c>
      <c r="E2816" s="1207">
        <v>1067315211.4171751</v>
      </c>
      <c r="F2816" s="1211">
        <v>3525145696.4759693</v>
      </c>
    </row>
    <row r="2817" spans="2:6" ht="13.15" customHeight="1" x14ac:dyDescent="0.3">
      <c r="B2817" s="1173" t="s">
        <v>3594</v>
      </c>
      <c r="C2817" s="1206">
        <v>365942121.04242694</v>
      </c>
      <c r="D2817" s="1206">
        <v>18409336.147035893</v>
      </c>
      <c r="E2817" s="1206">
        <v>567516449.84432924</v>
      </c>
      <c r="F2817" s="1210">
        <v>951867907.03379202</v>
      </c>
    </row>
    <row r="2818" spans="2:6" ht="13.15" customHeight="1" x14ac:dyDescent="0.3">
      <c r="B2818" s="1172" t="s">
        <v>3595</v>
      </c>
      <c r="C2818" s="1207">
        <v>652394.03016722098</v>
      </c>
      <c r="D2818" s="1208">
        <v>36672.096485555441</v>
      </c>
      <c r="E2818" s="1207">
        <v>148483.79470930662</v>
      </c>
      <c r="F2818" s="1211">
        <v>837549.92136208294</v>
      </c>
    </row>
    <row r="2819" spans="2:6" ht="13.15" customHeight="1" x14ac:dyDescent="0.3">
      <c r="B2819" s="1173" t="s">
        <v>3596</v>
      </c>
      <c r="C2819" s="1206">
        <v>134991630.45601776</v>
      </c>
      <c r="D2819" s="1206">
        <v>7258823.5556220636</v>
      </c>
      <c r="E2819" s="1206">
        <v>20077981.024083395</v>
      </c>
      <c r="F2819" s="1210">
        <v>162328435.03572324</v>
      </c>
    </row>
    <row r="2820" spans="2:6" ht="13.15" customHeight="1" x14ac:dyDescent="0.3">
      <c r="B2820" s="1172" t="s">
        <v>3597</v>
      </c>
      <c r="C2820" s="1207">
        <v>187119661.19421181</v>
      </c>
      <c r="D2820" s="1208">
        <v>7867262.326054126</v>
      </c>
      <c r="E2820" s="1207">
        <v>28847213.58350056</v>
      </c>
      <c r="F2820" s="1211">
        <v>223834137.1037665</v>
      </c>
    </row>
    <row r="2821" spans="2:6" ht="13.15" customHeight="1" x14ac:dyDescent="0.3">
      <c r="B2821" s="1173" t="s">
        <v>3598</v>
      </c>
      <c r="C2821" s="1206">
        <v>43991948.051803388</v>
      </c>
      <c r="D2821" s="1206">
        <v>5023584.6922828006</v>
      </c>
      <c r="E2821" s="1206">
        <v>16463220.705052424</v>
      </c>
      <c r="F2821" s="1210">
        <v>65478753.449138612</v>
      </c>
    </row>
    <row r="2822" spans="2:6" ht="13.15" customHeight="1" x14ac:dyDescent="0.3">
      <c r="B2822" s="1172" t="s">
        <v>3599</v>
      </c>
      <c r="C2822" s="1207">
        <v>189741526.02620667</v>
      </c>
      <c r="D2822" s="1208">
        <v>7348491.4753480628</v>
      </c>
      <c r="E2822" s="1207">
        <v>63503243.302075692</v>
      </c>
      <c r="F2822" s="1211">
        <v>260593260.80363041</v>
      </c>
    </row>
    <row r="2823" spans="2:6" ht="13.15" customHeight="1" x14ac:dyDescent="0.3">
      <c r="B2823" s="1173" t="s">
        <v>3600</v>
      </c>
      <c r="C2823" s="1206">
        <v>158436716.62971455</v>
      </c>
      <c r="D2823" s="1206">
        <v>10858134.944184205</v>
      </c>
      <c r="E2823" s="1206">
        <v>58767781.704781659</v>
      </c>
      <c r="F2823" s="1210">
        <v>228062633.27868041</v>
      </c>
    </row>
    <row r="2824" spans="2:6" ht="13.15" customHeight="1" x14ac:dyDescent="0.3">
      <c r="B2824" s="1172" t="s">
        <v>3601</v>
      </c>
      <c r="C2824" s="1207">
        <v>531197980.12810886</v>
      </c>
      <c r="D2824" s="1208">
        <v>20350733.856608879</v>
      </c>
      <c r="E2824" s="1207">
        <v>110202053.72409272</v>
      </c>
      <c r="F2824" s="1211">
        <v>661750767.70881045</v>
      </c>
    </row>
    <row r="2825" spans="2:6" ht="13.15" customHeight="1" x14ac:dyDescent="0.3">
      <c r="B2825" s="1173" t="s">
        <v>3602</v>
      </c>
      <c r="C2825" s="1206">
        <v>334644411.79025668</v>
      </c>
      <c r="D2825" s="1206">
        <v>9617193.9785348512</v>
      </c>
      <c r="E2825" s="1206">
        <v>51556914.312894426</v>
      </c>
      <c r="F2825" s="1210">
        <v>395818520.08168596</v>
      </c>
    </row>
    <row r="2826" spans="2:6" ht="13.15" customHeight="1" x14ac:dyDescent="0.3">
      <c r="B2826" s="1172" t="s">
        <v>3603</v>
      </c>
      <c r="C2826" s="1207">
        <v>1018920274.6213384</v>
      </c>
      <c r="D2826" s="1208">
        <v>37012882.425920263</v>
      </c>
      <c r="E2826" s="1207">
        <v>370315373.98524731</v>
      </c>
      <c r="F2826" s="1211">
        <v>1426248531.032506</v>
      </c>
    </row>
    <row r="2827" spans="2:6" ht="13.15" customHeight="1" x14ac:dyDescent="0.3">
      <c r="B2827" s="1173" t="s">
        <v>3604</v>
      </c>
      <c r="C2827" s="1206">
        <v>1190776.1274776759</v>
      </c>
      <c r="D2827" s="1206">
        <v>201682.45849231794</v>
      </c>
      <c r="E2827" s="1206">
        <v>561274.91796353692</v>
      </c>
      <c r="F2827" s="1210">
        <v>1953733.5039335308</v>
      </c>
    </row>
    <row r="2828" spans="2:6" ht="13.15" customHeight="1" x14ac:dyDescent="0.3">
      <c r="B2828" s="1172" t="s">
        <v>3605</v>
      </c>
      <c r="C2828" s="1207">
        <v>14749320.957030844</v>
      </c>
      <c r="D2828" s="1208">
        <v>579576.73286803032</v>
      </c>
      <c r="E2828" s="1207">
        <v>2916703.2971547036</v>
      </c>
      <c r="F2828" s="1211">
        <v>18245600.987053577</v>
      </c>
    </row>
    <row r="2829" spans="2:6" ht="13.15" customHeight="1" x14ac:dyDescent="0.3">
      <c r="B2829" s="1173" t="s">
        <v>3606</v>
      </c>
      <c r="C2829" s="1206">
        <v>5433521.9833558807</v>
      </c>
      <c r="D2829" s="1206">
        <v>81491.98417031912</v>
      </c>
      <c r="E2829" s="1206">
        <v>364918.99581600359</v>
      </c>
      <c r="F2829" s="1210">
        <v>5879932.9633422038</v>
      </c>
    </row>
    <row r="2830" spans="2:6" ht="13.15" customHeight="1" x14ac:dyDescent="0.3">
      <c r="B2830" s="1172" t="s">
        <v>3607</v>
      </c>
      <c r="C2830" s="1207">
        <v>29044915.383662838</v>
      </c>
      <c r="D2830" s="1208">
        <v>153893.3411995527</v>
      </c>
      <c r="E2830" s="1207">
        <v>720748.36567003978</v>
      </c>
      <c r="F2830" s="1211">
        <v>29919557.090532433</v>
      </c>
    </row>
    <row r="2831" spans="2:6" ht="13.15" customHeight="1" x14ac:dyDescent="0.3">
      <c r="B2831" s="1173" t="s">
        <v>3608</v>
      </c>
      <c r="C2831" s="1206">
        <v>3375435.9187450544</v>
      </c>
      <c r="D2831" s="1206">
        <v>145224.87940557642</v>
      </c>
      <c r="E2831" s="1206">
        <v>691607.26334039599</v>
      </c>
      <c r="F2831" s="1210">
        <v>4212268.0614910265</v>
      </c>
    </row>
    <row r="2832" spans="2:6" ht="13.15" customHeight="1" x14ac:dyDescent="0.3">
      <c r="B2832" s="1172" t="s">
        <v>3609</v>
      </c>
      <c r="C2832" s="1207">
        <v>8848145.2371067908</v>
      </c>
      <c r="D2832" s="1208">
        <v>592340.19852896617</v>
      </c>
      <c r="E2832" s="1207">
        <v>554174.8612518654</v>
      </c>
      <c r="F2832" s="1211">
        <v>9994660.2968876213</v>
      </c>
    </row>
    <row r="2833" spans="2:6" ht="13.15" customHeight="1" x14ac:dyDescent="0.3">
      <c r="B2833" s="1173" t="s">
        <v>3610</v>
      </c>
      <c r="C2833" s="1206">
        <v>439744434.65225869</v>
      </c>
      <c r="D2833" s="1206">
        <v>9020322.5386135783</v>
      </c>
      <c r="E2833" s="1206">
        <v>64239040.265255012</v>
      </c>
      <c r="F2833" s="1210">
        <v>513003797.45612729</v>
      </c>
    </row>
    <row r="2834" spans="2:6" ht="13.15" customHeight="1" x14ac:dyDescent="0.3">
      <c r="B2834" s="1172" t="s">
        <v>3611</v>
      </c>
      <c r="C2834" s="1207">
        <v>65938903.773638524</v>
      </c>
      <c r="D2834" s="1208">
        <v>2598709.1550220726</v>
      </c>
      <c r="E2834" s="1207">
        <v>11522365.033299515</v>
      </c>
      <c r="F2834" s="1211">
        <v>80059977.961960122</v>
      </c>
    </row>
    <row r="2835" spans="2:6" ht="13.15" customHeight="1" x14ac:dyDescent="0.3">
      <c r="B2835" s="1173" t="s">
        <v>3612</v>
      </c>
      <c r="C2835" s="1206">
        <v>102694439.34934263</v>
      </c>
      <c r="D2835" s="1206">
        <v>2279932.1014198917</v>
      </c>
      <c r="E2835" s="1206">
        <v>18368011.860174004</v>
      </c>
      <c r="F2835" s="1210">
        <v>123342383.31093653</v>
      </c>
    </row>
    <row r="2836" spans="2:6" ht="13.15" customHeight="1" x14ac:dyDescent="0.3">
      <c r="B2836" s="1172" t="s">
        <v>3613</v>
      </c>
      <c r="C2836" s="1207">
        <v>25530343.94446145</v>
      </c>
      <c r="D2836" s="1208">
        <v>1367407.631465046</v>
      </c>
      <c r="E2836" s="1207">
        <v>5723184.3082789714</v>
      </c>
      <c r="F2836" s="1211">
        <v>32620935.884205468</v>
      </c>
    </row>
    <row r="2837" spans="2:6" ht="13.15" customHeight="1" x14ac:dyDescent="0.3">
      <c r="B2837" s="1173" t="s">
        <v>3614</v>
      </c>
      <c r="C2837" s="1206">
        <v>221895758.45779067</v>
      </c>
      <c r="D2837" s="1206">
        <v>4084815.6099159964</v>
      </c>
      <c r="E2837" s="1206">
        <v>17664221.407260217</v>
      </c>
      <c r="F2837" s="1210">
        <v>243644795.47496688</v>
      </c>
    </row>
    <row r="2838" spans="2:6" ht="13.15" customHeight="1" x14ac:dyDescent="0.3">
      <c r="B2838" s="1172" t="s">
        <v>3615</v>
      </c>
      <c r="C2838" s="1207">
        <v>17690419.201024551</v>
      </c>
      <c r="D2838" s="1208">
        <v>406559.30144442921</v>
      </c>
      <c r="E2838" s="1207">
        <v>2037232.459461238</v>
      </c>
      <c r="F2838" s="1211">
        <v>20134210.961930219</v>
      </c>
    </row>
    <row r="2839" spans="2:6" ht="13.15" customHeight="1" x14ac:dyDescent="0.3">
      <c r="B2839" s="1173" t="s">
        <v>3616</v>
      </c>
      <c r="C2839" s="1206">
        <v>7092907.6360604074</v>
      </c>
      <c r="D2839" s="1206">
        <v>116728.71847570314</v>
      </c>
      <c r="E2839" s="1206">
        <v>33771.574098125035</v>
      </c>
      <c r="F2839" s="1210">
        <v>7243407.9286342356</v>
      </c>
    </row>
    <row r="2840" spans="2:6" ht="13.15" customHeight="1" x14ac:dyDescent="0.3">
      <c r="B2840" s="1172" t="s">
        <v>3617</v>
      </c>
      <c r="C2840" s="1207">
        <v>6263692.7040374829</v>
      </c>
      <c r="D2840" s="1208">
        <v>239114.45260266998</v>
      </c>
      <c r="E2840" s="1207">
        <v>358954.17149268545</v>
      </c>
      <c r="F2840" s="1211">
        <v>6861761.328132838</v>
      </c>
    </row>
    <row r="2841" spans="2:6" ht="13.15" customHeight="1" x14ac:dyDescent="0.3">
      <c r="B2841" s="1173" t="s">
        <v>3618</v>
      </c>
      <c r="C2841" s="1206">
        <v>647606894.39960647</v>
      </c>
      <c r="D2841" s="1206">
        <v>13020536.21296889</v>
      </c>
      <c r="E2841" s="1206">
        <v>129650864.58155066</v>
      </c>
      <c r="F2841" s="1210">
        <v>790278295.19412613</v>
      </c>
    </row>
    <row r="2842" spans="2:6" ht="13.15" customHeight="1" x14ac:dyDescent="0.3">
      <c r="B2842" s="1172" t="s">
        <v>3619</v>
      </c>
      <c r="C2842" s="1207">
        <v>33758045.800848313</v>
      </c>
      <c r="D2842" s="1208">
        <v>546760.4132194058</v>
      </c>
      <c r="E2842" s="1207">
        <v>14323957.188192314</v>
      </c>
      <c r="F2842" s="1211">
        <v>48628763.402260035</v>
      </c>
    </row>
    <row r="2843" spans="2:6" ht="13.15" customHeight="1" x14ac:dyDescent="0.3">
      <c r="B2843" s="1173" t="s">
        <v>3620</v>
      </c>
      <c r="C2843" s="1206">
        <v>17136334.861464366</v>
      </c>
      <c r="D2843" s="1206">
        <v>309236.11675751378</v>
      </c>
      <c r="E2843" s="1206">
        <v>2130819.6286080242</v>
      </c>
      <c r="F2843" s="1210">
        <v>19576390.606829904</v>
      </c>
    </row>
    <row r="2844" spans="2:6" ht="13.15" customHeight="1" x14ac:dyDescent="0.3">
      <c r="B2844" s="1172" t="s">
        <v>3621</v>
      </c>
      <c r="C2844" s="1207">
        <v>48630253.871137947</v>
      </c>
      <c r="D2844" s="1208">
        <v>1145489.3806679586</v>
      </c>
      <c r="E2844" s="1207">
        <v>3824358.9759438615</v>
      </c>
      <c r="F2844" s="1211">
        <v>53600102.227749772</v>
      </c>
    </row>
    <row r="2845" spans="2:6" ht="13.15" customHeight="1" x14ac:dyDescent="0.3">
      <c r="B2845" s="1173" t="s">
        <v>3622</v>
      </c>
      <c r="C2845" s="1206">
        <v>332635753.65342319</v>
      </c>
      <c r="D2845" s="1206">
        <v>5471164.3932880089</v>
      </c>
      <c r="E2845" s="1206">
        <v>35931373.301972732</v>
      </c>
      <c r="F2845" s="1210">
        <v>374038291.34868395</v>
      </c>
    </row>
    <row r="2846" spans="2:6" ht="13.15" customHeight="1" x14ac:dyDescent="0.3">
      <c r="B2846" s="1172" t="s">
        <v>3623</v>
      </c>
      <c r="C2846" s="1207">
        <v>67808289.848778635</v>
      </c>
      <c r="D2846" s="1208">
        <v>1183836.0663637144</v>
      </c>
      <c r="E2846" s="1207">
        <v>3832807.7038313895</v>
      </c>
      <c r="F2846" s="1211">
        <v>72824933.618973732</v>
      </c>
    </row>
    <row r="2847" spans="2:6" ht="13.15" customHeight="1" x14ac:dyDescent="0.3">
      <c r="B2847" s="1173" t="s">
        <v>3624</v>
      </c>
      <c r="C2847" s="1206">
        <v>27821232.818079203</v>
      </c>
      <c r="D2847" s="1206">
        <v>926948.45264774538</v>
      </c>
      <c r="E2847" s="1206">
        <v>4107673.6359319007</v>
      </c>
      <c r="F2847" s="1210">
        <v>32855854.906658851</v>
      </c>
    </row>
    <row r="2848" spans="2:6" ht="13.15" customHeight="1" x14ac:dyDescent="0.3">
      <c r="B2848" s="1172" t="s">
        <v>3625</v>
      </c>
      <c r="C2848" s="1207">
        <v>32470735.018844001</v>
      </c>
      <c r="D2848" s="1208">
        <v>600628.71151054418</v>
      </c>
      <c r="E2848" s="1207">
        <v>628818.06615978689</v>
      </c>
      <c r="F2848" s="1211">
        <v>33700181.796514332</v>
      </c>
    </row>
    <row r="2849" spans="2:6" ht="13.15" customHeight="1" x14ac:dyDescent="0.3">
      <c r="B2849" s="1173" t="s">
        <v>3626</v>
      </c>
      <c r="C2849" s="1206">
        <v>28697827.559325233</v>
      </c>
      <c r="D2849" s="1206">
        <v>580012.97039337642</v>
      </c>
      <c r="E2849" s="1206">
        <v>651044.33064849826</v>
      </c>
      <c r="F2849" s="1210">
        <v>29928884.860367104</v>
      </c>
    </row>
    <row r="2850" spans="2:6" ht="13.15" customHeight="1" x14ac:dyDescent="0.3">
      <c r="B2850" s="1172" t="s">
        <v>3627</v>
      </c>
      <c r="C2850" s="1207">
        <v>5941182.3023516368</v>
      </c>
      <c r="D2850" s="1208">
        <v>123863.31284184917</v>
      </c>
      <c r="E2850" s="1207">
        <v>172870.94602330914</v>
      </c>
      <c r="F2850" s="1211">
        <v>6237916.5612167958</v>
      </c>
    </row>
    <row r="2851" spans="2:6" ht="13.15" customHeight="1" x14ac:dyDescent="0.3">
      <c r="B2851" s="1173" t="s">
        <v>3628</v>
      </c>
      <c r="C2851" s="1206">
        <v>56023688.769734576</v>
      </c>
      <c r="D2851" s="1206">
        <v>3389467.0666923779</v>
      </c>
      <c r="E2851" s="1206">
        <v>8015473.5663687373</v>
      </c>
      <c r="F2851" s="1210">
        <v>67428629.402795687</v>
      </c>
    </row>
    <row r="2852" spans="2:6" ht="13.15" customHeight="1" x14ac:dyDescent="0.3">
      <c r="B2852" s="1172" t="s">
        <v>3629</v>
      </c>
      <c r="C2852" s="1207">
        <v>218254886.37440658</v>
      </c>
      <c r="D2852" s="1208">
        <v>8521914.1298164129</v>
      </c>
      <c r="E2852" s="1207">
        <v>32556605.76253717</v>
      </c>
      <c r="F2852" s="1211">
        <v>259333406.26676017</v>
      </c>
    </row>
    <row r="2853" spans="2:6" ht="13.15" customHeight="1" x14ac:dyDescent="0.3">
      <c r="B2853" s="1173" t="s">
        <v>3630</v>
      </c>
      <c r="C2853" s="1206">
        <v>18453002.009413823</v>
      </c>
      <c r="D2853" s="1206">
        <v>478735.50362187112</v>
      </c>
      <c r="E2853" s="1206">
        <v>8712201.7625861429</v>
      </c>
      <c r="F2853" s="1210">
        <v>27643939.275621839</v>
      </c>
    </row>
    <row r="2854" spans="2:6" ht="13.15" customHeight="1" x14ac:dyDescent="0.3">
      <c r="B2854" s="1172" t="s">
        <v>3631</v>
      </c>
      <c r="C2854" s="1207">
        <v>19162060.652917042</v>
      </c>
      <c r="D2854" s="1208">
        <v>310010.08656054718</v>
      </c>
      <c r="E2854" s="1207">
        <v>1362963.9301466332</v>
      </c>
      <c r="F2854" s="1211">
        <v>20835034.669624224</v>
      </c>
    </row>
    <row r="2855" spans="2:6" ht="13.15" customHeight="1" x14ac:dyDescent="0.3">
      <c r="B2855" s="1173" t="s">
        <v>3632</v>
      </c>
      <c r="C2855" s="1206">
        <v>48924773.31924817</v>
      </c>
      <c r="D2855" s="1206">
        <v>1206351.5515428735</v>
      </c>
      <c r="E2855" s="1206">
        <v>1893128.2687658307</v>
      </c>
      <c r="F2855" s="1210">
        <v>52024253.13955687</v>
      </c>
    </row>
    <row r="2856" spans="2:6" ht="13.15" customHeight="1" x14ac:dyDescent="0.3">
      <c r="B2856" s="1172" t="s">
        <v>3633</v>
      </c>
      <c r="C2856" s="1207">
        <v>60271077.027669229</v>
      </c>
      <c r="D2856" s="1208">
        <v>2233325.0470990324</v>
      </c>
      <c r="E2856" s="1207">
        <v>2671041.3349308651</v>
      </c>
      <c r="F2856" s="1211">
        <v>65175443.409699127</v>
      </c>
    </row>
    <row r="2857" spans="2:6" ht="13.15" customHeight="1" x14ac:dyDescent="0.3">
      <c r="B2857" s="1173" t="s">
        <v>3634</v>
      </c>
      <c r="C2857" s="1206">
        <v>43289170.305200063</v>
      </c>
      <c r="D2857" s="1206">
        <v>1098854.1819906256</v>
      </c>
      <c r="E2857" s="1206">
        <v>3276399.3999440377</v>
      </c>
      <c r="F2857" s="1210">
        <v>47664423.887134723</v>
      </c>
    </row>
    <row r="2858" spans="2:6" ht="13.15" customHeight="1" x14ac:dyDescent="0.3">
      <c r="B2858" s="1172" t="s">
        <v>3635</v>
      </c>
      <c r="C2858" s="1207">
        <v>142603121.71003029</v>
      </c>
      <c r="D2858" s="1208">
        <v>7034569.3232376333</v>
      </c>
      <c r="E2858" s="1207">
        <v>12674218.626569649</v>
      </c>
      <c r="F2858" s="1211">
        <v>162311909.65983757</v>
      </c>
    </row>
    <row r="2859" spans="2:6" ht="13.15" customHeight="1" x14ac:dyDescent="0.3">
      <c r="B2859" s="1173" t="s">
        <v>3636</v>
      </c>
      <c r="C2859" s="1206">
        <v>3897159.9851470958</v>
      </c>
      <c r="D2859" s="1206">
        <v>58892.065921738125</v>
      </c>
      <c r="E2859" s="1206">
        <v>7964.4114417881719</v>
      </c>
      <c r="F2859" s="1210">
        <v>3964016.4625106221</v>
      </c>
    </row>
    <row r="2860" spans="2:6" ht="13.15" customHeight="1" x14ac:dyDescent="0.3">
      <c r="B2860" s="1172" t="s">
        <v>3637</v>
      </c>
      <c r="C2860" s="1207">
        <v>937654616.99958909</v>
      </c>
      <c r="D2860" s="1208">
        <v>13093669.323266445</v>
      </c>
      <c r="E2860" s="1207">
        <v>181327959.53694314</v>
      </c>
      <c r="F2860" s="1211">
        <v>1132076245.8597987</v>
      </c>
    </row>
    <row r="2861" spans="2:6" ht="13.15" customHeight="1" x14ac:dyDescent="0.3">
      <c r="B2861" s="1173" t="s">
        <v>3638</v>
      </c>
      <c r="C2861" s="1206">
        <v>604035356.81638515</v>
      </c>
      <c r="D2861" s="1206">
        <v>8708961.5229422804</v>
      </c>
      <c r="E2861" s="1206">
        <v>164624985.8622556</v>
      </c>
      <c r="F2861" s="1210">
        <v>777369304.20158303</v>
      </c>
    </row>
    <row r="2862" spans="2:6" ht="13.15" customHeight="1" x14ac:dyDescent="0.3">
      <c r="B2862" s="1172" t="s">
        <v>3639</v>
      </c>
      <c r="C2862" s="1207">
        <v>1405416084.6037202</v>
      </c>
      <c r="D2862" s="1208">
        <v>18559430.000111461</v>
      </c>
      <c r="E2862" s="1207">
        <v>774664764.11570191</v>
      </c>
      <c r="F2862" s="1211">
        <v>2198640278.7195339</v>
      </c>
    </row>
    <row r="2863" spans="2:6" ht="13.15" customHeight="1" x14ac:dyDescent="0.3">
      <c r="B2863" s="1173" t="s">
        <v>3640</v>
      </c>
      <c r="C2863" s="1206">
        <v>1710552842.7582757</v>
      </c>
      <c r="D2863" s="1206">
        <v>23987744.610667881</v>
      </c>
      <c r="E2863" s="1206">
        <v>191917389.54842639</v>
      </c>
      <c r="F2863" s="1210">
        <v>1926457976.9173701</v>
      </c>
    </row>
    <row r="2864" spans="2:6" ht="13.15" customHeight="1" x14ac:dyDescent="0.3">
      <c r="B2864" s="1172" t="s">
        <v>3641</v>
      </c>
      <c r="C2864" s="1207">
        <v>853637516.91197646</v>
      </c>
      <c r="D2864" s="1208">
        <v>26660529.711929373</v>
      </c>
      <c r="E2864" s="1207">
        <v>175578939.55410284</v>
      </c>
      <c r="F2864" s="1211">
        <v>1055876986.1780086</v>
      </c>
    </row>
    <row r="2865" spans="2:6" ht="13.15" customHeight="1" x14ac:dyDescent="0.3">
      <c r="B2865" s="1173" t="s">
        <v>3642</v>
      </c>
      <c r="C2865" s="1206">
        <v>1160232262.3947296</v>
      </c>
      <c r="D2865" s="1206">
        <v>13028655.859811619</v>
      </c>
      <c r="E2865" s="1206">
        <v>34501260.600979626</v>
      </c>
      <c r="F2865" s="1210">
        <v>1207762178.8555207</v>
      </c>
    </row>
    <row r="2866" spans="2:6" ht="13.15" customHeight="1" x14ac:dyDescent="0.3">
      <c r="B2866" s="1172" t="s">
        <v>3643</v>
      </c>
      <c r="C2866" s="1207">
        <v>34810232.572817452</v>
      </c>
      <c r="D2866" s="1208">
        <v>539766.54063562944</v>
      </c>
      <c r="E2866" s="1207">
        <v>9500050.157462243</v>
      </c>
      <c r="F2866" s="1211">
        <v>44850049.270915329</v>
      </c>
    </row>
    <row r="2867" spans="2:6" ht="13.15" customHeight="1" x14ac:dyDescent="0.3">
      <c r="B2867" s="1173" t="s">
        <v>3644</v>
      </c>
      <c r="C2867" s="1206">
        <v>0</v>
      </c>
      <c r="D2867" s="1206">
        <v>2955.1574297646371</v>
      </c>
      <c r="E2867" s="1206">
        <v>1111.3132244355588</v>
      </c>
      <c r="F2867" s="1210">
        <v>4066.4706542001959</v>
      </c>
    </row>
    <row r="2868" spans="2:6" ht="13.15" customHeight="1" x14ac:dyDescent="0.3">
      <c r="B2868" s="1172" t="s">
        <v>3645</v>
      </c>
      <c r="C2868" s="1207">
        <v>1803709.7401651295</v>
      </c>
      <c r="D2868" s="1208">
        <v>45734.579270167</v>
      </c>
      <c r="E2868" s="1207">
        <v>12471.403963110159</v>
      </c>
      <c r="F2868" s="1211">
        <v>1861915.7233984068</v>
      </c>
    </row>
    <row r="2869" spans="2:6" ht="13.15" customHeight="1" x14ac:dyDescent="0.3">
      <c r="B2869" s="1173" t="s">
        <v>3646</v>
      </c>
      <c r="C2869" s="1206">
        <v>117015.84006975898</v>
      </c>
      <c r="D2869" s="1206">
        <v>5910.3148595292741</v>
      </c>
      <c r="E2869" s="1206">
        <v>0</v>
      </c>
      <c r="F2869" s="1210">
        <v>122926.15492928826</v>
      </c>
    </row>
    <row r="2870" spans="2:6" ht="13.15" customHeight="1" x14ac:dyDescent="0.3">
      <c r="B2870" s="1172" t="s">
        <v>3647</v>
      </c>
      <c r="C2870" s="1207">
        <v>94349.994735359913</v>
      </c>
      <c r="D2870" s="1208">
        <v>8288.5129815779583</v>
      </c>
      <c r="E2870" s="1207">
        <v>216520.8598941947</v>
      </c>
      <c r="F2870" s="1211">
        <v>319159.36761113256</v>
      </c>
    </row>
    <row r="2871" spans="2:6" ht="13.15" customHeight="1" x14ac:dyDescent="0.3">
      <c r="B2871" s="1173" t="s">
        <v>3648</v>
      </c>
      <c r="C2871" s="1206">
        <v>2076519.131599644</v>
      </c>
      <c r="D2871" s="1206">
        <v>97295.04033044145</v>
      </c>
      <c r="E2871" s="1206">
        <v>49021.261122324089</v>
      </c>
      <c r="F2871" s="1210">
        <v>2222835.4330524094</v>
      </c>
    </row>
    <row r="2872" spans="2:6" ht="13.15" customHeight="1" x14ac:dyDescent="0.3">
      <c r="B2872" s="1172" t="s">
        <v>3649</v>
      </c>
      <c r="C2872" s="1207">
        <v>430241.43764271942</v>
      </c>
      <c r="D2872" s="1208">
        <v>0</v>
      </c>
      <c r="E2872" s="1207">
        <v>308.69811789876633</v>
      </c>
      <c r="F2872" s="1211">
        <v>430550.1357606182</v>
      </c>
    </row>
    <row r="2873" spans="2:6" ht="13.15" customHeight="1" x14ac:dyDescent="0.3">
      <c r="B2873" s="1173" t="s">
        <v>3650</v>
      </c>
      <c r="C2873" s="1206">
        <v>1014823764.4302379</v>
      </c>
      <c r="D2873" s="1206">
        <v>20369689.080694083</v>
      </c>
      <c r="E2873" s="1206">
        <v>149094075.65679118</v>
      </c>
      <c r="F2873" s="1210">
        <v>1184287529.1677232</v>
      </c>
    </row>
    <row r="2874" spans="2:6" ht="13.15" customHeight="1" x14ac:dyDescent="0.3">
      <c r="B2874" s="1172" t="s">
        <v>3651</v>
      </c>
      <c r="C2874" s="1207">
        <v>102447026.62798159</v>
      </c>
      <c r="D2874" s="1208">
        <v>3629960.5927622751</v>
      </c>
      <c r="E2874" s="1207">
        <v>5451262.6966175782</v>
      </c>
      <c r="F2874" s="1211">
        <v>111528249.91736144</v>
      </c>
    </row>
    <row r="2875" spans="2:6" ht="13.15" customHeight="1" x14ac:dyDescent="0.3">
      <c r="B2875" s="1173" t="s">
        <v>3652</v>
      </c>
      <c r="C2875" s="1206">
        <v>462504356.89891905</v>
      </c>
      <c r="D2875" s="1206">
        <v>12333124.378270913</v>
      </c>
      <c r="E2875" s="1206">
        <v>194572237.57035083</v>
      </c>
      <c r="F2875" s="1210">
        <v>669409718.84754086</v>
      </c>
    </row>
    <row r="2876" spans="2:6" ht="13.15" customHeight="1" x14ac:dyDescent="0.3">
      <c r="B2876" s="1172" t="s">
        <v>3653</v>
      </c>
      <c r="C2876" s="1207">
        <v>91596094.527230456</v>
      </c>
      <c r="D2876" s="1208">
        <v>2670561.6971000643</v>
      </c>
      <c r="E2876" s="1207">
        <v>4641530.088472995</v>
      </c>
      <c r="F2876" s="1211">
        <v>98908186.312803507</v>
      </c>
    </row>
    <row r="2877" spans="2:6" ht="13.15" customHeight="1" x14ac:dyDescent="0.3">
      <c r="B2877" s="1173" t="s">
        <v>3654</v>
      </c>
      <c r="C2877" s="1206">
        <v>102396506.37030853</v>
      </c>
      <c r="D2877" s="1206">
        <v>3014724.9602417522</v>
      </c>
      <c r="E2877" s="1206">
        <v>5443484.3228093423</v>
      </c>
      <c r="F2877" s="1210">
        <v>110854715.65335962</v>
      </c>
    </row>
    <row r="2878" spans="2:6" ht="13.15" customHeight="1" x14ac:dyDescent="0.3">
      <c r="B2878" s="1172" t="s">
        <v>3655</v>
      </c>
      <c r="C2878" s="1207">
        <v>60384269.713104255</v>
      </c>
      <c r="D2878" s="1208">
        <v>2285265.456971705</v>
      </c>
      <c r="E2878" s="1207">
        <v>4564348.6316275783</v>
      </c>
      <c r="F2878" s="1211">
        <v>67233883.801703542</v>
      </c>
    </row>
    <row r="2879" spans="2:6" ht="13.15" customHeight="1" x14ac:dyDescent="0.3">
      <c r="B2879" s="1173" t="s">
        <v>3656</v>
      </c>
      <c r="C2879" s="1206">
        <v>54865955.621599801</v>
      </c>
      <c r="D2879" s="1206">
        <v>1357557.1066991636</v>
      </c>
      <c r="E2879" s="1206">
        <v>23821925.0601299</v>
      </c>
      <c r="F2879" s="1210">
        <v>80045437.788428858</v>
      </c>
    </row>
    <row r="2880" spans="2:6" ht="13.15" customHeight="1" x14ac:dyDescent="0.3">
      <c r="B2880" s="1172" t="s">
        <v>3657</v>
      </c>
      <c r="C2880" s="1207">
        <v>119142060.21160999</v>
      </c>
      <c r="D2880" s="1208">
        <v>4048636.039668736</v>
      </c>
      <c r="E2880" s="1207">
        <v>13759439.445792546</v>
      </c>
      <c r="F2880" s="1211">
        <v>136950135.69707128</v>
      </c>
    </row>
    <row r="2881" spans="2:6" ht="13.15" customHeight="1" x14ac:dyDescent="0.3">
      <c r="B2881" s="1173" t="s">
        <v>3658</v>
      </c>
      <c r="C2881" s="1206">
        <v>14233468.16381784</v>
      </c>
      <c r="D2881" s="1206">
        <v>1548403.9879490116</v>
      </c>
      <c r="E2881" s="1206">
        <v>531454.67977451591</v>
      </c>
      <c r="F2881" s="1210">
        <v>16313326.831541367</v>
      </c>
    </row>
    <row r="2882" spans="2:6" ht="13.15" customHeight="1" x14ac:dyDescent="0.3">
      <c r="B2882" s="1172" t="s">
        <v>3659</v>
      </c>
      <c r="C2882" s="1207">
        <v>13812648.071524957</v>
      </c>
      <c r="D2882" s="1208">
        <v>717075.98642150778</v>
      </c>
      <c r="E2882" s="1207">
        <v>2498973.5860032574</v>
      </c>
      <c r="F2882" s="1211">
        <v>17028697.643949725</v>
      </c>
    </row>
    <row r="2883" spans="2:6" ht="13.15" customHeight="1" x14ac:dyDescent="0.3">
      <c r="B2883" s="1173" t="s">
        <v>3660</v>
      </c>
      <c r="C2883" s="1206">
        <v>149705314.15020365</v>
      </c>
      <c r="D2883" s="1206">
        <v>3451792.7441039397</v>
      </c>
      <c r="E2883" s="1206">
        <v>19943684.286374427</v>
      </c>
      <c r="F2883" s="1210">
        <v>173100791.180682</v>
      </c>
    </row>
    <row r="2884" spans="2:6" ht="13.15" customHeight="1" x14ac:dyDescent="0.3">
      <c r="B2884" s="1172" t="s">
        <v>3661</v>
      </c>
      <c r="C2884" s="1207">
        <v>73540700.59982726</v>
      </c>
      <c r="D2884" s="1208">
        <v>2885809.7354128258</v>
      </c>
      <c r="E2884" s="1207">
        <v>8725569.8460640702</v>
      </c>
      <c r="F2884" s="1211">
        <v>85152080.181304157</v>
      </c>
    </row>
    <row r="2885" spans="2:6" ht="13.15" customHeight="1" x14ac:dyDescent="0.3">
      <c r="B2885" s="1173" t="s">
        <v>3662</v>
      </c>
      <c r="C2885" s="1206">
        <v>457698924.60555238</v>
      </c>
      <c r="D2885" s="1206">
        <v>9473390.3891312052</v>
      </c>
      <c r="E2885" s="1206">
        <v>41721875.132814348</v>
      </c>
      <c r="F2885" s="1210">
        <v>508894190.12749791</v>
      </c>
    </row>
    <row r="2886" spans="2:6" ht="13.15" customHeight="1" x14ac:dyDescent="0.3">
      <c r="B2886" s="1172" t="s">
        <v>3663</v>
      </c>
      <c r="C2886" s="1207">
        <v>63621252.817577712</v>
      </c>
      <c r="D2886" s="1208">
        <v>1093534.8986170492</v>
      </c>
      <c r="E2886" s="1207">
        <v>2525459.3025298072</v>
      </c>
      <c r="F2886" s="1211">
        <v>67240247.018724576</v>
      </c>
    </row>
    <row r="2887" spans="2:6" ht="13.15" customHeight="1" x14ac:dyDescent="0.3">
      <c r="B2887" s="1173" t="s">
        <v>3664</v>
      </c>
      <c r="C2887" s="1206">
        <v>26256333.701346986</v>
      </c>
      <c r="D2887" s="1206">
        <v>545958.29905989813</v>
      </c>
      <c r="E2887" s="1206">
        <v>918129.94225451094</v>
      </c>
      <c r="F2887" s="1210">
        <v>27720421.942661393</v>
      </c>
    </row>
    <row r="2888" spans="2:6" ht="13.15" customHeight="1" x14ac:dyDescent="0.3">
      <c r="B2888" s="1172" t="s">
        <v>3665</v>
      </c>
      <c r="C2888" s="1207">
        <v>27728794.400661204</v>
      </c>
      <c r="D2888" s="1208">
        <v>351776.31156788743</v>
      </c>
      <c r="E2888" s="1207">
        <v>3156392.4567046729</v>
      </c>
      <c r="F2888" s="1211">
        <v>31236963.168933764</v>
      </c>
    </row>
    <row r="2889" spans="2:6" ht="13.15" customHeight="1" x14ac:dyDescent="0.3">
      <c r="B2889" s="1173" t="s">
        <v>3666</v>
      </c>
      <c r="C2889" s="1206">
        <v>87522.932887649367</v>
      </c>
      <c r="D2889" s="1206">
        <v>0</v>
      </c>
      <c r="E2889" s="1206">
        <v>61.739623579753264</v>
      </c>
      <c r="F2889" s="1210">
        <v>87584.672511229117</v>
      </c>
    </row>
    <row r="2890" spans="2:6" ht="13.15" customHeight="1" x14ac:dyDescent="0.3">
      <c r="B2890" s="1172" t="s">
        <v>3667</v>
      </c>
      <c r="C2890" s="1207">
        <v>134314112.83825105</v>
      </c>
      <c r="D2890" s="1208">
        <v>5383255.4958416307</v>
      </c>
      <c r="E2890" s="1207">
        <v>29625565.996563353</v>
      </c>
      <c r="F2890" s="1211">
        <v>169322934.33065602</v>
      </c>
    </row>
    <row r="2891" spans="2:6" ht="13.15" customHeight="1" x14ac:dyDescent="0.3">
      <c r="B2891" s="1173" t="s">
        <v>3668</v>
      </c>
      <c r="C2891" s="1206">
        <v>17529983.247603357</v>
      </c>
      <c r="D2891" s="1206">
        <v>887039.75516768533</v>
      </c>
      <c r="E2891" s="1206">
        <v>14200236.902590405</v>
      </c>
      <c r="F2891" s="1210">
        <v>32617259.905361447</v>
      </c>
    </row>
    <row r="2892" spans="2:6" ht="13.15" customHeight="1" x14ac:dyDescent="0.3">
      <c r="B2892" s="1172" t="s">
        <v>3669</v>
      </c>
      <c r="C2892" s="1207">
        <v>44965077.447576053</v>
      </c>
      <c r="D2892" s="1208">
        <v>2516133.6131275059</v>
      </c>
      <c r="E2892" s="1207">
        <v>1002713.2265587726</v>
      </c>
      <c r="F2892" s="1211">
        <v>48483924.287262335</v>
      </c>
    </row>
    <row r="2893" spans="2:6" ht="13.15" customHeight="1" x14ac:dyDescent="0.3">
      <c r="B2893" s="1173" t="s">
        <v>3670</v>
      </c>
      <c r="C2893" s="1206">
        <v>96277137.753731623</v>
      </c>
      <c r="D2893" s="1206">
        <v>4576230.1461293828</v>
      </c>
      <c r="E2893" s="1206">
        <v>25914081.272647392</v>
      </c>
      <c r="F2893" s="1210">
        <v>126767449.1725084</v>
      </c>
    </row>
    <row r="2894" spans="2:6" ht="13.15" customHeight="1" x14ac:dyDescent="0.3">
      <c r="B2894" s="1172" t="s">
        <v>3671</v>
      </c>
      <c r="C2894" s="1207">
        <v>25525838.083641965</v>
      </c>
      <c r="D2894" s="1208">
        <v>1113207.8037923393</v>
      </c>
      <c r="E2894" s="1207">
        <v>1125636.8171060614</v>
      </c>
      <c r="F2894" s="1211">
        <v>27764682.704540364</v>
      </c>
    </row>
    <row r="2895" spans="2:6" ht="13.15" customHeight="1" x14ac:dyDescent="0.3">
      <c r="B2895" s="1173" t="s">
        <v>3672</v>
      </c>
      <c r="C2895" s="1206">
        <v>65582258.0627141</v>
      </c>
      <c r="D2895" s="1206">
        <v>4868438.9272201592</v>
      </c>
      <c r="E2895" s="1206">
        <v>27795194.079814617</v>
      </c>
      <c r="F2895" s="1210">
        <v>98245891.069748878</v>
      </c>
    </row>
    <row r="2896" spans="2:6" ht="13.15" customHeight="1" x14ac:dyDescent="0.3">
      <c r="B2896" s="1172" t="s">
        <v>3673</v>
      </c>
      <c r="C2896" s="1207">
        <v>1655152.8743589479</v>
      </c>
      <c r="D2896" s="1208">
        <v>95733.02854613727</v>
      </c>
      <c r="E2896" s="1207">
        <v>1605.230213073585</v>
      </c>
      <c r="F2896" s="1211">
        <v>1752491.1331181587</v>
      </c>
    </row>
    <row r="2897" spans="2:6" ht="13.15" customHeight="1" x14ac:dyDescent="0.3">
      <c r="B2897" s="1173" t="s">
        <v>3674</v>
      </c>
      <c r="C2897" s="1206">
        <v>3288049.52709436</v>
      </c>
      <c r="D2897" s="1206">
        <v>243364.25043023628</v>
      </c>
      <c r="E2897" s="1206">
        <v>457490.61072597164</v>
      </c>
      <c r="F2897" s="1210">
        <v>3988904.388250568</v>
      </c>
    </row>
    <row r="2898" spans="2:6" ht="13.15" customHeight="1" x14ac:dyDescent="0.3">
      <c r="B2898" s="1172" t="s">
        <v>3675</v>
      </c>
      <c r="C2898" s="1207">
        <v>21058345.35173713</v>
      </c>
      <c r="D2898" s="1208">
        <v>904320.39004269033</v>
      </c>
      <c r="E2898" s="1207">
        <v>3182924.5540305995</v>
      </c>
      <c r="F2898" s="1211">
        <v>25145590.29581042</v>
      </c>
    </row>
    <row r="2899" spans="2:6" ht="13.15" customHeight="1" x14ac:dyDescent="0.3">
      <c r="B2899" s="1173" t="s">
        <v>3676</v>
      </c>
      <c r="C2899" s="1206">
        <v>39521724.49515947</v>
      </c>
      <c r="D2899" s="1206">
        <v>2605829.6772099826</v>
      </c>
      <c r="E2899" s="1206">
        <v>16241957.730088014</v>
      </c>
      <c r="F2899" s="1210">
        <v>58369511.902457461</v>
      </c>
    </row>
    <row r="2900" spans="2:6" ht="13.15" customHeight="1" x14ac:dyDescent="0.3">
      <c r="B2900" s="1172" t="s">
        <v>3677</v>
      </c>
      <c r="C2900" s="1207">
        <v>3094113727.3513956</v>
      </c>
      <c r="D2900" s="1208">
        <v>57628032.511601917</v>
      </c>
      <c r="E2900" s="1207">
        <v>517691418.97489911</v>
      </c>
      <c r="F2900" s="1211">
        <v>3669433178.8378968</v>
      </c>
    </row>
    <row r="2901" spans="2:6" ht="13.15" customHeight="1" x14ac:dyDescent="0.3">
      <c r="B2901" s="1173" t="s">
        <v>3678</v>
      </c>
      <c r="C2901" s="1206">
        <v>410083718.28993219</v>
      </c>
      <c r="D2901" s="1206">
        <v>11231047.667464033</v>
      </c>
      <c r="E2901" s="1206">
        <v>49778578.131908692</v>
      </c>
      <c r="F2901" s="1210">
        <v>471093344.08930492</v>
      </c>
    </row>
    <row r="2902" spans="2:6" ht="13.15" customHeight="1" x14ac:dyDescent="0.3">
      <c r="B2902" s="1172" t="s">
        <v>3679</v>
      </c>
      <c r="C2902" s="1207">
        <v>3501736.5629276992</v>
      </c>
      <c r="D2902" s="1208">
        <v>712122.57968209265</v>
      </c>
      <c r="E2902" s="1207">
        <v>123226706.54154409</v>
      </c>
      <c r="F2902" s="1211">
        <v>127440565.68415388</v>
      </c>
    </row>
    <row r="2903" spans="2:6" ht="13.15" customHeight="1" x14ac:dyDescent="0.3">
      <c r="B2903" s="1173" t="s">
        <v>3680</v>
      </c>
      <c r="C2903" s="1206">
        <v>28693185.157268807</v>
      </c>
      <c r="D2903" s="1206">
        <v>2468541.5063300594</v>
      </c>
      <c r="E2903" s="1206">
        <v>3247248.2804292943</v>
      </c>
      <c r="F2903" s="1210">
        <v>34408974.944028161</v>
      </c>
    </row>
    <row r="2904" spans="2:6" ht="13.15" customHeight="1" x14ac:dyDescent="0.3">
      <c r="B2904" s="1172" t="s">
        <v>3681</v>
      </c>
      <c r="C2904" s="1207">
        <v>35756599.886147097</v>
      </c>
      <c r="D2904" s="1208">
        <v>872052.88534530753</v>
      </c>
      <c r="E2904" s="1207">
        <v>3568998.6341939205</v>
      </c>
      <c r="F2904" s="1211">
        <v>40197651.405686326</v>
      </c>
    </row>
    <row r="2905" spans="2:6" ht="13.15" customHeight="1" x14ac:dyDescent="0.3">
      <c r="B2905" s="1173" t="s">
        <v>3682</v>
      </c>
      <c r="C2905" s="1206">
        <v>322336311.60873026</v>
      </c>
      <c r="D2905" s="1206">
        <v>7586888.2468606466</v>
      </c>
      <c r="E2905" s="1206">
        <v>127655287.02147058</v>
      </c>
      <c r="F2905" s="1210">
        <v>457578486.87706149</v>
      </c>
    </row>
    <row r="2906" spans="2:6" ht="13.15" customHeight="1" x14ac:dyDescent="0.3">
      <c r="B2906" s="1172" t="s">
        <v>3683</v>
      </c>
      <c r="C2906" s="1207">
        <v>8008962.7947862083</v>
      </c>
      <c r="D2906" s="1208">
        <v>305324.05120763485</v>
      </c>
      <c r="E2906" s="1207">
        <v>140457.64364393867</v>
      </c>
      <c r="F2906" s="1211">
        <v>8454744.4896377809</v>
      </c>
    </row>
    <row r="2907" spans="2:6" ht="13.15" customHeight="1" x14ac:dyDescent="0.3">
      <c r="B2907" s="1173" t="s">
        <v>3684</v>
      </c>
      <c r="C2907" s="1206">
        <v>10989794.538733596</v>
      </c>
      <c r="D2907" s="1206">
        <v>488529.73967480537</v>
      </c>
      <c r="E2907" s="1206">
        <v>309068.5556402448</v>
      </c>
      <c r="F2907" s="1210">
        <v>11787392.834048646</v>
      </c>
    </row>
    <row r="2908" spans="2:6" ht="13.15" customHeight="1" x14ac:dyDescent="0.3">
      <c r="B2908" s="1172" t="s">
        <v>3685</v>
      </c>
      <c r="C2908" s="1207">
        <v>2381279.1724814423</v>
      </c>
      <c r="D2908" s="1208">
        <v>100193.90904725817</v>
      </c>
      <c r="E2908" s="1207">
        <v>61.739623579753264</v>
      </c>
      <c r="F2908" s="1211">
        <v>2481534.8211522801</v>
      </c>
    </row>
    <row r="2909" spans="2:6" ht="13.15" customHeight="1" x14ac:dyDescent="0.3">
      <c r="B2909" s="1173" t="s">
        <v>3686</v>
      </c>
      <c r="C2909" s="1206">
        <v>370982.54080459179</v>
      </c>
      <c r="D2909" s="1206">
        <v>37994.881239831047</v>
      </c>
      <c r="E2909" s="1206">
        <v>370.43774147851963</v>
      </c>
      <c r="F2909" s="1210">
        <v>409347.85978590132</v>
      </c>
    </row>
    <row r="2910" spans="2:6" ht="13.15" customHeight="1" x14ac:dyDescent="0.3">
      <c r="B2910" s="1172" t="s">
        <v>3687</v>
      </c>
      <c r="C2910" s="1207">
        <v>145048302.18140641</v>
      </c>
      <c r="D2910" s="1208">
        <v>2622702.2189161158</v>
      </c>
      <c r="E2910" s="1207">
        <v>8380287.8155871751</v>
      </c>
      <c r="F2910" s="1211">
        <v>156051292.21590969</v>
      </c>
    </row>
    <row r="2911" spans="2:6" ht="13.15" customHeight="1" x14ac:dyDescent="0.3">
      <c r="B2911" s="1173" t="s">
        <v>3688</v>
      </c>
      <c r="C2911" s="1206">
        <v>11139716.816909319</v>
      </c>
      <c r="D2911" s="1206">
        <v>117488.61610049978</v>
      </c>
      <c r="E2911" s="1206">
        <v>10680.954879297318</v>
      </c>
      <c r="F2911" s="1210">
        <v>11267886.387889115</v>
      </c>
    </row>
    <row r="2912" spans="2:6" ht="13.15" customHeight="1" x14ac:dyDescent="0.3">
      <c r="B2912" s="1172" t="s">
        <v>3689</v>
      </c>
      <c r="C2912" s="1207">
        <v>44163443.84541788</v>
      </c>
      <c r="D2912" s="1208">
        <v>1230668.2755363653</v>
      </c>
      <c r="E2912" s="1207">
        <v>2231949.132031661</v>
      </c>
      <c r="F2912" s="1211">
        <v>47626061.25298591</v>
      </c>
    </row>
    <row r="2913" spans="2:6" ht="13.15" customHeight="1" x14ac:dyDescent="0.3">
      <c r="B2913" s="1173" t="s">
        <v>3690</v>
      </c>
      <c r="C2913" s="1206">
        <v>95871473.738740698</v>
      </c>
      <c r="D2913" s="1206">
        <v>2460252.9933484816</v>
      </c>
      <c r="E2913" s="1206">
        <v>3775175.6270184619</v>
      </c>
      <c r="F2913" s="1210">
        <v>102106902.35910764</v>
      </c>
    </row>
    <row r="2914" spans="2:6" ht="13.15" customHeight="1" x14ac:dyDescent="0.3">
      <c r="B2914" s="1172" t="s">
        <v>3691</v>
      </c>
      <c r="C2914" s="1207">
        <v>159650704.76747453</v>
      </c>
      <c r="D2914" s="1208">
        <v>3325185.3565058815</v>
      </c>
      <c r="E2914" s="1207">
        <v>10159955.302791094</v>
      </c>
      <c r="F2914" s="1211">
        <v>173135845.42677149</v>
      </c>
    </row>
    <row r="2915" spans="2:6" ht="13.15" customHeight="1" x14ac:dyDescent="0.3">
      <c r="B2915" s="1173" t="s">
        <v>3692</v>
      </c>
      <c r="C2915" s="1206">
        <v>466598409.34775412</v>
      </c>
      <c r="D2915" s="1206">
        <v>3972913.6485755756</v>
      </c>
      <c r="E2915" s="1206">
        <v>102107800.33642587</v>
      </c>
      <c r="F2915" s="1210">
        <v>572679123.33275557</v>
      </c>
    </row>
    <row r="2916" spans="2:6" ht="13.15" customHeight="1" x14ac:dyDescent="0.3">
      <c r="B2916" s="1172" t="s">
        <v>3693</v>
      </c>
      <c r="C2916" s="1207">
        <v>69274333.109955981</v>
      </c>
      <c r="D2916" s="1208">
        <v>2504115.9729131307</v>
      </c>
      <c r="E2916" s="1207">
        <v>4692649.6882564034</v>
      </c>
      <c r="F2916" s="1211">
        <v>76471098.77112551</v>
      </c>
    </row>
    <row r="2917" spans="2:6" ht="13.15" customHeight="1" x14ac:dyDescent="0.3">
      <c r="B2917" s="1173" t="s">
        <v>3694</v>
      </c>
      <c r="C2917" s="1206">
        <v>74894097.340517402</v>
      </c>
      <c r="D2917" s="1206">
        <v>2188716.2420878229</v>
      </c>
      <c r="E2917" s="1206">
        <v>3079263.7260401938</v>
      </c>
      <c r="F2917" s="1210">
        <v>80162077.308645427</v>
      </c>
    </row>
    <row r="2918" spans="2:6" ht="13.15" customHeight="1" x14ac:dyDescent="0.3">
      <c r="B2918" s="1172" t="s">
        <v>3695</v>
      </c>
      <c r="C2918" s="1207">
        <v>9841892.3596595395</v>
      </c>
      <c r="D2918" s="1208">
        <v>356307.55296019325</v>
      </c>
      <c r="E2918" s="1207">
        <v>5494.8264985980404</v>
      </c>
      <c r="F2918" s="1211">
        <v>10203694.73911833</v>
      </c>
    </row>
    <row r="2919" spans="2:6" ht="13.15" customHeight="1" x14ac:dyDescent="0.3">
      <c r="B2919" s="1173" t="s">
        <v>3696</v>
      </c>
      <c r="C2919" s="1206">
        <v>600098872.95499516</v>
      </c>
      <c r="D2919" s="1206">
        <v>13227425.377408877</v>
      </c>
      <c r="E2919" s="1206">
        <v>271652580.39354277</v>
      </c>
      <c r="F2919" s="1210">
        <v>884978878.72594678</v>
      </c>
    </row>
    <row r="2920" spans="2:6" ht="13.15" customHeight="1" x14ac:dyDescent="0.3">
      <c r="B2920" s="1172" t="s">
        <v>3697</v>
      </c>
      <c r="C2920" s="1207">
        <v>62349234.654112309</v>
      </c>
      <c r="D2920" s="1208">
        <v>907233.33093774435</v>
      </c>
      <c r="E2920" s="1207">
        <v>1560600.1034715518</v>
      </c>
      <c r="F2920" s="1211">
        <v>64817068.088521607</v>
      </c>
    </row>
    <row r="2921" spans="2:6" ht="13.15" customHeight="1" x14ac:dyDescent="0.3">
      <c r="B2921" s="1173" t="s">
        <v>3698</v>
      </c>
      <c r="C2921" s="1206">
        <v>205662097.71383056</v>
      </c>
      <c r="D2921" s="1206">
        <v>4577102.621180078</v>
      </c>
      <c r="E2921" s="1206">
        <v>11980716.909089835</v>
      </c>
      <c r="F2921" s="1210">
        <v>222219917.24410048</v>
      </c>
    </row>
    <row r="2922" spans="2:6" ht="13.15" customHeight="1" x14ac:dyDescent="0.3">
      <c r="B2922" s="1172" t="s">
        <v>3699</v>
      </c>
      <c r="C2922" s="1207">
        <v>79489256.128974438</v>
      </c>
      <c r="D2922" s="1208">
        <v>2084286.6073912359</v>
      </c>
      <c r="E2922" s="1207">
        <v>6033618.6083689267</v>
      </c>
      <c r="F2922" s="1211">
        <v>87607161.344734609</v>
      </c>
    </row>
    <row r="2923" spans="2:6" ht="13.15" customHeight="1" x14ac:dyDescent="0.3">
      <c r="B2923" s="1173" t="s">
        <v>3700</v>
      </c>
      <c r="C2923" s="1206">
        <v>11403514.486704852</v>
      </c>
      <c r="D2923" s="1206">
        <v>362428.95049327705</v>
      </c>
      <c r="E2923" s="1206">
        <v>419705.96109516284</v>
      </c>
      <c r="F2923" s="1210">
        <v>12185649.398293292</v>
      </c>
    </row>
    <row r="2924" spans="2:6" ht="13.15" customHeight="1" x14ac:dyDescent="0.3">
      <c r="B2924" s="1172" t="s">
        <v>3701</v>
      </c>
      <c r="C2924" s="1207">
        <v>32603316.559926543</v>
      </c>
      <c r="D2924" s="1208">
        <v>1066896.2652144562</v>
      </c>
      <c r="E2924" s="1207">
        <v>16953963.230535615</v>
      </c>
      <c r="F2924" s="1211">
        <v>50624176.055676609</v>
      </c>
    </row>
    <row r="2925" spans="2:6" ht="13.15" customHeight="1" x14ac:dyDescent="0.3">
      <c r="B2925" s="1173" t="s">
        <v>3702</v>
      </c>
      <c r="C2925" s="1206">
        <v>111599112.65854846</v>
      </c>
      <c r="D2925" s="1206">
        <v>7359594.423977037</v>
      </c>
      <c r="E2925" s="1206">
        <v>24794933.796669319</v>
      </c>
      <c r="F2925" s="1210">
        <v>143753640.8791948</v>
      </c>
    </row>
    <row r="2926" spans="2:6" ht="13.15" customHeight="1" x14ac:dyDescent="0.3">
      <c r="B2926" s="1172" t="s">
        <v>3703</v>
      </c>
      <c r="C2926" s="1207">
        <v>85667610.559915543</v>
      </c>
      <c r="D2926" s="1208">
        <v>2524520.6313567446</v>
      </c>
      <c r="E2926" s="1207">
        <v>28647946.390501563</v>
      </c>
      <c r="F2926" s="1211">
        <v>116840077.58177385</v>
      </c>
    </row>
    <row r="2927" spans="2:6" ht="13.15" customHeight="1" x14ac:dyDescent="0.3">
      <c r="B2927" s="1173" t="s">
        <v>3704</v>
      </c>
      <c r="C2927" s="1206">
        <v>15823900.491860492</v>
      </c>
      <c r="D2927" s="1206">
        <v>1040693.86933721</v>
      </c>
      <c r="E2927" s="1206">
        <v>1570285.5861274442</v>
      </c>
      <c r="F2927" s="1210">
        <v>18434879.947325148</v>
      </c>
    </row>
    <row r="2928" spans="2:6" ht="13.15" customHeight="1" x14ac:dyDescent="0.3">
      <c r="B2928" s="1172" t="s">
        <v>3705</v>
      </c>
      <c r="C2928" s="1207">
        <v>9744265.3752372786</v>
      </c>
      <c r="D2928" s="1208">
        <v>776305.78462093358</v>
      </c>
      <c r="E2928" s="1207">
        <v>967521.64111831354</v>
      </c>
      <c r="F2928" s="1211">
        <v>11488092.800976526</v>
      </c>
    </row>
    <row r="2929" spans="2:6" ht="13.15" customHeight="1" x14ac:dyDescent="0.3">
      <c r="B2929" s="1173" t="s">
        <v>3706</v>
      </c>
      <c r="C2929" s="1206">
        <v>26365976.314621218</v>
      </c>
      <c r="D2929" s="1206">
        <v>1639493.1976769469</v>
      </c>
      <c r="E2929" s="1206">
        <v>7434994.1695917873</v>
      </c>
      <c r="F2929" s="1210">
        <v>35440463.681889951</v>
      </c>
    </row>
    <row r="2930" spans="2:6" ht="13.15" customHeight="1" x14ac:dyDescent="0.3">
      <c r="B2930" s="1172" t="s">
        <v>3707</v>
      </c>
      <c r="C2930" s="1207">
        <v>3310715.3724287581</v>
      </c>
      <c r="D2930" s="1208">
        <v>75849.040697292352</v>
      </c>
      <c r="E2930" s="1207">
        <v>11298.351115094845</v>
      </c>
      <c r="F2930" s="1211">
        <v>3397862.7642411455</v>
      </c>
    </row>
    <row r="2931" spans="2:6" ht="13.15" customHeight="1" x14ac:dyDescent="0.3">
      <c r="B2931" s="1173" t="s">
        <v>3708</v>
      </c>
      <c r="C2931" s="1206">
        <v>91609475.568451911</v>
      </c>
      <c r="D2931" s="1206">
        <v>6288363.9278655909</v>
      </c>
      <c r="E2931" s="1206">
        <v>17941779.278314378</v>
      </c>
      <c r="F2931" s="1210">
        <v>115839618.77463189</v>
      </c>
    </row>
    <row r="2932" spans="2:6" ht="13.15" customHeight="1" x14ac:dyDescent="0.3">
      <c r="B2932" s="1172" t="s">
        <v>3709</v>
      </c>
      <c r="C2932" s="1207">
        <v>629767645.25030184</v>
      </c>
      <c r="D2932" s="1208">
        <v>8284882.3595928196</v>
      </c>
      <c r="E2932" s="1207">
        <v>447196870.16186178</v>
      </c>
      <c r="F2932" s="1211">
        <v>1085249397.7717564</v>
      </c>
    </row>
    <row r="2933" spans="2:6" ht="13.15" customHeight="1" x14ac:dyDescent="0.3">
      <c r="B2933" s="1173" t="s">
        <v>3710</v>
      </c>
      <c r="C2933" s="1206">
        <v>289105041.90005118</v>
      </c>
      <c r="D2933" s="1206">
        <v>7174024.6095660552</v>
      </c>
      <c r="E2933" s="1206">
        <v>65436758.962426491</v>
      </c>
      <c r="F2933" s="1210">
        <v>361715825.47204369</v>
      </c>
    </row>
    <row r="2934" spans="2:6" ht="13.15" customHeight="1" x14ac:dyDescent="0.3">
      <c r="B2934" s="1172" t="s">
        <v>3711</v>
      </c>
      <c r="C2934" s="1207">
        <v>84331827.63879247</v>
      </c>
      <c r="D2934" s="1208">
        <v>1279343.9400580593</v>
      </c>
      <c r="E2934" s="1207">
        <v>17930183.318650991</v>
      </c>
      <c r="F2934" s="1211">
        <v>103541354.89750151</v>
      </c>
    </row>
    <row r="2935" spans="2:6" ht="13.15" customHeight="1" x14ac:dyDescent="0.3">
      <c r="B2935" s="1173" t="s">
        <v>3712</v>
      </c>
      <c r="C2935" s="1206">
        <v>97170936.690833867</v>
      </c>
      <c r="D2935" s="1206">
        <v>1316227.1192171704</v>
      </c>
      <c r="E2935" s="1206">
        <v>1325835.5839687609</v>
      </c>
      <c r="F2935" s="1210">
        <v>99812999.394019797</v>
      </c>
    </row>
    <row r="2936" spans="2:6" ht="13.15" customHeight="1" x14ac:dyDescent="0.3">
      <c r="B2936" s="1172" t="s">
        <v>3713</v>
      </c>
      <c r="C2936" s="1207">
        <v>651026979.30283546</v>
      </c>
      <c r="D2936" s="1208">
        <v>7595669.2860805131</v>
      </c>
      <c r="E2936" s="1207">
        <v>50186206.493690312</v>
      </c>
      <c r="F2936" s="1211">
        <v>708808855.08260632</v>
      </c>
    </row>
    <row r="2937" spans="2:6" ht="13.15" customHeight="1" x14ac:dyDescent="0.3">
      <c r="B2937" s="1173" t="s">
        <v>3714</v>
      </c>
      <c r="C2937" s="1206">
        <v>51505129.615208849</v>
      </c>
      <c r="D2937" s="1206">
        <v>849579.61670085916</v>
      </c>
      <c r="E2937" s="1206">
        <v>707412.60697681282</v>
      </c>
      <c r="F2937" s="1210">
        <v>53062121.838886522</v>
      </c>
    </row>
    <row r="2938" spans="2:6" ht="13.15" customHeight="1" x14ac:dyDescent="0.3">
      <c r="B2938" s="1172" t="s">
        <v>3715</v>
      </c>
      <c r="C2938" s="1207">
        <v>92962599.226668164</v>
      </c>
      <c r="D2938" s="1208">
        <v>2371626.4148120163</v>
      </c>
      <c r="E2938" s="1207">
        <v>47924626.4512529</v>
      </c>
      <c r="F2938" s="1211">
        <v>143258852.09273309</v>
      </c>
    </row>
    <row r="2939" spans="2:6" ht="13.15" customHeight="1" x14ac:dyDescent="0.3">
      <c r="B2939" s="1173" t="s">
        <v>3716</v>
      </c>
      <c r="C2939" s="1206">
        <v>55600820.558887415</v>
      </c>
      <c r="D2939" s="1206">
        <v>1515939.4727563111</v>
      </c>
      <c r="E2939" s="1206">
        <v>3533976.0537050762</v>
      </c>
      <c r="F2939" s="1210">
        <v>60650736.0853488</v>
      </c>
    </row>
    <row r="2940" spans="2:6" ht="13.15" customHeight="1" x14ac:dyDescent="0.3">
      <c r="B2940" s="1172" t="s">
        <v>3717</v>
      </c>
      <c r="C2940" s="1207">
        <v>673549183.25595891</v>
      </c>
      <c r="D2940" s="1208">
        <v>11045562.286122464</v>
      </c>
      <c r="E2940" s="1207">
        <v>81050916.403831258</v>
      </c>
      <c r="F2940" s="1211">
        <v>765645661.9459126</v>
      </c>
    </row>
    <row r="2941" spans="2:6" ht="13.15" customHeight="1" x14ac:dyDescent="0.3">
      <c r="B2941" s="1173" t="s">
        <v>3718</v>
      </c>
      <c r="C2941" s="1206">
        <v>55516301.533212729</v>
      </c>
      <c r="D2941" s="1206">
        <v>1547798.8842848211</v>
      </c>
      <c r="E2941" s="1206">
        <v>3637456.7616188014</v>
      </c>
      <c r="F2941" s="1210">
        <v>60701557.179116353</v>
      </c>
    </row>
    <row r="2942" spans="2:6" ht="13.15" customHeight="1" x14ac:dyDescent="0.3">
      <c r="B2942" s="1172" t="s">
        <v>3719</v>
      </c>
      <c r="C2942" s="1207">
        <v>82227863.718565047</v>
      </c>
      <c r="D2942" s="1208">
        <v>3462403.1664946191</v>
      </c>
      <c r="E2942" s="1207">
        <v>4460352.7397346441</v>
      </c>
      <c r="F2942" s="1211">
        <v>90150619.624794319</v>
      </c>
    </row>
    <row r="2943" spans="2:6" ht="13.15" customHeight="1" x14ac:dyDescent="0.3">
      <c r="B2943" s="1173" t="s">
        <v>3720</v>
      </c>
      <c r="C2943" s="1206">
        <v>19837393.610892568</v>
      </c>
      <c r="D2943" s="1206">
        <v>714106.75681350648</v>
      </c>
      <c r="E2943" s="1206">
        <v>1433779.2783926097</v>
      </c>
      <c r="F2943" s="1210">
        <v>21985279.646098685</v>
      </c>
    </row>
    <row r="2944" spans="2:6" ht="13.15" customHeight="1" x14ac:dyDescent="0.3">
      <c r="B2944" s="1172" t="s">
        <v>3721</v>
      </c>
      <c r="C2944" s="1207">
        <v>59947747.378561638</v>
      </c>
      <c r="D2944" s="1208">
        <v>1261978.872113633</v>
      </c>
      <c r="E2944" s="1207">
        <v>9163828.2009406053</v>
      </c>
      <c r="F2944" s="1211">
        <v>70373554.45161587</v>
      </c>
    </row>
    <row r="2945" spans="2:6" ht="13.15" customHeight="1" x14ac:dyDescent="0.3">
      <c r="B2945" s="1173" t="s">
        <v>3722</v>
      </c>
      <c r="C2945" s="1206">
        <v>155330813.11271706</v>
      </c>
      <c r="D2945" s="1206">
        <v>4323887.8459839579</v>
      </c>
      <c r="E2945" s="1206">
        <v>52668679.611045748</v>
      </c>
      <c r="F2945" s="1210">
        <v>212323380.56974676</v>
      </c>
    </row>
    <row r="2946" spans="2:6" ht="13.15" customHeight="1" x14ac:dyDescent="0.3">
      <c r="B2946" s="1172" t="s">
        <v>3723</v>
      </c>
      <c r="C2946" s="1207">
        <v>134201193.23528992</v>
      </c>
      <c r="D2946" s="1208">
        <v>4573190.5556301977</v>
      </c>
      <c r="E2946" s="1207">
        <v>123010788.75898749</v>
      </c>
      <c r="F2946" s="1211">
        <v>261785172.54990759</v>
      </c>
    </row>
    <row r="2947" spans="2:6" ht="13.15" customHeight="1" x14ac:dyDescent="0.3">
      <c r="B2947" s="1173" t="s">
        <v>3724</v>
      </c>
      <c r="C2947" s="1206">
        <v>11090698.512842758</v>
      </c>
      <c r="D2947" s="1206">
        <v>379259.27566469862</v>
      </c>
      <c r="E2947" s="1206">
        <v>75754.518132357247</v>
      </c>
      <c r="F2947" s="1210">
        <v>11545712.306639813</v>
      </c>
    </row>
    <row r="2948" spans="2:6" ht="13.15" customHeight="1" x14ac:dyDescent="0.3">
      <c r="B2948" s="1172" t="s">
        <v>3725</v>
      </c>
      <c r="C2948" s="1207">
        <v>191419071.66342607</v>
      </c>
      <c r="D2948" s="1208">
        <v>4952027.6659477865</v>
      </c>
      <c r="E2948" s="1207">
        <v>10391951.701320494</v>
      </c>
      <c r="F2948" s="1211">
        <v>206763051.03069437</v>
      </c>
    </row>
    <row r="2949" spans="2:6" ht="13.15" customHeight="1" x14ac:dyDescent="0.3">
      <c r="B2949" s="1173" t="s">
        <v>3726</v>
      </c>
      <c r="C2949" s="1206">
        <v>953990137.5063175</v>
      </c>
      <c r="D2949" s="1206">
        <v>20801803.457816858</v>
      </c>
      <c r="E2949" s="1206">
        <v>230939699.19510981</v>
      </c>
      <c r="F2949" s="1210">
        <v>1205731640.1592441</v>
      </c>
    </row>
    <row r="2950" spans="2:6" ht="13.15" customHeight="1" x14ac:dyDescent="0.3">
      <c r="B2950" s="1172" t="s">
        <v>3727</v>
      </c>
      <c r="C2950" s="1207">
        <v>116542315.06000179</v>
      </c>
      <c r="D2950" s="1208">
        <v>2394296.6939517818</v>
      </c>
      <c r="E2950" s="1207">
        <v>9675207.6552357432</v>
      </c>
      <c r="F2950" s="1211">
        <v>128611819.40918931</v>
      </c>
    </row>
    <row r="2951" spans="2:6" ht="13.15" customHeight="1" x14ac:dyDescent="0.3">
      <c r="B2951" s="1173" t="s">
        <v>3728</v>
      </c>
      <c r="C2951" s="1206">
        <v>66538319.803867504</v>
      </c>
      <c r="D2951" s="1206">
        <v>2157278.995906421</v>
      </c>
      <c r="E2951" s="1206">
        <v>3291956.7292724438</v>
      </c>
      <c r="F2951" s="1210">
        <v>71987555.529046372</v>
      </c>
    </row>
    <row r="2952" spans="2:6" ht="13.15" customHeight="1" x14ac:dyDescent="0.3">
      <c r="B2952" s="1172" t="s">
        <v>3729</v>
      </c>
      <c r="C2952" s="1207">
        <v>814872503.95201695</v>
      </c>
      <c r="D2952" s="1208">
        <v>16549922.947871506</v>
      </c>
      <c r="E2952" s="1207">
        <v>99412159.170607537</v>
      </c>
      <c r="F2952" s="1211">
        <v>930834586.07049608</v>
      </c>
    </row>
    <row r="2953" spans="2:6" ht="13.15" customHeight="1" x14ac:dyDescent="0.3">
      <c r="B2953" s="1173" t="s">
        <v>3730</v>
      </c>
      <c r="C2953" s="1206">
        <v>1043356513.6340852</v>
      </c>
      <c r="D2953" s="1206">
        <v>17902765.874861278</v>
      </c>
      <c r="E2953" s="1206">
        <v>156965520.56411019</v>
      </c>
      <c r="F2953" s="1210">
        <v>1218224800.0730567</v>
      </c>
    </row>
    <row r="2954" spans="2:6" ht="13.15" customHeight="1" x14ac:dyDescent="0.3">
      <c r="B2954" s="1172" t="s">
        <v>3731</v>
      </c>
      <c r="C2954" s="1207">
        <v>1070845268.5401812</v>
      </c>
      <c r="D2954" s="1208">
        <v>37384078.343455188</v>
      </c>
      <c r="E2954" s="1207">
        <v>427435302.394701</v>
      </c>
      <c r="F2954" s="1211">
        <v>1535664649.2783372</v>
      </c>
    </row>
    <row r="2955" spans="2:6" ht="13.15" customHeight="1" x14ac:dyDescent="0.3">
      <c r="B2955" s="1173" t="s">
        <v>3732</v>
      </c>
      <c r="C2955" s="1206">
        <v>123530632.10855526</v>
      </c>
      <c r="D2955" s="1206">
        <v>14029286.237708164</v>
      </c>
      <c r="E2955" s="1206">
        <v>30783883.50149481</v>
      </c>
      <c r="F2955" s="1210">
        <v>168343801.84775823</v>
      </c>
    </row>
    <row r="2956" spans="2:6" ht="13.15" customHeight="1" x14ac:dyDescent="0.3">
      <c r="B2956" s="1172" t="s">
        <v>3733</v>
      </c>
      <c r="C2956" s="1207">
        <v>103762191.82232457</v>
      </c>
      <c r="D2956" s="1208">
        <v>7929433.2095050821</v>
      </c>
      <c r="E2956" s="1207">
        <v>49178156.977940172</v>
      </c>
      <c r="F2956" s="1211">
        <v>160869782.00976983</v>
      </c>
    </row>
    <row r="2957" spans="2:6" ht="13.15" customHeight="1" x14ac:dyDescent="0.3">
      <c r="B2957" s="1173" t="s">
        <v>3734</v>
      </c>
      <c r="C2957" s="1206">
        <v>240738995.3224197</v>
      </c>
      <c r="D2957" s="1206">
        <v>19125342.647911385</v>
      </c>
      <c r="E2957" s="1206">
        <v>168059293.7176494</v>
      </c>
      <c r="F2957" s="1210">
        <v>427923631.68798047</v>
      </c>
    </row>
    <row r="2958" spans="2:6" ht="13.15" customHeight="1" x14ac:dyDescent="0.3">
      <c r="B2958" s="1172" t="s">
        <v>3735</v>
      </c>
      <c r="C2958" s="1207">
        <v>162979307.04194421</v>
      </c>
      <c r="D2958" s="1208">
        <v>12302024.864367217</v>
      </c>
      <c r="E2958" s="1207">
        <v>80980213.344149888</v>
      </c>
      <c r="F2958" s="1211">
        <v>256261545.25046131</v>
      </c>
    </row>
    <row r="2959" spans="2:6" ht="13.15" customHeight="1" x14ac:dyDescent="0.3">
      <c r="B2959" s="1173" t="s">
        <v>3736</v>
      </c>
      <c r="C2959" s="1206">
        <v>211077186.63019785</v>
      </c>
      <c r="D2959" s="1206">
        <v>17810156.86988375</v>
      </c>
      <c r="E2959" s="1206">
        <v>68017146.118601084</v>
      </c>
      <c r="F2959" s="1210">
        <v>296904489.61868268</v>
      </c>
    </row>
    <row r="2960" spans="2:6" ht="13.15" customHeight="1" x14ac:dyDescent="0.3">
      <c r="B2960" s="1172" t="s">
        <v>3737</v>
      </c>
      <c r="C2960" s="1207">
        <v>365904845.28473854</v>
      </c>
      <c r="D2960" s="1208">
        <v>20051390.481151965</v>
      </c>
      <c r="E2960" s="1207">
        <v>155171044.13662603</v>
      </c>
      <c r="F2960" s="1211">
        <v>541127279.90251648</v>
      </c>
    </row>
    <row r="2961" spans="2:6" ht="13.15" customHeight="1" x14ac:dyDescent="0.3">
      <c r="B2961" s="1173" t="s">
        <v>3738</v>
      </c>
      <c r="C2961" s="1206">
        <v>201374702.87346834</v>
      </c>
      <c r="D2961" s="1206">
        <v>10050673.356946612</v>
      </c>
      <c r="E2961" s="1206">
        <v>35667198.971163146</v>
      </c>
      <c r="F2961" s="1210">
        <v>247092575.20157811</v>
      </c>
    </row>
    <row r="2962" spans="2:6" ht="13.15" customHeight="1" x14ac:dyDescent="0.3">
      <c r="B2962" s="1172" t="s">
        <v>3739</v>
      </c>
      <c r="C2962" s="1207">
        <v>173277110.59179389</v>
      </c>
      <c r="D2962" s="1208">
        <v>4961273.0870494787</v>
      </c>
      <c r="E2962" s="1207">
        <v>14383391.562197259</v>
      </c>
      <c r="F2962" s="1211">
        <v>192621775.24104065</v>
      </c>
    </row>
    <row r="2963" spans="2:6" ht="13.15" customHeight="1" x14ac:dyDescent="0.3">
      <c r="B2963" s="1173" t="s">
        <v>3740</v>
      </c>
      <c r="C2963" s="1206">
        <v>9830013.2720445246</v>
      </c>
      <c r="D2963" s="1206">
        <v>150431.58535325699</v>
      </c>
      <c r="E2963" s="1206">
        <v>23760274.319555193</v>
      </c>
      <c r="F2963" s="1210">
        <v>33740719.176952973</v>
      </c>
    </row>
    <row r="2964" spans="2:6" ht="13.15" customHeight="1" x14ac:dyDescent="0.3">
      <c r="B2964" s="1172" t="s">
        <v>3741</v>
      </c>
      <c r="C2964" s="1207">
        <v>1595979588.8763914</v>
      </c>
      <c r="D2964" s="1208">
        <v>17883937.300380208</v>
      </c>
      <c r="E2964" s="1207">
        <v>399217641.43911624</v>
      </c>
      <c r="F2964" s="1211">
        <v>2013081167.6158879</v>
      </c>
    </row>
    <row r="2965" spans="2:6" ht="13.15" customHeight="1" x14ac:dyDescent="0.3">
      <c r="B2965" s="1173" t="s">
        <v>3742</v>
      </c>
      <c r="C2965" s="1206">
        <v>1707492407.4731841</v>
      </c>
      <c r="D2965" s="1206">
        <v>29214827.072435528</v>
      </c>
      <c r="E2965" s="1206">
        <v>343624293.94474411</v>
      </c>
      <c r="F2965" s="1210">
        <v>2080331528.4903638</v>
      </c>
    </row>
    <row r="2966" spans="2:6" ht="13.15" customHeight="1" x14ac:dyDescent="0.3">
      <c r="B2966" s="1172" t="s">
        <v>3743</v>
      </c>
      <c r="C2966" s="1207">
        <v>973077919.72633135</v>
      </c>
      <c r="D2966" s="1208">
        <v>17299913.7591893</v>
      </c>
      <c r="E2966" s="1207">
        <v>283385014.13226128</v>
      </c>
      <c r="F2966" s="1211">
        <v>1273762847.6177819</v>
      </c>
    </row>
    <row r="2967" spans="2:6" ht="13.15" customHeight="1" x14ac:dyDescent="0.3">
      <c r="B2967" s="1173" t="s">
        <v>3744</v>
      </c>
      <c r="C2967" s="1206">
        <v>813698522.39668512</v>
      </c>
      <c r="D2967" s="1206">
        <v>21255251.25714688</v>
      </c>
      <c r="E2967" s="1206">
        <v>654151781.99114919</v>
      </c>
      <c r="F2967" s="1210">
        <v>1489105555.6449811</v>
      </c>
    </row>
    <row r="2968" spans="2:6" ht="13.15" customHeight="1" x14ac:dyDescent="0.3">
      <c r="B2968" s="1172" t="s">
        <v>3745</v>
      </c>
      <c r="C2968" s="1207">
        <v>1165407175.2752943</v>
      </c>
      <c r="D2968" s="1208">
        <v>20433534.553355247</v>
      </c>
      <c r="E2968" s="1207">
        <v>566956575.01919484</v>
      </c>
      <c r="F2968" s="1211">
        <v>1752797284.8478444</v>
      </c>
    </row>
    <row r="2969" spans="2:6" ht="13.15" customHeight="1" x14ac:dyDescent="0.3">
      <c r="B2969" s="1173" t="s">
        <v>3746</v>
      </c>
      <c r="C2969" s="1206">
        <v>1659307414.5757539</v>
      </c>
      <c r="D2969" s="1206">
        <v>21775724.841419626</v>
      </c>
      <c r="E2969" s="1206">
        <v>610666025.3947401</v>
      </c>
      <c r="F2969" s="1210">
        <v>2291749164.8119135</v>
      </c>
    </row>
    <row r="2970" spans="2:6" ht="13.15" customHeight="1" x14ac:dyDescent="0.3">
      <c r="B2970" s="1172" t="s">
        <v>3747</v>
      </c>
      <c r="C2970" s="1207">
        <v>947412673.03975928</v>
      </c>
      <c r="D2970" s="1208">
        <v>22690965.241774213</v>
      </c>
      <c r="E2970" s="1207">
        <v>596097418.51832795</v>
      </c>
      <c r="F2970" s="1211">
        <v>1566201056.7998614</v>
      </c>
    </row>
    <row r="2971" spans="2:6" ht="13.15" customHeight="1" x14ac:dyDescent="0.3">
      <c r="B2971" s="1173" t="s">
        <v>3748</v>
      </c>
      <c r="C2971" s="1206">
        <v>267211.20071939129</v>
      </c>
      <c r="D2971" s="1206">
        <v>0</v>
      </c>
      <c r="E2971" s="1206">
        <v>493.91698863802611</v>
      </c>
      <c r="F2971" s="1210">
        <v>267705.11770802934</v>
      </c>
    </row>
    <row r="2972" spans="2:6" ht="13.15" customHeight="1" x14ac:dyDescent="0.3">
      <c r="B2972" s="1172" t="s">
        <v>3749</v>
      </c>
      <c r="C2972" s="1207">
        <v>2479588.8630884746</v>
      </c>
      <c r="D2972" s="1208">
        <v>25273.632113606127</v>
      </c>
      <c r="E2972" s="1207">
        <v>13520.977563965964</v>
      </c>
      <c r="F2972" s="1211">
        <v>2518383.4727660469</v>
      </c>
    </row>
    <row r="2973" spans="2:6" ht="13.15" customHeight="1" x14ac:dyDescent="0.3">
      <c r="B2973" s="1173" t="s">
        <v>3750</v>
      </c>
      <c r="C2973" s="1206">
        <v>0</v>
      </c>
      <c r="D2973" s="1206">
        <v>4643.818818201572</v>
      </c>
      <c r="E2973" s="1206">
        <v>0</v>
      </c>
      <c r="F2973" s="1210">
        <v>4643.818818201572</v>
      </c>
    </row>
    <row r="2974" spans="2:6" ht="13.15" customHeight="1" x14ac:dyDescent="0.3">
      <c r="B2974" s="1172" t="s">
        <v>3751</v>
      </c>
      <c r="C2974" s="1207">
        <v>14458624.663555332</v>
      </c>
      <c r="D2974" s="1208">
        <v>20840.895968959176</v>
      </c>
      <c r="E2974" s="1207">
        <v>129539670.34971869</v>
      </c>
      <c r="F2974" s="1211">
        <v>144019135.90924299</v>
      </c>
    </row>
    <row r="2975" spans="2:6" ht="13.15" customHeight="1" x14ac:dyDescent="0.3">
      <c r="B2975" s="1173" t="s">
        <v>3752</v>
      </c>
      <c r="C2975" s="1206">
        <v>0</v>
      </c>
      <c r="D2975" s="1206">
        <v>30325.54410067997</v>
      </c>
      <c r="E2975" s="1206">
        <v>6976.577464512121</v>
      </c>
      <c r="F2975" s="1210">
        <v>37302.121565192094</v>
      </c>
    </row>
    <row r="2976" spans="2:6" ht="13.15" customHeight="1" x14ac:dyDescent="0.3">
      <c r="B2976" s="1172" t="s">
        <v>3753</v>
      </c>
      <c r="C2976" s="1207">
        <v>1034337691.850786</v>
      </c>
      <c r="D2976" s="1208">
        <v>7074182.504974734</v>
      </c>
      <c r="E2976" s="1207">
        <v>266649784.84529015</v>
      </c>
      <c r="F2976" s="1211">
        <v>1308061659.2010508</v>
      </c>
    </row>
    <row r="2977" spans="2:6" ht="13.15" customHeight="1" x14ac:dyDescent="0.3">
      <c r="B2977" s="1173" t="s">
        <v>3754</v>
      </c>
      <c r="C2977" s="1206">
        <v>831158323.44849336</v>
      </c>
      <c r="D2977" s="1206">
        <v>28545286.904098578</v>
      </c>
      <c r="E2977" s="1206">
        <v>285653534.12405193</v>
      </c>
      <c r="F2977" s="1210">
        <v>1145357144.476644</v>
      </c>
    </row>
    <row r="2978" spans="2:6" ht="13.15" customHeight="1" x14ac:dyDescent="0.3">
      <c r="B2978" s="1172" t="s">
        <v>3755</v>
      </c>
      <c r="C2978" s="1207">
        <v>16884689.361757752</v>
      </c>
      <c r="D2978" s="1208">
        <v>448930.63011595921</v>
      </c>
      <c r="E2978" s="1207">
        <v>3316899.5371986642</v>
      </c>
      <c r="F2978" s="1211">
        <v>20650519.529072374</v>
      </c>
    </row>
    <row r="2979" spans="2:6" ht="13.15" customHeight="1" x14ac:dyDescent="0.3">
      <c r="B2979" s="1173" t="s">
        <v>3756</v>
      </c>
      <c r="C2979" s="1206">
        <v>60388775.573923744</v>
      </c>
      <c r="D2979" s="1206">
        <v>5161449.8224704387</v>
      </c>
      <c r="E2979" s="1206">
        <v>31177775.264398266</v>
      </c>
      <c r="F2979" s="1210">
        <v>96728000.660792455</v>
      </c>
    </row>
    <row r="2980" spans="2:6" ht="13.15" customHeight="1" x14ac:dyDescent="0.3">
      <c r="B2980" s="1172" t="s">
        <v>3757</v>
      </c>
      <c r="C2980" s="1207">
        <v>104573110.2285956</v>
      </c>
      <c r="D2980" s="1208">
        <v>6426285.3467661794</v>
      </c>
      <c r="E2980" s="1207">
        <v>24425255.132722352</v>
      </c>
      <c r="F2980" s="1211">
        <v>135424650.70808414</v>
      </c>
    </row>
    <row r="2981" spans="2:6" ht="13.15" customHeight="1" x14ac:dyDescent="0.3">
      <c r="B2981" s="1173" t="s">
        <v>3758</v>
      </c>
      <c r="C2981" s="1206">
        <v>115472241.3859916</v>
      </c>
      <c r="D2981" s="1206">
        <v>9617264.3394260332</v>
      </c>
      <c r="E2981" s="1206">
        <v>37243334.354819059</v>
      </c>
      <c r="F2981" s="1210">
        <v>162332840.0802367</v>
      </c>
    </row>
    <row r="2982" spans="2:6" ht="13.15" customHeight="1" x14ac:dyDescent="0.3">
      <c r="B2982" s="1172" t="s">
        <v>3759</v>
      </c>
      <c r="C2982" s="1207">
        <v>98418104.349173695</v>
      </c>
      <c r="D2982" s="1208">
        <v>3515975.9490427808</v>
      </c>
      <c r="E2982" s="1207">
        <v>32959012.556310937</v>
      </c>
      <c r="F2982" s="1211">
        <v>134893092.85452741</v>
      </c>
    </row>
    <row r="2983" spans="2:6" ht="13.15" customHeight="1" x14ac:dyDescent="0.3">
      <c r="B2983" s="1173" t="s">
        <v>3760</v>
      </c>
      <c r="C2983" s="1206">
        <v>465913791.5856654</v>
      </c>
      <c r="D2983" s="1206">
        <v>20250117.782214519</v>
      </c>
      <c r="E2983" s="1206">
        <v>144840134.92909917</v>
      </c>
      <c r="F2983" s="1210">
        <v>631004044.29697907</v>
      </c>
    </row>
    <row r="2984" spans="2:6" ht="13.15" customHeight="1" x14ac:dyDescent="0.3">
      <c r="B2984" s="1172" t="s">
        <v>3761</v>
      </c>
      <c r="C2984" s="1207">
        <v>85578312.590947524</v>
      </c>
      <c r="D2984" s="1208">
        <v>6915603.1284222519</v>
      </c>
      <c r="E2984" s="1207">
        <v>36178653.680273354</v>
      </c>
      <c r="F2984" s="1211">
        <v>128672569.39964312</v>
      </c>
    </row>
    <row r="2985" spans="2:6" ht="13.15" customHeight="1" x14ac:dyDescent="0.3">
      <c r="B2985" s="1173" t="s">
        <v>3762</v>
      </c>
      <c r="C2985" s="1206">
        <v>11694893.486365143</v>
      </c>
      <c r="D2985" s="1206">
        <v>723788.41544054495</v>
      </c>
      <c r="E2985" s="1206">
        <v>2043211.1027483549</v>
      </c>
      <c r="F2985" s="1210">
        <v>14461893.004554043</v>
      </c>
    </row>
    <row r="2986" spans="2:6" ht="13.15" customHeight="1" x14ac:dyDescent="0.3">
      <c r="B2986" s="1172" t="s">
        <v>3763</v>
      </c>
      <c r="C2986" s="1207">
        <v>38265408.573943749</v>
      </c>
      <c r="D2986" s="1208">
        <v>2170084.6781020686</v>
      </c>
      <c r="E2986" s="1207">
        <v>15213013.687792683</v>
      </c>
      <c r="F2986" s="1211">
        <v>55648506.939838499</v>
      </c>
    </row>
    <row r="2987" spans="2:6" ht="13.15" customHeight="1" x14ac:dyDescent="0.3">
      <c r="B2987" s="1173" t="s">
        <v>3764</v>
      </c>
      <c r="C2987" s="1206">
        <v>21865440.60337346</v>
      </c>
      <c r="D2987" s="1206">
        <v>1332550.8459720598</v>
      </c>
      <c r="E2987" s="1206">
        <v>6223107.0983448103</v>
      </c>
      <c r="F2987" s="1210">
        <v>29421098.547690332</v>
      </c>
    </row>
    <row r="2988" spans="2:6" ht="13.15" customHeight="1" x14ac:dyDescent="0.3">
      <c r="B2988" s="1172" t="s">
        <v>3765</v>
      </c>
      <c r="C2988" s="1207">
        <v>23947284.843214329</v>
      </c>
      <c r="D2988" s="1208">
        <v>948549.24624150048</v>
      </c>
      <c r="E2988" s="1207">
        <v>4579655.3558077458</v>
      </c>
      <c r="F2988" s="1211">
        <v>29475489.445263572</v>
      </c>
    </row>
    <row r="2989" spans="2:6" ht="13.15" customHeight="1" x14ac:dyDescent="0.3">
      <c r="B2989" s="1173" t="s">
        <v>3766</v>
      </c>
      <c r="C2989" s="1206">
        <v>110398778.64448395</v>
      </c>
      <c r="D2989" s="1206">
        <v>8039280.632822901</v>
      </c>
      <c r="E2989" s="1206">
        <v>44151383.180724815</v>
      </c>
      <c r="F2989" s="1210">
        <v>162589442.45803165</v>
      </c>
    </row>
    <row r="2990" spans="2:6" ht="13.15" customHeight="1" x14ac:dyDescent="0.3">
      <c r="B2990" s="1172" t="s">
        <v>3767</v>
      </c>
      <c r="C2990" s="1207">
        <v>173389484.02980718</v>
      </c>
      <c r="D2990" s="1208">
        <v>9265403.5947887264</v>
      </c>
      <c r="E2990" s="1207">
        <v>59401668.626348086</v>
      </c>
      <c r="F2990" s="1211">
        <v>242056556.25094399</v>
      </c>
    </row>
    <row r="2991" spans="2:6" ht="13.15" customHeight="1" x14ac:dyDescent="0.3">
      <c r="B2991" s="1173" t="s">
        <v>3768</v>
      </c>
      <c r="C2991" s="1206">
        <v>151257514.93189907</v>
      </c>
      <c r="D2991" s="1206">
        <v>9843967.1308236923</v>
      </c>
      <c r="E2991" s="1206">
        <v>118352184.41254333</v>
      </c>
      <c r="F2991" s="1210">
        <v>279453666.4752661</v>
      </c>
    </row>
    <row r="2992" spans="2:6" ht="13.15" customHeight="1" x14ac:dyDescent="0.3">
      <c r="B2992" s="1172" t="s">
        <v>3769</v>
      </c>
      <c r="C2992" s="1207">
        <v>304117341.27945578</v>
      </c>
      <c r="D2992" s="1208">
        <v>13212311.857982378</v>
      </c>
      <c r="E2992" s="1207">
        <v>97455732.292234957</v>
      </c>
      <c r="F2992" s="1211">
        <v>414785385.42967314</v>
      </c>
    </row>
    <row r="2993" spans="2:6" ht="13.15" customHeight="1" x14ac:dyDescent="0.3">
      <c r="B2993" s="1173" t="s">
        <v>3770</v>
      </c>
      <c r="C2993" s="1206">
        <v>210739656.69244692</v>
      </c>
      <c r="D2993" s="1206">
        <v>16878494.237526629</v>
      </c>
      <c r="E2993" s="1206">
        <v>77028712.540904745</v>
      </c>
      <c r="F2993" s="1210">
        <v>304646863.4708783</v>
      </c>
    </row>
    <row r="2994" spans="2:6" ht="13.15" customHeight="1" x14ac:dyDescent="0.3">
      <c r="B2994" s="1172" t="s">
        <v>3771</v>
      </c>
      <c r="C2994" s="1207">
        <v>52926387.350665249</v>
      </c>
      <c r="D2994" s="1208">
        <v>2448953.0342241903</v>
      </c>
      <c r="E2994" s="1207">
        <v>41177615.979246452</v>
      </c>
      <c r="F2994" s="1211">
        <v>96552956.364135891</v>
      </c>
    </row>
    <row r="2995" spans="2:6" ht="13.15" customHeight="1" x14ac:dyDescent="0.3">
      <c r="B2995" s="1173" t="s">
        <v>3772</v>
      </c>
      <c r="C2995" s="1206">
        <v>38721456.305370845</v>
      </c>
      <c r="D2995" s="1206">
        <v>1969077.6841651255</v>
      </c>
      <c r="E2995" s="1206">
        <v>6331954.0547159156</v>
      </c>
      <c r="F2995" s="1210">
        <v>47022488.044251889</v>
      </c>
    </row>
    <row r="2996" spans="2:6" ht="13.15" customHeight="1" x14ac:dyDescent="0.3">
      <c r="B2996" s="1172" t="s">
        <v>3773</v>
      </c>
      <c r="C2996" s="1207">
        <v>12142339.119864095</v>
      </c>
      <c r="D2996" s="1208">
        <v>418900.60175825562</v>
      </c>
      <c r="E2996" s="1207">
        <v>6420.92085229434</v>
      </c>
      <c r="F2996" s="1211">
        <v>12567660.642474646</v>
      </c>
    </row>
    <row r="2997" spans="2:6" ht="13.15" customHeight="1" x14ac:dyDescent="0.3">
      <c r="B2997" s="1173" t="s">
        <v>3774</v>
      </c>
      <c r="C2997" s="1206">
        <v>6969610.8990907567</v>
      </c>
      <c r="D2997" s="1206">
        <v>318875.55884984118</v>
      </c>
      <c r="E2997" s="1206">
        <v>1503730.2719084704</v>
      </c>
      <c r="F2997" s="1210">
        <v>8792216.7298490684</v>
      </c>
    </row>
    <row r="2998" spans="2:6" ht="13.15" customHeight="1" x14ac:dyDescent="0.3">
      <c r="B2998" s="1172" t="s">
        <v>3775</v>
      </c>
      <c r="C2998" s="1207">
        <v>15253977.36881361</v>
      </c>
      <c r="D2998" s="1208">
        <v>287114.6525689899</v>
      </c>
      <c r="E2998" s="1207">
        <v>2016786.5438562203</v>
      </c>
      <c r="F2998" s="1211">
        <v>17557878.565238819</v>
      </c>
    </row>
    <row r="2999" spans="2:6" ht="13.15" customHeight="1" x14ac:dyDescent="0.3">
      <c r="B2999" s="1173" t="s">
        <v>3776</v>
      </c>
      <c r="C2999" s="1206">
        <v>620374973.56022143</v>
      </c>
      <c r="D2999" s="1206">
        <v>21102863.639018703</v>
      </c>
      <c r="E2999" s="1206">
        <v>158071018.89697447</v>
      </c>
      <c r="F2999" s="1210">
        <v>799548856.09621453</v>
      </c>
    </row>
    <row r="3000" spans="2:6" ht="13.15" customHeight="1" x14ac:dyDescent="0.3">
      <c r="B3000" s="1172" t="s">
        <v>3777</v>
      </c>
      <c r="C3000" s="1207">
        <v>45902433.039266713</v>
      </c>
      <c r="D3000" s="1208">
        <v>2768138.1809952464</v>
      </c>
      <c r="E3000" s="1207">
        <v>15646761.583768375</v>
      </c>
      <c r="F3000" s="1211">
        <v>64317332.804030336</v>
      </c>
    </row>
    <row r="3001" spans="2:6" ht="13.15" customHeight="1" x14ac:dyDescent="0.3">
      <c r="B3001" s="1173" t="s">
        <v>3778</v>
      </c>
      <c r="C3001" s="1206">
        <v>56962819.397505619</v>
      </c>
      <c r="D3001" s="1206">
        <v>3227017.841124746</v>
      </c>
      <c r="E3001" s="1206">
        <v>6413625.4816229017</v>
      </c>
      <c r="F3001" s="1210">
        <v>66603462.720253266</v>
      </c>
    </row>
    <row r="3002" spans="2:6" ht="13.15" customHeight="1" x14ac:dyDescent="0.3">
      <c r="B3002" s="1172" t="s">
        <v>3779</v>
      </c>
      <c r="C3002" s="1207">
        <v>84077587.855583757</v>
      </c>
      <c r="D3002" s="1208">
        <v>3268347.8286067401</v>
      </c>
      <c r="E3002" s="1207">
        <v>9435728.4113172702</v>
      </c>
      <c r="F3002" s="1211">
        <v>96781664.095507771</v>
      </c>
    </row>
    <row r="3003" spans="2:6" ht="13.15" customHeight="1" x14ac:dyDescent="0.3">
      <c r="B3003" s="1173" t="s">
        <v>3780</v>
      </c>
      <c r="C3003" s="1206">
        <v>479364741.92049891</v>
      </c>
      <c r="D3003" s="1206">
        <v>29793756.485104706</v>
      </c>
      <c r="E3003" s="1206">
        <v>168463376.65120575</v>
      </c>
      <c r="F3003" s="1210">
        <v>677621875.05680931</v>
      </c>
    </row>
    <row r="3004" spans="2:6" ht="13.15" customHeight="1" x14ac:dyDescent="0.3">
      <c r="B3004" s="1172" t="s">
        <v>3781</v>
      </c>
      <c r="C3004" s="1207">
        <v>94160885.122178331</v>
      </c>
      <c r="D3004" s="1208">
        <v>4893571.8375513926</v>
      </c>
      <c r="E3004" s="1207">
        <v>71045390.083435178</v>
      </c>
      <c r="F3004" s="1211">
        <v>170099847.04316491</v>
      </c>
    </row>
    <row r="3005" spans="2:6" ht="13.15" customHeight="1" x14ac:dyDescent="0.3">
      <c r="B3005" s="1173" t="s">
        <v>3782</v>
      </c>
      <c r="C3005" s="1206">
        <v>45643960.477712408</v>
      </c>
      <c r="D3005" s="1206">
        <v>3706274.0153413839</v>
      </c>
      <c r="E3005" s="1206">
        <v>10171664.724387931</v>
      </c>
      <c r="F3005" s="1210">
        <v>59521899.217441723</v>
      </c>
    </row>
    <row r="3006" spans="2:6" ht="13.15" customHeight="1" x14ac:dyDescent="0.3">
      <c r="B3006" s="1172" t="s">
        <v>3783</v>
      </c>
      <c r="C3006" s="1207">
        <v>23613168.436387368</v>
      </c>
      <c r="D3006" s="1208">
        <v>1912380.8780483552</v>
      </c>
      <c r="E3006" s="1207">
        <v>15082434.383921504</v>
      </c>
      <c r="F3006" s="1211">
        <v>40607983.698357224</v>
      </c>
    </row>
    <row r="3007" spans="2:6" ht="13.15" customHeight="1" x14ac:dyDescent="0.3">
      <c r="B3007" s="1173" t="s">
        <v>3784</v>
      </c>
      <c r="C3007" s="1206">
        <v>31204178.504856739</v>
      </c>
      <c r="D3007" s="1206">
        <v>3319837.9287758288</v>
      </c>
      <c r="E3007" s="1206">
        <v>10816288.134184137</v>
      </c>
      <c r="F3007" s="1210">
        <v>45340304.567816705</v>
      </c>
    </row>
    <row r="3008" spans="2:6" ht="13.15" customHeight="1" x14ac:dyDescent="0.3">
      <c r="B3008" s="1172" t="s">
        <v>3785</v>
      </c>
      <c r="C3008" s="1207">
        <v>42391411.672226124</v>
      </c>
      <c r="D3008" s="1208">
        <v>3702671.5377127165</v>
      </c>
      <c r="E3008" s="1207">
        <v>12676564.732265681</v>
      </c>
      <c r="F3008" s="1211">
        <v>58770647.94220452</v>
      </c>
    </row>
    <row r="3009" spans="2:6" ht="13.15" customHeight="1" x14ac:dyDescent="0.3">
      <c r="B3009" s="1173" t="s">
        <v>3786</v>
      </c>
      <c r="C3009" s="1206">
        <v>142648316.85946217</v>
      </c>
      <c r="D3009" s="1206">
        <v>11999121.227816327</v>
      </c>
      <c r="E3009" s="1206">
        <v>28351566.010271344</v>
      </c>
      <c r="F3009" s="1210">
        <v>182999004.09754983</v>
      </c>
    </row>
    <row r="3010" spans="2:6" ht="13.15" customHeight="1" x14ac:dyDescent="0.3">
      <c r="B3010" s="1172" t="s">
        <v>3787</v>
      </c>
      <c r="C3010" s="1207">
        <v>19730072.19864656</v>
      </c>
      <c r="D3010" s="1208">
        <v>606102.78884472721</v>
      </c>
      <c r="E3010" s="1207">
        <v>2610351.2849519686</v>
      </c>
      <c r="F3010" s="1211">
        <v>22946526.272443257</v>
      </c>
    </row>
    <row r="3011" spans="2:6" ht="13.15" customHeight="1" x14ac:dyDescent="0.3">
      <c r="B3011" s="1173" t="s">
        <v>3788</v>
      </c>
      <c r="C3011" s="1206">
        <v>14813222.255925417</v>
      </c>
      <c r="D3011" s="1206">
        <v>975610.04499120289</v>
      </c>
      <c r="E3011" s="1206">
        <v>1486521.8570575251</v>
      </c>
      <c r="F3011" s="1210">
        <v>17275354.157974146</v>
      </c>
    </row>
    <row r="3012" spans="2:6" ht="13.15" customHeight="1" x14ac:dyDescent="0.3">
      <c r="B3012" s="1172" t="s">
        <v>3789</v>
      </c>
      <c r="C3012" s="1207">
        <v>10283057.096258597</v>
      </c>
      <c r="D3012" s="1208">
        <v>678377.49626982794</v>
      </c>
      <c r="E3012" s="1207">
        <v>596157.80528609757</v>
      </c>
      <c r="F3012" s="1211">
        <v>11557592.397814523</v>
      </c>
    </row>
    <row r="3013" spans="2:6" ht="13.15" customHeight="1" x14ac:dyDescent="0.3">
      <c r="B3013" s="1173" t="s">
        <v>3790</v>
      </c>
      <c r="C3013" s="1206">
        <v>13590905.102711316</v>
      </c>
      <c r="D3013" s="1206">
        <v>1571693.4429312041</v>
      </c>
      <c r="E3013" s="1206">
        <v>2849777.5451942515</v>
      </c>
      <c r="F3013" s="1210">
        <v>18012376.090836771</v>
      </c>
    </row>
    <row r="3014" spans="2:6" ht="13.15" customHeight="1" x14ac:dyDescent="0.3">
      <c r="B3014" s="1172" t="s">
        <v>3791</v>
      </c>
      <c r="C3014" s="1207">
        <v>7181659.4400806455</v>
      </c>
      <c r="D3014" s="1208">
        <v>567953.11364428943</v>
      </c>
      <c r="E3014" s="1207">
        <v>1284803.487825464</v>
      </c>
      <c r="F3014" s="1211">
        <v>9034416.0415503997</v>
      </c>
    </row>
    <row r="3015" spans="2:6" ht="13.15" customHeight="1" x14ac:dyDescent="0.3">
      <c r="B3015" s="1173" t="s">
        <v>3792</v>
      </c>
      <c r="C3015" s="1206">
        <v>15547950.651976027</v>
      </c>
      <c r="D3015" s="1206">
        <v>1339544.7185558365</v>
      </c>
      <c r="E3015" s="1206">
        <v>2160351.0755292564</v>
      </c>
      <c r="F3015" s="1210">
        <v>19047846.446061119</v>
      </c>
    </row>
    <row r="3016" spans="2:6" ht="13.15" customHeight="1" x14ac:dyDescent="0.3">
      <c r="B3016" s="1172" t="s">
        <v>3793</v>
      </c>
      <c r="C3016" s="1207">
        <v>51743120.99122005</v>
      </c>
      <c r="D3016" s="1208">
        <v>3759368.3438294898</v>
      </c>
      <c r="E3016" s="1207">
        <v>15034215.737905717</v>
      </c>
      <c r="F3016" s="1211">
        <v>70536705.072955251</v>
      </c>
    </row>
    <row r="3017" spans="2:6" ht="13.15" customHeight="1" x14ac:dyDescent="0.3">
      <c r="B3017" s="1173" t="s">
        <v>3794</v>
      </c>
      <c r="C3017" s="1206">
        <v>11637682.708081327</v>
      </c>
      <c r="D3017" s="1206">
        <v>971444.68023305829</v>
      </c>
      <c r="E3017" s="1206">
        <v>2741424.505811784</v>
      </c>
      <c r="F3017" s="1210">
        <v>15350551.894126169</v>
      </c>
    </row>
    <row r="3018" spans="2:6" ht="13.15" customHeight="1" x14ac:dyDescent="0.3">
      <c r="B3018" s="1172" t="s">
        <v>3795</v>
      </c>
      <c r="C3018" s="1207">
        <v>26910775.850068524</v>
      </c>
      <c r="D3018" s="1208">
        <v>1148346.0328500643</v>
      </c>
      <c r="E3018" s="1207">
        <v>9436901.4641652871</v>
      </c>
      <c r="F3018" s="1211">
        <v>37496023.347083874</v>
      </c>
    </row>
    <row r="3019" spans="2:6" ht="13.15" customHeight="1" x14ac:dyDescent="0.3">
      <c r="B3019" s="1173" t="s">
        <v>3796</v>
      </c>
      <c r="C3019" s="1206">
        <v>183528626.66231602</v>
      </c>
      <c r="D3019" s="1206">
        <v>11384392.193712341</v>
      </c>
      <c r="E3019" s="1206">
        <v>35164339.115931377</v>
      </c>
      <c r="F3019" s="1210">
        <v>230077357.97195977</v>
      </c>
    </row>
    <row r="3020" spans="2:6" ht="13.15" customHeight="1" x14ac:dyDescent="0.3">
      <c r="B3020" s="1172" t="s">
        <v>3797</v>
      </c>
      <c r="C3020" s="1207">
        <v>346302985.30759197</v>
      </c>
      <c r="D3020" s="1208">
        <v>12293004.598117312</v>
      </c>
      <c r="E3020" s="1207">
        <v>86475485.241477147</v>
      </c>
      <c r="F3020" s="1211">
        <v>445071475.1471864</v>
      </c>
    </row>
    <row r="3021" spans="2:6" ht="13.15" customHeight="1" x14ac:dyDescent="0.3">
      <c r="B3021" s="1173" t="s">
        <v>3798</v>
      </c>
      <c r="C3021" s="1206">
        <v>279208123.42189908</v>
      </c>
      <c r="D3021" s="1206">
        <v>11878353.794186616</v>
      </c>
      <c r="E3021" s="1206">
        <v>76978636.401280478</v>
      </c>
      <c r="F3021" s="1210">
        <v>368065113.61736614</v>
      </c>
    </row>
    <row r="3022" spans="2:6" ht="13.15" customHeight="1" x14ac:dyDescent="0.3">
      <c r="B3022" s="1172" t="s">
        <v>3799</v>
      </c>
      <c r="C3022" s="1207">
        <v>280917756.24980295</v>
      </c>
      <c r="D3022" s="1208">
        <v>7190362.4084991831</v>
      </c>
      <c r="E3022" s="1207">
        <v>48795547.103573494</v>
      </c>
      <c r="F3022" s="1211">
        <v>336903665.76187563</v>
      </c>
    </row>
    <row r="3023" spans="2:6" ht="13.15" customHeight="1" x14ac:dyDescent="0.3">
      <c r="B3023" s="1173" t="s">
        <v>3800</v>
      </c>
      <c r="C3023" s="1206">
        <v>28927899.543593094</v>
      </c>
      <c r="D3023" s="1206">
        <v>1480463.5114208993</v>
      </c>
      <c r="E3023" s="1206">
        <v>2975479.4188026283</v>
      </c>
      <c r="F3023" s="1210">
        <v>33383842.473816618</v>
      </c>
    </row>
    <row r="3024" spans="2:6" ht="13.15" customHeight="1" x14ac:dyDescent="0.3">
      <c r="B3024" s="1172" t="s">
        <v>3801</v>
      </c>
      <c r="C3024" s="1207">
        <v>42062756.914877325</v>
      </c>
      <c r="D3024" s="1208">
        <v>2122971.0253646788</v>
      </c>
      <c r="E3024" s="1207">
        <v>11755792.027972527</v>
      </c>
      <c r="F3024" s="1211">
        <v>55941519.968214534</v>
      </c>
    </row>
    <row r="3025" spans="2:6" ht="13.15" customHeight="1" x14ac:dyDescent="0.3">
      <c r="B3025" s="1173" t="s">
        <v>3802</v>
      </c>
      <c r="C3025" s="1206">
        <v>12931957.093170295</v>
      </c>
      <c r="D3025" s="1206">
        <v>1211487.8965993687</v>
      </c>
      <c r="E3025" s="1206">
        <v>3919169.5652191578</v>
      </c>
      <c r="F3025" s="1210">
        <v>18062614.55498882</v>
      </c>
    </row>
    <row r="3026" spans="2:6" ht="13.15" customHeight="1" x14ac:dyDescent="0.3">
      <c r="B3026" s="1172" t="s">
        <v>3803</v>
      </c>
      <c r="C3026" s="1207">
        <v>190271442.56682587</v>
      </c>
      <c r="D3026" s="1208">
        <v>15331441.17868836</v>
      </c>
      <c r="E3026" s="1207">
        <v>61901300.137719415</v>
      </c>
      <c r="F3026" s="1211">
        <v>267504183.88323364</v>
      </c>
    </row>
    <row r="3027" spans="2:6" ht="13.15" customHeight="1" x14ac:dyDescent="0.3">
      <c r="B3027" s="1173" t="s">
        <v>3804</v>
      </c>
      <c r="C3027" s="1206">
        <v>51882666.135387242</v>
      </c>
      <c r="D3027" s="1206">
        <v>2963586.6645285822</v>
      </c>
      <c r="E3027" s="1206">
        <v>11301961.479489511</v>
      </c>
      <c r="F3027" s="1210">
        <v>66148214.279405333</v>
      </c>
    </row>
    <row r="3028" spans="2:6" ht="13.15" customHeight="1" x14ac:dyDescent="0.3">
      <c r="B3028" s="1172" t="s">
        <v>3805</v>
      </c>
      <c r="C3028" s="1207">
        <v>57360973.644464113</v>
      </c>
      <c r="D3028" s="1208">
        <v>2629963.462886394</v>
      </c>
      <c r="E3028" s="1207">
        <v>12991399.666606054</v>
      </c>
      <c r="F3028" s="1211">
        <v>72982336.773956567</v>
      </c>
    </row>
    <row r="3029" spans="2:6" ht="13.15" customHeight="1" x14ac:dyDescent="0.3">
      <c r="B3029" s="1173" t="s">
        <v>3806</v>
      </c>
      <c r="C3029" s="1206">
        <v>295890322.12925386</v>
      </c>
      <c r="D3029" s="1206">
        <v>18697815.800893854</v>
      </c>
      <c r="E3029" s="1206">
        <v>106192720.74472092</v>
      </c>
      <c r="F3029" s="1210">
        <v>420780858.67486864</v>
      </c>
    </row>
    <row r="3030" spans="2:6" ht="13.15" customHeight="1" x14ac:dyDescent="0.3">
      <c r="B3030" s="1172" t="s">
        <v>3807</v>
      </c>
      <c r="C3030" s="1207">
        <v>37999289.703120023</v>
      </c>
      <c r="D3030" s="1208">
        <v>2057465.0356715627</v>
      </c>
      <c r="E3030" s="1207">
        <v>15480099.299398692</v>
      </c>
      <c r="F3030" s="1211">
        <v>55536854.038190275</v>
      </c>
    </row>
    <row r="3031" spans="2:6" ht="13.15" customHeight="1" x14ac:dyDescent="0.3">
      <c r="B3031" s="1173" t="s">
        <v>3808</v>
      </c>
      <c r="C3031" s="1206">
        <v>672985404.48857439</v>
      </c>
      <c r="D3031" s="1206">
        <v>18542135.293058209</v>
      </c>
      <c r="E3031" s="1206">
        <v>87078373.267335251</v>
      </c>
      <c r="F3031" s="1210">
        <v>778605913.04896784</v>
      </c>
    </row>
    <row r="3032" spans="2:6" ht="13.15" customHeight="1" x14ac:dyDescent="0.3">
      <c r="B3032" s="1172" t="s">
        <v>3809</v>
      </c>
      <c r="C3032" s="1207">
        <v>145802692.51557839</v>
      </c>
      <c r="D3032" s="1208">
        <v>8878334.2602025047</v>
      </c>
      <c r="E3032" s="1207">
        <v>649237816.32424128</v>
      </c>
      <c r="F3032" s="1211">
        <v>803918843.1000222</v>
      </c>
    </row>
    <row r="3033" spans="2:6" ht="13.15" customHeight="1" x14ac:dyDescent="0.3">
      <c r="B3033" s="1173" t="s">
        <v>3810</v>
      </c>
      <c r="C3033" s="1206">
        <v>378089648.72929549</v>
      </c>
      <c r="D3033" s="1206">
        <v>20200189.69382973</v>
      </c>
      <c r="E3033" s="1206">
        <v>76119925.21932748</v>
      </c>
      <c r="F3033" s="1210">
        <v>474409763.64245272</v>
      </c>
    </row>
    <row r="3034" spans="2:6" ht="13.15" customHeight="1" x14ac:dyDescent="0.3">
      <c r="B3034" s="1172" t="s">
        <v>3811</v>
      </c>
      <c r="C3034" s="1207">
        <v>691863868.99233794</v>
      </c>
      <c r="D3034" s="1208">
        <v>20962099.640114237</v>
      </c>
      <c r="E3034" s="1207">
        <v>191693679.29103491</v>
      </c>
      <c r="F3034" s="1211">
        <v>904519647.92348707</v>
      </c>
    </row>
    <row r="3035" spans="2:6" ht="13.15" customHeight="1" x14ac:dyDescent="0.3">
      <c r="B3035" s="1173" t="s">
        <v>3812</v>
      </c>
      <c r="C3035" s="1206">
        <v>41022312.689286247</v>
      </c>
      <c r="D3035" s="1206">
        <v>3739962.8100407021</v>
      </c>
      <c r="E3035" s="1206">
        <v>16004083.484720064</v>
      </c>
      <c r="F3035" s="1210">
        <v>60766358.984047018</v>
      </c>
    </row>
    <row r="3036" spans="2:6" ht="13.15" customHeight="1" x14ac:dyDescent="0.3">
      <c r="B3036" s="1172" t="s">
        <v>3813</v>
      </c>
      <c r="C3036" s="1207">
        <v>372412264.09673929</v>
      </c>
      <c r="D3036" s="1208">
        <v>13517692.197902961</v>
      </c>
      <c r="E3036" s="1207">
        <v>79306367.766537666</v>
      </c>
      <c r="F3036" s="1211">
        <v>465236324.06117994</v>
      </c>
    </row>
    <row r="3037" spans="2:6" ht="13.15" customHeight="1" x14ac:dyDescent="0.3">
      <c r="B3037" s="1173" t="s">
        <v>3814</v>
      </c>
      <c r="C3037" s="1206">
        <v>156118519.50870597</v>
      </c>
      <c r="D3037" s="1206">
        <v>25474765.757147204</v>
      </c>
      <c r="E3037" s="1206">
        <v>863601081.90243459</v>
      </c>
      <c r="F3037" s="1210">
        <v>1045194367.1682878</v>
      </c>
    </row>
    <row r="3038" spans="2:6" ht="13.15" customHeight="1" x14ac:dyDescent="0.3">
      <c r="B3038" s="1172" t="s">
        <v>3815</v>
      </c>
      <c r="C3038" s="1207">
        <v>7763461.6507425392</v>
      </c>
      <c r="D3038" s="1208">
        <v>57020.466216220528</v>
      </c>
      <c r="E3038" s="1207">
        <v>4308746.5900074001</v>
      </c>
      <c r="F3038" s="1211">
        <v>12129228.70696616</v>
      </c>
    </row>
    <row r="3039" spans="2:6" ht="13.15" customHeight="1" x14ac:dyDescent="0.3">
      <c r="B3039" s="1173" t="s">
        <v>3816</v>
      </c>
      <c r="C3039" s="1206">
        <v>129366541.11721519</v>
      </c>
      <c r="D3039" s="1206">
        <v>6020176.3550253315</v>
      </c>
      <c r="E3039" s="1206">
        <v>9159258.3769271374</v>
      </c>
      <c r="F3039" s="1210">
        <v>144545975.84916764</v>
      </c>
    </row>
    <row r="3040" spans="2:6" ht="13.15" customHeight="1" x14ac:dyDescent="0.3">
      <c r="B3040" s="1172" t="s">
        <v>3817</v>
      </c>
      <c r="C3040" s="1207">
        <v>159972122.83926472</v>
      </c>
      <c r="D3040" s="1208">
        <v>6960268.2221464133</v>
      </c>
      <c r="E3040" s="1207">
        <v>17227150.634793669</v>
      </c>
      <c r="F3040" s="1211">
        <v>184159541.69620481</v>
      </c>
    </row>
    <row r="3041" spans="2:6" ht="13.15" customHeight="1" x14ac:dyDescent="0.3">
      <c r="B3041" s="1173" t="s">
        <v>3818</v>
      </c>
      <c r="C3041" s="1206">
        <v>248516247.63809466</v>
      </c>
      <c r="D3041" s="1206">
        <v>5322125.9535802165</v>
      </c>
      <c r="E3041" s="1206">
        <v>35171998.908290491</v>
      </c>
      <c r="F3041" s="1210">
        <v>289010372.49996537</v>
      </c>
    </row>
    <row r="3042" spans="2:6" ht="13.15" customHeight="1" x14ac:dyDescent="0.3">
      <c r="B3042" s="1172" t="s">
        <v>3819</v>
      </c>
      <c r="C3042" s="1207">
        <v>1704302394.5542231</v>
      </c>
      <c r="D3042" s="1208">
        <v>31818433.345484134</v>
      </c>
      <c r="E3042" s="1207">
        <v>449285643.02680421</v>
      </c>
      <c r="F3042" s="1211">
        <v>2185406470.9265113</v>
      </c>
    </row>
    <row r="3043" spans="2:6" ht="13.15" customHeight="1" x14ac:dyDescent="0.3">
      <c r="B3043" s="1173" t="s">
        <v>3820</v>
      </c>
      <c r="C3043" s="1206">
        <v>252388966.74182695</v>
      </c>
      <c r="D3043" s="1206">
        <v>5670778.2415794972</v>
      </c>
      <c r="E3043" s="1206">
        <v>28408900.477981519</v>
      </c>
      <c r="F3043" s="1210">
        <v>286468645.46138799</v>
      </c>
    </row>
    <row r="3044" spans="2:6" ht="13.15" customHeight="1" x14ac:dyDescent="0.3">
      <c r="B3044" s="1172" t="s">
        <v>3821</v>
      </c>
      <c r="C3044" s="1207">
        <v>196967697.90953436</v>
      </c>
      <c r="D3044" s="1208">
        <v>5222987.4579007318</v>
      </c>
      <c r="E3044" s="1207">
        <v>96248431.192476347</v>
      </c>
      <c r="F3044" s="1211">
        <v>298439116.55991143</v>
      </c>
    </row>
    <row r="3045" spans="2:6" ht="13.15" customHeight="1" x14ac:dyDescent="0.3">
      <c r="B3045" s="1173" t="s">
        <v>3822</v>
      </c>
      <c r="C3045" s="1206">
        <v>180817190.77887934</v>
      </c>
      <c r="D3045" s="1206">
        <v>6120919.0790238334</v>
      </c>
      <c r="E3045" s="1206">
        <v>161819166.54227054</v>
      </c>
      <c r="F3045" s="1210">
        <v>348757276.40017372</v>
      </c>
    </row>
    <row r="3046" spans="2:6" ht="13.15" customHeight="1" x14ac:dyDescent="0.3">
      <c r="B3046" s="1172" t="s">
        <v>3823</v>
      </c>
      <c r="C3046" s="1207">
        <v>79056010.784118712</v>
      </c>
      <c r="D3046" s="1208">
        <v>1636144.0192565471</v>
      </c>
      <c r="E3046" s="1207">
        <v>27070533.239175547</v>
      </c>
      <c r="F3046" s="1211">
        <v>107762688.0425508</v>
      </c>
    </row>
    <row r="3047" spans="2:6" ht="13.15" customHeight="1" x14ac:dyDescent="0.3">
      <c r="B3047" s="1173" t="s">
        <v>3824</v>
      </c>
      <c r="C3047" s="1206">
        <v>479493363.76571012</v>
      </c>
      <c r="D3047" s="1206">
        <v>15985853.755420616</v>
      </c>
      <c r="E3047" s="1206">
        <v>153713073.96376851</v>
      </c>
      <c r="F3047" s="1210">
        <v>649192291.48489928</v>
      </c>
    </row>
    <row r="3048" spans="2:6" ht="13.15" customHeight="1" x14ac:dyDescent="0.3">
      <c r="B3048" s="1172" t="s">
        <v>3825</v>
      </c>
      <c r="C3048" s="1207">
        <v>67862087.096138582</v>
      </c>
      <c r="D3048" s="1208">
        <v>2015614.3775948009</v>
      </c>
      <c r="E3048" s="1207">
        <v>9616578.6847258303</v>
      </c>
      <c r="F3048" s="1211">
        <v>79494280.158459216</v>
      </c>
    </row>
    <row r="3049" spans="2:6" ht="13.15" customHeight="1" x14ac:dyDescent="0.3">
      <c r="B3049" s="1173" t="s">
        <v>3826</v>
      </c>
      <c r="C3049" s="1206">
        <v>175635314.29523003</v>
      </c>
      <c r="D3049" s="1206">
        <v>11666201.635085985</v>
      </c>
      <c r="E3049" s="1206">
        <v>71371303.785440326</v>
      </c>
      <c r="F3049" s="1210">
        <v>258672819.71575636</v>
      </c>
    </row>
    <row r="3050" spans="2:6" ht="13.15" customHeight="1" x14ac:dyDescent="0.3">
      <c r="B3050" s="1172" t="s">
        <v>3827</v>
      </c>
      <c r="C3050" s="1207">
        <v>33500938.651663527</v>
      </c>
      <c r="D3050" s="1208">
        <v>1833027.8649700561</v>
      </c>
      <c r="E3050" s="1207">
        <v>3327950.9298194405</v>
      </c>
      <c r="F3050" s="1211">
        <v>38661917.446453027</v>
      </c>
    </row>
    <row r="3051" spans="2:6" ht="13.15" customHeight="1" x14ac:dyDescent="0.3">
      <c r="B3051" s="1173" t="s">
        <v>3828</v>
      </c>
      <c r="C3051" s="1206">
        <v>16417172.166426532</v>
      </c>
      <c r="D3051" s="1206">
        <v>1286562.9674936275</v>
      </c>
      <c r="E3051" s="1206">
        <v>10844070.964795021</v>
      </c>
      <c r="F3051" s="1210">
        <v>28547806.098715179</v>
      </c>
    </row>
    <row r="3052" spans="2:6" ht="13.15" customHeight="1" x14ac:dyDescent="0.3">
      <c r="B3052" s="1172" t="s">
        <v>3829</v>
      </c>
      <c r="C3052" s="1207">
        <v>40118409.700649373</v>
      </c>
      <c r="D3052" s="1208">
        <v>2571803.1502329777</v>
      </c>
      <c r="E3052" s="1207">
        <v>5263549.8686682852</v>
      </c>
      <c r="F3052" s="1211">
        <v>47953762.719550639</v>
      </c>
    </row>
    <row r="3053" spans="2:6" ht="13.15" customHeight="1" x14ac:dyDescent="0.3">
      <c r="B3053" s="1173" t="s">
        <v>3830</v>
      </c>
      <c r="C3053" s="1206">
        <v>27268923.51459942</v>
      </c>
      <c r="D3053" s="1206">
        <v>1831859.8741763886</v>
      </c>
      <c r="E3053" s="1206">
        <v>11236796.710385831</v>
      </c>
      <c r="F3053" s="1210">
        <v>40337580.09916164</v>
      </c>
    </row>
    <row r="3054" spans="2:6" ht="13.15" customHeight="1" x14ac:dyDescent="0.3">
      <c r="B3054" s="1172" t="s">
        <v>3831</v>
      </c>
      <c r="C3054" s="1207">
        <v>35037027.567398407</v>
      </c>
      <c r="D3054" s="1208">
        <v>1296075.7599818222</v>
      </c>
      <c r="E3054" s="1207">
        <v>4700838.2257860685</v>
      </c>
      <c r="F3054" s="1211">
        <v>41033941.553166293</v>
      </c>
    </row>
    <row r="3055" spans="2:6" ht="13.15" customHeight="1" x14ac:dyDescent="0.3">
      <c r="B3055" s="1173" t="s">
        <v>3832</v>
      </c>
      <c r="C3055" s="1206">
        <v>78862395.310117677</v>
      </c>
      <c r="D3055" s="1206">
        <v>4687344.0654885313</v>
      </c>
      <c r="E3055" s="1206">
        <v>91114059.348986462</v>
      </c>
      <c r="F3055" s="1210">
        <v>174663798.72459269</v>
      </c>
    </row>
    <row r="3056" spans="2:6" ht="13.15" customHeight="1" x14ac:dyDescent="0.3">
      <c r="B3056" s="1172" t="s">
        <v>3833</v>
      </c>
      <c r="C3056" s="1207">
        <v>628867292.33382499</v>
      </c>
      <c r="D3056" s="1208">
        <v>17125432.821229048</v>
      </c>
      <c r="E3056" s="1207">
        <v>105233793.42521663</v>
      </c>
      <c r="F3056" s="1211">
        <v>751226518.58027077</v>
      </c>
    </row>
    <row r="3057" spans="2:6" ht="13.15" customHeight="1" x14ac:dyDescent="0.3">
      <c r="B3057" s="1173" t="s">
        <v>3834</v>
      </c>
      <c r="C3057" s="1206">
        <v>48258315.541674659</v>
      </c>
      <c r="D3057" s="1206">
        <v>1878818.7329531717</v>
      </c>
      <c r="E3057" s="1206">
        <v>2464709.9748813212</v>
      </c>
      <c r="F3057" s="1210">
        <v>52601844.249509148</v>
      </c>
    </row>
    <row r="3058" spans="2:6" ht="13.15" customHeight="1" x14ac:dyDescent="0.3">
      <c r="B3058" s="1172" t="s">
        <v>3835</v>
      </c>
      <c r="C3058" s="1207">
        <v>1591833650.7575119</v>
      </c>
      <c r="D3058" s="1208">
        <v>40517136.250491641</v>
      </c>
      <c r="E3058" s="1207">
        <v>770990305.37582266</v>
      </c>
      <c r="F3058" s="1211">
        <v>2403341092.3838263</v>
      </c>
    </row>
    <row r="3059" spans="2:6" ht="13.15" customHeight="1" x14ac:dyDescent="0.3">
      <c r="B3059" s="1173" t="s">
        <v>3836</v>
      </c>
      <c r="C3059" s="1206">
        <v>43479235.707040325</v>
      </c>
      <c r="D3059" s="1206">
        <v>1913830.3124067646</v>
      </c>
      <c r="E3059" s="1206">
        <v>1255188.1590280151</v>
      </c>
      <c r="F3059" s="1210">
        <v>46648254.178475104</v>
      </c>
    </row>
    <row r="3060" spans="2:6" ht="13.15" customHeight="1" x14ac:dyDescent="0.3">
      <c r="B3060" s="1172" t="s">
        <v>3837</v>
      </c>
      <c r="C3060" s="1207">
        <v>193790383.32560977</v>
      </c>
      <c r="D3060" s="1208">
        <v>5127029.2745028008</v>
      </c>
      <c r="E3060" s="1207">
        <v>29672275.943839435</v>
      </c>
      <c r="F3060" s="1211">
        <v>228589688.54395202</v>
      </c>
    </row>
    <row r="3061" spans="2:6" ht="13.15" customHeight="1" x14ac:dyDescent="0.3">
      <c r="B3061" s="1173" t="s">
        <v>3838</v>
      </c>
      <c r="C3061" s="1206">
        <v>215257123.51707697</v>
      </c>
      <c r="D3061" s="1206">
        <v>3957110.5924154543</v>
      </c>
      <c r="E3061" s="1206">
        <v>20796815.605919212</v>
      </c>
      <c r="F3061" s="1210">
        <v>240011049.71541163</v>
      </c>
    </row>
    <row r="3062" spans="2:6" ht="13.15" customHeight="1" x14ac:dyDescent="0.3">
      <c r="B3062" s="1172" t="s">
        <v>3839</v>
      </c>
      <c r="C3062" s="1207">
        <v>748959816.09587395</v>
      </c>
      <c r="D3062" s="1208">
        <v>16472469.678855181</v>
      </c>
      <c r="E3062" s="1207">
        <v>1036802400.1362813</v>
      </c>
      <c r="F3062" s="1211">
        <v>1802234685.9110103</v>
      </c>
    </row>
    <row r="3063" spans="2:6" ht="13.15" customHeight="1" x14ac:dyDescent="0.3">
      <c r="B3063" s="1173" t="s">
        <v>3840</v>
      </c>
      <c r="C3063" s="1206">
        <v>105191232.40828732</v>
      </c>
      <c r="D3063" s="1206">
        <v>3218293.0906178202</v>
      </c>
      <c r="E3063" s="1206">
        <v>14289080.22092168</v>
      </c>
      <c r="F3063" s="1210">
        <v>122698605.71982682</v>
      </c>
    </row>
    <row r="3064" spans="2:6" ht="13.15" customHeight="1" x14ac:dyDescent="0.3">
      <c r="B3064" s="1172" t="s">
        <v>3841</v>
      </c>
      <c r="C3064" s="1207">
        <v>91064266.409293771</v>
      </c>
      <c r="D3064" s="1208">
        <v>1245092.2582292636</v>
      </c>
      <c r="E3064" s="1207">
        <v>9804128.7452176567</v>
      </c>
      <c r="F3064" s="1211">
        <v>102113487.41274069</v>
      </c>
    </row>
    <row r="3065" spans="2:6" ht="13.15" customHeight="1" x14ac:dyDescent="0.3">
      <c r="B3065" s="1173" t="s">
        <v>3842</v>
      </c>
      <c r="C3065" s="1206">
        <v>31298528.499592103</v>
      </c>
      <c r="D3065" s="1206">
        <v>273506.85621383565</v>
      </c>
      <c r="E3065" s="1206">
        <v>2492036.9613473895</v>
      </c>
      <c r="F3065" s="1210">
        <v>34064072.317153327</v>
      </c>
    </row>
    <row r="3066" spans="2:6" ht="13.15" customHeight="1" x14ac:dyDescent="0.3">
      <c r="B3066" s="1172" t="s">
        <v>3843</v>
      </c>
      <c r="C3066" s="1207">
        <v>219751651.41389871</v>
      </c>
      <c r="D3066" s="1208">
        <v>3983960.3084916035</v>
      </c>
      <c r="E3066" s="1207">
        <v>23889905.433097113</v>
      </c>
      <c r="F3066" s="1211">
        <v>247625517.15548745</v>
      </c>
    </row>
    <row r="3067" spans="2:6" ht="13.15" customHeight="1" x14ac:dyDescent="0.3">
      <c r="B3067" s="1173" t="s">
        <v>3844</v>
      </c>
      <c r="C3067" s="1206">
        <v>1931376069.7997911</v>
      </c>
      <c r="D3067" s="1206">
        <v>31859707.044253159</v>
      </c>
      <c r="E3067" s="1206">
        <v>455047999.7730915</v>
      </c>
      <c r="F3067" s="1210">
        <v>2418283776.6171355</v>
      </c>
    </row>
    <row r="3068" spans="2:6" ht="13.15" customHeight="1" x14ac:dyDescent="0.3">
      <c r="B3068" s="1172" t="s">
        <v>3845</v>
      </c>
      <c r="C3068" s="1207">
        <v>2441357.3167412961</v>
      </c>
      <c r="D3068" s="1208">
        <v>142269.72197581179</v>
      </c>
      <c r="E3068" s="1207">
        <v>2680672.7162093068</v>
      </c>
      <c r="F3068" s="1211">
        <v>5264299.7549264152</v>
      </c>
    </row>
    <row r="3069" spans="2:6" ht="13.15" customHeight="1" x14ac:dyDescent="0.3">
      <c r="B3069" s="1173" t="s">
        <v>3846</v>
      </c>
      <c r="C3069" s="1206">
        <v>285273558.24987918</v>
      </c>
      <c r="D3069" s="1206">
        <v>5385872.920993709</v>
      </c>
      <c r="E3069" s="1206">
        <v>25251049.473488353</v>
      </c>
      <c r="F3069" s="1210">
        <v>315910480.6443612</v>
      </c>
    </row>
    <row r="3070" spans="2:6" ht="13.15" customHeight="1" x14ac:dyDescent="0.3">
      <c r="B3070" s="1172" t="s">
        <v>3847</v>
      </c>
      <c r="C3070" s="1207">
        <v>118317078.05793257</v>
      </c>
      <c r="D3070" s="1208">
        <v>2103298.1201893892</v>
      </c>
      <c r="E3070" s="1207">
        <v>9174846.8412292246</v>
      </c>
      <c r="F3070" s="1211">
        <v>129595223.01935118</v>
      </c>
    </row>
    <row r="3071" spans="2:6" ht="13.15" customHeight="1" x14ac:dyDescent="0.3">
      <c r="B3071" s="1173" t="s">
        <v>3848</v>
      </c>
      <c r="C3071" s="1206">
        <v>120192471.94749869</v>
      </c>
      <c r="D3071" s="1206">
        <v>4320299.4405335281</v>
      </c>
      <c r="E3071" s="1206">
        <v>11973813.000711253</v>
      </c>
      <c r="F3071" s="1210">
        <v>136486584.38874349</v>
      </c>
    </row>
    <row r="3072" spans="2:6" ht="13.15" customHeight="1" x14ac:dyDescent="0.3">
      <c r="B3072" s="1172" t="s">
        <v>3849</v>
      </c>
      <c r="C3072" s="1207">
        <v>19636814.533806827</v>
      </c>
      <c r="D3072" s="1208">
        <v>698500.71114870172</v>
      </c>
      <c r="E3072" s="1207">
        <v>2681598.8105630036</v>
      </c>
      <c r="F3072" s="1211">
        <v>23016914.05551853</v>
      </c>
    </row>
    <row r="3073" spans="2:6" ht="13.15" customHeight="1" x14ac:dyDescent="0.3">
      <c r="B3073" s="1173" t="s">
        <v>3850</v>
      </c>
      <c r="C3073" s="1206">
        <v>266038857.65890241</v>
      </c>
      <c r="D3073" s="1206">
        <v>5281851.3794659963</v>
      </c>
      <c r="E3073" s="1206">
        <v>46905210.124012485</v>
      </c>
      <c r="F3073" s="1210">
        <v>318225919.16238087</v>
      </c>
    </row>
    <row r="3074" spans="2:6" ht="13.15" customHeight="1" x14ac:dyDescent="0.3">
      <c r="B3074" s="1172" t="s">
        <v>3851</v>
      </c>
      <c r="C3074" s="1207">
        <v>529062338.64090776</v>
      </c>
      <c r="D3074" s="1208">
        <v>12903019.452511905</v>
      </c>
      <c r="E3074" s="1207">
        <v>93383785.234075904</v>
      </c>
      <c r="F3074" s="1211">
        <v>635349143.32749557</v>
      </c>
    </row>
    <row r="3075" spans="2:6" ht="13.15" customHeight="1" x14ac:dyDescent="0.3">
      <c r="B3075" s="1173" t="s">
        <v>3852</v>
      </c>
      <c r="C3075" s="1206">
        <v>58008861.813811839</v>
      </c>
      <c r="D3075" s="1206">
        <v>1431998.929572759</v>
      </c>
      <c r="E3075" s="1206">
        <v>6250895.9035662785</v>
      </c>
      <c r="F3075" s="1210">
        <v>65691756.646950878</v>
      </c>
    </row>
    <row r="3076" spans="2:6" ht="13.15" customHeight="1" x14ac:dyDescent="0.3">
      <c r="B3076" s="1172" t="s">
        <v>3853</v>
      </c>
      <c r="C3076" s="1207">
        <v>32220318.390269987</v>
      </c>
      <c r="D3076" s="1208">
        <v>1130418.0777761587</v>
      </c>
      <c r="E3076" s="1207">
        <v>1628567.7907867318</v>
      </c>
      <c r="F3076" s="1211">
        <v>34979304.258832879</v>
      </c>
    </row>
    <row r="3077" spans="2:6" ht="13.15" customHeight="1" x14ac:dyDescent="0.3">
      <c r="B3077" s="1173" t="s">
        <v>3854</v>
      </c>
      <c r="C3077" s="1206">
        <v>98535529.812954336</v>
      </c>
      <c r="D3077" s="1206">
        <v>11886403.080138164</v>
      </c>
      <c r="E3077" s="1206">
        <v>48485836.394158021</v>
      </c>
      <c r="F3077" s="1210">
        <v>158907769.28725052</v>
      </c>
    </row>
    <row r="3078" spans="2:6" ht="13.15" customHeight="1" x14ac:dyDescent="0.3">
      <c r="B3078" s="1172" t="s">
        <v>3855</v>
      </c>
      <c r="C3078" s="1207">
        <v>135817431.85711685</v>
      </c>
      <c r="D3078" s="1208">
        <v>6218129.6862848513</v>
      </c>
      <c r="E3078" s="1207">
        <v>26708238.983346757</v>
      </c>
      <c r="F3078" s="1211">
        <v>168743800.52674845</v>
      </c>
    </row>
    <row r="3079" spans="2:6" ht="13.15" customHeight="1" x14ac:dyDescent="0.3">
      <c r="B3079" s="1173" t="s">
        <v>3856</v>
      </c>
      <c r="C3079" s="1206">
        <v>41254705.874582313</v>
      </c>
      <c r="D3079" s="1206">
        <v>1563024.981137228</v>
      </c>
      <c r="E3079" s="1206">
        <v>5729251.8493303619</v>
      </c>
      <c r="F3079" s="1210">
        <v>48546982.705049902</v>
      </c>
    </row>
    <row r="3080" spans="2:6" ht="13.15" customHeight="1" x14ac:dyDescent="0.3">
      <c r="B3080" s="1172" t="s">
        <v>3857</v>
      </c>
      <c r="C3080" s="1207">
        <v>28312098.564929586</v>
      </c>
      <c r="D3080" s="1208">
        <v>1002938.2151274076</v>
      </c>
      <c r="E3080" s="1207">
        <v>1191019.0784770201</v>
      </c>
      <c r="F3080" s="1211">
        <v>30506055.858534016</v>
      </c>
    </row>
    <row r="3081" spans="2:6" ht="13.15" customHeight="1" x14ac:dyDescent="0.3">
      <c r="B3081" s="1173" t="s">
        <v>3858</v>
      </c>
      <c r="C3081" s="1206">
        <v>154892925.36580488</v>
      </c>
      <c r="D3081" s="1206">
        <v>5617838.7070519943</v>
      </c>
      <c r="E3081" s="1206">
        <v>16347862.46146282</v>
      </c>
      <c r="F3081" s="1210">
        <v>176858626.5343197</v>
      </c>
    </row>
    <row r="3082" spans="2:6" ht="13.15" customHeight="1" x14ac:dyDescent="0.3">
      <c r="B3082" s="1172" t="s">
        <v>3859</v>
      </c>
      <c r="C3082" s="1207">
        <v>154397690.29937202</v>
      </c>
      <c r="D3082" s="1208">
        <v>5570007.373224522</v>
      </c>
      <c r="E3082" s="1207">
        <v>24674715.392549738</v>
      </c>
      <c r="F3082" s="1211">
        <v>184642413.06514627</v>
      </c>
    </row>
    <row r="3083" spans="2:6" ht="13.15" customHeight="1" x14ac:dyDescent="0.3">
      <c r="B3083" s="1173" t="s">
        <v>3860</v>
      </c>
      <c r="C3083" s="1206">
        <v>91201899.976143643</v>
      </c>
      <c r="D3083" s="1206">
        <v>3795576.0584332254</v>
      </c>
      <c r="E3083" s="1206">
        <v>10604115.679248273</v>
      </c>
      <c r="F3083" s="1210">
        <v>105601591.71382514</v>
      </c>
    </row>
    <row r="3084" spans="2:6" ht="13.15" customHeight="1" x14ac:dyDescent="0.3">
      <c r="B3084" s="1172" t="s">
        <v>3861</v>
      </c>
      <c r="C3084" s="1207">
        <v>55081281.152276598</v>
      </c>
      <c r="D3084" s="1208">
        <v>3076107.8017114312</v>
      </c>
      <c r="E3084" s="1207">
        <v>7711167.5220838459</v>
      </c>
      <c r="F3084" s="1211">
        <v>65868556.476071879</v>
      </c>
    </row>
    <row r="3085" spans="2:6" ht="13.15" customHeight="1" x14ac:dyDescent="0.3">
      <c r="B3085" s="1173" t="s">
        <v>3862</v>
      </c>
      <c r="C3085" s="1206">
        <v>190846417.71563998</v>
      </c>
      <c r="D3085" s="1206">
        <v>4196013.9623445719</v>
      </c>
      <c r="E3085" s="1206">
        <v>23085579.489543661</v>
      </c>
      <c r="F3085" s="1210">
        <v>218128011.16752821</v>
      </c>
    </row>
    <row r="3086" spans="2:6" ht="13.15" customHeight="1" x14ac:dyDescent="0.3">
      <c r="B3086" s="1172" t="s">
        <v>3863</v>
      </c>
      <c r="C3086" s="1207">
        <v>69401043.377849504</v>
      </c>
      <c r="D3086" s="1208">
        <v>2089197.7975959394</v>
      </c>
      <c r="E3086" s="1207">
        <v>16725837.963636823</v>
      </c>
      <c r="F3086" s="1211">
        <v>88216079.139082253</v>
      </c>
    </row>
    <row r="3087" spans="2:6" ht="13.15" customHeight="1" x14ac:dyDescent="0.3">
      <c r="B3087" s="1173" t="s">
        <v>3864</v>
      </c>
      <c r="C3087" s="1206">
        <v>46992168.651398271</v>
      </c>
      <c r="D3087" s="1206">
        <v>1836714.7756681435</v>
      </c>
      <c r="E3087" s="1206">
        <v>3459579.8072914747</v>
      </c>
      <c r="F3087" s="1210">
        <v>52288463.234357893</v>
      </c>
    </row>
    <row r="3088" spans="2:6" ht="13.15" customHeight="1" x14ac:dyDescent="0.3">
      <c r="B3088" s="1172" t="s">
        <v>3865</v>
      </c>
      <c r="C3088" s="1207">
        <v>45032255.736157529</v>
      </c>
      <c r="D3088" s="1208">
        <v>1833393.7416042178</v>
      </c>
      <c r="E3088" s="1207">
        <v>3918294.8269609786</v>
      </c>
      <c r="F3088" s="1211">
        <v>50783944.304722726</v>
      </c>
    </row>
    <row r="3089" spans="2:6" ht="13.15" customHeight="1" x14ac:dyDescent="0.3">
      <c r="B3089" s="1173" t="s">
        <v>3866</v>
      </c>
      <c r="C3089" s="1206">
        <v>34685297.341004364</v>
      </c>
      <c r="D3089" s="1206">
        <v>1299847.1037493318</v>
      </c>
      <c r="E3089" s="1206">
        <v>1544416.683847528</v>
      </c>
      <c r="F3089" s="1210">
        <v>37529561.128601223</v>
      </c>
    </row>
    <row r="3090" spans="2:6" ht="13.15" customHeight="1" x14ac:dyDescent="0.3">
      <c r="B3090" s="1172" t="s">
        <v>3867</v>
      </c>
      <c r="C3090" s="1207">
        <v>35552880.360611431</v>
      </c>
      <c r="D3090" s="1208">
        <v>1042143.3036956182</v>
      </c>
      <c r="E3090" s="1207">
        <v>1267082.2947272765</v>
      </c>
      <c r="F3090" s="1211">
        <v>37862105.959034324</v>
      </c>
    </row>
    <row r="3091" spans="2:6" ht="13.15" customHeight="1" x14ac:dyDescent="0.3">
      <c r="B3091" s="1173" t="s">
        <v>3868</v>
      </c>
      <c r="C3091" s="1206">
        <v>315614932.67842215</v>
      </c>
      <c r="D3091" s="1206">
        <v>3906113.0184846609</v>
      </c>
      <c r="E3091" s="1206">
        <v>38061399.659076326</v>
      </c>
      <c r="F3091" s="1210">
        <v>357582445.35598314</v>
      </c>
    </row>
    <row r="3092" spans="2:6" ht="13.15" customHeight="1" x14ac:dyDescent="0.3">
      <c r="B3092" s="1172" t="s">
        <v>3869</v>
      </c>
      <c r="C3092" s="1207">
        <v>716583567.61300206</v>
      </c>
      <c r="D3092" s="1208">
        <v>25735002.549283296</v>
      </c>
      <c r="E3092" s="1207">
        <v>491850726.61232489</v>
      </c>
      <c r="F3092" s="1211">
        <v>1234169296.7746103</v>
      </c>
    </row>
    <row r="3093" spans="2:6" ht="13.15" customHeight="1" x14ac:dyDescent="0.3">
      <c r="B3093" s="1173" t="s">
        <v>3870</v>
      </c>
      <c r="C3093" s="1206">
        <v>1339046666.3099639</v>
      </c>
      <c r="D3093" s="1206">
        <v>24006165.091980081</v>
      </c>
      <c r="E3093" s="1206">
        <v>276756686.89517552</v>
      </c>
      <c r="F3093" s="1210">
        <v>1639809518.2971194</v>
      </c>
    </row>
    <row r="3094" spans="2:6" ht="13.15" customHeight="1" x14ac:dyDescent="0.3">
      <c r="B3094" s="1172" t="s">
        <v>3871</v>
      </c>
      <c r="C3094" s="1207">
        <v>1286384895.8765166</v>
      </c>
      <c r="D3094" s="1208">
        <v>26432560.424490381</v>
      </c>
      <c r="E3094" s="1207">
        <v>140824075.20952114</v>
      </c>
      <c r="F3094" s="1211">
        <v>1453641531.5105281</v>
      </c>
    </row>
    <row r="3095" spans="2:6" ht="13.15" customHeight="1" x14ac:dyDescent="0.3">
      <c r="B3095" s="1173" t="s">
        <v>3872</v>
      </c>
      <c r="C3095" s="1206">
        <v>2416458612.5589843</v>
      </c>
      <c r="D3095" s="1206">
        <v>59999011.606214933</v>
      </c>
      <c r="E3095" s="1206">
        <v>412477863.70217222</v>
      </c>
      <c r="F3095" s="1210">
        <v>2888935487.8673716</v>
      </c>
    </row>
    <row r="3096" spans="2:6" ht="13.15" customHeight="1" x14ac:dyDescent="0.3">
      <c r="B3096" s="1172" t="s">
        <v>3873</v>
      </c>
      <c r="C3096" s="1207">
        <v>72503.396822686133</v>
      </c>
      <c r="D3096" s="1208">
        <v>8640.3174375023191</v>
      </c>
      <c r="E3096" s="1207">
        <v>0</v>
      </c>
      <c r="F3096" s="1211">
        <v>81143.714260188455</v>
      </c>
    </row>
    <row r="3097" spans="2:6" ht="13.15" customHeight="1" x14ac:dyDescent="0.3">
      <c r="B3097" s="1173" t="s">
        <v>3874</v>
      </c>
      <c r="C3097" s="1206">
        <v>172041.95856230607</v>
      </c>
      <c r="D3097" s="1206">
        <v>0</v>
      </c>
      <c r="E3097" s="1206">
        <v>49707929.215778112</v>
      </c>
      <c r="F3097" s="1210">
        <v>49879971.174340419</v>
      </c>
    </row>
    <row r="3098" spans="2:6" ht="13.15" customHeight="1" x14ac:dyDescent="0.3">
      <c r="B3098" s="1172" t="s">
        <v>3875</v>
      </c>
      <c r="C3098" s="1207">
        <v>563820549.00244594</v>
      </c>
      <c r="D3098" s="1208">
        <v>7430504.1301131593</v>
      </c>
      <c r="E3098" s="1207">
        <v>121212754.2933123</v>
      </c>
      <c r="F3098" s="1211">
        <v>692463807.42587137</v>
      </c>
    </row>
    <row r="3099" spans="2:6" ht="13.15" customHeight="1" x14ac:dyDescent="0.3">
      <c r="B3099" s="1173" t="s">
        <v>3876</v>
      </c>
      <c r="C3099" s="1206">
        <v>76527676.699437603</v>
      </c>
      <c r="D3099" s="1206">
        <v>8458110.8736899737</v>
      </c>
      <c r="E3099" s="1206">
        <v>25522536.511700857</v>
      </c>
      <c r="F3099" s="1210">
        <v>110508324.08482844</v>
      </c>
    </row>
    <row r="3100" spans="2:6" ht="13.15" customHeight="1" x14ac:dyDescent="0.3">
      <c r="B3100" s="1172" t="s">
        <v>3877</v>
      </c>
      <c r="C3100" s="1207">
        <v>45022151.684622914</v>
      </c>
      <c r="D3100" s="1208">
        <v>3861447.9247605037</v>
      </c>
      <c r="E3100" s="1207">
        <v>11359661.321924757</v>
      </c>
      <c r="F3100" s="1211">
        <v>60243260.93130818</v>
      </c>
    </row>
    <row r="3101" spans="2:6" ht="13.15" customHeight="1" x14ac:dyDescent="0.3">
      <c r="B3101" s="1173" t="s">
        <v>3878</v>
      </c>
      <c r="C3101" s="1206">
        <v>8769907.1083320286</v>
      </c>
      <c r="D3101" s="1206">
        <v>254326.47727683934</v>
      </c>
      <c r="E3101" s="1206">
        <v>120392.26598051887</v>
      </c>
      <c r="F3101" s="1210">
        <v>9144625.8515893873</v>
      </c>
    </row>
    <row r="3102" spans="2:6" ht="13.15" customHeight="1" x14ac:dyDescent="0.3">
      <c r="B3102" s="1172" t="s">
        <v>3879</v>
      </c>
      <c r="C3102" s="1207">
        <v>55172354.157325067</v>
      </c>
      <c r="D3102" s="1208">
        <v>3381797.7295532273</v>
      </c>
      <c r="E3102" s="1207">
        <v>30290877.871541411</v>
      </c>
      <c r="F3102" s="1211">
        <v>88845029.758419707</v>
      </c>
    </row>
    <row r="3103" spans="2:6" ht="13.15" customHeight="1" x14ac:dyDescent="0.3">
      <c r="B3103" s="1173" t="s">
        <v>3880</v>
      </c>
      <c r="C3103" s="1206">
        <v>46657232.997149594</v>
      </c>
      <c r="D3103" s="1206">
        <v>1567612.5112424821</v>
      </c>
      <c r="E3103" s="1206">
        <v>91701122.027524546</v>
      </c>
      <c r="F3103" s="1210">
        <v>139925967.53591663</v>
      </c>
    </row>
    <row r="3104" spans="2:6" ht="13.15" customHeight="1" x14ac:dyDescent="0.3">
      <c r="B3104" s="1172" t="s">
        <v>3881</v>
      </c>
      <c r="C3104" s="1207">
        <v>62664098.746528707</v>
      </c>
      <c r="D3104" s="1208">
        <v>7347590.8559408942</v>
      </c>
      <c r="E3104" s="1207">
        <v>64548988.845550768</v>
      </c>
      <c r="F3104" s="1211">
        <v>134560678.44802037</v>
      </c>
    </row>
    <row r="3105" spans="2:6" ht="13.15" customHeight="1" x14ac:dyDescent="0.3">
      <c r="B3105" s="1173" t="s">
        <v>3882</v>
      </c>
      <c r="C3105" s="1206">
        <v>8567962.6188767534</v>
      </c>
      <c r="D3105" s="1206">
        <v>520628.37823334453</v>
      </c>
      <c r="E3105" s="1206">
        <v>4206876.2111008083</v>
      </c>
      <c r="F3105" s="1210">
        <v>13295467.208210908</v>
      </c>
    </row>
    <row r="3106" spans="2:6" ht="13.15" customHeight="1" x14ac:dyDescent="0.3">
      <c r="B3106" s="1172" t="s">
        <v>3883</v>
      </c>
      <c r="C3106" s="1207">
        <v>249666471.01819688</v>
      </c>
      <c r="D3106" s="1208">
        <v>7404709.8274047747</v>
      </c>
      <c r="E3106" s="1207">
        <v>39781454.148277007</v>
      </c>
      <c r="F3106" s="1211">
        <v>296852634.99387866</v>
      </c>
    </row>
    <row r="3107" spans="2:6" ht="13.15" customHeight="1" x14ac:dyDescent="0.3">
      <c r="B3107" s="1173" t="s">
        <v>3884</v>
      </c>
      <c r="C3107" s="1206">
        <v>72467213.394893259</v>
      </c>
      <c r="D3107" s="1206">
        <v>1787715.4510469984</v>
      </c>
      <c r="E3107" s="1206">
        <v>20163297.298628654</v>
      </c>
      <c r="F3107" s="1210">
        <v>94418226.14456892</v>
      </c>
    </row>
    <row r="3108" spans="2:6" ht="13.15" customHeight="1" x14ac:dyDescent="0.3">
      <c r="B3108" s="1172" t="s">
        <v>3885</v>
      </c>
      <c r="C3108" s="1207">
        <v>37185230.848399006</v>
      </c>
      <c r="D3108" s="1208">
        <v>983603.04222980363</v>
      </c>
      <c r="E3108" s="1207">
        <v>3984774.7217009994</v>
      </c>
      <c r="F3108" s="1211">
        <v>42153608.612329803</v>
      </c>
    </row>
    <row r="3109" spans="2:6" ht="13.15" customHeight="1" x14ac:dyDescent="0.3">
      <c r="B3109" s="1173" t="s">
        <v>3886</v>
      </c>
      <c r="C3109" s="1206">
        <v>21648613.119090185</v>
      </c>
      <c r="D3109" s="1206">
        <v>724210.58078765415</v>
      </c>
      <c r="E3109" s="1206">
        <v>7726590.4117589621</v>
      </c>
      <c r="F3109" s="1210">
        <v>30099414.111636803</v>
      </c>
    </row>
    <row r="3110" spans="2:6" ht="13.15" customHeight="1" x14ac:dyDescent="0.3">
      <c r="B3110" s="1172" t="s">
        <v>3887</v>
      </c>
      <c r="C3110" s="1207">
        <v>75139325.402087137</v>
      </c>
      <c r="D3110" s="1208">
        <v>3054577.3690088615</v>
      </c>
      <c r="E3110" s="1207">
        <v>27221926.130666904</v>
      </c>
      <c r="F3110" s="1211">
        <v>105415828.9017629</v>
      </c>
    </row>
    <row r="3111" spans="2:6" ht="13.15" customHeight="1" x14ac:dyDescent="0.3">
      <c r="B3111" s="1173" t="s">
        <v>3888</v>
      </c>
      <c r="C3111" s="1206">
        <v>30693514.278647985</v>
      </c>
      <c r="D3111" s="1206">
        <v>1461592.7204051153</v>
      </c>
      <c r="E3111" s="1206">
        <v>5695542.0148558188</v>
      </c>
      <c r="F3111" s="1210">
        <v>37850649.013908923</v>
      </c>
    </row>
    <row r="3112" spans="2:6" ht="13.15" customHeight="1" x14ac:dyDescent="0.3">
      <c r="B3112" s="1172" t="s">
        <v>3889</v>
      </c>
      <c r="C3112" s="1207">
        <v>19188003.487938341</v>
      </c>
      <c r="D3112" s="1208">
        <v>865523.39464335155</v>
      </c>
      <c r="E3112" s="1207">
        <v>4235214.6983239138</v>
      </c>
      <c r="F3112" s="1211">
        <v>24288741.580905605</v>
      </c>
    </row>
    <row r="3113" spans="2:6" ht="13.15" customHeight="1" x14ac:dyDescent="0.3">
      <c r="B3113" s="1173" t="s">
        <v>3890</v>
      </c>
      <c r="C3113" s="1206">
        <v>30961681.268026061</v>
      </c>
      <c r="D3113" s="1206">
        <v>836154.7586627861</v>
      </c>
      <c r="E3113" s="1206">
        <v>13509881.263684774</v>
      </c>
      <c r="F3113" s="1210">
        <v>45307717.290373623</v>
      </c>
    </row>
    <row r="3114" spans="2:6" ht="13.15" customHeight="1" x14ac:dyDescent="0.3">
      <c r="B3114" s="1172" t="s">
        <v>3891</v>
      </c>
      <c r="C3114" s="1207">
        <v>54395980.68400342</v>
      </c>
      <c r="D3114" s="1208">
        <v>1436741.2536386191</v>
      </c>
      <c r="E3114" s="1207">
        <v>14204527.092998251</v>
      </c>
      <c r="F3114" s="1211">
        <v>70037249.030640289</v>
      </c>
    </row>
    <row r="3115" spans="2:6" ht="13.15" customHeight="1" x14ac:dyDescent="0.3">
      <c r="B3115" s="1173" t="s">
        <v>3892</v>
      </c>
      <c r="C3115" s="1206">
        <v>57704784.479114845</v>
      </c>
      <c r="D3115" s="1206">
        <v>1101992.2777374708</v>
      </c>
      <c r="E3115" s="1206">
        <v>9101346.6100093294</v>
      </c>
      <c r="F3115" s="1210">
        <v>67908123.366861641</v>
      </c>
    </row>
    <row r="3116" spans="2:6" ht="13.15" customHeight="1" x14ac:dyDescent="0.3">
      <c r="B3116" s="1172" t="s">
        <v>3893</v>
      </c>
      <c r="C3116" s="1207">
        <v>39304487.387165315</v>
      </c>
      <c r="D3116" s="1208">
        <v>4029526.0216229251</v>
      </c>
      <c r="E3116" s="1207">
        <v>5751728.0802016677</v>
      </c>
      <c r="F3116" s="1211">
        <v>49085741.488989912</v>
      </c>
    </row>
    <row r="3117" spans="2:6" ht="13.15" customHeight="1" x14ac:dyDescent="0.3">
      <c r="B3117" s="1173" t="s">
        <v>3894</v>
      </c>
      <c r="C3117" s="1206">
        <v>49763273.05538398</v>
      </c>
      <c r="D3117" s="1206">
        <v>1659067.5976045781</v>
      </c>
      <c r="E3117" s="1206">
        <v>98419022.959281877</v>
      </c>
      <c r="F3117" s="1210">
        <v>149841363.61227044</v>
      </c>
    </row>
    <row r="3118" spans="2:6" ht="13.15" customHeight="1" x14ac:dyDescent="0.3">
      <c r="B3118" s="1172" t="s">
        <v>3895</v>
      </c>
      <c r="C3118" s="1207">
        <v>28322885.322648976</v>
      </c>
      <c r="D3118" s="1208">
        <v>472923.69401000091</v>
      </c>
      <c r="E3118" s="1207">
        <v>1457969.4623334846</v>
      </c>
      <c r="F3118" s="1211">
        <v>30253778.478992462</v>
      </c>
    </row>
    <row r="3119" spans="2:6" ht="13.15" customHeight="1" x14ac:dyDescent="0.3">
      <c r="B3119" s="1173" t="s">
        <v>3896</v>
      </c>
      <c r="C3119" s="1206">
        <v>108006439.63180926</v>
      </c>
      <c r="D3119" s="1206">
        <v>2688785.1679169461</v>
      </c>
      <c r="E3119" s="1206">
        <v>16615152.132476576</v>
      </c>
      <c r="F3119" s="1210">
        <v>127310376.93220279</v>
      </c>
    </row>
    <row r="3120" spans="2:6" ht="13.15" customHeight="1" x14ac:dyDescent="0.3">
      <c r="B3120" s="1172" t="s">
        <v>3897</v>
      </c>
      <c r="C3120" s="1207">
        <v>54669609.322859667</v>
      </c>
      <c r="D3120" s="1208">
        <v>1879311.2591914658</v>
      </c>
      <c r="E3120" s="1207">
        <v>8351889.319374701</v>
      </c>
      <c r="F3120" s="1211">
        <v>64900809.901425838</v>
      </c>
    </row>
    <row r="3121" spans="2:6" ht="13.15" customHeight="1" x14ac:dyDescent="0.3">
      <c r="B3121" s="1173" t="s">
        <v>3898</v>
      </c>
      <c r="C3121" s="1206">
        <v>42085832.383922599</v>
      </c>
      <c r="D3121" s="1206">
        <v>1392526.4696180453</v>
      </c>
      <c r="E3121" s="1206">
        <v>4947628.2148106853</v>
      </c>
      <c r="F3121" s="1210">
        <v>48425987.068351328</v>
      </c>
    </row>
    <row r="3122" spans="2:6" ht="13.15" customHeight="1" x14ac:dyDescent="0.3">
      <c r="B3122" s="1172" t="s">
        <v>3899</v>
      </c>
      <c r="C3122" s="1207">
        <v>64031559.234625146</v>
      </c>
      <c r="D3122" s="1208">
        <v>3540447.4669968775</v>
      </c>
      <c r="E3122" s="1207">
        <v>24422341.17903097</v>
      </c>
      <c r="F3122" s="1211">
        <v>91994347.880652994</v>
      </c>
    </row>
    <row r="3123" spans="2:6" ht="13.15" customHeight="1" x14ac:dyDescent="0.3">
      <c r="B3123" s="1173" t="s">
        <v>3900</v>
      </c>
      <c r="C3123" s="1206">
        <v>115467462.44269823</v>
      </c>
      <c r="D3123" s="1206">
        <v>2342989.5320997732</v>
      </c>
      <c r="E3123" s="1206">
        <v>25680016.311399039</v>
      </c>
      <c r="F3123" s="1210">
        <v>143490468.28619704</v>
      </c>
    </row>
    <row r="3124" spans="2:6" ht="13.15" customHeight="1" x14ac:dyDescent="0.3">
      <c r="B3124" s="1172" t="s">
        <v>3901</v>
      </c>
      <c r="C3124" s="1207">
        <v>33564703.409321144</v>
      </c>
      <c r="D3124" s="1208">
        <v>2320122.2424646914</v>
      </c>
      <c r="E3124" s="1207">
        <v>104357003.98589104</v>
      </c>
      <c r="F3124" s="1211">
        <v>140241829.63767689</v>
      </c>
    </row>
    <row r="3125" spans="2:6" ht="13.15" customHeight="1" x14ac:dyDescent="0.3">
      <c r="B3125" s="1173" t="s">
        <v>3902</v>
      </c>
      <c r="C3125" s="1206">
        <v>130154793.67815185</v>
      </c>
      <c r="D3125" s="1206">
        <v>5679291.9094128627</v>
      </c>
      <c r="E3125" s="1206">
        <v>20259642.143333197</v>
      </c>
      <c r="F3125" s="1210">
        <v>156093727.7308979</v>
      </c>
    </row>
    <row r="3126" spans="2:6" ht="13.15" customHeight="1" x14ac:dyDescent="0.3">
      <c r="B3126" s="1172" t="s">
        <v>3903</v>
      </c>
      <c r="C3126" s="1207">
        <v>508476152.88655829</v>
      </c>
      <c r="D3126" s="1208">
        <v>26622380.036728941</v>
      </c>
      <c r="E3126" s="1207">
        <v>256947988.48795381</v>
      </c>
      <c r="F3126" s="1211">
        <v>792046521.41124105</v>
      </c>
    </row>
    <row r="3127" spans="2:6" ht="13.15" customHeight="1" x14ac:dyDescent="0.3">
      <c r="B3127" s="1173" t="s">
        <v>3904</v>
      </c>
      <c r="C3127" s="1206">
        <v>117151425.51805452</v>
      </c>
      <c r="D3127" s="1206">
        <v>6677347.0786920385</v>
      </c>
      <c r="E3127" s="1206">
        <v>40988277.385690525</v>
      </c>
      <c r="F3127" s="1210">
        <v>164817049.98243707</v>
      </c>
    </row>
    <row r="3128" spans="2:6" ht="13.15" customHeight="1" x14ac:dyDescent="0.3">
      <c r="B3128" s="1172" t="s">
        <v>3905</v>
      </c>
      <c r="C3128" s="1207">
        <v>76605368.663264528</v>
      </c>
      <c r="D3128" s="1208">
        <v>3282040.058031315</v>
      </c>
      <c r="E3128" s="1207">
        <v>11673049.766139662</v>
      </c>
      <c r="F3128" s="1211">
        <v>91560458.487435505</v>
      </c>
    </row>
    <row r="3129" spans="2:6" ht="13.15" customHeight="1" x14ac:dyDescent="0.3">
      <c r="B3129" s="1173" t="s">
        <v>3906</v>
      </c>
      <c r="C3129" s="1206">
        <v>35490344.474086381</v>
      </c>
      <c r="D3129" s="1206">
        <v>2972184.7654313752</v>
      </c>
      <c r="E3129" s="1206">
        <v>11866869.300704015</v>
      </c>
      <c r="F3129" s="1210">
        <v>50329398.540221773</v>
      </c>
    </row>
    <row r="3130" spans="2:6" ht="13.15" customHeight="1" x14ac:dyDescent="0.3">
      <c r="B3130" s="1172" t="s">
        <v>3907</v>
      </c>
      <c r="C3130" s="1207">
        <v>43267050.62481349</v>
      </c>
      <c r="D3130" s="1208">
        <v>2774245.5063500931</v>
      </c>
      <c r="E3130" s="1207">
        <v>19591155.614703722</v>
      </c>
      <c r="F3130" s="1211">
        <v>65632451.745867305</v>
      </c>
    </row>
    <row r="3131" spans="2:6" ht="13.15" customHeight="1" x14ac:dyDescent="0.3">
      <c r="B3131" s="1173" t="s">
        <v>3908</v>
      </c>
      <c r="C3131" s="1206">
        <v>35028015.845759429</v>
      </c>
      <c r="D3131" s="1206">
        <v>1482574.3381564445</v>
      </c>
      <c r="E3131" s="1206">
        <v>6812611.6827325067</v>
      </c>
      <c r="F3131" s="1210">
        <v>43323201.866648383</v>
      </c>
    </row>
    <row r="3132" spans="2:6" ht="13.15" customHeight="1" x14ac:dyDescent="0.3">
      <c r="B3132" s="1172" t="s">
        <v>3909</v>
      </c>
      <c r="C3132" s="1207">
        <v>38166689.259625867</v>
      </c>
      <c r="D3132" s="1208">
        <v>1258517.1162673382</v>
      </c>
      <c r="E3132" s="1207">
        <v>3929541.3172122445</v>
      </c>
      <c r="F3132" s="1211">
        <v>43354747.693105452</v>
      </c>
    </row>
    <row r="3133" spans="2:6" ht="13.15" customHeight="1" x14ac:dyDescent="0.3">
      <c r="B3133" s="1173" t="s">
        <v>3910</v>
      </c>
      <c r="C3133" s="1206">
        <v>343695320.76424038</v>
      </c>
      <c r="D3133" s="1206">
        <v>40452685.674166307</v>
      </c>
      <c r="E3133" s="1206">
        <v>182821954.27500659</v>
      </c>
      <c r="F3133" s="1210">
        <v>566969960.71341324</v>
      </c>
    </row>
    <row r="3134" spans="2:6" ht="13.15" customHeight="1" x14ac:dyDescent="0.3">
      <c r="B3134" s="1172" t="s">
        <v>3911</v>
      </c>
      <c r="C3134" s="1207">
        <v>137741024.8033278</v>
      </c>
      <c r="D3134" s="1208">
        <v>12715873.554138387</v>
      </c>
      <c r="E3134" s="1207">
        <v>98328444.379447296</v>
      </c>
      <c r="F3134" s="1211">
        <v>248785342.7369135</v>
      </c>
    </row>
    <row r="3135" spans="2:6" ht="13.15" customHeight="1" x14ac:dyDescent="0.3">
      <c r="B3135" s="1173" t="s">
        <v>3912</v>
      </c>
      <c r="C3135" s="1206">
        <v>1206205.2872535014</v>
      </c>
      <c r="D3135" s="1206">
        <v>394302.43420002435</v>
      </c>
      <c r="E3135" s="1206">
        <v>209359.06355894328</v>
      </c>
      <c r="F3135" s="1210">
        <v>1809866.7850124689</v>
      </c>
    </row>
    <row r="3136" spans="2:6" ht="13.15" customHeight="1" x14ac:dyDescent="0.3">
      <c r="B3136" s="1172" t="s">
        <v>3913</v>
      </c>
      <c r="C3136" s="1207">
        <v>281742874.94471723</v>
      </c>
      <c r="D3136" s="1208">
        <v>30345850.253875926</v>
      </c>
      <c r="E3136" s="1207">
        <v>167345594.07248542</v>
      </c>
      <c r="F3136" s="1211">
        <v>479434319.27107859</v>
      </c>
    </row>
    <row r="3137" spans="2:6" ht="13.15" customHeight="1" x14ac:dyDescent="0.3">
      <c r="B3137" s="1173" t="s">
        <v>3914</v>
      </c>
      <c r="C3137" s="1206">
        <v>35760149.9583079</v>
      </c>
      <c r="D3137" s="1206">
        <v>4682010.7099367222</v>
      </c>
      <c r="E3137" s="1206">
        <v>27091346.826795738</v>
      </c>
      <c r="F3137" s="1210">
        <v>67533507.495040357</v>
      </c>
    </row>
    <row r="3138" spans="2:6" ht="13.15" customHeight="1" x14ac:dyDescent="0.3">
      <c r="B3138" s="1172" t="s">
        <v>3915</v>
      </c>
      <c r="C3138" s="1207">
        <v>74853408.051905066</v>
      </c>
      <c r="D3138" s="1208">
        <v>10789054.621218903</v>
      </c>
      <c r="E3138" s="1207">
        <v>81786975.740152895</v>
      </c>
      <c r="F3138" s="1211">
        <v>167429438.41327685</v>
      </c>
    </row>
    <row r="3139" spans="2:6" ht="13.15" customHeight="1" x14ac:dyDescent="0.3">
      <c r="B3139" s="1173" t="s">
        <v>3916</v>
      </c>
      <c r="C3139" s="1206">
        <v>1011634.0245937506</v>
      </c>
      <c r="D3139" s="1206">
        <v>114927.47966137042</v>
      </c>
      <c r="E3139" s="1206">
        <v>679.1358593772859</v>
      </c>
      <c r="F3139" s="1210">
        <v>1127240.6401144983</v>
      </c>
    </row>
    <row r="3140" spans="2:6" ht="13.15" customHeight="1" x14ac:dyDescent="0.3">
      <c r="B3140" s="1172" t="s">
        <v>3917</v>
      </c>
      <c r="C3140" s="1207">
        <v>151341487.79262596</v>
      </c>
      <c r="D3140" s="1208">
        <v>20347764.627000894</v>
      </c>
      <c r="E3140" s="1207">
        <v>75455266.480638534</v>
      </c>
      <c r="F3140" s="1211">
        <v>247144518.9002654</v>
      </c>
    </row>
    <row r="3141" spans="2:6" ht="13.15" customHeight="1" x14ac:dyDescent="0.3">
      <c r="B3141" s="1173" t="s">
        <v>3918</v>
      </c>
      <c r="C3141" s="1206">
        <v>28373951.745269854</v>
      </c>
      <c r="D3141" s="1206">
        <v>5645983.063525944</v>
      </c>
      <c r="E3141" s="1206">
        <v>22985661.85874214</v>
      </c>
      <c r="F3141" s="1210">
        <v>57005596.667537935</v>
      </c>
    </row>
    <row r="3142" spans="2:6" ht="13.15" customHeight="1" x14ac:dyDescent="0.3">
      <c r="B3142" s="1172" t="s">
        <v>3919</v>
      </c>
      <c r="C3142" s="1207">
        <v>13998617.236256596</v>
      </c>
      <c r="D3142" s="1208">
        <v>1642363.9220372906</v>
      </c>
      <c r="E3142" s="1207">
        <v>108877394.00552985</v>
      </c>
      <c r="F3142" s="1211">
        <v>124518375.16382374</v>
      </c>
    </row>
    <row r="3143" spans="2:6" ht="13.15" customHeight="1" x14ac:dyDescent="0.3">
      <c r="B3143" s="1173" t="s">
        <v>3920</v>
      </c>
      <c r="C3143" s="1206">
        <v>22879941.993943255</v>
      </c>
      <c r="D3143" s="1206">
        <v>3929923.1440616213</v>
      </c>
      <c r="E3143" s="1206">
        <v>35266779.851896055</v>
      </c>
      <c r="F3143" s="1210">
        <v>62076644.989900932</v>
      </c>
    </row>
    <row r="3144" spans="2:6" ht="13.15" customHeight="1" x14ac:dyDescent="0.3">
      <c r="B3144" s="1172" t="s">
        <v>3921</v>
      </c>
      <c r="C3144" s="1207">
        <v>125297339.17350577</v>
      </c>
      <c r="D3144" s="1208">
        <v>26313242.425219081</v>
      </c>
      <c r="E3144" s="1207">
        <v>96325176.366811499</v>
      </c>
      <c r="F3144" s="1211">
        <v>247935757.96553636</v>
      </c>
    </row>
    <row r="3145" spans="2:6" ht="13.15" customHeight="1" x14ac:dyDescent="0.3">
      <c r="B3145" s="1173" t="s">
        <v>3922</v>
      </c>
      <c r="C3145" s="1206">
        <v>38055954.316456005</v>
      </c>
      <c r="D3145" s="1206">
        <v>3154306.8961742991</v>
      </c>
      <c r="E3145" s="1206">
        <v>7208921.4049271625</v>
      </c>
      <c r="F3145" s="1210">
        <v>48419182.617557466</v>
      </c>
    </row>
    <row r="3146" spans="2:6" ht="13.15" customHeight="1" x14ac:dyDescent="0.3">
      <c r="B3146" s="1172" t="s">
        <v>3923</v>
      </c>
      <c r="C3146" s="1207">
        <v>41023268.477944925</v>
      </c>
      <c r="D3146" s="1208">
        <v>9093202.3497028667</v>
      </c>
      <c r="E3146" s="1207">
        <v>31145168.754575431</v>
      </c>
      <c r="F3146" s="1211">
        <v>81261639.582223222</v>
      </c>
    </row>
    <row r="3147" spans="2:6" ht="13.15" customHeight="1" x14ac:dyDescent="0.3">
      <c r="B3147" s="1173" t="s">
        <v>3924</v>
      </c>
      <c r="C3147" s="1206">
        <v>38416286.640778169</v>
      </c>
      <c r="D3147" s="1206">
        <v>6802082.8665845813</v>
      </c>
      <c r="E3147" s="1206">
        <v>20334063.586442012</v>
      </c>
      <c r="F3147" s="1210">
        <v>65552433.093804762</v>
      </c>
    </row>
    <row r="3148" spans="2:6" ht="13.15" customHeight="1" x14ac:dyDescent="0.3">
      <c r="B3148" s="1172" t="s">
        <v>3925</v>
      </c>
      <c r="C3148" s="1207">
        <v>37384854.136826061</v>
      </c>
      <c r="D3148" s="1208">
        <v>6416955.4925950635</v>
      </c>
      <c r="E3148" s="1207">
        <v>26649291.121964697</v>
      </c>
      <c r="F3148" s="1211">
        <v>70451100.751385823</v>
      </c>
    </row>
    <row r="3149" spans="2:6" ht="13.15" customHeight="1" x14ac:dyDescent="0.3">
      <c r="B3149" s="1173" t="s">
        <v>3926</v>
      </c>
      <c r="C3149" s="1206">
        <v>79633716.757671952</v>
      </c>
      <c r="D3149" s="1206">
        <v>4489123.3628425105</v>
      </c>
      <c r="E3149" s="1206">
        <v>29908432.090103887</v>
      </c>
      <c r="F3149" s="1210">
        <v>114031272.21061835</v>
      </c>
    </row>
    <row r="3150" spans="2:6" ht="13.15" customHeight="1" x14ac:dyDescent="0.3">
      <c r="B3150" s="1172" t="s">
        <v>3927</v>
      </c>
      <c r="C3150" s="1207">
        <v>62957935.488454193</v>
      </c>
      <c r="D3150" s="1208">
        <v>1986893.0618131356</v>
      </c>
      <c r="E3150" s="1207">
        <v>8820740.0208393466</v>
      </c>
      <c r="F3150" s="1211">
        <v>73765568.571106672</v>
      </c>
    </row>
    <row r="3151" spans="2:6" ht="13.15" customHeight="1" x14ac:dyDescent="0.3">
      <c r="B3151" s="1173" t="s">
        <v>3928</v>
      </c>
      <c r="C3151" s="1206">
        <v>33188532.301512279</v>
      </c>
      <c r="D3151" s="1206">
        <v>1323432.074474501</v>
      </c>
      <c r="E3151" s="1206">
        <v>9125540.3324394841</v>
      </c>
      <c r="F3151" s="1210">
        <v>43637504.708426259</v>
      </c>
    </row>
    <row r="3152" spans="2:6" ht="13.15" customHeight="1" x14ac:dyDescent="0.3">
      <c r="B3152" s="1172" t="s">
        <v>3929</v>
      </c>
      <c r="C3152" s="1207">
        <v>34576200.892677948</v>
      </c>
      <c r="D3152" s="1208">
        <v>4805085.9807972992</v>
      </c>
      <c r="E3152" s="1207">
        <v>11893625.750669289</v>
      </c>
      <c r="F3152" s="1211">
        <v>51274912.624144539</v>
      </c>
    </row>
    <row r="3153" spans="2:6" ht="13.15" customHeight="1" x14ac:dyDescent="0.3">
      <c r="B3153" s="1173" t="s">
        <v>3930</v>
      </c>
      <c r="C3153" s="1206">
        <v>24155783.31204341</v>
      </c>
      <c r="D3153" s="1206">
        <v>432902.41910404526</v>
      </c>
      <c r="E3153" s="1206">
        <v>4085743.0696373307</v>
      </c>
      <c r="F3153" s="1210">
        <v>28674428.800784785</v>
      </c>
    </row>
    <row r="3154" spans="2:6" ht="13.15" customHeight="1" x14ac:dyDescent="0.3">
      <c r="B3154" s="1172" t="s">
        <v>3931</v>
      </c>
      <c r="C3154" s="1207">
        <v>66533950.484284975</v>
      </c>
      <c r="D3154" s="1208">
        <v>1922329.9080618969</v>
      </c>
      <c r="E3154" s="1207">
        <v>6460979.1236435138</v>
      </c>
      <c r="F3154" s="1211">
        <v>74917259.515990391</v>
      </c>
    </row>
    <row r="3155" spans="2:6" ht="13.15" customHeight="1" x14ac:dyDescent="0.3">
      <c r="B3155" s="1173" t="s">
        <v>3932</v>
      </c>
      <c r="C3155" s="1206">
        <v>42566867.161712296</v>
      </c>
      <c r="D3155" s="1206">
        <v>1116374.0438956581</v>
      </c>
      <c r="E3155" s="1206">
        <v>3202681.2335761203</v>
      </c>
      <c r="F3155" s="1210">
        <v>46885922.43918407</v>
      </c>
    </row>
    <row r="3156" spans="2:6" ht="13.15" customHeight="1" x14ac:dyDescent="0.3">
      <c r="B3156" s="1172" t="s">
        <v>3933</v>
      </c>
      <c r="C3156" s="1207">
        <v>34971897.39737124</v>
      </c>
      <c r="D3156" s="1208">
        <v>1824500.1249584483</v>
      </c>
      <c r="E3156" s="1207">
        <v>5564345.3147488413</v>
      </c>
      <c r="F3156" s="1211">
        <v>42360742.837078527</v>
      </c>
    </row>
    <row r="3157" spans="2:6" ht="13.15" customHeight="1" x14ac:dyDescent="0.3">
      <c r="B3157" s="1173" t="s">
        <v>3934</v>
      </c>
      <c r="C3157" s="1206">
        <v>64648725.625658177</v>
      </c>
      <c r="D3157" s="1206">
        <v>3388721.2412458193</v>
      </c>
      <c r="E3157" s="1206">
        <v>39613345.816385396</v>
      </c>
      <c r="F3157" s="1210">
        <v>107650792.68328938</v>
      </c>
    </row>
    <row r="3158" spans="2:6" ht="13.15" customHeight="1" x14ac:dyDescent="0.3">
      <c r="B3158" s="1172" t="s">
        <v>3935</v>
      </c>
      <c r="C3158" s="1207">
        <v>20088356.404414412</v>
      </c>
      <c r="D3158" s="1208">
        <v>1058199.6590640056</v>
      </c>
      <c r="E3158" s="1207">
        <v>6235763.7211786592</v>
      </c>
      <c r="F3158" s="1211">
        <v>27382319.784657076</v>
      </c>
    </row>
    <row r="3159" spans="2:6" ht="13.15" customHeight="1" x14ac:dyDescent="0.3">
      <c r="B3159" s="1173" t="s">
        <v>3936</v>
      </c>
      <c r="C3159" s="1206">
        <v>73359510.378389031</v>
      </c>
      <c r="D3159" s="1206">
        <v>5359023.2049175603</v>
      </c>
      <c r="E3159" s="1206">
        <v>34221805.891607329</v>
      </c>
      <c r="F3159" s="1210">
        <v>112940339.47491392</v>
      </c>
    </row>
    <row r="3160" spans="2:6" ht="13.15" customHeight="1" x14ac:dyDescent="0.3">
      <c r="B3160" s="1172" t="s">
        <v>3937</v>
      </c>
      <c r="C3160" s="1207">
        <v>51138516.393986806</v>
      </c>
      <c r="D3160" s="1208">
        <v>1643996.2947127789</v>
      </c>
      <c r="E3160" s="1207">
        <v>3180256.1938592144</v>
      </c>
      <c r="F3160" s="1211">
        <v>55962768.8825588</v>
      </c>
    </row>
    <row r="3161" spans="2:6" ht="13.15" customHeight="1" x14ac:dyDescent="0.3">
      <c r="B3161" s="1173" t="s">
        <v>3938</v>
      </c>
      <c r="C3161" s="1206">
        <v>18445355.700144388</v>
      </c>
      <c r="D3161" s="1206">
        <v>704945.76878123602</v>
      </c>
      <c r="E3161" s="1206">
        <v>4505695.9892268144</v>
      </c>
      <c r="F3161" s="1210">
        <v>23655997.458152439</v>
      </c>
    </row>
    <row r="3162" spans="2:6" ht="13.15" customHeight="1" x14ac:dyDescent="0.3">
      <c r="B3162" s="1172" t="s">
        <v>3939</v>
      </c>
      <c r="C3162" s="1207">
        <v>20156763.564128466</v>
      </c>
      <c r="D3162" s="1208">
        <v>647376.48761377321</v>
      </c>
      <c r="E3162" s="1207">
        <v>4961519.6301161321</v>
      </c>
      <c r="F3162" s="1211">
        <v>25765659.681858372</v>
      </c>
    </row>
    <row r="3163" spans="2:6" ht="13.15" customHeight="1" x14ac:dyDescent="0.3">
      <c r="B3163" s="1173" t="s">
        <v>3940</v>
      </c>
      <c r="C3163" s="1206">
        <v>16023660.321524499</v>
      </c>
      <c r="D3163" s="1206">
        <v>1772362.7045904596</v>
      </c>
      <c r="E3163" s="1206">
        <v>4105684.9680535924</v>
      </c>
      <c r="F3163" s="1210">
        <v>21901707.99416855</v>
      </c>
    </row>
    <row r="3164" spans="2:6" ht="13.15" customHeight="1" x14ac:dyDescent="0.3">
      <c r="B3164" s="1172" t="s">
        <v>3941</v>
      </c>
      <c r="C3164" s="1207">
        <v>54692684.791904926</v>
      </c>
      <c r="D3164" s="1208">
        <v>1467474.8909081717</v>
      </c>
      <c r="E3164" s="1207">
        <v>8449005.7472656518</v>
      </c>
      <c r="F3164" s="1211">
        <v>64609165.430078752</v>
      </c>
    </row>
    <row r="3165" spans="2:6" ht="13.15" customHeight="1" x14ac:dyDescent="0.3">
      <c r="B3165" s="1173" t="s">
        <v>3942</v>
      </c>
      <c r="C3165" s="1206">
        <v>71463908.385753736</v>
      </c>
      <c r="D3165" s="1206">
        <v>3856578.9510905091</v>
      </c>
      <c r="E3165" s="1206">
        <v>21727089.176431052</v>
      </c>
      <c r="F3165" s="1210">
        <v>97047576.513275295</v>
      </c>
    </row>
    <row r="3166" spans="2:6" ht="13.15" customHeight="1" x14ac:dyDescent="0.3">
      <c r="B3166" s="1172" t="s">
        <v>3943</v>
      </c>
      <c r="C3166" s="1207">
        <v>20230359.29084678</v>
      </c>
      <c r="D3166" s="1208">
        <v>930255.41453343385</v>
      </c>
      <c r="E3166" s="1207">
        <v>6007574.0724278921</v>
      </c>
      <c r="F3166" s="1211">
        <v>27168188.777808104</v>
      </c>
    </row>
    <row r="3167" spans="2:6" ht="13.15" customHeight="1" x14ac:dyDescent="0.3">
      <c r="B3167" s="1173" t="s">
        <v>3944</v>
      </c>
      <c r="C3167" s="1206">
        <v>41005245.034666963</v>
      </c>
      <c r="D3167" s="1206">
        <v>851704.51561464276</v>
      </c>
      <c r="E3167" s="1206">
        <v>3348695.4433422377</v>
      </c>
      <c r="F3167" s="1210">
        <v>45205644.993623845</v>
      </c>
    </row>
    <row r="3168" spans="2:6" ht="13.15" customHeight="1" x14ac:dyDescent="0.3">
      <c r="B3168" s="1172" t="s">
        <v>3945</v>
      </c>
      <c r="C3168" s="1207">
        <v>29505605.51714636</v>
      </c>
      <c r="D3168" s="1208">
        <v>547590.67173538741</v>
      </c>
      <c r="E3168" s="1207">
        <v>3156376.5158913061</v>
      </c>
      <c r="F3168" s="1211">
        <v>33209572.704773054</v>
      </c>
    </row>
    <row r="3169" spans="2:6" ht="13.15" customHeight="1" x14ac:dyDescent="0.3">
      <c r="B3169" s="1173" t="s">
        <v>3946</v>
      </c>
      <c r="C3169" s="1206">
        <v>53370692.535714254</v>
      </c>
      <c r="D3169" s="1206">
        <v>1210348.0501621738</v>
      </c>
      <c r="E3169" s="1206">
        <v>8030046.960757941</v>
      </c>
      <c r="F3169" s="1210">
        <v>62611087.546634369</v>
      </c>
    </row>
    <row r="3170" spans="2:6" ht="13.15" customHeight="1" x14ac:dyDescent="0.3">
      <c r="B3170" s="1172" t="s">
        <v>3947</v>
      </c>
      <c r="C3170" s="1207">
        <v>79994868.329415858</v>
      </c>
      <c r="D3170" s="1208">
        <v>2667311.0239273235</v>
      </c>
      <c r="E3170" s="1207">
        <v>25252023.205451116</v>
      </c>
      <c r="F3170" s="1211">
        <v>107914202.5587943</v>
      </c>
    </row>
    <row r="3171" spans="2:6" ht="13.15" customHeight="1" x14ac:dyDescent="0.3">
      <c r="B3171" s="1173" t="s">
        <v>3948</v>
      </c>
      <c r="C3171" s="1206">
        <v>31954472.601920124</v>
      </c>
      <c r="D3171" s="1206">
        <v>1031420.3038790436</v>
      </c>
      <c r="E3171" s="1206">
        <v>23037029.225560494</v>
      </c>
      <c r="F3171" s="1210">
        <v>56022922.131359667</v>
      </c>
    </row>
    <row r="3172" spans="2:6" ht="13.15" customHeight="1" x14ac:dyDescent="0.3">
      <c r="B3172" s="1172" t="s">
        <v>3949</v>
      </c>
      <c r="C3172" s="1207">
        <v>89720973.720138282</v>
      </c>
      <c r="D3172" s="1208">
        <v>7691894.8408649536</v>
      </c>
      <c r="E3172" s="1207">
        <v>45393643.909808695</v>
      </c>
      <c r="F3172" s="1211">
        <v>142806512.47081193</v>
      </c>
    </row>
    <row r="3173" spans="2:6" ht="13.15" customHeight="1" x14ac:dyDescent="0.3">
      <c r="B3173" s="1173" t="s">
        <v>3950</v>
      </c>
      <c r="C3173" s="1206">
        <v>1472350100.9122801</v>
      </c>
      <c r="D3173" s="1206">
        <v>51052919.807801463</v>
      </c>
      <c r="E3173" s="1206">
        <v>1265530361.837101</v>
      </c>
      <c r="F3173" s="1210">
        <v>2788933382.5571823</v>
      </c>
    </row>
    <row r="3174" spans="2:6" ht="13.15" customHeight="1" x14ac:dyDescent="0.3">
      <c r="B3174" s="1172" t="s">
        <v>3951</v>
      </c>
      <c r="C3174" s="1207">
        <v>276819334.48138517</v>
      </c>
      <c r="D3174" s="1208">
        <v>13305188.234346405</v>
      </c>
      <c r="E3174" s="1207">
        <v>44177157.352229446</v>
      </c>
      <c r="F3174" s="1211">
        <v>334301680.06796098</v>
      </c>
    </row>
    <row r="3175" spans="2:6" ht="13.15" customHeight="1" x14ac:dyDescent="0.3">
      <c r="B3175" s="1173" t="s">
        <v>3952</v>
      </c>
      <c r="C3175" s="1206">
        <v>93325525.83449246</v>
      </c>
      <c r="D3175" s="1206">
        <v>8819245.1837854479</v>
      </c>
      <c r="E3175" s="1206">
        <v>20689071.340822481</v>
      </c>
      <c r="F3175" s="1210">
        <v>122833842.3591004</v>
      </c>
    </row>
    <row r="3176" spans="2:6" ht="13.15" customHeight="1" x14ac:dyDescent="0.3">
      <c r="B3176" s="1172" t="s">
        <v>3953</v>
      </c>
      <c r="C3176" s="1207">
        <v>21529276.077992193</v>
      </c>
      <c r="D3176" s="1208">
        <v>1396297.8133855544</v>
      </c>
      <c r="E3176" s="1207">
        <v>27318054.724580582</v>
      </c>
      <c r="F3176" s="1211">
        <v>50243628.615958333</v>
      </c>
    </row>
    <row r="3177" spans="2:6" ht="13.15" customHeight="1" x14ac:dyDescent="0.3">
      <c r="B3177" s="1173" t="s">
        <v>3954</v>
      </c>
      <c r="C3177" s="1206">
        <v>28964492.595096819</v>
      </c>
      <c r="D3177" s="1206">
        <v>1402869.5206222218</v>
      </c>
      <c r="E3177" s="1206">
        <v>2202901.2597369775</v>
      </c>
      <c r="F3177" s="1210">
        <v>32570263.37545602</v>
      </c>
    </row>
    <row r="3178" spans="2:6" ht="13.15" customHeight="1" x14ac:dyDescent="0.3">
      <c r="B3178" s="1172" t="s">
        <v>3955</v>
      </c>
      <c r="C3178" s="1207">
        <v>47581207.547618754</v>
      </c>
      <c r="D3178" s="1208">
        <v>1593913.4123673874</v>
      </c>
      <c r="E3178" s="1207">
        <v>8056033.0431805262</v>
      </c>
      <c r="F3178" s="1211">
        <v>57231154.003166668</v>
      </c>
    </row>
    <row r="3179" spans="2:6" ht="13.15" customHeight="1" x14ac:dyDescent="0.3">
      <c r="B3179" s="1173" t="s">
        <v>3956</v>
      </c>
      <c r="C3179" s="1206">
        <v>133523129.45257534</v>
      </c>
      <c r="D3179" s="1206">
        <v>12818572.310911829</v>
      </c>
      <c r="E3179" s="1206">
        <v>78394224.843910605</v>
      </c>
      <c r="F3179" s="1210">
        <v>224735926.60739776</v>
      </c>
    </row>
    <row r="3180" spans="2:6" ht="13.15" customHeight="1" x14ac:dyDescent="0.3">
      <c r="B3180" s="1172" t="s">
        <v>3957</v>
      </c>
      <c r="C3180" s="1207">
        <v>38152625.512219593</v>
      </c>
      <c r="D3180" s="1208">
        <v>4678816.3254769268</v>
      </c>
      <c r="E3180" s="1207">
        <v>17473519.139141925</v>
      </c>
      <c r="F3180" s="1211">
        <v>60304960.976838447</v>
      </c>
    </row>
    <row r="3181" spans="2:6" ht="13.15" customHeight="1" x14ac:dyDescent="0.3">
      <c r="B3181" s="1173" t="s">
        <v>3958</v>
      </c>
      <c r="C3181" s="1206">
        <v>49524189.349477164</v>
      </c>
      <c r="D3181" s="1206">
        <v>3865402.206845094</v>
      </c>
      <c r="E3181" s="1206">
        <v>65152404.829592146</v>
      </c>
      <c r="F3181" s="1210">
        <v>118541996.38591442</v>
      </c>
    </row>
    <row r="3182" spans="2:6" ht="13.15" customHeight="1" x14ac:dyDescent="0.3">
      <c r="B3182" s="1172" t="s">
        <v>3959</v>
      </c>
      <c r="C3182" s="1207">
        <v>73171766.177576959</v>
      </c>
      <c r="D3182" s="1208">
        <v>3754935.6076848446</v>
      </c>
      <c r="E3182" s="1207">
        <v>11643119.017683454</v>
      </c>
      <c r="F3182" s="1211">
        <v>88569820.802945256</v>
      </c>
    </row>
    <row r="3183" spans="2:6" ht="13.15" customHeight="1" x14ac:dyDescent="0.3">
      <c r="B3183" s="1173" t="s">
        <v>3960</v>
      </c>
      <c r="C3183" s="1206">
        <v>29315267.032832179</v>
      </c>
      <c r="D3183" s="1206">
        <v>2083020.1113499068</v>
      </c>
      <c r="E3183" s="1206">
        <v>11354072.214688599</v>
      </c>
      <c r="F3183" s="1210">
        <v>42752359.358870685</v>
      </c>
    </row>
    <row r="3184" spans="2:6" ht="13.15" customHeight="1" x14ac:dyDescent="0.3">
      <c r="B3184" s="1172" t="s">
        <v>3961</v>
      </c>
      <c r="C3184" s="1207">
        <v>36614488.477930397</v>
      </c>
      <c r="D3184" s="1208">
        <v>2435612.6092555402</v>
      </c>
      <c r="E3184" s="1207">
        <v>104363261.18597126</v>
      </c>
      <c r="F3184" s="1211">
        <v>143413362.27315718</v>
      </c>
    </row>
    <row r="3185" spans="2:6" ht="13.15" customHeight="1" x14ac:dyDescent="0.3">
      <c r="B3185" s="1173" t="s">
        <v>3962</v>
      </c>
      <c r="C3185" s="1206">
        <v>50552344.863742381</v>
      </c>
      <c r="D3185" s="1206">
        <v>2131132.8887421228</v>
      </c>
      <c r="E3185" s="1206">
        <v>25879441.88310517</v>
      </c>
      <c r="F3185" s="1210">
        <v>78562919.635589674</v>
      </c>
    </row>
    <row r="3186" spans="2:6" ht="13.15" customHeight="1" x14ac:dyDescent="0.3">
      <c r="B3186" s="1172" t="s">
        <v>3963</v>
      </c>
      <c r="C3186" s="1207">
        <v>28998627.904335357</v>
      </c>
      <c r="D3186" s="1208">
        <v>2990000.1430793847</v>
      </c>
      <c r="E3186" s="1207">
        <v>7215880.2455072431</v>
      </c>
      <c r="F3186" s="1211">
        <v>39204508.292921983</v>
      </c>
    </row>
    <row r="3187" spans="2:6" ht="13.15" customHeight="1" x14ac:dyDescent="0.3">
      <c r="B3187" s="1173" t="s">
        <v>3964</v>
      </c>
      <c r="C3187" s="1206">
        <v>46267680.848119229</v>
      </c>
      <c r="D3187" s="1206">
        <v>2557745.04417424</v>
      </c>
      <c r="E3187" s="1206">
        <v>7935713.88405558</v>
      </c>
      <c r="F3187" s="1210">
        <v>56761139.776349045</v>
      </c>
    </row>
    <row r="3188" spans="2:6" ht="13.15" customHeight="1" x14ac:dyDescent="0.3">
      <c r="B3188" s="1172" t="s">
        <v>3965</v>
      </c>
      <c r="C3188" s="1207">
        <v>89732989.348990247</v>
      </c>
      <c r="D3188" s="1208">
        <v>2639968.7816128819</v>
      </c>
      <c r="E3188" s="1207">
        <v>22133007.006178781</v>
      </c>
      <c r="F3188" s="1211">
        <v>114505965.13678192</v>
      </c>
    </row>
    <row r="3189" spans="2:6" ht="13.15" customHeight="1" x14ac:dyDescent="0.3">
      <c r="B3189" s="1173" t="s">
        <v>3966</v>
      </c>
      <c r="C3189" s="1206">
        <v>16154603.367763592</v>
      </c>
      <c r="D3189" s="1206">
        <v>2057225.8086415334</v>
      </c>
      <c r="E3189" s="1206">
        <v>9626195.1500608083</v>
      </c>
      <c r="F3189" s="1210">
        <v>27838024.326465935</v>
      </c>
    </row>
    <row r="3190" spans="2:6" ht="13.15" customHeight="1" x14ac:dyDescent="0.3">
      <c r="B3190" s="1172" t="s">
        <v>3967</v>
      </c>
      <c r="C3190" s="1207">
        <v>17184670.45934616</v>
      </c>
      <c r="D3190" s="1208">
        <v>1110843.6778485279</v>
      </c>
      <c r="E3190" s="1207">
        <v>2644184.5986736724</v>
      </c>
      <c r="F3190" s="1211">
        <v>20939698.735868361</v>
      </c>
    </row>
    <row r="3191" spans="2:6" ht="13.15" customHeight="1" x14ac:dyDescent="0.3">
      <c r="B3191" s="1173" t="s">
        <v>3968</v>
      </c>
      <c r="C3191" s="1206">
        <v>67134868.468120456</v>
      </c>
      <c r="D3191" s="1206">
        <v>4570305.7590916157</v>
      </c>
      <c r="E3191" s="1206">
        <v>66553832.468008071</v>
      </c>
      <c r="F3191" s="1210">
        <v>138259006.69522014</v>
      </c>
    </row>
    <row r="3192" spans="2:6" ht="13.15" customHeight="1" x14ac:dyDescent="0.3">
      <c r="B3192" s="1172" t="s">
        <v>3969</v>
      </c>
      <c r="C3192" s="1207">
        <v>15393795.595454719</v>
      </c>
      <c r="D3192" s="1208">
        <v>930902.73473233462</v>
      </c>
      <c r="E3192" s="1207">
        <v>5123153.9646479264</v>
      </c>
      <c r="F3192" s="1211">
        <v>21447852.294834979</v>
      </c>
    </row>
    <row r="3193" spans="2:6" ht="13.15" customHeight="1" x14ac:dyDescent="0.3">
      <c r="B3193" s="1173" t="s">
        <v>3970</v>
      </c>
      <c r="C3193" s="1206">
        <v>60780785.465219297</v>
      </c>
      <c r="D3193" s="1206">
        <v>7516203.6955763269</v>
      </c>
      <c r="E3193" s="1206">
        <v>24675605.968844961</v>
      </c>
      <c r="F3193" s="1210">
        <v>92972595.129640594</v>
      </c>
    </row>
    <row r="3194" spans="2:6" ht="13.15" customHeight="1" x14ac:dyDescent="0.3">
      <c r="B3194" s="1172" t="s">
        <v>3971</v>
      </c>
      <c r="C3194" s="1207">
        <v>27264008.030069076</v>
      </c>
      <c r="D3194" s="1208">
        <v>1460354.3687202621</v>
      </c>
      <c r="E3194" s="1207">
        <v>9512285.5445561651</v>
      </c>
      <c r="F3194" s="1211">
        <v>38236647.943345502</v>
      </c>
    </row>
    <row r="3195" spans="2:6" ht="13.15" customHeight="1" x14ac:dyDescent="0.3">
      <c r="B3195" s="1173" t="s">
        <v>3972</v>
      </c>
      <c r="C3195" s="1206">
        <v>59336725.343191557</v>
      </c>
      <c r="D3195" s="1206">
        <v>1898308.6998113815</v>
      </c>
      <c r="E3195" s="1206">
        <v>22118268.861778397</v>
      </c>
      <c r="F3195" s="1210">
        <v>83353302.904781342</v>
      </c>
    </row>
    <row r="3196" spans="2:6" ht="13.15" customHeight="1" x14ac:dyDescent="0.3">
      <c r="B3196" s="1172" t="s">
        <v>3973</v>
      </c>
      <c r="C3196" s="1207">
        <v>151176819.06085914</v>
      </c>
      <c r="D3196" s="1208">
        <v>3987562.7861202681</v>
      </c>
      <c r="E3196" s="1207">
        <v>118493507.87383416</v>
      </c>
      <c r="F3196" s="1211">
        <v>273657889.72081357</v>
      </c>
    </row>
    <row r="3197" spans="2:6" ht="13.15" customHeight="1" x14ac:dyDescent="0.3">
      <c r="B3197" s="1173" t="s">
        <v>3974</v>
      </c>
      <c r="C3197" s="1206">
        <v>18733594.251354724</v>
      </c>
      <c r="D3197" s="1206">
        <v>1261669.2841924201</v>
      </c>
      <c r="E3197" s="1206">
        <v>14203632.581887295</v>
      </c>
      <c r="F3197" s="1210">
        <v>34198896.117434442</v>
      </c>
    </row>
    <row r="3198" spans="2:6" ht="13.15" customHeight="1" x14ac:dyDescent="0.3">
      <c r="B3198" s="1172" t="s">
        <v>3975</v>
      </c>
      <c r="C3198" s="1207">
        <v>10672472.704052009</v>
      </c>
      <c r="D3198" s="1208">
        <v>179251.40638258064</v>
      </c>
      <c r="E3198" s="1207">
        <v>2289860.898949468</v>
      </c>
      <c r="F3198" s="1211">
        <v>13141585.009384058</v>
      </c>
    </row>
    <row r="3199" spans="2:6" ht="13.15" customHeight="1" x14ac:dyDescent="0.3">
      <c r="B3199" s="1173" t="s">
        <v>3976</v>
      </c>
      <c r="C3199" s="1206">
        <v>16567367.52707617</v>
      </c>
      <c r="D3199" s="1206">
        <v>1167681.2057476672</v>
      </c>
      <c r="E3199" s="1206">
        <v>3735953.7942549563</v>
      </c>
      <c r="F3199" s="1210">
        <v>21471002.527078792</v>
      </c>
    </row>
    <row r="3200" spans="2:6" ht="13.15" customHeight="1" x14ac:dyDescent="0.3">
      <c r="B3200" s="1172" t="s">
        <v>3977</v>
      </c>
      <c r="C3200" s="1207">
        <v>25698426.207152087</v>
      </c>
      <c r="D3200" s="1208">
        <v>760840.46073849848</v>
      </c>
      <c r="E3200" s="1207">
        <v>4471848.3827167843</v>
      </c>
      <c r="F3200" s="1211">
        <v>30931115.050607368</v>
      </c>
    </row>
    <row r="3201" spans="2:6" ht="13.15" customHeight="1" x14ac:dyDescent="0.3">
      <c r="B3201" s="1173" t="s">
        <v>3978</v>
      </c>
      <c r="C3201" s="1206">
        <v>80869414.952107608</v>
      </c>
      <c r="D3201" s="1206">
        <v>4104530.7316259979</v>
      </c>
      <c r="E3201" s="1206">
        <v>241060261.1199449</v>
      </c>
      <c r="F3201" s="1210">
        <v>326034206.80367851</v>
      </c>
    </row>
    <row r="3202" spans="2:6" ht="13.15" customHeight="1" x14ac:dyDescent="0.3">
      <c r="B3202" s="1172" t="s">
        <v>3979</v>
      </c>
      <c r="C3202" s="1207">
        <v>131121369.0945507</v>
      </c>
      <c r="D3202" s="1208">
        <v>15672705.573113203</v>
      </c>
      <c r="E3202" s="1207">
        <v>41290116.065101475</v>
      </c>
      <c r="F3202" s="1211">
        <v>188084190.73276538</v>
      </c>
    </row>
    <row r="3203" spans="2:6" ht="13.15" customHeight="1" x14ac:dyDescent="0.3">
      <c r="B3203" s="1173" t="s">
        <v>3980</v>
      </c>
      <c r="C3203" s="1206">
        <v>56237239.264330953</v>
      </c>
      <c r="D3203" s="1206">
        <v>2199523.6749738189</v>
      </c>
      <c r="E3203" s="1206">
        <v>9841357.7382362485</v>
      </c>
      <c r="F3203" s="1210">
        <v>68278120.677541018</v>
      </c>
    </row>
    <row r="3204" spans="2:6" ht="13.15" customHeight="1" x14ac:dyDescent="0.3">
      <c r="B3204" s="1172" t="s">
        <v>3981</v>
      </c>
      <c r="C3204" s="1207">
        <v>79011771.423345566</v>
      </c>
      <c r="D3204" s="1208">
        <v>1982558.8309161472</v>
      </c>
      <c r="E3204" s="1207">
        <v>16377203.420389814</v>
      </c>
      <c r="F3204" s="1211">
        <v>97371533.674651533</v>
      </c>
    </row>
    <row r="3205" spans="2:6" ht="13.15" customHeight="1" x14ac:dyDescent="0.3">
      <c r="B3205" s="1173" t="s">
        <v>3982</v>
      </c>
      <c r="C3205" s="1206">
        <v>4198643.0363419931</v>
      </c>
      <c r="D3205" s="1206">
        <v>250935.08232172849</v>
      </c>
      <c r="E3205" s="1206">
        <v>432486.06317617162</v>
      </c>
      <c r="F3205" s="1210">
        <v>4882064.1818398936</v>
      </c>
    </row>
    <row r="3206" spans="2:6" ht="13.15" customHeight="1" x14ac:dyDescent="0.3">
      <c r="B3206" s="1172" t="s">
        <v>3983</v>
      </c>
      <c r="C3206" s="1207">
        <v>7488194.5170428501</v>
      </c>
      <c r="D3206" s="1208">
        <v>81309.045853238465</v>
      </c>
      <c r="E3206" s="1207">
        <v>192380.66707451118</v>
      </c>
      <c r="F3206" s="1211">
        <v>7761884.2299705995</v>
      </c>
    </row>
    <row r="3207" spans="2:6" ht="13.15" customHeight="1" x14ac:dyDescent="0.3">
      <c r="B3207" s="1173" t="s">
        <v>3984</v>
      </c>
      <c r="C3207" s="1206">
        <v>41732463.662685089</v>
      </c>
      <c r="D3207" s="1206">
        <v>1294724.8308710728</v>
      </c>
      <c r="E3207" s="1206">
        <v>7986690.5457335534</v>
      </c>
      <c r="F3207" s="1210">
        <v>51013879.03928972</v>
      </c>
    </row>
    <row r="3208" spans="2:6" ht="13.15" customHeight="1" x14ac:dyDescent="0.3">
      <c r="B3208" s="1172" t="s">
        <v>3985</v>
      </c>
      <c r="C3208" s="1207">
        <v>8582982.1549417134</v>
      </c>
      <c r="D3208" s="1208">
        <v>280796.24454058829</v>
      </c>
      <c r="E3208" s="1207">
        <v>428534.72726706741</v>
      </c>
      <c r="F3208" s="1211">
        <v>9292313.1267493702</v>
      </c>
    </row>
    <row r="3209" spans="2:6" ht="13.15" customHeight="1" x14ac:dyDescent="0.3">
      <c r="B3209" s="1173" t="s">
        <v>3986</v>
      </c>
      <c r="C3209" s="1206">
        <v>41941371.755225055</v>
      </c>
      <c r="D3209" s="1206">
        <v>1354348.6500611336</v>
      </c>
      <c r="E3209" s="1206">
        <v>4772966.819703565</v>
      </c>
      <c r="F3209" s="1210">
        <v>48068687.224989749</v>
      </c>
    </row>
    <row r="3210" spans="2:6" ht="13.15" customHeight="1" x14ac:dyDescent="0.3">
      <c r="B3210" s="1172" t="s">
        <v>3987</v>
      </c>
      <c r="C3210" s="1207">
        <v>40475465.035284646</v>
      </c>
      <c r="D3210" s="1208">
        <v>3083101.6742952093</v>
      </c>
      <c r="E3210" s="1207">
        <v>11312551.228518194</v>
      </c>
      <c r="F3210" s="1211">
        <v>54871117.938098051</v>
      </c>
    </row>
    <row r="3211" spans="2:6" ht="13.15" customHeight="1" x14ac:dyDescent="0.3">
      <c r="B3211" s="1173" t="s">
        <v>3988</v>
      </c>
      <c r="C3211" s="1206">
        <v>24867845.86275962</v>
      </c>
      <c r="D3211" s="1206">
        <v>1344695.135790569</v>
      </c>
      <c r="E3211" s="1206">
        <v>7866492.3987906836</v>
      </c>
      <c r="F3211" s="1210">
        <v>34079033.397340871</v>
      </c>
    </row>
    <row r="3212" spans="2:6" ht="13.15" customHeight="1" x14ac:dyDescent="0.3">
      <c r="B3212" s="1172" t="s">
        <v>3989</v>
      </c>
      <c r="C3212" s="1207">
        <v>15231857.688427029</v>
      </c>
      <c r="D3212" s="1208">
        <v>985376.13668766315</v>
      </c>
      <c r="E3212" s="1207">
        <v>6081970.3188414946</v>
      </c>
      <c r="F3212" s="1211">
        <v>22299204.143956184</v>
      </c>
    </row>
    <row r="3213" spans="2:6" ht="13.15" customHeight="1" x14ac:dyDescent="0.3">
      <c r="B3213" s="1173" t="s">
        <v>3990</v>
      </c>
      <c r="C3213" s="1206">
        <v>38049809.960793085</v>
      </c>
      <c r="D3213" s="1206">
        <v>1183793.849829003</v>
      </c>
      <c r="E3213" s="1206">
        <v>1974186.2035861902</v>
      </c>
      <c r="F3213" s="1210">
        <v>41207790.01420828</v>
      </c>
    </row>
    <row r="3214" spans="2:6" ht="13.15" customHeight="1" x14ac:dyDescent="0.3">
      <c r="B3214" s="1172" t="s">
        <v>3991</v>
      </c>
      <c r="C3214" s="1207">
        <v>16830209.408213023</v>
      </c>
      <c r="D3214" s="1208">
        <v>439966.65257900633</v>
      </c>
      <c r="E3214" s="1207">
        <v>2368930.7220479907</v>
      </c>
      <c r="F3214" s="1211">
        <v>19639106.782840021</v>
      </c>
    </row>
    <row r="3215" spans="2:6" ht="13.15" customHeight="1" x14ac:dyDescent="0.3">
      <c r="B3215" s="1173" t="s">
        <v>3992</v>
      </c>
      <c r="C3215" s="1206">
        <v>43071933.197205901</v>
      </c>
      <c r="D3215" s="1206">
        <v>1657547.8023549842</v>
      </c>
      <c r="E3215" s="1206">
        <v>2712283.4034821414</v>
      </c>
      <c r="F3215" s="1210">
        <v>47441764.403043024</v>
      </c>
    </row>
    <row r="3216" spans="2:6" ht="13.15" customHeight="1" x14ac:dyDescent="0.3">
      <c r="B3216" s="1172" t="s">
        <v>3993</v>
      </c>
      <c r="C3216" s="1207">
        <v>45294141.828635707</v>
      </c>
      <c r="D3216" s="1208">
        <v>2041718.2682243884</v>
      </c>
      <c r="E3216" s="1207">
        <v>25260474.295788363</v>
      </c>
      <c r="F3216" s="1211">
        <v>72596334.392648458</v>
      </c>
    </row>
    <row r="3217" spans="2:6" ht="13.15" customHeight="1" x14ac:dyDescent="0.3">
      <c r="B3217" s="1173" t="s">
        <v>3994</v>
      </c>
      <c r="C3217" s="1206">
        <v>454242110.10958272</v>
      </c>
      <c r="D3217" s="1206">
        <v>30555370.915646233</v>
      </c>
      <c r="E3217" s="1206">
        <v>229847789.09337741</v>
      </c>
      <c r="F3217" s="1210">
        <v>714645270.11860633</v>
      </c>
    </row>
    <row r="3218" spans="2:6" ht="13.15" customHeight="1" x14ac:dyDescent="0.3">
      <c r="B3218" s="1172" t="s">
        <v>3995</v>
      </c>
      <c r="C3218" s="1207">
        <v>58881769.941660143</v>
      </c>
      <c r="D3218" s="1208">
        <v>7936638.1647624131</v>
      </c>
      <c r="E3218" s="1207">
        <v>24794952.750759285</v>
      </c>
      <c r="F3218" s="1211">
        <v>91613360.857181847</v>
      </c>
    </row>
    <row r="3219" spans="2:6" ht="13.15" customHeight="1" x14ac:dyDescent="0.3">
      <c r="B3219" s="1173" t="s">
        <v>3996</v>
      </c>
      <c r="C3219" s="1206">
        <v>51252528.326843567</v>
      </c>
      <c r="D3219" s="1206">
        <v>5234428.138807388</v>
      </c>
      <c r="E3219" s="1206">
        <v>24417402.653021332</v>
      </c>
      <c r="F3219" s="1210">
        <v>80904359.118672282</v>
      </c>
    </row>
    <row r="3220" spans="2:6" ht="13.15" customHeight="1" x14ac:dyDescent="0.3">
      <c r="B3220" s="1172" t="s">
        <v>3997</v>
      </c>
      <c r="C3220" s="1207">
        <v>24450439.301390588</v>
      </c>
      <c r="D3220" s="1208">
        <v>2409916.811794824</v>
      </c>
      <c r="E3220" s="1207">
        <v>17363281.297828328</v>
      </c>
      <c r="F3220" s="1211">
        <v>44223637.411013737</v>
      </c>
    </row>
    <row r="3221" spans="2:6" ht="13.15" customHeight="1" x14ac:dyDescent="0.3">
      <c r="B3221" s="1173" t="s">
        <v>3998</v>
      </c>
      <c r="C3221" s="1206">
        <v>94149961.823221952</v>
      </c>
      <c r="D3221" s="1206">
        <v>10469728.752665471</v>
      </c>
      <c r="E3221" s="1206">
        <v>33674954.054287806</v>
      </c>
      <c r="F3221" s="1210">
        <v>138294644.63017523</v>
      </c>
    </row>
    <row r="3222" spans="2:6" ht="13.15" customHeight="1" x14ac:dyDescent="0.3">
      <c r="B3222" s="1172" t="s">
        <v>3999</v>
      </c>
      <c r="C3222" s="1207">
        <v>41721813.44620268</v>
      </c>
      <c r="D3222" s="1208">
        <v>3045754.1132542775</v>
      </c>
      <c r="E3222" s="1207">
        <v>15731212.627766991</v>
      </c>
      <c r="F3222" s="1211">
        <v>60498780.187223949</v>
      </c>
    </row>
    <row r="3223" spans="2:6" ht="13.15" customHeight="1" x14ac:dyDescent="0.3">
      <c r="B3223" s="1173" t="s">
        <v>4000</v>
      </c>
      <c r="C3223" s="1206">
        <v>13894709.354934435</v>
      </c>
      <c r="D3223" s="1206">
        <v>1778413.7412323591</v>
      </c>
      <c r="E3223" s="1206">
        <v>3070015.0201634262</v>
      </c>
      <c r="F3223" s="1210">
        <v>18743138.116330221</v>
      </c>
    </row>
    <row r="3224" spans="2:6" ht="13.15" customHeight="1" x14ac:dyDescent="0.3">
      <c r="B3224" s="1172" t="s">
        <v>4001</v>
      </c>
      <c r="C3224" s="1207">
        <v>24298878.528371416</v>
      </c>
      <c r="D3224" s="1208">
        <v>1172845.6951606369</v>
      </c>
      <c r="E3224" s="1207">
        <v>4537615.3746175459</v>
      </c>
      <c r="F3224" s="1211">
        <v>30009339.598149601</v>
      </c>
    </row>
    <row r="3225" spans="2:6" ht="13.15" customHeight="1" x14ac:dyDescent="0.3">
      <c r="B3225" s="1173" t="s">
        <v>4002</v>
      </c>
      <c r="C3225" s="1206">
        <v>327880431.99401897</v>
      </c>
      <c r="D3225" s="1206">
        <v>29185219.209424973</v>
      </c>
      <c r="E3225" s="1206">
        <v>171565826.76222691</v>
      </c>
      <c r="F3225" s="1210">
        <v>528631477.96567082</v>
      </c>
    </row>
    <row r="3226" spans="2:6" ht="13.15" customHeight="1" x14ac:dyDescent="0.3">
      <c r="B3226" s="1172" t="s">
        <v>4003</v>
      </c>
      <c r="C3226" s="1207">
        <v>68129981.003042772</v>
      </c>
      <c r="D3226" s="1208">
        <v>6113939.278618292</v>
      </c>
      <c r="E3226" s="1207">
        <v>27545863.958887681</v>
      </c>
      <c r="F3226" s="1211">
        <v>101789784.24054874</v>
      </c>
    </row>
    <row r="3227" spans="2:6" ht="13.15" customHeight="1" x14ac:dyDescent="0.3">
      <c r="B3227" s="1173" t="s">
        <v>4004</v>
      </c>
      <c r="C3227" s="1206">
        <v>35481196.211210445</v>
      </c>
      <c r="D3227" s="1206">
        <v>4651657.0214795666</v>
      </c>
      <c r="E3227" s="1206">
        <v>9777148.5297133066</v>
      </c>
      <c r="F3227" s="1210">
        <v>49910001.762403324</v>
      </c>
    </row>
    <row r="3228" spans="2:6" ht="13.15" customHeight="1" x14ac:dyDescent="0.3">
      <c r="B3228" s="1172" t="s">
        <v>4005</v>
      </c>
      <c r="C3228" s="1207">
        <v>127627961.54707718</v>
      </c>
      <c r="D3228" s="1208">
        <v>8654797.7089081705</v>
      </c>
      <c r="E3228" s="1207">
        <v>54020005.017158516</v>
      </c>
      <c r="F3228" s="1211">
        <v>190302764.27314386</v>
      </c>
    </row>
    <row r="3229" spans="2:6" ht="13.15" customHeight="1" x14ac:dyDescent="0.3">
      <c r="B3229" s="1173" t="s">
        <v>4006</v>
      </c>
      <c r="C3229" s="1206">
        <v>7393298.3573596738</v>
      </c>
      <c r="D3229" s="1206">
        <v>535727.82548161771</v>
      </c>
      <c r="E3229" s="1206">
        <v>2342154.3601215198</v>
      </c>
      <c r="F3229" s="1210">
        <v>10271180.542962812</v>
      </c>
    </row>
    <row r="3230" spans="2:6" ht="13.15" customHeight="1" x14ac:dyDescent="0.3">
      <c r="B3230" s="1172" t="s">
        <v>4007</v>
      </c>
      <c r="C3230" s="1207">
        <v>54140375.488425136</v>
      </c>
      <c r="D3230" s="1208">
        <v>2958267.3811550085</v>
      </c>
      <c r="E3230" s="1207">
        <v>38745518.524853438</v>
      </c>
      <c r="F3230" s="1211">
        <v>95844161.394433588</v>
      </c>
    </row>
    <row r="3231" spans="2:6" ht="13.15" customHeight="1" x14ac:dyDescent="0.3">
      <c r="B3231" s="1173" t="s">
        <v>4008</v>
      </c>
      <c r="C3231" s="1206">
        <v>13145780.67024059</v>
      </c>
      <c r="D3231" s="1206">
        <v>722282.69236918841</v>
      </c>
      <c r="E3231" s="1206">
        <v>2368208.4812721759</v>
      </c>
      <c r="F3231" s="1210">
        <v>16236271.843881955</v>
      </c>
    </row>
    <row r="3232" spans="2:6" ht="13.15" customHeight="1" x14ac:dyDescent="0.3">
      <c r="B3232" s="1172" t="s">
        <v>4009</v>
      </c>
      <c r="C3232" s="1207">
        <v>16908993.7019356</v>
      </c>
      <c r="D3232" s="1208">
        <v>1081601.6914720943</v>
      </c>
      <c r="E3232" s="1207">
        <v>9865065.7536908723</v>
      </c>
      <c r="F3232" s="1211">
        <v>27855661.147098567</v>
      </c>
    </row>
    <row r="3233" spans="2:6" ht="13.15" customHeight="1" x14ac:dyDescent="0.3">
      <c r="B3233" s="1173" t="s">
        <v>4010</v>
      </c>
      <c r="C3233" s="1206">
        <v>100262913.001662</v>
      </c>
      <c r="D3233" s="1206">
        <v>12921482.150358822</v>
      </c>
      <c r="E3233" s="1206">
        <v>58175226.048766024</v>
      </c>
      <c r="F3233" s="1210">
        <v>171359621.20078686</v>
      </c>
    </row>
    <row r="3234" spans="2:6" ht="13.15" customHeight="1" x14ac:dyDescent="0.3">
      <c r="B3234" s="1172" t="s">
        <v>4011</v>
      </c>
      <c r="C3234" s="1207">
        <v>385376035.29812002</v>
      </c>
      <c r="D3234" s="1208">
        <v>38687654.574437305</v>
      </c>
      <c r="E3234" s="1207">
        <v>275181716.92405999</v>
      </c>
      <c r="F3234" s="1211">
        <v>699245406.79661727</v>
      </c>
    </row>
    <row r="3235" spans="2:6" ht="13.15" customHeight="1" x14ac:dyDescent="0.3">
      <c r="B3235" s="1173" t="s">
        <v>4012</v>
      </c>
      <c r="C3235" s="1206">
        <v>153829678.75364253</v>
      </c>
      <c r="D3235" s="1206">
        <v>12455890.061210288</v>
      </c>
      <c r="E3235" s="1206">
        <v>65171574.92310442</v>
      </c>
      <c r="F3235" s="1210">
        <v>231457143.73795724</v>
      </c>
    </row>
    <row r="3236" spans="2:6" ht="13.15" customHeight="1" x14ac:dyDescent="0.3">
      <c r="B3236" s="1172" t="s">
        <v>4013</v>
      </c>
      <c r="C3236" s="1207">
        <v>118240888.04771218</v>
      </c>
      <c r="D3236" s="1208">
        <v>8953479.6919879485</v>
      </c>
      <c r="E3236" s="1207">
        <v>61630271.833430432</v>
      </c>
      <c r="F3236" s="1211">
        <v>188824639.57313055</v>
      </c>
    </row>
    <row r="3237" spans="2:6" ht="13.15" customHeight="1" x14ac:dyDescent="0.3">
      <c r="B3237" s="1173" t="s">
        <v>4014</v>
      </c>
      <c r="C3237" s="1206">
        <v>67122716.298031554</v>
      </c>
      <c r="D3237" s="1206">
        <v>4565873.0229469696</v>
      </c>
      <c r="E3237" s="1206">
        <v>21569669.891044997</v>
      </c>
      <c r="F3237" s="1210">
        <v>93258259.212023526</v>
      </c>
    </row>
    <row r="3238" spans="2:6" ht="13.15" customHeight="1" x14ac:dyDescent="0.3">
      <c r="B3238" s="1172" t="s">
        <v>4015</v>
      </c>
      <c r="C3238" s="1207">
        <v>36274091.174203552</v>
      </c>
      <c r="D3238" s="1208">
        <v>2552130.2450576876</v>
      </c>
      <c r="E3238" s="1207">
        <v>40034706.209433973</v>
      </c>
      <c r="F3238" s="1211">
        <v>78860927.62869522</v>
      </c>
    </row>
    <row r="3239" spans="2:6" ht="13.15" customHeight="1" x14ac:dyDescent="0.3">
      <c r="B3239" s="1173" t="s">
        <v>4016</v>
      </c>
      <c r="C3239" s="1206">
        <v>36411451.658579469</v>
      </c>
      <c r="D3239" s="1206">
        <v>2360565.682717755</v>
      </c>
      <c r="E3239" s="1206">
        <v>12794363.93405585</v>
      </c>
      <c r="F3239" s="1210">
        <v>51566381.275353074</v>
      </c>
    </row>
    <row r="3240" spans="2:6" ht="13.15" customHeight="1" x14ac:dyDescent="0.3">
      <c r="B3240" s="1172" t="s">
        <v>4017</v>
      </c>
      <c r="C3240" s="1207">
        <v>43369456.552529141</v>
      </c>
      <c r="D3240" s="1208">
        <v>2499725.4533031946</v>
      </c>
      <c r="E3240" s="1207">
        <v>109496518.95078759</v>
      </c>
      <c r="F3240" s="1211">
        <v>155365700.95661992</v>
      </c>
    </row>
    <row r="3241" spans="2:6" ht="13.15" customHeight="1" x14ac:dyDescent="0.3">
      <c r="B3241" s="1173" t="s">
        <v>4018</v>
      </c>
      <c r="C3241" s="1206">
        <v>22933193.076355405</v>
      </c>
      <c r="D3241" s="1206">
        <v>1907708.9148736799</v>
      </c>
      <c r="E3241" s="1206">
        <v>6230669.9884596001</v>
      </c>
      <c r="F3241" s="1210">
        <v>31071571.979688682</v>
      </c>
    </row>
    <row r="3242" spans="2:6" ht="13.15" customHeight="1" x14ac:dyDescent="0.3">
      <c r="B3242" s="1172" t="s">
        <v>4019</v>
      </c>
      <c r="C3242" s="1207">
        <v>106768420.23634547</v>
      </c>
      <c r="D3242" s="1208">
        <v>9929146.0256920978</v>
      </c>
      <c r="E3242" s="1207">
        <v>73527679.327679709</v>
      </c>
      <c r="F3242" s="1211">
        <v>190225245.58971727</v>
      </c>
    </row>
    <row r="3243" spans="2:6" ht="13.15" customHeight="1" x14ac:dyDescent="0.3">
      <c r="B3243" s="1173" t="s">
        <v>4020</v>
      </c>
      <c r="C3243" s="1206">
        <v>16441886.130315252</v>
      </c>
      <c r="D3243" s="1206">
        <v>909667.81777274015</v>
      </c>
      <c r="E3243" s="1206">
        <v>4125256.4287283742</v>
      </c>
      <c r="F3243" s="1210">
        <v>21476810.376816366</v>
      </c>
    </row>
    <row r="3244" spans="2:6" ht="13.15" customHeight="1" x14ac:dyDescent="0.3">
      <c r="B3244" s="1172" t="s">
        <v>4021</v>
      </c>
      <c r="C3244" s="1207">
        <v>6457171.6368016005</v>
      </c>
      <c r="D3244" s="1208">
        <v>195040.39036446603</v>
      </c>
      <c r="E3244" s="1207">
        <v>570535.86150049989</v>
      </c>
      <c r="F3244" s="1211">
        <v>7222747.8886665665</v>
      </c>
    </row>
    <row r="3245" spans="2:6" ht="13.15" customHeight="1" x14ac:dyDescent="0.3">
      <c r="B3245" s="1173" t="s">
        <v>4022</v>
      </c>
      <c r="C3245" s="1206">
        <v>41912288.471753806</v>
      </c>
      <c r="D3245" s="1206">
        <v>2331168.9023807156</v>
      </c>
      <c r="E3245" s="1206">
        <v>20280231.553477347</v>
      </c>
      <c r="F3245" s="1210">
        <v>64523688.927611865</v>
      </c>
    </row>
    <row r="3246" spans="2:6" ht="13.15" customHeight="1" x14ac:dyDescent="0.3">
      <c r="B3246" s="1172" t="s">
        <v>4023</v>
      </c>
      <c r="C3246" s="1207">
        <v>31042240.597829044</v>
      </c>
      <c r="D3246" s="1208">
        <v>1763581.6653705868</v>
      </c>
      <c r="E3246" s="1207">
        <v>4064257.6806315775</v>
      </c>
      <c r="F3246" s="1211">
        <v>36870079.943831205</v>
      </c>
    </row>
    <row r="3247" spans="2:6" ht="13.15" customHeight="1" x14ac:dyDescent="0.3">
      <c r="B3247" s="1173" t="s">
        <v>4024</v>
      </c>
      <c r="C3247" s="1206">
        <v>76289548.782189459</v>
      </c>
      <c r="D3247" s="1206">
        <v>13008743.727606295</v>
      </c>
      <c r="E3247" s="1206">
        <v>24723342.718925796</v>
      </c>
      <c r="F3247" s="1210">
        <v>114021635.22872156</v>
      </c>
    </row>
    <row r="3248" spans="2:6" ht="13.15" customHeight="1" x14ac:dyDescent="0.3">
      <c r="B3248" s="1172" t="s">
        <v>4025</v>
      </c>
      <c r="C3248" s="1207">
        <v>39348590.206701539</v>
      </c>
      <c r="D3248" s="1208">
        <v>4690552.522126561</v>
      </c>
      <c r="E3248" s="1207">
        <v>14761388.341306793</v>
      </c>
      <c r="F3248" s="1211">
        <v>58800531.070134893</v>
      </c>
    </row>
    <row r="3249" spans="2:6" ht="13.15" customHeight="1" x14ac:dyDescent="0.3">
      <c r="B3249" s="1173" t="s">
        <v>4026</v>
      </c>
      <c r="C3249" s="1206">
        <v>16748148.124803545</v>
      </c>
      <c r="D3249" s="1206">
        <v>1041439.6947837698</v>
      </c>
      <c r="E3249" s="1206">
        <v>2434516.836996831</v>
      </c>
      <c r="F3249" s="1210">
        <v>20224104.656584147</v>
      </c>
    </row>
    <row r="3250" spans="2:6" ht="13.15" customHeight="1" x14ac:dyDescent="0.3">
      <c r="B3250" s="1172" t="s">
        <v>4027</v>
      </c>
      <c r="C3250" s="1207">
        <v>22874753.426938996</v>
      </c>
      <c r="D3250" s="1208">
        <v>1951881.482359542</v>
      </c>
      <c r="E3250" s="1207">
        <v>7068692.9828931121</v>
      </c>
      <c r="F3250" s="1211">
        <v>31895327.892191652</v>
      </c>
    </row>
    <row r="3251" spans="2:6" ht="13.15" customHeight="1" x14ac:dyDescent="0.3">
      <c r="B3251" s="1173" t="s">
        <v>4028</v>
      </c>
      <c r="C3251" s="1206">
        <v>6018737.7249416262</v>
      </c>
      <c r="D3251" s="1206">
        <v>421138.0780979346</v>
      </c>
      <c r="E3251" s="1206">
        <v>256219.43785597602</v>
      </c>
      <c r="F3251" s="1210">
        <v>6696095.2408955367</v>
      </c>
    </row>
    <row r="3252" spans="2:6" ht="13.15" customHeight="1" x14ac:dyDescent="0.3">
      <c r="B3252" s="1172" t="s">
        <v>4029</v>
      </c>
      <c r="C3252" s="1207">
        <v>92324405.485144183</v>
      </c>
      <c r="D3252" s="1208">
        <v>3413713.4297946878</v>
      </c>
      <c r="E3252" s="1207">
        <v>12961988.464492243</v>
      </c>
      <c r="F3252" s="1211">
        <v>108700107.37943111</v>
      </c>
    </row>
    <row r="3253" spans="2:6" ht="13.15" customHeight="1" x14ac:dyDescent="0.3">
      <c r="B3253" s="1173" t="s">
        <v>4030</v>
      </c>
      <c r="C3253" s="1206">
        <v>39092165.763701528</v>
      </c>
      <c r="D3253" s="1206">
        <v>1424667.3247112946</v>
      </c>
      <c r="E3253" s="1206">
        <v>5590240.5672028828</v>
      </c>
      <c r="F3253" s="1210">
        <v>46107073.655615702</v>
      </c>
    </row>
    <row r="3254" spans="2:6" ht="13.15" customHeight="1" x14ac:dyDescent="0.3">
      <c r="B3254" s="1172" t="s">
        <v>4031</v>
      </c>
      <c r="C3254" s="1207">
        <v>65439709.011333898</v>
      </c>
      <c r="D3254" s="1208">
        <v>3287851.8676431859</v>
      </c>
      <c r="E3254" s="1207">
        <v>17468339.876244385</v>
      </c>
      <c r="F3254" s="1211">
        <v>86195900.755221471</v>
      </c>
    </row>
    <row r="3255" spans="2:6" ht="13.15" customHeight="1" x14ac:dyDescent="0.3">
      <c r="B3255" s="1173" t="s">
        <v>4032</v>
      </c>
      <c r="C3255" s="1206">
        <v>3306346.0528462236</v>
      </c>
      <c r="D3255" s="1206">
        <v>267033.65422482736</v>
      </c>
      <c r="E3255" s="1206">
        <v>4915585.3501727944</v>
      </c>
      <c r="F3255" s="1210">
        <v>8488965.0572438464</v>
      </c>
    </row>
    <row r="3256" spans="2:6" ht="13.15" customHeight="1" x14ac:dyDescent="0.3">
      <c r="B3256" s="1172" t="s">
        <v>4033</v>
      </c>
      <c r="C3256" s="1207">
        <v>17591426.80423275</v>
      </c>
      <c r="D3256" s="1208">
        <v>1266383.4639018064</v>
      </c>
      <c r="E3256" s="1207">
        <v>7062395.5412879754</v>
      </c>
      <c r="F3256" s="1211">
        <v>25920205.80942253</v>
      </c>
    </row>
    <row r="3257" spans="2:6" ht="13.15" customHeight="1" x14ac:dyDescent="0.3">
      <c r="B3257" s="1173" t="s">
        <v>4034</v>
      </c>
      <c r="C3257" s="1206">
        <v>27981395.689026497</v>
      </c>
      <c r="D3257" s="1206">
        <v>1362609.0186862377</v>
      </c>
      <c r="E3257" s="1206">
        <v>4907682.6783545865</v>
      </c>
      <c r="F3257" s="1210">
        <v>34251687.386067323</v>
      </c>
    </row>
    <row r="3258" spans="2:6" ht="13.15" customHeight="1" x14ac:dyDescent="0.3">
      <c r="B3258" s="1172" t="s">
        <v>4035</v>
      </c>
      <c r="C3258" s="1207">
        <v>15568841.461230021</v>
      </c>
      <c r="D3258" s="1208">
        <v>822167.01349523326</v>
      </c>
      <c r="E3258" s="1207">
        <v>3440625.7428524895</v>
      </c>
      <c r="F3258" s="1211">
        <v>19831634.217577744</v>
      </c>
    </row>
    <row r="3259" spans="2:6" ht="13.15" customHeight="1" x14ac:dyDescent="0.3">
      <c r="B3259" s="1173" t="s">
        <v>4036</v>
      </c>
      <c r="C3259" s="1206">
        <v>34826617.521251976</v>
      </c>
      <c r="D3259" s="1206">
        <v>2129852.3205225589</v>
      </c>
      <c r="E3259" s="1206">
        <v>5444111.886521155</v>
      </c>
      <c r="F3259" s="1210">
        <v>42400581.728295691</v>
      </c>
    </row>
    <row r="3260" spans="2:6" ht="13.15" customHeight="1" x14ac:dyDescent="0.3">
      <c r="B3260" s="1172" t="s">
        <v>4037</v>
      </c>
      <c r="C3260" s="1207">
        <v>36943279.77651614</v>
      </c>
      <c r="D3260" s="1208">
        <v>2296621.7048089425</v>
      </c>
      <c r="E3260" s="1207">
        <v>11356993.301857788</v>
      </c>
      <c r="F3260" s="1211">
        <v>50596894.783182874</v>
      </c>
    </row>
    <row r="3261" spans="2:6" ht="13.15" customHeight="1" x14ac:dyDescent="0.3">
      <c r="B3261" s="1173" t="s">
        <v>4038</v>
      </c>
      <c r="C3261" s="1206">
        <v>5045471.7879320104</v>
      </c>
      <c r="D3261" s="1206">
        <v>395357.84756779741</v>
      </c>
      <c r="E3261" s="1206">
        <v>3015239.7363879899</v>
      </c>
      <c r="F3261" s="1210">
        <v>8456069.3718877975</v>
      </c>
    </row>
    <row r="3262" spans="2:6" ht="13.15" customHeight="1" x14ac:dyDescent="0.3">
      <c r="B3262" s="1172" t="s">
        <v>4039</v>
      </c>
      <c r="C3262" s="1207">
        <v>6727796.3684448469</v>
      </c>
      <c r="D3262" s="1208">
        <v>181404.44965283782</v>
      </c>
      <c r="E3262" s="1207">
        <v>5020357.4913876364</v>
      </c>
      <c r="F3262" s="1211">
        <v>11929558.30948532</v>
      </c>
    </row>
    <row r="3263" spans="2:6" ht="13.15" customHeight="1" x14ac:dyDescent="0.3">
      <c r="B3263" s="1173" t="s">
        <v>4040</v>
      </c>
      <c r="C3263" s="1206">
        <v>1180535.5347061097</v>
      </c>
      <c r="D3263" s="1206">
        <v>170653.30547978927</v>
      </c>
      <c r="E3263" s="1206">
        <v>720192.70905782189</v>
      </c>
      <c r="F3263" s="1210">
        <v>2071381.5492437207</v>
      </c>
    </row>
    <row r="3264" spans="2:6" ht="13.15" customHeight="1" x14ac:dyDescent="0.3">
      <c r="B3264" s="1172" t="s">
        <v>4041</v>
      </c>
      <c r="C3264" s="1207">
        <v>996341.40605487896</v>
      </c>
      <c r="D3264" s="1208">
        <v>132742.85730938008</v>
      </c>
      <c r="E3264" s="1207">
        <v>651970.42500219448</v>
      </c>
      <c r="F3264" s="1211">
        <v>1781054.6883664536</v>
      </c>
    </row>
    <row r="3265" spans="2:6" ht="13.15" customHeight="1" x14ac:dyDescent="0.3">
      <c r="B3265" s="1173" t="s">
        <v>4042</v>
      </c>
      <c r="C3265" s="1206">
        <v>5232806.3650331879</v>
      </c>
      <c r="D3265" s="1206">
        <v>95831.533793796101</v>
      </c>
      <c r="E3265" s="1206">
        <v>541518.23841801588</v>
      </c>
      <c r="F3265" s="1210">
        <v>5870156.1372449994</v>
      </c>
    </row>
    <row r="3266" spans="2:6" ht="13.15" customHeight="1" x14ac:dyDescent="0.3">
      <c r="B3266" s="1172" t="s">
        <v>4043</v>
      </c>
      <c r="C3266" s="1207">
        <v>22283393.329690315</v>
      </c>
      <c r="D3266" s="1208">
        <v>920981.84907526756</v>
      </c>
      <c r="E3266" s="1207">
        <v>2019168.8217096427</v>
      </c>
      <c r="F3266" s="1211">
        <v>25223544.000475228</v>
      </c>
    </row>
    <row r="3267" spans="2:6" ht="13.15" customHeight="1" x14ac:dyDescent="0.3">
      <c r="B3267" s="1173" t="s">
        <v>4044</v>
      </c>
      <c r="C3267" s="1206">
        <v>23386646.524280332</v>
      </c>
      <c r="D3267" s="1206">
        <v>2124955.2024960914</v>
      </c>
      <c r="E3267" s="1206">
        <v>6254594.3063704837</v>
      </c>
      <c r="F3267" s="1210">
        <v>31766196.03314691</v>
      </c>
    </row>
    <row r="3268" spans="2:6" ht="13.15" customHeight="1" x14ac:dyDescent="0.3">
      <c r="B3268" s="1172" t="s">
        <v>4045</v>
      </c>
      <c r="C3268" s="1207">
        <v>30891499.072231602</v>
      </c>
      <c r="D3268" s="1208">
        <v>2666565.198480763</v>
      </c>
      <c r="E3268" s="1207">
        <v>25670471.12973129</v>
      </c>
      <c r="F3268" s="1211">
        <v>59228535.400443658</v>
      </c>
    </row>
    <row r="3269" spans="2:6" ht="13.15" customHeight="1" x14ac:dyDescent="0.3">
      <c r="B3269" s="1173" t="s">
        <v>4046</v>
      </c>
      <c r="C3269" s="1206">
        <v>26655580.278201107</v>
      </c>
      <c r="D3269" s="1206">
        <v>909555.24034684466</v>
      </c>
      <c r="E3269" s="1206">
        <v>6641966.7466511913</v>
      </c>
      <c r="F3269" s="1210">
        <v>34207102.26519914</v>
      </c>
    </row>
    <row r="3270" spans="2:6" ht="13.15" customHeight="1" x14ac:dyDescent="0.3">
      <c r="B3270" s="1172" t="s">
        <v>4047</v>
      </c>
      <c r="C3270" s="1207">
        <v>33856082.408981428</v>
      </c>
      <c r="D3270" s="1208">
        <v>697234.21510737401</v>
      </c>
      <c r="E3270" s="1207">
        <v>5186729.5011283765</v>
      </c>
      <c r="F3270" s="1211">
        <v>39740046.125217177</v>
      </c>
    </row>
    <row r="3271" spans="2:6" ht="13.15" customHeight="1" x14ac:dyDescent="0.3">
      <c r="B3271" s="1173" t="s">
        <v>4048</v>
      </c>
      <c r="C3271" s="1206">
        <v>23426789.647944871</v>
      </c>
      <c r="D3271" s="1206">
        <v>520445.43991626351</v>
      </c>
      <c r="E3271" s="1206">
        <v>3520948.9931297484</v>
      </c>
      <c r="F3271" s="1210">
        <v>27468184.080990884</v>
      </c>
    </row>
    <row r="3272" spans="2:6" ht="13.15" customHeight="1" x14ac:dyDescent="0.3">
      <c r="B3272" s="1172" t="s">
        <v>4049</v>
      </c>
      <c r="C3272" s="1207">
        <v>58065799.509621732</v>
      </c>
      <c r="D3272" s="1208">
        <v>2191080.368031634</v>
      </c>
      <c r="E3272" s="1207">
        <v>11669129.740367539</v>
      </c>
      <c r="F3272" s="1211">
        <v>71926009.618020907</v>
      </c>
    </row>
    <row r="3273" spans="2:6" ht="13.15" customHeight="1" x14ac:dyDescent="0.3">
      <c r="B3273" s="1173" t="s">
        <v>4050</v>
      </c>
      <c r="C3273" s="1206">
        <v>33969821.259364292</v>
      </c>
      <c r="D3273" s="1206">
        <v>1013126.4721709768</v>
      </c>
      <c r="E3273" s="1206">
        <v>7016276.042473902</v>
      </c>
      <c r="F3273" s="1210">
        <v>41999223.774009176</v>
      </c>
    </row>
    <row r="3274" spans="2:6" ht="13.15" customHeight="1" x14ac:dyDescent="0.3">
      <c r="B3274" s="1172" t="s">
        <v>4051</v>
      </c>
      <c r="C3274" s="1207">
        <v>12874336.691175617</v>
      </c>
      <c r="D3274" s="1208">
        <v>552684.80025717185</v>
      </c>
      <c r="E3274" s="1207">
        <v>3190395.0484837503</v>
      </c>
      <c r="F3274" s="1211">
        <v>16617416.53991654</v>
      </c>
    </row>
    <row r="3275" spans="2:6" ht="13.15" customHeight="1" x14ac:dyDescent="0.3">
      <c r="B3275" s="1173" t="s">
        <v>4052</v>
      </c>
      <c r="C3275" s="1206">
        <v>1141621.2821741595</v>
      </c>
      <c r="D3275" s="1206">
        <v>0</v>
      </c>
      <c r="E3275" s="1206">
        <v>0</v>
      </c>
      <c r="F3275" s="1210">
        <v>1141621.2821741595</v>
      </c>
    </row>
    <row r="3276" spans="2:6" ht="13.15" customHeight="1" x14ac:dyDescent="0.3">
      <c r="B3276" s="1172" t="s">
        <v>4053</v>
      </c>
      <c r="C3276" s="1207">
        <v>1556974672.9631026</v>
      </c>
      <c r="D3276" s="1208">
        <v>13090897.104153756</v>
      </c>
      <c r="E3276" s="1207">
        <v>613690777.25895977</v>
      </c>
      <c r="F3276" s="1211">
        <v>2183756347.3262162</v>
      </c>
    </row>
    <row r="3277" spans="2:6" ht="13.15" customHeight="1" x14ac:dyDescent="0.3">
      <c r="B3277" s="1173" t="s">
        <v>4054</v>
      </c>
      <c r="C3277" s="1206">
        <v>1614311615.3498623</v>
      </c>
      <c r="D3277" s="1206">
        <v>15935531.646045186</v>
      </c>
      <c r="E3277" s="1206">
        <v>704266920.71828771</v>
      </c>
      <c r="F3277" s="1210">
        <v>2334514067.7141953</v>
      </c>
    </row>
    <row r="3278" spans="2:6" ht="13.15" customHeight="1" x14ac:dyDescent="0.3">
      <c r="B3278" s="1172" t="s">
        <v>4055</v>
      </c>
      <c r="C3278" s="1207">
        <v>3219204889.2570963</v>
      </c>
      <c r="D3278" s="1208">
        <v>46780507.989808366</v>
      </c>
      <c r="E3278" s="1207">
        <v>683788247.91018033</v>
      </c>
      <c r="F3278" s="1211">
        <v>3949773645.1570854</v>
      </c>
    </row>
    <row r="3279" spans="2:6" ht="13.15" customHeight="1" x14ac:dyDescent="0.3">
      <c r="B3279" s="1173" t="s">
        <v>4056</v>
      </c>
      <c r="C3279" s="1206">
        <v>1025522453.0517851</v>
      </c>
      <c r="D3279" s="1206">
        <v>17303952.4743433</v>
      </c>
      <c r="E3279" s="1206">
        <v>455477172.6832121</v>
      </c>
      <c r="F3279" s="1210">
        <v>1498303578.2093406</v>
      </c>
    </row>
    <row r="3280" spans="2:6" ht="13.15" customHeight="1" x14ac:dyDescent="0.3">
      <c r="B3280" s="1172" t="s">
        <v>4057</v>
      </c>
      <c r="C3280" s="1207">
        <v>2444391126.4851813</v>
      </c>
      <c r="D3280" s="1208">
        <v>41164357.944144815</v>
      </c>
      <c r="E3280" s="1207">
        <v>1129894257.5440519</v>
      </c>
      <c r="F3280" s="1211">
        <v>3615449741.9733782</v>
      </c>
    </row>
    <row r="3281" spans="2:6" ht="13.15" customHeight="1" x14ac:dyDescent="0.3">
      <c r="B3281" s="1173" t="s">
        <v>4058</v>
      </c>
      <c r="C3281" s="1206">
        <v>1151852726.6828492</v>
      </c>
      <c r="D3281" s="1206">
        <v>20472950.724597007</v>
      </c>
      <c r="E3281" s="1206">
        <v>149099681.30533358</v>
      </c>
      <c r="F3281" s="1210">
        <v>1321425358.7127798</v>
      </c>
    </row>
    <row r="3282" spans="2:6" ht="13.15" customHeight="1" x14ac:dyDescent="0.3">
      <c r="B3282" s="1172" t="s">
        <v>4059</v>
      </c>
      <c r="C3282" s="1207">
        <v>1904654267.0216665</v>
      </c>
      <c r="D3282" s="1208">
        <v>57436285.010944881</v>
      </c>
      <c r="E3282" s="1207">
        <v>467353115.94509894</v>
      </c>
      <c r="F3282" s="1211">
        <v>2429443667.9777102</v>
      </c>
    </row>
    <row r="3283" spans="2:6" ht="13.15" customHeight="1" x14ac:dyDescent="0.3">
      <c r="B3283" s="1173" t="s">
        <v>4060</v>
      </c>
      <c r="C3283" s="1206">
        <v>143641.38127583015</v>
      </c>
      <c r="D3283" s="1206">
        <v>8865.4722892939117</v>
      </c>
      <c r="E3283" s="1206">
        <v>0</v>
      </c>
      <c r="F3283" s="1210">
        <v>152506.85356512407</v>
      </c>
    </row>
    <row r="3284" spans="2:6" ht="13.15" customHeight="1" x14ac:dyDescent="0.3">
      <c r="B3284" s="1172" t="s">
        <v>4061</v>
      </c>
      <c r="C3284" s="1207">
        <v>89707.592678916742</v>
      </c>
      <c r="D3284" s="1208">
        <v>8865.4722892939117</v>
      </c>
      <c r="E3284" s="1207">
        <v>0</v>
      </c>
      <c r="F3284" s="1211">
        <v>98573.06496821066</v>
      </c>
    </row>
    <row r="3285" spans="2:6" ht="13.15" customHeight="1" x14ac:dyDescent="0.3">
      <c r="B3285" s="1173" t="s">
        <v>4062</v>
      </c>
      <c r="C3285" s="1206">
        <v>537289.76741482108</v>
      </c>
      <c r="D3285" s="1206">
        <v>5910.3148595292741</v>
      </c>
      <c r="E3285" s="1206">
        <v>246.95849431901306</v>
      </c>
      <c r="F3285" s="1210">
        <v>543447.04076866934</v>
      </c>
    </row>
    <row r="3286" spans="2:6" ht="13.15" customHeight="1" x14ac:dyDescent="0.3">
      <c r="B3286" s="1172" t="s">
        <v>4063</v>
      </c>
      <c r="C3286" s="1207">
        <v>15250836.920363663</v>
      </c>
      <c r="D3286" s="1208">
        <v>58779.488495842335</v>
      </c>
      <c r="E3286" s="1207">
        <v>16580855.048202116</v>
      </c>
      <c r="F3286" s="1211">
        <v>31890471.457061619</v>
      </c>
    </row>
    <row r="3287" spans="2:6" ht="13.15" customHeight="1" x14ac:dyDescent="0.3">
      <c r="B3287" s="1173" t="s">
        <v>4064</v>
      </c>
      <c r="C3287" s="1206">
        <v>1217089945.0397809</v>
      </c>
      <c r="D3287" s="1206">
        <v>25669172.899491023</v>
      </c>
      <c r="E3287" s="1206">
        <v>314281800.85008132</v>
      </c>
      <c r="F3287" s="1210">
        <v>1557040918.7893534</v>
      </c>
    </row>
    <row r="3288" spans="2:6" ht="13.15" customHeight="1" x14ac:dyDescent="0.3">
      <c r="B3288" s="1172" t="s">
        <v>4065</v>
      </c>
      <c r="C3288" s="1207">
        <v>735411.10223538138</v>
      </c>
      <c r="D3288" s="1208">
        <v>2955.1574297646371</v>
      </c>
      <c r="E3288" s="1207">
        <v>1420.0113423343253</v>
      </c>
      <c r="F3288" s="1211">
        <v>739786.27100748033</v>
      </c>
    </row>
    <row r="3289" spans="2:6" ht="13.15" customHeight="1" x14ac:dyDescent="0.3">
      <c r="B3289" s="1173" t="s">
        <v>4066</v>
      </c>
      <c r="C3289" s="1206">
        <v>0</v>
      </c>
      <c r="D3289" s="1206">
        <v>0</v>
      </c>
      <c r="E3289" s="1206">
        <v>2840.0226846686501</v>
      </c>
      <c r="F3289" s="1210">
        <v>2840.0226846686501</v>
      </c>
    </row>
    <row r="3290" spans="2:6" ht="13.15" customHeight="1" x14ac:dyDescent="0.3">
      <c r="B3290" s="1172" t="s">
        <v>4067</v>
      </c>
      <c r="C3290" s="1207">
        <v>0</v>
      </c>
      <c r="D3290" s="1208">
        <v>0</v>
      </c>
      <c r="E3290" s="1207">
        <v>370.43774147851963</v>
      </c>
      <c r="F3290" s="1211">
        <v>370.43774147851963</v>
      </c>
    </row>
    <row r="3291" spans="2:6" ht="13.15" customHeight="1" x14ac:dyDescent="0.3">
      <c r="B3291" s="1173" t="s">
        <v>4068</v>
      </c>
      <c r="C3291" s="1206">
        <v>78750977.66076307</v>
      </c>
      <c r="D3291" s="1206">
        <v>1363059.3283898206</v>
      </c>
      <c r="E3291" s="1206">
        <v>40007805.226288177</v>
      </c>
      <c r="F3291" s="1210">
        <v>120121842.21544108</v>
      </c>
    </row>
    <row r="3292" spans="2:6" ht="13.15" customHeight="1" x14ac:dyDescent="0.3">
      <c r="B3292" s="1172" t="s">
        <v>4069</v>
      </c>
      <c r="C3292" s="1207">
        <v>170741949.44526505</v>
      </c>
      <c r="D3292" s="1208">
        <v>3783572.4903970864</v>
      </c>
      <c r="E3292" s="1207">
        <v>107672743.96760482</v>
      </c>
      <c r="F3292" s="1211">
        <v>282198265.90326697</v>
      </c>
    </row>
    <row r="3293" spans="2:6" ht="13.15" customHeight="1" x14ac:dyDescent="0.3">
      <c r="B3293" s="1173" t="s">
        <v>4070</v>
      </c>
      <c r="C3293" s="1206">
        <v>84596444.556009799</v>
      </c>
      <c r="D3293" s="1206">
        <v>1262302.5322130839</v>
      </c>
      <c r="E3293" s="1206">
        <v>48190984.593407705</v>
      </c>
      <c r="F3293" s="1210">
        <v>134049731.68163058</v>
      </c>
    </row>
    <row r="3294" spans="2:6" ht="13.15" customHeight="1" x14ac:dyDescent="0.3">
      <c r="B3294" s="1172" t="s">
        <v>4071</v>
      </c>
      <c r="C3294" s="1207">
        <v>54301903.771741949</v>
      </c>
      <c r="D3294" s="1208">
        <v>957893.17259085178</v>
      </c>
      <c r="E3294" s="1207">
        <v>12644107.65526044</v>
      </c>
      <c r="F3294" s="1211">
        <v>67903904.599593237</v>
      </c>
    </row>
    <row r="3295" spans="2:6" ht="13.15" customHeight="1" x14ac:dyDescent="0.3">
      <c r="B3295" s="1173" t="s">
        <v>4072</v>
      </c>
      <c r="C3295" s="1206">
        <v>5862261.4673921019</v>
      </c>
      <c r="D3295" s="1206">
        <v>59483.097407691057</v>
      </c>
      <c r="E3295" s="1206">
        <v>8690592.8943332285</v>
      </c>
      <c r="F3295" s="1210">
        <v>14612337.459133022</v>
      </c>
    </row>
    <row r="3296" spans="2:6" ht="13.15" customHeight="1" x14ac:dyDescent="0.3">
      <c r="B3296" s="1172" t="s">
        <v>4073</v>
      </c>
      <c r="C3296" s="1207">
        <v>110659026.24211872</v>
      </c>
      <c r="D3296" s="1208">
        <v>3613186.5563037992</v>
      </c>
      <c r="E3296" s="1207">
        <v>53540725.04760918</v>
      </c>
      <c r="F3296" s="1211">
        <v>167812937.8460317</v>
      </c>
    </row>
    <row r="3297" spans="2:6" ht="13.15" customHeight="1" x14ac:dyDescent="0.3">
      <c r="B3297" s="1173" t="s">
        <v>4074</v>
      </c>
      <c r="C3297" s="1206">
        <v>4465717.6958244313</v>
      </c>
      <c r="D3297" s="1206">
        <v>7598.9762479662095</v>
      </c>
      <c r="E3297" s="1206">
        <v>185.21887073925981</v>
      </c>
      <c r="F3297" s="1210">
        <v>4473501.890943137</v>
      </c>
    </row>
    <row r="3298" spans="2:6" ht="13.15" customHeight="1" x14ac:dyDescent="0.3">
      <c r="B3298" s="1172" t="s">
        <v>4075</v>
      </c>
      <c r="C3298" s="1207">
        <v>57091577.783953458</v>
      </c>
      <c r="D3298" s="1208">
        <v>727531.61485157977</v>
      </c>
      <c r="E3298" s="1207">
        <v>15191343.079916187</v>
      </c>
      <c r="F3298" s="1211">
        <v>73010452.478721231</v>
      </c>
    </row>
    <row r="3299" spans="2:6" ht="13.15" customHeight="1" x14ac:dyDescent="0.3">
      <c r="B3299" s="1173" t="s">
        <v>4076</v>
      </c>
      <c r="C3299" s="1206">
        <v>79880992.937796071</v>
      </c>
      <c r="D3299" s="1206">
        <v>1987315.2271602442</v>
      </c>
      <c r="E3299" s="1206">
        <v>34857593.648195229</v>
      </c>
      <c r="F3299" s="1210">
        <v>116725901.81315154</v>
      </c>
    </row>
    <row r="3300" spans="2:6" ht="13.15" customHeight="1" x14ac:dyDescent="0.3">
      <c r="B3300" s="1172" t="s">
        <v>4077</v>
      </c>
      <c r="C3300" s="1207">
        <v>232625715.02260038</v>
      </c>
      <c r="D3300" s="1208">
        <v>5772970.3999364013</v>
      </c>
      <c r="E3300" s="1207">
        <v>134758479.80323866</v>
      </c>
      <c r="F3300" s="1211">
        <v>373157165.22577548</v>
      </c>
    </row>
    <row r="3301" spans="2:6" ht="13.15" customHeight="1" x14ac:dyDescent="0.3">
      <c r="B3301" s="1173" t="s">
        <v>4078</v>
      </c>
      <c r="C3301" s="1206">
        <v>67610714.678905889</v>
      </c>
      <c r="D3301" s="1206">
        <v>659450.4165410971</v>
      </c>
      <c r="E3301" s="1206">
        <v>8178215.7582448544</v>
      </c>
      <c r="F3301" s="1210">
        <v>76448380.853691846</v>
      </c>
    </row>
    <row r="3302" spans="2:6" ht="13.15" customHeight="1" x14ac:dyDescent="0.3">
      <c r="B3302" s="1172" t="s">
        <v>4079</v>
      </c>
      <c r="C3302" s="1207">
        <v>62639111.700166091</v>
      </c>
      <c r="D3302" s="1208">
        <v>1164219.449901372</v>
      </c>
      <c r="E3302" s="1207">
        <v>15352113.059717871</v>
      </c>
      <c r="F3302" s="1211">
        <v>79155444.209785342</v>
      </c>
    </row>
    <row r="3303" spans="2:6" ht="13.15" customHeight="1" x14ac:dyDescent="0.3">
      <c r="B3303" s="1173" t="s">
        <v>4080</v>
      </c>
      <c r="C3303" s="1206">
        <v>2988529938.8868628</v>
      </c>
      <c r="D3303" s="1206">
        <v>21672533.558407884</v>
      </c>
      <c r="E3303" s="1206">
        <v>569528322.72094917</v>
      </c>
      <c r="F3303" s="1210">
        <v>3579730795.1662197</v>
      </c>
    </row>
    <row r="3304" spans="2:6" ht="13.15" customHeight="1" x14ac:dyDescent="0.3">
      <c r="B3304" s="1172" t="s">
        <v>4081</v>
      </c>
      <c r="C3304" s="1207">
        <v>62799684.194824234</v>
      </c>
      <c r="D3304" s="1208">
        <v>1043395.7275587084</v>
      </c>
      <c r="E3304" s="1207">
        <v>7368459.2411585432</v>
      </c>
      <c r="F3304" s="1211">
        <v>71211539.163541481</v>
      </c>
    </row>
    <row r="3305" spans="2:6" ht="13.15" customHeight="1" x14ac:dyDescent="0.3">
      <c r="B3305" s="1173" t="s">
        <v>4082</v>
      </c>
      <c r="C3305" s="1206">
        <v>65148466.552910566</v>
      </c>
      <c r="D3305" s="1206">
        <v>1282102.0869925062</v>
      </c>
      <c r="E3305" s="1206">
        <v>6702148.7160165934</v>
      </c>
      <c r="F3305" s="1210">
        <v>73132717.355919674</v>
      </c>
    </row>
    <row r="3306" spans="2:6" ht="13.15" customHeight="1" x14ac:dyDescent="0.3">
      <c r="B3306" s="1172" t="s">
        <v>4083</v>
      </c>
      <c r="C3306" s="1207">
        <v>156209592.5137544</v>
      </c>
      <c r="D3306" s="1208">
        <v>4890869.9793298934</v>
      </c>
      <c r="E3306" s="1207">
        <v>57226877.575769678</v>
      </c>
      <c r="F3306" s="1211">
        <v>218327340.06885397</v>
      </c>
    </row>
    <row r="3307" spans="2:6" ht="13.15" customHeight="1" x14ac:dyDescent="0.3">
      <c r="B3307" s="1173" t="s">
        <v>4084</v>
      </c>
      <c r="C3307" s="1206">
        <v>92346252.083056852</v>
      </c>
      <c r="D3307" s="1206">
        <v>2959604.2380875209</v>
      </c>
      <c r="E3307" s="1206">
        <v>34220244.76534792</v>
      </c>
      <c r="F3307" s="1210">
        <v>129526101.0864923</v>
      </c>
    </row>
    <row r="3308" spans="2:6" ht="13.15" customHeight="1" x14ac:dyDescent="0.3">
      <c r="B3308" s="1172" t="s">
        <v>4085</v>
      </c>
      <c r="C3308" s="1207">
        <v>128274620.84529239</v>
      </c>
      <c r="D3308" s="1208">
        <v>2504946.2314291121</v>
      </c>
      <c r="E3308" s="1207">
        <v>12891601.028913362</v>
      </c>
      <c r="F3308" s="1211">
        <v>143671168.10563487</v>
      </c>
    </row>
    <row r="3309" spans="2:6" ht="13.15" customHeight="1" x14ac:dyDescent="0.3">
      <c r="B3309" s="1173" t="s">
        <v>4086</v>
      </c>
      <c r="C3309" s="1206">
        <v>73008599.399416715</v>
      </c>
      <c r="D3309" s="1206">
        <v>2236758.6585888537</v>
      </c>
      <c r="E3309" s="1206">
        <v>26158121.574686989</v>
      </c>
      <c r="F3309" s="1210">
        <v>101403479.63269256</v>
      </c>
    </row>
    <row r="3310" spans="2:6" ht="13.15" customHeight="1" x14ac:dyDescent="0.3">
      <c r="B3310" s="1172" t="s">
        <v>4087</v>
      </c>
      <c r="C3310" s="1207">
        <v>124502259.55072139</v>
      </c>
      <c r="D3310" s="1208">
        <v>3684293.2729352303</v>
      </c>
      <c r="E3310" s="1207">
        <v>89366235.064876348</v>
      </c>
      <c r="F3310" s="1211">
        <v>217552787.88853297</v>
      </c>
    </row>
    <row r="3311" spans="2:6" ht="13.15" customHeight="1" x14ac:dyDescent="0.3">
      <c r="B3311" s="1173" t="s">
        <v>4088</v>
      </c>
      <c r="C3311" s="1206">
        <v>129889903.6784606</v>
      </c>
      <c r="D3311" s="1206">
        <v>2772120.6074363091</v>
      </c>
      <c r="E3311" s="1206">
        <v>23139435.01412477</v>
      </c>
      <c r="F3311" s="1210">
        <v>155801459.30002168</v>
      </c>
    </row>
    <row r="3312" spans="2:6" ht="13.15" customHeight="1" x14ac:dyDescent="0.3">
      <c r="B3312" s="1172" t="s">
        <v>4089</v>
      </c>
      <c r="C3312" s="1207">
        <v>147210842.29228714</v>
      </c>
      <c r="D3312" s="1208">
        <v>5007809.7804791518</v>
      </c>
      <c r="E3312" s="1207">
        <v>40267550.306900978</v>
      </c>
      <c r="F3312" s="1211">
        <v>192486202.37966728</v>
      </c>
    </row>
    <row r="3313" spans="2:6" ht="13.15" customHeight="1" x14ac:dyDescent="0.3">
      <c r="B3313" s="1173" t="s">
        <v>4090</v>
      </c>
      <c r="C3313" s="1206">
        <v>59516003.987312429</v>
      </c>
      <c r="D3313" s="1206">
        <v>2091927.8001739129</v>
      </c>
      <c r="E3313" s="1206">
        <v>26436861.909189947</v>
      </c>
      <c r="F3313" s="1210">
        <v>88044793.696676284</v>
      </c>
    </row>
    <row r="3314" spans="2:6" ht="13.15" customHeight="1" x14ac:dyDescent="0.3">
      <c r="B3314" s="1172" t="s">
        <v>4091</v>
      </c>
      <c r="C3314" s="1207">
        <v>37951363.728949085</v>
      </c>
      <c r="D3314" s="1208">
        <v>570092.0847363096</v>
      </c>
      <c r="E3314" s="1207">
        <v>7993799.5026121335</v>
      </c>
      <c r="F3314" s="1211">
        <v>46515255.316297531</v>
      </c>
    </row>
    <row r="3315" spans="2:6" ht="13.15" customHeight="1" x14ac:dyDescent="0.3">
      <c r="B3315" s="1173" t="s">
        <v>4092</v>
      </c>
      <c r="C3315" s="1206">
        <v>140364.39158892908</v>
      </c>
      <c r="D3315" s="1206">
        <v>0</v>
      </c>
      <c r="E3315" s="1206">
        <v>0</v>
      </c>
      <c r="F3315" s="1210">
        <v>140364.39158892908</v>
      </c>
    </row>
    <row r="3316" spans="2:6" ht="13.15" customHeight="1" x14ac:dyDescent="0.3">
      <c r="B3316" s="1172" t="s">
        <v>4093</v>
      </c>
      <c r="C3316" s="1207">
        <v>470096732.37975788</v>
      </c>
      <c r="D3316" s="1208">
        <v>10431508.716573846</v>
      </c>
      <c r="E3316" s="1207">
        <v>230304651.59901401</v>
      </c>
      <c r="F3316" s="1211">
        <v>710832892.69534576</v>
      </c>
    </row>
    <row r="3317" spans="2:6" ht="13.15" customHeight="1" x14ac:dyDescent="0.3">
      <c r="B3317" s="1173" t="s">
        <v>4094</v>
      </c>
      <c r="C3317" s="1206">
        <v>14706310.467390271</v>
      </c>
      <c r="D3317" s="1206">
        <v>443245.47010822158</v>
      </c>
      <c r="E3317" s="1206">
        <v>984314.81873200636</v>
      </c>
      <c r="F3317" s="1210">
        <v>16133870.7562305</v>
      </c>
    </row>
    <row r="3318" spans="2:6" ht="13.15" customHeight="1" x14ac:dyDescent="0.3">
      <c r="B3318" s="1172" t="s">
        <v>4095</v>
      </c>
      <c r="C3318" s="1207">
        <v>55919917.429649368</v>
      </c>
      <c r="D3318" s="1208">
        <v>1203846.7038166916</v>
      </c>
      <c r="E3318" s="1207">
        <v>7290054.1734108059</v>
      </c>
      <c r="F3318" s="1211">
        <v>64413818.306876861</v>
      </c>
    </row>
    <row r="3319" spans="2:6" ht="13.15" customHeight="1" x14ac:dyDescent="0.3">
      <c r="B3319" s="1173" t="s">
        <v>4096</v>
      </c>
      <c r="C3319" s="1206">
        <v>37441245.667688146</v>
      </c>
      <c r="D3319" s="1206">
        <v>760446.43974786287</v>
      </c>
      <c r="E3319" s="1206">
        <v>14393914.101760093</v>
      </c>
      <c r="F3319" s="1210">
        <v>52595606.209196106</v>
      </c>
    </row>
    <row r="3320" spans="2:6" ht="13.15" customHeight="1" x14ac:dyDescent="0.3">
      <c r="B3320" s="1172" t="s">
        <v>4097</v>
      </c>
      <c r="C3320" s="1207">
        <v>38056090.857692957</v>
      </c>
      <c r="D3320" s="1208">
        <v>1342598.3812332603</v>
      </c>
      <c r="E3320" s="1207">
        <v>231327212.84718394</v>
      </c>
      <c r="F3320" s="1211">
        <v>270725902.08611017</v>
      </c>
    </row>
    <row r="3321" spans="2:6" ht="13.15" customHeight="1" x14ac:dyDescent="0.3">
      <c r="B3321" s="1173" t="s">
        <v>4098</v>
      </c>
      <c r="C3321" s="1206">
        <v>589443058.28185153</v>
      </c>
      <c r="D3321" s="1206">
        <v>14040529.908119503</v>
      </c>
      <c r="E3321" s="1206">
        <v>191796635.43531242</v>
      </c>
      <c r="F3321" s="1210">
        <v>795280223.62528348</v>
      </c>
    </row>
    <row r="3322" spans="2:6" ht="13.15" customHeight="1" x14ac:dyDescent="0.3">
      <c r="B3322" s="1172" t="s">
        <v>4099</v>
      </c>
      <c r="C3322" s="1207">
        <v>45619929.220008448</v>
      </c>
      <c r="D3322" s="1208">
        <v>1053401.0462851976</v>
      </c>
      <c r="E3322" s="1207">
        <v>13372098.36648253</v>
      </c>
      <c r="F3322" s="1211">
        <v>60045428.632776171</v>
      </c>
    </row>
    <row r="3323" spans="2:6" ht="13.15" customHeight="1" x14ac:dyDescent="0.3">
      <c r="B3323" s="1173" t="s">
        <v>4100</v>
      </c>
      <c r="C3323" s="1206">
        <v>522134372.81908822</v>
      </c>
      <c r="D3323" s="1206">
        <v>19047227.986517936</v>
      </c>
      <c r="E3323" s="1206">
        <v>285273878.42156374</v>
      </c>
      <c r="F3323" s="1210">
        <v>826455479.22716987</v>
      </c>
    </row>
    <row r="3324" spans="2:6" ht="13.15" customHeight="1" x14ac:dyDescent="0.3">
      <c r="B3324" s="1172" t="s">
        <v>4101</v>
      </c>
      <c r="C3324" s="1207">
        <v>150045574.91269353</v>
      </c>
      <c r="D3324" s="1208">
        <v>4166321.6662645531</v>
      </c>
      <c r="E3324" s="1207">
        <v>66398665.609736845</v>
      </c>
      <c r="F3324" s="1211">
        <v>220610562.18869495</v>
      </c>
    </row>
    <row r="3325" spans="2:6" ht="13.15" customHeight="1" x14ac:dyDescent="0.3">
      <c r="B3325" s="1173" t="s">
        <v>4102</v>
      </c>
      <c r="C3325" s="1206">
        <v>192779568.54843777</v>
      </c>
      <c r="D3325" s="1206">
        <v>4973839.5422150968</v>
      </c>
      <c r="E3325" s="1206">
        <v>93024819.834182352</v>
      </c>
      <c r="F3325" s="1210">
        <v>290778227.92483521</v>
      </c>
    </row>
    <row r="3326" spans="2:6" ht="13.15" customHeight="1" x14ac:dyDescent="0.3">
      <c r="B3326" s="1172" t="s">
        <v>4103</v>
      </c>
      <c r="C3326" s="1207">
        <v>18066180.685122542</v>
      </c>
      <c r="D3326" s="1208">
        <v>399903.16113834007</v>
      </c>
      <c r="E3326" s="1207">
        <v>6179765.8825918222</v>
      </c>
      <c r="F3326" s="1211">
        <v>24645849.728852704</v>
      </c>
    </row>
    <row r="3327" spans="2:6" ht="13.15" customHeight="1" x14ac:dyDescent="0.3">
      <c r="B3327" s="1173" t="s">
        <v>4104</v>
      </c>
      <c r="C3327" s="1206">
        <v>261383074.56123769</v>
      </c>
      <c r="D3327" s="1206">
        <v>8587518.6247571893</v>
      </c>
      <c r="E3327" s="1206">
        <v>350761268.48690265</v>
      </c>
      <c r="F3327" s="1210">
        <v>620731861.67289758</v>
      </c>
    </row>
    <row r="3328" spans="2:6" ht="13.15" customHeight="1" x14ac:dyDescent="0.3">
      <c r="B3328" s="1172" t="s">
        <v>4105</v>
      </c>
      <c r="C3328" s="1207">
        <v>3182230.0684548453</v>
      </c>
      <c r="D3328" s="1208">
        <v>100390.91954257581</v>
      </c>
      <c r="E3328" s="1207">
        <v>1044510.9517222659</v>
      </c>
      <c r="F3328" s="1211">
        <v>4327131.9397196872</v>
      </c>
    </row>
    <row r="3329" spans="2:6" ht="13.15" customHeight="1" x14ac:dyDescent="0.3">
      <c r="B3329" s="1173" t="s">
        <v>4106</v>
      </c>
      <c r="C3329" s="1206">
        <v>172353545.66503558</v>
      </c>
      <c r="D3329" s="1206">
        <v>4649039.5963274883</v>
      </c>
      <c r="E3329" s="1206">
        <v>51019304.320802353</v>
      </c>
      <c r="F3329" s="1210">
        <v>228021889.58216542</v>
      </c>
    </row>
    <row r="3330" spans="2:6" ht="13.15" customHeight="1" x14ac:dyDescent="0.3">
      <c r="B3330" s="1172" t="s">
        <v>4107</v>
      </c>
      <c r="C3330" s="1207">
        <v>584669.57663793233</v>
      </c>
      <c r="D3330" s="1208">
        <v>43145.298474563693</v>
      </c>
      <c r="E3330" s="1207">
        <v>368153.37540606875</v>
      </c>
      <c r="F3330" s="1211">
        <v>995968.25051856483</v>
      </c>
    </row>
    <row r="3331" spans="2:6" ht="13.15" customHeight="1" x14ac:dyDescent="0.3">
      <c r="B3331" s="1173" t="s">
        <v>4108</v>
      </c>
      <c r="C3331" s="1206">
        <v>174943459.847583</v>
      </c>
      <c r="D3331" s="1206">
        <v>4184291.837873172</v>
      </c>
      <c r="E3331" s="1206">
        <v>80371287.984158069</v>
      </c>
      <c r="F3331" s="1210">
        <v>259499039.66961423</v>
      </c>
    </row>
    <row r="3332" spans="2:6" ht="13.15" customHeight="1" x14ac:dyDescent="0.3">
      <c r="B3332" s="1172" t="s">
        <v>4109</v>
      </c>
      <c r="C3332" s="1207">
        <v>0</v>
      </c>
      <c r="D3332" s="1208">
        <v>5910.3148595292741</v>
      </c>
      <c r="E3332" s="1207">
        <v>2414451.459333411</v>
      </c>
      <c r="F3332" s="1211">
        <v>2420361.7741929404</v>
      </c>
    </row>
    <row r="3333" spans="2:6" ht="13.15" customHeight="1" x14ac:dyDescent="0.3">
      <c r="B3333" s="1173" t="s">
        <v>4110</v>
      </c>
      <c r="C3333" s="1206">
        <v>237413670.03763679</v>
      </c>
      <c r="D3333" s="1206">
        <v>6071849.3935115021</v>
      </c>
      <c r="E3333" s="1206">
        <v>139343906.18073916</v>
      </c>
      <c r="F3333" s="1210">
        <v>382829425.61188745</v>
      </c>
    </row>
    <row r="3334" spans="2:6" ht="13.15" customHeight="1" x14ac:dyDescent="0.3">
      <c r="B3334" s="1172" t="s">
        <v>4111</v>
      </c>
      <c r="C3334" s="1207">
        <v>46036789.616429657</v>
      </c>
      <c r="D3334" s="1208">
        <v>1287562.0921484525</v>
      </c>
      <c r="E3334" s="1207">
        <v>7420526.9279404422</v>
      </c>
      <c r="F3334" s="1211">
        <v>54744878.636518553</v>
      </c>
    </row>
    <row r="3335" spans="2:6" ht="13.15" customHeight="1" x14ac:dyDescent="0.3">
      <c r="B3335" s="1173" t="s">
        <v>4112</v>
      </c>
      <c r="C3335" s="1206">
        <v>330584494.65066028</v>
      </c>
      <c r="D3335" s="1206">
        <v>11920063.730481002</v>
      </c>
      <c r="E3335" s="1206">
        <v>420330832.85693157</v>
      </c>
      <c r="F3335" s="1210">
        <v>762835391.23807287</v>
      </c>
    </row>
    <row r="3336" spans="2:6" ht="13.15" customHeight="1" x14ac:dyDescent="0.3">
      <c r="B3336" s="1172" t="s">
        <v>4113</v>
      </c>
      <c r="C3336" s="1207">
        <v>77495754.069443002</v>
      </c>
      <c r="D3336" s="1208">
        <v>2398588.7083140588</v>
      </c>
      <c r="E3336" s="1207">
        <v>17975907.044197191</v>
      </c>
      <c r="F3336" s="1211">
        <v>97870249.82195425</v>
      </c>
    </row>
    <row r="3337" spans="2:6" ht="13.15" customHeight="1" x14ac:dyDescent="0.3">
      <c r="B3337" s="1173" t="s">
        <v>4114</v>
      </c>
      <c r="C3337" s="1206">
        <v>503940389.53617668</v>
      </c>
      <c r="D3337" s="1206">
        <v>16987961.71203205</v>
      </c>
      <c r="E3337" s="1206">
        <v>246293415.93512201</v>
      </c>
      <c r="F3337" s="1210">
        <v>767221767.18333077</v>
      </c>
    </row>
    <row r="3338" spans="2:6" ht="13.15" customHeight="1" x14ac:dyDescent="0.3">
      <c r="B3338" s="1172" t="s">
        <v>4115</v>
      </c>
      <c r="C3338" s="1207">
        <v>91039415.904168159</v>
      </c>
      <c r="D3338" s="1208">
        <v>4976668.0500407284</v>
      </c>
      <c r="E3338" s="1207">
        <v>214375123.49284208</v>
      </c>
      <c r="F3338" s="1211">
        <v>310391207.44705093</v>
      </c>
    </row>
    <row r="3339" spans="2:6" ht="13.15" customHeight="1" x14ac:dyDescent="0.3">
      <c r="B3339" s="1173" t="s">
        <v>4116</v>
      </c>
      <c r="C3339" s="1206">
        <v>19890098.528356895</v>
      </c>
      <c r="D3339" s="1206">
        <v>546563.40272408817</v>
      </c>
      <c r="E3339" s="1206">
        <v>8422210.7506320402</v>
      </c>
      <c r="F3339" s="1210">
        <v>28858872.681713022</v>
      </c>
    </row>
    <row r="3340" spans="2:6" ht="13.15" customHeight="1" x14ac:dyDescent="0.3">
      <c r="B3340" s="1172" t="s">
        <v>4117</v>
      </c>
      <c r="C3340" s="1207">
        <v>52801042.495141275</v>
      </c>
      <c r="D3340" s="1208">
        <v>1876356.1017617008</v>
      </c>
      <c r="E3340" s="1207">
        <v>64667776.25208924</v>
      </c>
      <c r="F3340" s="1211">
        <v>119345174.84899221</v>
      </c>
    </row>
    <row r="3341" spans="2:6" ht="13.15" customHeight="1" x14ac:dyDescent="0.3">
      <c r="B3341" s="1173" t="s">
        <v>4118</v>
      </c>
      <c r="C3341" s="1206">
        <v>29762029.960146356</v>
      </c>
      <c r="D3341" s="1206">
        <v>1415928.5020261342</v>
      </c>
      <c r="E3341" s="1206">
        <v>6614343.7122188276</v>
      </c>
      <c r="F3341" s="1210">
        <v>37792302.174391314</v>
      </c>
    </row>
    <row r="3342" spans="2:6" ht="13.15" customHeight="1" x14ac:dyDescent="0.3">
      <c r="B3342" s="1172" t="s">
        <v>4119</v>
      </c>
      <c r="C3342" s="1207">
        <v>298370320.6160531</v>
      </c>
      <c r="D3342" s="1208">
        <v>9465228.5257537682</v>
      </c>
      <c r="E3342" s="1207">
        <v>164801173.90675494</v>
      </c>
      <c r="F3342" s="1211">
        <v>472636723.04856181</v>
      </c>
    </row>
    <row r="3343" spans="2:6" ht="13.15" customHeight="1" x14ac:dyDescent="0.3">
      <c r="B3343" s="1173" t="s">
        <v>4120</v>
      </c>
      <c r="C3343" s="1206">
        <v>2249635669.6967797</v>
      </c>
      <c r="D3343" s="1206">
        <v>46244062.483236678</v>
      </c>
      <c r="E3343" s="1206">
        <v>721884948.89737153</v>
      </c>
      <c r="F3343" s="1210">
        <v>3017764681.0773878</v>
      </c>
    </row>
    <row r="3344" spans="2:6" ht="13.15" customHeight="1" x14ac:dyDescent="0.3">
      <c r="B3344" s="1172" t="s">
        <v>12596</v>
      </c>
      <c r="C3344" s="1207">
        <v>0</v>
      </c>
      <c r="D3344" s="1208">
        <v>8865.4722892939117</v>
      </c>
      <c r="E3344" s="1207">
        <v>0</v>
      </c>
      <c r="F3344" s="1211">
        <v>8865.4722892939117</v>
      </c>
    </row>
    <row r="3345" spans="2:6" ht="13.15" customHeight="1" x14ac:dyDescent="0.3">
      <c r="B3345" s="1173" t="s">
        <v>4121</v>
      </c>
      <c r="C3345" s="1206">
        <v>129834058.31254639</v>
      </c>
      <c r="D3345" s="1206">
        <v>3685644.2020459813</v>
      </c>
      <c r="E3345" s="1206">
        <v>54166692.577006638</v>
      </c>
      <c r="F3345" s="1210">
        <v>187686395.09159899</v>
      </c>
    </row>
    <row r="3346" spans="2:6" ht="13.15" customHeight="1" x14ac:dyDescent="0.3">
      <c r="B3346" s="1172" t="s">
        <v>4122</v>
      </c>
      <c r="C3346" s="1207">
        <v>2415212400.6893024</v>
      </c>
      <c r="D3346" s="1208">
        <v>48667896.679307878</v>
      </c>
      <c r="E3346" s="1207">
        <v>674064608.99995828</v>
      </c>
      <c r="F3346" s="1211">
        <v>3137944906.3685684</v>
      </c>
    </row>
    <row r="3347" spans="2:6" ht="13.15" customHeight="1" x14ac:dyDescent="0.3">
      <c r="B3347" s="1173" t="s">
        <v>4123</v>
      </c>
      <c r="C3347" s="1206">
        <v>1028175039.6620945</v>
      </c>
      <c r="D3347" s="1206">
        <v>1694191.7544840674</v>
      </c>
      <c r="E3347" s="1206">
        <v>107948558.04486644</v>
      </c>
      <c r="F3347" s="1210">
        <v>1137817789.4614449</v>
      </c>
    </row>
    <row r="3348" spans="2:6" ht="13.15" customHeight="1" x14ac:dyDescent="0.3">
      <c r="B3348" s="1172" t="s">
        <v>4124</v>
      </c>
      <c r="C3348" s="1207">
        <v>444567753.84766603</v>
      </c>
      <c r="D3348" s="1208">
        <v>883887.58724260307</v>
      </c>
      <c r="E3348" s="1207">
        <v>86600841.061738402</v>
      </c>
      <c r="F3348" s="1211">
        <v>532052482.496647</v>
      </c>
    </row>
    <row r="3349" spans="2:6" ht="13.15" customHeight="1" x14ac:dyDescent="0.3">
      <c r="B3349" s="1173" t="s">
        <v>4125</v>
      </c>
      <c r="C3349" s="1206">
        <v>388898116.50535363</v>
      </c>
      <c r="D3349" s="1206">
        <v>850156.57600857539</v>
      </c>
      <c r="E3349" s="1206">
        <v>31276883.614774421</v>
      </c>
      <c r="F3349" s="1210">
        <v>421025156.69613659</v>
      </c>
    </row>
    <row r="3350" spans="2:6" ht="13.15" customHeight="1" x14ac:dyDescent="0.3">
      <c r="B3350" s="1172" t="s">
        <v>4126</v>
      </c>
      <c r="C3350" s="1207">
        <v>111270321.35996272</v>
      </c>
      <c r="D3350" s="1208">
        <v>2580950.0660870126</v>
      </c>
      <c r="E3350" s="1207">
        <v>41325831.002536587</v>
      </c>
      <c r="F3350" s="1211">
        <v>155177102.4285863</v>
      </c>
    </row>
    <row r="3351" spans="2:6" ht="13.15" customHeight="1" x14ac:dyDescent="0.3">
      <c r="B3351" s="1173" t="s">
        <v>4127</v>
      </c>
      <c r="C3351" s="1206">
        <v>48711905.530836567</v>
      </c>
      <c r="D3351" s="1206">
        <v>1051219.8586584665</v>
      </c>
      <c r="E3351" s="1206">
        <v>24833096.615119115</v>
      </c>
      <c r="F3351" s="1210">
        <v>74596222.004614145</v>
      </c>
    </row>
    <row r="3352" spans="2:6" ht="13.15" customHeight="1" x14ac:dyDescent="0.3">
      <c r="B3352" s="1172" t="s">
        <v>4128</v>
      </c>
      <c r="C3352" s="1207">
        <v>3552810358.7753692</v>
      </c>
      <c r="D3352" s="1208">
        <v>47404637.238974661</v>
      </c>
      <c r="E3352" s="1207">
        <v>730400252.42993331</v>
      </c>
      <c r="F3352" s="1211">
        <v>4330615248.4442768</v>
      </c>
    </row>
    <row r="3353" spans="2:6" ht="13.15" customHeight="1" x14ac:dyDescent="0.3">
      <c r="B3353" s="1173" t="s">
        <v>4129</v>
      </c>
      <c r="C3353" s="1206">
        <v>2738821413.1676841</v>
      </c>
      <c r="D3353" s="1206">
        <v>36596472.59970995</v>
      </c>
      <c r="E3353" s="1206">
        <v>872463748.86314762</v>
      </c>
      <c r="F3353" s="1210">
        <v>3647881634.6305418</v>
      </c>
    </row>
    <row r="3354" spans="2:6" ht="13.15" customHeight="1" x14ac:dyDescent="0.3">
      <c r="B3354" s="1172" t="s">
        <v>4130</v>
      </c>
      <c r="C3354" s="1207">
        <v>206996.51522258413</v>
      </c>
      <c r="D3354" s="1208">
        <v>0</v>
      </c>
      <c r="E3354" s="1207">
        <v>0</v>
      </c>
      <c r="F3354" s="1211">
        <v>206996.51522258413</v>
      </c>
    </row>
    <row r="3355" spans="2:6" ht="13.15" customHeight="1" x14ac:dyDescent="0.3">
      <c r="B3355" s="1173" t="s">
        <v>4131</v>
      </c>
      <c r="C3355" s="1206">
        <v>978971995.30193341</v>
      </c>
      <c r="D3355" s="1206">
        <v>25482730.610029336</v>
      </c>
      <c r="E3355" s="1206">
        <v>278133659.16949499</v>
      </c>
      <c r="F3355" s="1210">
        <v>1282588385.0814576</v>
      </c>
    </row>
    <row r="3356" spans="2:6" ht="13.15" customHeight="1" x14ac:dyDescent="0.3">
      <c r="B3356" s="1172" t="s">
        <v>4132</v>
      </c>
      <c r="C3356" s="1207">
        <v>84440651.004645035</v>
      </c>
      <c r="D3356" s="1208">
        <v>2050668.1735831036</v>
      </c>
      <c r="E3356" s="1207">
        <v>24033528.716672584</v>
      </c>
      <c r="F3356" s="1211">
        <v>110524847.89490072</v>
      </c>
    </row>
    <row r="3357" spans="2:6" ht="13.15" customHeight="1" x14ac:dyDescent="0.3">
      <c r="B3357" s="1173" t="s">
        <v>4133</v>
      </c>
      <c r="C3357" s="1206">
        <v>387770422.42934895</v>
      </c>
      <c r="D3357" s="1206">
        <v>8408886.3942170385</v>
      </c>
      <c r="E3357" s="1206">
        <v>195089175.16696063</v>
      </c>
      <c r="F3357" s="1210">
        <v>591268483.99052656</v>
      </c>
    </row>
    <row r="3358" spans="2:6" ht="13.15" customHeight="1" x14ac:dyDescent="0.3">
      <c r="B3358" s="1172" t="s">
        <v>4134</v>
      </c>
      <c r="C3358" s="1207">
        <v>97162334.59290576</v>
      </c>
      <c r="D3358" s="1208">
        <v>2734913.7681777496</v>
      </c>
      <c r="E3358" s="1207">
        <v>92118315.092098534</v>
      </c>
      <c r="F3358" s="1211">
        <v>192015563.45318204</v>
      </c>
    </row>
    <row r="3359" spans="2:6" ht="13.15" customHeight="1" x14ac:dyDescent="0.3">
      <c r="B3359" s="1173" t="s">
        <v>4135</v>
      </c>
      <c r="C3359" s="1206">
        <v>1133545550.7145028</v>
      </c>
      <c r="D3359" s="1206">
        <v>30642899.864280213</v>
      </c>
      <c r="E3359" s="1206">
        <v>652864881.19920027</v>
      </c>
      <c r="F3359" s="1210">
        <v>1817053331.7779832</v>
      </c>
    </row>
    <row r="3360" spans="2:6" ht="13.15" customHeight="1" x14ac:dyDescent="0.3">
      <c r="B3360" s="1172" t="s">
        <v>4136</v>
      </c>
      <c r="C3360" s="1207">
        <v>57604563.211190425</v>
      </c>
      <c r="D3360" s="1208">
        <v>747274.88091805507</v>
      </c>
      <c r="E3360" s="1207">
        <v>9206012.2121048179</v>
      </c>
      <c r="F3360" s="1211">
        <v>67557850.3042133</v>
      </c>
    </row>
    <row r="3361" spans="2:6" ht="13.15" customHeight="1" x14ac:dyDescent="0.3">
      <c r="B3361" s="1173" t="s">
        <v>4137</v>
      </c>
      <c r="C3361" s="1206">
        <v>1024461118.0169404</v>
      </c>
      <c r="D3361" s="1206">
        <v>16524916.687144399</v>
      </c>
      <c r="E3361" s="1206">
        <v>196192201.53248748</v>
      </c>
      <c r="F3361" s="1210">
        <v>1237178236.2365723</v>
      </c>
    </row>
    <row r="3362" spans="2:6" ht="13.15" customHeight="1" x14ac:dyDescent="0.3">
      <c r="B3362" s="1172" t="s">
        <v>4138</v>
      </c>
      <c r="C3362" s="1207">
        <v>544387044.37046409</v>
      </c>
      <c r="D3362" s="1208">
        <v>2764718.6416836614</v>
      </c>
      <c r="E3362" s="1207">
        <v>127009300.32527784</v>
      </c>
      <c r="F3362" s="1211">
        <v>674161063.33742559</v>
      </c>
    </row>
    <row r="3363" spans="2:6" ht="13.15" customHeight="1" x14ac:dyDescent="0.3">
      <c r="B3363" s="1173" t="s">
        <v>4139</v>
      </c>
      <c r="C3363" s="1206">
        <v>565885325.58766747</v>
      </c>
      <c r="D3363" s="1206">
        <v>2209106.8283531978</v>
      </c>
      <c r="E3363" s="1206">
        <v>42524653.398578443</v>
      </c>
      <c r="F3363" s="1210">
        <v>610619085.81459904</v>
      </c>
    </row>
    <row r="3364" spans="2:6" ht="13.15" customHeight="1" x14ac:dyDescent="0.3">
      <c r="B3364" s="1172" t="s">
        <v>4140</v>
      </c>
      <c r="C3364" s="1207">
        <v>2750672646.3703613</v>
      </c>
      <c r="D3364" s="1208">
        <v>16448518.831495864</v>
      </c>
      <c r="E3364" s="1207">
        <v>814979618.54011846</v>
      </c>
      <c r="F3364" s="1211">
        <v>3582100783.7419758</v>
      </c>
    </row>
    <row r="3365" spans="2:6" ht="13.15" customHeight="1" x14ac:dyDescent="0.3">
      <c r="B3365" s="1173" t="s">
        <v>4141</v>
      </c>
      <c r="C3365" s="1206">
        <v>1569003546.3150585</v>
      </c>
      <c r="D3365" s="1206">
        <v>18598114.418084897</v>
      </c>
      <c r="E3365" s="1206">
        <v>225253711.08447328</v>
      </c>
      <c r="F3365" s="1210">
        <v>1812855371.8176167</v>
      </c>
    </row>
    <row r="3366" spans="2:6" ht="13.15" customHeight="1" x14ac:dyDescent="0.3">
      <c r="B3366" s="1172" t="s">
        <v>4142</v>
      </c>
      <c r="C3366" s="1207">
        <v>1642096528.1989121</v>
      </c>
      <c r="D3366" s="1208">
        <v>9795150.7445196304</v>
      </c>
      <c r="E3366" s="1207">
        <v>177250011.2141878</v>
      </c>
      <c r="F3366" s="1211">
        <v>1829141690.1576197</v>
      </c>
    </row>
    <row r="3367" spans="2:6" ht="13.15" customHeight="1" x14ac:dyDescent="0.3">
      <c r="B3367" s="1173" t="s">
        <v>4143</v>
      </c>
      <c r="C3367" s="1206">
        <v>389804613.77749264</v>
      </c>
      <c r="D3367" s="1206">
        <v>8612524.8854842931</v>
      </c>
      <c r="E3367" s="1206">
        <v>172868368.22855937</v>
      </c>
      <c r="F3367" s="1210">
        <v>571285506.89153624</v>
      </c>
    </row>
    <row r="3368" spans="2:6" ht="13.15" customHeight="1" x14ac:dyDescent="0.3">
      <c r="B3368" s="1172" t="s">
        <v>4144</v>
      </c>
      <c r="C3368" s="1207">
        <v>1845555806.1369607</v>
      </c>
      <c r="D3368" s="1208">
        <v>11898082.988074861</v>
      </c>
      <c r="E3368" s="1207">
        <v>250949554.64883354</v>
      </c>
      <c r="F3368" s="1211">
        <v>2108403443.773869</v>
      </c>
    </row>
    <row r="3369" spans="2:6" ht="13.15" customHeight="1" x14ac:dyDescent="0.3">
      <c r="B3369" s="1173" t="s">
        <v>4145</v>
      </c>
      <c r="C3369" s="1206">
        <v>1179869350.0110106</v>
      </c>
      <c r="D3369" s="1206">
        <v>10532870.616414774</v>
      </c>
      <c r="E3369" s="1206">
        <v>311806068.99418545</v>
      </c>
      <c r="F3369" s="1210">
        <v>1502208289.6216109</v>
      </c>
    </row>
    <row r="3370" spans="2:6" ht="13.15" customHeight="1" x14ac:dyDescent="0.3">
      <c r="B3370" s="1172" t="s">
        <v>4146</v>
      </c>
      <c r="C3370" s="1207">
        <v>1270024115.2409515</v>
      </c>
      <c r="D3370" s="1208">
        <v>25927045.565683581</v>
      </c>
      <c r="E3370" s="1207">
        <v>932537637.02819765</v>
      </c>
      <c r="F3370" s="1211">
        <v>2228488797.8348327</v>
      </c>
    </row>
    <row r="3371" spans="2:6" ht="13.15" customHeight="1" x14ac:dyDescent="0.3">
      <c r="B3371" s="1173" t="s">
        <v>4147</v>
      </c>
      <c r="C3371" s="1206">
        <v>1055475504.2024311</v>
      </c>
      <c r="D3371" s="1206">
        <v>7678652.9211439583</v>
      </c>
      <c r="E3371" s="1206">
        <v>336883321.52095962</v>
      </c>
      <c r="F3371" s="1210">
        <v>1400037478.6445346</v>
      </c>
    </row>
    <row r="3372" spans="2:6" ht="13.15" customHeight="1" x14ac:dyDescent="0.3">
      <c r="B3372" s="1172" t="s">
        <v>4148</v>
      </c>
      <c r="C3372" s="1207">
        <v>5103303965.3852072</v>
      </c>
      <c r="D3372" s="1208">
        <v>71734983.100999981</v>
      </c>
      <c r="E3372" s="1207">
        <v>1124052962.0093827</v>
      </c>
      <c r="F3372" s="1211">
        <v>6299091910.4955902</v>
      </c>
    </row>
    <row r="3373" spans="2:6" ht="13.15" customHeight="1" x14ac:dyDescent="0.3">
      <c r="B3373" s="1173" t="s">
        <v>4149</v>
      </c>
      <c r="C3373" s="1206">
        <v>5175099668.9767551</v>
      </c>
      <c r="D3373" s="1206">
        <v>74749314.040251076</v>
      </c>
      <c r="E3373" s="1206">
        <v>2156405874.3053784</v>
      </c>
      <c r="F3373" s="1210">
        <v>7406254857.3223839</v>
      </c>
    </row>
    <row r="3374" spans="2:6" ht="13.15" customHeight="1" x14ac:dyDescent="0.3">
      <c r="B3374" s="1172" t="s">
        <v>4150</v>
      </c>
      <c r="C3374" s="1207">
        <v>1512992965.5040705</v>
      </c>
      <c r="D3374" s="1208">
        <v>12129359.237399526</v>
      </c>
      <c r="E3374" s="1207">
        <v>447427970.18754226</v>
      </c>
      <c r="F3374" s="1211">
        <v>1972550294.9290123</v>
      </c>
    </row>
    <row r="3375" spans="2:6" ht="13.15" customHeight="1" x14ac:dyDescent="0.3">
      <c r="B3375" s="1173" t="s">
        <v>4151</v>
      </c>
      <c r="C3375" s="1206">
        <v>409880681.47058153</v>
      </c>
      <c r="D3375" s="1206">
        <v>10032618.752268571</v>
      </c>
      <c r="E3375" s="1206">
        <v>101292138.32213342</v>
      </c>
      <c r="F3375" s="1210">
        <v>521205438.54498351</v>
      </c>
    </row>
    <row r="3376" spans="2:6" ht="13.15" customHeight="1" x14ac:dyDescent="0.3">
      <c r="B3376" s="1172" t="s">
        <v>4152</v>
      </c>
      <c r="C3376" s="1207">
        <v>689040605.83583605</v>
      </c>
      <c r="D3376" s="1208">
        <v>15740871.204493131</v>
      </c>
      <c r="E3376" s="1207">
        <v>258785585.89162704</v>
      </c>
      <c r="F3376" s="1211">
        <v>963567062.93195629</v>
      </c>
    </row>
    <row r="3377" spans="2:6" ht="13.15" customHeight="1" x14ac:dyDescent="0.3">
      <c r="B3377" s="1173" t="s">
        <v>4153</v>
      </c>
      <c r="C3377" s="1206">
        <v>6086871.8021817794</v>
      </c>
      <c r="D3377" s="1206">
        <v>78227.238819341044</v>
      </c>
      <c r="E3377" s="1206">
        <v>148669.0135800459</v>
      </c>
      <c r="F3377" s="1210">
        <v>6313768.0545811662</v>
      </c>
    </row>
    <row r="3378" spans="2:6" ht="13.15" customHeight="1" x14ac:dyDescent="0.3">
      <c r="B3378" s="1172" t="s">
        <v>4154</v>
      </c>
      <c r="C3378" s="1207">
        <v>550810626.862975</v>
      </c>
      <c r="D3378" s="1208">
        <v>15859330.800891979</v>
      </c>
      <c r="E3378" s="1207">
        <v>122801008.73968972</v>
      </c>
      <c r="F3378" s="1211">
        <v>689470966.4035567</v>
      </c>
    </row>
    <row r="3379" spans="2:6" ht="13.15" customHeight="1" x14ac:dyDescent="0.3">
      <c r="B3379" s="1173" t="s">
        <v>4155</v>
      </c>
      <c r="C3379" s="1206">
        <v>502199352.22377372</v>
      </c>
      <c r="D3379" s="1206">
        <v>12451344.747639742</v>
      </c>
      <c r="E3379" s="1206">
        <v>107261613.10425472</v>
      </c>
      <c r="F3379" s="1210">
        <v>621912310.0756681</v>
      </c>
    </row>
    <row r="3380" spans="2:6" ht="13.15" customHeight="1" x14ac:dyDescent="0.3">
      <c r="B3380" s="1172" t="s">
        <v>4156</v>
      </c>
      <c r="C3380" s="1207">
        <v>39788799.154641896</v>
      </c>
      <c r="D3380" s="1208">
        <v>773533.56550824957</v>
      </c>
      <c r="E3380" s="1207">
        <v>19461032.81929848</v>
      </c>
      <c r="F3380" s="1211">
        <v>60023365.539448619</v>
      </c>
    </row>
    <row r="3381" spans="2:6" ht="13.15" customHeight="1" x14ac:dyDescent="0.3">
      <c r="B3381" s="1173" t="s">
        <v>4157</v>
      </c>
      <c r="C3381" s="1206">
        <v>252532061.95815492</v>
      </c>
      <c r="D3381" s="1206">
        <v>3216027.469921669</v>
      </c>
      <c r="E3381" s="1206">
        <v>146607514.9292329</v>
      </c>
      <c r="F3381" s="1210">
        <v>402355604.35730946</v>
      </c>
    </row>
    <row r="3382" spans="2:6" ht="13.15" customHeight="1" x14ac:dyDescent="0.3">
      <c r="B3382" s="1172" t="s">
        <v>4158</v>
      </c>
      <c r="C3382" s="1207">
        <v>724072854.45994055</v>
      </c>
      <c r="D3382" s="1208">
        <v>17910913.666060485</v>
      </c>
      <c r="E3382" s="1207">
        <v>282152515.11941701</v>
      </c>
      <c r="F3382" s="1211">
        <v>1024136283.2454181</v>
      </c>
    </row>
    <row r="3383" spans="2:6" ht="13.15" customHeight="1" x14ac:dyDescent="0.3">
      <c r="B3383" s="1173" t="s">
        <v>4159</v>
      </c>
      <c r="C3383" s="1206">
        <v>926708379.11544466</v>
      </c>
      <c r="D3383" s="1206">
        <v>22685420.80354885</v>
      </c>
      <c r="E3383" s="1206">
        <v>257225312.67102087</v>
      </c>
      <c r="F3383" s="1210">
        <v>1206619112.5900145</v>
      </c>
    </row>
    <row r="3384" spans="2:6" ht="13.15" customHeight="1" x14ac:dyDescent="0.3">
      <c r="B3384" s="1172" t="s">
        <v>4160</v>
      </c>
      <c r="C3384" s="1207">
        <v>889691503.61220944</v>
      </c>
      <c r="D3384" s="1208">
        <v>15313034.769554384</v>
      </c>
      <c r="E3384" s="1207">
        <v>657516383.06913245</v>
      </c>
      <c r="F3384" s="1211">
        <v>1562520921.4508963</v>
      </c>
    </row>
    <row r="3385" spans="2:6" ht="13.15" customHeight="1" x14ac:dyDescent="0.3">
      <c r="B3385" s="1173" t="s">
        <v>4161</v>
      </c>
      <c r="C3385" s="1206">
        <v>12909837.412783712</v>
      </c>
      <c r="D3385" s="1206">
        <v>401268.16242732672</v>
      </c>
      <c r="E3385" s="1206">
        <v>10479868.925298059</v>
      </c>
      <c r="F3385" s="1210">
        <v>23790974.500509098</v>
      </c>
    </row>
    <row r="3386" spans="2:6" ht="13.15" customHeight="1" x14ac:dyDescent="0.3">
      <c r="B3386" s="1172" t="s">
        <v>4162</v>
      </c>
      <c r="C3386" s="1207">
        <v>266482070.51405579</v>
      </c>
      <c r="D3386" s="1208">
        <v>7975195.9331317246</v>
      </c>
      <c r="E3386" s="1207">
        <v>344159631.09481144</v>
      </c>
      <c r="F3386" s="1211">
        <v>618616897.54199898</v>
      </c>
    </row>
    <row r="3387" spans="2:6" ht="13.15" customHeight="1" x14ac:dyDescent="0.3">
      <c r="B3387" s="1173" t="s">
        <v>4163</v>
      </c>
      <c r="C3387" s="1206">
        <v>1512118145.7989051</v>
      </c>
      <c r="D3387" s="1206">
        <v>34342785.110702023</v>
      </c>
      <c r="E3387" s="1206">
        <v>472170801.16658413</v>
      </c>
      <c r="F3387" s="1210">
        <v>2018631732.0761914</v>
      </c>
    </row>
    <row r="3388" spans="2:6" ht="13.15" customHeight="1" x14ac:dyDescent="0.3">
      <c r="B3388" s="1172" t="s">
        <v>4164</v>
      </c>
      <c r="C3388" s="1207">
        <v>47715017.959833868</v>
      </c>
      <c r="D3388" s="1208">
        <v>2286743.0356865874</v>
      </c>
      <c r="E3388" s="1207">
        <v>32506529.210975882</v>
      </c>
      <c r="F3388" s="1211">
        <v>82508290.206496343</v>
      </c>
    </row>
    <row r="3389" spans="2:6" ht="13.15" customHeight="1" x14ac:dyDescent="0.3">
      <c r="B3389" s="1173" t="s">
        <v>4165</v>
      </c>
      <c r="C3389" s="1206">
        <v>12288.711325879005</v>
      </c>
      <c r="D3389" s="1206">
        <v>11820.629719058548</v>
      </c>
      <c r="E3389" s="1206">
        <v>679.1358593772859</v>
      </c>
      <c r="F3389" s="1210">
        <v>24788.476904314837</v>
      </c>
    </row>
    <row r="3390" spans="2:6" ht="13.15" customHeight="1" x14ac:dyDescent="0.3">
      <c r="B3390" s="1172" t="s">
        <v>4166</v>
      </c>
      <c r="C3390" s="1207">
        <v>3217867.3312998945</v>
      </c>
      <c r="D3390" s="1208">
        <v>11820.629719058548</v>
      </c>
      <c r="E3390" s="1207">
        <v>1171756.3159201373</v>
      </c>
      <c r="F3390" s="1211">
        <v>4401444.2769390903</v>
      </c>
    </row>
    <row r="3391" spans="2:6" ht="13.15" customHeight="1" x14ac:dyDescent="0.3">
      <c r="B3391" s="1173" t="s">
        <v>4167</v>
      </c>
      <c r="C3391" s="1206">
        <v>375761.4840979891</v>
      </c>
      <c r="D3391" s="1206">
        <v>11820.629719058548</v>
      </c>
      <c r="E3391" s="1206">
        <v>2109581.1980965892</v>
      </c>
      <c r="F3391" s="1210">
        <v>2497163.311913637</v>
      </c>
    </row>
    <row r="3392" spans="2:6" ht="13.15" customHeight="1" x14ac:dyDescent="0.3">
      <c r="B3392" s="1172" t="s">
        <v>4168</v>
      </c>
      <c r="C3392" s="1207">
        <v>3570416.8051156681</v>
      </c>
      <c r="D3392" s="1208">
        <v>19419.60596702476</v>
      </c>
      <c r="E3392" s="1207">
        <v>2222.6264488711176</v>
      </c>
      <c r="F3392" s="1211">
        <v>3592059.037531564</v>
      </c>
    </row>
    <row r="3393" spans="2:6" ht="13.15" customHeight="1" x14ac:dyDescent="0.3">
      <c r="B3393" s="1173" t="s">
        <v>4169</v>
      </c>
      <c r="C3393" s="1206">
        <v>485509234.12467539</v>
      </c>
      <c r="D3393" s="1206">
        <v>10397679.200092161</v>
      </c>
      <c r="E3393" s="1206">
        <v>249275855.99920893</v>
      </c>
      <c r="F3393" s="1210">
        <v>745182769.32397652</v>
      </c>
    </row>
    <row r="3394" spans="2:6" ht="13.15" customHeight="1" x14ac:dyDescent="0.3">
      <c r="B3394" s="1172" t="s">
        <v>4170</v>
      </c>
      <c r="C3394" s="1207">
        <v>107618116.35391149</v>
      </c>
      <c r="D3394" s="1208">
        <v>3512922.2863653568</v>
      </c>
      <c r="E3394" s="1207">
        <v>399283355.71330911</v>
      </c>
      <c r="F3394" s="1211">
        <v>510414394.35358596</v>
      </c>
    </row>
    <row r="3395" spans="2:6" ht="13.15" customHeight="1" x14ac:dyDescent="0.3">
      <c r="B3395" s="1173" t="s">
        <v>4171</v>
      </c>
      <c r="C3395" s="1206">
        <v>88821986.21603173</v>
      </c>
      <c r="D3395" s="1206">
        <v>4043555.9833251908</v>
      </c>
      <c r="E3395" s="1206">
        <v>112825025.53721926</v>
      </c>
      <c r="F3395" s="1210">
        <v>205690567.73657617</v>
      </c>
    </row>
    <row r="3396" spans="2:6" ht="13.15" customHeight="1" x14ac:dyDescent="0.3">
      <c r="B3396" s="1172" t="s">
        <v>4172</v>
      </c>
      <c r="C3396" s="1207">
        <v>117698.54625453001</v>
      </c>
      <c r="D3396" s="1208">
        <v>10638.566747152692</v>
      </c>
      <c r="E3396" s="1207">
        <v>164412.61759288292</v>
      </c>
      <c r="F3396" s="1211">
        <v>292749.73059456563</v>
      </c>
    </row>
    <row r="3397" spans="2:6" ht="13.15" customHeight="1" x14ac:dyDescent="0.3">
      <c r="B3397" s="1173" t="s">
        <v>4173</v>
      </c>
      <c r="C3397" s="1206">
        <v>8979907.5307676066</v>
      </c>
      <c r="D3397" s="1206">
        <v>521557.14199698449</v>
      </c>
      <c r="E3397" s="1206">
        <v>7873592.4555023536</v>
      </c>
      <c r="F3397" s="1210">
        <v>17375057.128266945</v>
      </c>
    </row>
    <row r="3398" spans="2:6" ht="13.15" customHeight="1" x14ac:dyDescent="0.3">
      <c r="B3398" s="1172" t="s">
        <v>4174</v>
      </c>
      <c r="C3398" s="1207">
        <v>1022205593.3236933</v>
      </c>
      <c r="D3398" s="1208">
        <v>19996593.419097178</v>
      </c>
      <c r="E3398" s="1207">
        <v>486971628.98130006</v>
      </c>
      <c r="F3398" s="1211">
        <v>1529173815.7240906</v>
      </c>
    </row>
    <row r="3399" spans="2:6" ht="13.15" customHeight="1" x14ac:dyDescent="0.3">
      <c r="B3399" s="1173" t="s">
        <v>4175</v>
      </c>
      <c r="C3399" s="1206">
        <v>8823158.1907441728</v>
      </c>
      <c r="D3399" s="1206">
        <v>202766.01621656504</v>
      </c>
      <c r="E3399" s="1206">
        <v>3073051.737115466</v>
      </c>
      <c r="F3399" s="1210">
        <v>12098975.944076203</v>
      </c>
    </row>
    <row r="3400" spans="2:6" ht="13.15" customHeight="1" x14ac:dyDescent="0.3">
      <c r="B3400" s="1172" t="s">
        <v>4176</v>
      </c>
      <c r="C3400" s="1207">
        <v>276350315.33244753</v>
      </c>
      <c r="D3400" s="1208">
        <v>28901439.663098119</v>
      </c>
      <c r="E3400" s="1207">
        <v>1041738537.6624074</v>
      </c>
      <c r="F3400" s="1211">
        <v>1346990292.657953</v>
      </c>
    </row>
    <row r="3401" spans="2:6" ht="13.15" customHeight="1" x14ac:dyDescent="0.3">
      <c r="B3401" s="1173" t="s">
        <v>4177</v>
      </c>
      <c r="C3401" s="1206">
        <v>336227061.26779294</v>
      </c>
      <c r="D3401" s="1206">
        <v>14328728.118412742</v>
      </c>
      <c r="E3401" s="1206">
        <v>557072135.96963918</v>
      </c>
      <c r="F3401" s="1210">
        <v>907627925.35584486</v>
      </c>
    </row>
    <row r="3402" spans="2:6" ht="13.15" customHeight="1" x14ac:dyDescent="0.3">
      <c r="B3402" s="1172" t="s">
        <v>4178</v>
      </c>
      <c r="C3402" s="1207">
        <v>45844949.178508982</v>
      </c>
      <c r="D3402" s="1208">
        <v>3022492.8026285591</v>
      </c>
      <c r="E3402" s="1207">
        <v>154528906.90014124</v>
      </c>
      <c r="F3402" s="1211">
        <v>203396348.88127878</v>
      </c>
    </row>
    <row r="3403" spans="2:6" ht="13.15" customHeight="1" x14ac:dyDescent="0.3">
      <c r="B3403" s="1173" t="s">
        <v>4179</v>
      </c>
      <c r="C3403" s="1206">
        <v>720571937.14443505</v>
      </c>
      <c r="D3403" s="1206">
        <v>16216088.663555751</v>
      </c>
      <c r="E3403" s="1206">
        <v>553387637.71904492</v>
      </c>
      <c r="F3403" s="1210">
        <v>1290175663.5270357</v>
      </c>
    </row>
    <row r="3404" spans="2:6" ht="13.15" customHeight="1" x14ac:dyDescent="0.3">
      <c r="B3404" s="1172" t="s">
        <v>4180</v>
      </c>
      <c r="C3404" s="1207">
        <v>21684523.464409132</v>
      </c>
      <c r="D3404" s="1208">
        <v>1827919.6642700345</v>
      </c>
      <c r="E3404" s="1207">
        <v>4223484.1698437613</v>
      </c>
      <c r="F3404" s="1211">
        <v>27735927.298522927</v>
      </c>
    </row>
    <row r="3405" spans="2:6" ht="13.15" customHeight="1" x14ac:dyDescent="0.3">
      <c r="B3405" s="1173" t="s">
        <v>4181</v>
      </c>
      <c r="C3405" s="1206">
        <v>318116914.30437088</v>
      </c>
      <c r="D3405" s="1206">
        <v>8195003.3571932642</v>
      </c>
      <c r="E3405" s="1206">
        <v>139670988.7933659</v>
      </c>
      <c r="F3405" s="1210">
        <v>465982906.45493007</v>
      </c>
    </row>
    <row r="3406" spans="2:6" ht="13.15" customHeight="1" x14ac:dyDescent="0.3">
      <c r="B3406" s="1172" t="s">
        <v>4182</v>
      </c>
      <c r="C3406" s="1207">
        <v>198213773.2379784</v>
      </c>
      <c r="D3406" s="1208">
        <v>5660041.169584685</v>
      </c>
      <c r="E3406" s="1207">
        <v>69778833.535935089</v>
      </c>
      <c r="F3406" s="1211">
        <v>273652647.94349819</v>
      </c>
    </row>
    <row r="3407" spans="2:6" ht="13.15" customHeight="1" x14ac:dyDescent="0.3">
      <c r="B3407" s="1173" t="s">
        <v>4183</v>
      </c>
      <c r="C3407" s="1206">
        <v>237630087.89820927</v>
      </c>
      <c r="D3407" s="1206">
        <v>7861971.1870370256</v>
      </c>
      <c r="E3407" s="1206">
        <v>161700789.20372891</v>
      </c>
      <c r="F3407" s="1210">
        <v>407192848.28897524</v>
      </c>
    </row>
    <row r="3408" spans="2:6" ht="13.15" customHeight="1" x14ac:dyDescent="0.3">
      <c r="B3408" s="1172" t="s">
        <v>4184</v>
      </c>
      <c r="C3408" s="1207">
        <v>89018059.43229796</v>
      </c>
      <c r="D3408" s="1208">
        <v>2112205.8090133932</v>
      </c>
      <c r="E3408" s="1207">
        <v>13584777.834356148</v>
      </c>
      <c r="F3408" s="1211">
        <v>104715043.0756675</v>
      </c>
    </row>
    <row r="3409" spans="2:6" ht="13.15" customHeight="1" x14ac:dyDescent="0.3">
      <c r="B3409" s="1173" t="s">
        <v>4185</v>
      </c>
      <c r="C3409" s="1206">
        <v>94167848.72526297</v>
      </c>
      <c r="D3409" s="1206">
        <v>1072356.2703704021</v>
      </c>
      <c r="E3409" s="1206">
        <v>11626663.618310437</v>
      </c>
      <c r="F3409" s="1210">
        <v>106866868.61394382</v>
      </c>
    </row>
    <row r="3410" spans="2:6" ht="13.15" customHeight="1" x14ac:dyDescent="0.3">
      <c r="B3410" s="1172" t="s">
        <v>4186</v>
      </c>
      <c r="C3410" s="1207">
        <v>74004804.264234632</v>
      </c>
      <c r="D3410" s="1208">
        <v>956204.51120241475</v>
      </c>
      <c r="E3410" s="1207">
        <v>6224772.4766556742</v>
      </c>
      <c r="F3410" s="1211">
        <v>81185781.252092719</v>
      </c>
    </row>
    <row r="3411" spans="2:6" ht="13.15" customHeight="1" x14ac:dyDescent="0.3">
      <c r="B3411" s="1173" t="s">
        <v>4187</v>
      </c>
      <c r="C3411" s="1206">
        <v>146320456.88610876</v>
      </c>
      <c r="D3411" s="1206">
        <v>5754296.619415937</v>
      </c>
      <c r="E3411" s="1206">
        <v>78008780.712192252</v>
      </c>
      <c r="F3411" s="1210">
        <v>230083534.21771693</v>
      </c>
    </row>
    <row r="3412" spans="2:6" ht="13.15" customHeight="1" x14ac:dyDescent="0.3">
      <c r="B3412" s="1172" t="s">
        <v>4188</v>
      </c>
      <c r="C3412" s="1207">
        <v>327092862.13926703</v>
      </c>
      <c r="D3412" s="1208">
        <v>22357412.40102322</v>
      </c>
      <c r="E3412" s="1207">
        <v>578810279.40611982</v>
      </c>
      <c r="F3412" s="1211">
        <v>928260553.94641006</v>
      </c>
    </row>
    <row r="3413" spans="2:6" ht="13.15" customHeight="1" x14ac:dyDescent="0.3">
      <c r="B3413" s="1173" t="s">
        <v>4189</v>
      </c>
      <c r="C3413" s="1206">
        <v>331938983.72124618</v>
      </c>
      <c r="D3413" s="1206">
        <v>7653351.1446738727</v>
      </c>
      <c r="E3413" s="1206">
        <v>196524414.66807321</v>
      </c>
      <c r="F3413" s="1210">
        <v>536116749.53399324</v>
      </c>
    </row>
    <row r="3414" spans="2:6" ht="13.15" customHeight="1" x14ac:dyDescent="0.3">
      <c r="B3414" s="1172" t="s">
        <v>4190</v>
      </c>
      <c r="C3414" s="1207">
        <v>189922579.70640779</v>
      </c>
      <c r="D3414" s="1208">
        <v>3711649.58742791</v>
      </c>
      <c r="E3414" s="1207">
        <v>23663692.776109241</v>
      </c>
      <c r="F3414" s="1211">
        <v>217297922.06994495</v>
      </c>
    </row>
    <row r="3415" spans="2:6" ht="13.15" customHeight="1" x14ac:dyDescent="0.3">
      <c r="B3415" s="1173" t="s">
        <v>4191</v>
      </c>
      <c r="C3415" s="1206">
        <v>136633948.45410305</v>
      </c>
      <c r="D3415" s="1206">
        <v>3410307.962661338</v>
      </c>
      <c r="E3415" s="1206">
        <v>53687562.659982353</v>
      </c>
      <c r="F3415" s="1210">
        <v>193731819.07674673</v>
      </c>
    </row>
    <row r="3416" spans="2:6" ht="13.15" customHeight="1" x14ac:dyDescent="0.3">
      <c r="B3416" s="1172" t="s">
        <v>4192</v>
      </c>
      <c r="C3416" s="1207">
        <v>166991161.6661329</v>
      </c>
      <c r="D3416" s="1208">
        <v>5450239.0642496292</v>
      </c>
      <c r="E3416" s="1207">
        <v>39374421.100878447</v>
      </c>
      <c r="F3416" s="1211">
        <v>211815821.83126098</v>
      </c>
    </row>
    <row r="3417" spans="2:6" ht="13.15" customHeight="1" x14ac:dyDescent="0.3">
      <c r="B3417" s="1173" t="s">
        <v>4193</v>
      </c>
      <c r="C3417" s="1206">
        <v>76467462.013940796</v>
      </c>
      <c r="D3417" s="1206">
        <v>1885784.4611804746</v>
      </c>
      <c r="E3417" s="1206">
        <v>21741204.753879253</v>
      </c>
      <c r="F3417" s="1210">
        <v>100094451.22900052</v>
      </c>
    </row>
    <row r="3418" spans="2:6" ht="13.15" customHeight="1" x14ac:dyDescent="0.3">
      <c r="B3418" s="1172" t="s">
        <v>4194</v>
      </c>
      <c r="C3418" s="1207">
        <v>87003120.398564667</v>
      </c>
      <c r="D3418" s="1208">
        <v>2979896.3191052359</v>
      </c>
      <c r="E3418" s="1207">
        <v>40774339.731948525</v>
      </c>
      <c r="F3418" s="1211">
        <v>130757356.44961843</v>
      </c>
    </row>
    <row r="3419" spans="2:6" ht="13.15" customHeight="1" x14ac:dyDescent="0.3">
      <c r="B3419" s="1173" t="s">
        <v>4195</v>
      </c>
      <c r="C3419" s="1206">
        <v>5066208032.5057707</v>
      </c>
      <c r="D3419" s="1206">
        <v>39933450.441578425</v>
      </c>
      <c r="E3419" s="1206">
        <v>1014580300.0390208</v>
      </c>
      <c r="F3419" s="1210">
        <v>6120721782.9863701</v>
      </c>
    </row>
    <row r="3420" spans="2:6" ht="13.15" customHeight="1" x14ac:dyDescent="0.3">
      <c r="B3420" s="1172" t="s">
        <v>4196</v>
      </c>
      <c r="C3420" s="1207">
        <v>320412445.58004534</v>
      </c>
      <c r="D3420" s="1208">
        <v>8711353.7932425682</v>
      </c>
      <c r="E3420" s="1207">
        <v>127562941.55600111</v>
      </c>
      <c r="F3420" s="1211">
        <v>456686740.92928904</v>
      </c>
    </row>
    <row r="3421" spans="2:6" ht="13.15" customHeight="1" x14ac:dyDescent="0.3">
      <c r="B3421" s="1173" t="s">
        <v>4197</v>
      </c>
      <c r="C3421" s="1206">
        <v>86500239.02286233</v>
      </c>
      <c r="D3421" s="1206">
        <v>2204547.4426044198</v>
      </c>
      <c r="E3421" s="1206">
        <v>9734741.2160579003</v>
      </c>
      <c r="F3421" s="1210">
        <v>98439527.681524649</v>
      </c>
    </row>
    <row r="3422" spans="2:6" ht="13.15" customHeight="1" x14ac:dyDescent="0.3">
      <c r="B3422" s="1172" t="s">
        <v>4198</v>
      </c>
      <c r="C3422" s="1207">
        <v>127809971.01593715</v>
      </c>
      <c r="D3422" s="1208">
        <v>4033438.0871728053</v>
      </c>
      <c r="E3422" s="1207">
        <v>39818211.541168444</v>
      </c>
      <c r="F3422" s="1211">
        <v>171661620.64427841</v>
      </c>
    </row>
    <row r="3423" spans="2:6" ht="13.15" customHeight="1" x14ac:dyDescent="0.3">
      <c r="B3423" s="1173" t="s">
        <v>4199</v>
      </c>
      <c r="C3423" s="1206">
        <v>61267828.057434984</v>
      </c>
      <c r="D3423" s="1206">
        <v>1657449.2971073268</v>
      </c>
      <c r="E3423" s="1206">
        <v>80846632.949827015</v>
      </c>
      <c r="F3423" s="1210">
        <v>143771910.30436933</v>
      </c>
    </row>
    <row r="3424" spans="2:6" ht="13.15" customHeight="1" x14ac:dyDescent="0.3">
      <c r="B3424" s="1172" t="s">
        <v>4200</v>
      </c>
      <c r="C3424" s="1207">
        <v>90577223.817078084</v>
      </c>
      <c r="D3424" s="1208">
        <v>2890678.7090828195</v>
      </c>
      <c r="E3424" s="1207">
        <v>52754862.089342177</v>
      </c>
      <c r="F3424" s="1211">
        <v>146222764.61550307</v>
      </c>
    </row>
    <row r="3425" spans="2:6" ht="13.15" customHeight="1" x14ac:dyDescent="0.3">
      <c r="B3425" s="1173" t="s">
        <v>4201</v>
      </c>
      <c r="C3425" s="1206">
        <v>528501563.78073698</v>
      </c>
      <c r="D3425" s="1206">
        <v>13910362.259427484</v>
      </c>
      <c r="E3425" s="1206">
        <v>323800837.2625826</v>
      </c>
      <c r="F3425" s="1210">
        <v>866212763.30274701</v>
      </c>
    </row>
    <row r="3426" spans="2:6" ht="13.15" customHeight="1" x14ac:dyDescent="0.3">
      <c r="B3426" s="1172" t="s">
        <v>4202</v>
      </c>
      <c r="C3426" s="1207">
        <v>2391319732.3408704</v>
      </c>
      <c r="D3426" s="1208">
        <v>15434041.430214137</v>
      </c>
      <c r="E3426" s="1207">
        <v>465383036.62974477</v>
      </c>
      <c r="F3426" s="1211">
        <v>2872136810.4008293</v>
      </c>
    </row>
    <row r="3427" spans="2:6" ht="13.15" customHeight="1" x14ac:dyDescent="0.3">
      <c r="B3427" s="1173" t="s">
        <v>4203</v>
      </c>
      <c r="C3427" s="1206">
        <v>850115299.16350567</v>
      </c>
      <c r="D3427" s="1206">
        <v>7080205.3972601406</v>
      </c>
      <c r="E3427" s="1206">
        <v>584510056.43719554</v>
      </c>
      <c r="F3427" s="1210">
        <v>1441705560.9979615</v>
      </c>
    </row>
    <row r="3428" spans="2:6" ht="13.15" customHeight="1" x14ac:dyDescent="0.3">
      <c r="B3428" s="1172" t="s">
        <v>4204</v>
      </c>
      <c r="C3428" s="1207">
        <v>658128762.11929798</v>
      </c>
      <c r="D3428" s="1208">
        <v>3035002.9690812295</v>
      </c>
      <c r="E3428" s="1207">
        <v>99787512.301917002</v>
      </c>
      <c r="F3428" s="1211">
        <v>760951277.39029622</v>
      </c>
    </row>
    <row r="3429" spans="2:6" ht="13.15" customHeight="1" x14ac:dyDescent="0.3">
      <c r="B3429" s="1173" t="s">
        <v>4205</v>
      </c>
      <c r="C3429" s="1206">
        <v>1615025316.3954227</v>
      </c>
      <c r="D3429" s="1206">
        <v>11262203.470080692</v>
      </c>
      <c r="E3429" s="1206">
        <v>152926790.6271953</v>
      </c>
      <c r="F3429" s="1210">
        <v>1779214310.4926987</v>
      </c>
    </row>
    <row r="3430" spans="2:6" ht="13.15" customHeight="1" x14ac:dyDescent="0.3">
      <c r="B3430" s="1172" t="s">
        <v>4206</v>
      </c>
      <c r="C3430" s="1207">
        <v>342533627.92023408</v>
      </c>
      <c r="D3430" s="1208">
        <v>5601149.1036629444</v>
      </c>
      <c r="E3430" s="1207">
        <v>396689468.89256096</v>
      </c>
      <c r="F3430" s="1211">
        <v>744824245.91645801</v>
      </c>
    </row>
    <row r="3431" spans="2:6" ht="13.15" customHeight="1" x14ac:dyDescent="0.3">
      <c r="B3431" s="1173" t="s">
        <v>4207</v>
      </c>
      <c r="C3431" s="1206">
        <v>31308632.551126722</v>
      </c>
      <c r="D3431" s="1206">
        <v>1444579.456916614</v>
      </c>
      <c r="E3431" s="1206">
        <v>10928024.743812302</v>
      </c>
      <c r="F3431" s="1210">
        <v>43681236.751855642</v>
      </c>
    </row>
    <row r="3432" spans="2:6" ht="13.15" customHeight="1" x14ac:dyDescent="0.3">
      <c r="B3432" s="1172" t="s">
        <v>4208</v>
      </c>
      <c r="C3432" s="1207">
        <v>143064767.63217244</v>
      </c>
      <c r="D3432" s="1208">
        <v>4498143.6290924111</v>
      </c>
      <c r="E3432" s="1207">
        <v>54828794.039498985</v>
      </c>
      <c r="F3432" s="1211">
        <v>202391705.30076385</v>
      </c>
    </row>
    <row r="3433" spans="2:6" ht="13.15" customHeight="1" x14ac:dyDescent="0.3">
      <c r="B3433" s="1173" t="s">
        <v>4209</v>
      </c>
      <c r="C3433" s="1206">
        <v>110261827.7838189</v>
      </c>
      <c r="D3433" s="1206">
        <v>1611109.6141729704</v>
      </c>
      <c r="E3433" s="1206">
        <v>24455763.375993866</v>
      </c>
      <c r="F3433" s="1210">
        <v>136328700.77398574</v>
      </c>
    </row>
    <row r="3434" spans="2:6" ht="13.15" customHeight="1" x14ac:dyDescent="0.3">
      <c r="B3434" s="1172" t="s">
        <v>4210</v>
      </c>
      <c r="C3434" s="1207">
        <v>334630484.58408719</v>
      </c>
      <c r="D3434" s="1208">
        <v>3979724.5828422741</v>
      </c>
      <c r="E3434" s="1207">
        <v>48873177.087086543</v>
      </c>
      <c r="F3434" s="1211">
        <v>387483386.25401604</v>
      </c>
    </row>
    <row r="3435" spans="2:6" ht="13.15" customHeight="1" x14ac:dyDescent="0.3">
      <c r="B3435" s="1173" t="s">
        <v>4211</v>
      </c>
      <c r="C3435" s="1206">
        <v>183996280.39888421</v>
      </c>
      <c r="D3435" s="1206">
        <v>936320.52335357014</v>
      </c>
      <c r="E3435" s="1206">
        <v>73413139.207628697</v>
      </c>
      <c r="F3435" s="1210">
        <v>258345740.12986648</v>
      </c>
    </row>
    <row r="3436" spans="2:6" ht="13.15" customHeight="1" x14ac:dyDescent="0.3">
      <c r="B3436" s="1172" t="s">
        <v>4212</v>
      </c>
      <c r="C3436" s="1207">
        <v>197979468.47536492</v>
      </c>
      <c r="D3436" s="1208">
        <v>1608773.6325856319</v>
      </c>
      <c r="E3436" s="1207">
        <v>78481017.370943457</v>
      </c>
      <c r="F3436" s="1211">
        <v>278069259.478894</v>
      </c>
    </row>
    <row r="3437" spans="2:6" ht="13.15" customHeight="1" x14ac:dyDescent="0.3">
      <c r="B3437" s="1173" t="s">
        <v>4213</v>
      </c>
      <c r="C3437" s="1206">
        <v>1113204456.4804857</v>
      </c>
      <c r="D3437" s="1206">
        <v>27045699.302453611</v>
      </c>
      <c r="E3437" s="1206">
        <v>502130574.33121789</v>
      </c>
      <c r="F3437" s="1210">
        <v>1642380730.1141572</v>
      </c>
    </row>
    <row r="3438" spans="2:6" ht="13.15" customHeight="1" x14ac:dyDescent="0.3">
      <c r="B3438" s="1172" t="s">
        <v>4214</v>
      </c>
      <c r="C3438" s="1207">
        <v>13588856.984157005</v>
      </c>
      <c r="D3438" s="1208">
        <v>420251.53086900531</v>
      </c>
      <c r="E3438" s="1207">
        <v>2720371.2941710888</v>
      </c>
      <c r="F3438" s="1211">
        <v>16729479.8091971</v>
      </c>
    </row>
    <row r="3439" spans="2:6" ht="13.15" customHeight="1" x14ac:dyDescent="0.3">
      <c r="B3439" s="1173" t="s">
        <v>4215</v>
      </c>
      <c r="C3439" s="1206">
        <v>19033711.890180077</v>
      </c>
      <c r="D3439" s="1206">
        <v>677645.74300150527</v>
      </c>
      <c r="E3439" s="1206">
        <v>13093738.972190397</v>
      </c>
      <c r="F3439" s="1210">
        <v>32805096.605371982</v>
      </c>
    </row>
    <row r="3440" spans="2:6" ht="13.15" customHeight="1" x14ac:dyDescent="0.3">
      <c r="B3440" s="1172" t="s">
        <v>4216</v>
      </c>
      <c r="C3440" s="1207">
        <v>691581.36517307954</v>
      </c>
      <c r="D3440" s="1208">
        <v>24344.868349965818</v>
      </c>
      <c r="E3440" s="1207">
        <v>61.739623579753264</v>
      </c>
      <c r="F3440" s="1211">
        <v>715987.9731466251</v>
      </c>
    </row>
    <row r="3441" spans="2:6" ht="13.15" customHeight="1" x14ac:dyDescent="0.3">
      <c r="B3441" s="1173" t="s">
        <v>4217</v>
      </c>
      <c r="C3441" s="1206">
        <v>2934680.8058568607</v>
      </c>
      <c r="D3441" s="1206">
        <v>23500.537655747354</v>
      </c>
      <c r="E3441" s="1206">
        <v>1184474.6783775664</v>
      </c>
      <c r="F3441" s="1210">
        <v>4142656.0218901746</v>
      </c>
    </row>
    <row r="3442" spans="2:6" ht="13.15" customHeight="1" x14ac:dyDescent="0.3">
      <c r="B3442" s="1172" t="s">
        <v>4218</v>
      </c>
      <c r="C3442" s="1207">
        <v>27938931.364333726</v>
      </c>
      <c r="D3442" s="1208">
        <v>823391.29300185002</v>
      </c>
      <c r="E3442" s="1207">
        <v>11450662.766466098</v>
      </c>
      <c r="F3442" s="1211">
        <v>40212985.423801675</v>
      </c>
    </row>
    <row r="3443" spans="2:6" ht="13.15" customHeight="1" x14ac:dyDescent="0.3">
      <c r="B3443" s="1173" t="s">
        <v>4219</v>
      </c>
      <c r="C3443" s="1206">
        <v>1551725481.6496348</v>
      </c>
      <c r="D3443" s="1206">
        <v>21514826.656906132</v>
      </c>
      <c r="E3443" s="1206">
        <v>401311262.85328901</v>
      </c>
      <c r="F3443" s="1210">
        <v>1974551571.1598301</v>
      </c>
    </row>
    <row r="3444" spans="2:6" ht="13.15" customHeight="1" x14ac:dyDescent="0.3">
      <c r="B3444" s="1172" t="s">
        <v>4220</v>
      </c>
      <c r="C3444" s="1207">
        <v>640399701.7482152</v>
      </c>
      <c r="D3444" s="1208">
        <v>3794830.2329866639</v>
      </c>
      <c r="E3444" s="1207">
        <v>75182091.920199111</v>
      </c>
      <c r="F3444" s="1211">
        <v>719376623.90140104</v>
      </c>
    </row>
    <row r="3445" spans="2:6" ht="13.15" customHeight="1" x14ac:dyDescent="0.3">
      <c r="B3445" s="1173" t="s">
        <v>4221</v>
      </c>
      <c r="C3445" s="1206">
        <v>316832197.80586904</v>
      </c>
      <c r="D3445" s="1206">
        <v>1417490.5138104386</v>
      </c>
      <c r="E3445" s="1206">
        <v>16222792.560206508</v>
      </c>
      <c r="F3445" s="1210">
        <v>334472480.87988603</v>
      </c>
    </row>
    <row r="3446" spans="2:6" ht="13.15" customHeight="1" x14ac:dyDescent="0.3">
      <c r="B3446" s="1172" t="s">
        <v>4222</v>
      </c>
      <c r="C3446" s="1207">
        <v>136459312.21203861</v>
      </c>
      <c r="D3446" s="1208">
        <v>730416.4113901594</v>
      </c>
      <c r="E3446" s="1207">
        <v>5366099.3834342556</v>
      </c>
      <c r="F3446" s="1211">
        <v>142555828.00686303</v>
      </c>
    </row>
    <row r="3447" spans="2:6" ht="13.15" customHeight="1" x14ac:dyDescent="0.3">
      <c r="B3447" s="1173" t="s">
        <v>4223</v>
      </c>
      <c r="C3447" s="1206">
        <v>364766227.90977728</v>
      </c>
      <c r="D3447" s="1206">
        <v>8632788.8221455384</v>
      </c>
      <c r="E3447" s="1206">
        <v>322546854.46267194</v>
      </c>
      <c r="F3447" s="1210">
        <v>695945871.19459474</v>
      </c>
    </row>
    <row r="3448" spans="2:6" ht="13.15" customHeight="1" x14ac:dyDescent="0.3">
      <c r="B3448" s="1172" t="s">
        <v>4224</v>
      </c>
      <c r="C3448" s="1207">
        <v>27633761.699741077</v>
      </c>
      <c r="D3448" s="1208">
        <v>580421.06356224883</v>
      </c>
      <c r="E3448" s="1207">
        <v>6463872.933711133</v>
      </c>
      <c r="F3448" s="1211">
        <v>34678055.697014458</v>
      </c>
    </row>
    <row r="3449" spans="2:6" ht="13.15" customHeight="1" x14ac:dyDescent="0.3">
      <c r="B3449" s="1173" t="s">
        <v>4225</v>
      </c>
      <c r="C3449" s="1206">
        <v>4909340.1746886624</v>
      </c>
      <c r="D3449" s="1206">
        <v>128661.92562065751</v>
      </c>
      <c r="E3449" s="1206">
        <v>1602945.847001134</v>
      </c>
      <c r="F3449" s="1210">
        <v>6640947.9473104533</v>
      </c>
    </row>
    <row r="3450" spans="2:6" ht="13.15" customHeight="1" x14ac:dyDescent="0.3">
      <c r="B3450" s="1172" t="s">
        <v>4226</v>
      </c>
      <c r="C3450" s="1207">
        <v>474263288.22541565</v>
      </c>
      <c r="D3450" s="1208">
        <v>6133598.1116153477</v>
      </c>
      <c r="E3450" s="1207">
        <v>149284580.03308836</v>
      </c>
      <c r="F3450" s="1211">
        <v>629681466.37011933</v>
      </c>
    </row>
    <row r="3451" spans="2:6" ht="13.15" customHeight="1" x14ac:dyDescent="0.3">
      <c r="B3451" s="1173" t="s">
        <v>4227</v>
      </c>
      <c r="C3451" s="1206">
        <v>108027603.52353719</v>
      </c>
      <c r="D3451" s="1206">
        <v>610282.22578110872</v>
      </c>
      <c r="E3451" s="1206">
        <v>18797554.493209578</v>
      </c>
      <c r="F3451" s="1210">
        <v>127435440.24252787</v>
      </c>
    </row>
    <row r="3452" spans="2:6" ht="13.15" customHeight="1" x14ac:dyDescent="0.3">
      <c r="B3452" s="1172" t="s">
        <v>4228</v>
      </c>
      <c r="C3452" s="1207">
        <v>39280592.670698337</v>
      </c>
      <c r="D3452" s="1208">
        <v>413229.51392875507</v>
      </c>
      <c r="E3452" s="1207">
        <v>5676402.7315460956</v>
      </c>
      <c r="F3452" s="1211">
        <v>45370224.91617319</v>
      </c>
    </row>
    <row r="3453" spans="2:6" ht="13.15" customHeight="1" x14ac:dyDescent="0.3">
      <c r="B3453" s="1173" t="s">
        <v>4229</v>
      </c>
      <c r="C3453" s="1206">
        <v>258501098.67284516</v>
      </c>
      <c r="D3453" s="1206">
        <v>1704126.7123193704</v>
      </c>
      <c r="E3453" s="1206">
        <v>45422561.618654817</v>
      </c>
      <c r="F3453" s="1210">
        <v>305627787.00381935</v>
      </c>
    </row>
    <row r="3454" spans="2:6" ht="13.15" customHeight="1" x14ac:dyDescent="0.3">
      <c r="B3454" s="1172" t="s">
        <v>4230</v>
      </c>
      <c r="C3454" s="1207">
        <v>1261247654.1532462</v>
      </c>
      <c r="D3454" s="1208">
        <v>6727190.7340074033</v>
      </c>
      <c r="E3454" s="1207">
        <v>192576942.50310943</v>
      </c>
      <c r="F3454" s="1211">
        <v>1460551787.390363</v>
      </c>
    </row>
    <row r="3455" spans="2:6" ht="13.15" customHeight="1" x14ac:dyDescent="0.3">
      <c r="B3455" s="1173" t="s">
        <v>4231</v>
      </c>
      <c r="C3455" s="1206">
        <v>810095608.77717388</v>
      </c>
      <c r="D3455" s="1206">
        <v>4305284.4263546793</v>
      </c>
      <c r="E3455" s="1206">
        <v>76478897.242542163</v>
      </c>
      <c r="F3455" s="1210">
        <v>890879790.44607067</v>
      </c>
    </row>
    <row r="3456" spans="2:6" ht="13.15" customHeight="1" x14ac:dyDescent="0.3">
      <c r="B3456" s="1172" t="s">
        <v>4232</v>
      </c>
      <c r="C3456" s="1207">
        <v>4833684586.8696499</v>
      </c>
      <c r="D3456" s="1208">
        <v>84617443.101107568</v>
      </c>
      <c r="E3456" s="1207">
        <v>1542300498.3809931</v>
      </c>
      <c r="F3456" s="1211">
        <v>6460602528.3517504</v>
      </c>
    </row>
    <row r="3457" spans="2:6" ht="13.15" customHeight="1" x14ac:dyDescent="0.3">
      <c r="B3457" s="1173" t="s">
        <v>4233</v>
      </c>
      <c r="C3457" s="1206">
        <v>311087498.34349453</v>
      </c>
      <c r="D3457" s="1206">
        <v>7309258.2424233779</v>
      </c>
      <c r="E3457" s="1206">
        <v>644673062.85075498</v>
      </c>
      <c r="F3457" s="1210">
        <v>963069819.43667293</v>
      </c>
    </row>
    <row r="3458" spans="2:6" ht="13.15" customHeight="1" x14ac:dyDescent="0.3">
      <c r="B3458" s="1172" t="s">
        <v>4234</v>
      </c>
      <c r="C3458" s="1207">
        <v>57784524.561496079</v>
      </c>
      <c r="D3458" s="1208">
        <v>3733574.0411211168</v>
      </c>
      <c r="E3458" s="1207">
        <v>79840844.165820494</v>
      </c>
      <c r="F3458" s="1211">
        <v>141358942.76843768</v>
      </c>
    </row>
    <row r="3459" spans="2:6" ht="13.15" customHeight="1" x14ac:dyDescent="0.3">
      <c r="B3459" s="1173" t="s">
        <v>4235</v>
      </c>
      <c r="C3459" s="1206">
        <v>146216822.08726048</v>
      </c>
      <c r="D3459" s="1206">
        <v>2977110.0278143184</v>
      </c>
      <c r="E3459" s="1206">
        <v>35474583.944080539</v>
      </c>
      <c r="F3459" s="1210">
        <v>184668516.05915534</v>
      </c>
    </row>
    <row r="3460" spans="2:6" ht="13.15" customHeight="1" x14ac:dyDescent="0.3">
      <c r="B3460" s="1172" t="s">
        <v>4236</v>
      </c>
      <c r="C3460" s="1207">
        <v>55327055.378794201</v>
      </c>
      <c r="D3460" s="1208">
        <v>954811.36555695452</v>
      </c>
      <c r="E3460" s="1207">
        <v>31272128.999992125</v>
      </c>
      <c r="F3460" s="1211">
        <v>87553995.744343281</v>
      </c>
    </row>
    <row r="3461" spans="2:6" ht="13.15" customHeight="1" x14ac:dyDescent="0.3">
      <c r="B3461" s="1173" t="s">
        <v>4237</v>
      </c>
      <c r="C3461" s="1206">
        <v>15324432.647081982</v>
      </c>
      <c r="D3461" s="1206">
        <v>251807.55737242091</v>
      </c>
      <c r="E3461" s="1206">
        <v>103845191.00692862</v>
      </c>
      <c r="F3461" s="1210">
        <v>119421431.21138303</v>
      </c>
    </row>
    <row r="3462" spans="2:6" ht="13.15" customHeight="1" x14ac:dyDescent="0.3">
      <c r="B3462" s="1172" t="s">
        <v>4238</v>
      </c>
      <c r="C3462" s="1207">
        <v>0</v>
      </c>
      <c r="D3462" s="1208">
        <v>17730.944578587823</v>
      </c>
      <c r="E3462" s="1207">
        <v>0</v>
      </c>
      <c r="F3462" s="1211">
        <v>17730.944578587823</v>
      </c>
    </row>
    <row r="3463" spans="2:6" ht="13.15" customHeight="1" x14ac:dyDescent="0.3">
      <c r="B3463" s="1173" t="s">
        <v>4239</v>
      </c>
      <c r="C3463" s="1206">
        <v>135015934.79619566</v>
      </c>
      <c r="D3463" s="1206">
        <v>2007804.3186732798</v>
      </c>
      <c r="E3463" s="1206">
        <v>27810489.96225271</v>
      </c>
      <c r="F3463" s="1210">
        <v>164834229.07712165</v>
      </c>
    </row>
    <row r="3464" spans="2:6" ht="13.15" customHeight="1" x14ac:dyDescent="0.3">
      <c r="B3464" s="1172" t="s">
        <v>4240</v>
      </c>
      <c r="C3464" s="1207">
        <v>631093.59720236412</v>
      </c>
      <c r="D3464" s="1208">
        <v>27018.582214990965</v>
      </c>
      <c r="E3464" s="1207">
        <v>1143973.4853092483</v>
      </c>
      <c r="F3464" s="1211">
        <v>1802085.6647266033</v>
      </c>
    </row>
    <row r="3465" spans="2:6" ht="13.15" customHeight="1" x14ac:dyDescent="0.3">
      <c r="B3465" s="1173" t="s">
        <v>4241</v>
      </c>
      <c r="C3465" s="1206">
        <v>94829937.183253959</v>
      </c>
      <c r="D3465" s="1206">
        <v>1417518.6581669119</v>
      </c>
      <c r="E3465" s="1206">
        <v>12763596.262690032</v>
      </c>
      <c r="F3465" s="1210">
        <v>109011052.10411091</v>
      </c>
    </row>
    <row r="3466" spans="2:6" ht="13.15" customHeight="1" x14ac:dyDescent="0.3">
      <c r="B3466" s="1172" t="s">
        <v>4242</v>
      </c>
      <c r="C3466" s="1207">
        <v>69921948.196829811</v>
      </c>
      <c r="D3466" s="1208">
        <v>1575380.3536292904</v>
      </c>
      <c r="E3466" s="1207">
        <v>17959209.769790623</v>
      </c>
      <c r="F3466" s="1211">
        <v>89456538.320249721</v>
      </c>
    </row>
    <row r="3467" spans="2:6" ht="13.15" customHeight="1" x14ac:dyDescent="0.3">
      <c r="B3467" s="1173" t="s">
        <v>4243</v>
      </c>
      <c r="C3467" s="1206">
        <v>166621681.07893485</v>
      </c>
      <c r="D3467" s="1206">
        <v>4650404.5976164751</v>
      </c>
      <c r="E3467" s="1206">
        <v>98337842.652138948</v>
      </c>
      <c r="F3467" s="1210">
        <v>269609928.32869029</v>
      </c>
    </row>
    <row r="3468" spans="2:6" ht="13.15" customHeight="1" x14ac:dyDescent="0.3">
      <c r="B3468" s="1172" t="s">
        <v>4244</v>
      </c>
      <c r="C3468" s="1207">
        <v>43701251.758327879</v>
      </c>
      <c r="D3468" s="1208">
        <v>821378.97151396284</v>
      </c>
      <c r="E3468" s="1207">
        <v>10772267.782571768</v>
      </c>
      <c r="F3468" s="1211">
        <v>55294898.512413613</v>
      </c>
    </row>
    <row r="3469" spans="2:6" ht="13.15" customHeight="1" x14ac:dyDescent="0.3">
      <c r="B3469" s="1173" t="s">
        <v>4245</v>
      </c>
      <c r="C3469" s="1206">
        <v>54664011.132144526</v>
      </c>
      <c r="D3469" s="1206">
        <v>550770.98401694326</v>
      </c>
      <c r="E3469" s="1206">
        <v>8248043.6381734451</v>
      </c>
      <c r="F3469" s="1210">
        <v>63462825.754334912</v>
      </c>
    </row>
    <row r="3470" spans="2:6" ht="13.15" customHeight="1" x14ac:dyDescent="0.3">
      <c r="B3470" s="1172" t="s">
        <v>4246</v>
      </c>
      <c r="C3470" s="1207">
        <v>19901158.368550181</v>
      </c>
      <c r="D3470" s="1208">
        <v>293545.63802328723</v>
      </c>
      <c r="E3470" s="1207">
        <v>9274773.2126448546</v>
      </c>
      <c r="F3470" s="1211">
        <v>29469477.219218321</v>
      </c>
    </row>
    <row r="3471" spans="2:6" ht="13.15" customHeight="1" x14ac:dyDescent="0.3">
      <c r="B3471" s="1173" t="s">
        <v>4247</v>
      </c>
      <c r="C3471" s="1206">
        <v>87522.932887649367</v>
      </c>
      <c r="D3471" s="1206">
        <v>28285.078256318666</v>
      </c>
      <c r="E3471" s="1206">
        <v>0</v>
      </c>
      <c r="F3471" s="1210">
        <v>115808.01114396803</v>
      </c>
    </row>
    <row r="3472" spans="2:6" ht="13.15" customHeight="1" x14ac:dyDescent="0.3">
      <c r="B3472" s="1172" t="s">
        <v>4248</v>
      </c>
      <c r="C3472" s="1207">
        <v>553253759.21579659</v>
      </c>
      <c r="D3472" s="1208">
        <v>14637851.657744357</v>
      </c>
      <c r="E3472" s="1207">
        <v>202183186.2362659</v>
      </c>
      <c r="F3472" s="1211">
        <v>770074797.1098069</v>
      </c>
    </row>
    <row r="3473" spans="2:6" ht="13.15" customHeight="1" x14ac:dyDescent="0.3">
      <c r="B3473" s="1173" t="s">
        <v>4249</v>
      </c>
      <c r="C3473" s="1206">
        <v>59581953.404761299</v>
      </c>
      <c r="D3473" s="1206">
        <v>1146572.9383922056</v>
      </c>
      <c r="E3473" s="1206">
        <v>15652969.8899843</v>
      </c>
      <c r="F3473" s="1210">
        <v>76381496.233137801</v>
      </c>
    </row>
    <row r="3474" spans="2:6" ht="13.15" customHeight="1" x14ac:dyDescent="0.3">
      <c r="B3474" s="1172" t="s">
        <v>4250</v>
      </c>
      <c r="C3474" s="1207">
        <v>181715905.2005119</v>
      </c>
      <c r="D3474" s="1208">
        <v>4984576.6142099099</v>
      </c>
      <c r="E3474" s="1207">
        <v>51378632.339362338</v>
      </c>
      <c r="F3474" s="1211">
        <v>238079114.15408415</v>
      </c>
    </row>
    <row r="3475" spans="2:6" ht="13.15" customHeight="1" x14ac:dyDescent="0.3">
      <c r="B3475" s="1173" t="s">
        <v>4251</v>
      </c>
      <c r="C3475" s="1206">
        <v>60985870.403124489</v>
      </c>
      <c r="D3475" s="1206">
        <v>1213683.1564043367</v>
      </c>
      <c r="E3475" s="1206">
        <v>15051506.355109597</v>
      </c>
      <c r="F3475" s="1210">
        <v>77251059.91463843</v>
      </c>
    </row>
    <row r="3476" spans="2:6" ht="13.15" customHeight="1" x14ac:dyDescent="0.3">
      <c r="B3476" s="1172" t="s">
        <v>4252</v>
      </c>
      <c r="C3476" s="1207">
        <v>259876478.55268493</v>
      </c>
      <c r="D3476" s="1208">
        <v>4029723.0321182446</v>
      </c>
      <c r="E3476" s="1207">
        <v>56017773.006559134</v>
      </c>
      <c r="F3476" s="1211">
        <v>319923974.5913623</v>
      </c>
    </row>
    <row r="3477" spans="2:6" ht="13.15" customHeight="1" x14ac:dyDescent="0.3">
      <c r="B3477" s="1173" t="s">
        <v>4253</v>
      </c>
      <c r="C3477" s="1206">
        <v>95570809.934967518</v>
      </c>
      <c r="D3477" s="1206">
        <v>2813408.3783835922</v>
      </c>
      <c r="E3477" s="1206">
        <v>24152179.582429755</v>
      </c>
      <c r="F3477" s="1210">
        <v>122536397.89578086</v>
      </c>
    </row>
    <row r="3478" spans="2:6" ht="13.15" customHeight="1" x14ac:dyDescent="0.3">
      <c r="B3478" s="1172" t="s">
        <v>4254</v>
      </c>
      <c r="C3478" s="1207">
        <v>25402677.88790926</v>
      </c>
      <c r="D3478" s="1208">
        <v>894512.08181151911</v>
      </c>
      <c r="E3478" s="1207">
        <v>23506373.84401378</v>
      </c>
      <c r="F3478" s="1211">
        <v>49803563.813734561</v>
      </c>
    </row>
    <row r="3479" spans="2:6" ht="13.15" customHeight="1" x14ac:dyDescent="0.3">
      <c r="B3479" s="1173" t="s">
        <v>4255</v>
      </c>
      <c r="C3479" s="1206">
        <v>8488222.5364954919</v>
      </c>
      <c r="D3479" s="1206">
        <v>270622.05967525579</v>
      </c>
      <c r="E3479" s="1206">
        <v>2234110.018856951</v>
      </c>
      <c r="F3479" s="1210">
        <v>10992954.6150277</v>
      </c>
    </row>
    <row r="3480" spans="2:6" ht="13.15" customHeight="1" x14ac:dyDescent="0.3">
      <c r="B3480" s="1172" t="s">
        <v>4256</v>
      </c>
      <c r="C3480" s="1207">
        <v>84183270.772986293</v>
      </c>
      <c r="D3480" s="1208">
        <v>2078376.2925317069</v>
      </c>
      <c r="E3480" s="1207">
        <v>59555852.06922733</v>
      </c>
      <c r="F3480" s="1211">
        <v>145817499.13474533</v>
      </c>
    </row>
    <row r="3481" spans="2:6" ht="13.15" customHeight="1" x14ac:dyDescent="0.3">
      <c r="B3481" s="1173" t="s">
        <v>4257</v>
      </c>
      <c r="C3481" s="1206">
        <v>65447491.8618403</v>
      </c>
      <c r="D3481" s="1206">
        <v>1638662.9391609654</v>
      </c>
      <c r="E3481" s="1206">
        <v>19681758.308755465</v>
      </c>
      <c r="F3481" s="1210">
        <v>86767913.109756738</v>
      </c>
    </row>
    <row r="3482" spans="2:6" ht="13.15" customHeight="1" x14ac:dyDescent="0.3">
      <c r="B3482" s="1172" t="s">
        <v>4258</v>
      </c>
      <c r="C3482" s="1207">
        <v>27942344.895257592</v>
      </c>
      <c r="D3482" s="1208">
        <v>771183.51174267451</v>
      </c>
      <c r="E3482" s="1207">
        <v>18831361.925193366</v>
      </c>
      <c r="F3482" s="1211">
        <v>47544890.332193628</v>
      </c>
    </row>
    <row r="3483" spans="2:6" ht="13.15" customHeight="1" x14ac:dyDescent="0.3">
      <c r="B3483" s="1173" t="s">
        <v>4259</v>
      </c>
      <c r="C3483" s="1206">
        <v>61958999.798897162</v>
      </c>
      <c r="D3483" s="1206">
        <v>1523045.9227659828</v>
      </c>
      <c r="E3483" s="1206">
        <v>9700035.7398621961</v>
      </c>
      <c r="F3483" s="1210">
        <v>73182081.461525351</v>
      </c>
    </row>
    <row r="3484" spans="2:6" ht="13.15" customHeight="1" x14ac:dyDescent="0.3">
      <c r="B3484" s="1172" t="s">
        <v>4260</v>
      </c>
      <c r="C3484" s="1207">
        <v>35194596.154843561</v>
      </c>
      <c r="D3484" s="1208">
        <v>649557.67524050432</v>
      </c>
      <c r="E3484" s="1207">
        <v>4265704.4562189048</v>
      </c>
      <c r="F3484" s="1211">
        <v>40109858.286302969</v>
      </c>
    </row>
    <row r="3485" spans="2:6" ht="13.15" customHeight="1" x14ac:dyDescent="0.3">
      <c r="B3485" s="1173" t="s">
        <v>4261</v>
      </c>
      <c r="C3485" s="1206">
        <v>1833339.1885841936</v>
      </c>
      <c r="D3485" s="1206">
        <v>26835.643897910297</v>
      </c>
      <c r="E3485" s="1206">
        <v>0</v>
      </c>
      <c r="F3485" s="1210">
        <v>1860174.832482104</v>
      </c>
    </row>
    <row r="3486" spans="2:6" ht="13.15" customHeight="1" x14ac:dyDescent="0.3">
      <c r="B3486" s="1172" t="s">
        <v>4262</v>
      </c>
      <c r="C3486" s="1207">
        <v>96660545.547099054</v>
      </c>
      <c r="D3486" s="1208">
        <v>3113399.0740394136</v>
      </c>
      <c r="E3486" s="1207">
        <v>19314338.144753534</v>
      </c>
      <c r="F3486" s="1211">
        <v>119088282.765892</v>
      </c>
    </row>
    <row r="3487" spans="2:6" ht="13.15" customHeight="1" x14ac:dyDescent="0.3">
      <c r="B3487" s="1173" t="s">
        <v>4263</v>
      </c>
      <c r="C3487" s="1206">
        <v>89067077.736364514</v>
      </c>
      <c r="D3487" s="1206">
        <v>5076116.1336414265</v>
      </c>
      <c r="E3487" s="1206">
        <v>39392923.333486415</v>
      </c>
      <c r="F3487" s="1210">
        <v>133536117.20349234</v>
      </c>
    </row>
    <row r="3488" spans="2:6" ht="13.15" customHeight="1" x14ac:dyDescent="0.3">
      <c r="B3488" s="1172" t="s">
        <v>4264</v>
      </c>
      <c r="C3488" s="1207">
        <v>14643228.415917419</v>
      </c>
      <c r="D3488" s="1208">
        <v>819746.59883847309</v>
      </c>
      <c r="E3488" s="1207">
        <v>10341633.908102989</v>
      </c>
      <c r="F3488" s="1211">
        <v>25804608.922858879</v>
      </c>
    </row>
    <row r="3489" spans="2:6" ht="13.15" customHeight="1" x14ac:dyDescent="0.3">
      <c r="B3489" s="1173" t="s">
        <v>4265</v>
      </c>
      <c r="C3489" s="1206">
        <v>19134342.781815339</v>
      </c>
      <c r="D3489" s="1206">
        <v>797484.41286757973</v>
      </c>
      <c r="E3489" s="1206">
        <v>19596711.459728308</v>
      </c>
      <c r="F3489" s="1210">
        <v>39528538.654411227</v>
      </c>
    </row>
    <row r="3490" spans="2:6" ht="13.15" customHeight="1" x14ac:dyDescent="0.3">
      <c r="B3490" s="1172" t="s">
        <v>4266</v>
      </c>
      <c r="C3490" s="1207">
        <v>101234950.0675391</v>
      </c>
      <c r="D3490" s="1208">
        <v>3143879.4121007025</v>
      </c>
      <c r="E3490" s="1207">
        <v>22413320.780990519</v>
      </c>
      <c r="F3490" s="1211">
        <v>126792150.26063031</v>
      </c>
    </row>
    <row r="3491" spans="2:6" ht="13.15" customHeight="1" x14ac:dyDescent="0.3">
      <c r="B3491" s="1173" t="s">
        <v>4267</v>
      </c>
      <c r="C3491" s="1206">
        <v>34146505.619983032</v>
      </c>
      <c r="D3491" s="1206">
        <v>1741938.6552421208</v>
      </c>
      <c r="E3491" s="1206">
        <v>94254947.794755071</v>
      </c>
      <c r="F3491" s="1210">
        <v>130143392.06998023</v>
      </c>
    </row>
    <row r="3492" spans="2:6" ht="13.15" customHeight="1" x14ac:dyDescent="0.3">
      <c r="B3492" s="1172" t="s">
        <v>4268</v>
      </c>
      <c r="C3492" s="1207">
        <v>56208155.980859704</v>
      </c>
      <c r="D3492" s="1208">
        <v>1851786.0785599437</v>
      </c>
      <c r="E3492" s="1207">
        <v>178781527.14709321</v>
      </c>
      <c r="F3492" s="1211">
        <v>236841469.20651287</v>
      </c>
    </row>
    <row r="3493" spans="2:6" ht="13.15" customHeight="1" x14ac:dyDescent="0.3">
      <c r="B3493" s="1173" t="s">
        <v>4269</v>
      </c>
      <c r="C3493" s="1206">
        <v>46184936.858524986</v>
      </c>
      <c r="D3493" s="1206">
        <v>892330.89418478752</v>
      </c>
      <c r="E3493" s="1206">
        <v>17601087.210918073</v>
      </c>
      <c r="F3493" s="1210">
        <v>64678354.963627845</v>
      </c>
    </row>
    <row r="3494" spans="2:6" ht="13.15" customHeight="1" x14ac:dyDescent="0.3">
      <c r="B3494" s="1172" t="s">
        <v>4270</v>
      </c>
      <c r="C3494" s="1207">
        <v>129634571.56535624</v>
      </c>
      <c r="D3494" s="1208">
        <v>3277142.9400048503</v>
      </c>
      <c r="E3494" s="1207">
        <v>55045387.928945959</v>
      </c>
      <c r="F3494" s="1211">
        <v>187957102.43430704</v>
      </c>
    </row>
    <row r="3495" spans="2:6" ht="13.15" customHeight="1" x14ac:dyDescent="0.3">
      <c r="B3495" s="1173" t="s">
        <v>4271</v>
      </c>
      <c r="C3495" s="1206">
        <v>35628797.288357951</v>
      </c>
      <c r="D3495" s="1206">
        <v>566362.9575035111</v>
      </c>
      <c r="E3495" s="1206">
        <v>6224156.671945665</v>
      </c>
      <c r="F3495" s="1210">
        <v>42419316.917807132</v>
      </c>
    </row>
    <row r="3496" spans="2:6" ht="13.15" customHeight="1" x14ac:dyDescent="0.3">
      <c r="B3496" s="1172" t="s">
        <v>4272</v>
      </c>
      <c r="C3496" s="1207">
        <v>3653144409.7614861</v>
      </c>
      <c r="D3496" s="1208">
        <v>77335259.729612201</v>
      </c>
      <c r="E3496" s="1207">
        <v>1561152203.5752633</v>
      </c>
      <c r="F3496" s="1211">
        <v>5291631873.0663614</v>
      </c>
    </row>
    <row r="3497" spans="2:6" ht="13.15" customHeight="1" x14ac:dyDescent="0.3">
      <c r="B3497" s="1173" t="s">
        <v>4273</v>
      </c>
      <c r="C3497" s="1206">
        <v>50893971.038601808</v>
      </c>
      <c r="D3497" s="1206">
        <v>2284618.1367728049</v>
      </c>
      <c r="E3497" s="1206">
        <v>37273092.534001686</v>
      </c>
      <c r="F3497" s="1210">
        <v>90451681.709376305</v>
      </c>
    </row>
    <row r="3498" spans="2:6" ht="13.15" customHeight="1" x14ac:dyDescent="0.3">
      <c r="B3498" s="1172" t="s">
        <v>4274</v>
      </c>
      <c r="C3498" s="1207">
        <v>208726219.61232007</v>
      </c>
      <c r="D3498" s="1208">
        <v>5619639.9458663287</v>
      </c>
      <c r="E3498" s="1207">
        <v>166486090.26318195</v>
      </c>
      <c r="F3498" s="1211">
        <v>380831949.82136834</v>
      </c>
    </row>
    <row r="3499" spans="2:6" ht="13.15" customHeight="1" x14ac:dyDescent="0.3">
      <c r="B3499" s="1173" t="s">
        <v>4275</v>
      </c>
      <c r="C3499" s="1206">
        <v>35362541.876297243</v>
      </c>
      <c r="D3499" s="1206">
        <v>1809034.8010760141</v>
      </c>
      <c r="E3499" s="1206">
        <v>13522274.09606114</v>
      </c>
      <c r="F3499" s="1210">
        <v>50693850.773434401</v>
      </c>
    </row>
    <row r="3500" spans="2:6" ht="13.15" customHeight="1" x14ac:dyDescent="0.3">
      <c r="B3500" s="1172" t="s">
        <v>4276</v>
      </c>
      <c r="C3500" s="1207">
        <v>98405269.472899929</v>
      </c>
      <c r="D3500" s="1208">
        <v>5286030.8164023748</v>
      </c>
      <c r="E3500" s="1207">
        <v>135770664.75566915</v>
      </c>
      <c r="F3500" s="1211">
        <v>239461965.04497147</v>
      </c>
    </row>
    <row r="3501" spans="2:6" ht="13.15" customHeight="1" x14ac:dyDescent="0.3">
      <c r="B3501" s="1173" t="s">
        <v>4277</v>
      </c>
      <c r="C3501" s="1206">
        <v>2302257570.0890365</v>
      </c>
      <c r="D3501" s="1206">
        <v>51425199.28306061</v>
      </c>
      <c r="E3501" s="1206">
        <v>1002692622.7773188</v>
      </c>
      <c r="F3501" s="1210">
        <v>3356375392.149416</v>
      </c>
    </row>
    <row r="3502" spans="2:6" ht="13.15" customHeight="1" x14ac:dyDescent="0.3">
      <c r="B3502" s="1172" t="s">
        <v>4278</v>
      </c>
      <c r="C3502" s="1207">
        <v>52904540.75275258</v>
      </c>
      <c r="D3502" s="1208">
        <v>1615739.3608129341</v>
      </c>
      <c r="E3502" s="1207">
        <v>41683529.892562158</v>
      </c>
      <c r="F3502" s="1211">
        <v>96203810.00612767</v>
      </c>
    </row>
    <row r="3503" spans="2:6" ht="13.15" customHeight="1" x14ac:dyDescent="0.3">
      <c r="B3503" s="1173" t="s">
        <v>4279</v>
      </c>
      <c r="C3503" s="1206">
        <v>26456093.531011</v>
      </c>
      <c r="D3503" s="1206">
        <v>898972.96231263946</v>
      </c>
      <c r="E3503" s="1206">
        <v>10613041.293359583</v>
      </c>
      <c r="F3503" s="1210">
        <v>37968107.786683224</v>
      </c>
    </row>
    <row r="3504" spans="2:6" ht="13.15" customHeight="1" x14ac:dyDescent="0.3">
      <c r="B3504" s="1172" t="s">
        <v>4280</v>
      </c>
      <c r="C3504" s="1207">
        <v>81024662.33852455</v>
      </c>
      <c r="D3504" s="1208">
        <v>2239713.8160186177</v>
      </c>
      <c r="E3504" s="1207">
        <v>55364416.404193185</v>
      </c>
      <c r="F3504" s="1211">
        <v>138628792.55873635</v>
      </c>
    </row>
    <row r="3505" spans="2:6" ht="13.15" customHeight="1" x14ac:dyDescent="0.3">
      <c r="B3505" s="1173" t="s">
        <v>4281</v>
      </c>
      <c r="C3505" s="1206">
        <v>149624208.65545285</v>
      </c>
      <c r="D3505" s="1206">
        <v>4907728.4488577936</v>
      </c>
      <c r="E3505" s="1206">
        <v>51700774.516651697</v>
      </c>
      <c r="F3505" s="1210">
        <v>206232711.62096232</v>
      </c>
    </row>
    <row r="3506" spans="2:6" ht="13.15" customHeight="1" x14ac:dyDescent="0.3">
      <c r="B3506" s="1172" t="s">
        <v>4282</v>
      </c>
      <c r="C3506" s="1207">
        <v>427933344.57324535</v>
      </c>
      <c r="D3506" s="1208">
        <v>14703779.812784586</v>
      </c>
      <c r="E3506" s="1207">
        <v>174119055.76227808</v>
      </c>
      <c r="F3506" s="1211">
        <v>616756180.14830804</v>
      </c>
    </row>
    <row r="3507" spans="2:6" ht="13.15" customHeight="1" x14ac:dyDescent="0.3">
      <c r="B3507" s="1173" t="s">
        <v>4283</v>
      </c>
      <c r="C3507" s="1206">
        <v>565124244.73288453</v>
      </c>
      <c r="D3507" s="1206">
        <v>13349107.502623999</v>
      </c>
      <c r="E3507" s="1206">
        <v>151258439.68891168</v>
      </c>
      <c r="F3507" s="1210">
        <v>729731791.92442024</v>
      </c>
    </row>
    <row r="3508" spans="2:6" ht="13.15" customHeight="1" x14ac:dyDescent="0.3">
      <c r="B3508" s="1172" t="s">
        <v>4284</v>
      </c>
      <c r="C3508" s="1207">
        <v>60892749.279521734</v>
      </c>
      <c r="D3508" s="1208">
        <v>3419032.7131682616</v>
      </c>
      <c r="E3508" s="1207">
        <v>314482507.41404223</v>
      </c>
      <c r="F3508" s="1211">
        <v>378794289.4067322</v>
      </c>
    </row>
    <row r="3509" spans="2:6" ht="13.15" customHeight="1" x14ac:dyDescent="0.3">
      <c r="B3509" s="1173" t="s">
        <v>4285</v>
      </c>
      <c r="C3509" s="1206">
        <v>236569435.56954899</v>
      </c>
      <c r="D3509" s="1206">
        <v>11135497.577234965</v>
      </c>
      <c r="E3509" s="1206">
        <v>328642120.07020128</v>
      </c>
      <c r="F3509" s="1210">
        <v>576347053.21698523</v>
      </c>
    </row>
    <row r="3510" spans="2:6" ht="13.15" customHeight="1" x14ac:dyDescent="0.3">
      <c r="B3510" s="1172" t="s">
        <v>4286</v>
      </c>
      <c r="C3510" s="1207">
        <v>19988544.760200884</v>
      </c>
      <c r="D3510" s="1208">
        <v>1110013.4193325457</v>
      </c>
      <c r="E3510" s="1207">
        <v>7528953.9551061001</v>
      </c>
      <c r="F3510" s="1211">
        <v>28627512.134639531</v>
      </c>
    </row>
    <row r="3511" spans="2:6" ht="13.15" customHeight="1" x14ac:dyDescent="0.3">
      <c r="B3511" s="1173" t="s">
        <v>4287</v>
      </c>
      <c r="C3511" s="1206">
        <v>152525027.23454502</v>
      </c>
      <c r="D3511" s="1206">
        <v>3653587.7800221522</v>
      </c>
      <c r="E3511" s="1206">
        <v>37315778.063236862</v>
      </c>
      <c r="F3511" s="1210">
        <v>193494393.07780403</v>
      </c>
    </row>
    <row r="3512" spans="2:6" ht="13.15" customHeight="1" x14ac:dyDescent="0.3">
      <c r="B3512" s="1172" t="s">
        <v>4288</v>
      </c>
      <c r="C3512" s="1207">
        <v>302040002.90043449</v>
      </c>
      <c r="D3512" s="1208">
        <v>8507053.9095981736</v>
      </c>
      <c r="E3512" s="1207">
        <v>186289487.54838979</v>
      </c>
      <c r="F3512" s="1211">
        <v>496836544.35842246</v>
      </c>
    </row>
    <row r="3513" spans="2:6" ht="13.15" customHeight="1" x14ac:dyDescent="0.3">
      <c r="B3513" s="1173" t="s">
        <v>4289</v>
      </c>
      <c r="C3513" s="1206">
        <v>52712427.232357971</v>
      </c>
      <c r="D3513" s="1206">
        <v>1683862.7756581272</v>
      </c>
      <c r="E3513" s="1206">
        <v>24968121.17188802</v>
      </c>
      <c r="F3513" s="1210">
        <v>79364411.179904118</v>
      </c>
    </row>
    <row r="3514" spans="2:6" ht="13.15" customHeight="1" x14ac:dyDescent="0.3">
      <c r="B3514" s="1172" t="s">
        <v>4290</v>
      </c>
      <c r="C3514" s="1207">
        <v>129199278.10194626</v>
      </c>
      <c r="D3514" s="1208">
        <v>3404256.9260194399</v>
      </c>
      <c r="E3514" s="1207">
        <v>49003222.670768283</v>
      </c>
      <c r="F3514" s="1211">
        <v>181606757.69873399</v>
      </c>
    </row>
    <row r="3515" spans="2:6" ht="13.15" customHeight="1" x14ac:dyDescent="0.3">
      <c r="B3515" s="1173" t="s">
        <v>4291</v>
      </c>
      <c r="C3515" s="1206">
        <v>207129916.01108843</v>
      </c>
      <c r="D3515" s="1206">
        <v>4888688.7917031646</v>
      </c>
      <c r="E3515" s="1206">
        <v>159276283.77634999</v>
      </c>
      <c r="F3515" s="1210">
        <v>371294888.57914162</v>
      </c>
    </row>
    <row r="3516" spans="2:6" ht="13.15" customHeight="1" x14ac:dyDescent="0.3">
      <c r="B3516" s="1172" t="s">
        <v>4292</v>
      </c>
      <c r="C3516" s="1207">
        <v>100331456.70261309</v>
      </c>
      <c r="D3516" s="1208">
        <v>3121406.1434562518</v>
      </c>
      <c r="E3516" s="1207">
        <v>429671750.48903137</v>
      </c>
      <c r="F3516" s="1211">
        <v>533124613.33510071</v>
      </c>
    </row>
    <row r="3517" spans="2:6" ht="13.15" customHeight="1" x14ac:dyDescent="0.3">
      <c r="B3517" s="1173" t="s">
        <v>4293</v>
      </c>
      <c r="C3517" s="1206">
        <v>124085672.23677407</v>
      </c>
      <c r="D3517" s="1206">
        <v>3130102.7496067029</v>
      </c>
      <c r="E3517" s="1206">
        <v>36501230.674014159</v>
      </c>
      <c r="F3517" s="1210">
        <v>163717005.66039494</v>
      </c>
    </row>
    <row r="3518" spans="2:6" ht="13.15" customHeight="1" x14ac:dyDescent="0.3">
      <c r="B3518" s="1172" t="s">
        <v>4294</v>
      </c>
      <c r="C3518" s="1207">
        <v>134978522.4972702</v>
      </c>
      <c r="D3518" s="1208">
        <v>3825803.0972862458</v>
      </c>
      <c r="E3518" s="1207">
        <v>34244391.710652262</v>
      </c>
      <c r="F3518" s="1211">
        <v>173048717.30520871</v>
      </c>
    </row>
    <row r="3519" spans="2:6" ht="13.15" customHeight="1" x14ac:dyDescent="0.3">
      <c r="B3519" s="1173" t="s">
        <v>4295</v>
      </c>
      <c r="C3519" s="1206">
        <v>325817293.90364075</v>
      </c>
      <c r="D3519" s="1206">
        <v>10023950.290474592</v>
      </c>
      <c r="E3519" s="1206">
        <v>659024355.19441652</v>
      </c>
      <c r="F3519" s="1210">
        <v>994865599.38853192</v>
      </c>
    </row>
    <row r="3520" spans="2:6" ht="13.15" customHeight="1" x14ac:dyDescent="0.3">
      <c r="B3520" s="1172" t="s">
        <v>4296</v>
      </c>
      <c r="C3520" s="1207">
        <v>70705421.814473048</v>
      </c>
      <c r="D3520" s="1208">
        <v>1639296.1871816288</v>
      </c>
      <c r="E3520" s="1207">
        <v>11676559.380640062</v>
      </c>
      <c r="F3520" s="1211">
        <v>84021277.382294729</v>
      </c>
    </row>
    <row r="3521" spans="2:6" ht="13.15" customHeight="1" x14ac:dyDescent="0.3">
      <c r="B3521" s="1173" t="s">
        <v>4297</v>
      </c>
      <c r="C3521" s="1206">
        <v>383396733.52723163</v>
      </c>
      <c r="D3521" s="1206">
        <v>7223685.3265643371</v>
      </c>
      <c r="E3521" s="1206">
        <v>145518512.95780966</v>
      </c>
      <c r="F3521" s="1210">
        <v>536138931.81160557</v>
      </c>
    </row>
    <row r="3522" spans="2:6" ht="13.15" customHeight="1" x14ac:dyDescent="0.3">
      <c r="B3522" s="1172" t="s">
        <v>4298</v>
      </c>
      <c r="C3522" s="1207">
        <v>35145304.768303104</v>
      </c>
      <c r="D3522" s="1208">
        <v>671158.46883426025</v>
      </c>
      <c r="E3522" s="1207">
        <v>6043957.8964688862</v>
      </c>
      <c r="F3522" s="1211">
        <v>41860421.133606248</v>
      </c>
    </row>
    <row r="3523" spans="2:6" ht="13.15" customHeight="1" x14ac:dyDescent="0.3">
      <c r="B3523" s="1173" t="s">
        <v>4299</v>
      </c>
      <c r="C3523" s="1206">
        <v>35767386.643866487</v>
      </c>
      <c r="D3523" s="1206">
        <v>889333.52022031241</v>
      </c>
      <c r="E3523" s="1206">
        <v>17143441.666588452</v>
      </c>
      <c r="F3523" s="1210">
        <v>53800161.830675244</v>
      </c>
    </row>
    <row r="3524" spans="2:6" ht="13.15" customHeight="1" x14ac:dyDescent="0.3">
      <c r="B3524" s="1172" t="s">
        <v>4300</v>
      </c>
      <c r="C3524" s="1207">
        <v>523362.56124549138</v>
      </c>
      <c r="D3524" s="1208">
        <v>44327.361446469557</v>
      </c>
      <c r="E3524" s="1207">
        <v>240908.01120819731</v>
      </c>
      <c r="F3524" s="1211">
        <v>808597.93390015827</v>
      </c>
    </row>
    <row r="3525" spans="2:6" ht="13.15" customHeight="1" x14ac:dyDescent="0.3">
      <c r="B3525" s="1173" t="s">
        <v>4301</v>
      </c>
      <c r="C3525" s="1206">
        <v>131150862.00173281</v>
      </c>
      <c r="D3525" s="1206">
        <v>2483317.2934788843</v>
      </c>
      <c r="E3525" s="1206">
        <v>25279635.31069836</v>
      </c>
      <c r="F3525" s="1210">
        <v>158913814.60591006</v>
      </c>
    </row>
    <row r="3526" spans="2:6" ht="13.15" customHeight="1" x14ac:dyDescent="0.3">
      <c r="B3526" s="1172" t="s">
        <v>4302</v>
      </c>
      <c r="C3526" s="1207">
        <v>0</v>
      </c>
      <c r="D3526" s="1208">
        <v>23781.981220486839</v>
      </c>
      <c r="E3526" s="1207">
        <v>4568.7321449017418</v>
      </c>
      <c r="F3526" s="1211">
        <v>28350.713365388583</v>
      </c>
    </row>
    <row r="3527" spans="2:6" ht="13.15" customHeight="1" x14ac:dyDescent="0.3">
      <c r="B3527" s="1173" t="s">
        <v>4303</v>
      </c>
      <c r="C3527" s="1206">
        <v>3073679.7850762475</v>
      </c>
      <c r="D3527" s="1206">
        <v>29917.450931807714</v>
      </c>
      <c r="E3527" s="1206">
        <v>1790.4490838128447</v>
      </c>
      <c r="F3527" s="1210">
        <v>3105387.685091868</v>
      </c>
    </row>
    <row r="3528" spans="2:6" ht="13.15" customHeight="1" x14ac:dyDescent="0.3">
      <c r="B3528" s="1172" t="s">
        <v>4304</v>
      </c>
      <c r="C3528" s="1207">
        <v>556809293.02608383</v>
      </c>
      <c r="D3528" s="1208">
        <v>5913875.1206232291</v>
      </c>
      <c r="E3528" s="1207">
        <v>137201387.72002804</v>
      </c>
      <c r="F3528" s="1211">
        <v>699924555.8667351</v>
      </c>
    </row>
    <row r="3529" spans="2:6" ht="13.15" customHeight="1" x14ac:dyDescent="0.3">
      <c r="B3529" s="1173" t="s">
        <v>4305</v>
      </c>
      <c r="C3529" s="1206">
        <v>83202358.526707262</v>
      </c>
      <c r="D3529" s="1206">
        <v>1317507.6874367346</v>
      </c>
      <c r="E3529" s="1206">
        <v>19269306.956982471</v>
      </c>
      <c r="F3529" s="1210">
        <v>103789173.17112646</v>
      </c>
    </row>
    <row r="3530" spans="2:6" ht="13.15" customHeight="1" x14ac:dyDescent="0.3">
      <c r="B3530" s="1172" t="s">
        <v>4306</v>
      </c>
      <c r="C3530" s="1207">
        <v>341820746.12209606</v>
      </c>
      <c r="D3530" s="1208">
        <v>4053533.1576952054</v>
      </c>
      <c r="E3530" s="1207">
        <v>59259021.940695904</v>
      </c>
      <c r="F3530" s="1211">
        <v>405133301.22048718</v>
      </c>
    </row>
    <row r="3531" spans="2:6" ht="13.15" customHeight="1" x14ac:dyDescent="0.3">
      <c r="B3531" s="1173" t="s">
        <v>4307</v>
      </c>
      <c r="C3531" s="1206">
        <v>1113168955.7588782</v>
      </c>
      <c r="D3531" s="1206">
        <v>9370846.4263183698</v>
      </c>
      <c r="E3531" s="1206">
        <v>732533801.77242303</v>
      </c>
      <c r="F3531" s="1210">
        <v>1855073603.9576197</v>
      </c>
    </row>
    <row r="3532" spans="2:6" ht="13.15" customHeight="1" x14ac:dyDescent="0.3">
      <c r="B3532" s="1172" t="s">
        <v>4308</v>
      </c>
      <c r="C3532" s="1207">
        <v>2010169511.7852471</v>
      </c>
      <c r="D3532" s="1208">
        <v>17302334.173846059</v>
      </c>
      <c r="E3532" s="1207">
        <v>334300259.07748485</v>
      </c>
      <c r="F3532" s="1211">
        <v>2361772105.0365782</v>
      </c>
    </row>
    <row r="3533" spans="2:6" ht="13.15" customHeight="1" x14ac:dyDescent="0.3">
      <c r="B3533" s="1173" t="s">
        <v>4309</v>
      </c>
      <c r="C3533" s="1206">
        <v>1952753785.104763</v>
      </c>
      <c r="D3533" s="1206">
        <v>18587898.016684853</v>
      </c>
      <c r="E3533" s="1206">
        <v>417978925.21586996</v>
      </c>
      <c r="F3533" s="1210">
        <v>2389320608.3373179</v>
      </c>
    </row>
    <row r="3534" spans="2:6" ht="13.15" customHeight="1" x14ac:dyDescent="0.3">
      <c r="B3534" s="1172" t="s">
        <v>4310</v>
      </c>
      <c r="C3534" s="1207">
        <v>1985911732.1691992</v>
      </c>
      <c r="D3534" s="1208">
        <v>21584666.877496216</v>
      </c>
      <c r="E3534" s="1207">
        <v>371707556.92072159</v>
      </c>
      <c r="F3534" s="1211">
        <v>2379203955.9674172</v>
      </c>
    </row>
    <row r="3535" spans="2:6" ht="13.15" customHeight="1" x14ac:dyDescent="0.3">
      <c r="B3535" s="1173" t="s">
        <v>4311</v>
      </c>
      <c r="C3535" s="1206">
        <v>1750564886.8353381</v>
      </c>
      <c r="D3535" s="1206">
        <v>20352267.724036712</v>
      </c>
      <c r="E3535" s="1206">
        <v>417460413.78843081</v>
      </c>
      <c r="F3535" s="1210">
        <v>2188377568.3478055</v>
      </c>
    </row>
    <row r="3536" spans="2:6" ht="13.15" customHeight="1" x14ac:dyDescent="0.3">
      <c r="B3536" s="1172" t="s">
        <v>4312</v>
      </c>
      <c r="C3536" s="1207">
        <v>3999812915.9604039</v>
      </c>
      <c r="D3536" s="1208">
        <v>40158619.365548223</v>
      </c>
      <c r="E3536" s="1207">
        <v>966578608.46429408</v>
      </c>
      <c r="F3536" s="1211">
        <v>5006550143.790246</v>
      </c>
    </row>
    <row r="3537" spans="2:6" ht="13.15" customHeight="1" x14ac:dyDescent="0.3">
      <c r="B3537" s="1173" t="s">
        <v>4313</v>
      </c>
      <c r="C3537" s="1206">
        <v>1969125762.1217585</v>
      </c>
      <c r="D3537" s="1206">
        <v>25631853.482806556</v>
      </c>
      <c r="E3537" s="1206">
        <v>189123980.2526187</v>
      </c>
      <c r="F3537" s="1210">
        <v>2183881595.8571835</v>
      </c>
    </row>
    <row r="3538" spans="2:6" ht="13.15" customHeight="1" x14ac:dyDescent="0.3">
      <c r="B3538" s="1172" t="s">
        <v>4314</v>
      </c>
      <c r="C3538" s="1207">
        <v>3711309065.1266642</v>
      </c>
      <c r="D3538" s="1208">
        <v>54409880.142766461</v>
      </c>
      <c r="E3538" s="1207">
        <v>407040276.20004863</v>
      </c>
      <c r="F3538" s="1211">
        <v>4172759221.4694791</v>
      </c>
    </row>
    <row r="3539" spans="2:6" ht="13.15" customHeight="1" x14ac:dyDescent="0.3">
      <c r="B3539" s="1173" t="s">
        <v>4315</v>
      </c>
      <c r="C3539" s="1206">
        <v>1170648310.6557815</v>
      </c>
      <c r="D3539" s="1206">
        <v>13051340.211129623</v>
      </c>
      <c r="E3539" s="1206">
        <v>837057545.29543281</v>
      </c>
      <c r="F3539" s="1210">
        <v>2020757196.162344</v>
      </c>
    </row>
    <row r="3540" spans="2:6" ht="13.15" customHeight="1" x14ac:dyDescent="0.3">
      <c r="B3540" s="1172" t="s">
        <v>4316</v>
      </c>
      <c r="C3540" s="1207">
        <v>949062364.26463974</v>
      </c>
      <c r="D3540" s="1208">
        <v>13065539.038970731</v>
      </c>
      <c r="E3540" s="1207">
        <v>532548624.50126749</v>
      </c>
      <c r="F3540" s="1211">
        <v>1494676527.804878</v>
      </c>
    </row>
    <row r="3541" spans="2:6" ht="13.15" customHeight="1" x14ac:dyDescent="0.3">
      <c r="B3541" s="1173" t="s">
        <v>4317</v>
      </c>
      <c r="C3541" s="1206">
        <v>1281825783.9746149</v>
      </c>
      <c r="D3541" s="1206">
        <v>20283778.432557367</v>
      </c>
      <c r="E3541" s="1206">
        <v>166907529.46366563</v>
      </c>
      <c r="F3541" s="1210">
        <v>1469017091.8708379</v>
      </c>
    </row>
    <row r="3542" spans="2:6" ht="13.15" customHeight="1" x14ac:dyDescent="0.3">
      <c r="B3542" s="1172" t="s">
        <v>4318</v>
      </c>
      <c r="C3542" s="1207">
        <v>1718043904.641295</v>
      </c>
      <c r="D3542" s="1208">
        <v>13556221.821915792</v>
      </c>
      <c r="E3542" s="1207">
        <v>201213644.32687372</v>
      </c>
      <c r="F3542" s="1211">
        <v>1932813770.7900846</v>
      </c>
    </row>
    <row r="3543" spans="2:6" ht="13.15" customHeight="1" x14ac:dyDescent="0.3">
      <c r="B3543" s="1173" t="s">
        <v>4319</v>
      </c>
      <c r="C3543" s="1206">
        <v>1519593915.0633852</v>
      </c>
      <c r="D3543" s="1206">
        <v>23974826.351046328</v>
      </c>
      <c r="E3543" s="1206">
        <v>237888858.30290678</v>
      </c>
      <c r="F3543" s="1210">
        <v>1781457599.7173383</v>
      </c>
    </row>
    <row r="3544" spans="2:6" ht="13.15" customHeight="1" x14ac:dyDescent="0.3">
      <c r="B3544" s="1172" t="s">
        <v>4320</v>
      </c>
      <c r="C3544" s="1207">
        <v>3441098463.0550961</v>
      </c>
      <c r="D3544" s="1208">
        <v>45767311.156746186</v>
      </c>
      <c r="E3544" s="1207">
        <v>473073979.68024862</v>
      </c>
      <c r="F3544" s="1211">
        <v>3959939753.8920913</v>
      </c>
    </row>
    <row r="3545" spans="2:6" ht="13.15" customHeight="1" x14ac:dyDescent="0.3">
      <c r="B3545" s="1173" t="s">
        <v>4321</v>
      </c>
      <c r="C3545" s="1206">
        <v>2045885012.7590711</v>
      </c>
      <c r="D3545" s="1206">
        <v>33947652.417986013</v>
      </c>
      <c r="E3545" s="1206">
        <v>578939472.2380892</v>
      </c>
      <c r="F3545" s="1210">
        <v>2658772137.4151464</v>
      </c>
    </row>
    <row r="3546" spans="2:6" ht="13.15" customHeight="1" x14ac:dyDescent="0.3">
      <c r="B3546" s="1172" t="s">
        <v>4322</v>
      </c>
      <c r="C3546" s="1207">
        <v>101551452.65479895</v>
      </c>
      <c r="D3546" s="1208">
        <v>1738533.1881087737</v>
      </c>
      <c r="E3546" s="1207">
        <v>71668392.544376016</v>
      </c>
      <c r="F3546" s="1211">
        <v>174958378.38728374</v>
      </c>
    </row>
    <row r="3547" spans="2:6" ht="13.15" customHeight="1" x14ac:dyDescent="0.3">
      <c r="B3547" s="1173" t="s">
        <v>4323</v>
      </c>
      <c r="C3547" s="1206">
        <v>212185.08222684418</v>
      </c>
      <c r="D3547" s="1206">
        <v>11398.464371949312</v>
      </c>
      <c r="E3547" s="1206">
        <v>11421.830362254354</v>
      </c>
      <c r="F3547" s="1210">
        <v>235005.37696104785</v>
      </c>
    </row>
    <row r="3548" spans="2:6" ht="13.15" customHeight="1" x14ac:dyDescent="0.3">
      <c r="B3548" s="1172" t="s">
        <v>4324</v>
      </c>
      <c r="C3548" s="1207">
        <v>537972.47359959199</v>
      </c>
      <c r="D3548" s="1208">
        <v>23880.486468145657</v>
      </c>
      <c r="E3548" s="1207">
        <v>4136.5547798434691</v>
      </c>
      <c r="F3548" s="1211">
        <v>565989.51484758104</v>
      </c>
    </row>
    <row r="3549" spans="2:6" ht="13.15" customHeight="1" x14ac:dyDescent="0.3">
      <c r="B3549" s="1173" t="s">
        <v>4325</v>
      </c>
      <c r="C3549" s="1206">
        <v>2958165.8986129854</v>
      </c>
      <c r="D3549" s="1206">
        <v>105752.41945086306</v>
      </c>
      <c r="E3549" s="1206">
        <v>177254.45929747165</v>
      </c>
      <c r="F3549" s="1210">
        <v>3241172.7773613203</v>
      </c>
    </row>
    <row r="3550" spans="2:6" ht="13.15" customHeight="1" x14ac:dyDescent="0.3">
      <c r="B3550" s="1172" t="s">
        <v>4326</v>
      </c>
      <c r="C3550" s="1207">
        <v>2203518184.2093101</v>
      </c>
      <c r="D3550" s="1208">
        <v>45649217.436981536</v>
      </c>
      <c r="E3550" s="1207">
        <v>604639458.27462983</v>
      </c>
      <c r="F3550" s="1211">
        <v>2853806859.9209213</v>
      </c>
    </row>
    <row r="3551" spans="2:6" ht="13.15" customHeight="1" x14ac:dyDescent="0.3">
      <c r="B3551" s="1173" t="s">
        <v>4327</v>
      </c>
      <c r="C3551" s="1206">
        <v>490237930.24287367</v>
      </c>
      <c r="D3551" s="1206">
        <v>13675216.161087649</v>
      </c>
      <c r="E3551" s="1206">
        <v>33686466.822506018</v>
      </c>
      <c r="F3551" s="1210">
        <v>537599613.22646737</v>
      </c>
    </row>
    <row r="3552" spans="2:6" ht="13.15" customHeight="1" x14ac:dyDescent="0.3">
      <c r="B3552" s="1172" t="s">
        <v>4328</v>
      </c>
      <c r="C3552" s="1207">
        <v>400502619.69285512</v>
      </c>
      <c r="D3552" s="1208">
        <v>13002692.690964397</v>
      </c>
      <c r="E3552" s="1207">
        <v>45096308.963978089</v>
      </c>
      <c r="F3552" s="1211">
        <v>458601621.34779763</v>
      </c>
    </row>
    <row r="3553" spans="2:6" ht="13.15" customHeight="1" x14ac:dyDescent="0.3">
      <c r="B3553" s="1173" t="s">
        <v>4329</v>
      </c>
      <c r="C3553" s="1206">
        <v>2070958216.6422095</v>
      </c>
      <c r="D3553" s="1206">
        <v>46468091.560769297</v>
      </c>
      <c r="E3553" s="1206">
        <v>203067411.59527794</v>
      </c>
      <c r="F3553" s="1210">
        <v>2320493719.7982569</v>
      </c>
    </row>
    <row r="3554" spans="2:6" ht="13.15" customHeight="1" x14ac:dyDescent="0.3">
      <c r="B3554" s="1172" t="s">
        <v>4330</v>
      </c>
      <c r="C3554" s="1207">
        <v>290780402.87747937</v>
      </c>
      <c r="D3554" s="1208">
        <v>19400228.577592459</v>
      </c>
      <c r="E3554" s="1207">
        <v>82432897.252293959</v>
      </c>
      <c r="F3554" s="1211">
        <v>392613528.70736575</v>
      </c>
    </row>
    <row r="3555" spans="2:6" ht="13.15" customHeight="1" x14ac:dyDescent="0.3">
      <c r="B3555" s="1173" t="s">
        <v>4331</v>
      </c>
      <c r="C3555" s="1206">
        <v>42916549.269552022</v>
      </c>
      <c r="D3555" s="1206">
        <v>5079887.4774089335</v>
      </c>
      <c r="E3555" s="1206">
        <v>23586914.62233597</v>
      </c>
      <c r="F3555" s="1210">
        <v>71583351.369296923</v>
      </c>
    </row>
    <row r="3556" spans="2:6" ht="13.15" customHeight="1" x14ac:dyDescent="0.3">
      <c r="B3556" s="1172" t="s">
        <v>4332</v>
      </c>
      <c r="C3556" s="1207">
        <v>25215343.310808085</v>
      </c>
      <c r="D3556" s="1208">
        <v>1938189.2529349672</v>
      </c>
      <c r="E3556" s="1207">
        <v>9977184.9101117086</v>
      </c>
      <c r="F3556" s="1211">
        <v>37130717.473854758</v>
      </c>
    </row>
    <row r="3557" spans="2:6" ht="13.15" customHeight="1" x14ac:dyDescent="0.3">
      <c r="B3557" s="1173" t="s">
        <v>4333</v>
      </c>
      <c r="C3557" s="1206">
        <v>113435728.83681951</v>
      </c>
      <c r="D3557" s="1206">
        <v>7332027.0268108053</v>
      </c>
      <c r="E3557" s="1206">
        <v>25560297.10872487</v>
      </c>
      <c r="F3557" s="1210">
        <v>146328052.97235519</v>
      </c>
    </row>
    <row r="3558" spans="2:6" ht="13.15" customHeight="1" x14ac:dyDescent="0.3">
      <c r="B3558" s="1172" t="s">
        <v>4334</v>
      </c>
      <c r="C3558" s="1207">
        <v>86397423.471435785</v>
      </c>
      <c r="D3558" s="1208">
        <v>9973346.7375344355</v>
      </c>
      <c r="E3558" s="1207">
        <v>33700992.45039992</v>
      </c>
      <c r="F3558" s="1211">
        <v>130071762.65937014</v>
      </c>
    </row>
    <row r="3559" spans="2:6" ht="13.15" customHeight="1" x14ac:dyDescent="0.3">
      <c r="B3559" s="1173" t="s">
        <v>4335</v>
      </c>
      <c r="C3559" s="1206">
        <v>61048542.830886513</v>
      </c>
      <c r="D3559" s="1206">
        <v>3743917.0921252915</v>
      </c>
      <c r="E3559" s="1206">
        <v>8368863.9249856966</v>
      </c>
      <c r="F3559" s="1210">
        <v>73161323.847997501</v>
      </c>
    </row>
    <row r="3560" spans="2:6" ht="13.15" customHeight="1" x14ac:dyDescent="0.3">
      <c r="B3560" s="1172" t="s">
        <v>4336</v>
      </c>
      <c r="C3560" s="1207">
        <v>188831205.59943277</v>
      </c>
      <c r="D3560" s="1208">
        <v>9034760.5934847128</v>
      </c>
      <c r="E3560" s="1207">
        <v>324026423.60766703</v>
      </c>
      <c r="F3560" s="1211">
        <v>521892389.8005845</v>
      </c>
    </row>
    <row r="3561" spans="2:6" ht="13.15" customHeight="1" x14ac:dyDescent="0.3">
      <c r="B3561" s="1173" t="s">
        <v>4337</v>
      </c>
      <c r="C3561" s="1206">
        <v>44965487.071286917</v>
      </c>
      <c r="D3561" s="1206">
        <v>3335289.1804800285</v>
      </c>
      <c r="E3561" s="1206">
        <v>103534076.54319653</v>
      </c>
      <c r="F3561" s="1210">
        <v>151834852.79496348</v>
      </c>
    </row>
    <row r="3562" spans="2:6" ht="13.15" customHeight="1" x14ac:dyDescent="0.3">
      <c r="B3562" s="1172" t="s">
        <v>4338</v>
      </c>
      <c r="C3562" s="1207">
        <v>9057462.9533575997</v>
      </c>
      <c r="D3562" s="1208">
        <v>1226685.8490953015</v>
      </c>
      <c r="E3562" s="1207">
        <v>1046424.8800532382</v>
      </c>
      <c r="F3562" s="1211">
        <v>11330573.68250614</v>
      </c>
    </row>
    <row r="3563" spans="2:6" ht="13.15" customHeight="1" x14ac:dyDescent="0.3">
      <c r="B3563" s="1173" t="s">
        <v>4339</v>
      </c>
      <c r="C3563" s="1206">
        <v>1946664728.642791</v>
      </c>
      <c r="D3563" s="1206">
        <v>46352291.606057249</v>
      </c>
      <c r="E3563" s="1206">
        <v>216602601.22708529</v>
      </c>
      <c r="F3563" s="1210">
        <v>2209619621.4759336</v>
      </c>
    </row>
    <row r="3564" spans="2:6" ht="13.15" customHeight="1" x14ac:dyDescent="0.3">
      <c r="B3564" s="1172" t="s">
        <v>4340</v>
      </c>
      <c r="C3564" s="1207">
        <v>596731492.96923053</v>
      </c>
      <c r="D3564" s="1208">
        <v>14719357.714092914</v>
      </c>
      <c r="E3564" s="1207">
        <v>39360750.95356787</v>
      </c>
      <c r="F3564" s="1211">
        <v>650811601.63689137</v>
      </c>
    </row>
    <row r="3565" spans="2:6" ht="13.15" customHeight="1" x14ac:dyDescent="0.3">
      <c r="B3565" s="1173" t="s">
        <v>4341</v>
      </c>
      <c r="C3565" s="1206">
        <v>1394930263.7705843</v>
      </c>
      <c r="D3565" s="1206">
        <v>35416323.444044337</v>
      </c>
      <c r="E3565" s="1206">
        <v>261992477.95001259</v>
      </c>
      <c r="F3565" s="1210">
        <v>1692339065.1646414</v>
      </c>
    </row>
    <row r="3566" spans="2:6" ht="13.15" customHeight="1" x14ac:dyDescent="0.3">
      <c r="B3566" s="1172" t="s">
        <v>4342</v>
      </c>
      <c r="C3566" s="1207">
        <v>213312639.76161203</v>
      </c>
      <c r="D3566" s="1208">
        <v>6334253.3010963658</v>
      </c>
      <c r="E3566" s="1207">
        <v>28128897.059534907</v>
      </c>
      <c r="F3566" s="1211">
        <v>247775790.12224331</v>
      </c>
    </row>
    <row r="3567" spans="2:6" ht="13.15" customHeight="1" x14ac:dyDescent="0.3">
      <c r="B3567" s="1173" t="s">
        <v>4343</v>
      </c>
      <c r="C3567" s="1206">
        <v>219092430.32188377</v>
      </c>
      <c r="D3567" s="1206">
        <v>5702271.7764738426</v>
      </c>
      <c r="E3567" s="1206">
        <v>58980609.173222646</v>
      </c>
      <c r="F3567" s="1210">
        <v>283775311.27158028</v>
      </c>
    </row>
    <row r="3568" spans="2:6" ht="13.15" customHeight="1" x14ac:dyDescent="0.3">
      <c r="B3568" s="1172" t="s">
        <v>4344</v>
      </c>
      <c r="C3568" s="1207">
        <v>529238886.46028984</v>
      </c>
      <c r="D3568" s="1208">
        <v>13316699.276144248</v>
      </c>
      <c r="E3568" s="1207">
        <v>49730668.675007656</v>
      </c>
      <c r="F3568" s="1211">
        <v>592286254.4114418</v>
      </c>
    </row>
    <row r="3569" spans="2:6" ht="13.15" customHeight="1" x14ac:dyDescent="0.3">
      <c r="B3569" s="1173" t="s">
        <v>4345</v>
      </c>
      <c r="C3569" s="1206">
        <v>92056511.578240067</v>
      </c>
      <c r="D3569" s="1206">
        <v>2475662.0285179699</v>
      </c>
      <c r="E3569" s="1206">
        <v>7419787.2269352293</v>
      </c>
      <c r="F3569" s="1210">
        <v>101951960.83369327</v>
      </c>
    </row>
    <row r="3570" spans="2:6" ht="13.15" customHeight="1" x14ac:dyDescent="0.3">
      <c r="B3570" s="1172" t="s">
        <v>4346</v>
      </c>
      <c r="C3570" s="1207">
        <v>58573050.204906642</v>
      </c>
      <c r="D3570" s="1208">
        <v>2271770.2380424468</v>
      </c>
      <c r="E3570" s="1207">
        <v>26209149.345464636</v>
      </c>
      <c r="F3570" s="1211">
        <v>87053969.788413718</v>
      </c>
    </row>
    <row r="3571" spans="2:6" ht="13.15" customHeight="1" x14ac:dyDescent="0.3">
      <c r="B3571" s="1173" t="s">
        <v>4347</v>
      </c>
      <c r="C3571" s="1206">
        <v>76265654.065722451</v>
      </c>
      <c r="D3571" s="1206">
        <v>5792558.8720422694</v>
      </c>
      <c r="E3571" s="1206">
        <v>36303783.946233958</v>
      </c>
      <c r="F3571" s="1210">
        <v>118361996.88399868</v>
      </c>
    </row>
    <row r="3572" spans="2:6" ht="13.15" customHeight="1" x14ac:dyDescent="0.3">
      <c r="B3572" s="1172" t="s">
        <v>4348</v>
      </c>
      <c r="C3572" s="1207">
        <v>41451871.420744203</v>
      </c>
      <c r="D3572" s="1208">
        <v>1827581.9319923481</v>
      </c>
      <c r="E3572" s="1207">
        <v>5348997.5077026626</v>
      </c>
      <c r="F3572" s="1211">
        <v>48628450.860439211</v>
      </c>
    </row>
    <row r="3573" spans="2:6" ht="13.15" customHeight="1" x14ac:dyDescent="0.3">
      <c r="B3573" s="1173" t="s">
        <v>4349</v>
      </c>
      <c r="C3573" s="1206">
        <v>157255771.4712975</v>
      </c>
      <c r="D3573" s="1206">
        <v>6541986.7962305844</v>
      </c>
      <c r="E3573" s="1206">
        <v>24667186.959568631</v>
      </c>
      <c r="F3573" s="1210">
        <v>188464945.22709671</v>
      </c>
    </row>
    <row r="3574" spans="2:6" ht="13.15" customHeight="1" x14ac:dyDescent="0.3">
      <c r="B3574" s="1172" t="s">
        <v>4350</v>
      </c>
      <c r="C3574" s="1207">
        <v>60316681.800811887</v>
      </c>
      <c r="D3574" s="1208">
        <v>2996459.2728901561</v>
      </c>
      <c r="E3574" s="1207">
        <v>14372737.410872232</v>
      </c>
      <c r="F3574" s="1211">
        <v>77685878.484574273</v>
      </c>
    </row>
    <row r="3575" spans="2:6" ht="13.15" customHeight="1" x14ac:dyDescent="0.3">
      <c r="B3575" s="1173" t="s">
        <v>4351</v>
      </c>
      <c r="C3575" s="1206">
        <v>0</v>
      </c>
      <c r="D3575" s="1206">
        <v>4643.818818201572</v>
      </c>
      <c r="E3575" s="1206">
        <v>61.739623579753264</v>
      </c>
      <c r="F3575" s="1210">
        <v>4705.5584417813252</v>
      </c>
    </row>
    <row r="3576" spans="2:6" ht="13.15" customHeight="1" x14ac:dyDescent="0.3">
      <c r="B3576" s="1172" t="s">
        <v>4352</v>
      </c>
      <c r="C3576" s="1207">
        <v>741268721.300717</v>
      </c>
      <c r="D3576" s="1208">
        <v>17336712.505278982</v>
      </c>
      <c r="E3576" s="1207">
        <v>67514556.888088897</v>
      </c>
      <c r="F3576" s="1211">
        <v>826119990.69408488</v>
      </c>
    </row>
    <row r="3577" spans="2:6" ht="13.15" customHeight="1" x14ac:dyDescent="0.3">
      <c r="B3577" s="1173" t="s">
        <v>4353</v>
      </c>
      <c r="C3577" s="1206">
        <v>137940101.92680708</v>
      </c>
      <c r="D3577" s="1206">
        <v>4205695.6209716089</v>
      </c>
      <c r="E3577" s="1206">
        <v>23186112.384231996</v>
      </c>
      <c r="F3577" s="1210">
        <v>165331909.93201068</v>
      </c>
    </row>
    <row r="3578" spans="2:6" ht="13.15" customHeight="1" x14ac:dyDescent="0.3">
      <c r="B3578" s="1172" t="s">
        <v>4354</v>
      </c>
      <c r="C3578" s="1207">
        <v>82485790.115171582</v>
      </c>
      <c r="D3578" s="1208">
        <v>2802403.9350022776</v>
      </c>
      <c r="E3578" s="1207">
        <v>11157792.081139389</v>
      </c>
      <c r="F3578" s="1211">
        <v>96445986.131313249</v>
      </c>
    </row>
    <row r="3579" spans="2:6" ht="13.15" customHeight="1" x14ac:dyDescent="0.3">
      <c r="B3579" s="1173" t="s">
        <v>4355</v>
      </c>
      <c r="C3579" s="1206">
        <v>931904592.42897403</v>
      </c>
      <c r="D3579" s="1206">
        <v>19720286.199414182</v>
      </c>
      <c r="E3579" s="1206">
        <v>206725085.42342356</v>
      </c>
      <c r="F3579" s="1210">
        <v>1158349964.0518117</v>
      </c>
    </row>
    <row r="3580" spans="2:6" ht="13.15" customHeight="1" x14ac:dyDescent="0.3">
      <c r="B3580" s="1172" t="s">
        <v>4356</v>
      </c>
      <c r="C3580" s="1207">
        <v>1564216956.7123902</v>
      </c>
      <c r="D3580" s="1208">
        <v>36031939.025377229</v>
      </c>
      <c r="E3580" s="1207">
        <v>238551615.85670066</v>
      </c>
      <c r="F3580" s="1211">
        <v>1838800511.5944681</v>
      </c>
    </row>
    <row r="3581" spans="2:6" ht="13.15" customHeight="1" x14ac:dyDescent="0.3">
      <c r="B3581" s="1173" t="s">
        <v>4357</v>
      </c>
      <c r="C3581" s="1206">
        <v>629472716.17848074</v>
      </c>
      <c r="D3581" s="1206">
        <v>22312409.57502136</v>
      </c>
      <c r="E3581" s="1206">
        <v>58415387.553155594</v>
      </c>
      <c r="F3581" s="1210">
        <v>710200513.30665767</v>
      </c>
    </row>
    <row r="3582" spans="2:6" ht="13.15" customHeight="1" x14ac:dyDescent="0.3">
      <c r="B3582" s="1172" t="s">
        <v>4358</v>
      </c>
      <c r="C3582" s="1207">
        <v>475919943.05338109</v>
      </c>
      <c r="D3582" s="1208">
        <v>923247.46977142105</v>
      </c>
      <c r="E3582" s="1207">
        <v>307479344.10004425</v>
      </c>
      <c r="F3582" s="1211">
        <v>784322534.62319684</v>
      </c>
    </row>
    <row r="3583" spans="2:6" ht="13.15" customHeight="1" x14ac:dyDescent="0.3">
      <c r="B3583" s="1173" t="s">
        <v>4359</v>
      </c>
      <c r="C3583" s="1206">
        <v>420558888.9065854</v>
      </c>
      <c r="D3583" s="1206">
        <v>13874154.544823756</v>
      </c>
      <c r="E3583" s="1206">
        <v>147194435.62642786</v>
      </c>
      <c r="F3583" s="1210">
        <v>581627479.07783699</v>
      </c>
    </row>
    <row r="3584" spans="2:6" ht="13.15" customHeight="1" x14ac:dyDescent="0.3">
      <c r="B3584" s="1172" t="s">
        <v>4360</v>
      </c>
      <c r="C3584" s="1207">
        <v>1102502627.4104891</v>
      </c>
      <c r="D3584" s="1208">
        <v>28616815.786077112</v>
      </c>
      <c r="E3584" s="1207">
        <v>117077749.77647975</v>
      </c>
      <c r="F3584" s="1211">
        <v>1248197192.9730458</v>
      </c>
    </row>
    <row r="3585" spans="2:6" ht="13.15" customHeight="1" x14ac:dyDescent="0.3">
      <c r="B3585" s="1173" t="s">
        <v>4361</v>
      </c>
      <c r="C3585" s="1206">
        <v>463214234.78984416</v>
      </c>
      <c r="D3585" s="1206">
        <v>11652016.879423123</v>
      </c>
      <c r="E3585" s="1206">
        <v>52800874.178608663</v>
      </c>
      <c r="F3585" s="1210">
        <v>527667125.84787595</v>
      </c>
    </row>
    <row r="3586" spans="2:6" ht="13.15" customHeight="1" x14ac:dyDescent="0.3">
      <c r="B3586" s="1172" t="s">
        <v>4362</v>
      </c>
      <c r="C3586" s="1207">
        <v>1950031699.0048451</v>
      </c>
      <c r="D3586" s="1208">
        <v>41925705.003299825</v>
      </c>
      <c r="E3586" s="1207">
        <v>268913775.28660983</v>
      </c>
      <c r="F3586" s="1211">
        <v>2260871179.2947545</v>
      </c>
    </row>
    <row r="3587" spans="2:6" ht="13.15" customHeight="1" x14ac:dyDescent="0.3">
      <c r="B3587" s="1173" t="s">
        <v>4363</v>
      </c>
      <c r="C3587" s="1206">
        <v>917444738.8942852</v>
      </c>
      <c r="D3587" s="1206">
        <v>35489625.420480736</v>
      </c>
      <c r="E3587" s="1206">
        <v>609406126.74506211</v>
      </c>
      <c r="F3587" s="1210">
        <v>1562340491.059828</v>
      </c>
    </row>
    <row r="3588" spans="2:6" ht="13.15" customHeight="1" x14ac:dyDescent="0.3">
      <c r="B3588" s="1172" t="s">
        <v>4364</v>
      </c>
      <c r="C3588" s="1207">
        <v>122492782.16646628</v>
      </c>
      <c r="D3588" s="1208">
        <v>5168682.9220842458</v>
      </c>
      <c r="E3588" s="1207">
        <v>13428917.67148955</v>
      </c>
      <c r="F3588" s="1211">
        <v>141090382.76004007</v>
      </c>
    </row>
    <row r="3589" spans="2:6" ht="13.15" customHeight="1" x14ac:dyDescent="0.3">
      <c r="B3589" s="1173" t="s">
        <v>4365</v>
      </c>
      <c r="C3589" s="1206">
        <v>165044902.87458757</v>
      </c>
      <c r="D3589" s="1206">
        <v>5957878.8219702477</v>
      </c>
      <c r="E3589" s="1206">
        <v>12782723.673999447</v>
      </c>
      <c r="F3589" s="1210">
        <v>183785505.37055728</v>
      </c>
    </row>
    <row r="3590" spans="2:6" ht="13.15" customHeight="1" x14ac:dyDescent="0.3">
      <c r="B3590" s="1172" t="s">
        <v>4366</v>
      </c>
      <c r="C3590" s="1207">
        <v>309641936.26786029</v>
      </c>
      <c r="D3590" s="1208">
        <v>9243056.9757484123</v>
      </c>
      <c r="E3590" s="1207">
        <v>27895109.707153387</v>
      </c>
      <c r="F3590" s="1211">
        <v>346780102.95076209</v>
      </c>
    </row>
    <row r="3591" spans="2:6" ht="13.15" customHeight="1" x14ac:dyDescent="0.3">
      <c r="B3591" s="1173" t="s">
        <v>4367</v>
      </c>
      <c r="C3591" s="1206">
        <v>95936330.826293945</v>
      </c>
      <c r="D3591" s="1206">
        <v>2666888.8585802149</v>
      </c>
      <c r="E3591" s="1206">
        <v>2970046.3319276101</v>
      </c>
      <c r="F3591" s="1210">
        <v>101573266.01680177</v>
      </c>
    </row>
    <row r="3592" spans="2:6" ht="13.15" customHeight="1" x14ac:dyDescent="0.3">
      <c r="B3592" s="1172" t="s">
        <v>4368</v>
      </c>
      <c r="C3592" s="1207">
        <v>1675883384.2007577</v>
      </c>
      <c r="D3592" s="1208">
        <v>52802809.24374751</v>
      </c>
      <c r="E3592" s="1207">
        <v>920493058.61278105</v>
      </c>
      <c r="F3592" s="1211">
        <v>2649179252.0572863</v>
      </c>
    </row>
    <row r="3593" spans="2:6" ht="13.15" customHeight="1" x14ac:dyDescent="0.3">
      <c r="B3593" s="1173" t="s">
        <v>4369</v>
      </c>
      <c r="C3593" s="1206">
        <v>1763700426.9128072</v>
      </c>
      <c r="D3593" s="1206">
        <v>42460419.631948419</v>
      </c>
      <c r="E3593" s="1206">
        <v>685475413.21024871</v>
      </c>
      <c r="F3593" s="1210">
        <v>2491636259.7550044</v>
      </c>
    </row>
    <row r="3594" spans="2:6" ht="13.15" customHeight="1" x14ac:dyDescent="0.3">
      <c r="B3594" s="1172" t="s">
        <v>4370</v>
      </c>
      <c r="C3594" s="1207">
        <v>408364254.49296808</v>
      </c>
      <c r="D3594" s="1208">
        <v>15126775.418409802</v>
      </c>
      <c r="E3594" s="1207">
        <v>264980404.91575196</v>
      </c>
      <c r="F3594" s="1211">
        <v>688471434.82712984</v>
      </c>
    </row>
    <row r="3595" spans="2:6" ht="13.15" customHeight="1" x14ac:dyDescent="0.3">
      <c r="B3595" s="1173" t="s">
        <v>4371</v>
      </c>
      <c r="C3595" s="1206">
        <v>40435731.535330944</v>
      </c>
      <c r="D3595" s="1206">
        <v>2859157.0298319971</v>
      </c>
      <c r="E3595" s="1206">
        <v>15268826.307508782</v>
      </c>
      <c r="F3595" s="1210">
        <v>58563714.872671723</v>
      </c>
    </row>
    <row r="3596" spans="2:6" ht="13.15" customHeight="1" x14ac:dyDescent="0.3">
      <c r="B3596" s="1172" t="s">
        <v>4372</v>
      </c>
      <c r="C3596" s="1207">
        <v>98507538.859378695</v>
      </c>
      <c r="D3596" s="1208">
        <v>5956682.6868201019</v>
      </c>
      <c r="E3596" s="1207">
        <v>6401508.7648072578</v>
      </c>
      <c r="F3596" s="1211">
        <v>110865730.31100605</v>
      </c>
    </row>
    <row r="3597" spans="2:6" ht="13.15" customHeight="1" x14ac:dyDescent="0.3">
      <c r="B3597" s="1173" t="s">
        <v>4373</v>
      </c>
      <c r="C3597" s="1206">
        <v>98208786.632922858</v>
      </c>
      <c r="D3597" s="1206">
        <v>7045418.9726583473</v>
      </c>
      <c r="E3597" s="1206">
        <v>18195059.380398285</v>
      </c>
      <c r="F3597" s="1210">
        <v>123449264.9859795</v>
      </c>
    </row>
    <row r="3598" spans="2:6" ht="13.15" customHeight="1" x14ac:dyDescent="0.3">
      <c r="B3598" s="1172" t="s">
        <v>4374</v>
      </c>
      <c r="C3598" s="1207">
        <v>152763701.31674102</v>
      </c>
      <c r="D3598" s="1208">
        <v>5672903.1404932765</v>
      </c>
      <c r="E3598" s="1207">
        <v>71105161.264815107</v>
      </c>
      <c r="F3598" s="1211">
        <v>229541765.72204942</v>
      </c>
    </row>
    <row r="3599" spans="2:6" ht="13.15" customHeight="1" x14ac:dyDescent="0.3">
      <c r="B3599" s="1173" t="s">
        <v>4375</v>
      </c>
      <c r="C3599" s="1206">
        <v>325696454.9089362</v>
      </c>
      <c r="D3599" s="1206">
        <v>15073146.347148703</v>
      </c>
      <c r="E3599" s="1206">
        <v>79398217.84699057</v>
      </c>
      <c r="F3599" s="1210">
        <v>420167819.1030755</v>
      </c>
    </row>
    <row r="3600" spans="2:6" ht="13.15" customHeight="1" x14ac:dyDescent="0.3">
      <c r="B3600" s="1172" t="s">
        <v>4376</v>
      </c>
      <c r="C3600" s="1207">
        <v>271482893.31750369</v>
      </c>
      <c r="D3600" s="1208">
        <v>23186770.297597561</v>
      </c>
      <c r="E3600" s="1207">
        <v>78592958.598661974</v>
      </c>
      <c r="F3600" s="1211">
        <v>373262622.21376324</v>
      </c>
    </row>
    <row r="3601" spans="2:6" ht="13.15" customHeight="1" x14ac:dyDescent="0.3">
      <c r="B3601" s="1173" t="s">
        <v>4377</v>
      </c>
      <c r="C3601" s="1206">
        <v>61597438.603442416</v>
      </c>
      <c r="D3601" s="1206">
        <v>8319865.7946899384</v>
      </c>
      <c r="E3601" s="1206">
        <v>31325627.859241262</v>
      </c>
      <c r="F3601" s="1210">
        <v>101242932.25737362</v>
      </c>
    </row>
    <row r="3602" spans="2:6" ht="13.15" customHeight="1" x14ac:dyDescent="0.3">
      <c r="B3602" s="1172" t="s">
        <v>4378</v>
      </c>
      <c r="C3602" s="1207">
        <v>235297690.48855743</v>
      </c>
      <c r="D3602" s="1208">
        <v>6050530.043482488</v>
      </c>
      <c r="E3602" s="1207">
        <v>26856478.177907743</v>
      </c>
      <c r="F3602" s="1211">
        <v>268204698.70994765</v>
      </c>
    </row>
    <row r="3603" spans="2:6" ht="13.15" customHeight="1" x14ac:dyDescent="0.3">
      <c r="B3603" s="1173" t="s">
        <v>4379</v>
      </c>
      <c r="C3603" s="1206">
        <v>135489459.80595291</v>
      </c>
      <c r="D3603" s="1206">
        <v>6955765.1251105778</v>
      </c>
      <c r="E3603" s="1206">
        <v>17929732.79446337</v>
      </c>
      <c r="F3603" s="1210">
        <v>160374957.72552684</v>
      </c>
    </row>
    <row r="3604" spans="2:6" ht="13.15" customHeight="1" x14ac:dyDescent="0.3">
      <c r="B3604" s="1172" t="s">
        <v>4380</v>
      </c>
      <c r="C3604" s="1207">
        <v>64345057.914671987</v>
      </c>
      <c r="D3604" s="1208">
        <v>3796181.1620974145</v>
      </c>
      <c r="E3604" s="1207">
        <v>8931118.9665706195</v>
      </c>
      <c r="F3604" s="1211">
        <v>77072358.043340012</v>
      </c>
    </row>
    <row r="3605" spans="2:6" ht="13.15" customHeight="1" x14ac:dyDescent="0.3">
      <c r="B3605" s="1173" t="s">
        <v>4381</v>
      </c>
      <c r="C3605" s="1206">
        <v>1945439.5441236012</v>
      </c>
      <c r="D3605" s="1206">
        <v>79929.972386014939</v>
      </c>
      <c r="E3605" s="1206">
        <v>7285.2755824108854</v>
      </c>
      <c r="F3605" s="1210">
        <v>2032654.7920920269</v>
      </c>
    </row>
    <row r="3606" spans="2:6" ht="13.15" customHeight="1" x14ac:dyDescent="0.3">
      <c r="B3606" s="1172" t="s">
        <v>4382</v>
      </c>
      <c r="C3606" s="1207">
        <v>9684596.8546882905</v>
      </c>
      <c r="D3606" s="1208">
        <v>1869460.7344255834</v>
      </c>
      <c r="E3606" s="1207">
        <v>4618934.0250084512</v>
      </c>
      <c r="F3606" s="1211">
        <v>16172991.614122326</v>
      </c>
    </row>
    <row r="3607" spans="2:6" ht="13.15" customHeight="1" x14ac:dyDescent="0.3">
      <c r="B3607" s="1173" t="s">
        <v>4383</v>
      </c>
      <c r="C3607" s="1206">
        <v>1520096386.815377</v>
      </c>
      <c r="D3607" s="1206">
        <v>51541041.454307437</v>
      </c>
      <c r="E3607" s="1206">
        <v>484963894.27995342</v>
      </c>
      <c r="F3607" s="1210">
        <v>2056601322.5496378</v>
      </c>
    </row>
    <row r="3608" spans="2:6" ht="13.15" customHeight="1" x14ac:dyDescent="0.3">
      <c r="B3608" s="1172" t="s">
        <v>4384</v>
      </c>
      <c r="C3608" s="1207">
        <v>117866218.89350981</v>
      </c>
      <c r="D3608" s="1208">
        <v>9462217.0796110518</v>
      </c>
      <c r="E3608" s="1207">
        <v>32492899.675219327</v>
      </c>
      <c r="F3608" s="1211">
        <v>159821335.64834017</v>
      </c>
    </row>
    <row r="3609" spans="2:6" ht="13.15" customHeight="1" x14ac:dyDescent="0.3">
      <c r="B3609" s="1173" t="s">
        <v>4385</v>
      </c>
      <c r="C3609" s="1206">
        <v>61822048.938232087</v>
      </c>
      <c r="D3609" s="1206">
        <v>9227070.9812712055</v>
      </c>
      <c r="E3609" s="1206">
        <v>36303690.803642035</v>
      </c>
      <c r="F3609" s="1210">
        <v>107352810.72314532</v>
      </c>
    </row>
    <row r="3610" spans="2:6" ht="13.15" customHeight="1" x14ac:dyDescent="0.3">
      <c r="B3610" s="1172" t="s">
        <v>4386</v>
      </c>
      <c r="C3610" s="1207">
        <v>32969110.533726867</v>
      </c>
      <c r="D3610" s="1208">
        <v>2113936.686936541</v>
      </c>
      <c r="E3610" s="1207">
        <v>4180230.0704067303</v>
      </c>
      <c r="F3610" s="1211">
        <v>39263277.291070133</v>
      </c>
    </row>
    <row r="3611" spans="2:6" ht="13.15" customHeight="1" x14ac:dyDescent="0.3">
      <c r="B3611" s="1173" t="s">
        <v>4387</v>
      </c>
      <c r="C3611" s="1206">
        <v>20738838.857264265</v>
      </c>
      <c r="D3611" s="1206">
        <v>660224.38634413108</v>
      </c>
      <c r="E3611" s="1206">
        <v>10913157.603580767</v>
      </c>
      <c r="F3611" s="1210">
        <v>32312220.847189166</v>
      </c>
    </row>
    <row r="3612" spans="2:6" ht="13.15" customHeight="1" x14ac:dyDescent="0.3">
      <c r="B3612" s="1172" t="s">
        <v>4388</v>
      </c>
      <c r="C3612" s="1207">
        <v>33520190.966074064</v>
      </c>
      <c r="D3612" s="1208">
        <v>2482698.1176364566</v>
      </c>
      <c r="E3612" s="1207">
        <v>5752404.2081727711</v>
      </c>
      <c r="F3612" s="1211">
        <v>41755293.29188329</v>
      </c>
    </row>
    <row r="3613" spans="2:6" ht="13.15" customHeight="1" x14ac:dyDescent="0.3">
      <c r="B3613" s="1173" t="s">
        <v>4389</v>
      </c>
      <c r="C3613" s="1206">
        <v>1111867171.6057565</v>
      </c>
      <c r="D3613" s="1206">
        <v>30878721.42717544</v>
      </c>
      <c r="E3613" s="1206">
        <v>470644991.48722059</v>
      </c>
      <c r="F3613" s="1210">
        <v>1613390884.5201526</v>
      </c>
    </row>
    <row r="3614" spans="2:6" ht="13.15" customHeight="1" x14ac:dyDescent="0.3">
      <c r="B3614" s="1172" t="s">
        <v>4390</v>
      </c>
      <c r="C3614" s="1207">
        <v>205014482.62695679</v>
      </c>
      <c r="D3614" s="1208">
        <v>7089478.9627183089</v>
      </c>
      <c r="E3614" s="1207">
        <v>59719223.863501184</v>
      </c>
      <c r="F3614" s="1211">
        <v>271823185.45317626</v>
      </c>
    </row>
    <row r="3615" spans="2:6" ht="13.15" customHeight="1" x14ac:dyDescent="0.3">
      <c r="B3615" s="1173" t="s">
        <v>4391</v>
      </c>
      <c r="C3615" s="1206">
        <v>73779511.223260164</v>
      </c>
      <c r="D3615" s="1206">
        <v>4558034.8196689729</v>
      </c>
      <c r="E3615" s="1206">
        <v>7269746.9158799816</v>
      </c>
      <c r="F3615" s="1210">
        <v>85607292.958809122</v>
      </c>
    </row>
    <row r="3616" spans="2:6" ht="13.15" customHeight="1" x14ac:dyDescent="0.3">
      <c r="B3616" s="1172" t="s">
        <v>4392</v>
      </c>
      <c r="C3616" s="1207">
        <v>146623168.80843624</v>
      </c>
      <c r="D3616" s="1208">
        <v>8144878.2583131567</v>
      </c>
      <c r="E3616" s="1207">
        <v>17638232.847273134</v>
      </c>
      <c r="F3616" s="1211">
        <v>172406279.91402254</v>
      </c>
    </row>
    <row r="3617" spans="2:6" ht="13.15" customHeight="1" x14ac:dyDescent="0.3">
      <c r="B3617" s="1173" t="s">
        <v>4393</v>
      </c>
      <c r="C3617" s="1206">
        <v>349853467.09211254</v>
      </c>
      <c r="D3617" s="1206">
        <v>15125790.365933217</v>
      </c>
      <c r="E3617" s="1206">
        <v>177412738.45489711</v>
      </c>
      <c r="F3617" s="1210">
        <v>542391995.91294289</v>
      </c>
    </row>
    <row r="3618" spans="2:6" ht="13.15" customHeight="1" x14ac:dyDescent="0.3">
      <c r="B3618" s="1172" t="s">
        <v>4394</v>
      </c>
      <c r="C3618" s="1207">
        <v>338581987.98154229</v>
      </c>
      <c r="D3618" s="1208">
        <v>10121442.341300353</v>
      </c>
      <c r="E3618" s="1207">
        <v>67889511.8707605</v>
      </c>
      <c r="F3618" s="1211">
        <v>416592942.19360316</v>
      </c>
    </row>
    <row r="3619" spans="2:6" ht="13.15" customHeight="1" x14ac:dyDescent="0.3">
      <c r="B3619" s="1173" t="s">
        <v>4395</v>
      </c>
      <c r="C3619" s="1206">
        <v>224198116.79531264</v>
      </c>
      <c r="D3619" s="1206">
        <v>12287657.170387257</v>
      </c>
      <c r="E3619" s="1206">
        <v>100550399.20665276</v>
      </c>
      <c r="F3619" s="1210">
        <v>337036173.17235267</v>
      </c>
    </row>
    <row r="3620" spans="2:6" ht="13.15" customHeight="1" x14ac:dyDescent="0.3">
      <c r="B3620" s="1172" t="s">
        <v>4396</v>
      </c>
      <c r="C3620" s="1207">
        <v>123952271.44826984</v>
      </c>
      <c r="D3620" s="1208">
        <v>6448660.1101629622</v>
      </c>
      <c r="E3620" s="1207">
        <v>18193810.646019436</v>
      </c>
      <c r="F3620" s="1211">
        <v>148594742.20445225</v>
      </c>
    </row>
    <row r="3621" spans="2:6" ht="13.15" customHeight="1" x14ac:dyDescent="0.3">
      <c r="B3621" s="1173" t="s">
        <v>4397</v>
      </c>
      <c r="C3621" s="1206">
        <v>706179808.06327605</v>
      </c>
      <c r="D3621" s="1206">
        <v>30544197.606126104</v>
      </c>
      <c r="E3621" s="1206">
        <v>164619832.20004773</v>
      </c>
      <c r="F3621" s="1210">
        <v>901343837.86944985</v>
      </c>
    </row>
    <row r="3622" spans="2:6" ht="13.15" customHeight="1" x14ac:dyDescent="0.3">
      <c r="B3622" s="1172" t="s">
        <v>4398</v>
      </c>
      <c r="C3622" s="1207">
        <v>107667407.74045193</v>
      </c>
      <c r="D3622" s="1208">
        <v>6245992.5991940582</v>
      </c>
      <c r="E3622" s="1207">
        <v>23345390.528200921</v>
      </c>
      <c r="F3622" s="1211">
        <v>137258790.86784691</v>
      </c>
    </row>
    <row r="3623" spans="2:6" ht="13.15" customHeight="1" x14ac:dyDescent="0.3">
      <c r="B3623" s="1173" t="s">
        <v>4399</v>
      </c>
      <c r="C3623" s="1206">
        <v>173855908.89524275</v>
      </c>
      <c r="D3623" s="1206">
        <v>9732290.3243350629</v>
      </c>
      <c r="E3623" s="1206">
        <v>70949654.686727956</v>
      </c>
      <c r="F3623" s="1210">
        <v>254537853.90630579</v>
      </c>
    </row>
    <row r="3624" spans="2:6" ht="13.15" customHeight="1" x14ac:dyDescent="0.3">
      <c r="B3624" s="1172" t="s">
        <v>4400</v>
      </c>
      <c r="C3624" s="1207">
        <v>54550954.987946443</v>
      </c>
      <c r="D3624" s="1208">
        <v>2904821.2482109787</v>
      </c>
      <c r="E3624" s="1207">
        <v>9429044.8327648044</v>
      </c>
      <c r="F3624" s="1211">
        <v>66884821.068922229</v>
      </c>
    </row>
    <row r="3625" spans="2:6" ht="13.15" customHeight="1" x14ac:dyDescent="0.3">
      <c r="B3625" s="1173" t="s">
        <v>4401</v>
      </c>
      <c r="C3625" s="1206">
        <v>21906129.891985822</v>
      </c>
      <c r="D3625" s="1206">
        <v>958343.48229443503</v>
      </c>
      <c r="E3625" s="1206">
        <v>4884592.0591357592</v>
      </c>
      <c r="F3625" s="1210">
        <v>27749065.433416016</v>
      </c>
    </row>
    <row r="3626" spans="2:6" ht="13.15" customHeight="1" x14ac:dyDescent="0.3">
      <c r="B3626" s="1172" t="s">
        <v>4402</v>
      </c>
      <c r="C3626" s="1207">
        <v>326339837.21746445</v>
      </c>
      <c r="D3626" s="1208">
        <v>12910505.851333981</v>
      </c>
      <c r="E3626" s="1207">
        <v>77280775.114584327</v>
      </c>
      <c r="F3626" s="1211">
        <v>416531118.18338275</v>
      </c>
    </row>
    <row r="3627" spans="2:6" ht="13.15" customHeight="1" x14ac:dyDescent="0.3">
      <c r="B3627" s="1173" t="s">
        <v>4403</v>
      </c>
      <c r="C3627" s="1206">
        <v>40699529.205126502</v>
      </c>
      <c r="D3627" s="1206">
        <v>1108465.4797264789</v>
      </c>
      <c r="E3627" s="1206">
        <v>6103999.7241217149</v>
      </c>
      <c r="F3627" s="1210">
        <v>47911994.408974692</v>
      </c>
    </row>
    <row r="3628" spans="2:6" ht="13.15" customHeight="1" x14ac:dyDescent="0.3">
      <c r="B3628" s="1172" t="s">
        <v>4404</v>
      </c>
      <c r="C3628" s="1207">
        <v>18798178.256434068</v>
      </c>
      <c r="D3628" s="1208">
        <v>771267.94481209631</v>
      </c>
      <c r="E3628" s="1207">
        <v>9235429.7698223721</v>
      </c>
      <c r="F3628" s="1211">
        <v>28804875.971068539</v>
      </c>
    </row>
    <row r="3629" spans="2:6" ht="13.15" customHeight="1" x14ac:dyDescent="0.3">
      <c r="B3629" s="1173" t="s">
        <v>4405</v>
      </c>
      <c r="C3629" s="1206">
        <v>46821628.646442465</v>
      </c>
      <c r="D3629" s="1206">
        <v>1078013.2860216659</v>
      </c>
      <c r="E3629" s="1206">
        <v>6780967.0944824601</v>
      </c>
      <c r="F3629" s="1210">
        <v>54680609.026946589</v>
      </c>
    </row>
    <row r="3630" spans="2:6" ht="13.15" customHeight="1" x14ac:dyDescent="0.3">
      <c r="B3630" s="1172" t="s">
        <v>4406</v>
      </c>
      <c r="C3630" s="1207">
        <v>46194631.286348708</v>
      </c>
      <c r="D3630" s="1208">
        <v>1089369.5338589048</v>
      </c>
      <c r="E3630" s="1207">
        <v>22687996.122597702</v>
      </c>
      <c r="F3630" s="1211">
        <v>69971996.94280532</v>
      </c>
    </row>
    <row r="3631" spans="2:6" ht="13.15" customHeight="1" x14ac:dyDescent="0.3">
      <c r="B3631" s="1173" t="s">
        <v>4407</v>
      </c>
      <c r="C3631" s="1206">
        <v>53166699.927704632</v>
      </c>
      <c r="D3631" s="1206">
        <v>2672686.5960138491</v>
      </c>
      <c r="E3631" s="1206">
        <v>10881146.976007313</v>
      </c>
      <c r="F3631" s="1210">
        <v>66720533.499725796</v>
      </c>
    </row>
    <row r="3632" spans="2:6" ht="13.15" customHeight="1" x14ac:dyDescent="0.3">
      <c r="B3632" s="1172" t="s">
        <v>4408</v>
      </c>
      <c r="C3632" s="1207">
        <v>12120902.14566228</v>
      </c>
      <c r="D3632" s="1208">
        <v>843317.49738540559</v>
      </c>
      <c r="E3632" s="1207">
        <v>10644089.746698856</v>
      </c>
      <c r="F3632" s="1211">
        <v>23608309.389746539</v>
      </c>
    </row>
    <row r="3633" spans="2:6" ht="13.15" customHeight="1" x14ac:dyDescent="0.3">
      <c r="B3633" s="1173" t="s">
        <v>4409</v>
      </c>
      <c r="C3633" s="1206">
        <v>16976991.237938799</v>
      </c>
      <c r="D3633" s="1206">
        <v>1146249.2782927558</v>
      </c>
      <c r="E3633" s="1206">
        <v>9607735.0026104655</v>
      </c>
      <c r="F3633" s="1210">
        <v>27730975.518842019</v>
      </c>
    </row>
    <row r="3634" spans="2:6" ht="13.15" customHeight="1" x14ac:dyDescent="0.3">
      <c r="B3634" s="1172" t="s">
        <v>4410</v>
      </c>
      <c r="C3634" s="1207">
        <v>25486787.289873056</v>
      </c>
      <c r="D3634" s="1208">
        <v>2012814.0141256421</v>
      </c>
      <c r="E3634" s="1207">
        <v>44166454.385752425</v>
      </c>
      <c r="F3634" s="1211">
        <v>71666055.689751118</v>
      </c>
    </row>
    <row r="3635" spans="2:6" ht="13.15" customHeight="1" x14ac:dyDescent="0.3">
      <c r="B3635" s="1173" t="s">
        <v>4411</v>
      </c>
      <c r="C3635" s="1206">
        <v>42196430.785855532</v>
      </c>
      <c r="D3635" s="1206">
        <v>2199397.0253696856</v>
      </c>
      <c r="E3635" s="1206">
        <v>4494073.282231167</v>
      </c>
      <c r="F3635" s="1210">
        <v>48889901.093456388</v>
      </c>
    </row>
    <row r="3636" spans="2:6" ht="13.15" customHeight="1" x14ac:dyDescent="0.3">
      <c r="B3636" s="1172" t="s">
        <v>4412</v>
      </c>
      <c r="C3636" s="1207">
        <v>222593484.17862669</v>
      </c>
      <c r="D3636" s="1208">
        <v>8336386.5319401426</v>
      </c>
      <c r="E3636" s="1207">
        <v>88166026.857130587</v>
      </c>
      <c r="F3636" s="1211">
        <v>319095897.56769741</v>
      </c>
    </row>
    <row r="3637" spans="2:6" ht="13.15" customHeight="1" x14ac:dyDescent="0.3">
      <c r="B3637" s="1173" t="s">
        <v>4413</v>
      </c>
      <c r="C3637" s="1206">
        <v>25372775.357016295</v>
      </c>
      <c r="D3637" s="1206">
        <v>1782790.1886640585</v>
      </c>
      <c r="E3637" s="1206">
        <v>20034384.372382779</v>
      </c>
      <c r="F3637" s="1210">
        <v>47189949.918063134</v>
      </c>
    </row>
    <row r="3638" spans="2:6" ht="13.15" customHeight="1" x14ac:dyDescent="0.3">
      <c r="B3638" s="1172" t="s">
        <v>4414</v>
      </c>
      <c r="C3638" s="1207">
        <v>13363154.319471691</v>
      </c>
      <c r="D3638" s="1208">
        <v>630208.4301646644</v>
      </c>
      <c r="E3638" s="1207">
        <v>1337619.7451129323</v>
      </c>
      <c r="F3638" s="1211">
        <v>15330982.494749289</v>
      </c>
    </row>
    <row r="3639" spans="2:6" ht="13.15" customHeight="1" x14ac:dyDescent="0.3">
      <c r="B3639" s="1173" t="s">
        <v>4415</v>
      </c>
      <c r="C3639" s="1206">
        <v>9164374.7418927476</v>
      </c>
      <c r="D3639" s="1206">
        <v>615728.15875881759</v>
      </c>
      <c r="E3639" s="1206">
        <v>710067.41079074226</v>
      </c>
      <c r="F3639" s="1210">
        <v>10490170.311442306</v>
      </c>
    </row>
    <row r="3640" spans="2:6" ht="13.15" customHeight="1" x14ac:dyDescent="0.3">
      <c r="B3640" s="1172" t="s">
        <v>4416</v>
      </c>
      <c r="C3640" s="1207">
        <v>70189978.644970924</v>
      </c>
      <c r="D3640" s="1208">
        <v>3575290.1803116258</v>
      </c>
      <c r="E3640" s="1207">
        <v>19373644.931871101</v>
      </c>
      <c r="F3640" s="1211">
        <v>93138913.757153645</v>
      </c>
    </row>
    <row r="3641" spans="2:6" ht="13.15" customHeight="1" x14ac:dyDescent="0.3">
      <c r="B3641" s="1173" t="s">
        <v>4417</v>
      </c>
      <c r="C3641" s="1206">
        <v>9243159.0356153268</v>
      </c>
      <c r="D3641" s="1206">
        <v>360965.44395663188</v>
      </c>
      <c r="E3641" s="1206">
        <v>33833.313721704792</v>
      </c>
      <c r="F3641" s="1210">
        <v>9637957.7932936642</v>
      </c>
    </row>
    <row r="3642" spans="2:6" ht="13.15" customHeight="1" x14ac:dyDescent="0.3">
      <c r="B3642" s="1172" t="s">
        <v>4418</v>
      </c>
      <c r="C3642" s="1207">
        <v>1917994.7554958044</v>
      </c>
      <c r="D3642" s="1208">
        <v>271086.44155707589</v>
      </c>
      <c r="E3642" s="1207">
        <v>2160639.8667970453</v>
      </c>
      <c r="F3642" s="1211">
        <v>4349721.063849926</v>
      </c>
    </row>
    <row r="3643" spans="2:6" ht="13.15" customHeight="1" x14ac:dyDescent="0.3">
      <c r="B3643" s="1173" t="s">
        <v>4419</v>
      </c>
      <c r="C3643" s="1206">
        <v>38580682.29007104</v>
      </c>
      <c r="D3643" s="1206">
        <v>1657899.6068109097</v>
      </c>
      <c r="E3643" s="1206">
        <v>1515646.0192593627</v>
      </c>
      <c r="F3643" s="1210">
        <v>41754227.916141316</v>
      </c>
    </row>
    <row r="3644" spans="2:6" ht="13.15" customHeight="1" x14ac:dyDescent="0.3">
      <c r="B3644" s="1172" t="s">
        <v>4420</v>
      </c>
      <c r="C3644" s="1207">
        <v>32165292.271777421</v>
      </c>
      <c r="D3644" s="1208">
        <v>2429378.6342965597</v>
      </c>
      <c r="E3644" s="1207">
        <v>11380096.009406202</v>
      </c>
      <c r="F3644" s="1211">
        <v>45974766.915480182</v>
      </c>
    </row>
    <row r="3645" spans="2:6" ht="13.15" customHeight="1" x14ac:dyDescent="0.3">
      <c r="B3645" s="1173" t="s">
        <v>4421</v>
      </c>
      <c r="C3645" s="1206">
        <v>7535847.4087398667</v>
      </c>
      <c r="D3645" s="1206">
        <v>378147.5735839777</v>
      </c>
      <c r="E3645" s="1206">
        <v>17996668.096133016</v>
      </c>
      <c r="F3645" s="1210">
        <v>25910663.07845686</v>
      </c>
    </row>
    <row r="3646" spans="2:6" ht="13.15" customHeight="1" x14ac:dyDescent="0.3">
      <c r="B3646" s="1172" t="s">
        <v>4422</v>
      </c>
      <c r="C3646" s="1207">
        <v>16328147.279932391</v>
      </c>
      <c r="D3646" s="1208">
        <v>1037485.4126991798</v>
      </c>
      <c r="E3646" s="1207">
        <v>8025055.3221858749</v>
      </c>
      <c r="F3646" s="1211">
        <v>25390688.014817446</v>
      </c>
    </row>
    <row r="3647" spans="2:6" ht="13.15" customHeight="1" x14ac:dyDescent="0.3">
      <c r="B3647" s="1173" t="s">
        <v>4423</v>
      </c>
      <c r="C3647" s="1206">
        <v>46743936.682615496</v>
      </c>
      <c r="D3647" s="1206">
        <v>2389455.8646382624</v>
      </c>
      <c r="E3647" s="1206">
        <v>12562268.62954214</v>
      </c>
      <c r="F3647" s="1210">
        <v>61695661.1767959</v>
      </c>
    </row>
    <row r="3648" spans="2:6" ht="13.15" customHeight="1" x14ac:dyDescent="0.3">
      <c r="B3648" s="1172" t="s">
        <v>4424</v>
      </c>
      <c r="C3648" s="1207">
        <v>83032637.76917316</v>
      </c>
      <c r="D3648" s="1208">
        <v>6054484.3255670778</v>
      </c>
      <c r="E3648" s="1207">
        <v>28973655.07011665</v>
      </c>
      <c r="F3648" s="1211">
        <v>118060777.1648569</v>
      </c>
    </row>
    <row r="3649" spans="2:6" ht="13.15" customHeight="1" x14ac:dyDescent="0.3">
      <c r="B3649" s="1173" t="s">
        <v>4425</v>
      </c>
      <c r="C3649" s="1206">
        <v>17422798.376594301</v>
      </c>
      <c r="D3649" s="1206">
        <v>1000757.0275006761</v>
      </c>
      <c r="E3649" s="1206">
        <v>8394467.7337213717</v>
      </c>
      <c r="F3649" s="1210">
        <v>26818023.137816351</v>
      </c>
    </row>
    <row r="3650" spans="2:6" ht="13.15" customHeight="1" x14ac:dyDescent="0.3">
      <c r="B3650" s="1172" t="s">
        <v>4426</v>
      </c>
      <c r="C3650" s="1207">
        <v>10082887.642883724</v>
      </c>
      <c r="D3650" s="1208">
        <v>835043.05658206553</v>
      </c>
      <c r="E3650" s="1207">
        <v>932451.45907528303</v>
      </c>
      <c r="F3650" s="1211">
        <v>11850382.158541072</v>
      </c>
    </row>
    <row r="3651" spans="2:6" ht="13.15" customHeight="1" x14ac:dyDescent="0.3">
      <c r="B3651" s="1173" t="s">
        <v>4427</v>
      </c>
      <c r="C3651" s="1206">
        <v>5994706.4672376877</v>
      </c>
      <c r="D3651" s="1206">
        <v>298217.60119796271</v>
      </c>
      <c r="E3651" s="1206">
        <v>36055.940170575908</v>
      </c>
      <c r="F3651" s="1210">
        <v>6328980.0086062262</v>
      </c>
    </row>
    <row r="3652" spans="2:6" ht="13.15" customHeight="1" x14ac:dyDescent="0.3">
      <c r="B3652" s="1172" t="s">
        <v>4428</v>
      </c>
      <c r="C3652" s="1207">
        <v>364018.93771992694</v>
      </c>
      <c r="D3652" s="1208">
        <v>6332.4802066385073</v>
      </c>
      <c r="E3652" s="1207">
        <v>265295.16252219974</v>
      </c>
      <c r="F3652" s="1211">
        <v>635646.58044876519</v>
      </c>
    </row>
    <row r="3653" spans="2:6" ht="13.15" customHeight="1" x14ac:dyDescent="0.3">
      <c r="B3653" s="1173" t="s">
        <v>4429</v>
      </c>
      <c r="C3653" s="1206">
        <v>80329121.277479768</v>
      </c>
      <c r="D3653" s="1206">
        <v>3455535.9435149739</v>
      </c>
      <c r="E3653" s="1206">
        <v>16629997.56850235</v>
      </c>
      <c r="F3653" s="1210">
        <v>100414654.78949709</v>
      </c>
    </row>
    <row r="3654" spans="2:6" ht="13.15" customHeight="1" x14ac:dyDescent="0.3">
      <c r="B3654" s="1172" t="s">
        <v>4430</v>
      </c>
      <c r="C3654" s="1207">
        <v>1399001377.2916112</v>
      </c>
      <c r="D3654" s="1208">
        <v>50252592.814930052</v>
      </c>
      <c r="E3654" s="1207">
        <v>458423836.6212545</v>
      </c>
      <c r="F3654" s="1211">
        <v>1907677806.7277956</v>
      </c>
    </row>
    <row r="3655" spans="2:6" ht="13.15" customHeight="1" x14ac:dyDescent="0.3">
      <c r="B3655" s="1173" t="s">
        <v>4431</v>
      </c>
      <c r="C3655" s="1206">
        <v>149859332.66548789</v>
      </c>
      <c r="D3655" s="1206">
        <v>7234985.2856886256</v>
      </c>
      <c r="E3655" s="1206">
        <v>45250006.545670427</v>
      </c>
      <c r="F3655" s="1210">
        <v>202344324.49684694</v>
      </c>
    </row>
    <row r="3656" spans="2:6" ht="13.15" customHeight="1" x14ac:dyDescent="0.3">
      <c r="B3656" s="1172" t="s">
        <v>4432</v>
      </c>
      <c r="C3656" s="1207">
        <v>129544454.34896652</v>
      </c>
      <c r="D3656" s="1208">
        <v>8036733.5685620075</v>
      </c>
      <c r="E3656" s="1207">
        <v>53840280.663757212</v>
      </c>
      <c r="F3656" s="1211">
        <v>191421468.58128574</v>
      </c>
    </row>
    <row r="3657" spans="2:6" ht="13.15" customHeight="1" x14ac:dyDescent="0.3">
      <c r="B3657" s="1173" t="s">
        <v>4433</v>
      </c>
      <c r="C3657" s="1206">
        <v>178197374.06543902</v>
      </c>
      <c r="D3657" s="1206">
        <v>9655836.1799735781</v>
      </c>
      <c r="E3657" s="1206">
        <v>107506660.81268288</v>
      </c>
      <c r="F3657" s="1210">
        <v>295359871.05809546</v>
      </c>
    </row>
    <row r="3658" spans="2:6" ht="13.15" customHeight="1" x14ac:dyDescent="0.3">
      <c r="B3658" s="1172" t="s">
        <v>4434</v>
      </c>
      <c r="C3658" s="1207">
        <v>13239038.335080313</v>
      </c>
      <c r="D3658" s="1208">
        <v>1209813.3073891688</v>
      </c>
      <c r="E3658" s="1207">
        <v>57599179.203624278</v>
      </c>
      <c r="F3658" s="1211">
        <v>72048030.846093759</v>
      </c>
    </row>
    <row r="3659" spans="2:6" ht="13.15" customHeight="1" x14ac:dyDescent="0.3">
      <c r="B3659" s="1173" t="s">
        <v>4435</v>
      </c>
      <c r="C3659" s="1206">
        <v>47853743.856579341</v>
      </c>
      <c r="D3659" s="1206">
        <v>2538789.8200890361</v>
      </c>
      <c r="E3659" s="1206">
        <v>1080011358.7598712</v>
      </c>
      <c r="F3659" s="1210">
        <v>1130403892.4365396</v>
      </c>
    </row>
    <row r="3660" spans="2:6" ht="13.15" customHeight="1" x14ac:dyDescent="0.3">
      <c r="B3660" s="1172" t="s">
        <v>4436</v>
      </c>
      <c r="C3660" s="1207">
        <v>41291845.091033868</v>
      </c>
      <c r="D3660" s="1208">
        <v>3703487.7240504641</v>
      </c>
      <c r="E3660" s="1207">
        <v>10824230.223098887</v>
      </c>
      <c r="F3660" s="1211">
        <v>55819563.03818322</v>
      </c>
    </row>
    <row r="3661" spans="2:6" ht="13.15" customHeight="1" x14ac:dyDescent="0.3">
      <c r="B3661" s="1173" t="s">
        <v>4437</v>
      </c>
      <c r="C3661" s="1206">
        <v>56700796.763790525</v>
      </c>
      <c r="D3661" s="1206">
        <v>3616971.9722495452</v>
      </c>
      <c r="E3661" s="1206">
        <v>7190258.3017216455</v>
      </c>
      <c r="F3661" s="1210">
        <v>67508027.037761718</v>
      </c>
    </row>
    <row r="3662" spans="2:6" ht="13.15" customHeight="1" x14ac:dyDescent="0.3">
      <c r="B3662" s="1172" t="s">
        <v>4438</v>
      </c>
      <c r="C3662" s="1207">
        <v>80096045.385998979</v>
      </c>
      <c r="D3662" s="1208">
        <v>5677645.4645591378</v>
      </c>
      <c r="E3662" s="1207">
        <v>19716206.695867412</v>
      </c>
      <c r="F3662" s="1211">
        <v>105489897.54642552</v>
      </c>
    </row>
    <row r="3663" spans="2:6" ht="13.15" customHeight="1" x14ac:dyDescent="0.3">
      <c r="B3663" s="1173" t="s">
        <v>4439</v>
      </c>
      <c r="C3663" s="1206">
        <v>241328853.46606183</v>
      </c>
      <c r="D3663" s="1206">
        <v>10065069.195283039</v>
      </c>
      <c r="E3663" s="1206">
        <v>63275000.273322321</v>
      </c>
      <c r="F3663" s="1210">
        <v>314668922.93466717</v>
      </c>
    </row>
    <row r="3664" spans="2:6" ht="13.15" customHeight="1" x14ac:dyDescent="0.3">
      <c r="B3664" s="1172" t="s">
        <v>4440</v>
      </c>
      <c r="C3664" s="1207">
        <v>95145893.60556604</v>
      </c>
      <c r="D3664" s="1208">
        <v>9009641.7553317137</v>
      </c>
      <c r="E3664" s="1207">
        <v>38271103.165363103</v>
      </c>
      <c r="F3664" s="1211">
        <v>142426638.52626085</v>
      </c>
    </row>
    <row r="3665" spans="2:6" ht="13.15" customHeight="1" x14ac:dyDescent="0.3">
      <c r="B3665" s="1173" t="s">
        <v>4441</v>
      </c>
      <c r="C3665" s="1206">
        <v>30056276.32578269</v>
      </c>
      <c r="D3665" s="1206">
        <v>2372470.7455062354</v>
      </c>
      <c r="E3665" s="1206">
        <v>7014176.8952721898</v>
      </c>
      <c r="F3665" s="1210">
        <v>39442923.966561116</v>
      </c>
    </row>
    <row r="3666" spans="2:6" ht="13.15" customHeight="1" x14ac:dyDescent="0.3">
      <c r="B3666" s="1172" t="s">
        <v>4442</v>
      </c>
      <c r="C3666" s="1207">
        <v>52026580.599136986</v>
      </c>
      <c r="D3666" s="1208">
        <v>3037254.517599145</v>
      </c>
      <c r="E3666" s="1207">
        <v>19878244.864349581</v>
      </c>
      <c r="F3666" s="1211">
        <v>74942079.981085718</v>
      </c>
    </row>
    <row r="3667" spans="2:6" ht="13.15" customHeight="1" x14ac:dyDescent="0.3">
      <c r="B3667" s="1173" t="s">
        <v>4443</v>
      </c>
      <c r="C3667" s="1206">
        <v>24455218.244683985</v>
      </c>
      <c r="D3667" s="1206">
        <v>2472622.4380187835</v>
      </c>
      <c r="E3667" s="1206">
        <v>5375175.1081004776</v>
      </c>
      <c r="F3667" s="1210">
        <v>32303015.790803246</v>
      </c>
    </row>
    <row r="3668" spans="2:6" ht="13.15" customHeight="1" x14ac:dyDescent="0.3">
      <c r="B3668" s="1172" t="s">
        <v>4444</v>
      </c>
      <c r="C3668" s="1207">
        <v>30853267.525884405</v>
      </c>
      <c r="D3668" s="1208">
        <v>1644559.181842258</v>
      </c>
      <c r="E3668" s="1207">
        <v>10046086.33002671</v>
      </c>
      <c r="F3668" s="1211">
        <v>42543913.037753373</v>
      </c>
    </row>
    <row r="3669" spans="2:6" ht="13.15" customHeight="1" x14ac:dyDescent="0.3">
      <c r="B3669" s="1173" t="s">
        <v>4445</v>
      </c>
      <c r="C3669" s="1206">
        <v>35640812.917209923</v>
      </c>
      <c r="D3669" s="1206">
        <v>3680761.1561977514</v>
      </c>
      <c r="E3669" s="1206">
        <v>7644476.7123978902</v>
      </c>
      <c r="F3669" s="1210">
        <v>46966050.785805561</v>
      </c>
    </row>
    <row r="3670" spans="2:6" ht="13.15" customHeight="1" x14ac:dyDescent="0.3">
      <c r="B3670" s="1172" t="s">
        <v>4446</v>
      </c>
      <c r="C3670" s="1207">
        <v>236578720.37366176</v>
      </c>
      <c r="D3670" s="1208">
        <v>14215475.227961576</v>
      </c>
      <c r="E3670" s="1207">
        <v>83358433.554699942</v>
      </c>
      <c r="F3670" s="1211">
        <v>334152629.15632325</v>
      </c>
    </row>
    <row r="3671" spans="2:6" ht="13.15" customHeight="1" x14ac:dyDescent="0.3">
      <c r="B3671" s="1173" t="s">
        <v>4447</v>
      </c>
      <c r="C3671" s="1206">
        <v>73813100.367550895</v>
      </c>
      <c r="D3671" s="1206">
        <v>4784273.2291848157</v>
      </c>
      <c r="E3671" s="1206">
        <v>15979636.22619701</v>
      </c>
      <c r="F3671" s="1210">
        <v>94577009.82293272</v>
      </c>
    </row>
    <row r="3672" spans="2:6" ht="13.15" customHeight="1" x14ac:dyDescent="0.3">
      <c r="B3672" s="1172" t="s">
        <v>4448</v>
      </c>
      <c r="C3672" s="1207">
        <v>87758329.980158374</v>
      </c>
      <c r="D3672" s="1208">
        <v>7782660.3904934386</v>
      </c>
      <c r="E3672" s="1207">
        <v>29773919.198992055</v>
      </c>
      <c r="F3672" s="1211">
        <v>125314909.56964387</v>
      </c>
    </row>
    <row r="3673" spans="2:6" ht="13.15" customHeight="1" x14ac:dyDescent="0.3">
      <c r="B3673" s="1173" t="s">
        <v>4449</v>
      </c>
      <c r="C3673" s="1206">
        <v>6587158.8943820093</v>
      </c>
      <c r="D3673" s="1206">
        <v>728896.61614056618</v>
      </c>
      <c r="E3673" s="1206">
        <v>1910841.3497933638</v>
      </c>
      <c r="F3673" s="1210">
        <v>9226896.8603159394</v>
      </c>
    </row>
    <row r="3674" spans="2:6" ht="13.15" customHeight="1" x14ac:dyDescent="0.3">
      <c r="B3674" s="1172" t="s">
        <v>4450</v>
      </c>
      <c r="C3674" s="1207">
        <v>54082482.003956556</v>
      </c>
      <c r="D3674" s="1208">
        <v>4083506.8973399573</v>
      </c>
      <c r="E3674" s="1207">
        <v>17528765.36328005</v>
      </c>
      <c r="F3674" s="1211">
        <v>75694754.264576554</v>
      </c>
    </row>
    <row r="3675" spans="2:6" ht="13.15" customHeight="1" x14ac:dyDescent="0.3">
      <c r="B3675" s="1173" t="s">
        <v>4451</v>
      </c>
      <c r="C3675" s="1206">
        <v>70877463.773035422</v>
      </c>
      <c r="D3675" s="1206">
        <v>6927578.5521019157</v>
      </c>
      <c r="E3675" s="1206">
        <v>31246947.829688948</v>
      </c>
      <c r="F3675" s="1210">
        <v>109051990.15482628</v>
      </c>
    </row>
    <row r="3676" spans="2:6" ht="13.15" customHeight="1" x14ac:dyDescent="0.3">
      <c r="B3676" s="1172" t="s">
        <v>4452</v>
      </c>
      <c r="C3676" s="1207">
        <v>82537539.243977219</v>
      </c>
      <c r="D3676" s="1208">
        <v>5022641.8563409233</v>
      </c>
      <c r="E3676" s="1207">
        <v>33753175.690298259</v>
      </c>
      <c r="F3676" s="1211">
        <v>121313356.79061641</v>
      </c>
    </row>
    <row r="3677" spans="2:6" ht="13.15" customHeight="1" x14ac:dyDescent="0.3">
      <c r="B3677" s="1173" t="s">
        <v>4453</v>
      </c>
      <c r="C3677" s="1206">
        <v>56705029.542136073</v>
      </c>
      <c r="D3677" s="1206">
        <v>5232317.3120718431</v>
      </c>
      <c r="E3677" s="1206">
        <v>36410111.053434938</v>
      </c>
      <c r="F3677" s="1210">
        <v>98347457.907642856</v>
      </c>
    </row>
    <row r="3678" spans="2:6" ht="13.15" customHeight="1" x14ac:dyDescent="0.3">
      <c r="B3678" s="1172" t="s">
        <v>4454</v>
      </c>
      <c r="C3678" s="1207">
        <v>89688203.823269263</v>
      </c>
      <c r="D3678" s="1208">
        <v>6238520.2725502271</v>
      </c>
      <c r="E3678" s="1207">
        <v>24001463.885499824</v>
      </c>
      <c r="F3678" s="1211">
        <v>119928187.98131931</v>
      </c>
    </row>
    <row r="3679" spans="2:6" ht="13.15" customHeight="1" x14ac:dyDescent="0.3">
      <c r="B3679" s="1173" t="s">
        <v>4455</v>
      </c>
      <c r="C3679" s="1206">
        <v>50494861.002984643</v>
      </c>
      <c r="D3679" s="1206">
        <v>3763885.5130435587</v>
      </c>
      <c r="E3679" s="1206">
        <v>29868642.05390735</v>
      </c>
      <c r="F3679" s="1210">
        <v>84127388.56993556</v>
      </c>
    </row>
    <row r="3680" spans="2:6" ht="13.15" customHeight="1" x14ac:dyDescent="0.3">
      <c r="B3680" s="1172" t="s">
        <v>4456</v>
      </c>
      <c r="C3680" s="1207">
        <v>47843503.263807781</v>
      </c>
      <c r="D3680" s="1208">
        <v>4632631.4365031775</v>
      </c>
      <c r="E3680" s="1207">
        <v>27199576.386931032</v>
      </c>
      <c r="F3680" s="1211">
        <v>79675711.087241992</v>
      </c>
    </row>
    <row r="3681" spans="2:6" ht="13.15" customHeight="1" x14ac:dyDescent="0.3">
      <c r="B3681" s="1173" t="s">
        <v>4457</v>
      </c>
      <c r="C3681" s="1206">
        <v>136091743.20215794</v>
      </c>
      <c r="D3681" s="1206">
        <v>7470215.8170978902</v>
      </c>
      <c r="E3681" s="1206">
        <v>41148052.933749184</v>
      </c>
      <c r="F3681" s="1210">
        <v>184710011.95300502</v>
      </c>
    </row>
    <row r="3682" spans="2:6" ht="13.15" customHeight="1" x14ac:dyDescent="0.3">
      <c r="B3682" s="1172" t="s">
        <v>4458</v>
      </c>
      <c r="C3682" s="1207">
        <v>4767394908.6582766</v>
      </c>
      <c r="D3682" s="1208">
        <v>100129725.84231931</v>
      </c>
      <c r="E3682" s="1207">
        <v>936607327.6433984</v>
      </c>
      <c r="F3682" s="1211">
        <v>5804131962.1439943</v>
      </c>
    </row>
    <row r="3683" spans="2:6" ht="13.15" customHeight="1" x14ac:dyDescent="0.3">
      <c r="B3683" s="1173" t="s">
        <v>4459</v>
      </c>
      <c r="C3683" s="1206">
        <v>87710677.088461429</v>
      </c>
      <c r="D3683" s="1206">
        <v>2643908.9915192369</v>
      </c>
      <c r="E3683" s="1206">
        <v>5616696.3280673614</v>
      </c>
      <c r="F3683" s="1210">
        <v>95971282.408048034</v>
      </c>
    </row>
    <row r="3684" spans="2:6" ht="13.15" customHeight="1" x14ac:dyDescent="0.3">
      <c r="B3684" s="1172" t="s">
        <v>4460</v>
      </c>
      <c r="C3684" s="1207">
        <v>109408035.42914423</v>
      </c>
      <c r="D3684" s="1208">
        <v>7686392.6191742942</v>
      </c>
      <c r="E3684" s="1207">
        <v>24546795.445629485</v>
      </c>
      <c r="F3684" s="1211">
        <v>141641223.49394801</v>
      </c>
    </row>
    <row r="3685" spans="2:6" ht="13.15" customHeight="1" x14ac:dyDescent="0.3">
      <c r="B3685" s="1173" t="s">
        <v>4461</v>
      </c>
      <c r="C3685" s="1206">
        <v>77045304.528730974</v>
      </c>
      <c r="D3685" s="1206">
        <v>2433318.8442029124</v>
      </c>
      <c r="E3685" s="1206">
        <v>2833725.243063516</v>
      </c>
      <c r="F3685" s="1210">
        <v>82312348.615997389</v>
      </c>
    </row>
    <row r="3686" spans="2:6" ht="13.15" customHeight="1" x14ac:dyDescent="0.3">
      <c r="B3686" s="1172" t="s">
        <v>4462</v>
      </c>
      <c r="C3686" s="1207">
        <v>770734456.77667272</v>
      </c>
      <c r="D3686" s="1208">
        <v>9260112.455771625</v>
      </c>
      <c r="E3686" s="1207">
        <v>129062704.75333893</v>
      </c>
      <c r="F3686" s="1211">
        <v>909057273.98578322</v>
      </c>
    </row>
    <row r="3687" spans="2:6" ht="13.15" customHeight="1" x14ac:dyDescent="0.3">
      <c r="B3687" s="1173" t="s">
        <v>4463</v>
      </c>
      <c r="C3687" s="1206">
        <v>143204585.85881361</v>
      </c>
      <c r="D3687" s="1206">
        <v>2814266.7812560485</v>
      </c>
      <c r="E3687" s="1206">
        <v>32355635.294378471</v>
      </c>
      <c r="F3687" s="1210">
        <v>178374487.93444812</v>
      </c>
    </row>
    <row r="3688" spans="2:6" ht="13.15" customHeight="1" x14ac:dyDescent="0.3">
      <c r="B3688" s="1172" t="s">
        <v>4464</v>
      </c>
      <c r="C3688" s="1207">
        <v>63451532.060043648</v>
      </c>
      <c r="D3688" s="1208">
        <v>2551173.3369375733</v>
      </c>
      <c r="E3688" s="1207">
        <v>8500784.8849417381</v>
      </c>
      <c r="F3688" s="1211">
        <v>74503490.281922966</v>
      </c>
    </row>
    <row r="3689" spans="2:6" ht="13.15" customHeight="1" x14ac:dyDescent="0.3">
      <c r="B3689" s="1173" t="s">
        <v>4465</v>
      </c>
      <c r="C3689" s="1206">
        <v>4729515.3656199649</v>
      </c>
      <c r="D3689" s="1206">
        <v>40950.038669595691</v>
      </c>
      <c r="E3689" s="1206">
        <v>80755.427642317271</v>
      </c>
      <c r="F3689" s="1210">
        <v>4851220.8319318779</v>
      </c>
    </row>
    <row r="3690" spans="2:6" ht="13.15" customHeight="1" x14ac:dyDescent="0.3">
      <c r="B3690" s="1172" t="s">
        <v>4466</v>
      </c>
      <c r="C3690" s="1207">
        <v>884881975.08173442</v>
      </c>
      <c r="D3690" s="1208">
        <v>26368109.848165046</v>
      </c>
      <c r="E3690" s="1207">
        <v>170974026.48689532</v>
      </c>
      <c r="F3690" s="1211">
        <v>1082224111.4167948</v>
      </c>
    </row>
    <row r="3691" spans="2:6" ht="13.15" customHeight="1" x14ac:dyDescent="0.3">
      <c r="B3691" s="1173" t="s">
        <v>4467</v>
      </c>
      <c r="C3691" s="1206">
        <v>783595275.88538992</v>
      </c>
      <c r="D3691" s="1206">
        <v>18546131.791677509</v>
      </c>
      <c r="E3691" s="1206">
        <v>94278568.852892071</v>
      </c>
      <c r="F3691" s="1210">
        <v>896419976.52995944</v>
      </c>
    </row>
    <row r="3692" spans="2:6" ht="13.15" customHeight="1" x14ac:dyDescent="0.3">
      <c r="B3692" s="1172" t="s">
        <v>4468</v>
      </c>
      <c r="C3692" s="1207">
        <v>720169959.7428416</v>
      </c>
      <c r="D3692" s="1208">
        <v>30199584.033280842</v>
      </c>
      <c r="E3692" s="1207">
        <v>220401848.5368658</v>
      </c>
      <c r="F3692" s="1211">
        <v>970771392.31298828</v>
      </c>
    </row>
    <row r="3693" spans="2:6" ht="13.15" customHeight="1" x14ac:dyDescent="0.3">
      <c r="B3693" s="1173" t="s">
        <v>4469</v>
      </c>
      <c r="C3693" s="1206">
        <v>564399210.76465797</v>
      </c>
      <c r="D3693" s="1206">
        <v>19839013.167199545</v>
      </c>
      <c r="E3693" s="1206">
        <v>160595516.42809373</v>
      </c>
      <c r="F3693" s="1210">
        <v>744833740.35995126</v>
      </c>
    </row>
    <row r="3694" spans="2:6" ht="13.15" customHeight="1" x14ac:dyDescent="0.3">
      <c r="B3694" s="1172" t="s">
        <v>4470</v>
      </c>
      <c r="C3694" s="1207">
        <v>169492324.04466009</v>
      </c>
      <c r="D3694" s="1208">
        <v>6882758.664417156</v>
      </c>
      <c r="E3694" s="1207">
        <v>23617310.923644546</v>
      </c>
      <c r="F3694" s="1211">
        <v>199992393.63272178</v>
      </c>
    </row>
    <row r="3695" spans="2:6" ht="13.15" customHeight="1" x14ac:dyDescent="0.3">
      <c r="B3695" s="1173" t="s">
        <v>4471</v>
      </c>
      <c r="C3695" s="1206">
        <v>97090923.525978774</v>
      </c>
      <c r="D3695" s="1206">
        <v>7297662.7675561188</v>
      </c>
      <c r="E3695" s="1206">
        <v>32128102.154910505</v>
      </c>
      <c r="F3695" s="1210">
        <v>136516688.44844538</v>
      </c>
    </row>
    <row r="3696" spans="2:6" ht="13.15" customHeight="1" x14ac:dyDescent="0.3">
      <c r="B3696" s="1172" t="s">
        <v>4472</v>
      </c>
      <c r="C3696" s="1207">
        <v>148859168.10479832</v>
      </c>
      <c r="D3696" s="1208">
        <v>5243715.7764437925</v>
      </c>
      <c r="E3696" s="1207">
        <v>25474470.183170259</v>
      </c>
      <c r="F3696" s="1211">
        <v>179577354.06441236</v>
      </c>
    </row>
    <row r="3697" spans="2:6" ht="13.15" customHeight="1" x14ac:dyDescent="0.3">
      <c r="B3697" s="1173" t="s">
        <v>4473</v>
      </c>
      <c r="C3697" s="1206">
        <v>123857511.8298236</v>
      </c>
      <c r="D3697" s="1206">
        <v>4764656.6127224686</v>
      </c>
      <c r="E3697" s="1206">
        <v>50361610.976899713</v>
      </c>
      <c r="F3697" s="1210">
        <v>178983779.41944578</v>
      </c>
    </row>
    <row r="3698" spans="2:6" ht="13.15" customHeight="1" x14ac:dyDescent="0.3">
      <c r="B3698" s="1172" t="s">
        <v>4474</v>
      </c>
      <c r="C3698" s="1207">
        <v>17351660.392141148</v>
      </c>
      <c r="D3698" s="1208">
        <v>2167551.6860194132</v>
      </c>
      <c r="E3698" s="1207">
        <v>254120.29065426442</v>
      </c>
      <c r="F3698" s="1211">
        <v>19773332.368814826</v>
      </c>
    </row>
    <row r="3699" spans="2:6" ht="13.15" customHeight="1" x14ac:dyDescent="0.3">
      <c r="B3699" s="1173" t="s">
        <v>4475</v>
      </c>
      <c r="C3699" s="1206">
        <v>255034316.66657779</v>
      </c>
      <c r="D3699" s="1206">
        <v>6298833.6284738993</v>
      </c>
      <c r="E3699" s="1206">
        <v>24874833.079317402</v>
      </c>
      <c r="F3699" s="1210">
        <v>286207983.37436908</v>
      </c>
    </row>
    <row r="3700" spans="2:6" ht="13.15" customHeight="1" x14ac:dyDescent="0.3">
      <c r="B3700" s="1172" t="s">
        <v>4476</v>
      </c>
      <c r="C3700" s="1207">
        <v>1929496579.6731157</v>
      </c>
      <c r="D3700" s="1208">
        <v>23892461.89182533</v>
      </c>
      <c r="E3700" s="1207">
        <v>180321234.05888191</v>
      </c>
      <c r="F3700" s="1211">
        <v>2133710275.6238232</v>
      </c>
    </row>
    <row r="3701" spans="2:6" ht="13.15" customHeight="1" x14ac:dyDescent="0.3">
      <c r="B3701" s="1173" t="s">
        <v>4477</v>
      </c>
      <c r="C3701" s="1206">
        <v>4020678055.4618511</v>
      </c>
      <c r="D3701" s="1206">
        <v>81118761.859118134</v>
      </c>
      <c r="E3701" s="1206">
        <v>683560480.98151863</v>
      </c>
      <c r="F3701" s="1210">
        <v>4785357298.3024874</v>
      </c>
    </row>
    <row r="3702" spans="2:6" ht="13.15" customHeight="1" x14ac:dyDescent="0.3">
      <c r="B3702" s="1172" t="s">
        <v>4478</v>
      </c>
      <c r="C3702" s="1207">
        <v>1351191736.2545679</v>
      </c>
      <c r="D3702" s="1208">
        <v>11490608.995045025</v>
      </c>
      <c r="E3702" s="1207">
        <v>71821386.989591673</v>
      </c>
      <c r="F3702" s="1211">
        <v>1434503732.2392044</v>
      </c>
    </row>
    <row r="3703" spans="2:6" ht="13.15" customHeight="1" x14ac:dyDescent="0.3">
      <c r="B3703" s="1173" t="s">
        <v>4479</v>
      </c>
      <c r="C3703" s="1206">
        <v>60244997.651410975</v>
      </c>
      <c r="D3703" s="1206">
        <v>2765661.4776255381</v>
      </c>
      <c r="E3703" s="1206">
        <v>9855496.112036014</v>
      </c>
      <c r="F3703" s="1210">
        <v>72866155.241072536</v>
      </c>
    </row>
    <row r="3704" spans="2:6" ht="13.15" customHeight="1" x14ac:dyDescent="0.3">
      <c r="B3704" s="1172" t="s">
        <v>4480</v>
      </c>
      <c r="C3704" s="1207">
        <v>81077230.714751899</v>
      </c>
      <c r="D3704" s="1208">
        <v>2828324.8873147857</v>
      </c>
      <c r="E3704" s="1207">
        <v>20565098.176674336</v>
      </c>
      <c r="F3704" s="1211">
        <v>104470653.77874102</v>
      </c>
    </row>
    <row r="3705" spans="2:6" ht="13.15" customHeight="1" x14ac:dyDescent="0.3">
      <c r="B3705" s="1173" t="s">
        <v>4481</v>
      </c>
      <c r="C3705" s="1206">
        <v>257197539.48364332</v>
      </c>
      <c r="D3705" s="1206">
        <v>11293302.9839844</v>
      </c>
      <c r="E3705" s="1206">
        <v>81165594.390689731</v>
      </c>
      <c r="F3705" s="1210">
        <v>349656436.85831743</v>
      </c>
    </row>
    <row r="3706" spans="2:6" ht="13.15" customHeight="1" x14ac:dyDescent="0.3">
      <c r="B3706" s="1172" t="s">
        <v>4482</v>
      </c>
      <c r="C3706" s="1207">
        <v>38169147.001891047</v>
      </c>
      <c r="D3706" s="1208">
        <v>3696901.9446355607</v>
      </c>
      <c r="E3706" s="1207">
        <v>6333929.7226704676</v>
      </c>
      <c r="F3706" s="1211">
        <v>48199978.669197075</v>
      </c>
    </row>
    <row r="3707" spans="2:6" ht="13.15" customHeight="1" x14ac:dyDescent="0.3">
      <c r="B3707" s="1173" t="s">
        <v>4483</v>
      </c>
      <c r="C3707" s="1206">
        <v>28785213.950975932</v>
      </c>
      <c r="D3707" s="1206">
        <v>659858.50970996963</v>
      </c>
      <c r="E3707" s="1206">
        <v>2972762.8753651204</v>
      </c>
      <c r="F3707" s="1210">
        <v>32417835.336051021</v>
      </c>
    </row>
    <row r="3708" spans="2:6" ht="13.15" customHeight="1" x14ac:dyDescent="0.3">
      <c r="B3708" s="1172" t="s">
        <v>4484</v>
      </c>
      <c r="C3708" s="1207">
        <v>33266360.806576196</v>
      </c>
      <c r="D3708" s="1208">
        <v>847736.16135181568</v>
      </c>
      <c r="E3708" s="1207">
        <v>7275469.2678473135</v>
      </c>
      <c r="F3708" s="1211">
        <v>41389566.235775329</v>
      </c>
    </row>
    <row r="3709" spans="2:6" ht="13.15" customHeight="1" x14ac:dyDescent="0.3">
      <c r="B3709" s="1173" t="s">
        <v>4485</v>
      </c>
      <c r="C3709" s="1206">
        <v>54741566.554734521</v>
      </c>
      <c r="D3709" s="1206">
        <v>1182034.8275493809</v>
      </c>
      <c r="E3709" s="1206">
        <v>4400615.1498940736</v>
      </c>
      <c r="F3709" s="1210">
        <v>60324216.532177977</v>
      </c>
    </row>
    <row r="3710" spans="2:6" ht="13.15" customHeight="1" x14ac:dyDescent="0.3">
      <c r="B3710" s="1172" t="s">
        <v>4486</v>
      </c>
      <c r="C3710" s="1207">
        <v>738428800.11330628</v>
      </c>
      <c r="D3710" s="1208">
        <v>5525131.1968268091</v>
      </c>
      <c r="E3710" s="1207">
        <v>64763717.973718785</v>
      </c>
      <c r="F3710" s="1211">
        <v>808717649.28385186</v>
      </c>
    </row>
    <row r="3711" spans="2:6" ht="13.15" customHeight="1" x14ac:dyDescent="0.3">
      <c r="B3711" s="1173" t="s">
        <v>4487</v>
      </c>
      <c r="C3711" s="1206">
        <v>621250066.34786081</v>
      </c>
      <c r="D3711" s="1206">
        <v>9396091.9140755087</v>
      </c>
      <c r="E3711" s="1206">
        <v>167352842.69230893</v>
      </c>
      <c r="F3711" s="1210">
        <v>797999000.95424521</v>
      </c>
    </row>
    <row r="3712" spans="2:6" ht="13.15" customHeight="1" x14ac:dyDescent="0.3">
      <c r="B3712" s="1172" t="s">
        <v>4488</v>
      </c>
      <c r="C3712" s="1207">
        <v>484689577.07923931</v>
      </c>
      <c r="D3712" s="1208">
        <v>10124721.158829566</v>
      </c>
      <c r="E3712" s="1207">
        <v>74042409.110730588</v>
      </c>
      <c r="F3712" s="1211">
        <v>568856707.34879947</v>
      </c>
    </row>
    <row r="3713" spans="2:6" ht="13.15" customHeight="1" x14ac:dyDescent="0.3">
      <c r="B3713" s="1173" t="s">
        <v>4489</v>
      </c>
      <c r="C3713" s="1206">
        <v>168871334.49899229</v>
      </c>
      <c r="D3713" s="1206">
        <v>3322582.0035320381</v>
      </c>
      <c r="E3713" s="1206">
        <v>19794332.505891595</v>
      </c>
      <c r="F3713" s="1210">
        <v>191988249.00841594</v>
      </c>
    </row>
    <row r="3714" spans="2:6" ht="13.15" customHeight="1" x14ac:dyDescent="0.3">
      <c r="B3714" s="1172" t="s">
        <v>4490</v>
      </c>
      <c r="C3714" s="1207">
        <v>121953853.904208</v>
      </c>
      <c r="D3714" s="1208">
        <v>3700588.8553336463</v>
      </c>
      <c r="E3714" s="1207">
        <v>17617447.752675466</v>
      </c>
      <c r="F3714" s="1211">
        <v>143271890.5122171</v>
      </c>
    </row>
    <row r="3715" spans="2:6" ht="13.15" customHeight="1" x14ac:dyDescent="0.3">
      <c r="B3715" s="1173" t="s">
        <v>4491</v>
      </c>
      <c r="C3715" s="1206">
        <v>17059052.521348283</v>
      </c>
      <c r="D3715" s="1206">
        <v>1405698.0284478536</v>
      </c>
      <c r="E3715" s="1206">
        <v>10446529.528564991</v>
      </c>
      <c r="F3715" s="1210">
        <v>28911280.078361131</v>
      </c>
    </row>
    <row r="3716" spans="2:6" ht="13.15" customHeight="1" x14ac:dyDescent="0.3">
      <c r="B3716" s="1172" t="s">
        <v>4492</v>
      </c>
      <c r="C3716" s="1207">
        <v>1804178486.2315927</v>
      </c>
      <c r="D3716" s="1208">
        <v>58481411.616426706</v>
      </c>
      <c r="E3716" s="1207">
        <v>580296338.98272502</v>
      </c>
      <c r="F3716" s="1211">
        <v>2442956236.8307443</v>
      </c>
    </row>
    <row r="3717" spans="2:6" ht="13.15" customHeight="1" x14ac:dyDescent="0.3">
      <c r="B3717" s="1173" t="s">
        <v>4493</v>
      </c>
      <c r="C3717" s="1206">
        <v>274007540.78878695</v>
      </c>
      <c r="D3717" s="1206">
        <v>16822627.689925835</v>
      </c>
      <c r="E3717" s="1206">
        <v>81546692.994811952</v>
      </c>
      <c r="F3717" s="1210">
        <v>372376861.47352475</v>
      </c>
    </row>
    <row r="3718" spans="2:6" ht="13.15" customHeight="1" x14ac:dyDescent="0.3">
      <c r="B3718" s="1172" t="s">
        <v>4494</v>
      </c>
      <c r="C3718" s="1207">
        <v>156175320.66327888</v>
      </c>
      <c r="D3718" s="1208">
        <v>11319406.874613995</v>
      </c>
      <c r="E3718" s="1207">
        <v>46658613.105657697</v>
      </c>
      <c r="F3718" s="1211">
        <v>214153340.64355057</v>
      </c>
    </row>
    <row r="3719" spans="2:6" ht="13.15" customHeight="1" x14ac:dyDescent="0.3">
      <c r="B3719" s="1173" t="s">
        <v>4495</v>
      </c>
      <c r="C3719" s="1206">
        <v>70429881.598299459</v>
      </c>
      <c r="D3719" s="1206">
        <v>5568248.3509448962</v>
      </c>
      <c r="E3719" s="1206">
        <v>13378848.052132854</v>
      </c>
      <c r="F3719" s="1210">
        <v>89376978.00137721</v>
      </c>
    </row>
    <row r="3720" spans="2:6" ht="13.15" customHeight="1" x14ac:dyDescent="0.3">
      <c r="B3720" s="1172" t="s">
        <v>4496</v>
      </c>
      <c r="C3720" s="1207">
        <v>109192436.81599353</v>
      </c>
      <c r="D3720" s="1208">
        <v>8118352.2023364631</v>
      </c>
      <c r="E3720" s="1207">
        <v>23636557.024290469</v>
      </c>
      <c r="F3720" s="1211">
        <v>140947346.04262045</v>
      </c>
    </row>
    <row r="3721" spans="2:6" ht="13.15" customHeight="1" x14ac:dyDescent="0.3">
      <c r="B3721" s="1173" t="s">
        <v>4497</v>
      </c>
      <c r="C3721" s="1206">
        <v>71922960.024393767</v>
      </c>
      <c r="D3721" s="1206">
        <v>5834465.8188319784</v>
      </c>
      <c r="E3721" s="1206">
        <v>11009335.544461669</v>
      </c>
      <c r="F3721" s="1210">
        <v>88766761.387687415</v>
      </c>
    </row>
    <row r="3722" spans="2:6" ht="13.15" customHeight="1" x14ac:dyDescent="0.3">
      <c r="B3722" s="1172" t="s">
        <v>4498</v>
      </c>
      <c r="C3722" s="1207">
        <v>31407624.947918527</v>
      </c>
      <c r="D3722" s="1208">
        <v>2662230.967583776</v>
      </c>
      <c r="E3722" s="1207">
        <v>6920332.6674309643</v>
      </c>
      <c r="F3722" s="1211">
        <v>40990188.582933269</v>
      </c>
    </row>
    <row r="3723" spans="2:6" ht="13.15" customHeight="1" x14ac:dyDescent="0.3">
      <c r="B3723" s="1173" t="s">
        <v>4499</v>
      </c>
      <c r="C3723" s="1206">
        <v>120521809.41103232</v>
      </c>
      <c r="D3723" s="1206">
        <v>10046620.569614368</v>
      </c>
      <c r="E3723" s="1206">
        <v>28876587.938636463</v>
      </c>
      <c r="F3723" s="1210">
        <v>159445017.91928315</v>
      </c>
    </row>
    <row r="3724" spans="2:6" ht="13.15" customHeight="1" x14ac:dyDescent="0.3">
      <c r="B3724" s="1172" t="s">
        <v>4500</v>
      </c>
      <c r="C3724" s="1207">
        <v>102410297.03524092</v>
      </c>
      <c r="D3724" s="1208">
        <v>8792015.5188969038</v>
      </c>
      <c r="E3724" s="1207">
        <v>40884217.317775466</v>
      </c>
      <c r="F3724" s="1211">
        <v>152086529.87191328</v>
      </c>
    </row>
    <row r="3725" spans="2:6" ht="13.15" customHeight="1" x14ac:dyDescent="0.3">
      <c r="B3725" s="1173" t="s">
        <v>4501</v>
      </c>
      <c r="C3725" s="1206">
        <v>69947071.784429416</v>
      </c>
      <c r="D3725" s="1206">
        <v>5332623.7985449973</v>
      </c>
      <c r="E3725" s="1206">
        <v>18161064.000149559</v>
      </c>
      <c r="F3725" s="1210">
        <v>93440759.583123982</v>
      </c>
    </row>
    <row r="3726" spans="2:6" ht="13.15" customHeight="1" x14ac:dyDescent="0.3">
      <c r="B3726" s="1172" t="s">
        <v>4502</v>
      </c>
      <c r="C3726" s="1207">
        <v>97900.066896169403</v>
      </c>
      <c r="D3726" s="1208">
        <v>0</v>
      </c>
      <c r="E3726" s="1207">
        <v>0</v>
      </c>
      <c r="F3726" s="1211">
        <v>97900.066896169403</v>
      </c>
    </row>
    <row r="3727" spans="2:6" ht="13.15" customHeight="1" x14ac:dyDescent="0.3">
      <c r="B3727" s="1173" t="s">
        <v>4503</v>
      </c>
      <c r="C3727" s="1206">
        <v>179546811.11025733</v>
      </c>
      <c r="D3727" s="1206">
        <v>9403395.3745804876</v>
      </c>
      <c r="E3727" s="1206">
        <v>38207868.733839959</v>
      </c>
      <c r="F3727" s="1210">
        <v>227158075.21867779</v>
      </c>
    </row>
    <row r="3728" spans="2:6" ht="13.15" customHeight="1" x14ac:dyDescent="0.3">
      <c r="B3728" s="1172" t="s">
        <v>4504</v>
      </c>
      <c r="C3728" s="1207">
        <v>560114819.8315084</v>
      </c>
      <c r="D3728" s="1208">
        <v>26486288.000999179</v>
      </c>
      <c r="E3728" s="1207">
        <v>121481993.72898941</v>
      </c>
      <c r="F3728" s="1211">
        <v>708083101.56149697</v>
      </c>
    </row>
    <row r="3729" spans="2:6" ht="13.15" customHeight="1" x14ac:dyDescent="0.3">
      <c r="B3729" s="1173" t="s">
        <v>4505</v>
      </c>
      <c r="C3729" s="1206">
        <v>78514351.697121367</v>
      </c>
      <c r="D3729" s="1206">
        <v>4034507.5727188177</v>
      </c>
      <c r="E3729" s="1206">
        <v>11360941.506103477</v>
      </c>
      <c r="F3729" s="1210">
        <v>93909800.775943652</v>
      </c>
    </row>
    <row r="3730" spans="2:6" ht="13.15" customHeight="1" x14ac:dyDescent="0.3">
      <c r="B3730" s="1172" t="s">
        <v>4506</v>
      </c>
      <c r="C3730" s="1207">
        <v>0</v>
      </c>
      <c r="D3730" s="1208">
        <v>10272.690112991359</v>
      </c>
      <c r="E3730" s="1207">
        <v>0</v>
      </c>
      <c r="F3730" s="1211">
        <v>10272.690112991359</v>
      </c>
    </row>
    <row r="3731" spans="2:6" ht="13.15" customHeight="1" x14ac:dyDescent="0.3">
      <c r="B3731" s="1173" t="s">
        <v>4507</v>
      </c>
      <c r="C3731" s="1206">
        <v>245743231.65679139</v>
      </c>
      <c r="D3731" s="1206">
        <v>14267415.637834242</v>
      </c>
      <c r="E3731" s="1206">
        <v>59859713.01288978</v>
      </c>
      <c r="F3731" s="1210">
        <v>319870360.30751544</v>
      </c>
    </row>
    <row r="3732" spans="2:6" ht="13.15" customHeight="1" x14ac:dyDescent="0.3">
      <c r="B3732" s="1172" t="s">
        <v>4508</v>
      </c>
      <c r="C3732" s="1207">
        <v>0</v>
      </c>
      <c r="D3732" s="1208">
        <v>0</v>
      </c>
      <c r="E3732" s="1207">
        <v>864.35473011654574</v>
      </c>
      <c r="F3732" s="1211">
        <v>864.35473011654574</v>
      </c>
    </row>
    <row r="3733" spans="2:6" ht="13.15" customHeight="1" x14ac:dyDescent="0.3">
      <c r="B3733" s="1173" t="s">
        <v>4509</v>
      </c>
      <c r="C3733" s="1206">
        <v>74045357.011610046</v>
      </c>
      <c r="D3733" s="1206">
        <v>4936491.9811741663</v>
      </c>
      <c r="E3733" s="1206">
        <v>12469767.88097412</v>
      </c>
      <c r="F3733" s="1210">
        <v>91451616.873758331</v>
      </c>
    </row>
    <row r="3734" spans="2:6" ht="13.15" customHeight="1" x14ac:dyDescent="0.3">
      <c r="B3734" s="1172" t="s">
        <v>4510</v>
      </c>
      <c r="C3734" s="1207">
        <v>15591370.765327467</v>
      </c>
      <c r="D3734" s="1208">
        <v>1147163.9698781583</v>
      </c>
      <c r="E3734" s="1207">
        <v>6976792.6853219941</v>
      </c>
      <c r="F3734" s="1211">
        <v>23715327.420527618</v>
      </c>
    </row>
    <row r="3735" spans="2:6" ht="13.15" customHeight="1" x14ac:dyDescent="0.3">
      <c r="B3735" s="1173" t="s">
        <v>4511</v>
      </c>
      <c r="C3735" s="1206">
        <v>32421443.632303532</v>
      </c>
      <c r="D3735" s="1206">
        <v>1423147.5294617019</v>
      </c>
      <c r="E3735" s="1206">
        <v>9123970.4297882933</v>
      </c>
      <c r="F3735" s="1210">
        <v>42968561.591553524</v>
      </c>
    </row>
    <row r="3736" spans="2:6" ht="13.15" customHeight="1" x14ac:dyDescent="0.3">
      <c r="B3736" s="1172" t="s">
        <v>4512</v>
      </c>
      <c r="C3736" s="1207">
        <v>47534646.985817358</v>
      </c>
      <c r="D3736" s="1208">
        <v>3086760.4406368216</v>
      </c>
      <c r="E3736" s="1207">
        <v>22708444.86070551</v>
      </c>
      <c r="F3736" s="1211">
        <v>73329852.287159681</v>
      </c>
    </row>
    <row r="3737" spans="2:6" ht="13.15" customHeight="1" x14ac:dyDescent="0.3">
      <c r="B3737" s="1173" t="s">
        <v>4513</v>
      </c>
      <c r="C3737" s="1206">
        <v>14924639.905280055</v>
      </c>
      <c r="D3737" s="1206">
        <v>1375555.422664254</v>
      </c>
      <c r="E3737" s="1206">
        <v>2291219.1706682234</v>
      </c>
      <c r="F3737" s="1210">
        <v>18591414.498612531</v>
      </c>
    </row>
    <row r="3738" spans="2:6" ht="13.15" customHeight="1" x14ac:dyDescent="0.3">
      <c r="B3738" s="1172" t="s">
        <v>4514</v>
      </c>
      <c r="C3738" s="1207">
        <v>10616900.420611648</v>
      </c>
      <c r="D3738" s="1208">
        <v>1282200.5922401657</v>
      </c>
      <c r="E3738" s="1207">
        <v>3326901.3562185853</v>
      </c>
      <c r="F3738" s="1211">
        <v>15226002.3690704</v>
      </c>
    </row>
    <row r="3739" spans="2:6" ht="13.15" customHeight="1" x14ac:dyDescent="0.3">
      <c r="B3739" s="1173" t="s">
        <v>4515</v>
      </c>
      <c r="C3739" s="1206">
        <v>7467030.6253149472</v>
      </c>
      <c r="D3739" s="1206">
        <v>452462.74685343984</v>
      </c>
      <c r="E3739" s="1206">
        <v>3781568.611281937</v>
      </c>
      <c r="F3739" s="1210">
        <v>11701061.983450323</v>
      </c>
    </row>
    <row r="3740" spans="2:6" ht="13.15" customHeight="1" x14ac:dyDescent="0.3">
      <c r="B3740" s="1172" t="s">
        <v>4516</v>
      </c>
      <c r="C3740" s="1207">
        <v>1197165711.2021854</v>
      </c>
      <c r="D3740" s="1208">
        <v>18262394.461885408</v>
      </c>
      <c r="E3740" s="1207">
        <v>512386258.7201243</v>
      </c>
      <c r="F3740" s="1211">
        <v>1727814364.3841951</v>
      </c>
    </row>
    <row r="3741" spans="2:6" ht="13.15" customHeight="1" x14ac:dyDescent="0.3">
      <c r="B3741" s="1173" t="s">
        <v>4517</v>
      </c>
      <c r="C3741" s="1206">
        <v>1423827441.5358627</v>
      </c>
      <c r="D3741" s="1206">
        <v>26672068.898083724</v>
      </c>
      <c r="E3741" s="1206">
        <v>208479670.56749082</v>
      </c>
      <c r="F3741" s="1210">
        <v>1658979181.0014372</v>
      </c>
    </row>
    <row r="3742" spans="2:6" ht="13.15" customHeight="1" x14ac:dyDescent="0.3">
      <c r="B3742" s="1172" t="s">
        <v>4518</v>
      </c>
      <c r="C3742" s="1207">
        <v>1019296855.3528577</v>
      </c>
      <c r="D3742" s="1208">
        <v>17809368.827902485</v>
      </c>
      <c r="E3742" s="1207">
        <v>133085232.21867155</v>
      </c>
      <c r="F3742" s="1211">
        <v>1170191456.3994317</v>
      </c>
    </row>
    <row r="3743" spans="2:6" ht="13.15" customHeight="1" x14ac:dyDescent="0.3">
      <c r="B3743" s="1173" t="s">
        <v>4519</v>
      </c>
      <c r="C3743" s="1206">
        <v>1435064375.7134826</v>
      </c>
      <c r="D3743" s="1206">
        <v>42818598.784614116</v>
      </c>
      <c r="E3743" s="1206">
        <v>1177191951.6027312</v>
      </c>
      <c r="F3743" s="1210">
        <v>2655074926.1008282</v>
      </c>
    </row>
    <row r="3744" spans="2:6" ht="13.15" customHeight="1" x14ac:dyDescent="0.3">
      <c r="B3744" s="1172" t="s">
        <v>4520</v>
      </c>
      <c r="C3744" s="1207">
        <v>3794654245.7872248</v>
      </c>
      <c r="D3744" s="1208">
        <v>77360589.650438622</v>
      </c>
      <c r="E3744" s="1207">
        <v>219835723.18169454</v>
      </c>
      <c r="F3744" s="1211">
        <v>4091850558.6193581</v>
      </c>
    </row>
    <row r="3745" spans="2:6" ht="13.15" customHeight="1" x14ac:dyDescent="0.3">
      <c r="B3745" s="1173" t="s">
        <v>4521</v>
      </c>
      <c r="C3745" s="1206">
        <v>447445.63349894999</v>
      </c>
      <c r="D3745" s="1206">
        <v>8865.4722892939117</v>
      </c>
      <c r="E3745" s="1206">
        <v>3766.1170383649496</v>
      </c>
      <c r="F3745" s="1210">
        <v>460077.22282660881</v>
      </c>
    </row>
    <row r="3746" spans="2:6" ht="13.15" customHeight="1" x14ac:dyDescent="0.3">
      <c r="B3746" s="1172" t="s">
        <v>4522</v>
      </c>
      <c r="C3746" s="1207">
        <v>447201497.76727581</v>
      </c>
      <c r="D3746" s="1208">
        <v>5312556.8723790739</v>
      </c>
      <c r="E3746" s="1207">
        <v>125248396.07318436</v>
      </c>
      <c r="F3746" s="1211">
        <v>577762450.71283925</v>
      </c>
    </row>
    <row r="3747" spans="2:6" ht="13.15" customHeight="1" x14ac:dyDescent="0.3">
      <c r="B3747" s="1173" t="s">
        <v>4523</v>
      </c>
      <c r="C3747" s="1206">
        <v>2093996.4099297826</v>
      </c>
      <c r="D3747" s="1206">
        <v>38712.562329916749</v>
      </c>
      <c r="E3747" s="1206">
        <v>655469.33659170824</v>
      </c>
      <c r="F3747" s="1210">
        <v>2788178.3088514078</v>
      </c>
    </row>
    <row r="3748" spans="2:6" ht="13.15" customHeight="1" x14ac:dyDescent="0.3">
      <c r="B3748" s="1172" t="s">
        <v>4524</v>
      </c>
      <c r="C3748" s="1207">
        <v>137315289.22650465</v>
      </c>
      <c r="D3748" s="1208">
        <v>3046851.7431567614</v>
      </c>
      <c r="E3748" s="1207">
        <v>30404387.860962126</v>
      </c>
      <c r="F3748" s="1211">
        <v>170766528.83062354</v>
      </c>
    </row>
    <row r="3749" spans="2:6" ht="13.15" customHeight="1" x14ac:dyDescent="0.3">
      <c r="B3749" s="1173" t="s">
        <v>4525</v>
      </c>
      <c r="C3749" s="1206">
        <v>227376796.79160669</v>
      </c>
      <c r="D3749" s="1206">
        <v>11513715.511710133</v>
      </c>
      <c r="E3749" s="1206">
        <v>167293583.08957642</v>
      </c>
      <c r="F3749" s="1210">
        <v>406184095.39289325</v>
      </c>
    </row>
    <row r="3750" spans="2:6" ht="13.15" customHeight="1" x14ac:dyDescent="0.3">
      <c r="B3750" s="1172" t="s">
        <v>4526</v>
      </c>
      <c r="C3750" s="1207">
        <v>54091903.34930639</v>
      </c>
      <c r="D3750" s="1208">
        <v>2406131.395849078</v>
      </c>
      <c r="E3750" s="1207">
        <v>59133223.630710401</v>
      </c>
      <c r="F3750" s="1211">
        <v>115631258.37586588</v>
      </c>
    </row>
    <row r="3751" spans="2:6" ht="13.15" customHeight="1" x14ac:dyDescent="0.3">
      <c r="B3751" s="1173" t="s">
        <v>4527</v>
      </c>
      <c r="C3751" s="1206">
        <v>59934093.25486622</v>
      </c>
      <c r="D3751" s="1206">
        <v>2728412.4218322672</v>
      </c>
      <c r="E3751" s="1206">
        <v>15744320.000508239</v>
      </c>
      <c r="F3751" s="1210">
        <v>78406825.677206725</v>
      </c>
    </row>
    <row r="3752" spans="2:6" ht="13.15" customHeight="1" x14ac:dyDescent="0.3">
      <c r="B3752" s="1172" t="s">
        <v>4528</v>
      </c>
      <c r="C3752" s="1207">
        <v>94149279.117037252</v>
      </c>
      <c r="D3752" s="1208">
        <v>1916855.8307277127</v>
      </c>
      <c r="E3752" s="1207">
        <v>4479485.1984499609</v>
      </c>
      <c r="F3752" s="1211">
        <v>100545620.14621492</v>
      </c>
    </row>
    <row r="3753" spans="2:6" ht="13.15" customHeight="1" x14ac:dyDescent="0.3">
      <c r="B3753" s="1173" t="s">
        <v>4529</v>
      </c>
      <c r="C3753" s="1206">
        <v>35431222.11848522</v>
      </c>
      <c r="D3753" s="1206">
        <v>1587834.2313690134</v>
      </c>
      <c r="E3753" s="1206">
        <v>3154339.8345218571</v>
      </c>
      <c r="F3753" s="1210">
        <v>40173396.184376091</v>
      </c>
    </row>
    <row r="3754" spans="2:6" ht="13.15" customHeight="1" x14ac:dyDescent="0.3">
      <c r="B3754" s="1172" t="s">
        <v>4530</v>
      </c>
      <c r="C3754" s="1207">
        <v>121353482.08532035</v>
      </c>
      <c r="D3754" s="1208">
        <v>4231658.7898188261</v>
      </c>
      <c r="E3754" s="1207">
        <v>74825382.271521077</v>
      </c>
      <c r="F3754" s="1211">
        <v>200410523.14666027</v>
      </c>
    </row>
    <row r="3755" spans="2:6" ht="13.15" customHeight="1" x14ac:dyDescent="0.3">
      <c r="B3755" s="1173" t="s">
        <v>4531</v>
      </c>
      <c r="C3755" s="1206">
        <v>41382781.554845355</v>
      </c>
      <c r="D3755" s="1206">
        <v>1462408.9067428606</v>
      </c>
      <c r="E3755" s="1206">
        <v>6102776.5719878701</v>
      </c>
      <c r="F3755" s="1210">
        <v>48947967.033576086</v>
      </c>
    </row>
    <row r="3756" spans="2:6" ht="13.15" customHeight="1" x14ac:dyDescent="0.3">
      <c r="B3756" s="1172" t="s">
        <v>4532</v>
      </c>
      <c r="C3756" s="1207">
        <v>224806134.92346966</v>
      </c>
      <c r="D3756" s="1208">
        <v>3122151.9689028123</v>
      </c>
      <c r="E3756" s="1207">
        <v>23601623.635690086</v>
      </c>
      <c r="F3756" s="1211">
        <v>251529910.52806258</v>
      </c>
    </row>
    <row r="3757" spans="2:6" ht="13.15" customHeight="1" x14ac:dyDescent="0.3">
      <c r="B3757" s="1173" t="s">
        <v>4533</v>
      </c>
      <c r="C3757" s="1206">
        <v>78092985.439880639</v>
      </c>
      <c r="D3757" s="1206">
        <v>2411408.4626879422</v>
      </c>
      <c r="E3757" s="1206">
        <v>26077541.724206548</v>
      </c>
      <c r="F3757" s="1210">
        <v>106581935.62677513</v>
      </c>
    </row>
    <row r="3758" spans="2:6" ht="13.15" customHeight="1" x14ac:dyDescent="0.3">
      <c r="B3758" s="1172" t="s">
        <v>4534</v>
      </c>
      <c r="C3758" s="1207">
        <v>463264208.88256931</v>
      </c>
      <c r="D3758" s="1208">
        <v>8849655.1609555501</v>
      </c>
      <c r="E3758" s="1207">
        <v>44476345.602457754</v>
      </c>
      <c r="F3758" s="1211">
        <v>516590209.64598262</v>
      </c>
    </row>
    <row r="3759" spans="2:6" ht="13.15" customHeight="1" x14ac:dyDescent="0.3">
      <c r="B3759" s="1173" t="s">
        <v>4535</v>
      </c>
      <c r="C3759" s="1206">
        <v>215160725.40378726</v>
      </c>
      <c r="D3759" s="1206">
        <v>6236296.868388785</v>
      </c>
      <c r="E3759" s="1206">
        <v>49403839.844443217</v>
      </c>
      <c r="F3759" s="1210">
        <v>270800862.11661923</v>
      </c>
    </row>
    <row r="3760" spans="2:6" ht="13.15" customHeight="1" x14ac:dyDescent="0.3">
      <c r="B3760" s="1172" t="s">
        <v>4536</v>
      </c>
      <c r="C3760" s="1207">
        <v>48942796.76252614</v>
      </c>
      <c r="D3760" s="1208">
        <v>1368871.1380016909</v>
      </c>
      <c r="E3760" s="1207">
        <v>8773003.4609778635</v>
      </c>
      <c r="F3760" s="1211">
        <v>59084671.361505687</v>
      </c>
    </row>
    <row r="3761" spans="2:6" ht="13.15" customHeight="1" x14ac:dyDescent="0.3">
      <c r="B3761" s="1173" t="s">
        <v>4537</v>
      </c>
      <c r="C3761" s="1206">
        <v>33339819.992057558</v>
      </c>
      <c r="D3761" s="1206">
        <v>708252.73066692473</v>
      </c>
      <c r="E3761" s="1206">
        <v>4284668.1368112955</v>
      </c>
      <c r="F3761" s="1210">
        <v>38332740.859535776</v>
      </c>
    </row>
    <row r="3762" spans="2:6" ht="13.15" customHeight="1" x14ac:dyDescent="0.3">
      <c r="B3762" s="1172" t="s">
        <v>4538</v>
      </c>
      <c r="C3762" s="1207">
        <v>60150920.739149518</v>
      </c>
      <c r="D3762" s="1208">
        <v>1441722.8047345078</v>
      </c>
      <c r="E3762" s="1207">
        <v>7286695.5937532196</v>
      </c>
      <c r="F3762" s="1211">
        <v>68879339.137637243</v>
      </c>
    </row>
    <row r="3763" spans="2:6" ht="13.15" customHeight="1" x14ac:dyDescent="0.3">
      <c r="B3763" s="1173" t="s">
        <v>4539</v>
      </c>
      <c r="C3763" s="1206">
        <v>123839488.38654567</v>
      </c>
      <c r="D3763" s="1206">
        <v>1125647.6093538248</v>
      </c>
      <c r="E3763" s="1206">
        <v>2756303.7550945049</v>
      </c>
      <c r="F3763" s="1210">
        <v>127721439.750994</v>
      </c>
    </row>
    <row r="3764" spans="2:6" ht="13.15" customHeight="1" x14ac:dyDescent="0.3">
      <c r="B3764" s="1172" t="s">
        <v>4540</v>
      </c>
      <c r="C3764" s="1207">
        <v>127705243.88719328</v>
      </c>
      <c r="D3764" s="1208">
        <v>1616119.309625332</v>
      </c>
      <c r="E3764" s="1207">
        <v>4725118.7607598687</v>
      </c>
      <c r="F3764" s="1211">
        <v>134046481.95757848</v>
      </c>
    </row>
    <row r="3765" spans="2:6" ht="13.15" customHeight="1" x14ac:dyDescent="0.3">
      <c r="B3765" s="1173" t="s">
        <v>4541</v>
      </c>
      <c r="C3765" s="1206">
        <v>43918488.866322018</v>
      </c>
      <c r="D3765" s="1206">
        <v>673452.23388688674</v>
      </c>
      <c r="E3765" s="1206">
        <v>4948554.3091643834</v>
      </c>
      <c r="F3765" s="1210">
        <v>49540495.409373291</v>
      </c>
    </row>
    <row r="3766" spans="2:6" ht="13.15" customHeight="1" x14ac:dyDescent="0.3">
      <c r="B3766" s="1172" t="s">
        <v>4542</v>
      </c>
      <c r="C3766" s="1207">
        <v>87796.015361557773</v>
      </c>
      <c r="D3766" s="1208">
        <v>0</v>
      </c>
      <c r="E3766" s="1207">
        <v>0</v>
      </c>
      <c r="F3766" s="1211">
        <v>87796.015361557773</v>
      </c>
    </row>
    <row r="3767" spans="2:6" ht="13.15" customHeight="1" x14ac:dyDescent="0.3">
      <c r="B3767" s="1173" t="s">
        <v>4543</v>
      </c>
      <c r="C3767" s="1206">
        <v>31626637.091993071</v>
      </c>
      <c r="D3767" s="1206">
        <v>837843.4200512229</v>
      </c>
      <c r="E3767" s="1206">
        <v>4043451.4274852015</v>
      </c>
      <c r="F3767" s="1210">
        <v>36507931.939529493</v>
      </c>
    </row>
    <row r="3768" spans="2:6" ht="13.15" customHeight="1" x14ac:dyDescent="0.3">
      <c r="B3768" s="1172" t="s">
        <v>4544</v>
      </c>
      <c r="C3768" s="1207">
        <v>134076940.7096616</v>
      </c>
      <c r="D3768" s="1208">
        <v>2149398.5760937165</v>
      </c>
      <c r="E3768" s="1207">
        <v>21129768.773934755</v>
      </c>
      <c r="F3768" s="1211">
        <v>157356108.05969006</v>
      </c>
    </row>
    <row r="3769" spans="2:6" ht="13.15" customHeight="1" x14ac:dyDescent="0.3">
      <c r="B3769" s="1173" t="s">
        <v>4545</v>
      </c>
      <c r="C3769" s="1206">
        <v>93984337.302796558</v>
      </c>
      <c r="D3769" s="1206">
        <v>2481980.4365463704</v>
      </c>
      <c r="E3769" s="1206">
        <v>19156632.143949423</v>
      </c>
      <c r="F3769" s="1210">
        <v>115622949.88329235</v>
      </c>
    </row>
    <row r="3770" spans="2:6" ht="13.15" customHeight="1" x14ac:dyDescent="0.3">
      <c r="B3770" s="1172" t="s">
        <v>4546</v>
      </c>
      <c r="C3770" s="1207">
        <v>35765065.442838252</v>
      </c>
      <c r="D3770" s="1208">
        <v>1059452.0829270971</v>
      </c>
      <c r="E3770" s="1207">
        <v>1922448.3990263571</v>
      </c>
      <c r="F3770" s="1211">
        <v>38746965.924791709</v>
      </c>
    </row>
    <row r="3771" spans="2:6" ht="13.15" customHeight="1" x14ac:dyDescent="0.3">
      <c r="B3771" s="1173" t="s">
        <v>4547</v>
      </c>
      <c r="C3771" s="1206">
        <v>478707842.02951252</v>
      </c>
      <c r="D3771" s="1206">
        <v>8180227.5700444393</v>
      </c>
      <c r="E3771" s="1206">
        <v>15786774.477393731</v>
      </c>
      <c r="F3771" s="1210">
        <v>502674844.07695073</v>
      </c>
    </row>
    <row r="3772" spans="2:6" ht="13.15" customHeight="1" x14ac:dyDescent="0.3">
      <c r="B3772" s="1172" t="s">
        <v>4548</v>
      </c>
      <c r="C3772" s="1207">
        <v>295160509.21773344</v>
      </c>
      <c r="D3772" s="1208">
        <v>8129736.5945301792</v>
      </c>
      <c r="E3772" s="1207">
        <v>69338941.684651658</v>
      </c>
      <c r="F3772" s="1211">
        <v>372629187.49691528</v>
      </c>
    </row>
    <row r="3773" spans="2:6" ht="13.15" customHeight="1" x14ac:dyDescent="0.3">
      <c r="B3773" s="1173" t="s">
        <v>4549</v>
      </c>
      <c r="C3773" s="1206">
        <v>375145683.11932576</v>
      </c>
      <c r="D3773" s="1206">
        <v>9295067.7465122677</v>
      </c>
      <c r="E3773" s="1206">
        <v>50328392.75522434</v>
      </c>
      <c r="F3773" s="1210">
        <v>434769143.6210624</v>
      </c>
    </row>
    <row r="3774" spans="2:6" ht="13.15" customHeight="1" x14ac:dyDescent="0.3">
      <c r="B3774" s="1172" t="s">
        <v>4550</v>
      </c>
      <c r="C3774" s="1207">
        <v>52465014.51099696</v>
      </c>
      <c r="D3774" s="1208">
        <v>1234524.0523732968</v>
      </c>
      <c r="E3774" s="1207">
        <v>4873659.6337911142</v>
      </c>
      <c r="F3774" s="1211">
        <v>58573198.197161369</v>
      </c>
    </row>
    <row r="3775" spans="2:6" ht="13.15" customHeight="1" x14ac:dyDescent="0.3">
      <c r="B3775" s="1173" t="s">
        <v>4551</v>
      </c>
      <c r="C3775" s="1206">
        <v>80628965.833831266</v>
      </c>
      <c r="D3775" s="1206">
        <v>1553019.6624107386</v>
      </c>
      <c r="E3775" s="1206">
        <v>6762217.4914432149</v>
      </c>
      <c r="F3775" s="1210">
        <v>88944202.987685218</v>
      </c>
    </row>
    <row r="3776" spans="2:6" ht="13.15" customHeight="1" x14ac:dyDescent="0.3">
      <c r="B3776" s="1172" t="s">
        <v>4552</v>
      </c>
      <c r="C3776" s="1207">
        <v>74455526.887420475</v>
      </c>
      <c r="D3776" s="1208">
        <v>1977225.4753643339</v>
      </c>
      <c r="E3776" s="1207">
        <v>17831393.668095957</v>
      </c>
      <c r="F3776" s="1211">
        <v>94264146.030880764</v>
      </c>
    </row>
    <row r="3777" spans="2:6" ht="13.15" customHeight="1" x14ac:dyDescent="0.3">
      <c r="B3777" s="1173" t="s">
        <v>4553</v>
      </c>
      <c r="C3777" s="1206">
        <v>25243607.346857615</v>
      </c>
      <c r="D3777" s="1206">
        <v>457190.99874106341</v>
      </c>
      <c r="E3777" s="1206">
        <v>1452115.9465957968</v>
      </c>
      <c r="F3777" s="1210">
        <v>27152914.292194474</v>
      </c>
    </row>
    <row r="3778" spans="2:6" ht="13.15" customHeight="1" x14ac:dyDescent="0.3">
      <c r="B3778" s="1172" t="s">
        <v>4554</v>
      </c>
      <c r="C3778" s="1207">
        <v>77887763.960738525</v>
      </c>
      <c r="D3778" s="1208">
        <v>3341396.5058348738</v>
      </c>
      <c r="E3778" s="1207">
        <v>10469867.106278138</v>
      </c>
      <c r="F3778" s="1211">
        <v>91699027.572851539</v>
      </c>
    </row>
    <row r="3779" spans="2:6" ht="13.15" customHeight="1" x14ac:dyDescent="0.3">
      <c r="B3779" s="1173" t="s">
        <v>4555</v>
      </c>
      <c r="C3779" s="1206">
        <v>18092669.685091667</v>
      </c>
      <c r="D3779" s="1206">
        <v>528930.96339315909</v>
      </c>
      <c r="E3779" s="1206">
        <v>893248.87395187025</v>
      </c>
      <c r="F3779" s="1210">
        <v>19514849.522436697</v>
      </c>
    </row>
    <row r="3780" spans="2:6" ht="13.15" customHeight="1" x14ac:dyDescent="0.3">
      <c r="B3780" s="1172" t="s">
        <v>4556</v>
      </c>
      <c r="C3780" s="1207">
        <v>15742248.832161874</v>
      </c>
      <c r="D3780" s="1208">
        <v>192366.67649944086</v>
      </c>
      <c r="E3780" s="1207">
        <v>1147122.2061118158</v>
      </c>
      <c r="F3780" s="1211">
        <v>17081737.71477313</v>
      </c>
    </row>
    <row r="3781" spans="2:6" ht="13.15" customHeight="1" x14ac:dyDescent="0.3">
      <c r="B3781" s="1173" t="s">
        <v>4557</v>
      </c>
      <c r="C3781" s="1206">
        <v>16079232.604964867</v>
      </c>
      <c r="D3781" s="1206">
        <v>843711.51837604097</v>
      </c>
      <c r="E3781" s="1206">
        <v>4849894.3906839378</v>
      </c>
      <c r="F3781" s="1210">
        <v>21772838.514024846</v>
      </c>
    </row>
    <row r="3782" spans="2:6" ht="13.15" customHeight="1" x14ac:dyDescent="0.3">
      <c r="B3782" s="1172" t="s">
        <v>4558</v>
      </c>
      <c r="C3782" s="1207">
        <v>392526153.71246433</v>
      </c>
      <c r="D3782" s="1208">
        <v>14936012.970229372</v>
      </c>
      <c r="E3782" s="1207">
        <v>112160760.64472455</v>
      </c>
      <c r="F3782" s="1211">
        <v>519622927.32741827</v>
      </c>
    </row>
    <row r="3783" spans="2:6" ht="13.15" customHeight="1" x14ac:dyDescent="0.3">
      <c r="B3783" s="1173" t="s">
        <v>4559</v>
      </c>
      <c r="C3783" s="1206">
        <v>146590262.37033024</v>
      </c>
      <c r="D3783" s="1206">
        <v>5575129.6461027795</v>
      </c>
      <c r="E3783" s="1206">
        <v>26034035.639313657</v>
      </c>
      <c r="F3783" s="1210">
        <v>178199427.6557467</v>
      </c>
    </row>
    <row r="3784" spans="2:6" ht="13.15" customHeight="1" x14ac:dyDescent="0.3">
      <c r="B3784" s="1172" t="s">
        <v>4560</v>
      </c>
      <c r="C3784" s="1207">
        <v>453262017.11072546</v>
      </c>
      <c r="D3784" s="1208">
        <v>13644665.462135179</v>
      </c>
      <c r="E3784" s="1207">
        <v>25555867.318349306</v>
      </c>
      <c r="F3784" s="1211">
        <v>492462549.89120996</v>
      </c>
    </row>
    <row r="3785" spans="2:6" ht="13.15" customHeight="1" x14ac:dyDescent="0.3">
      <c r="B3785" s="1173" t="s">
        <v>4561</v>
      </c>
      <c r="C3785" s="1206">
        <v>89361051.019526988</v>
      </c>
      <c r="D3785" s="1206">
        <v>1320026.6073411528</v>
      </c>
      <c r="E3785" s="1206">
        <v>787797.59687765175</v>
      </c>
      <c r="F3785" s="1210">
        <v>91468875.223745793</v>
      </c>
    </row>
    <row r="3786" spans="2:6" ht="13.15" customHeight="1" x14ac:dyDescent="0.3">
      <c r="B3786" s="1172" t="s">
        <v>4562</v>
      </c>
      <c r="C3786" s="1207">
        <v>1458817772.000222</v>
      </c>
      <c r="D3786" s="1208">
        <v>33862501.667474084</v>
      </c>
      <c r="E3786" s="1207">
        <v>137063085.32150838</v>
      </c>
      <c r="F3786" s="1211">
        <v>1629743358.9892044</v>
      </c>
    </row>
    <row r="3787" spans="2:6" ht="13.15" customHeight="1" x14ac:dyDescent="0.3">
      <c r="B3787" s="1173" t="s">
        <v>4563</v>
      </c>
      <c r="C3787" s="1206">
        <v>1177337602.3954058</v>
      </c>
      <c r="D3787" s="1206">
        <v>40103526.78775049</v>
      </c>
      <c r="E3787" s="1206">
        <v>2116266200.0837357</v>
      </c>
      <c r="F3787" s="1210">
        <v>3333707329.266892</v>
      </c>
    </row>
    <row r="3788" spans="2:6" ht="13.15" customHeight="1" x14ac:dyDescent="0.3">
      <c r="B3788" s="1172" t="s">
        <v>4564</v>
      </c>
      <c r="C3788" s="1207">
        <v>967399033.14016938</v>
      </c>
      <c r="D3788" s="1208">
        <v>25385801.446333058</v>
      </c>
      <c r="E3788" s="1207">
        <v>46970155.705687851</v>
      </c>
      <c r="F3788" s="1211">
        <v>1039754990.2921903</v>
      </c>
    </row>
    <row r="3789" spans="2:6" ht="13.15" customHeight="1" x14ac:dyDescent="0.3">
      <c r="B3789" s="1173" t="s">
        <v>4565</v>
      </c>
      <c r="C3789" s="1206">
        <v>660511133.62167501</v>
      </c>
      <c r="D3789" s="1206">
        <v>18455295.881157845</v>
      </c>
      <c r="E3789" s="1206">
        <v>233613476.78020695</v>
      </c>
      <c r="F3789" s="1210">
        <v>912579906.28303981</v>
      </c>
    </row>
    <row r="3790" spans="2:6" ht="13.15" customHeight="1" x14ac:dyDescent="0.3">
      <c r="B3790" s="1172" t="s">
        <v>4566</v>
      </c>
      <c r="C3790" s="1207">
        <v>1644366.116639565</v>
      </c>
      <c r="D3790" s="1208">
        <v>20967.545573091946</v>
      </c>
      <c r="E3790" s="1207">
        <v>3233242.3472480993</v>
      </c>
      <c r="F3790" s="1211">
        <v>4898576.0094607566</v>
      </c>
    </row>
    <row r="3791" spans="2:6" ht="13.15" customHeight="1" x14ac:dyDescent="0.3">
      <c r="B3791" s="1173" t="s">
        <v>4567</v>
      </c>
      <c r="C3791" s="1206">
        <v>40159508.612972587</v>
      </c>
      <c r="D3791" s="1206">
        <v>1587974.953151383</v>
      </c>
      <c r="E3791" s="1206">
        <v>9979670.4617009591</v>
      </c>
      <c r="F3791" s="1210">
        <v>51727154.027824931</v>
      </c>
    </row>
    <row r="3792" spans="2:6" ht="13.15" customHeight="1" x14ac:dyDescent="0.3">
      <c r="B3792" s="1172" t="s">
        <v>4568</v>
      </c>
      <c r="C3792" s="1207">
        <v>85281198.859335154</v>
      </c>
      <c r="D3792" s="1208">
        <v>2417248.4166562874</v>
      </c>
      <c r="E3792" s="1207">
        <v>9101607.2895249911</v>
      </c>
      <c r="F3792" s="1211">
        <v>96800054.565516427</v>
      </c>
    </row>
    <row r="3793" spans="2:6" ht="13.15" customHeight="1" x14ac:dyDescent="0.3">
      <c r="B3793" s="1173" t="s">
        <v>4569</v>
      </c>
      <c r="C3793" s="1206">
        <v>280269321.91550708</v>
      </c>
      <c r="D3793" s="1206">
        <v>5550770.7055745767</v>
      </c>
      <c r="E3793" s="1206">
        <v>13516053.897548951</v>
      </c>
      <c r="F3793" s="1210">
        <v>299336146.51863062</v>
      </c>
    </row>
    <row r="3794" spans="2:6" ht="13.15" customHeight="1" x14ac:dyDescent="0.3">
      <c r="B3794" s="1172" t="s">
        <v>4570</v>
      </c>
      <c r="C3794" s="1207">
        <v>21639328.314977299</v>
      </c>
      <c r="D3794" s="1208">
        <v>530084.8820085912</v>
      </c>
      <c r="E3794" s="1207">
        <v>1539847.951702626</v>
      </c>
      <c r="F3794" s="1211">
        <v>23709261.148688514</v>
      </c>
    </row>
    <row r="3795" spans="2:6" ht="13.15" customHeight="1" x14ac:dyDescent="0.3">
      <c r="B3795" s="1173" t="s">
        <v>4571</v>
      </c>
      <c r="C3795" s="1206">
        <v>260352461.30470729</v>
      </c>
      <c r="D3795" s="1206">
        <v>4389773.7844894715</v>
      </c>
      <c r="E3795" s="1206">
        <v>23352823.465077981</v>
      </c>
      <c r="F3795" s="1210">
        <v>288095058.55427474</v>
      </c>
    </row>
    <row r="3796" spans="2:6" ht="13.15" customHeight="1" x14ac:dyDescent="0.3">
      <c r="B3796" s="1172" t="s">
        <v>4572</v>
      </c>
      <c r="C3796" s="1207">
        <v>265640020.70575917</v>
      </c>
      <c r="D3796" s="1208">
        <v>4410262.8760025064</v>
      </c>
      <c r="E3796" s="1207">
        <v>1081616.4654936977</v>
      </c>
      <c r="F3796" s="1211">
        <v>271131900.04725534</v>
      </c>
    </row>
    <row r="3797" spans="2:6" ht="13.15" customHeight="1" x14ac:dyDescent="0.3">
      <c r="B3797" s="1173" t="s">
        <v>4573</v>
      </c>
      <c r="C3797" s="1206">
        <v>123516977.98485979</v>
      </c>
      <c r="D3797" s="1206">
        <v>3487465.7159346682</v>
      </c>
      <c r="E3797" s="1206">
        <v>226319225.6856485</v>
      </c>
      <c r="F3797" s="1210">
        <v>353323669.38644296</v>
      </c>
    </row>
    <row r="3798" spans="2:6" ht="13.15" customHeight="1" x14ac:dyDescent="0.3">
      <c r="B3798" s="1172" t="s">
        <v>4574</v>
      </c>
      <c r="C3798" s="1207">
        <v>1843989.4050666222</v>
      </c>
      <c r="D3798" s="1208">
        <v>29551.574297646373</v>
      </c>
      <c r="E3798" s="1207">
        <v>788106.29499555042</v>
      </c>
      <c r="F3798" s="1211">
        <v>2661647.274359819</v>
      </c>
    </row>
    <row r="3799" spans="2:6" ht="13.15" customHeight="1" x14ac:dyDescent="0.3">
      <c r="B3799" s="1173" t="s">
        <v>4575</v>
      </c>
      <c r="C3799" s="1206">
        <v>207344149.21186954</v>
      </c>
      <c r="D3799" s="1206">
        <v>5428764.9202600047</v>
      </c>
      <c r="E3799" s="1206">
        <v>7835788.0895180227</v>
      </c>
      <c r="F3799" s="1210">
        <v>220608702.22164756</v>
      </c>
    </row>
    <row r="3800" spans="2:6" ht="13.15" customHeight="1" x14ac:dyDescent="0.3">
      <c r="B3800" s="1172" t="s">
        <v>4576</v>
      </c>
      <c r="C3800" s="1207">
        <v>52003095.506380856</v>
      </c>
      <c r="D3800" s="1208">
        <v>3404200.6373064928</v>
      </c>
      <c r="E3800" s="1207">
        <v>29196855.347196136</v>
      </c>
      <c r="F3800" s="1211">
        <v>84604151.490883484</v>
      </c>
    </row>
    <row r="3801" spans="2:6" ht="13.15" customHeight="1" x14ac:dyDescent="0.3">
      <c r="B3801" s="1173" t="s">
        <v>4577</v>
      </c>
      <c r="C3801" s="1206">
        <v>726535.92183335766</v>
      </c>
      <c r="D3801" s="1206">
        <v>2955.1574297646371</v>
      </c>
      <c r="E3801" s="1206">
        <v>1975.6679545521044</v>
      </c>
      <c r="F3801" s="1210">
        <v>731466.74721767439</v>
      </c>
    </row>
    <row r="3802" spans="2:6" ht="13.15" customHeight="1" x14ac:dyDescent="0.3">
      <c r="B3802" s="1172" t="s">
        <v>4578</v>
      </c>
      <c r="C3802" s="1207">
        <v>82991811.939323887</v>
      </c>
      <c r="D3802" s="1208">
        <v>4093272.989036419</v>
      </c>
      <c r="E3802" s="1207">
        <v>10166602.07525439</v>
      </c>
      <c r="F3802" s="1211">
        <v>97251687.003614709</v>
      </c>
    </row>
    <row r="3803" spans="2:6" ht="13.15" customHeight="1" x14ac:dyDescent="0.3">
      <c r="B3803" s="1173" t="s">
        <v>4579</v>
      </c>
      <c r="C3803" s="1206">
        <v>113888772.6610336</v>
      </c>
      <c r="D3803" s="1206">
        <v>2962587.5398737593</v>
      </c>
      <c r="E3803" s="1206">
        <v>17730169.013506565</v>
      </c>
      <c r="F3803" s="1210">
        <v>134581529.21441394</v>
      </c>
    </row>
    <row r="3804" spans="2:6" ht="13.15" customHeight="1" x14ac:dyDescent="0.3">
      <c r="B3804" s="1172" t="s">
        <v>4580</v>
      </c>
      <c r="C3804" s="1207">
        <v>112298613.41546485</v>
      </c>
      <c r="D3804" s="1208">
        <v>3831037.9475903995</v>
      </c>
      <c r="E3804" s="1207">
        <v>17418167.82319073</v>
      </c>
      <c r="F3804" s="1211">
        <v>133547819.18624598</v>
      </c>
    </row>
    <row r="3805" spans="2:6" ht="13.15" customHeight="1" x14ac:dyDescent="0.3">
      <c r="B3805" s="1173" t="s">
        <v>4581</v>
      </c>
      <c r="C3805" s="1206">
        <v>3060649245.2099953</v>
      </c>
      <c r="D3805" s="1206">
        <v>105531739.55175079</v>
      </c>
      <c r="E3805" s="1206">
        <v>1255494791.4542997</v>
      </c>
      <c r="F3805" s="1210">
        <v>4421675776.2160454</v>
      </c>
    </row>
    <row r="3806" spans="2:6" ht="13.15" customHeight="1" x14ac:dyDescent="0.3">
      <c r="B3806" s="1172" t="s">
        <v>4582</v>
      </c>
      <c r="C3806" s="1207">
        <v>1349565530.1224432</v>
      </c>
      <c r="D3806" s="1208">
        <v>32414671.537384722</v>
      </c>
      <c r="E3806" s="1207">
        <v>412243329.11832523</v>
      </c>
      <c r="F3806" s="1211">
        <v>1794223530.7781532</v>
      </c>
    </row>
    <row r="3807" spans="2:6" ht="13.15" customHeight="1" x14ac:dyDescent="0.3">
      <c r="B3807" s="1173" t="s">
        <v>4583</v>
      </c>
      <c r="C3807" s="1206">
        <v>660434943.61145461</v>
      </c>
      <c r="D3807" s="1206">
        <v>25625563.219134644</v>
      </c>
      <c r="E3807" s="1206">
        <v>180077758.55261287</v>
      </c>
      <c r="F3807" s="1210">
        <v>866138265.3832022</v>
      </c>
    </row>
    <row r="3808" spans="2:6" ht="13.15" customHeight="1" x14ac:dyDescent="0.3">
      <c r="B3808" s="1172" t="s">
        <v>4584</v>
      </c>
      <c r="C3808" s="1207">
        <v>342174661.00828153</v>
      </c>
      <c r="D3808" s="1208">
        <v>11451952.721428055</v>
      </c>
      <c r="E3808" s="1207">
        <v>118944568.4057685</v>
      </c>
      <c r="F3808" s="1211">
        <v>472571182.13547808</v>
      </c>
    </row>
    <row r="3809" spans="2:6" ht="13.15" customHeight="1" x14ac:dyDescent="0.3">
      <c r="B3809" s="1173" t="s">
        <v>4585</v>
      </c>
      <c r="C3809" s="1206">
        <v>49232673.808579929</v>
      </c>
      <c r="D3809" s="1206">
        <v>1693248.9185421902</v>
      </c>
      <c r="E3809" s="1206">
        <v>6743016.4685099125</v>
      </c>
      <c r="F3809" s="1210">
        <v>57668939.195632033</v>
      </c>
    </row>
    <row r="3810" spans="2:6" ht="13.15" customHeight="1" x14ac:dyDescent="0.3">
      <c r="B3810" s="1172" t="s">
        <v>4586</v>
      </c>
      <c r="C3810" s="1207">
        <v>145800371.31455016</v>
      </c>
      <c r="D3810" s="1208">
        <v>4778644.3578900257</v>
      </c>
      <c r="E3810" s="1207">
        <v>29015304.403220192</v>
      </c>
      <c r="F3810" s="1211">
        <v>179594320.07566041</v>
      </c>
    </row>
    <row r="3811" spans="2:6" ht="13.15" customHeight="1" x14ac:dyDescent="0.3">
      <c r="B3811" s="1173" t="s">
        <v>4587</v>
      </c>
      <c r="C3811" s="1206">
        <v>35253308.886733875</v>
      </c>
      <c r="D3811" s="1206">
        <v>358263.58573513268</v>
      </c>
      <c r="E3811" s="1206">
        <v>11433252.192616608</v>
      </c>
      <c r="F3811" s="1210">
        <v>47044824.665085614</v>
      </c>
    </row>
    <row r="3812" spans="2:6" ht="13.15" customHeight="1" x14ac:dyDescent="0.3">
      <c r="B3812" s="1172" t="s">
        <v>4588</v>
      </c>
      <c r="C3812" s="1207">
        <v>52202991.877281837</v>
      </c>
      <c r="D3812" s="1208">
        <v>565209.03888807935</v>
      </c>
      <c r="E3812" s="1207">
        <v>15551785.131427076</v>
      </c>
      <c r="F3812" s="1211">
        <v>68319986.047596991</v>
      </c>
    </row>
    <row r="3813" spans="2:6" ht="13.15" customHeight="1" x14ac:dyDescent="0.3">
      <c r="B3813" s="1173" t="s">
        <v>4589</v>
      </c>
      <c r="C3813" s="1206">
        <v>16452809.429271586</v>
      </c>
      <c r="D3813" s="1206">
        <v>534770.91736150335</v>
      </c>
      <c r="E3813" s="1206">
        <v>4357644.3718825653</v>
      </c>
      <c r="F3813" s="1210">
        <v>21345224.718515653</v>
      </c>
    </row>
    <row r="3814" spans="2:6" ht="13.15" customHeight="1" x14ac:dyDescent="0.3">
      <c r="B3814" s="1172" t="s">
        <v>4590</v>
      </c>
      <c r="C3814" s="1207">
        <v>48739623.401938275</v>
      </c>
      <c r="D3814" s="1208">
        <v>592466.84813309903</v>
      </c>
      <c r="E3814" s="1207">
        <v>3171132.2859268673</v>
      </c>
      <c r="F3814" s="1211">
        <v>52503222.53599824</v>
      </c>
    </row>
    <row r="3815" spans="2:6" ht="13.15" customHeight="1" x14ac:dyDescent="0.3">
      <c r="B3815" s="1173" t="s">
        <v>4591</v>
      </c>
      <c r="C3815" s="1206">
        <v>20592466.651249353</v>
      </c>
      <c r="D3815" s="1206">
        <v>1045196.9663730414</v>
      </c>
      <c r="E3815" s="1206">
        <v>4013384.2308018608</v>
      </c>
      <c r="F3815" s="1210">
        <v>25651047.848424256</v>
      </c>
    </row>
    <row r="3816" spans="2:6" ht="13.15" customHeight="1" x14ac:dyDescent="0.3">
      <c r="B3816" s="1172" t="s">
        <v>4592</v>
      </c>
      <c r="C3816" s="1207">
        <v>57630506.046211727</v>
      </c>
      <c r="D3816" s="1208">
        <v>1794835.9732349082</v>
      </c>
      <c r="E3816" s="1207">
        <v>11068741.455001747</v>
      </c>
      <c r="F3816" s="1211">
        <v>70494083.474448383</v>
      </c>
    </row>
    <row r="3817" spans="2:6" ht="13.15" customHeight="1" x14ac:dyDescent="0.3">
      <c r="B3817" s="1173" t="s">
        <v>4593</v>
      </c>
      <c r="C3817" s="1206">
        <v>44587540.927397668</v>
      </c>
      <c r="D3817" s="1206">
        <v>793234.61504001345</v>
      </c>
      <c r="E3817" s="1206">
        <v>3074381.8818246252</v>
      </c>
      <c r="F3817" s="1210">
        <v>48455157.424262308</v>
      </c>
    </row>
    <row r="3818" spans="2:6" ht="13.15" customHeight="1" x14ac:dyDescent="0.3">
      <c r="B3818" s="1172" t="s">
        <v>4594</v>
      </c>
      <c r="C3818" s="1207">
        <v>71200929.96337992</v>
      </c>
      <c r="D3818" s="1208">
        <v>2138661.5040989048</v>
      </c>
      <c r="E3818" s="1207">
        <v>15068475.897981416</v>
      </c>
      <c r="F3818" s="1211">
        <v>88408067.365460247</v>
      </c>
    </row>
    <row r="3819" spans="2:6" ht="13.15" customHeight="1" x14ac:dyDescent="0.3">
      <c r="B3819" s="1173" t="s">
        <v>4595</v>
      </c>
      <c r="C3819" s="1206">
        <v>71978122.684123278</v>
      </c>
      <c r="D3819" s="1206">
        <v>1614191.4212068662</v>
      </c>
      <c r="E3819" s="1206">
        <v>7761239.8452792736</v>
      </c>
      <c r="F3819" s="1210">
        <v>81353553.950609416</v>
      </c>
    </row>
    <row r="3820" spans="2:6" ht="13.15" customHeight="1" x14ac:dyDescent="0.3">
      <c r="B3820" s="1172" t="s">
        <v>4596</v>
      </c>
      <c r="C3820" s="1207">
        <v>21436291.495626386</v>
      </c>
      <c r="D3820" s="1208">
        <v>199304.26037026924</v>
      </c>
      <c r="E3820" s="1207">
        <v>2787111.8272608016</v>
      </c>
      <c r="F3820" s="1211">
        <v>24422707.583257459</v>
      </c>
    </row>
    <row r="3821" spans="2:6" ht="13.15" customHeight="1" x14ac:dyDescent="0.3">
      <c r="B3821" s="1173" t="s">
        <v>4597</v>
      </c>
      <c r="C3821" s="1206">
        <v>9154816.8553059511</v>
      </c>
      <c r="D3821" s="1206">
        <v>490190.25670676841</v>
      </c>
      <c r="E3821" s="1206">
        <v>4238919.0757386992</v>
      </c>
      <c r="F3821" s="1210">
        <v>13883926.18775142</v>
      </c>
    </row>
    <row r="3822" spans="2:6" ht="13.15" customHeight="1" x14ac:dyDescent="0.3">
      <c r="B3822" s="1172" t="s">
        <v>4598</v>
      </c>
      <c r="C3822" s="1207">
        <v>167745961.62401575</v>
      </c>
      <c r="D3822" s="1208">
        <v>6807866.5318399779</v>
      </c>
      <c r="E3822" s="1207">
        <v>46257196.64442455</v>
      </c>
      <c r="F3822" s="1211">
        <v>220811024.80028027</v>
      </c>
    </row>
    <row r="3823" spans="2:6" ht="13.15" customHeight="1" x14ac:dyDescent="0.3">
      <c r="B3823" s="1173" t="s">
        <v>4599</v>
      </c>
      <c r="C3823" s="1206">
        <v>25292352.568450261</v>
      </c>
      <c r="D3823" s="1206">
        <v>370787.82436604012</v>
      </c>
      <c r="E3823" s="1206">
        <v>4678485.8758766912</v>
      </c>
      <c r="F3823" s="1210">
        <v>30341626.268692993</v>
      </c>
    </row>
    <row r="3824" spans="2:6" ht="13.15" customHeight="1" x14ac:dyDescent="0.3">
      <c r="B3824" s="1172" t="s">
        <v>4600</v>
      </c>
      <c r="C3824" s="1207">
        <v>70060264.469864413</v>
      </c>
      <c r="D3824" s="1208">
        <v>1021921.5835690859</v>
      </c>
      <c r="E3824" s="1207">
        <v>7483021.8898436902</v>
      </c>
      <c r="F3824" s="1211">
        <v>78565207.94327718</v>
      </c>
    </row>
    <row r="3825" spans="2:6" ht="13.15" customHeight="1" x14ac:dyDescent="0.3">
      <c r="B3825" s="1173" t="s">
        <v>4601</v>
      </c>
      <c r="C3825" s="1206">
        <v>13283687.319564344</v>
      </c>
      <c r="D3825" s="1206">
        <v>300975.7481324097</v>
      </c>
      <c r="E3825" s="1206">
        <v>1476626.5771569591</v>
      </c>
      <c r="F3825" s="1210">
        <v>15061289.644853713</v>
      </c>
    </row>
    <row r="3826" spans="2:6" ht="13.15" customHeight="1" x14ac:dyDescent="0.3">
      <c r="B3826" s="1172" t="s">
        <v>4602</v>
      </c>
      <c r="C3826" s="1207">
        <v>61900150.525769919</v>
      </c>
      <c r="D3826" s="1208">
        <v>1076831.2230497601</v>
      </c>
      <c r="E3826" s="1207">
        <v>4832295.6672962829</v>
      </c>
      <c r="F3826" s="1211">
        <v>67809277.416115969</v>
      </c>
    </row>
    <row r="3827" spans="2:6" ht="13.15" customHeight="1" x14ac:dyDescent="0.3">
      <c r="B3827" s="1173" t="s">
        <v>4603</v>
      </c>
      <c r="C3827" s="1206">
        <v>53519932.107705161</v>
      </c>
      <c r="D3827" s="1206">
        <v>1936416.1584771071</v>
      </c>
      <c r="E3827" s="1206">
        <v>4349123.0058528986</v>
      </c>
      <c r="F3827" s="1210">
        <v>59805471.272035167</v>
      </c>
    </row>
    <row r="3828" spans="2:6" ht="13.15" customHeight="1" x14ac:dyDescent="0.3">
      <c r="B3828" s="1172" t="s">
        <v>4604</v>
      </c>
      <c r="C3828" s="1207">
        <v>68168485.631863818</v>
      </c>
      <c r="D3828" s="1208">
        <v>2095164.4011684163</v>
      </c>
      <c r="E3828" s="1207">
        <v>5474452.4228167217</v>
      </c>
      <c r="F3828" s="1211">
        <v>75738102.455848962</v>
      </c>
    </row>
    <row r="3829" spans="2:6" ht="13.15" customHeight="1" x14ac:dyDescent="0.3">
      <c r="B3829" s="1173" t="s">
        <v>4605</v>
      </c>
      <c r="C3829" s="1206">
        <v>54516819.678707905</v>
      </c>
      <c r="D3829" s="1206">
        <v>1392892.3462522072</v>
      </c>
      <c r="E3829" s="1206">
        <v>13891462.685281072</v>
      </c>
      <c r="F3829" s="1210">
        <v>69801174.710241184</v>
      </c>
    </row>
    <row r="3830" spans="2:6" ht="13.15" customHeight="1" x14ac:dyDescent="0.3">
      <c r="B3830" s="1172" t="s">
        <v>4606</v>
      </c>
      <c r="C3830" s="1207">
        <v>657031107.11542296</v>
      </c>
      <c r="D3830" s="1208">
        <v>11302055.878847806</v>
      </c>
      <c r="E3830" s="1207">
        <v>148347445.93968564</v>
      </c>
      <c r="F3830" s="1211">
        <v>816680608.93395638</v>
      </c>
    </row>
    <row r="3831" spans="2:6" ht="13.15" customHeight="1" x14ac:dyDescent="0.3">
      <c r="B3831" s="1173" t="s">
        <v>4607</v>
      </c>
      <c r="C3831" s="1206">
        <v>28546949.492490839</v>
      </c>
      <c r="D3831" s="1206">
        <v>1217130.8400723953</v>
      </c>
      <c r="E3831" s="1206">
        <v>13492330.378624965</v>
      </c>
      <c r="F3831" s="1210">
        <v>43256410.711188197</v>
      </c>
    </row>
    <row r="3832" spans="2:6" ht="13.15" customHeight="1" x14ac:dyDescent="0.3">
      <c r="B3832" s="1172" t="s">
        <v>4608</v>
      </c>
      <c r="C3832" s="1207">
        <v>40108442.19035171</v>
      </c>
      <c r="D3832" s="1208">
        <v>944271.30405746051</v>
      </c>
      <c r="E3832" s="1207">
        <v>2732992.7129409709</v>
      </c>
      <c r="F3832" s="1211">
        <v>43785706.207350142</v>
      </c>
    </row>
    <row r="3833" spans="2:6" ht="13.15" customHeight="1" x14ac:dyDescent="0.3">
      <c r="B3833" s="1173" t="s">
        <v>4609</v>
      </c>
      <c r="C3833" s="1206">
        <v>19025109.792251963</v>
      </c>
      <c r="D3833" s="1206">
        <v>330780.62163832161</v>
      </c>
      <c r="E3833" s="1206">
        <v>9691020.7452829238</v>
      </c>
      <c r="F3833" s="1210">
        <v>29046911.159173205</v>
      </c>
    </row>
    <row r="3834" spans="2:6" ht="13.15" customHeight="1" x14ac:dyDescent="0.3">
      <c r="B3834" s="1172" t="s">
        <v>4610</v>
      </c>
      <c r="C3834" s="1207">
        <v>9405506.5663538836</v>
      </c>
      <c r="D3834" s="1208">
        <v>314555.40013108996</v>
      </c>
      <c r="E3834" s="1207">
        <v>1350060.3488184647</v>
      </c>
      <c r="F3834" s="1211">
        <v>11070122.315303437</v>
      </c>
    </row>
    <row r="3835" spans="2:6" ht="13.15" customHeight="1" x14ac:dyDescent="0.3">
      <c r="B3835" s="1173" t="s">
        <v>4611</v>
      </c>
      <c r="C3835" s="1206">
        <v>17962682.427511245</v>
      </c>
      <c r="D3835" s="1206">
        <v>739507.03853124531</v>
      </c>
      <c r="E3835" s="1206">
        <v>6479199.7296825284</v>
      </c>
      <c r="F3835" s="1210">
        <v>25181389.195725016</v>
      </c>
    </row>
    <row r="3836" spans="2:6" ht="13.15" customHeight="1" x14ac:dyDescent="0.3">
      <c r="B3836" s="1172" t="s">
        <v>4612</v>
      </c>
      <c r="C3836" s="1207">
        <v>9750273.1896632668</v>
      </c>
      <c r="D3836" s="1208">
        <v>87416.371208085387</v>
      </c>
      <c r="E3836" s="1207">
        <v>647692.15287172399</v>
      </c>
      <c r="F3836" s="1211">
        <v>10485381.713743076</v>
      </c>
    </row>
    <row r="3837" spans="2:6" ht="13.15" customHeight="1" x14ac:dyDescent="0.3">
      <c r="B3837" s="1173" t="s">
        <v>4613</v>
      </c>
      <c r="C3837" s="1206">
        <v>18911097.859395191</v>
      </c>
      <c r="D3837" s="1206">
        <v>541033.03667695704</v>
      </c>
      <c r="E3837" s="1206">
        <v>2895897.0440083272</v>
      </c>
      <c r="F3837" s="1210">
        <v>22348027.940080475</v>
      </c>
    </row>
    <row r="3838" spans="2:6" ht="13.15" customHeight="1" x14ac:dyDescent="0.3">
      <c r="B3838" s="1172" t="s">
        <v>4614</v>
      </c>
      <c r="C3838" s="1207">
        <v>6091650.7454751786</v>
      </c>
      <c r="D3838" s="1208">
        <v>52784.740566891211</v>
      </c>
      <c r="E3838" s="1207">
        <v>309068.5556402448</v>
      </c>
      <c r="F3838" s="1211">
        <v>6453504.0416823151</v>
      </c>
    </row>
    <row r="3839" spans="2:6" ht="13.15" customHeight="1" x14ac:dyDescent="0.3">
      <c r="B3839" s="1173" t="s">
        <v>4615</v>
      </c>
      <c r="C3839" s="1206">
        <v>57009789.583017871</v>
      </c>
      <c r="D3839" s="1206">
        <v>2539943.7387044681</v>
      </c>
      <c r="E3839" s="1206">
        <v>19541865.499830287</v>
      </c>
      <c r="F3839" s="1210">
        <v>79091598.821552619</v>
      </c>
    </row>
    <row r="3840" spans="2:6" ht="13.15" customHeight="1" x14ac:dyDescent="0.3">
      <c r="B3840" s="1172" t="s">
        <v>4616</v>
      </c>
      <c r="C3840" s="1207">
        <v>78252329.063406244</v>
      </c>
      <c r="D3840" s="1208">
        <v>1171508.8382281244</v>
      </c>
      <c r="E3840" s="1207">
        <v>10296516.37083617</v>
      </c>
      <c r="F3840" s="1211">
        <v>89720354.272470534</v>
      </c>
    </row>
    <row r="3841" spans="2:6" ht="13.15" customHeight="1" x14ac:dyDescent="0.3">
      <c r="B3841" s="1173" t="s">
        <v>4617</v>
      </c>
      <c r="C3841" s="1206">
        <v>65971400.588033646</v>
      </c>
      <c r="D3841" s="1206">
        <v>1676545.2429749006</v>
      </c>
      <c r="E3841" s="1206">
        <v>30414480.443506375</v>
      </c>
      <c r="F3841" s="1210">
        <v>98062426.274514928</v>
      </c>
    </row>
    <row r="3842" spans="2:6" ht="13.15" customHeight="1" x14ac:dyDescent="0.3">
      <c r="B3842" s="1172" t="s">
        <v>4618</v>
      </c>
      <c r="C3842" s="1207">
        <v>5220381.1124703549</v>
      </c>
      <c r="D3842" s="1208">
        <v>118206.29719058545</v>
      </c>
      <c r="E3842" s="1207">
        <v>2246149.2454550033</v>
      </c>
      <c r="F3842" s="1211">
        <v>7584736.6551159434</v>
      </c>
    </row>
    <row r="3843" spans="2:6" ht="13.15" customHeight="1" x14ac:dyDescent="0.3">
      <c r="B3843" s="1173" t="s">
        <v>4619</v>
      </c>
      <c r="C3843" s="1206">
        <v>83734596.268354803</v>
      </c>
      <c r="D3843" s="1206">
        <v>1490581.4075732839</v>
      </c>
      <c r="E3843" s="1206">
        <v>20865337.966142669</v>
      </c>
      <c r="F3843" s="1210">
        <v>106090515.64207076</v>
      </c>
    </row>
    <row r="3844" spans="2:6" ht="13.15" customHeight="1" x14ac:dyDescent="0.3">
      <c r="B3844" s="1172" t="s">
        <v>4620</v>
      </c>
      <c r="C3844" s="1207">
        <v>44389283.051340155</v>
      </c>
      <c r="D3844" s="1208">
        <v>1009101.8291952024</v>
      </c>
      <c r="E3844" s="1207">
        <v>5448521.7809132263</v>
      </c>
      <c r="F3844" s="1211">
        <v>50846906.661448583</v>
      </c>
    </row>
    <row r="3845" spans="2:6" ht="13.15" customHeight="1" x14ac:dyDescent="0.3">
      <c r="B3845" s="1173" t="s">
        <v>4621</v>
      </c>
      <c r="C3845" s="1206">
        <v>26059987.402606834</v>
      </c>
      <c r="D3845" s="1206">
        <v>521838.58556172409</v>
      </c>
      <c r="E3845" s="1206">
        <v>1744536.5648517506</v>
      </c>
      <c r="F3845" s="1210">
        <v>28326362.553020306</v>
      </c>
    </row>
    <row r="3846" spans="2:6" ht="13.15" customHeight="1" x14ac:dyDescent="0.3">
      <c r="B3846" s="1172" t="s">
        <v>4622</v>
      </c>
      <c r="C3846" s="1207">
        <v>13778649.303523362</v>
      </c>
      <c r="D3846" s="1208">
        <v>154385.86743784678</v>
      </c>
      <c r="E3846" s="1207">
        <v>1970481.8261714049</v>
      </c>
      <c r="F3846" s="1211">
        <v>15903516.997132614</v>
      </c>
    </row>
    <row r="3847" spans="2:6" ht="13.15" customHeight="1" x14ac:dyDescent="0.3">
      <c r="B3847" s="1173" t="s">
        <v>4623</v>
      </c>
      <c r="C3847" s="1206">
        <v>48170519.526313089</v>
      </c>
      <c r="D3847" s="1206">
        <v>451801.35447630199</v>
      </c>
      <c r="E3847" s="1206">
        <v>28670990.680863623</v>
      </c>
      <c r="F3847" s="1210">
        <v>77293311.561653018</v>
      </c>
    </row>
    <row r="3848" spans="2:6" ht="13.15" customHeight="1" x14ac:dyDescent="0.3">
      <c r="B3848" s="1172" t="s">
        <v>4624</v>
      </c>
      <c r="C3848" s="1207">
        <v>15036057.554634687</v>
      </c>
      <c r="D3848" s="1208">
        <v>237862.0287395792</v>
      </c>
      <c r="E3848" s="1207">
        <v>3587370.5010727532</v>
      </c>
      <c r="F3848" s="1211">
        <v>18861290.084447019</v>
      </c>
    </row>
    <row r="3849" spans="2:6" ht="13.15" customHeight="1" x14ac:dyDescent="0.3">
      <c r="B3849" s="1173" t="s">
        <v>4625</v>
      </c>
      <c r="C3849" s="1206">
        <v>46866277.63092649</v>
      </c>
      <c r="D3849" s="1206">
        <v>633290.23719856201</v>
      </c>
      <c r="E3849" s="1206">
        <v>7763087.4345725989</v>
      </c>
      <c r="F3849" s="1210">
        <v>55262655.302697651</v>
      </c>
    </row>
    <row r="3850" spans="2:6" ht="13.15" customHeight="1" x14ac:dyDescent="0.3">
      <c r="B3850" s="1172" t="s">
        <v>4626</v>
      </c>
      <c r="C3850" s="1207">
        <v>734591.85481365607</v>
      </c>
      <c r="D3850" s="1208">
        <v>0</v>
      </c>
      <c r="E3850" s="1207">
        <v>370.43774147851963</v>
      </c>
      <c r="F3850" s="1211">
        <v>734962.29255513463</v>
      </c>
    </row>
    <row r="3851" spans="2:6" ht="13.15" customHeight="1" x14ac:dyDescent="0.3">
      <c r="B3851" s="1173" t="s">
        <v>4627</v>
      </c>
      <c r="C3851" s="1206">
        <v>29182275.868038781</v>
      </c>
      <c r="D3851" s="1206">
        <v>308448.07477624307</v>
      </c>
      <c r="E3851" s="1206">
        <v>1709826.4884102952</v>
      </c>
      <c r="F3851" s="1210">
        <v>31200550.431225318</v>
      </c>
    </row>
    <row r="3852" spans="2:6" ht="13.15" customHeight="1" x14ac:dyDescent="0.3">
      <c r="B3852" s="1172" t="s">
        <v>4628</v>
      </c>
      <c r="C3852" s="1207">
        <v>12439862.475187322</v>
      </c>
      <c r="D3852" s="1208">
        <v>94790.192604259995</v>
      </c>
      <c r="E3852" s="1207">
        <v>833706.98928641726</v>
      </c>
      <c r="F3852" s="1211">
        <v>13368359.657078</v>
      </c>
    </row>
    <row r="3853" spans="2:6" ht="13.15" customHeight="1" x14ac:dyDescent="0.3">
      <c r="B3853" s="1173" t="s">
        <v>4629</v>
      </c>
      <c r="C3853" s="1206">
        <v>74912803.489980191</v>
      </c>
      <c r="D3853" s="1206">
        <v>1374077.8439493713</v>
      </c>
      <c r="E3853" s="1206">
        <v>8591767.3030061312</v>
      </c>
      <c r="F3853" s="1210">
        <v>84878648.636935696</v>
      </c>
    </row>
    <row r="3854" spans="2:6" ht="13.15" customHeight="1" x14ac:dyDescent="0.3">
      <c r="B3854" s="1172" t="s">
        <v>4630</v>
      </c>
      <c r="C3854" s="1207">
        <v>198795438.90740338</v>
      </c>
      <c r="D3854" s="1208">
        <v>7253743.4992785137</v>
      </c>
      <c r="E3854" s="1207">
        <v>167905721.91783574</v>
      </c>
      <c r="F3854" s="1211">
        <v>373954904.32451761</v>
      </c>
    </row>
    <row r="3855" spans="2:6" ht="13.15" customHeight="1" x14ac:dyDescent="0.3">
      <c r="B3855" s="1173" t="s">
        <v>4631</v>
      </c>
      <c r="C3855" s="1206">
        <v>64159907.997362159</v>
      </c>
      <c r="D3855" s="1206">
        <v>1887782.7104901245</v>
      </c>
      <c r="E3855" s="1206">
        <v>14745491.807153039</v>
      </c>
      <c r="F3855" s="1210">
        <v>80793182.51500532</v>
      </c>
    </row>
    <row r="3856" spans="2:6" ht="13.15" customHeight="1" x14ac:dyDescent="0.3">
      <c r="B3856" s="1172" t="s">
        <v>4632</v>
      </c>
      <c r="C3856" s="1207">
        <v>59732285.306647912</v>
      </c>
      <c r="D3856" s="1208">
        <v>2255249.5007922379</v>
      </c>
      <c r="E3856" s="1207">
        <v>15518018.398904983</v>
      </c>
      <c r="F3856" s="1211">
        <v>77505553.206345126</v>
      </c>
    </row>
    <row r="3857" spans="2:6" ht="13.15" customHeight="1" x14ac:dyDescent="0.3">
      <c r="B3857" s="1173" t="s">
        <v>4633</v>
      </c>
      <c r="C3857" s="1206">
        <v>37542013.100560352</v>
      </c>
      <c r="D3857" s="1206">
        <v>658859.38505514443</v>
      </c>
      <c r="E3857" s="1206">
        <v>4185008.5174643612</v>
      </c>
      <c r="F3857" s="1210">
        <v>42385881.003079861</v>
      </c>
    </row>
    <row r="3858" spans="2:6" ht="13.15" customHeight="1" x14ac:dyDescent="0.3">
      <c r="B3858" s="1172" t="s">
        <v>4634</v>
      </c>
      <c r="C3858" s="1207">
        <v>425947488.82298332</v>
      </c>
      <c r="D3858" s="1208">
        <v>11931954.721091254</v>
      </c>
      <c r="E3858" s="1207">
        <v>83100812.291385293</v>
      </c>
      <c r="F3858" s="1211">
        <v>520980255.83545989</v>
      </c>
    </row>
    <row r="3859" spans="2:6" ht="13.15" customHeight="1" x14ac:dyDescent="0.3">
      <c r="B3859" s="1173" t="s">
        <v>4635</v>
      </c>
      <c r="C3859" s="1206">
        <v>49991433.462334469</v>
      </c>
      <c r="D3859" s="1206">
        <v>2251604.806628861</v>
      </c>
      <c r="E3859" s="1206">
        <v>13496496.971121591</v>
      </c>
      <c r="F3859" s="1210">
        <v>65739535.240084916</v>
      </c>
    </row>
    <row r="3860" spans="2:6" ht="13.15" customHeight="1" x14ac:dyDescent="0.3">
      <c r="B3860" s="1172" t="s">
        <v>4636</v>
      </c>
      <c r="C3860" s="1207">
        <v>39157159.392491721</v>
      </c>
      <c r="D3860" s="1208">
        <v>637174.15839196672</v>
      </c>
      <c r="E3860" s="1207">
        <v>12048796.239706749</v>
      </c>
      <c r="F3860" s="1211">
        <v>51843129.790590435</v>
      </c>
    </row>
    <row r="3861" spans="2:6" ht="13.15" customHeight="1" x14ac:dyDescent="0.3">
      <c r="B3861" s="1173" t="s">
        <v>4637</v>
      </c>
      <c r="C3861" s="1206">
        <v>17036523.217250835</v>
      </c>
      <c r="D3861" s="1206">
        <v>318101.58904680767</v>
      </c>
      <c r="E3861" s="1206">
        <v>1795328.7903669174</v>
      </c>
      <c r="F3861" s="1210">
        <v>19149953.596664559</v>
      </c>
    </row>
    <row r="3862" spans="2:6" ht="13.15" customHeight="1" x14ac:dyDescent="0.3">
      <c r="B3862" s="1172" t="s">
        <v>4638</v>
      </c>
      <c r="C3862" s="1207">
        <v>23790398.961953949</v>
      </c>
      <c r="D3862" s="1208">
        <v>488220.15175359213</v>
      </c>
      <c r="E3862" s="1207">
        <v>4055083.1632567677</v>
      </c>
      <c r="F3862" s="1211">
        <v>28333702.276964311</v>
      </c>
    </row>
    <row r="3863" spans="2:6" ht="13.15" customHeight="1" x14ac:dyDescent="0.3">
      <c r="B3863" s="1173" t="s">
        <v>4639</v>
      </c>
      <c r="C3863" s="1206">
        <v>8037363.3720726874</v>
      </c>
      <c r="D3863" s="1206">
        <v>83954.615361789663</v>
      </c>
      <c r="E3863" s="1206">
        <v>2321591.9956936133</v>
      </c>
      <c r="F3863" s="1210">
        <v>10442909.983128089</v>
      </c>
    </row>
    <row r="3864" spans="2:6" ht="13.15" customHeight="1" x14ac:dyDescent="0.3">
      <c r="B3864" s="1172" t="s">
        <v>4640</v>
      </c>
      <c r="C3864" s="1207">
        <v>4514462.9174170829</v>
      </c>
      <c r="D3864" s="1208">
        <v>82772.5523898838</v>
      </c>
      <c r="E3864" s="1207">
        <v>946307.50054177723</v>
      </c>
      <c r="F3864" s="1211">
        <v>5543542.9703487437</v>
      </c>
    </row>
    <row r="3865" spans="2:6" ht="13.15" customHeight="1" x14ac:dyDescent="0.3">
      <c r="B3865" s="1173" t="s">
        <v>4641</v>
      </c>
      <c r="C3865" s="1206">
        <v>52013609.181626365</v>
      </c>
      <c r="D3865" s="1206">
        <v>518193.89139834751</v>
      </c>
      <c r="E3865" s="1206">
        <v>6575737.6271116221</v>
      </c>
      <c r="F3865" s="1210">
        <v>59107540.700136334</v>
      </c>
    </row>
    <row r="3866" spans="2:6" ht="13.15" customHeight="1" x14ac:dyDescent="0.3">
      <c r="B3866" s="1172" t="s">
        <v>4642</v>
      </c>
      <c r="C3866" s="1207">
        <v>131762.29366081377</v>
      </c>
      <c r="D3866" s="1208">
        <v>0</v>
      </c>
      <c r="E3866" s="1207">
        <v>0</v>
      </c>
      <c r="F3866" s="1211">
        <v>131762.29366081377</v>
      </c>
    </row>
    <row r="3867" spans="2:6" ht="13.15" customHeight="1" x14ac:dyDescent="0.3">
      <c r="B3867" s="1173" t="s">
        <v>4643</v>
      </c>
      <c r="C3867" s="1206">
        <v>12668159.423374759</v>
      </c>
      <c r="D3867" s="1206">
        <v>793867.86306067742</v>
      </c>
      <c r="E3867" s="1206">
        <v>3088338.2347854739</v>
      </c>
      <c r="F3867" s="1210">
        <v>16550365.521220911</v>
      </c>
    </row>
    <row r="3868" spans="2:6" ht="13.15" customHeight="1" x14ac:dyDescent="0.3">
      <c r="B3868" s="1172" t="s">
        <v>4644</v>
      </c>
      <c r="C3868" s="1207">
        <v>13947687.354872666</v>
      </c>
      <c r="D3868" s="1208">
        <v>602823.9713155122</v>
      </c>
      <c r="E3868" s="1207">
        <v>704510.8446685645</v>
      </c>
      <c r="F3868" s="1211">
        <v>15255022.170856744</v>
      </c>
    </row>
    <row r="3869" spans="2:6" ht="13.15" customHeight="1" x14ac:dyDescent="0.3">
      <c r="B3869" s="1173" t="s">
        <v>4645</v>
      </c>
      <c r="C3869" s="1206">
        <v>19218725.266253043</v>
      </c>
      <c r="D3869" s="1206">
        <v>719313.46276118688</v>
      </c>
      <c r="E3869" s="1206">
        <v>1132736.8738177328</v>
      </c>
      <c r="F3869" s="1210">
        <v>21070775.602831963</v>
      </c>
    </row>
    <row r="3870" spans="2:6" ht="13.15" customHeight="1" x14ac:dyDescent="0.3">
      <c r="B3870" s="1172" t="s">
        <v>4646</v>
      </c>
      <c r="C3870" s="1207">
        <v>15531975.327252382</v>
      </c>
      <c r="D3870" s="1208">
        <v>917435.66015955003</v>
      </c>
      <c r="E3870" s="1207">
        <v>5558788.7486266643</v>
      </c>
      <c r="F3870" s="1211">
        <v>22008199.736038595</v>
      </c>
    </row>
    <row r="3871" spans="2:6" ht="13.15" customHeight="1" x14ac:dyDescent="0.3">
      <c r="B3871" s="1173" t="s">
        <v>4647</v>
      </c>
      <c r="C3871" s="1206">
        <v>8128026.7534102844</v>
      </c>
      <c r="D3871" s="1206">
        <v>598560.1013097089</v>
      </c>
      <c r="E3871" s="1206">
        <v>1420.0113423343253</v>
      </c>
      <c r="F3871" s="1210">
        <v>8728006.8660623264</v>
      </c>
    </row>
    <row r="3872" spans="2:6" ht="13.15" customHeight="1" x14ac:dyDescent="0.3">
      <c r="B3872" s="1172" t="s">
        <v>4648</v>
      </c>
      <c r="C3872" s="1207">
        <v>16232158.790353574</v>
      </c>
      <c r="D3872" s="1208">
        <v>616586.56163127301</v>
      </c>
      <c r="E3872" s="1207">
        <v>2385358.2776635485</v>
      </c>
      <c r="F3872" s="1211">
        <v>19234103.629648395</v>
      </c>
    </row>
    <row r="3873" spans="2:6" ht="13.15" customHeight="1" x14ac:dyDescent="0.3">
      <c r="B3873" s="1173" t="s">
        <v>4649</v>
      </c>
      <c r="C3873" s="1206">
        <v>52685938.232388876</v>
      </c>
      <c r="D3873" s="1206">
        <v>1256673.660918294</v>
      </c>
      <c r="E3873" s="1206">
        <v>8805799.0319330469</v>
      </c>
      <c r="F3873" s="1210">
        <v>62748410.925240219</v>
      </c>
    </row>
    <row r="3874" spans="2:6" ht="13.15" customHeight="1" x14ac:dyDescent="0.3">
      <c r="B3874" s="1172" t="s">
        <v>4650</v>
      </c>
      <c r="C3874" s="1207">
        <v>17103428.423358399</v>
      </c>
      <c r="D3874" s="1208">
        <v>703074.16907571815</v>
      </c>
      <c r="E3874" s="1207">
        <v>3000515.3639324503</v>
      </c>
      <c r="F3874" s="1211">
        <v>20807017.956366565</v>
      </c>
    </row>
    <row r="3875" spans="2:6" ht="13.15" customHeight="1" x14ac:dyDescent="0.3">
      <c r="B3875" s="1173" t="s">
        <v>4651</v>
      </c>
      <c r="C3875" s="1206">
        <v>7097276.9556429405</v>
      </c>
      <c r="D3875" s="1206">
        <v>210759.01345516648</v>
      </c>
      <c r="E3875" s="1206">
        <v>106006.93368643637</v>
      </c>
      <c r="F3875" s="1210">
        <v>7414042.9027845431</v>
      </c>
    </row>
    <row r="3876" spans="2:6" ht="13.15" customHeight="1" x14ac:dyDescent="0.3">
      <c r="B3876" s="1172" t="s">
        <v>4652</v>
      </c>
      <c r="C3876" s="1207">
        <v>3756112.8873733939</v>
      </c>
      <c r="D3876" s="1208">
        <v>331624.95233254007</v>
      </c>
      <c r="E3876" s="1207">
        <v>914451.23508223088</v>
      </c>
      <c r="F3876" s="1211">
        <v>5002189.0747881643</v>
      </c>
    </row>
    <row r="3877" spans="2:6" ht="13.15" customHeight="1" x14ac:dyDescent="0.3">
      <c r="B3877" s="1173" t="s">
        <v>4653</v>
      </c>
      <c r="C3877" s="1206">
        <v>4651959.9430299746</v>
      </c>
      <c r="D3877" s="1206">
        <v>64380.215434158155</v>
      </c>
      <c r="E3877" s="1206">
        <v>263257.75494406791</v>
      </c>
      <c r="F3877" s="1210">
        <v>4979597.9134082012</v>
      </c>
    </row>
    <row r="3878" spans="2:6" ht="13.15" customHeight="1" x14ac:dyDescent="0.3">
      <c r="B3878" s="1172" t="s">
        <v>4654</v>
      </c>
      <c r="C3878" s="1207">
        <v>17513461.757931899</v>
      </c>
      <c r="D3878" s="1208">
        <v>1633582.8828174172</v>
      </c>
      <c r="E3878" s="1207">
        <v>4750370.117473376</v>
      </c>
      <c r="F3878" s="1211">
        <v>23897414.758222692</v>
      </c>
    </row>
    <row r="3879" spans="2:6" ht="13.15" customHeight="1" x14ac:dyDescent="0.3">
      <c r="B3879" s="1173" t="s">
        <v>4655</v>
      </c>
      <c r="C3879" s="1206">
        <v>20680672.290321782</v>
      </c>
      <c r="D3879" s="1206">
        <v>661307.94406837772</v>
      </c>
      <c r="E3879" s="1206">
        <v>2090318.4355397061</v>
      </c>
      <c r="F3879" s="1210">
        <v>23432298.669929866</v>
      </c>
    </row>
    <row r="3880" spans="2:6" ht="13.15" customHeight="1" x14ac:dyDescent="0.3">
      <c r="B3880" s="1172" t="s">
        <v>4656</v>
      </c>
      <c r="C3880" s="1207">
        <v>14686238.905558005</v>
      </c>
      <c r="D3880" s="1208">
        <v>202920.81017717169</v>
      </c>
      <c r="E3880" s="1207">
        <v>1126699.4215744606</v>
      </c>
      <c r="F3880" s="1211">
        <v>16015859.137309637</v>
      </c>
    </row>
    <row r="3881" spans="2:6" ht="13.15" customHeight="1" x14ac:dyDescent="0.3">
      <c r="B3881" s="1173" t="s">
        <v>4657</v>
      </c>
      <c r="C3881" s="1206">
        <v>28041473.833286345</v>
      </c>
      <c r="D3881" s="1206">
        <v>747162.30349215888</v>
      </c>
      <c r="E3881" s="1206">
        <v>7422769.7241229946</v>
      </c>
      <c r="F3881" s="1210">
        <v>36211405.860901497</v>
      </c>
    </row>
    <row r="3882" spans="2:6" ht="13.15" customHeight="1" x14ac:dyDescent="0.3">
      <c r="B3882" s="1172" t="s">
        <v>4658</v>
      </c>
      <c r="C3882" s="1207">
        <v>7669248.1972441338</v>
      </c>
      <c r="D3882" s="1208">
        <v>14775.787148823183</v>
      </c>
      <c r="E3882" s="1207">
        <v>0</v>
      </c>
      <c r="F3882" s="1211">
        <v>7684023.9843929568</v>
      </c>
    </row>
    <row r="3883" spans="2:6" ht="13.15" customHeight="1" x14ac:dyDescent="0.3">
      <c r="B3883" s="1173" t="s">
        <v>4659</v>
      </c>
      <c r="C3883" s="1206">
        <v>6388627.9358505877</v>
      </c>
      <c r="D3883" s="1206">
        <v>43567.463821672929</v>
      </c>
      <c r="E3883" s="1206">
        <v>201703.35023505392</v>
      </c>
      <c r="F3883" s="1210">
        <v>6633898.7499073148</v>
      </c>
    </row>
    <row r="3884" spans="2:6" ht="13.15" customHeight="1" x14ac:dyDescent="0.3">
      <c r="B3884" s="1172" t="s">
        <v>4660</v>
      </c>
      <c r="C3884" s="1207">
        <v>6685741.6674629496</v>
      </c>
      <c r="D3884" s="1208">
        <v>237665.01824426162</v>
      </c>
      <c r="E3884" s="1207">
        <v>859724.25834806415</v>
      </c>
      <c r="F3884" s="1211">
        <v>7783130.944055276</v>
      </c>
    </row>
    <row r="3885" spans="2:6" ht="13.15" customHeight="1" x14ac:dyDescent="0.3">
      <c r="B3885" s="1173" t="s">
        <v>4661</v>
      </c>
      <c r="C3885" s="1206">
        <v>11429593.862963106</v>
      </c>
      <c r="D3885" s="1206">
        <v>66645.836130311029</v>
      </c>
      <c r="E3885" s="1206">
        <v>838410.38252498209</v>
      </c>
      <c r="F3885" s="1210">
        <v>12334650.0816184</v>
      </c>
    </row>
    <row r="3886" spans="2:6" ht="13.15" customHeight="1" x14ac:dyDescent="0.3">
      <c r="B3886" s="1172" t="s">
        <v>4662</v>
      </c>
      <c r="C3886" s="1207">
        <v>12310421.382554725</v>
      </c>
      <c r="D3886" s="1208">
        <v>130125.43215730281</v>
      </c>
      <c r="E3886" s="1207">
        <v>2508480.9060453754</v>
      </c>
      <c r="F3886" s="1211">
        <v>14949027.720757402</v>
      </c>
    </row>
    <row r="3887" spans="2:6" ht="13.15" customHeight="1" x14ac:dyDescent="0.3">
      <c r="B3887" s="1173" t="s">
        <v>4663</v>
      </c>
      <c r="C3887" s="1206">
        <v>3183595.4808243876</v>
      </c>
      <c r="D3887" s="1206">
        <v>52770.668388654238</v>
      </c>
      <c r="E3887" s="1206">
        <v>109896.52997196082</v>
      </c>
      <c r="F3887" s="1210">
        <v>3346262.6791850026</v>
      </c>
    </row>
    <row r="3888" spans="2:6" ht="13.15" customHeight="1" x14ac:dyDescent="0.3">
      <c r="B3888" s="1172" t="s">
        <v>4664</v>
      </c>
      <c r="C3888" s="1207">
        <v>958519.48341856222</v>
      </c>
      <c r="D3888" s="1208">
        <v>47381.02412389301</v>
      </c>
      <c r="E3888" s="1207">
        <v>2832120.012850442</v>
      </c>
      <c r="F3888" s="1211">
        <v>3838020.5203928971</v>
      </c>
    </row>
    <row r="3889" spans="2:6" ht="13.15" customHeight="1" x14ac:dyDescent="0.3">
      <c r="B3889" s="1173" t="s">
        <v>4665</v>
      </c>
      <c r="C3889" s="1206">
        <v>7377869.1975838458</v>
      </c>
      <c r="D3889" s="1206">
        <v>393275.16518872522</v>
      </c>
      <c r="E3889" s="1206">
        <v>293448.4308745673</v>
      </c>
      <c r="F3889" s="1210">
        <v>8064592.7936471384</v>
      </c>
    </row>
    <row r="3890" spans="2:6" ht="13.15" customHeight="1" x14ac:dyDescent="0.3">
      <c r="B3890" s="1172" t="s">
        <v>4666</v>
      </c>
      <c r="C3890" s="1207">
        <v>2994622.4088797593</v>
      </c>
      <c r="D3890" s="1208">
        <v>57133.043642116318</v>
      </c>
      <c r="E3890" s="1207">
        <v>2963.501931828157</v>
      </c>
      <c r="F3890" s="1211">
        <v>3054718.9544537035</v>
      </c>
    </row>
    <row r="3891" spans="2:6" ht="13.15" customHeight="1" x14ac:dyDescent="0.3">
      <c r="B3891" s="1173" t="s">
        <v>4667</v>
      </c>
      <c r="C3891" s="1206">
        <v>713974.12803357036</v>
      </c>
      <c r="D3891" s="1206">
        <v>5910.3148595292741</v>
      </c>
      <c r="E3891" s="1206">
        <v>2654.8038139293899</v>
      </c>
      <c r="F3891" s="1210">
        <v>722539.24670702906</v>
      </c>
    </row>
    <row r="3892" spans="2:6" ht="13.15" customHeight="1" x14ac:dyDescent="0.3">
      <c r="B3892" s="1172" t="s">
        <v>4668</v>
      </c>
      <c r="C3892" s="1207">
        <v>8182506.7069550119</v>
      </c>
      <c r="D3892" s="1208">
        <v>32506.73172741101</v>
      </c>
      <c r="E3892" s="1207">
        <v>683498.13688189117</v>
      </c>
      <c r="F3892" s="1211">
        <v>8898511.5755643137</v>
      </c>
    </row>
    <row r="3893" spans="2:6" ht="13.15" customHeight="1" x14ac:dyDescent="0.3">
      <c r="B3893" s="1173" t="s">
        <v>4669</v>
      </c>
      <c r="C3893" s="1206">
        <v>217646.73170501259</v>
      </c>
      <c r="D3893" s="1206">
        <v>830.25851598149313</v>
      </c>
      <c r="E3893" s="1206">
        <v>0</v>
      </c>
      <c r="F3893" s="1210">
        <v>218476.99022099408</v>
      </c>
    </row>
    <row r="3894" spans="2:6" ht="13.15" customHeight="1" x14ac:dyDescent="0.3">
      <c r="B3894" s="1172" t="s">
        <v>4670</v>
      </c>
      <c r="C3894" s="1207">
        <v>4294904.6083947122</v>
      </c>
      <c r="D3894" s="1208">
        <v>353099.09632216318</v>
      </c>
      <c r="E3894" s="1207">
        <v>496386.57358121627</v>
      </c>
      <c r="F3894" s="1211">
        <v>5144390.2782980911</v>
      </c>
    </row>
    <row r="3895" spans="2:6" ht="13.15" customHeight="1" x14ac:dyDescent="0.3">
      <c r="B3895" s="1173" t="s">
        <v>4671</v>
      </c>
      <c r="C3895" s="1206">
        <v>12480415.222562721</v>
      </c>
      <c r="D3895" s="1206">
        <v>751876.48320154531</v>
      </c>
      <c r="E3895" s="1206">
        <v>847808.51099717175</v>
      </c>
      <c r="F3895" s="1210">
        <v>14080100.216761438</v>
      </c>
    </row>
    <row r="3896" spans="2:6" ht="13.15" customHeight="1" x14ac:dyDescent="0.3">
      <c r="B3896" s="1172" t="s">
        <v>4672</v>
      </c>
      <c r="C3896" s="1207">
        <v>14133929.602078216</v>
      </c>
      <c r="D3896" s="1208">
        <v>971613.54637190176</v>
      </c>
      <c r="E3896" s="1207">
        <v>4036783.5481385868</v>
      </c>
      <c r="F3896" s="1211">
        <v>19142326.696588702</v>
      </c>
    </row>
    <row r="3897" spans="2:6" ht="13.15" customHeight="1" x14ac:dyDescent="0.3">
      <c r="B3897" s="1173" t="s">
        <v>4673</v>
      </c>
      <c r="C3897" s="1206">
        <v>7361893.8728602035</v>
      </c>
      <c r="D3897" s="1206">
        <v>187244.40362118219</v>
      </c>
      <c r="E3897" s="1206">
        <v>3046047.8085542861</v>
      </c>
      <c r="F3897" s="1210">
        <v>10595186.085035671</v>
      </c>
    </row>
    <row r="3898" spans="2:6" ht="13.15" customHeight="1" x14ac:dyDescent="0.3">
      <c r="B3898" s="1172" t="s">
        <v>4674</v>
      </c>
      <c r="C3898" s="1207">
        <v>4339690.1341156941</v>
      </c>
      <c r="D3898" s="1208">
        <v>127592.44007464744</v>
      </c>
      <c r="E3898" s="1207">
        <v>33956.792968864291</v>
      </c>
      <c r="F3898" s="1211">
        <v>4501239.3671592064</v>
      </c>
    </row>
    <row r="3899" spans="2:6" ht="13.15" customHeight="1" x14ac:dyDescent="0.3">
      <c r="B3899" s="1173" t="s">
        <v>4675</v>
      </c>
      <c r="C3899" s="1206">
        <v>24035080.858575881</v>
      </c>
      <c r="D3899" s="1206">
        <v>337591.55590501713</v>
      </c>
      <c r="E3899" s="1206">
        <v>3542434.382135503</v>
      </c>
      <c r="F3899" s="1210">
        <v>27915106.796616402</v>
      </c>
    </row>
    <row r="3900" spans="2:6" ht="13.15" customHeight="1" x14ac:dyDescent="0.3">
      <c r="B3900" s="1172" t="s">
        <v>4676</v>
      </c>
      <c r="C3900" s="1207">
        <v>5497969.4471982662</v>
      </c>
      <c r="D3900" s="1208">
        <v>62536.760085114518</v>
      </c>
      <c r="E3900" s="1207">
        <v>335307.89566163998</v>
      </c>
      <c r="F3900" s="1211">
        <v>5895814.1029450204</v>
      </c>
    </row>
    <row r="3901" spans="2:6" ht="13.15" customHeight="1" x14ac:dyDescent="0.3">
      <c r="B3901" s="1173" t="s">
        <v>4677</v>
      </c>
      <c r="C3901" s="1206">
        <v>14296823.297764586</v>
      </c>
      <c r="D3901" s="1206">
        <v>505205.27088562015</v>
      </c>
      <c r="E3901" s="1206">
        <v>1974915.5006189696</v>
      </c>
      <c r="F3901" s="1210">
        <v>16776944.069269177</v>
      </c>
    </row>
    <row r="3902" spans="2:6" ht="13.15" customHeight="1" x14ac:dyDescent="0.3">
      <c r="B3902" s="1172" t="s">
        <v>4678</v>
      </c>
      <c r="C3902" s="1207">
        <v>239503570.21045789</v>
      </c>
      <c r="D3902" s="1208">
        <v>7746157.1601467272</v>
      </c>
      <c r="E3902" s="1207">
        <v>87650002.939204529</v>
      </c>
      <c r="F3902" s="1211">
        <v>334899730.30980915</v>
      </c>
    </row>
    <row r="3903" spans="2:6" ht="13.15" customHeight="1" x14ac:dyDescent="0.3">
      <c r="B3903" s="1173" t="s">
        <v>4679</v>
      </c>
      <c r="C3903" s="1206">
        <v>559272.90656444884</v>
      </c>
      <c r="D3903" s="1206">
        <v>18293.831708066798</v>
      </c>
      <c r="E3903" s="1206">
        <v>0</v>
      </c>
      <c r="F3903" s="1210">
        <v>577566.73827251559</v>
      </c>
    </row>
    <row r="3904" spans="2:6" ht="13.15" customHeight="1" x14ac:dyDescent="0.3">
      <c r="B3904" s="1172" t="s">
        <v>4680</v>
      </c>
      <c r="C3904" s="1207">
        <v>78015293.4760537</v>
      </c>
      <c r="D3904" s="1208">
        <v>1100444.3381314036</v>
      </c>
      <c r="E3904" s="1207">
        <v>3617852.6002772432</v>
      </c>
      <c r="F3904" s="1211">
        <v>82733590.414462343</v>
      </c>
    </row>
    <row r="3905" spans="2:6" ht="13.15" customHeight="1" x14ac:dyDescent="0.3">
      <c r="B3905" s="1173" t="s">
        <v>4681</v>
      </c>
      <c r="C3905" s="1206">
        <v>51034062.347716831</v>
      </c>
      <c r="D3905" s="1206">
        <v>1625674.3186482384</v>
      </c>
      <c r="E3905" s="1206">
        <v>9337624.149449043</v>
      </c>
      <c r="F3905" s="1210">
        <v>61997360.815814115</v>
      </c>
    </row>
    <row r="3906" spans="2:6" ht="13.15" customHeight="1" x14ac:dyDescent="0.3">
      <c r="B3906" s="1172" t="s">
        <v>4682</v>
      </c>
      <c r="C3906" s="1207">
        <v>35911164.566379257</v>
      </c>
      <c r="D3906" s="1208">
        <v>668358.10536510218</v>
      </c>
      <c r="E3906" s="1207">
        <v>2136030.4125835104</v>
      </c>
      <c r="F3906" s="1211">
        <v>38715553.084327869</v>
      </c>
    </row>
    <row r="3907" spans="2:6" ht="13.15" customHeight="1" x14ac:dyDescent="0.3">
      <c r="B3907" s="1173" t="s">
        <v>4683</v>
      </c>
      <c r="C3907" s="1206">
        <v>238127.91724814425</v>
      </c>
      <c r="D3907" s="1206">
        <v>18293.831708066798</v>
      </c>
      <c r="E3907" s="1206">
        <v>0</v>
      </c>
      <c r="F3907" s="1210">
        <v>256421.74895621106</v>
      </c>
    </row>
    <row r="3908" spans="2:6" ht="13.15" customHeight="1" x14ac:dyDescent="0.3">
      <c r="B3908" s="1172" t="s">
        <v>4684</v>
      </c>
      <c r="C3908" s="1207">
        <v>143904496.23944083</v>
      </c>
      <c r="D3908" s="1208">
        <v>4816850.3218034105</v>
      </c>
      <c r="E3908" s="1207">
        <v>17030793.383726683</v>
      </c>
      <c r="F3908" s="1211">
        <v>165752139.94497094</v>
      </c>
    </row>
    <row r="3909" spans="2:6" ht="13.15" customHeight="1" x14ac:dyDescent="0.3">
      <c r="B3909" s="1173" t="s">
        <v>4685</v>
      </c>
      <c r="C3909" s="1206">
        <v>621808.79308947769</v>
      </c>
      <c r="D3909" s="1206">
        <v>75567.597132552866</v>
      </c>
      <c r="E3909" s="1206">
        <v>0</v>
      </c>
      <c r="F3909" s="1210">
        <v>697376.39022203058</v>
      </c>
    </row>
    <row r="3910" spans="2:6" ht="13.15" customHeight="1" x14ac:dyDescent="0.3">
      <c r="B3910" s="1172" t="s">
        <v>4686</v>
      </c>
      <c r="C3910" s="1207">
        <v>28761319.23450895</v>
      </c>
      <c r="D3910" s="1208">
        <v>112141.18837044948</v>
      </c>
      <c r="E3910" s="1207">
        <v>408222.3911093286</v>
      </c>
      <c r="F3910" s="1211">
        <v>29281682.81398873</v>
      </c>
    </row>
    <row r="3911" spans="2:6" ht="13.15" customHeight="1" x14ac:dyDescent="0.3">
      <c r="B3911" s="1173" t="s">
        <v>4687</v>
      </c>
      <c r="C3911" s="1206">
        <v>29954689.645488758</v>
      </c>
      <c r="D3911" s="1206">
        <v>613110.7336067406</v>
      </c>
      <c r="E3911" s="1206">
        <v>9367567.8668852206</v>
      </c>
      <c r="F3911" s="1210">
        <v>39935368.245980717</v>
      </c>
    </row>
    <row r="3912" spans="2:6" ht="13.15" customHeight="1" x14ac:dyDescent="0.3">
      <c r="B3912" s="1172" t="s">
        <v>4688</v>
      </c>
      <c r="C3912" s="1207">
        <v>49209188.715823784</v>
      </c>
      <c r="D3912" s="1208">
        <v>1080419.6285001885</v>
      </c>
      <c r="E3912" s="1207">
        <v>11122701.886010448</v>
      </c>
      <c r="F3912" s="1211">
        <v>61412310.230334416</v>
      </c>
    </row>
    <row r="3913" spans="2:6" ht="13.15" customHeight="1" x14ac:dyDescent="0.3">
      <c r="B3913" s="1173" t="s">
        <v>4689</v>
      </c>
      <c r="C3913" s="1206">
        <v>27413111.060823075</v>
      </c>
      <c r="D3913" s="1206">
        <v>795795.75147914316</v>
      </c>
      <c r="E3913" s="1206">
        <v>4389550.6594070876</v>
      </c>
      <c r="F3913" s="1210">
        <v>32598457.471709304</v>
      </c>
    </row>
    <row r="3914" spans="2:6" ht="13.15" customHeight="1" x14ac:dyDescent="0.3">
      <c r="B3914" s="1172" t="s">
        <v>4690</v>
      </c>
      <c r="C3914" s="1207">
        <v>11712507.305932233</v>
      </c>
      <c r="D3914" s="1208">
        <v>131757.80483279188</v>
      </c>
      <c r="E3914" s="1207">
        <v>1897505.5911001365</v>
      </c>
      <c r="F3914" s="1211">
        <v>13741770.701865161</v>
      </c>
    </row>
    <row r="3915" spans="2:6" ht="13.15" customHeight="1" x14ac:dyDescent="0.3">
      <c r="B3915" s="1173" t="s">
        <v>4691</v>
      </c>
      <c r="C3915" s="1206">
        <v>23869592.879387382</v>
      </c>
      <c r="D3915" s="1206">
        <v>459400.33072426828</v>
      </c>
      <c r="E3915" s="1206">
        <v>13645938.562091384</v>
      </c>
      <c r="F3915" s="1210">
        <v>37974931.772203036</v>
      </c>
    </row>
    <row r="3916" spans="2:6" ht="13.15" customHeight="1" x14ac:dyDescent="0.3">
      <c r="B3916" s="1172" t="s">
        <v>4692</v>
      </c>
      <c r="C3916" s="1207">
        <v>10889709.812046155</v>
      </c>
      <c r="D3916" s="1208">
        <v>221453.86891526703</v>
      </c>
      <c r="E3916" s="1207">
        <v>1542379.2762693961</v>
      </c>
      <c r="F3916" s="1211">
        <v>12653542.957230819</v>
      </c>
    </row>
    <row r="3917" spans="2:6" ht="13.15" customHeight="1" x14ac:dyDescent="0.3">
      <c r="B3917" s="1173" t="s">
        <v>4693</v>
      </c>
      <c r="C3917" s="1206">
        <v>31141642.618331712</v>
      </c>
      <c r="D3917" s="1206">
        <v>548744.59035081905</v>
      </c>
      <c r="E3917" s="1206">
        <v>1748651.3586493519</v>
      </c>
      <c r="F3917" s="1210">
        <v>33439038.56733188</v>
      </c>
    </row>
    <row r="3918" spans="2:6" ht="13.15" customHeight="1" x14ac:dyDescent="0.3">
      <c r="B3918" s="1172" t="s">
        <v>4694</v>
      </c>
      <c r="C3918" s="1207">
        <v>77719954.780521765</v>
      </c>
      <c r="D3918" s="1208">
        <v>4403733.3853005506</v>
      </c>
      <c r="E3918" s="1207">
        <v>16641828.259776512</v>
      </c>
      <c r="F3918" s="1211">
        <v>98765516.42559883</v>
      </c>
    </row>
    <row r="3919" spans="2:6" ht="13.15" customHeight="1" x14ac:dyDescent="0.3">
      <c r="B3919" s="1173" t="s">
        <v>4695</v>
      </c>
      <c r="C3919" s="1206">
        <v>0</v>
      </c>
      <c r="D3919" s="1206">
        <v>1688.6613884369353</v>
      </c>
      <c r="E3919" s="1206">
        <v>0</v>
      </c>
      <c r="F3919" s="1210">
        <v>1688.6613884369353</v>
      </c>
    </row>
    <row r="3920" spans="2:6" ht="13.15" customHeight="1" x14ac:dyDescent="0.3">
      <c r="B3920" s="1172" t="s">
        <v>4696</v>
      </c>
      <c r="C3920" s="1207">
        <v>41794726.466736227</v>
      </c>
      <c r="D3920" s="1208">
        <v>1113390.7421094195</v>
      </c>
      <c r="E3920" s="1207">
        <v>4235598.2080989089</v>
      </c>
      <c r="F3920" s="1211">
        <v>47143715.416944556</v>
      </c>
    </row>
    <row r="3921" spans="2:6" ht="13.15" customHeight="1" x14ac:dyDescent="0.3">
      <c r="B3921" s="1173" t="s">
        <v>4697</v>
      </c>
      <c r="C3921" s="1206">
        <v>16695716.289813126</v>
      </c>
      <c r="D3921" s="1206">
        <v>728249.29594166565</v>
      </c>
      <c r="E3921" s="1206">
        <v>1095075.7034340836</v>
      </c>
      <c r="F3921" s="1210">
        <v>18519041.289188873</v>
      </c>
    </row>
    <row r="3922" spans="2:6" ht="13.15" customHeight="1" x14ac:dyDescent="0.3">
      <c r="B3922" s="1172" t="s">
        <v>4698</v>
      </c>
      <c r="C3922" s="1207">
        <v>14483884.792391859</v>
      </c>
      <c r="D3922" s="1208">
        <v>92327.561412789451</v>
      </c>
      <c r="E3922" s="1207">
        <v>999255.80763830664</v>
      </c>
      <c r="F3922" s="1211">
        <v>15575468.161442954</v>
      </c>
    </row>
    <row r="3923" spans="2:6" ht="13.15" customHeight="1" x14ac:dyDescent="0.3">
      <c r="B3923" s="1173" t="s">
        <v>4699</v>
      </c>
      <c r="C3923" s="1206">
        <v>12812483.510835363</v>
      </c>
      <c r="D3923" s="1206">
        <v>351649.66196375468</v>
      </c>
      <c r="E3923" s="1206">
        <v>4222558.0754900649</v>
      </c>
      <c r="F3923" s="1210">
        <v>17386691.248289183</v>
      </c>
    </row>
    <row r="3924" spans="2:6" ht="13.15" customHeight="1" x14ac:dyDescent="0.3">
      <c r="B3924" s="1172" t="s">
        <v>4700</v>
      </c>
      <c r="C3924" s="1207">
        <v>10025676.864599908</v>
      </c>
      <c r="D3924" s="1208">
        <v>447621.91753992054</v>
      </c>
      <c r="E3924" s="1207">
        <v>18813174.617975257</v>
      </c>
      <c r="F3924" s="1211">
        <v>29286473.400115088</v>
      </c>
    </row>
    <row r="3925" spans="2:6" ht="13.15" customHeight="1" x14ac:dyDescent="0.3">
      <c r="B3925" s="1173" t="s">
        <v>4701</v>
      </c>
      <c r="C3925" s="1206">
        <v>47396194.171545781</v>
      </c>
      <c r="D3925" s="1206">
        <v>2021186.9601766421</v>
      </c>
      <c r="E3925" s="1206">
        <v>13418613.268070733</v>
      </c>
      <c r="F3925" s="1210">
        <v>62835994.399793155</v>
      </c>
    </row>
    <row r="3926" spans="2:6" ht="13.15" customHeight="1" x14ac:dyDescent="0.3">
      <c r="B3926" s="1172" t="s">
        <v>4702</v>
      </c>
      <c r="C3926" s="1207">
        <v>48899649.731648594</v>
      </c>
      <c r="D3926" s="1208">
        <v>1635144.8946017211</v>
      </c>
      <c r="E3926" s="1207">
        <v>9117182.4294094071</v>
      </c>
      <c r="F3926" s="1211">
        <v>59651977.055659719</v>
      </c>
    </row>
    <row r="3927" spans="2:6" ht="13.15" customHeight="1" x14ac:dyDescent="0.3">
      <c r="B3927" s="1173" t="s">
        <v>4703</v>
      </c>
      <c r="C3927" s="1206">
        <v>75424150.422373638</v>
      </c>
      <c r="D3927" s="1206">
        <v>762261.75074043265</v>
      </c>
      <c r="E3927" s="1206">
        <v>2598991.194213294</v>
      </c>
      <c r="F3927" s="1210">
        <v>78785403.367327377</v>
      </c>
    </row>
    <row r="3928" spans="2:6" ht="13.15" customHeight="1" x14ac:dyDescent="0.3">
      <c r="B3928" s="1172" t="s">
        <v>4704</v>
      </c>
      <c r="C3928" s="1207">
        <v>12729739.521241106</v>
      </c>
      <c r="D3928" s="1208">
        <v>152964.57743591239</v>
      </c>
      <c r="E3928" s="1207">
        <v>2544166.4084744724</v>
      </c>
      <c r="F3928" s="1211">
        <v>15426870.507151492</v>
      </c>
    </row>
    <row r="3929" spans="2:6" ht="13.15" customHeight="1" x14ac:dyDescent="0.3">
      <c r="B3929" s="1173" t="s">
        <v>4705</v>
      </c>
      <c r="C3929" s="1206">
        <v>31057533.216367926</v>
      </c>
      <c r="D3929" s="1206">
        <v>297936.15763322316</v>
      </c>
      <c r="E3929" s="1206">
        <v>1744868.5743117093</v>
      </c>
      <c r="F3929" s="1210">
        <v>33100337.94831286</v>
      </c>
    </row>
    <row r="3930" spans="2:6" ht="13.15" customHeight="1" x14ac:dyDescent="0.3">
      <c r="B3930" s="1172" t="s">
        <v>4706</v>
      </c>
      <c r="C3930" s="1207">
        <v>1041091294.5130147</v>
      </c>
      <c r="D3930" s="1208">
        <v>10773856.668722965</v>
      </c>
      <c r="E3930" s="1207">
        <v>1335036861.4200857</v>
      </c>
      <c r="F3930" s="1211">
        <v>2386902012.6018233</v>
      </c>
    </row>
    <row r="3931" spans="2:6" ht="13.15" customHeight="1" x14ac:dyDescent="0.3">
      <c r="B3931" s="1173" t="s">
        <v>4707</v>
      </c>
      <c r="C3931" s="1206">
        <v>752655577.75651336</v>
      </c>
      <c r="D3931" s="1206">
        <v>7647764.4899137951</v>
      </c>
      <c r="E3931" s="1206">
        <v>216227102.59899589</v>
      </c>
      <c r="F3931" s="1210">
        <v>976530444.8454231</v>
      </c>
    </row>
    <row r="3932" spans="2:6" ht="13.15" customHeight="1" x14ac:dyDescent="0.3">
      <c r="B3932" s="1172" t="s">
        <v>4708</v>
      </c>
      <c r="C3932" s="1207">
        <v>653163440.03745794</v>
      </c>
      <c r="D3932" s="1208">
        <v>6542732.6216771426</v>
      </c>
      <c r="E3932" s="1207">
        <v>583262610.42550182</v>
      </c>
      <c r="F3932" s="1211">
        <v>1242968783.0846369</v>
      </c>
    </row>
    <row r="3933" spans="2:6" ht="13.15" customHeight="1" x14ac:dyDescent="0.3">
      <c r="B3933" s="1173" t="s">
        <v>4709</v>
      </c>
      <c r="C3933" s="1206">
        <v>705652758.88863289</v>
      </c>
      <c r="D3933" s="1206">
        <v>0</v>
      </c>
      <c r="E3933" s="1206">
        <v>391324705.440732</v>
      </c>
      <c r="F3933" s="1210">
        <v>1096977464.3293648</v>
      </c>
    </row>
    <row r="3934" spans="2:6" ht="13.15" customHeight="1" x14ac:dyDescent="0.3">
      <c r="B3934" s="1172" t="s">
        <v>4710</v>
      </c>
      <c r="C3934" s="1207">
        <v>533576665.01708806</v>
      </c>
      <c r="D3934" s="1208">
        <v>3787259.4010951729</v>
      </c>
      <c r="E3934" s="1207">
        <v>274967767.37300426</v>
      </c>
      <c r="F3934" s="1211">
        <v>812331691.79118752</v>
      </c>
    </row>
    <row r="3935" spans="2:6" ht="13.15" customHeight="1" x14ac:dyDescent="0.3">
      <c r="B3935" s="1173" t="s">
        <v>4711</v>
      </c>
      <c r="C3935" s="1206">
        <v>742175628.19656682</v>
      </c>
      <c r="D3935" s="1206">
        <v>5001350.6506683836</v>
      </c>
      <c r="E3935" s="1206">
        <v>312544717.45806193</v>
      </c>
      <c r="F3935" s="1210">
        <v>1059721696.3052971</v>
      </c>
    </row>
    <row r="3936" spans="2:6" ht="13.15" customHeight="1" x14ac:dyDescent="0.3">
      <c r="B3936" s="1172" t="s">
        <v>4712</v>
      </c>
      <c r="C3936" s="1207">
        <v>535153716.30390918</v>
      </c>
      <c r="D3936" s="1208">
        <v>3520887.1392474845</v>
      </c>
      <c r="E3936" s="1207">
        <v>274714940.85592669</v>
      </c>
      <c r="F3936" s="1211">
        <v>813389544.29908347</v>
      </c>
    </row>
    <row r="3937" spans="2:6" ht="13.15" customHeight="1" x14ac:dyDescent="0.3">
      <c r="B3937" s="1173" t="s">
        <v>4713</v>
      </c>
      <c r="C3937" s="1206">
        <v>1244485988.4459841</v>
      </c>
      <c r="D3937" s="1206">
        <v>14661084.824013602</v>
      </c>
      <c r="E3937" s="1206">
        <v>432088528.44060457</v>
      </c>
      <c r="F3937" s="1210">
        <v>1691235601.7106023</v>
      </c>
    </row>
    <row r="3938" spans="2:6" ht="13.15" customHeight="1" x14ac:dyDescent="0.3">
      <c r="B3938" s="1172" t="s">
        <v>4714</v>
      </c>
      <c r="C3938" s="1207">
        <v>2026598426.4980512</v>
      </c>
      <c r="D3938" s="1208">
        <v>28177017.999636933</v>
      </c>
      <c r="E3938" s="1207">
        <v>1290715696.6827979</v>
      </c>
      <c r="F3938" s="1211">
        <v>3345491141.1804857</v>
      </c>
    </row>
    <row r="3939" spans="2:6" ht="13.15" customHeight="1" x14ac:dyDescent="0.3">
      <c r="B3939" s="1173" t="s">
        <v>4715</v>
      </c>
      <c r="C3939" s="1206">
        <v>1269496792.9838347</v>
      </c>
      <c r="D3939" s="1206">
        <v>11031250.880855463</v>
      </c>
      <c r="E3939" s="1206">
        <v>186740660.13279039</v>
      </c>
      <c r="F3939" s="1210">
        <v>1467268703.9974806</v>
      </c>
    </row>
    <row r="3940" spans="2:6" ht="13.15" customHeight="1" x14ac:dyDescent="0.3">
      <c r="B3940" s="1172" t="s">
        <v>4716</v>
      </c>
      <c r="C3940" s="1207">
        <v>1513482602.3797882</v>
      </c>
      <c r="D3940" s="1208">
        <v>16454963.8891284</v>
      </c>
      <c r="E3940" s="1207">
        <v>259161558.3713679</v>
      </c>
      <c r="F3940" s="1211">
        <v>1789099124.6402845</v>
      </c>
    </row>
    <row r="3941" spans="2:6" ht="13.15" customHeight="1" x14ac:dyDescent="0.3">
      <c r="B3941" s="1173" t="s">
        <v>4717</v>
      </c>
      <c r="C3941" s="1206">
        <v>1180070611.7942808</v>
      </c>
      <c r="D3941" s="1206">
        <v>16890258.578532722</v>
      </c>
      <c r="E3941" s="1206">
        <v>337303012.4466157</v>
      </c>
      <c r="F3941" s="1210">
        <v>1534263882.8194292</v>
      </c>
    </row>
    <row r="3942" spans="2:6" ht="13.15" customHeight="1" x14ac:dyDescent="0.3">
      <c r="B3942" s="1172" t="s">
        <v>4718</v>
      </c>
      <c r="C3942" s="1207">
        <v>1997264999.4807045</v>
      </c>
      <c r="D3942" s="1208">
        <v>27285109.270799235</v>
      </c>
      <c r="E3942" s="1207">
        <v>896916748.31721795</v>
      </c>
      <c r="F3942" s="1211">
        <v>2921466857.0687218</v>
      </c>
    </row>
    <row r="3943" spans="2:6" ht="13.15" customHeight="1" x14ac:dyDescent="0.3">
      <c r="B3943" s="1173" t="s">
        <v>4719</v>
      </c>
      <c r="C3943" s="1206">
        <v>1582897982.5875185</v>
      </c>
      <c r="D3943" s="1206">
        <v>31074029.188926399</v>
      </c>
      <c r="E3943" s="1206">
        <v>1110083479.2746818</v>
      </c>
      <c r="F3943" s="1210">
        <v>2724055491.0511265</v>
      </c>
    </row>
    <row r="3944" spans="2:6" ht="13.15" customHeight="1" x14ac:dyDescent="0.3">
      <c r="B3944" s="1172" t="s">
        <v>4720</v>
      </c>
      <c r="C3944" s="1207">
        <v>1154460800.8499115</v>
      </c>
      <c r="D3944" s="1208">
        <v>25031815.802781958</v>
      </c>
      <c r="E3944" s="1207">
        <v>270587508.14102298</v>
      </c>
      <c r="F3944" s="1211">
        <v>1450080124.7937164</v>
      </c>
    </row>
    <row r="3945" spans="2:6" ht="13.15" customHeight="1" x14ac:dyDescent="0.3">
      <c r="B3945" s="1173" t="s">
        <v>4721</v>
      </c>
      <c r="C3945" s="1206">
        <v>684601513.68121755</v>
      </c>
      <c r="D3945" s="1206">
        <v>11802645.475271696</v>
      </c>
      <c r="E3945" s="1206">
        <v>135454043.08823639</v>
      </c>
      <c r="F3945" s="1210">
        <v>831858202.2447257</v>
      </c>
    </row>
    <row r="3946" spans="2:6" ht="13.15" customHeight="1" x14ac:dyDescent="0.3">
      <c r="B3946" s="1172" t="s">
        <v>4722</v>
      </c>
      <c r="C3946" s="1207">
        <v>1711022544.6133978</v>
      </c>
      <c r="D3946" s="1208">
        <v>27848305.988199458</v>
      </c>
      <c r="E3946" s="1207">
        <v>250970273.93293312</v>
      </c>
      <c r="F3946" s="1211">
        <v>1989841124.5345304</v>
      </c>
    </row>
    <row r="3947" spans="2:6" ht="13.15" customHeight="1" x14ac:dyDescent="0.3">
      <c r="B3947" s="1173" t="s">
        <v>4723</v>
      </c>
      <c r="C3947" s="1206">
        <v>2130723954.5519104</v>
      </c>
      <c r="D3947" s="1206">
        <v>40322672.819434896</v>
      </c>
      <c r="E3947" s="1206">
        <v>1619112130.3133583</v>
      </c>
      <c r="F3947" s="1210">
        <v>3790158757.6847038</v>
      </c>
    </row>
    <row r="3948" spans="2:6" ht="13.15" customHeight="1" x14ac:dyDescent="0.3">
      <c r="B3948" s="1172" t="s">
        <v>4724</v>
      </c>
      <c r="C3948" s="1207">
        <v>147601.07714750228</v>
      </c>
      <c r="D3948" s="1208">
        <v>2955.1574297646371</v>
      </c>
      <c r="E3948" s="1207">
        <v>0</v>
      </c>
      <c r="F3948" s="1211">
        <v>150556.23457726691</v>
      </c>
    </row>
    <row r="3949" spans="2:6" ht="13.15" customHeight="1" x14ac:dyDescent="0.3">
      <c r="B3949" s="1173" t="s">
        <v>4725</v>
      </c>
      <c r="C3949" s="1206">
        <v>0</v>
      </c>
      <c r="D3949" s="1206">
        <v>19208.523293470142</v>
      </c>
      <c r="E3949" s="1206">
        <v>185.21887073925981</v>
      </c>
      <c r="F3949" s="1210">
        <v>19393.742164209401</v>
      </c>
    </row>
    <row r="3950" spans="2:6" ht="13.15" customHeight="1" x14ac:dyDescent="0.3">
      <c r="B3950" s="1172" t="s">
        <v>12597</v>
      </c>
      <c r="C3950" s="1207">
        <v>0</v>
      </c>
      <c r="D3950" s="1208">
        <v>8865.4722892939117</v>
      </c>
      <c r="E3950" s="1207">
        <v>0</v>
      </c>
      <c r="F3950" s="1211">
        <v>8865.4722892939117</v>
      </c>
    </row>
    <row r="3951" spans="2:6" ht="13.15" customHeight="1" x14ac:dyDescent="0.3">
      <c r="B3951" s="1173" t="s">
        <v>12598</v>
      </c>
      <c r="C3951" s="1206">
        <v>0</v>
      </c>
      <c r="D3951" s="1206">
        <v>11820.629719058548</v>
      </c>
      <c r="E3951" s="1206">
        <v>0</v>
      </c>
      <c r="F3951" s="1210">
        <v>11820.629719058548</v>
      </c>
    </row>
    <row r="3952" spans="2:6" ht="13.15" customHeight="1" x14ac:dyDescent="0.3">
      <c r="B3952" s="1172" t="s">
        <v>12599</v>
      </c>
      <c r="C3952" s="1207">
        <v>103225.17513738365</v>
      </c>
      <c r="D3952" s="1208">
        <v>47282.5188762342</v>
      </c>
      <c r="E3952" s="1207">
        <v>0</v>
      </c>
      <c r="F3952" s="1211">
        <v>150507.69401361785</v>
      </c>
    </row>
    <row r="3953" spans="2:6" ht="13.15" customHeight="1" x14ac:dyDescent="0.3">
      <c r="B3953" s="1173" t="s">
        <v>4726</v>
      </c>
      <c r="C3953" s="1206">
        <v>594227.46322472696</v>
      </c>
      <c r="D3953" s="1206">
        <v>30874.359051921962</v>
      </c>
      <c r="E3953" s="1206">
        <v>493.91698863802611</v>
      </c>
      <c r="F3953" s="1210">
        <v>625595.73926528695</v>
      </c>
    </row>
    <row r="3954" spans="2:6" ht="13.15" customHeight="1" x14ac:dyDescent="0.3">
      <c r="B3954" s="1172" t="s">
        <v>4727</v>
      </c>
      <c r="C3954" s="1207">
        <v>0</v>
      </c>
      <c r="D3954" s="1208">
        <v>26540.128154933838</v>
      </c>
      <c r="E3954" s="1207">
        <v>679.1358593772859</v>
      </c>
      <c r="F3954" s="1211">
        <v>27219.264014311124</v>
      </c>
    </row>
    <row r="3955" spans="2:6" ht="13.15" customHeight="1" x14ac:dyDescent="0.3">
      <c r="B3955" s="1173" t="s">
        <v>4728</v>
      </c>
      <c r="C3955" s="1206">
        <v>3280949.3827727395</v>
      </c>
      <c r="D3955" s="1206">
        <v>105907.21341146983</v>
      </c>
      <c r="E3955" s="1206">
        <v>42538847.604944326</v>
      </c>
      <c r="F3955" s="1210">
        <v>45925704.201128535</v>
      </c>
    </row>
    <row r="3956" spans="2:6" ht="13.15" customHeight="1" x14ac:dyDescent="0.3">
      <c r="B3956" s="1172" t="s">
        <v>4729</v>
      </c>
      <c r="C3956" s="1207">
        <v>4198678127.4398899</v>
      </c>
      <c r="D3956" s="1208">
        <v>87502324.072756827</v>
      </c>
      <c r="E3956" s="1207">
        <v>1488477850.4476323</v>
      </c>
      <c r="F3956" s="1211">
        <v>5774658301.9602795</v>
      </c>
    </row>
    <row r="3957" spans="2:6" ht="13.15" customHeight="1" x14ac:dyDescent="0.3">
      <c r="B3957" s="1173" t="s">
        <v>4730</v>
      </c>
      <c r="C3957" s="1206">
        <v>1406177711.6234498</v>
      </c>
      <c r="D3957" s="1206">
        <v>25629193.841119759</v>
      </c>
      <c r="E3957" s="1206">
        <v>445002774.26673973</v>
      </c>
      <c r="F3957" s="1210">
        <v>1876809679.7313094</v>
      </c>
    </row>
    <row r="3958" spans="2:6" ht="13.15" customHeight="1" x14ac:dyDescent="0.3">
      <c r="B3958" s="1172" t="s">
        <v>4731</v>
      </c>
      <c r="C3958" s="1207">
        <v>796802773.19473362</v>
      </c>
      <c r="D3958" s="1208">
        <v>22269742.730606847</v>
      </c>
      <c r="E3958" s="1207">
        <v>584716733.03262591</v>
      </c>
      <c r="F3958" s="1211">
        <v>1403789248.9579663</v>
      </c>
    </row>
    <row r="3959" spans="2:6" ht="13.15" customHeight="1" x14ac:dyDescent="0.3">
      <c r="B3959" s="1173" t="s">
        <v>4732</v>
      </c>
      <c r="C3959" s="1206">
        <v>1709308815.5483854</v>
      </c>
      <c r="D3959" s="1206">
        <v>43744055.58636874</v>
      </c>
      <c r="E3959" s="1206">
        <v>1219131469.7496288</v>
      </c>
      <c r="F3959" s="1210">
        <v>2972184340.8843832</v>
      </c>
    </row>
    <row r="3960" spans="2:6" ht="13.15" customHeight="1" x14ac:dyDescent="0.3">
      <c r="B3960" s="1172" t="s">
        <v>4733</v>
      </c>
      <c r="C3960" s="1207">
        <v>27693020.596579205</v>
      </c>
      <c r="D3960" s="1208">
        <v>774898.56679723598</v>
      </c>
      <c r="E3960" s="1207">
        <v>275605356.41645098</v>
      </c>
      <c r="F3960" s="1211">
        <v>304073275.57982743</v>
      </c>
    </row>
    <row r="3961" spans="2:6" ht="13.15" customHeight="1" x14ac:dyDescent="0.3">
      <c r="B3961" s="1173" t="s">
        <v>4734</v>
      </c>
      <c r="C3961" s="1206">
        <v>567853157.89465165</v>
      </c>
      <c r="D3961" s="1206">
        <v>16985569.441731758</v>
      </c>
      <c r="E3961" s="1206">
        <v>496437091.12203473</v>
      </c>
      <c r="F3961" s="1210">
        <v>1081275818.4584181</v>
      </c>
    </row>
    <row r="3962" spans="2:6" ht="13.15" customHeight="1" x14ac:dyDescent="0.3">
      <c r="B3962" s="1172" t="s">
        <v>4735</v>
      </c>
      <c r="C3962" s="1207">
        <v>1232388844.4755518</v>
      </c>
      <c r="D3962" s="1208">
        <v>28894656.873187952</v>
      </c>
      <c r="E3962" s="1207">
        <v>639533338.69660711</v>
      </c>
      <c r="F3962" s="1211">
        <v>1900816840.045347</v>
      </c>
    </row>
    <row r="3963" spans="2:6" ht="13.15" customHeight="1" x14ac:dyDescent="0.3">
      <c r="B3963" s="1173" t="s">
        <v>4736</v>
      </c>
      <c r="C3963" s="1206">
        <v>637234129.7106688</v>
      </c>
      <c r="D3963" s="1206">
        <v>38156289.124209158</v>
      </c>
      <c r="E3963" s="1206">
        <v>1310775166.4464188</v>
      </c>
      <c r="F3963" s="1210">
        <v>1986165585.2812967</v>
      </c>
    </row>
    <row r="3964" spans="2:6" ht="13.15" customHeight="1" x14ac:dyDescent="0.3">
      <c r="B3964" s="1172" t="s">
        <v>4737</v>
      </c>
      <c r="C3964" s="1207">
        <v>465921847.518646</v>
      </c>
      <c r="D3964" s="1208">
        <v>12893520.732201956</v>
      </c>
      <c r="E3964" s="1207">
        <v>404582667.55237025</v>
      </c>
      <c r="F3964" s="1211">
        <v>883398035.80321813</v>
      </c>
    </row>
    <row r="3965" spans="2:6" ht="13.15" customHeight="1" x14ac:dyDescent="0.3">
      <c r="B3965" s="1173" t="s">
        <v>4738</v>
      </c>
      <c r="C3965" s="1206">
        <v>1859159136.4922345</v>
      </c>
      <c r="D3965" s="1206">
        <v>43874012.152387142</v>
      </c>
      <c r="E3965" s="1206">
        <v>720247484.04918337</v>
      </c>
      <c r="F3965" s="1210">
        <v>2623280632.6938047</v>
      </c>
    </row>
    <row r="3966" spans="2:6" ht="13.15" customHeight="1" x14ac:dyDescent="0.3">
      <c r="B3966" s="1172" t="s">
        <v>4739</v>
      </c>
      <c r="C3966" s="1207">
        <v>694066415.68564582</v>
      </c>
      <c r="D3966" s="1208">
        <v>15470249.144817866</v>
      </c>
      <c r="E3966" s="1207">
        <v>1115214848.2855134</v>
      </c>
      <c r="F3966" s="1211">
        <v>1824751513.115977</v>
      </c>
    </row>
    <row r="3967" spans="2:6" ht="13.15" customHeight="1" x14ac:dyDescent="0.3">
      <c r="B3967" s="1173" t="s">
        <v>4740</v>
      </c>
      <c r="C3967" s="1206">
        <v>1160310637.0647411</v>
      </c>
      <c r="D3967" s="1206">
        <v>51152944.850709908</v>
      </c>
      <c r="E3967" s="1206">
        <v>1097535889.0730581</v>
      </c>
      <c r="F3967" s="1210">
        <v>2308999470.9885092</v>
      </c>
    </row>
    <row r="3968" spans="2:6" ht="13.15" customHeight="1" x14ac:dyDescent="0.3">
      <c r="B3968" s="1172" t="s">
        <v>4741</v>
      </c>
      <c r="C3968" s="1207">
        <v>1133748041.3689058</v>
      </c>
      <c r="D3968" s="1208">
        <v>48455561.581890166</v>
      </c>
      <c r="E3968" s="1207">
        <v>1189793973.9617643</v>
      </c>
      <c r="F3968" s="1211">
        <v>2371997576.9125605</v>
      </c>
    </row>
    <row r="3969" spans="2:6" ht="13.15" customHeight="1" x14ac:dyDescent="0.3">
      <c r="B3969" s="1173" t="s">
        <v>4742</v>
      </c>
      <c r="C3969" s="1206">
        <v>481940592.35564023</v>
      </c>
      <c r="D3969" s="1206">
        <v>12843226.76718301</v>
      </c>
      <c r="E3969" s="1206">
        <v>393355859.11197573</v>
      </c>
      <c r="F3969" s="1210">
        <v>888139678.23479891</v>
      </c>
    </row>
    <row r="3970" spans="2:6" ht="13.15" customHeight="1" x14ac:dyDescent="0.3">
      <c r="B3970" s="1172" t="s">
        <v>4743</v>
      </c>
      <c r="C3970" s="1207">
        <v>194931594.98407304</v>
      </c>
      <c r="D3970" s="1208">
        <v>4429063.306127104</v>
      </c>
      <c r="E3970" s="1207">
        <v>52246043.64189288</v>
      </c>
      <c r="F3970" s="1211">
        <v>251606701.93209302</v>
      </c>
    </row>
    <row r="3971" spans="2:6" ht="13.15" customHeight="1" x14ac:dyDescent="0.3">
      <c r="B3971" s="1173" t="s">
        <v>4744</v>
      </c>
      <c r="C3971" s="1206">
        <v>117253558.36329626</v>
      </c>
      <c r="D3971" s="1206">
        <v>13394419.91654706</v>
      </c>
      <c r="E3971" s="1206">
        <v>217241261.39579445</v>
      </c>
      <c r="F3971" s="1210">
        <v>347889239.67563778</v>
      </c>
    </row>
    <row r="3972" spans="2:6" ht="13.15" customHeight="1" x14ac:dyDescent="0.3">
      <c r="B3972" s="1172" t="s">
        <v>4745</v>
      </c>
      <c r="C3972" s="1207">
        <v>209377111.68888086</v>
      </c>
      <c r="D3972" s="1208">
        <v>9432510.7113527972</v>
      </c>
      <c r="E3972" s="1207">
        <v>341824289.1337229</v>
      </c>
      <c r="F3972" s="1211">
        <v>560633911.53395653</v>
      </c>
    </row>
    <row r="3973" spans="2:6" ht="13.15" customHeight="1" x14ac:dyDescent="0.3">
      <c r="B3973" s="1173" t="s">
        <v>4746</v>
      </c>
      <c r="C3973" s="1206">
        <v>238812261.92775872</v>
      </c>
      <c r="D3973" s="1206">
        <v>5258407.1305231927</v>
      </c>
      <c r="E3973" s="1206">
        <v>92816969.660414234</v>
      </c>
      <c r="F3973" s="1210">
        <v>336887638.71869618</v>
      </c>
    </row>
    <row r="3974" spans="2:6" ht="13.15" customHeight="1" x14ac:dyDescent="0.3">
      <c r="B3974" s="1172" t="s">
        <v>4747</v>
      </c>
      <c r="C3974" s="1207">
        <v>184117938.64101043</v>
      </c>
      <c r="D3974" s="1208">
        <v>6516783.5250081588</v>
      </c>
      <c r="E3974" s="1207">
        <v>86848163.997392997</v>
      </c>
      <c r="F3974" s="1211">
        <v>277482886.16341162</v>
      </c>
    </row>
    <row r="3975" spans="2:6" ht="13.15" customHeight="1" x14ac:dyDescent="0.3">
      <c r="B3975" s="1173" t="s">
        <v>4748</v>
      </c>
      <c r="C3975" s="1206">
        <v>118727384.47498003</v>
      </c>
      <c r="D3975" s="1206">
        <v>4896794.3663676614</v>
      </c>
      <c r="E3975" s="1206">
        <v>382433454.65720469</v>
      </c>
      <c r="F3975" s="1210">
        <v>506057633.49855238</v>
      </c>
    </row>
    <row r="3976" spans="2:6" ht="13.15" customHeight="1" x14ac:dyDescent="0.3">
      <c r="B3976" s="1172" t="s">
        <v>4749</v>
      </c>
      <c r="C3976" s="1207">
        <v>73523632.945208013</v>
      </c>
      <c r="D3976" s="1208">
        <v>2055987.4569566792</v>
      </c>
      <c r="E3976" s="1207">
        <v>29328296.868337363</v>
      </c>
      <c r="F3976" s="1211">
        <v>104907917.27050206</v>
      </c>
    </row>
    <row r="3977" spans="2:6" ht="13.15" customHeight="1" x14ac:dyDescent="0.3">
      <c r="B3977" s="1173" t="s">
        <v>4750</v>
      </c>
      <c r="C3977" s="1206">
        <v>9056507.1646989174</v>
      </c>
      <c r="D3977" s="1206">
        <v>202977.09889011955</v>
      </c>
      <c r="E3977" s="1206">
        <v>15685621.945124293</v>
      </c>
      <c r="F3977" s="1210">
        <v>24945106.20871333</v>
      </c>
    </row>
    <row r="3978" spans="2:6" ht="13.15" customHeight="1" x14ac:dyDescent="0.3">
      <c r="B3978" s="1172" t="s">
        <v>4751</v>
      </c>
      <c r="C3978" s="1207">
        <v>8749972.0877367128</v>
      </c>
      <c r="D3978" s="1208">
        <v>350678.68166540359</v>
      </c>
      <c r="E3978" s="1207">
        <v>2210895.9203909645</v>
      </c>
      <c r="F3978" s="1211">
        <v>11311546.68979308</v>
      </c>
    </row>
    <row r="3979" spans="2:6" ht="13.15" customHeight="1" x14ac:dyDescent="0.3">
      <c r="B3979" s="1173" t="s">
        <v>4752</v>
      </c>
      <c r="C3979" s="1206">
        <v>696296407.16758227</v>
      </c>
      <c r="D3979" s="1206">
        <v>22528628.593632467</v>
      </c>
      <c r="E3979" s="1206">
        <v>400058219.44787073</v>
      </c>
      <c r="F3979" s="1210">
        <v>1118883255.2090855</v>
      </c>
    </row>
    <row r="3980" spans="2:6" ht="13.15" customHeight="1" x14ac:dyDescent="0.3">
      <c r="B3980" s="1172" t="s">
        <v>4753</v>
      </c>
      <c r="C3980" s="1207">
        <v>802834891.96089661</v>
      </c>
      <c r="D3980" s="1208">
        <v>17395801.58169603</v>
      </c>
      <c r="E3980" s="1207">
        <v>246889945.30745924</v>
      </c>
      <c r="F3980" s="1211">
        <v>1067120638.8500519</v>
      </c>
    </row>
    <row r="3981" spans="2:6" ht="13.15" customHeight="1" x14ac:dyDescent="0.3">
      <c r="B3981" s="1173" t="s">
        <v>4754</v>
      </c>
      <c r="C3981" s="1206">
        <v>190150467.03088439</v>
      </c>
      <c r="D3981" s="1206">
        <v>5545001.1124974135</v>
      </c>
      <c r="E3981" s="1206">
        <v>76249532.517313451</v>
      </c>
      <c r="F3981" s="1210">
        <v>271945000.66069525</v>
      </c>
    </row>
    <row r="3982" spans="2:6" ht="13.15" customHeight="1" x14ac:dyDescent="0.3">
      <c r="B3982" s="1172" t="s">
        <v>4755</v>
      </c>
      <c r="C3982" s="1207">
        <v>71924461.978000298</v>
      </c>
      <c r="D3982" s="1208">
        <v>1448224.1510799902</v>
      </c>
      <c r="E3982" s="1207">
        <v>25143986.816704407</v>
      </c>
      <c r="F3982" s="1211">
        <v>98516672.945784703</v>
      </c>
    </row>
    <row r="3983" spans="2:6" ht="13.15" customHeight="1" x14ac:dyDescent="0.3">
      <c r="B3983" s="1173" t="s">
        <v>4756</v>
      </c>
      <c r="C3983" s="1206">
        <v>64735838.93483495</v>
      </c>
      <c r="D3983" s="1206">
        <v>1886459.9257358494</v>
      </c>
      <c r="E3983" s="1206">
        <v>22791643.291454334</v>
      </c>
      <c r="F3983" s="1210">
        <v>89413942.152025133</v>
      </c>
    </row>
    <row r="3984" spans="2:6" ht="13.15" customHeight="1" x14ac:dyDescent="0.3">
      <c r="B3984" s="1172" t="s">
        <v>4757</v>
      </c>
      <c r="C3984" s="1207">
        <v>146682700.78774831</v>
      </c>
      <c r="D3984" s="1208">
        <v>3741285.594794977</v>
      </c>
      <c r="E3984" s="1207">
        <v>80430849.688230589</v>
      </c>
      <c r="F3984" s="1211">
        <v>230854836.0707739</v>
      </c>
    </row>
    <row r="3985" spans="2:6" ht="13.15" customHeight="1" x14ac:dyDescent="0.3">
      <c r="B3985" s="1173" t="s">
        <v>4758</v>
      </c>
      <c r="C3985" s="1206">
        <v>20790451.444832962</v>
      </c>
      <c r="D3985" s="1206">
        <v>508554.44930601987</v>
      </c>
      <c r="E3985" s="1206">
        <v>7446848.1773191001</v>
      </c>
      <c r="F3985" s="1210">
        <v>28745854.071458079</v>
      </c>
    </row>
    <row r="3986" spans="2:6" ht="13.15" customHeight="1" x14ac:dyDescent="0.3">
      <c r="B3986" s="1172" t="s">
        <v>4759</v>
      </c>
      <c r="C3986" s="1207">
        <v>149995737.36120525</v>
      </c>
      <c r="D3986" s="1208">
        <v>3875224.5872545014</v>
      </c>
      <c r="E3986" s="1207">
        <v>87806867.698748231</v>
      </c>
      <c r="F3986" s="1211">
        <v>241677829.64720798</v>
      </c>
    </row>
    <row r="3987" spans="2:6" ht="13.15" customHeight="1" x14ac:dyDescent="0.3">
      <c r="B3987" s="1173" t="s">
        <v>4760</v>
      </c>
      <c r="C3987" s="1206">
        <v>46383877.440767251</v>
      </c>
      <c r="D3987" s="1206">
        <v>1948827.8196821196</v>
      </c>
      <c r="E3987" s="1206">
        <v>29514022.284940802</v>
      </c>
      <c r="F3987" s="1210">
        <v>77846727.545390174</v>
      </c>
    </row>
    <row r="3988" spans="2:6" ht="13.15" customHeight="1" x14ac:dyDescent="0.3">
      <c r="B3988" s="1172" t="s">
        <v>4761</v>
      </c>
      <c r="C3988" s="1207">
        <v>177231208.27275088</v>
      </c>
      <c r="D3988" s="1208">
        <v>5429229.3021418247</v>
      </c>
      <c r="E3988" s="1207">
        <v>59517098.323657133</v>
      </c>
      <c r="F3988" s="1211">
        <v>242177535.89854982</v>
      </c>
    </row>
    <row r="3989" spans="2:6" ht="13.15" customHeight="1" x14ac:dyDescent="0.3">
      <c r="B3989" s="1173" t="s">
        <v>4762</v>
      </c>
      <c r="C3989" s="1206">
        <v>87205201.429256916</v>
      </c>
      <c r="D3989" s="1206">
        <v>2153606.157386573</v>
      </c>
      <c r="E3989" s="1206">
        <v>30009609.869347788</v>
      </c>
      <c r="F3989" s="1210">
        <v>119368417.45599127</v>
      </c>
    </row>
    <row r="3990" spans="2:6" ht="13.15" customHeight="1" x14ac:dyDescent="0.3">
      <c r="B3990" s="1172" t="s">
        <v>4763</v>
      </c>
      <c r="C3990" s="1207">
        <v>242826710.83544961</v>
      </c>
      <c r="D3990" s="1208">
        <v>8252375.6278654104</v>
      </c>
      <c r="E3990" s="1207">
        <v>138165010.1523791</v>
      </c>
      <c r="F3990" s="1211">
        <v>389244096.61569411</v>
      </c>
    </row>
    <row r="3991" spans="2:6" ht="13.15" customHeight="1" x14ac:dyDescent="0.3">
      <c r="B3991" s="1173" t="s">
        <v>4764</v>
      </c>
      <c r="C3991" s="1206">
        <v>125915324.81196052</v>
      </c>
      <c r="D3991" s="1206">
        <v>4075373.1783189876</v>
      </c>
      <c r="E3991" s="1206">
        <v>479865795.06479639</v>
      </c>
      <c r="F3991" s="1210">
        <v>609856493.05507588</v>
      </c>
    </row>
    <row r="3992" spans="2:6" ht="13.15" customHeight="1" x14ac:dyDescent="0.3">
      <c r="B3992" s="1172" t="s">
        <v>4765</v>
      </c>
      <c r="C3992" s="1207">
        <v>1970606824.9190013</v>
      </c>
      <c r="D3992" s="1208">
        <v>36727850.455730349</v>
      </c>
      <c r="E3992" s="1207">
        <v>463996541.20959878</v>
      </c>
      <c r="F3992" s="1211">
        <v>2471331216.5843306</v>
      </c>
    </row>
    <row r="3993" spans="2:6" ht="13.15" customHeight="1" x14ac:dyDescent="0.3">
      <c r="B3993" s="1173" t="s">
        <v>4766</v>
      </c>
      <c r="C3993" s="1206">
        <v>351003144.30726689</v>
      </c>
      <c r="D3993" s="1206">
        <v>5722676.4349174537</v>
      </c>
      <c r="E3993" s="1206">
        <v>133188113.4786278</v>
      </c>
      <c r="F3993" s="1210">
        <v>489913934.22081214</v>
      </c>
    </row>
    <row r="3994" spans="2:6" ht="13.15" customHeight="1" x14ac:dyDescent="0.3">
      <c r="B3994" s="1172" t="s">
        <v>4767</v>
      </c>
      <c r="C3994" s="1207">
        <v>1090793533.6354811</v>
      </c>
      <c r="D3994" s="1208">
        <v>19899748.68847033</v>
      </c>
      <c r="E3994" s="1207">
        <v>247549632.68781328</v>
      </c>
      <c r="F3994" s="1211">
        <v>1358242915.0117648</v>
      </c>
    </row>
    <row r="3995" spans="2:6" ht="13.15" customHeight="1" x14ac:dyDescent="0.3">
      <c r="B3995" s="1173" t="s">
        <v>4768</v>
      </c>
      <c r="C3995" s="1206">
        <v>833767080.3217411</v>
      </c>
      <c r="D3995" s="1206">
        <v>11487203.527911672</v>
      </c>
      <c r="E3995" s="1206">
        <v>211370893.27525645</v>
      </c>
      <c r="F3995" s="1210">
        <v>1056625177.1249092</v>
      </c>
    </row>
    <row r="3996" spans="2:6" ht="13.15" customHeight="1" x14ac:dyDescent="0.3">
      <c r="B3996" s="1172" t="s">
        <v>4769</v>
      </c>
      <c r="C3996" s="1207">
        <v>1381759632.5952177</v>
      </c>
      <c r="D3996" s="1208">
        <v>97259662.874353588</v>
      </c>
      <c r="E3996" s="1207">
        <v>753926583.73506093</v>
      </c>
      <c r="F3996" s="1211">
        <v>2232945879.2046323</v>
      </c>
    </row>
    <row r="3997" spans="2:6" ht="13.15" customHeight="1" x14ac:dyDescent="0.3">
      <c r="B3997" s="1173" t="s">
        <v>4770</v>
      </c>
      <c r="C3997" s="1206">
        <v>1055387844.7283059</v>
      </c>
      <c r="D3997" s="1206">
        <v>21029927.539216448</v>
      </c>
      <c r="E3997" s="1206">
        <v>259744459.73469341</v>
      </c>
      <c r="F3997" s="1210">
        <v>1336162232.0022159</v>
      </c>
    </row>
    <row r="3998" spans="2:6" ht="13.15" customHeight="1" x14ac:dyDescent="0.3">
      <c r="B3998" s="1172" t="s">
        <v>4771</v>
      </c>
      <c r="C3998" s="1207">
        <v>1398549016.1735818</v>
      </c>
      <c r="D3998" s="1208">
        <v>50731201.668947704</v>
      </c>
      <c r="E3998" s="1207">
        <v>1079388539.8634505</v>
      </c>
      <c r="F3998" s="1211">
        <v>2528668757.7059803</v>
      </c>
    </row>
    <row r="3999" spans="2:6" ht="13.15" customHeight="1" x14ac:dyDescent="0.3">
      <c r="B3999" s="1173" t="s">
        <v>4772</v>
      </c>
      <c r="C3999" s="1206">
        <v>2529555855.669394</v>
      </c>
      <c r="D3999" s="1206">
        <v>44883156.198117107</v>
      </c>
      <c r="E3999" s="1206">
        <v>1121393247.8283043</v>
      </c>
      <c r="F3999" s="1210">
        <v>3695832259.6958156</v>
      </c>
    </row>
    <row r="4000" spans="2:6" ht="13.15" customHeight="1" x14ac:dyDescent="0.3">
      <c r="B4000" s="1172" t="s">
        <v>4773</v>
      </c>
      <c r="C4000" s="1207">
        <v>99438477.012932494</v>
      </c>
      <c r="D4000" s="1208">
        <v>2965824.1408682629</v>
      </c>
      <c r="E4000" s="1207">
        <v>99169103.15716055</v>
      </c>
      <c r="F4000" s="1211">
        <v>201573404.31096131</v>
      </c>
    </row>
    <row r="4001" spans="2:6" ht="13.15" customHeight="1" x14ac:dyDescent="0.3">
      <c r="B4001" s="1173" t="s">
        <v>4774</v>
      </c>
      <c r="C4001" s="1206">
        <v>103305871.00842358</v>
      </c>
      <c r="D4001" s="1206">
        <v>2960448.5687817382</v>
      </c>
      <c r="E4001" s="1206">
        <v>111754930.22995399</v>
      </c>
      <c r="F4001" s="1210">
        <v>218021249.8071593</v>
      </c>
    </row>
    <row r="4002" spans="2:6" ht="13.15" customHeight="1" x14ac:dyDescent="0.3">
      <c r="B4002" s="1172" t="s">
        <v>4775</v>
      </c>
      <c r="C4002" s="1207">
        <v>155125182.009864</v>
      </c>
      <c r="D4002" s="1208">
        <v>3612159.2872925005</v>
      </c>
      <c r="E4002" s="1207">
        <v>184540298.86972851</v>
      </c>
      <c r="F4002" s="1211">
        <v>343277640.16688502</v>
      </c>
    </row>
    <row r="4003" spans="2:6" ht="13.15" customHeight="1" x14ac:dyDescent="0.3">
      <c r="B4003" s="1173" t="s">
        <v>4776</v>
      </c>
      <c r="C4003" s="1206">
        <v>95659561.738987714</v>
      </c>
      <c r="D4003" s="1206">
        <v>5257506.5111160306</v>
      </c>
      <c r="E4003" s="1206">
        <v>57912181.87171787</v>
      </c>
      <c r="F4003" s="1210">
        <v>158829250.12182161</v>
      </c>
    </row>
    <row r="4004" spans="2:6" ht="13.15" customHeight="1" x14ac:dyDescent="0.3">
      <c r="B4004" s="1172" t="s">
        <v>4777</v>
      </c>
      <c r="C4004" s="1207">
        <v>92374516.119106382</v>
      </c>
      <c r="D4004" s="1208">
        <v>2449853.6536313579</v>
      </c>
      <c r="E4004" s="1207">
        <v>21816007.414584052</v>
      </c>
      <c r="F4004" s="1211">
        <v>116640377.1873218</v>
      </c>
    </row>
    <row r="4005" spans="2:6" ht="13.15" customHeight="1" x14ac:dyDescent="0.3">
      <c r="B4005" s="1173" t="s">
        <v>4778</v>
      </c>
      <c r="C4005" s="1206">
        <v>48933511.958413251</v>
      </c>
      <c r="D4005" s="1206">
        <v>1334070.6412216537</v>
      </c>
      <c r="E4005" s="1206">
        <v>31444298.987286232</v>
      </c>
      <c r="F4005" s="1210">
        <v>81711881.586921126</v>
      </c>
    </row>
    <row r="4006" spans="2:6" ht="13.15" customHeight="1" x14ac:dyDescent="0.3">
      <c r="B4006" s="1172" t="s">
        <v>4779</v>
      </c>
      <c r="C4006" s="1207">
        <v>85715809.616560385</v>
      </c>
      <c r="D4006" s="1208">
        <v>1930590.2766870002</v>
      </c>
      <c r="E4006" s="1207">
        <v>54631415.965348922</v>
      </c>
      <c r="F4006" s="1211">
        <v>142277815.8585963</v>
      </c>
    </row>
    <row r="4007" spans="2:6" ht="13.15" customHeight="1" x14ac:dyDescent="0.3">
      <c r="B4007" s="1173" t="s">
        <v>4780</v>
      </c>
      <c r="C4007" s="1206">
        <v>2617434205.3968353</v>
      </c>
      <c r="D4007" s="1206">
        <v>43429275.031385869</v>
      </c>
      <c r="E4007" s="1206">
        <v>2736565239.1266623</v>
      </c>
      <c r="F4007" s="1210">
        <v>5397428719.554884</v>
      </c>
    </row>
    <row r="4008" spans="2:6" ht="13.15" customHeight="1" x14ac:dyDescent="0.3">
      <c r="B4008" s="1172" t="s">
        <v>4781</v>
      </c>
      <c r="C4008" s="1207">
        <v>944728.81848618702</v>
      </c>
      <c r="D4008" s="1208">
        <v>0</v>
      </c>
      <c r="E4008" s="1207">
        <v>2346.1056960306241</v>
      </c>
      <c r="F4008" s="1211">
        <v>947074.92418221768</v>
      </c>
    </row>
    <row r="4009" spans="2:6" ht="13.15" customHeight="1" x14ac:dyDescent="0.3">
      <c r="B4009" s="1173" t="s">
        <v>4782</v>
      </c>
      <c r="C4009" s="1206">
        <v>41265902.256012559</v>
      </c>
      <c r="D4009" s="1206">
        <v>748625.81002880458</v>
      </c>
      <c r="E4009" s="1206">
        <v>18188122.668853831</v>
      </c>
      <c r="F4009" s="1210">
        <v>60202650.7348952</v>
      </c>
    </row>
    <row r="4010" spans="2:6" ht="13.15" customHeight="1" x14ac:dyDescent="0.3">
      <c r="B4010" s="1172" t="s">
        <v>4783</v>
      </c>
      <c r="C4010" s="1207">
        <v>349388953.80399412</v>
      </c>
      <c r="D4010" s="1208">
        <v>9050873.2375660464</v>
      </c>
      <c r="E4010" s="1207">
        <v>127001112.74811447</v>
      </c>
      <c r="F4010" s="1211">
        <v>485440939.78967464</v>
      </c>
    </row>
    <row r="4011" spans="2:6" ht="13.15" customHeight="1" x14ac:dyDescent="0.3">
      <c r="B4011" s="1173" t="s">
        <v>4784</v>
      </c>
      <c r="C4011" s="1206">
        <v>683466036.75470614</v>
      </c>
      <c r="D4011" s="1206">
        <v>14059752.503591217</v>
      </c>
      <c r="E4011" s="1206">
        <v>170075884.92032698</v>
      </c>
      <c r="F4011" s="1210">
        <v>867601674.17862427</v>
      </c>
    </row>
    <row r="4012" spans="2:6" ht="13.15" customHeight="1" x14ac:dyDescent="0.3">
      <c r="B4012" s="1172" t="s">
        <v>4785</v>
      </c>
      <c r="C4012" s="1207">
        <v>980237186.40355134</v>
      </c>
      <c r="D4012" s="1208">
        <v>49984545.963872187</v>
      </c>
      <c r="E4012" s="1207">
        <v>696716728.16062653</v>
      </c>
      <c r="F4012" s="1211">
        <v>1726938460.5280499</v>
      </c>
    </row>
    <row r="4013" spans="2:6" ht="13.15" customHeight="1" x14ac:dyDescent="0.3">
      <c r="B4013" s="1173" t="s">
        <v>4786</v>
      </c>
      <c r="C4013" s="1206">
        <v>15121395.827731071</v>
      </c>
      <c r="D4013" s="1206">
        <v>156158.96189570558</v>
      </c>
      <c r="E4013" s="1206">
        <v>64748936.312277593</v>
      </c>
      <c r="F4013" s="1210">
        <v>80026491.101904362</v>
      </c>
    </row>
    <row r="4014" spans="2:6" ht="13.15" customHeight="1" x14ac:dyDescent="0.3">
      <c r="B4014" s="1172" t="s">
        <v>4787</v>
      </c>
      <c r="C4014" s="1207">
        <v>6734759.9715295117</v>
      </c>
      <c r="D4014" s="1208">
        <v>132433.26938816666</v>
      </c>
      <c r="E4014" s="1207">
        <v>260911.64924803728</v>
      </c>
      <c r="F4014" s="1211">
        <v>7128104.8901657155</v>
      </c>
    </row>
    <row r="4015" spans="2:6" ht="13.15" customHeight="1" x14ac:dyDescent="0.3">
      <c r="B4015" s="1173" t="s">
        <v>4788</v>
      </c>
      <c r="C4015" s="1206">
        <v>74148036.021799609</v>
      </c>
      <c r="D4015" s="1206">
        <v>2081964.6979821343</v>
      </c>
      <c r="E4015" s="1206">
        <v>33265249.618662439</v>
      </c>
      <c r="F4015" s="1210">
        <v>109495250.33844417</v>
      </c>
    </row>
    <row r="4016" spans="2:6" ht="13.15" customHeight="1" x14ac:dyDescent="0.3">
      <c r="B4016" s="1172" t="s">
        <v>4789</v>
      </c>
      <c r="C4016" s="1207">
        <v>1271198506.4199951</v>
      </c>
      <c r="D4016" s="1208">
        <v>31475367.712244906</v>
      </c>
      <c r="E4016" s="1207">
        <v>1065096060.0022556</v>
      </c>
      <c r="F4016" s="1211">
        <v>2367769934.1344957</v>
      </c>
    </row>
    <row r="4017" spans="2:6" ht="13.15" customHeight="1" x14ac:dyDescent="0.3">
      <c r="B4017" s="1173" t="s">
        <v>4790</v>
      </c>
      <c r="C4017" s="1206">
        <v>196329640.70924723</v>
      </c>
      <c r="D4017" s="1206">
        <v>5246994.593973008</v>
      </c>
      <c r="E4017" s="1206">
        <v>186002189.22315121</v>
      </c>
      <c r="F4017" s="1210">
        <v>387578824.52637148</v>
      </c>
    </row>
    <row r="4018" spans="2:6" ht="13.15" customHeight="1" x14ac:dyDescent="0.3">
      <c r="B4018" s="1172" t="s">
        <v>4791</v>
      </c>
      <c r="C4018" s="1207">
        <v>15481318.52834237</v>
      </c>
      <c r="D4018" s="1208">
        <v>439460.0541624754</v>
      </c>
      <c r="E4018" s="1207">
        <v>2044878.0725850076</v>
      </c>
      <c r="F4018" s="1211">
        <v>17965656.655089855</v>
      </c>
    </row>
    <row r="4019" spans="2:6" ht="13.15" customHeight="1" x14ac:dyDescent="0.3">
      <c r="B4019" s="1173" t="s">
        <v>4792</v>
      </c>
      <c r="C4019" s="1206">
        <v>9774167.9061302524</v>
      </c>
      <c r="D4019" s="1206">
        <v>127465.79047051469</v>
      </c>
      <c r="E4019" s="1206">
        <v>407296.29675563227</v>
      </c>
      <c r="F4019" s="1210">
        <v>10308929.993356399</v>
      </c>
    </row>
    <row r="4020" spans="2:6" ht="13.15" customHeight="1" x14ac:dyDescent="0.3">
      <c r="B4020" s="1172" t="s">
        <v>4793</v>
      </c>
      <c r="C4020" s="1207">
        <v>18645252.071045354</v>
      </c>
      <c r="D4020" s="1208">
        <v>532899.31765598594</v>
      </c>
      <c r="E4020" s="1207">
        <v>1729535.4587914471</v>
      </c>
      <c r="F4020" s="1211">
        <v>20907686.847492784</v>
      </c>
    </row>
    <row r="4021" spans="2:6" ht="13.15" customHeight="1" x14ac:dyDescent="0.3">
      <c r="B4021" s="1173" t="s">
        <v>4794</v>
      </c>
      <c r="C4021" s="1206">
        <v>270473307.41146439</v>
      </c>
      <c r="D4021" s="1206">
        <v>7186295.548988699</v>
      </c>
      <c r="E4021" s="1206">
        <v>162300815.61197022</v>
      </c>
      <c r="F4021" s="1210">
        <v>439960418.57242334</v>
      </c>
    </row>
    <row r="4022" spans="2:6" ht="13.15" customHeight="1" x14ac:dyDescent="0.3">
      <c r="B4022" s="1172" t="s">
        <v>4795</v>
      </c>
      <c r="C4022" s="1207">
        <v>2171941384.6688042</v>
      </c>
      <c r="D4022" s="1208">
        <v>41281213.312224679</v>
      </c>
      <c r="E4022" s="1207">
        <v>1277689602.9567297</v>
      </c>
      <c r="F4022" s="1211">
        <v>3490912200.9377584</v>
      </c>
    </row>
    <row r="4023" spans="2:6" ht="13.15" customHeight="1" x14ac:dyDescent="0.3">
      <c r="B4023" s="1173" t="s">
        <v>4796</v>
      </c>
      <c r="C4023" s="1206">
        <v>139818.22664111224</v>
      </c>
      <c r="D4023" s="1206">
        <v>0</v>
      </c>
      <c r="E4023" s="1206">
        <v>0</v>
      </c>
      <c r="F4023" s="1210">
        <v>139818.22664111224</v>
      </c>
    </row>
    <row r="4024" spans="2:6" ht="13.15" customHeight="1" x14ac:dyDescent="0.3">
      <c r="B4024" s="1172" t="s">
        <v>4797</v>
      </c>
      <c r="C4024" s="1207">
        <v>118991728.30972333</v>
      </c>
      <c r="D4024" s="1208">
        <v>3294240.6365627735</v>
      </c>
      <c r="E4024" s="1207">
        <v>118011811.1690205</v>
      </c>
      <c r="F4024" s="1211">
        <v>240297780.11530662</v>
      </c>
    </row>
    <row r="4025" spans="2:6" ht="13.15" customHeight="1" x14ac:dyDescent="0.3">
      <c r="B4025" s="1173" t="s">
        <v>4798</v>
      </c>
      <c r="C4025" s="1206">
        <v>1298386051.3573706</v>
      </c>
      <c r="D4025" s="1206">
        <v>31299071.463292088</v>
      </c>
      <c r="E4025" s="1206">
        <v>451563001.28281099</v>
      </c>
      <c r="F4025" s="1210">
        <v>1781248124.1034737</v>
      </c>
    </row>
    <row r="4026" spans="2:6" ht="13.15" customHeight="1" x14ac:dyDescent="0.3">
      <c r="B4026" s="1172" t="s">
        <v>4799</v>
      </c>
      <c r="C4026" s="1207">
        <v>61446423.995371066</v>
      </c>
      <c r="D4026" s="1208">
        <v>2476027.9051521295</v>
      </c>
      <c r="E4026" s="1207">
        <v>126174555.93665607</v>
      </c>
      <c r="F4026" s="1211">
        <v>190097007.83717927</v>
      </c>
    </row>
    <row r="4027" spans="2:6" ht="13.15" customHeight="1" x14ac:dyDescent="0.3">
      <c r="B4027" s="1173" t="s">
        <v>4800</v>
      </c>
      <c r="C4027" s="1206">
        <v>130806.50500213432</v>
      </c>
      <c r="D4027" s="1206">
        <v>19377.38943231383</v>
      </c>
      <c r="E4027" s="1206">
        <v>722662.29400101188</v>
      </c>
      <c r="F4027" s="1210">
        <v>872846.18843545998</v>
      </c>
    </row>
    <row r="4028" spans="2:6" ht="13.15" customHeight="1" x14ac:dyDescent="0.3">
      <c r="B4028" s="1172" t="s">
        <v>4801</v>
      </c>
      <c r="C4028" s="1207">
        <v>1058206738.5652256</v>
      </c>
      <c r="D4028" s="1208">
        <v>29606329.143166445</v>
      </c>
      <c r="E4028" s="1207">
        <v>771603937.36709654</v>
      </c>
      <c r="F4028" s="1211">
        <v>1859417005.0754886</v>
      </c>
    </row>
    <row r="4029" spans="2:6" ht="13.15" customHeight="1" x14ac:dyDescent="0.3">
      <c r="B4029" s="1173" t="s">
        <v>4802</v>
      </c>
      <c r="C4029" s="1206">
        <v>1655933070.9869041</v>
      </c>
      <c r="D4029" s="1206">
        <v>103772857.99391145</v>
      </c>
      <c r="E4029" s="1206">
        <v>996648401.41492164</v>
      </c>
      <c r="F4029" s="1210">
        <v>2756354330.3957372</v>
      </c>
    </row>
    <row r="4030" spans="2:6" ht="13.15" customHeight="1" x14ac:dyDescent="0.3">
      <c r="B4030" s="1172" t="s">
        <v>4803</v>
      </c>
      <c r="C4030" s="1207">
        <v>96155752.59407939</v>
      </c>
      <c r="D4030" s="1208">
        <v>2046277.653973168</v>
      </c>
      <c r="E4030" s="1207">
        <v>27628674.045458153</v>
      </c>
      <c r="F4030" s="1211">
        <v>125830704.29351071</v>
      </c>
    </row>
    <row r="4031" spans="2:6" ht="13.15" customHeight="1" x14ac:dyDescent="0.3">
      <c r="B4031" s="1173" t="s">
        <v>4804</v>
      </c>
      <c r="C4031" s="1206">
        <v>62132270.628592074</v>
      </c>
      <c r="D4031" s="1206">
        <v>1120623.8417232244</v>
      </c>
      <c r="E4031" s="1206">
        <v>23049020.701273747</v>
      </c>
      <c r="F4031" s="1210">
        <v>86301915.171589047</v>
      </c>
    </row>
    <row r="4032" spans="2:6" ht="13.15" customHeight="1" x14ac:dyDescent="0.3">
      <c r="B4032" s="1172" t="s">
        <v>4805</v>
      </c>
      <c r="C4032" s="1207">
        <v>28664511.49750841</v>
      </c>
      <c r="D4032" s="1208">
        <v>418956.89047120354</v>
      </c>
      <c r="E4032" s="1207">
        <v>10440293.826583436</v>
      </c>
      <c r="F4032" s="1211">
        <v>39523762.214563049</v>
      </c>
    </row>
    <row r="4033" spans="2:6" ht="13.15" customHeight="1" x14ac:dyDescent="0.3">
      <c r="B4033" s="1173" t="s">
        <v>4806</v>
      </c>
      <c r="C4033" s="1206">
        <v>280575856.99246943</v>
      </c>
      <c r="D4033" s="1206">
        <v>7318658.4574856767</v>
      </c>
      <c r="E4033" s="1206">
        <v>283329980.17342073</v>
      </c>
      <c r="F4033" s="1210">
        <v>571224495.62337589</v>
      </c>
    </row>
    <row r="4034" spans="2:6" ht="13.15" customHeight="1" x14ac:dyDescent="0.3">
      <c r="B4034" s="1172" t="s">
        <v>4807</v>
      </c>
      <c r="C4034" s="1207">
        <v>233301457.60428688</v>
      </c>
      <c r="D4034" s="1208">
        <v>5310150.529900549</v>
      </c>
      <c r="E4034" s="1207">
        <v>231068617.55918816</v>
      </c>
      <c r="F4034" s="1211">
        <v>469680225.69337559</v>
      </c>
    </row>
    <row r="4035" spans="2:6" ht="13.15" customHeight="1" x14ac:dyDescent="0.3">
      <c r="B4035" s="1173" t="s">
        <v>4808</v>
      </c>
      <c r="C4035" s="1206">
        <v>932519574.16021538</v>
      </c>
      <c r="D4035" s="1206">
        <v>17258879.287450276</v>
      </c>
      <c r="E4035" s="1206">
        <v>494612196.80238593</v>
      </c>
      <c r="F4035" s="1210">
        <v>1444390650.2500515</v>
      </c>
    </row>
    <row r="4036" spans="2:6" ht="13.15" customHeight="1" x14ac:dyDescent="0.3">
      <c r="B4036" s="1172" t="s">
        <v>4809</v>
      </c>
      <c r="C4036" s="1207">
        <v>17460074.134282801</v>
      </c>
      <c r="D4036" s="1208">
        <v>563182.64522195503</v>
      </c>
      <c r="E4036" s="1207">
        <v>3962078.6036070855</v>
      </c>
      <c r="F4036" s="1211">
        <v>21985335.383111842</v>
      </c>
    </row>
    <row r="4037" spans="2:6" ht="13.15" customHeight="1" x14ac:dyDescent="0.3">
      <c r="B4037" s="1173" t="s">
        <v>4810</v>
      </c>
      <c r="C4037" s="1206">
        <v>2954155272.8599286</v>
      </c>
      <c r="D4037" s="1206">
        <v>40430648.643047199</v>
      </c>
      <c r="E4037" s="1206">
        <v>857800906.92022514</v>
      </c>
      <c r="F4037" s="1210">
        <v>3852386828.4232011</v>
      </c>
    </row>
    <row r="4038" spans="2:6" ht="13.15" customHeight="1" x14ac:dyDescent="0.3">
      <c r="B4038" s="1172" t="s">
        <v>4811</v>
      </c>
      <c r="C4038" s="1207">
        <v>356696504.26454639</v>
      </c>
      <c r="D4038" s="1208">
        <v>7300350.5535993734</v>
      </c>
      <c r="E4038" s="1207">
        <v>332762455.14015365</v>
      </c>
      <c r="F4038" s="1211">
        <v>696759309.9582994</v>
      </c>
    </row>
    <row r="4039" spans="2:6" ht="13.15" customHeight="1" x14ac:dyDescent="0.3">
      <c r="B4039" s="1173" t="s">
        <v>4812</v>
      </c>
      <c r="C4039" s="1206">
        <v>252644162.31369421</v>
      </c>
      <c r="D4039" s="1206">
        <v>6536569.0076093441</v>
      </c>
      <c r="E4039" s="1206">
        <v>125007055.85366733</v>
      </c>
      <c r="F4039" s="1210">
        <v>384187787.17497087</v>
      </c>
    </row>
    <row r="4040" spans="2:6" ht="13.15" customHeight="1" x14ac:dyDescent="0.3">
      <c r="B4040" s="1172" t="s">
        <v>4813</v>
      </c>
      <c r="C4040" s="1207">
        <v>664415257.20990646</v>
      </c>
      <c r="D4040" s="1208">
        <v>11446943.025975689</v>
      </c>
      <c r="E4040" s="1207">
        <v>216030730.00915086</v>
      </c>
      <c r="F4040" s="1211">
        <v>891892930.24503303</v>
      </c>
    </row>
    <row r="4041" spans="2:6" ht="13.15" customHeight="1" x14ac:dyDescent="0.3">
      <c r="B4041" s="1173" t="s">
        <v>4814</v>
      </c>
      <c r="C4041" s="1206">
        <v>546512854.88860393</v>
      </c>
      <c r="D4041" s="1206">
        <v>9563213.1028178167</v>
      </c>
      <c r="E4041" s="1206">
        <v>165626512.66598248</v>
      </c>
      <c r="F4041" s="1210">
        <v>721702580.65740418</v>
      </c>
    </row>
    <row r="4042" spans="2:6" ht="13.15" customHeight="1" x14ac:dyDescent="0.3">
      <c r="B4042" s="1172" t="s">
        <v>4815</v>
      </c>
      <c r="C4042" s="1207">
        <v>93944194.179132</v>
      </c>
      <c r="D4042" s="1208">
        <v>3288091.094673214</v>
      </c>
      <c r="E4042" s="1207">
        <v>254883767.92802355</v>
      </c>
      <c r="F4042" s="1211">
        <v>352116053.20182878</v>
      </c>
    </row>
    <row r="4043" spans="2:6" ht="13.15" customHeight="1" x14ac:dyDescent="0.3">
      <c r="B4043" s="1173" t="s">
        <v>4816</v>
      </c>
      <c r="C4043" s="1206">
        <v>433823323.91173917</v>
      </c>
      <c r="D4043" s="1206">
        <v>10682373.438004391</v>
      </c>
      <c r="E4043" s="1206">
        <v>162370801.63922054</v>
      </c>
      <c r="F4043" s="1210">
        <v>606876498.98896408</v>
      </c>
    </row>
    <row r="4044" spans="2:6" ht="13.15" customHeight="1" x14ac:dyDescent="0.3">
      <c r="B4044" s="1172" t="s">
        <v>4817</v>
      </c>
      <c r="C4044" s="1207">
        <v>186649413.17414153</v>
      </c>
      <c r="D4044" s="1208">
        <v>4070574.5655401801</v>
      </c>
      <c r="E4044" s="1207">
        <v>235811661.04751855</v>
      </c>
      <c r="F4044" s="1211">
        <v>426531648.78720027</v>
      </c>
    </row>
    <row r="4045" spans="2:6" ht="13.15" customHeight="1" x14ac:dyDescent="0.3">
      <c r="B4045" s="1173" t="s">
        <v>4818</v>
      </c>
      <c r="C4045" s="1206">
        <v>17500217.257947333</v>
      </c>
      <c r="D4045" s="1206">
        <v>343501.87076454662</v>
      </c>
      <c r="E4045" s="1206">
        <v>6091887.998489948</v>
      </c>
      <c r="F4045" s="1210">
        <v>23935607.127201825</v>
      </c>
    </row>
    <row r="4046" spans="2:6" ht="13.15" customHeight="1" x14ac:dyDescent="0.3">
      <c r="B4046" s="1172" t="s">
        <v>4819</v>
      </c>
      <c r="C4046" s="1207">
        <v>950041501.47483909</v>
      </c>
      <c r="D4046" s="1208">
        <v>22611401.146022353</v>
      </c>
      <c r="E4046" s="1207">
        <v>1309364226.8908851</v>
      </c>
      <c r="F4046" s="1211">
        <v>2282017129.5117464</v>
      </c>
    </row>
    <row r="4047" spans="2:6" ht="13.15" customHeight="1" x14ac:dyDescent="0.3">
      <c r="B4047" s="1173" t="s">
        <v>4820</v>
      </c>
      <c r="C4047" s="1206">
        <v>1338994780.6399219</v>
      </c>
      <c r="D4047" s="1206">
        <v>23173978.687580124</v>
      </c>
      <c r="E4047" s="1206">
        <v>3282417761.2388506</v>
      </c>
      <c r="F4047" s="1210">
        <v>4644586520.5663528</v>
      </c>
    </row>
    <row r="4048" spans="2:6" ht="13.15" customHeight="1" x14ac:dyDescent="0.3">
      <c r="B4048" s="1172" t="s">
        <v>4821</v>
      </c>
      <c r="C4048" s="1207">
        <v>2079543246.9157043</v>
      </c>
      <c r="D4048" s="1208">
        <v>53154501.122245982</v>
      </c>
      <c r="E4048" s="1207">
        <v>468069355.55044961</v>
      </c>
      <c r="F4048" s="1211">
        <v>2600767103.5883999</v>
      </c>
    </row>
    <row r="4049" spans="2:6" ht="13.15" customHeight="1" x14ac:dyDescent="0.3">
      <c r="B4049" s="1173" t="s">
        <v>4822</v>
      </c>
      <c r="C4049" s="1206">
        <v>1438059953.9110215</v>
      </c>
      <c r="D4049" s="1206">
        <v>22747465.037395645</v>
      </c>
      <c r="E4049" s="1206">
        <v>343178697.08733797</v>
      </c>
      <c r="F4049" s="1210">
        <v>1803986116.0357552</v>
      </c>
    </row>
    <row r="4050" spans="2:6" ht="13.15" customHeight="1" x14ac:dyDescent="0.3">
      <c r="B4050" s="1172" t="s">
        <v>4823</v>
      </c>
      <c r="C4050" s="1207">
        <v>1312415936.5368888</v>
      </c>
      <c r="D4050" s="1208">
        <v>24705552.350357711</v>
      </c>
      <c r="E4050" s="1207">
        <v>133881281.21893533</v>
      </c>
      <c r="F4050" s="1211">
        <v>1471002770.1061819</v>
      </c>
    </row>
    <row r="4051" spans="2:6" ht="13.15" customHeight="1" x14ac:dyDescent="0.3">
      <c r="B4051" s="1173" t="s">
        <v>4824</v>
      </c>
      <c r="C4051" s="1206">
        <v>1977195758.8494639</v>
      </c>
      <c r="D4051" s="1206">
        <v>41774935.685668901</v>
      </c>
      <c r="E4051" s="1206">
        <v>186033124.47717124</v>
      </c>
      <c r="F4051" s="1210">
        <v>2205003819.0123043</v>
      </c>
    </row>
    <row r="4052" spans="2:6" ht="13.15" customHeight="1" x14ac:dyDescent="0.3">
      <c r="B4052" s="1172" t="s">
        <v>4825</v>
      </c>
      <c r="C4052" s="1207">
        <v>2968518045.5751433</v>
      </c>
      <c r="D4052" s="1208">
        <v>39053643.78602457</v>
      </c>
      <c r="E4052" s="1207">
        <v>534980504.85760349</v>
      </c>
      <c r="F4052" s="1211">
        <v>3542552194.2187715</v>
      </c>
    </row>
    <row r="4053" spans="2:6" ht="13.15" customHeight="1" x14ac:dyDescent="0.3">
      <c r="B4053" s="1173" t="s">
        <v>4826</v>
      </c>
      <c r="C4053" s="1206">
        <v>1989936421.6696606</v>
      </c>
      <c r="D4053" s="1206">
        <v>48295223.183058068</v>
      </c>
      <c r="E4053" s="1206">
        <v>503658884.07430285</v>
      </c>
      <c r="F4053" s="1210">
        <v>2541890528.9270215</v>
      </c>
    </row>
    <row r="4054" spans="2:6" ht="13.15" customHeight="1" x14ac:dyDescent="0.3">
      <c r="B4054" s="1172" t="s">
        <v>4827</v>
      </c>
      <c r="C4054" s="1207">
        <v>700593.08681205753</v>
      </c>
      <c r="D4054" s="1208">
        <v>2955.1574297646371</v>
      </c>
      <c r="E4054" s="1207">
        <v>493.91698863802611</v>
      </c>
      <c r="F4054" s="1211">
        <v>704042.16123046016</v>
      </c>
    </row>
    <row r="4055" spans="2:6" ht="13.15" customHeight="1" x14ac:dyDescent="0.3">
      <c r="B4055" s="1173" t="s">
        <v>4828</v>
      </c>
      <c r="C4055" s="1206">
        <v>136131.61324334855</v>
      </c>
      <c r="D4055" s="1206">
        <v>0</v>
      </c>
      <c r="E4055" s="1206">
        <v>16362296.780729789</v>
      </c>
      <c r="F4055" s="1210">
        <v>16498428.393973138</v>
      </c>
    </row>
    <row r="4056" spans="2:6" ht="13.15" customHeight="1" x14ac:dyDescent="0.3">
      <c r="B4056" s="1172" t="s">
        <v>4829</v>
      </c>
      <c r="C4056" s="1207">
        <v>808597.20524283848</v>
      </c>
      <c r="D4056" s="1208">
        <v>83645.027440576232</v>
      </c>
      <c r="E4056" s="1207">
        <v>519745081.02675658</v>
      </c>
      <c r="F4056" s="1211">
        <v>520637323.25944</v>
      </c>
    </row>
    <row r="4057" spans="2:6" ht="13.15" customHeight="1" x14ac:dyDescent="0.3">
      <c r="B4057" s="1173" t="s">
        <v>4830</v>
      </c>
      <c r="C4057" s="1206">
        <v>2286757818.4937067</v>
      </c>
      <c r="D4057" s="1206">
        <v>24742308.879912689</v>
      </c>
      <c r="E4057" s="1206">
        <v>282329847.00903165</v>
      </c>
      <c r="F4057" s="1210">
        <v>2593829974.3826513</v>
      </c>
    </row>
    <row r="4058" spans="2:6" ht="13.15" customHeight="1" x14ac:dyDescent="0.3">
      <c r="B4058" s="1172" t="s">
        <v>4831</v>
      </c>
      <c r="C4058" s="1207">
        <v>1041448213.3064133</v>
      </c>
      <c r="D4058" s="1208">
        <v>34203526.83486893</v>
      </c>
      <c r="E4058" s="1207">
        <v>227629718.80596566</v>
      </c>
      <c r="F4058" s="1211">
        <v>1303281458.947248</v>
      </c>
    </row>
    <row r="4059" spans="2:6" ht="13.15" customHeight="1" x14ac:dyDescent="0.3">
      <c r="B4059" s="1173" t="s">
        <v>4832</v>
      </c>
      <c r="C4059" s="1206">
        <v>436519330.63540024</v>
      </c>
      <c r="D4059" s="1206">
        <v>10825712.645526215</v>
      </c>
      <c r="E4059" s="1206">
        <v>24113463.78481935</v>
      </c>
      <c r="F4059" s="1210">
        <v>471458507.06574583</v>
      </c>
    </row>
    <row r="4060" spans="2:6" ht="13.15" customHeight="1" x14ac:dyDescent="0.3">
      <c r="B4060" s="1172" t="s">
        <v>4833</v>
      </c>
      <c r="C4060" s="1207">
        <v>213590637.72005093</v>
      </c>
      <c r="D4060" s="1208">
        <v>6011142.0165971946</v>
      </c>
      <c r="E4060" s="1207">
        <v>10612278.239291886</v>
      </c>
      <c r="F4060" s="1211">
        <v>230214057.97593999</v>
      </c>
    </row>
    <row r="4061" spans="2:6" ht="13.15" customHeight="1" x14ac:dyDescent="0.3">
      <c r="B4061" s="1173" t="s">
        <v>4834</v>
      </c>
      <c r="C4061" s="1206">
        <v>670775757.65094447</v>
      </c>
      <c r="D4061" s="1206">
        <v>9991330.9813212883</v>
      </c>
      <c r="E4061" s="1206">
        <v>103080713.77591668</v>
      </c>
      <c r="F4061" s="1210">
        <v>783847802.4081825</v>
      </c>
    </row>
    <row r="4062" spans="2:6" ht="13.15" customHeight="1" x14ac:dyDescent="0.3">
      <c r="B4062" s="1172" t="s">
        <v>4835</v>
      </c>
      <c r="C4062" s="1207">
        <v>0</v>
      </c>
      <c r="D4062" s="1208">
        <v>0</v>
      </c>
      <c r="E4062" s="1207">
        <v>3457.418920466183</v>
      </c>
      <c r="F4062" s="1211">
        <v>3457.418920466183</v>
      </c>
    </row>
    <row r="4063" spans="2:6" ht="13.15" customHeight="1" x14ac:dyDescent="0.3">
      <c r="B4063" s="1173" t="s">
        <v>4836</v>
      </c>
      <c r="C4063" s="1206">
        <v>495971569.86505497</v>
      </c>
      <c r="D4063" s="1206">
        <v>23675975.501827713</v>
      </c>
      <c r="E4063" s="1206">
        <v>229929816.85062316</v>
      </c>
      <c r="F4063" s="1210">
        <v>749577362.21750581</v>
      </c>
    </row>
    <row r="4064" spans="2:6" ht="13.15" customHeight="1" x14ac:dyDescent="0.3">
      <c r="B4064" s="1172" t="s">
        <v>4837</v>
      </c>
      <c r="C4064" s="1207">
        <v>46227128.10074383</v>
      </c>
      <c r="D4064" s="1208">
        <v>2059449.2128029761</v>
      </c>
      <c r="E4064" s="1207">
        <v>8274082.1995039014</v>
      </c>
      <c r="F4064" s="1211">
        <v>56560659.513050705</v>
      </c>
    </row>
    <row r="4065" spans="2:6" ht="13.15" customHeight="1" x14ac:dyDescent="0.3">
      <c r="B4065" s="1173" t="s">
        <v>4838</v>
      </c>
      <c r="C4065" s="1206">
        <v>65881283.371643849</v>
      </c>
      <c r="D4065" s="1206">
        <v>2616397.8830659511</v>
      </c>
      <c r="E4065" s="1206">
        <v>16455770.570829533</v>
      </c>
      <c r="F4065" s="1210">
        <v>84953451.825539321</v>
      </c>
    </row>
    <row r="4066" spans="2:6" ht="13.15" customHeight="1" x14ac:dyDescent="0.3">
      <c r="B4066" s="1172" t="s">
        <v>4839</v>
      </c>
      <c r="C4066" s="1207">
        <v>66264827.706248209</v>
      </c>
      <c r="D4066" s="1208">
        <v>2892916.1854224983</v>
      </c>
      <c r="E4066" s="1207">
        <v>27508507.413943343</v>
      </c>
      <c r="F4066" s="1211">
        <v>96666251.305614054</v>
      </c>
    </row>
    <row r="4067" spans="2:6" ht="13.15" customHeight="1" x14ac:dyDescent="0.3">
      <c r="B4067" s="1173" t="s">
        <v>4840</v>
      </c>
      <c r="C4067" s="1206">
        <v>67570025.390293524</v>
      </c>
      <c r="D4067" s="1206">
        <v>2147906.9252005965</v>
      </c>
      <c r="E4067" s="1206">
        <v>23997327.330719985</v>
      </c>
      <c r="F4067" s="1210">
        <v>93715259.646214098</v>
      </c>
    </row>
    <row r="4068" spans="2:6" ht="13.15" customHeight="1" x14ac:dyDescent="0.3">
      <c r="B4068" s="1172" t="s">
        <v>4841</v>
      </c>
      <c r="C4068" s="1207">
        <v>116900872.34824358</v>
      </c>
      <c r="D4068" s="1208">
        <v>4317006.5508260773</v>
      </c>
      <c r="E4068" s="1207">
        <v>21422207.697292846</v>
      </c>
      <c r="F4068" s="1211">
        <v>142640086.5963625</v>
      </c>
    </row>
    <row r="4069" spans="2:6" ht="13.15" customHeight="1" x14ac:dyDescent="0.3">
      <c r="B4069" s="1173" t="s">
        <v>4842</v>
      </c>
      <c r="C4069" s="1206">
        <v>209330960.7507903</v>
      </c>
      <c r="D4069" s="1206">
        <v>9504574.3361043446</v>
      </c>
      <c r="E4069" s="1206">
        <v>67485688.223999485</v>
      </c>
      <c r="F4069" s="1210">
        <v>286321223.31089413</v>
      </c>
    </row>
    <row r="4070" spans="2:6" ht="13.15" customHeight="1" x14ac:dyDescent="0.3">
      <c r="B4070" s="1172" t="s">
        <v>4843</v>
      </c>
      <c r="C4070" s="1207">
        <v>15210830.337936079</v>
      </c>
      <c r="D4070" s="1208">
        <v>537979.37399953359</v>
      </c>
      <c r="E4070" s="1207">
        <v>561892.31419933448</v>
      </c>
      <c r="F4070" s="1211">
        <v>16310702.026134947</v>
      </c>
    </row>
    <row r="4071" spans="2:6" ht="13.15" customHeight="1" x14ac:dyDescent="0.3">
      <c r="B4071" s="1173" t="s">
        <v>4844</v>
      </c>
      <c r="C4071" s="1206">
        <v>113448290.63061941</v>
      </c>
      <c r="D4071" s="1206">
        <v>6764988.6047519129</v>
      </c>
      <c r="E4071" s="1206">
        <v>28328369.830803223</v>
      </c>
      <c r="F4071" s="1210">
        <v>148541649.06617454</v>
      </c>
    </row>
    <row r="4072" spans="2:6" ht="13.15" customHeight="1" x14ac:dyDescent="0.3">
      <c r="B4072" s="1172" t="s">
        <v>4845</v>
      </c>
      <c r="C4072" s="1207">
        <v>79169749.634501591</v>
      </c>
      <c r="D4072" s="1208">
        <v>3974630.4543204871</v>
      </c>
      <c r="E4072" s="1207">
        <v>23419889.677579377</v>
      </c>
      <c r="F4072" s="1211">
        <v>106564269.76640145</v>
      </c>
    </row>
    <row r="4073" spans="2:6" ht="13.15" customHeight="1" x14ac:dyDescent="0.3">
      <c r="B4073" s="1173" t="s">
        <v>4846</v>
      </c>
      <c r="C4073" s="1206">
        <v>138663224.31771651</v>
      </c>
      <c r="D4073" s="1206">
        <v>5254002.53873502</v>
      </c>
      <c r="E4073" s="1206">
        <v>39418709.34809345</v>
      </c>
      <c r="F4073" s="1210">
        <v>183335936.20454499</v>
      </c>
    </row>
    <row r="4074" spans="2:6" ht="13.15" customHeight="1" x14ac:dyDescent="0.3">
      <c r="B4074" s="1172" t="s">
        <v>4847</v>
      </c>
      <c r="C4074" s="1207">
        <v>69292902.718181759</v>
      </c>
      <c r="D4074" s="1208">
        <v>3167858.4038165044</v>
      </c>
      <c r="E4074" s="1207">
        <v>17250606.484795276</v>
      </c>
      <c r="F4074" s="1211">
        <v>89711367.606793538</v>
      </c>
    </row>
    <row r="4075" spans="2:6" ht="13.15" customHeight="1" x14ac:dyDescent="0.3">
      <c r="B4075" s="1173" t="s">
        <v>4848</v>
      </c>
      <c r="C4075" s="1206">
        <v>54915383.549377233</v>
      </c>
      <c r="D4075" s="1206">
        <v>2643613.4757762589</v>
      </c>
      <c r="E4075" s="1206">
        <v>4259896.9451212939</v>
      </c>
      <c r="F4075" s="1210">
        <v>61818893.970274784</v>
      </c>
    </row>
    <row r="4076" spans="2:6" ht="13.15" customHeight="1" x14ac:dyDescent="0.3">
      <c r="B4076" s="1172" t="s">
        <v>4849</v>
      </c>
      <c r="C4076" s="1207">
        <v>117379176.30129416</v>
      </c>
      <c r="D4076" s="1208">
        <v>4056699.3977985228</v>
      </c>
      <c r="E4076" s="1207">
        <v>72999653.002590641</v>
      </c>
      <c r="F4076" s="1211">
        <v>194435528.70168334</v>
      </c>
    </row>
    <row r="4077" spans="2:6" ht="13.15" customHeight="1" x14ac:dyDescent="0.3">
      <c r="B4077" s="1173" t="s">
        <v>4850</v>
      </c>
      <c r="C4077" s="1206">
        <v>155755183.27717084</v>
      </c>
      <c r="D4077" s="1206">
        <v>5714092.4061929025</v>
      </c>
      <c r="E4077" s="1206">
        <v>41484851.923147179</v>
      </c>
      <c r="F4077" s="1210">
        <v>202954127.60651091</v>
      </c>
    </row>
    <row r="4078" spans="2:6" ht="13.15" customHeight="1" x14ac:dyDescent="0.3">
      <c r="B4078" s="1172" t="s">
        <v>4851</v>
      </c>
      <c r="C4078" s="1207">
        <v>92032889.944246992</v>
      </c>
      <c r="D4078" s="1208">
        <v>2559307.0559585467</v>
      </c>
      <c r="E4078" s="1207">
        <v>24284114.490235828</v>
      </c>
      <c r="F4078" s="1211">
        <v>118876311.49044138</v>
      </c>
    </row>
    <row r="4079" spans="2:6" ht="13.15" customHeight="1" x14ac:dyDescent="0.3">
      <c r="B4079" s="1173" t="s">
        <v>4852</v>
      </c>
      <c r="C4079" s="1206">
        <v>124595244.13308719</v>
      </c>
      <c r="D4079" s="1206">
        <v>6456216.8698762255</v>
      </c>
      <c r="E4079" s="1206">
        <v>32707659.588776279</v>
      </c>
      <c r="F4079" s="1210">
        <v>163759120.59173968</v>
      </c>
    </row>
    <row r="4080" spans="2:6" ht="13.15" customHeight="1" x14ac:dyDescent="0.3">
      <c r="B4080" s="1172" t="s">
        <v>4853</v>
      </c>
      <c r="C4080" s="1207">
        <v>7829411.0681914212</v>
      </c>
      <c r="D4080" s="1208">
        <v>309883.43695641449</v>
      </c>
      <c r="E4080" s="1207">
        <v>659280.89189149125</v>
      </c>
      <c r="F4080" s="1211">
        <v>8798575.3970393259</v>
      </c>
    </row>
    <row r="4081" spans="2:6" ht="13.15" customHeight="1" x14ac:dyDescent="0.3">
      <c r="B4081" s="1173" t="s">
        <v>4854</v>
      </c>
      <c r="C4081" s="1206">
        <v>40630575.880464628</v>
      </c>
      <c r="D4081" s="1206">
        <v>2225740.1430293024</v>
      </c>
      <c r="E4081" s="1206">
        <v>3492359.9728681613</v>
      </c>
      <c r="F4081" s="1210">
        <v>46348675.99636209</v>
      </c>
    </row>
    <row r="4082" spans="2:6" ht="13.15" customHeight="1" x14ac:dyDescent="0.3">
      <c r="B4082" s="1172" t="s">
        <v>4855</v>
      </c>
      <c r="C4082" s="1207">
        <v>8528365.660160033</v>
      </c>
      <c r="D4082" s="1208">
        <v>355069.20127533964</v>
      </c>
      <c r="E4082" s="1207">
        <v>19509.721051202028</v>
      </c>
      <c r="F4082" s="1211">
        <v>8902944.5824865736</v>
      </c>
    </row>
    <row r="4083" spans="2:6" ht="13.15" customHeight="1" x14ac:dyDescent="0.3">
      <c r="B4083" s="1173" t="s">
        <v>4856</v>
      </c>
      <c r="C4083" s="1206">
        <v>93278009.484032437</v>
      </c>
      <c r="D4083" s="1206">
        <v>5215810.6469998714</v>
      </c>
      <c r="E4083" s="1206">
        <v>18730484.731719494</v>
      </c>
      <c r="F4083" s="1210">
        <v>117224304.8627518</v>
      </c>
    </row>
    <row r="4084" spans="2:6" ht="13.15" customHeight="1" x14ac:dyDescent="0.3">
      <c r="B4084" s="1172" t="s">
        <v>4857</v>
      </c>
      <c r="C4084" s="1207">
        <v>34399516.5320592</v>
      </c>
      <c r="D4084" s="1208">
        <v>1705871.662420755</v>
      </c>
      <c r="E4084" s="1207">
        <v>15025137.886001606</v>
      </c>
      <c r="F4084" s="1211">
        <v>51130526.080481559</v>
      </c>
    </row>
    <row r="4085" spans="2:6" ht="13.15" customHeight="1" x14ac:dyDescent="0.3">
      <c r="B4085" s="1173" t="s">
        <v>4858</v>
      </c>
      <c r="C4085" s="1206">
        <v>47014151.790547922</v>
      </c>
      <c r="D4085" s="1206">
        <v>1894987.6657474544</v>
      </c>
      <c r="E4085" s="1206">
        <v>15124328.748722995</v>
      </c>
      <c r="F4085" s="1210">
        <v>64033468.205018371</v>
      </c>
    </row>
    <row r="4086" spans="2:6" ht="13.15" customHeight="1" x14ac:dyDescent="0.3">
      <c r="B4086" s="1172" t="s">
        <v>4859</v>
      </c>
      <c r="C4086" s="1207">
        <v>14783865.889980264</v>
      </c>
      <c r="D4086" s="1208">
        <v>896862.13557709393</v>
      </c>
      <c r="E4086" s="1207">
        <v>958152.17033253261</v>
      </c>
      <c r="F4086" s="1211">
        <v>16638880.19588989</v>
      </c>
    </row>
    <row r="4087" spans="2:6" ht="13.15" customHeight="1" x14ac:dyDescent="0.3">
      <c r="B4087" s="1173" t="s">
        <v>4860</v>
      </c>
      <c r="C4087" s="1206">
        <v>57186747.02611053</v>
      </c>
      <c r="D4087" s="1206">
        <v>3130693.7810926554</v>
      </c>
      <c r="E4087" s="1206">
        <v>37429853.167256542</v>
      </c>
      <c r="F4087" s="1210">
        <v>97747293.974459738</v>
      </c>
    </row>
    <row r="4088" spans="2:6" ht="13.15" customHeight="1" x14ac:dyDescent="0.3">
      <c r="B4088" s="1172" t="s">
        <v>4861</v>
      </c>
      <c r="C4088" s="1207">
        <v>27190412.303350743</v>
      </c>
      <c r="D4088" s="1208">
        <v>1339812.0899423393</v>
      </c>
      <c r="E4088" s="1207">
        <v>9633263.0415405799</v>
      </c>
      <c r="F4088" s="1211">
        <v>38163487.434833661</v>
      </c>
    </row>
    <row r="4089" spans="2:6" ht="13.15" customHeight="1" x14ac:dyDescent="0.3">
      <c r="B4089" s="1173" t="s">
        <v>4862</v>
      </c>
      <c r="C4089" s="1206">
        <v>31777378.617590521</v>
      </c>
      <c r="D4089" s="1206">
        <v>2114879.5228784182</v>
      </c>
      <c r="E4089" s="1206">
        <v>60762445.273218274</v>
      </c>
      <c r="F4089" s="1210">
        <v>94654703.413687214</v>
      </c>
    </row>
    <row r="4090" spans="2:6" ht="13.15" customHeight="1" x14ac:dyDescent="0.3">
      <c r="B4090" s="1172" t="s">
        <v>4863</v>
      </c>
      <c r="C4090" s="1207">
        <v>79687514.005031943</v>
      </c>
      <c r="D4090" s="1208">
        <v>5138399.594518275</v>
      </c>
      <c r="E4090" s="1207">
        <v>60878444.011605762</v>
      </c>
      <c r="F4090" s="1211">
        <v>145704357.61115599</v>
      </c>
    </row>
    <row r="4091" spans="2:6" ht="13.15" customHeight="1" x14ac:dyDescent="0.3">
      <c r="B4091" s="1173" t="s">
        <v>4864</v>
      </c>
      <c r="C4091" s="1206">
        <v>20477225.847260009</v>
      </c>
      <c r="D4091" s="1206">
        <v>895525.27864458063</v>
      </c>
      <c r="E4091" s="1206">
        <v>3449269.2901536543</v>
      </c>
      <c r="F4091" s="1210">
        <v>24822020.416058242</v>
      </c>
    </row>
    <row r="4092" spans="2:6" ht="13.15" customHeight="1" x14ac:dyDescent="0.3">
      <c r="B4092" s="1172" t="s">
        <v>4865</v>
      </c>
      <c r="C4092" s="1207">
        <v>4224858.9538372019</v>
      </c>
      <c r="D4092" s="1208">
        <v>116911.6567927838</v>
      </c>
      <c r="E4092" s="1207">
        <v>1043770.0762393088</v>
      </c>
      <c r="F4092" s="1211">
        <v>5385540.6868692953</v>
      </c>
    </row>
    <row r="4093" spans="2:6" ht="13.15" customHeight="1" x14ac:dyDescent="0.3">
      <c r="B4093" s="1173" t="s">
        <v>4866</v>
      </c>
      <c r="C4093" s="1206">
        <v>52933214.412512958</v>
      </c>
      <c r="D4093" s="1206">
        <v>1821727.9058457664</v>
      </c>
      <c r="E4093" s="1206">
        <v>9175946.4678388406</v>
      </c>
      <c r="F4093" s="1210">
        <v>63930888.786197565</v>
      </c>
    </row>
    <row r="4094" spans="2:6" ht="13.15" customHeight="1" x14ac:dyDescent="0.3">
      <c r="B4094" s="1172" t="s">
        <v>4867</v>
      </c>
      <c r="C4094" s="1207">
        <v>72495204.3484689</v>
      </c>
      <c r="D4094" s="1208">
        <v>3738372.6538999244</v>
      </c>
      <c r="E4094" s="1207">
        <v>15818203.479174025</v>
      </c>
      <c r="F4094" s="1211">
        <v>92051780.481542856</v>
      </c>
    </row>
    <row r="4095" spans="2:6" ht="13.15" customHeight="1" x14ac:dyDescent="0.3">
      <c r="B4095" s="1173" t="s">
        <v>4868</v>
      </c>
      <c r="C4095" s="1206">
        <v>1928342533.1383781</v>
      </c>
      <c r="D4095" s="1206">
        <v>35086823.390625574</v>
      </c>
      <c r="E4095" s="1206">
        <v>317792209.87374181</v>
      </c>
      <c r="F4095" s="1210">
        <v>2281221566.4027452</v>
      </c>
    </row>
    <row r="4096" spans="2:6" ht="13.15" customHeight="1" x14ac:dyDescent="0.3">
      <c r="B4096" s="1172" t="s">
        <v>4869</v>
      </c>
      <c r="C4096" s="1207">
        <v>802722108.89917266</v>
      </c>
      <c r="D4096" s="1208">
        <v>2764029.1049500504</v>
      </c>
      <c r="E4096" s="1207">
        <v>81437601.747453138</v>
      </c>
      <c r="F4096" s="1211">
        <v>886923739.75157583</v>
      </c>
    </row>
    <row r="4097" spans="2:6" ht="13.15" customHeight="1" x14ac:dyDescent="0.3">
      <c r="B4097" s="1173" t="s">
        <v>4870</v>
      </c>
      <c r="C4097" s="1206">
        <v>1705496174.5889139</v>
      </c>
      <c r="D4097" s="1206">
        <v>29032113.910206687</v>
      </c>
      <c r="E4097" s="1206">
        <v>379881318.31728804</v>
      </c>
      <c r="F4097" s="1210">
        <v>2114409606.8164086</v>
      </c>
    </row>
    <row r="4098" spans="2:6" ht="13.15" customHeight="1" x14ac:dyDescent="0.3">
      <c r="B4098" s="1172" t="s">
        <v>4871</v>
      </c>
      <c r="C4098" s="1207">
        <v>80144927.148828551</v>
      </c>
      <c r="D4098" s="1208">
        <v>3448260.6273664581</v>
      </c>
      <c r="E4098" s="1207">
        <v>4359620.0398371164</v>
      </c>
      <c r="F4098" s="1211">
        <v>87952807.816032127</v>
      </c>
    </row>
    <row r="4099" spans="2:6" ht="13.15" customHeight="1" x14ac:dyDescent="0.3">
      <c r="B4099" s="1173" t="s">
        <v>4872</v>
      </c>
      <c r="C4099" s="1206">
        <v>251917353.30938712</v>
      </c>
      <c r="D4099" s="1206">
        <v>3990025.4173117378</v>
      </c>
      <c r="E4099" s="1206">
        <v>40308884.168957576</v>
      </c>
      <c r="F4099" s="1210">
        <v>296216262.89565641</v>
      </c>
    </row>
    <row r="4100" spans="2:6" ht="13.15" customHeight="1" x14ac:dyDescent="0.3">
      <c r="B4100" s="1172" t="s">
        <v>4873</v>
      </c>
      <c r="C4100" s="1207">
        <v>273785524.73749965</v>
      </c>
      <c r="D4100" s="1208">
        <v>465972.03796093527</v>
      </c>
      <c r="E4100" s="1207">
        <v>23706777.530213013</v>
      </c>
      <c r="F4100" s="1211">
        <v>297958274.3056736</v>
      </c>
    </row>
    <row r="4101" spans="2:6" ht="13.15" customHeight="1" x14ac:dyDescent="0.3">
      <c r="B4101" s="1173" t="s">
        <v>4874</v>
      </c>
      <c r="C4101" s="1206">
        <v>1439800718.1409512</v>
      </c>
      <c r="D4101" s="1206">
        <v>61642374.652907155</v>
      </c>
      <c r="E4101" s="1206">
        <v>653452702.67649889</v>
      </c>
      <c r="F4101" s="1210">
        <v>2154895795.4703569</v>
      </c>
    </row>
    <row r="4102" spans="2:6" ht="13.15" customHeight="1" x14ac:dyDescent="0.3">
      <c r="B4102" s="1172" t="s">
        <v>4875</v>
      </c>
      <c r="C4102" s="1207">
        <v>1683500746.7279592</v>
      </c>
      <c r="D4102" s="1208">
        <v>4244774.0599356834</v>
      </c>
      <c r="E4102" s="1207">
        <v>209109307.31026495</v>
      </c>
      <c r="F4102" s="1211">
        <v>1896854828.0981598</v>
      </c>
    </row>
    <row r="4103" spans="2:6" ht="13.15" customHeight="1" x14ac:dyDescent="0.3">
      <c r="B4103" s="1173" t="s">
        <v>4876</v>
      </c>
      <c r="C4103" s="1206">
        <v>914877900.18078375</v>
      </c>
      <c r="D4103" s="1206">
        <v>40944986.757608637</v>
      </c>
      <c r="E4103" s="1206">
        <v>354632188.66641396</v>
      </c>
      <c r="F4103" s="1210">
        <v>1310455075.6048064</v>
      </c>
    </row>
    <row r="4104" spans="2:6" ht="13.15" customHeight="1" x14ac:dyDescent="0.3">
      <c r="B4104" s="1172" t="s">
        <v>4877</v>
      </c>
      <c r="C4104" s="1207">
        <v>1400651205.0577276</v>
      </c>
      <c r="D4104" s="1208">
        <v>10319480.105629303</v>
      </c>
      <c r="E4104" s="1207">
        <v>143687546.59023005</v>
      </c>
      <c r="F4104" s="1211">
        <v>1554658231.7535868</v>
      </c>
    </row>
    <row r="4105" spans="2:6" ht="13.15" customHeight="1" x14ac:dyDescent="0.3">
      <c r="B4105" s="1173" t="s">
        <v>4878</v>
      </c>
      <c r="C4105" s="1206">
        <v>693535406.81513107</v>
      </c>
      <c r="D4105" s="1206">
        <v>28497441.498092856</v>
      </c>
      <c r="E4105" s="1206">
        <v>217755909.52559713</v>
      </c>
      <c r="F4105" s="1210">
        <v>939788757.83882105</v>
      </c>
    </row>
    <row r="4106" spans="2:6" ht="13.15" customHeight="1" x14ac:dyDescent="0.3">
      <c r="B4106" s="1172" t="s">
        <v>4879</v>
      </c>
      <c r="C4106" s="1207">
        <v>183134705.19370314</v>
      </c>
      <c r="D4106" s="1208">
        <v>10042215.977826186</v>
      </c>
      <c r="E4106" s="1207">
        <v>94479968.181644112</v>
      </c>
      <c r="F4106" s="1211">
        <v>287656889.35317343</v>
      </c>
    </row>
    <row r="4107" spans="2:6" ht="13.15" customHeight="1" x14ac:dyDescent="0.3">
      <c r="B4107" s="1173" t="s">
        <v>4880</v>
      </c>
      <c r="C4107" s="1206">
        <v>94533915.781537205</v>
      </c>
      <c r="D4107" s="1206">
        <v>4490418.0032403115</v>
      </c>
      <c r="E4107" s="1206">
        <v>37923117.478373945</v>
      </c>
      <c r="F4107" s="1210">
        <v>136947451.26315147</v>
      </c>
    </row>
    <row r="4108" spans="2:6" ht="13.15" customHeight="1" x14ac:dyDescent="0.3">
      <c r="B4108" s="1172" t="s">
        <v>4881</v>
      </c>
      <c r="C4108" s="1207">
        <v>49101048.056156062</v>
      </c>
      <c r="D4108" s="1208">
        <v>3976825.7141254554</v>
      </c>
      <c r="E4108" s="1207">
        <v>10615184.43123921</v>
      </c>
      <c r="F4108" s="1211">
        <v>63693058.201520726</v>
      </c>
    </row>
    <row r="4109" spans="2:6" ht="13.15" customHeight="1" x14ac:dyDescent="0.3">
      <c r="B4109" s="1173" t="s">
        <v>4882</v>
      </c>
      <c r="C4109" s="1206">
        <v>142150760.59200102</v>
      </c>
      <c r="D4109" s="1206">
        <v>8617027.9825201258</v>
      </c>
      <c r="E4109" s="1206">
        <v>139239414.61380982</v>
      </c>
      <c r="F4109" s="1210">
        <v>290007203.18833101</v>
      </c>
    </row>
    <row r="4110" spans="2:6" ht="13.15" customHeight="1" x14ac:dyDescent="0.3">
      <c r="B4110" s="1172" t="s">
        <v>4883</v>
      </c>
      <c r="C4110" s="1207">
        <v>148048932.40471202</v>
      </c>
      <c r="D4110" s="1208">
        <v>6899040.1746373335</v>
      </c>
      <c r="E4110" s="1207">
        <v>150046168.90344611</v>
      </c>
      <c r="F4110" s="1211">
        <v>304994141.48279548</v>
      </c>
    </row>
    <row r="4111" spans="2:6" ht="13.15" customHeight="1" x14ac:dyDescent="0.3">
      <c r="B4111" s="1173" t="s">
        <v>4884</v>
      </c>
      <c r="C4111" s="1206">
        <v>10639566.26594604</v>
      </c>
      <c r="D4111" s="1206">
        <v>466872.65736810147</v>
      </c>
      <c r="E4111" s="1206">
        <v>187379.75756455114</v>
      </c>
      <c r="F4111" s="1210">
        <v>11293818.680878691</v>
      </c>
    </row>
    <row r="4112" spans="2:6" ht="13.15" customHeight="1" x14ac:dyDescent="0.3">
      <c r="B4112" s="1172" t="s">
        <v>4885</v>
      </c>
      <c r="C4112" s="1207">
        <v>62129130.180142134</v>
      </c>
      <c r="D4112" s="1208">
        <v>3396714.2384844203</v>
      </c>
      <c r="E4112" s="1207">
        <v>15071533.76325997</v>
      </c>
      <c r="F4112" s="1211">
        <v>80597378.181886524</v>
      </c>
    </row>
    <row r="4113" spans="2:6" ht="13.15" customHeight="1" x14ac:dyDescent="0.3">
      <c r="B4113" s="1173" t="s">
        <v>4886</v>
      </c>
      <c r="C4113" s="1206">
        <v>43958358.907512665</v>
      </c>
      <c r="D4113" s="1206">
        <v>4226212.8568411171</v>
      </c>
      <c r="E4113" s="1206">
        <v>34977412.143789671</v>
      </c>
      <c r="F4113" s="1210">
        <v>83161983.908143461</v>
      </c>
    </row>
    <row r="4114" spans="2:6" ht="13.15" customHeight="1" x14ac:dyDescent="0.3">
      <c r="B4114" s="1172" t="s">
        <v>4887</v>
      </c>
      <c r="C4114" s="1207">
        <v>33613039.007202938</v>
      </c>
      <c r="D4114" s="1208">
        <v>3033412.8129404509</v>
      </c>
      <c r="E4114" s="1207">
        <v>4379808.8967476962</v>
      </c>
      <c r="F4114" s="1211">
        <v>41026260.71689108</v>
      </c>
    </row>
    <row r="4115" spans="2:6" ht="13.15" customHeight="1" x14ac:dyDescent="0.3">
      <c r="B4115" s="1173" t="s">
        <v>4888</v>
      </c>
      <c r="C4115" s="1206">
        <v>129942472.05468811</v>
      </c>
      <c r="D4115" s="1206">
        <v>8877602.5069341864</v>
      </c>
      <c r="E4115" s="1206">
        <v>36120574.12404763</v>
      </c>
      <c r="F4115" s="1210">
        <v>174940648.68566993</v>
      </c>
    </row>
    <row r="4116" spans="2:6" ht="13.15" customHeight="1" x14ac:dyDescent="0.3">
      <c r="B4116" s="1172" t="s">
        <v>4889</v>
      </c>
      <c r="C4116" s="1207">
        <v>40070483.72647845</v>
      </c>
      <c r="D4116" s="1208">
        <v>1539862.1757591674</v>
      </c>
      <c r="E4116" s="1207">
        <v>17418600.000555791</v>
      </c>
      <c r="F4116" s="1211">
        <v>59028945.902793407</v>
      </c>
    </row>
    <row r="4117" spans="2:6" ht="13.15" customHeight="1" x14ac:dyDescent="0.3">
      <c r="B4117" s="1173" t="s">
        <v>4890</v>
      </c>
      <c r="C4117" s="1206">
        <v>14123142.84435883</v>
      </c>
      <c r="D4117" s="1206">
        <v>987909.12877031858</v>
      </c>
      <c r="E4117" s="1206">
        <v>2589848.3989124205</v>
      </c>
      <c r="F4117" s="1210">
        <v>17700900.372041568</v>
      </c>
    </row>
    <row r="4118" spans="2:6" ht="13.15" customHeight="1" x14ac:dyDescent="0.3">
      <c r="B4118" s="1172" t="s">
        <v>4891</v>
      </c>
      <c r="C4118" s="1207">
        <v>38736202.758961886</v>
      </c>
      <c r="D4118" s="1208">
        <v>2070819.5328184513</v>
      </c>
      <c r="E4118" s="1207">
        <v>9528770.0240519606</v>
      </c>
      <c r="F4118" s="1211">
        <v>50335792.315832302</v>
      </c>
    </row>
    <row r="4119" spans="2:6" ht="13.15" customHeight="1" x14ac:dyDescent="0.3">
      <c r="B4119" s="1173" t="s">
        <v>4892</v>
      </c>
      <c r="C4119" s="1206">
        <v>27194508.540459376</v>
      </c>
      <c r="D4119" s="1206">
        <v>1394581.0076406433</v>
      </c>
      <c r="E4119" s="1206">
        <v>6386408.4027132578</v>
      </c>
      <c r="F4119" s="1210">
        <v>34975497.950813279</v>
      </c>
    </row>
    <row r="4120" spans="2:6" ht="13.15" customHeight="1" x14ac:dyDescent="0.3">
      <c r="B4120" s="1172" t="s">
        <v>4893</v>
      </c>
      <c r="C4120" s="1207">
        <v>26190793.907608964</v>
      </c>
      <c r="D4120" s="1208">
        <v>813301.54120593937</v>
      </c>
      <c r="E4120" s="1207">
        <v>5839295.571606311</v>
      </c>
      <c r="F4120" s="1211">
        <v>32843391.020421214</v>
      </c>
    </row>
    <row r="4121" spans="2:6" ht="13.15" customHeight="1" x14ac:dyDescent="0.3">
      <c r="B4121" s="1173" t="s">
        <v>4894</v>
      </c>
      <c r="C4121" s="1206">
        <v>696255581.33773339</v>
      </c>
      <c r="D4121" s="1206">
        <v>35559564.14631851</v>
      </c>
      <c r="E4121" s="1206">
        <v>383578951.38849962</v>
      </c>
      <c r="F4121" s="1210">
        <v>1115394096.8725514</v>
      </c>
    </row>
    <row r="4122" spans="2:6" ht="13.15" customHeight="1" x14ac:dyDescent="0.3">
      <c r="B4122" s="1172" t="s">
        <v>4895</v>
      </c>
      <c r="C4122" s="1207">
        <v>17379241.722005907</v>
      </c>
      <c r="D4122" s="1208">
        <v>241957.03260653882</v>
      </c>
      <c r="E4122" s="1207">
        <v>1073837.2729226486</v>
      </c>
      <c r="F4122" s="1211">
        <v>18695036.027535096</v>
      </c>
    </row>
    <row r="4123" spans="2:6" ht="13.15" customHeight="1" x14ac:dyDescent="0.3">
      <c r="B4123" s="1173" t="s">
        <v>4896</v>
      </c>
      <c r="C4123" s="1206">
        <v>487548750.58106047</v>
      </c>
      <c r="D4123" s="1206">
        <v>22365053.593805879</v>
      </c>
      <c r="E4123" s="1206">
        <v>164955331.29728949</v>
      </c>
      <c r="F4123" s="1210">
        <v>674869135.47215581</v>
      </c>
    </row>
    <row r="4124" spans="2:6" ht="13.15" customHeight="1" x14ac:dyDescent="0.3">
      <c r="B4124" s="1172" t="s">
        <v>4897</v>
      </c>
      <c r="C4124" s="1207">
        <v>384514596.63417596</v>
      </c>
      <c r="D4124" s="1208">
        <v>21191250.990525126</v>
      </c>
      <c r="E4124" s="1207">
        <v>94754273.440947518</v>
      </c>
      <c r="F4124" s="1211">
        <v>500460121.06564862</v>
      </c>
    </row>
    <row r="4125" spans="2:6" ht="13.15" customHeight="1" x14ac:dyDescent="0.3">
      <c r="B4125" s="1173" t="s">
        <v>4898</v>
      </c>
      <c r="C4125" s="1206">
        <v>214507102.50248748</v>
      </c>
      <c r="D4125" s="1206">
        <v>12612794.848552557</v>
      </c>
      <c r="E4125" s="1206">
        <v>34434603.239445157</v>
      </c>
      <c r="F4125" s="1210">
        <v>261554500.59048519</v>
      </c>
    </row>
    <row r="4126" spans="2:6" ht="13.15" customHeight="1" x14ac:dyDescent="0.3">
      <c r="B4126" s="1172" t="s">
        <v>4899</v>
      </c>
      <c r="C4126" s="1207">
        <v>11135484.038563736</v>
      </c>
      <c r="D4126" s="1208">
        <v>1010762.3462271646</v>
      </c>
      <c r="E4126" s="1207">
        <v>3617633.243655642</v>
      </c>
      <c r="F4126" s="1211">
        <v>15763879.628446544</v>
      </c>
    </row>
    <row r="4127" spans="2:6" ht="13.15" customHeight="1" x14ac:dyDescent="0.3">
      <c r="B4127" s="1173" t="s">
        <v>4900</v>
      </c>
      <c r="C4127" s="1206">
        <v>138515077.07562122</v>
      </c>
      <c r="D4127" s="1206">
        <v>7093447.3169811359</v>
      </c>
      <c r="E4127" s="1206">
        <v>48825685.956081167</v>
      </c>
      <c r="F4127" s="1210">
        <v>194434210.34868354</v>
      </c>
    </row>
    <row r="4128" spans="2:6" ht="13.15" customHeight="1" x14ac:dyDescent="0.3">
      <c r="B4128" s="1172" t="s">
        <v>4901</v>
      </c>
      <c r="C4128" s="1207">
        <v>482809.8138700907</v>
      </c>
      <c r="D4128" s="1208">
        <v>0</v>
      </c>
      <c r="E4128" s="1207">
        <v>123.47924715950653</v>
      </c>
      <c r="F4128" s="1211">
        <v>482933.2931172502</v>
      </c>
    </row>
    <row r="4129" spans="2:6" ht="13.15" customHeight="1" x14ac:dyDescent="0.3">
      <c r="B4129" s="1173" t="s">
        <v>4902</v>
      </c>
      <c r="C4129" s="1206">
        <v>23094857.900909189</v>
      </c>
      <c r="D4129" s="1206">
        <v>1083571.7964252708</v>
      </c>
      <c r="E4129" s="1206">
        <v>4590593.3744925763</v>
      </c>
      <c r="F4129" s="1210">
        <v>28769023.071827039</v>
      </c>
    </row>
    <row r="4130" spans="2:6" ht="13.15" customHeight="1" x14ac:dyDescent="0.3">
      <c r="B4130" s="1172" t="s">
        <v>4903</v>
      </c>
      <c r="C4130" s="1207">
        <v>8932527.721544493</v>
      </c>
      <c r="D4130" s="1208">
        <v>613926.91994448483</v>
      </c>
      <c r="E4130" s="1207">
        <v>1565655.1143589632</v>
      </c>
      <c r="F4130" s="1211">
        <v>11112109.755847942</v>
      </c>
    </row>
    <row r="4131" spans="2:6" ht="13.15" customHeight="1" x14ac:dyDescent="0.3">
      <c r="B4131" s="1173" t="s">
        <v>4904</v>
      </c>
      <c r="C4131" s="1206">
        <v>115942625.94729888</v>
      </c>
      <c r="D4131" s="1206">
        <v>4267134.7511542393</v>
      </c>
      <c r="E4131" s="1206">
        <v>39360696.342123576</v>
      </c>
      <c r="F4131" s="1210">
        <v>159570457.0405767</v>
      </c>
    </row>
    <row r="4132" spans="2:6" ht="13.15" customHeight="1" x14ac:dyDescent="0.3">
      <c r="B4132" s="1172" t="s">
        <v>4905</v>
      </c>
      <c r="C4132" s="1207">
        <v>195756440.59651345</v>
      </c>
      <c r="D4132" s="1208">
        <v>11713526.370496934</v>
      </c>
      <c r="E4132" s="1207">
        <v>59254394.453525111</v>
      </c>
      <c r="F4132" s="1211">
        <v>266724361.4205355</v>
      </c>
    </row>
    <row r="4133" spans="2:6" ht="13.15" customHeight="1" x14ac:dyDescent="0.3">
      <c r="B4133" s="1173" t="s">
        <v>4906</v>
      </c>
      <c r="C4133" s="1206">
        <v>332477.91198350419</v>
      </c>
      <c r="D4133" s="1206">
        <v>8865.4722892939117</v>
      </c>
      <c r="E4133" s="1206">
        <v>4753.9510156410015</v>
      </c>
      <c r="F4133" s="1210">
        <v>346097.33528843906</v>
      </c>
    </row>
    <row r="4134" spans="2:6" ht="13.15" customHeight="1" x14ac:dyDescent="0.3">
      <c r="B4134" s="1172" t="s">
        <v>4907</v>
      </c>
      <c r="C4134" s="1207">
        <v>48753004.443159781</v>
      </c>
      <c r="D4134" s="1208">
        <v>4302920.300410863</v>
      </c>
      <c r="E4134" s="1207">
        <v>9092456.1042138413</v>
      </c>
      <c r="F4134" s="1211">
        <v>62148380.847784482</v>
      </c>
    </row>
    <row r="4135" spans="2:6" ht="13.15" customHeight="1" x14ac:dyDescent="0.3">
      <c r="B4135" s="1173" t="s">
        <v>4908</v>
      </c>
      <c r="C4135" s="1206">
        <v>4206289.3456114298</v>
      </c>
      <c r="D4135" s="1206">
        <v>339209.85640226927</v>
      </c>
      <c r="E4135" s="1206">
        <v>4321.7736505827288</v>
      </c>
      <c r="F4135" s="1210">
        <v>4549820.9756642822</v>
      </c>
    </row>
    <row r="4136" spans="2:6" ht="13.15" customHeight="1" x14ac:dyDescent="0.3">
      <c r="B4136" s="1172" t="s">
        <v>4909</v>
      </c>
      <c r="C4136" s="1207">
        <v>182913781.47231114</v>
      </c>
      <c r="D4136" s="1208">
        <v>10788379.156663524</v>
      </c>
      <c r="E4136" s="1207">
        <v>39630501.343109094</v>
      </c>
      <c r="F4136" s="1211">
        <v>233332661.97208378</v>
      </c>
    </row>
    <row r="4137" spans="2:6" ht="13.15" customHeight="1" x14ac:dyDescent="0.3">
      <c r="B4137" s="1173" t="s">
        <v>4910</v>
      </c>
      <c r="C4137" s="1206">
        <v>578049920.92915523</v>
      </c>
      <c r="D4137" s="1206">
        <v>26264130.52317204</v>
      </c>
      <c r="E4137" s="1206">
        <v>179875911.46040931</v>
      </c>
      <c r="F4137" s="1210">
        <v>784189962.91273654</v>
      </c>
    </row>
    <row r="4138" spans="2:6" ht="13.15" customHeight="1" x14ac:dyDescent="0.3">
      <c r="B4138" s="1172" t="s">
        <v>4911</v>
      </c>
      <c r="C4138" s="1207">
        <v>740859370.67232823</v>
      </c>
      <c r="D4138" s="1208">
        <v>32491210.114815634</v>
      </c>
      <c r="E4138" s="1207">
        <v>378053561.00288546</v>
      </c>
      <c r="F4138" s="1211">
        <v>1151404141.7900293</v>
      </c>
    </row>
    <row r="4139" spans="2:6" ht="13.15" customHeight="1" x14ac:dyDescent="0.3">
      <c r="B4139" s="1173" t="s">
        <v>4912</v>
      </c>
      <c r="C4139" s="1206">
        <v>284485442.23017937</v>
      </c>
      <c r="D4139" s="1206">
        <v>17952159.220473066</v>
      </c>
      <c r="E4139" s="1206">
        <v>105195009.06104945</v>
      </c>
      <c r="F4139" s="1210">
        <v>407632610.51170188</v>
      </c>
    </row>
    <row r="4140" spans="2:6" ht="13.15" customHeight="1" x14ac:dyDescent="0.3">
      <c r="B4140" s="1172" t="s">
        <v>4913</v>
      </c>
      <c r="C4140" s="1207">
        <v>1037365630.3214829</v>
      </c>
      <c r="D4140" s="1208">
        <v>50854516.166838415</v>
      </c>
      <c r="E4140" s="1207">
        <v>385305921.43770486</v>
      </c>
      <c r="F4140" s="1211">
        <v>1473526067.9260261</v>
      </c>
    </row>
    <row r="4141" spans="2:6" ht="13.15" customHeight="1" x14ac:dyDescent="0.3">
      <c r="B4141" s="1173" t="s">
        <v>4914</v>
      </c>
      <c r="C4141" s="1206">
        <v>338485.72640948946</v>
      </c>
      <c r="D4141" s="1206">
        <v>0</v>
      </c>
      <c r="E4141" s="1206">
        <v>0</v>
      </c>
      <c r="F4141" s="1210">
        <v>338485.72640948946</v>
      </c>
    </row>
    <row r="4142" spans="2:6" ht="13.15" customHeight="1" x14ac:dyDescent="0.3">
      <c r="B4142" s="1172" t="s">
        <v>4915</v>
      </c>
      <c r="C4142" s="1207">
        <v>227266334.93091077</v>
      </c>
      <c r="D4142" s="1208">
        <v>10447452.494516341</v>
      </c>
      <c r="E4142" s="1207">
        <v>100772022.47343592</v>
      </c>
      <c r="F4142" s="1211">
        <v>338485809.89886302</v>
      </c>
    </row>
    <row r="4143" spans="2:6" ht="13.15" customHeight="1" x14ac:dyDescent="0.3">
      <c r="B4143" s="1173" t="s">
        <v>4916</v>
      </c>
      <c r="C4143" s="1206">
        <v>427242582.45549405</v>
      </c>
      <c r="D4143" s="1206">
        <v>4878528.6790160649</v>
      </c>
      <c r="E4143" s="1206">
        <v>93608179.964159608</v>
      </c>
      <c r="F4143" s="1210">
        <v>525729291.09866971</v>
      </c>
    </row>
    <row r="4144" spans="2:6" ht="13.15" customHeight="1" x14ac:dyDescent="0.3">
      <c r="B4144" s="1172" t="s">
        <v>4917</v>
      </c>
      <c r="C4144" s="1207">
        <v>1319493688.0956471</v>
      </c>
      <c r="D4144" s="1208">
        <v>5283497.8243197184</v>
      </c>
      <c r="E4144" s="1207">
        <v>298114997.26397091</v>
      </c>
      <c r="F4144" s="1211">
        <v>1622892183.1839375</v>
      </c>
    </row>
    <row r="4145" spans="2:6" ht="13.15" customHeight="1" x14ac:dyDescent="0.3">
      <c r="B4145" s="1173" t="s">
        <v>4918</v>
      </c>
      <c r="C4145" s="1206">
        <v>672762705.73110259</v>
      </c>
      <c r="D4145" s="1206">
        <v>49123370.87230403</v>
      </c>
      <c r="E4145" s="1206">
        <v>328857249.93643373</v>
      </c>
      <c r="F4145" s="1210">
        <v>1050743326.5398405</v>
      </c>
    </row>
    <row r="4146" spans="2:6" ht="13.15" customHeight="1" x14ac:dyDescent="0.3">
      <c r="B4146" s="1172" t="s">
        <v>4919</v>
      </c>
      <c r="C4146" s="1207">
        <v>445515896.19707602</v>
      </c>
      <c r="D4146" s="1208">
        <v>39644590.838908046</v>
      </c>
      <c r="E4146" s="1207">
        <v>559331718.26340115</v>
      </c>
      <c r="F4146" s="1211">
        <v>1044492205.2993852</v>
      </c>
    </row>
    <row r="4147" spans="2:6" ht="13.15" customHeight="1" x14ac:dyDescent="0.3">
      <c r="B4147" s="1173" t="s">
        <v>4920</v>
      </c>
      <c r="C4147" s="1206">
        <v>41801416.987346984</v>
      </c>
      <c r="D4147" s="1206">
        <v>1293950.8610680385</v>
      </c>
      <c r="E4147" s="1206">
        <v>9067429.8314594515</v>
      </c>
      <c r="F4147" s="1210">
        <v>52162797.67987448</v>
      </c>
    </row>
    <row r="4148" spans="2:6" ht="13.15" customHeight="1" x14ac:dyDescent="0.3">
      <c r="B4148" s="1172" t="s">
        <v>4921</v>
      </c>
      <c r="C4148" s="1207">
        <v>120924196.43633631</v>
      </c>
      <c r="D4148" s="1208">
        <v>15232358.971721802</v>
      </c>
      <c r="E4148" s="1207">
        <v>87062378.740454733</v>
      </c>
      <c r="F4148" s="1211">
        <v>223218934.14851284</v>
      </c>
    </row>
    <row r="4149" spans="2:6" ht="13.15" customHeight="1" x14ac:dyDescent="0.3">
      <c r="B4149" s="1173" t="s">
        <v>4922</v>
      </c>
      <c r="C4149" s="1206">
        <v>216361605.58279964</v>
      </c>
      <c r="D4149" s="1206">
        <v>13531679.943070501</v>
      </c>
      <c r="E4149" s="1206">
        <v>92559915.679458112</v>
      </c>
      <c r="F4149" s="1210">
        <v>322453201.20532823</v>
      </c>
    </row>
    <row r="4150" spans="2:6" ht="13.15" customHeight="1" x14ac:dyDescent="0.3">
      <c r="B4150" s="1172" t="s">
        <v>4923</v>
      </c>
      <c r="C4150" s="1207">
        <v>191270378.25638279</v>
      </c>
      <c r="D4150" s="1208">
        <v>48887858.897330001</v>
      </c>
      <c r="E4150" s="1207">
        <v>115612445.44372222</v>
      </c>
      <c r="F4150" s="1211">
        <v>355770682.597435</v>
      </c>
    </row>
    <row r="4151" spans="2:6" ht="13.15" customHeight="1" x14ac:dyDescent="0.3">
      <c r="B4151" s="1173" t="s">
        <v>4924</v>
      </c>
      <c r="C4151" s="1206">
        <v>80827633.333599627</v>
      </c>
      <c r="D4151" s="1206">
        <v>7024352.9218375925</v>
      </c>
      <c r="E4151" s="1206">
        <v>40692861.35237775</v>
      </c>
      <c r="F4151" s="1210">
        <v>128544847.60781497</v>
      </c>
    </row>
    <row r="4152" spans="2:6" ht="13.15" customHeight="1" x14ac:dyDescent="0.3">
      <c r="B4152" s="1172" t="s">
        <v>4925</v>
      </c>
      <c r="C4152" s="1207">
        <v>117491003.57435964</v>
      </c>
      <c r="D4152" s="1208">
        <v>8354567.7862223201</v>
      </c>
      <c r="E4152" s="1207">
        <v>42396968.579595402</v>
      </c>
      <c r="F4152" s="1211">
        <v>168242539.94017738</v>
      </c>
    </row>
    <row r="4153" spans="2:6" ht="13.15" customHeight="1" x14ac:dyDescent="0.3">
      <c r="B4153" s="1173" t="s">
        <v>4926</v>
      </c>
      <c r="C4153" s="1206">
        <v>104165125.01257645</v>
      </c>
      <c r="D4153" s="1206">
        <v>7381842.5377696939</v>
      </c>
      <c r="E4153" s="1206">
        <v>68259467.435221225</v>
      </c>
      <c r="F4153" s="1210">
        <v>179806434.98556736</v>
      </c>
    </row>
    <row r="4154" spans="2:6" ht="13.15" customHeight="1" x14ac:dyDescent="0.3">
      <c r="B4154" s="1172" t="s">
        <v>4927</v>
      </c>
      <c r="C4154" s="1207">
        <v>142101878.82917145</v>
      </c>
      <c r="D4154" s="1208">
        <v>9716895.3613438159</v>
      </c>
      <c r="E4154" s="1207">
        <v>37936534.739044122</v>
      </c>
      <c r="F4154" s="1211">
        <v>189755308.92955941</v>
      </c>
    </row>
    <row r="4155" spans="2:6" ht="13.15" customHeight="1" x14ac:dyDescent="0.3">
      <c r="B4155" s="1173" t="s">
        <v>4928</v>
      </c>
      <c r="C4155" s="1206">
        <v>85942741.152378276</v>
      </c>
      <c r="D4155" s="1206">
        <v>5875697.3010663139</v>
      </c>
      <c r="E4155" s="1206">
        <v>17293567.327270564</v>
      </c>
      <c r="F4155" s="1210">
        <v>109112005.78071515</v>
      </c>
    </row>
    <row r="4156" spans="2:6" ht="13.15" customHeight="1" x14ac:dyDescent="0.3">
      <c r="B4156" s="1172" t="s">
        <v>4929</v>
      </c>
      <c r="C4156" s="1207">
        <v>82764061.156084225</v>
      </c>
      <c r="D4156" s="1208">
        <v>7127403.4830669556</v>
      </c>
      <c r="E4156" s="1207">
        <v>32296852.126695771</v>
      </c>
      <c r="F4156" s="1211">
        <v>122188316.76584695</v>
      </c>
    </row>
    <row r="4157" spans="2:6" ht="13.15" customHeight="1" x14ac:dyDescent="0.3">
      <c r="B4157" s="1173" t="s">
        <v>4930</v>
      </c>
      <c r="C4157" s="1206">
        <v>875369147.10313451</v>
      </c>
      <c r="D4157" s="1206">
        <v>15552613.604038889</v>
      </c>
      <c r="E4157" s="1206">
        <v>244525359.37574482</v>
      </c>
      <c r="F4157" s="1210">
        <v>1135447120.0829182</v>
      </c>
    </row>
    <row r="4158" spans="2:6" ht="13.15" customHeight="1" x14ac:dyDescent="0.3">
      <c r="B4158" s="1172" t="s">
        <v>4931</v>
      </c>
      <c r="C4158" s="1207">
        <v>700552397.52344537</v>
      </c>
      <c r="D4158" s="1208">
        <v>12887272.685064739</v>
      </c>
      <c r="E4158" s="1207">
        <v>235604410.56010959</v>
      </c>
      <c r="F4158" s="1211">
        <v>949044080.76861978</v>
      </c>
    </row>
    <row r="4159" spans="2:6" ht="13.15" customHeight="1" x14ac:dyDescent="0.3">
      <c r="B4159" s="1173" t="s">
        <v>4932</v>
      </c>
      <c r="C4159" s="1206">
        <v>1325858967.4799793</v>
      </c>
      <c r="D4159" s="1206">
        <v>23454873.437368382</v>
      </c>
      <c r="E4159" s="1206">
        <v>212929320.93155807</v>
      </c>
      <c r="F4159" s="1210">
        <v>1562243161.8489058</v>
      </c>
    </row>
    <row r="4160" spans="2:6" ht="13.15" customHeight="1" x14ac:dyDescent="0.3">
      <c r="B4160" s="1172" t="s">
        <v>4933</v>
      </c>
      <c r="C4160" s="1207">
        <v>1425186982.6322155</v>
      </c>
      <c r="D4160" s="1208">
        <v>31092759.25815982</v>
      </c>
      <c r="E4160" s="1207">
        <v>354066031.2767812</v>
      </c>
      <c r="F4160" s="1211">
        <v>1810345773.1671567</v>
      </c>
    </row>
    <row r="4161" spans="2:6" ht="13.15" customHeight="1" x14ac:dyDescent="0.3">
      <c r="B4161" s="1173" t="s">
        <v>4934</v>
      </c>
      <c r="C4161" s="1206">
        <v>1667360480.1900764</v>
      </c>
      <c r="D4161" s="1206">
        <v>32703953.305402204</v>
      </c>
      <c r="E4161" s="1206">
        <v>284616282.14373791</v>
      </c>
      <c r="F4161" s="1210">
        <v>1984680715.6392164</v>
      </c>
    </row>
    <row r="4162" spans="2:6" ht="13.15" customHeight="1" x14ac:dyDescent="0.3">
      <c r="B4162" s="1172" t="s">
        <v>4935</v>
      </c>
      <c r="C4162" s="1207">
        <v>437210229.29438841</v>
      </c>
      <c r="D4162" s="1208">
        <v>17681424.583371904</v>
      </c>
      <c r="E4162" s="1207">
        <v>555992280.12855005</v>
      </c>
      <c r="F4162" s="1211">
        <v>1010883934.0063103</v>
      </c>
    </row>
    <row r="4163" spans="2:6" ht="13.15" customHeight="1" x14ac:dyDescent="0.3">
      <c r="B4163" s="1173" t="s">
        <v>4936</v>
      </c>
      <c r="C4163" s="1206">
        <v>69772.572083601917</v>
      </c>
      <c r="D4163" s="1206">
        <v>0</v>
      </c>
      <c r="E4163" s="1206">
        <v>0</v>
      </c>
      <c r="F4163" s="1210">
        <v>69772.572083601917</v>
      </c>
    </row>
    <row r="4164" spans="2:6" ht="13.15" customHeight="1" x14ac:dyDescent="0.3">
      <c r="B4164" s="1172" t="s">
        <v>4937</v>
      </c>
      <c r="C4164" s="1207">
        <v>0</v>
      </c>
      <c r="D4164" s="1208">
        <v>2955.1574297646371</v>
      </c>
      <c r="E4164" s="1207">
        <v>499535.29438378371</v>
      </c>
      <c r="F4164" s="1211">
        <v>502490.45181354834</v>
      </c>
    </row>
    <row r="4165" spans="2:6" ht="13.15" customHeight="1" x14ac:dyDescent="0.3">
      <c r="B4165" s="1173" t="s">
        <v>4938</v>
      </c>
      <c r="C4165" s="1206">
        <v>1736667.9928206117</v>
      </c>
      <c r="D4165" s="1206">
        <v>65168.257415428736</v>
      </c>
      <c r="E4165" s="1206">
        <v>4571325.2090920908</v>
      </c>
      <c r="F4165" s="1210">
        <v>6373161.4593281318</v>
      </c>
    </row>
    <row r="4166" spans="2:6" ht="13.15" customHeight="1" x14ac:dyDescent="0.3">
      <c r="B4166" s="1172" t="s">
        <v>4939</v>
      </c>
      <c r="C4166" s="1207">
        <v>21935213.175457075</v>
      </c>
      <c r="D4166" s="1208">
        <v>4309731.2346775625</v>
      </c>
      <c r="E4166" s="1207">
        <v>15344457.346393978</v>
      </c>
      <c r="F4166" s="1211">
        <v>41589401.756528616</v>
      </c>
    </row>
    <row r="4167" spans="2:6" ht="13.15" customHeight="1" x14ac:dyDescent="0.3">
      <c r="B4167" s="1173" t="s">
        <v>4940</v>
      </c>
      <c r="C4167" s="1206">
        <v>27216901.303319864</v>
      </c>
      <c r="D4167" s="1206">
        <v>3182113.5203705607</v>
      </c>
      <c r="E4167" s="1206">
        <v>41218968.053296596</v>
      </c>
      <c r="F4167" s="1210">
        <v>71617982.876987025</v>
      </c>
    </row>
    <row r="4168" spans="2:6" ht="13.15" customHeight="1" x14ac:dyDescent="0.3">
      <c r="B4168" s="1172" t="s">
        <v>4941</v>
      </c>
      <c r="C4168" s="1207">
        <v>40198149.783030622</v>
      </c>
      <c r="D4168" s="1208">
        <v>1146024.1234409639</v>
      </c>
      <c r="E4168" s="1207">
        <v>10684844.47558284</v>
      </c>
      <c r="F4168" s="1211">
        <v>52029018.382054426</v>
      </c>
    </row>
    <row r="4169" spans="2:6" ht="13.15" customHeight="1" x14ac:dyDescent="0.3">
      <c r="B4169" s="1173" t="s">
        <v>4942</v>
      </c>
      <c r="C4169" s="1206">
        <v>10869228.626503026</v>
      </c>
      <c r="D4169" s="1206">
        <v>570500.17790518154</v>
      </c>
      <c r="E4169" s="1206">
        <v>11264826.499491042</v>
      </c>
      <c r="F4169" s="1210">
        <v>22704555.303899251</v>
      </c>
    </row>
    <row r="4170" spans="2:6" ht="13.15" customHeight="1" x14ac:dyDescent="0.3">
      <c r="B4170" s="1172" t="s">
        <v>4943</v>
      </c>
      <c r="C4170" s="1207">
        <v>10640658.595841678</v>
      </c>
      <c r="D4170" s="1208">
        <v>995719.18769183953</v>
      </c>
      <c r="E4170" s="1207">
        <v>14094415.187774712</v>
      </c>
      <c r="F4170" s="1211">
        <v>25730792.971308231</v>
      </c>
    </row>
    <row r="4171" spans="2:6" ht="13.15" customHeight="1" x14ac:dyDescent="0.3">
      <c r="B4171" s="1173" t="s">
        <v>4944</v>
      </c>
      <c r="C4171" s="1206">
        <v>54602431.034278169</v>
      </c>
      <c r="D4171" s="1206">
        <v>2082921.6061022501</v>
      </c>
      <c r="E4171" s="1206">
        <v>12254592.699700782</v>
      </c>
      <c r="F4171" s="1210">
        <v>68939945.3400812</v>
      </c>
    </row>
    <row r="4172" spans="2:6" ht="13.15" customHeight="1" x14ac:dyDescent="0.3">
      <c r="B4172" s="1172" t="s">
        <v>4945</v>
      </c>
      <c r="C4172" s="1207">
        <v>12875702.103545159</v>
      </c>
      <c r="D4172" s="1208">
        <v>465338.78994027141</v>
      </c>
      <c r="E4172" s="1207">
        <v>4605528.960555274</v>
      </c>
      <c r="F4172" s="1211">
        <v>17946569.854040705</v>
      </c>
    </row>
    <row r="4173" spans="2:6" ht="13.15" customHeight="1" x14ac:dyDescent="0.3">
      <c r="B4173" s="1173" t="s">
        <v>4946</v>
      </c>
      <c r="C4173" s="1206">
        <v>22228367.211197756</v>
      </c>
      <c r="D4173" s="1206">
        <v>1167681.2057476675</v>
      </c>
      <c r="E4173" s="1206">
        <v>13289083.537800413</v>
      </c>
      <c r="F4173" s="1210">
        <v>36685131.954745837</v>
      </c>
    </row>
    <row r="4174" spans="2:6" ht="13.15" customHeight="1" x14ac:dyDescent="0.3">
      <c r="B4174" s="1172" t="s">
        <v>4947</v>
      </c>
      <c r="C4174" s="1207">
        <v>19371787.992878702</v>
      </c>
      <c r="D4174" s="1208">
        <v>1116359.9717174219</v>
      </c>
      <c r="E4174" s="1207">
        <v>29355432.125610005</v>
      </c>
      <c r="F4174" s="1211">
        <v>49843580.090206131</v>
      </c>
    </row>
    <row r="4175" spans="2:6" ht="13.15" customHeight="1" x14ac:dyDescent="0.3">
      <c r="B4175" s="1173" t="s">
        <v>4948</v>
      </c>
      <c r="C4175" s="1206">
        <v>22708855.824039631</v>
      </c>
      <c r="D4175" s="1206">
        <v>1119061.8299389207</v>
      </c>
      <c r="E4175" s="1206">
        <v>14867889.191981861</v>
      </c>
      <c r="F4175" s="1210">
        <v>38695806.845960416</v>
      </c>
    </row>
    <row r="4176" spans="2:6" ht="13.15" customHeight="1" x14ac:dyDescent="0.3">
      <c r="B4176" s="1172" t="s">
        <v>4949</v>
      </c>
      <c r="C4176" s="1207">
        <v>18936494.529468689</v>
      </c>
      <c r="D4176" s="1208">
        <v>1903754.6327890896</v>
      </c>
      <c r="E4176" s="1207">
        <v>16906778.521079633</v>
      </c>
      <c r="F4176" s="1211">
        <v>37747027.683337413</v>
      </c>
    </row>
    <row r="4177" spans="2:6" ht="13.15" customHeight="1" x14ac:dyDescent="0.3">
      <c r="B4177" s="1173" t="s">
        <v>4950</v>
      </c>
      <c r="C4177" s="1206">
        <v>9608679.9269417506</v>
      </c>
      <c r="D4177" s="1206">
        <v>882072.27625003341</v>
      </c>
      <c r="E4177" s="1206">
        <v>7725293.8796637859</v>
      </c>
      <c r="F4177" s="1210">
        <v>18216046.082855567</v>
      </c>
    </row>
    <row r="4178" spans="2:6" ht="13.15" customHeight="1" x14ac:dyDescent="0.3">
      <c r="B4178" s="1172" t="s">
        <v>4951</v>
      </c>
      <c r="C4178" s="1207">
        <v>48818271.154423907</v>
      </c>
      <c r="D4178" s="1208">
        <v>2759526.0079142177</v>
      </c>
      <c r="E4178" s="1207">
        <v>39238926.46423009</v>
      </c>
      <c r="F4178" s="1211">
        <v>90816723.626568213</v>
      </c>
    </row>
    <row r="4179" spans="2:6" ht="13.15" customHeight="1" x14ac:dyDescent="0.3">
      <c r="B4179" s="1173" t="s">
        <v>4952</v>
      </c>
      <c r="C4179" s="1206">
        <v>39437888.175669581</v>
      </c>
      <c r="D4179" s="1206">
        <v>2525182.0237338827</v>
      </c>
      <c r="E4179" s="1206">
        <v>20401179.476070087</v>
      </c>
      <c r="F4179" s="1210">
        <v>62364249.675473556</v>
      </c>
    </row>
    <row r="4180" spans="2:6" ht="13.15" customHeight="1" x14ac:dyDescent="0.3">
      <c r="B4180" s="1172" t="s">
        <v>4953</v>
      </c>
      <c r="C4180" s="1207">
        <v>20323207.331975654</v>
      </c>
      <c r="D4180" s="1208">
        <v>2073155.5144057879</v>
      </c>
      <c r="E4180" s="1207">
        <v>23157791.92928249</v>
      </c>
      <c r="F4180" s="1211">
        <v>45554154.775663927</v>
      </c>
    </row>
    <row r="4181" spans="2:6" ht="13.15" customHeight="1" x14ac:dyDescent="0.3">
      <c r="B4181" s="1173" t="s">
        <v>4954</v>
      </c>
      <c r="C4181" s="1206">
        <v>11920323.068576545</v>
      </c>
      <c r="D4181" s="1206">
        <v>799778.17792020692</v>
      </c>
      <c r="E4181" s="1206">
        <v>11029166.356287124</v>
      </c>
      <c r="F4181" s="1210">
        <v>23749267.602783874</v>
      </c>
    </row>
    <row r="4182" spans="2:6" ht="13.15" customHeight="1" x14ac:dyDescent="0.3">
      <c r="B4182" s="1172" t="s">
        <v>4955</v>
      </c>
      <c r="C4182" s="1207">
        <v>43841206.526205942</v>
      </c>
      <c r="D4182" s="1208">
        <v>3009757.4813240967</v>
      </c>
      <c r="E4182" s="1207">
        <v>38925844.833057158</v>
      </c>
      <c r="F4182" s="1211">
        <v>85776808.840587199</v>
      </c>
    </row>
    <row r="4183" spans="2:6" ht="13.15" customHeight="1" x14ac:dyDescent="0.3">
      <c r="B4183" s="1173" t="s">
        <v>4956</v>
      </c>
      <c r="C4183" s="1206">
        <v>8510478.7581190262</v>
      </c>
      <c r="D4183" s="1206">
        <v>331273.14787661575</v>
      </c>
      <c r="E4183" s="1206">
        <v>2126003.9379688036</v>
      </c>
      <c r="F4183" s="1210">
        <v>10967755.843964446</v>
      </c>
    </row>
    <row r="4184" spans="2:6" ht="13.15" customHeight="1" x14ac:dyDescent="0.3">
      <c r="B4184" s="1172" t="s">
        <v>4957</v>
      </c>
      <c r="C4184" s="1207">
        <v>22953947.344372433</v>
      </c>
      <c r="D4184" s="1208">
        <v>1116162.9612221045</v>
      </c>
      <c r="E4184" s="1207">
        <v>11101648.674369752</v>
      </c>
      <c r="F4184" s="1211">
        <v>35171758.979964286</v>
      </c>
    </row>
    <row r="4185" spans="2:6" ht="13.15" customHeight="1" x14ac:dyDescent="0.3">
      <c r="B4185" s="1173" t="s">
        <v>4958</v>
      </c>
      <c r="C4185" s="1206">
        <v>32792835.796818994</v>
      </c>
      <c r="D4185" s="1206">
        <v>2116005.2971373759</v>
      </c>
      <c r="E4185" s="1206">
        <v>23372398.860845707</v>
      </c>
      <c r="F4185" s="1210">
        <v>58281239.954802074</v>
      </c>
    </row>
    <row r="4186" spans="2:6" ht="13.15" customHeight="1" x14ac:dyDescent="0.3">
      <c r="B4186" s="1172" t="s">
        <v>4959</v>
      </c>
      <c r="C4186" s="1207">
        <v>25314608.790073797</v>
      </c>
      <c r="D4186" s="1208">
        <v>1415731.4915308165</v>
      </c>
      <c r="E4186" s="1207">
        <v>12281678.099849578</v>
      </c>
      <c r="F4186" s="1211">
        <v>39012018.381454192</v>
      </c>
    </row>
    <row r="4187" spans="2:6" ht="13.15" customHeight="1" x14ac:dyDescent="0.3">
      <c r="B4187" s="1173" t="s">
        <v>4960</v>
      </c>
      <c r="C4187" s="1206">
        <v>31511532.829240661</v>
      </c>
      <c r="D4187" s="1206">
        <v>1040609.4362677878</v>
      </c>
      <c r="E4187" s="1206">
        <v>20431035.582644187</v>
      </c>
      <c r="F4187" s="1210">
        <v>52983177.848152637</v>
      </c>
    </row>
    <row r="4188" spans="2:6" ht="13.15" customHeight="1" x14ac:dyDescent="0.3">
      <c r="B4188" s="1172" t="s">
        <v>4961</v>
      </c>
      <c r="C4188" s="1207">
        <v>54001513.050442718</v>
      </c>
      <c r="D4188" s="1208">
        <v>1140958.1392756526</v>
      </c>
      <c r="E4188" s="1207">
        <v>39843986.688477941</v>
      </c>
      <c r="F4188" s="1211">
        <v>94986457.878196314</v>
      </c>
    </row>
    <row r="4189" spans="2:6" ht="13.15" customHeight="1" x14ac:dyDescent="0.3">
      <c r="B4189" s="1173" t="s">
        <v>4962</v>
      </c>
      <c r="C4189" s="1206">
        <v>8831077.5824875161</v>
      </c>
      <c r="D4189" s="1206">
        <v>541736.64558880578</v>
      </c>
      <c r="E4189" s="1206">
        <v>4141802.6478477479</v>
      </c>
      <c r="F4189" s="1210">
        <v>13514616.875924069</v>
      </c>
    </row>
    <row r="4190" spans="2:6" ht="13.15" customHeight="1" x14ac:dyDescent="0.3">
      <c r="B4190" s="1172" t="s">
        <v>4963</v>
      </c>
      <c r="C4190" s="1207">
        <v>39166171.114130713</v>
      </c>
      <c r="D4190" s="1208">
        <v>1766747.9054739077</v>
      </c>
      <c r="E4190" s="1207">
        <v>16632288.110181376</v>
      </c>
      <c r="F4190" s="1211">
        <v>57565207.129786</v>
      </c>
    </row>
    <row r="4191" spans="2:6" ht="13.15" customHeight="1" x14ac:dyDescent="0.3">
      <c r="B4191" s="1173" t="s">
        <v>4964</v>
      </c>
      <c r="C4191" s="1206">
        <v>34464783.243323311</v>
      </c>
      <c r="D4191" s="1206">
        <v>1096053.8185214675</v>
      </c>
      <c r="E4191" s="1206">
        <v>19007407.473757159</v>
      </c>
      <c r="F4191" s="1210">
        <v>54568244.535601944</v>
      </c>
    </row>
    <row r="4192" spans="2:6" ht="13.15" customHeight="1" x14ac:dyDescent="0.3">
      <c r="B4192" s="1172" t="s">
        <v>4965</v>
      </c>
      <c r="C4192" s="1207">
        <v>12412008.062848657</v>
      </c>
      <c r="D4192" s="1208">
        <v>847905.02749065962</v>
      </c>
      <c r="E4192" s="1207">
        <v>10241615.717903791</v>
      </c>
      <c r="F4192" s="1211">
        <v>23501528.808243111</v>
      </c>
    </row>
    <row r="4193" spans="2:6" ht="13.15" customHeight="1" x14ac:dyDescent="0.3">
      <c r="B4193" s="1173" t="s">
        <v>4966</v>
      </c>
      <c r="C4193" s="1206">
        <v>30072388.191743281</v>
      </c>
      <c r="D4193" s="1206">
        <v>505050.47692501335</v>
      </c>
      <c r="E4193" s="1206">
        <v>7209027.1472898899</v>
      </c>
      <c r="F4193" s="1210">
        <v>37786465.81595818</v>
      </c>
    </row>
    <row r="4194" spans="2:6" ht="13.15" customHeight="1" x14ac:dyDescent="0.3">
      <c r="B4194" s="1172" t="s">
        <v>4967</v>
      </c>
      <c r="C4194" s="1207">
        <v>60250732.383363061</v>
      </c>
      <c r="D4194" s="1208">
        <v>2638111.2540856022</v>
      </c>
      <c r="E4194" s="1207">
        <v>19736273.989550527</v>
      </c>
      <c r="F4194" s="1211">
        <v>82625117.626999184</v>
      </c>
    </row>
    <row r="4195" spans="2:6" ht="13.15" customHeight="1" x14ac:dyDescent="0.3">
      <c r="B4195" s="1173" t="s">
        <v>4968</v>
      </c>
      <c r="C4195" s="1206">
        <v>11784601.079044061</v>
      </c>
      <c r="D4195" s="1206">
        <v>698345.91718809481</v>
      </c>
      <c r="E4195" s="1206">
        <v>9681760.81128259</v>
      </c>
      <c r="F4195" s="1210">
        <v>22164707.807514746</v>
      </c>
    </row>
    <row r="4196" spans="2:6" ht="13.15" customHeight="1" x14ac:dyDescent="0.3">
      <c r="B4196" s="1172" t="s">
        <v>4969</v>
      </c>
      <c r="C4196" s="1207">
        <v>17992858.040878132</v>
      </c>
      <c r="D4196" s="1208">
        <v>1116050.3837962081</v>
      </c>
      <c r="E4196" s="1207">
        <v>5369680.2816018788</v>
      </c>
      <c r="F4196" s="1211">
        <v>24478588.706276219</v>
      </c>
    </row>
    <row r="4197" spans="2:6" ht="13.15" customHeight="1" x14ac:dyDescent="0.3">
      <c r="B4197" s="1173" t="s">
        <v>4970</v>
      </c>
      <c r="C4197" s="1206">
        <v>16409662.398394056</v>
      </c>
      <c r="D4197" s="1206">
        <v>647700.14771322405</v>
      </c>
      <c r="E4197" s="1206">
        <v>12463809.989409851</v>
      </c>
      <c r="F4197" s="1210">
        <v>29521172.535517134</v>
      </c>
    </row>
    <row r="4198" spans="2:6" ht="13.15" customHeight="1" x14ac:dyDescent="0.3">
      <c r="B4198" s="1172" t="s">
        <v>4971</v>
      </c>
      <c r="C4198" s="1207">
        <v>26043602.454172324</v>
      </c>
      <c r="D4198" s="1208">
        <v>1106453.1582385919</v>
      </c>
      <c r="E4198" s="1207">
        <v>8827346.1605623811</v>
      </c>
      <c r="F4198" s="1211">
        <v>35977401.772973299</v>
      </c>
    </row>
    <row r="4199" spans="2:6" ht="13.15" customHeight="1" x14ac:dyDescent="0.3">
      <c r="B4199" s="1173" t="s">
        <v>4972</v>
      </c>
      <c r="C4199" s="1206">
        <v>101992344.30892409</v>
      </c>
      <c r="D4199" s="1206">
        <v>4057431.1510668457</v>
      </c>
      <c r="E4199" s="1206">
        <v>30636929.929733798</v>
      </c>
      <c r="F4199" s="1210">
        <v>136686705.38972473</v>
      </c>
    </row>
    <row r="4200" spans="2:6" ht="13.15" customHeight="1" x14ac:dyDescent="0.3">
      <c r="B4200" s="1172" t="s">
        <v>4973</v>
      </c>
      <c r="C4200" s="1207">
        <v>132940644.53572868</v>
      </c>
      <c r="D4200" s="1208">
        <v>4924586.9183856864</v>
      </c>
      <c r="E4200" s="1207">
        <v>35829315.562178694</v>
      </c>
      <c r="F4200" s="1211">
        <v>173694547.01629308</v>
      </c>
    </row>
    <row r="4201" spans="2:6" ht="13.15" customHeight="1" x14ac:dyDescent="0.3">
      <c r="B4201" s="1173" t="s">
        <v>4974</v>
      </c>
      <c r="C4201" s="1206">
        <v>129090591.27733068</v>
      </c>
      <c r="D4201" s="1206">
        <v>4445682.5486249737</v>
      </c>
      <c r="E4201" s="1206">
        <v>39046520.76540149</v>
      </c>
      <c r="F4201" s="1210">
        <v>172582794.59135714</v>
      </c>
    </row>
    <row r="4202" spans="2:6" ht="13.15" customHeight="1" x14ac:dyDescent="0.3">
      <c r="B4202" s="1172" t="s">
        <v>4975</v>
      </c>
      <c r="C4202" s="1207">
        <v>14867975.291944057</v>
      </c>
      <c r="D4202" s="1208">
        <v>896130.38230877102</v>
      </c>
      <c r="E4202" s="1207">
        <v>11441093.124811234</v>
      </c>
      <c r="F4202" s="1211">
        <v>27205198.799064063</v>
      </c>
    </row>
    <row r="4203" spans="2:6" ht="13.15" customHeight="1" x14ac:dyDescent="0.3">
      <c r="B4203" s="1173" t="s">
        <v>4976</v>
      </c>
      <c r="C4203" s="1206">
        <v>22349615.829613108</v>
      </c>
      <c r="D4203" s="1206">
        <v>1523932.4699949119</v>
      </c>
      <c r="E4203" s="1206">
        <v>21384965.101639729</v>
      </c>
      <c r="F4203" s="1210">
        <v>45258513.401247755</v>
      </c>
    </row>
    <row r="4204" spans="2:6" ht="13.15" customHeight="1" x14ac:dyDescent="0.3">
      <c r="B4204" s="1172" t="s">
        <v>4977</v>
      </c>
      <c r="C4204" s="1207">
        <v>12888536.979818854</v>
      </c>
      <c r="D4204" s="1208">
        <v>1433912.7458129874</v>
      </c>
      <c r="E4204" s="1207">
        <v>100532372.85475764</v>
      </c>
      <c r="F4204" s="1211">
        <v>114854822.58038948</v>
      </c>
    </row>
    <row r="4205" spans="2:6" ht="13.15" customHeight="1" x14ac:dyDescent="0.3">
      <c r="B4205" s="1173" t="s">
        <v>4978</v>
      </c>
      <c r="C4205" s="1206">
        <v>280335817.49790394</v>
      </c>
      <c r="D4205" s="1206">
        <v>14170486.47413796</v>
      </c>
      <c r="E4205" s="1206">
        <v>216712851.52238047</v>
      </c>
      <c r="F4205" s="1210">
        <v>511219155.49442238</v>
      </c>
    </row>
    <row r="4206" spans="2:6" ht="13.15" customHeight="1" x14ac:dyDescent="0.3">
      <c r="B4206" s="1172" t="s">
        <v>4979</v>
      </c>
      <c r="C4206" s="1207">
        <v>70726039.541253194</v>
      </c>
      <c r="D4206" s="1208">
        <v>3741243.3782602665</v>
      </c>
      <c r="E4206" s="1207">
        <v>62170029.284876578</v>
      </c>
      <c r="F4206" s="1211">
        <v>136637312.20439005</v>
      </c>
    </row>
    <row r="4207" spans="2:6" ht="13.15" customHeight="1" x14ac:dyDescent="0.3">
      <c r="B4207" s="1173" t="s">
        <v>4980</v>
      </c>
      <c r="C4207" s="1206">
        <v>3160793.0942530343</v>
      </c>
      <c r="D4207" s="1206">
        <v>77833.217828705747</v>
      </c>
      <c r="E4207" s="1206">
        <v>1424147.8971141686</v>
      </c>
      <c r="F4207" s="1210">
        <v>4662774.2091959091</v>
      </c>
    </row>
    <row r="4208" spans="2:6" ht="13.15" customHeight="1" x14ac:dyDescent="0.3">
      <c r="B4208" s="1172" t="s">
        <v>4981</v>
      </c>
      <c r="C4208" s="1207">
        <v>56413514.001238838</v>
      </c>
      <c r="D4208" s="1208">
        <v>5181798.1922011049</v>
      </c>
      <c r="E4208" s="1207">
        <v>38282209.257238224</v>
      </c>
      <c r="F4208" s="1211">
        <v>99877521.45067817</v>
      </c>
    </row>
    <row r="4209" spans="2:6" ht="13.15" customHeight="1" x14ac:dyDescent="0.3">
      <c r="B4209" s="1173" t="s">
        <v>4982</v>
      </c>
      <c r="C4209" s="1206">
        <v>63353768.534384437</v>
      </c>
      <c r="D4209" s="1206">
        <v>4163169.4983394733</v>
      </c>
      <c r="E4209" s="1206">
        <v>17521581.692686811</v>
      </c>
      <c r="F4209" s="1210">
        <v>85038519.725410715</v>
      </c>
    </row>
    <row r="4210" spans="2:6" ht="13.15" customHeight="1" x14ac:dyDescent="0.3">
      <c r="B4210" s="1172" t="s">
        <v>4983</v>
      </c>
      <c r="C4210" s="1207">
        <v>47499828.970394015</v>
      </c>
      <c r="D4210" s="1208">
        <v>3595483.7560816864</v>
      </c>
      <c r="E4210" s="1207">
        <v>46109642.812163241</v>
      </c>
      <c r="F4210" s="1211">
        <v>97204955.538638949</v>
      </c>
    </row>
    <row r="4211" spans="2:6" ht="13.15" customHeight="1" x14ac:dyDescent="0.3">
      <c r="B4211" s="1173" t="s">
        <v>4984</v>
      </c>
      <c r="C4211" s="1206">
        <v>25229133.975740451</v>
      </c>
      <c r="D4211" s="1206">
        <v>2104240.9561312646</v>
      </c>
      <c r="E4211" s="1206">
        <v>22558053.225828767</v>
      </c>
      <c r="F4211" s="1210">
        <v>49891428.157700479</v>
      </c>
    </row>
    <row r="4212" spans="2:6" ht="13.15" customHeight="1" x14ac:dyDescent="0.3">
      <c r="B4212" s="1172" t="s">
        <v>4985</v>
      </c>
      <c r="C4212" s="1207">
        <v>27807442.153146833</v>
      </c>
      <c r="D4212" s="1208">
        <v>2293863.5578744956</v>
      </c>
      <c r="E4212" s="1207">
        <v>31316682.798965402</v>
      </c>
      <c r="F4212" s="1211">
        <v>61417988.509986728</v>
      </c>
    </row>
    <row r="4213" spans="2:6" ht="13.15" customHeight="1" x14ac:dyDescent="0.3">
      <c r="B4213" s="1173" t="s">
        <v>4986</v>
      </c>
      <c r="C4213" s="1206">
        <v>17460074.134282798</v>
      </c>
      <c r="D4213" s="1206">
        <v>1106045.0650697195</v>
      </c>
      <c r="E4213" s="1206">
        <v>32818623.00817154</v>
      </c>
      <c r="F4213" s="1210">
        <v>51384742.207524061</v>
      </c>
    </row>
    <row r="4214" spans="2:6" ht="13.15" customHeight="1" x14ac:dyDescent="0.3">
      <c r="B4214" s="1172" t="s">
        <v>4987</v>
      </c>
      <c r="C4214" s="1207">
        <v>8524815.5879992209</v>
      </c>
      <c r="D4214" s="1208">
        <v>728305.58465461328</v>
      </c>
      <c r="E4214" s="1207">
        <v>15318341.485619741</v>
      </c>
      <c r="F4214" s="1211">
        <v>24571462.658273574</v>
      </c>
    </row>
    <row r="4215" spans="2:6" ht="13.15" customHeight="1" x14ac:dyDescent="0.3">
      <c r="B4215" s="1173" t="s">
        <v>4988</v>
      </c>
      <c r="C4215" s="1206">
        <v>47729764.413424924</v>
      </c>
      <c r="D4215" s="1206">
        <v>4932340.6885942556</v>
      </c>
      <c r="E4215" s="1206">
        <v>38909669.051679268</v>
      </c>
      <c r="F4215" s="1210">
        <v>91571774.153698444</v>
      </c>
    </row>
    <row r="4216" spans="2:6" ht="13.15" customHeight="1" x14ac:dyDescent="0.3">
      <c r="B4216" s="1172" t="s">
        <v>4989</v>
      </c>
      <c r="C4216" s="1207">
        <v>5061447.1126556527</v>
      </c>
      <c r="D4216" s="1208">
        <v>513690.79436251585</v>
      </c>
      <c r="E4216" s="1207">
        <v>21020427.900575019</v>
      </c>
      <c r="F4216" s="1211">
        <v>26595565.807593189</v>
      </c>
    </row>
    <row r="4217" spans="2:6" ht="13.15" customHeight="1" x14ac:dyDescent="0.3">
      <c r="B4217" s="1173" t="s">
        <v>4990</v>
      </c>
      <c r="C4217" s="1206">
        <v>41271636.98796466</v>
      </c>
      <c r="D4217" s="1206">
        <v>3177244.5467005665</v>
      </c>
      <c r="E4217" s="1206">
        <v>41807283.916851453</v>
      </c>
      <c r="F4217" s="1210">
        <v>86256165.451516688</v>
      </c>
    </row>
    <row r="4218" spans="2:6" ht="13.15" customHeight="1" x14ac:dyDescent="0.3">
      <c r="B4218" s="1172" t="s">
        <v>4991</v>
      </c>
      <c r="C4218" s="1207">
        <v>33930497.383121468</v>
      </c>
      <c r="D4218" s="1208">
        <v>2256853.7291112533</v>
      </c>
      <c r="E4218" s="1207">
        <v>47510832.08820226</v>
      </c>
      <c r="F4218" s="1211">
        <v>83698183.200434983</v>
      </c>
    </row>
    <row r="4219" spans="2:6" ht="13.15" customHeight="1" x14ac:dyDescent="0.3">
      <c r="B4219" s="1173" t="s">
        <v>4992</v>
      </c>
      <c r="C4219" s="1206">
        <v>50808086.600557618</v>
      </c>
      <c r="D4219" s="1206">
        <v>2944842.5231169341</v>
      </c>
      <c r="E4219" s="1206">
        <v>25240763.349616203</v>
      </c>
      <c r="F4219" s="1210">
        <v>78993692.473290756</v>
      </c>
    </row>
    <row r="4220" spans="2:6" ht="13.15" customHeight="1" x14ac:dyDescent="0.3">
      <c r="B4220" s="1172" t="s">
        <v>4993</v>
      </c>
      <c r="C4220" s="1207">
        <v>13734136.860276287</v>
      </c>
      <c r="D4220" s="1208">
        <v>772942.53402229678</v>
      </c>
      <c r="E4220" s="1207">
        <v>4858784.8964794232</v>
      </c>
      <c r="F4220" s="1211">
        <v>19365864.290778007</v>
      </c>
    </row>
    <row r="4221" spans="2:6" ht="13.15" customHeight="1" x14ac:dyDescent="0.3">
      <c r="B4221" s="1173" t="s">
        <v>4994</v>
      </c>
      <c r="C4221" s="1206">
        <v>68863480.527960777</v>
      </c>
      <c r="D4221" s="1206">
        <v>4112467.4401516523</v>
      </c>
      <c r="E4221" s="1206">
        <v>29625268.346294634</v>
      </c>
      <c r="F4221" s="1210">
        <v>102601216.31440705</v>
      </c>
    </row>
    <row r="4222" spans="2:6" ht="13.15" customHeight="1" x14ac:dyDescent="0.3">
      <c r="B4222" s="1172" t="s">
        <v>4995</v>
      </c>
      <c r="C4222" s="1207">
        <v>84459766.77781859</v>
      </c>
      <c r="D4222" s="1208">
        <v>3865008.1858544555</v>
      </c>
      <c r="E4222" s="1207">
        <v>69117976.967777818</v>
      </c>
      <c r="F4222" s="1211">
        <v>157442751.93145084</v>
      </c>
    </row>
    <row r="4223" spans="2:6" ht="13.15" customHeight="1" x14ac:dyDescent="0.3">
      <c r="B4223" s="1173" t="s">
        <v>4996</v>
      </c>
      <c r="C4223" s="1206">
        <v>77603212.022925928</v>
      </c>
      <c r="D4223" s="1206">
        <v>4418087.007102265</v>
      </c>
      <c r="E4223" s="1206">
        <v>79676754.581131473</v>
      </c>
      <c r="F4223" s="1210">
        <v>161698053.61115968</v>
      </c>
    </row>
    <row r="4224" spans="2:6" ht="13.15" customHeight="1" x14ac:dyDescent="0.3">
      <c r="B4224" s="1172" t="s">
        <v>4997</v>
      </c>
      <c r="C4224" s="1207">
        <v>26752797.638912499</v>
      </c>
      <c r="D4224" s="1208">
        <v>2173236.8460271498</v>
      </c>
      <c r="E4224" s="1207">
        <v>35080021.940650754</v>
      </c>
      <c r="F4224" s="1211">
        <v>64006056.425590403</v>
      </c>
    </row>
    <row r="4225" spans="2:6" ht="13.15" customHeight="1" x14ac:dyDescent="0.3">
      <c r="B4225" s="1173" t="s">
        <v>4998</v>
      </c>
      <c r="C4225" s="1206">
        <v>29975853.537216663</v>
      </c>
      <c r="D4225" s="1206">
        <v>3534691.9460979556</v>
      </c>
      <c r="E4225" s="1206">
        <v>44667548.62238127</v>
      </c>
      <c r="F4225" s="1210">
        <v>78178094.105695888</v>
      </c>
    </row>
    <row r="4226" spans="2:6" ht="13.15" customHeight="1" x14ac:dyDescent="0.3">
      <c r="B4226" s="1172" t="s">
        <v>4999</v>
      </c>
      <c r="C4226" s="1207">
        <v>4692376.1491684206</v>
      </c>
      <c r="D4226" s="1208">
        <v>290055.7378205175</v>
      </c>
      <c r="E4226" s="1207">
        <v>5936943.9430526542</v>
      </c>
      <c r="F4226" s="1211">
        <v>10919375.830041591</v>
      </c>
    </row>
    <row r="4227" spans="2:6" ht="13.15" customHeight="1" x14ac:dyDescent="0.3">
      <c r="B4227" s="1173" t="s">
        <v>5000</v>
      </c>
      <c r="C4227" s="1206">
        <v>10880425.007933272</v>
      </c>
      <c r="D4227" s="1206">
        <v>896524.40329940629</v>
      </c>
      <c r="E4227" s="1206">
        <v>23434941.099532008</v>
      </c>
      <c r="F4227" s="1210">
        <v>35211890.510764688</v>
      </c>
    </row>
    <row r="4228" spans="2:6" ht="13.15" customHeight="1" x14ac:dyDescent="0.3">
      <c r="B4228" s="1172" t="s">
        <v>5001</v>
      </c>
      <c r="C4228" s="1207">
        <v>74244161.052615374</v>
      </c>
      <c r="D4228" s="1208">
        <v>6951487.1829265384</v>
      </c>
      <c r="E4228" s="1207">
        <v>240898997.22315463</v>
      </c>
      <c r="F4228" s="1211">
        <v>322094645.45869654</v>
      </c>
    </row>
    <row r="4229" spans="2:6" ht="13.15" customHeight="1" x14ac:dyDescent="0.3">
      <c r="B4229" s="1173" t="s">
        <v>5002</v>
      </c>
      <c r="C4229" s="1206">
        <v>91550080.130376905</v>
      </c>
      <c r="D4229" s="1206">
        <v>7199917.4175220849</v>
      </c>
      <c r="E4229" s="1206">
        <v>304321630.87520069</v>
      </c>
      <c r="F4229" s="1210">
        <v>403071628.4230997</v>
      </c>
    </row>
    <row r="4230" spans="2:6" ht="13.15" customHeight="1" x14ac:dyDescent="0.3">
      <c r="B4230" s="1172" t="s">
        <v>5003</v>
      </c>
      <c r="C4230" s="1207">
        <v>18880376.081080511</v>
      </c>
      <c r="D4230" s="1208">
        <v>2593446.1603614455</v>
      </c>
      <c r="E4230" s="1207">
        <v>28231677.674313769</v>
      </c>
      <c r="F4230" s="1211">
        <v>49705499.915755726</v>
      </c>
    </row>
    <row r="4231" spans="2:6" ht="13.15" customHeight="1" x14ac:dyDescent="0.3">
      <c r="B4231" s="1173" t="s">
        <v>5004</v>
      </c>
      <c r="C4231" s="1206">
        <v>51057274.357999042</v>
      </c>
      <c r="D4231" s="1206">
        <v>4543047.9498465965</v>
      </c>
      <c r="E4231" s="1206">
        <v>40667519.614242002</v>
      </c>
      <c r="F4231" s="1210">
        <v>96267841.92208764</v>
      </c>
    </row>
    <row r="4232" spans="2:6" ht="13.15" customHeight="1" x14ac:dyDescent="0.3">
      <c r="B4232" s="1172" t="s">
        <v>5005</v>
      </c>
      <c r="C4232" s="1207">
        <v>181539084.29865631</v>
      </c>
      <c r="D4232" s="1208">
        <v>9245969.9166434612</v>
      </c>
      <c r="E4232" s="1207">
        <v>148061991.55280706</v>
      </c>
      <c r="F4232" s="1211">
        <v>338847045.76810682</v>
      </c>
    </row>
    <row r="4233" spans="2:6" ht="13.15" customHeight="1" x14ac:dyDescent="0.3">
      <c r="B4233" s="1173" t="s">
        <v>5006</v>
      </c>
      <c r="C4233" s="1206">
        <v>84806581.519682288</v>
      </c>
      <c r="D4233" s="1206">
        <v>4821536.3571563223</v>
      </c>
      <c r="E4233" s="1206">
        <v>86770331.722547442</v>
      </c>
      <c r="F4233" s="1210">
        <v>176398449.59938604</v>
      </c>
    </row>
    <row r="4234" spans="2:6" ht="13.15" customHeight="1" x14ac:dyDescent="0.3">
      <c r="B4234" s="1172" t="s">
        <v>5007</v>
      </c>
      <c r="C4234" s="1207">
        <v>53582604.535467148</v>
      </c>
      <c r="D4234" s="1208">
        <v>1941524.3591771298</v>
      </c>
      <c r="E4234" s="1207">
        <v>16593941.607887402</v>
      </c>
      <c r="F4234" s="1211">
        <v>72118070.502531677</v>
      </c>
    </row>
    <row r="4235" spans="2:6" ht="13.15" customHeight="1" x14ac:dyDescent="0.3">
      <c r="B4235" s="1173" t="s">
        <v>5008</v>
      </c>
      <c r="C4235" s="1206">
        <v>31630869.870338645</v>
      </c>
      <c r="D4235" s="1206">
        <v>1436065.7890832447</v>
      </c>
      <c r="E4235" s="1206">
        <v>29572044.902230222</v>
      </c>
      <c r="F4235" s="1210">
        <v>62638980.561652109</v>
      </c>
    </row>
    <row r="4236" spans="2:6" ht="13.15" customHeight="1" x14ac:dyDescent="0.3">
      <c r="B4236" s="1172" t="s">
        <v>5009</v>
      </c>
      <c r="C4236" s="1207">
        <v>32114362.390393522</v>
      </c>
      <c r="D4236" s="1208">
        <v>1382633.7283174521</v>
      </c>
      <c r="E4236" s="1207">
        <v>7337569.0435829377</v>
      </c>
      <c r="F4236" s="1211">
        <v>40834565.162293911</v>
      </c>
    </row>
    <row r="4237" spans="2:6" ht="13.15" customHeight="1" x14ac:dyDescent="0.3">
      <c r="B4237" s="1173" t="s">
        <v>5010</v>
      </c>
      <c r="C4237" s="1206">
        <v>1971444368.8664784</v>
      </c>
      <c r="D4237" s="1206">
        <v>48166040.586842664</v>
      </c>
      <c r="E4237" s="1206">
        <v>836257451.32504272</v>
      </c>
      <c r="F4237" s="1210">
        <v>2855867860.7783642</v>
      </c>
    </row>
    <row r="4238" spans="2:6" ht="13.15" customHeight="1" x14ac:dyDescent="0.3">
      <c r="B4238" s="1172" t="s">
        <v>5011</v>
      </c>
      <c r="C4238" s="1207">
        <v>39149786.165696219</v>
      </c>
      <c r="D4238" s="1208">
        <v>1599668.9332663093</v>
      </c>
      <c r="E4238" s="1207">
        <v>35662796.184970662</v>
      </c>
      <c r="F4238" s="1211">
        <v>76412251.283933192</v>
      </c>
    </row>
    <row r="4239" spans="2:6" ht="13.15" customHeight="1" x14ac:dyDescent="0.3">
      <c r="B4239" s="1173" t="s">
        <v>5012</v>
      </c>
      <c r="C4239" s="1206">
        <v>42120650.399345919</v>
      </c>
      <c r="D4239" s="1206">
        <v>3308425.3922256436</v>
      </c>
      <c r="E4239" s="1206">
        <v>24486799.066460263</v>
      </c>
      <c r="F4239" s="1210">
        <v>69915874.858031824</v>
      </c>
    </row>
    <row r="4240" spans="2:6" ht="13.15" customHeight="1" x14ac:dyDescent="0.3">
      <c r="B4240" s="1172" t="s">
        <v>5013</v>
      </c>
      <c r="C4240" s="1207">
        <v>35693927.458385125</v>
      </c>
      <c r="D4240" s="1208">
        <v>1694642.0641876499</v>
      </c>
      <c r="E4240" s="1207">
        <v>16291296.213613074</v>
      </c>
      <c r="F4240" s="1211">
        <v>53679865.736185849</v>
      </c>
    </row>
    <row r="4241" spans="2:6" ht="13.15" customHeight="1" x14ac:dyDescent="0.3">
      <c r="B4241" s="1173" t="s">
        <v>5014</v>
      </c>
      <c r="C4241" s="1206">
        <v>54113067.241034314</v>
      </c>
      <c r="D4241" s="1206">
        <v>2084962.0719466105</v>
      </c>
      <c r="E4241" s="1206">
        <v>24162851.261537291</v>
      </c>
      <c r="F4241" s="1210">
        <v>80360880.574518219</v>
      </c>
    </row>
    <row r="4242" spans="2:6" ht="13.15" customHeight="1" x14ac:dyDescent="0.3">
      <c r="B4242" s="1172" t="s">
        <v>5015</v>
      </c>
      <c r="C4242" s="1207">
        <v>47336935.27470766</v>
      </c>
      <c r="D4242" s="1208">
        <v>2838850.8766360432</v>
      </c>
      <c r="E4242" s="1207">
        <v>37849476.235567749</v>
      </c>
      <c r="F4242" s="1211">
        <v>88025262.386911452</v>
      </c>
    </row>
    <row r="4243" spans="2:6" ht="13.15" customHeight="1" x14ac:dyDescent="0.3">
      <c r="B4243" s="1173" t="s">
        <v>5016</v>
      </c>
      <c r="C4243" s="1206">
        <v>9665754.163988607</v>
      </c>
      <c r="D4243" s="1206">
        <v>427949.01236463018</v>
      </c>
      <c r="E4243" s="1206">
        <v>6008006.2497929502</v>
      </c>
      <c r="F4243" s="1210">
        <v>16101709.426146187</v>
      </c>
    </row>
    <row r="4244" spans="2:6" ht="13.15" customHeight="1" x14ac:dyDescent="0.3">
      <c r="B4244" s="1172" t="s">
        <v>5017</v>
      </c>
      <c r="C4244" s="1207">
        <v>28132956.462045666</v>
      </c>
      <c r="D4244" s="1208">
        <v>1070189.1549219086</v>
      </c>
      <c r="E4244" s="1207">
        <v>7565882.1715808641</v>
      </c>
      <c r="F4244" s="1211">
        <v>36769027.78854844</v>
      </c>
    </row>
    <row r="4245" spans="2:6" ht="13.15" customHeight="1" x14ac:dyDescent="0.3">
      <c r="B4245" s="1173" t="s">
        <v>5018</v>
      </c>
      <c r="C4245" s="1206">
        <v>273187337.578403</v>
      </c>
      <c r="D4245" s="1206">
        <v>6328497.7801974444</v>
      </c>
      <c r="E4245" s="1206">
        <v>124367432.05913031</v>
      </c>
      <c r="F4245" s="1210">
        <v>403883267.41773075</v>
      </c>
    </row>
    <row r="4246" spans="2:6" ht="13.15" customHeight="1" x14ac:dyDescent="0.3">
      <c r="B4246" s="1172" t="s">
        <v>5019</v>
      </c>
      <c r="C4246" s="1207">
        <v>31789394.246442489</v>
      </c>
      <c r="D4246" s="1208">
        <v>2558012.4155607433</v>
      </c>
      <c r="E4246" s="1207">
        <v>20463944.934361178</v>
      </c>
      <c r="F4246" s="1211">
        <v>54811351.596364409</v>
      </c>
    </row>
    <row r="4247" spans="2:6" ht="13.15" customHeight="1" x14ac:dyDescent="0.3">
      <c r="B4247" s="1173" t="s">
        <v>5020</v>
      </c>
      <c r="C4247" s="1206">
        <v>22703121.092087548</v>
      </c>
      <c r="D4247" s="1206">
        <v>697248.28728561068</v>
      </c>
      <c r="E4247" s="1206">
        <v>8485987.7817899268</v>
      </c>
      <c r="F4247" s="1210">
        <v>31886357.161163084</v>
      </c>
    </row>
    <row r="4248" spans="2:6" ht="13.15" customHeight="1" x14ac:dyDescent="0.3">
      <c r="B4248" s="1172" t="s">
        <v>5021</v>
      </c>
      <c r="C4248" s="1207">
        <v>15787990.146541527</v>
      </c>
      <c r="D4248" s="1208">
        <v>1114615.0216160368</v>
      </c>
      <c r="E4248" s="1207">
        <v>28662142.059506997</v>
      </c>
      <c r="F4248" s="1211">
        <v>45564747.22766456</v>
      </c>
    </row>
    <row r="4249" spans="2:6" ht="13.15" customHeight="1" x14ac:dyDescent="0.3">
      <c r="B4249" s="1173" t="s">
        <v>5022</v>
      </c>
      <c r="C4249" s="1206">
        <v>13973630.189893968</v>
      </c>
      <c r="D4249" s="1206">
        <v>558763.98125554528</v>
      </c>
      <c r="E4249" s="1206">
        <v>5018752.2611745624</v>
      </c>
      <c r="F4249" s="1210">
        <v>19551146.432324078</v>
      </c>
    </row>
    <row r="4250" spans="2:6" ht="13.15" customHeight="1" x14ac:dyDescent="0.3">
      <c r="B4250" s="1172" t="s">
        <v>5023</v>
      </c>
      <c r="C4250" s="1207">
        <v>173678814.91091314</v>
      </c>
      <c r="D4250" s="1208">
        <v>2924634.8751686392</v>
      </c>
      <c r="E4250" s="1207">
        <v>75508954.936732084</v>
      </c>
      <c r="F4250" s="1211">
        <v>252112404.72281387</v>
      </c>
    </row>
    <row r="4251" spans="2:6" ht="13.15" customHeight="1" x14ac:dyDescent="0.3">
      <c r="B4251" s="1173" t="s">
        <v>5024</v>
      </c>
      <c r="C4251" s="1206">
        <v>828805.30831206171</v>
      </c>
      <c r="D4251" s="1206">
        <v>31380.957468453053</v>
      </c>
      <c r="E4251" s="1206">
        <v>592329.94862415281</v>
      </c>
      <c r="F4251" s="1210">
        <v>1452516.2144046677</v>
      </c>
    </row>
    <row r="4252" spans="2:6" ht="13.15" customHeight="1" x14ac:dyDescent="0.3">
      <c r="B4252" s="1172" t="s">
        <v>5025</v>
      </c>
      <c r="C4252" s="1207">
        <v>1879353.5854377628</v>
      </c>
      <c r="D4252" s="1208">
        <v>379.94881239830738</v>
      </c>
      <c r="E4252" s="1207">
        <v>734454.56210474495</v>
      </c>
      <c r="F4252" s="1211">
        <v>2614188.096354906</v>
      </c>
    </row>
    <row r="4253" spans="2:6" ht="13.15" customHeight="1" x14ac:dyDescent="0.3">
      <c r="B4253" s="1173" t="s">
        <v>5026</v>
      </c>
      <c r="C4253" s="1206">
        <v>30936148.056715637</v>
      </c>
      <c r="D4253" s="1206">
        <v>990104.38857528695</v>
      </c>
      <c r="E4253" s="1206">
        <v>6151118.1975935968</v>
      </c>
      <c r="F4253" s="1210">
        <v>38077370.642884523</v>
      </c>
    </row>
    <row r="4254" spans="2:6" ht="13.15" customHeight="1" x14ac:dyDescent="0.3">
      <c r="B4254" s="1172" t="s">
        <v>5027</v>
      </c>
      <c r="C4254" s="1207">
        <v>86092253.806843117</v>
      </c>
      <c r="D4254" s="1208">
        <v>1324417.1269510887</v>
      </c>
      <c r="E4254" s="1207">
        <v>68522747.703188896</v>
      </c>
      <c r="F4254" s="1211">
        <v>155939418.6369831</v>
      </c>
    </row>
    <row r="4255" spans="2:6" ht="13.15" customHeight="1" x14ac:dyDescent="0.3">
      <c r="B4255" s="1173" t="s">
        <v>5028</v>
      </c>
      <c r="C4255" s="1206">
        <v>15460154.63661447</v>
      </c>
      <c r="D4255" s="1206">
        <v>153935.5577342636</v>
      </c>
      <c r="E4255" s="1206">
        <v>2090071.4770453875</v>
      </c>
      <c r="F4255" s="1210">
        <v>17704161.671394121</v>
      </c>
    </row>
    <row r="4256" spans="2:6" ht="13.15" customHeight="1" x14ac:dyDescent="0.3">
      <c r="B4256" s="1172" t="s">
        <v>5029</v>
      </c>
      <c r="C4256" s="1207">
        <v>29574012.676860414</v>
      </c>
      <c r="D4256" s="1208">
        <v>933266.86067614751</v>
      </c>
      <c r="E4256" s="1207">
        <v>26366762.404672828</v>
      </c>
      <c r="F4256" s="1211">
        <v>56874041.942209393</v>
      </c>
    </row>
    <row r="4257" spans="2:6" ht="13.15" customHeight="1" x14ac:dyDescent="0.3">
      <c r="B4257" s="1173" t="s">
        <v>5030</v>
      </c>
      <c r="C4257" s="1206">
        <v>51198321.455772735</v>
      </c>
      <c r="D4257" s="1206">
        <v>1072074.8268056633</v>
      </c>
      <c r="E4257" s="1206">
        <v>9007440.6425445229</v>
      </c>
      <c r="F4257" s="1210">
        <v>61277836.925122924</v>
      </c>
    </row>
    <row r="4258" spans="2:6" ht="13.15" customHeight="1" x14ac:dyDescent="0.3">
      <c r="B4258" s="1172" t="s">
        <v>5031</v>
      </c>
      <c r="C4258" s="1207">
        <v>7736289.9445886528</v>
      </c>
      <c r="D4258" s="1208">
        <v>181953.26460407977</v>
      </c>
      <c r="E4258" s="1207">
        <v>507746.6643198909</v>
      </c>
      <c r="F4258" s="1211">
        <v>8425989.8735126238</v>
      </c>
    </row>
    <row r="4259" spans="2:6" ht="13.15" customHeight="1" x14ac:dyDescent="0.3">
      <c r="B4259" s="1173" t="s">
        <v>5032</v>
      </c>
      <c r="C4259" s="1206">
        <v>20799599.707708906</v>
      </c>
      <c r="D4259" s="1206">
        <v>981365.56589012535</v>
      </c>
      <c r="E4259" s="1206">
        <v>25466174.715305898</v>
      </c>
      <c r="F4259" s="1210">
        <v>47247139.988904931</v>
      </c>
    </row>
    <row r="4260" spans="2:6" ht="13.15" customHeight="1" x14ac:dyDescent="0.3">
      <c r="B4260" s="1172" t="s">
        <v>5033</v>
      </c>
      <c r="C4260" s="1207">
        <v>20342186.563912291</v>
      </c>
      <c r="D4260" s="1208">
        <v>398284.86064108799</v>
      </c>
      <c r="E4260" s="1207">
        <v>7758756.7556440132</v>
      </c>
      <c r="F4260" s="1211">
        <v>28499228.180197392</v>
      </c>
    </row>
    <row r="4261" spans="2:6" ht="13.15" customHeight="1" x14ac:dyDescent="0.3">
      <c r="B4261" s="1173" t="s">
        <v>5034</v>
      </c>
      <c r="C4261" s="1206">
        <v>14853501.920826904</v>
      </c>
      <c r="D4261" s="1206">
        <v>232233.15744478948</v>
      </c>
      <c r="E4261" s="1206">
        <v>27395723.171043914</v>
      </c>
      <c r="F4261" s="1210">
        <v>42481458.249315605</v>
      </c>
    </row>
    <row r="4262" spans="2:6" ht="13.15" customHeight="1" x14ac:dyDescent="0.3">
      <c r="B4262" s="1172" t="s">
        <v>5035</v>
      </c>
      <c r="C4262" s="1207">
        <v>18331070.684813719</v>
      </c>
      <c r="D4262" s="1208">
        <v>522105.95694822632</v>
      </c>
      <c r="E4262" s="1207">
        <v>5728140.5361059299</v>
      </c>
      <c r="F4262" s="1211">
        <v>24581317.177867875</v>
      </c>
    </row>
    <row r="4263" spans="2:6" ht="13.15" customHeight="1" x14ac:dyDescent="0.3">
      <c r="B4263" s="1173" t="s">
        <v>5036</v>
      </c>
      <c r="C4263" s="1206">
        <v>69929048.341151446</v>
      </c>
      <c r="D4263" s="1206">
        <v>1735831.3298872747</v>
      </c>
      <c r="E4263" s="1206">
        <v>30927549.061278954</v>
      </c>
      <c r="F4263" s="1210">
        <v>102592428.73231767</v>
      </c>
    </row>
    <row r="4264" spans="2:6" ht="13.15" customHeight="1" x14ac:dyDescent="0.3">
      <c r="B4264" s="1172" t="s">
        <v>5037</v>
      </c>
      <c r="C4264" s="1207">
        <v>126739487.71821618</v>
      </c>
      <c r="D4264" s="1208">
        <v>1229049.9750391135</v>
      </c>
      <c r="E4264" s="1207">
        <v>45780415.19005613</v>
      </c>
      <c r="F4264" s="1211">
        <v>173748952.88331142</v>
      </c>
    </row>
    <row r="4265" spans="2:6" ht="13.15" customHeight="1" x14ac:dyDescent="0.3">
      <c r="B4265" s="1173" t="s">
        <v>5038</v>
      </c>
      <c r="C4265" s="1206">
        <v>8131167.2018602295</v>
      </c>
      <c r="D4265" s="1206">
        <v>190340.28283331654</v>
      </c>
      <c r="E4265" s="1206">
        <v>3104762.1905786321</v>
      </c>
      <c r="F4265" s="1210">
        <v>11426269.675272178</v>
      </c>
    </row>
    <row r="4266" spans="2:6" ht="13.15" customHeight="1" x14ac:dyDescent="0.3">
      <c r="B4266" s="1172" t="s">
        <v>5039</v>
      </c>
      <c r="C4266" s="1207">
        <v>11720290.156438624</v>
      </c>
      <c r="D4266" s="1208">
        <v>464944.7689496362</v>
      </c>
      <c r="E4266" s="1207">
        <v>5071107.4619701942</v>
      </c>
      <c r="F4266" s="1211">
        <v>17256342.387358453</v>
      </c>
    </row>
    <row r="4267" spans="2:6" ht="13.15" customHeight="1" x14ac:dyDescent="0.3">
      <c r="B4267" s="1173" t="s">
        <v>5040</v>
      </c>
      <c r="C4267" s="1206">
        <v>63244945.168531939</v>
      </c>
      <c r="D4267" s="1206">
        <v>1468375.5103153375</v>
      </c>
      <c r="E4267" s="1206">
        <v>28952079.083359376</v>
      </c>
      <c r="F4267" s="1210">
        <v>93665399.762206644</v>
      </c>
    </row>
    <row r="4268" spans="2:6" ht="13.15" customHeight="1" x14ac:dyDescent="0.3">
      <c r="B4268" s="1172" t="s">
        <v>5041</v>
      </c>
      <c r="C4268" s="1207">
        <v>12325577.459856642</v>
      </c>
      <c r="D4268" s="1208">
        <v>753452.56716408662</v>
      </c>
      <c r="E4268" s="1207">
        <v>15935922.940288013</v>
      </c>
      <c r="F4268" s="1211">
        <v>29014952.967308741</v>
      </c>
    </row>
    <row r="4269" spans="2:6" ht="13.15" customHeight="1" x14ac:dyDescent="0.3">
      <c r="B4269" s="1173" t="s">
        <v>5042</v>
      </c>
      <c r="C4269" s="1206">
        <v>26834449.298611123</v>
      </c>
      <c r="D4269" s="1206">
        <v>492582.5270070539</v>
      </c>
      <c r="E4269" s="1206">
        <v>11591593.812426711</v>
      </c>
      <c r="F4269" s="1210">
        <v>38918625.638044886</v>
      </c>
    </row>
    <row r="4270" spans="2:6" ht="13.15" customHeight="1" x14ac:dyDescent="0.3">
      <c r="B4270" s="1172" t="s">
        <v>5043</v>
      </c>
      <c r="C4270" s="1207">
        <v>51124179.564106621</v>
      </c>
      <c r="D4270" s="1208">
        <v>1140718.9122456242</v>
      </c>
      <c r="E4270" s="1207">
        <v>51619042.622264087</v>
      </c>
      <c r="F4270" s="1211">
        <v>103883941.09861633</v>
      </c>
    </row>
    <row r="4271" spans="2:6" ht="13.15" customHeight="1" x14ac:dyDescent="0.3">
      <c r="B4271" s="1173" t="s">
        <v>5044</v>
      </c>
      <c r="C4271" s="1206">
        <v>4519788.0256582974</v>
      </c>
      <c r="D4271" s="1206">
        <v>113675.05579827969</v>
      </c>
      <c r="E4271" s="1206">
        <v>4640879.7133535733</v>
      </c>
      <c r="F4271" s="1210">
        <v>9274342.7948101498</v>
      </c>
    </row>
    <row r="4272" spans="2:6" ht="13.15" customHeight="1" x14ac:dyDescent="0.3">
      <c r="B4272" s="1172" t="s">
        <v>5045</v>
      </c>
      <c r="C4272" s="1207">
        <v>16167438.244037282</v>
      </c>
      <c r="D4272" s="1208">
        <v>448944.70229419624</v>
      </c>
      <c r="E4272" s="1207">
        <v>5448336.5620424878</v>
      </c>
      <c r="F4272" s="1211">
        <v>22064719.508373968</v>
      </c>
    </row>
    <row r="4273" spans="2:6" ht="13.15" customHeight="1" x14ac:dyDescent="0.3">
      <c r="B4273" s="1173" t="s">
        <v>5046</v>
      </c>
      <c r="C4273" s="1206">
        <v>67973914.369204089</v>
      </c>
      <c r="D4273" s="1206">
        <v>1375442.8452383578</v>
      </c>
      <c r="E4273" s="1206">
        <v>33607161.480532162</v>
      </c>
      <c r="F4273" s="1210">
        <v>102956518.6949746</v>
      </c>
    </row>
    <row r="4274" spans="2:6" ht="13.15" customHeight="1" x14ac:dyDescent="0.3">
      <c r="B4274" s="1172" t="s">
        <v>5047</v>
      </c>
      <c r="C4274" s="1207">
        <v>0</v>
      </c>
      <c r="D4274" s="1208">
        <v>81154.251892631743</v>
      </c>
      <c r="E4274" s="1207">
        <v>15191343.07991619</v>
      </c>
      <c r="F4274" s="1211">
        <v>15272497.331808822</v>
      </c>
    </row>
    <row r="4275" spans="2:6" ht="13.15" customHeight="1" x14ac:dyDescent="0.3">
      <c r="B4275" s="1173" t="s">
        <v>5048</v>
      </c>
      <c r="C4275" s="1206">
        <v>7023544.6876876689</v>
      </c>
      <c r="D4275" s="1206">
        <v>407783.58095104597</v>
      </c>
      <c r="E4275" s="1206">
        <v>10329532.941881359</v>
      </c>
      <c r="F4275" s="1210">
        <v>17760861.210520074</v>
      </c>
    </row>
    <row r="4276" spans="2:6" ht="13.15" customHeight="1" x14ac:dyDescent="0.3">
      <c r="B4276" s="1172" t="s">
        <v>5049</v>
      </c>
      <c r="C4276" s="1207">
        <v>6399141.6110960599</v>
      </c>
      <c r="D4276" s="1208">
        <v>285031.97018991754</v>
      </c>
      <c r="E4276" s="1207">
        <v>3794146.8274701573</v>
      </c>
      <c r="F4276" s="1211">
        <v>10478320.408756135</v>
      </c>
    </row>
    <row r="4277" spans="2:6" ht="13.15" customHeight="1" x14ac:dyDescent="0.3">
      <c r="B4277" s="1173" t="s">
        <v>5050</v>
      </c>
      <c r="C4277" s="1206">
        <v>17685503.716494195</v>
      </c>
      <c r="D4277" s="1206">
        <v>606384.23240946676</v>
      </c>
      <c r="E4277" s="1206">
        <v>7896930.0332155004</v>
      </c>
      <c r="F4277" s="1210">
        <v>26188817.982119162</v>
      </c>
    </row>
    <row r="4278" spans="2:6" ht="13.15" customHeight="1" x14ac:dyDescent="0.3">
      <c r="B4278" s="1172" t="s">
        <v>5051</v>
      </c>
      <c r="C4278" s="1207">
        <v>9444011.1951749697</v>
      </c>
      <c r="D4278" s="1208">
        <v>587977.82327550405</v>
      </c>
      <c r="E4278" s="1207">
        <v>10167466.429984508</v>
      </c>
      <c r="F4278" s="1211">
        <v>20199455.448434982</v>
      </c>
    </row>
    <row r="4279" spans="2:6" ht="13.15" customHeight="1" x14ac:dyDescent="0.3">
      <c r="B4279" s="1173" t="s">
        <v>5052</v>
      </c>
      <c r="C4279" s="1206">
        <v>1851678315.2019868</v>
      </c>
      <c r="D4279" s="1206">
        <v>53620839.03684102</v>
      </c>
      <c r="E4279" s="1206">
        <v>1014233924.7430817</v>
      </c>
      <c r="F4279" s="1210">
        <v>2919533078.9819093</v>
      </c>
    </row>
    <row r="4280" spans="2:6" ht="13.15" customHeight="1" x14ac:dyDescent="0.3">
      <c r="B4280" s="1172" t="s">
        <v>5053</v>
      </c>
      <c r="C4280" s="1207">
        <v>117510255.88877013</v>
      </c>
      <c r="D4280" s="1208">
        <v>5792164.8510516342</v>
      </c>
      <c r="E4280" s="1207">
        <v>65468225.620002501</v>
      </c>
      <c r="F4280" s="1211">
        <v>188770646.35982427</v>
      </c>
    </row>
    <row r="4281" spans="2:6" ht="13.15" customHeight="1" x14ac:dyDescent="0.3">
      <c r="B4281" s="1173" t="s">
        <v>5054</v>
      </c>
      <c r="C4281" s="1206">
        <v>26297705.696144115</v>
      </c>
      <c r="D4281" s="1206">
        <v>1851800.1507381811</v>
      </c>
      <c r="E4281" s="1206">
        <v>25049802.693884034</v>
      </c>
      <c r="F4281" s="1210">
        <v>53199308.540766329</v>
      </c>
    </row>
    <row r="4282" spans="2:6" ht="13.15" customHeight="1" x14ac:dyDescent="0.3">
      <c r="B4282" s="1172" t="s">
        <v>5055</v>
      </c>
      <c r="C4282" s="1207">
        <v>14132973.813419538</v>
      </c>
      <c r="D4282" s="1208">
        <v>583446.58188319812</v>
      </c>
      <c r="E4282" s="1207">
        <v>5969172.0265612844</v>
      </c>
      <c r="F4282" s="1211">
        <v>20685592.421864018</v>
      </c>
    </row>
    <row r="4283" spans="2:6" ht="13.15" customHeight="1" x14ac:dyDescent="0.3">
      <c r="B4283" s="1173" t="s">
        <v>5056</v>
      </c>
      <c r="C4283" s="1206">
        <v>37053468.554738186</v>
      </c>
      <c r="D4283" s="1206">
        <v>2728651.6488622953</v>
      </c>
      <c r="E4283" s="1206">
        <v>26786322.188111711</v>
      </c>
      <c r="F4283" s="1210">
        <v>66568442.391712189</v>
      </c>
    </row>
    <row r="4284" spans="2:6" ht="13.15" customHeight="1" x14ac:dyDescent="0.3">
      <c r="B4284" s="1172" t="s">
        <v>5057</v>
      </c>
      <c r="C4284" s="1207">
        <v>20359117.677294616</v>
      </c>
      <c r="D4284" s="1208">
        <v>679559.55924173398</v>
      </c>
      <c r="E4284" s="1207">
        <v>7369673.6478444077</v>
      </c>
      <c r="F4284" s="1211">
        <v>28408350.884380758</v>
      </c>
    </row>
    <row r="4285" spans="2:6" ht="13.15" customHeight="1" x14ac:dyDescent="0.3">
      <c r="B4285" s="1173" t="s">
        <v>5058</v>
      </c>
      <c r="C4285" s="1206">
        <v>31912827.524649102</v>
      </c>
      <c r="D4285" s="1206">
        <v>2785855.0533955973</v>
      </c>
      <c r="E4285" s="1206">
        <v>44927679.515170231</v>
      </c>
      <c r="F4285" s="1210">
        <v>79626362.093214929</v>
      </c>
    </row>
    <row r="4286" spans="2:6" ht="13.15" customHeight="1" x14ac:dyDescent="0.3">
      <c r="B4286" s="1172" t="s">
        <v>5059</v>
      </c>
      <c r="C4286" s="1207">
        <v>46745575.177458949</v>
      </c>
      <c r="D4286" s="1208">
        <v>1444917.1891943016</v>
      </c>
      <c r="E4286" s="1207">
        <v>14379940.514491048</v>
      </c>
      <c r="F4286" s="1211">
        <v>62570432.8811443</v>
      </c>
    </row>
    <row r="4287" spans="2:6" ht="13.15" customHeight="1" x14ac:dyDescent="0.3">
      <c r="B4287" s="1173" t="s">
        <v>5060</v>
      </c>
      <c r="C4287" s="1206">
        <v>13749019.855104296</v>
      </c>
      <c r="D4287" s="1206">
        <v>1100120.6780319528</v>
      </c>
      <c r="E4287" s="1206">
        <v>40993196.128625192</v>
      </c>
      <c r="F4287" s="1210">
        <v>55842336.66176144</v>
      </c>
    </row>
    <row r="4288" spans="2:6" ht="13.15" customHeight="1" x14ac:dyDescent="0.3">
      <c r="B4288" s="1172" t="s">
        <v>5061</v>
      </c>
      <c r="C4288" s="1207">
        <v>66625706.195518188</v>
      </c>
      <c r="D4288" s="1208">
        <v>2265620.6961528878</v>
      </c>
      <c r="E4288" s="1207">
        <v>37013930.103774756</v>
      </c>
      <c r="F4288" s="1211">
        <v>105905256.99544583</v>
      </c>
    </row>
    <row r="4289" spans="2:6" ht="13.15" customHeight="1" x14ac:dyDescent="0.3">
      <c r="B4289" s="1173" t="s">
        <v>5062</v>
      </c>
      <c r="C4289" s="1206">
        <v>29121241.935120251</v>
      </c>
      <c r="D4289" s="1206">
        <v>1022582.9759462239</v>
      </c>
      <c r="E4289" s="1206">
        <v>14218029.966456084</v>
      </c>
      <c r="F4289" s="1210">
        <v>44361854.877522558</v>
      </c>
    </row>
    <row r="4290" spans="2:6" ht="13.15" customHeight="1" x14ac:dyDescent="0.3">
      <c r="B4290" s="1172" t="s">
        <v>5063</v>
      </c>
      <c r="C4290" s="1207">
        <v>74984624.180618033</v>
      </c>
      <c r="D4290" s="1208">
        <v>4567026.9415623993</v>
      </c>
      <c r="E4290" s="1207">
        <v>42287036.943779156</v>
      </c>
      <c r="F4290" s="1211">
        <v>121838688.06595959</v>
      </c>
    </row>
    <row r="4291" spans="2:6" ht="13.15" customHeight="1" x14ac:dyDescent="0.3">
      <c r="B4291" s="1173" t="s">
        <v>5064</v>
      </c>
      <c r="C4291" s="1206">
        <v>96138548.398223117</v>
      </c>
      <c r="D4291" s="1206">
        <v>5380539.5654418925</v>
      </c>
      <c r="E4291" s="1206">
        <v>45864549.928911746</v>
      </c>
      <c r="F4291" s="1210">
        <v>147383637.89257675</v>
      </c>
    </row>
    <row r="4292" spans="2:6" ht="13.15" customHeight="1" x14ac:dyDescent="0.3">
      <c r="B4292" s="1172" t="s">
        <v>5065</v>
      </c>
      <c r="C4292" s="1207">
        <v>25854492.840990748</v>
      </c>
      <c r="D4292" s="1208">
        <v>1150485.0039420845</v>
      </c>
      <c r="E4292" s="1207">
        <v>6741068.9585845508</v>
      </c>
      <c r="F4292" s="1211">
        <v>33746046.803517386</v>
      </c>
    </row>
    <row r="4293" spans="2:6" ht="13.15" customHeight="1" x14ac:dyDescent="0.3">
      <c r="B4293" s="1173" t="s">
        <v>5066</v>
      </c>
      <c r="C4293" s="1206">
        <v>415534034.84543335</v>
      </c>
      <c r="D4293" s="1206">
        <v>11712076.936138527</v>
      </c>
      <c r="E4293" s="1206">
        <v>149392398.41748613</v>
      </c>
      <c r="F4293" s="1210">
        <v>576638510.19905806</v>
      </c>
    </row>
    <row r="4294" spans="2:6" ht="13.15" customHeight="1" x14ac:dyDescent="0.3">
      <c r="B4294" s="1172" t="s">
        <v>5067</v>
      </c>
      <c r="C4294" s="1207">
        <v>73856110.857191503</v>
      </c>
      <c r="D4294" s="1208">
        <v>1721787.2960067736</v>
      </c>
      <c r="E4294" s="1207">
        <v>24146737.219782975</v>
      </c>
      <c r="F4294" s="1211">
        <v>99724635.37298125</v>
      </c>
    </row>
    <row r="4295" spans="2:6" ht="13.15" customHeight="1" x14ac:dyDescent="0.3">
      <c r="B4295" s="1173" t="s">
        <v>5068</v>
      </c>
      <c r="C4295" s="1206">
        <v>22758420.293054011</v>
      </c>
      <c r="D4295" s="1206">
        <v>1158365.4237547901</v>
      </c>
      <c r="E4295" s="1206">
        <v>12624086.052222887</v>
      </c>
      <c r="F4295" s="1210">
        <v>36540871.769031689</v>
      </c>
    </row>
    <row r="4296" spans="2:6" ht="13.15" customHeight="1" x14ac:dyDescent="0.3">
      <c r="B4296" s="1172" t="s">
        <v>5069</v>
      </c>
      <c r="C4296" s="1207">
        <v>14238793.272059055</v>
      </c>
      <c r="D4296" s="1208">
        <v>841009.6601545423</v>
      </c>
      <c r="E4296" s="1207">
        <v>1467242.1543728365</v>
      </c>
      <c r="F4296" s="1211">
        <v>16547045.086586434</v>
      </c>
    </row>
    <row r="4297" spans="2:6" ht="13.15" customHeight="1" x14ac:dyDescent="0.3">
      <c r="B4297" s="1173" t="s">
        <v>5070</v>
      </c>
      <c r="C4297" s="1206">
        <v>18542709.602092739</v>
      </c>
      <c r="D4297" s="1206">
        <v>818029.79309356282</v>
      </c>
      <c r="E4297" s="1206">
        <v>6220170.3071358996</v>
      </c>
      <c r="F4297" s="1210">
        <v>25580909.7023222</v>
      </c>
    </row>
    <row r="4298" spans="2:6" ht="13.15" customHeight="1" x14ac:dyDescent="0.3">
      <c r="B4298" s="1172" t="s">
        <v>5071</v>
      </c>
      <c r="C4298" s="1207">
        <v>16692848.923837094</v>
      </c>
      <c r="D4298" s="1208">
        <v>993453.56699568639</v>
      </c>
      <c r="E4298" s="1207">
        <v>11072260.61354579</v>
      </c>
      <c r="F4298" s="1211">
        <v>28758563.10437857</v>
      </c>
    </row>
    <row r="4299" spans="2:6" ht="13.15" customHeight="1" x14ac:dyDescent="0.3">
      <c r="B4299" s="1173" t="s">
        <v>5072</v>
      </c>
      <c r="C4299" s="1206">
        <v>454387526.52693892</v>
      </c>
      <c r="D4299" s="1206">
        <v>3266856.1777136214</v>
      </c>
      <c r="E4299" s="1206">
        <v>192535127.3367748</v>
      </c>
      <c r="F4299" s="1210">
        <v>650189510.04142737</v>
      </c>
    </row>
    <row r="4300" spans="2:6" ht="13.15" customHeight="1" x14ac:dyDescent="0.3">
      <c r="B4300" s="1172" t="s">
        <v>5073</v>
      </c>
      <c r="C4300" s="1207">
        <v>131916312.17609806</v>
      </c>
      <c r="D4300" s="1208">
        <v>734286.26040532743</v>
      </c>
      <c r="E4300" s="1207">
        <v>16904604.860882051</v>
      </c>
      <c r="F4300" s="1211">
        <v>149555203.29738545</v>
      </c>
    </row>
    <row r="4301" spans="2:6" ht="13.15" customHeight="1" x14ac:dyDescent="0.3">
      <c r="B4301" s="1173" t="s">
        <v>5074</v>
      </c>
      <c r="C4301" s="1206">
        <v>112251506.6887157</v>
      </c>
      <c r="D4301" s="1206">
        <v>2932064.985277758</v>
      </c>
      <c r="E4301" s="1206">
        <v>26508534.03014192</v>
      </c>
      <c r="F4301" s="1210">
        <v>141692105.70413536</v>
      </c>
    </row>
    <row r="4302" spans="2:6" ht="13.15" customHeight="1" x14ac:dyDescent="0.3">
      <c r="B4302" s="1172" t="s">
        <v>5075</v>
      </c>
      <c r="C4302" s="1207">
        <v>22692880.499315988</v>
      </c>
      <c r="D4302" s="1208">
        <v>1335393.425975929</v>
      </c>
      <c r="E4302" s="1207">
        <v>16085456.308598179</v>
      </c>
      <c r="F4302" s="1211">
        <v>40113730.233890101</v>
      </c>
    </row>
    <row r="4303" spans="2:6" ht="13.15" customHeight="1" x14ac:dyDescent="0.3">
      <c r="B4303" s="1173" t="s">
        <v>5076</v>
      </c>
      <c r="C4303" s="1206">
        <v>28830682.182881691</v>
      </c>
      <c r="D4303" s="1206">
        <v>1505680.8548215579</v>
      </c>
      <c r="E4303" s="1206">
        <v>10574454.028622238</v>
      </c>
      <c r="F4303" s="1210">
        <v>40910817.066325486</v>
      </c>
    </row>
    <row r="4304" spans="2:6" ht="13.15" customHeight="1" x14ac:dyDescent="0.3">
      <c r="B4304" s="1172" t="s">
        <v>5077</v>
      </c>
      <c r="C4304" s="1207">
        <v>22267964.169914488</v>
      </c>
      <c r="D4304" s="1208">
        <v>544790.30826622946</v>
      </c>
      <c r="E4304" s="1207">
        <v>6071721.5413272548</v>
      </c>
      <c r="F4304" s="1211">
        <v>28884476.019507974</v>
      </c>
    </row>
    <row r="4305" spans="2:6" ht="13.15" customHeight="1" x14ac:dyDescent="0.3">
      <c r="B4305" s="1173" t="s">
        <v>5078</v>
      </c>
      <c r="C4305" s="1206">
        <v>10686263.368984386</v>
      </c>
      <c r="D4305" s="1206">
        <v>401887.3382697535</v>
      </c>
      <c r="E4305" s="1206">
        <v>1660178.4780595652</v>
      </c>
      <c r="F4305" s="1210">
        <v>12748329.185313705</v>
      </c>
    </row>
    <row r="4306" spans="2:6" ht="13.15" customHeight="1" x14ac:dyDescent="0.3">
      <c r="B4306" s="1172" t="s">
        <v>5079</v>
      </c>
      <c r="C4306" s="1207">
        <v>5715889.2613771874</v>
      </c>
      <c r="D4306" s="1208">
        <v>292321.35851667036</v>
      </c>
      <c r="E4306" s="1207">
        <v>3622146.679500977</v>
      </c>
      <c r="F4306" s="1211">
        <v>9630357.2993948348</v>
      </c>
    </row>
    <row r="4307" spans="2:6" ht="13.15" customHeight="1" x14ac:dyDescent="0.3">
      <c r="B4307" s="1173" t="s">
        <v>5080</v>
      </c>
      <c r="C4307" s="1206">
        <v>31314913.448026597</v>
      </c>
      <c r="D4307" s="1206">
        <v>397173.15856036713</v>
      </c>
      <c r="E4307" s="1206">
        <v>6107283.5645091934</v>
      </c>
      <c r="F4307" s="1210">
        <v>37819370.171096154</v>
      </c>
    </row>
    <row r="4308" spans="2:6" ht="13.15" customHeight="1" x14ac:dyDescent="0.3">
      <c r="B4308" s="1172" t="s">
        <v>5081</v>
      </c>
      <c r="C4308" s="1207">
        <v>1732435.2144750312</v>
      </c>
      <c r="D4308" s="1208">
        <v>27384.458849152303</v>
      </c>
      <c r="E4308" s="1207">
        <v>534171.22321202536</v>
      </c>
      <c r="F4308" s="1211">
        <v>2293990.8965362087</v>
      </c>
    </row>
    <row r="4309" spans="2:6" ht="13.15" customHeight="1" x14ac:dyDescent="0.3">
      <c r="B4309" s="1173" t="s">
        <v>5082</v>
      </c>
      <c r="C4309" s="1206">
        <v>40822552.85962224</v>
      </c>
      <c r="D4309" s="1206">
        <v>652991.28673032636</v>
      </c>
      <c r="E4309" s="1206">
        <v>3184776.7427379927</v>
      </c>
      <c r="F4309" s="1210">
        <v>44660320.88909056</v>
      </c>
    </row>
    <row r="4310" spans="2:6" ht="13.15" customHeight="1" x14ac:dyDescent="0.3">
      <c r="B4310" s="1172" t="s">
        <v>5083</v>
      </c>
      <c r="C4310" s="1207">
        <v>142861730.81282166</v>
      </c>
      <c r="D4310" s="1208">
        <v>2163372.2490830314</v>
      </c>
      <c r="E4310" s="1207">
        <v>19101707.138640117</v>
      </c>
      <c r="F4310" s="1211">
        <v>164126810.2005448</v>
      </c>
    </row>
    <row r="4311" spans="2:6" ht="13.15" customHeight="1" x14ac:dyDescent="0.3">
      <c r="B4311" s="1173" t="s">
        <v>5084</v>
      </c>
      <c r="C4311" s="1206">
        <v>122774603.27953981</v>
      </c>
      <c r="D4311" s="1206">
        <v>1672140.6511867275</v>
      </c>
      <c r="E4311" s="1206">
        <v>23066994.502982914</v>
      </c>
      <c r="F4311" s="1210">
        <v>147513738.43370944</v>
      </c>
    </row>
    <row r="4312" spans="2:6" ht="13.15" customHeight="1" x14ac:dyDescent="0.3">
      <c r="B4312" s="1172" t="s">
        <v>5085</v>
      </c>
      <c r="C4312" s="1207">
        <v>46623507.311621912</v>
      </c>
      <c r="D4312" s="1208">
        <v>520994.25486750563</v>
      </c>
      <c r="E4312" s="1207">
        <v>10635459.116989503</v>
      </c>
      <c r="F4312" s="1211">
        <v>57779960.683478922</v>
      </c>
    </row>
    <row r="4313" spans="2:6" ht="13.15" customHeight="1" x14ac:dyDescent="0.3">
      <c r="B4313" s="1173" t="s">
        <v>5086</v>
      </c>
      <c r="C4313" s="1206">
        <v>136893786.428027</v>
      </c>
      <c r="D4313" s="1206">
        <v>738733.06872821145</v>
      </c>
      <c r="E4313" s="1206">
        <v>17367998.787970316</v>
      </c>
      <c r="F4313" s="1210">
        <v>155000518.28472552</v>
      </c>
    </row>
    <row r="4314" spans="2:6" ht="13.15" customHeight="1" x14ac:dyDescent="0.3">
      <c r="B4314" s="1172" t="s">
        <v>5087</v>
      </c>
      <c r="C4314" s="1207">
        <v>31822983.39073322</v>
      </c>
      <c r="D4314" s="1208">
        <v>885632.53734398808</v>
      </c>
      <c r="E4314" s="1207">
        <v>10725283.929027578</v>
      </c>
      <c r="F4314" s="1211">
        <v>43433899.857104786</v>
      </c>
    </row>
    <row r="4315" spans="2:6" ht="13.15" customHeight="1" x14ac:dyDescent="0.3">
      <c r="B4315" s="1173" t="s">
        <v>5088</v>
      </c>
      <c r="C4315" s="1206">
        <v>44742924.855051555</v>
      </c>
      <c r="D4315" s="1206">
        <v>778163.31214821397</v>
      </c>
      <c r="E4315" s="1206">
        <v>10744131.129853295</v>
      </c>
      <c r="F4315" s="1210">
        <v>56265219.297053061</v>
      </c>
    </row>
    <row r="4316" spans="2:6" ht="13.15" customHeight="1" x14ac:dyDescent="0.3">
      <c r="B4316" s="1172" t="s">
        <v>5089</v>
      </c>
      <c r="C4316" s="1207">
        <v>8111232.1812649155</v>
      </c>
      <c r="D4316" s="1208">
        <v>180208.31450269494</v>
      </c>
      <c r="E4316" s="1207">
        <v>884667.06627428473</v>
      </c>
      <c r="F4316" s="1211">
        <v>9176107.5620418955</v>
      </c>
    </row>
    <row r="4317" spans="2:6" ht="13.15" customHeight="1" x14ac:dyDescent="0.3">
      <c r="B4317" s="1173" t="s">
        <v>5090</v>
      </c>
      <c r="C4317" s="1206">
        <v>13675697.210859884</v>
      </c>
      <c r="D4317" s="1206">
        <v>426358.85622385208</v>
      </c>
      <c r="E4317" s="1206">
        <v>2546236.2078359718</v>
      </c>
      <c r="F4317" s="1210">
        <v>16648292.274919707</v>
      </c>
    </row>
    <row r="4318" spans="2:6" ht="13.15" customHeight="1" x14ac:dyDescent="0.3">
      <c r="B4318" s="1172" t="s">
        <v>5091</v>
      </c>
      <c r="C4318" s="1207">
        <v>24966019.012129694</v>
      </c>
      <c r="D4318" s="1208">
        <v>667767.07387914939</v>
      </c>
      <c r="E4318" s="1207">
        <v>7845492.3978032786</v>
      </c>
      <c r="F4318" s="1211">
        <v>33479278.483812124</v>
      </c>
    </row>
    <row r="4319" spans="2:6" ht="13.15" customHeight="1" x14ac:dyDescent="0.3">
      <c r="B4319" s="1173" t="s">
        <v>5092</v>
      </c>
      <c r="C4319" s="1206">
        <v>28273320.853634596</v>
      </c>
      <c r="D4319" s="1206">
        <v>5297387.0642396118</v>
      </c>
      <c r="E4319" s="1206">
        <v>140840738.00825104</v>
      </c>
      <c r="F4319" s="1210">
        <v>174411445.92612526</v>
      </c>
    </row>
    <row r="4320" spans="2:6" ht="13.15" customHeight="1" x14ac:dyDescent="0.3">
      <c r="B4320" s="1172" t="s">
        <v>5093</v>
      </c>
      <c r="C4320" s="1207">
        <v>2485596.6775144604</v>
      </c>
      <c r="D4320" s="1208">
        <v>124960.94274433318</v>
      </c>
      <c r="E4320" s="1207">
        <v>0</v>
      </c>
      <c r="F4320" s="1211">
        <v>2610557.6202587937</v>
      </c>
    </row>
    <row r="4321" spans="2:6" ht="13.15" customHeight="1" x14ac:dyDescent="0.3">
      <c r="B4321" s="1173" t="s">
        <v>5094</v>
      </c>
      <c r="C4321" s="1206">
        <v>33309507.837453727</v>
      </c>
      <c r="D4321" s="1206">
        <v>1043747.5320146332</v>
      </c>
      <c r="E4321" s="1206">
        <v>9623956.896793073</v>
      </c>
      <c r="F4321" s="1210">
        <v>43977212.266261436</v>
      </c>
    </row>
    <row r="4322" spans="2:6" ht="13.15" customHeight="1" x14ac:dyDescent="0.3">
      <c r="B4322" s="1172" t="s">
        <v>5095</v>
      </c>
      <c r="C4322" s="1207">
        <v>17401224.86115554</v>
      </c>
      <c r="D4322" s="1208">
        <v>765822.01183438732</v>
      </c>
      <c r="E4322" s="1207">
        <v>10418847.633233856</v>
      </c>
      <c r="F4322" s="1211">
        <v>28585894.506223783</v>
      </c>
    </row>
    <row r="4323" spans="2:6" ht="13.15" customHeight="1" x14ac:dyDescent="0.3">
      <c r="B4323" s="1173" t="s">
        <v>5096</v>
      </c>
      <c r="C4323" s="1206">
        <v>11371973.460968427</v>
      </c>
      <c r="D4323" s="1206">
        <v>187849.50728537206</v>
      </c>
      <c r="E4323" s="1206">
        <v>745691.17359626002</v>
      </c>
      <c r="F4323" s="1210">
        <v>12305514.141850058</v>
      </c>
    </row>
    <row r="4324" spans="2:6" ht="13.15" customHeight="1" x14ac:dyDescent="0.3">
      <c r="B4324" s="1172" t="s">
        <v>5097</v>
      </c>
      <c r="C4324" s="1207">
        <v>5716708.508798914</v>
      </c>
      <c r="D4324" s="1208">
        <v>124538.77739722395</v>
      </c>
      <c r="E4324" s="1207">
        <v>1261649.2078522581</v>
      </c>
      <c r="F4324" s="1211">
        <v>7102896.4940483961</v>
      </c>
    </row>
    <row r="4325" spans="2:6" ht="13.15" customHeight="1" x14ac:dyDescent="0.3">
      <c r="B4325" s="1173" t="s">
        <v>5098</v>
      </c>
      <c r="C4325" s="1206">
        <v>17828052.767874401</v>
      </c>
      <c r="D4325" s="1206">
        <v>481648.44451692491</v>
      </c>
      <c r="E4325" s="1206">
        <v>6825191.9074945627</v>
      </c>
      <c r="F4325" s="1210">
        <v>25134893.119885888</v>
      </c>
    </row>
    <row r="4326" spans="2:6" ht="13.15" customHeight="1" x14ac:dyDescent="0.3">
      <c r="B4326" s="1172" t="s">
        <v>5099</v>
      </c>
      <c r="C4326" s="1207">
        <v>34444438.599017121</v>
      </c>
      <c r="D4326" s="1208">
        <v>946663.57435774617</v>
      </c>
      <c r="E4326" s="1207">
        <v>18275792.93433708</v>
      </c>
      <c r="F4326" s="1211">
        <v>53666895.107711948</v>
      </c>
    </row>
    <row r="4327" spans="2:6" ht="13.15" customHeight="1" x14ac:dyDescent="0.3">
      <c r="B4327" s="1173" t="s">
        <v>5100</v>
      </c>
      <c r="C4327" s="1206">
        <v>1011900006.9233373</v>
      </c>
      <c r="D4327" s="1206">
        <v>44983054.591421366</v>
      </c>
      <c r="E4327" s="1206">
        <v>868274997.94035053</v>
      </c>
      <c r="F4327" s="1210">
        <v>1925158059.4551091</v>
      </c>
    </row>
    <row r="4328" spans="2:6" ht="13.15" customHeight="1" x14ac:dyDescent="0.3">
      <c r="B4328" s="1172" t="s">
        <v>5101</v>
      </c>
      <c r="C4328" s="1207">
        <v>115013872.45353635</v>
      </c>
      <c r="D4328" s="1208">
        <v>7860789.1240651198</v>
      </c>
      <c r="E4328" s="1207">
        <v>89306278.247300401</v>
      </c>
      <c r="F4328" s="1211">
        <v>212180939.82490188</v>
      </c>
    </row>
    <row r="4329" spans="2:6" ht="13.15" customHeight="1" x14ac:dyDescent="0.3">
      <c r="B4329" s="1173" t="s">
        <v>5102</v>
      </c>
      <c r="C4329" s="1206">
        <v>14757786.513722001</v>
      </c>
      <c r="D4329" s="1206">
        <v>813371.90209712437</v>
      </c>
      <c r="E4329" s="1206">
        <v>5670507.6558634657</v>
      </c>
      <c r="F4329" s="1210">
        <v>21241666.071682591</v>
      </c>
    </row>
    <row r="4330" spans="2:6" ht="13.15" customHeight="1" x14ac:dyDescent="0.3">
      <c r="B4330" s="1172" t="s">
        <v>5103</v>
      </c>
      <c r="C4330" s="1207">
        <v>68687615.414763764</v>
      </c>
      <c r="D4330" s="1208">
        <v>2372963.2717445293</v>
      </c>
      <c r="E4330" s="1207">
        <v>66071043.666666329</v>
      </c>
      <c r="F4330" s="1211">
        <v>137131622.35317463</v>
      </c>
    </row>
    <row r="4331" spans="2:6" ht="13.15" customHeight="1" x14ac:dyDescent="0.3">
      <c r="B4331" s="1173" t="s">
        <v>5104</v>
      </c>
      <c r="C4331" s="1206">
        <v>26411171.464053072</v>
      </c>
      <c r="D4331" s="1206">
        <v>635738.79621179542</v>
      </c>
      <c r="E4331" s="1206">
        <v>10241924.41602169</v>
      </c>
      <c r="F4331" s="1210">
        <v>37288834.676286556</v>
      </c>
    </row>
    <row r="4332" spans="2:6" ht="13.15" customHeight="1" x14ac:dyDescent="0.3">
      <c r="B4332" s="1172" t="s">
        <v>5105</v>
      </c>
      <c r="C4332" s="1207">
        <v>12602892.712110642</v>
      </c>
      <c r="D4332" s="1208">
        <v>1451728.1234609957</v>
      </c>
      <c r="E4332" s="1207">
        <v>1855460.9074423253</v>
      </c>
      <c r="F4332" s="1211">
        <v>15910081.743013963</v>
      </c>
    </row>
    <row r="4333" spans="2:6" ht="13.15" customHeight="1" x14ac:dyDescent="0.3">
      <c r="B4333" s="1173" t="s">
        <v>5106</v>
      </c>
      <c r="C4333" s="1206">
        <v>1391708300.2021756</v>
      </c>
      <c r="D4333" s="1206">
        <v>56789204.039074093</v>
      </c>
      <c r="E4333" s="1206">
        <v>1772837571.1858919</v>
      </c>
      <c r="F4333" s="1210">
        <v>3221335075.4271417</v>
      </c>
    </row>
    <row r="4334" spans="2:6" ht="13.15" customHeight="1" x14ac:dyDescent="0.3">
      <c r="B4334" s="1172" t="s">
        <v>5107</v>
      </c>
      <c r="C4334" s="1207">
        <v>33912337.398606554</v>
      </c>
      <c r="D4334" s="1208">
        <v>2256994.4508936228</v>
      </c>
      <c r="E4334" s="1207">
        <v>17566219.440534979</v>
      </c>
      <c r="F4334" s="1211">
        <v>53735551.290035158</v>
      </c>
    </row>
    <row r="4335" spans="2:6" ht="13.15" customHeight="1" x14ac:dyDescent="0.3">
      <c r="B4335" s="1173" t="s">
        <v>5108</v>
      </c>
      <c r="C4335" s="1206">
        <v>17478916.824982479</v>
      </c>
      <c r="D4335" s="1206">
        <v>1511957.0463152481</v>
      </c>
      <c r="E4335" s="1206">
        <v>8784498.8617980331</v>
      </c>
      <c r="F4335" s="1210">
        <v>27775372.733095761</v>
      </c>
    </row>
    <row r="4336" spans="2:6" ht="13.15" customHeight="1" x14ac:dyDescent="0.3">
      <c r="B4336" s="1172" t="s">
        <v>5109</v>
      </c>
      <c r="C4336" s="1207">
        <v>130045014.52364065</v>
      </c>
      <c r="D4336" s="1208">
        <v>10427033.763894502</v>
      </c>
      <c r="E4336" s="1207">
        <v>162902345.04272467</v>
      </c>
      <c r="F4336" s="1211">
        <v>303374393.3302598</v>
      </c>
    </row>
    <row r="4337" spans="2:6" ht="13.15" customHeight="1" x14ac:dyDescent="0.3">
      <c r="B4337" s="1173" t="s">
        <v>5110</v>
      </c>
      <c r="C4337" s="1206">
        <v>4472954.3813830046</v>
      </c>
      <c r="D4337" s="1206">
        <v>526299.46606284473</v>
      </c>
      <c r="E4337" s="1206">
        <v>2541696.8235312826</v>
      </c>
      <c r="F4337" s="1210">
        <v>7540950.6709771324</v>
      </c>
    </row>
    <row r="4338" spans="2:6" ht="13.15" customHeight="1" x14ac:dyDescent="0.3">
      <c r="B4338" s="1172" t="s">
        <v>5111</v>
      </c>
      <c r="C4338" s="1207">
        <v>39818155.520587072</v>
      </c>
      <c r="D4338" s="1208">
        <v>3517580.1773617952</v>
      </c>
      <c r="E4338" s="1207">
        <v>43882980.949899122</v>
      </c>
      <c r="F4338" s="1211">
        <v>87218716.64784798</v>
      </c>
    </row>
    <row r="4339" spans="2:6" ht="13.15" customHeight="1" x14ac:dyDescent="0.3">
      <c r="B4339" s="1173" t="s">
        <v>5112</v>
      </c>
      <c r="C4339" s="1206">
        <v>84346027.927435726</v>
      </c>
      <c r="D4339" s="1206">
        <v>7489438.4125696011</v>
      </c>
      <c r="E4339" s="1206">
        <v>50868908.895052187</v>
      </c>
      <c r="F4339" s="1210">
        <v>142704375.2350575</v>
      </c>
    </row>
    <row r="4340" spans="2:6" ht="13.15" customHeight="1" x14ac:dyDescent="0.3">
      <c r="B4340" s="1172" t="s">
        <v>5113</v>
      </c>
      <c r="C4340" s="1207">
        <v>79278163.37664324</v>
      </c>
      <c r="D4340" s="1208">
        <v>5043524.9688445916</v>
      </c>
      <c r="E4340" s="1207">
        <v>52336012.70051147</v>
      </c>
      <c r="F4340" s="1211">
        <v>136657701.04599929</v>
      </c>
    </row>
    <row r="4341" spans="2:6" ht="13.15" customHeight="1" x14ac:dyDescent="0.3">
      <c r="B4341" s="1173" t="s">
        <v>5114</v>
      </c>
      <c r="C4341" s="1206">
        <v>73052565.677715972</v>
      </c>
      <c r="D4341" s="1206">
        <v>4180816.0098486361</v>
      </c>
      <c r="E4341" s="1206">
        <v>40664061.618443459</v>
      </c>
      <c r="F4341" s="1210">
        <v>117897443.30600807</v>
      </c>
    </row>
    <row r="4342" spans="2:6" ht="13.15" customHeight="1" x14ac:dyDescent="0.3">
      <c r="B4342" s="1172" t="s">
        <v>5115</v>
      </c>
      <c r="C4342" s="1207">
        <v>2469348.2703169091</v>
      </c>
      <c r="D4342" s="1208">
        <v>77819.145650468781</v>
      </c>
      <c r="E4342" s="1207">
        <v>1994992.4567325672</v>
      </c>
      <c r="F4342" s="1211">
        <v>4542159.8726999452</v>
      </c>
    </row>
    <row r="4343" spans="2:6" ht="13.15" customHeight="1" x14ac:dyDescent="0.3">
      <c r="B4343" s="1173" t="s">
        <v>5116</v>
      </c>
      <c r="C4343" s="1206">
        <v>129221943.94728069</v>
      </c>
      <c r="D4343" s="1206">
        <v>22986551.345641851</v>
      </c>
      <c r="E4343" s="1206">
        <v>134138446.39985165</v>
      </c>
      <c r="F4343" s="1210">
        <v>286346941.69277418</v>
      </c>
    </row>
    <row r="4344" spans="2:6" ht="13.15" customHeight="1" x14ac:dyDescent="0.3">
      <c r="B4344" s="1172" t="s">
        <v>5117</v>
      </c>
      <c r="C4344" s="1207">
        <v>40779405.828744702</v>
      </c>
      <c r="D4344" s="1208">
        <v>3270106.8508863607</v>
      </c>
      <c r="E4344" s="1207">
        <v>71467552.217335582</v>
      </c>
      <c r="F4344" s="1211">
        <v>115517064.89696664</v>
      </c>
    </row>
    <row r="4345" spans="2:6" ht="13.15" customHeight="1" x14ac:dyDescent="0.3">
      <c r="B4345" s="1173" t="s">
        <v>5118</v>
      </c>
      <c r="C4345" s="1206">
        <v>296582449.65937459</v>
      </c>
      <c r="D4345" s="1206">
        <v>13775536.719739046</v>
      </c>
      <c r="E4345" s="1206">
        <v>160694990.17502558</v>
      </c>
      <c r="F4345" s="1210">
        <v>471052976.5541392</v>
      </c>
    </row>
    <row r="4346" spans="2:6" ht="13.15" customHeight="1" x14ac:dyDescent="0.3">
      <c r="B4346" s="1172" t="s">
        <v>5119</v>
      </c>
      <c r="C4346" s="1207">
        <v>59376185.760671318</v>
      </c>
      <c r="D4346" s="1208">
        <v>4779601.2660101401</v>
      </c>
      <c r="E4346" s="1207">
        <v>58928255.538397342</v>
      </c>
      <c r="F4346" s="1211">
        <v>123084042.56507879</v>
      </c>
    </row>
    <row r="4347" spans="2:6" ht="13.15" customHeight="1" x14ac:dyDescent="0.3">
      <c r="B4347" s="1173" t="s">
        <v>5120</v>
      </c>
      <c r="C4347" s="1206">
        <v>21782013.907594446</v>
      </c>
      <c r="D4347" s="1206">
        <v>1633132.5731138347</v>
      </c>
      <c r="E4347" s="1206">
        <v>4269541.9290342582</v>
      </c>
      <c r="F4347" s="1210">
        <v>27684688.409742542</v>
      </c>
    </row>
    <row r="4348" spans="2:6" ht="13.15" customHeight="1" x14ac:dyDescent="0.3">
      <c r="B4348" s="1172" t="s">
        <v>5121</v>
      </c>
      <c r="C4348" s="1207">
        <v>69326491.86247246</v>
      </c>
      <c r="D4348" s="1208">
        <v>4327968.7776726792</v>
      </c>
      <c r="E4348" s="1207">
        <v>39255022.746816561</v>
      </c>
      <c r="F4348" s="1211">
        <v>112909483.3869617</v>
      </c>
    </row>
    <row r="4349" spans="2:6" ht="13.15" customHeight="1" x14ac:dyDescent="0.3">
      <c r="B4349" s="1173" t="s">
        <v>5122</v>
      </c>
      <c r="C4349" s="1206">
        <v>15818848.466093173</v>
      </c>
      <c r="D4349" s="1206">
        <v>809755.35229022207</v>
      </c>
      <c r="E4349" s="1206">
        <v>20020616.436324488</v>
      </c>
      <c r="F4349" s="1210">
        <v>36649220.254707888</v>
      </c>
    </row>
    <row r="4350" spans="2:6" ht="13.15" customHeight="1" x14ac:dyDescent="0.3">
      <c r="B4350" s="1172" t="s">
        <v>5123</v>
      </c>
      <c r="C4350" s="1207">
        <v>20005339.332346242</v>
      </c>
      <c r="D4350" s="1208">
        <v>828527.63805834565</v>
      </c>
      <c r="E4350" s="1207">
        <v>8326872.5804417739</v>
      </c>
      <c r="F4350" s="1211">
        <v>29160739.550846361</v>
      </c>
    </row>
    <row r="4351" spans="2:6" ht="13.15" customHeight="1" x14ac:dyDescent="0.3">
      <c r="B4351" s="1173" t="s">
        <v>5124</v>
      </c>
      <c r="C4351" s="1206">
        <v>16969481.469906315</v>
      </c>
      <c r="D4351" s="1206">
        <v>664305.31803285331</v>
      </c>
      <c r="E4351" s="1206">
        <v>6801236.9335456183</v>
      </c>
      <c r="F4351" s="1210">
        <v>24435023.721484788</v>
      </c>
    </row>
    <row r="4352" spans="2:6" ht="13.15" customHeight="1" x14ac:dyDescent="0.3">
      <c r="B4352" s="1172" t="s">
        <v>5125</v>
      </c>
      <c r="C4352" s="1207">
        <v>38217346.058535874</v>
      </c>
      <c r="D4352" s="1208">
        <v>3085662.8107343367</v>
      </c>
      <c r="E4352" s="1207">
        <v>25452637.281660821</v>
      </c>
      <c r="F4352" s="1211">
        <v>66755646.150931031</v>
      </c>
    </row>
    <row r="4353" spans="2:6" ht="13.15" customHeight="1" x14ac:dyDescent="0.3">
      <c r="B4353" s="1173" t="s">
        <v>5126</v>
      </c>
      <c r="C4353" s="1206">
        <v>111655777.27188441</v>
      </c>
      <c r="D4353" s="1206">
        <v>4521179.7848663395</v>
      </c>
      <c r="E4353" s="1206">
        <v>53264655.952279642</v>
      </c>
      <c r="F4353" s="1210">
        <v>169441613.0090304</v>
      </c>
    </row>
    <row r="4354" spans="2:6" ht="13.15" customHeight="1" x14ac:dyDescent="0.3">
      <c r="B4354" s="1172" t="s">
        <v>5127</v>
      </c>
      <c r="C4354" s="1207">
        <v>90582412.384082437</v>
      </c>
      <c r="D4354" s="1208">
        <v>2909366.5617815205</v>
      </c>
      <c r="E4354" s="1207">
        <v>34637076.926556356</v>
      </c>
      <c r="F4354" s="1211">
        <v>128128855.87242031</v>
      </c>
    </row>
    <row r="4355" spans="2:6" ht="13.15" customHeight="1" x14ac:dyDescent="0.3">
      <c r="B4355" s="1173" t="s">
        <v>5128</v>
      </c>
      <c r="C4355" s="1206">
        <v>19390494.142341428</v>
      </c>
      <c r="D4355" s="1206">
        <v>556019.90649933496</v>
      </c>
      <c r="E4355" s="1206">
        <v>3884101.4590258584</v>
      </c>
      <c r="F4355" s="1210">
        <v>23830615.507866621</v>
      </c>
    </row>
    <row r="4356" spans="2:6" ht="13.15" customHeight="1" x14ac:dyDescent="0.3">
      <c r="B4356" s="1172" t="s">
        <v>5129</v>
      </c>
      <c r="C4356" s="1207">
        <v>19780592.456319615</v>
      </c>
      <c r="D4356" s="1208">
        <v>1116753.9927080569</v>
      </c>
      <c r="E4356" s="1207">
        <v>6377764.855412093</v>
      </c>
      <c r="F4356" s="1211">
        <v>27275111.304439764</v>
      </c>
    </row>
    <row r="4357" spans="2:6" ht="13.15" customHeight="1" x14ac:dyDescent="0.3">
      <c r="B4357" s="1173" t="s">
        <v>5130</v>
      </c>
      <c r="C4357" s="1206">
        <v>29633954.279883314</v>
      </c>
      <c r="D4357" s="1206">
        <v>1425736.8102573047</v>
      </c>
      <c r="E4357" s="1206">
        <v>5650472.0896425974</v>
      </c>
      <c r="F4357" s="1210">
        <v>36710163.179783218</v>
      </c>
    </row>
    <row r="4358" spans="2:6" ht="13.15" customHeight="1" x14ac:dyDescent="0.3">
      <c r="B4358" s="1172" t="s">
        <v>5131</v>
      </c>
      <c r="C4358" s="1207">
        <v>18220062.659169935</v>
      </c>
      <c r="D4358" s="1208">
        <v>2392059.2176121026</v>
      </c>
      <c r="E4358" s="1207">
        <v>24073889.496031497</v>
      </c>
      <c r="F4358" s="1211">
        <v>44686011.372813538</v>
      </c>
    </row>
    <row r="4359" spans="2:6" ht="13.15" customHeight="1" x14ac:dyDescent="0.3">
      <c r="B4359" s="1173" t="s">
        <v>5132</v>
      </c>
      <c r="C4359" s="1206">
        <v>36661322.122205704</v>
      </c>
      <c r="D4359" s="1206">
        <v>1331298.4221089692</v>
      </c>
      <c r="E4359" s="1206">
        <v>2747228.0304282806</v>
      </c>
      <c r="F4359" s="1210">
        <v>40739848.574742958</v>
      </c>
    </row>
    <row r="4360" spans="2:6" ht="13.15" customHeight="1" x14ac:dyDescent="0.3">
      <c r="B4360" s="1172" t="s">
        <v>5133</v>
      </c>
      <c r="C4360" s="1207">
        <v>40258227.927290484</v>
      </c>
      <c r="D4360" s="1208">
        <v>2297395.6746119759</v>
      </c>
      <c r="E4360" s="1207">
        <v>38063079.124345645</v>
      </c>
      <c r="F4360" s="1211">
        <v>80618702.726248115</v>
      </c>
    </row>
    <row r="4361" spans="2:6" ht="13.15" customHeight="1" x14ac:dyDescent="0.3">
      <c r="B4361" s="1173" t="s">
        <v>5134</v>
      </c>
      <c r="C4361" s="1206">
        <v>73162481.373464108</v>
      </c>
      <c r="D4361" s="1206">
        <v>5217654.1023489162</v>
      </c>
      <c r="E4361" s="1206">
        <v>89755785.430884287</v>
      </c>
      <c r="F4361" s="1210">
        <v>168135920.90669733</v>
      </c>
    </row>
    <row r="4362" spans="2:6" ht="13.15" customHeight="1" x14ac:dyDescent="0.3">
      <c r="B4362" s="1172" t="s">
        <v>5135</v>
      </c>
      <c r="C4362" s="1207">
        <v>37790108.528106175</v>
      </c>
      <c r="D4362" s="1208">
        <v>3381994.7400485454</v>
      </c>
      <c r="E4362" s="1207">
        <v>36961043.052255087</v>
      </c>
      <c r="F4362" s="1211">
        <v>78133146.320409805</v>
      </c>
    </row>
    <row r="4363" spans="2:6" ht="13.15" customHeight="1" x14ac:dyDescent="0.3">
      <c r="B4363" s="1173" t="s">
        <v>5136</v>
      </c>
      <c r="C4363" s="1206">
        <v>41835552.29658553</v>
      </c>
      <c r="D4363" s="1206">
        <v>4832034.2021211041</v>
      </c>
      <c r="E4363" s="1206">
        <v>34149232.104790561</v>
      </c>
      <c r="F4363" s="1210">
        <v>80816818.603497192</v>
      </c>
    </row>
    <row r="4364" spans="2:6" ht="13.15" customHeight="1" x14ac:dyDescent="0.3">
      <c r="B4364" s="1172" t="s">
        <v>5137</v>
      </c>
      <c r="C4364" s="1207">
        <v>1076239603.1885312</v>
      </c>
      <c r="D4364" s="1208">
        <v>22897235.230371781</v>
      </c>
      <c r="E4364" s="1207">
        <v>274822703.23051792</v>
      </c>
      <c r="F4364" s="1211">
        <v>1373959541.6494207</v>
      </c>
    </row>
    <row r="4365" spans="2:6" ht="13.15" customHeight="1" x14ac:dyDescent="0.3">
      <c r="B4365" s="1173" t="s">
        <v>5138</v>
      </c>
      <c r="C4365" s="1206">
        <v>145544629.57773489</v>
      </c>
      <c r="D4365" s="1206">
        <v>2862759.5074606603</v>
      </c>
      <c r="E4365" s="1206">
        <v>27563346.249062955</v>
      </c>
      <c r="F4365" s="1210">
        <v>175970735.3342585</v>
      </c>
    </row>
    <row r="4366" spans="2:6" ht="13.15" customHeight="1" x14ac:dyDescent="0.3">
      <c r="B4366" s="1172" t="s">
        <v>5139</v>
      </c>
      <c r="C4366" s="1207">
        <v>20091633.394101314</v>
      </c>
      <c r="D4366" s="1208">
        <v>581701.63178181311</v>
      </c>
      <c r="E4366" s="1207">
        <v>6437467.0714137126</v>
      </c>
      <c r="F4366" s="1211">
        <v>27110802.097296841</v>
      </c>
    </row>
    <row r="4367" spans="2:6" ht="13.15" customHeight="1" x14ac:dyDescent="0.3">
      <c r="B4367" s="1173" t="s">
        <v>5140</v>
      </c>
      <c r="C4367" s="1206">
        <v>6392178.008011397</v>
      </c>
      <c r="D4367" s="1206">
        <v>142199.36108462693</v>
      </c>
      <c r="E4367" s="1206">
        <v>366054.22820435715</v>
      </c>
      <c r="F4367" s="1210">
        <v>6900431.5973003814</v>
      </c>
    </row>
    <row r="4368" spans="2:6" ht="13.15" customHeight="1" x14ac:dyDescent="0.3">
      <c r="B4368" s="1172" t="s">
        <v>5141</v>
      </c>
      <c r="C4368" s="1207">
        <v>34623171.078190193</v>
      </c>
      <c r="D4368" s="1208">
        <v>616994.65480014496</v>
      </c>
      <c r="E4368" s="1207">
        <v>5986644.3400343554</v>
      </c>
      <c r="F4368" s="1211">
        <v>41226810.073024698</v>
      </c>
    </row>
    <row r="4369" spans="2:6" ht="13.15" customHeight="1" x14ac:dyDescent="0.3">
      <c r="B4369" s="1173" t="s">
        <v>5142</v>
      </c>
      <c r="C4369" s="1206">
        <v>168625423.7312378</v>
      </c>
      <c r="D4369" s="1206">
        <v>605877.63399293553</v>
      </c>
      <c r="E4369" s="1206">
        <v>12447668.809385156</v>
      </c>
      <c r="F4369" s="1210">
        <v>181678970.17461589</v>
      </c>
    </row>
    <row r="4370" spans="2:6" ht="13.15" customHeight="1" x14ac:dyDescent="0.3">
      <c r="B4370" s="1172" t="s">
        <v>5143</v>
      </c>
      <c r="C4370" s="1207">
        <v>24220640.399596658</v>
      </c>
      <c r="D4370" s="1208">
        <v>712207.01275151479</v>
      </c>
      <c r="E4370" s="1207">
        <v>3789331.1368309367</v>
      </c>
      <c r="F4370" s="1211">
        <v>28722178.549179111</v>
      </c>
    </row>
    <row r="4371" spans="2:6" ht="13.15" customHeight="1" x14ac:dyDescent="0.3">
      <c r="B4371" s="1173" t="s">
        <v>5144</v>
      </c>
      <c r="C4371" s="1206">
        <v>20926309.975602411</v>
      </c>
      <c r="D4371" s="1206">
        <v>426007.05176792771</v>
      </c>
      <c r="E4371" s="1206">
        <v>7463950.0530506913</v>
      </c>
      <c r="F4371" s="1210">
        <v>28816267.080421031</v>
      </c>
    </row>
    <row r="4372" spans="2:6" ht="13.15" customHeight="1" x14ac:dyDescent="0.3">
      <c r="B4372" s="1172" t="s">
        <v>5145</v>
      </c>
      <c r="C4372" s="1207">
        <v>4914938.3654037854</v>
      </c>
      <c r="D4372" s="1208">
        <v>220778.4043598923</v>
      </c>
      <c r="E4372" s="1207">
        <v>3427598.6822771626</v>
      </c>
      <c r="F4372" s="1211">
        <v>8563315.4520408399</v>
      </c>
    </row>
    <row r="4373" spans="2:6" ht="13.15" customHeight="1" x14ac:dyDescent="0.3">
      <c r="B4373" s="1173" t="s">
        <v>5146</v>
      </c>
      <c r="C4373" s="1206">
        <v>4623832.4482174078</v>
      </c>
      <c r="D4373" s="1206">
        <v>342319.80779264058</v>
      </c>
      <c r="E4373" s="1206">
        <v>1907445.6704964773</v>
      </c>
      <c r="F4373" s="1210">
        <v>6873597.9265065249</v>
      </c>
    </row>
    <row r="4374" spans="2:6" ht="13.15" customHeight="1" x14ac:dyDescent="0.3">
      <c r="B4374" s="1172" t="s">
        <v>5147</v>
      </c>
      <c r="C4374" s="1207">
        <v>23596100.781768095</v>
      </c>
      <c r="D4374" s="1208">
        <v>435815.35999909893</v>
      </c>
      <c r="E4374" s="1207">
        <v>5477354.185124971</v>
      </c>
      <c r="F4374" s="1211">
        <v>29509270.326892164</v>
      </c>
    </row>
    <row r="4375" spans="2:6" ht="13.15" customHeight="1" x14ac:dyDescent="0.3">
      <c r="B4375" s="1173" t="s">
        <v>5148</v>
      </c>
      <c r="C4375" s="1206">
        <v>5382182.4782610973</v>
      </c>
      <c r="D4375" s="1206">
        <v>204778.33770445234</v>
      </c>
      <c r="E4375" s="1206">
        <v>1815947.5483512827</v>
      </c>
      <c r="F4375" s="1210">
        <v>7402908.3643168323</v>
      </c>
    </row>
    <row r="4376" spans="2:6" ht="13.15" customHeight="1" x14ac:dyDescent="0.3">
      <c r="B4376" s="1172" t="s">
        <v>5149</v>
      </c>
      <c r="C4376" s="1207">
        <v>477726110.53581142</v>
      </c>
      <c r="D4376" s="1208">
        <v>3955478.2197399661</v>
      </c>
      <c r="E4376" s="1207">
        <v>65971606.849321671</v>
      </c>
      <c r="F4376" s="1211">
        <v>547653195.60487306</v>
      </c>
    </row>
    <row r="4377" spans="2:6" ht="13.15" customHeight="1" x14ac:dyDescent="0.3">
      <c r="B4377" s="1173" t="s">
        <v>5150</v>
      </c>
      <c r="C4377" s="1206">
        <v>25547411.599080723</v>
      </c>
      <c r="D4377" s="1206">
        <v>521388.27585814078</v>
      </c>
      <c r="E4377" s="1206">
        <v>5932229.2958578253</v>
      </c>
      <c r="F4377" s="1210">
        <v>32001029.170796689</v>
      </c>
    </row>
    <row r="4378" spans="2:6" ht="13.15" customHeight="1" x14ac:dyDescent="0.3">
      <c r="B4378" s="1172" t="s">
        <v>5151</v>
      </c>
      <c r="C4378" s="1207">
        <v>9577685.0661531407</v>
      </c>
      <c r="D4378" s="1208">
        <v>268497.16076147265</v>
      </c>
      <c r="E4378" s="1207">
        <v>3302575.9445281615</v>
      </c>
      <c r="F4378" s="1211">
        <v>13148758.171442773</v>
      </c>
    </row>
    <row r="4379" spans="2:6" ht="13.15" customHeight="1" x14ac:dyDescent="0.3">
      <c r="B4379" s="1173" t="s">
        <v>5152</v>
      </c>
      <c r="C4379" s="1206">
        <v>23252972.653302167</v>
      </c>
      <c r="D4379" s="1206">
        <v>265429.42590581224</v>
      </c>
      <c r="E4379" s="1206">
        <v>1320548.8087473426</v>
      </c>
      <c r="F4379" s="1210">
        <v>24838950.887955323</v>
      </c>
    </row>
    <row r="4380" spans="2:6" ht="13.15" customHeight="1" x14ac:dyDescent="0.3">
      <c r="B4380" s="1172" t="s">
        <v>5153</v>
      </c>
      <c r="C4380" s="1207">
        <v>49198401.958104424</v>
      </c>
      <c r="D4380" s="1208">
        <v>549898.50896625104</v>
      </c>
      <c r="E4380" s="1207">
        <v>19468911.160015818</v>
      </c>
      <c r="F4380" s="1211">
        <v>69217211.62708649</v>
      </c>
    </row>
    <row r="4381" spans="2:6" ht="13.15" customHeight="1" x14ac:dyDescent="0.3">
      <c r="B4381" s="1173" t="s">
        <v>5154</v>
      </c>
      <c r="C4381" s="1206">
        <v>523484082.94638079</v>
      </c>
      <c r="D4381" s="1206">
        <v>3075967.0799290617</v>
      </c>
      <c r="E4381" s="1206">
        <v>237882494.72565353</v>
      </c>
      <c r="F4381" s="1210">
        <v>764442544.75196338</v>
      </c>
    </row>
    <row r="4382" spans="2:6" ht="13.15" customHeight="1" x14ac:dyDescent="0.3">
      <c r="B4382" s="1172" t="s">
        <v>5155</v>
      </c>
      <c r="C4382" s="1207">
        <v>6431911.5079650711</v>
      </c>
      <c r="D4382" s="1208">
        <v>121414.75382861565</v>
      </c>
      <c r="E4382" s="1207">
        <v>114669743.75015868</v>
      </c>
      <c r="F4382" s="1211">
        <v>121223070.01195237</v>
      </c>
    </row>
    <row r="4383" spans="2:6" ht="13.15" customHeight="1" x14ac:dyDescent="0.3">
      <c r="B4383" s="1173" t="s">
        <v>5156</v>
      </c>
      <c r="C4383" s="1206">
        <v>131389399.54269183</v>
      </c>
      <c r="D4383" s="1206">
        <v>510158.67762503581</v>
      </c>
      <c r="E4383" s="1206">
        <v>17267737.213820957</v>
      </c>
      <c r="F4383" s="1210">
        <v>149167295.43413782</v>
      </c>
    </row>
    <row r="4384" spans="2:6" ht="13.15" customHeight="1" x14ac:dyDescent="0.3">
      <c r="B4384" s="1172" t="s">
        <v>5157</v>
      </c>
      <c r="C4384" s="1207">
        <v>344533957.04161322</v>
      </c>
      <c r="D4384" s="1208">
        <v>1871290.1175963909</v>
      </c>
      <c r="E4384" s="1207">
        <v>40196620.137689993</v>
      </c>
      <c r="F4384" s="1211">
        <v>386601867.29689962</v>
      </c>
    </row>
    <row r="4385" spans="2:6" ht="13.15" customHeight="1" x14ac:dyDescent="0.3">
      <c r="B4385" s="1173" t="s">
        <v>5158</v>
      </c>
      <c r="C4385" s="1206">
        <v>91566874.702522263</v>
      </c>
      <c r="D4385" s="1206">
        <v>371604.01070378441</v>
      </c>
      <c r="E4385" s="1206">
        <v>10969821.850931751</v>
      </c>
      <c r="F4385" s="1210">
        <v>102908300.5641578</v>
      </c>
    </row>
    <row r="4386" spans="2:6" ht="13.15" customHeight="1" x14ac:dyDescent="0.3">
      <c r="B4386" s="1172" t="s">
        <v>5159</v>
      </c>
      <c r="C4386" s="1207">
        <v>100403960.09943578</v>
      </c>
      <c r="D4386" s="1208">
        <v>535882.61944222439</v>
      </c>
      <c r="E4386" s="1207">
        <v>18306909.704621281</v>
      </c>
      <c r="F4386" s="1211">
        <v>119246752.42349929</v>
      </c>
    </row>
    <row r="4387" spans="2:6" ht="13.15" customHeight="1" x14ac:dyDescent="0.3">
      <c r="B4387" s="1173" t="s">
        <v>5160</v>
      </c>
      <c r="C4387" s="1206">
        <v>9033295.1544167008</v>
      </c>
      <c r="D4387" s="1206">
        <v>168035.88032771199</v>
      </c>
      <c r="E4387" s="1206">
        <v>2016292.6268675819</v>
      </c>
      <c r="F4387" s="1210">
        <v>11217623.661611995</v>
      </c>
    </row>
    <row r="4388" spans="2:6" ht="13.15" customHeight="1" x14ac:dyDescent="0.3">
      <c r="B4388" s="1172" t="s">
        <v>5161</v>
      </c>
      <c r="C4388" s="1207">
        <v>19376566.936172098</v>
      </c>
      <c r="D4388" s="1208">
        <v>129168.52403718856</v>
      </c>
      <c r="E4388" s="1207">
        <v>12507212.944786416</v>
      </c>
      <c r="F4388" s="1211">
        <v>32012948.404995702</v>
      </c>
    </row>
    <row r="4389" spans="2:6" ht="13.15" customHeight="1" x14ac:dyDescent="0.3">
      <c r="B4389" s="1173" t="s">
        <v>5162</v>
      </c>
      <c r="C4389" s="1206">
        <v>31351506.499530341</v>
      </c>
      <c r="D4389" s="1206">
        <v>1080869.9382037721</v>
      </c>
      <c r="E4389" s="1206">
        <v>12233335.97458663</v>
      </c>
      <c r="F4389" s="1210">
        <v>44665712.412320741</v>
      </c>
    </row>
    <row r="4390" spans="2:6" ht="13.15" customHeight="1" x14ac:dyDescent="0.3">
      <c r="B4390" s="1172" t="s">
        <v>5163</v>
      </c>
      <c r="C4390" s="1207">
        <v>3073302521.6385431</v>
      </c>
      <c r="D4390" s="1208">
        <v>32003341.767517935</v>
      </c>
      <c r="E4390" s="1207">
        <v>459720987.9371857</v>
      </c>
      <c r="F4390" s="1211">
        <v>3565026851.3432469</v>
      </c>
    </row>
    <row r="4391" spans="2:6" ht="13.15" customHeight="1" x14ac:dyDescent="0.3">
      <c r="B4391" s="1173" t="s">
        <v>5164</v>
      </c>
      <c r="C4391" s="1206">
        <v>135295161.62576705</v>
      </c>
      <c r="D4391" s="1206">
        <v>1066671.1103626643</v>
      </c>
      <c r="E4391" s="1206">
        <v>20164716.717759635</v>
      </c>
      <c r="F4391" s="1210">
        <v>156526549.45388937</v>
      </c>
    </row>
    <row r="4392" spans="2:6" ht="13.15" customHeight="1" x14ac:dyDescent="0.3">
      <c r="B4392" s="1172" t="s">
        <v>5165</v>
      </c>
      <c r="C4392" s="1207">
        <v>8273033.5470556552</v>
      </c>
      <c r="D4392" s="1208">
        <v>170991.03775747659</v>
      </c>
      <c r="E4392" s="1207">
        <v>224053.09397092464</v>
      </c>
      <c r="F4392" s="1211">
        <v>8668077.6787840556</v>
      </c>
    </row>
    <row r="4393" spans="2:6" ht="13.15" customHeight="1" x14ac:dyDescent="0.3">
      <c r="B4393" s="1173" t="s">
        <v>5166</v>
      </c>
      <c r="C4393" s="1206">
        <v>29449487.068758182</v>
      </c>
      <c r="D4393" s="1206">
        <v>966449.05695893208</v>
      </c>
      <c r="E4393" s="1206">
        <v>9796781.7300116681</v>
      </c>
      <c r="F4393" s="1210">
        <v>40212717.855728783</v>
      </c>
    </row>
    <row r="4394" spans="2:6" ht="13.15" customHeight="1" x14ac:dyDescent="0.3">
      <c r="B4394" s="1172" t="s">
        <v>5167</v>
      </c>
      <c r="C4394" s="1207">
        <v>37264561.307069384</v>
      </c>
      <c r="D4394" s="1208">
        <v>981562.57638544275</v>
      </c>
      <c r="E4394" s="1207">
        <v>3580712.94875495</v>
      </c>
      <c r="F4394" s="1211">
        <v>41826836.832209781</v>
      </c>
    </row>
    <row r="4395" spans="2:6" ht="13.15" customHeight="1" x14ac:dyDescent="0.3">
      <c r="B4395" s="1173" t="s">
        <v>5168</v>
      </c>
      <c r="C4395" s="1206">
        <v>136184045.07833898</v>
      </c>
      <c r="D4395" s="1206">
        <v>1626363.8553818495</v>
      </c>
      <c r="E4395" s="1206">
        <v>14055395.745672312</v>
      </c>
      <c r="F4395" s="1210">
        <v>151865804.67939314</v>
      </c>
    </row>
    <row r="4396" spans="2:6" ht="13.15" customHeight="1" x14ac:dyDescent="0.3">
      <c r="B4396" s="1172" t="s">
        <v>5169</v>
      </c>
      <c r="C4396" s="1207">
        <v>8563320.2168203071</v>
      </c>
      <c r="D4396" s="1208">
        <v>273717.93888739019</v>
      </c>
      <c r="E4396" s="1207">
        <v>3749879.5173634738</v>
      </c>
      <c r="F4396" s="1211">
        <v>12586917.67307117</v>
      </c>
    </row>
    <row r="4397" spans="2:6" ht="13.15" customHeight="1" x14ac:dyDescent="0.3">
      <c r="B4397" s="1173" t="s">
        <v>5170</v>
      </c>
      <c r="C4397" s="1206">
        <v>85950797.08535862</v>
      </c>
      <c r="D4397" s="1206">
        <v>3140572.4502150128</v>
      </c>
      <c r="E4397" s="1206">
        <v>36057075.912843667</v>
      </c>
      <c r="F4397" s="1210">
        <v>125148445.44841731</v>
      </c>
    </row>
    <row r="4398" spans="2:6" ht="13.15" customHeight="1" x14ac:dyDescent="0.3">
      <c r="B4398" s="1172" t="s">
        <v>5171</v>
      </c>
      <c r="C4398" s="1207">
        <v>68980359.826793581</v>
      </c>
      <c r="D4398" s="1208">
        <v>1135132.2574855457</v>
      </c>
      <c r="E4398" s="1207">
        <v>22469466.832194611</v>
      </c>
      <c r="F4398" s="1211">
        <v>92584958.916473731</v>
      </c>
    </row>
    <row r="4399" spans="2:6" ht="13.15" customHeight="1" x14ac:dyDescent="0.3">
      <c r="B4399" s="1173" t="s">
        <v>5172</v>
      </c>
      <c r="C4399" s="1206">
        <v>8529048.3663448021</v>
      </c>
      <c r="D4399" s="1206">
        <v>97759.422212261605</v>
      </c>
      <c r="E4399" s="1206">
        <v>1857189.6169025579</v>
      </c>
      <c r="F4399" s="1210">
        <v>10483997.405459622</v>
      </c>
    </row>
    <row r="4400" spans="2:6" ht="13.15" customHeight="1" x14ac:dyDescent="0.3">
      <c r="B4400" s="1172" t="s">
        <v>5173</v>
      </c>
      <c r="C4400" s="1207">
        <v>23127218.174067341</v>
      </c>
      <c r="D4400" s="1208">
        <v>328444.64005098364</v>
      </c>
      <c r="E4400" s="1207">
        <v>9368740.9197332393</v>
      </c>
      <c r="F4400" s="1211">
        <v>32824403.733851567</v>
      </c>
    </row>
    <row r="4401" spans="2:6" ht="13.15" customHeight="1" x14ac:dyDescent="0.3">
      <c r="B4401" s="1173" t="s">
        <v>5174</v>
      </c>
      <c r="C4401" s="1206">
        <v>31295388.051142152</v>
      </c>
      <c r="D4401" s="1206">
        <v>436068.6592073646</v>
      </c>
      <c r="E4401" s="1206">
        <v>4410246.5311725158</v>
      </c>
      <c r="F4401" s="1210">
        <v>36141703.241522036</v>
      </c>
    </row>
    <row r="4402" spans="2:6" ht="13.15" customHeight="1" x14ac:dyDescent="0.3">
      <c r="B4402" s="1172" t="s">
        <v>5175</v>
      </c>
      <c r="C4402" s="1207">
        <v>6445702.1728974469</v>
      </c>
      <c r="D4402" s="1208">
        <v>178688.51925310172</v>
      </c>
      <c r="E4402" s="1207">
        <v>629929.37938422256</v>
      </c>
      <c r="F4402" s="1211">
        <v>7254320.0715347715</v>
      </c>
    </row>
    <row r="4403" spans="2:6" ht="13.15" customHeight="1" x14ac:dyDescent="0.3">
      <c r="B4403" s="1173" t="s">
        <v>5176</v>
      </c>
      <c r="C4403" s="1206">
        <v>20186939.177495353</v>
      </c>
      <c r="D4403" s="1206">
        <v>473317.71500063606</v>
      </c>
      <c r="E4403" s="1206">
        <v>702535.17671401217</v>
      </c>
      <c r="F4403" s="1210">
        <v>21362792.06921</v>
      </c>
    </row>
    <row r="4404" spans="2:6" ht="13.15" customHeight="1" x14ac:dyDescent="0.3">
      <c r="B4404" s="1172" t="s">
        <v>5177</v>
      </c>
      <c r="C4404" s="1207">
        <v>22109849.417521514</v>
      </c>
      <c r="D4404" s="1208">
        <v>476934.26480753848</v>
      </c>
      <c r="E4404" s="1207">
        <v>2987518.6454006806</v>
      </c>
      <c r="F4404" s="1211">
        <v>25574302.327729732</v>
      </c>
    </row>
    <row r="4405" spans="2:6" ht="13.15" customHeight="1" x14ac:dyDescent="0.3">
      <c r="B4405" s="1173" t="s">
        <v>5178</v>
      </c>
      <c r="C4405" s="1206">
        <v>18902768.843940996</v>
      </c>
      <c r="D4405" s="1206">
        <v>928679.33057089336</v>
      </c>
      <c r="E4405" s="1206">
        <v>7165192.0145482635</v>
      </c>
      <c r="F4405" s="1210">
        <v>26996640.189060152</v>
      </c>
    </row>
    <row r="4406" spans="2:6" ht="13.15" customHeight="1" x14ac:dyDescent="0.3">
      <c r="B4406" s="1172" t="s">
        <v>5179</v>
      </c>
      <c r="C4406" s="1207">
        <v>1841668.2040384002</v>
      </c>
      <c r="D4406" s="1208">
        <v>169147.58240843305</v>
      </c>
      <c r="E4406" s="1207">
        <v>146940.30411981276</v>
      </c>
      <c r="F4406" s="1211">
        <v>2157756.0905666458</v>
      </c>
    </row>
    <row r="4407" spans="2:6" ht="13.15" customHeight="1" x14ac:dyDescent="0.3">
      <c r="B4407" s="1173" t="s">
        <v>5180</v>
      </c>
      <c r="C4407" s="1206">
        <v>31684940.200172525</v>
      </c>
      <c r="D4407" s="1206">
        <v>961861.5268536791</v>
      </c>
      <c r="E4407" s="1206">
        <v>19647153.453290567</v>
      </c>
      <c r="F4407" s="1210">
        <v>52293955.180316776</v>
      </c>
    </row>
    <row r="4408" spans="2:6" ht="13.15" customHeight="1" x14ac:dyDescent="0.3">
      <c r="B4408" s="1172" t="s">
        <v>5181</v>
      </c>
      <c r="C4408" s="1207">
        <v>22454342.958356977</v>
      </c>
      <c r="D4408" s="1208">
        <v>930452.42502875172</v>
      </c>
      <c r="E4408" s="1207">
        <v>10274152.499530321</v>
      </c>
      <c r="F4408" s="1211">
        <v>33658947.882916048</v>
      </c>
    </row>
    <row r="4409" spans="2:6" ht="13.15" customHeight="1" x14ac:dyDescent="0.3">
      <c r="B4409" s="1173" t="s">
        <v>5182</v>
      </c>
      <c r="C4409" s="1206">
        <v>11247038.229155326</v>
      </c>
      <c r="D4409" s="1206">
        <v>376121.17991785327</v>
      </c>
      <c r="E4409" s="1206">
        <v>2514099.2117911326</v>
      </c>
      <c r="F4409" s="1210">
        <v>14137258.620864313</v>
      </c>
    </row>
    <row r="4410" spans="2:6" ht="13.15" customHeight="1" x14ac:dyDescent="0.3">
      <c r="B4410" s="1172" t="s">
        <v>5183</v>
      </c>
      <c r="C4410" s="1207">
        <v>39674787.221785143</v>
      </c>
      <c r="D4410" s="1208">
        <v>1622747.3055749484</v>
      </c>
      <c r="E4410" s="1207">
        <v>20076305.576793429</v>
      </c>
      <c r="F4410" s="1211">
        <v>61373840.104153514</v>
      </c>
    </row>
    <row r="4411" spans="2:6" ht="13.15" customHeight="1" x14ac:dyDescent="0.3">
      <c r="B4411" s="1173" t="s">
        <v>5184</v>
      </c>
      <c r="C4411" s="1206">
        <v>12414056.181402972</v>
      </c>
      <c r="D4411" s="1206">
        <v>352057.75513262697</v>
      </c>
      <c r="E4411" s="1206">
        <v>734269.3432340055</v>
      </c>
      <c r="F4411" s="1210">
        <v>13500383.279769605</v>
      </c>
    </row>
    <row r="4412" spans="2:6" ht="13.15" customHeight="1" x14ac:dyDescent="0.3">
      <c r="B4412" s="1172" t="s">
        <v>5185</v>
      </c>
      <c r="C4412" s="1207">
        <v>4106341.1601609467</v>
      </c>
      <c r="D4412" s="1208">
        <v>375107.98308479128</v>
      </c>
      <c r="E4412" s="1207">
        <v>1459648.1806725266</v>
      </c>
      <c r="F4412" s="1211">
        <v>5941097.3239182644</v>
      </c>
    </row>
    <row r="4413" spans="2:6" ht="13.15" customHeight="1" x14ac:dyDescent="0.3">
      <c r="B4413" s="1173" t="s">
        <v>5186</v>
      </c>
      <c r="C4413" s="1206">
        <v>10082341.477935905</v>
      </c>
      <c r="D4413" s="1206">
        <v>198938.38373610796</v>
      </c>
      <c r="E4413" s="1206">
        <v>1958195.6410790344</v>
      </c>
      <c r="F4413" s="1210">
        <v>12239475.502751047</v>
      </c>
    </row>
    <row r="4414" spans="2:6" ht="13.15" customHeight="1" x14ac:dyDescent="0.3">
      <c r="B4414" s="1172" t="s">
        <v>5187</v>
      </c>
      <c r="C4414" s="1207">
        <v>21797852.691081133</v>
      </c>
      <c r="D4414" s="1208">
        <v>837913.78094240802</v>
      </c>
      <c r="E4414" s="1207">
        <v>5066785.6883196114</v>
      </c>
      <c r="F4414" s="1211">
        <v>27702552.160343152</v>
      </c>
    </row>
    <row r="4415" spans="2:6" ht="13.15" customHeight="1" x14ac:dyDescent="0.3">
      <c r="B4415" s="1173" t="s">
        <v>5188</v>
      </c>
      <c r="C4415" s="1206">
        <v>59983657.723880611</v>
      </c>
      <c r="D4415" s="1206">
        <v>1278907.702532714</v>
      </c>
      <c r="E4415" s="1206">
        <v>17705622.77688944</v>
      </c>
      <c r="F4415" s="1210">
        <v>78968188.203302771</v>
      </c>
    </row>
    <row r="4416" spans="2:6" ht="13.15" customHeight="1" x14ac:dyDescent="0.3">
      <c r="B4416" s="1172" t="s">
        <v>5189</v>
      </c>
      <c r="C4416" s="1207">
        <v>36520684.648142859</v>
      </c>
      <c r="D4416" s="1208">
        <v>1020317.3552500708</v>
      </c>
      <c r="E4416" s="1207">
        <v>8610515.6702345163</v>
      </c>
      <c r="F4416" s="1211">
        <v>46151517.673627444</v>
      </c>
    </row>
    <row r="4417" spans="2:6" ht="13.15" customHeight="1" x14ac:dyDescent="0.3">
      <c r="B4417" s="1173" t="s">
        <v>5190</v>
      </c>
      <c r="C4417" s="1206">
        <v>115986319.14312421</v>
      </c>
      <c r="D4417" s="1206">
        <v>4782106.1137363156</v>
      </c>
      <c r="E4417" s="1206">
        <v>44011901.50416895</v>
      </c>
      <c r="F4417" s="1210">
        <v>164780326.76102948</v>
      </c>
    </row>
    <row r="4418" spans="2:6" ht="13.15" customHeight="1" x14ac:dyDescent="0.3">
      <c r="B4418" s="1172" t="s">
        <v>5191</v>
      </c>
      <c r="C4418" s="1207">
        <v>12434400.825709147</v>
      </c>
      <c r="D4418" s="1208">
        <v>326558.96816722932</v>
      </c>
      <c r="E4418" s="1207">
        <v>4536689.2802638505</v>
      </c>
      <c r="F4418" s="1211">
        <v>17297649.074140228</v>
      </c>
    </row>
    <row r="4419" spans="2:6" ht="13.15" customHeight="1" x14ac:dyDescent="0.3">
      <c r="B4419" s="1173" t="s">
        <v>5192</v>
      </c>
      <c r="C4419" s="1206">
        <v>28889258.373535044</v>
      </c>
      <c r="D4419" s="1206">
        <v>1722462.7605621486</v>
      </c>
      <c r="E4419" s="1206">
        <v>19166884.289900731</v>
      </c>
      <c r="F4419" s="1210">
        <v>49778605.423997924</v>
      </c>
    </row>
    <row r="4420" spans="2:6" ht="13.15" customHeight="1" x14ac:dyDescent="0.3">
      <c r="B4420" s="1172" t="s">
        <v>5193</v>
      </c>
      <c r="C4420" s="1207">
        <v>64763010.640988849</v>
      </c>
      <c r="D4420" s="1208">
        <v>1583204.484729049</v>
      </c>
      <c r="E4420" s="1207">
        <v>24965809.708711151</v>
      </c>
      <c r="F4420" s="1211">
        <v>91312024.834429055</v>
      </c>
    </row>
    <row r="4421" spans="2:6" ht="13.15" customHeight="1" x14ac:dyDescent="0.3">
      <c r="B4421" s="1173" t="s">
        <v>5194</v>
      </c>
      <c r="C4421" s="1206">
        <v>59209605.45158717</v>
      </c>
      <c r="D4421" s="1206">
        <v>2495672.6659709476</v>
      </c>
      <c r="E4421" s="1206">
        <v>23680703.708596561</v>
      </c>
      <c r="F4421" s="1210">
        <v>85385981.826154679</v>
      </c>
    </row>
    <row r="4422" spans="2:6" ht="13.15" customHeight="1" x14ac:dyDescent="0.3">
      <c r="B4422" s="1172" t="s">
        <v>5195</v>
      </c>
      <c r="C4422" s="1207">
        <v>25825819.181230359</v>
      </c>
      <c r="D4422" s="1208">
        <v>1844609.267659087</v>
      </c>
      <c r="E4422" s="1207">
        <v>156535259.02034223</v>
      </c>
      <c r="F4422" s="1211">
        <v>184205687.46923167</v>
      </c>
    </row>
    <row r="4423" spans="2:6" ht="13.15" customHeight="1" x14ac:dyDescent="0.3">
      <c r="B4423" s="1173" t="s">
        <v>5196</v>
      </c>
      <c r="C4423" s="1206">
        <v>39483219.866338372</v>
      </c>
      <c r="D4423" s="1206">
        <v>2090802.0259149531</v>
      </c>
      <c r="E4423" s="1206">
        <v>31954872.900918506</v>
      </c>
      <c r="F4423" s="1210">
        <v>73528894.793171823</v>
      </c>
    </row>
    <row r="4424" spans="2:6" ht="13.15" customHeight="1" x14ac:dyDescent="0.3">
      <c r="B4424" s="1172" t="s">
        <v>5197</v>
      </c>
      <c r="C4424" s="1207">
        <v>18638561.550434601</v>
      </c>
      <c r="D4424" s="1208">
        <v>179448.41687789833</v>
      </c>
      <c r="E4424" s="1207">
        <v>2140000.6920831641</v>
      </c>
      <c r="F4424" s="1211">
        <v>20958010.659395665</v>
      </c>
    </row>
    <row r="4425" spans="2:6" ht="13.15" customHeight="1" x14ac:dyDescent="0.3">
      <c r="B4425" s="1173" t="s">
        <v>5198</v>
      </c>
      <c r="C4425" s="1206">
        <v>5711110.3180837911</v>
      </c>
      <c r="D4425" s="1206">
        <v>173538.10201836901</v>
      </c>
      <c r="E4425" s="1206">
        <v>376426.48496575566</v>
      </c>
      <c r="F4425" s="1210">
        <v>6261074.905067916</v>
      </c>
    </row>
    <row r="4426" spans="2:6" ht="13.15" customHeight="1" x14ac:dyDescent="0.3">
      <c r="B4426" s="1172" t="s">
        <v>5199</v>
      </c>
      <c r="C4426" s="1207">
        <v>9101702.3141307645</v>
      </c>
      <c r="D4426" s="1208">
        <v>67405.733755107693</v>
      </c>
      <c r="E4426" s="1207">
        <v>782796.68736769166</v>
      </c>
      <c r="F4426" s="1211">
        <v>9951904.735253565</v>
      </c>
    </row>
    <row r="4427" spans="2:6" ht="13.15" customHeight="1" x14ac:dyDescent="0.3">
      <c r="B4427" s="1173" t="s">
        <v>5200</v>
      </c>
      <c r="C4427" s="1206">
        <v>14205067.586531356</v>
      </c>
      <c r="D4427" s="1206">
        <v>259476.89451157185</v>
      </c>
      <c r="E4427" s="1206">
        <v>4061788.0956883873</v>
      </c>
      <c r="F4427" s="1210">
        <v>18526332.576731313</v>
      </c>
    </row>
    <row r="4428" spans="2:6" ht="13.15" customHeight="1" x14ac:dyDescent="0.3">
      <c r="B4428" s="1172" t="s">
        <v>5201</v>
      </c>
      <c r="C4428" s="1207">
        <v>386548.2418173718</v>
      </c>
      <c r="D4428" s="1208">
        <v>91891.323887443228</v>
      </c>
      <c r="E4428" s="1207">
        <v>572264.57096073299</v>
      </c>
      <c r="F4428" s="1211">
        <v>1050704.136665548</v>
      </c>
    </row>
    <row r="4429" spans="2:6" ht="13.15" customHeight="1" x14ac:dyDescent="0.3">
      <c r="B4429" s="1173" t="s">
        <v>5202</v>
      </c>
      <c r="C4429" s="1206">
        <v>88738286.437778816</v>
      </c>
      <c r="D4429" s="1206">
        <v>925386.44086344121</v>
      </c>
      <c r="E4429" s="1206">
        <v>13902713.656559579</v>
      </c>
      <c r="F4429" s="1210">
        <v>103566386.53520185</v>
      </c>
    </row>
    <row r="4430" spans="2:6" ht="13.15" customHeight="1" x14ac:dyDescent="0.3">
      <c r="B4430" s="1172" t="s">
        <v>5203</v>
      </c>
      <c r="C4430" s="1207">
        <v>399904432.53375894</v>
      </c>
      <c r="D4430" s="1208">
        <v>1317620.2648626312</v>
      </c>
      <c r="E4430" s="1207">
        <v>29009868.669005692</v>
      </c>
      <c r="F4430" s="1211">
        <v>430231921.46762729</v>
      </c>
    </row>
    <row r="4431" spans="2:6" ht="13.15" customHeight="1" x14ac:dyDescent="0.3">
      <c r="B4431" s="1173" t="s">
        <v>5204</v>
      </c>
      <c r="C4431" s="1206">
        <v>150127363.11362904</v>
      </c>
      <c r="D4431" s="1206">
        <v>485644.9431362258</v>
      </c>
      <c r="E4431" s="1206">
        <v>51215915.942058325</v>
      </c>
      <c r="F4431" s="1210">
        <v>201828923.99882358</v>
      </c>
    </row>
    <row r="4432" spans="2:6" ht="13.15" customHeight="1" x14ac:dyDescent="0.3">
      <c r="B4432" s="1172" t="s">
        <v>5205</v>
      </c>
      <c r="C4432" s="1207">
        <v>60120198.960834809</v>
      </c>
      <c r="D4432" s="1208">
        <v>228658.82417259784</v>
      </c>
      <c r="E4432" s="1207">
        <v>2953561.852431816</v>
      </c>
      <c r="F4432" s="1211">
        <v>63302419.637439229</v>
      </c>
    </row>
    <row r="4433" spans="2:6" ht="13.15" customHeight="1" x14ac:dyDescent="0.3">
      <c r="B4433" s="1173" t="s">
        <v>5206</v>
      </c>
      <c r="C4433" s="1206">
        <v>252623544.58691421</v>
      </c>
      <c r="D4433" s="1206">
        <v>799018.28029541008</v>
      </c>
      <c r="E4433" s="1206">
        <v>84134001.530093893</v>
      </c>
      <c r="F4433" s="1210">
        <v>337556564.39730352</v>
      </c>
    </row>
    <row r="4434" spans="2:6" ht="13.15" customHeight="1" x14ac:dyDescent="0.3">
      <c r="B4434" s="1172" t="s">
        <v>5207</v>
      </c>
      <c r="C4434" s="1207">
        <v>1023360186.023378</v>
      </c>
      <c r="D4434" s="1208">
        <v>16947011.673362453</v>
      </c>
      <c r="E4434" s="1207">
        <v>438946717.01946712</v>
      </c>
      <c r="F4434" s="1211">
        <v>1479253914.7162075</v>
      </c>
    </row>
    <row r="4435" spans="2:6" ht="13.15" customHeight="1" x14ac:dyDescent="0.3">
      <c r="B4435" s="1173" t="s">
        <v>5208</v>
      </c>
      <c r="C4435" s="1206">
        <v>1051405756.0937726</v>
      </c>
      <c r="D4435" s="1206">
        <v>19274071.499697968</v>
      </c>
      <c r="E4435" s="1206">
        <v>431575758.65809351</v>
      </c>
      <c r="F4435" s="1210">
        <v>1502255586.251564</v>
      </c>
    </row>
    <row r="4436" spans="2:6" ht="13.15" customHeight="1" x14ac:dyDescent="0.3">
      <c r="B4436" s="1172" t="s">
        <v>5209</v>
      </c>
      <c r="C4436" s="1207">
        <v>918695866.24849725</v>
      </c>
      <c r="D4436" s="1208">
        <v>17500780.031343874</v>
      </c>
      <c r="E4436" s="1207">
        <v>154146745.05013365</v>
      </c>
      <c r="F4436" s="1211">
        <v>1090343391.3299747</v>
      </c>
    </row>
    <row r="4437" spans="2:6" ht="13.15" customHeight="1" x14ac:dyDescent="0.3">
      <c r="B4437" s="1173" t="s">
        <v>5210</v>
      </c>
      <c r="C4437" s="1206">
        <v>1629973714.4759328</v>
      </c>
      <c r="D4437" s="1206">
        <v>23776239.771766182</v>
      </c>
      <c r="E4437" s="1206">
        <v>305518015.29065394</v>
      </c>
      <c r="F4437" s="1210">
        <v>1959267969.538353</v>
      </c>
    </row>
    <row r="4438" spans="2:6" ht="13.15" customHeight="1" x14ac:dyDescent="0.3">
      <c r="B4438" s="1172" t="s">
        <v>5211</v>
      </c>
      <c r="C4438" s="1207">
        <v>955110458.35552669</v>
      </c>
      <c r="D4438" s="1208">
        <v>14852016.138332864</v>
      </c>
      <c r="E4438" s="1207">
        <v>66120836.133660346</v>
      </c>
      <c r="F4438" s="1211">
        <v>1036083310.6275198</v>
      </c>
    </row>
    <row r="4439" spans="2:6" ht="13.15" customHeight="1" x14ac:dyDescent="0.3">
      <c r="B4439" s="1173" t="s">
        <v>5212</v>
      </c>
      <c r="C4439" s="1206">
        <v>1890387482.796032</v>
      </c>
      <c r="D4439" s="1206">
        <v>33977119.559214257</v>
      </c>
      <c r="E4439" s="1206">
        <v>220061264.06852973</v>
      </c>
      <c r="F4439" s="1210">
        <v>2144425866.4237761</v>
      </c>
    </row>
    <row r="4440" spans="2:6" ht="13.15" customHeight="1" x14ac:dyDescent="0.3">
      <c r="B4440" s="1172" t="s">
        <v>5213</v>
      </c>
      <c r="C4440" s="1207">
        <v>848620855.32504141</v>
      </c>
      <c r="D4440" s="1208">
        <v>17962825.931576688</v>
      </c>
      <c r="E4440" s="1207">
        <v>167214645.44358397</v>
      </c>
      <c r="F4440" s="1211">
        <v>1033798326.7002021</v>
      </c>
    </row>
    <row r="4441" spans="2:6" ht="13.15" customHeight="1" x14ac:dyDescent="0.3">
      <c r="B4441" s="1173" t="s">
        <v>5214</v>
      </c>
      <c r="C4441" s="1206">
        <v>1048404306.6230463</v>
      </c>
      <c r="D4441" s="1206">
        <v>20156650.374364525</v>
      </c>
      <c r="E4441" s="1206">
        <v>166261180.96922472</v>
      </c>
      <c r="F4441" s="1210">
        <v>1234822137.9666355</v>
      </c>
    </row>
    <row r="4442" spans="2:6" ht="13.15" customHeight="1" x14ac:dyDescent="0.3">
      <c r="B4442" s="1172" t="s">
        <v>5215</v>
      </c>
      <c r="C4442" s="1207">
        <v>2055204088.7224324</v>
      </c>
      <c r="D4442" s="1208">
        <v>69494101.294187516</v>
      </c>
      <c r="E4442" s="1207">
        <v>1336726825.7167506</v>
      </c>
      <c r="F4442" s="1211">
        <v>3461425015.7333708</v>
      </c>
    </row>
    <row r="4443" spans="2:6" ht="13.15" customHeight="1" x14ac:dyDescent="0.3">
      <c r="B4443" s="1173" t="s">
        <v>5216</v>
      </c>
      <c r="C4443" s="1206">
        <v>269805.4842215213</v>
      </c>
      <c r="D4443" s="1206">
        <v>4432.7361446469558</v>
      </c>
      <c r="E4443" s="1206">
        <v>679.1358593772859</v>
      </c>
      <c r="F4443" s="1210">
        <v>274917.35622554552</v>
      </c>
    </row>
    <row r="4444" spans="2:6" ht="13.15" customHeight="1" x14ac:dyDescent="0.3">
      <c r="B4444" s="1172" t="s">
        <v>5217</v>
      </c>
      <c r="C4444" s="1207">
        <v>0</v>
      </c>
      <c r="D4444" s="1208">
        <v>109228.24747539578</v>
      </c>
      <c r="E4444" s="1207">
        <v>152775922.58544028</v>
      </c>
      <c r="F4444" s="1211">
        <v>152885150.83291566</v>
      </c>
    </row>
    <row r="4445" spans="2:6" ht="13.15" customHeight="1" x14ac:dyDescent="0.3">
      <c r="B4445" s="1173" t="s">
        <v>5218</v>
      </c>
      <c r="C4445" s="1206">
        <v>1265600.7253285835</v>
      </c>
      <c r="D4445" s="1206">
        <v>363808.02396050055</v>
      </c>
      <c r="E4445" s="1206">
        <v>7859515.8213261701</v>
      </c>
      <c r="F4445" s="1210">
        <v>9488924.5706152543</v>
      </c>
    </row>
    <row r="4446" spans="2:6" ht="13.15" customHeight="1" x14ac:dyDescent="0.3">
      <c r="B4446" s="1172" t="s">
        <v>5219</v>
      </c>
      <c r="C4446" s="1207">
        <v>869951190.8207916</v>
      </c>
      <c r="D4446" s="1208">
        <v>32287881.211469591</v>
      </c>
      <c r="E4446" s="1207">
        <v>391027700.60321039</v>
      </c>
      <c r="F4446" s="1211">
        <v>1293266772.6354716</v>
      </c>
    </row>
    <row r="4447" spans="2:6" ht="13.15" customHeight="1" x14ac:dyDescent="0.3">
      <c r="B4447" s="1173" t="s">
        <v>5220</v>
      </c>
      <c r="C4447" s="1206">
        <v>149465957.36182284</v>
      </c>
      <c r="D4447" s="1206">
        <v>7665129.5578582259</v>
      </c>
      <c r="E4447" s="1206">
        <v>67912141.131405786</v>
      </c>
      <c r="F4447" s="1210">
        <v>225043228.05108684</v>
      </c>
    </row>
    <row r="4448" spans="2:6" ht="13.15" customHeight="1" x14ac:dyDescent="0.3">
      <c r="B4448" s="1172" t="s">
        <v>5221</v>
      </c>
      <c r="C4448" s="1207">
        <v>82026055.770346716</v>
      </c>
      <c r="D4448" s="1208">
        <v>6039117.5069323005</v>
      </c>
      <c r="E4448" s="1207">
        <v>28499896.355015364</v>
      </c>
      <c r="F4448" s="1211">
        <v>116565069.63229439</v>
      </c>
    </row>
    <row r="4449" spans="2:6" ht="13.15" customHeight="1" x14ac:dyDescent="0.3">
      <c r="B4449" s="1173" t="s">
        <v>5222</v>
      </c>
      <c r="C4449" s="1206">
        <v>114818208.86098096</v>
      </c>
      <c r="D4449" s="1206">
        <v>6112447.6277251728</v>
      </c>
      <c r="E4449" s="1206">
        <v>43231831.439717285</v>
      </c>
      <c r="F4449" s="1210">
        <v>164162487.9284234</v>
      </c>
    </row>
    <row r="4450" spans="2:6" ht="13.15" customHeight="1" x14ac:dyDescent="0.3">
      <c r="B4450" s="1172" t="s">
        <v>5223</v>
      </c>
      <c r="C4450" s="1207">
        <v>87653056.686466679</v>
      </c>
      <c r="D4450" s="1208">
        <v>8233195.2489284109</v>
      </c>
      <c r="E4450" s="1207">
        <v>30508881.950429406</v>
      </c>
      <c r="F4450" s="1211">
        <v>126395133.8858245</v>
      </c>
    </row>
    <row r="4451" spans="2:6" ht="13.15" customHeight="1" x14ac:dyDescent="0.3">
      <c r="B4451" s="1173" t="s">
        <v>5224</v>
      </c>
      <c r="C4451" s="1206">
        <v>160779081.54966414</v>
      </c>
      <c r="D4451" s="1206">
        <v>11777034.110880397</v>
      </c>
      <c r="E4451" s="1206">
        <v>61705779.582456119</v>
      </c>
      <c r="F4451" s="1210">
        <v>234261895.24300066</v>
      </c>
    </row>
    <row r="4452" spans="2:6" ht="13.15" customHeight="1" x14ac:dyDescent="0.3">
      <c r="B4452" s="1172" t="s">
        <v>5225</v>
      </c>
      <c r="C4452" s="1207">
        <v>87932.55659851199</v>
      </c>
      <c r="D4452" s="1208">
        <v>31943.844597932028</v>
      </c>
      <c r="E4452" s="1207">
        <v>274309.1475648437</v>
      </c>
      <c r="F4452" s="1211">
        <v>394185.5487612877</v>
      </c>
    </row>
    <row r="4453" spans="2:6" ht="13.15" customHeight="1" x14ac:dyDescent="0.3">
      <c r="B4453" s="1173" t="s">
        <v>5226</v>
      </c>
      <c r="C4453" s="1206">
        <v>460219339.29849041</v>
      </c>
      <c r="D4453" s="1206">
        <v>15371729.824980821</v>
      </c>
      <c r="E4453" s="1206">
        <v>71209137.414244592</v>
      </c>
      <c r="F4453" s="1210">
        <v>546800206.53771579</v>
      </c>
    </row>
    <row r="4454" spans="2:6" ht="13.15" customHeight="1" x14ac:dyDescent="0.3">
      <c r="B4454" s="1172" t="s">
        <v>5227</v>
      </c>
      <c r="C4454" s="1207">
        <v>483475179.31776881</v>
      </c>
      <c r="D4454" s="1208">
        <v>12280227.060278129</v>
      </c>
      <c r="E4454" s="1207">
        <v>61954728.573784612</v>
      </c>
      <c r="F4454" s="1211">
        <v>557710134.95183158</v>
      </c>
    </row>
    <row r="4455" spans="2:6" ht="13.15" customHeight="1" x14ac:dyDescent="0.3">
      <c r="B4455" s="1173" t="s">
        <v>5228</v>
      </c>
      <c r="C4455" s="1206">
        <v>96066045.001400411</v>
      </c>
      <c r="D4455" s="1206">
        <v>5642647.9572837828</v>
      </c>
      <c r="E4455" s="1206">
        <v>23707555.639332596</v>
      </c>
      <c r="F4455" s="1210">
        <v>125416248.59801678</v>
      </c>
    </row>
    <row r="4456" spans="2:6" ht="13.15" customHeight="1" x14ac:dyDescent="0.3">
      <c r="B4456" s="1172" t="s">
        <v>5229</v>
      </c>
      <c r="C4456" s="1207">
        <v>14940478.688766744</v>
      </c>
      <c r="D4456" s="1208">
        <v>331062.06520306098</v>
      </c>
      <c r="E4456" s="1207">
        <v>2032900.5856105357</v>
      </c>
      <c r="F4456" s="1211">
        <v>17304441.339580342</v>
      </c>
    </row>
    <row r="4457" spans="2:6" ht="13.15" customHeight="1" x14ac:dyDescent="0.3">
      <c r="B4457" s="1173" t="s">
        <v>5230</v>
      </c>
      <c r="C4457" s="1206">
        <v>15431480.976854078</v>
      </c>
      <c r="D4457" s="1206">
        <v>371885.45426852402</v>
      </c>
      <c r="E4457" s="1206">
        <v>7585849.3745797398</v>
      </c>
      <c r="F4457" s="1210">
        <v>23389215.805702344</v>
      </c>
    </row>
    <row r="4458" spans="2:6" ht="13.15" customHeight="1" x14ac:dyDescent="0.3">
      <c r="B4458" s="1172" t="s">
        <v>5231</v>
      </c>
      <c r="C4458" s="1207">
        <v>61641541.42297861</v>
      </c>
      <c r="D4458" s="1208">
        <v>3213958.8597208331</v>
      </c>
      <c r="E4458" s="1207">
        <v>34717451.265211701</v>
      </c>
      <c r="F4458" s="1211">
        <v>99572951.547911137</v>
      </c>
    </row>
    <row r="4459" spans="2:6" ht="13.15" customHeight="1" x14ac:dyDescent="0.3">
      <c r="B4459" s="1173" t="s">
        <v>5232</v>
      </c>
      <c r="C4459" s="1206">
        <v>48815540.329684794</v>
      </c>
      <c r="D4459" s="1206">
        <v>1848535.4053872023</v>
      </c>
      <c r="E4459" s="1206">
        <v>7962378.4172948319</v>
      </c>
      <c r="F4459" s="1210">
        <v>58626454.152366824</v>
      </c>
    </row>
    <row r="4460" spans="2:6" ht="13.15" customHeight="1" x14ac:dyDescent="0.3">
      <c r="B4460" s="1172" t="s">
        <v>5233</v>
      </c>
      <c r="C4460" s="1207">
        <v>102204392.84991397</v>
      </c>
      <c r="D4460" s="1208">
        <v>1377497.383260957</v>
      </c>
      <c r="E4460" s="1207">
        <v>11476558.559653535</v>
      </c>
      <c r="F4460" s="1211">
        <v>115058448.79282846</v>
      </c>
    </row>
    <row r="4461" spans="2:6" ht="13.15" customHeight="1" x14ac:dyDescent="0.3">
      <c r="B4461" s="1173" t="s">
        <v>5234</v>
      </c>
      <c r="C4461" s="1206">
        <v>171038107.38821873</v>
      </c>
      <c r="D4461" s="1206">
        <v>1641688.4574819151</v>
      </c>
      <c r="E4461" s="1206">
        <v>14346327.659758927</v>
      </c>
      <c r="F4461" s="1210">
        <v>187026123.50545958</v>
      </c>
    </row>
    <row r="4462" spans="2:6" ht="13.15" customHeight="1" x14ac:dyDescent="0.3">
      <c r="B4462" s="1172" t="s">
        <v>5235</v>
      </c>
      <c r="C4462" s="1207">
        <v>948004033.13700783</v>
      </c>
      <c r="D4462" s="1208">
        <v>27894237.577964935</v>
      </c>
      <c r="E4462" s="1207">
        <v>260944237.03210595</v>
      </c>
      <c r="F4462" s="1211">
        <v>1236842507.7470787</v>
      </c>
    </row>
    <row r="4463" spans="2:6" ht="13.15" customHeight="1" x14ac:dyDescent="0.3">
      <c r="B4463" s="1173" t="s">
        <v>5236</v>
      </c>
      <c r="C4463" s="1206">
        <v>139766204.42983267</v>
      </c>
      <c r="D4463" s="1206">
        <v>7280100.6891163718</v>
      </c>
      <c r="E4463" s="1206">
        <v>152306987.26111194</v>
      </c>
      <c r="F4463" s="1210">
        <v>299353292.38006097</v>
      </c>
    </row>
    <row r="4464" spans="2:6" ht="13.15" customHeight="1" x14ac:dyDescent="0.3">
      <c r="B4464" s="1172" t="s">
        <v>5237</v>
      </c>
      <c r="C4464" s="1207">
        <v>19239069.910559218</v>
      </c>
      <c r="D4464" s="1208">
        <v>2028757.7920681341</v>
      </c>
      <c r="E4464" s="1207">
        <v>11679963.728441305</v>
      </c>
      <c r="F4464" s="1211">
        <v>32947791.431068659</v>
      </c>
    </row>
    <row r="4465" spans="2:6" ht="13.15" customHeight="1" x14ac:dyDescent="0.3">
      <c r="B4465" s="1173" t="s">
        <v>5238</v>
      </c>
      <c r="C4465" s="1206">
        <v>19608413.956520356</v>
      </c>
      <c r="D4465" s="1206">
        <v>738986.36793647683</v>
      </c>
      <c r="E4465" s="1206">
        <v>2406454.9598805704</v>
      </c>
      <c r="F4465" s="1210">
        <v>22753855.284337405</v>
      </c>
    </row>
    <row r="4466" spans="2:6" ht="13.15" customHeight="1" x14ac:dyDescent="0.3">
      <c r="B4466" s="1172" t="s">
        <v>5239</v>
      </c>
      <c r="C4466" s="1207">
        <v>58064570.638489172</v>
      </c>
      <c r="D4466" s="1208">
        <v>2030319.8038524375</v>
      </c>
      <c r="E4466" s="1207">
        <v>22248634.103242278</v>
      </c>
      <c r="F4466" s="1211">
        <v>82343524.545583889</v>
      </c>
    </row>
    <row r="4467" spans="2:6" ht="13.15" customHeight="1" x14ac:dyDescent="0.3">
      <c r="B4467" s="1173" t="s">
        <v>5240</v>
      </c>
      <c r="C4467" s="1206">
        <v>31420732.906666126</v>
      </c>
      <c r="D4467" s="1206">
        <v>420307.81958195328</v>
      </c>
      <c r="E4467" s="1206">
        <v>2836688.744995344</v>
      </c>
      <c r="F4467" s="1210">
        <v>34677729.471243419</v>
      </c>
    </row>
    <row r="4468" spans="2:6" ht="13.15" customHeight="1" x14ac:dyDescent="0.3">
      <c r="B4468" s="1172" t="s">
        <v>5241</v>
      </c>
      <c r="C4468" s="1207">
        <v>43019501.362215504</v>
      </c>
      <c r="D4468" s="1208">
        <v>1279639.4558010355</v>
      </c>
      <c r="E4468" s="1207">
        <v>5653392.2393849259</v>
      </c>
      <c r="F4468" s="1211">
        <v>49952533.057401463</v>
      </c>
    </row>
    <row r="4469" spans="2:6" ht="13.15" customHeight="1" x14ac:dyDescent="0.3">
      <c r="B4469" s="1173" t="s">
        <v>5242</v>
      </c>
      <c r="C4469" s="1206">
        <v>222131565.17401072</v>
      </c>
      <c r="D4469" s="1206">
        <v>10510594.358265646</v>
      </c>
      <c r="E4469" s="1206">
        <v>225621086.28998092</v>
      </c>
      <c r="F4469" s="1210">
        <v>458263245.82225728</v>
      </c>
    </row>
    <row r="4470" spans="2:6" ht="13.15" customHeight="1" x14ac:dyDescent="0.3">
      <c r="B4470" s="1172" t="s">
        <v>5243</v>
      </c>
      <c r="C4470" s="1207">
        <v>69812715.207266465</v>
      </c>
      <c r="D4470" s="1208">
        <v>6342091.5043743579</v>
      </c>
      <c r="E4470" s="1207">
        <v>24149936.657915425</v>
      </c>
      <c r="F4470" s="1211">
        <v>100304743.36955625</v>
      </c>
    </row>
    <row r="4471" spans="2:6" ht="13.15" customHeight="1" x14ac:dyDescent="0.3">
      <c r="B4471" s="1173" t="s">
        <v>5244</v>
      </c>
      <c r="C4471" s="1206">
        <v>8359600.6912846239</v>
      </c>
      <c r="D4471" s="1206">
        <v>789730.64265900734</v>
      </c>
      <c r="E4471" s="1206">
        <v>1080875.5900107401</v>
      </c>
      <c r="F4471" s="1210">
        <v>10230206.923954371</v>
      </c>
    </row>
    <row r="4472" spans="2:6" ht="13.15" customHeight="1" x14ac:dyDescent="0.3">
      <c r="B4472" s="1172" t="s">
        <v>5245</v>
      </c>
      <c r="C4472" s="1207">
        <v>253187050.27182421</v>
      </c>
      <c r="D4472" s="1208">
        <v>21011295.975230709</v>
      </c>
      <c r="E4472" s="1207">
        <v>61616859.753609002</v>
      </c>
      <c r="F4472" s="1211">
        <v>335815206.00066394</v>
      </c>
    </row>
    <row r="4473" spans="2:6" ht="13.15" customHeight="1" x14ac:dyDescent="0.3">
      <c r="B4473" s="1173" t="s">
        <v>5246</v>
      </c>
      <c r="C4473" s="1206">
        <v>203766632.26243231</v>
      </c>
      <c r="D4473" s="1206">
        <v>16920190.101642769</v>
      </c>
      <c r="E4473" s="1206">
        <v>55929785.183957078</v>
      </c>
      <c r="F4473" s="1210">
        <v>276616607.54803216</v>
      </c>
    </row>
    <row r="4474" spans="2:6" ht="13.15" customHeight="1" x14ac:dyDescent="0.3">
      <c r="B4474" s="1172" t="s">
        <v>5247</v>
      </c>
      <c r="C4474" s="1207">
        <v>174105096.65268424</v>
      </c>
      <c r="D4474" s="1208">
        <v>11766676.987697987</v>
      </c>
      <c r="E4474" s="1207">
        <v>104747143.15550643</v>
      </c>
      <c r="F4474" s="1211">
        <v>290618916.79588866</v>
      </c>
    </row>
    <row r="4475" spans="2:6" ht="13.15" customHeight="1" x14ac:dyDescent="0.3">
      <c r="B4475" s="1173" t="s">
        <v>5248</v>
      </c>
      <c r="C4475" s="1206">
        <v>35631664.654334001</v>
      </c>
      <c r="D4475" s="1206">
        <v>3977543.3952155407</v>
      </c>
      <c r="E4475" s="1206">
        <v>16129686.998278404</v>
      </c>
      <c r="F4475" s="1210">
        <v>55738895.047827944</v>
      </c>
    </row>
    <row r="4476" spans="2:6" ht="13.15" customHeight="1" x14ac:dyDescent="0.3">
      <c r="B4476" s="1172" t="s">
        <v>5249</v>
      </c>
      <c r="C4476" s="1207">
        <v>30335230.072880149</v>
      </c>
      <c r="D4476" s="1208">
        <v>3445671.3465708545</v>
      </c>
      <c r="E4476" s="1207">
        <v>3051900.0521490062</v>
      </c>
      <c r="F4476" s="1211">
        <v>36832801.471600011</v>
      </c>
    </row>
    <row r="4477" spans="2:6" ht="13.15" customHeight="1" x14ac:dyDescent="0.3">
      <c r="B4477" s="1173" t="s">
        <v>5250</v>
      </c>
      <c r="C4477" s="1206">
        <v>10874144.111033378</v>
      </c>
      <c r="D4477" s="1206">
        <v>725561.50989840319</v>
      </c>
      <c r="E4477" s="1206">
        <v>6888166.3235459113</v>
      </c>
      <c r="F4477" s="1210">
        <v>18487871.944477692</v>
      </c>
    </row>
    <row r="4478" spans="2:6" ht="13.15" customHeight="1" x14ac:dyDescent="0.3">
      <c r="B4478" s="1172" t="s">
        <v>5251</v>
      </c>
      <c r="C4478" s="1207">
        <v>40416342.679683492</v>
      </c>
      <c r="D4478" s="1208">
        <v>5420082.3862877926</v>
      </c>
      <c r="E4478" s="1207">
        <v>10321598.037832582</v>
      </c>
      <c r="F4478" s="1211">
        <v>56158023.103803866</v>
      </c>
    </row>
    <row r="4479" spans="2:6" ht="13.15" customHeight="1" x14ac:dyDescent="0.3">
      <c r="B4479" s="1173" t="s">
        <v>5252</v>
      </c>
      <c r="C4479" s="1206">
        <v>254103.24197178698</v>
      </c>
      <c r="D4479" s="1206">
        <v>19658.832997053323</v>
      </c>
      <c r="E4479" s="1206">
        <v>0</v>
      </c>
      <c r="F4479" s="1210">
        <v>273762.07496884029</v>
      </c>
    </row>
    <row r="4480" spans="2:6" ht="13.15" customHeight="1" x14ac:dyDescent="0.3">
      <c r="B4480" s="1172" t="s">
        <v>5253</v>
      </c>
      <c r="C4480" s="1207">
        <v>8111505.2637388213</v>
      </c>
      <c r="D4480" s="1208">
        <v>931732.99324831681</v>
      </c>
      <c r="E4480" s="1207">
        <v>539542.57046346366</v>
      </c>
      <c r="F4480" s="1211">
        <v>9582780.8274506014</v>
      </c>
    </row>
    <row r="4481" spans="2:6" ht="13.15" customHeight="1" x14ac:dyDescent="0.3">
      <c r="B4481" s="1173" t="s">
        <v>5254</v>
      </c>
      <c r="C4481" s="1206">
        <v>48840800.458521359</v>
      </c>
      <c r="D4481" s="1206">
        <v>4002873.3160420945</v>
      </c>
      <c r="E4481" s="1206">
        <v>19223319.482144766</v>
      </c>
      <c r="F4481" s="1210">
        <v>72066993.25670822</v>
      </c>
    </row>
    <row r="4482" spans="2:6" ht="13.15" customHeight="1" x14ac:dyDescent="0.3">
      <c r="B4482" s="1172" t="s">
        <v>5255</v>
      </c>
      <c r="C4482" s="1207">
        <v>257235361.40627974</v>
      </c>
      <c r="D4482" s="1208">
        <v>17136704.635996867</v>
      </c>
      <c r="E4482" s="1207">
        <v>78935600.685323626</v>
      </c>
      <c r="F4482" s="1211">
        <v>353307666.72760022</v>
      </c>
    </row>
    <row r="4483" spans="2:6" ht="13.15" customHeight="1" x14ac:dyDescent="0.3">
      <c r="B4483" s="1173" t="s">
        <v>5256</v>
      </c>
      <c r="C4483" s="1206">
        <v>7406679.3985811854</v>
      </c>
      <c r="D4483" s="1206">
        <v>495579.90097152954</v>
      </c>
      <c r="E4483" s="1206">
        <v>6481178.7249081787</v>
      </c>
      <c r="F4483" s="1210">
        <v>14383438.024460893</v>
      </c>
    </row>
    <row r="4484" spans="2:6" ht="13.15" customHeight="1" x14ac:dyDescent="0.3">
      <c r="B4484" s="1172" t="s">
        <v>5257</v>
      </c>
      <c r="C4484" s="1207">
        <v>101811427.16995971</v>
      </c>
      <c r="D4484" s="1208">
        <v>6506299.7522216132</v>
      </c>
      <c r="E4484" s="1207">
        <v>21937954.425110325</v>
      </c>
      <c r="F4484" s="1211">
        <v>130255681.34729165</v>
      </c>
    </row>
    <row r="4485" spans="2:6" ht="13.15" customHeight="1" x14ac:dyDescent="0.3">
      <c r="B4485" s="1173" t="s">
        <v>5258</v>
      </c>
      <c r="C4485" s="1206">
        <v>24823333.419512548</v>
      </c>
      <c r="D4485" s="1206">
        <v>1057453.8336174462</v>
      </c>
      <c r="E4485" s="1206">
        <v>3244240.0194845907</v>
      </c>
      <c r="F4485" s="1210">
        <v>29125027.272614583</v>
      </c>
    </row>
    <row r="4486" spans="2:6" ht="13.15" customHeight="1" x14ac:dyDescent="0.3">
      <c r="B4486" s="1172" t="s">
        <v>5259</v>
      </c>
      <c r="C4486" s="1207">
        <v>31251967.93779071</v>
      </c>
      <c r="D4486" s="1208">
        <v>1619046.3226986236</v>
      </c>
      <c r="E4486" s="1207">
        <v>7924046.7588345557</v>
      </c>
      <c r="F4486" s="1211">
        <v>40795061.019323885</v>
      </c>
    </row>
    <row r="4487" spans="2:6" ht="13.15" customHeight="1" x14ac:dyDescent="0.3">
      <c r="B4487" s="1173" t="s">
        <v>5260</v>
      </c>
      <c r="C4487" s="1206">
        <v>92916038.66486679</v>
      </c>
      <c r="D4487" s="1206">
        <v>5105034.4599184077</v>
      </c>
      <c r="E4487" s="1206">
        <v>29239707.678033102</v>
      </c>
      <c r="F4487" s="1210">
        <v>127260780.8028183</v>
      </c>
    </row>
    <row r="4488" spans="2:6" ht="13.15" customHeight="1" x14ac:dyDescent="0.3">
      <c r="B4488" s="1172" t="s">
        <v>5261</v>
      </c>
      <c r="C4488" s="1207">
        <v>1544008.3074782202</v>
      </c>
      <c r="D4488" s="1208">
        <v>23022.083595690219</v>
      </c>
      <c r="E4488" s="1207">
        <v>432.17736505827287</v>
      </c>
      <c r="F4488" s="1211">
        <v>1567462.5684389689</v>
      </c>
    </row>
    <row r="4489" spans="2:6" ht="13.15" customHeight="1" x14ac:dyDescent="0.3">
      <c r="B4489" s="1173" t="s">
        <v>5262</v>
      </c>
      <c r="C4489" s="1206">
        <v>1981622.9719164667</v>
      </c>
      <c r="D4489" s="1206">
        <v>30536.626774234577</v>
      </c>
      <c r="E4489" s="1206">
        <v>113724.38663390549</v>
      </c>
      <c r="F4489" s="1210">
        <v>2125883.9853246068</v>
      </c>
    </row>
    <row r="4490" spans="2:6" ht="13.15" customHeight="1" x14ac:dyDescent="0.3">
      <c r="B4490" s="1172" t="s">
        <v>5263</v>
      </c>
      <c r="C4490" s="1207">
        <v>6068848.3589038234</v>
      </c>
      <c r="D4490" s="1208">
        <v>273380.20660970279</v>
      </c>
      <c r="E4490" s="1207">
        <v>425879.92345313804</v>
      </c>
      <c r="F4490" s="1211">
        <v>6768108.4889666643</v>
      </c>
    </row>
    <row r="4491" spans="2:6" ht="13.15" customHeight="1" x14ac:dyDescent="0.3">
      <c r="B4491" s="1173" t="s">
        <v>5264</v>
      </c>
      <c r="C4491" s="1206">
        <v>2184523.2500304244</v>
      </c>
      <c r="D4491" s="1206">
        <v>39092.511142315059</v>
      </c>
      <c r="E4491" s="1206">
        <v>552137.45367373351</v>
      </c>
      <c r="F4491" s="1210">
        <v>2775753.2148464727</v>
      </c>
    </row>
    <row r="4492" spans="2:6" ht="13.15" customHeight="1" x14ac:dyDescent="0.3">
      <c r="B4492" s="1172" t="s">
        <v>5265</v>
      </c>
      <c r="C4492" s="1207">
        <v>535241.64886050776</v>
      </c>
      <c r="D4492" s="1208">
        <v>23641.259438117097</v>
      </c>
      <c r="E4492" s="1207">
        <v>0</v>
      </c>
      <c r="F4492" s="1211">
        <v>558882.90829862491</v>
      </c>
    </row>
    <row r="4493" spans="2:6" ht="13.15" customHeight="1" x14ac:dyDescent="0.3">
      <c r="B4493" s="1173" t="s">
        <v>5266</v>
      </c>
      <c r="C4493" s="1206">
        <v>627226885.91305768</v>
      </c>
      <c r="D4493" s="1206">
        <v>37931274.994199961</v>
      </c>
      <c r="E4493" s="1206">
        <v>228706903.43356553</v>
      </c>
      <c r="F4493" s="1210">
        <v>893865064.34082317</v>
      </c>
    </row>
    <row r="4494" spans="2:6" ht="13.15" customHeight="1" x14ac:dyDescent="0.3">
      <c r="B4494" s="1172" t="s">
        <v>5267</v>
      </c>
      <c r="C4494" s="1207">
        <v>74116358.454826251</v>
      </c>
      <c r="D4494" s="1208">
        <v>4331838.6266878461</v>
      </c>
      <c r="E4494" s="1207">
        <v>16711775.622248964</v>
      </c>
      <c r="F4494" s="1211">
        <v>95159972.703763053</v>
      </c>
    </row>
    <row r="4495" spans="2:6" ht="13.15" customHeight="1" x14ac:dyDescent="0.3">
      <c r="B4495" s="1173" t="s">
        <v>5268</v>
      </c>
      <c r="C4495" s="1206">
        <v>142666613.38521406</v>
      </c>
      <c r="D4495" s="1206">
        <v>8706442.6030378584</v>
      </c>
      <c r="E4495" s="1206">
        <v>37941329.968625188</v>
      </c>
      <c r="F4495" s="1210">
        <v>189314385.95687711</v>
      </c>
    </row>
    <row r="4496" spans="2:6" ht="13.15" customHeight="1" x14ac:dyDescent="0.3">
      <c r="B4496" s="1172" t="s">
        <v>5269</v>
      </c>
      <c r="C4496" s="1207">
        <v>20812024.960271731</v>
      </c>
      <c r="D4496" s="1208">
        <v>918209.62996258435</v>
      </c>
      <c r="E4496" s="1207">
        <v>1101629.1417117165</v>
      </c>
      <c r="F4496" s="1211">
        <v>22831863.731946032</v>
      </c>
    </row>
    <row r="4497" spans="2:6" ht="13.15" customHeight="1" x14ac:dyDescent="0.3">
      <c r="B4497" s="1173" t="s">
        <v>5270</v>
      </c>
      <c r="C4497" s="1206">
        <v>4088590.7993568992</v>
      </c>
      <c r="D4497" s="1206">
        <v>245559.51023520433</v>
      </c>
      <c r="E4497" s="1206">
        <v>1889726.3985290879</v>
      </c>
      <c r="F4497" s="1210">
        <v>6223876.7081211917</v>
      </c>
    </row>
    <row r="4498" spans="2:6" ht="13.15" customHeight="1" x14ac:dyDescent="0.3">
      <c r="B4498" s="1172" t="s">
        <v>5271</v>
      </c>
      <c r="C4498" s="1207">
        <v>8127753.6709363768</v>
      </c>
      <c r="D4498" s="1208">
        <v>560565.22006987792</v>
      </c>
      <c r="E4498" s="1207">
        <v>1762481.0343312165</v>
      </c>
      <c r="F4498" s="1211">
        <v>10450799.925337471</v>
      </c>
    </row>
    <row r="4499" spans="2:6" ht="13.15" customHeight="1" x14ac:dyDescent="0.3">
      <c r="B4499" s="1173" t="s">
        <v>5272</v>
      </c>
      <c r="C4499" s="1206">
        <v>626041.57143505837</v>
      </c>
      <c r="D4499" s="1206">
        <v>2955.1574297646371</v>
      </c>
      <c r="E4499" s="1206">
        <v>1522005.2004880775</v>
      </c>
      <c r="F4499" s="1210">
        <v>2151001.9293529005</v>
      </c>
    </row>
    <row r="4500" spans="2:6" ht="13.15" customHeight="1" x14ac:dyDescent="0.3">
      <c r="B4500" s="1172" t="s">
        <v>5273</v>
      </c>
      <c r="C4500" s="1207">
        <v>477282897.68065816</v>
      </c>
      <c r="D4500" s="1208">
        <v>23307397.009444889</v>
      </c>
      <c r="E4500" s="1207">
        <v>114934246.89576828</v>
      </c>
      <c r="F4500" s="1211">
        <v>615524541.58587134</v>
      </c>
    </row>
    <row r="4501" spans="2:6" ht="13.15" customHeight="1" x14ac:dyDescent="0.3">
      <c r="B4501" s="1173" t="s">
        <v>5274</v>
      </c>
      <c r="C4501" s="1206">
        <v>522502078.37020582</v>
      </c>
      <c r="D4501" s="1206">
        <v>30717932.718639772</v>
      </c>
      <c r="E4501" s="1206">
        <v>211704440.49198982</v>
      </c>
      <c r="F4501" s="1210">
        <v>764924451.58083546</v>
      </c>
    </row>
    <row r="4502" spans="2:6" ht="13.15" customHeight="1" x14ac:dyDescent="0.3">
      <c r="B4502" s="1172" t="s">
        <v>5275</v>
      </c>
      <c r="C4502" s="1207">
        <v>0</v>
      </c>
      <c r="D4502" s="1208">
        <v>0</v>
      </c>
      <c r="E4502" s="1207">
        <v>926.09435369629887</v>
      </c>
      <c r="F4502" s="1211">
        <v>926.09435369629887</v>
      </c>
    </row>
    <row r="4503" spans="2:6" ht="13.15" customHeight="1" x14ac:dyDescent="0.3">
      <c r="B4503" s="1173" t="s">
        <v>5276</v>
      </c>
      <c r="C4503" s="1206">
        <v>39365930.94379472</v>
      </c>
      <c r="D4503" s="1206">
        <v>9324323.8050669376</v>
      </c>
      <c r="E4503" s="1206">
        <v>20791917.903146408</v>
      </c>
      <c r="F4503" s="1210">
        <v>69482172.652008057</v>
      </c>
    </row>
    <row r="4504" spans="2:6" ht="13.15" customHeight="1" x14ac:dyDescent="0.3">
      <c r="B4504" s="1172" t="s">
        <v>5277</v>
      </c>
      <c r="C4504" s="1207">
        <v>5428606.4988255277</v>
      </c>
      <c r="D4504" s="1208">
        <v>410823.17145023227</v>
      </c>
      <c r="E4504" s="1207">
        <v>289003.17797682504</v>
      </c>
      <c r="F4504" s="1211">
        <v>6128432.8482525852</v>
      </c>
    </row>
    <row r="4505" spans="2:6" ht="13.15" customHeight="1" x14ac:dyDescent="0.3">
      <c r="B4505" s="1173" t="s">
        <v>5278</v>
      </c>
      <c r="C4505" s="1206">
        <v>114237908.60392559</v>
      </c>
      <c r="D4505" s="1206">
        <v>8100579.0412231656</v>
      </c>
      <c r="E4505" s="1206">
        <v>44950628.49964761</v>
      </c>
      <c r="F4505" s="1210">
        <v>167289116.14479637</v>
      </c>
    </row>
    <row r="4506" spans="2:6" ht="13.15" customHeight="1" x14ac:dyDescent="0.3">
      <c r="B4506" s="1172" t="s">
        <v>5279</v>
      </c>
      <c r="C4506" s="1207">
        <v>132301904.62925687</v>
      </c>
      <c r="D4506" s="1208">
        <v>6012802.5336291604</v>
      </c>
      <c r="E4506" s="1207">
        <v>44558553.551612586</v>
      </c>
      <c r="F4506" s="1211">
        <v>182873260.71449861</v>
      </c>
    </row>
    <row r="4507" spans="2:6" ht="13.15" customHeight="1" x14ac:dyDescent="0.3">
      <c r="B4507" s="1173" t="s">
        <v>5280</v>
      </c>
      <c r="C4507" s="1206">
        <v>11954594.919052051</v>
      </c>
      <c r="D4507" s="1206">
        <v>730472.70010310772</v>
      </c>
      <c r="E4507" s="1206">
        <v>3352276.3415098628</v>
      </c>
      <c r="F4507" s="1210">
        <v>16037343.960665021</v>
      </c>
    </row>
    <row r="4508" spans="2:6" ht="13.15" customHeight="1" x14ac:dyDescent="0.3">
      <c r="B4508" s="1172" t="s">
        <v>5281</v>
      </c>
      <c r="C4508" s="1207">
        <v>159575880.16962349</v>
      </c>
      <c r="D4508" s="1208">
        <v>9000719.9943294749</v>
      </c>
      <c r="E4508" s="1207">
        <v>54783068.58359579</v>
      </c>
      <c r="F4508" s="1211">
        <v>223359668.74754876</v>
      </c>
    </row>
    <row r="4509" spans="2:6" ht="13.15" customHeight="1" x14ac:dyDescent="0.3">
      <c r="B4509" s="1173" t="s">
        <v>5282</v>
      </c>
      <c r="C4509" s="1206">
        <v>5970811.7507707011</v>
      </c>
      <c r="D4509" s="1206">
        <v>148686.63525187215</v>
      </c>
      <c r="E4509" s="1206">
        <v>246.95849431901306</v>
      </c>
      <c r="F4509" s="1210">
        <v>6119745.344516892</v>
      </c>
    </row>
    <row r="4510" spans="2:6" ht="13.15" customHeight="1" x14ac:dyDescent="0.3">
      <c r="B4510" s="1172" t="s">
        <v>5283</v>
      </c>
      <c r="C4510" s="1207">
        <v>122026084.21855678</v>
      </c>
      <c r="D4510" s="1208">
        <v>4778067.3985823086</v>
      </c>
      <c r="E4510" s="1207">
        <v>33439895.999883648</v>
      </c>
      <c r="F4510" s="1211">
        <v>160244047.61702272</v>
      </c>
    </row>
    <row r="4511" spans="2:6" ht="13.15" customHeight="1" x14ac:dyDescent="0.3">
      <c r="B4511" s="1173" t="s">
        <v>5284</v>
      </c>
      <c r="C4511" s="1206">
        <v>38318659.656355917</v>
      </c>
      <c r="D4511" s="1206">
        <v>1089383.6060371418</v>
      </c>
      <c r="E4511" s="1206">
        <v>24575818.883769754</v>
      </c>
      <c r="F4511" s="1210">
        <v>63983862.146162808</v>
      </c>
    </row>
    <row r="4512" spans="2:6" ht="13.15" customHeight="1" x14ac:dyDescent="0.3">
      <c r="B4512" s="1172" t="s">
        <v>5285</v>
      </c>
      <c r="C4512" s="1207">
        <v>134367637.00313714</v>
      </c>
      <c r="D4512" s="1208">
        <v>6293078.1075749742</v>
      </c>
      <c r="E4512" s="1207">
        <v>12728781.182432985</v>
      </c>
      <c r="F4512" s="1211">
        <v>153389496.29314509</v>
      </c>
    </row>
    <row r="4513" spans="2:6" ht="13.15" customHeight="1" x14ac:dyDescent="0.3">
      <c r="B4513" s="1173" t="s">
        <v>5286</v>
      </c>
      <c r="C4513" s="1206">
        <v>41080752.338702641</v>
      </c>
      <c r="D4513" s="1206">
        <v>1639197.6819339707</v>
      </c>
      <c r="E4513" s="1206">
        <v>7923988.2743723132</v>
      </c>
      <c r="F4513" s="1210">
        <v>50643938.295008928</v>
      </c>
    </row>
    <row r="4514" spans="2:6" ht="13.15" customHeight="1" x14ac:dyDescent="0.3">
      <c r="B4514" s="1172" t="s">
        <v>5287</v>
      </c>
      <c r="C4514" s="1207">
        <v>47488905.671437681</v>
      </c>
      <c r="D4514" s="1208">
        <v>3586913.7995353672</v>
      </c>
      <c r="E4514" s="1207">
        <v>12589016.405891959</v>
      </c>
      <c r="F4514" s="1211">
        <v>63664835.876865</v>
      </c>
    </row>
    <row r="4515" spans="2:6" ht="13.15" customHeight="1" x14ac:dyDescent="0.3">
      <c r="B4515" s="1173" t="s">
        <v>5288</v>
      </c>
      <c r="C4515" s="1206">
        <v>26186014.964315567</v>
      </c>
      <c r="D4515" s="1206">
        <v>2828592.2587012891</v>
      </c>
      <c r="E4515" s="1206">
        <v>18573735.656470433</v>
      </c>
      <c r="F4515" s="1210">
        <v>47588342.879487291</v>
      </c>
    </row>
    <row r="4516" spans="2:6" ht="13.15" customHeight="1" x14ac:dyDescent="0.3">
      <c r="B4516" s="1172" t="s">
        <v>5289</v>
      </c>
      <c r="C4516" s="1207">
        <v>31508255.839553766</v>
      </c>
      <c r="D4516" s="1208">
        <v>1921907.7427147876</v>
      </c>
      <c r="E4516" s="1207">
        <v>8090365.3059634911</v>
      </c>
      <c r="F4516" s="1211">
        <v>41520528.888232045</v>
      </c>
    </row>
    <row r="4517" spans="2:6" ht="13.15" customHeight="1" x14ac:dyDescent="0.3">
      <c r="B4517" s="1173" t="s">
        <v>5290</v>
      </c>
      <c r="C4517" s="1206">
        <v>3433202829.4869838</v>
      </c>
      <c r="D4517" s="1206">
        <v>98023331.842917979</v>
      </c>
      <c r="E4517" s="1206">
        <v>969808336.72375286</v>
      </c>
      <c r="F4517" s="1210">
        <v>4501034498.0536547</v>
      </c>
    </row>
    <row r="4518" spans="2:6" ht="13.15" customHeight="1" x14ac:dyDescent="0.3">
      <c r="B4518" s="1172" t="s">
        <v>5291</v>
      </c>
      <c r="C4518" s="1207">
        <v>249578811.5440723</v>
      </c>
      <c r="D4518" s="1208">
        <v>16348761.159973953</v>
      </c>
      <c r="E4518" s="1207">
        <v>58600095.084395088</v>
      </c>
      <c r="F4518" s="1211">
        <v>324527667.78844136</v>
      </c>
    </row>
    <row r="4519" spans="2:6" ht="13.15" customHeight="1" x14ac:dyDescent="0.3">
      <c r="B4519" s="1173" t="s">
        <v>5292</v>
      </c>
      <c r="C4519" s="1206">
        <v>89358047.112313986</v>
      </c>
      <c r="D4519" s="1206">
        <v>1114178.7840906903</v>
      </c>
      <c r="E4519" s="1206">
        <v>3891272.6035198509</v>
      </c>
      <c r="F4519" s="1210">
        <v>94363498.499924541</v>
      </c>
    </row>
    <row r="4520" spans="2:6" ht="13.15" customHeight="1" x14ac:dyDescent="0.3">
      <c r="B4520" s="1172" t="s">
        <v>5293</v>
      </c>
      <c r="C4520" s="1207">
        <v>6283627.7246327987</v>
      </c>
      <c r="D4520" s="1208">
        <v>665022.99912293896</v>
      </c>
      <c r="E4520" s="1207">
        <v>1215467.9694146025</v>
      </c>
      <c r="F4520" s="1211">
        <v>8164118.6931703407</v>
      </c>
    </row>
    <row r="4521" spans="2:6" ht="13.15" customHeight="1" x14ac:dyDescent="0.3">
      <c r="B4521" s="1173" t="s">
        <v>5294</v>
      </c>
      <c r="C4521" s="1206">
        <v>35766840.478918664</v>
      </c>
      <c r="D4521" s="1206">
        <v>1228332.2939490271</v>
      </c>
      <c r="E4521" s="1206">
        <v>7309415.7752305688</v>
      </c>
      <c r="F4521" s="1210">
        <v>44304588.548098266</v>
      </c>
    </row>
    <row r="4522" spans="2:6" ht="13.15" customHeight="1" x14ac:dyDescent="0.3">
      <c r="B4522" s="1172" t="s">
        <v>5295</v>
      </c>
      <c r="C4522" s="1207">
        <v>130504612.32722853</v>
      </c>
      <c r="D4522" s="1208">
        <v>9469914.5611066762</v>
      </c>
      <c r="E4522" s="1207">
        <v>44561393.002530284</v>
      </c>
      <c r="F4522" s="1211">
        <v>184535919.89086547</v>
      </c>
    </row>
    <row r="4523" spans="2:6" ht="13.15" customHeight="1" x14ac:dyDescent="0.3">
      <c r="B4523" s="1173" t="s">
        <v>5296</v>
      </c>
      <c r="C4523" s="1206">
        <v>146549026.91677007</v>
      </c>
      <c r="D4523" s="1206">
        <v>8553632.8195625562</v>
      </c>
      <c r="E4523" s="1206">
        <v>44066172.183100902</v>
      </c>
      <c r="F4523" s="1210">
        <v>199168831.91943353</v>
      </c>
    </row>
    <row r="4524" spans="2:6" ht="13.15" customHeight="1" x14ac:dyDescent="0.3">
      <c r="B4524" s="1172" t="s">
        <v>5297</v>
      </c>
      <c r="C4524" s="1207">
        <v>1486883686.7149231</v>
      </c>
      <c r="D4524" s="1208">
        <v>57557207.238535218</v>
      </c>
      <c r="E4524" s="1207">
        <v>364077849.42155021</v>
      </c>
      <c r="F4524" s="1211">
        <v>1908518743.3750086</v>
      </c>
    </row>
    <row r="4525" spans="2:6" ht="13.15" customHeight="1" x14ac:dyDescent="0.3">
      <c r="B4525" s="1173" t="s">
        <v>5298</v>
      </c>
      <c r="C4525" s="1206">
        <v>158237776.04747221</v>
      </c>
      <c r="D4525" s="1206">
        <v>11011352.820828376</v>
      </c>
      <c r="E4525" s="1206">
        <v>95644652.414327994</v>
      </c>
      <c r="F4525" s="1210">
        <v>264893781.2826286</v>
      </c>
    </row>
    <row r="4526" spans="2:6" ht="13.15" customHeight="1" x14ac:dyDescent="0.3">
      <c r="B4526" s="1172" t="s">
        <v>5299</v>
      </c>
      <c r="C4526" s="1207">
        <v>381326222.21005815</v>
      </c>
      <c r="D4526" s="1208">
        <v>23923139.240381937</v>
      </c>
      <c r="E4526" s="1207">
        <v>107652095.04033121</v>
      </c>
      <c r="F4526" s="1211">
        <v>512901456.49077129</v>
      </c>
    </row>
    <row r="4527" spans="2:6" ht="13.15" customHeight="1" x14ac:dyDescent="0.3">
      <c r="B4527" s="1173" t="s">
        <v>5300</v>
      </c>
      <c r="C4527" s="1206">
        <v>3803492.6965965065</v>
      </c>
      <c r="D4527" s="1206">
        <v>174945.31984206647</v>
      </c>
      <c r="E4527" s="1206">
        <v>223188.73924080803</v>
      </c>
      <c r="F4527" s="1210">
        <v>4201626.7556793811</v>
      </c>
    </row>
    <row r="4528" spans="2:6" ht="13.15" customHeight="1" x14ac:dyDescent="0.3">
      <c r="B4528" s="1172" t="s">
        <v>5301</v>
      </c>
      <c r="C4528" s="1207">
        <v>13775235.772599502</v>
      </c>
      <c r="D4528" s="1208">
        <v>1282017.6539230847</v>
      </c>
      <c r="E4528" s="1207">
        <v>17295799.889255662</v>
      </c>
      <c r="F4528" s="1211">
        <v>32353053.315778248</v>
      </c>
    </row>
    <row r="4529" spans="2:6" ht="13.15" customHeight="1" x14ac:dyDescent="0.3">
      <c r="B4529" s="1173" t="s">
        <v>5302</v>
      </c>
      <c r="C4529" s="1206">
        <v>688659655.78473353</v>
      </c>
      <c r="D4529" s="1206">
        <v>19139400.753970124</v>
      </c>
      <c r="E4529" s="1206">
        <v>136742820.81759605</v>
      </c>
      <c r="F4529" s="1210">
        <v>844541877.35629976</v>
      </c>
    </row>
    <row r="4530" spans="2:6" ht="13.15" customHeight="1" x14ac:dyDescent="0.3">
      <c r="B4530" s="1172" t="s">
        <v>5303</v>
      </c>
      <c r="C4530" s="1207">
        <v>103916756.50255671</v>
      </c>
      <c r="D4530" s="1208">
        <v>2849911.608730305</v>
      </c>
      <c r="E4530" s="1207">
        <v>48608033.49428758</v>
      </c>
      <c r="F4530" s="1211">
        <v>155374701.60557461</v>
      </c>
    </row>
    <row r="4531" spans="2:6" ht="13.15" customHeight="1" x14ac:dyDescent="0.3">
      <c r="B4531" s="1173" t="s">
        <v>5304</v>
      </c>
      <c r="C4531" s="1206">
        <v>73130257.641542926</v>
      </c>
      <c r="D4531" s="1206">
        <v>5125762.7784614731</v>
      </c>
      <c r="E4531" s="1206">
        <v>20015301.080637515</v>
      </c>
      <c r="F4531" s="1210">
        <v>98271321.500641912</v>
      </c>
    </row>
    <row r="4532" spans="2:6" ht="13.15" customHeight="1" x14ac:dyDescent="0.3">
      <c r="B4532" s="1172" t="s">
        <v>5305</v>
      </c>
      <c r="C4532" s="1207">
        <v>29888194.063092057</v>
      </c>
      <c r="D4532" s="1208">
        <v>653920.05049396656</v>
      </c>
      <c r="E4532" s="1207">
        <v>22512026.014511693</v>
      </c>
      <c r="F4532" s="1211">
        <v>53054140.128097713</v>
      </c>
    </row>
    <row r="4533" spans="2:6" ht="13.15" customHeight="1" x14ac:dyDescent="0.3">
      <c r="B4533" s="1173" t="s">
        <v>5306</v>
      </c>
      <c r="C4533" s="1206">
        <v>67372450.220420778</v>
      </c>
      <c r="D4533" s="1206">
        <v>3246367.0862005861</v>
      </c>
      <c r="E4533" s="1206">
        <v>22213798.719254218</v>
      </c>
      <c r="F4533" s="1210">
        <v>92832616.025875568</v>
      </c>
    </row>
    <row r="4534" spans="2:6" ht="13.15" customHeight="1" x14ac:dyDescent="0.3">
      <c r="B4534" s="1172" t="s">
        <v>5307</v>
      </c>
      <c r="C4534" s="1207">
        <v>386103936.63232285</v>
      </c>
      <c r="D4534" s="1208">
        <v>18788722.072304726</v>
      </c>
      <c r="E4534" s="1207">
        <v>113466368.86600314</v>
      </c>
      <c r="F4534" s="1211">
        <v>518359027.57063073</v>
      </c>
    </row>
    <row r="4535" spans="2:6" ht="13.15" customHeight="1" x14ac:dyDescent="0.3">
      <c r="B4535" s="1173" t="s">
        <v>5308</v>
      </c>
      <c r="C4535" s="1206">
        <v>235606273.68407387</v>
      </c>
      <c r="D4535" s="1206">
        <v>18843125.113368865</v>
      </c>
      <c r="E4535" s="1206">
        <v>82417750.947447494</v>
      </c>
      <c r="F4535" s="1210">
        <v>336867149.74489021</v>
      </c>
    </row>
    <row r="4536" spans="2:6" ht="13.15" customHeight="1" x14ac:dyDescent="0.3">
      <c r="B4536" s="1172" t="s">
        <v>5309</v>
      </c>
      <c r="C4536" s="1207">
        <v>31961299.663767844</v>
      </c>
      <c r="D4536" s="1208">
        <v>2545755.54831634</v>
      </c>
      <c r="E4536" s="1207">
        <v>7363702.8951875754</v>
      </c>
      <c r="F4536" s="1211">
        <v>41870758.107271761</v>
      </c>
    </row>
    <row r="4537" spans="2:6" ht="13.15" customHeight="1" x14ac:dyDescent="0.3">
      <c r="B4537" s="1173" t="s">
        <v>5310</v>
      </c>
      <c r="C4537" s="1206">
        <v>94998975.234603286</v>
      </c>
      <c r="D4537" s="1206">
        <v>10173861.205233082</v>
      </c>
      <c r="E4537" s="1206">
        <v>52012658.315883905</v>
      </c>
      <c r="F4537" s="1210">
        <v>157185494.75572026</v>
      </c>
    </row>
    <row r="4538" spans="2:6" ht="13.15" customHeight="1" x14ac:dyDescent="0.3">
      <c r="B4538" s="1172" t="s">
        <v>5311</v>
      </c>
      <c r="C4538" s="1207">
        <v>3014557.4294750742</v>
      </c>
      <c r="D4538" s="1208">
        <v>86149.875166757658</v>
      </c>
      <c r="E4538" s="1207">
        <v>123.47924715950653</v>
      </c>
      <c r="F4538" s="1211">
        <v>3100830.783888991</v>
      </c>
    </row>
    <row r="4539" spans="2:6" ht="13.15" customHeight="1" x14ac:dyDescent="0.3">
      <c r="B4539" s="1173" t="s">
        <v>5312</v>
      </c>
      <c r="C4539" s="1206">
        <v>9416702.9477841277</v>
      </c>
      <c r="D4539" s="1206">
        <v>643562.92731155327</v>
      </c>
      <c r="E4539" s="1206">
        <v>1555653.5888891716</v>
      </c>
      <c r="F4539" s="1210">
        <v>11615919.463984853</v>
      </c>
    </row>
    <row r="4540" spans="2:6" ht="13.15" customHeight="1" x14ac:dyDescent="0.3">
      <c r="B4540" s="1172" t="s">
        <v>5313</v>
      </c>
      <c r="C4540" s="1207">
        <v>43401134.119502507</v>
      </c>
      <c r="D4540" s="1208">
        <v>2168621.1715654233</v>
      </c>
      <c r="E4540" s="1207">
        <v>305966301.36950517</v>
      </c>
      <c r="F4540" s="1211">
        <v>351536056.66057312</v>
      </c>
    </row>
    <row r="4541" spans="2:6" ht="13.15" customHeight="1" x14ac:dyDescent="0.3">
      <c r="B4541" s="1173" t="s">
        <v>5314</v>
      </c>
      <c r="C4541" s="1206">
        <v>7626647.3313144166</v>
      </c>
      <c r="D4541" s="1206">
        <v>1065531.2639254697</v>
      </c>
      <c r="E4541" s="1206">
        <v>3581577.3034850666</v>
      </c>
      <c r="F4541" s="1210">
        <v>12273755.898724955</v>
      </c>
    </row>
    <row r="4542" spans="2:6" ht="13.15" customHeight="1" x14ac:dyDescent="0.3">
      <c r="B4542" s="1172" t="s">
        <v>5315</v>
      </c>
      <c r="C4542" s="1207">
        <v>724918044.71668744</v>
      </c>
      <c r="D4542" s="1208">
        <v>27598257.45310666</v>
      </c>
      <c r="E4542" s="1207">
        <v>180416633.05118224</v>
      </c>
      <c r="F4542" s="1211">
        <v>932932935.22097635</v>
      </c>
    </row>
    <row r="4543" spans="2:6" ht="13.15" customHeight="1" x14ac:dyDescent="0.3">
      <c r="B4543" s="1173" t="s">
        <v>5316</v>
      </c>
      <c r="C4543" s="1206">
        <v>8399470.7324752547</v>
      </c>
      <c r="D4543" s="1206">
        <v>1012549.5128632608</v>
      </c>
      <c r="E4543" s="1206">
        <v>4101610.1528973286</v>
      </c>
      <c r="F4543" s="1210">
        <v>13513630.398235844</v>
      </c>
    </row>
    <row r="4544" spans="2:6" ht="13.15" customHeight="1" x14ac:dyDescent="0.3">
      <c r="B4544" s="1172" t="s">
        <v>5317</v>
      </c>
      <c r="C4544" s="1207">
        <v>87582737.949435279</v>
      </c>
      <c r="D4544" s="1208">
        <v>7053988.9292046595</v>
      </c>
      <c r="E4544" s="1207">
        <v>31304541.261891082</v>
      </c>
      <c r="F4544" s="1211">
        <v>125941268.14053102</v>
      </c>
    </row>
    <row r="4545" spans="2:6" ht="13.15" customHeight="1" x14ac:dyDescent="0.3">
      <c r="B4545" s="1173" t="s">
        <v>5318</v>
      </c>
      <c r="C4545" s="1206">
        <v>34593678.171008088</v>
      </c>
      <c r="D4545" s="1206">
        <v>3600746.7507423139</v>
      </c>
      <c r="E4545" s="1206">
        <v>7082337.4397042347</v>
      </c>
      <c r="F4545" s="1210">
        <v>45276762.361454636</v>
      </c>
    </row>
    <row r="4546" spans="2:6" ht="13.15" customHeight="1" x14ac:dyDescent="0.3">
      <c r="B4546" s="1172" t="s">
        <v>5319</v>
      </c>
      <c r="C4546" s="1207">
        <v>150436492.47409341</v>
      </c>
      <c r="D4546" s="1208">
        <v>9611945.0560524557</v>
      </c>
      <c r="E4546" s="1207">
        <v>50152445.722940549</v>
      </c>
      <c r="F4546" s="1211">
        <v>210200883.25308639</v>
      </c>
    </row>
    <row r="4547" spans="2:6" ht="13.15" customHeight="1" x14ac:dyDescent="0.3">
      <c r="B4547" s="1173" t="s">
        <v>5320</v>
      </c>
      <c r="C4547" s="1206">
        <v>2033918.2656699298</v>
      </c>
      <c r="D4547" s="1206">
        <v>75004.71000307388</v>
      </c>
      <c r="E4547" s="1206">
        <v>4396169.8969963305</v>
      </c>
      <c r="F4547" s="1210">
        <v>6505092.8726693336</v>
      </c>
    </row>
    <row r="4548" spans="2:6" ht="13.15" customHeight="1" x14ac:dyDescent="0.3">
      <c r="B4548" s="1172" t="s">
        <v>5321</v>
      </c>
      <c r="C4548" s="1207">
        <v>28597742.832637817</v>
      </c>
      <c r="D4548" s="1208">
        <v>2265859.9231829168</v>
      </c>
      <c r="E4548" s="1207">
        <v>19858920.362169117</v>
      </c>
      <c r="F4548" s="1211">
        <v>50722523.117989853</v>
      </c>
    </row>
    <row r="4549" spans="2:6" ht="13.15" customHeight="1" x14ac:dyDescent="0.3">
      <c r="B4549" s="1173" t="s">
        <v>5322</v>
      </c>
      <c r="C4549" s="1206">
        <v>25697197.336019486</v>
      </c>
      <c r="D4549" s="1206">
        <v>2839892.2178255785</v>
      </c>
      <c r="E4549" s="1206">
        <v>24116670.023099646</v>
      </c>
      <c r="F4549" s="1210">
        <v>52653759.576944709</v>
      </c>
    </row>
    <row r="4550" spans="2:6" ht="13.15" customHeight="1" x14ac:dyDescent="0.3">
      <c r="B4550" s="1172" t="s">
        <v>5323</v>
      </c>
      <c r="C4550" s="1207">
        <v>72618364.544201583</v>
      </c>
      <c r="D4550" s="1208">
        <v>4522164.8373429272</v>
      </c>
      <c r="E4550" s="1207">
        <v>44808514.671409838</v>
      </c>
      <c r="F4550" s="1211">
        <v>121949044.05295435</v>
      </c>
    </row>
    <row r="4551" spans="2:6" ht="13.15" customHeight="1" x14ac:dyDescent="0.3">
      <c r="B4551" s="1173" t="s">
        <v>5324</v>
      </c>
      <c r="C4551" s="1206">
        <v>147531850.74036649</v>
      </c>
      <c r="D4551" s="1206">
        <v>6982586.6968302531</v>
      </c>
      <c r="E4551" s="1206">
        <v>42655473.290284127</v>
      </c>
      <c r="F4551" s="1210">
        <v>197169910.72748086</v>
      </c>
    </row>
    <row r="4552" spans="2:6" ht="13.15" customHeight="1" x14ac:dyDescent="0.3">
      <c r="B4552" s="1172" t="s">
        <v>5325</v>
      </c>
      <c r="C4552" s="1207">
        <v>43584782.083205961</v>
      </c>
      <c r="D4552" s="1208">
        <v>2673939.0198769388</v>
      </c>
      <c r="E4552" s="1207">
        <v>17630552.128305081</v>
      </c>
      <c r="F4552" s="1211">
        <v>63889273.231387988</v>
      </c>
    </row>
    <row r="4553" spans="2:6" ht="13.15" customHeight="1" x14ac:dyDescent="0.3">
      <c r="B4553" s="1173" t="s">
        <v>5326</v>
      </c>
      <c r="C4553" s="1206">
        <v>25089042.666625444</v>
      </c>
      <c r="D4553" s="1206">
        <v>2210288.8913251054</v>
      </c>
      <c r="E4553" s="1206">
        <v>6380481.3988496019</v>
      </c>
      <c r="F4553" s="1210">
        <v>33679812.956800148</v>
      </c>
    </row>
    <row r="4554" spans="2:6" ht="13.15" customHeight="1" x14ac:dyDescent="0.3">
      <c r="B4554" s="1172" t="s">
        <v>5327</v>
      </c>
      <c r="C4554" s="1207">
        <v>104153792.08990921</v>
      </c>
      <c r="D4554" s="1208">
        <v>6857386.5270558903</v>
      </c>
      <c r="E4554" s="1207">
        <v>46400285.651654147</v>
      </c>
      <c r="F4554" s="1211">
        <v>157411464.26861924</v>
      </c>
    </row>
    <row r="4555" spans="2:6" ht="13.15" customHeight="1" x14ac:dyDescent="0.3">
      <c r="B4555" s="1173" t="s">
        <v>5328</v>
      </c>
      <c r="C4555" s="1206">
        <v>107345443.50371395</v>
      </c>
      <c r="D4555" s="1206">
        <v>4744280.0986353299</v>
      </c>
      <c r="E4555" s="1206">
        <v>17278403.875911932</v>
      </c>
      <c r="F4555" s="1210">
        <v>129368127.47826122</v>
      </c>
    </row>
    <row r="4556" spans="2:6" ht="13.15" customHeight="1" x14ac:dyDescent="0.3">
      <c r="B4556" s="1172" t="s">
        <v>5329</v>
      </c>
      <c r="C4556" s="1207">
        <v>260584717.94876656</v>
      </c>
      <c r="D4556" s="1208">
        <v>16872049.179894079</v>
      </c>
      <c r="E4556" s="1207">
        <v>73060069.598572657</v>
      </c>
      <c r="F4556" s="1211">
        <v>350516836.72723329</v>
      </c>
    </row>
    <row r="4557" spans="2:6" ht="13.15" customHeight="1" x14ac:dyDescent="0.3">
      <c r="B4557" s="1173" t="s">
        <v>5330</v>
      </c>
      <c r="C4557" s="1206">
        <v>80389062.880502701</v>
      </c>
      <c r="D4557" s="1206">
        <v>3972913.6485755774</v>
      </c>
      <c r="E4557" s="1206">
        <v>58095070.49013143</v>
      </c>
      <c r="F4557" s="1210">
        <v>142457047.01920971</v>
      </c>
    </row>
    <row r="4558" spans="2:6" ht="13.15" customHeight="1" x14ac:dyDescent="0.3">
      <c r="B4558" s="1172" t="s">
        <v>5331</v>
      </c>
      <c r="C4558" s="1207">
        <v>11840856.068669191</v>
      </c>
      <c r="D4558" s="1208">
        <v>697586.01956329809</v>
      </c>
      <c r="E4558" s="1207">
        <v>5679736.671219402</v>
      </c>
      <c r="F4558" s="1211">
        <v>18218178.759451892</v>
      </c>
    </row>
    <row r="4559" spans="2:6" ht="13.15" customHeight="1" x14ac:dyDescent="0.3">
      <c r="B4559" s="1173" t="s">
        <v>5332</v>
      </c>
      <c r="C4559" s="1206">
        <v>4449196.2061529709</v>
      </c>
      <c r="D4559" s="1206">
        <v>299610.74684342329</v>
      </c>
      <c r="E4559" s="1206">
        <v>2569109.2164006927</v>
      </c>
      <c r="F4559" s="1210">
        <v>7317916.1693970878</v>
      </c>
    </row>
    <row r="4560" spans="2:6" ht="13.15" customHeight="1" x14ac:dyDescent="0.3">
      <c r="B4560" s="1172" t="s">
        <v>5333</v>
      </c>
      <c r="C4560" s="1207">
        <v>18333255.344604988</v>
      </c>
      <c r="D4560" s="1208">
        <v>1791683.8053098258</v>
      </c>
      <c r="E4560" s="1207">
        <v>5879408.2330492008</v>
      </c>
      <c r="F4560" s="1211">
        <v>26004347.382964015</v>
      </c>
    </row>
    <row r="4561" spans="2:6" ht="13.15" customHeight="1" x14ac:dyDescent="0.3">
      <c r="B4561" s="1173" t="s">
        <v>5334</v>
      </c>
      <c r="C4561" s="1206">
        <v>2221761185.7962894</v>
      </c>
      <c r="D4561" s="1206">
        <v>60959311.121284418</v>
      </c>
      <c r="E4561" s="1206">
        <v>907154324.98450089</v>
      </c>
      <c r="F4561" s="1210">
        <v>3189874821.9020748</v>
      </c>
    </row>
    <row r="4562" spans="2:6" ht="13.15" customHeight="1" x14ac:dyDescent="0.3">
      <c r="B4562" s="1172" t="s">
        <v>5335</v>
      </c>
      <c r="C4562" s="1207">
        <v>141547657.9483743</v>
      </c>
      <c r="D4562" s="1208">
        <v>9842742.8513170779</v>
      </c>
      <c r="E4562" s="1207">
        <v>46849703.226024248</v>
      </c>
      <c r="F4562" s="1211">
        <v>198240104.02571562</v>
      </c>
    </row>
    <row r="4563" spans="2:6" ht="13.15" customHeight="1" x14ac:dyDescent="0.3">
      <c r="B4563" s="1173" t="s">
        <v>5336</v>
      </c>
      <c r="C4563" s="1206">
        <v>25704160.939104162</v>
      </c>
      <c r="D4563" s="1206">
        <v>3114609.2813677937</v>
      </c>
      <c r="E4563" s="1206">
        <v>9791101.6846423298</v>
      </c>
      <c r="F4563" s="1210">
        <v>38609871.905114286</v>
      </c>
    </row>
    <row r="4564" spans="2:6" ht="13.15" customHeight="1" x14ac:dyDescent="0.3">
      <c r="B4564" s="1172" t="s">
        <v>5337</v>
      </c>
      <c r="C4564" s="1207">
        <v>30820224.546541501</v>
      </c>
      <c r="D4564" s="1208">
        <v>3317966.3290703129</v>
      </c>
      <c r="E4564" s="1207">
        <v>16288513.71213109</v>
      </c>
      <c r="F4564" s="1211">
        <v>50426704.587742902</v>
      </c>
    </row>
    <row r="4565" spans="2:6" ht="13.15" customHeight="1" x14ac:dyDescent="0.3">
      <c r="B4565" s="1173" t="s">
        <v>5338</v>
      </c>
      <c r="C4565" s="1206">
        <v>0</v>
      </c>
      <c r="D4565" s="1206">
        <v>15479.396060671907</v>
      </c>
      <c r="E4565" s="1206">
        <v>2593805.0658325944</v>
      </c>
      <c r="F4565" s="1210">
        <v>2609284.4618932665</v>
      </c>
    </row>
    <row r="4566" spans="2:6" ht="13.15" customHeight="1" x14ac:dyDescent="0.3">
      <c r="B4566" s="1172" t="s">
        <v>5339</v>
      </c>
      <c r="C4566" s="1207">
        <v>26435475.80423091</v>
      </c>
      <c r="D4566" s="1208">
        <v>1181514.1569546128</v>
      </c>
      <c r="E4566" s="1207">
        <v>7005471.608347442</v>
      </c>
      <c r="F4566" s="1211">
        <v>34622461.569532961</v>
      </c>
    </row>
    <row r="4567" spans="2:6" ht="13.15" customHeight="1" x14ac:dyDescent="0.3">
      <c r="B4567" s="1173" t="s">
        <v>5340</v>
      </c>
      <c r="C4567" s="1206">
        <v>48086546.665586278</v>
      </c>
      <c r="D4567" s="1206">
        <v>3293354.089333843</v>
      </c>
      <c r="E4567" s="1206">
        <v>13808745.949471189</v>
      </c>
      <c r="F4567" s="1210">
        <v>65188646.704391308</v>
      </c>
    </row>
    <row r="4568" spans="2:6" ht="13.15" customHeight="1" x14ac:dyDescent="0.3">
      <c r="B4568" s="1172" t="s">
        <v>5341</v>
      </c>
      <c r="C4568" s="1207">
        <v>2072422.8944910173</v>
      </c>
      <c r="D4568" s="1208">
        <v>83194.717736993029</v>
      </c>
      <c r="E4568" s="1207">
        <v>233993.17336726486</v>
      </c>
      <c r="F4568" s="1211">
        <v>2389610.785595275</v>
      </c>
    </row>
    <row r="4569" spans="2:6" ht="13.15" customHeight="1" x14ac:dyDescent="0.3">
      <c r="B4569" s="1173" t="s">
        <v>5342</v>
      </c>
      <c r="C4569" s="1206">
        <v>637632557.04010105</v>
      </c>
      <c r="D4569" s="1206">
        <v>28832331.195776373</v>
      </c>
      <c r="E4569" s="1206">
        <v>446945437.24763393</v>
      </c>
      <c r="F4569" s="1210">
        <v>1113410325.4835114</v>
      </c>
    </row>
    <row r="4570" spans="2:6" ht="13.15" customHeight="1" x14ac:dyDescent="0.3">
      <c r="B4570" s="1172" t="s">
        <v>5343</v>
      </c>
      <c r="C4570" s="1207">
        <v>59257804.508232005</v>
      </c>
      <c r="D4570" s="1208">
        <v>4500986.2090962781</v>
      </c>
      <c r="E4570" s="1207">
        <v>40390115.244541273</v>
      </c>
      <c r="F4570" s="1211">
        <v>104148905.96186955</v>
      </c>
    </row>
    <row r="4571" spans="2:6" ht="13.15" customHeight="1" x14ac:dyDescent="0.3">
      <c r="B4571" s="1173" t="s">
        <v>5344</v>
      </c>
      <c r="C4571" s="1206">
        <v>228554601.50157359</v>
      </c>
      <c r="D4571" s="1206">
        <v>13616661.827443592</v>
      </c>
      <c r="E4571" s="1206">
        <v>78740692.66966401</v>
      </c>
      <c r="F4571" s="1210">
        <v>320911955.99868119</v>
      </c>
    </row>
    <row r="4572" spans="2:6" ht="13.15" customHeight="1" x14ac:dyDescent="0.3">
      <c r="B4572" s="1172" t="s">
        <v>5345</v>
      </c>
      <c r="C4572" s="1207">
        <v>14797656.554912632</v>
      </c>
      <c r="D4572" s="1208">
        <v>1857555.6716371037</v>
      </c>
      <c r="E4572" s="1207">
        <v>5213540.7735686842</v>
      </c>
      <c r="F4572" s="1211">
        <v>21868753.00011842</v>
      </c>
    </row>
    <row r="4573" spans="2:6" ht="13.15" customHeight="1" x14ac:dyDescent="0.3">
      <c r="B4573" s="1173" t="s">
        <v>5346</v>
      </c>
      <c r="C4573" s="1206">
        <v>31436435.148915861</v>
      </c>
      <c r="D4573" s="1206">
        <v>3218757.4724996407</v>
      </c>
      <c r="E4573" s="1206">
        <v>91097061.550420269</v>
      </c>
      <c r="F4573" s="1210">
        <v>125752254.17183578</v>
      </c>
    </row>
    <row r="4574" spans="2:6" ht="13.15" customHeight="1" x14ac:dyDescent="0.3">
      <c r="B4574" s="1172" t="s">
        <v>5347</v>
      </c>
      <c r="C4574" s="1207">
        <v>1074905185.6797781</v>
      </c>
      <c r="D4574" s="1208">
        <v>39154738.314478986</v>
      </c>
      <c r="E4574" s="1207">
        <v>233676427.99831289</v>
      </c>
      <c r="F4574" s="1211">
        <v>1347736351.9925699</v>
      </c>
    </row>
    <row r="4575" spans="2:6" ht="13.15" customHeight="1" x14ac:dyDescent="0.3">
      <c r="B4575" s="1173" t="s">
        <v>5348</v>
      </c>
      <c r="C4575" s="1206">
        <v>6432048.0492020249</v>
      </c>
      <c r="D4575" s="1206">
        <v>40105.70797537722</v>
      </c>
      <c r="E4575" s="1206">
        <v>304870.26123682159</v>
      </c>
      <c r="F4575" s="1210">
        <v>6777024.0184142236</v>
      </c>
    </row>
    <row r="4576" spans="2:6" ht="13.15" customHeight="1" x14ac:dyDescent="0.3">
      <c r="B4576" s="1172" t="s">
        <v>5349</v>
      </c>
      <c r="C4576" s="1207">
        <v>1122125651.2793636</v>
      </c>
      <c r="D4576" s="1208">
        <v>36266226.720844619</v>
      </c>
      <c r="E4576" s="1207">
        <v>295347461.06528443</v>
      </c>
      <c r="F4576" s="1211">
        <v>1453739339.0654926</v>
      </c>
    </row>
    <row r="4577" spans="2:6" ht="13.15" customHeight="1" x14ac:dyDescent="0.3">
      <c r="B4577" s="1173" t="s">
        <v>5350</v>
      </c>
      <c r="C4577" s="1206">
        <v>42385676.940274045</v>
      </c>
      <c r="D4577" s="1206">
        <v>3063288.0473375483</v>
      </c>
      <c r="E4577" s="1206">
        <v>7455391.3713296754</v>
      </c>
      <c r="F4577" s="1210">
        <v>52904356.358941264</v>
      </c>
    </row>
    <row r="4578" spans="2:6" ht="13.15" customHeight="1" x14ac:dyDescent="0.3">
      <c r="B4578" s="1172" t="s">
        <v>5351</v>
      </c>
      <c r="C4578" s="1207">
        <v>207930593.82458788</v>
      </c>
      <c r="D4578" s="1208">
        <v>7762607.5365057448</v>
      </c>
      <c r="E4578" s="1207">
        <v>36207030.492724426</v>
      </c>
      <c r="F4578" s="1211">
        <v>251900231.85381806</v>
      </c>
    </row>
    <row r="4579" spans="2:6" ht="13.15" customHeight="1" x14ac:dyDescent="0.3">
      <c r="B4579" s="1173" t="s">
        <v>5352</v>
      </c>
      <c r="C4579" s="1206">
        <v>40081816.64914564</v>
      </c>
      <c r="D4579" s="1206">
        <v>3059896.652382439</v>
      </c>
      <c r="E4579" s="1206">
        <v>3124704.0889948923</v>
      </c>
      <c r="F4579" s="1210">
        <v>46266417.390522972</v>
      </c>
    </row>
    <row r="4580" spans="2:6" ht="13.15" customHeight="1" x14ac:dyDescent="0.3">
      <c r="B4580" s="1172" t="s">
        <v>5353</v>
      </c>
      <c r="C4580" s="1207">
        <v>657705484.28473985</v>
      </c>
      <c r="D4580" s="1208">
        <v>0</v>
      </c>
      <c r="E4580" s="1207">
        <v>314535910.95965999</v>
      </c>
      <c r="F4580" s="1211">
        <v>972241395.24439979</v>
      </c>
    </row>
    <row r="4581" spans="2:6" ht="13.15" customHeight="1" x14ac:dyDescent="0.3">
      <c r="B4581" s="1173" t="s">
        <v>5354</v>
      </c>
      <c r="C4581" s="1206">
        <v>102924647.87484743</v>
      </c>
      <c r="D4581" s="1206">
        <v>7910998.6560146408</v>
      </c>
      <c r="E4581" s="1206">
        <v>22840808.762270611</v>
      </c>
      <c r="F4581" s="1210">
        <v>133676455.29313268</v>
      </c>
    </row>
    <row r="4582" spans="2:6" ht="13.15" customHeight="1" x14ac:dyDescent="0.3">
      <c r="B4582" s="1172" t="s">
        <v>5355</v>
      </c>
      <c r="C4582" s="1207">
        <v>218338313.07018572</v>
      </c>
      <c r="D4582" s="1208">
        <v>11585413.259827517</v>
      </c>
      <c r="E4582" s="1207">
        <v>63084067.363127917</v>
      </c>
      <c r="F4582" s="1211">
        <v>293007793.69314116</v>
      </c>
    </row>
    <row r="4583" spans="2:6" ht="13.15" customHeight="1" x14ac:dyDescent="0.3">
      <c r="B4583" s="1173" t="s">
        <v>5356</v>
      </c>
      <c r="C4583" s="1206">
        <v>1746595359.9946041</v>
      </c>
      <c r="D4583" s="1206">
        <v>63395120.741035275</v>
      </c>
      <c r="E4583" s="1206">
        <v>375374567.08279032</v>
      </c>
      <c r="F4583" s="1210">
        <v>2185365047.8184295</v>
      </c>
    </row>
    <row r="4584" spans="2:6" ht="13.15" customHeight="1" x14ac:dyDescent="0.3">
      <c r="B4584" s="1172" t="s">
        <v>5357</v>
      </c>
      <c r="C4584" s="1207">
        <v>31177962.587361537</v>
      </c>
      <c r="D4584" s="1208">
        <v>2766913.9014886282</v>
      </c>
      <c r="E4584" s="1207">
        <v>8725907.9590208456</v>
      </c>
      <c r="F4584" s="1211">
        <v>42670784.447871007</v>
      </c>
    </row>
    <row r="4585" spans="2:6" ht="13.15" customHeight="1" x14ac:dyDescent="0.3">
      <c r="B4585" s="1173" t="s">
        <v>5358</v>
      </c>
      <c r="C4585" s="1206">
        <v>23705606.853805378</v>
      </c>
      <c r="D4585" s="1206">
        <v>1223955.8465173291</v>
      </c>
      <c r="E4585" s="1206">
        <v>7593479.7833210118</v>
      </c>
      <c r="F4585" s="1210">
        <v>32523042.483643718</v>
      </c>
    </row>
    <row r="4586" spans="2:6" ht="13.15" customHeight="1" x14ac:dyDescent="0.3">
      <c r="B4586" s="1172" t="s">
        <v>5359</v>
      </c>
      <c r="C4586" s="1207">
        <v>64366358.347636886</v>
      </c>
      <c r="D4586" s="1208">
        <v>4024868.1306264889</v>
      </c>
      <c r="E4586" s="1207">
        <v>29319081.316507518</v>
      </c>
      <c r="F4586" s="1211">
        <v>97710307.794770896</v>
      </c>
    </row>
    <row r="4587" spans="2:6" ht="13.15" customHeight="1" x14ac:dyDescent="0.3">
      <c r="B4587" s="1173" t="s">
        <v>5360</v>
      </c>
      <c r="C4587" s="1206">
        <v>18083657.963452689</v>
      </c>
      <c r="D4587" s="1206">
        <v>1194953.0871709243</v>
      </c>
      <c r="E4587" s="1206">
        <v>1366402.7504148367</v>
      </c>
      <c r="F4587" s="1210">
        <v>20645013.801038451</v>
      </c>
    </row>
    <row r="4588" spans="2:6" ht="13.15" customHeight="1" x14ac:dyDescent="0.3">
      <c r="B4588" s="1172" t="s">
        <v>5361</v>
      </c>
      <c r="C4588" s="1207">
        <v>13681705.025285868</v>
      </c>
      <c r="D4588" s="1208">
        <v>1270000.0137087093</v>
      </c>
      <c r="E4588" s="1207">
        <v>1521264.3250051206</v>
      </c>
      <c r="F4588" s="1211">
        <v>16472969.363999698</v>
      </c>
    </row>
    <row r="4589" spans="2:6" ht="13.15" customHeight="1" x14ac:dyDescent="0.3">
      <c r="B4589" s="1173" t="s">
        <v>5362</v>
      </c>
      <c r="C4589" s="1206">
        <v>15485824.389161861</v>
      </c>
      <c r="D4589" s="1206">
        <v>1156761.1954357754</v>
      </c>
      <c r="E4589" s="1206">
        <v>7876741.1763049215</v>
      </c>
      <c r="F4589" s="1210">
        <v>24519326.760902558</v>
      </c>
    </row>
    <row r="4590" spans="2:6" ht="13.15" customHeight="1" x14ac:dyDescent="0.3">
      <c r="B4590" s="1172" t="s">
        <v>5363</v>
      </c>
      <c r="C4590" s="1207">
        <v>72001061.611931577</v>
      </c>
      <c r="D4590" s="1208">
        <v>7159699.1321208142</v>
      </c>
      <c r="E4590" s="1207">
        <v>42382379.749438368</v>
      </c>
      <c r="F4590" s="1211">
        <v>121543140.49349076</v>
      </c>
    </row>
    <row r="4591" spans="2:6" ht="13.15" customHeight="1" x14ac:dyDescent="0.3">
      <c r="B4591" s="1173" t="s">
        <v>5364</v>
      </c>
      <c r="C4591" s="1206">
        <v>20597382.135779712</v>
      </c>
      <c r="D4591" s="1206">
        <v>1361244.017397251</v>
      </c>
      <c r="E4591" s="1206">
        <v>4428142.8841072964</v>
      </c>
      <c r="F4591" s="1210">
        <v>26386769.037284259</v>
      </c>
    </row>
    <row r="4592" spans="2:6" ht="13.15" customHeight="1" x14ac:dyDescent="0.3">
      <c r="B4592" s="1172" t="s">
        <v>5365</v>
      </c>
      <c r="C4592" s="1207">
        <v>99608061.229229659</v>
      </c>
      <c r="D4592" s="1208">
        <v>4787537.9745357921</v>
      </c>
      <c r="E4592" s="1207">
        <v>117515896.62255949</v>
      </c>
      <c r="F4592" s="1211">
        <v>221911495.82632494</v>
      </c>
    </row>
    <row r="4593" spans="2:6" ht="13.15" customHeight="1" x14ac:dyDescent="0.3">
      <c r="B4593" s="1173" t="s">
        <v>5366</v>
      </c>
      <c r="C4593" s="1206">
        <v>31992294.524556443</v>
      </c>
      <c r="D4593" s="1206">
        <v>1817140.375740513</v>
      </c>
      <c r="E4593" s="1206">
        <v>5383324.7384130051</v>
      </c>
      <c r="F4593" s="1210">
        <v>39192759.638709962</v>
      </c>
    </row>
    <row r="4594" spans="2:6" ht="13.15" customHeight="1" x14ac:dyDescent="0.3">
      <c r="B4594" s="1172" t="s">
        <v>5367</v>
      </c>
      <c r="C4594" s="1207">
        <v>4878099403.1322994</v>
      </c>
      <c r="D4594" s="1208">
        <v>99909974.706970617</v>
      </c>
      <c r="E4594" s="1207">
        <v>820628658.87535644</v>
      </c>
      <c r="F4594" s="1211">
        <v>5798638036.7146263</v>
      </c>
    </row>
    <row r="4595" spans="2:6" ht="13.15" customHeight="1" x14ac:dyDescent="0.3">
      <c r="B4595" s="1173" t="s">
        <v>5368</v>
      </c>
      <c r="C4595" s="1206">
        <v>1213363734.6833</v>
      </c>
      <c r="D4595" s="1206">
        <v>61137099.021130346</v>
      </c>
      <c r="E4595" s="1206">
        <v>457927442.26975638</v>
      </c>
      <c r="F4595" s="1210">
        <v>1732428275.9741867</v>
      </c>
    </row>
    <row r="4596" spans="2:6" ht="13.15" customHeight="1" x14ac:dyDescent="0.3">
      <c r="B4596" s="1172" t="s">
        <v>5369</v>
      </c>
      <c r="C4596" s="1207">
        <v>104244045.84753598</v>
      </c>
      <c r="D4596" s="1208">
        <v>7005285.120326492</v>
      </c>
      <c r="E4596" s="1207">
        <v>52137580.421571009</v>
      </c>
      <c r="F4596" s="1211">
        <v>163386911.38943347</v>
      </c>
    </row>
    <row r="4597" spans="2:6" ht="13.15" customHeight="1" x14ac:dyDescent="0.3">
      <c r="B4597" s="1173" t="s">
        <v>5370</v>
      </c>
      <c r="C4597" s="1206">
        <v>106556644.77782948</v>
      </c>
      <c r="D4597" s="1206">
        <v>7815364.1327161677</v>
      </c>
      <c r="E4597" s="1206">
        <v>43699863.198880546</v>
      </c>
      <c r="F4597" s="1210">
        <v>158071872.1094262</v>
      </c>
    </row>
    <row r="4598" spans="2:6" ht="13.15" customHeight="1" x14ac:dyDescent="0.3">
      <c r="B4598" s="1172" t="s">
        <v>5371</v>
      </c>
      <c r="C4598" s="1207">
        <v>15604205.641601164</v>
      </c>
      <c r="D4598" s="1208">
        <v>1368237.8899810272</v>
      </c>
      <c r="E4598" s="1207">
        <v>5916075.9502826966</v>
      </c>
      <c r="F4598" s="1211">
        <v>22888519.481864888</v>
      </c>
    </row>
    <row r="4599" spans="2:6" ht="13.15" customHeight="1" x14ac:dyDescent="0.3">
      <c r="B4599" s="1173" t="s">
        <v>5372</v>
      </c>
      <c r="C4599" s="1206">
        <v>549441.93750374566</v>
      </c>
      <c r="D4599" s="1206">
        <v>26174.251520772494</v>
      </c>
      <c r="E4599" s="1206">
        <v>4445.2528977422353</v>
      </c>
      <c r="F4599" s="1210">
        <v>580061.44192226033</v>
      </c>
    </row>
    <row r="4600" spans="2:6" ht="13.15" customHeight="1" x14ac:dyDescent="0.3">
      <c r="B4600" s="1172" t="s">
        <v>5373</v>
      </c>
      <c r="C4600" s="1207">
        <v>193645649.61443833</v>
      </c>
      <c r="D4600" s="1208">
        <v>9965353.740295833</v>
      </c>
      <c r="E4600" s="1207">
        <v>98986823.55832994</v>
      </c>
      <c r="F4600" s="1211">
        <v>302597826.91306412</v>
      </c>
    </row>
    <row r="4601" spans="2:6" ht="13.15" customHeight="1" x14ac:dyDescent="0.3">
      <c r="B4601" s="1173" t="s">
        <v>5374</v>
      </c>
      <c r="C4601" s="1206">
        <v>3192823620.3239384</v>
      </c>
      <c r="D4601" s="1206">
        <v>87033790.898356706</v>
      </c>
      <c r="E4601" s="1206">
        <v>826257728.48555136</v>
      </c>
      <c r="F4601" s="1210">
        <v>4106115139.7078466</v>
      </c>
    </row>
    <row r="4602" spans="2:6" ht="13.15" customHeight="1" x14ac:dyDescent="0.3">
      <c r="B4602" s="1172" t="s">
        <v>5375</v>
      </c>
      <c r="C4602" s="1207">
        <v>70407898.459149837</v>
      </c>
      <c r="D4602" s="1208">
        <v>7864532.3234761572</v>
      </c>
      <c r="E4602" s="1207">
        <v>19818407.987254295</v>
      </c>
      <c r="F4602" s="1211">
        <v>98090838.76988028</v>
      </c>
    </row>
    <row r="4603" spans="2:6" ht="13.15" customHeight="1" x14ac:dyDescent="0.3">
      <c r="B4603" s="1173" t="s">
        <v>5376</v>
      </c>
      <c r="C4603" s="1206">
        <v>32637588.410402048</v>
      </c>
      <c r="D4603" s="1206">
        <v>1737083.7537503645</v>
      </c>
      <c r="E4603" s="1206">
        <v>15469541.823766552</v>
      </c>
      <c r="F4603" s="1210">
        <v>49844213.987918966</v>
      </c>
    </row>
    <row r="4604" spans="2:6" ht="13.15" customHeight="1" x14ac:dyDescent="0.3">
      <c r="B4604" s="1172" t="s">
        <v>5377</v>
      </c>
      <c r="C4604" s="1207">
        <v>24112772.822402827</v>
      </c>
      <c r="D4604" s="1208">
        <v>310629.26240297419</v>
      </c>
      <c r="E4604" s="1207">
        <v>12401206.011099979</v>
      </c>
      <c r="F4604" s="1211">
        <v>36824608.095905781</v>
      </c>
    </row>
    <row r="4605" spans="2:6" ht="13.15" customHeight="1" x14ac:dyDescent="0.3">
      <c r="B4605" s="1173" t="s">
        <v>5378</v>
      </c>
      <c r="C4605" s="1206">
        <v>28756540.291215554</v>
      </c>
      <c r="D4605" s="1206">
        <v>1911733.5578494549</v>
      </c>
      <c r="E4605" s="1206">
        <v>2872905.6036023456</v>
      </c>
      <c r="F4605" s="1210">
        <v>33541179.452667356</v>
      </c>
    </row>
    <row r="4606" spans="2:6" ht="13.15" customHeight="1" x14ac:dyDescent="0.3">
      <c r="B4606" s="1172" t="s">
        <v>5379</v>
      </c>
      <c r="C4606" s="1207">
        <v>247857026.54607949</v>
      </c>
      <c r="D4606" s="1208">
        <v>13197127.977664681</v>
      </c>
      <c r="E4606" s="1207">
        <v>67754900.657344148</v>
      </c>
      <c r="F4606" s="1211">
        <v>328809055.18108833</v>
      </c>
    </row>
    <row r="4607" spans="2:6" ht="13.15" customHeight="1" x14ac:dyDescent="0.3">
      <c r="B4607" s="1173" t="s">
        <v>5380</v>
      </c>
      <c r="C4607" s="1206">
        <v>461234386.85400808</v>
      </c>
      <c r="D4607" s="1206">
        <v>19271313.352763515</v>
      </c>
      <c r="E4607" s="1206">
        <v>170216176.10924807</v>
      </c>
      <c r="F4607" s="1210">
        <v>650721876.31601965</v>
      </c>
    </row>
    <row r="4608" spans="2:6" ht="13.15" customHeight="1" x14ac:dyDescent="0.3">
      <c r="B4608" s="1172" t="s">
        <v>5381</v>
      </c>
      <c r="C4608" s="1207">
        <v>421697642.82278335</v>
      </c>
      <c r="D4608" s="1208">
        <v>20129448.853832472</v>
      </c>
      <c r="E4608" s="1207">
        <v>150934620.45830515</v>
      </c>
      <c r="F4608" s="1211">
        <v>592761712.13492095</v>
      </c>
    </row>
    <row r="4609" spans="2:6" ht="13.15" customHeight="1" x14ac:dyDescent="0.3">
      <c r="B4609" s="1173" t="s">
        <v>5382</v>
      </c>
      <c r="C4609" s="1206">
        <v>222808127.00311881</v>
      </c>
      <c r="D4609" s="1206">
        <v>13266940.053898312</v>
      </c>
      <c r="E4609" s="1206">
        <v>49102621.92970515</v>
      </c>
      <c r="F4609" s="1210">
        <v>285177688.98672229</v>
      </c>
    </row>
    <row r="4610" spans="2:6" ht="13.15" customHeight="1" x14ac:dyDescent="0.3">
      <c r="B4610" s="1172" t="s">
        <v>5383</v>
      </c>
      <c r="C4610" s="1207">
        <v>413918069.30608028</v>
      </c>
      <c r="D4610" s="1208">
        <v>26625053.75059399</v>
      </c>
      <c r="E4610" s="1207">
        <v>117825605.26979512</v>
      </c>
      <c r="F4610" s="1211">
        <v>558368728.32646942</v>
      </c>
    </row>
    <row r="4611" spans="2:6" ht="13.15" customHeight="1" x14ac:dyDescent="0.3">
      <c r="B4611" s="1173" t="s">
        <v>5384</v>
      </c>
      <c r="C4611" s="1206">
        <v>1225258251.4580917</v>
      </c>
      <c r="D4611" s="1206">
        <v>16224503.826141464</v>
      </c>
      <c r="E4611" s="1206">
        <v>421630695.51637667</v>
      </c>
      <c r="F4611" s="1210">
        <v>1663113450.8006098</v>
      </c>
    </row>
    <row r="4612" spans="2:6" ht="13.15" customHeight="1" x14ac:dyDescent="0.3">
      <c r="B4612" s="1172" t="s">
        <v>5385</v>
      </c>
      <c r="C4612" s="1207">
        <v>1293404207.7858584</v>
      </c>
      <c r="D4612" s="1208">
        <v>13601421.658412958</v>
      </c>
      <c r="E4612" s="1207">
        <v>244078662.9372955</v>
      </c>
      <c r="F4612" s="1211">
        <v>1551084292.3815668</v>
      </c>
    </row>
    <row r="4613" spans="2:6" ht="13.15" customHeight="1" x14ac:dyDescent="0.3">
      <c r="B4613" s="1173" t="s">
        <v>5386</v>
      </c>
      <c r="C4613" s="1206">
        <v>782677582.23182082</v>
      </c>
      <c r="D4613" s="1206">
        <v>8185012.110645012</v>
      </c>
      <c r="E4613" s="1206">
        <v>298170506.44779706</v>
      </c>
      <c r="F4613" s="1210">
        <v>1089033100.7902629</v>
      </c>
    </row>
    <row r="4614" spans="2:6" ht="13.15" customHeight="1" x14ac:dyDescent="0.3">
      <c r="B4614" s="1172" t="s">
        <v>5387</v>
      </c>
      <c r="C4614" s="1207">
        <v>1018227600.9262691</v>
      </c>
      <c r="D4614" s="1208">
        <v>11119061.273054181</v>
      </c>
      <c r="E4614" s="1207">
        <v>296860809.84521592</v>
      </c>
      <c r="F4614" s="1211">
        <v>1326207472.044539</v>
      </c>
    </row>
    <row r="4615" spans="2:6" ht="13.15" customHeight="1" x14ac:dyDescent="0.3">
      <c r="B4615" s="1173" t="s">
        <v>5388</v>
      </c>
      <c r="C4615" s="1206">
        <v>2366345384.3132868</v>
      </c>
      <c r="D4615" s="1206">
        <v>37658288.808580868</v>
      </c>
      <c r="E4615" s="1206">
        <v>276481463.55342883</v>
      </c>
      <c r="F4615" s="1210">
        <v>2680485136.6752963</v>
      </c>
    </row>
    <row r="4616" spans="2:6" ht="13.15" customHeight="1" x14ac:dyDescent="0.3">
      <c r="B4616" s="1172" t="s">
        <v>5389</v>
      </c>
      <c r="C4616" s="1207">
        <v>1829031449.0995252</v>
      </c>
      <c r="D4616" s="1208">
        <v>26192095.042777002</v>
      </c>
      <c r="E4616" s="1207">
        <v>115493557.67905544</v>
      </c>
      <c r="F4616" s="1211">
        <v>1970717101.8213577</v>
      </c>
    </row>
    <row r="4617" spans="2:6" ht="13.15" customHeight="1" x14ac:dyDescent="0.3">
      <c r="B4617" s="1173" t="s">
        <v>5390</v>
      </c>
      <c r="C4617" s="1206">
        <v>2506682467.6548243</v>
      </c>
      <c r="D4617" s="1206">
        <v>31653704.427042097</v>
      </c>
      <c r="E4617" s="1206">
        <v>189484040.87269956</v>
      </c>
      <c r="F4617" s="1210">
        <v>2727820212.954566</v>
      </c>
    </row>
    <row r="4618" spans="2:6" ht="13.15" customHeight="1" x14ac:dyDescent="0.3">
      <c r="B4618" s="1172" t="s">
        <v>5391</v>
      </c>
      <c r="C4618" s="1207">
        <v>2852496635.3341193</v>
      </c>
      <c r="D4618" s="1208">
        <v>38750627.572047785</v>
      </c>
      <c r="E4618" s="1207">
        <v>420733134.01428157</v>
      </c>
      <c r="F4618" s="1211">
        <v>3311980396.9204488</v>
      </c>
    </row>
    <row r="4619" spans="2:6" ht="13.15" customHeight="1" x14ac:dyDescent="0.3">
      <c r="B4619" s="1173" t="s">
        <v>5392</v>
      </c>
      <c r="C4619" s="1206">
        <v>1844389743.9733713</v>
      </c>
      <c r="D4619" s="1206">
        <v>30356910.985970188</v>
      </c>
      <c r="E4619" s="1206">
        <v>974099971.51535463</v>
      </c>
      <c r="F4619" s="1210">
        <v>2848846626.4746962</v>
      </c>
    </row>
    <row r="4620" spans="2:6" ht="13.15" customHeight="1" x14ac:dyDescent="0.3">
      <c r="B4620" s="1172" t="s">
        <v>5393</v>
      </c>
      <c r="C4620" s="1207">
        <v>3134273235.9643664</v>
      </c>
      <c r="D4620" s="1208">
        <v>63497678.776026323</v>
      </c>
      <c r="E4620" s="1207">
        <v>565177356.9401834</v>
      </c>
      <c r="F4620" s="1211">
        <v>3762948271.6805763</v>
      </c>
    </row>
    <row r="4621" spans="2:6" ht="13.15" customHeight="1" x14ac:dyDescent="0.3">
      <c r="B4621" s="1173" t="s">
        <v>5394</v>
      </c>
      <c r="C4621" s="1206">
        <v>77009.2576421751</v>
      </c>
      <c r="D4621" s="1206">
        <v>731.75326832267194</v>
      </c>
      <c r="E4621" s="1206">
        <v>0</v>
      </c>
      <c r="F4621" s="1210">
        <v>77741.010910497775</v>
      </c>
    </row>
    <row r="4622" spans="2:6" ht="13.15" customHeight="1" x14ac:dyDescent="0.3">
      <c r="B4622" s="1172" t="s">
        <v>5395</v>
      </c>
      <c r="C4622" s="1207">
        <v>234168.22137647212</v>
      </c>
      <c r="D4622" s="1208">
        <v>13509.291107495485</v>
      </c>
      <c r="E4622" s="1207">
        <v>346976.68451821333</v>
      </c>
      <c r="F4622" s="1211">
        <v>594654.19700218097</v>
      </c>
    </row>
    <row r="4623" spans="2:6" ht="13.15" customHeight="1" x14ac:dyDescent="0.3">
      <c r="B4623" s="1173" t="s">
        <v>5396</v>
      </c>
      <c r="C4623" s="1206">
        <v>857205.88559853763</v>
      </c>
      <c r="D4623" s="1206">
        <v>95423.440624923853</v>
      </c>
      <c r="E4623" s="1206">
        <v>5262315.0761966901</v>
      </c>
      <c r="F4623" s="1210">
        <v>6214944.402420152</v>
      </c>
    </row>
    <row r="4624" spans="2:6" ht="13.15" customHeight="1" x14ac:dyDescent="0.3">
      <c r="B4624" s="1172" t="s">
        <v>5397</v>
      </c>
      <c r="C4624" s="1207">
        <v>646683466.0140847</v>
      </c>
      <c r="D4624" s="1208">
        <v>13010136.873251762</v>
      </c>
      <c r="E4624" s="1207">
        <v>56782143.95000419</v>
      </c>
      <c r="F4624" s="1211">
        <v>716475746.83734071</v>
      </c>
    </row>
    <row r="4625" spans="2:6" ht="13.15" customHeight="1" x14ac:dyDescent="0.3">
      <c r="B4625" s="1173" t="s">
        <v>5398</v>
      </c>
      <c r="C4625" s="1206">
        <v>91552537.87264204</v>
      </c>
      <c r="D4625" s="1206">
        <v>2463208.1507782466</v>
      </c>
      <c r="E4625" s="1206">
        <v>15485242.863408918</v>
      </c>
      <c r="F4625" s="1210">
        <v>109500988.88682921</v>
      </c>
    </row>
    <row r="4626" spans="2:6" ht="13.15" customHeight="1" x14ac:dyDescent="0.3">
      <c r="B4626" s="1172" t="s">
        <v>5399</v>
      </c>
      <c r="C4626" s="1207">
        <v>26799221.659476928</v>
      </c>
      <c r="D4626" s="1208">
        <v>1146390.0000751249</v>
      </c>
      <c r="E4626" s="1207">
        <v>53898.691385124592</v>
      </c>
      <c r="F4626" s="1211">
        <v>27999510.350937176</v>
      </c>
    </row>
    <row r="4627" spans="2:6" ht="13.15" customHeight="1" x14ac:dyDescent="0.3">
      <c r="B4627" s="1173" t="s">
        <v>5400</v>
      </c>
      <c r="C4627" s="1206">
        <v>43792051.680902429</v>
      </c>
      <c r="D4627" s="1206">
        <v>1410538.8577613733</v>
      </c>
      <c r="E4627" s="1206">
        <v>3748768.2041390389</v>
      </c>
      <c r="F4627" s="1210">
        <v>48951358.742802843</v>
      </c>
    </row>
    <row r="4628" spans="2:6" ht="13.15" customHeight="1" x14ac:dyDescent="0.3">
      <c r="B4628" s="1172" t="s">
        <v>5401</v>
      </c>
      <c r="C4628" s="1207">
        <v>18352644.200252485</v>
      </c>
      <c r="D4628" s="1208">
        <v>525455.13536862645</v>
      </c>
      <c r="E4628" s="1207">
        <v>1211825.3316233971</v>
      </c>
      <c r="F4628" s="1211">
        <v>20089924.667244509</v>
      </c>
    </row>
    <row r="4629" spans="2:6" ht="13.15" customHeight="1" x14ac:dyDescent="0.3">
      <c r="B4629" s="1173" t="s">
        <v>5402</v>
      </c>
      <c r="C4629" s="1206">
        <v>15089854.801994648</v>
      </c>
      <c r="D4629" s="1206">
        <v>355069.20127533941</v>
      </c>
      <c r="E4629" s="1206">
        <v>976720.84503169672</v>
      </c>
      <c r="F4629" s="1210">
        <v>16421644.848301684</v>
      </c>
    </row>
    <row r="4630" spans="2:6" ht="13.15" customHeight="1" x14ac:dyDescent="0.3">
      <c r="B4630" s="1172" t="s">
        <v>5403</v>
      </c>
      <c r="C4630" s="1207">
        <v>70331981.531403318</v>
      </c>
      <c r="D4630" s="1208">
        <v>1611025.1811035478</v>
      </c>
      <c r="E4630" s="1207">
        <v>8979313.177877536</v>
      </c>
      <c r="F4630" s="1211">
        <v>80922319.890384391</v>
      </c>
    </row>
    <row r="4631" spans="2:6" ht="13.15" customHeight="1" x14ac:dyDescent="0.3">
      <c r="B4631" s="1173" t="s">
        <v>5404</v>
      </c>
      <c r="C4631" s="1206">
        <v>271712146.05435002</v>
      </c>
      <c r="D4631" s="1206">
        <v>7571282.2011958398</v>
      </c>
      <c r="E4631" s="1206">
        <v>38762397.304478139</v>
      </c>
      <c r="F4631" s="1210">
        <v>318045825.56002402</v>
      </c>
    </row>
    <row r="4632" spans="2:6" ht="13.15" customHeight="1" x14ac:dyDescent="0.3">
      <c r="B4632" s="1172" t="s">
        <v>5405</v>
      </c>
      <c r="C4632" s="1207">
        <v>79794289.252330124</v>
      </c>
      <c r="D4632" s="1208">
        <v>2218760.3426237628</v>
      </c>
      <c r="E4632" s="1207">
        <v>22738241.406282075</v>
      </c>
      <c r="F4632" s="1211">
        <v>104751291.00123596</v>
      </c>
    </row>
    <row r="4633" spans="2:6" ht="13.15" customHeight="1" x14ac:dyDescent="0.3">
      <c r="B4633" s="1173" t="s">
        <v>5406</v>
      </c>
      <c r="C4633" s="1206">
        <v>69121406.924567267</v>
      </c>
      <c r="D4633" s="1206">
        <v>1811722.5871192776</v>
      </c>
      <c r="E4633" s="1206">
        <v>19239980.635782089</v>
      </c>
      <c r="F4633" s="1210">
        <v>90173110.147468641</v>
      </c>
    </row>
    <row r="4634" spans="2:6" ht="13.15" customHeight="1" x14ac:dyDescent="0.3">
      <c r="B4634" s="1172" t="s">
        <v>5407</v>
      </c>
      <c r="C4634" s="1207">
        <v>10237179.240641985</v>
      </c>
      <c r="D4634" s="1208">
        <v>331357.58094603755</v>
      </c>
      <c r="E4634" s="1207">
        <v>123.47924715950653</v>
      </c>
      <c r="F4634" s="1211">
        <v>10568660.300835183</v>
      </c>
    </row>
    <row r="4635" spans="2:6" ht="13.15" customHeight="1" x14ac:dyDescent="0.3">
      <c r="B4635" s="1173" t="s">
        <v>5408</v>
      </c>
      <c r="C4635" s="1206">
        <v>20916342.465304747</v>
      </c>
      <c r="D4635" s="1206">
        <v>1091930.6702980339</v>
      </c>
      <c r="E4635" s="1206">
        <v>5157295.9764875295</v>
      </c>
      <c r="F4635" s="1210">
        <v>27165569.112090308</v>
      </c>
    </row>
    <row r="4636" spans="2:6" ht="13.15" customHeight="1" x14ac:dyDescent="0.3">
      <c r="B4636" s="1172" t="s">
        <v>5409</v>
      </c>
      <c r="C4636" s="1207">
        <v>7546224.5427483888</v>
      </c>
      <c r="D4636" s="1208">
        <v>271832.26700363547</v>
      </c>
      <c r="E4636" s="1207">
        <v>1644743.5721646268</v>
      </c>
      <c r="F4636" s="1211">
        <v>9462800.3819166515</v>
      </c>
    </row>
    <row r="4637" spans="2:6" ht="13.15" customHeight="1" x14ac:dyDescent="0.3">
      <c r="B4637" s="1173" t="s">
        <v>5410</v>
      </c>
      <c r="C4637" s="1206">
        <v>72573442.477243647</v>
      </c>
      <c r="D4637" s="1206">
        <v>1544801.5103203463</v>
      </c>
      <c r="E4637" s="1206">
        <v>6064272.2207560884</v>
      </c>
      <c r="F4637" s="1210">
        <v>80182516.208320081</v>
      </c>
    </row>
    <row r="4638" spans="2:6" ht="13.15" customHeight="1" x14ac:dyDescent="0.3">
      <c r="B4638" s="1172" t="s">
        <v>5411</v>
      </c>
      <c r="C4638" s="1207">
        <v>24915089.130745772</v>
      </c>
      <c r="D4638" s="1208">
        <v>536135.91865048988</v>
      </c>
      <c r="E4638" s="1207">
        <v>7743630.547866974</v>
      </c>
      <c r="F4638" s="1211">
        <v>33194855.597263236</v>
      </c>
    </row>
    <row r="4639" spans="2:6" ht="13.15" customHeight="1" x14ac:dyDescent="0.3">
      <c r="B4639" s="1173" t="s">
        <v>5412</v>
      </c>
      <c r="C4639" s="1206">
        <v>1980530.6420208334</v>
      </c>
      <c r="D4639" s="1206">
        <v>79507.80703890571</v>
      </c>
      <c r="E4639" s="1206">
        <v>213372.13909162724</v>
      </c>
      <c r="F4639" s="1210">
        <v>2273410.5881513664</v>
      </c>
    </row>
    <row r="4640" spans="2:6" ht="13.15" customHeight="1" x14ac:dyDescent="0.3">
      <c r="B4640" s="1172" t="s">
        <v>5413</v>
      </c>
      <c r="C4640" s="1207">
        <v>24673547.682573773</v>
      </c>
      <c r="D4640" s="1208">
        <v>663869.0805075072</v>
      </c>
      <c r="E4640" s="1207">
        <v>3137669.409946641</v>
      </c>
      <c r="F4640" s="1211">
        <v>28475086.173027918</v>
      </c>
    </row>
    <row r="4641" spans="2:6" ht="13.15" customHeight="1" x14ac:dyDescent="0.3">
      <c r="B4641" s="1173" t="s">
        <v>5414</v>
      </c>
      <c r="C4641" s="1206">
        <v>38598432.650875092</v>
      </c>
      <c r="D4641" s="1206">
        <v>547506.23866596539</v>
      </c>
      <c r="E4641" s="1206">
        <v>914672.52333404461</v>
      </c>
      <c r="F4641" s="1210">
        <v>40060611.412875101</v>
      </c>
    </row>
    <row r="4642" spans="2:6" ht="13.15" customHeight="1" x14ac:dyDescent="0.3">
      <c r="B4642" s="1172" t="s">
        <v>5415</v>
      </c>
      <c r="C4642" s="1207">
        <v>4499033.7576412586</v>
      </c>
      <c r="D4642" s="1208">
        <v>72218.418712152939</v>
      </c>
      <c r="E4642" s="1207">
        <v>148113.35696782809</v>
      </c>
      <c r="F4642" s="1211">
        <v>4719365.53332124</v>
      </c>
    </row>
    <row r="4643" spans="2:6" ht="13.15" customHeight="1" x14ac:dyDescent="0.3">
      <c r="B4643" s="1173" t="s">
        <v>5416</v>
      </c>
      <c r="C4643" s="1206">
        <v>7044025.8732308</v>
      </c>
      <c r="D4643" s="1206">
        <v>186597.08342228134</v>
      </c>
      <c r="E4643" s="1206">
        <v>1852.1887073925977</v>
      </c>
      <c r="F4643" s="1210">
        <v>7232475.1453604745</v>
      </c>
    </row>
    <row r="4644" spans="2:6" ht="13.15" customHeight="1" x14ac:dyDescent="0.3">
      <c r="B4644" s="1172" t="s">
        <v>5417</v>
      </c>
      <c r="C4644" s="1207">
        <v>13092256.50535454</v>
      </c>
      <c r="D4644" s="1208">
        <v>224845.26387037791</v>
      </c>
      <c r="E4644" s="1207">
        <v>1513423.3928104918</v>
      </c>
      <c r="F4644" s="1211">
        <v>14830525.162035409</v>
      </c>
    </row>
    <row r="4645" spans="2:6" ht="13.15" customHeight="1" x14ac:dyDescent="0.3">
      <c r="B4645" s="1173" t="s">
        <v>5418</v>
      </c>
      <c r="C4645" s="1206">
        <v>7655047.9086008938</v>
      </c>
      <c r="D4645" s="1206">
        <v>148602.20218245033</v>
      </c>
      <c r="E4645" s="1206">
        <v>1913.9283309723517</v>
      </c>
      <c r="F4645" s="1210">
        <v>7805564.0391143169</v>
      </c>
    </row>
    <row r="4646" spans="2:6" ht="13.15" customHeight="1" x14ac:dyDescent="0.3">
      <c r="B4646" s="1172" t="s">
        <v>5419</v>
      </c>
      <c r="C4646" s="1207">
        <v>10670697.667971604</v>
      </c>
      <c r="D4646" s="1208">
        <v>114786.75787900068</v>
      </c>
      <c r="E4646" s="1207">
        <v>641906.86635869462</v>
      </c>
      <c r="F4646" s="1211">
        <v>11427391.292209297</v>
      </c>
    </row>
    <row r="4647" spans="2:6" ht="13.15" customHeight="1" x14ac:dyDescent="0.3">
      <c r="B4647" s="1173" t="s">
        <v>5420</v>
      </c>
      <c r="C4647" s="1206">
        <v>47758984.238133132</v>
      </c>
      <c r="D4647" s="1206">
        <v>1074059.0039370756</v>
      </c>
      <c r="E4647" s="1206">
        <v>2403276.5874654762</v>
      </c>
      <c r="F4647" s="1210">
        <v>51236319.829535678</v>
      </c>
    </row>
    <row r="4648" spans="2:6" ht="13.15" customHeight="1" x14ac:dyDescent="0.3">
      <c r="B4648" s="1172" t="s">
        <v>5421</v>
      </c>
      <c r="C4648" s="1207">
        <v>111768014.16866079</v>
      </c>
      <c r="D4648" s="1208">
        <v>1856936.4957946755</v>
      </c>
      <c r="E4648" s="1207">
        <v>5284361.8440410849</v>
      </c>
      <c r="F4648" s="1211">
        <v>118909312.50849654</v>
      </c>
    </row>
    <row r="4649" spans="2:6" ht="13.15" customHeight="1" x14ac:dyDescent="0.3">
      <c r="B4649" s="1173" t="s">
        <v>5422</v>
      </c>
      <c r="C4649" s="1206">
        <v>55928656.068814456</v>
      </c>
      <c r="D4649" s="1206">
        <v>1446282.1904832877</v>
      </c>
      <c r="E4649" s="1206">
        <v>4620709.0584915802</v>
      </c>
      <c r="F4649" s="1210">
        <v>61995647.317789324</v>
      </c>
    </row>
    <row r="4650" spans="2:6" ht="13.15" customHeight="1" x14ac:dyDescent="0.3">
      <c r="B4650" s="1172" t="s">
        <v>5423</v>
      </c>
      <c r="C4650" s="1207">
        <v>29771587.846733149</v>
      </c>
      <c r="D4650" s="1208">
        <v>761558.1418285839</v>
      </c>
      <c r="E4650" s="1207">
        <v>5504272.6610057438</v>
      </c>
      <c r="F4650" s="1211">
        <v>36037418.649567477</v>
      </c>
    </row>
    <row r="4651" spans="2:6" ht="13.15" customHeight="1" x14ac:dyDescent="0.3">
      <c r="B4651" s="1173" t="s">
        <v>5424</v>
      </c>
      <c r="C4651" s="1206">
        <v>44979004.653745361</v>
      </c>
      <c r="D4651" s="1206">
        <v>903912.29687381815</v>
      </c>
      <c r="E4651" s="1206">
        <v>3666531.0255308077</v>
      </c>
      <c r="F4651" s="1210">
        <v>49549447.976149984</v>
      </c>
    </row>
    <row r="4652" spans="2:6" ht="13.15" customHeight="1" x14ac:dyDescent="0.3">
      <c r="B4652" s="1172" t="s">
        <v>5425</v>
      </c>
      <c r="C4652" s="1207">
        <v>81601412.523419097</v>
      </c>
      <c r="D4652" s="1208">
        <v>2200311.7169550899</v>
      </c>
      <c r="E4652" s="1207">
        <v>13405239.709362216</v>
      </c>
      <c r="F4652" s="1211">
        <v>97206963.949736416</v>
      </c>
    </row>
    <row r="4653" spans="2:6" ht="13.15" customHeight="1" x14ac:dyDescent="0.3">
      <c r="B4653" s="1173" t="s">
        <v>5426</v>
      </c>
      <c r="C4653" s="1206">
        <v>30737070.93323639</v>
      </c>
      <c r="D4653" s="1206">
        <v>847482.86214355053</v>
      </c>
      <c r="E4653" s="1206">
        <v>5529855.4554122323</v>
      </c>
      <c r="F4653" s="1210">
        <v>37114409.250792176</v>
      </c>
    </row>
    <row r="4654" spans="2:6" ht="13.15" customHeight="1" x14ac:dyDescent="0.3">
      <c r="B4654" s="1172" t="s">
        <v>5427</v>
      </c>
      <c r="C4654" s="1207">
        <v>18397566.267210416</v>
      </c>
      <c r="D4654" s="1208">
        <v>485293.13868030143</v>
      </c>
      <c r="E4654" s="1207">
        <v>2699256.3429068127</v>
      </c>
      <c r="F4654" s="1211">
        <v>21582115.748797532</v>
      </c>
    </row>
    <row r="4655" spans="2:6" ht="13.15" customHeight="1" x14ac:dyDescent="0.3">
      <c r="B4655" s="1173" t="s">
        <v>5428</v>
      </c>
      <c r="C4655" s="1206">
        <v>16499916.156020787</v>
      </c>
      <c r="D4655" s="1206">
        <v>480086.4327326208</v>
      </c>
      <c r="E4655" s="1206">
        <v>3775142.5090264115</v>
      </c>
      <c r="F4655" s="1210">
        <v>20755145.097779818</v>
      </c>
    </row>
    <row r="4656" spans="2:6" ht="13.15" customHeight="1" x14ac:dyDescent="0.3">
      <c r="B4656" s="1172" t="s">
        <v>5429</v>
      </c>
      <c r="C4656" s="1207">
        <v>16543609.351846131</v>
      </c>
      <c r="D4656" s="1208">
        <v>436237.52534620813</v>
      </c>
      <c r="E4656" s="1207">
        <v>712969.17309899069</v>
      </c>
      <c r="F4656" s="1211">
        <v>17692816.05029133</v>
      </c>
    </row>
    <row r="4657" spans="2:6" ht="13.15" customHeight="1" x14ac:dyDescent="0.3">
      <c r="B4657" s="1173" t="s">
        <v>5430</v>
      </c>
      <c r="C4657" s="1206">
        <v>61171293.402908318</v>
      </c>
      <c r="D4657" s="1206">
        <v>1291460.085520095</v>
      </c>
      <c r="E4657" s="1206">
        <v>20841475.691627678</v>
      </c>
      <c r="F4657" s="1210">
        <v>83304229.180056095</v>
      </c>
    </row>
    <row r="4658" spans="2:6" ht="13.15" customHeight="1" x14ac:dyDescent="0.3">
      <c r="B4658" s="1172" t="s">
        <v>5431</v>
      </c>
      <c r="C4658" s="1207">
        <v>27590478.127626579</v>
      </c>
      <c r="D4658" s="1208">
        <v>481240.35134805279</v>
      </c>
      <c r="E4658" s="1207">
        <v>1473910.03371945</v>
      </c>
      <c r="F4658" s="1211">
        <v>29545628.512694083</v>
      </c>
    </row>
    <row r="4659" spans="2:6" ht="13.15" customHeight="1" x14ac:dyDescent="0.3">
      <c r="B4659" s="1173" t="s">
        <v>5432</v>
      </c>
      <c r="C4659" s="1206">
        <v>40390399.844662167</v>
      </c>
      <c r="D4659" s="1206">
        <v>503488.46514070925</v>
      </c>
      <c r="E4659" s="1206">
        <v>14036503.420856899</v>
      </c>
      <c r="F4659" s="1210">
        <v>54930391.730659775</v>
      </c>
    </row>
    <row r="4660" spans="2:6" ht="13.15" customHeight="1" x14ac:dyDescent="0.3">
      <c r="B4660" s="1172" t="s">
        <v>5433</v>
      </c>
      <c r="C4660" s="1207">
        <v>87546144.897931591</v>
      </c>
      <c r="D4660" s="1208">
        <v>1743908.7601952981</v>
      </c>
      <c r="E4660" s="1207">
        <v>14839172.597827362</v>
      </c>
      <c r="F4660" s="1211">
        <v>104129226.25595425</v>
      </c>
    </row>
    <row r="4661" spans="2:6" ht="13.15" customHeight="1" x14ac:dyDescent="0.3">
      <c r="B4661" s="1173" t="s">
        <v>5434</v>
      </c>
      <c r="C4661" s="1206">
        <v>57917652.267526425</v>
      </c>
      <c r="D4661" s="1206">
        <v>2076701.7033215063</v>
      </c>
      <c r="E4661" s="1206">
        <v>52722277.154838838</v>
      </c>
      <c r="F4661" s="1210">
        <v>112716631.12568676</v>
      </c>
    </row>
    <row r="4662" spans="2:6" ht="13.15" customHeight="1" x14ac:dyDescent="0.3">
      <c r="B4662" s="1172" t="s">
        <v>5435</v>
      </c>
      <c r="C4662" s="1207">
        <v>48494395.340368494</v>
      </c>
      <c r="D4662" s="1208">
        <v>1723827.7618511338</v>
      </c>
      <c r="E4662" s="1207">
        <v>8372906.209250167</v>
      </c>
      <c r="F4662" s="1211">
        <v>58591129.311469793</v>
      </c>
    </row>
    <row r="4663" spans="2:6" ht="13.15" customHeight="1" x14ac:dyDescent="0.3">
      <c r="B4663" s="1173" t="s">
        <v>5436</v>
      </c>
      <c r="C4663" s="1206">
        <v>32516612.874460638</v>
      </c>
      <c r="D4663" s="1206">
        <v>1105130.3734843158</v>
      </c>
      <c r="E4663" s="1206">
        <v>8013432.7029104941</v>
      </c>
      <c r="F4663" s="1210">
        <v>41635175.950855449</v>
      </c>
    </row>
    <row r="4664" spans="2:6" ht="13.15" customHeight="1" x14ac:dyDescent="0.3">
      <c r="B4664" s="1172" t="s">
        <v>5437</v>
      </c>
      <c r="C4664" s="1207">
        <v>50402149.503092751</v>
      </c>
      <c r="D4664" s="1208">
        <v>1264314.853700971</v>
      </c>
      <c r="E4664" s="1207">
        <v>4376104.51933291</v>
      </c>
      <c r="F4664" s="1211">
        <v>56042568.876126632</v>
      </c>
    </row>
    <row r="4665" spans="2:6" ht="13.15" customHeight="1" x14ac:dyDescent="0.3">
      <c r="B4665" s="1173" t="s">
        <v>5438</v>
      </c>
      <c r="C4665" s="1206">
        <v>39286600.48512432</v>
      </c>
      <c r="D4665" s="1206">
        <v>1147262.4751258176</v>
      </c>
      <c r="E4665" s="1206">
        <v>11581180.330713697</v>
      </c>
      <c r="F4665" s="1210">
        <v>52015043.290963836</v>
      </c>
    </row>
    <row r="4666" spans="2:6" ht="13.15" customHeight="1" x14ac:dyDescent="0.3">
      <c r="B4666" s="1172" t="s">
        <v>5439</v>
      </c>
      <c r="C4666" s="1207">
        <v>19456853.183501184</v>
      </c>
      <c r="D4666" s="1208">
        <v>1060845.2285725574</v>
      </c>
      <c r="E4666" s="1207">
        <v>1218648.7626177154</v>
      </c>
      <c r="F4666" s="1211">
        <v>21736347.174691457</v>
      </c>
    </row>
    <row r="4667" spans="2:6" ht="13.15" customHeight="1" x14ac:dyDescent="0.3">
      <c r="B4667" s="1173" t="s">
        <v>5440</v>
      </c>
      <c r="C4667" s="1206">
        <v>43111393.614685662</v>
      </c>
      <c r="D4667" s="1206">
        <v>1032250.562395025</v>
      </c>
      <c r="E4667" s="1206">
        <v>2322117.0323226512</v>
      </c>
      <c r="F4667" s="1210">
        <v>46465761.209403343</v>
      </c>
    </row>
    <row r="4668" spans="2:6" ht="13.15" customHeight="1" x14ac:dyDescent="0.3">
      <c r="B4668" s="1172" t="s">
        <v>5441</v>
      </c>
      <c r="C4668" s="1207">
        <v>12145206.485840131</v>
      </c>
      <c r="D4668" s="1208">
        <v>337732.27768738684</v>
      </c>
      <c r="E4668" s="1207">
        <v>569671.50677038345</v>
      </c>
      <c r="F4668" s="1211">
        <v>13052610.270297902</v>
      </c>
    </row>
    <row r="4669" spans="2:6" ht="13.15" customHeight="1" x14ac:dyDescent="0.3">
      <c r="B4669" s="1173" t="s">
        <v>5442</v>
      </c>
      <c r="C4669" s="1206">
        <v>20138330.497139651</v>
      </c>
      <c r="D4669" s="1206">
        <v>629167.0889751286</v>
      </c>
      <c r="E4669" s="1206">
        <v>1644373.1344231484</v>
      </c>
      <c r="F4669" s="1210">
        <v>22411870.720537927</v>
      </c>
    </row>
    <row r="4670" spans="2:6" ht="13.15" customHeight="1" x14ac:dyDescent="0.3">
      <c r="B4670" s="1172" t="s">
        <v>5443</v>
      </c>
      <c r="C4670" s="1207">
        <v>32064524.838905234</v>
      </c>
      <c r="D4670" s="1208">
        <v>964493.02418399311</v>
      </c>
      <c r="E4670" s="1207">
        <v>5279725.6500461791</v>
      </c>
      <c r="F4670" s="1211">
        <v>38308743.513135403</v>
      </c>
    </row>
    <row r="4671" spans="2:6" ht="13.15" customHeight="1" x14ac:dyDescent="0.3">
      <c r="B4671" s="1173" t="s">
        <v>5444</v>
      </c>
      <c r="C4671" s="1206">
        <v>50269158.338299356</v>
      </c>
      <c r="D4671" s="1206">
        <v>1530096.0840627081</v>
      </c>
      <c r="E4671" s="1206">
        <v>9624008.4641067758</v>
      </c>
      <c r="F4671" s="1210">
        <v>61423262.886468843</v>
      </c>
    </row>
    <row r="4672" spans="2:6" ht="13.15" customHeight="1" x14ac:dyDescent="0.3">
      <c r="B4672" s="1172" t="s">
        <v>5445</v>
      </c>
      <c r="C4672" s="1207">
        <v>34375348.733118288</v>
      </c>
      <c r="D4672" s="1208">
        <v>1068444.2048205233</v>
      </c>
      <c r="E4672" s="1207">
        <v>1678082.9688976936</v>
      </c>
      <c r="F4672" s="1211">
        <v>37121875.906836502</v>
      </c>
    </row>
    <row r="4673" spans="2:6" ht="13.15" customHeight="1" x14ac:dyDescent="0.3">
      <c r="B4673" s="1173" t="s">
        <v>5446</v>
      </c>
      <c r="C4673" s="1206">
        <v>36388922.354482055</v>
      </c>
      <c r="D4673" s="1206">
        <v>1855768.5050010073</v>
      </c>
      <c r="E4673" s="1206">
        <v>5028136.6839586841</v>
      </c>
      <c r="F4673" s="1210">
        <v>43272827.54344175</v>
      </c>
    </row>
    <row r="4674" spans="2:6" ht="13.15" customHeight="1" x14ac:dyDescent="0.3">
      <c r="B4674" s="1172" t="s">
        <v>5447</v>
      </c>
      <c r="C4674" s="1207">
        <v>27153273.086899202</v>
      </c>
      <c r="D4674" s="1208">
        <v>710630.92878897325</v>
      </c>
      <c r="E4674" s="1207">
        <v>4282141.34977102</v>
      </c>
      <c r="F4674" s="1211">
        <v>32146045.365459196</v>
      </c>
    </row>
    <row r="4675" spans="2:6" ht="13.15" customHeight="1" x14ac:dyDescent="0.3">
      <c r="B4675" s="1173" t="s">
        <v>5448</v>
      </c>
      <c r="C4675" s="1206">
        <v>15081116.162829582</v>
      </c>
      <c r="D4675" s="1206">
        <v>530563.33606864803</v>
      </c>
      <c r="E4675" s="1206">
        <v>1260105.717262764</v>
      </c>
      <c r="F4675" s="1210">
        <v>16871785.216160994</v>
      </c>
    </row>
    <row r="4676" spans="2:6" ht="13.15" customHeight="1" x14ac:dyDescent="0.3">
      <c r="B4676" s="1172" t="s">
        <v>5449</v>
      </c>
      <c r="C4676" s="1207">
        <v>6010818.3331982847</v>
      </c>
      <c r="D4676" s="1208">
        <v>231177.74407701645</v>
      </c>
      <c r="E4676" s="1207">
        <v>2560836.1068410063</v>
      </c>
      <c r="F4676" s="1211">
        <v>8802832.1841163076</v>
      </c>
    </row>
    <row r="4677" spans="2:6" ht="13.15" customHeight="1" x14ac:dyDescent="0.3">
      <c r="B4677" s="1173" t="s">
        <v>5450</v>
      </c>
      <c r="C4677" s="1206">
        <v>1583596117.932065</v>
      </c>
      <c r="D4677" s="1206">
        <v>22287684.757859014</v>
      </c>
      <c r="E4677" s="1206">
        <v>494203503.83174008</v>
      </c>
      <c r="F4677" s="1210">
        <v>2100087306.5216641</v>
      </c>
    </row>
    <row r="4678" spans="2:6" ht="13.15" customHeight="1" x14ac:dyDescent="0.3">
      <c r="B4678" s="1172" t="s">
        <v>5451</v>
      </c>
      <c r="C4678" s="1207">
        <v>162507830.15074131</v>
      </c>
      <c r="D4678" s="1208">
        <v>5120190.1958796298</v>
      </c>
      <c r="E4678" s="1207">
        <v>189094072.80199108</v>
      </c>
      <c r="F4678" s="1211">
        <v>356722093.14861202</v>
      </c>
    </row>
    <row r="4679" spans="2:6" ht="13.15" customHeight="1" x14ac:dyDescent="0.3">
      <c r="B4679" s="1173" t="s">
        <v>5452</v>
      </c>
      <c r="C4679" s="1206">
        <v>1183457653.7181673</v>
      </c>
      <c r="D4679" s="1206">
        <v>27099398.734605912</v>
      </c>
      <c r="E4679" s="1206">
        <v>163939136.7680358</v>
      </c>
      <c r="F4679" s="1210">
        <v>1374496189.2208092</v>
      </c>
    </row>
    <row r="4680" spans="2:6" ht="13.15" customHeight="1" x14ac:dyDescent="0.3">
      <c r="B4680" s="1172" t="s">
        <v>5453</v>
      </c>
      <c r="C4680" s="1207">
        <v>5525960.4007738791</v>
      </c>
      <c r="D4680" s="1208">
        <v>92806.015472846571</v>
      </c>
      <c r="E4680" s="1207">
        <v>7293425.2127234144</v>
      </c>
      <c r="F4680" s="1211">
        <v>12912191.628970139</v>
      </c>
    </row>
    <row r="4681" spans="2:6" ht="13.15" customHeight="1" x14ac:dyDescent="0.3">
      <c r="B4681" s="1173" t="s">
        <v>5454</v>
      </c>
      <c r="C4681" s="1206">
        <v>807547749.29560876</v>
      </c>
      <c r="D4681" s="1206">
        <v>16547544.749749457</v>
      </c>
      <c r="E4681" s="1206">
        <v>163317977.20731333</v>
      </c>
      <c r="F4681" s="1210">
        <v>987413271.25267148</v>
      </c>
    </row>
    <row r="4682" spans="2:6" ht="13.15" customHeight="1" x14ac:dyDescent="0.3">
      <c r="B4682" s="1172" t="s">
        <v>5455</v>
      </c>
      <c r="C4682" s="1207">
        <v>370930245.51083833</v>
      </c>
      <c r="D4682" s="1208">
        <v>7476857.8852257458</v>
      </c>
      <c r="E4682" s="1207">
        <v>46137949.602867872</v>
      </c>
      <c r="F4682" s="1211">
        <v>424545052.998932</v>
      </c>
    </row>
    <row r="4683" spans="2:6" ht="13.15" customHeight="1" x14ac:dyDescent="0.3">
      <c r="B4683" s="1173" t="s">
        <v>5456</v>
      </c>
      <c r="C4683" s="1206">
        <v>242879279.21167693</v>
      </c>
      <c r="D4683" s="1206">
        <v>5421250.377081464</v>
      </c>
      <c r="E4683" s="1206">
        <v>9331600.9229954295</v>
      </c>
      <c r="F4683" s="1210">
        <v>257632130.5117538</v>
      </c>
    </row>
    <row r="4684" spans="2:6" ht="13.15" customHeight="1" x14ac:dyDescent="0.3">
      <c r="B4684" s="1172" t="s">
        <v>5457</v>
      </c>
      <c r="C4684" s="1207">
        <v>538723723.48531425</v>
      </c>
      <c r="D4684" s="1208">
        <v>11142998.04823528</v>
      </c>
      <c r="E4684" s="1207">
        <v>93793683.32030271</v>
      </c>
      <c r="F4684" s="1211">
        <v>643660404.85385227</v>
      </c>
    </row>
    <row r="4685" spans="2:6" ht="13.15" customHeight="1" x14ac:dyDescent="0.3">
      <c r="B4685" s="1173" t="s">
        <v>5458</v>
      </c>
      <c r="C4685" s="1206">
        <v>72309371.72497423</v>
      </c>
      <c r="D4685" s="1206">
        <v>3239865.7398551037</v>
      </c>
      <c r="E4685" s="1206">
        <v>112563320.1315884</v>
      </c>
      <c r="F4685" s="1210">
        <v>188112557.59641773</v>
      </c>
    </row>
    <row r="4686" spans="2:6" ht="13.15" customHeight="1" x14ac:dyDescent="0.3">
      <c r="B4686" s="1172" t="s">
        <v>5459</v>
      </c>
      <c r="C4686" s="1207">
        <v>768573964.78434646</v>
      </c>
      <c r="D4686" s="1208">
        <v>19680222.707973525</v>
      </c>
      <c r="E4686" s="1207">
        <v>160465632.59127912</v>
      </c>
      <c r="F4686" s="1211">
        <v>948719820.08359909</v>
      </c>
    </row>
    <row r="4687" spans="2:6" ht="13.15" customHeight="1" x14ac:dyDescent="0.3">
      <c r="B4687" s="1173" t="s">
        <v>5460</v>
      </c>
      <c r="C4687" s="1206">
        <v>2575850.4351411932</v>
      </c>
      <c r="D4687" s="1206">
        <v>41076.688273728454</v>
      </c>
      <c r="E4687" s="1206">
        <v>307648.54429791053</v>
      </c>
      <c r="F4687" s="1210">
        <v>2924575.6677128319</v>
      </c>
    </row>
    <row r="4688" spans="2:6" ht="13.15" customHeight="1" x14ac:dyDescent="0.3">
      <c r="B4688" s="1172" t="s">
        <v>5461</v>
      </c>
      <c r="C4688" s="1207">
        <v>49465613.158823825</v>
      </c>
      <c r="D4688" s="1208">
        <v>1851265.4079651753</v>
      </c>
      <c r="E4688" s="1207">
        <v>9050496.5796863064</v>
      </c>
      <c r="F4688" s="1211">
        <v>60367375.146475308</v>
      </c>
    </row>
    <row r="4689" spans="2:6" ht="13.15" customHeight="1" x14ac:dyDescent="0.3">
      <c r="B4689" s="1173" t="s">
        <v>5462</v>
      </c>
      <c r="C4689" s="1206">
        <v>42487536.703041889</v>
      </c>
      <c r="D4689" s="1206">
        <v>1270591.0451946622</v>
      </c>
      <c r="E4689" s="1206">
        <v>7461554.3783926116</v>
      </c>
      <c r="F4689" s="1210">
        <v>51219682.126629166</v>
      </c>
    </row>
    <row r="4690" spans="2:6" ht="13.15" customHeight="1" x14ac:dyDescent="0.3">
      <c r="B4690" s="1172" t="s">
        <v>5463</v>
      </c>
      <c r="C4690" s="1207">
        <v>6105851.0341184158</v>
      </c>
      <c r="D4690" s="1208">
        <v>359952.2471235696</v>
      </c>
      <c r="E4690" s="1207">
        <v>108229.56013530747</v>
      </c>
      <c r="F4690" s="1211">
        <v>6574032.8413772928</v>
      </c>
    </row>
    <row r="4691" spans="2:6" ht="13.15" customHeight="1" x14ac:dyDescent="0.3">
      <c r="B4691" s="1173" t="s">
        <v>5464</v>
      </c>
      <c r="C4691" s="1206">
        <v>37251589.889558755</v>
      </c>
      <c r="D4691" s="1206">
        <v>1423006.8076793316</v>
      </c>
      <c r="E4691" s="1206">
        <v>7092586.2172184763</v>
      </c>
      <c r="F4691" s="1210">
        <v>45767182.914456561</v>
      </c>
    </row>
    <row r="4692" spans="2:6" ht="13.15" customHeight="1" x14ac:dyDescent="0.3">
      <c r="B4692" s="1172" t="s">
        <v>5465</v>
      </c>
      <c r="C4692" s="1207">
        <v>176359255.93356124</v>
      </c>
      <c r="D4692" s="1208">
        <v>4138697.9803853738</v>
      </c>
      <c r="E4692" s="1207">
        <v>58003597.476406746</v>
      </c>
      <c r="F4692" s="1211">
        <v>238501551.39035335</v>
      </c>
    </row>
    <row r="4693" spans="2:6" ht="13.15" customHeight="1" x14ac:dyDescent="0.3">
      <c r="B4693" s="1173" t="s">
        <v>5466</v>
      </c>
      <c r="C4693" s="1206">
        <v>66637721.824370168</v>
      </c>
      <c r="D4693" s="1206">
        <v>2685520.4225659673</v>
      </c>
      <c r="E4693" s="1206">
        <v>16470507.211611826</v>
      </c>
      <c r="F4693" s="1210">
        <v>85793749.458547965</v>
      </c>
    </row>
    <row r="4694" spans="2:6" ht="13.15" customHeight="1" x14ac:dyDescent="0.3">
      <c r="B4694" s="1172" t="s">
        <v>5467</v>
      </c>
      <c r="C4694" s="1207">
        <v>43749996.979920544</v>
      </c>
      <c r="D4694" s="1208">
        <v>1412790.4062792887</v>
      </c>
      <c r="E4694" s="1207">
        <v>7799381.4279594906</v>
      </c>
      <c r="F4694" s="1211">
        <v>52962168.814159319</v>
      </c>
    </row>
    <row r="4695" spans="2:6" ht="13.15" customHeight="1" x14ac:dyDescent="0.3">
      <c r="B4695" s="1173" t="s">
        <v>5468</v>
      </c>
      <c r="C4695" s="1206">
        <v>76879270.384594679</v>
      </c>
      <c r="D4695" s="1206">
        <v>3258961.685722677</v>
      </c>
      <c r="E4695" s="1206">
        <v>16600554.633815188</v>
      </c>
      <c r="F4695" s="1210">
        <v>96738786.704132542</v>
      </c>
    </row>
    <row r="4696" spans="2:6" ht="13.15" customHeight="1" x14ac:dyDescent="0.3">
      <c r="B4696" s="1172" t="s">
        <v>5469</v>
      </c>
      <c r="C4696" s="1207">
        <v>200931763.10078898</v>
      </c>
      <c r="D4696" s="1208">
        <v>5689620.8882388007</v>
      </c>
      <c r="E4696" s="1207">
        <v>76117310.285990268</v>
      </c>
      <c r="F4696" s="1211">
        <v>282738694.27501804</v>
      </c>
    </row>
    <row r="4697" spans="2:6" ht="13.15" customHeight="1" x14ac:dyDescent="0.3">
      <c r="B4697" s="1173" t="s">
        <v>5470</v>
      </c>
      <c r="C4697" s="1206">
        <v>10307088.353962539</v>
      </c>
      <c r="D4697" s="1206">
        <v>583939.10812149232</v>
      </c>
      <c r="E4697" s="1206">
        <v>3392345.3572131228</v>
      </c>
      <c r="F4697" s="1210">
        <v>14283372.819297154</v>
      </c>
    </row>
    <row r="4698" spans="2:6" ht="13.15" customHeight="1" x14ac:dyDescent="0.3">
      <c r="B4698" s="1172" t="s">
        <v>5471</v>
      </c>
      <c r="C4698" s="1207">
        <v>39215325.959434234</v>
      </c>
      <c r="D4698" s="1208">
        <v>1956286.0741477162</v>
      </c>
      <c r="E4698" s="1207">
        <v>13542215.994477402</v>
      </c>
      <c r="F4698" s="1211">
        <v>54713828.028059348</v>
      </c>
    </row>
    <row r="4699" spans="2:6" ht="13.15" customHeight="1" x14ac:dyDescent="0.3">
      <c r="B4699" s="1173" t="s">
        <v>5472</v>
      </c>
      <c r="C4699" s="1206">
        <v>60076915.388720311</v>
      </c>
      <c r="D4699" s="1206">
        <v>2887751.6960095284</v>
      </c>
      <c r="E4699" s="1206">
        <v>28315615.157079987</v>
      </c>
      <c r="F4699" s="1210">
        <v>91280282.24180983</v>
      </c>
    </row>
    <row r="4700" spans="2:6" ht="13.15" customHeight="1" x14ac:dyDescent="0.3">
      <c r="B4700" s="1172" t="s">
        <v>5473</v>
      </c>
      <c r="C4700" s="1207">
        <v>71982901.627416685</v>
      </c>
      <c r="D4700" s="1208">
        <v>4696983.5075808605</v>
      </c>
      <c r="E4700" s="1207">
        <v>36776405.405317023</v>
      </c>
      <c r="F4700" s="1211">
        <v>113456290.54031457</v>
      </c>
    </row>
    <row r="4701" spans="2:6" ht="13.15" customHeight="1" x14ac:dyDescent="0.3">
      <c r="B4701" s="1173" t="s">
        <v>5474</v>
      </c>
      <c r="C4701" s="1206">
        <v>103678628.58530858</v>
      </c>
      <c r="D4701" s="1206">
        <v>4035126.7485612398</v>
      </c>
      <c r="E4701" s="1206">
        <v>27911067.831600126</v>
      </c>
      <c r="F4701" s="1210">
        <v>135624823.16546994</v>
      </c>
    </row>
    <row r="4702" spans="2:6" ht="13.15" customHeight="1" x14ac:dyDescent="0.3">
      <c r="B4702" s="1172" t="s">
        <v>5475</v>
      </c>
      <c r="C4702" s="1207">
        <v>213625455.7354742</v>
      </c>
      <c r="D4702" s="1208">
        <v>5851535.3710334338</v>
      </c>
      <c r="E4702" s="1207">
        <v>36242067.319724545</v>
      </c>
      <c r="F4702" s="1211">
        <v>255719058.42623216</v>
      </c>
    </row>
    <row r="4703" spans="2:6" ht="13.15" customHeight="1" x14ac:dyDescent="0.3">
      <c r="B4703" s="1173" t="s">
        <v>5476</v>
      </c>
      <c r="C4703" s="1206">
        <v>86838451.666797921</v>
      </c>
      <c r="D4703" s="1206">
        <v>4905561.3334092973</v>
      </c>
      <c r="E4703" s="1206">
        <v>161802110.09057602</v>
      </c>
      <c r="F4703" s="1210">
        <v>253546123.09078324</v>
      </c>
    </row>
    <row r="4704" spans="2:6" ht="13.15" customHeight="1" x14ac:dyDescent="0.3">
      <c r="B4704" s="1172" t="s">
        <v>5477</v>
      </c>
      <c r="C4704" s="1207">
        <v>89240894.731007233</v>
      </c>
      <c r="D4704" s="1208">
        <v>3105321.6437313901</v>
      </c>
      <c r="E4704" s="1207">
        <v>28840594.531296823</v>
      </c>
      <c r="F4704" s="1211">
        <v>121186810.90603544</v>
      </c>
    </row>
    <row r="4705" spans="2:6" ht="13.15" customHeight="1" x14ac:dyDescent="0.3">
      <c r="B4705" s="1173" t="s">
        <v>5478</v>
      </c>
      <c r="C4705" s="1206">
        <v>56301823.269410282</v>
      </c>
      <c r="D4705" s="1206">
        <v>1886868.0189047204</v>
      </c>
      <c r="E4705" s="1206">
        <v>22639533.124261104</v>
      </c>
      <c r="F4705" s="1210">
        <v>80828224.412576109</v>
      </c>
    </row>
    <row r="4706" spans="2:6" ht="13.15" customHeight="1" x14ac:dyDescent="0.3">
      <c r="B4706" s="1172" t="s">
        <v>5479</v>
      </c>
      <c r="C4706" s="1207">
        <v>164875045.57581651</v>
      </c>
      <c r="D4706" s="1208">
        <v>12475577.038563808</v>
      </c>
      <c r="E4706" s="1207">
        <v>347333467.04664123</v>
      </c>
      <c r="F4706" s="1211">
        <v>524684089.66102159</v>
      </c>
    </row>
    <row r="4707" spans="2:6" ht="13.15" customHeight="1" x14ac:dyDescent="0.3">
      <c r="B4707" s="1173" t="s">
        <v>5480</v>
      </c>
      <c r="C4707" s="1206">
        <v>29942947.0991107</v>
      </c>
      <c r="D4707" s="1206">
        <v>638060.7056208963</v>
      </c>
      <c r="E4707" s="1206">
        <v>14804544.338189036</v>
      </c>
      <c r="F4707" s="1210">
        <v>45385552.142920628</v>
      </c>
    </row>
    <row r="4708" spans="2:6" ht="13.15" customHeight="1" x14ac:dyDescent="0.3">
      <c r="B4708" s="1172" t="s">
        <v>5481</v>
      </c>
      <c r="C4708" s="1207">
        <v>47265251.125306673</v>
      </c>
      <c r="D4708" s="1208">
        <v>1869277.7961085027</v>
      </c>
      <c r="E4708" s="1207">
        <v>11351250.945097893</v>
      </c>
      <c r="F4708" s="1211">
        <v>60485779.866513066</v>
      </c>
    </row>
    <row r="4709" spans="2:6" ht="13.15" customHeight="1" x14ac:dyDescent="0.3">
      <c r="B4709" s="1173" t="s">
        <v>5482</v>
      </c>
      <c r="C4709" s="1206">
        <v>225344517.02078021</v>
      </c>
      <c r="D4709" s="1206">
        <v>9613394.4904108644</v>
      </c>
      <c r="E4709" s="1206">
        <v>74262109.295800015</v>
      </c>
      <c r="F4709" s="1210">
        <v>309220020.8069911</v>
      </c>
    </row>
    <row r="4710" spans="2:6" ht="13.15" customHeight="1" x14ac:dyDescent="0.3">
      <c r="B4710" s="1172" t="s">
        <v>5483</v>
      </c>
      <c r="C4710" s="1207">
        <v>66110536.108489946</v>
      </c>
      <c r="D4710" s="1208">
        <v>4577609.2195966067</v>
      </c>
      <c r="E4710" s="1207">
        <v>20202375.523854513</v>
      </c>
      <c r="F4710" s="1211">
        <v>90890520.851941064</v>
      </c>
    </row>
    <row r="4711" spans="2:6" ht="13.15" customHeight="1" x14ac:dyDescent="0.3">
      <c r="B4711" s="1173" t="s">
        <v>5484</v>
      </c>
      <c r="C4711" s="1206">
        <v>24150594.745039146</v>
      </c>
      <c r="D4711" s="1206">
        <v>1091649.2267332938</v>
      </c>
      <c r="E4711" s="1206">
        <v>7939800.4939912986</v>
      </c>
      <c r="F4711" s="1210">
        <v>33182044.46576374</v>
      </c>
    </row>
    <row r="4712" spans="2:6" ht="13.15" customHeight="1" x14ac:dyDescent="0.3">
      <c r="B4712" s="1172" t="s">
        <v>5485</v>
      </c>
      <c r="C4712" s="1207">
        <v>109158847.6717028</v>
      </c>
      <c r="D4712" s="1208">
        <v>5723591.1265028585</v>
      </c>
      <c r="E4712" s="1207">
        <v>59151138.520409882</v>
      </c>
      <c r="F4712" s="1211">
        <v>174033577.31861556</v>
      </c>
    </row>
    <row r="4713" spans="2:6" ht="13.15" customHeight="1" x14ac:dyDescent="0.3">
      <c r="B4713" s="1173" t="s">
        <v>5486</v>
      </c>
      <c r="C4713" s="1206">
        <v>75752668.638485491</v>
      </c>
      <c r="D4713" s="1206">
        <v>4453956.9894283134</v>
      </c>
      <c r="E4713" s="1206">
        <v>36982158.003519364</v>
      </c>
      <c r="F4713" s="1210">
        <v>117188783.63143316</v>
      </c>
    </row>
    <row r="4714" spans="2:6" ht="13.15" customHeight="1" x14ac:dyDescent="0.3">
      <c r="B4714" s="1172" t="s">
        <v>5487</v>
      </c>
      <c r="C4714" s="1207">
        <v>45913083.255749159</v>
      </c>
      <c r="D4714" s="1208">
        <v>3709792.0599006256</v>
      </c>
      <c r="E4714" s="1207">
        <v>12805926.693672474</v>
      </c>
      <c r="F4714" s="1211">
        <v>62428802.009322256</v>
      </c>
    </row>
    <row r="4715" spans="2:6" ht="13.15" customHeight="1" x14ac:dyDescent="0.3">
      <c r="B4715" s="1173" t="s">
        <v>5488</v>
      </c>
      <c r="C4715" s="1206">
        <v>386766844.33773559</v>
      </c>
      <c r="D4715" s="1206">
        <v>18135970.012604419</v>
      </c>
      <c r="E4715" s="1206">
        <v>133047809.69510175</v>
      </c>
      <c r="F4715" s="1210">
        <v>537950624.04544175</v>
      </c>
    </row>
    <row r="4716" spans="2:6" ht="13.15" customHeight="1" x14ac:dyDescent="0.3">
      <c r="B4716" s="1172" t="s">
        <v>5489</v>
      </c>
      <c r="C4716" s="1207">
        <v>122161806.20808928</v>
      </c>
      <c r="D4716" s="1208">
        <v>6433743.6012317752</v>
      </c>
      <c r="E4716" s="1207">
        <v>29490076.097883023</v>
      </c>
      <c r="F4716" s="1211">
        <v>158085625.90720406</v>
      </c>
    </row>
    <row r="4717" spans="2:6" ht="13.15" customHeight="1" x14ac:dyDescent="0.3">
      <c r="B4717" s="1173" t="s">
        <v>5490</v>
      </c>
      <c r="C4717" s="1206">
        <v>95860413.898547366</v>
      </c>
      <c r="D4717" s="1206">
        <v>6106959.4782127552</v>
      </c>
      <c r="E4717" s="1206">
        <v>27330852.322945885</v>
      </c>
      <c r="F4717" s="1210">
        <v>129298225.69970602</v>
      </c>
    </row>
    <row r="4718" spans="2:6" ht="13.15" customHeight="1" x14ac:dyDescent="0.3">
      <c r="B4718" s="1172" t="s">
        <v>5491</v>
      </c>
      <c r="C4718" s="1207">
        <v>89262741.328919917</v>
      </c>
      <c r="D4718" s="1208">
        <v>4000452.9013853339</v>
      </c>
      <c r="E4718" s="1207">
        <v>16080208.440593896</v>
      </c>
      <c r="F4718" s="1211">
        <v>109343402.67089915</v>
      </c>
    </row>
    <row r="4719" spans="2:6" ht="13.15" customHeight="1" x14ac:dyDescent="0.3">
      <c r="B4719" s="1173" t="s">
        <v>5492</v>
      </c>
      <c r="C4719" s="1206">
        <v>59688865.19329644</v>
      </c>
      <c r="D4719" s="1206">
        <v>2358905.1656857915</v>
      </c>
      <c r="E4719" s="1206">
        <v>5521782.9442690862</v>
      </c>
      <c r="F4719" s="1210">
        <v>67569553.303251326</v>
      </c>
    </row>
    <row r="4720" spans="2:6" ht="13.15" customHeight="1" x14ac:dyDescent="0.3">
      <c r="B4720" s="1172" t="s">
        <v>5493</v>
      </c>
      <c r="C4720" s="1207">
        <v>33762415.120430835</v>
      </c>
      <c r="D4720" s="1208">
        <v>4238286.7857684437</v>
      </c>
      <c r="E4720" s="1207">
        <v>39132431.778662175</v>
      </c>
      <c r="F4720" s="1211">
        <v>77133133.684861451</v>
      </c>
    </row>
    <row r="4721" spans="2:6" ht="13.15" customHeight="1" x14ac:dyDescent="0.3">
      <c r="B4721" s="1173" t="s">
        <v>5494</v>
      </c>
      <c r="C4721" s="1206">
        <v>31121434.515262488</v>
      </c>
      <c r="D4721" s="1206">
        <v>2591630.8493688749</v>
      </c>
      <c r="E4721" s="1206">
        <v>14938635.502185324</v>
      </c>
      <c r="F4721" s="1210">
        <v>48651700.866816685</v>
      </c>
    </row>
    <row r="4722" spans="2:6" ht="13.15" customHeight="1" x14ac:dyDescent="0.3">
      <c r="B4722" s="1172" t="s">
        <v>5495</v>
      </c>
      <c r="C4722" s="1207">
        <v>5001095.8859218927</v>
      </c>
      <c r="D4722" s="1208">
        <v>34476.836680587439</v>
      </c>
      <c r="E4722" s="1207">
        <v>109279.13373616328</v>
      </c>
      <c r="F4722" s="1211">
        <v>5144851.8563386435</v>
      </c>
    </row>
    <row r="4723" spans="2:6" ht="13.15" customHeight="1" x14ac:dyDescent="0.3">
      <c r="B4723" s="1173" t="s">
        <v>5496</v>
      </c>
      <c r="C4723" s="1206">
        <v>696769.93217733956</v>
      </c>
      <c r="D4723" s="1206">
        <v>26596.416867881737</v>
      </c>
      <c r="E4723" s="1206">
        <v>0</v>
      </c>
      <c r="F4723" s="1210">
        <v>723366.34904522134</v>
      </c>
    </row>
    <row r="4724" spans="2:6" ht="13.15" customHeight="1" x14ac:dyDescent="0.3">
      <c r="B4724" s="1172" t="s">
        <v>5497</v>
      </c>
      <c r="C4724" s="1207">
        <v>201790470.93999398</v>
      </c>
      <c r="D4724" s="1208">
        <v>7585241.802006918</v>
      </c>
      <c r="E4724" s="1207">
        <v>81138418.207126647</v>
      </c>
      <c r="F4724" s="1211">
        <v>290514130.94912755</v>
      </c>
    </row>
    <row r="4725" spans="2:6" ht="13.15" customHeight="1" x14ac:dyDescent="0.3">
      <c r="B4725" s="1173" t="s">
        <v>5498</v>
      </c>
      <c r="C4725" s="1206">
        <v>121375465.22446994</v>
      </c>
      <c r="D4725" s="1206">
        <v>4112819.2446075748</v>
      </c>
      <c r="E4725" s="1206">
        <v>16303397.179834707</v>
      </c>
      <c r="F4725" s="1210">
        <v>141791681.64891222</v>
      </c>
    </row>
    <row r="4726" spans="2:6" ht="13.15" customHeight="1" x14ac:dyDescent="0.3">
      <c r="B4726" s="1172" t="s">
        <v>5499</v>
      </c>
      <c r="C4726" s="1207">
        <v>62687856.921758741</v>
      </c>
      <c r="D4726" s="1208">
        <v>1623535.3475562183</v>
      </c>
      <c r="E4726" s="1207">
        <v>7690374.1348638982</v>
      </c>
      <c r="F4726" s="1211">
        <v>72001766.404178858</v>
      </c>
    </row>
    <row r="4727" spans="2:6" ht="13.15" customHeight="1" x14ac:dyDescent="0.3">
      <c r="B4727" s="1173" t="s">
        <v>5500</v>
      </c>
      <c r="C4727" s="1206">
        <v>58001488.587016314</v>
      </c>
      <c r="D4727" s="1206">
        <v>1441483.5777044795</v>
      </c>
      <c r="E4727" s="1206">
        <v>6774009.7595469486</v>
      </c>
      <c r="F4727" s="1210">
        <v>66216981.924267747</v>
      </c>
    </row>
    <row r="4728" spans="2:6" ht="13.15" customHeight="1" x14ac:dyDescent="0.3">
      <c r="B4728" s="1172" t="s">
        <v>5501</v>
      </c>
      <c r="C4728" s="1207">
        <v>17475776.376532532</v>
      </c>
      <c r="D4728" s="1208">
        <v>652526.90484850574</v>
      </c>
      <c r="E4728" s="1207">
        <v>304071.01456735563</v>
      </c>
      <c r="F4728" s="1211">
        <v>18432374.295948394</v>
      </c>
    </row>
    <row r="4729" spans="2:6" ht="13.15" customHeight="1" x14ac:dyDescent="0.3">
      <c r="B4729" s="1173" t="s">
        <v>5502</v>
      </c>
      <c r="C4729" s="1206">
        <v>45961555.394867897</v>
      </c>
      <c r="D4729" s="1206">
        <v>1599063.8296021195</v>
      </c>
      <c r="E4729" s="1206">
        <v>9649593.3496962711</v>
      </c>
      <c r="F4729" s="1210">
        <v>57210212.57416629</v>
      </c>
    </row>
    <row r="4730" spans="2:6" ht="13.15" customHeight="1" x14ac:dyDescent="0.3">
      <c r="B4730" s="1172" t="s">
        <v>5503</v>
      </c>
      <c r="C4730" s="1207">
        <v>33774021.125571951</v>
      </c>
      <c r="D4730" s="1208">
        <v>811162.57011391909</v>
      </c>
      <c r="E4730" s="1207">
        <v>4945979.6353911776</v>
      </c>
      <c r="F4730" s="1211">
        <v>39531163.331077047</v>
      </c>
    </row>
    <row r="4731" spans="2:6" ht="13.15" customHeight="1" x14ac:dyDescent="0.3">
      <c r="B4731" s="1173" t="s">
        <v>5504</v>
      </c>
      <c r="C4731" s="1206">
        <v>10973273.049062133</v>
      </c>
      <c r="D4731" s="1206">
        <v>545325.0510392345</v>
      </c>
      <c r="E4731" s="1206">
        <v>6551006.2391768787</v>
      </c>
      <c r="F4731" s="1210">
        <v>18069604.339278243</v>
      </c>
    </row>
    <row r="4732" spans="2:6" ht="13.15" customHeight="1" x14ac:dyDescent="0.3">
      <c r="B4732" s="1172" t="s">
        <v>5505</v>
      </c>
      <c r="C4732" s="1207">
        <v>152594936.34786561</v>
      </c>
      <c r="D4732" s="1208">
        <v>5741068.7718731798</v>
      </c>
      <c r="E4732" s="1207">
        <v>65955472.267339937</v>
      </c>
      <c r="F4732" s="1211">
        <v>224291477.38707873</v>
      </c>
    </row>
    <row r="4733" spans="2:6" ht="13.15" customHeight="1" x14ac:dyDescent="0.3">
      <c r="B4733" s="1173" t="s">
        <v>5506</v>
      </c>
      <c r="C4733" s="1206">
        <v>53725153.58684738</v>
      </c>
      <c r="D4733" s="1206">
        <v>1339629.1516252584</v>
      </c>
      <c r="E4733" s="1206">
        <v>10341325.209985092</v>
      </c>
      <c r="F4733" s="1210">
        <v>65406107.948457733</v>
      </c>
    </row>
    <row r="4734" spans="2:6" ht="13.15" customHeight="1" x14ac:dyDescent="0.3">
      <c r="B4734" s="1172" t="s">
        <v>5507</v>
      </c>
      <c r="C4734" s="1207">
        <v>96209686.382676274</v>
      </c>
      <c r="D4734" s="1208">
        <v>3270134.9952428383</v>
      </c>
      <c r="E4734" s="1207">
        <v>30260943.945144728</v>
      </c>
      <c r="F4734" s="1211">
        <v>129740765.32306384</v>
      </c>
    </row>
    <row r="4735" spans="2:6" ht="13.15" customHeight="1" x14ac:dyDescent="0.3">
      <c r="B4735" s="1173" t="s">
        <v>5508</v>
      </c>
      <c r="C4735" s="1206">
        <v>51222352.713476688</v>
      </c>
      <c r="D4735" s="1206">
        <v>2759272.7087059515</v>
      </c>
      <c r="E4735" s="1206">
        <v>41354125.968072422</v>
      </c>
      <c r="F4735" s="1210">
        <v>95335751.390255064</v>
      </c>
    </row>
    <row r="4736" spans="2:6" ht="13.15" customHeight="1" x14ac:dyDescent="0.3">
      <c r="B4736" s="1172" t="s">
        <v>5509</v>
      </c>
      <c r="C4736" s="1207">
        <v>65050566.486014448</v>
      </c>
      <c r="D4736" s="1208">
        <v>3478192.1504765027</v>
      </c>
      <c r="E4736" s="1207">
        <v>15654893.300471351</v>
      </c>
      <c r="F4736" s="1211">
        <v>84183651.936962306</v>
      </c>
    </row>
    <row r="4737" spans="2:6" ht="13.15" customHeight="1" x14ac:dyDescent="0.3">
      <c r="B4737" s="1173" t="s">
        <v>5510</v>
      </c>
      <c r="C4737" s="1206">
        <v>119050577.58285066</v>
      </c>
      <c r="D4737" s="1206">
        <v>4405365.7579760375</v>
      </c>
      <c r="E4737" s="1206">
        <v>26276414.271306649</v>
      </c>
      <c r="F4737" s="1210">
        <v>149732357.61213335</v>
      </c>
    </row>
    <row r="4738" spans="2:6" ht="13.15" customHeight="1" x14ac:dyDescent="0.3">
      <c r="B4738" s="1172" t="s">
        <v>5511</v>
      </c>
      <c r="C4738" s="1207">
        <v>132833732.74719349</v>
      </c>
      <c r="D4738" s="1208">
        <v>2572126.8103324287</v>
      </c>
      <c r="E4738" s="1207">
        <v>146264881.88267824</v>
      </c>
      <c r="F4738" s="1211">
        <v>281670741.44020414</v>
      </c>
    </row>
    <row r="4739" spans="2:6" ht="13.15" customHeight="1" x14ac:dyDescent="0.3">
      <c r="B4739" s="1173" t="s">
        <v>5512</v>
      </c>
      <c r="C4739" s="1206">
        <v>33223077.234461714</v>
      </c>
      <c r="D4739" s="1206">
        <v>824235.62369606842</v>
      </c>
      <c r="E4739" s="1206">
        <v>3828474.0581804998</v>
      </c>
      <c r="F4739" s="1210">
        <v>37875786.91633828</v>
      </c>
    </row>
    <row r="4740" spans="2:6" ht="13.15" customHeight="1" x14ac:dyDescent="0.3">
      <c r="B4740" s="1172" t="s">
        <v>5513</v>
      </c>
      <c r="C4740" s="1207">
        <v>99367202.487242416</v>
      </c>
      <c r="D4740" s="1208">
        <v>3292819.3465608382</v>
      </c>
      <c r="E4740" s="1207">
        <v>51031441.526457287</v>
      </c>
      <c r="F4740" s="1211">
        <v>153691463.36026055</v>
      </c>
    </row>
    <row r="4741" spans="2:6" ht="13.15" customHeight="1" x14ac:dyDescent="0.3">
      <c r="B4741" s="1173" t="s">
        <v>5514</v>
      </c>
      <c r="C4741" s="1206">
        <v>39224747.30478406</v>
      </c>
      <c r="D4741" s="1206">
        <v>1451348.1746485985</v>
      </c>
      <c r="E4741" s="1206">
        <v>8582471.9230570849</v>
      </c>
      <c r="F4741" s="1210">
        <v>49258567.402489744</v>
      </c>
    </row>
    <row r="4742" spans="2:6" ht="13.15" customHeight="1" x14ac:dyDescent="0.3">
      <c r="B4742" s="1172" t="s">
        <v>5515</v>
      </c>
      <c r="C4742" s="1207">
        <v>25979564.614040796</v>
      </c>
      <c r="D4742" s="1208">
        <v>2472847.5928705744</v>
      </c>
      <c r="E4742" s="1207">
        <v>13355464.454446355</v>
      </c>
      <c r="F4742" s="1211">
        <v>41807876.661357723</v>
      </c>
    </row>
    <row r="4743" spans="2:6" ht="13.15" customHeight="1" x14ac:dyDescent="0.3">
      <c r="B4743" s="1173" t="s">
        <v>5516</v>
      </c>
      <c r="C4743" s="1206">
        <v>12891677.428268801</v>
      </c>
      <c r="D4743" s="1206">
        <v>669455.73526758607</v>
      </c>
      <c r="E4743" s="1206">
        <v>2065190.4087427466</v>
      </c>
      <c r="F4743" s="1210">
        <v>15626323.572279135</v>
      </c>
    </row>
    <row r="4744" spans="2:6" ht="13.15" customHeight="1" x14ac:dyDescent="0.3">
      <c r="B4744" s="1172" t="s">
        <v>5517</v>
      </c>
      <c r="C4744" s="1207">
        <v>32452301.951855183</v>
      </c>
      <c r="D4744" s="1208">
        <v>536656.58924525813</v>
      </c>
      <c r="E4744" s="1207">
        <v>5361962.8286544122</v>
      </c>
      <c r="F4744" s="1211">
        <v>38350921.369754851</v>
      </c>
    </row>
    <row r="4745" spans="2:6" ht="13.15" customHeight="1" x14ac:dyDescent="0.3">
      <c r="B4745" s="1173" t="s">
        <v>5518</v>
      </c>
      <c r="C4745" s="1206">
        <v>49319650.57651975</v>
      </c>
      <c r="D4745" s="1206">
        <v>1981348.6235877671</v>
      </c>
      <c r="E4745" s="1206">
        <v>14885695.214605322</v>
      </c>
      <c r="F4745" s="1210">
        <v>66186694.414712839</v>
      </c>
    </row>
    <row r="4746" spans="2:6" ht="13.15" customHeight="1" x14ac:dyDescent="0.3">
      <c r="B4746" s="1172" t="s">
        <v>5519</v>
      </c>
      <c r="C4746" s="1207">
        <v>849875532.75141418</v>
      </c>
      <c r="D4746" s="1208">
        <v>16796847.459395684</v>
      </c>
      <c r="E4746" s="1207">
        <v>122057487.9305183</v>
      </c>
      <c r="F4746" s="1211">
        <v>988729868.1413281</v>
      </c>
    </row>
    <row r="4747" spans="2:6" ht="13.15" customHeight="1" x14ac:dyDescent="0.3">
      <c r="B4747" s="1173" t="s">
        <v>5520</v>
      </c>
      <c r="C4747" s="1206">
        <v>86449036.059004456</v>
      </c>
      <c r="D4747" s="1206">
        <v>2460647.0143391159</v>
      </c>
      <c r="E4747" s="1206">
        <v>13695101.406567005</v>
      </c>
      <c r="F4747" s="1210">
        <v>102604784.47991058</v>
      </c>
    </row>
    <row r="4748" spans="2:6" ht="13.15" customHeight="1" x14ac:dyDescent="0.3">
      <c r="B4748" s="1172" t="s">
        <v>5521</v>
      </c>
      <c r="C4748" s="1207">
        <v>47192065.02229923</v>
      </c>
      <c r="D4748" s="1208">
        <v>1163783.2123760253</v>
      </c>
      <c r="E4748" s="1207">
        <v>10723080.668605626</v>
      </c>
      <c r="F4748" s="1211">
        <v>59078928.903280884</v>
      </c>
    </row>
    <row r="4749" spans="2:6" ht="13.15" customHeight="1" x14ac:dyDescent="0.3">
      <c r="B4749" s="1173" t="s">
        <v>5522</v>
      </c>
      <c r="C4749" s="1206">
        <v>31469205.045784868</v>
      </c>
      <c r="D4749" s="1206">
        <v>1010663.8409795066</v>
      </c>
      <c r="E4749" s="1206">
        <v>6906596.0466207536</v>
      </c>
      <c r="F4749" s="1210">
        <v>39386464.933385126</v>
      </c>
    </row>
    <row r="4750" spans="2:6" ht="13.15" customHeight="1" x14ac:dyDescent="0.3">
      <c r="B4750" s="1172" t="s">
        <v>5523</v>
      </c>
      <c r="C4750" s="1207">
        <v>6658296.8788351528</v>
      </c>
      <c r="D4750" s="1208">
        <v>147771.94366646878</v>
      </c>
      <c r="E4750" s="1207">
        <v>238685.38475932609</v>
      </c>
      <c r="F4750" s="1211">
        <v>7044754.2072609477</v>
      </c>
    </row>
    <row r="4751" spans="2:6" ht="13.15" customHeight="1" x14ac:dyDescent="0.3">
      <c r="B4751" s="1173" t="s">
        <v>5524</v>
      </c>
      <c r="C4751" s="1206">
        <v>112352547.20406182</v>
      </c>
      <c r="D4751" s="1206">
        <v>2526448.5197752095</v>
      </c>
      <c r="E4751" s="1206">
        <v>7617681.7157642767</v>
      </c>
      <c r="F4751" s="1210">
        <v>122496677.4396013</v>
      </c>
    </row>
    <row r="4752" spans="2:6" ht="13.15" customHeight="1" x14ac:dyDescent="0.3">
      <c r="B4752" s="1172" t="s">
        <v>5525</v>
      </c>
      <c r="C4752" s="1207">
        <v>36165813.97329887</v>
      </c>
      <c r="D4752" s="1208">
        <v>688368.74281807966</v>
      </c>
      <c r="E4752" s="1207">
        <v>2474585.852700091</v>
      </c>
      <c r="F4752" s="1211">
        <v>39328768.568817042</v>
      </c>
    </row>
    <row r="4753" spans="2:6" ht="13.15" customHeight="1" x14ac:dyDescent="0.3">
      <c r="B4753" s="1173" t="s">
        <v>5526</v>
      </c>
      <c r="C4753" s="1206">
        <v>46072153.796800807</v>
      </c>
      <c r="D4753" s="1206">
        <v>1330805.8958706756</v>
      </c>
      <c r="E4753" s="1206">
        <v>4180575.1314558322</v>
      </c>
      <c r="F4753" s="1210">
        <v>51583534.824127316</v>
      </c>
    </row>
    <row r="4754" spans="2:6" ht="13.15" customHeight="1" x14ac:dyDescent="0.3">
      <c r="B4754" s="1172" t="s">
        <v>5527</v>
      </c>
      <c r="C4754" s="1207">
        <v>34285914.222913302</v>
      </c>
      <c r="D4754" s="1208">
        <v>1306855.0485113447</v>
      </c>
      <c r="E4754" s="1207">
        <v>8672610.1047368832</v>
      </c>
      <c r="F4754" s="1211">
        <v>44265379.376161531</v>
      </c>
    </row>
    <row r="4755" spans="2:6" ht="13.15" customHeight="1" x14ac:dyDescent="0.3">
      <c r="B4755" s="1173" t="s">
        <v>5528</v>
      </c>
      <c r="C4755" s="1206">
        <v>67239732.13810128</v>
      </c>
      <c r="D4755" s="1206">
        <v>4453154.8752688039</v>
      </c>
      <c r="E4755" s="1206">
        <v>124103229.78772978</v>
      </c>
      <c r="F4755" s="1210">
        <v>195796116.80109987</v>
      </c>
    </row>
    <row r="4756" spans="2:6" ht="13.15" customHeight="1" x14ac:dyDescent="0.3">
      <c r="B4756" s="1172" t="s">
        <v>5529</v>
      </c>
      <c r="C4756" s="1207">
        <v>123074584.37712823</v>
      </c>
      <c r="D4756" s="1208">
        <v>3196678.2248458285</v>
      </c>
      <c r="E4756" s="1207">
        <v>14239003.164314855</v>
      </c>
      <c r="F4756" s="1211">
        <v>140510265.76628891</v>
      </c>
    </row>
    <row r="4757" spans="2:6" ht="13.15" customHeight="1" x14ac:dyDescent="0.3">
      <c r="B4757" s="1173" t="s">
        <v>5530</v>
      </c>
      <c r="C4757" s="1206">
        <v>269594528.010427</v>
      </c>
      <c r="D4757" s="1206">
        <v>35589734.896458544</v>
      </c>
      <c r="E4757" s="1206">
        <v>103767644.27979781</v>
      </c>
      <c r="F4757" s="1210">
        <v>408951907.18668336</v>
      </c>
    </row>
    <row r="4758" spans="2:6" ht="13.15" customHeight="1" x14ac:dyDescent="0.3">
      <c r="B4758" s="1172" t="s">
        <v>5531</v>
      </c>
      <c r="C4758" s="1207">
        <v>23116841.040058814</v>
      </c>
      <c r="D4758" s="1208">
        <v>1606789.4554542182</v>
      </c>
      <c r="E4758" s="1207">
        <v>10839588.622757394</v>
      </c>
      <c r="F4758" s="1211">
        <v>35563219.118270427</v>
      </c>
    </row>
    <row r="4759" spans="2:6" ht="13.15" customHeight="1" x14ac:dyDescent="0.3">
      <c r="B4759" s="1173" t="s">
        <v>5532</v>
      </c>
      <c r="C4759" s="1206">
        <v>46361621.219143733</v>
      </c>
      <c r="D4759" s="1206">
        <v>2859171.1020102333</v>
      </c>
      <c r="E4759" s="1206">
        <v>28749981.814265795</v>
      </c>
      <c r="F4759" s="1210">
        <v>77970774.135419756</v>
      </c>
    </row>
    <row r="4760" spans="2:6" ht="13.15" customHeight="1" x14ac:dyDescent="0.3">
      <c r="B4760" s="1172" t="s">
        <v>5533</v>
      </c>
      <c r="C4760" s="1207">
        <v>53046270.55671104</v>
      </c>
      <c r="D4760" s="1208">
        <v>2703082.5010057129</v>
      </c>
      <c r="E4760" s="1207">
        <v>16198995.476361344</v>
      </c>
      <c r="F4760" s="1211">
        <v>71948348.534078106</v>
      </c>
    </row>
    <row r="4761" spans="2:6" ht="13.15" customHeight="1" x14ac:dyDescent="0.3">
      <c r="B4761" s="1173" t="s">
        <v>5534</v>
      </c>
      <c r="C4761" s="1206">
        <v>11300425.852804422</v>
      </c>
      <c r="D4761" s="1206">
        <v>707703.9157156829</v>
      </c>
      <c r="E4761" s="1206">
        <v>5866862.7436376782</v>
      </c>
      <c r="F4761" s="1210">
        <v>17874992.512157783</v>
      </c>
    </row>
    <row r="4762" spans="2:6" ht="13.15" customHeight="1" x14ac:dyDescent="0.3">
      <c r="B4762" s="1172" t="s">
        <v>5535</v>
      </c>
      <c r="C4762" s="1207">
        <v>49207686.762217298</v>
      </c>
      <c r="D4762" s="1208">
        <v>1621171.2216124064</v>
      </c>
      <c r="E4762" s="1207">
        <v>2874288.1757554132</v>
      </c>
      <c r="F4762" s="1211">
        <v>53703146.159585118</v>
      </c>
    </row>
    <row r="4763" spans="2:6" ht="13.15" customHeight="1" x14ac:dyDescent="0.3">
      <c r="B4763" s="1173" t="s">
        <v>5536</v>
      </c>
      <c r="C4763" s="1206">
        <v>28669563.523275714</v>
      </c>
      <c r="D4763" s="1206">
        <v>1527154.9988111802</v>
      </c>
      <c r="E4763" s="1206">
        <v>5377706.432667248</v>
      </c>
      <c r="F4763" s="1210">
        <v>35574424.954754144</v>
      </c>
    </row>
    <row r="4764" spans="2:6" ht="13.15" customHeight="1" x14ac:dyDescent="0.3">
      <c r="B4764" s="1172" t="s">
        <v>5537</v>
      </c>
      <c r="C4764" s="1207">
        <v>32807582.250410035</v>
      </c>
      <c r="D4764" s="1208">
        <v>1390035.6940701006</v>
      </c>
      <c r="E4764" s="1207">
        <v>3386788.7910909452</v>
      </c>
      <c r="F4764" s="1211">
        <v>37584406.735571079</v>
      </c>
    </row>
    <row r="4765" spans="2:6" ht="13.15" customHeight="1" x14ac:dyDescent="0.3">
      <c r="B4765" s="1173" t="s">
        <v>5538</v>
      </c>
      <c r="C4765" s="1206">
        <v>43729106.170666546</v>
      </c>
      <c r="D4765" s="1206">
        <v>3017806.7672756459</v>
      </c>
      <c r="E4765" s="1206">
        <v>18219939.063836679</v>
      </c>
      <c r="F4765" s="1210">
        <v>64966852.001778871</v>
      </c>
    </row>
    <row r="4766" spans="2:6" ht="13.15" customHeight="1" x14ac:dyDescent="0.3">
      <c r="B4766" s="1172" t="s">
        <v>5539</v>
      </c>
      <c r="C4766" s="1207">
        <v>73112097.65702799</v>
      </c>
      <c r="D4766" s="1208">
        <v>2464362.0693936786</v>
      </c>
      <c r="E4766" s="1207">
        <v>37903367.365927607</v>
      </c>
      <c r="F4766" s="1211">
        <v>113479827.09234928</v>
      </c>
    </row>
    <row r="4767" spans="2:6" ht="13.15" customHeight="1" x14ac:dyDescent="0.3">
      <c r="B4767" s="1173" t="s">
        <v>5540</v>
      </c>
      <c r="C4767" s="1206">
        <v>33641985.749437235</v>
      </c>
      <c r="D4767" s="1206">
        <v>846610.38709285774</v>
      </c>
      <c r="E4767" s="1206">
        <v>6358131.6551137296</v>
      </c>
      <c r="F4767" s="1210">
        <v>40846727.791643821</v>
      </c>
    </row>
    <row r="4768" spans="2:6" ht="13.15" customHeight="1" x14ac:dyDescent="0.3">
      <c r="B4768" s="1172" t="s">
        <v>5541</v>
      </c>
      <c r="C4768" s="1207">
        <v>3053062.0582961617</v>
      </c>
      <c r="D4768" s="1208">
        <v>554823.77134919225</v>
      </c>
      <c r="E4768" s="1207">
        <v>2520149.6949019483</v>
      </c>
      <c r="F4768" s="1211">
        <v>6128035.5245473022</v>
      </c>
    </row>
    <row r="4769" spans="2:6" ht="13.15" customHeight="1" x14ac:dyDescent="0.3">
      <c r="B4769" s="1173" t="s">
        <v>5542</v>
      </c>
      <c r="C4769" s="1206">
        <v>27464450.565917853</v>
      </c>
      <c r="D4769" s="1206">
        <v>1414000.613607669</v>
      </c>
      <c r="E4769" s="1206">
        <v>10501786.491668874</v>
      </c>
      <c r="F4769" s="1210">
        <v>39380237.671194397</v>
      </c>
    </row>
    <row r="4770" spans="2:6" ht="13.15" customHeight="1" x14ac:dyDescent="0.3">
      <c r="B4770" s="1172" t="s">
        <v>5543</v>
      </c>
      <c r="C4770" s="1207">
        <v>90507451.244994521</v>
      </c>
      <c r="D4770" s="1208">
        <v>2813633.5332353846</v>
      </c>
      <c r="E4770" s="1207">
        <v>21174741.132305298</v>
      </c>
      <c r="F4770" s="1211">
        <v>114495825.9105352</v>
      </c>
    </row>
    <row r="4771" spans="2:6" ht="13.15" customHeight="1" x14ac:dyDescent="0.3">
      <c r="B4771" s="1173" t="s">
        <v>5544</v>
      </c>
      <c r="C4771" s="1206">
        <v>81318225.997976065</v>
      </c>
      <c r="D4771" s="1206">
        <v>3358634.924175167</v>
      </c>
      <c r="E4771" s="1206">
        <v>10351080.070510693</v>
      </c>
      <c r="F4771" s="1210">
        <v>95027940.992661923</v>
      </c>
    </row>
    <row r="4772" spans="2:6" ht="13.15" customHeight="1" x14ac:dyDescent="0.3">
      <c r="B4772" s="1172" t="s">
        <v>5545</v>
      </c>
      <c r="C4772" s="1207">
        <v>26126346.443766586</v>
      </c>
      <c r="D4772" s="1208">
        <v>1060057.1865912862</v>
      </c>
      <c r="E4772" s="1207">
        <v>6304541.6618465045</v>
      </c>
      <c r="F4772" s="1211">
        <v>33490945.292204376</v>
      </c>
    </row>
    <row r="4773" spans="2:6" ht="13.15" customHeight="1" x14ac:dyDescent="0.3">
      <c r="B4773" s="1173" t="s">
        <v>5546</v>
      </c>
      <c r="C4773" s="1206">
        <v>78652667.970155984</v>
      </c>
      <c r="D4773" s="1206">
        <v>2342806.5937826927</v>
      </c>
      <c r="E4773" s="1206">
        <v>4517828.1883645728</v>
      </c>
      <c r="F4773" s="1210">
        <v>85513302.752303243</v>
      </c>
    </row>
    <row r="4774" spans="2:6" ht="13.15" customHeight="1" x14ac:dyDescent="0.3">
      <c r="B4774" s="1172" t="s">
        <v>5547</v>
      </c>
      <c r="C4774" s="1207">
        <v>43327538.392784193</v>
      </c>
      <c r="D4774" s="1208">
        <v>1293514.6235426932</v>
      </c>
      <c r="E4774" s="1207">
        <v>1428654.8896354903</v>
      </c>
      <c r="F4774" s="1211">
        <v>46049707.905962378</v>
      </c>
    </row>
    <row r="4775" spans="2:6" ht="13.15" customHeight="1" x14ac:dyDescent="0.3">
      <c r="B4775" s="1173" t="s">
        <v>5548</v>
      </c>
      <c r="C4775" s="1206">
        <v>288658552.05521107</v>
      </c>
      <c r="D4775" s="1206">
        <v>6967416.8886907902</v>
      </c>
      <c r="E4775" s="1206">
        <v>52524087.982463352</v>
      </c>
      <c r="F4775" s="1210">
        <v>348150056.9263652</v>
      </c>
    </row>
    <row r="4776" spans="2:6" ht="13.15" customHeight="1" x14ac:dyDescent="0.3">
      <c r="B4776" s="1172" t="s">
        <v>5549</v>
      </c>
      <c r="C4776" s="1207">
        <v>73818425.475792155</v>
      </c>
      <c r="D4776" s="1208">
        <v>1683201.3832809899</v>
      </c>
      <c r="E4776" s="1207">
        <v>39980706.264948077</v>
      </c>
      <c r="F4776" s="1211">
        <v>115482333.12402123</v>
      </c>
    </row>
    <row r="4777" spans="2:6" ht="13.15" customHeight="1" x14ac:dyDescent="0.3">
      <c r="B4777" s="1173" t="s">
        <v>5550</v>
      </c>
      <c r="C4777" s="1206">
        <v>79796200.829647511</v>
      </c>
      <c r="D4777" s="1206">
        <v>4247757.3617219245</v>
      </c>
      <c r="E4777" s="1206">
        <v>32388853.488432877</v>
      </c>
      <c r="F4777" s="1210">
        <v>116432811.6798023</v>
      </c>
    </row>
    <row r="4778" spans="2:6" ht="13.15" customHeight="1" x14ac:dyDescent="0.3">
      <c r="B4778" s="1172" t="s">
        <v>5551</v>
      </c>
      <c r="C4778" s="1207">
        <v>131987450.16055126</v>
      </c>
      <c r="D4778" s="1208">
        <v>2859410.3290402619</v>
      </c>
      <c r="E4778" s="1207">
        <v>53443917.317836136</v>
      </c>
      <c r="F4778" s="1211">
        <v>188290777.80742767</v>
      </c>
    </row>
    <row r="4779" spans="2:6" ht="13.15" customHeight="1" x14ac:dyDescent="0.3">
      <c r="B4779" s="1173" t="s">
        <v>5552</v>
      </c>
      <c r="C4779" s="1206">
        <v>61938928.237064876</v>
      </c>
      <c r="D4779" s="1206">
        <v>1569751.4823345016</v>
      </c>
      <c r="E4779" s="1206">
        <v>17838491.180521689</v>
      </c>
      <c r="F4779" s="1210">
        <v>81347170.89992106</v>
      </c>
    </row>
    <row r="4780" spans="2:6" ht="13.15" customHeight="1" x14ac:dyDescent="0.3">
      <c r="B4780" s="1172" t="s">
        <v>5553</v>
      </c>
      <c r="C4780" s="1207">
        <v>22084589.288684975</v>
      </c>
      <c r="D4780" s="1208">
        <v>559678.67284094822</v>
      </c>
      <c r="E4780" s="1207">
        <v>4341283.3716339311</v>
      </c>
      <c r="F4780" s="1211">
        <v>26985551.333159856</v>
      </c>
    </row>
    <row r="4781" spans="2:6" ht="13.15" customHeight="1" x14ac:dyDescent="0.3">
      <c r="B4781" s="1173" t="s">
        <v>5554</v>
      </c>
      <c r="C4781" s="1206">
        <v>6686560.9148846744</v>
      </c>
      <c r="D4781" s="1206">
        <v>129731.41116666756</v>
      </c>
      <c r="E4781" s="1206">
        <v>10983046.857473047</v>
      </c>
      <c r="F4781" s="1210">
        <v>17799339.183524389</v>
      </c>
    </row>
    <row r="4782" spans="2:6" ht="13.15" customHeight="1" x14ac:dyDescent="0.3">
      <c r="B4782" s="1172" t="s">
        <v>5555</v>
      </c>
      <c r="C4782" s="1207">
        <v>13380221.974090967</v>
      </c>
      <c r="D4782" s="1208">
        <v>483745.19907423406</v>
      </c>
      <c r="E4782" s="1207">
        <v>280483.10992281907</v>
      </c>
      <c r="F4782" s="1211">
        <v>14144450.283088021</v>
      </c>
    </row>
    <row r="4783" spans="2:6" ht="13.15" customHeight="1" x14ac:dyDescent="0.3">
      <c r="B4783" s="1173" t="s">
        <v>5556</v>
      </c>
      <c r="C4783" s="1206">
        <v>20922077.197256822</v>
      </c>
      <c r="D4783" s="1206">
        <v>218512.7836637393</v>
      </c>
      <c r="E4783" s="1206">
        <v>223620.91660586631</v>
      </c>
      <c r="F4783" s="1210">
        <v>21364210.897526428</v>
      </c>
    </row>
    <row r="4784" spans="2:6" ht="13.15" customHeight="1" x14ac:dyDescent="0.3">
      <c r="B4784" s="1172" t="s">
        <v>5557</v>
      </c>
      <c r="C4784" s="1207">
        <v>56334866.24875322</v>
      </c>
      <c r="D4784" s="1208">
        <v>1166949.4524793443</v>
      </c>
      <c r="E4784" s="1207">
        <v>55092644.483695909</v>
      </c>
      <c r="F4784" s="1211">
        <v>112594460.18492848</v>
      </c>
    </row>
    <row r="4785" spans="2:6" ht="13.15" customHeight="1" x14ac:dyDescent="0.3">
      <c r="B4785" s="1173" t="s">
        <v>5558</v>
      </c>
      <c r="C4785" s="1206">
        <v>14941707.559899326</v>
      </c>
      <c r="D4785" s="1206">
        <v>201330.65403639348</v>
      </c>
      <c r="E4785" s="1206">
        <v>168425.69312556688</v>
      </c>
      <c r="F4785" s="1210">
        <v>15311463.907061286</v>
      </c>
    </row>
    <row r="4786" spans="2:6" ht="13.15" customHeight="1" x14ac:dyDescent="0.3">
      <c r="B4786" s="1172" t="s">
        <v>5559</v>
      </c>
      <c r="C4786" s="1207">
        <v>15733646.734233752</v>
      </c>
      <c r="D4786" s="1208">
        <v>382650.67061980942</v>
      </c>
      <c r="E4786" s="1207">
        <v>2123162.473088956</v>
      </c>
      <c r="F4786" s="1211">
        <v>18239459.877942517</v>
      </c>
    </row>
    <row r="4787" spans="2:6" ht="13.15" customHeight="1" x14ac:dyDescent="0.3">
      <c r="B4787" s="1173" t="s">
        <v>5560</v>
      </c>
      <c r="C4787" s="1206">
        <v>3589942.2020001202</v>
      </c>
      <c r="D4787" s="1206">
        <v>70881.561779640382</v>
      </c>
      <c r="E4787" s="1206">
        <v>123.47924715950653</v>
      </c>
      <c r="F4787" s="1210">
        <v>3660947.2430269197</v>
      </c>
    </row>
    <row r="4788" spans="2:6" ht="13.15" customHeight="1" x14ac:dyDescent="0.3">
      <c r="B4788" s="1172" t="s">
        <v>5561</v>
      </c>
      <c r="C4788" s="1207">
        <v>22695884.40652898</v>
      </c>
      <c r="D4788" s="1208">
        <v>560185.27125747944</v>
      </c>
      <c r="E4788" s="1207">
        <v>1286221.5780369998</v>
      </c>
      <c r="F4788" s="1211">
        <v>24542291.255823459</v>
      </c>
    </row>
    <row r="4789" spans="2:6" ht="13.15" customHeight="1" x14ac:dyDescent="0.3">
      <c r="B4789" s="1173" t="s">
        <v>5562</v>
      </c>
      <c r="C4789" s="1206">
        <v>32419122.431275319</v>
      </c>
      <c r="D4789" s="1206">
        <v>651443.34712425899</v>
      </c>
      <c r="E4789" s="1206">
        <v>1084765.1862962651</v>
      </c>
      <c r="F4789" s="1210">
        <v>34155330.964695841</v>
      </c>
    </row>
    <row r="4790" spans="2:6" ht="13.15" customHeight="1" x14ac:dyDescent="0.3">
      <c r="B4790" s="1172" t="s">
        <v>5563</v>
      </c>
      <c r="C4790" s="1207">
        <v>17379378.263242867</v>
      </c>
      <c r="D4790" s="1208">
        <v>460216.51706201286</v>
      </c>
      <c r="E4790" s="1207">
        <v>3535573.3983989581</v>
      </c>
      <c r="F4790" s="1211">
        <v>21375168.178703837</v>
      </c>
    </row>
    <row r="4791" spans="2:6" ht="13.15" customHeight="1" x14ac:dyDescent="0.3">
      <c r="B4791" s="1173" t="s">
        <v>5564</v>
      </c>
      <c r="C4791" s="1206">
        <v>81651523.157381281</v>
      </c>
      <c r="D4791" s="1206">
        <v>2149539.2978760861</v>
      </c>
      <c r="E4791" s="1206">
        <v>17274117.76772701</v>
      </c>
      <c r="F4791" s="1210">
        <v>101075180.22298437</v>
      </c>
    </row>
    <row r="4792" spans="2:6" ht="13.15" customHeight="1" x14ac:dyDescent="0.3">
      <c r="B4792" s="1172" t="s">
        <v>5565</v>
      </c>
      <c r="C4792" s="1207">
        <v>21995154.778479975</v>
      </c>
      <c r="D4792" s="1208">
        <v>492892.11492826743</v>
      </c>
      <c r="E4792" s="1207">
        <v>41636.827171439014</v>
      </c>
      <c r="F4792" s="1211">
        <v>22529683.72057968</v>
      </c>
    </row>
    <row r="4793" spans="2:6" ht="13.15" customHeight="1" x14ac:dyDescent="0.3">
      <c r="B4793" s="1173" t="s">
        <v>5566</v>
      </c>
      <c r="C4793" s="1206">
        <v>24961513.151310205</v>
      </c>
      <c r="D4793" s="1206">
        <v>917871.89768489625</v>
      </c>
      <c r="E4793" s="1206">
        <v>65320.521747378945</v>
      </c>
      <c r="F4793" s="1210">
        <v>25944705.57074248</v>
      </c>
    </row>
    <row r="4794" spans="2:6" ht="13.15" customHeight="1" x14ac:dyDescent="0.3">
      <c r="B4794" s="1172" t="s">
        <v>5567</v>
      </c>
      <c r="C4794" s="1207">
        <v>10819527.616251688</v>
      </c>
      <c r="D4794" s="1208">
        <v>218555.00019845032</v>
      </c>
      <c r="E4794" s="1207">
        <v>74025.808672124171</v>
      </c>
      <c r="F4794" s="1211">
        <v>11112108.425122263</v>
      </c>
    </row>
    <row r="4795" spans="2:6" ht="13.15" customHeight="1" x14ac:dyDescent="0.3">
      <c r="B4795" s="1173" t="s">
        <v>5568</v>
      </c>
      <c r="C4795" s="1206">
        <v>3873128.7274431544</v>
      </c>
      <c r="D4795" s="1206">
        <v>29551.574297646373</v>
      </c>
      <c r="E4795" s="1206">
        <v>243254.11690422785</v>
      </c>
      <c r="F4795" s="1210">
        <v>4145934.418645029</v>
      </c>
    </row>
    <row r="4796" spans="2:6" ht="13.15" customHeight="1" x14ac:dyDescent="0.3">
      <c r="B4796" s="1172" t="s">
        <v>5569</v>
      </c>
      <c r="C4796" s="1207">
        <v>30075938.263904084</v>
      </c>
      <c r="D4796" s="1208">
        <v>509877.23406029562</v>
      </c>
      <c r="E4796" s="1207">
        <v>233506.64224059906</v>
      </c>
      <c r="F4796" s="1211">
        <v>30819322.140204977</v>
      </c>
    </row>
    <row r="4797" spans="2:6" ht="13.15" customHeight="1" x14ac:dyDescent="0.3">
      <c r="B4797" s="1173" t="s">
        <v>5570</v>
      </c>
      <c r="C4797" s="1206">
        <v>28342956.884481248</v>
      </c>
      <c r="D4797" s="1206">
        <v>671608.77853784326</v>
      </c>
      <c r="E4797" s="1206">
        <v>4299485.6464704368</v>
      </c>
      <c r="F4797" s="1210">
        <v>33314051.309489526</v>
      </c>
    </row>
    <row r="4798" spans="2:6" ht="13.15" customHeight="1" x14ac:dyDescent="0.3">
      <c r="B4798" s="1172" t="s">
        <v>5571</v>
      </c>
      <c r="C4798" s="1207">
        <v>205097226.61655107</v>
      </c>
      <c r="D4798" s="1208">
        <v>8841802.8854993191</v>
      </c>
      <c r="E4798" s="1207">
        <v>20412468.633190919</v>
      </c>
      <c r="F4798" s="1211">
        <v>234351498.13524133</v>
      </c>
    </row>
    <row r="4799" spans="2:6" ht="13.15" customHeight="1" x14ac:dyDescent="0.3">
      <c r="B4799" s="1173" t="s">
        <v>5572</v>
      </c>
      <c r="C4799" s="1206">
        <v>388455176.7326743</v>
      </c>
      <c r="D4799" s="1206">
        <v>21515473.977105036</v>
      </c>
      <c r="E4799" s="1206">
        <v>178434977.06790337</v>
      </c>
      <c r="F4799" s="1210">
        <v>588405627.77768266</v>
      </c>
    </row>
    <row r="4800" spans="2:6" ht="13.15" customHeight="1" x14ac:dyDescent="0.3">
      <c r="B4800" s="1172" t="s">
        <v>5573</v>
      </c>
      <c r="C4800" s="1207">
        <v>211931388.60858324</v>
      </c>
      <c r="D4800" s="1208">
        <v>11349873.140497046</v>
      </c>
      <c r="E4800" s="1207">
        <v>167698695.42889363</v>
      </c>
      <c r="F4800" s="1211">
        <v>390979957.17797393</v>
      </c>
    </row>
    <row r="4801" spans="2:6" ht="13.15" customHeight="1" x14ac:dyDescent="0.3">
      <c r="B4801" s="1173" t="s">
        <v>5574</v>
      </c>
      <c r="C4801" s="1206">
        <v>290201194.95031953</v>
      </c>
      <c r="D4801" s="1206">
        <v>11736140.360923752</v>
      </c>
      <c r="E4801" s="1206">
        <v>73817255.23667112</v>
      </c>
      <c r="F4801" s="1210">
        <v>375754590.54791439</v>
      </c>
    </row>
    <row r="4802" spans="2:6" ht="13.15" customHeight="1" x14ac:dyDescent="0.3">
      <c r="B4802" s="1172" t="s">
        <v>5575</v>
      </c>
      <c r="C4802" s="1207">
        <v>29322776.80086467</v>
      </c>
      <c r="D4802" s="1208">
        <v>898607.08567847894</v>
      </c>
      <c r="E4802" s="1207">
        <v>1385745.8512475621</v>
      </c>
      <c r="F4802" s="1211">
        <v>31607129.737790711</v>
      </c>
    </row>
    <row r="4803" spans="2:6" ht="13.15" customHeight="1" x14ac:dyDescent="0.3">
      <c r="B4803" s="1173" t="s">
        <v>5576</v>
      </c>
      <c r="C4803" s="1206">
        <v>49736784.055414885</v>
      </c>
      <c r="D4803" s="1206">
        <v>3089645.2371754004</v>
      </c>
      <c r="E4803" s="1206">
        <v>6955587.0229016431</v>
      </c>
      <c r="F4803" s="1210">
        <v>59782016.31549193</v>
      </c>
    </row>
    <row r="4804" spans="2:6" ht="13.15" customHeight="1" x14ac:dyDescent="0.3">
      <c r="B4804" s="1172" t="s">
        <v>5577</v>
      </c>
      <c r="C4804" s="1207">
        <v>50621434.729641199</v>
      </c>
      <c r="D4804" s="1208">
        <v>716372.37750965904</v>
      </c>
      <c r="E4804" s="1207">
        <v>3351477.0482861032</v>
      </c>
      <c r="F4804" s="1211">
        <v>54689284.155436963</v>
      </c>
    </row>
    <row r="4805" spans="2:6" ht="13.15" customHeight="1" x14ac:dyDescent="0.3">
      <c r="B4805" s="1173" t="s">
        <v>5578</v>
      </c>
      <c r="C4805" s="1206">
        <v>106570025.81905091</v>
      </c>
      <c r="D4805" s="1206">
        <v>2375228.8924406818</v>
      </c>
      <c r="E4805" s="1206">
        <v>6187738.0918325363</v>
      </c>
      <c r="F4805" s="1210">
        <v>115132992.80332412</v>
      </c>
    </row>
    <row r="4806" spans="2:6" ht="13.15" customHeight="1" x14ac:dyDescent="0.3">
      <c r="B4806" s="1172" t="s">
        <v>5579</v>
      </c>
      <c r="C4806" s="1207">
        <v>184698238.89806587</v>
      </c>
      <c r="D4806" s="1208">
        <v>4938377.6530579217</v>
      </c>
      <c r="E4806" s="1207">
        <v>37528137.327483855</v>
      </c>
      <c r="F4806" s="1211">
        <v>227164753.87860766</v>
      </c>
    </row>
    <row r="4807" spans="2:6" ht="13.15" customHeight="1" x14ac:dyDescent="0.3">
      <c r="B4807" s="1173" t="s">
        <v>5580</v>
      </c>
      <c r="C4807" s="1206">
        <v>1869026152.4394932</v>
      </c>
      <c r="D4807" s="1206">
        <v>25356503.171243686</v>
      </c>
      <c r="E4807" s="1206">
        <v>284363807.22010458</v>
      </c>
      <c r="F4807" s="1210">
        <v>2178746462.8308415</v>
      </c>
    </row>
    <row r="4808" spans="2:6" ht="13.15" customHeight="1" x14ac:dyDescent="0.3">
      <c r="B4808" s="1172" t="s">
        <v>5581</v>
      </c>
      <c r="C4808" s="1207">
        <v>1636656042.6124721</v>
      </c>
      <c r="D4808" s="1208">
        <v>25651751.542833649</v>
      </c>
      <c r="E4808" s="1207">
        <v>170245241.69400007</v>
      </c>
      <c r="F4808" s="1211">
        <v>1832553035.8493056</v>
      </c>
    </row>
    <row r="4809" spans="2:6" ht="13.15" customHeight="1" x14ac:dyDescent="0.3">
      <c r="B4809" s="1173" t="s">
        <v>5582</v>
      </c>
      <c r="C4809" s="1206">
        <v>1514122844.2398674</v>
      </c>
      <c r="D4809" s="1206">
        <v>23796489.636249166</v>
      </c>
      <c r="E4809" s="1206">
        <v>320490706.54576153</v>
      </c>
      <c r="F4809" s="1210">
        <v>1858410040.4218781</v>
      </c>
    </row>
    <row r="4810" spans="2:6" ht="13.15" customHeight="1" x14ac:dyDescent="0.3">
      <c r="B4810" s="1172" t="s">
        <v>5583</v>
      </c>
      <c r="C4810" s="1207">
        <v>1452685022.3424239</v>
      </c>
      <c r="D4810" s="1208">
        <v>21932221.535593033</v>
      </c>
      <c r="E4810" s="1207">
        <v>169041167.44224295</v>
      </c>
      <c r="F4810" s="1211">
        <v>1643658411.3202598</v>
      </c>
    </row>
    <row r="4811" spans="2:6" ht="13.15" customHeight="1" x14ac:dyDescent="0.3">
      <c r="B4811" s="1173" t="s">
        <v>5584</v>
      </c>
      <c r="C4811" s="1206">
        <v>1386501573.2134004</v>
      </c>
      <c r="D4811" s="1206">
        <v>30760810.645727836</v>
      </c>
      <c r="E4811" s="1206">
        <v>310687038.41373724</v>
      </c>
      <c r="F4811" s="1210">
        <v>1727949422.2728655</v>
      </c>
    </row>
    <row r="4812" spans="2:6" ht="13.15" customHeight="1" x14ac:dyDescent="0.3">
      <c r="B4812" s="1172" t="s">
        <v>5585</v>
      </c>
      <c r="C4812" s="1207">
        <v>425627845.78727353</v>
      </c>
      <c r="D4812" s="1208">
        <v>16125041.670362538</v>
      </c>
      <c r="E4812" s="1207">
        <v>185034484.61362076</v>
      </c>
      <c r="F4812" s="1211">
        <v>626787372.07125688</v>
      </c>
    </row>
    <row r="4813" spans="2:6" ht="13.15" customHeight="1" x14ac:dyDescent="0.3">
      <c r="B4813" s="1173" t="s">
        <v>5586</v>
      </c>
      <c r="C4813" s="1206">
        <v>230841530.67931971</v>
      </c>
      <c r="D4813" s="1206">
        <v>5925203.2241039909</v>
      </c>
      <c r="E4813" s="1206">
        <v>54969977.512687266</v>
      </c>
      <c r="F4813" s="1210">
        <v>291736711.41611099</v>
      </c>
    </row>
    <row r="4814" spans="2:6" ht="13.15" customHeight="1" x14ac:dyDescent="0.3">
      <c r="B4814" s="1172" t="s">
        <v>5587</v>
      </c>
      <c r="C4814" s="1207">
        <v>122819798.4289716</v>
      </c>
      <c r="D4814" s="1208">
        <v>5907078.2585347667</v>
      </c>
      <c r="E4814" s="1207">
        <v>58008055.440789185</v>
      </c>
      <c r="F4814" s="1211">
        <v>186734932.12829557</v>
      </c>
    </row>
    <row r="4815" spans="2:6" ht="13.15" customHeight="1" x14ac:dyDescent="0.3">
      <c r="B4815" s="1173" t="s">
        <v>5588</v>
      </c>
      <c r="C4815" s="1206">
        <v>102606233.71027018</v>
      </c>
      <c r="D4815" s="1206">
        <v>2125672.8835861776</v>
      </c>
      <c r="E4815" s="1206">
        <v>36857783.085827209</v>
      </c>
      <c r="F4815" s="1210">
        <v>141589689.67968357</v>
      </c>
    </row>
    <row r="4816" spans="2:6" ht="13.15" customHeight="1" x14ac:dyDescent="0.3">
      <c r="B4816" s="1172" t="s">
        <v>5589</v>
      </c>
      <c r="C4816" s="1207">
        <v>167042774.25370151</v>
      </c>
      <c r="D4816" s="1208">
        <v>2864602.9628097066</v>
      </c>
      <c r="E4816" s="1207">
        <v>18017118.786038175</v>
      </c>
      <c r="F4816" s="1211">
        <v>187924496.00254941</v>
      </c>
    </row>
    <row r="4817" spans="2:6" ht="13.15" customHeight="1" x14ac:dyDescent="0.3">
      <c r="B4817" s="1173" t="s">
        <v>5590</v>
      </c>
      <c r="C4817" s="1206">
        <v>110366418.37132587</v>
      </c>
      <c r="D4817" s="1206">
        <v>2347703.7118091602</v>
      </c>
      <c r="E4817" s="1206">
        <v>6585484.2776241153</v>
      </c>
      <c r="F4817" s="1210">
        <v>119299606.36075914</v>
      </c>
    </row>
    <row r="4818" spans="2:6" ht="13.15" customHeight="1" x14ac:dyDescent="0.3">
      <c r="B4818" s="1172" t="s">
        <v>5591</v>
      </c>
      <c r="C4818" s="1207">
        <v>30373598.160464272</v>
      </c>
      <c r="D4818" s="1208">
        <v>765639.07351730682</v>
      </c>
      <c r="E4818" s="1207">
        <v>17907083.902318798</v>
      </c>
      <c r="F4818" s="1211">
        <v>49046321.136300378</v>
      </c>
    </row>
    <row r="4819" spans="2:6" ht="13.15" customHeight="1" x14ac:dyDescent="0.3">
      <c r="B4819" s="1173" t="s">
        <v>5592</v>
      </c>
      <c r="C4819" s="1206">
        <v>295549788.28428996</v>
      </c>
      <c r="D4819" s="1206">
        <v>7609248.9380792025</v>
      </c>
      <c r="E4819" s="1206">
        <v>52907142.898458175</v>
      </c>
      <c r="F4819" s="1210">
        <v>356066180.12082732</v>
      </c>
    </row>
    <row r="4820" spans="2:6" ht="13.15" customHeight="1" x14ac:dyDescent="0.3">
      <c r="B4820" s="1172" t="s">
        <v>5593</v>
      </c>
      <c r="C4820" s="1207">
        <v>60935077.062977545</v>
      </c>
      <c r="D4820" s="1208">
        <v>1827511.571101163</v>
      </c>
      <c r="E4820" s="1207">
        <v>3691260.8582718656</v>
      </c>
      <c r="F4820" s="1211">
        <v>66453849.492350578</v>
      </c>
    </row>
    <row r="4821" spans="2:6" ht="13.15" customHeight="1" x14ac:dyDescent="0.3">
      <c r="B4821" s="1173" t="s">
        <v>5594</v>
      </c>
      <c r="C4821" s="1206">
        <v>58255182.205277242</v>
      </c>
      <c r="D4821" s="1206">
        <v>600896.08289704635</v>
      </c>
      <c r="E4821" s="1206">
        <v>3256332.9664669265</v>
      </c>
      <c r="F4821" s="1210">
        <v>62112411.254641213</v>
      </c>
    </row>
    <row r="4822" spans="2:6" ht="13.15" customHeight="1" x14ac:dyDescent="0.3">
      <c r="B4822" s="1172" t="s">
        <v>5595</v>
      </c>
      <c r="C4822" s="1207">
        <v>123878539.18031456</v>
      </c>
      <c r="D4822" s="1208">
        <v>3640162.9219840788</v>
      </c>
      <c r="E4822" s="1207">
        <v>55793327.404426627</v>
      </c>
      <c r="F4822" s="1211">
        <v>183312029.50672525</v>
      </c>
    </row>
    <row r="4823" spans="2:6" ht="13.15" customHeight="1" x14ac:dyDescent="0.3">
      <c r="B4823" s="1173" t="s">
        <v>5596</v>
      </c>
      <c r="C4823" s="1206">
        <v>35978889.019908547</v>
      </c>
      <c r="D4823" s="1206">
        <v>628407.19135033165</v>
      </c>
      <c r="E4823" s="1206">
        <v>6233726.3136005271</v>
      </c>
      <c r="F4823" s="1210">
        <v>42841022.524859406</v>
      </c>
    </row>
    <row r="4824" spans="2:6" ht="13.15" customHeight="1" x14ac:dyDescent="0.3">
      <c r="B4824" s="1172" t="s">
        <v>5597</v>
      </c>
      <c r="C4824" s="1207">
        <v>30820224.546541508</v>
      </c>
      <c r="D4824" s="1208">
        <v>832707.0749947275</v>
      </c>
      <c r="E4824" s="1207">
        <v>10679107.145784469</v>
      </c>
      <c r="F4824" s="1211">
        <v>42332038.767320707</v>
      </c>
    </row>
    <row r="4825" spans="2:6" ht="13.15" customHeight="1" x14ac:dyDescent="0.3">
      <c r="B4825" s="1173" t="s">
        <v>5598</v>
      </c>
      <c r="C4825" s="1206">
        <v>14900881.730050016</v>
      </c>
      <c r="D4825" s="1206">
        <v>726124.3970278824</v>
      </c>
      <c r="E4825" s="1206">
        <v>2106123.779176123</v>
      </c>
      <c r="F4825" s="1210">
        <v>17733129.90625402</v>
      </c>
    </row>
    <row r="4826" spans="2:6" ht="13.15" customHeight="1" x14ac:dyDescent="0.3">
      <c r="B4826" s="1172" t="s">
        <v>5599</v>
      </c>
      <c r="C4826" s="1207">
        <v>19548881.977208324</v>
      </c>
      <c r="D4826" s="1208">
        <v>607847.73894611211</v>
      </c>
      <c r="E4826" s="1207">
        <v>2344013.2908141473</v>
      </c>
      <c r="F4826" s="1211">
        <v>22500743.006968584</v>
      </c>
    </row>
    <row r="4827" spans="2:6" ht="13.15" customHeight="1" x14ac:dyDescent="0.3">
      <c r="B4827" s="1173" t="s">
        <v>5600</v>
      </c>
      <c r="C4827" s="1206">
        <v>11553436.764880579</v>
      </c>
      <c r="D4827" s="1206">
        <v>181967.33678231668</v>
      </c>
      <c r="E4827" s="1206">
        <v>1780323.785545765</v>
      </c>
      <c r="F4827" s="1210">
        <v>13515727.887208661</v>
      </c>
    </row>
    <row r="4828" spans="2:6" ht="13.15" customHeight="1" x14ac:dyDescent="0.3">
      <c r="B4828" s="1172" t="s">
        <v>5601</v>
      </c>
      <c r="C4828" s="1207">
        <v>50575147.250313729</v>
      </c>
      <c r="D4828" s="1208">
        <v>1977844.6512067618</v>
      </c>
      <c r="E4828" s="1207">
        <v>7484632.8269499103</v>
      </c>
      <c r="F4828" s="1211">
        <v>60037624.7284704</v>
      </c>
    </row>
    <row r="4829" spans="2:6" ht="13.15" customHeight="1" x14ac:dyDescent="0.3">
      <c r="B4829" s="1173" t="s">
        <v>5602</v>
      </c>
      <c r="C4829" s="1206">
        <v>40545783.772316054</v>
      </c>
      <c r="D4829" s="1206">
        <v>1777569.4105381402</v>
      </c>
      <c r="E4829" s="1206">
        <v>10744929.001326246</v>
      </c>
      <c r="F4829" s="1210">
        <v>53068282.184180439</v>
      </c>
    </row>
    <row r="4830" spans="2:6" ht="13.15" customHeight="1" x14ac:dyDescent="0.3">
      <c r="B4830" s="1172" t="s">
        <v>5603</v>
      </c>
      <c r="C4830" s="1207">
        <v>11823788.41404992</v>
      </c>
      <c r="D4830" s="1208">
        <v>205200.50305156154</v>
      </c>
      <c r="E4830" s="1207">
        <v>1710133.07517804</v>
      </c>
      <c r="F4830" s="1211">
        <v>13739121.992279522</v>
      </c>
    </row>
    <row r="4831" spans="2:6" ht="13.15" customHeight="1" x14ac:dyDescent="0.3">
      <c r="B4831" s="1173" t="s">
        <v>5604</v>
      </c>
      <c r="C4831" s="1206">
        <v>13083517.866189465</v>
      </c>
      <c r="D4831" s="1206">
        <v>304620.44229578611</v>
      </c>
      <c r="E4831" s="1206">
        <v>410529.16204075929</v>
      </c>
      <c r="F4831" s="1210">
        <v>13798667.47052601</v>
      </c>
    </row>
    <row r="4832" spans="2:6" ht="13.15" customHeight="1" x14ac:dyDescent="0.3">
      <c r="B4832" s="1172" t="s">
        <v>5605</v>
      </c>
      <c r="C4832" s="1207">
        <v>40402415.473514132</v>
      </c>
      <c r="D4832" s="1208">
        <v>1292670.2928484743</v>
      </c>
      <c r="E4832" s="1207">
        <v>16717954.297296733</v>
      </c>
      <c r="F4832" s="1211">
        <v>58413040.06365934</v>
      </c>
    </row>
    <row r="4833" spans="2:6" ht="13.15" customHeight="1" x14ac:dyDescent="0.3">
      <c r="B4833" s="1173" t="s">
        <v>5606</v>
      </c>
      <c r="C4833" s="1206">
        <v>26805366.015139882</v>
      </c>
      <c r="D4833" s="1206">
        <v>930818.30166291341</v>
      </c>
      <c r="E4833" s="1206">
        <v>3089523.5823473916</v>
      </c>
      <c r="F4833" s="1210">
        <v>30825707.899150189</v>
      </c>
    </row>
    <row r="4834" spans="2:6" ht="13.15" customHeight="1" x14ac:dyDescent="0.3">
      <c r="B4834" s="1172" t="s">
        <v>5607</v>
      </c>
      <c r="C4834" s="1207">
        <v>6595487.9098362168</v>
      </c>
      <c r="D4834" s="1208">
        <v>223241.0355513627</v>
      </c>
      <c r="E4834" s="1207">
        <v>1593561.4242170115</v>
      </c>
      <c r="F4834" s="1211">
        <v>8412290.3696045913</v>
      </c>
    </row>
    <row r="4835" spans="2:6" ht="13.15" customHeight="1" x14ac:dyDescent="0.3">
      <c r="B4835" s="1173" t="s">
        <v>5608</v>
      </c>
      <c r="C4835" s="1206">
        <v>14633670.529330628</v>
      </c>
      <c r="D4835" s="1206">
        <v>622876.82530320075</v>
      </c>
      <c r="E4835" s="1206">
        <v>3519.1585440459362</v>
      </c>
      <c r="F4835" s="1210">
        <v>15260066.513177875</v>
      </c>
    </row>
    <row r="4836" spans="2:6" ht="13.15" customHeight="1" x14ac:dyDescent="0.3">
      <c r="B4836" s="1172" t="s">
        <v>5609</v>
      </c>
      <c r="C4836" s="1207">
        <v>1638494.8434505342</v>
      </c>
      <c r="D4836" s="1208">
        <v>48943.035908197191</v>
      </c>
      <c r="E4836" s="1207">
        <v>872936.53779413132</v>
      </c>
      <c r="F4836" s="1211">
        <v>2560374.417152863</v>
      </c>
    </row>
    <row r="4837" spans="2:6" ht="13.15" customHeight="1" x14ac:dyDescent="0.3">
      <c r="B4837" s="1173" t="s">
        <v>5610</v>
      </c>
      <c r="C4837" s="1206">
        <v>21129619.877427232</v>
      </c>
      <c r="D4837" s="1206">
        <v>891993.16190710058</v>
      </c>
      <c r="E4837" s="1206">
        <v>287212.72889301216</v>
      </c>
      <c r="F4837" s="1210">
        <v>22308825.768227343</v>
      </c>
    </row>
    <row r="4838" spans="2:6" ht="13.15" customHeight="1" x14ac:dyDescent="0.3">
      <c r="B4838" s="1172" t="s">
        <v>5611</v>
      </c>
      <c r="C4838" s="1207">
        <v>98498663.678976715</v>
      </c>
      <c r="D4838" s="1208">
        <v>2938439.6820191098</v>
      </c>
      <c r="E4838" s="1207">
        <v>4579405.1060972083</v>
      </c>
      <c r="F4838" s="1211">
        <v>106016508.46709304</v>
      </c>
    </row>
    <row r="4839" spans="2:6" ht="13.15" customHeight="1" x14ac:dyDescent="0.3">
      <c r="B4839" s="1173" t="s">
        <v>5612</v>
      </c>
      <c r="C4839" s="1206">
        <v>168425663.90157378</v>
      </c>
      <c r="D4839" s="1206">
        <v>4499016.1041431017</v>
      </c>
      <c r="E4839" s="1206">
        <v>30895970.163078729</v>
      </c>
      <c r="F4839" s="1210">
        <v>203820650.16879562</v>
      </c>
    </row>
    <row r="4840" spans="2:6" ht="13.15" customHeight="1" x14ac:dyDescent="0.3">
      <c r="B4840" s="1172" t="s">
        <v>5613</v>
      </c>
      <c r="C4840" s="1207">
        <v>4975562.6746114558</v>
      </c>
      <c r="D4840" s="1208">
        <v>106962.62677924288</v>
      </c>
      <c r="E4840" s="1207">
        <v>236586.23755761451</v>
      </c>
      <c r="F4840" s="1211">
        <v>5319111.5389483124</v>
      </c>
    </row>
    <row r="4841" spans="2:6" ht="13.15" customHeight="1" x14ac:dyDescent="0.3">
      <c r="B4841" s="1173" t="s">
        <v>5614</v>
      </c>
      <c r="C4841" s="1206">
        <v>13388277.90707127</v>
      </c>
      <c r="D4841" s="1206">
        <v>411583.06907502899</v>
      </c>
      <c r="E4841" s="1206">
        <v>1267761.4305866538</v>
      </c>
      <c r="F4841" s="1210">
        <v>15067622.406732954</v>
      </c>
    </row>
    <row r="4842" spans="2:6" ht="13.15" customHeight="1" x14ac:dyDescent="0.3">
      <c r="B4842" s="1172" t="s">
        <v>5615</v>
      </c>
      <c r="C4842" s="1207">
        <v>9360174.8756850827</v>
      </c>
      <c r="D4842" s="1208">
        <v>223128.45812546695</v>
      </c>
      <c r="E4842" s="1207">
        <v>802.61510653679227</v>
      </c>
      <c r="F4842" s="1211">
        <v>9584105.9489170853</v>
      </c>
    </row>
    <row r="4843" spans="2:6" ht="13.15" customHeight="1" x14ac:dyDescent="0.3">
      <c r="B4843" s="1173" t="s">
        <v>5616</v>
      </c>
      <c r="C4843" s="1206">
        <v>69925634.810227588</v>
      </c>
      <c r="D4843" s="1206">
        <v>1333873.630726336</v>
      </c>
      <c r="E4843" s="1206">
        <v>2517894.6218806887</v>
      </c>
      <c r="F4843" s="1210">
        <v>73777403.06283462</v>
      </c>
    </row>
    <row r="4844" spans="2:6" ht="13.15" customHeight="1" x14ac:dyDescent="0.3">
      <c r="B4844" s="1172" t="s">
        <v>5617</v>
      </c>
      <c r="C4844" s="1207">
        <v>15846839.419668794</v>
      </c>
      <c r="D4844" s="1208">
        <v>276616.8076042069</v>
      </c>
      <c r="E4844" s="1207">
        <v>183798.85939692549</v>
      </c>
      <c r="F4844" s="1211">
        <v>16307255.086669926</v>
      </c>
    </row>
    <row r="4845" spans="2:6" ht="13.15" customHeight="1" x14ac:dyDescent="0.3">
      <c r="B4845" s="1173" t="s">
        <v>5618</v>
      </c>
      <c r="C4845" s="1206">
        <v>51991489.501239769</v>
      </c>
      <c r="D4845" s="1206">
        <v>1538426.8135789963</v>
      </c>
      <c r="E4845" s="1206">
        <v>3095828.2088185018</v>
      </c>
      <c r="F4845" s="1210">
        <v>56625744.523637265</v>
      </c>
    </row>
    <row r="4846" spans="2:6" ht="13.15" customHeight="1" x14ac:dyDescent="0.3">
      <c r="B4846" s="1172" t="s">
        <v>5619</v>
      </c>
      <c r="C4846" s="1207">
        <v>23933357.637044992</v>
      </c>
      <c r="D4846" s="1208">
        <v>534193.9580537877</v>
      </c>
      <c r="E4846" s="1207">
        <v>3477669.5170003418</v>
      </c>
      <c r="F4846" s="1211">
        <v>27945221.112099119</v>
      </c>
    </row>
    <row r="4847" spans="2:6" ht="13.15" customHeight="1" x14ac:dyDescent="0.3">
      <c r="B4847" s="1173" t="s">
        <v>5620</v>
      </c>
      <c r="C4847" s="1206">
        <v>3498323.0320038442</v>
      </c>
      <c r="D4847" s="1206">
        <v>168429.90131834737</v>
      </c>
      <c r="E4847" s="1206">
        <v>74890.163402240723</v>
      </c>
      <c r="F4847" s="1210">
        <v>3741643.0967244324</v>
      </c>
    </row>
    <row r="4848" spans="2:6" ht="13.15" customHeight="1" x14ac:dyDescent="0.3">
      <c r="B4848" s="1172" t="s">
        <v>5621</v>
      </c>
      <c r="C4848" s="1207">
        <v>3195611.1096763574</v>
      </c>
      <c r="D4848" s="1208">
        <v>76693.371391510809</v>
      </c>
      <c r="E4848" s="1207">
        <v>342222.73350257234</v>
      </c>
      <c r="F4848" s="1211">
        <v>3614527.2145704404</v>
      </c>
    </row>
    <row r="4849" spans="2:6" ht="13.15" customHeight="1" x14ac:dyDescent="0.3">
      <c r="B4849" s="1173" t="s">
        <v>5622</v>
      </c>
      <c r="C4849" s="1206">
        <v>13906042.277601639</v>
      </c>
      <c r="D4849" s="1206">
        <v>173566.24637484294</v>
      </c>
      <c r="E4849" s="1206">
        <v>993637.50189254899</v>
      </c>
      <c r="F4849" s="1210">
        <v>15073246.025869031</v>
      </c>
    </row>
    <row r="4850" spans="2:6" ht="13.15" customHeight="1" x14ac:dyDescent="0.3">
      <c r="B4850" s="1172" t="s">
        <v>5623</v>
      </c>
      <c r="C4850" s="1207">
        <v>21041687.320828713</v>
      </c>
      <c r="D4850" s="1208">
        <v>645223.44434351614</v>
      </c>
      <c r="E4850" s="1207">
        <v>539727.78933420312</v>
      </c>
      <c r="F4850" s="1211">
        <v>22226638.554506432</v>
      </c>
    </row>
    <row r="4851" spans="2:6" ht="13.15" customHeight="1" x14ac:dyDescent="0.3">
      <c r="B4851" s="1173" t="s">
        <v>5624</v>
      </c>
      <c r="C4851" s="1206">
        <v>65480671.38242019</v>
      </c>
      <c r="D4851" s="1206">
        <v>3518579.3020166215</v>
      </c>
      <c r="E4851" s="1206">
        <v>19563891.686281279</v>
      </c>
      <c r="F4851" s="1210">
        <v>88563142.370718092</v>
      </c>
    </row>
    <row r="4852" spans="2:6" ht="13.15" customHeight="1" x14ac:dyDescent="0.3">
      <c r="B4852" s="1172" t="s">
        <v>5625</v>
      </c>
      <c r="C4852" s="1207">
        <v>81350176.647423387</v>
      </c>
      <c r="D4852" s="1208">
        <v>2293033.2993585146</v>
      </c>
      <c r="E4852" s="1207">
        <v>8673459.182974739</v>
      </c>
      <c r="F4852" s="1211">
        <v>92316669.129756644</v>
      </c>
    </row>
    <row r="4853" spans="2:6" ht="13.15" customHeight="1" x14ac:dyDescent="0.3">
      <c r="B4853" s="1173" t="s">
        <v>5626</v>
      </c>
      <c r="C4853" s="1206">
        <v>158558784.49555168</v>
      </c>
      <c r="D4853" s="1206">
        <v>5187821.0844865283</v>
      </c>
      <c r="E4853" s="1206">
        <v>213015351.73501632</v>
      </c>
      <c r="F4853" s="1210">
        <v>376761957.31505454</v>
      </c>
    </row>
    <row r="4854" spans="2:6" ht="13.15" customHeight="1" x14ac:dyDescent="0.3">
      <c r="B4854" s="1172" t="s">
        <v>5627</v>
      </c>
      <c r="C4854" s="1207">
        <v>5431337.3235646114</v>
      </c>
      <c r="D4854" s="1208">
        <v>70768.984353744585</v>
      </c>
      <c r="E4854" s="1207">
        <v>190344.06292591401</v>
      </c>
      <c r="F4854" s="1211">
        <v>5692450.3708442701</v>
      </c>
    </row>
    <row r="4855" spans="2:6" ht="13.15" customHeight="1" x14ac:dyDescent="0.3">
      <c r="B4855" s="1173" t="s">
        <v>5628</v>
      </c>
      <c r="C4855" s="1206">
        <v>10663870.606123891</v>
      </c>
      <c r="D4855" s="1206">
        <v>305732.14437650709</v>
      </c>
      <c r="E4855" s="1206">
        <v>63591.812287145854</v>
      </c>
      <c r="F4855" s="1210">
        <v>11033194.562787544</v>
      </c>
    </row>
    <row r="4856" spans="2:6" ht="13.15" customHeight="1" x14ac:dyDescent="0.3">
      <c r="B4856" s="1172" t="s">
        <v>5629</v>
      </c>
      <c r="C4856" s="1207">
        <v>63990187.239827998</v>
      </c>
      <c r="D4856" s="1208">
        <v>2067343.7047939184</v>
      </c>
      <c r="E4856" s="1207">
        <v>5061537.8203153312</v>
      </c>
      <c r="F4856" s="1211">
        <v>71119068.764937252</v>
      </c>
    </row>
    <row r="4857" spans="2:6" ht="13.15" customHeight="1" x14ac:dyDescent="0.3">
      <c r="B4857" s="1173" t="s">
        <v>5630</v>
      </c>
      <c r="C4857" s="1206">
        <v>10472166.709440183</v>
      </c>
      <c r="D4857" s="1206">
        <v>280571.08968879678</v>
      </c>
      <c r="E4857" s="1206">
        <v>41982.94403423222</v>
      </c>
      <c r="F4857" s="1210">
        <v>10794720.743163211</v>
      </c>
    </row>
    <row r="4858" spans="2:6" ht="13.15" customHeight="1" x14ac:dyDescent="0.3">
      <c r="B4858" s="1172" t="s">
        <v>5631</v>
      </c>
      <c r="C4858" s="1207">
        <v>4382017.9175714981</v>
      </c>
      <c r="D4858" s="1208">
        <v>88246.629724066865</v>
      </c>
      <c r="E4858" s="1207">
        <v>586500.624878912</v>
      </c>
      <c r="F4858" s="1211">
        <v>5056765.172174477</v>
      </c>
    </row>
    <row r="4859" spans="2:6" ht="13.15" customHeight="1" x14ac:dyDescent="0.3">
      <c r="B4859" s="1173" t="s">
        <v>5632</v>
      </c>
      <c r="C4859" s="1206">
        <v>2639478.6515618558</v>
      </c>
      <c r="D4859" s="1206">
        <v>31409.101824926998</v>
      </c>
      <c r="E4859" s="1206">
        <v>100265.1486935193</v>
      </c>
      <c r="F4859" s="1210">
        <v>2771152.9020803021</v>
      </c>
    </row>
    <row r="4860" spans="2:6" ht="13.15" customHeight="1" x14ac:dyDescent="0.3">
      <c r="B4860" s="1172" t="s">
        <v>5633</v>
      </c>
      <c r="C4860" s="1207">
        <v>280690415.0902741</v>
      </c>
      <c r="D4860" s="1208">
        <v>5266329.7668706086</v>
      </c>
      <c r="E4860" s="1207">
        <v>70776541.489511833</v>
      </c>
      <c r="F4860" s="1211">
        <v>356733286.34665656</v>
      </c>
    </row>
    <row r="4861" spans="2:6" ht="13.15" customHeight="1" x14ac:dyDescent="0.3">
      <c r="B4861" s="1173" t="s">
        <v>5634</v>
      </c>
      <c r="C4861" s="1206">
        <v>13197393.257809281</v>
      </c>
      <c r="D4861" s="1206">
        <v>234892.79913157766</v>
      </c>
      <c r="E4861" s="1206">
        <v>257886.40769262935</v>
      </c>
      <c r="F4861" s="1210">
        <v>13690172.464633489</v>
      </c>
    </row>
    <row r="4862" spans="2:6" ht="13.15" customHeight="1" x14ac:dyDescent="0.3">
      <c r="B4862" s="1172" t="s">
        <v>5635</v>
      </c>
      <c r="C4862" s="1207">
        <v>12231637.088832144</v>
      </c>
      <c r="D4862" s="1208">
        <v>161210.87388277941</v>
      </c>
      <c r="E4862" s="1207">
        <v>290106.28118815343</v>
      </c>
      <c r="F4862" s="1211">
        <v>12682954.243903076</v>
      </c>
    </row>
    <row r="4863" spans="2:6" ht="13.15" customHeight="1" x14ac:dyDescent="0.3">
      <c r="B4863" s="1173" t="s">
        <v>5636</v>
      </c>
      <c r="C4863" s="1206">
        <v>9838478.8287356868</v>
      </c>
      <c r="D4863" s="1206">
        <v>124792.07660548951</v>
      </c>
      <c r="E4863" s="1206">
        <v>0</v>
      </c>
      <c r="F4863" s="1210">
        <v>9963270.9053411763</v>
      </c>
    </row>
    <row r="4864" spans="2:6" ht="13.15" customHeight="1" x14ac:dyDescent="0.3">
      <c r="B4864" s="1172" t="s">
        <v>5637</v>
      </c>
      <c r="C4864" s="1207">
        <v>3318771.3054090566</v>
      </c>
      <c r="D4864" s="1208">
        <v>32928.897074520239</v>
      </c>
      <c r="E4864" s="1207">
        <v>0</v>
      </c>
      <c r="F4864" s="1211">
        <v>3351700.2024835767</v>
      </c>
    </row>
    <row r="4865" spans="2:6" ht="13.15" customHeight="1" x14ac:dyDescent="0.3">
      <c r="B4865" s="1173" t="s">
        <v>5638</v>
      </c>
      <c r="C4865" s="1206">
        <v>73648977.800731957</v>
      </c>
      <c r="D4865" s="1206">
        <v>2172716.1754323817</v>
      </c>
      <c r="E4865" s="1206">
        <v>25796323.087913472</v>
      </c>
      <c r="F4865" s="1210">
        <v>101618017.06407781</v>
      </c>
    </row>
    <row r="4866" spans="2:6" ht="13.15" customHeight="1" x14ac:dyDescent="0.3">
      <c r="B4866" s="1172" t="s">
        <v>5639</v>
      </c>
      <c r="C4866" s="1207">
        <v>8851695.309267601</v>
      </c>
      <c r="D4866" s="1208">
        <v>269257.05838626926</v>
      </c>
      <c r="E4866" s="1207">
        <v>4074.8151562637158</v>
      </c>
      <c r="F4866" s="1211">
        <v>9125027.1828101352</v>
      </c>
    </row>
    <row r="4867" spans="2:6" ht="13.15" customHeight="1" x14ac:dyDescent="0.3">
      <c r="B4867" s="1173" t="s">
        <v>5640</v>
      </c>
      <c r="C4867" s="1206">
        <v>55479981.564182915</v>
      </c>
      <c r="D4867" s="1206">
        <v>3747012.9713374255</v>
      </c>
      <c r="E4867" s="1206">
        <v>51619264.482560098</v>
      </c>
      <c r="F4867" s="1210">
        <v>110846259.01808044</v>
      </c>
    </row>
    <row r="4868" spans="2:6" ht="13.15" customHeight="1" x14ac:dyDescent="0.3">
      <c r="B4868" s="1172" t="s">
        <v>5641</v>
      </c>
      <c r="C4868" s="1207">
        <v>12116942.449790612</v>
      </c>
      <c r="D4868" s="1208">
        <v>361345.39276903006</v>
      </c>
      <c r="E4868" s="1207">
        <v>649253.88156468538</v>
      </c>
      <c r="F4868" s="1211">
        <v>13127541.724124327</v>
      </c>
    </row>
    <row r="4869" spans="2:6" ht="13.15" customHeight="1" x14ac:dyDescent="0.3">
      <c r="B4869" s="1173" t="s">
        <v>5642</v>
      </c>
      <c r="C4869" s="1206">
        <v>52738506.608616248</v>
      </c>
      <c r="D4869" s="1206">
        <v>1040651.6528024988</v>
      </c>
      <c r="E4869" s="1206">
        <v>8112331.5140916714</v>
      </c>
      <c r="F4869" s="1210">
        <v>61891489.775510415</v>
      </c>
    </row>
    <row r="4870" spans="2:6" ht="13.15" customHeight="1" x14ac:dyDescent="0.3">
      <c r="B4870" s="1172" t="s">
        <v>5643</v>
      </c>
      <c r="C4870" s="1207">
        <v>28632970.471771989</v>
      </c>
      <c r="D4870" s="1208">
        <v>600375.41230227856</v>
      </c>
      <c r="E4870" s="1207">
        <v>895718.45889506035</v>
      </c>
      <c r="F4870" s="1211">
        <v>30129064.342969328</v>
      </c>
    </row>
    <row r="4871" spans="2:6" ht="13.15" customHeight="1" x14ac:dyDescent="0.3">
      <c r="B4871" s="1173" t="s">
        <v>5644</v>
      </c>
      <c r="C4871" s="1206">
        <v>6378114.2606051126</v>
      </c>
      <c r="D4871" s="1206">
        <v>92032.045669812986</v>
      </c>
      <c r="E4871" s="1206">
        <v>325799.99363035796</v>
      </c>
      <c r="F4871" s="1210">
        <v>6795946.2999052834</v>
      </c>
    </row>
    <row r="4872" spans="2:6" ht="13.15" customHeight="1" x14ac:dyDescent="0.3">
      <c r="B4872" s="1172" t="s">
        <v>5645</v>
      </c>
      <c r="C4872" s="1207">
        <v>34722163.474982008</v>
      </c>
      <c r="D4872" s="1208">
        <v>1165682.9564380173</v>
      </c>
      <c r="E4872" s="1207">
        <v>16338773.984145902</v>
      </c>
      <c r="F4872" s="1211">
        <v>52226620.41556593</v>
      </c>
    </row>
    <row r="4873" spans="2:6" ht="13.15" customHeight="1" x14ac:dyDescent="0.3">
      <c r="B4873" s="1173" t="s">
        <v>5646</v>
      </c>
      <c r="C4873" s="1206">
        <v>10370989.652857108</v>
      </c>
      <c r="D4873" s="1206">
        <v>144760.4975237562</v>
      </c>
      <c r="E4873" s="1206">
        <v>23018684.388510179</v>
      </c>
      <c r="F4873" s="1210">
        <v>33534434.538891044</v>
      </c>
    </row>
    <row r="4874" spans="2:6" ht="13.15" customHeight="1" x14ac:dyDescent="0.3">
      <c r="B4874" s="1172" t="s">
        <v>5647</v>
      </c>
      <c r="C4874" s="1207">
        <v>36381685.668923467</v>
      </c>
      <c r="D4874" s="1208">
        <v>1038892.6305228771</v>
      </c>
      <c r="E4874" s="1207">
        <v>9025278.1195244808</v>
      </c>
      <c r="F4874" s="1211">
        <v>46445856.418970823</v>
      </c>
    </row>
    <row r="4875" spans="2:6" ht="13.15" customHeight="1" x14ac:dyDescent="0.3">
      <c r="B4875" s="1173" t="s">
        <v>5648</v>
      </c>
      <c r="C4875" s="1206">
        <v>29627809.924220368</v>
      </c>
      <c r="D4875" s="1206">
        <v>631151.26610654162</v>
      </c>
      <c r="E4875" s="1206">
        <v>2559601.3143694107</v>
      </c>
      <c r="F4875" s="1210">
        <v>32818562.504696321</v>
      </c>
    </row>
    <row r="4876" spans="2:6" ht="13.15" customHeight="1" x14ac:dyDescent="0.3">
      <c r="B4876" s="1172" t="s">
        <v>5649</v>
      </c>
      <c r="C4876" s="1207">
        <v>38358256.615072645</v>
      </c>
      <c r="D4876" s="1208">
        <v>1783423.4366847216</v>
      </c>
      <c r="E4876" s="1207">
        <v>16811543.598792501</v>
      </c>
      <c r="F4876" s="1211">
        <v>56953223.650549866</v>
      </c>
    </row>
    <row r="4877" spans="2:6" ht="13.15" customHeight="1" x14ac:dyDescent="0.3">
      <c r="B4877" s="1173" t="s">
        <v>5650</v>
      </c>
      <c r="C4877" s="1206">
        <v>465270272.73590058</v>
      </c>
      <c r="D4877" s="1206">
        <v>10804590.305992518</v>
      </c>
      <c r="E4877" s="1206">
        <v>107129600.65724422</v>
      </c>
      <c r="F4877" s="1210">
        <v>583204463.69913733</v>
      </c>
    </row>
    <row r="4878" spans="2:6" ht="13.15" customHeight="1" x14ac:dyDescent="0.3">
      <c r="B4878" s="1172" t="s">
        <v>5651</v>
      </c>
      <c r="C4878" s="1207">
        <v>62449046.298325822</v>
      </c>
      <c r="D4878" s="1208">
        <v>3523166.8321218742</v>
      </c>
      <c r="E4878" s="1207">
        <v>3795331.3298821119</v>
      </c>
      <c r="F4878" s="1211">
        <v>69767544.460329801</v>
      </c>
    </row>
    <row r="4879" spans="2:6" ht="13.15" customHeight="1" x14ac:dyDescent="0.3">
      <c r="B4879" s="1173" t="s">
        <v>5652</v>
      </c>
      <c r="C4879" s="1206">
        <v>36404761.137968741</v>
      </c>
      <c r="D4879" s="1206">
        <v>973583.65132507915</v>
      </c>
      <c r="E4879" s="1206">
        <v>6824080.5942701288</v>
      </c>
      <c r="F4879" s="1210">
        <v>44202425.383563951</v>
      </c>
    </row>
    <row r="4880" spans="2:6" ht="13.15" customHeight="1" x14ac:dyDescent="0.3">
      <c r="B4880" s="1172" t="s">
        <v>5653</v>
      </c>
      <c r="C4880" s="1207">
        <v>49498383.055692814</v>
      </c>
      <c r="D4880" s="1208">
        <v>1623056.8934961606</v>
      </c>
      <c r="E4880" s="1207">
        <v>13920164.512822723</v>
      </c>
      <c r="F4880" s="1211">
        <v>65041604.462011702</v>
      </c>
    </row>
    <row r="4881" spans="2:6" ht="13.15" customHeight="1" x14ac:dyDescent="0.3">
      <c r="B4881" s="1173" t="s">
        <v>5654</v>
      </c>
      <c r="C4881" s="1206">
        <v>22404368.865631744</v>
      </c>
      <c r="D4881" s="1206">
        <v>624424.76490926812</v>
      </c>
      <c r="E4881" s="1206">
        <v>4789204.3407050408</v>
      </c>
      <c r="F4881" s="1210">
        <v>27817997.971246053</v>
      </c>
    </row>
    <row r="4882" spans="2:6" ht="13.15" customHeight="1" x14ac:dyDescent="0.3">
      <c r="B4882" s="1172" t="s">
        <v>5655</v>
      </c>
      <c r="C4882" s="1207">
        <v>72760640.513107881</v>
      </c>
      <c r="D4882" s="1208">
        <v>2715339.3682501162</v>
      </c>
      <c r="E4882" s="1207">
        <v>5489925.5559971817</v>
      </c>
      <c r="F4882" s="1211">
        <v>80965905.437355176</v>
      </c>
    </row>
    <row r="4883" spans="2:6" ht="13.15" customHeight="1" x14ac:dyDescent="0.3">
      <c r="B4883" s="1173" t="s">
        <v>5656</v>
      </c>
      <c r="C4883" s="1206">
        <v>107935301.64735611</v>
      </c>
      <c r="D4883" s="1206">
        <v>5099630.7434754111</v>
      </c>
      <c r="E4883" s="1206">
        <v>123018459.84218945</v>
      </c>
      <c r="F4883" s="1210">
        <v>236053392.23302096</v>
      </c>
    </row>
    <row r="4884" spans="2:6" ht="13.15" customHeight="1" x14ac:dyDescent="0.3">
      <c r="B4884" s="1172" t="s">
        <v>5657</v>
      </c>
      <c r="C4884" s="1207">
        <v>34213137.743616685</v>
      </c>
      <c r="D4884" s="1208">
        <v>1668861.8336575134</v>
      </c>
      <c r="E4884" s="1207">
        <v>11987263.843253039</v>
      </c>
      <c r="F4884" s="1211">
        <v>47869263.420527235</v>
      </c>
    </row>
    <row r="4885" spans="2:6" ht="13.15" customHeight="1" x14ac:dyDescent="0.3">
      <c r="B4885" s="1173" t="s">
        <v>5658</v>
      </c>
      <c r="C4885" s="1206">
        <v>137384106.00992951</v>
      </c>
      <c r="D4885" s="1206">
        <v>4324957.3315299675</v>
      </c>
      <c r="E4885" s="1206">
        <v>83434320.102196991</v>
      </c>
      <c r="F4885" s="1210">
        <v>225143383.44365647</v>
      </c>
    </row>
    <row r="4886" spans="2:6" ht="13.15" customHeight="1" x14ac:dyDescent="0.3">
      <c r="B4886" s="1172" t="s">
        <v>5659</v>
      </c>
      <c r="C4886" s="1207">
        <v>102455628.72590975</v>
      </c>
      <c r="D4886" s="1208">
        <v>2577206.8666759753</v>
      </c>
      <c r="E4886" s="1207">
        <v>6568138.0651822211</v>
      </c>
      <c r="F4886" s="1211">
        <v>111600973.65776795</v>
      </c>
    </row>
    <row r="4887" spans="2:6" ht="13.15" customHeight="1" x14ac:dyDescent="0.3">
      <c r="B4887" s="1173" t="s">
        <v>5660</v>
      </c>
      <c r="C4887" s="1206">
        <v>23252153.405880447</v>
      </c>
      <c r="D4887" s="1206">
        <v>439825.93079663691</v>
      </c>
      <c r="E4887" s="1206">
        <v>1396797.2438683375</v>
      </c>
      <c r="F4887" s="1210">
        <v>25088776.580545422</v>
      </c>
    </row>
    <row r="4888" spans="2:6" ht="13.15" customHeight="1" x14ac:dyDescent="0.3">
      <c r="B4888" s="1172" t="s">
        <v>5661</v>
      </c>
      <c r="C4888" s="1207">
        <v>46028187.518501543</v>
      </c>
      <c r="D4888" s="1208">
        <v>1031138.860314304</v>
      </c>
      <c r="E4888" s="1207">
        <v>9828291.4303393625</v>
      </c>
      <c r="F4888" s="1211">
        <v>56887617.809155211</v>
      </c>
    </row>
    <row r="4889" spans="2:6" ht="13.15" customHeight="1" x14ac:dyDescent="0.3">
      <c r="B4889" s="1173" t="s">
        <v>5662</v>
      </c>
      <c r="C4889" s="1206">
        <v>7749807.5270471163</v>
      </c>
      <c r="D4889" s="1206">
        <v>75567.597132552866</v>
      </c>
      <c r="E4889" s="1206">
        <v>0</v>
      </c>
      <c r="F4889" s="1210">
        <v>7825375.1241796687</v>
      </c>
    </row>
    <row r="4890" spans="2:6" ht="13.15" customHeight="1" x14ac:dyDescent="0.3">
      <c r="B4890" s="1172" t="s">
        <v>5663</v>
      </c>
      <c r="C4890" s="1207">
        <v>33339819.992057558</v>
      </c>
      <c r="D4890" s="1208">
        <v>859584.93542734883</v>
      </c>
      <c r="E4890" s="1207">
        <v>7409680.9239240857</v>
      </c>
      <c r="F4890" s="1211">
        <v>41609085.851408996</v>
      </c>
    </row>
    <row r="4891" spans="2:6" ht="13.15" customHeight="1" x14ac:dyDescent="0.3">
      <c r="B4891" s="1173" t="s">
        <v>5664</v>
      </c>
      <c r="C4891" s="1206">
        <v>104175911.77029577</v>
      </c>
      <c r="D4891" s="1206">
        <v>2253757.8498991197</v>
      </c>
      <c r="E4891" s="1206">
        <v>30842747.954825185</v>
      </c>
      <c r="F4891" s="1210">
        <v>137272417.57502007</v>
      </c>
    </row>
    <row r="4892" spans="2:6" ht="13.15" customHeight="1" x14ac:dyDescent="0.3">
      <c r="B4892" s="1172" t="s">
        <v>5665</v>
      </c>
      <c r="C4892" s="1207">
        <v>10025676.864599911</v>
      </c>
      <c r="D4892" s="1208">
        <v>166952.32260346497</v>
      </c>
      <c r="E4892" s="1207">
        <v>619495.38299924426</v>
      </c>
      <c r="F4892" s="1211">
        <v>10812124.570202621</v>
      </c>
    </row>
    <row r="4893" spans="2:6" ht="13.15" customHeight="1" x14ac:dyDescent="0.3">
      <c r="B4893" s="1173" t="s">
        <v>5666</v>
      </c>
      <c r="C4893" s="1206">
        <v>34653483.232794024</v>
      </c>
      <c r="D4893" s="1206">
        <v>2136691.399145728</v>
      </c>
      <c r="E4893" s="1206">
        <v>12184286.781986581</v>
      </c>
      <c r="F4893" s="1210">
        <v>48974461.413926333</v>
      </c>
    </row>
    <row r="4894" spans="2:6" ht="13.15" customHeight="1" x14ac:dyDescent="0.3">
      <c r="B4894" s="1172" t="s">
        <v>5667</v>
      </c>
      <c r="C4894" s="1207">
        <v>40737897.292710632</v>
      </c>
      <c r="D4894" s="1208">
        <v>977777.16043969698</v>
      </c>
      <c r="E4894" s="1207">
        <v>1434643.6331227261</v>
      </c>
      <c r="F4894" s="1211">
        <v>43150318.086273059</v>
      </c>
    </row>
    <row r="4895" spans="2:6" ht="13.15" customHeight="1" x14ac:dyDescent="0.3">
      <c r="B4895" s="1173" t="s">
        <v>5668</v>
      </c>
      <c r="C4895" s="1206">
        <v>47971578.944070823</v>
      </c>
      <c r="D4895" s="1206">
        <v>1440231.1538413886</v>
      </c>
      <c r="E4895" s="1206">
        <v>1348551.2585861753</v>
      </c>
      <c r="F4895" s="1210">
        <v>50760361.35649839</v>
      </c>
    </row>
    <row r="4896" spans="2:6" ht="13.15" customHeight="1" x14ac:dyDescent="0.3">
      <c r="B4896" s="1172" t="s">
        <v>5669</v>
      </c>
      <c r="C4896" s="1207">
        <v>49126444.726229556</v>
      </c>
      <c r="D4896" s="1208">
        <v>1596291.610489435</v>
      </c>
      <c r="E4896" s="1207">
        <v>8502682.7435731031</v>
      </c>
      <c r="F4896" s="1211">
        <v>59225419.080292091</v>
      </c>
    </row>
    <row r="4897" spans="2:6" ht="13.15" customHeight="1" x14ac:dyDescent="0.3">
      <c r="B4897" s="1173" t="s">
        <v>5670</v>
      </c>
      <c r="C4897" s="1206">
        <v>23508168.225169584</v>
      </c>
      <c r="D4897" s="1206">
        <v>809741.28011198493</v>
      </c>
      <c r="E4897" s="1206">
        <v>759293.07653632551</v>
      </c>
      <c r="F4897" s="1210">
        <v>25077202.581817891</v>
      </c>
    </row>
    <row r="4898" spans="2:6" ht="13.15" customHeight="1" x14ac:dyDescent="0.3">
      <c r="B4898" s="1172" t="s">
        <v>5671</v>
      </c>
      <c r="C4898" s="1207">
        <v>288277602.00410861</v>
      </c>
      <c r="D4898" s="1208">
        <v>6296216.2033218313</v>
      </c>
      <c r="E4898" s="1207">
        <v>49827622.040227652</v>
      </c>
      <c r="F4898" s="1211">
        <v>344401440.24765807</v>
      </c>
    </row>
    <row r="4899" spans="2:6" ht="13.15" customHeight="1" x14ac:dyDescent="0.3">
      <c r="B4899" s="1173" t="s">
        <v>5672</v>
      </c>
      <c r="C4899" s="1206">
        <v>45204843.859667651</v>
      </c>
      <c r="D4899" s="1206">
        <v>1819420.068614901</v>
      </c>
      <c r="E4899" s="1206">
        <v>7444749.030117386</v>
      </c>
      <c r="F4899" s="1210">
        <v>54469012.958399937</v>
      </c>
    </row>
    <row r="4900" spans="2:6" ht="13.15" customHeight="1" x14ac:dyDescent="0.3">
      <c r="B4900" s="1172" t="s">
        <v>5673</v>
      </c>
      <c r="C4900" s="1207">
        <v>63609237.18872577</v>
      </c>
      <c r="D4900" s="1208">
        <v>1950769.7802788215</v>
      </c>
      <c r="E4900" s="1207">
        <v>6932124.9355346961</v>
      </c>
      <c r="F4900" s="1211">
        <v>72492131.904539287</v>
      </c>
    </row>
    <row r="4901" spans="2:6" ht="13.15" customHeight="1" x14ac:dyDescent="0.3">
      <c r="B4901" s="1173" t="s">
        <v>5674</v>
      </c>
      <c r="C4901" s="1206">
        <v>36443402.308026783</v>
      </c>
      <c r="D4901" s="1206">
        <v>1009777.2937505768</v>
      </c>
      <c r="E4901" s="1206">
        <v>8144567.0865158197</v>
      </c>
      <c r="F4901" s="1210">
        <v>45597746.688293181</v>
      </c>
    </row>
    <row r="4902" spans="2:6" ht="13.15" customHeight="1" x14ac:dyDescent="0.3">
      <c r="B4902" s="1172" t="s">
        <v>5675</v>
      </c>
      <c r="C4902" s="1207">
        <v>69759873.748565182</v>
      </c>
      <c r="D4902" s="1208">
        <v>1141281.7993751031</v>
      </c>
      <c r="E4902" s="1207">
        <v>1872583.4883424672</v>
      </c>
      <c r="F4902" s="1211">
        <v>72773739.036282748</v>
      </c>
    </row>
    <row r="4903" spans="2:6" ht="13.15" customHeight="1" x14ac:dyDescent="0.3">
      <c r="B4903" s="1173" t="s">
        <v>5676</v>
      </c>
      <c r="C4903" s="1206">
        <v>24246583.234617952</v>
      </c>
      <c r="D4903" s="1206">
        <v>457275.43181048532</v>
      </c>
      <c r="E4903" s="1206">
        <v>457847.95060124097</v>
      </c>
      <c r="F4903" s="1210">
        <v>25161706.617029682</v>
      </c>
    </row>
    <row r="4904" spans="2:6" ht="13.15" customHeight="1" x14ac:dyDescent="0.3">
      <c r="B4904" s="1172" t="s">
        <v>5677</v>
      </c>
      <c r="C4904" s="1207">
        <v>51414602.775108203</v>
      </c>
      <c r="D4904" s="1208">
        <v>1041721.1383485089</v>
      </c>
      <c r="E4904" s="1207">
        <v>16402803.500139626</v>
      </c>
      <c r="F4904" s="1211">
        <v>68859127.413596347</v>
      </c>
    </row>
    <row r="4905" spans="2:6" ht="13.15" customHeight="1" x14ac:dyDescent="0.3">
      <c r="B4905" s="1173" t="s">
        <v>5678</v>
      </c>
      <c r="C4905" s="1206">
        <v>24529223.595113173</v>
      </c>
      <c r="D4905" s="1206">
        <v>812232.05565992894</v>
      </c>
      <c r="E4905" s="1206">
        <v>1200504.1481018616</v>
      </c>
      <c r="F4905" s="1210">
        <v>26541959.798874963</v>
      </c>
    </row>
    <row r="4906" spans="2:6" ht="13.15" customHeight="1" x14ac:dyDescent="0.3">
      <c r="B4906" s="1172" t="s">
        <v>5679</v>
      </c>
      <c r="C4906" s="1207">
        <v>15727229.2960969</v>
      </c>
      <c r="D4906" s="1208">
        <v>743461.32061583491</v>
      </c>
      <c r="E4906" s="1207">
        <v>3441304.8787118676</v>
      </c>
      <c r="F4906" s="1211">
        <v>19911995.495424602</v>
      </c>
    </row>
    <row r="4907" spans="2:6" ht="13.15" customHeight="1" x14ac:dyDescent="0.3">
      <c r="B4907" s="1173" t="s">
        <v>5680</v>
      </c>
      <c r="C4907" s="1206">
        <v>9721599.529902881</v>
      </c>
      <c r="D4907" s="1206">
        <v>560030.47729687288</v>
      </c>
      <c r="E4907" s="1206">
        <v>1808501.9567659828</v>
      </c>
      <c r="F4907" s="1210">
        <v>12090131.963965736</v>
      </c>
    </row>
    <row r="4908" spans="2:6" ht="13.15" customHeight="1" x14ac:dyDescent="0.3">
      <c r="B4908" s="1172" t="s">
        <v>5681</v>
      </c>
      <c r="C4908" s="1207">
        <v>5502884.9317286182</v>
      </c>
      <c r="D4908" s="1208">
        <v>78790.12594882003</v>
      </c>
      <c r="E4908" s="1207">
        <v>978239.07731563866</v>
      </c>
      <c r="F4908" s="1211">
        <v>6559914.1349930773</v>
      </c>
    </row>
    <row r="4909" spans="2:6" ht="13.15" customHeight="1" x14ac:dyDescent="0.3">
      <c r="B4909" s="1173" t="s">
        <v>5682</v>
      </c>
      <c r="C4909" s="1206">
        <v>4118766.4127237787</v>
      </c>
      <c r="D4909" s="1206">
        <v>193464.30640192484</v>
      </c>
      <c r="E4909" s="1206">
        <v>351360.19779237581</v>
      </c>
      <c r="F4909" s="1210">
        <v>4663590.9169180794</v>
      </c>
    </row>
    <row r="4910" spans="2:6" ht="13.15" customHeight="1" x14ac:dyDescent="0.3">
      <c r="B4910" s="1172" t="s">
        <v>5683</v>
      </c>
      <c r="C4910" s="1207">
        <v>1453600121.7124906</v>
      </c>
      <c r="D4910" s="1208">
        <v>30012508.495798469</v>
      </c>
      <c r="E4910" s="1207">
        <v>294023384.57315379</v>
      </c>
      <c r="F4910" s="1211">
        <v>1777636014.7814429</v>
      </c>
    </row>
    <row r="4911" spans="2:6" ht="13.15" customHeight="1" x14ac:dyDescent="0.3">
      <c r="B4911" s="1173" t="s">
        <v>5684</v>
      </c>
      <c r="C4911" s="1206">
        <v>142979975.52402392</v>
      </c>
      <c r="D4911" s="1206">
        <v>7619197.9680927452</v>
      </c>
      <c r="E4911" s="1206">
        <v>31832643.248898324</v>
      </c>
      <c r="F4911" s="1210">
        <v>182431816.74101499</v>
      </c>
    </row>
    <row r="4912" spans="2:6" ht="13.15" customHeight="1" x14ac:dyDescent="0.3">
      <c r="B4912" s="1172" t="s">
        <v>5685</v>
      </c>
      <c r="C4912" s="1207">
        <v>56881167.737807021</v>
      </c>
      <c r="D4912" s="1208">
        <v>1861355.1597610866</v>
      </c>
      <c r="E4912" s="1207">
        <v>3424902.8953963625</v>
      </c>
      <c r="F4912" s="1211">
        <v>62167425.792964466</v>
      </c>
    </row>
    <row r="4913" spans="2:6" ht="13.15" customHeight="1" x14ac:dyDescent="0.3">
      <c r="B4913" s="1173" t="s">
        <v>5686</v>
      </c>
      <c r="C4913" s="1206">
        <v>15102280.054557478</v>
      </c>
      <c r="D4913" s="1206">
        <v>819225.92824370565</v>
      </c>
      <c r="E4913" s="1206">
        <v>4450192.0676286155</v>
      </c>
      <c r="F4913" s="1210">
        <v>20371698.050429799</v>
      </c>
    </row>
    <row r="4914" spans="2:6" ht="13.15" customHeight="1" x14ac:dyDescent="0.3">
      <c r="B4914" s="1172" t="s">
        <v>5687</v>
      </c>
      <c r="C4914" s="1207">
        <v>37867663.950696148</v>
      </c>
      <c r="D4914" s="1208">
        <v>1268409.8575679304</v>
      </c>
      <c r="E4914" s="1207">
        <v>3402204.7377848276</v>
      </c>
      <c r="F4914" s="1211">
        <v>42538278.546048902</v>
      </c>
    </row>
    <row r="4915" spans="2:6" ht="13.15" customHeight="1" x14ac:dyDescent="0.3">
      <c r="B4915" s="1173" t="s">
        <v>5688</v>
      </c>
      <c r="C4915" s="1206">
        <v>16645059.490903109</v>
      </c>
      <c r="D4915" s="1206">
        <v>316384.78330189659</v>
      </c>
      <c r="E4915" s="1206">
        <v>12692184.857031358</v>
      </c>
      <c r="F4915" s="1210">
        <v>29653629.131236367</v>
      </c>
    </row>
    <row r="4916" spans="2:6" ht="13.15" customHeight="1" x14ac:dyDescent="0.3">
      <c r="B4916" s="1172" t="s">
        <v>5689</v>
      </c>
      <c r="C4916" s="1207">
        <v>19076995.462294567</v>
      </c>
      <c r="D4916" s="1208">
        <v>166797.52864285823</v>
      </c>
      <c r="E4916" s="1207">
        <v>1574607.3597780273</v>
      </c>
      <c r="F4916" s="1211">
        <v>20818400.350715455</v>
      </c>
    </row>
    <row r="4917" spans="2:6" ht="13.15" customHeight="1" x14ac:dyDescent="0.3">
      <c r="B4917" s="1173" t="s">
        <v>5690</v>
      </c>
      <c r="C4917" s="1206">
        <v>17324625.22722422</v>
      </c>
      <c r="D4917" s="1206">
        <v>126593.31541982225</v>
      </c>
      <c r="E4917" s="1206">
        <v>279742.23443986196</v>
      </c>
      <c r="F4917" s="1210">
        <v>17730960.777083904</v>
      </c>
    </row>
    <row r="4918" spans="2:6" ht="13.15" customHeight="1" x14ac:dyDescent="0.3">
      <c r="B4918" s="1172" t="s">
        <v>5691</v>
      </c>
      <c r="C4918" s="1207">
        <v>134884582.12624571</v>
      </c>
      <c r="D4918" s="1208">
        <v>2849095.4223925592</v>
      </c>
      <c r="E4918" s="1207">
        <v>23378625.034116901</v>
      </c>
      <c r="F4918" s="1211">
        <v>161112302.58275515</v>
      </c>
    </row>
    <row r="4919" spans="2:6" ht="13.15" customHeight="1" x14ac:dyDescent="0.3">
      <c r="B4919" s="1173" t="s">
        <v>5692</v>
      </c>
      <c r="C4919" s="1206">
        <v>66746818.272696592</v>
      </c>
      <c r="D4919" s="1206">
        <v>1090833.0403955495</v>
      </c>
      <c r="E4919" s="1206">
        <v>19441498.813423473</v>
      </c>
      <c r="F4919" s="1210">
        <v>87279150.126515612</v>
      </c>
    </row>
    <row r="4920" spans="2:6" ht="13.15" customHeight="1" x14ac:dyDescent="0.3">
      <c r="B4920" s="1172" t="s">
        <v>5693</v>
      </c>
      <c r="C4920" s="1207">
        <v>55265065.657216966</v>
      </c>
      <c r="D4920" s="1208">
        <v>1824640.8467408195</v>
      </c>
      <c r="E4920" s="1207">
        <v>4818098.4845403647</v>
      </c>
      <c r="F4920" s="1211">
        <v>61907804.988498151</v>
      </c>
    </row>
    <row r="4921" spans="2:6" ht="13.15" customHeight="1" x14ac:dyDescent="0.3">
      <c r="B4921" s="1173" t="s">
        <v>5694</v>
      </c>
      <c r="C4921" s="1206">
        <v>20314059.069099724</v>
      </c>
      <c r="D4921" s="1206">
        <v>286129.60009240155</v>
      </c>
      <c r="E4921" s="1206">
        <v>2888601.7815015279</v>
      </c>
      <c r="F4921" s="1210">
        <v>23488790.450693652</v>
      </c>
    </row>
    <row r="4922" spans="2:6" ht="13.15" customHeight="1" x14ac:dyDescent="0.3">
      <c r="B4922" s="1172" t="s">
        <v>5695</v>
      </c>
      <c r="C4922" s="1207">
        <v>86279861.466418177</v>
      </c>
      <c r="D4922" s="1208">
        <v>1578870.253832062</v>
      </c>
      <c r="E4922" s="1207">
        <v>7975020.3816804653</v>
      </c>
      <c r="F4922" s="1211">
        <v>95833752.101930693</v>
      </c>
    </row>
    <row r="4923" spans="2:6" ht="13.15" customHeight="1" x14ac:dyDescent="0.3">
      <c r="B4923" s="1173" t="s">
        <v>5696</v>
      </c>
      <c r="C4923" s="1206">
        <v>78592862.908370018</v>
      </c>
      <c r="D4923" s="1206">
        <v>822476.60141644697</v>
      </c>
      <c r="E4923" s="1206">
        <v>25116702.667160112</v>
      </c>
      <c r="F4923" s="1210">
        <v>104532042.17694658</v>
      </c>
    </row>
    <row r="4924" spans="2:6" ht="13.15" customHeight="1" x14ac:dyDescent="0.3">
      <c r="B4924" s="1172" t="s">
        <v>5697</v>
      </c>
      <c r="C4924" s="1207">
        <v>41883614.811993405</v>
      </c>
      <c r="D4924" s="1208">
        <v>718680.21474052256</v>
      </c>
      <c r="E4924" s="1207">
        <v>2965045.4224176509</v>
      </c>
      <c r="F4924" s="1211">
        <v>45567340.449151576</v>
      </c>
    </row>
    <row r="4925" spans="2:6" ht="13.15" customHeight="1" x14ac:dyDescent="0.3">
      <c r="B4925" s="1173" t="s">
        <v>5698</v>
      </c>
      <c r="C4925" s="1206">
        <v>24505192.337409228</v>
      </c>
      <c r="D4925" s="1206">
        <v>234245.47893267684</v>
      </c>
      <c r="E4925" s="1206">
        <v>528738.13633700693</v>
      </c>
      <c r="F4925" s="1210">
        <v>25268175.952678915</v>
      </c>
    </row>
    <row r="4926" spans="2:6" ht="13.15" customHeight="1" x14ac:dyDescent="0.3">
      <c r="B4926" s="1172" t="s">
        <v>5699</v>
      </c>
      <c r="C4926" s="1207">
        <v>89803854.250969455</v>
      </c>
      <c r="D4926" s="1208">
        <v>2928434.3632926201</v>
      </c>
      <c r="E4926" s="1207">
        <v>8057681.3164224625</v>
      </c>
      <c r="F4926" s="1211">
        <v>100789969.93068454</v>
      </c>
    </row>
    <row r="4927" spans="2:6" ht="13.15" customHeight="1" x14ac:dyDescent="0.3">
      <c r="B4927" s="1173" t="s">
        <v>5700</v>
      </c>
      <c r="C4927" s="1206">
        <v>16332653.140751878</v>
      </c>
      <c r="D4927" s="1206">
        <v>292391.71940785524</v>
      </c>
      <c r="E4927" s="1206">
        <v>467934.31070739502</v>
      </c>
      <c r="F4927" s="1210">
        <v>17092979.170867126</v>
      </c>
    </row>
    <row r="4928" spans="2:6" ht="13.15" customHeight="1" x14ac:dyDescent="0.3">
      <c r="B4928" s="1172" t="s">
        <v>5701</v>
      </c>
      <c r="C4928" s="1207">
        <v>38112482.38855505</v>
      </c>
      <c r="D4928" s="1208">
        <v>564308.41948091297</v>
      </c>
      <c r="E4928" s="1207">
        <v>5048702.2518825438</v>
      </c>
      <c r="F4928" s="1211">
        <v>43725493.059918508</v>
      </c>
    </row>
    <row r="4929" spans="2:6" ht="13.15" customHeight="1" x14ac:dyDescent="0.3">
      <c r="B4929" s="1173" t="s">
        <v>5702</v>
      </c>
      <c r="C4929" s="1206">
        <v>17410373.124031466</v>
      </c>
      <c r="D4929" s="1206">
        <v>196546.11343582234</v>
      </c>
      <c r="E4929" s="1206">
        <v>575721.9898811992</v>
      </c>
      <c r="F4929" s="1210">
        <v>18182641.227348488</v>
      </c>
    </row>
    <row r="4930" spans="2:6" ht="13.15" customHeight="1" x14ac:dyDescent="0.3">
      <c r="B4930" s="1172" t="s">
        <v>5703</v>
      </c>
      <c r="C4930" s="1207">
        <v>62704651.493904129</v>
      </c>
      <c r="D4930" s="1208">
        <v>1159364.5484096156</v>
      </c>
      <c r="E4930" s="1207">
        <v>3059875.7484908435</v>
      </c>
      <c r="F4930" s="1211">
        <v>66923891.790804587</v>
      </c>
    </row>
    <row r="4931" spans="2:6" ht="13.15" customHeight="1" x14ac:dyDescent="0.3">
      <c r="B4931" s="1173" t="s">
        <v>5704</v>
      </c>
      <c r="C4931" s="1206">
        <v>54913881.595770724</v>
      </c>
      <c r="D4931" s="1206">
        <v>1010607.5522665584</v>
      </c>
      <c r="E4931" s="1206">
        <v>9231132.8220960144</v>
      </c>
      <c r="F4931" s="1210">
        <v>65155621.970133297</v>
      </c>
    </row>
    <row r="4932" spans="2:6" ht="13.15" customHeight="1" x14ac:dyDescent="0.3">
      <c r="B4932" s="1172" t="s">
        <v>5705</v>
      </c>
      <c r="C4932" s="1207">
        <v>19543556.868967108</v>
      </c>
      <c r="D4932" s="1208">
        <v>267920.20145375672</v>
      </c>
      <c r="E4932" s="1207">
        <v>733219.76963314973</v>
      </c>
      <c r="F4932" s="1211">
        <v>20544696.840054013</v>
      </c>
    </row>
    <row r="4933" spans="2:6" ht="13.15" customHeight="1" x14ac:dyDescent="0.3">
      <c r="B4933" s="1173" t="s">
        <v>5706</v>
      </c>
      <c r="C4933" s="1206">
        <v>30301094.763641585</v>
      </c>
      <c r="D4933" s="1206">
        <v>358165.08048747381</v>
      </c>
      <c r="E4933" s="1206">
        <v>688458.54253782879</v>
      </c>
      <c r="F4933" s="1210">
        <v>31347718.386666887</v>
      </c>
    </row>
    <row r="4934" spans="2:6" ht="13.15" customHeight="1" x14ac:dyDescent="0.3">
      <c r="B4934" s="1172" t="s">
        <v>5707</v>
      </c>
      <c r="C4934" s="1207">
        <v>38075889.337051332</v>
      </c>
      <c r="D4934" s="1208">
        <v>545564.27806926297</v>
      </c>
      <c r="E4934" s="1207">
        <v>3329870.9511478166</v>
      </c>
      <c r="F4934" s="1211">
        <v>41951324.566268414</v>
      </c>
    </row>
    <row r="4935" spans="2:6" ht="13.15" customHeight="1" x14ac:dyDescent="0.3">
      <c r="B4935" s="1173" t="s">
        <v>5708</v>
      </c>
      <c r="C4935" s="1206">
        <v>4377785.1392259188</v>
      </c>
      <c r="D4935" s="1206">
        <v>19954.348740029785</v>
      </c>
      <c r="E4935" s="1206">
        <v>192998.06331030867</v>
      </c>
      <c r="F4935" s="1210">
        <v>4590737.5512762573</v>
      </c>
    </row>
    <row r="4936" spans="2:6" ht="13.15" customHeight="1" x14ac:dyDescent="0.3">
      <c r="B4936" s="1172" t="s">
        <v>5709</v>
      </c>
      <c r="C4936" s="1207">
        <v>6247853.9205507953</v>
      </c>
      <c r="D4936" s="1208">
        <v>105696.1307379152</v>
      </c>
      <c r="E4936" s="1207">
        <v>3670482.3614399112</v>
      </c>
      <c r="F4936" s="1211">
        <v>10024032.412728623</v>
      </c>
    </row>
    <row r="4937" spans="2:6" ht="13.15" customHeight="1" x14ac:dyDescent="0.3">
      <c r="B4937" s="1173" t="s">
        <v>5710</v>
      </c>
      <c r="C4937" s="1206">
        <v>13474298.88635242</v>
      </c>
      <c r="D4937" s="1206">
        <v>264669.52828101558</v>
      </c>
      <c r="E4937" s="1206">
        <v>1978044.2577949476</v>
      </c>
      <c r="F4937" s="1210">
        <v>15717012.672428384</v>
      </c>
    </row>
    <row r="4938" spans="2:6" ht="13.15" customHeight="1" x14ac:dyDescent="0.3">
      <c r="B4938" s="1172" t="s">
        <v>5711</v>
      </c>
      <c r="C4938" s="1207">
        <v>8913685.0308448114</v>
      </c>
      <c r="D4938" s="1208">
        <v>250344.0508357755</v>
      </c>
      <c r="E4938" s="1207">
        <v>463602.83346036728</v>
      </c>
      <c r="F4938" s="1211">
        <v>9627631.9151409529</v>
      </c>
    </row>
    <row r="4939" spans="2:6" ht="13.15" customHeight="1" x14ac:dyDescent="0.3">
      <c r="B4939" s="1173" t="s">
        <v>5712</v>
      </c>
      <c r="C4939" s="1206">
        <v>13748883.313867344</v>
      </c>
      <c r="D4939" s="1206">
        <v>237988.678343712</v>
      </c>
      <c r="E4939" s="1206">
        <v>7199334.0263878684</v>
      </c>
      <c r="F4939" s="1210">
        <v>21186206.018598922</v>
      </c>
    </row>
    <row r="4940" spans="2:6" ht="13.15" customHeight="1" x14ac:dyDescent="0.3">
      <c r="B4940" s="1172" t="s">
        <v>5713</v>
      </c>
      <c r="C4940" s="1207">
        <v>49434345.215561301</v>
      </c>
      <c r="D4940" s="1208">
        <v>3297716.4645873052</v>
      </c>
      <c r="E4940" s="1207">
        <v>28882436.684087943</v>
      </c>
      <c r="F4940" s="1211">
        <v>81614498.364236549</v>
      </c>
    </row>
    <row r="4941" spans="2:6" ht="13.15" customHeight="1" x14ac:dyDescent="0.3">
      <c r="B4941" s="1173" t="s">
        <v>5714</v>
      </c>
      <c r="C4941" s="1206">
        <v>1344962451.9422433</v>
      </c>
      <c r="D4941" s="1206">
        <v>29724169.563722868</v>
      </c>
      <c r="E4941" s="1206">
        <v>346943386.09361428</v>
      </c>
      <c r="F4941" s="1210">
        <v>1721630007.5995805</v>
      </c>
    </row>
    <row r="4942" spans="2:6" ht="13.15" customHeight="1" x14ac:dyDescent="0.3">
      <c r="B4942" s="1172" t="s">
        <v>5715</v>
      </c>
      <c r="C4942" s="1207">
        <v>110841035.7109787</v>
      </c>
      <c r="D4942" s="1208">
        <v>4080523.5955537199</v>
      </c>
      <c r="E4942" s="1207">
        <v>9575391.6240350865</v>
      </c>
      <c r="F4942" s="1211">
        <v>124496950.93056752</v>
      </c>
    </row>
    <row r="4943" spans="2:6" ht="13.15" customHeight="1" x14ac:dyDescent="0.3">
      <c r="B4943" s="1173" t="s">
        <v>5716</v>
      </c>
      <c r="C4943" s="1206">
        <v>58136664.411600977</v>
      </c>
      <c r="D4943" s="1206">
        <v>1590803.4609770156</v>
      </c>
      <c r="E4943" s="1206">
        <v>12567162.119282359</v>
      </c>
      <c r="F4943" s="1210">
        <v>72294629.99186036</v>
      </c>
    </row>
    <row r="4944" spans="2:6" ht="13.15" customHeight="1" x14ac:dyDescent="0.3">
      <c r="B4944" s="1172" t="s">
        <v>5717</v>
      </c>
      <c r="C4944" s="1207">
        <v>57693315.015210658</v>
      </c>
      <c r="D4944" s="1208">
        <v>2384530.6022553225</v>
      </c>
      <c r="E4944" s="1207">
        <v>18459107.616396699</v>
      </c>
      <c r="F4944" s="1211">
        <v>78536953.233862683</v>
      </c>
    </row>
    <row r="4945" spans="2:6" ht="13.15" customHeight="1" x14ac:dyDescent="0.3">
      <c r="B4945" s="1173" t="s">
        <v>5718</v>
      </c>
      <c r="C4945" s="1206">
        <v>125646611.65763469</v>
      </c>
      <c r="D4945" s="1206">
        <v>4811334.0279345149</v>
      </c>
      <c r="E4945" s="1206">
        <v>21735572.701279461</v>
      </c>
      <c r="F4945" s="1210">
        <v>152193518.38684869</v>
      </c>
    </row>
    <row r="4946" spans="2:6" ht="13.15" customHeight="1" x14ac:dyDescent="0.3">
      <c r="B4946" s="1172" t="s">
        <v>5719</v>
      </c>
      <c r="C4946" s="1207">
        <v>76805265.034165546</v>
      </c>
      <c r="D4946" s="1208">
        <v>2496868.8011210896</v>
      </c>
      <c r="E4946" s="1207">
        <v>19550996.706458796</v>
      </c>
      <c r="F4946" s="1211">
        <v>98853130.541745424</v>
      </c>
    </row>
    <row r="4947" spans="2:6" ht="13.15" customHeight="1" x14ac:dyDescent="0.3">
      <c r="B4947" s="1173" t="s">
        <v>5720</v>
      </c>
      <c r="C4947" s="1206">
        <v>71337198.117860243</v>
      </c>
      <c r="D4947" s="1206">
        <v>2234169.3777932497</v>
      </c>
      <c r="E4947" s="1206">
        <v>12611676.387883356</v>
      </c>
      <c r="F4947" s="1210">
        <v>86183043.883536845</v>
      </c>
    </row>
    <row r="4948" spans="2:6" ht="13.15" customHeight="1" x14ac:dyDescent="0.3">
      <c r="B4948" s="1172" t="s">
        <v>5721</v>
      </c>
      <c r="C4948" s="1207">
        <v>52758441.629211552</v>
      </c>
      <c r="D4948" s="1208">
        <v>1407316.3289451054</v>
      </c>
      <c r="E4948" s="1207">
        <v>8719636.6512605585</v>
      </c>
      <c r="F4948" s="1211">
        <v>62885394.609417215</v>
      </c>
    </row>
    <row r="4949" spans="2:6" ht="13.15" customHeight="1" x14ac:dyDescent="0.3">
      <c r="B4949" s="1173" t="s">
        <v>5722</v>
      </c>
      <c r="C4949" s="1206">
        <v>132246195.80457948</v>
      </c>
      <c r="D4949" s="1206">
        <v>4197899.6342283273</v>
      </c>
      <c r="E4949" s="1206">
        <v>21204640.271686077</v>
      </c>
      <c r="F4949" s="1210">
        <v>157648735.71049389</v>
      </c>
    </row>
    <row r="4950" spans="2:6" ht="13.15" customHeight="1" x14ac:dyDescent="0.3">
      <c r="B4950" s="1172" t="s">
        <v>5723</v>
      </c>
      <c r="C4950" s="1207">
        <v>106109062.60309355</v>
      </c>
      <c r="D4950" s="1208">
        <v>3038492.8692839989</v>
      </c>
      <c r="E4950" s="1207">
        <v>17215292.002096824</v>
      </c>
      <c r="F4950" s="1211">
        <v>126362847.47447437</v>
      </c>
    </row>
    <row r="4951" spans="2:6" ht="13.15" customHeight="1" x14ac:dyDescent="0.3">
      <c r="B4951" s="1173" t="s">
        <v>5724</v>
      </c>
      <c r="C4951" s="1206">
        <v>50373612.384569325</v>
      </c>
      <c r="D4951" s="1206">
        <v>2544559.4131661952</v>
      </c>
      <c r="E4951" s="1206">
        <v>12485696.147701232</v>
      </c>
      <c r="F4951" s="1210">
        <v>65403867.945436753</v>
      </c>
    </row>
    <row r="4952" spans="2:6" ht="13.15" customHeight="1" x14ac:dyDescent="0.3">
      <c r="B4952" s="1172" t="s">
        <v>5725</v>
      </c>
      <c r="C4952" s="1207">
        <v>27890868.848925848</v>
      </c>
      <c r="D4952" s="1208">
        <v>2271418.4335865215</v>
      </c>
      <c r="E4952" s="1207">
        <v>26534679.440029599</v>
      </c>
      <c r="F4952" s="1211">
        <v>56696966.722541973</v>
      </c>
    </row>
    <row r="4953" spans="2:6" ht="13.15" customHeight="1" x14ac:dyDescent="0.3">
      <c r="B4953" s="1173" t="s">
        <v>5726</v>
      </c>
      <c r="C4953" s="1206">
        <v>43436088.676162787</v>
      </c>
      <c r="D4953" s="1206">
        <v>2860958.2686463287</v>
      </c>
      <c r="E4953" s="1206">
        <v>18887675.677707858</v>
      </c>
      <c r="F4953" s="1210">
        <v>65184722.622516975</v>
      </c>
    </row>
    <row r="4954" spans="2:6" ht="13.15" customHeight="1" x14ac:dyDescent="0.3">
      <c r="B4954" s="1172" t="s">
        <v>5727</v>
      </c>
      <c r="C4954" s="1207">
        <v>47374757.197343983</v>
      </c>
      <c r="D4954" s="1208">
        <v>2548232.2516860464</v>
      </c>
      <c r="E4954" s="1207">
        <v>2327830.7674510176</v>
      </c>
      <c r="F4954" s="1211">
        <v>52250820.216481045</v>
      </c>
    </row>
    <row r="4955" spans="2:6" ht="13.15" customHeight="1" x14ac:dyDescent="0.3">
      <c r="B4955" s="1173" t="s">
        <v>5728</v>
      </c>
      <c r="C4955" s="1206">
        <v>32089375.344030891</v>
      </c>
      <c r="D4955" s="1206">
        <v>638496.94314624241</v>
      </c>
      <c r="E4955" s="1206">
        <v>12454361.086831301</v>
      </c>
      <c r="F4955" s="1210">
        <v>45182233.374008432</v>
      </c>
    </row>
    <row r="4956" spans="2:6" ht="13.15" customHeight="1" x14ac:dyDescent="0.3">
      <c r="B4956" s="1172" t="s">
        <v>5729</v>
      </c>
      <c r="C4956" s="1207">
        <v>54388197.833497018</v>
      </c>
      <c r="D4956" s="1208">
        <v>1929253.419754487</v>
      </c>
      <c r="E4956" s="1207">
        <v>159863310.8841058</v>
      </c>
      <c r="F4956" s="1211">
        <v>216180762.13735729</v>
      </c>
    </row>
    <row r="4957" spans="2:6" ht="13.15" customHeight="1" x14ac:dyDescent="0.3">
      <c r="B4957" s="1173" t="s">
        <v>5730</v>
      </c>
      <c r="C4957" s="1206">
        <v>122031409.32679801</v>
      </c>
      <c r="D4957" s="1206">
        <v>5227096.5339459265</v>
      </c>
      <c r="E4957" s="1206">
        <v>20833727.27886983</v>
      </c>
      <c r="F4957" s="1210">
        <v>148092233.13961378</v>
      </c>
    </row>
    <row r="4958" spans="2:6" ht="13.15" customHeight="1" x14ac:dyDescent="0.3">
      <c r="B4958" s="1172" t="s">
        <v>5731</v>
      </c>
      <c r="C4958" s="1207">
        <v>58598173.792506225</v>
      </c>
      <c r="D4958" s="1208">
        <v>2782998.4012134909</v>
      </c>
      <c r="E4958" s="1207">
        <v>39043273.597105846</v>
      </c>
      <c r="F4958" s="1211">
        <v>100424445.79082556</v>
      </c>
    </row>
    <row r="4959" spans="2:6" ht="13.15" customHeight="1" x14ac:dyDescent="0.3">
      <c r="B4959" s="1173" t="s">
        <v>5732</v>
      </c>
      <c r="C4959" s="1206">
        <v>19330142.915607672</v>
      </c>
      <c r="D4959" s="1206">
        <v>258899.93520385603</v>
      </c>
      <c r="E4959" s="1206">
        <v>2956587.0939872251</v>
      </c>
      <c r="F4959" s="1210">
        <v>22545629.944798756</v>
      </c>
    </row>
    <row r="4960" spans="2:6" ht="13.15" customHeight="1" x14ac:dyDescent="0.3">
      <c r="B4960" s="1172" t="s">
        <v>5733</v>
      </c>
      <c r="C4960" s="1207">
        <v>329325311.36346835</v>
      </c>
      <c r="D4960" s="1208">
        <v>6212528.9593465384</v>
      </c>
      <c r="E4960" s="1207">
        <v>63824829.002881117</v>
      </c>
      <c r="F4960" s="1211">
        <v>399362669.32569599</v>
      </c>
    </row>
    <row r="4961" spans="2:6" ht="13.15" customHeight="1" x14ac:dyDescent="0.3">
      <c r="B4961" s="1173" t="s">
        <v>5734</v>
      </c>
      <c r="C4961" s="1206">
        <v>86523177.95067063</v>
      </c>
      <c r="D4961" s="1206">
        <v>1059381.7220359116</v>
      </c>
      <c r="E4961" s="1206">
        <v>13045872.429857628</v>
      </c>
      <c r="F4961" s="1210">
        <v>100628432.10256417</v>
      </c>
    </row>
    <row r="4962" spans="2:6" ht="13.15" customHeight="1" x14ac:dyDescent="0.3">
      <c r="B4962" s="1172" t="s">
        <v>5735</v>
      </c>
      <c r="C4962" s="1207">
        <v>46641940.37861073</v>
      </c>
      <c r="D4962" s="1208">
        <v>845569.04590332194</v>
      </c>
      <c r="E4962" s="1207">
        <v>2177841.1995583326</v>
      </c>
      <c r="F4962" s="1211">
        <v>49665350.624072388</v>
      </c>
    </row>
    <row r="4963" spans="2:6" ht="13.15" customHeight="1" x14ac:dyDescent="0.3">
      <c r="B4963" s="1173" t="s">
        <v>5736</v>
      </c>
      <c r="C4963" s="1206">
        <v>10481314.972316109</v>
      </c>
      <c r="D4963" s="1206">
        <v>359853.74187591078</v>
      </c>
      <c r="E4963" s="1206">
        <v>15230547.740889333</v>
      </c>
      <c r="F4963" s="1210">
        <v>26071716.455081351</v>
      </c>
    </row>
    <row r="4964" spans="2:6" ht="13.15" customHeight="1" x14ac:dyDescent="0.3">
      <c r="B4964" s="1172" t="s">
        <v>5737</v>
      </c>
      <c r="C4964" s="1207">
        <v>22199557.010200426</v>
      </c>
      <c r="D4964" s="1208">
        <v>614560.16796514881</v>
      </c>
      <c r="E4964" s="1207">
        <v>2635355.8325017677</v>
      </c>
      <c r="F4964" s="1211">
        <v>25449473.010667343</v>
      </c>
    </row>
    <row r="4965" spans="2:6" ht="13.15" customHeight="1" x14ac:dyDescent="0.3">
      <c r="B4965" s="1173" t="s">
        <v>5738</v>
      </c>
      <c r="C4965" s="1206">
        <v>8962157.1699635573</v>
      </c>
      <c r="D4965" s="1206">
        <v>106174.58479797233</v>
      </c>
      <c r="E4965" s="1206">
        <v>193135.91256664525</v>
      </c>
      <c r="F4965" s="1210">
        <v>9261467.6673281752</v>
      </c>
    </row>
    <row r="4966" spans="2:6" ht="13.15" customHeight="1" x14ac:dyDescent="0.3">
      <c r="B4966" s="1172" t="s">
        <v>5739</v>
      </c>
      <c r="C4966" s="1207">
        <v>43363039.114392288</v>
      </c>
      <c r="D4966" s="1208">
        <v>1320702.0718965279</v>
      </c>
      <c r="E4966" s="1207">
        <v>6176061.5051770378</v>
      </c>
      <c r="F4966" s="1211">
        <v>50859802.691465855</v>
      </c>
    </row>
    <row r="4967" spans="2:6" ht="13.15" customHeight="1" x14ac:dyDescent="0.3">
      <c r="B4967" s="1173" t="s">
        <v>5740</v>
      </c>
      <c r="C4967" s="1206">
        <v>8846779.8247372508</v>
      </c>
      <c r="D4967" s="1206">
        <v>205819.67889398834</v>
      </c>
      <c r="E4967" s="1206">
        <v>1575842.1522496226</v>
      </c>
      <c r="F4967" s="1210">
        <v>10628441.655880863</v>
      </c>
    </row>
    <row r="4968" spans="2:6" ht="13.15" customHeight="1" x14ac:dyDescent="0.3">
      <c r="B4968" s="1172" t="s">
        <v>5741</v>
      </c>
      <c r="C4968" s="1207">
        <v>41704199.626635604</v>
      </c>
      <c r="D4968" s="1208">
        <v>1026734.2685261308</v>
      </c>
      <c r="E4968" s="1207">
        <v>2634812.5217143828</v>
      </c>
      <c r="F4968" s="1211">
        <v>45365746.416876115</v>
      </c>
    </row>
    <row r="4969" spans="2:6" ht="13.15" customHeight="1" x14ac:dyDescent="0.3">
      <c r="B4969" s="1173" t="s">
        <v>5742</v>
      </c>
      <c r="C4969" s="1206">
        <v>26561639.907176606</v>
      </c>
      <c r="D4969" s="1206">
        <v>1049432.6920223711</v>
      </c>
      <c r="E4969" s="1206">
        <v>6192711.8167950548</v>
      </c>
      <c r="F4969" s="1210">
        <v>33803784.415994033</v>
      </c>
    </row>
    <row r="4970" spans="2:6" ht="13.15" customHeight="1" x14ac:dyDescent="0.3">
      <c r="B4970" s="1172" t="s">
        <v>5743</v>
      </c>
      <c r="C4970" s="1207">
        <v>94536373.523802429</v>
      </c>
      <c r="D4970" s="1208">
        <v>1522328.241675898</v>
      </c>
      <c r="E4970" s="1207">
        <v>17396497.071094718</v>
      </c>
      <c r="F4970" s="1211">
        <v>113455198.83657305</v>
      </c>
    </row>
    <row r="4971" spans="2:6" ht="13.15" customHeight="1" x14ac:dyDescent="0.3">
      <c r="B4971" s="1173" t="s">
        <v>5744</v>
      </c>
      <c r="C4971" s="1206">
        <v>30260951.639977057</v>
      </c>
      <c r="D4971" s="1206">
        <v>709659.9484906221</v>
      </c>
      <c r="E4971" s="1206">
        <v>2580901.4845044259</v>
      </c>
      <c r="F4971" s="1210">
        <v>33551513.072972104</v>
      </c>
    </row>
    <row r="4972" spans="2:6" ht="13.15" customHeight="1" x14ac:dyDescent="0.3">
      <c r="B4972" s="1172" t="s">
        <v>5745</v>
      </c>
      <c r="C4972" s="1207">
        <v>32063842.132720459</v>
      </c>
      <c r="D4972" s="1208">
        <v>634247.1453186759</v>
      </c>
      <c r="E4972" s="1207">
        <v>2310606.6227276605</v>
      </c>
      <c r="F4972" s="1211">
        <v>35008695.900766797</v>
      </c>
    </row>
    <row r="4973" spans="2:6" ht="13.15" customHeight="1" x14ac:dyDescent="0.3">
      <c r="B4973" s="1173" t="s">
        <v>5746</v>
      </c>
      <c r="C4973" s="1206">
        <v>66780543.958224311</v>
      </c>
      <c r="D4973" s="1206">
        <v>1920233.1535045875</v>
      </c>
      <c r="E4973" s="1206">
        <v>5735894.2282094536</v>
      </c>
      <c r="F4973" s="1210">
        <v>74436671.339938343</v>
      </c>
    </row>
    <row r="4974" spans="2:6" ht="13.15" customHeight="1" x14ac:dyDescent="0.3">
      <c r="B4974" s="1172" t="s">
        <v>5747</v>
      </c>
      <c r="C4974" s="1207">
        <v>46041158.936012186</v>
      </c>
      <c r="D4974" s="1208">
        <v>921938.75719538261</v>
      </c>
      <c r="E4974" s="1207">
        <v>5041294.4705347195</v>
      </c>
      <c r="F4974" s="1211">
        <v>52004392.163742289</v>
      </c>
    </row>
    <row r="4975" spans="2:6" ht="13.15" customHeight="1" x14ac:dyDescent="0.3">
      <c r="B4975" s="1173" t="s">
        <v>5748</v>
      </c>
      <c r="C4975" s="1206">
        <v>19072216.519001171</v>
      </c>
      <c r="D4975" s="1206">
        <v>598686.75091384177</v>
      </c>
      <c r="E4975" s="1206">
        <v>6191496.4110719748</v>
      </c>
      <c r="F4975" s="1210">
        <v>25862399.680986989</v>
      </c>
    </row>
    <row r="4976" spans="2:6" ht="13.15" customHeight="1" x14ac:dyDescent="0.3">
      <c r="B4976" s="1172" t="s">
        <v>5749</v>
      </c>
      <c r="C4976" s="1207">
        <v>11191739.028188875</v>
      </c>
      <c r="D4976" s="1208">
        <v>192929.56362891977</v>
      </c>
      <c r="E4976" s="1207">
        <v>546642.62717513542</v>
      </c>
      <c r="F4976" s="1211">
        <v>11931311.21899293</v>
      </c>
    </row>
    <row r="4977" spans="2:6" ht="13.15" customHeight="1" x14ac:dyDescent="0.3">
      <c r="B4977" s="1173" t="s">
        <v>5750</v>
      </c>
      <c r="C4977" s="1206">
        <v>18168859.695312109</v>
      </c>
      <c r="D4977" s="1206">
        <v>325883.50361185451</v>
      </c>
      <c r="E4977" s="1206">
        <v>669195.77998094575</v>
      </c>
      <c r="F4977" s="1210">
        <v>19163938.97890491</v>
      </c>
    </row>
    <row r="4978" spans="2:6" ht="13.15" customHeight="1" x14ac:dyDescent="0.3">
      <c r="B4978" s="1172" t="s">
        <v>5751</v>
      </c>
      <c r="C4978" s="1207">
        <v>13605105.391354559</v>
      </c>
      <c r="D4978" s="1208">
        <v>194787.09115620045</v>
      </c>
      <c r="E4978" s="1207">
        <v>868547.24040597305</v>
      </c>
      <c r="F4978" s="1211">
        <v>14668439.722916732</v>
      </c>
    </row>
    <row r="4979" spans="2:6" ht="13.15" customHeight="1" x14ac:dyDescent="0.3">
      <c r="B4979" s="1173" t="s">
        <v>5752</v>
      </c>
      <c r="C4979" s="1206">
        <v>37942352.007310107</v>
      </c>
      <c r="D4979" s="1206">
        <v>658099.48743034794</v>
      </c>
      <c r="E4979" s="1206">
        <v>5219150.0142064122</v>
      </c>
      <c r="F4979" s="1210">
        <v>43819601.508946866</v>
      </c>
    </row>
    <row r="4980" spans="2:6" ht="13.15" customHeight="1" x14ac:dyDescent="0.3">
      <c r="B4980" s="1172" t="s">
        <v>5753</v>
      </c>
      <c r="C4980" s="1207">
        <v>51383198.290608741</v>
      </c>
      <c r="D4980" s="1208">
        <v>737382.13961746229</v>
      </c>
      <c r="E4980" s="1207">
        <v>4376635.3605203172</v>
      </c>
      <c r="F4980" s="1211">
        <v>56497215.790746525</v>
      </c>
    </row>
    <row r="4981" spans="2:6" ht="13.15" customHeight="1" x14ac:dyDescent="0.3">
      <c r="B4981" s="1173" t="s">
        <v>5754</v>
      </c>
      <c r="C4981" s="1206">
        <v>20792089.939676411</v>
      </c>
      <c r="D4981" s="1206">
        <v>209014.06335378156</v>
      </c>
      <c r="E4981" s="1206">
        <v>823483.09930674918</v>
      </c>
      <c r="F4981" s="1210">
        <v>21824587.102336943</v>
      </c>
    </row>
    <row r="4982" spans="2:6" ht="13.15" customHeight="1" x14ac:dyDescent="0.3">
      <c r="B4982" s="1172" t="s">
        <v>5755</v>
      </c>
      <c r="C4982" s="1207">
        <v>212222631.06700665</v>
      </c>
      <c r="D4982" s="1208">
        <v>3583719.4150755741</v>
      </c>
      <c r="E4982" s="1207">
        <v>42964436.176955998</v>
      </c>
      <c r="F4982" s="1211">
        <v>258770786.65903822</v>
      </c>
    </row>
    <row r="4983" spans="2:6" ht="13.15" customHeight="1" x14ac:dyDescent="0.3">
      <c r="B4983" s="1173" t="s">
        <v>5756</v>
      </c>
      <c r="C4983" s="1206">
        <v>18043378.298551191</v>
      </c>
      <c r="D4983" s="1206">
        <v>182699.09005063935</v>
      </c>
      <c r="E4983" s="1206">
        <v>747481.62268007291</v>
      </c>
      <c r="F4983" s="1210">
        <v>18973559.0112819</v>
      </c>
    </row>
    <row r="4984" spans="2:6" ht="13.15" customHeight="1" x14ac:dyDescent="0.3">
      <c r="B4984" s="1172" t="s">
        <v>5757</v>
      </c>
      <c r="C4984" s="1207">
        <v>12941105.356046224</v>
      </c>
      <c r="D4984" s="1208">
        <v>155807.15743978118</v>
      </c>
      <c r="E4984" s="1207">
        <v>311931.01923877286</v>
      </c>
      <c r="F4984" s="1211">
        <v>13408843.532724779</v>
      </c>
    </row>
    <row r="4985" spans="2:6" ht="13.15" customHeight="1" x14ac:dyDescent="0.3">
      <c r="B4985" s="1173" t="s">
        <v>5758</v>
      </c>
      <c r="C4985" s="1206">
        <v>2907372.5584660186</v>
      </c>
      <c r="D4985" s="1206">
        <v>80478.787337256959</v>
      </c>
      <c r="E4985" s="1206">
        <v>7493832.0308632925</v>
      </c>
      <c r="F4985" s="1210">
        <v>10481683.376666568</v>
      </c>
    </row>
    <row r="4986" spans="2:6" ht="13.15" customHeight="1" x14ac:dyDescent="0.3">
      <c r="B4986" s="1172" t="s">
        <v>5759</v>
      </c>
      <c r="C4986" s="1207">
        <v>157600811.1770809</v>
      </c>
      <c r="D4986" s="1208">
        <v>1696499.5917149303</v>
      </c>
      <c r="E4986" s="1207">
        <v>25422942.263575368</v>
      </c>
      <c r="F4986" s="1211">
        <v>184720253.03237119</v>
      </c>
    </row>
    <row r="4987" spans="2:6" ht="13.15" customHeight="1" x14ac:dyDescent="0.3">
      <c r="B4987" s="1173" t="s">
        <v>5760</v>
      </c>
      <c r="C4987" s="1206">
        <v>16508381.712711954</v>
      </c>
      <c r="D4987" s="1206">
        <v>593395.61189673946</v>
      </c>
      <c r="E4987" s="1206">
        <v>1807169.0256847248</v>
      </c>
      <c r="F4987" s="1210">
        <v>18908946.35029342</v>
      </c>
    </row>
    <row r="4988" spans="2:6" ht="13.15" customHeight="1" x14ac:dyDescent="0.3">
      <c r="B4988" s="1172" t="s">
        <v>5761</v>
      </c>
      <c r="C4988" s="1207">
        <v>53767344.829066239</v>
      </c>
      <c r="D4988" s="1208">
        <v>734455.12654417113</v>
      </c>
      <c r="E4988" s="1207">
        <v>6048195.0208685966</v>
      </c>
      <c r="F4988" s="1211">
        <v>60549994.976479009</v>
      </c>
    </row>
    <row r="4989" spans="2:6" ht="13.15" customHeight="1" x14ac:dyDescent="0.3">
      <c r="B4989" s="1173" t="s">
        <v>5762</v>
      </c>
      <c r="C4989" s="1206">
        <v>35904747.128242426</v>
      </c>
      <c r="D4989" s="1206">
        <v>514844.71297794767</v>
      </c>
      <c r="E4989" s="1206">
        <v>2114189.9963258668</v>
      </c>
      <c r="F4989" s="1210">
        <v>38533781.837546237</v>
      </c>
    </row>
    <row r="4990" spans="2:6" ht="13.15" customHeight="1" x14ac:dyDescent="0.3">
      <c r="B4990" s="1172" t="s">
        <v>5763</v>
      </c>
      <c r="C4990" s="1207">
        <v>13387049.035938678</v>
      </c>
      <c r="D4990" s="1208">
        <v>224662.32555329712</v>
      </c>
      <c r="E4990" s="1207">
        <v>947826.70119637216</v>
      </c>
      <c r="F4990" s="1211">
        <v>14559538.062688349</v>
      </c>
    </row>
    <row r="4991" spans="2:6" ht="13.15" customHeight="1" x14ac:dyDescent="0.3">
      <c r="B4991" s="1173" t="s">
        <v>5764</v>
      </c>
      <c r="C4991" s="1206">
        <v>32638544.199060734</v>
      </c>
      <c r="D4991" s="1206">
        <v>577367.40088482539</v>
      </c>
      <c r="E4991" s="1206">
        <v>1255228.2869999635</v>
      </c>
      <c r="F4991" s="1210">
        <v>34471139.886945523</v>
      </c>
    </row>
    <row r="4992" spans="2:6" ht="13.15" customHeight="1" x14ac:dyDescent="0.3">
      <c r="B4992" s="1172" t="s">
        <v>5765</v>
      </c>
      <c r="C4992" s="1207">
        <v>16018062.130809374</v>
      </c>
      <c r="D4992" s="1208">
        <v>387716.65478512022</v>
      </c>
      <c r="E4992" s="1207">
        <v>1506446.8153459798</v>
      </c>
      <c r="F4992" s="1211">
        <v>17912225.600940473</v>
      </c>
    </row>
    <row r="4993" spans="2:6" ht="13.15" customHeight="1" x14ac:dyDescent="0.3">
      <c r="B4993" s="1173" t="s">
        <v>5766</v>
      </c>
      <c r="C4993" s="1206">
        <v>34173813.867373876</v>
      </c>
      <c r="D4993" s="1206">
        <v>397018.36459976033</v>
      </c>
      <c r="E4993" s="1206">
        <v>2400436.5647808071</v>
      </c>
      <c r="F4993" s="1210">
        <v>36971268.796754442</v>
      </c>
    </row>
    <row r="4994" spans="2:6" ht="13.15" customHeight="1" x14ac:dyDescent="0.3">
      <c r="B4994" s="1172" t="s">
        <v>5767</v>
      </c>
      <c r="C4994" s="1207">
        <v>17037888.629620373</v>
      </c>
      <c r="D4994" s="1208">
        <v>315990.76231126144</v>
      </c>
      <c r="E4994" s="1207">
        <v>2668324.7914933562</v>
      </c>
      <c r="F4994" s="1211">
        <v>20022204.183424991</v>
      </c>
    </row>
    <row r="4995" spans="2:6" ht="13.15" customHeight="1" x14ac:dyDescent="0.3">
      <c r="B4995" s="1173" t="s">
        <v>5768</v>
      </c>
      <c r="C4995" s="1206">
        <v>13183466.051639952</v>
      </c>
      <c r="D4995" s="1206">
        <v>298681.98307978292</v>
      </c>
      <c r="E4995" s="1206">
        <v>1448411.5691810118</v>
      </c>
      <c r="F4995" s="1210">
        <v>14930559.603900747</v>
      </c>
    </row>
    <row r="4996" spans="2:6" ht="13.15" customHeight="1" x14ac:dyDescent="0.3">
      <c r="B4996" s="1172" t="s">
        <v>5769</v>
      </c>
      <c r="C4996" s="1207">
        <v>12637710.727533966</v>
      </c>
      <c r="D4996" s="1208">
        <v>295051.36109464336</v>
      </c>
      <c r="E4996" s="1207">
        <v>409827.62132240215</v>
      </c>
      <c r="F4996" s="1211">
        <v>13342589.709951011</v>
      </c>
    </row>
    <row r="4997" spans="2:6" ht="13.15" customHeight="1" x14ac:dyDescent="0.3">
      <c r="B4997" s="1173" t="s">
        <v>5770</v>
      </c>
      <c r="C4997" s="1206">
        <v>30611862.618949376</v>
      </c>
      <c r="D4997" s="1206">
        <v>654665.87594052614</v>
      </c>
      <c r="E4997" s="1206">
        <v>10915037.733988071</v>
      </c>
      <c r="F4997" s="1210">
        <v>42181566.228877977</v>
      </c>
    </row>
    <row r="4998" spans="2:6" ht="13.15" customHeight="1" x14ac:dyDescent="0.3">
      <c r="B4998" s="1172" t="s">
        <v>5771</v>
      </c>
      <c r="C4998" s="1207">
        <v>37730986.172504984</v>
      </c>
      <c r="D4998" s="1208">
        <v>517222.91109999659</v>
      </c>
      <c r="E4998" s="1207">
        <v>2390558.2250080467</v>
      </c>
      <c r="F4998" s="1211">
        <v>40638767.308613032</v>
      </c>
    </row>
    <row r="4999" spans="2:6" ht="13.15" customHeight="1" x14ac:dyDescent="0.3">
      <c r="B4999" s="1173" t="s">
        <v>5772</v>
      </c>
      <c r="C4999" s="1206">
        <v>4694560.8089596881</v>
      </c>
      <c r="D4999" s="1206">
        <v>11820.629719058548</v>
      </c>
      <c r="E4999" s="1206">
        <v>2778.2830610888973</v>
      </c>
      <c r="F4999" s="1210">
        <v>4709159.721739836</v>
      </c>
    </row>
    <row r="5000" spans="2:6" ht="13.15" customHeight="1" x14ac:dyDescent="0.3">
      <c r="B5000" s="1172" t="s">
        <v>5773</v>
      </c>
      <c r="C5000" s="1207">
        <v>25389843.011635561</v>
      </c>
      <c r="D5000" s="1208">
        <v>402084.34876507113</v>
      </c>
      <c r="E5000" s="1207">
        <v>1135206.4587609235</v>
      </c>
      <c r="F5000" s="1211">
        <v>26927133.819161557</v>
      </c>
    </row>
    <row r="5001" spans="2:6" ht="13.15" customHeight="1" x14ac:dyDescent="0.3">
      <c r="B5001" s="1173" t="s">
        <v>5774</v>
      </c>
      <c r="C5001" s="1206">
        <v>68702225.327117845</v>
      </c>
      <c r="D5001" s="1206">
        <v>1188564.3182513381</v>
      </c>
      <c r="E5001" s="1206">
        <v>6296456.5987714352</v>
      </c>
      <c r="F5001" s="1210">
        <v>76187246.244140625</v>
      </c>
    </row>
    <row r="5002" spans="2:6" ht="13.15" customHeight="1" x14ac:dyDescent="0.3">
      <c r="B5002" s="1172" t="s">
        <v>5775</v>
      </c>
      <c r="C5002" s="1207">
        <v>3805950.4388616825</v>
      </c>
      <c r="D5002" s="1208">
        <v>96971.380230991024</v>
      </c>
      <c r="E5002" s="1207">
        <v>493.91698863802611</v>
      </c>
      <c r="F5002" s="1211">
        <v>3903415.7360813119</v>
      </c>
    </row>
    <row r="5003" spans="2:6" ht="13.15" customHeight="1" x14ac:dyDescent="0.3">
      <c r="B5003" s="1173" t="s">
        <v>5776</v>
      </c>
      <c r="C5003" s="1206">
        <v>34968620.407684341</v>
      </c>
      <c r="D5003" s="1206">
        <v>586781.68812536122</v>
      </c>
      <c r="E5003" s="1206">
        <v>2711851.2261170819</v>
      </c>
      <c r="F5003" s="1210">
        <v>38267253.321926787</v>
      </c>
    </row>
    <row r="5004" spans="2:6" ht="13.15" customHeight="1" x14ac:dyDescent="0.3">
      <c r="B5004" s="1172" t="s">
        <v>5777</v>
      </c>
      <c r="C5004" s="1207">
        <v>16304662.187176269</v>
      </c>
      <c r="D5004" s="1208">
        <v>637328.95235257351</v>
      </c>
      <c r="E5004" s="1207">
        <v>1213986.2184486883</v>
      </c>
      <c r="F5004" s="1211">
        <v>18155977.357977528</v>
      </c>
    </row>
    <row r="5005" spans="2:6" ht="13.15" customHeight="1" x14ac:dyDescent="0.3">
      <c r="B5005" s="1173" t="s">
        <v>5778</v>
      </c>
      <c r="C5005" s="1206">
        <v>10041925.271797458</v>
      </c>
      <c r="D5005" s="1206">
        <v>130280.22611790955</v>
      </c>
      <c r="E5005" s="1206">
        <v>499632.17618375772</v>
      </c>
      <c r="F5005" s="1210">
        <v>10671837.674099125</v>
      </c>
    </row>
    <row r="5006" spans="2:6" ht="13.15" customHeight="1" x14ac:dyDescent="0.3">
      <c r="B5006" s="1172" t="s">
        <v>5779</v>
      </c>
      <c r="C5006" s="1207">
        <v>88891076.081930563</v>
      </c>
      <c r="D5006" s="1208">
        <v>2522761.6090771225</v>
      </c>
      <c r="E5006" s="1207">
        <v>3986133.1427503657</v>
      </c>
      <c r="F5006" s="1211">
        <v>95399970.833758056</v>
      </c>
    </row>
    <row r="5007" spans="2:6" ht="13.15" customHeight="1" x14ac:dyDescent="0.3">
      <c r="B5007" s="1173" t="s">
        <v>5780</v>
      </c>
      <c r="C5007" s="1206">
        <v>85715673.075323373</v>
      </c>
      <c r="D5007" s="1206">
        <v>2072423.7611374678</v>
      </c>
      <c r="E5007" s="1206">
        <v>51108000.797156245</v>
      </c>
      <c r="F5007" s="1210">
        <v>138896097.6336171</v>
      </c>
    </row>
    <row r="5008" spans="2:6" ht="13.15" customHeight="1" x14ac:dyDescent="0.3">
      <c r="B5008" s="1172" t="s">
        <v>5781</v>
      </c>
      <c r="C5008" s="1207">
        <v>21331837.449356414</v>
      </c>
      <c r="D5008" s="1208">
        <v>485293.1386803012</v>
      </c>
      <c r="E5008" s="1207">
        <v>1318264.4426748916</v>
      </c>
      <c r="F5008" s="1211">
        <v>23135395.030711606</v>
      </c>
    </row>
    <row r="5009" spans="2:6" ht="13.15" customHeight="1" x14ac:dyDescent="0.3">
      <c r="B5009" s="1173" t="s">
        <v>5782</v>
      </c>
      <c r="C5009" s="1206">
        <v>17340464.01071091</v>
      </c>
      <c r="D5009" s="1206">
        <v>262080.24748541226</v>
      </c>
      <c r="E5009" s="1206">
        <v>3510144.5590032912</v>
      </c>
      <c r="F5009" s="1210">
        <v>21112688.81719961</v>
      </c>
    </row>
    <row r="5010" spans="2:6" ht="13.15" customHeight="1" x14ac:dyDescent="0.3">
      <c r="B5010" s="1172" t="s">
        <v>5783</v>
      </c>
      <c r="C5010" s="1207">
        <v>92283989.279005766</v>
      </c>
      <c r="D5010" s="1208">
        <v>1435446.6132408176</v>
      </c>
      <c r="E5010" s="1207">
        <v>26636286.924099114</v>
      </c>
      <c r="F5010" s="1211">
        <v>120355722.81634571</v>
      </c>
    </row>
    <row r="5011" spans="2:6" ht="13.15" customHeight="1" x14ac:dyDescent="0.3">
      <c r="B5011" s="1173" t="s">
        <v>5784</v>
      </c>
      <c r="C5011" s="1206">
        <v>41687951.219438024</v>
      </c>
      <c r="D5011" s="1206">
        <v>887841.86932719278</v>
      </c>
      <c r="E5011" s="1206">
        <v>6340142.0514223902</v>
      </c>
      <c r="F5011" s="1210">
        <v>48915935.140187606</v>
      </c>
    </row>
    <row r="5012" spans="2:6" ht="13.15" customHeight="1" x14ac:dyDescent="0.3">
      <c r="B5012" s="1172" t="s">
        <v>5785</v>
      </c>
      <c r="C5012" s="1207">
        <v>7648493.9292270942</v>
      </c>
      <c r="D5012" s="1208">
        <v>49815.510958889601</v>
      </c>
      <c r="E5012" s="1207">
        <v>2677215.2972888411</v>
      </c>
      <c r="F5012" s="1211">
        <v>10375524.737474825</v>
      </c>
    </row>
    <row r="5013" spans="2:6" ht="13.15" customHeight="1" x14ac:dyDescent="0.3">
      <c r="B5013" s="1173" t="s">
        <v>5786</v>
      </c>
      <c r="C5013" s="1206">
        <v>35433543.319513425</v>
      </c>
      <c r="D5013" s="1206">
        <v>733610.79584995285</v>
      </c>
      <c r="E5013" s="1206">
        <v>4886521.4802882662</v>
      </c>
      <c r="F5013" s="1210">
        <v>41053675.595651641</v>
      </c>
    </row>
    <row r="5014" spans="2:6" ht="13.15" customHeight="1" x14ac:dyDescent="0.3">
      <c r="B5014" s="1172" t="s">
        <v>5787</v>
      </c>
      <c r="C5014" s="1207">
        <v>11199521.878695266</v>
      </c>
      <c r="D5014" s="1208">
        <v>285003.82583344361</v>
      </c>
      <c r="E5014" s="1207">
        <v>1473348.0212262571</v>
      </c>
      <c r="F5014" s="1211">
        <v>12957873.725754967</v>
      </c>
    </row>
    <row r="5015" spans="2:6" ht="13.15" customHeight="1" x14ac:dyDescent="0.3">
      <c r="B5015" s="1173" t="s">
        <v>5788</v>
      </c>
      <c r="C5015" s="1206">
        <v>35450747.515369661</v>
      </c>
      <c r="D5015" s="1206">
        <v>904320.39004269021</v>
      </c>
      <c r="E5015" s="1206">
        <v>13861708.466746876</v>
      </c>
      <c r="F5015" s="1210">
        <v>50216776.372159228</v>
      </c>
    </row>
    <row r="5016" spans="2:6" ht="13.15" customHeight="1" x14ac:dyDescent="0.3">
      <c r="B5016" s="1172" t="s">
        <v>5789</v>
      </c>
      <c r="C5016" s="1207">
        <v>36476581.82860665</v>
      </c>
      <c r="D5016" s="1208">
        <v>790195.02454082738</v>
      </c>
      <c r="E5016" s="1207">
        <v>11839992.832760023</v>
      </c>
      <c r="F5016" s="1211">
        <v>49106769.685907498</v>
      </c>
    </row>
    <row r="5017" spans="2:6" ht="13.15" customHeight="1" x14ac:dyDescent="0.3">
      <c r="B5017" s="1173" t="s">
        <v>5790</v>
      </c>
      <c r="C5017" s="1206">
        <v>14738670.740548417</v>
      </c>
      <c r="D5017" s="1206">
        <v>280444.44008466386</v>
      </c>
      <c r="E5017" s="1206">
        <v>1262575.3022059544</v>
      </c>
      <c r="F5017" s="1210">
        <v>16281690.482839035</v>
      </c>
    </row>
    <row r="5018" spans="2:6" ht="13.15" customHeight="1" x14ac:dyDescent="0.3">
      <c r="B5018" s="1172" t="s">
        <v>5791</v>
      </c>
      <c r="C5018" s="1207">
        <v>11588800.945251722</v>
      </c>
      <c r="D5018" s="1208">
        <v>156679.63249047362</v>
      </c>
      <c r="E5018" s="1207">
        <v>1188419.6121286305</v>
      </c>
      <c r="F5018" s="1211">
        <v>12933900.189870825</v>
      </c>
    </row>
    <row r="5019" spans="2:6" ht="13.15" customHeight="1" x14ac:dyDescent="0.3">
      <c r="B5019" s="1173" t="s">
        <v>5792</v>
      </c>
      <c r="C5019" s="1206">
        <v>35432587.530854747</v>
      </c>
      <c r="D5019" s="1206">
        <v>2537621.8292953679</v>
      </c>
      <c r="E5019" s="1206">
        <v>11076088.470207732</v>
      </c>
      <c r="F5019" s="1210">
        <v>49046297.83035785</v>
      </c>
    </row>
    <row r="5020" spans="2:6" ht="13.15" customHeight="1" x14ac:dyDescent="0.3">
      <c r="B5020" s="1172" t="s">
        <v>5793</v>
      </c>
      <c r="C5020" s="1207">
        <v>104323512.84744327</v>
      </c>
      <c r="D5020" s="1208">
        <v>5072865.4604686834</v>
      </c>
      <c r="E5020" s="1207">
        <v>23103038.148994047</v>
      </c>
      <c r="F5020" s="1211">
        <v>132499416.45690599</v>
      </c>
    </row>
    <row r="5021" spans="2:6" ht="13.15" customHeight="1" x14ac:dyDescent="0.3">
      <c r="B5021" s="1173" t="s">
        <v>5794</v>
      </c>
      <c r="C5021" s="1206">
        <v>41880747.44601737</v>
      </c>
      <c r="D5021" s="1206">
        <v>1351632.7196613976</v>
      </c>
      <c r="E5021" s="1206">
        <v>4680727.8220754145</v>
      </c>
      <c r="F5021" s="1210">
        <v>47913107.987754181</v>
      </c>
    </row>
    <row r="5022" spans="2:6" ht="13.15" customHeight="1" x14ac:dyDescent="0.3">
      <c r="B5022" s="1172" t="s">
        <v>5795</v>
      </c>
      <c r="C5022" s="1207">
        <v>16581294.733245498</v>
      </c>
      <c r="D5022" s="1208">
        <v>2614329.2728651157</v>
      </c>
      <c r="E5022" s="1207">
        <v>102130796.6388523</v>
      </c>
      <c r="F5022" s="1211">
        <v>121326420.64496291</v>
      </c>
    </row>
    <row r="5023" spans="2:6" ht="13.15" customHeight="1" x14ac:dyDescent="0.3">
      <c r="B5023" s="1173" t="s">
        <v>5796</v>
      </c>
      <c r="C5023" s="1206">
        <v>14730478.266331164</v>
      </c>
      <c r="D5023" s="1206">
        <v>248359.87370436217</v>
      </c>
      <c r="E5023" s="1206">
        <v>1324932.3220215051</v>
      </c>
      <c r="F5023" s="1210">
        <v>16303770.462057032</v>
      </c>
    </row>
    <row r="5024" spans="2:6" ht="13.15" customHeight="1" x14ac:dyDescent="0.3">
      <c r="B5024" s="1172" t="s">
        <v>5797</v>
      </c>
      <c r="C5024" s="1207">
        <v>8125842.0936190151</v>
      </c>
      <c r="D5024" s="1208">
        <v>92876.376364031472</v>
      </c>
      <c r="E5024" s="1207">
        <v>1822306.7295799975</v>
      </c>
      <c r="F5024" s="1211">
        <v>10041025.199563045</v>
      </c>
    </row>
    <row r="5025" spans="2:6" ht="13.15" customHeight="1" x14ac:dyDescent="0.3">
      <c r="B5025" s="1173" t="s">
        <v>5798</v>
      </c>
      <c r="C5025" s="1206">
        <v>29333563.558584053</v>
      </c>
      <c r="D5025" s="1206">
        <v>482788.29095411993</v>
      </c>
      <c r="E5025" s="1206">
        <v>4937749.8750379262</v>
      </c>
      <c r="F5025" s="1210">
        <v>34754101.724576101</v>
      </c>
    </row>
    <row r="5026" spans="2:6" ht="13.15" customHeight="1" x14ac:dyDescent="0.3">
      <c r="B5026" s="1172" t="s">
        <v>5799</v>
      </c>
      <c r="C5026" s="1207">
        <v>11526265.058726691</v>
      </c>
      <c r="D5026" s="1208">
        <v>206875.09226176149</v>
      </c>
      <c r="E5026" s="1207">
        <v>820766.55586923996</v>
      </c>
      <c r="F5026" s="1211">
        <v>12553906.706857692</v>
      </c>
    </row>
    <row r="5027" spans="2:6" ht="13.15" customHeight="1" x14ac:dyDescent="0.3">
      <c r="B5027" s="1173" t="s">
        <v>5800</v>
      </c>
      <c r="C5027" s="1206">
        <v>11475881.342290586</v>
      </c>
      <c r="D5027" s="1206">
        <v>357222.24454559654</v>
      </c>
      <c r="E5027" s="1206">
        <v>1815579.9382236828</v>
      </c>
      <c r="F5027" s="1210">
        <v>13648683.525059864</v>
      </c>
    </row>
    <row r="5028" spans="2:6" ht="13.15" customHeight="1" x14ac:dyDescent="0.3">
      <c r="B5028" s="1172" t="s">
        <v>5801</v>
      </c>
      <c r="C5028" s="1207">
        <v>13779878.174655946</v>
      </c>
      <c r="D5028" s="1208">
        <v>347822.02948329778</v>
      </c>
      <c r="E5028" s="1207">
        <v>1447547.2144508951</v>
      </c>
      <c r="F5028" s="1211">
        <v>15575247.41859014</v>
      </c>
    </row>
    <row r="5029" spans="2:6" ht="13.15" customHeight="1" x14ac:dyDescent="0.3">
      <c r="B5029" s="1173" t="s">
        <v>5802</v>
      </c>
      <c r="C5029" s="1206">
        <v>24644874.022813391</v>
      </c>
      <c r="D5029" s="1206">
        <v>669286.8691287426</v>
      </c>
      <c r="E5029" s="1206">
        <v>3819398.3335142746</v>
      </c>
      <c r="F5029" s="1210">
        <v>29133559.225456405</v>
      </c>
    </row>
    <row r="5030" spans="2:6" ht="13.15" customHeight="1" x14ac:dyDescent="0.3">
      <c r="B5030" s="1172" t="s">
        <v>5803</v>
      </c>
      <c r="C5030" s="1207">
        <v>23850750.188687701</v>
      </c>
      <c r="D5030" s="1208">
        <v>478876.22540424089</v>
      </c>
      <c r="E5030" s="1207">
        <v>2315184.5744222952</v>
      </c>
      <c r="F5030" s="1211">
        <v>26644810.988514237</v>
      </c>
    </row>
    <row r="5031" spans="2:6" ht="13.15" customHeight="1" x14ac:dyDescent="0.3">
      <c r="B5031" s="1173" t="s">
        <v>5804</v>
      </c>
      <c r="C5031" s="1206">
        <v>50428775.04429879</v>
      </c>
      <c r="D5031" s="1206">
        <v>1348607.2013404481</v>
      </c>
      <c r="E5031" s="1206">
        <v>2900803.8993321909</v>
      </c>
      <c r="F5031" s="1210">
        <v>54678186.144971423</v>
      </c>
    </row>
    <row r="5032" spans="2:6" ht="13.15" customHeight="1" x14ac:dyDescent="0.3">
      <c r="B5032" s="1172" t="s">
        <v>5805</v>
      </c>
      <c r="C5032" s="1207">
        <v>3603605473.958416</v>
      </c>
      <c r="D5032" s="1208">
        <v>61763719.045844547</v>
      </c>
      <c r="E5032" s="1207">
        <v>924970851.06927764</v>
      </c>
      <c r="F5032" s="1211">
        <v>4590340044.0735378</v>
      </c>
    </row>
    <row r="5033" spans="2:6" ht="13.15" customHeight="1" x14ac:dyDescent="0.3">
      <c r="B5033" s="1173" t="s">
        <v>5806</v>
      </c>
      <c r="C5033" s="1206">
        <v>1669950530.9138598</v>
      </c>
      <c r="D5033" s="1206">
        <v>15066377.629416704</v>
      </c>
      <c r="E5033" s="1206">
        <v>386317760.50188136</v>
      </c>
      <c r="F5033" s="1210">
        <v>2071334669.0451579</v>
      </c>
    </row>
    <row r="5034" spans="2:6" ht="13.15" customHeight="1" x14ac:dyDescent="0.3">
      <c r="B5034" s="1172" t="s">
        <v>5807</v>
      </c>
      <c r="C5034" s="1207">
        <v>2688255550.7214832</v>
      </c>
      <c r="D5034" s="1208">
        <v>43663379.788536087</v>
      </c>
      <c r="E5034" s="1207">
        <v>819031449.7301141</v>
      </c>
      <c r="F5034" s="1211">
        <v>3550950380.2401333</v>
      </c>
    </row>
    <row r="5035" spans="2:6" ht="13.15" customHeight="1" x14ac:dyDescent="0.3">
      <c r="B5035" s="1173" t="s">
        <v>5808</v>
      </c>
      <c r="C5035" s="1206">
        <v>949272774.31078613</v>
      </c>
      <c r="D5035" s="1206">
        <v>11376230.330334891</v>
      </c>
      <c r="E5035" s="1206">
        <v>187890638.56595916</v>
      </c>
      <c r="F5035" s="1210">
        <v>1148539643.2070801</v>
      </c>
    </row>
    <row r="5036" spans="2:6" ht="13.15" customHeight="1" x14ac:dyDescent="0.3">
      <c r="B5036" s="1172" t="s">
        <v>5809</v>
      </c>
      <c r="C5036" s="1207">
        <v>2939201686.2124147</v>
      </c>
      <c r="D5036" s="1208">
        <v>47946289.451494068</v>
      </c>
      <c r="E5036" s="1207">
        <v>795816003.4072777</v>
      </c>
      <c r="F5036" s="1211">
        <v>3782963979.0711865</v>
      </c>
    </row>
    <row r="5037" spans="2:6" ht="13.15" customHeight="1" x14ac:dyDescent="0.3">
      <c r="B5037" s="1173" t="s">
        <v>5810</v>
      </c>
      <c r="C5037" s="1206">
        <v>1661753687.3770254</v>
      </c>
      <c r="D5037" s="1206">
        <v>17815138.42097963</v>
      </c>
      <c r="E5037" s="1206">
        <v>393828556.0193494</v>
      </c>
      <c r="F5037" s="1210">
        <v>2073397381.8173544</v>
      </c>
    </row>
    <row r="5038" spans="2:6" ht="13.15" customHeight="1" x14ac:dyDescent="0.3">
      <c r="B5038" s="1172" t="s">
        <v>5811</v>
      </c>
      <c r="C5038" s="1207">
        <v>899926907.81677115</v>
      </c>
      <c r="D5038" s="1208">
        <v>12961587.858334204</v>
      </c>
      <c r="E5038" s="1207">
        <v>542022772.06788516</v>
      </c>
      <c r="F5038" s="1211">
        <v>1454911267.7429905</v>
      </c>
    </row>
    <row r="5039" spans="2:6" ht="13.15" customHeight="1" x14ac:dyDescent="0.3">
      <c r="B5039" s="1173" t="s">
        <v>5812</v>
      </c>
      <c r="C5039" s="1206">
        <v>1064503610.7898427</v>
      </c>
      <c r="D5039" s="1206">
        <v>12470975.436280319</v>
      </c>
      <c r="E5039" s="1206">
        <v>211854757.84082043</v>
      </c>
      <c r="F5039" s="1210">
        <v>1288829344.0669436</v>
      </c>
    </row>
    <row r="5040" spans="2:6" ht="13.15" customHeight="1" x14ac:dyDescent="0.3">
      <c r="B5040" s="1172" t="s">
        <v>5813</v>
      </c>
      <c r="C5040" s="1207">
        <v>0</v>
      </c>
      <c r="D5040" s="1208">
        <v>32225.288162671521</v>
      </c>
      <c r="E5040" s="1207">
        <v>179477.08574634272</v>
      </c>
      <c r="F5040" s="1211">
        <v>211702.37390901425</v>
      </c>
    </row>
    <row r="5041" spans="2:6" ht="13.15" customHeight="1" x14ac:dyDescent="0.3">
      <c r="B5041" s="1173" t="s">
        <v>5814</v>
      </c>
      <c r="C5041" s="1206">
        <v>337393.39651385573</v>
      </c>
      <c r="D5041" s="1206">
        <v>20686.102008352456</v>
      </c>
      <c r="E5041" s="1206">
        <v>0</v>
      </c>
      <c r="F5041" s="1210">
        <v>358079.49852220819</v>
      </c>
    </row>
    <row r="5042" spans="2:6" ht="13.15" customHeight="1" x14ac:dyDescent="0.3">
      <c r="B5042" s="1172" t="s">
        <v>5815</v>
      </c>
      <c r="C5042" s="1207">
        <v>3291326.5167812603</v>
      </c>
      <c r="D5042" s="1208">
        <v>1075325.4999784036</v>
      </c>
      <c r="E5042" s="1207">
        <v>117127.81234155892</v>
      </c>
      <c r="F5042" s="1211">
        <v>4483779.8291012226</v>
      </c>
    </row>
    <row r="5043" spans="2:6" ht="13.15" customHeight="1" x14ac:dyDescent="0.3">
      <c r="B5043" s="1173" t="s">
        <v>5816</v>
      </c>
      <c r="C5043" s="1206">
        <v>625155964.97217333</v>
      </c>
      <c r="D5043" s="1206">
        <v>22580836.374891654</v>
      </c>
      <c r="E5043" s="1206">
        <v>248303301.26615673</v>
      </c>
      <c r="F5043" s="1210">
        <v>896040102.61322165</v>
      </c>
    </row>
    <row r="5044" spans="2:6" ht="13.15" customHeight="1" x14ac:dyDescent="0.3">
      <c r="B5044" s="1172" t="s">
        <v>5817</v>
      </c>
      <c r="C5044" s="1207">
        <v>0</v>
      </c>
      <c r="D5044" s="1208">
        <v>7992.9972386014933</v>
      </c>
      <c r="E5044" s="1207">
        <v>0</v>
      </c>
      <c r="F5044" s="1211">
        <v>7992.9972386014933</v>
      </c>
    </row>
    <row r="5045" spans="2:6" ht="13.15" customHeight="1" x14ac:dyDescent="0.3">
      <c r="B5045" s="1173" t="s">
        <v>5818</v>
      </c>
      <c r="C5045" s="1206">
        <v>841369832.93658853</v>
      </c>
      <c r="D5045" s="1206">
        <v>18209722.298744407</v>
      </c>
      <c r="E5045" s="1206">
        <v>178578927.91427565</v>
      </c>
      <c r="F5045" s="1210">
        <v>1038158483.1496086</v>
      </c>
    </row>
    <row r="5046" spans="2:6" ht="13.15" customHeight="1" x14ac:dyDescent="0.3">
      <c r="B5046" s="1172" t="s">
        <v>5819</v>
      </c>
      <c r="C5046" s="1207">
        <v>66343475.458733827</v>
      </c>
      <c r="D5046" s="1208">
        <v>1976718.8769478027</v>
      </c>
      <c r="E5046" s="1207">
        <v>22743866.196240589</v>
      </c>
      <c r="F5046" s="1211">
        <v>91064060.531922221</v>
      </c>
    </row>
    <row r="5047" spans="2:6" ht="13.15" customHeight="1" x14ac:dyDescent="0.3">
      <c r="B5047" s="1173" t="s">
        <v>5820</v>
      </c>
      <c r="C5047" s="1206">
        <v>61017001.805150062</v>
      </c>
      <c r="D5047" s="1206">
        <v>4615477.4512323048</v>
      </c>
      <c r="E5047" s="1206">
        <v>76936736.968351468</v>
      </c>
      <c r="F5047" s="1210">
        <v>142569216.22473383</v>
      </c>
    </row>
    <row r="5048" spans="2:6" ht="13.15" customHeight="1" x14ac:dyDescent="0.3">
      <c r="B5048" s="1172" t="s">
        <v>5821</v>
      </c>
      <c r="C5048" s="1207">
        <v>45747458.735323675</v>
      </c>
      <c r="D5048" s="1208">
        <v>4509570.2378208349</v>
      </c>
      <c r="E5048" s="1207">
        <v>40137813.370503433</v>
      </c>
      <c r="F5048" s="1211">
        <v>90394842.343647942</v>
      </c>
    </row>
    <row r="5049" spans="2:6" ht="13.15" customHeight="1" x14ac:dyDescent="0.3">
      <c r="B5049" s="1173" t="s">
        <v>5822</v>
      </c>
      <c r="C5049" s="1206">
        <v>26322829.283743691</v>
      </c>
      <c r="D5049" s="1206">
        <v>1439443.1118601186</v>
      </c>
      <c r="E5049" s="1206">
        <v>20899726.936476596</v>
      </c>
      <c r="F5049" s="1210">
        <v>48661999.332080409</v>
      </c>
    </row>
    <row r="5050" spans="2:6" ht="13.15" customHeight="1" x14ac:dyDescent="0.3">
      <c r="B5050" s="1172" t="s">
        <v>5823</v>
      </c>
      <c r="C5050" s="1207">
        <v>250893294.03223038</v>
      </c>
      <c r="D5050" s="1208">
        <v>9008966.2907763422</v>
      </c>
      <c r="E5050" s="1207">
        <v>86739318.386274934</v>
      </c>
      <c r="F5050" s="1211">
        <v>346641578.70928168</v>
      </c>
    </row>
    <row r="5051" spans="2:6" ht="13.15" customHeight="1" x14ac:dyDescent="0.3">
      <c r="B5051" s="1173" t="s">
        <v>5824</v>
      </c>
      <c r="C5051" s="1206">
        <v>4866056.6025741771</v>
      </c>
      <c r="D5051" s="1206">
        <v>100672.36310731532</v>
      </c>
      <c r="E5051" s="1206">
        <v>682963.7160392307</v>
      </c>
      <c r="F5051" s="1210">
        <v>5649692.6817207234</v>
      </c>
    </row>
    <row r="5052" spans="2:6" ht="13.15" customHeight="1" x14ac:dyDescent="0.3">
      <c r="B5052" s="1172" t="s">
        <v>5825</v>
      </c>
      <c r="C5052" s="1207">
        <v>27441784.72058345</v>
      </c>
      <c r="D5052" s="1208">
        <v>1536569.2860517157</v>
      </c>
      <c r="E5052" s="1207">
        <v>6675967.2373023033</v>
      </c>
      <c r="F5052" s="1211">
        <v>35654321.24393747</v>
      </c>
    </row>
    <row r="5053" spans="2:6" ht="13.15" customHeight="1" x14ac:dyDescent="0.3">
      <c r="B5053" s="1173" t="s">
        <v>5826</v>
      </c>
      <c r="C5053" s="1206">
        <v>555481292.9554677</v>
      </c>
      <c r="D5053" s="1206">
        <v>18680788.465227127</v>
      </c>
      <c r="E5053" s="1206">
        <v>418771052.73387665</v>
      </c>
      <c r="F5053" s="1210">
        <v>992933134.15457153</v>
      </c>
    </row>
    <row r="5054" spans="2:6" ht="13.15" customHeight="1" x14ac:dyDescent="0.3">
      <c r="B5054" s="1172" t="s">
        <v>5827</v>
      </c>
      <c r="C5054" s="1207">
        <v>331808723.38119149</v>
      </c>
      <c r="D5054" s="1208">
        <v>11326794.7681884</v>
      </c>
      <c r="E5054" s="1207">
        <v>97042783.258432522</v>
      </c>
      <c r="F5054" s="1211">
        <v>440178301.40781242</v>
      </c>
    </row>
    <row r="5055" spans="2:6" ht="13.15" customHeight="1" x14ac:dyDescent="0.3">
      <c r="B5055" s="1173" t="s">
        <v>5828</v>
      </c>
      <c r="C5055" s="1206">
        <v>289901350.39396834</v>
      </c>
      <c r="D5055" s="1206">
        <v>13023969.824458709</v>
      </c>
      <c r="E5055" s="1206">
        <v>105864014.29059415</v>
      </c>
      <c r="F5055" s="1210">
        <v>408789334.50902122</v>
      </c>
    </row>
    <row r="5056" spans="2:6" ht="13.15" customHeight="1" x14ac:dyDescent="0.3">
      <c r="B5056" s="1172" t="s">
        <v>5829</v>
      </c>
      <c r="C5056" s="1207">
        <v>295512512.52660143</v>
      </c>
      <c r="D5056" s="1208">
        <v>15530463.995493885</v>
      </c>
      <c r="E5056" s="1207">
        <v>223105742.56623408</v>
      </c>
      <c r="F5056" s="1211">
        <v>534148719.08832943</v>
      </c>
    </row>
    <row r="5057" spans="2:6" ht="13.15" customHeight="1" x14ac:dyDescent="0.3">
      <c r="B5057" s="1173" t="s">
        <v>5830</v>
      </c>
      <c r="C5057" s="1206">
        <v>41373087.127021611</v>
      </c>
      <c r="D5057" s="1206">
        <v>2741035.1657108325</v>
      </c>
      <c r="E5057" s="1206">
        <v>61381225.064872801</v>
      </c>
      <c r="F5057" s="1210">
        <v>105495347.35760525</v>
      </c>
    </row>
    <row r="5058" spans="2:6" ht="13.15" customHeight="1" x14ac:dyDescent="0.3">
      <c r="B5058" s="1172" t="s">
        <v>5831</v>
      </c>
      <c r="C5058" s="1207">
        <v>37831343.981666341</v>
      </c>
      <c r="D5058" s="1208">
        <v>3883921.1934049511</v>
      </c>
      <c r="E5058" s="1207">
        <v>56555798.951597743</v>
      </c>
      <c r="F5058" s="1211">
        <v>98271064.126669034</v>
      </c>
    </row>
    <row r="5059" spans="2:6" ht="13.15" customHeight="1" x14ac:dyDescent="0.3">
      <c r="B5059" s="1173" t="s">
        <v>5832</v>
      </c>
      <c r="C5059" s="1206">
        <v>168430579.38610414</v>
      </c>
      <c r="D5059" s="1206">
        <v>5728417.8836381445</v>
      </c>
      <c r="E5059" s="1206">
        <v>39209604.778498657</v>
      </c>
      <c r="F5059" s="1210">
        <v>213368602.04824093</v>
      </c>
    </row>
    <row r="5060" spans="2:6" ht="13.15" customHeight="1" x14ac:dyDescent="0.3">
      <c r="B5060" s="1172" t="s">
        <v>5833</v>
      </c>
      <c r="C5060" s="1207">
        <v>115538327.34467746</v>
      </c>
      <c r="D5060" s="1208">
        <v>3768655.9814658938</v>
      </c>
      <c r="E5060" s="1207">
        <v>32753150.606985848</v>
      </c>
      <c r="F5060" s="1211">
        <v>152060133.93312919</v>
      </c>
    </row>
    <row r="5061" spans="2:6" ht="13.15" customHeight="1" x14ac:dyDescent="0.3">
      <c r="B5061" s="1173" t="s">
        <v>5834</v>
      </c>
      <c r="C5061" s="1206">
        <v>57095674.021062061</v>
      </c>
      <c r="D5061" s="1206">
        <v>0</v>
      </c>
      <c r="E5061" s="1206">
        <v>135033317.80013657</v>
      </c>
      <c r="F5061" s="1210">
        <v>192128991.82119864</v>
      </c>
    </row>
    <row r="5062" spans="2:6" ht="13.15" customHeight="1" x14ac:dyDescent="0.3">
      <c r="B5062" s="1172" t="s">
        <v>5835</v>
      </c>
      <c r="C5062" s="1207">
        <v>152199922.54935712</v>
      </c>
      <c r="D5062" s="1208">
        <v>7751124.6390643734</v>
      </c>
      <c r="E5062" s="1207">
        <v>68054128.22523509</v>
      </c>
      <c r="F5062" s="1211">
        <v>228005175.41365659</v>
      </c>
    </row>
    <row r="5063" spans="2:6" ht="13.15" customHeight="1" x14ac:dyDescent="0.3">
      <c r="B5063" s="1173" t="s">
        <v>5836</v>
      </c>
      <c r="C5063" s="1206">
        <v>58364415.194840625</v>
      </c>
      <c r="D5063" s="1206">
        <v>2976406.4189024665</v>
      </c>
      <c r="E5063" s="1206">
        <v>44777773.314440481</v>
      </c>
      <c r="F5063" s="1210">
        <v>106118594.92818357</v>
      </c>
    </row>
    <row r="5064" spans="2:6" ht="13.15" customHeight="1" x14ac:dyDescent="0.3">
      <c r="B5064" s="1172" t="s">
        <v>5837</v>
      </c>
      <c r="C5064" s="1207">
        <v>150663833.63362214</v>
      </c>
      <c r="D5064" s="1208">
        <v>6246274.042758801</v>
      </c>
      <c r="E5064" s="1207">
        <v>60091890.948412828</v>
      </c>
      <c r="F5064" s="1211">
        <v>217001998.62479377</v>
      </c>
    </row>
    <row r="5065" spans="2:6" ht="13.15" customHeight="1" x14ac:dyDescent="0.3">
      <c r="B5065" s="1173" t="s">
        <v>5838</v>
      </c>
      <c r="C5065" s="1206">
        <v>69354482.816048145</v>
      </c>
      <c r="D5065" s="1206">
        <v>4743576.4897234831</v>
      </c>
      <c r="E5065" s="1206">
        <v>24091499.122771569</v>
      </c>
      <c r="F5065" s="1210">
        <v>98189558.42854321</v>
      </c>
    </row>
    <row r="5066" spans="2:6" ht="13.15" customHeight="1" x14ac:dyDescent="0.3">
      <c r="B5066" s="1172" t="s">
        <v>5839</v>
      </c>
      <c r="C5066" s="1207">
        <v>91475392.073762938</v>
      </c>
      <c r="D5066" s="1208">
        <v>3843365.175725989</v>
      </c>
      <c r="E5066" s="1207">
        <v>52926927.082765669</v>
      </c>
      <c r="F5066" s="1211">
        <v>148245684.33225459</v>
      </c>
    </row>
    <row r="5067" spans="2:6" ht="13.15" customHeight="1" x14ac:dyDescent="0.3">
      <c r="B5067" s="1173" t="s">
        <v>5840</v>
      </c>
      <c r="C5067" s="1206">
        <v>200809012.52876708</v>
      </c>
      <c r="D5067" s="1206">
        <v>10279655.841218654</v>
      </c>
      <c r="E5067" s="1206">
        <v>97044934.271886423</v>
      </c>
      <c r="F5067" s="1210">
        <v>308133602.64187217</v>
      </c>
    </row>
    <row r="5068" spans="2:6" ht="13.15" customHeight="1" x14ac:dyDescent="0.3">
      <c r="B5068" s="1172" t="s">
        <v>5841</v>
      </c>
      <c r="C5068" s="1207">
        <v>233157406.59930003</v>
      </c>
      <c r="D5068" s="1208">
        <v>9566871.8691594247</v>
      </c>
      <c r="E5068" s="1207">
        <v>127030741.36099532</v>
      </c>
      <c r="F5068" s="1211">
        <v>369755019.82945478</v>
      </c>
    </row>
    <row r="5069" spans="2:6" ht="13.15" customHeight="1" x14ac:dyDescent="0.3">
      <c r="B5069" s="1173" t="s">
        <v>5842</v>
      </c>
      <c r="C5069" s="1206">
        <v>221688079.23638341</v>
      </c>
      <c r="D5069" s="1206">
        <v>8457308.7595304698</v>
      </c>
      <c r="E5069" s="1206">
        <v>109899123.61786309</v>
      </c>
      <c r="F5069" s="1210">
        <v>340044511.61377692</v>
      </c>
    </row>
    <row r="5070" spans="2:6" ht="13.15" customHeight="1" x14ac:dyDescent="0.3">
      <c r="B5070" s="1172" t="s">
        <v>5843</v>
      </c>
      <c r="C5070" s="1207">
        <v>67496020.039864346</v>
      </c>
      <c r="D5070" s="1208">
        <v>2437033.899257475</v>
      </c>
      <c r="E5070" s="1207">
        <v>38602806.419133723</v>
      </c>
      <c r="F5070" s="1211">
        <v>108535860.35825555</v>
      </c>
    </row>
    <row r="5071" spans="2:6" ht="13.15" customHeight="1" x14ac:dyDescent="0.3">
      <c r="B5071" s="1173" t="s">
        <v>5844</v>
      </c>
      <c r="C5071" s="1206">
        <v>17077212.505863193</v>
      </c>
      <c r="D5071" s="1206">
        <v>948436.66881560488</v>
      </c>
      <c r="E5071" s="1206">
        <v>2454211.7769187721</v>
      </c>
      <c r="F5071" s="1210">
        <v>20479860.951597571</v>
      </c>
    </row>
    <row r="5072" spans="2:6" ht="13.15" customHeight="1" x14ac:dyDescent="0.3">
      <c r="B5072" s="1172" t="s">
        <v>5845</v>
      </c>
      <c r="C5072" s="1207">
        <v>143635236.92016724</v>
      </c>
      <c r="D5072" s="1208">
        <v>5125664.2732138131</v>
      </c>
      <c r="E5072" s="1207">
        <v>75958820.531338185</v>
      </c>
      <c r="F5072" s="1211">
        <v>224719721.72471923</v>
      </c>
    </row>
    <row r="5073" spans="2:6" ht="13.15" customHeight="1" x14ac:dyDescent="0.3">
      <c r="B5073" s="1173" t="s">
        <v>5846</v>
      </c>
      <c r="C5073" s="1206">
        <v>20608851.59968387</v>
      </c>
      <c r="D5073" s="1206">
        <v>1406795.6583503371</v>
      </c>
      <c r="E5073" s="1206">
        <v>8515561.0614846274</v>
      </c>
      <c r="F5073" s="1210">
        <v>30531208.319518834</v>
      </c>
    </row>
    <row r="5074" spans="2:6" ht="13.15" customHeight="1" x14ac:dyDescent="0.3">
      <c r="B5074" s="1172" t="s">
        <v>5847</v>
      </c>
      <c r="C5074" s="1207">
        <v>15181883.595701788</v>
      </c>
      <c r="D5074" s="1208">
        <v>942090.11643072963</v>
      </c>
      <c r="E5074" s="1207">
        <v>8087817.4069287991</v>
      </c>
      <c r="F5074" s="1211">
        <v>24211791.119061317</v>
      </c>
    </row>
    <row r="5075" spans="2:6" ht="13.15" customHeight="1" x14ac:dyDescent="0.3">
      <c r="B5075" s="1173" t="s">
        <v>5848</v>
      </c>
      <c r="C5075" s="1206">
        <v>152758922.37344766</v>
      </c>
      <c r="D5075" s="1206">
        <v>5459470.4131730841</v>
      </c>
      <c r="E5075" s="1206">
        <v>58839498.57411848</v>
      </c>
      <c r="F5075" s="1210">
        <v>217057891.36073923</v>
      </c>
    </row>
    <row r="5076" spans="2:6" ht="13.15" customHeight="1" x14ac:dyDescent="0.3">
      <c r="B5076" s="1172" t="s">
        <v>5849</v>
      </c>
      <c r="C5076" s="1207">
        <v>91656172.671490312</v>
      </c>
      <c r="D5076" s="1208">
        <v>4119475.3849136662</v>
      </c>
      <c r="E5076" s="1207">
        <v>41806580.578500219</v>
      </c>
      <c r="F5076" s="1211">
        <v>137582228.63490421</v>
      </c>
    </row>
    <row r="5077" spans="2:6" ht="13.15" customHeight="1" x14ac:dyDescent="0.3">
      <c r="B5077" s="1173" t="s">
        <v>5850</v>
      </c>
      <c r="C5077" s="1206">
        <v>45605319.307654351</v>
      </c>
      <c r="D5077" s="1206">
        <v>1832887.1431876873</v>
      </c>
      <c r="E5077" s="1206">
        <v>16047664.499656856</v>
      </c>
      <c r="F5077" s="1210">
        <v>63485870.950498894</v>
      </c>
    </row>
    <row r="5078" spans="2:6" ht="13.15" customHeight="1" x14ac:dyDescent="0.3">
      <c r="B5078" s="1172" t="s">
        <v>5851</v>
      </c>
      <c r="C5078" s="1207">
        <v>19330415.998081595</v>
      </c>
      <c r="D5078" s="1208">
        <v>829371.96875256428</v>
      </c>
      <c r="E5078" s="1207">
        <v>8254155.4952479526</v>
      </c>
      <c r="F5078" s="1211">
        <v>28413943.46208211</v>
      </c>
    </row>
    <row r="5079" spans="2:6" ht="13.15" customHeight="1" x14ac:dyDescent="0.3">
      <c r="B5079" s="1173" t="s">
        <v>5852</v>
      </c>
      <c r="C5079" s="1206">
        <v>33561153.337160327</v>
      </c>
      <c r="D5079" s="1206">
        <v>2223826.3267890727</v>
      </c>
      <c r="E5079" s="1206">
        <v>21290195.176048484</v>
      </c>
      <c r="F5079" s="1210">
        <v>57075174.839997888</v>
      </c>
    </row>
    <row r="5080" spans="2:6" ht="13.15" customHeight="1" x14ac:dyDescent="0.3">
      <c r="B5080" s="1172" t="s">
        <v>5853</v>
      </c>
      <c r="C5080" s="1207">
        <v>27860693.235558968</v>
      </c>
      <c r="D5080" s="1208">
        <v>1348888.6449051879</v>
      </c>
      <c r="E5080" s="1207">
        <v>7201918.5616079308</v>
      </c>
      <c r="F5080" s="1211">
        <v>36411500.442072086</v>
      </c>
    </row>
    <row r="5081" spans="2:6" ht="13.15" customHeight="1" x14ac:dyDescent="0.3">
      <c r="B5081" s="1173" t="s">
        <v>5854</v>
      </c>
      <c r="C5081" s="1206">
        <v>36682212.931459695</v>
      </c>
      <c r="D5081" s="1206">
        <v>2544629.7740573804</v>
      </c>
      <c r="E5081" s="1206">
        <v>16562668.786298281</v>
      </c>
      <c r="F5081" s="1210">
        <v>55789511.491815358</v>
      </c>
    </row>
    <row r="5082" spans="2:6" ht="13.15" customHeight="1" x14ac:dyDescent="0.3">
      <c r="B5082" s="1172" t="s">
        <v>5855</v>
      </c>
      <c r="C5082" s="1207">
        <v>18513489.777384546</v>
      </c>
      <c r="D5082" s="1208">
        <v>915549.98827579548</v>
      </c>
      <c r="E5082" s="1207">
        <v>4913609.6822182424</v>
      </c>
      <c r="F5082" s="1211">
        <v>24342649.447878584</v>
      </c>
    </row>
    <row r="5083" spans="2:6" ht="13.15" customHeight="1" x14ac:dyDescent="0.3">
      <c r="B5083" s="1173" t="s">
        <v>5856</v>
      </c>
      <c r="C5083" s="1206">
        <v>45641093.111736342</v>
      </c>
      <c r="D5083" s="1206">
        <v>2780240.254279044</v>
      </c>
      <c r="E5083" s="1206">
        <v>53986670.348725751</v>
      </c>
      <c r="F5083" s="1210">
        <v>102408003.71474114</v>
      </c>
    </row>
    <row r="5084" spans="2:6" ht="13.15" customHeight="1" x14ac:dyDescent="0.3">
      <c r="B5084" s="1172" t="s">
        <v>5857</v>
      </c>
      <c r="C5084" s="1207">
        <v>200877692.77095515</v>
      </c>
      <c r="D5084" s="1208">
        <v>9807984.5710717477</v>
      </c>
      <c r="E5084" s="1207">
        <v>199651322.33041087</v>
      </c>
      <c r="F5084" s="1211">
        <v>410336999.67243779</v>
      </c>
    </row>
    <row r="5085" spans="2:6" ht="13.15" customHeight="1" x14ac:dyDescent="0.3">
      <c r="B5085" s="1173" t="s">
        <v>5858</v>
      </c>
      <c r="C5085" s="1206">
        <v>199962729.94212487</v>
      </c>
      <c r="D5085" s="1206">
        <v>6512378.9332199898</v>
      </c>
      <c r="E5085" s="1206">
        <v>62498271.694235951</v>
      </c>
      <c r="F5085" s="1210">
        <v>268973380.56958079</v>
      </c>
    </row>
    <row r="5086" spans="2:6" ht="13.15" customHeight="1" x14ac:dyDescent="0.3">
      <c r="B5086" s="1172" t="s">
        <v>5859</v>
      </c>
      <c r="C5086" s="1207">
        <v>56877071.50069838</v>
      </c>
      <c r="D5086" s="1208">
        <v>2577023.9283588948</v>
      </c>
      <c r="E5086" s="1207">
        <v>33864800.491129123</v>
      </c>
      <c r="F5086" s="1211">
        <v>93318895.9201864</v>
      </c>
    </row>
    <row r="5087" spans="2:6" ht="13.15" customHeight="1" x14ac:dyDescent="0.3">
      <c r="B5087" s="1173" t="s">
        <v>5860</v>
      </c>
      <c r="C5087" s="1206">
        <v>94136444.24076353</v>
      </c>
      <c r="D5087" s="1206">
        <v>3558670.9378137607</v>
      </c>
      <c r="E5087" s="1206">
        <v>45146040.733214699</v>
      </c>
      <c r="F5087" s="1210">
        <v>142841155.91179198</v>
      </c>
    </row>
    <row r="5088" spans="2:6" ht="13.15" customHeight="1" x14ac:dyDescent="0.3">
      <c r="B5088" s="1172" t="s">
        <v>5861</v>
      </c>
      <c r="C5088" s="1207">
        <v>32303335.462338146</v>
      </c>
      <c r="D5088" s="1208">
        <v>2230946.8489769823</v>
      </c>
      <c r="E5088" s="1207">
        <v>11384910.06735366</v>
      </c>
      <c r="F5088" s="1211">
        <v>45919192.378668785</v>
      </c>
    </row>
    <row r="5089" spans="2:6" ht="13.15" customHeight="1" x14ac:dyDescent="0.3">
      <c r="B5089" s="1173" t="s">
        <v>5862</v>
      </c>
      <c r="C5089" s="1206">
        <v>37458449.863544382</v>
      </c>
      <c r="D5089" s="1206">
        <v>1788616.0704541649</v>
      </c>
      <c r="E5089" s="1206">
        <v>16598067.341369541</v>
      </c>
      <c r="F5089" s="1210">
        <v>55845133.275368087</v>
      </c>
    </row>
    <row r="5090" spans="2:6" ht="13.15" customHeight="1" x14ac:dyDescent="0.3">
      <c r="B5090" s="1172" t="s">
        <v>5863</v>
      </c>
      <c r="C5090" s="1207">
        <v>28245602.982532896</v>
      </c>
      <c r="D5090" s="1208">
        <v>1308318.5550479903</v>
      </c>
      <c r="E5090" s="1207">
        <v>15098980.603040881</v>
      </c>
      <c r="F5090" s="1211">
        <v>44652902.140621766</v>
      </c>
    </row>
    <row r="5091" spans="2:6" ht="13.15" customHeight="1" x14ac:dyDescent="0.3">
      <c r="B5091" s="1173" t="s">
        <v>5864</v>
      </c>
      <c r="C5091" s="1206">
        <v>94810684.868843421</v>
      </c>
      <c r="D5091" s="1206">
        <v>4872998.3129689377</v>
      </c>
      <c r="E5091" s="1206">
        <v>35854604.147140518</v>
      </c>
      <c r="F5091" s="1210">
        <v>135538287.32895288</v>
      </c>
    </row>
    <row r="5092" spans="2:6" ht="13.15" customHeight="1" x14ac:dyDescent="0.3">
      <c r="B5092" s="1172" t="s">
        <v>5865</v>
      </c>
      <c r="C5092" s="1207">
        <v>21469607.557443205</v>
      </c>
      <c r="D5092" s="1208">
        <v>1940567.4510570145</v>
      </c>
      <c r="E5092" s="1207">
        <v>10451592.177698532</v>
      </c>
      <c r="F5092" s="1211">
        <v>33861767.186198749</v>
      </c>
    </row>
    <row r="5093" spans="2:6" ht="13.15" customHeight="1" x14ac:dyDescent="0.3">
      <c r="B5093" s="1173" t="s">
        <v>5866</v>
      </c>
      <c r="C5093" s="1206">
        <v>80768784.060472339</v>
      </c>
      <c r="D5093" s="1206">
        <v>6568681.7183461245</v>
      </c>
      <c r="E5093" s="1206">
        <v>66848441.070193768</v>
      </c>
      <c r="F5093" s="1210">
        <v>154185906.84901223</v>
      </c>
    </row>
    <row r="5094" spans="2:6" ht="13.15" customHeight="1" x14ac:dyDescent="0.3">
      <c r="B5094" s="1172" t="s">
        <v>5867</v>
      </c>
      <c r="C5094" s="1207">
        <v>960207269.64855301</v>
      </c>
      <c r="D5094" s="1208">
        <v>44511214.455135614</v>
      </c>
      <c r="E5094" s="1207">
        <v>678221710.85105276</v>
      </c>
      <c r="F5094" s="1211">
        <v>1682940194.9547415</v>
      </c>
    </row>
    <row r="5095" spans="2:6" ht="13.15" customHeight="1" x14ac:dyDescent="0.3">
      <c r="B5095" s="1173" t="s">
        <v>5868</v>
      </c>
      <c r="C5095" s="1206">
        <v>161451410.60042652</v>
      </c>
      <c r="D5095" s="1206">
        <v>10907176.485340063</v>
      </c>
      <c r="E5095" s="1206">
        <v>325168484.37673151</v>
      </c>
      <c r="F5095" s="1210">
        <v>497527071.46249807</v>
      </c>
    </row>
    <row r="5096" spans="2:6" ht="13.15" customHeight="1" x14ac:dyDescent="0.3">
      <c r="B5096" s="1172" t="s">
        <v>5869</v>
      </c>
      <c r="C5096" s="1207">
        <v>199885857.22571966</v>
      </c>
      <c r="D5096" s="1208">
        <v>12111431.282325622</v>
      </c>
      <c r="E5096" s="1207">
        <v>138101331.71804488</v>
      </c>
      <c r="F5096" s="1211">
        <v>350098620.22609019</v>
      </c>
    </row>
    <row r="5097" spans="2:6" ht="13.15" customHeight="1" x14ac:dyDescent="0.3">
      <c r="B5097" s="1173" t="s">
        <v>5870</v>
      </c>
      <c r="C5097" s="1206">
        <v>159861114.81362092</v>
      </c>
      <c r="D5097" s="1206">
        <v>9315219.1057476159</v>
      </c>
      <c r="E5097" s="1206">
        <v>181576425.65017506</v>
      </c>
      <c r="F5097" s="1210">
        <v>350752759.5695436</v>
      </c>
    </row>
    <row r="5098" spans="2:6" ht="13.15" customHeight="1" x14ac:dyDescent="0.3">
      <c r="B5098" s="1172" t="s">
        <v>5871</v>
      </c>
      <c r="C5098" s="1207">
        <v>39541796.056991741</v>
      </c>
      <c r="D5098" s="1208">
        <v>2338627.1568463128</v>
      </c>
      <c r="E5098" s="1207">
        <v>15140840.067827955</v>
      </c>
      <c r="F5098" s="1211">
        <v>57021263.281666011</v>
      </c>
    </row>
    <row r="5099" spans="2:6" ht="13.15" customHeight="1" x14ac:dyDescent="0.3">
      <c r="B5099" s="1173" t="s">
        <v>5872</v>
      </c>
      <c r="C5099" s="1206">
        <v>97759156.33963266</v>
      </c>
      <c r="D5099" s="1206">
        <v>3984790.567007585</v>
      </c>
      <c r="E5099" s="1206">
        <v>27066164.987060361</v>
      </c>
      <c r="F5099" s="1210">
        <v>128810111.8937006</v>
      </c>
    </row>
    <row r="5100" spans="2:6" ht="13.15" customHeight="1" x14ac:dyDescent="0.3">
      <c r="B5100" s="1172" t="s">
        <v>5873</v>
      </c>
      <c r="C5100" s="1207">
        <v>41552502.312379435</v>
      </c>
      <c r="D5100" s="1208">
        <v>2882193.1856059241</v>
      </c>
      <c r="E5100" s="1207">
        <v>19926463.510365367</v>
      </c>
      <c r="F5100" s="1211">
        <v>64361159.008350722</v>
      </c>
    </row>
    <row r="5101" spans="2:6" ht="13.15" customHeight="1" x14ac:dyDescent="0.3">
      <c r="B5101" s="1173" t="s">
        <v>5874</v>
      </c>
      <c r="C5101" s="1206">
        <v>34857748.92327752</v>
      </c>
      <c r="D5101" s="1206">
        <v>1150864.9527544826</v>
      </c>
      <c r="E5101" s="1206">
        <v>90474664.405112773</v>
      </c>
      <c r="F5101" s="1210">
        <v>126483278.28114477</v>
      </c>
    </row>
    <row r="5102" spans="2:6" ht="13.15" customHeight="1" x14ac:dyDescent="0.3">
      <c r="B5102" s="1172" t="s">
        <v>5875</v>
      </c>
      <c r="C5102" s="1207">
        <v>30965094.798949927</v>
      </c>
      <c r="D5102" s="1208">
        <v>12369796.474756481</v>
      </c>
      <c r="E5102" s="1207">
        <v>153782457.7574451</v>
      </c>
      <c r="F5102" s="1211">
        <v>197117349.0311515</v>
      </c>
    </row>
    <row r="5103" spans="2:6" ht="13.15" customHeight="1" x14ac:dyDescent="0.3">
      <c r="B5103" s="1173" t="s">
        <v>5876</v>
      </c>
      <c r="C5103" s="1206">
        <v>39303531.598506637</v>
      </c>
      <c r="D5103" s="1206">
        <v>45171312.19187554</v>
      </c>
      <c r="E5103" s="1206">
        <v>832223526.97139394</v>
      </c>
      <c r="F5103" s="1210">
        <v>916698370.76177609</v>
      </c>
    </row>
    <row r="5104" spans="2:6" ht="13.15" customHeight="1" x14ac:dyDescent="0.3">
      <c r="B5104" s="1172" t="s">
        <v>5877</v>
      </c>
      <c r="C5104" s="1207">
        <v>70894667.968891636</v>
      </c>
      <c r="D5104" s="1208">
        <v>2705953.2253660569</v>
      </c>
      <c r="E5104" s="1207">
        <v>34492411.866901718</v>
      </c>
      <c r="F5104" s="1211">
        <v>108093033.0611594</v>
      </c>
    </row>
    <row r="5105" spans="2:6" ht="13.15" customHeight="1" x14ac:dyDescent="0.3">
      <c r="B5105" s="1173" t="s">
        <v>5878</v>
      </c>
      <c r="C5105" s="1206">
        <v>60217825.945257075</v>
      </c>
      <c r="D5105" s="1206">
        <v>2633157.8473461862</v>
      </c>
      <c r="E5105" s="1206">
        <v>24794791.440553054</v>
      </c>
      <c r="F5105" s="1210">
        <v>87645775.233156323</v>
      </c>
    </row>
    <row r="5106" spans="2:6" ht="13.15" customHeight="1" x14ac:dyDescent="0.3">
      <c r="B5106" s="1172" t="s">
        <v>5879</v>
      </c>
      <c r="C5106" s="1207">
        <v>55165800.177951269</v>
      </c>
      <c r="D5106" s="1208">
        <v>4651713.3101925142</v>
      </c>
      <c r="E5106" s="1207">
        <v>89396929.242727891</v>
      </c>
      <c r="F5106" s="1211">
        <v>149214442.73087168</v>
      </c>
    </row>
    <row r="5107" spans="2:6" ht="13.15" customHeight="1" x14ac:dyDescent="0.3">
      <c r="B5107" s="1173" t="s">
        <v>5880</v>
      </c>
      <c r="C5107" s="1206">
        <v>126284395.77544774</v>
      </c>
      <c r="D5107" s="1206">
        <v>4641173.2486930201</v>
      </c>
      <c r="E5107" s="1206">
        <v>53023200.13047193</v>
      </c>
      <c r="F5107" s="1210">
        <v>183948769.15461269</v>
      </c>
    </row>
    <row r="5108" spans="2:6" ht="13.15" customHeight="1" x14ac:dyDescent="0.3">
      <c r="B5108" s="1172" t="s">
        <v>5881</v>
      </c>
      <c r="C5108" s="1207">
        <v>179773196.48112732</v>
      </c>
      <c r="D5108" s="1208">
        <v>4871478.5177193442</v>
      </c>
      <c r="E5108" s="1207">
        <v>159367584.76079261</v>
      </c>
      <c r="F5108" s="1211">
        <v>344012259.75963926</v>
      </c>
    </row>
    <row r="5109" spans="2:6" ht="13.15" customHeight="1" x14ac:dyDescent="0.3">
      <c r="B5109" s="1173" t="s">
        <v>5882</v>
      </c>
      <c r="C5109" s="1206">
        <v>46609580.105452552</v>
      </c>
      <c r="D5109" s="1206">
        <v>1987329.2993384828</v>
      </c>
      <c r="E5109" s="1206">
        <v>54027492.044636384</v>
      </c>
      <c r="F5109" s="1210">
        <v>102624401.44942743</v>
      </c>
    </row>
    <row r="5110" spans="2:6" ht="13.15" customHeight="1" x14ac:dyDescent="0.3">
      <c r="B5110" s="1172" t="s">
        <v>5883</v>
      </c>
      <c r="C5110" s="1207">
        <v>180092156.81065249</v>
      </c>
      <c r="D5110" s="1208">
        <v>2644500.0230051866</v>
      </c>
      <c r="E5110" s="1207">
        <v>67059912.389042817</v>
      </c>
      <c r="F5110" s="1211">
        <v>249796569.22270051</v>
      </c>
    </row>
    <row r="5111" spans="2:6" ht="13.15" customHeight="1" x14ac:dyDescent="0.3">
      <c r="B5111" s="1173" t="s">
        <v>5884</v>
      </c>
      <c r="C5111" s="1206">
        <v>556678623.06231892</v>
      </c>
      <c r="D5111" s="1206">
        <v>7098724.3838200029</v>
      </c>
      <c r="E5111" s="1206">
        <v>41083596.854174986</v>
      </c>
      <c r="F5111" s="1210">
        <v>604860944.30031395</v>
      </c>
    </row>
    <row r="5112" spans="2:6" ht="13.15" customHeight="1" x14ac:dyDescent="0.3">
      <c r="B5112" s="1172" t="s">
        <v>5885</v>
      </c>
      <c r="C5112" s="1207">
        <v>873060644.40994954</v>
      </c>
      <c r="D5112" s="1208">
        <v>24842122.840147536</v>
      </c>
      <c r="E5112" s="1207">
        <v>502708041.26065511</v>
      </c>
      <c r="F5112" s="1211">
        <v>1400610808.5107522</v>
      </c>
    </row>
    <row r="5113" spans="2:6" ht="13.15" customHeight="1" x14ac:dyDescent="0.3">
      <c r="B5113" s="1173" t="s">
        <v>5886</v>
      </c>
      <c r="C5113" s="1206">
        <v>0</v>
      </c>
      <c r="D5113" s="1206">
        <v>0</v>
      </c>
      <c r="E5113" s="1206">
        <v>6050.4831108158196</v>
      </c>
      <c r="F5113" s="1210">
        <v>6050.4831108158196</v>
      </c>
    </row>
    <row r="5114" spans="2:6" ht="13.15" customHeight="1" x14ac:dyDescent="0.3">
      <c r="B5114" s="1172" t="s">
        <v>12600</v>
      </c>
      <c r="C5114" s="1207">
        <v>0</v>
      </c>
      <c r="D5114" s="1208">
        <v>6656.1403060889206</v>
      </c>
      <c r="E5114" s="1207">
        <v>0</v>
      </c>
      <c r="F5114" s="1211">
        <v>6656.1403060889206</v>
      </c>
    </row>
    <row r="5115" spans="2:6" ht="13.15" customHeight="1" x14ac:dyDescent="0.3">
      <c r="B5115" s="1173" t="s">
        <v>5887</v>
      </c>
      <c r="C5115" s="1206">
        <v>529332963.37255114</v>
      </c>
      <c r="D5115" s="1206">
        <v>29279432.442721527</v>
      </c>
      <c r="E5115" s="1206">
        <v>937729313.18169308</v>
      </c>
      <c r="F5115" s="1210">
        <v>1496341708.9969659</v>
      </c>
    </row>
    <row r="5116" spans="2:6" ht="13.15" customHeight="1" x14ac:dyDescent="0.3">
      <c r="B5116" s="1172" t="s">
        <v>5888</v>
      </c>
      <c r="C5116" s="1207">
        <v>124463618.38066339</v>
      </c>
      <c r="D5116" s="1208">
        <v>7455060.0811366728</v>
      </c>
      <c r="E5116" s="1207">
        <v>49176326.421606004</v>
      </c>
      <c r="F5116" s="1211">
        <v>181095004.88340607</v>
      </c>
    </row>
    <row r="5117" spans="2:6" ht="13.15" customHeight="1" x14ac:dyDescent="0.3">
      <c r="B5117" s="1173" t="s">
        <v>5889</v>
      </c>
      <c r="C5117" s="1206">
        <v>36218791.973237105</v>
      </c>
      <c r="D5117" s="1206">
        <v>2934218.0285480181</v>
      </c>
      <c r="E5117" s="1206">
        <v>24157395.545590647</v>
      </c>
      <c r="F5117" s="1210">
        <v>63310405.547375768</v>
      </c>
    </row>
    <row r="5118" spans="2:6" ht="13.15" customHeight="1" x14ac:dyDescent="0.3">
      <c r="B5118" s="1172" t="s">
        <v>5890</v>
      </c>
      <c r="C5118" s="1207">
        <v>71659571.97830914</v>
      </c>
      <c r="D5118" s="1208">
        <v>4843277.8725324469</v>
      </c>
      <c r="E5118" s="1207">
        <v>56868391.35291636</v>
      </c>
      <c r="F5118" s="1211">
        <v>133371241.20375794</v>
      </c>
    </row>
    <row r="5119" spans="2:6" ht="13.15" customHeight="1" x14ac:dyDescent="0.3">
      <c r="B5119" s="1173" t="s">
        <v>5891</v>
      </c>
      <c r="C5119" s="1206">
        <v>41850571.832650498</v>
      </c>
      <c r="D5119" s="1206">
        <v>1867349.9076900375</v>
      </c>
      <c r="E5119" s="1206">
        <v>15657908.874485195</v>
      </c>
      <c r="F5119" s="1210">
        <v>59375830.614825733</v>
      </c>
    </row>
    <row r="5120" spans="2:6" ht="13.15" customHeight="1" x14ac:dyDescent="0.3">
      <c r="B5120" s="1172" t="s">
        <v>5892</v>
      </c>
      <c r="C5120" s="1207">
        <v>38944837.769027941</v>
      </c>
      <c r="D5120" s="1208">
        <v>2364519.9648023439</v>
      </c>
      <c r="E5120" s="1207">
        <v>26388379.472716663</v>
      </c>
      <c r="F5120" s="1211">
        <v>67697737.206546947</v>
      </c>
    </row>
    <row r="5121" spans="2:6" ht="13.15" customHeight="1" x14ac:dyDescent="0.3">
      <c r="B5121" s="1173" t="s">
        <v>5893</v>
      </c>
      <c r="C5121" s="1206">
        <v>25028554.898654722</v>
      </c>
      <c r="D5121" s="1206">
        <v>2323598.0704892231</v>
      </c>
      <c r="E5121" s="1206">
        <v>27274404.810709693</v>
      </c>
      <c r="F5121" s="1210">
        <v>54626557.779853642</v>
      </c>
    </row>
    <row r="5122" spans="2:6" ht="13.15" customHeight="1" x14ac:dyDescent="0.3">
      <c r="B5122" s="1172" t="s">
        <v>5894</v>
      </c>
      <c r="C5122" s="1207">
        <v>44270901.798900828</v>
      </c>
      <c r="D5122" s="1208">
        <v>2358567.4334081057</v>
      </c>
      <c r="E5122" s="1207">
        <v>11361942.927381994</v>
      </c>
      <c r="F5122" s="1211">
        <v>57991412.159690924</v>
      </c>
    </row>
    <row r="5123" spans="2:6" ht="13.15" customHeight="1" x14ac:dyDescent="0.3">
      <c r="B5123" s="1173" t="s">
        <v>5895</v>
      </c>
      <c r="C5123" s="1206">
        <v>24899250.347259071</v>
      </c>
      <c r="D5123" s="1206">
        <v>1747863.0422798868</v>
      </c>
      <c r="E5123" s="1206">
        <v>46125929.402469546</v>
      </c>
      <c r="F5123" s="1210">
        <v>72773042.792008504</v>
      </c>
    </row>
    <row r="5124" spans="2:6" ht="13.15" customHeight="1" x14ac:dyDescent="0.3">
      <c r="B5124" s="1172" t="s">
        <v>5896</v>
      </c>
      <c r="C5124" s="1207">
        <v>259742804.68170679</v>
      </c>
      <c r="D5124" s="1208">
        <v>11721434.93466612</v>
      </c>
      <c r="E5124" s="1207">
        <v>136016582.91071585</v>
      </c>
      <c r="F5124" s="1211">
        <v>407480822.52708876</v>
      </c>
    </row>
    <row r="5125" spans="2:6" ht="13.15" customHeight="1" x14ac:dyDescent="0.3">
      <c r="B5125" s="1173" t="s">
        <v>5897</v>
      </c>
      <c r="C5125" s="1206">
        <v>109496514.1506906</v>
      </c>
      <c r="D5125" s="1206">
        <v>4775661.0561037855</v>
      </c>
      <c r="E5125" s="1206">
        <v>51651915.410608344</v>
      </c>
      <c r="F5125" s="1210">
        <v>165924090.61740273</v>
      </c>
    </row>
    <row r="5126" spans="2:6" ht="13.15" customHeight="1" x14ac:dyDescent="0.3">
      <c r="B5126" s="1172" t="s">
        <v>5898</v>
      </c>
      <c r="C5126" s="1207">
        <v>68179135.848346233</v>
      </c>
      <c r="D5126" s="1208">
        <v>8612876.6899402197</v>
      </c>
      <c r="E5126" s="1207">
        <v>110893340.51553462</v>
      </c>
      <c r="F5126" s="1211">
        <v>187685353.05382109</v>
      </c>
    </row>
    <row r="5127" spans="2:6" ht="13.15" customHeight="1" x14ac:dyDescent="0.3">
      <c r="B5127" s="1173" t="s">
        <v>5899</v>
      </c>
      <c r="C5127" s="1206">
        <v>1560521741.2166991</v>
      </c>
      <c r="D5127" s="1206">
        <v>38448075.739952803</v>
      </c>
      <c r="E5127" s="1206">
        <v>1365636492.4885626</v>
      </c>
      <c r="F5127" s="1210">
        <v>2964606309.4452143</v>
      </c>
    </row>
    <row r="5128" spans="2:6" ht="13.15" customHeight="1" x14ac:dyDescent="0.3">
      <c r="B5128" s="1172" t="s">
        <v>5900</v>
      </c>
      <c r="C5128" s="1207">
        <v>270166499.25202823</v>
      </c>
      <c r="D5128" s="1208">
        <v>11487470.899298178</v>
      </c>
      <c r="E5128" s="1207">
        <v>99100071.891340762</v>
      </c>
      <c r="F5128" s="1211">
        <v>380754042.04266715</v>
      </c>
    </row>
    <row r="5129" spans="2:6" ht="13.15" customHeight="1" x14ac:dyDescent="0.3">
      <c r="B5129" s="1173" t="s">
        <v>5901</v>
      </c>
      <c r="C5129" s="1206">
        <v>192182064.09552613</v>
      </c>
      <c r="D5129" s="1206">
        <v>10784804.823391339</v>
      </c>
      <c r="E5129" s="1206">
        <v>229020977.22185344</v>
      </c>
      <c r="F5129" s="1210">
        <v>431987846.14077091</v>
      </c>
    </row>
    <row r="5130" spans="2:6" ht="13.15" customHeight="1" x14ac:dyDescent="0.3">
      <c r="B5130" s="1172" t="s">
        <v>5902</v>
      </c>
      <c r="C5130" s="1207">
        <v>118410881.88772015</v>
      </c>
      <c r="D5130" s="1208">
        <v>6080053.4734236579</v>
      </c>
      <c r="E5130" s="1207">
        <v>224035269.95719355</v>
      </c>
      <c r="F5130" s="1211">
        <v>348526205.31833738</v>
      </c>
    </row>
    <row r="5131" spans="2:6" ht="13.15" customHeight="1" x14ac:dyDescent="0.3">
      <c r="B5131" s="1173" t="s">
        <v>5903</v>
      </c>
      <c r="C5131" s="1206">
        <v>230012725.37100774</v>
      </c>
      <c r="D5131" s="1206">
        <v>10100939.177609086</v>
      </c>
      <c r="E5131" s="1206">
        <v>133847770.09037872</v>
      </c>
      <c r="F5131" s="1210">
        <v>373961434.63899553</v>
      </c>
    </row>
    <row r="5132" spans="2:6" ht="13.15" customHeight="1" x14ac:dyDescent="0.3">
      <c r="B5132" s="1172" t="s">
        <v>5904</v>
      </c>
      <c r="C5132" s="1207">
        <v>75715665.963270932</v>
      </c>
      <c r="D5132" s="1208">
        <v>4366273.2468337277</v>
      </c>
      <c r="E5132" s="1207">
        <v>51685406.877276294</v>
      </c>
      <c r="F5132" s="1211">
        <v>131767346.08738095</v>
      </c>
    </row>
    <row r="5133" spans="2:6" ht="13.15" customHeight="1" x14ac:dyDescent="0.3">
      <c r="B5133" s="1173" t="s">
        <v>5905</v>
      </c>
      <c r="C5133" s="1206">
        <v>103190220.58072338</v>
      </c>
      <c r="D5133" s="1206">
        <v>6141675.5419233721</v>
      </c>
      <c r="E5133" s="1206">
        <v>258411617.29615375</v>
      </c>
      <c r="F5133" s="1210">
        <v>367743513.41880047</v>
      </c>
    </row>
    <row r="5134" spans="2:6" ht="13.15" customHeight="1" x14ac:dyDescent="0.3">
      <c r="B5134" s="1172" t="s">
        <v>5906</v>
      </c>
      <c r="C5134" s="1207">
        <v>499655179.35560566</v>
      </c>
      <c r="D5134" s="1208">
        <v>14679308.29483049</v>
      </c>
      <c r="E5134" s="1207">
        <v>309349065.7871688</v>
      </c>
      <c r="F5134" s="1211">
        <v>823683553.4376049</v>
      </c>
    </row>
    <row r="5135" spans="2:6" ht="13.15" customHeight="1" x14ac:dyDescent="0.3">
      <c r="B5135" s="1173" t="s">
        <v>5907</v>
      </c>
      <c r="C5135" s="1206">
        <v>128005361.52601862</v>
      </c>
      <c r="D5135" s="1206">
        <v>6756657.8752356293</v>
      </c>
      <c r="E5135" s="1206">
        <v>99616770.14753525</v>
      </c>
      <c r="F5135" s="1210">
        <v>234378789.5487895</v>
      </c>
    </row>
    <row r="5136" spans="2:6" ht="13.15" customHeight="1" x14ac:dyDescent="0.3">
      <c r="B5136" s="1172" t="s">
        <v>5908</v>
      </c>
      <c r="C5136" s="1207">
        <v>21001953.820875037</v>
      </c>
      <c r="D5136" s="1208">
        <v>1065671.9857078393</v>
      </c>
      <c r="E5136" s="1207">
        <v>5674180.1050972231</v>
      </c>
      <c r="F5136" s="1211">
        <v>27741805.911680099</v>
      </c>
    </row>
    <row r="5137" spans="2:6" ht="13.15" customHeight="1" x14ac:dyDescent="0.3">
      <c r="B5137" s="1173" t="s">
        <v>5909</v>
      </c>
      <c r="C5137" s="1206">
        <v>77274966.889287964</v>
      </c>
      <c r="D5137" s="1206">
        <v>4190145.864019752</v>
      </c>
      <c r="E5137" s="1206">
        <v>34018280.64276585</v>
      </c>
      <c r="F5137" s="1210">
        <v>115483393.39607356</v>
      </c>
    </row>
    <row r="5138" spans="2:6" ht="13.15" customHeight="1" x14ac:dyDescent="0.3">
      <c r="B5138" s="1172" t="s">
        <v>5910</v>
      </c>
      <c r="C5138" s="1207">
        <v>41467164.039283067</v>
      </c>
      <c r="D5138" s="1208">
        <v>1791697.8774880627</v>
      </c>
      <c r="E5138" s="1207">
        <v>8070171.4169802889</v>
      </c>
      <c r="F5138" s="1211">
        <v>51329033.333751418</v>
      </c>
    </row>
    <row r="5139" spans="2:6" ht="13.15" customHeight="1" x14ac:dyDescent="0.3">
      <c r="B5139" s="1173" t="s">
        <v>5911</v>
      </c>
      <c r="C5139" s="1206">
        <v>105494080.87185177</v>
      </c>
      <c r="D5139" s="1206">
        <v>4735597.5646631178</v>
      </c>
      <c r="E5139" s="1206">
        <v>39066778.042033315</v>
      </c>
      <c r="F5139" s="1210">
        <v>149296456.4785482</v>
      </c>
    </row>
    <row r="5140" spans="2:6" ht="13.15" customHeight="1" x14ac:dyDescent="0.3">
      <c r="B5140" s="1172" t="s">
        <v>5912</v>
      </c>
      <c r="C5140" s="1207">
        <v>69674808.557942688</v>
      </c>
      <c r="D5140" s="1208">
        <v>4566478.1266111592</v>
      </c>
      <c r="E5140" s="1207">
        <v>39704011.048656367</v>
      </c>
      <c r="F5140" s="1211">
        <v>113945297.73321021</v>
      </c>
    </row>
    <row r="5141" spans="2:6" ht="13.15" customHeight="1" x14ac:dyDescent="0.3">
      <c r="B5141" s="1173" t="s">
        <v>5913</v>
      </c>
      <c r="C5141" s="1206">
        <v>97250267.149504349</v>
      </c>
      <c r="D5141" s="1206">
        <v>4001086.1494059996</v>
      </c>
      <c r="E5141" s="1206">
        <v>36750681.382717699</v>
      </c>
      <c r="F5141" s="1210">
        <v>138002034.68162805</v>
      </c>
    </row>
    <row r="5142" spans="2:6" ht="13.15" customHeight="1" x14ac:dyDescent="0.3">
      <c r="B5142" s="1172" t="s">
        <v>5914</v>
      </c>
      <c r="C5142" s="1207">
        <v>5752482.3128809175</v>
      </c>
      <c r="D5142" s="1208">
        <v>522640.69972123147</v>
      </c>
      <c r="E5142" s="1207">
        <v>623014.54154329014</v>
      </c>
      <c r="F5142" s="1211">
        <v>6898137.5541454386</v>
      </c>
    </row>
    <row r="5143" spans="2:6" ht="13.15" customHeight="1" x14ac:dyDescent="0.3">
      <c r="B5143" s="1173" t="s">
        <v>5915</v>
      </c>
      <c r="C5143" s="1206">
        <v>43266777.542339571</v>
      </c>
      <c r="D5143" s="1206">
        <v>1427017.3784768698</v>
      </c>
      <c r="E5143" s="1206">
        <v>21154663.527203865</v>
      </c>
      <c r="F5143" s="1210">
        <v>65848458.448020309</v>
      </c>
    </row>
    <row r="5144" spans="2:6" ht="13.15" customHeight="1" x14ac:dyDescent="0.3">
      <c r="B5144" s="1172" t="s">
        <v>5916</v>
      </c>
      <c r="C5144" s="1207">
        <v>11782962.584200606</v>
      </c>
      <c r="D5144" s="1208">
        <v>404068.52589648467</v>
      </c>
      <c r="E5144" s="1207">
        <v>19068221.002983216</v>
      </c>
      <c r="F5144" s="1211">
        <v>31255252.113080308</v>
      </c>
    </row>
    <row r="5145" spans="2:6" ht="13.15" customHeight="1" x14ac:dyDescent="0.3">
      <c r="B5145" s="1173" t="s">
        <v>5917</v>
      </c>
      <c r="C5145" s="1206">
        <v>122568289.47050202</v>
      </c>
      <c r="D5145" s="1206">
        <v>4238244.5692337314</v>
      </c>
      <c r="E5145" s="1206">
        <v>46003532.4091333</v>
      </c>
      <c r="F5145" s="1210">
        <v>172810066.44886905</v>
      </c>
    </row>
    <row r="5146" spans="2:6" ht="13.15" customHeight="1" x14ac:dyDescent="0.3">
      <c r="B5146" s="1172" t="s">
        <v>5918</v>
      </c>
      <c r="C5146" s="1207">
        <v>19952770.956118878</v>
      </c>
      <c r="D5146" s="1208">
        <v>1082769.6822657627</v>
      </c>
      <c r="E5146" s="1207">
        <v>8078629.7454107134</v>
      </c>
      <c r="F5146" s="1211">
        <v>29114170.383795355</v>
      </c>
    </row>
    <row r="5147" spans="2:6" ht="13.15" customHeight="1" x14ac:dyDescent="0.3">
      <c r="B5147" s="1173" t="s">
        <v>5919</v>
      </c>
      <c r="C5147" s="1206">
        <v>1079268907.0715978</v>
      </c>
      <c r="D5147" s="1206">
        <v>26403740.60346109</v>
      </c>
      <c r="E5147" s="1206">
        <v>328094371.13976657</v>
      </c>
      <c r="F5147" s="1210">
        <v>1433767018.8148255</v>
      </c>
    </row>
    <row r="5148" spans="2:6" ht="13.15" customHeight="1" x14ac:dyDescent="0.3">
      <c r="B5148" s="1172" t="s">
        <v>5920</v>
      </c>
      <c r="C5148" s="1207">
        <v>22329134.644069973</v>
      </c>
      <c r="D5148" s="1208">
        <v>1737224.4755327345</v>
      </c>
      <c r="E5148" s="1207">
        <v>17202820.016144548</v>
      </c>
      <c r="F5148" s="1211">
        <v>41269179.135747254</v>
      </c>
    </row>
    <row r="5149" spans="2:6" ht="13.15" customHeight="1" x14ac:dyDescent="0.3">
      <c r="B5149" s="1173" t="s">
        <v>5921</v>
      </c>
      <c r="C5149" s="1206">
        <v>232919278.68205217</v>
      </c>
      <c r="D5149" s="1206">
        <v>3065286.296647198</v>
      </c>
      <c r="E5149" s="1206">
        <v>38194489.674144611</v>
      </c>
      <c r="F5149" s="1210">
        <v>274179054.65284395</v>
      </c>
    </row>
    <row r="5150" spans="2:6" ht="13.15" customHeight="1" x14ac:dyDescent="0.3">
      <c r="B5150" s="1172" t="s">
        <v>5922</v>
      </c>
      <c r="C5150" s="1207">
        <v>39857479.396829873</v>
      </c>
      <c r="D5150" s="1208">
        <v>1976071.5567489013</v>
      </c>
      <c r="E5150" s="1207">
        <v>59555769.614490241</v>
      </c>
      <c r="F5150" s="1211">
        <v>101389320.56806901</v>
      </c>
    </row>
    <row r="5151" spans="2:6" ht="13.15" customHeight="1" x14ac:dyDescent="0.3">
      <c r="B5151" s="1173" t="s">
        <v>5923</v>
      </c>
      <c r="C5151" s="1206">
        <v>132255070.98498155</v>
      </c>
      <c r="D5151" s="1206">
        <v>993847.587986322</v>
      </c>
      <c r="E5151" s="1206">
        <v>18054543.722809214</v>
      </c>
      <c r="F5151" s="1210">
        <v>151303462.29577708</v>
      </c>
    </row>
    <row r="5152" spans="2:6" ht="13.15" customHeight="1" x14ac:dyDescent="0.3">
      <c r="B5152" s="1172" t="s">
        <v>5924</v>
      </c>
      <c r="C5152" s="1207">
        <v>17463487.66520666</v>
      </c>
      <c r="D5152" s="1208">
        <v>927525.41195546102</v>
      </c>
      <c r="E5152" s="1207">
        <v>7936256.7363517173</v>
      </c>
      <c r="F5152" s="1211">
        <v>26327269.813513838</v>
      </c>
    </row>
    <row r="5153" spans="2:6" ht="13.15" customHeight="1" x14ac:dyDescent="0.3">
      <c r="B5153" s="1173" t="s">
        <v>5925</v>
      </c>
      <c r="C5153" s="1206">
        <v>110977576.94793285</v>
      </c>
      <c r="D5153" s="1206">
        <v>6466447.3434545044</v>
      </c>
      <c r="E5153" s="1206">
        <v>105020000.74592721</v>
      </c>
      <c r="F5153" s="1210">
        <v>222464025.03731459</v>
      </c>
    </row>
    <row r="5154" spans="2:6" ht="13.15" customHeight="1" x14ac:dyDescent="0.3">
      <c r="B5154" s="1172" t="s">
        <v>5926</v>
      </c>
      <c r="C5154" s="1207">
        <v>38041754.027812779</v>
      </c>
      <c r="D5154" s="1208">
        <v>3245410.1780804708</v>
      </c>
      <c r="E5154" s="1207">
        <v>50024972.689886123</v>
      </c>
      <c r="F5154" s="1211">
        <v>91312136.895779371</v>
      </c>
    </row>
    <row r="5155" spans="2:6" ht="13.15" customHeight="1" x14ac:dyDescent="0.3">
      <c r="B5155" s="1173" t="s">
        <v>5927</v>
      </c>
      <c r="C5155" s="1206">
        <v>9967.5102976574162</v>
      </c>
      <c r="D5155" s="1206">
        <v>28439.872216925389</v>
      </c>
      <c r="E5155" s="1206">
        <v>1214727.0939316454</v>
      </c>
      <c r="F5155" s="1210">
        <v>1253134.4764462281</v>
      </c>
    </row>
    <row r="5156" spans="2:6" ht="13.15" customHeight="1" x14ac:dyDescent="0.3">
      <c r="B5156" s="1172" t="s">
        <v>5928</v>
      </c>
      <c r="C5156" s="1207">
        <v>29902530.892972242</v>
      </c>
      <c r="D5156" s="1208">
        <v>2257135.1726759933</v>
      </c>
      <c r="E5156" s="1207">
        <v>42140627.032854922</v>
      </c>
      <c r="F5156" s="1211">
        <v>74300293.098503157</v>
      </c>
    </row>
    <row r="5157" spans="2:6" ht="13.15" customHeight="1" x14ac:dyDescent="0.3">
      <c r="B5157" s="1173" t="s">
        <v>5929</v>
      </c>
      <c r="C5157" s="1206">
        <v>29189512.553597353</v>
      </c>
      <c r="D5157" s="1206">
        <v>2406173.6123837885</v>
      </c>
      <c r="E5157" s="1206">
        <v>28409546.685790978</v>
      </c>
      <c r="F5157" s="1210">
        <v>60005232.851772122</v>
      </c>
    </row>
    <row r="5158" spans="2:6" ht="13.15" customHeight="1" x14ac:dyDescent="0.3">
      <c r="B5158" s="1172" t="s">
        <v>5930</v>
      </c>
      <c r="C5158" s="1207">
        <v>1783821689.7553267</v>
      </c>
      <c r="D5158" s="1208">
        <v>50502753.927448705</v>
      </c>
      <c r="E5158" s="1207">
        <v>949531543.38286686</v>
      </c>
      <c r="F5158" s="1211">
        <v>2783855987.0656424</v>
      </c>
    </row>
    <row r="5159" spans="2:6" ht="13.15" customHeight="1" x14ac:dyDescent="0.3">
      <c r="B5159" s="1173" t="s">
        <v>5931</v>
      </c>
      <c r="C5159" s="1206">
        <v>571493483.8130877</v>
      </c>
      <c r="D5159" s="1206">
        <v>18550620.8165351</v>
      </c>
      <c r="E5159" s="1206">
        <v>338697985.81218582</v>
      </c>
      <c r="F5159" s="1210">
        <v>928742090.4418087</v>
      </c>
    </row>
    <row r="5160" spans="2:6" ht="13.15" customHeight="1" x14ac:dyDescent="0.3">
      <c r="B5160" s="1172" t="s">
        <v>5932</v>
      </c>
      <c r="C5160" s="1207">
        <v>23601152.807535391</v>
      </c>
      <c r="D5160" s="1208">
        <v>938698.72147561866</v>
      </c>
      <c r="E5160" s="1207">
        <v>6206437.3999782763</v>
      </c>
      <c r="F5160" s="1211">
        <v>30746288.928989287</v>
      </c>
    </row>
    <row r="5161" spans="2:6" ht="13.15" customHeight="1" x14ac:dyDescent="0.3">
      <c r="B5161" s="1173" t="s">
        <v>5933</v>
      </c>
      <c r="C5161" s="1206">
        <v>50526538.569958054</v>
      </c>
      <c r="D5161" s="1206">
        <v>2472242.4892063839</v>
      </c>
      <c r="E5161" s="1206">
        <v>31358974.827499028</v>
      </c>
      <c r="F5161" s="1210">
        <v>84357755.886663467</v>
      </c>
    </row>
    <row r="5162" spans="2:6" ht="13.15" customHeight="1" x14ac:dyDescent="0.3">
      <c r="B5162" s="1172" t="s">
        <v>5934</v>
      </c>
      <c r="C5162" s="1207">
        <v>33984567.712955333</v>
      </c>
      <c r="D5162" s="1208">
        <v>1366408.5068102209</v>
      </c>
      <c r="E5162" s="1207">
        <v>16914989.891015742</v>
      </c>
      <c r="F5162" s="1211">
        <v>52265966.110781297</v>
      </c>
    </row>
    <row r="5163" spans="2:6" ht="13.15" customHeight="1" x14ac:dyDescent="0.3">
      <c r="B5163" s="1173" t="s">
        <v>5935</v>
      </c>
      <c r="C5163" s="1206">
        <v>46532434.306573436</v>
      </c>
      <c r="D5163" s="1206">
        <v>3137898.7363499864</v>
      </c>
      <c r="E5163" s="1206">
        <v>41129371.456881069</v>
      </c>
      <c r="F5163" s="1210">
        <v>90799704.499804497</v>
      </c>
    </row>
    <row r="5164" spans="2:6" ht="13.15" customHeight="1" x14ac:dyDescent="0.3">
      <c r="B5164" s="1172" t="s">
        <v>5936</v>
      </c>
      <c r="C5164" s="1207">
        <v>130485633.09529196</v>
      </c>
      <c r="D5164" s="1208">
        <v>9157441.8433546536</v>
      </c>
      <c r="E5164" s="1207">
        <v>109162322.98611715</v>
      </c>
      <c r="F5164" s="1211">
        <v>248805397.92476377</v>
      </c>
    </row>
    <row r="5165" spans="2:6" ht="13.15" customHeight="1" x14ac:dyDescent="0.3">
      <c r="B5165" s="1173" t="s">
        <v>5937</v>
      </c>
      <c r="C5165" s="1206">
        <v>53864971.813488483</v>
      </c>
      <c r="D5165" s="1206">
        <v>2551764.3684235262</v>
      </c>
      <c r="E5165" s="1206">
        <v>30277979.054568429</v>
      </c>
      <c r="F5165" s="1210">
        <v>86694715.236480445</v>
      </c>
    </row>
    <row r="5166" spans="2:6" ht="13.15" customHeight="1" x14ac:dyDescent="0.3">
      <c r="B5166" s="1172" t="s">
        <v>5938</v>
      </c>
      <c r="C5166" s="1207">
        <v>94800307.734834909</v>
      </c>
      <c r="D5166" s="1208">
        <v>4496595.6894863434</v>
      </c>
      <c r="E5166" s="1207">
        <v>57589356.834417142</v>
      </c>
      <c r="F5166" s="1211">
        <v>156886260.2587384</v>
      </c>
    </row>
    <row r="5167" spans="2:6" ht="13.15" customHeight="1" x14ac:dyDescent="0.3">
      <c r="B5167" s="1173" t="s">
        <v>5939</v>
      </c>
      <c r="C5167" s="1206">
        <v>123857102.20611276</v>
      </c>
      <c r="D5167" s="1206">
        <v>4639484.5873045828</v>
      </c>
      <c r="E5167" s="1206">
        <v>41078621.675233275</v>
      </c>
      <c r="F5167" s="1210">
        <v>169575208.46865061</v>
      </c>
    </row>
    <row r="5168" spans="2:6" ht="13.15" customHeight="1" x14ac:dyDescent="0.3">
      <c r="B5168" s="1172" t="s">
        <v>5940</v>
      </c>
      <c r="C5168" s="1207">
        <v>620853.00443079812</v>
      </c>
      <c r="D5168" s="1208">
        <v>73161.254654030243</v>
      </c>
      <c r="E5168" s="1207">
        <v>2752599.3776797201</v>
      </c>
      <c r="F5168" s="1211">
        <v>3446613.6367645483</v>
      </c>
    </row>
    <row r="5169" spans="2:6" ht="13.15" customHeight="1" x14ac:dyDescent="0.3">
      <c r="B5169" s="1173" t="s">
        <v>5941</v>
      </c>
      <c r="C5169" s="1206">
        <v>120274669.77214515</v>
      </c>
      <c r="D5169" s="1206">
        <v>3892547.4386642165</v>
      </c>
      <c r="E5169" s="1206">
        <v>41613712.394435659</v>
      </c>
      <c r="F5169" s="1210">
        <v>165780929.60524502</v>
      </c>
    </row>
    <row r="5170" spans="2:6" ht="13.15" customHeight="1" x14ac:dyDescent="0.3">
      <c r="B5170" s="1172" t="s">
        <v>5942</v>
      </c>
      <c r="C5170" s="1207">
        <v>48900468.979070343</v>
      </c>
      <c r="D5170" s="1208">
        <v>2193444.4939754456</v>
      </c>
      <c r="E5170" s="1207">
        <v>18282283.866436411</v>
      </c>
      <c r="F5170" s="1211">
        <v>69376197.339482203</v>
      </c>
    </row>
    <row r="5171" spans="2:6" ht="13.15" customHeight="1" x14ac:dyDescent="0.3">
      <c r="B5171" s="1173" t="s">
        <v>5943</v>
      </c>
      <c r="C5171" s="1206">
        <v>18369575.313634802</v>
      </c>
      <c r="D5171" s="1206">
        <v>1201454.433516406</v>
      </c>
      <c r="E5171" s="1206">
        <v>7866637.3454699544</v>
      </c>
      <c r="F5171" s="1210">
        <v>27437667.092621163</v>
      </c>
    </row>
    <row r="5172" spans="2:6" ht="13.15" customHeight="1" x14ac:dyDescent="0.3">
      <c r="B5172" s="1172" t="s">
        <v>5944</v>
      </c>
      <c r="C5172" s="1207">
        <v>160625336.11685368</v>
      </c>
      <c r="D5172" s="1208">
        <v>5875064.0530456509</v>
      </c>
      <c r="E5172" s="1207">
        <v>75558978.43789573</v>
      </c>
      <c r="F5172" s="1211">
        <v>242059378.60779506</v>
      </c>
    </row>
    <row r="5173" spans="2:6" ht="13.15" customHeight="1" x14ac:dyDescent="0.3">
      <c r="B5173" s="1173" t="s">
        <v>5945</v>
      </c>
      <c r="C5173" s="1206">
        <v>112594907.89965552</v>
      </c>
      <c r="D5173" s="1206">
        <v>4050845.3716519414</v>
      </c>
      <c r="E5173" s="1206">
        <v>29361090.492329046</v>
      </c>
      <c r="F5173" s="1210">
        <v>146006843.76363653</v>
      </c>
    </row>
    <row r="5174" spans="2:6" ht="13.15" customHeight="1" x14ac:dyDescent="0.3">
      <c r="B5174" s="1172" t="s">
        <v>5946</v>
      </c>
      <c r="C5174" s="1207">
        <v>82712175.486041635</v>
      </c>
      <c r="D5174" s="1208">
        <v>4103348.6686540931</v>
      </c>
      <c r="E5174" s="1207">
        <v>26259596.010550719</v>
      </c>
      <c r="F5174" s="1211">
        <v>113075120.16524646</v>
      </c>
    </row>
    <row r="5175" spans="2:6" ht="13.15" customHeight="1" x14ac:dyDescent="0.3">
      <c r="B5175" s="1173" t="s">
        <v>5947</v>
      </c>
      <c r="C5175" s="1206">
        <v>5813652.7870364031</v>
      </c>
      <c r="D5175" s="1206">
        <v>87247.50506924167</v>
      </c>
      <c r="E5175" s="1206">
        <v>270110.85316142056</v>
      </c>
      <c r="F5175" s="1210">
        <v>6171011.1452670656</v>
      </c>
    </row>
    <row r="5176" spans="2:6" ht="13.15" customHeight="1" x14ac:dyDescent="0.3">
      <c r="B5176" s="1172" t="s">
        <v>5948</v>
      </c>
      <c r="C5176" s="1207">
        <v>66313163.30413004</v>
      </c>
      <c r="D5176" s="1208">
        <v>3264435.7630568626</v>
      </c>
      <c r="E5176" s="1207">
        <v>37065876.933093503</v>
      </c>
      <c r="F5176" s="1211">
        <v>106643476.00028041</v>
      </c>
    </row>
    <row r="5177" spans="2:6" ht="13.15" customHeight="1" x14ac:dyDescent="0.3">
      <c r="B5177" s="1173" t="s">
        <v>5949</v>
      </c>
      <c r="C5177" s="1206">
        <v>10921797.002730399</v>
      </c>
      <c r="D5177" s="1206">
        <v>454024.75863774394</v>
      </c>
      <c r="E5177" s="1206">
        <v>2994186.5247472939</v>
      </c>
      <c r="F5177" s="1210">
        <v>14370008.286115436</v>
      </c>
    </row>
    <row r="5178" spans="2:6" ht="13.15" customHeight="1" x14ac:dyDescent="0.3">
      <c r="B5178" s="1172" t="s">
        <v>5950</v>
      </c>
      <c r="C5178" s="1207">
        <v>9113991.0254566427</v>
      </c>
      <c r="D5178" s="1208">
        <v>314907.20458701445</v>
      </c>
      <c r="E5178" s="1207">
        <v>790761.09880947985</v>
      </c>
      <c r="F5178" s="1211">
        <v>10219659.328853138</v>
      </c>
    </row>
    <row r="5179" spans="2:6" ht="13.15" customHeight="1" x14ac:dyDescent="0.3">
      <c r="B5179" s="1173" t="s">
        <v>5951</v>
      </c>
      <c r="C5179" s="1206">
        <v>1303559.1892018537</v>
      </c>
      <c r="D5179" s="1206">
        <v>19560.327749394499</v>
      </c>
      <c r="E5179" s="1206">
        <v>0</v>
      </c>
      <c r="F5179" s="1210">
        <v>1323119.5169512483</v>
      </c>
    </row>
    <row r="5180" spans="2:6" ht="13.15" customHeight="1" x14ac:dyDescent="0.3">
      <c r="B5180" s="1172" t="s">
        <v>5952</v>
      </c>
      <c r="C5180" s="1207">
        <v>14271563.168928061</v>
      </c>
      <c r="D5180" s="1208">
        <v>402900.53510281583</v>
      </c>
      <c r="E5180" s="1207">
        <v>8486666.9176493045</v>
      </c>
      <c r="F5180" s="1211">
        <v>23161130.621680181</v>
      </c>
    </row>
    <row r="5181" spans="2:6" ht="13.15" customHeight="1" x14ac:dyDescent="0.3">
      <c r="B5181" s="1173" t="s">
        <v>5953</v>
      </c>
      <c r="C5181" s="1206">
        <v>5361837.8339549191</v>
      </c>
      <c r="D5181" s="1206">
        <v>204862.77077387413</v>
      </c>
      <c r="E5181" s="1206">
        <v>1346109.0129093602</v>
      </c>
      <c r="F5181" s="1210">
        <v>6912809.617638154</v>
      </c>
    </row>
    <row r="5182" spans="2:6" ht="13.15" customHeight="1" x14ac:dyDescent="0.3">
      <c r="B5182" s="1172" t="s">
        <v>5954</v>
      </c>
      <c r="C5182" s="1207">
        <v>27605634.204928517</v>
      </c>
      <c r="D5182" s="1208">
        <v>1130980.964905638</v>
      </c>
      <c r="E5182" s="1207">
        <v>2431615.0746885822</v>
      </c>
      <c r="F5182" s="1211">
        <v>31168230.244522739</v>
      </c>
    </row>
    <row r="5183" spans="2:6" ht="13.15" customHeight="1" x14ac:dyDescent="0.3">
      <c r="B5183" s="1173" t="s">
        <v>5955</v>
      </c>
      <c r="C5183" s="1206">
        <v>626403132.63051307</v>
      </c>
      <c r="D5183" s="1206">
        <v>17644893.20866872</v>
      </c>
      <c r="E5183" s="1206">
        <v>582287428.98556197</v>
      </c>
      <c r="F5183" s="1210">
        <v>1226335454.8247437</v>
      </c>
    </row>
    <row r="5184" spans="2:6" ht="13.15" customHeight="1" x14ac:dyDescent="0.3">
      <c r="B5184" s="1172" t="s">
        <v>5956</v>
      </c>
      <c r="C5184" s="1207">
        <v>32725930.590711415</v>
      </c>
      <c r="D5184" s="1208">
        <v>1856134.3816351681</v>
      </c>
      <c r="E5184" s="1207">
        <v>12225937.613507306</v>
      </c>
      <c r="F5184" s="1211">
        <v>46808002.58585389</v>
      </c>
    </row>
    <row r="5185" spans="2:6" ht="13.15" customHeight="1" x14ac:dyDescent="0.3">
      <c r="B5185" s="1173" t="s">
        <v>5957</v>
      </c>
      <c r="C5185" s="1206">
        <v>10172731.776799593</v>
      </c>
      <c r="D5185" s="1206">
        <v>467421.47231934365</v>
      </c>
      <c r="E5185" s="1206">
        <v>4905707.0104000345</v>
      </c>
      <c r="F5185" s="1210">
        <v>15545860.259518972</v>
      </c>
    </row>
    <row r="5186" spans="2:6" ht="13.15" customHeight="1" x14ac:dyDescent="0.3">
      <c r="B5186" s="1172" t="s">
        <v>5958</v>
      </c>
      <c r="C5186" s="1207">
        <v>24661395.512484856</v>
      </c>
      <c r="D5186" s="1208">
        <v>1297975.504043814</v>
      </c>
      <c r="E5186" s="1207">
        <v>11694925.056856267</v>
      </c>
      <c r="F5186" s="1211">
        <v>37654296.073384941</v>
      </c>
    </row>
    <row r="5187" spans="2:6" ht="13.15" customHeight="1" x14ac:dyDescent="0.3">
      <c r="B5187" s="1173" t="s">
        <v>5959</v>
      </c>
      <c r="C5187" s="1206">
        <v>21431512.552332986</v>
      </c>
      <c r="D5187" s="1206">
        <v>574595.18177214114</v>
      </c>
      <c r="E5187" s="1206">
        <v>3050369.582204869</v>
      </c>
      <c r="F5187" s="1210">
        <v>25056477.316309996</v>
      </c>
    </row>
    <row r="5188" spans="2:6" ht="13.15" customHeight="1" x14ac:dyDescent="0.3">
      <c r="B5188" s="1172" t="s">
        <v>5960</v>
      </c>
      <c r="C5188" s="1207">
        <v>34305166.53732384</v>
      </c>
      <c r="D5188" s="1208">
        <v>1242517.0496118979</v>
      </c>
      <c r="E5188" s="1207">
        <v>12353419.542449249</v>
      </c>
      <c r="F5188" s="1211">
        <v>47901103.129384987</v>
      </c>
    </row>
    <row r="5189" spans="2:6" ht="13.15" customHeight="1" x14ac:dyDescent="0.3">
      <c r="B5189" s="1173" t="s">
        <v>5961</v>
      </c>
      <c r="C5189" s="1206">
        <v>337273103.68409896</v>
      </c>
      <c r="D5189" s="1206">
        <v>11948770.974084437</v>
      </c>
      <c r="E5189" s="1206">
        <v>277983876.68700391</v>
      </c>
      <c r="F5189" s="1210">
        <v>627205751.34518731</v>
      </c>
    </row>
    <row r="5190" spans="2:6" ht="13.15" customHeight="1" x14ac:dyDescent="0.3">
      <c r="B5190" s="1172" t="s">
        <v>5962</v>
      </c>
      <c r="C5190" s="1207">
        <v>44965213.988813013</v>
      </c>
      <c r="D5190" s="1208">
        <v>2130654.4346820661</v>
      </c>
      <c r="E5190" s="1207">
        <v>26540380.690224711</v>
      </c>
      <c r="F5190" s="1211">
        <v>73636249.113719791</v>
      </c>
    </row>
    <row r="5191" spans="2:6" ht="13.15" customHeight="1" x14ac:dyDescent="0.3">
      <c r="B5191" s="1173" t="s">
        <v>5963</v>
      </c>
      <c r="C5191" s="1206">
        <v>74970423.891974851</v>
      </c>
      <c r="D5191" s="1206">
        <v>3338047.3274144758</v>
      </c>
      <c r="E5191" s="1206">
        <v>32184434.779183023</v>
      </c>
      <c r="F5191" s="1210">
        <v>110492905.99857235</v>
      </c>
    </row>
    <row r="5192" spans="2:6" ht="13.15" customHeight="1" x14ac:dyDescent="0.3">
      <c r="B5192" s="1172" t="s">
        <v>5964</v>
      </c>
      <c r="C5192" s="1207">
        <v>27367642.828917328</v>
      </c>
      <c r="D5192" s="1208">
        <v>896397.753695274</v>
      </c>
      <c r="E5192" s="1207">
        <v>51013807.233345762</v>
      </c>
      <c r="F5192" s="1211">
        <v>79277847.815958366</v>
      </c>
    </row>
    <row r="5193" spans="2:6" ht="13.15" customHeight="1" x14ac:dyDescent="0.3">
      <c r="B5193" s="1173" t="s">
        <v>5965</v>
      </c>
      <c r="C5193" s="1206">
        <v>79910076.221267313</v>
      </c>
      <c r="D5193" s="1206">
        <v>2472003.2621763553</v>
      </c>
      <c r="E5193" s="1206">
        <v>32723605.727482304</v>
      </c>
      <c r="F5193" s="1210">
        <v>115105685.21092597</v>
      </c>
    </row>
    <row r="5194" spans="2:6" ht="13.15" customHeight="1" x14ac:dyDescent="0.3">
      <c r="B5194" s="1172" t="s">
        <v>5966</v>
      </c>
      <c r="C5194" s="1207">
        <v>38731150.733194597</v>
      </c>
      <c r="D5194" s="1208">
        <v>640199.67671291635</v>
      </c>
      <c r="E5194" s="1207">
        <v>11817457.870153414</v>
      </c>
      <c r="F5194" s="1211">
        <v>51188808.280060925</v>
      </c>
    </row>
    <row r="5195" spans="2:6" ht="13.15" customHeight="1" x14ac:dyDescent="0.3">
      <c r="B5195" s="1173" t="s">
        <v>5967</v>
      </c>
      <c r="C5195" s="1206">
        <v>12000745.857142571</v>
      </c>
      <c r="D5195" s="1206">
        <v>398073.77796753339</v>
      </c>
      <c r="E5195" s="1206">
        <v>2041482.3932881213</v>
      </c>
      <c r="F5195" s="1210">
        <v>14440302.028398225</v>
      </c>
    </row>
    <row r="5196" spans="2:6" ht="13.15" customHeight="1" x14ac:dyDescent="0.3">
      <c r="B5196" s="1172" t="s">
        <v>5968</v>
      </c>
      <c r="C5196" s="1207">
        <v>516706312.4852106</v>
      </c>
      <c r="D5196" s="1208">
        <v>8201082.5381916426</v>
      </c>
      <c r="E5196" s="1207">
        <v>93674845.426710814</v>
      </c>
      <c r="F5196" s="1211">
        <v>618582240.45011306</v>
      </c>
    </row>
    <row r="5197" spans="2:6" ht="13.15" customHeight="1" x14ac:dyDescent="0.3">
      <c r="B5197" s="1173" t="s">
        <v>5969</v>
      </c>
      <c r="C5197" s="1206">
        <v>8636506.3198277634</v>
      </c>
      <c r="D5197" s="1206">
        <v>478791.7923348191</v>
      </c>
      <c r="E5197" s="1206">
        <v>3269236.547795095</v>
      </c>
      <c r="F5197" s="1210">
        <v>12384534.659957677</v>
      </c>
    </row>
    <row r="5198" spans="2:6" ht="13.15" customHeight="1" x14ac:dyDescent="0.3">
      <c r="B5198" s="1172" t="s">
        <v>5970</v>
      </c>
      <c r="C5198" s="1207">
        <v>10050936.993436439</v>
      </c>
      <c r="D5198" s="1208">
        <v>332764.79876973503</v>
      </c>
      <c r="E5198" s="1207">
        <v>3136249.3986043064</v>
      </c>
      <c r="F5198" s="1211">
        <v>13519951.190810479</v>
      </c>
    </row>
    <row r="5199" spans="2:6" ht="13.15" customHeight="1" x14ac:dyDescent="0.3">
      <c r="B5199" s="1173" t="s">
        <v>5971</v>
      </c>
      <c r="C5199" s="1206">
        <v>19972979.059188101</v>
      </c>
      <c r="D5199" s="1206">
        <v>352170.33255852282</v>
      </c>
      <c r="E5199" s="1206">
        <v>10992863.457622226</v>
      </c>
      <c r="F5199" s="1210">
        <v>31318012.849368852</v>
      </c>
    </row>
    <row r="5200" spans="2:6" ht="13.15" customHeight="1" x14ac:dyDescent="0.3">
      <c r="B5200" s="1172" t="s">
        <v>5972</v>
      </c>
      <c r="C5200" s="1207">
        <v>47304575.001549505</v>
      </c>
      <c r="D5200" s="1208">
        <v>697656.38045448298</v>
      </c>
      <c r="E5200" s="1207">
        <v>10258161.937023163</v>
      </c>
      <c r="F5200" s="1211">
        <v>58260393.319027148</v>
      </c>
    </row>
    <row r="5201" spans="2:6" ht="13.15" customHeight="1" x14ac:dyDescent="0.3">
      <c r="B5201" s="1173" t="s">
        <v>5973</v>
      </c>
      <c r="C5201" s="1206">
        <v>56715952.841092423</v>
      </c>
      <c r="D5201" s="1206">
        <v>477145.34748109296</v>
      </c>
      <c r="E5201" s="1206">
        <v>12056145.392372815</v>
      </c>
      <c r="F5201" s="1210">
        <v>69249243.580946326</v>
      </c>
    </row>
    <row r="5202" spans="2:6" ht="13.15" customHeight="1" x14ac:dyDescent="0.3">
      <c r="B5202" s="1172" t="s">
        <v>5974</v>
      </c>
      <c r="C5202" s="1207">
        <v>68876451.945471406</v>
      </c>
      <c r="D5202" s="1208">
        <v>965618.79844295105</v>
      </c>
      <c r="E5202" s="1207">
        <v>20729202.096149322</v>
      </c>
      <c r="F5202" s="1211">
        <v>90571272.840063676</v>
      </c>
    </row>
    <row r="5203" spans="2:6" ht="13.15" customHeight="1" x14ac:dyDescent="0.3">
      <c r="B5203" s="1173" t="s">
        <v>5975</v>
      </c>
      <c r="C5203" s="1206">
        <v>29022112.997091498</v>
      </c>
      <c r="D5203" s="1206">
        <v>647742.36424793454</v>
      </c>
      <c r="E5203" s="1206">
        <v>1050993.6121981395</v>
      </c>
      <c r="F5203" s="1210">
        <v>30720848.973537572</v>
      </c>
    </row>
    <row r="5204" spans="2:6" ht="13.15" customHeight="1" x14ac:dyDescent="0.3">
      <c r="B5204" s="1172" t="s">
        <v>5976</v>
      </c>
      <c r="C5204" s="1207">
        <v>18333528.427078888</v>
      </c>
      <c r="D5204" s="1208">
        <v>322660.97479558736</v>
      </c>
      <c r="E5204" s="1207">
        <v>2200029.7466409281</v>
      </c>
      <c r="F5204" s="1211">
        <v>20856219.148515403</v>
      </c>
    </row>
    <row r="5205" spans="2:6" ht="13.15" customHeight="1" x14ac:dyDescent="0.3">
      <c r="B5205" s="1173" t="s">
        <v>5977</v>
      </c>
      <c r="C5205" s="1206">
        <v>22892776.870216954</v>
      </c>
      <c r="D5205" s="1206">
        <v>802353.3865375733</v>
      </c>
      <c r="E5205" s="1206">
        <v>4432843.2334027048</v>
      </c>
      <c r="F5205" s="1210">
        <v>28127973.490157232</v>
      </c>
    </row>
    <row r="5206" spans="2:6" ht="13.15" customHeight="1" x14ac:dyDescent="0.3">
      <c r="B5206" s="1172" t="s">
        <v>5978</v>
      </c>
      <c r="C5206" s="1207">
        <v>323399012.05594468</v>
      </c>
      <c r="D5206" s="1208">
        <v>5813160.5409812033</v>
      </c>
      <c r="E5206" s="1207">
        <v>84550607.87436007</v>
      </c>
      <c r="F5206" s="1211">
        <v>413762780.47128594</v>
      </c>
    </row>
    <row r="5207" spans="2:6" ht="13.15" customHeight="1" x14ac:dyDescent="0.3">
      <c r="B5207" s="1173" t="s">
        <v>5979</v>
      </c>
      <c r="C5207" s="1206">
        <v>17584872.824858949</v>
      </c>
      <c r="D5207" s="1206">
        <v>379906.59586359933</v>
      </c>
      <c r="E5207" s="1206">
        <v>4901323.4971258724</v>
      </c>
      <c r="F5207" s="1210">
        <v>22866102.917848419</v>
      </c>
    </row>
    <row r="5208" spans="2:6" ht="13.15" customHeight="1" x14ac:dyDescent="0.3">
      <c r="B5208" s="1172" t="s">
        <v>5980</v>
      </c>
      <c r="C5208" s="1207">
        <v>133220007.90653692</v>
      </c>
      <c r="D5208" s="1208">
        <v>954051.46793215768</v>
      </c>
      <c r="E5208" s="1207">
        <v>26682060.265247677</v>
      </c>
      <c r="F5208" s="1211">
        <v>160856119.63971677</v>
      </c>
    </row>
    <row r="5209" spans="2:6" ht="13.15" customHeight="1" x14ac:dyDescent="0.3">
      <c r="B5209" s="1173" t="s">
        <v>5981</v>
      </c>
      <c r="C5209" s="1206">
        <v>228766376.96008959</v>
      </c>
      <c r="D5209" s="1206">
        <v>1537019.5957552996</v>
      </c>
      <c r="E5209" s="1206">
        <v>94346725.540006489</v>
      </c>
      <c r="F5209" s="1210">
        <v>324650122.09585142</v>
      </c>
    </row>
    <row r="5210" spans="2:6" ht="13.15" customHeight="1" x14ac:dyDescent="0.3">
      <c r="B5210" s="1172" t="s">
        <v>5982</v>
      </c>
      <c r="C5210" s="1207">
        <v>21335524.06275418</v>
      </c>
      <c r="D5210" s="1208">
        <v>412807.34858164575</v>
      </c>
      <c r="E5210" s="1207">
        <v>4599169.779326559</v>
      </c>
      <c r="F5210" s="1211">
        <v>26347501.190662384</v>
      </c>
    </row>
    <row r="5211" spans="2:6" ht="13.15" customHeight="1" x14ac:dyDescent="0.3">
      <c r="B5211" s="1173" t="s">
        <v>5983</v>
      </c>
      <c r="C5211" s="1206">
        <v>941368402.10350716</v>
      </c>
      <c r="D5211" s="1206">
        <v>9792364.4532287065</v>
      </c>
      <c r="E5211" s="1206">
        <v>485153403.97459894</v>
      </c>
      <c r="F5211" s="1210">
        <v>1436314170.5313349</v>
      </c>
    </row>
    <row r="5212" spans="2:6" ht="13.15" customHeight="1" x14ac:dyDescent="0.3">
      <c r="B5212" s="1172" t="s">
        <v>5984</v>
      </c>
      <c r="C5212" s="1207">
        <v>236714169.28072032</v>
      </c>
      <c r="D5212" s="1208">
        <v>1986442.7521095518</v>
      </c>
      <c r="E5212" s="1207">
        <v>74681166.308914915</v>
      </c>
      <c r="F5212" s="1211">
        <v>313381778.34174478</v>
      </c>
    </row>
    <row r="5213" spans="2:6" ht="13.15" customHeight="1" x14ac:dyDescent="0.3">
      <c r="B5213" s="1173" t="s">
        <v>5985</v>
      </c>
      <c r="C5213" s="1206">
        <v>97803532.241642788</v>
      </c>
      <c r="D5213" s="1206">
        <v>1041242.6842884519</v>
      </c>
      <c r="E5213" s="1206">
        <v>6341520.0857717367</v>
      </c>
      <c r="F5213" s="1210">
        <v>105186295.01170298</v>
      </c>
    </row>
    <row r="5214" spans="2:6" ht="13.15" customHeight="1" x14ac:dyDescent="0.3">
      <c r="B5214" s="1172" t="s">
        <v>5986</v>
      </c>
      <c r="C5214" s="1207">
        <v>304058628.54756546</v>
      </c>
      <c r="D5214" s="1208">
        <v>4513186.7876277352</v>
      </c>
      <c r="E5214" s="1207">
        <v>49354847.322230347</v>
      </c>
      <c r="F5214" s="1211">
        <v>357926662.65742356</v>
      </c>
    </row>
    <row r="5215" spans="2:6" ht="13.15" customHeight="1" x14ac:dyDescent="0.3">
      <c r="B5215" s="1173" t="s">
        <v>5987</v>
      </c>
      <c r="C5215" s="1206">
        <v>142529662.52454895</v>
      </c>
      <c r="D5215" s="1206">
        <v>2623870.2097097845</v>
      </c>
      <c r="E5215" s="1206">
        <v>105273906.4063196</v>
      </c>
      <c r="F5215" s="1210">
        <v>250427439.14057833</v>
      </c>
    </row>
    <row r="5216" spans="2:6" ht="13.15" customHeight="1" x14ac:dyDescent="0.3">
      <c r="B5216" s="1172" t="s">
        <v>5988</v>
      </c>
      <c r="C5216" s="1207">
        <v>1949262.6987583186</v>
      </c>
      <c r="D5216" s="1208">
        <v>31240.23568608331</v>
      </c>
      <c r="E5216" s="1207">
        <v>30561.113671977866</v>
      </c>
      <c r="F5216" s="1211">
        <v>2011064.0481163797</v>
      </c>
    </row>
    <row r="5217" spans="2:6" ht="13.15" customHeight="1" x14ac:dyDescent="0.3">
      <c r="B5217" s="1173" t="s">
        <v>5989</v>
      </c>
      <c r="C5217" s="1206">
        <v>13231118.943336969</v>
      </c>
      <c r="D5217" s="1206">
        <v>261869.16481185766</v>
      </c>
      <c r="E5217" s="1206">
        <v>3403599.4649889152</v>
      </c>
      <c r="F5217" s="1210">
        <v>16896587.573137742</v>
      </c>
    </row>
    <row r="5218" spans="2:6" ht="13.15" customHeight="1" x14ac:dyDescent="0.3">
      <c r="B5218" s="1172" t="s">
        <v>5990</v>
      </c>
      <c r="C5218" s="1207">
        <v>16540741.985870099</v>
      </c>
      <c r="D5218" s="1208">
        <v>162069.27675523484</v>
      </c>
      <c r="E5218" s="1207">
        <v>3192679.4145562015</v>
      </c>
      <c r="F5218" s="1211">
        <v>19895490.677181534</v>
      </c>
    </row>
    <row r="5219" spans="2:6" ht="13.15" customHeight="1" x14ac:dyDescent="0.3">
      <c r="B5219" s="1173" t="s">
        <v>5991</v>
      </c>
      <c r="C5219" s="1206">
        <v>238024828.61424387</v>
      </c>
      <c r="D5219" s="1206">
        <v>2426662.7038968243</v>
      </c>
      <c r="E5219" s="1206">
        <v>51073762.894393273</v>
      </c>
      <c r="F5219" s="1210">
        <v>291525254.21253395</v>
      </c>
    </row>
    <row r="5220" spans="2:6" ht="13.15" customHeight="1" x14ac:dyDescent="0.3">
      <c r="B5220" s="1172" t="s">
        <v>5992</v>
      </c>
      <c r="C5220" s="1207">
        <v>138958016.84830067</v>
      </c>
      <c r="D5220" s="1208">
        <v>1216244.2928434662</v>
      </c>
      <c r="E5220" s="1207">
        <v>17000264.079848915</v>
      </c>
      <c r="F5220" s="1211">
        <v>157174525.22099304</v>
      </c>
    </row>
    <row r="5221" spans="2:6" ht="13.15" customHeight="1" x14ac:dyDescent="0.3">
      <c r="B5221" s="1173" t="s">
        <v>5993</v>
      </c>
      <c r="C5221" s="1206">
        <v>102080549.94799653</v>
      </c>
      <c r="D5221" s="1206">
        <v>1467545.2517993564</v>
      </c>
      <c r="E5221" s="1206">
        <v>16630587.836967187</v>
      </c>
      <c r="F5221" s="1210">
        <v>120178683.03676307</v>
      </c>
    </row>
    <row r="5222" spans="2:6" ht="13.15" customHeight="1" x14ac:dyDescent="0.3">
      <c r="B5222" s="1172" t="s">
        <v>5994</v>
      </c>
      <c r="C5222" s="1207">
        <v>12722093.211971669</v>
      </c>
      <c r="D5222" s="1208">
        <v>135937.2417691733</v>
      </c>
      <c r="E5222" s="1207">
        <v>2414142.7612155126</v>
      </c>
      <c r="F5222" s="1211">
        <v>15272173.214956354</v>
      </c>
    </row>
    <row r="5223" spans="2:6" ht="13.15" customHeight="1" x14ac:dyDescent="0.3">
      <c r="B5223" s="1173" t="s">
        <v>5995</v>
      </c>
      <c r="C5223" s="1206">
        <v>2345095.744688577</v>
      </c>
      <c r="D5223" s="1206">
        <v>16028.211011913909</v>
      </c>
      <c r="E5223" s="1206">
        <v>457799.30884387053</v>
      </c>
      <c r="F5223" s="1210">
        <v>2818923.2645443617</v>
      </c>
    </row>
    <row r="5224" spans="2:6" ht="13.15" customHeight="1" x14ac:dyDescent="0.3">
      <c r="B5224" s="1172" t="s">
        <v>5996</v>
      </c>
      <c r="C5224" s="1207">
        <v>40546603.019737788</v>
      </c>
      <c r="D5224" s="1208">
        <v>740027.70912601321</v>
      </c>
      <c r="E5224" s="1207">
        <v>18097118.463697281</v>
      </c>
      <c r="F5224" s="1211">
        <v>59383749.192561075</v>
      </c>
    </row>
    <row r="5225" spans="2:6" ht="13.15" customHeight="1" x14ac:dyDescent="0.3">
      <c r="B5225" s="1173" t="s">
        <v>5997</v>
      </c>
      <c r="C5225" s="1206">
        <v>9675312.0505754016</v>
      </c>
      <c r="D5225" s="1206">
        <v>168049.95250594892</v>
      </c>
      <c r="E5225" s="1206">
        <v>2754883.7437521699</v>
      </c>
      <c r="F5225" s="1210">
        <v>12598245.74683352</v>
      </c>
    </row>
    <row r="5226" spans="2:6" ht="13.15" customHeight="1" x14ac:dyDescent="0.3">
      <c r="B5226" s="1172" t="s">
        <v>5998</v>
      </c>
      <c r="C5226" s="1207">
        <v>414638597.41348785</v>
      </c>
      <c r="D5226" s="1208">
        <v>5313316.7700038692</v>
      </c>
      <c r="E5226" s="1207">
        <v>129997378.07968058</v>
      </c>
      <c r="F5226" s="1211">
        <v>549949292.26317227</v>
      </c>
    </row>
    <row r="5227" spans="2:6" ht="13.15" customHeight="1" x14ac:dyDescent="0.3">
      <c r="B5227" s="1173" t="s">
        <v>5999</v>
      </c>
      <c r="C5227" s="1206">
        <v>32718693.90515285</v>
      </c>
      <c r="D5227" s="1206">
        <v>630433.58501645597</v>
      </c>
      <c r="E5227" s="1206">
        <v>7683915.5017165793</v>
      </c>
      <c r="F5227" s="1210">
        <v>41033042.991885886</v>
      </c>
    </row>
    <row r="5228" spans="2:6" ht="13.15" customHeight="1" x14ac:dyDescent="0.3">
      <c r="B5228" s="1172" t="s">
        <v>6000</v>
      </c>
      <c r="C5228" s="1207">
        <v>63724887.616426006</v>
      </c>
      <c r="D5228" s="1208">
        <v>1071131.9908637854</v>
      </c>
      <c r="E5228" s="1207">
        <v>20768374.08173392</v>
      </c>
      <c r="F5228" s="1211">
        <v>85564393.689023703</v>
      </c>
    </row>
    <row r="5229" spans="2:6" ht="13.15" customHeight="1" x14ac:dyDescent="0.3">
      <c r="B5229" s="1173" t="s">
        <v>6001</v>
      </c>
      <c r="C5229" s="1206">
        <v>50757975.966595396</v>
      </c>
      <c r="D5229" s="1206">
        <v>799440.44564251928</v>
      </c>
      <c r="E5229" s="1206">
        <v>10373059.376505086</v>
      </c>
      <c r="F5229" s="1210">
        <v>61930475.788742997</v>
      </c>
    </row>
    <row r="5230" spans="2:6" ht="13.15" customHeight="1" x14ac:dyDescent="0.3">
      <c r="B5230" s="1172" t="s">
        <v>6002</v>
      </c>
      <c r="C5230" s="1207">
        <v>27733027.179006785</v>
      </c>
      <c r="D5230" s="1208">
        <v>528227.35448131023</v>
      </c>
      <c r="E5230" s="1207">
        <v>13750562.284859112</v>
      </c>
      <c r="F5230" s="1211">
        <v>42011816.818347208</v>
      </c>
    </row>
    <row r="5231" spans="2:6" ht="13.15" customHeight="1" x14ac:dyDescent="0.3">
      <c r="B5231" s="1173" t="s">
        <v>6003</v>
      </c>
      <c r="C5231" s="1206">
        <v>54485688.276682332</v>
      </c>
      <c r="D5231" s="1206">
        <v>856869.00502761209</v>
      </c>
      <c r="E5231" s="1206">
        <v>30124781.987860817</v>
      </c>
      <c r="F5231" s="1210">
        <v>85467339.269570768</v>
      </c>
    </row>
    <row r="5232" spans="2:6" ht="13.15" customHeight="1" x14ac:dyDescent="0.3">
      <c r="B5232" s="1172" t="s">
        <v>6004</v>
      </c>
      <c r="C5232" s="1207">
        <v>47449718.336431831</v>
      </c>
      <c r="D5232" s="1208">
        <v>877217.3747582772</v>
      </c>
      <c r="E5232" s="1207">
        <v>17922768.135553461</v>
      </c>
      <c r="F5232" s="1211">
        <v>66249703.846743569</v>
      </c>
    </row>
    <row r="5233" spans="2:6" ht="13.15" customHeight="1" x14ac:dyDescent="0.3">
      <c r="B5233" s="1173" t="s">
        <v>6005</v>
      </c>
      <c r="C5233" s="1206">
        <v>18780291.354393061</v>
      </c>
      <c r="D5233" s="1206">
        <v>135205.48850085062</v>
      </c>
      <c r="E5233" s="1206">
        <v>3064384.4767574733</v>
      </c>
      <c r="F5233" s="1210">
        <v>21979881.319651388</v>
      </c>
    </row>
    <row r="5234" spans="2:6" ht="13.15" customHeight="1" x14ac:dyDescent="0.3">
      <c r="B5234" s="1172" t="s">
        <v>6006</v>
      </c>
      <c r="C5234" s="1207">
        <v>23010202.333997577</v>
      </c>
      <c r="D5234" s="1208">
        <v>269425.92452511296</v>
      </c>
      <c r="E5234" s="1207">
        <v>6484751.4851724571</v>
      </c>
      <c r="F5234" s="1211">
        <v>29764379.743695147</v>
      </c>
    </row>
    <row r="5235" spans="2:6" ht="13.15" customHeight="1" x14ac:dyDescent="0.3">
      <c r="B5235" s="1173" t="s">
        <v>6007</v>
      </c>
      <c r="C5235" s="1206">
        <v>18640609.66898891</v>
      </c>
      <c r="D5235" s="1206">
        <v>339814.96006645926</v>
      </c>
      <c r="E5235" s="1206">
        <v>15366443.34809654</v>
      </c>
      <c r="F5235" s="1210">
        <v>34346867.977151908</v>
      </c>
    </row>
    <row r="5236" spans="2:6" ht="13.15" customHeight="1" x14ac:dyDescent="0.3">
      <c r="B5236" s="1172" t="s">
        <v>6008</v>
      </c>
      <c r="C5236" s="1207">
        <v>23356470.910913453</v>
      </c>
      <c r="D5236" s="1208">
        <v>219455.6196056167</v>
      </c>
      <c r="E5236" s="1207">
        <v>9876549.3236767091</v>
      </c>
      <c r="F5236" s="1211">
        <v>33452475.854195777</v>
      </c>
    </row>
    <row r="5237" spans="2:6" ht="13.15" customHeight="1" x14ac:dyDescent="0.3">
      <c r="B5237" s="1173" t="s">
        <v>6009</v>
      </c>
      <c r="C5237" s="1206">
        <v>24226375.131548733</v>
      </c>
      <c r="D5237" s="1206">
        <v>352606.57008386892</v>
      </c>
      <c r="E5237" s="1206">
        <v>9402697.712702103</v>
      </c>
      <c r="F5237" s="1210">
        <v>33981679.4143347</v>
      </c>
    </row>
    <row r="5238" spans="2:6" ht="13.15" customHeight="1" x14ac:dyDescent="0.3">
      <c r="B5238" s="1172" t="s">
        <v>6010</v>
      </c>
      <c r="C5238" s="1207">
        <v>19022105.885038979</v>
      </c>
      <c r="D5238" s="1208">
        <v>245995.74776055047</v>
      </c>
      <c r="E5238" s="1207">
        <v>12301002.602030039</v>
      </c>
      <c r="F5238" s="1211">
        <v>31569104.234829567</v>
      </c>
    </row>
    <row r="5239" spans="2:6" ht="13.15" customHeight="1" x14ac:dyDescent="0.3">
      <c r="B5239" s="1173" t="s">
        <v>6011</v>
      </c>
      <c r="C5239" s="1206">
        <v>305910264.26190162</v>
      </c>
      <c r="D5239" s="1206">
        <v>2367109.2455979493</v>
      </c>
      <c r="E5239" s="1206">
        <v>58382589.79901772</v>
      </c>
      <c r="F5239" s="1210">
        <v>366659963.3065173</v>
      </c>
    </row>
    <row r="5240" spans="2:6" ht="13.15" customHeight="1" x14ac:dyDescent="0.3">
      <c r="B5240" s="1172" t="s">
        <v>6012</v>
      </c>
      <c r="C5240" s="1207">
        <v>750430.6383003447</v>
      </c>
      <c r="D5240" s="1208">
        <v>5910.3148595292741</v>
      </c>
      <c r="E5240" s="1207">
        <v>0</v>
      </c>
      <c r="F5240" s="1211">
        <v>756340.95315987396</v>
      </c>
    </row>
    <row r="5241" spans="2:6" ht="13.15" customHeight="1" x14ac:dyDescent="0.3">
      <c r="B5241" s="1173" t="s">
        <v>6013</v>
      </c>
      <c r="C5241" s="1206">
        <v>68340391.04918918</v>
      </c>
      <c r="D5241" s="1206">
        <v>405109.86708602071</v>
      </c>
      <c r="E5241" s="1206">
        <v>8368972.2410163302</v>
      </c>
      <c r="F5241" s="1210">
        <v>77114473.157291532</v>
      </c>
    </row>
    <row r="5242" spans="2:6" ht="13.15" customHeight="1" x14ac:dyDescent="0.3">
      <c r="B5242" s="1172" t="s">
        <v>6014</v>
      </c>
      <c r="C5242" s="1207">
        <v>84211807.891509697</v>
      </c>
      <c r="D5242" s="1208">
        <v>676407.3913166516</v>
      </c>
      <c r="E5242" s="1207">
        <v>20994003.341682877</v>
      </c>
      <c r="F5242" s="1211">
        <v>105882218.62450923</v>
      </c>
    </row>
    <row r="5243" spans="2:6" ht="13.15" customHeight="1" x14ac:dyDescent="0.3">
      <c r="B5243" s="1173" t="s">
        <v>6015</v>
      </c>
      <c r="C5243" s="1206">
        <v>29216274.63604039</v>
      </c>
      <c r="D5243" s="1206">
        <v>220088.86762628055</v>
      </c>
      <c r="E5243" s="1206">
        <v>5249731.0142841274</v>
      </c>
      <c r="F5243" s="1210">
        <v>34686094.517950796</v>
      </c>
    </row>
    <row r="5244" spans="2:6" ht="13.15" customHeight="1" x14ac:dyDescent="0.3">
      <c r="B5244" s="1172" t="s">
        <v>6016</v>
      </c>
      <c r="C5244" s="1207">
        <v>19120825.199356865</v>
      </c>
      <c r="D5244" s="1208">
        <v>116813.151545125</v>
      </c>
      <c r="E5244" s="1207">
        <v>2943066.1164232581</v>
      </c>
      <c r="F5244" s="1211">
        <v>22180704.467325248</v>
      </c>
    </row>
    <row r="5245" spans="2:6" ht="13.15" customHeight="1" x14ac:dyDescent="0.3">
      <c r="B5245" s="1173" t="s">
        <v>6017</v>
      </c>
      <c r="C5245" s="1206">
        <v>35743355.386162542</v>
      </c>
      <c r="D5245" s="1206">
        <v>400888.21361492836</v>
      </c>
      <c r="E5245" s="1206">
        <v>7567302.1829231977</v>
      </c>
      <c r="F5245" s="1210">
        <v>43711545.782700665</v>
      </c>
    </row>
    <row r="5246" spans="2:6" ht="13.15" customHeight="1" x14ac:dyDescent="0.3">
      <c r="B5246" s="1172" t="s">
        <v>6018</v>
      </c>
      <c r="C5246" s="1207">
        <v>23161899.648253705</v>
      </c>
      <c r="D5246" s="1208">
        <v>686089.04994369019</v>
      </c>
      <c r="E5246" s="1207">
        <v>6757216.5819332562</v>
      </c>
      <c r="F5246" s="1211">
        <v>30605205.280130651</v>
      </c>
    </row>
    <row r="5247" spans="2:6" ht="13.15" customHeight="1" x14ac:dyDescent="0.3">
      <c r="B5247" s="1173" t="s">
        <v>6019</v>
      </c>
      <c r="C5247" s="1206">
        <v>9651553.8753453735</v>
      </c>
      <c r="D5247" s="1206">
        <v>71557.026335015151</v>
      </c>
      <c r="E5247" s="1206">
        <v>466010.67877997761</v>
      </c>
      <c r="F5247" s="1210">
        <v>10189121.580460368</v>
      </c>
    </row>
    <row r="5248" spans="2:6" ht="13.15" customHeight="1" x14ac:dyDescent="0.3">
      <c r="B5248" s="1172" t="s">
        <v>6020</v>
      </c>
      <c r="C5248" s="1207">
        <v>28912197.301343348</v>
      </c>
      <c r="D5248" s="1208">
        <v>549546.70451032685</v>
      </c>
      <c r="E5248" s="1207">
        <v>8956320.2342204861</v>
      </c>
      <c r="F5248" s="1211">
        <v>38418064.240074158</v>
      </c>
    </row>
    <row r="5249" spans="2:6" ht="13.15" customHeight="1" x14ac:dyDescent="0.3">
      <c r="B5249" s="1173" t="s">
        <v>6021</v>
      </c>
      <c r="C5249" s="1206">
        <v>166326752.00711372</v>
      </c>
      <c r="D5249" s="1206">
        <v>2015544.0167036157</v>
      </c>
      <c r="E5249" s="1206">
        <v>122636674.48034497</v>
      </c>
      <c r="F5249" s="1210">
        <v>290978970.50416231</v>
      </c>
    </row>
    <row r="5250" spans="2:6" ht="13.15" customHeight="1" x14ac:dyDescent="0.3">
      <c r="B5250" s="1172" t="s">
        <v>6022</v>
      </c>
      <c r="C5250" s="1207">
        <v>137644353.60756427</v>
      </c>
      <c r="D5250" s="1208">
        <v>1382000.4802967876</v>
      </c>
      <c r="E5250" s="1207">
        <v>42070252.797364078</v>
      </c>
      <c r="F5250" s="1211">
        <v>181096606.88522515</v>
      </c>
    </row>
    <row r="5251" spans="2:6" ht="13.15" customHeight="1" x14ac:dyDescent="0.3">
      <c r="B5251" s="1173" t="s">
        <v>6023</v>
      </c>
      <c r="C5251" s="1206">
        <v>26475618.927895453</v>
      </c>
      <c r="D5251" s="1206">
        <v>202400.13958240367</v>
      </c>
      <c r="E5251" s="1206">
        <v>11706696.985451335</v>
      </c>
      <c r="F5251" s="1210">
        <v>38384716.052929193</v>
      </c>
    </row>
    <row r="5252" spans="2:6" ht="13.15" customHeight="1" x14ac:dyDescent="0.3">
      <c r="B5252" s="1172" t="s">
        <v>6024</v>
      </c>
      <c r="C5252" s="1207">
        <v>123343160.99021716</v>
      </c>
      <c r="D5252" s="1208">
        <v>1627728.856670836</v>
      </c>
      <c r="E5252" s="1207">
        <v>62875614.780345455</v>
      </c>
      <c r="F5252" s="1211">
        <v>187846504.62723345</v>
      </c>
    </row>
    <row r="5253" spans="2:6" ht="13.15" customHeight="1" x14ac:dyDescent="0.3">
      <c r="B5253" s="1173" t="s">
        <v>6025</v>
      </c>
      <c r="C5253" s="1206">
        <v>1362497623.75685</v>
      </c>
      <c r="D5253" s="1206">
        <v>7539859.0271926802</v>
      </c>
      <c r="E5253" s="1206">
        <v>218065005.71128163</v>
      </c>
      <c r="F5253" s="1210">
        <v>1588102488.4953241</v>
      </c>
    </row>
    <row r="5254" spans="2:6" ht="13.15" customHeight="1" x14ac:dyDescent="0.3">
      <c r="B5254" s="1172" t="s">
        <v>6026</v>
      </c>
      <c r="C5254" s="1207">
        <v>163818626.02550191</v>
      </c>
      <c r="D5254" s="1208">
        <v>1583950.3101756079</v>
      </c>
      <c r="E5254" s="1207">
        <v>46700825.470458783</v>
      </c>
      <c r="F5254" s="1211">
        <v>212103401.80613628</v>
      </c>
    </row>
    <row r="5255" spans="2:6" ht="13.15" customHeight="1" x14ac:dyDescent="0.3">
      <c r="B5255" s="1173" t="s">
        <v>6027</v>
      </c>
      <c r="C5255" s="1206">
        <v>1688554137.907635</v>
      </c>
      <c r="D5255" s="1206">
        <v>42053916.619216904</v>
      </c>
      <c r="E5255" s="1206">
        <v>620842865.2746743</v>
      </c>
      <c r="F5255" s="1210">
        <v>2351450919.8015261</v>
      </c>
    </row>
    <row r="5256" spans="2:6" ht="13.15" customHeight="1" x14ac:dyDescent="0.3">
      <c r="B5256" s="1172" t="s">
        <v>6028</v>
      </c>
      <c r="C5256" s="1207">
        <v>54908146.86381869</v>
      </c>
      <c r="D5256" s="1208">
        <v>2992533.1351620392</v>
      </c>
      <c r="E5256" s="1207">
        <v>25787529.456038509</v>
      </c>
      <c r="F5256" s="1211">
        <v>83688209.455019236</v>
      </c>
    </row>
    <row r="5257" spans="2:6" ht="13.15" customHeight="1" x14ac:dyDescent="0.3">
      <c r="B5257" s="1173" t="s">
        <v>6029</v>
      </c>
      <c r="C5257" s="1206">
        <v>28102917.389915738</v>
      </c>
      <c r="D5257" s="1206">
        <v>1047181.1435044551</v>
      </c>
      <c r="E5257" s="1206">
        <v>8007837.0285751792</v>
      </c>
      <c r="F5257" s="1210">
        <v>37157935.561995372</v>
      </c>
    </row>
    <row r="5258" spans="2:6" ht="13.15" customHeight="1" x14ac:dyDescent="0.3">
      <c r="B5258" s="1172" t="s">
        <v>6030</v>
      </c>
      <c r="C5258" s="1207">
        <v>41642482.987532288</v>
      </c>
      <c r="D5258" s="1208">
        <v>2147963.2139135445</v>
      </c>
      <c r="E5258" s="1207">
        <v>26841610.049415629</v>
      </c>
      <c r="F5258" s="1211">
        <v>70632056.250861466</v>
      </c>
    </row>
    <row r="5259" spans="2:6" ht="13.15" customHeight="1" x14ac:dyDescent="0.3">
      <c r="B5259" s="1173" t="s">
        <v>6031</v>
      </c>
      <c r="C5259" s="1206">
        <v>121242474.05967659</v>
      </c>
      <c r="D5259" s="1206">
        <v>3650857.7774441796</v>
      </c>
      <c r="E5259" s="1206">
        <v>42167483.76911211</v>
      </c>
      <c r="F5259" s="1210">
        <v>167060815.60623288</v>
      </c>
    </row>
    <row r="5260" spans="2:6" ht="13.15" customHeight="1" x14ac:dyDescent="0.3">
      <c r="B5260" s="1172" t="s">
        <v>6032</v>
      </c>
      <c r="C5260" s="1207">
        <v>68802992.759990066</v>
      </c>
      <c r="D5260" s="1208">
        <v>2309399.2426481154</v>
      </c>
      <c r="E5260" s="1207">
        <v>13200520.491285963</v>
      </c>
      <c r="F5260" s="1211">
        <v>84312912.493924141</v>
      </c>
    </row>
    <row r="5261" spans="2:6" ht="13.15" customHeight="1" x14ac:dyDescent="0.3">
      <c r="B5261" s="1173" t="s">
        <v>6033</v>
      </c>
      <c r="C5261" s="1206">
        <v>5033183.0766061321</v>
      </c>
      <c r="D5261" s="1206">
        <v>188159.09520658551</v>
      </c>
      <c r="E5261" s="1206">
        <v>2270165.9590275278</v>
      </c>
      <c r="F5261" s="1210">
        <v>7491508.1308402456</v>
      </c>
    </row>
    <row r="5262" spans="2:6" ht="13.15" customHeight="1" x14ac:dyDescent="0.3">
      <c r="B5262" s="1172" t="s">
        <v>6034</v>
      </c>
      <c r="C5262" s="1207">
        <v>59129728.827968955</v>
      </c>
      <c r="D5262" s="1208">
        <v>3416893.7420762409</v>
      </c>
      <c r="E5262" s="1207">
        <v>49006010.966586448</v>
      </c>
      <c r="F5262" s="1211">
        <v>111552633.53663164</v>
      </c>
    </row>
    <row r="5263" spans="2:6" ht="13.15" customHeight="1" x14ac:dyDescent="0.3">
      <c r="B5263" s="1173" t="s">
        <v>6035</v>
      </c>
      <c r="C5263" s="1206">
        <v>98060366.308353692</v>
      </c>
      <c r="D5263" s="1206">
        <v>4864357.9955314333</v>
      </c>
      <c r="E5263" s="1206">
        <v>32666659.734621074</v>
      </c>
      <c r="F5263" s="1210">
        <v>135591384.03850621</v>
      </c>
    </row>
    <row r="5264" spans="2:6" ht="13.15" customHeight="1" x14ac:dyDescent="0.3">
      <c r="B5264" s="1172" t="s">
        <v>6036</v>
      </c>
      <c r="C5264" s="1207">
        <v>680681278.22702479</v>
      </c>
      <c r="D5264" s="1208">
        <v>15776924.125136258</v>
      </c>
      <c r="E5264" s="1207">
        <v>197694623.03519502</v>
      </c>
      <c r="F5264" s="1211">
        <v>894152825.38735604</v>
      </c>
    </row>
    <row r="5265" spans="2:6" ht="13.15" customHeight="1" x14ac:dyDescent="0.3">
      <c r="B5265" s="1173" t="s">
        <v>6037</v>
      </c>
      <c r="C5265" s="1206">
        <v>52479624.423351072</v>
      </c>
      <c r="D5265" s="1206">
        <v>1249919.0153645461</v>
      </c>
      <c r="E5265" s="1206">
        <v>46600469.054304309</v>
      </c>
      <c r="F5265" s="1210">
        <v>100330012.49301992</v>
      </c>
    </row>
    <row r="5266" spans="2:6" ht="13.15" customHeight="1" x14ac:dyDescent="0.3">
      <c r="B5266" s="1172" t="s">
        <v>6038</v>
      </c>
      <c r="C5266" s="1207">
        <v>4968872.1540006995</v>
      </c>
      <c r="D5266" s="1208">
        <v>94494.676861283515</v>
      </c>
      <c r="E5266" s="1207">
        <v>10455666.992854794</v>
      </c>
      <c r="F5266" s="1211">
        <v>15519033.823716778</v>
      </c>
    </row>
    <row r="5267" spans="2:6" ht="13.15" customHeight="1" x14ac:dyDescent="0.3">
      <c r="B5267" s="1173" t="s">
        <v>6039</v>
      </c>
      <c r="C5267" s="1206">
        <v>30167147.8101895</v>
      </c>
      <c r="D5267" s="1206">
        <v>1228444.8713749228</v>
      </c>
      <c r="E5267" s="1206">
        <v>11602189.031297654</v>
      </c>
      <c r="F5267" s="1210">
        <v>42997781.712862074</v>
      </c>
    </row>
    <row r="5268" spans="2:6" ht="13.15" customHeight="1" x14ac:dyDescent="0.3">
      <c r="B5268" s="1172" t="s">
        <v>6040</v>
      </c>
      <c r="C5268" s="1207">
        <v>13151925.025903529</v>
      </c>
      <c r="D5268" s="1208">
        <v>623678.93946270808</v>
      </c>
      <c r="E5268" s="1207">
        <v>579117.66917808563</v>
      </c>
      <c r="F5268" s="1211">
        <v>14354721.634544322</v>
      </c>
    </row>
    <row r="5269" spans="2:6" ht="13.15" customHeight="1" x14ac:dyDescent="0.3">
      <c r="B5269" s="1173" t="s">
        <v>6041</v>
      </c>
      <c r="C5269" s="1206">
        <v>5169451.2310864348</v>
      </c>
      <c r="D5269" s="1206">
        <v>94241.377653017989</v>
      </c>
      <c r="E5269" s="1206">
        <v>778907.09108216723</v>
      </c>
      <c r="F5269" s="1210">
        <v>6042599.6998216193</v>
      </c>
    </row>
    <row r="5270" spans="2:6" ht="13.15" customHeight="1" x14ac:dyDescent="0.3">
      <c r="B5270" s="1172" t="s">
        <v>6042</v>
      </c>
      <c r="C5270" s="1207">
        <v>3300474.779657193</v>
      </c>
      <c r="D5270" s="1208">
        <v>127226.56344048606</v>
      </c>
      <c r="E5270" s="1207">
        <v>385008.29264334135</v>
      </c>
      <c r="F5270" s="1211">
        <v>3812709.6357410201</v>
      </c>
    </row>
    <row r="5271" spans="2:6" ht="13.15" customHeight="1" x14ac:dyDescent="0.3">
      <c r="B5271" s="1173" t="s">
        <v>6043</v>
      </c>
      <c r="C5271" s="1206">
        <v>5430518.0761428867</v>
      </c>
      <c r="D5271" s="1206">
        <v>95113.852703710392</v>
      </c>
      <c r="E5271" s="1206">
        <v>720810.10529361933</v>
      </c>
      <c r="F5271" s="1210">
        <v>6246442.0341402162</v>
      </c>
    </row>
    <row r="5272" spans="2:6" ht="13.15" customHeight="1" x14ac:dyDescent="0.3">
      <c r="B5272" s="1172" t="s">
        <v>6044</v>
      </c>
      <c r="C5272" s="1207">
        <v>2538438.1362157394</v>
      </c>
      <c r="D5272" s="1208">
        <v>39402.099063528498</v>
      </c>
      <c r="E5272" s="1207">
        <v>360964.04419676529</v>
      </c>
      <c r="F5272" s="1211">
        <v>2938804.2794760335</v>
      </c>
    </row>
    <row r="5273" spans="2:6" ht="13.15" customHeight="1" x14ac:dyDescent="0.3">
      <c r="B5273" s="1173" t="s">
        <v>6045</v>
      </c>
      <c r="C5273" s="1206">
        <v>16124564.295633657</v>
      </c>
      <c r="D5273" s="1206">
        <v>473219.20975297742</v>
      </c>
      <c r="E5273" s="1206">
        <v>1885836.8022435633</v>
      </c>
      <c r="F5273" s="1210">
        <v>18483620.307630196</v>
      </c>
    </row>
    <row r="5274" spans="2:6" ht="13.15" customHeight="1" x14ac:dyDescent="0.3">
      <c r="B5274" s="1172" t="s">
        <v>6046</v>
      </c>
      <c r="C5274" s="1207">
        <v>39802453.278337322</v>
      </c>
      <c r="D5274" s="1208">
        <v>1390457.8594172099</v>
      </c>
      <c r="E5274" s="1207">
        <v>8255760.7254610285</v>
      </c>
      <c r="F5274" s="1211">
        <v>49448671.863215558</v>
      </c>
    </row>
    <row r="5275" spans="2:6" ht="13.15" customHeight="1" x14ac:dyDescent="0.3">
      <c r="B5275" s="1173" t="s">
        <v>6047</v>
      </c>
      <c r="C5275" s="1206">
        <v>909774.26182590926</v>
      </c>
      <c r="D5275" s="1206">
        <v>97970.50488581619</v>
      </c>
      <c r="E5275" s="1206">
        <v>433906.07451850595</v>
      </c>
      <c r="F5275" s="1210">
        <v>1441650.8412302313</v>
      </c>
    </row>
    <row r="5276" spans="2:6" ht="13.15" customHeight="1" x14ac:dyDescent="0.3">
      <c r="B5276" s="1172" t="s">
        <v>6048</v>
      </c>
      <c r="C5276" s="1207">
        <v>85649587.116637617</v>
      </c>
      <c r="D5276" s="1208">
        <v>3216857.7284376514</v>
      </c>
      <c r="E5276" s="1207">
        <v>41950085.250514485</v>
      </c>
      <c r="F5276" s="1211">
        <v>130816530.09558976</v>
      </c>
    </row>
    <row r="5277" spans="2:6" ht="13.15" customHeight="1" x14ac:dyDescent="0.3">
      <c r="B5277" s="1173" t="s">
        <v>6049</v>
      </c>
      <c r="C5277" s="1206">
        <v>11473969.764973227</v>
      </c>
      <c r="D5277" s="1206">
        <v>861132.87503341562</v>
      </c>
      <c r="E5277" s="1206">
        <v>10958906.664653365</v>
      </c>
      <c r="F5277" s="1210">
        <v>23294009.304660007</v>
      </c>
    </row>
    <row r="5278" spans="2:6" ht="13.15" customHeight="1" x14ac:dyDescent="0.3">
      <c r="B5278" s="1172" t="s">
        <v>6050</v>
      </c>
      <c r="C5278" s="1207">
        <v>3042821.4655245957</v>
      </c>
      <c r="D5278" s="1208">
        <v>193633.17254076854</v>
      </c>
      <c r="E5278" s="1207">
        <v>864354.73011654569</v>
      </c>
      <c r="F5278" s="1211">
        <v>4100809.3681819099</v>
      </c>
    </row>
    <row r="5279" spans="2:6" ht="13.15" customHeight="1" x14ac:dyDescent="0.3">
      <c r="B5279" s="1173" t="s">
        <v>6051</v>
      </c>
      <c r="C5279" s="1206">
        <v>852017.31859427772</v>
      </c>
      <c r="D5279" s="1206">
        <v>36587.663416133597</v>
      </c>
      <c r="E5279" s="1206">
        <v>149842.06642806114</v>
      </c>
      <c r="F5279" s="1210">
        <v>1038447.0484384724</v>
      </c>
    </row>
    <row r="5280" spans="2:6" ht="13.15" customHeight="1" x14ac:dyDescent="0.3">
      <c r="B5280" s="1172" t="s">
        <v>6052</v>
      </c>
      <c r="C5280" s="1207">
        <v>29793434.444645822</v>
      </c>
      <c r="D5280" s="1208">
        <v>1172564.2515958971</v>
      </c>
      <c r="E5280" s="1207">
        <v>11208016.321479622</v>
      </c>
      <c r="F5280" s="1211">
        <v>42174015.01772134</v>
      </c>
    </row>
    <row r="5281" spans="2:6" ht="13.15" customHeight="1" x14ac:dyDescent="0.3">
      <c r="B5281" s="1173" t="s">
        <v>6053</v>
      </c>
      <c r="C5281" s="1206">
        <v>27462129.364889637</v>
      </c>
      <c r="D5281" s="1206">
        <v>1156085.7308804006</v>
      </c>
      <c r="E5281" s="1206">
        <v>11434116.547346722</v>
      </c>
      <c r="F5281" s="1210">
        <v>40052331.643116757</v>
      </c>
    </row>
    <row r="5282" spans="2:6" ht="13.15" customHeight="1" x14ac:dyDescent="0.3">
      <c r="B5282" s="1172" t="s">
        <v>6054</v>
      </c>
      <c r="C5282" s="1207">
        <v>21192565.387663111</v>
      </c>
      <c r="D5282" s="1208">
        <v>1857485.3107459177</v>
      </c>
      <c r="E5282" s="1207">
        <v>8156454.3564546984</v>
      </c>
      <c r="F5282" s="1211">
        <v>31206505.054863729</v>
      </c>
    </row>
    <row r="5283" spans="2:6" ht="13.15" customHeight="1" x14ac:dyDescent="0.3">
      <c r="B5283" s="1173" t="s">
        <v>6055</v>
      </c>
      <c r="C5283" s="1206">
        <v>6820098.2446258953</v>
      </c>
      <c r="D5283" s="1206">
        <v>255719.62292229981</v>
      </c>
      <c r="E5283" s="1206">
        <v>37599.430760069736</v>
      </c>
      <c r="F5283" s="1210">
        <v>7113417.2983082645</v>
      </c>
    </row>
    <row r="5284" spans="2:6" ht="13.15" customHeight="1" x14ac:dyDescent="0.3">
      <c r="B5284" s="1172" t="s">
        <v>6056</v>
      </c>
      <c r="C5284" s="1207">
        <v>5528145.0605651475</v>
      </c>
      <c r="D5284" s="1208">
        <v>381032.37012255745</v>
      </c>
      <c r="E5284" s="1207">
        <v>2330732.5297592655</v>
      </c>
      <c r="F5284" s="1211">
        <v>8239909.9604469705</v>
      </c>
    </row>
    <row r="5285" spans="2:6" ht="13.15" customHeight="1" x14ac:dyDescent="0.3">
      <c r="B5285" s="1173" t="s">
        <v>6057</v>
      </c>
      <c r="C5285" s="1206">
        <v>351946780.79585737</v>
      </c>
      <c r="D5285" s="1206">
        <v>9851650.5401410777</v>
      </c>
      <c r="E5285" s="1206">
        <v>275806504.75822997</v>
      </c>
      <c r="F5285" s="1210">
        <v>637604936.09422851</v>
      </c>
    </row>
    <row r="5286" spans="2:6" ht="13.15" customHeight="1" x14ac:dyDescent="0.3">
      <c r="B5286" s="1172" t="s">
        <v>6058</v>
      </c>
      <c r="C5286" s="1207">
        <v>155649090.73605737</v>
      </c>
      <c r="D5286" s="1208">
        <v>6968810.0343362577</v>
      </c>
      <c r="E5286" s="1207">
        <v>135901048.36886692</v>
      </c>
      <c r="F5286" s="1211">
        <v>298518949.13926053</v>
      </c>
    </row>
    <row r="5287" spans="2:6" ht="13.15" customHeight="1" x14ac:dyDescent="0.3">
      <c r="B5287" s="1173" t="s">
        <v>6059</v>
      </c>
      <c r="C5287" s="1206">
        <v>155192633.3809194</v>
      </c>
      <c r="D5287" s="1206">
        <v>6952472.2354031242</v>
      </c>
      <c r="E5287" s="1206">
        <v>112032160.65546191</v>
      </c>
      <c r="F5287" s="1210">
        <v>274177266.27178442</v>
      </c>
    </row>
    <row r="5288" spans="2:6" ht="13.15" customHeight="1" x14ac:dyDescent="0.3">
      <c r="B5288" s="1172" t="s">
        <v>6060</v>
      </c>
      <c r="C5288" s="1207">
        <v>116545045.88474083</v>
      </c>
      <c r="D5288" s="1208">
        <v>5348032.833714488</v>
      </c>
      <c r="E5288" s="1207">
        <v>175382475.50780746</v>
      </c>
      <c r="F5288" s="1211">
        <v>297275554.22626281</v>
      </c>
    </row>
    <row r="5289" spans="2:6" ht="13.15" customHeight="1" x14ac:dyDescent="0.3">
      <c r="B5289" s="1173" t="s">
        <v>6061</v>
      </c>
      <c r="C5289" s="1206">
        <v>60740096.176606961</v>
      </c>
      <c r="D5289" s="1206">
        <v>1943649.2580909126</v>
      </c>
      <c r="E5289" s="1206">
        <v>28664669.062876564</v>
      </c>
      <c r="F5289" s="1210">
        <v>91348414.497574434</v>
      </c>
    </row>
    <row r="5290" spans="2:6" ht="13.15" customHeight="1" x14ac:dyDescent="0.3">
      <c r="B5290" s="1172" t="s">
        <v>6062</v>
      </c>
      <c r="C5290" s="1207">
        <v>13889247.705456272</v>
      </c>
      <c r="D5290" s="1208">
        <v>727644.19227747549</v>
      </c>
      <c r="E5290" s="1207">
        <v>2963065.051995487</v>
      </c>
      <c r="F5290" s="1211">
        <v>17579956.949729234</v>
      </c>
    </row>
    <row r="5291" spans="2:6" ht="13.15" customHeight="1" x14ac:dyDescent="0.3">
      <c r="B5291" s="1173" t="s">
        <v>6063</v>
      </c>
      <c r="C5291" s="1206">
        <v>91693448.429178804</v>
      </c>
      <c r="D5291" s="1206">
        <v>1200961.9072781114</v>
      </c>
      <c r="E5291" s="1206">
        <v>12045277.081162706</v>
      </c>
      <c r="F5291" s="1210">
        <v>104939687.41761962</v>
      </c>
    </row>
    <row r="5292" spans="2:6" ht="13.15" customHeight="1" x14ac:dyDescent="0.3">
      <c r="B5292" s="1172" t="s">
        <v>6064</v>
      </c>
      <c r="C5292" s="1207">
        <v>1739205475.168169</v>
      </c>
      <c r="D5292" s="1208">
        <v>27365067.387541737</v>
      </c>
      <c r="E5292" s="1207">
        <v>528452759.3246963</v>
      </c>
      <c r="F5292" s="1211">
        <v>2295023301.8804073</v>
      </c>
    </row>
    <row r="5293" spans="2:6" ht="13.15" customHeight="1" x14ac:dyDescent="0.3">
      <c r="B5293" s="1173" t="s">
        <v>6065</v>
      </c>
      <c r="C5293" s="1206">
        <v>49916199.240772709</v>
      </c>
      <c r="D5293" s="1206">
        <v>1073538.3333423084</v>
      </c>
      <c r="E5293" s="1206">
        <v>25232513.221793577</v>
      </c>
      <c r="F5293" s="1210">
        <v>76222250.7959086</v>
      </c>
    </row>
    <row r="5294" spans="2:6" ht="13.15" customHeight="1" x14ac:dyDescent="0.3">
      <c r="B5294" s="1172" t="s">
        <v>6066</v>
      </c>
      <c r="C5294" s="1207">
        <v>113015454.90947455</v>
      </c>
      <c r="D5294" s="1208">
        <v>2201198.2641840191</v>
      </c>
      <c r="E5294" s="1207">
        <v>65194748.541331232</v>
      </c>
      <c r="F5294" s="1211">
        <v>180411401.71498978</v>
      </c>
    </row>
    <row r="5295" spans="2:6" ht="13.15" customHeight="1" x14ac:dyDescent="0.3">
      <c r="B5295" s="1173" t="s">
        <v>6067</v>
      </c>
      <c r="C5295" s="1206">
        <v>93188028.808879614</v>
      </c>
      <c r="D5295" s="1206">
        <v>1725657.1450219415</v>
      </c>
      <c r="E5295" s="1206">
        <v>25632424.203670707</v>
      </c>
      <c r="F5295" s="1210">
        <v>120546110.15757227</v>
      </c>
    </row>
    <row r="5296" spans="2:6" ht="13.15" customHeight="1" x14ac:dyDescent="0.3">
      <c r="B5296" s="1172" t="s">
        <v>6068</v>
      </c>
      <c r="C5296" s="1207">
        <v>24388586.121050343</v>
      </c>
      <c r="D5296" s="1208">
        <v>755844.83746437228</v>
      </c>
      <c r="E5296" s="1207">
        <v>4545765.0049300725</v>
      </c>
      <c r="F5296" s="1211">
        <v>29690195.963444788</v>
      </c>
    </row>
    <row r="5297" spans="2:6" ht="13.15" customHeight="1" x14ac:dyDescent="0.3">
      <c r="B5297" s="1173" t="s">
        <v>6069</v>
      </c>
      <c r="C5297" s="1206">
        <v>29167256.331973832</v>
      </c>
      <c r="D5297" s="1206">
        <v>397356.0968774478</v>
      </c>
      <c r="E5297" s="1206">
        <v>2034320.59695287</v>
      </c>
      <c r="F5297" s="1210">
        <v>31598933.025804151</v>
      </c>
    </row>
    <row r="5298" spans="2:6" ht="13.15" customHeight="1" x14ac:dyDescent="0.3">
      <c r="B5298" s="1172" t="s">
        <v>6070</v>
      </c>
      <c r="C5298" s="1207">
        <v>4626290.1904825838</v>
      </c>
      <c r="D5298" s="1208">
        <v>88992.455170626519</v>
      </c>
      <c r="E5298" s="1207">
        <v>0</v>
      </c>
      <c r="F5298" s="1211">
        <v>4715282.6456532106</v>
      </c>
    </row>
    <row r="5299" spans="2:6" ht="13.15" customHeight="1" x14ac:dyDescent="0.3">
      <c r="B5299" s="1173" t="s">
        <v>6071</v>
      </c>
      <c r="C5299" s="1206">
        <v>49133271.788077265</v>
      </c>
      <c r="D5299" s="1206">
        <v>726813.933761494</v>
      </c>
      <c r="E5299" s="1206">
        <v>9403383.0755562168</v>
      </c>
      <c r="F5299" s="1210">
        <v>59263468.797394976</v>
      </c>
    </row>
    <row r="5300" spans="2:6" ht="13.15" customHeight="1" x14ac:dyDescent="0.3">
      <c r="B5300" s="1172" t="s">
        <v>6072</v>
      </c>
      <c r="C5300" s="1207">
        <v>65026535.228310503</v>
      </c>
      <c r="D5300" s="1208">
        <v>985080.62094468647</v>
      </c>
      <c r="E5300" s="1207">
        <v>19496016.065022718</v>
      </c>
      <c r="F5300" s="1211">
        <v>85507631.914277911</v>
      </c>
    </row>
    <row r="5301" spans="2:6" ht="13.15" customHeight="1" x14ac:dyDescent="0.3">
      <c r="B5301" s="1173" t="s">
        <v>6073</v>
      </c>
      <c r="C5301" s="1206">
        <v>56040619.883116893</v>
      </c>
      <c r="D5301" s="1206">
        <v>1186988.2342887961</v>
      </c>
      <c r="E5301" s="1206">
        <v>15391070.762196692</v>
      </c>
      <c r="F5301" s="1210">
        <v>72618678.879602388</v>
      </c>
    </row>
    <row r="5302" spans="2:6" ht="13.15" customHeight="1" x14ac:dyDescent="0.3">
      <c r="B5302" s="1172" t="s">
        <v>6074</v>
      </c>
      <c r="C5302" s="1207">
        <v>25692145.310252182</v>
      </c>
      <c r="D5302" s="1208">
        <v>707914.99838923709</v>
      </c>
      <c r="E5302" s="1207">
        <v>9116542.3912637513</v>
      </c>
      <c r="F5302" s="1211">
        <v>35516602.699905172</v>
      </c>
    </row>
    <row r="5303" spans="2:6" ht="13.15" customHeight="1" x14ac:dyDescent="0.3">
      <c r="B5303" s="1173" t="s">
        <v>6075</v>
      </c>
      <c r="C5303" s="1206">
        <v>522147890.40154696</v>
      </c>
      <c r="D5303" s="1206">
        <v>6730849.5003490159</v>
      </c>
      <c r="E5303" s="1206">
        <v>95247503.896810338</v>
      </c>
      <c r="F5303" s="1210">
        <v>624126243.79870629</v>
      </c>
    </row>
    <row r="5304" spans="2:6" ht="13.15" customHeight="1" x14ac:dyDescent="0.3">
      <c r="B5304" s="1172" t="s">
        <v>6076</v>
      </c>
      <c r="C5304" s="1207">
        <v>412888548.37944549</v>
      </c>
      <c r="D5304" s="1208">
        <v>3323707.7777909981</v>
      </c>
      <c r="E5304" s="1207">
        <v>39145888.894475758</v>
      </c>
      <c r="F5304" s="1211">
        <v>455358145.05171227</v>
      </c>
    </row>
    <row r="5305" spans="2:6" ht="13.15" customHeight="1" x14ac:dyDescent="0.3">
      <c r="B5305" s="1173" t="s">
        <v>6077</v>
      </c>
      <c r="C5305" s="1206">
        <v>35706489.252184898</v>
      </c>
      <c r="D5305" s="1206">
        <v>424557.61740951939</v>
      </c>
      <c r="E5305" s="1206">
        <v>5486491.649414774</v>
      </c>
      <c r="F5305" s="1210">
        <v>41617538.519009188</v>
      </c>
    </row>
    <row r="5306" spans="2:6" ht="13.15" customHeight="1" x14ac:dyDescent="0.3">
      <c r="B5306" s="1172" t="s">
        <v>6078</v>
      </c>
      <c r="C5306" s="1207">
        <v>26909000.813988123</v>
      </c>
      <c r="D5306" s="1208">
        <v>370365.65901893075</v>
      </c>
      <c r="E5306" s="1207">
        <v>7224338.5739376685</v>
      </c>
      <c r="F5306" s="1211">
        <v>34503705.046944723</v>
      </c>
    </row>
    <row r="5307" spans="2:6" ht="13.15" customHeight="1" x14ac:dyDescent="0.3">
      <c r="B5307" s="1173" t="s">
        <v>6079</v>
      </c>
      <c r="C5307" s="1206">
        <v>91645112.83129701</v>
      </c>
      <c r="D5307" s="1206">
        <v>1131121.686688008</v>
      </c>
      <c r="E5307" s="1206">
        <v>13647918.185306035</v>
      </c>
      <c r="F5307" s="1210">
        <v>106424152.70329106</v>
      </c>
    </row>
    <row r="5308" spans="2:6" ht="13.15" customHeight="1" x14ac:dyDescent="0.3">
      <c r="B5308" s="1172" t="s">
        <v>6080</v>
      </c>
      <c r="C5308" s="1207">
        <v>47670505.516586781</v>
      </c>
      <c r="D5308" s="1208">
        <v>901055.64469171234</v>
      </c>
      <c r="E5308" s="1207">
        <v>58943991.684438452</v>
      </c>
      <c r="F5308" s="1211">
        <v>107515552.84571695</v>
      </c>
    </row>
    <row r="5309" spans="2:6" ht="13.15" customHeight="1" x14ac:dyDescent="0.3">
      <c r="B5309" s="1173" t="s">
        <v>6081</v>
      </c>
      <c r="C5309" s="1206">
        <v>56741486.052402847</v>
      </c>
      <c r="D5309" s="1206">
        <v>1272040.4795530697</v>
      </c>
      <c r="E5309" s="1206">
        <v>19879081.61720698</v>
      </c>
      <c r="F5309" s="1210">
        <v>77892608.149162889</v>
      </c>
    </row>
    <row r="5310" spans="2:6" ht="13.15" customHeight="1" x14ac:dyDescent="0.3">
      <c r="B5310" s="1172" t="s">
        <v>6082</v>
      </c>
      <c r="C5310" s="1207">
        <v>65635782.227600209</v>
      </c>
      <c r="D5310" s="1208">
        <v>1257517.9916125124</v>
      </c>
      <c r="E5310" s="1207">
        <v>32084221.790291786</v>
      </c>
      <c r="F5310" s="1211">
        <v>98977522.009504497</v>
      </c>
    </row>
    <row r="5311" spans="2:6" ht="13.15" customHeight="1" x14ac:dyDescent="0.3">
      <c r="B5311" s="1173" t="s">
        <v>6083</v>
      </c>
      <c r="C5311" s="1206">
        <v>364381591.24527735</v>
      </c>
      <c r="D5311" s="1206">
        <v>12636098.375712981</v>
      </c>
      <c r="E5311" s="1206">
        <v>221750875.22255251</v>
      </c>
      <c r="F5311" s="1210">
        <v>598768564.84354281</v>
      </c>
    </row>
    <row r="5312" spans="2:6" ht="13.15" customHeight="1" x14ac:dyDescent="0.3">
      <c r="B5312" s="1172" t="s">
        <v>6084</v>
      </c>
      <c r="C5312" s="1207">
        <v>53838755.8959933</v>
      </c>
      <c r="D5312" s="1208">
        <v>1868461.6097707581</v>
      </c>
      <c r="E5312" s="1207">
        <v>19353878.013848722</v>
      </c>
      <c r="F5312" s="1211">
        <v>75061095.519612789</v>
      </c>
    </row>
    <row r="5313" spans="2:6" ht="13.15" customHeight="1" x14ac:dyDescent="0.3">
      <c r="B5313" s="1173" t="s">
        <v>6085</v>
      </c>
      <c r="C5313" s="1206">
        <v>38225675.073990092</v>
      </c>
      <c r="D5313" s="1206">
        <v>1922006.2479624464</v>
      </c>
      <c r="E5313" s="1206">
        <v>15628953.531849481</v>
      </c>
      <c r="F5313" s="1210">
        <v>55776634.853802018</v>
      </c>
    </row>
    <row r="5314" spans="2:6" ht="13.15" customHeight="1" x14ac:dyDescent="0.3">
      <c r="B5314" s="1172" t="s">
        <v>6086</v>
      </c>
      <c r="C5314" s="1207">
        <v>122237450.05336191</v>
      </c>
      <c r="D5314" s="1208">
        <v>4051577.1249202653</v>
      </c>
      <c r="E5314" s="1207">
        <v>58913368.831142887</v>
      </c>
      <c r="F5314" s="1211">
        <v>185202396.00942504</v>
      </c>
    </row>
    <row r="5315" spans="2:6" ht="13.15" customHeight="1" x14ac:dyDescent="0.3">
      <c r="B5315" s="1173" t="s">
        <v>6087</v>
      </c>
      <c r="C5315" s="1206">
        <v>19430227.642295111</v>
      </c>
      <c r="D5315" s="1206">
        <v>1013801.9367263515</v>
      </c>
      <c r="E5315" s="1206">
        <v>19087977.682528734</v>
      </c>
      <c r="F5315" s="1210">
        <v>39532007.261550196</v>
      </c>
    </row>
    <row r="5316" spans="2:6" ht="13.15" customHeight="1" x14ac:dyDescent="0.3">
      <c r="B5316" s="1172" t="s">
        <v>6088</v>
      </c>
      <c r="C5316" s="1207">
        <v>36978097.791939467</v>
      </c>
      <c r="D5316" s="1208">
        <v>2055269.7758665939</v>
      </c>
      <c r="E5316" s="1207">
        <v>20453287.718371402</v>
      </c>
      <c r="F5316" s="1211">
        <v>59486655.286177456</v>
      </c>
    </row>
    <row r="5317" spans="2:6" ht="13.15" customHeight="1" x14ac:dyDescent="0.3">
      <c r="B5317" s="1173" t="s">
        <v>6089</v>
      </c>
      <c r="C5317" s="1206">
        <v>357961831.90740103</v>
      </c>
      <c r="D5317" s="1206">
        <v>12673305.21497154</v>
      </c>
      <c r="E5317" s="1206">
        <v>117067838.96401359</v>
      </c>
      <c r="F5317" s="1210">
        <v>487702976.08638614</v>
      </c>
    </row>
    <row r="5318" spans="2:6" ht="13.15" customHeight="1" x14ac:dyDescent="0.3">
      <c r="B5318" s="1172" t="s">
        <v>6090</v>
      </c>
      <c r="C5318" s="1207">
        <v>1428904.04472582</v>
      </c>
      <c r="D5318" s="1208">
        <v>7598.9762479662095</v>
      </c>
      <c r="E5318" s="1207">
        <v>446130.51998729713</v>
      </c>
      <c r="F5318" s="1211">
        <v>1882633.5409610835</v>
      </c>
    </row>
    <row r="5319" spans="2:6" ht="13.15" customHeight="1" x14ac:dyDescent="0.3">
      <c r="B5319" s="1173" t="s">
        <v>6091</v>
      </c>
      <c r="C5319" s="1206">
        <v>26987238.942762885</v>
      </c>
      <c r="D5319" s="1206">
        <v>1444720.1786989837</v>
      </c>
      <c r="E5319" s="1206">
        <v>47028244.33354608</v>
      </c>
      <c r="F5319" s="1210">
        <v>75460203.455007941</v>
      </c>
    </row>
    <row r="5320" spans="2:6" ht="13.15" customHeight="1" x14ac:dyDescent="0.3">
      <c r="B5320" s="1172" t="s">
        <v>6092</v>
      </c>
      <c r="C5320" s="1207">
        <v>25261084.625187751</v>
      </c>
      <c r="D5320" s="1208">
        <v>1105299.2396231596</v>
      </c>
      <c r="E5320" s="1207">
        <v>16007886.845340015</v>
      </c>
      <c r="F5320" s="1211">
        <v>42374270.710150927</v>
      </c>
    </row>
    <row r="5321" spans="2:6" ht="13.15" customHeight="1" x14ac:dyDescent="0.3">
      <c r="B5321" s="1173" t="s">
        <v>6093</v>
      </c>
      <c r="C5321" s="1206">
        <v>41850298.750176579</v>
      </c>
      <c r="D5321" s="1206">
        <v>1917601.656174273</v>
      </c>
      <c r="E5321" s="1206">
        <v>33877148.508676447</v>
      </c>
      <c r="F5321" s="1210">
        <v>77645048.915027291</v>
      </c>
    </row>
    <row r="5322" spans="2:6" ht="13.15" customHeight="1" x14ac:dyDescent="0.3">
      <c r="B5322" s="1172" t="s">
        <v>6094</v>
      </c>
      <c r="C5322" s="1207">
        <v>113009447.09504859</v>
      </c>
      <c r="D5322" s="1208">
        <v>5329907.8681452628</v>
      </c>
      <c r="E5322" s="1207">
        <v>100930077.52204749</v>
      </c>
      <c r="F5322" s="1211">
        <v>219269432.48524135</v>
      </c>
    </row>
    <row r="5323" spans="2:6" ht="13.15" customHeight="1" x14ac:dyDescent="0.3">
      <c r="B5323" s="1173" t="s">
        <v>6095</v>
      </c>
      <c r="C5323" s="1206">
        <v>4909613.257162571</v>
      </c>
      <c r="D5323" s="1206">
        <v>222523.35446127714</v>
      </c>
      <c r="E5323" s="1206">
        <v>5874031.2666248856</v>
      </c>
      <c r="F5323" s="1210">
        <v>11006167.878248733</v>
      </c>
    </row>
    <row r="5324" spans="2:6" ht="13.15" customHeight="1" x14ac:dyDescent="0.3">
      <c r="B5324" s="1172" t="s">
        <v>6096</v>
      </c>
      <c r="C5324" s="1207">
        <v>12976469.536417367</v>
      </c>
      <c r="D5324" s="1208">
        <v>1062238.3742180183</v>
      </c>
      <c r="E5324" s="1207">
        <v>16668165.300637925</v>
      </c>
      <c r="F5324" s="1211">
        <v>30706873.211273313</v>
      </c>
    </row>
    <row r="5325" spans="2:6" ht="13.15" customHeight="1" x14ac:dyDescent="0.3">
      <c r="B5325" s="1173" t="s">
        <v>6097</v>
      </c>
      <c r="C5325" s="1206">
        <v>59724912.079852387</v>
      </c>
      <c r="D5325" s="1206">
        <v>2203055.7917112987</v>
      </c>
      <c r="E5325" s="1206">
        <v>53094516.769409634</v>
      </c>
      <c r="F5325" s="1210">
        <v>115022484.64097333</v>
      </c>
    </row>
    <row r="5326" spans="2:6" ht="13.15" customHeight="1" x14ac:dyDescent="0.3">
      <c r="B5326" s="1172" t="s">
        <v>6098</v>
      </c>
      <c r="C5326" s="1207">
        <v>298615.68521885981</v>
      </c>
      <c r="D5326" s="1208">
        <v>0</v>
      </c>
      <c r="E5326" s="1207">
        <v>0</v>
      </c>
      <c r="F5326" s="1211">
        <v>298615.68521885981</v>
      </c>
    </row>
    <row r="5327" spans="2:6" ht="13.15" customHeight="1" x14ac:dyDescent="0.3">
      <c r="B5327" s="1173" t="s">
        <v>6099</v>
      </c>
      <c r="C5327" s="1206">
        <v>9140753.1078996677</v>
      </c>
      <c r="D5327" s="1206">
        <v>89696.064082475234</v>
      </c>
      <c r="E5327" s="1206">
        <v>18851823.622336183</v>
      </c>
      <c r="F5327" s="1210">
        <v>28082272.794318326</v>
      </c>
    </row>
    <row r="5328" spans="2:6" ht="13.15" customHeight="1" x14ac:dyDescent="0.3">
      <c r="B5328" s="1172" t="s">
        <v>6100</v>
      </c>
      <c r="C5328" s="1207">
        <v>281838317.26934797</v>
      </c>
      <c r="D5328" s="1208">
        <v>9373660.8619657736</v>
      </c>
      <c r="E5328" s="1207">
        <v>105978564.78450543</v>
      </c>
      <c r="F5328" s="1211">
        <v>397190542.91581917</v>
      </c>
    </row>
    <row r="5329" spans="2:6" ht="13.15" customHeight="1" x14ac:dyDescent="0.3">
      <c r="B5329" s="1173" t="s">
        <v>6101</v>
      </c>
      <c r="C5329" s="1206">
        <v>5906637.3694022205</v>
      </c>
      <c r="D5329" s="1206">
        <v>330091.08490470983</v>
      </c>
      <c r="E5329" s="1206">
        <v>68802698.256900623</v>
      </c>
      <c r="F5329" s="1210">
        <v>75039426.711207554</v>
      </c>
    </row>
    <row r="5330" spans="2:6" ht="13.15" customHeight="1" x14ac:dyDescent="0.3">
      <c r="B5330" s="1172" t="s">
        <v>6102</v>
      </c>
      <c r="C5330" s="1207">
        <v>2195173.4665128533</v>
      </c>
      <c r="D5330" s="1208">
        <v>104950.30529135553</v>
      </c>
      <c r="E5330" s="1207">
        <v>2071611.3295950408</v>
      </c>
      <c r="F5330" s="1211">
        <v>4371735.1013992494</v>
      </c>
    </row>
    <row r="5331" spans="2:6" ht="13.15" customHeight="1" x14ac:dyDescent="0.3">
      <c r="B5331" s="1173" t="s">
        <v>6103</v>
      </c>
      <c r="C5331" s="1206">
        <v>80934545.12213476</v>
      </c>
      <c r="D5331" s="1206">
        <v>2584608.8324286249</v>
      </c>
      <c r="E5331" s="1206">
        <v>31865973.343472488</v>
      </c>
      <c r="F5331" s="1210">
        <v>115385127.29803586</v>
      </c>
    </row>
    <row r="5332" spans="2:6" ht="13.15" customHeight="1" x14ac:dyDescent="0.3">
      <c r="B5332" s="1172" t="s">
        <v>6104</v>
      </c>
      <c r="C5332" s="1207">
        <v>192568066.17239571</v>
      </c>
      <c r="D5332" s="1208">
        <v>5393303.0311028315</v>
      </c>
      <c r="E5332" s="1207">
        <v>66606395.812635064</v>
      </c>
      <c r="F5332" s="1211">
        <v>264567765.01613361</v>
      </c>
    </row>
    <row r="5333" spans="2:6" ht="13.15" customHeight="1" x14ac:dyDescent="0.3">
      <c r="B5333" s="1173" t="s">
        <v>6105</v>
      </c>
      <c r="C5333" s="1206">
        <v>57574524.139060497</v>
      </c>
      <c r="D5333" s="1206">
        <v>1394876.5233836211</v>
      </c>
      <c r="E5333" s="1206">
        <v>38797920.332999915</v>
      </c>
      <c r="F5333" s="1210">
        <v>97767320.99544403</v>
      </c>
    </row>
    <row r="5334" spans="2:6" ht="13.15" customHeight="1" x14ac:dyDescent="0.3">
      <c r="B5334" s="1172" t="s">
        <v>6106</v>
      </c>
      <c r="C5334" s="1207">
        <v>59211517.028904542</v>
      </c>
      <c r="D5334" s="1208">
        <v>1678487.2035716025</v>
      </c>
      <c r="E5334" s="1207">
        <v>24329363.026331887</v>
      </c>
      <c r="F5334" s="1211">
        <v>85219367.258808032</v>
      </c>
    </row>
    <row r="5335" spans="2:6" ht="13.15" customHeight="1" x14ac:dyDescent="0.3">
      <c r="B5335" s="1173" t="s">
        <v>6107</v>
      </c>
      <c r="C5335" s="1206">
        <v>25823361.438965194</v>
      </c>
      <c r="D5335" s="1206">
        <v>1067937.6064039925</v>
      </c>
      <c r="E5335" s="1206">
        <v>22154985.113352101</v>
      </c>
      <c r="F5335" s="1210">
        <v>49046284.158721283</v>
      </c>
    </row>
    <row r="5336" spans="2:6" ht="13.15" customHeight="1" x14ac:dyDescent="0.3">
      <c r="B5336" s="1172" t="s">
        <v>6108</v>
      </c>
      <c r="C5336" s="1207">
        <v>51851534.733361714</v>
      </c>
      <c r="D5336" s="1208">
        <v>844246.26114904648</v>
      </c>
      <c r="E5336" s="1207">
        <v>21976233.929156635</v>
      </c>
      <c r="F5336" s="1211">
        <v>74672014.923667401</v>
      </c>
    </row>
    <row r="5337" spans="2:6" ht="13.15" customHeight="1" x14ac:dyDescent="0.3">
      <c r="B5337" s="1173" t="s">
        <v>6109</v>
      </c>
      <c r="C5337" s="1206">
        <v>35798381.504655078</v>
      </c>
      <c r="D5337" s="1206">
        <v>902814.66697133391</v>
      </c>
      <c r="E5337" s="1206">
        <v>11177028.721170768</v>
      </c>
      <c r="F5337" s="1210">
        <v>47878224.89279718</v>
      </c>
    </row>
    <row r="5338" spans="2:6" ht="13.15" customHeight="1" x14ac:dyDescent="0.3">
      <c r="B5338" s="1172" t="s">
        <v>6110</v>
      </c>
      <c r="C5338" s="1207">
        <v>1303495014.8204851</v>
      </c>
      <c r="D5338" s="1208">
        <v>12388498.399633413</v>
      </c>
      <c r="E5338" s="1207">
        <v>716824964.24808705</v>
      </c>
      <c r="F5338" s="1211">
        <v>2032708477.4682055</v>
      </c>
    </row>
    <row r="5339" spans="2:6" ht="13.15" customHeight="1" x14ac:dyDescent="0.3">
      <c r="B5339" s="1173" t="s">
        <v>6111</v>
      </c>
      <c r="C5339" s="1206">
        <v>2244033246.2033124</v>
      </c>
      <c r="D5339" s="1206">
        <v>25646010.094112933</v>
      </c>
      <c r="E5339" s="1206">
        <v>408867100.58870512</v>
      </c>
      <c r="F5339" s="1210">
        <v>2678546356.8861303</v>
      </c>
    </row>
    <row r="5340" spans="2:6" ht="13.15" customHeight="1" x14ac:dyDescent="0.3">
      <c r="B5340" s="1172" t="s">
        <v>6112</v>
      </c>
      <c r="C5340" s="1207">
        <v>3618944379.9766164</v>
      </c>
      <c r="D5340" s="1208">
        <v>39768046.058581017</v>
      </c>
      <c r="E5340" s="1207">
        <v>748665947.5613066</v>
      </c>
      <c r="F5340" s="1211">
        <v>4407378373.5965042</v>
      </c>
    </row>
    <row r="5341" spans="2:6" ht="13.15" customHeight="1" x14ac:dyDescent="0.3">
      <c r="B5341" s="1173" t="s">
        <v>6113</v>
      </c>
      <c r="C5341" s="1206">
        <v>2734154570.2298255</v>
      </c>
      <c r="D5341" s="1206">
        <v>36161473.426048592</v>
      </c>
      <c r="E5341" s="1206">
        <v>659277467.12619925</v>
      </c>
      <c r="F5341" s="1210">
        <v>3429593510.7820735</v>
      </c>
    </row>
    <row r="5342" spans="2:6" ht="13.15" customHeight="1" x14ac:dyDescent="0.3">
      <c r="B5342" s="1172" t="s">
        <v>6114</v>
      </c>
      <c r="C5342" s="1207">
        <v>3610272646.0176539</v>
      </c>
      <c r="D5342" s="1208">
        <v>50515770.692317955</v>
      </c>
      <c r="E5342" s="1207">
        <v>424901200.14278233</v>
      </c>
      <c r="F5342" s="1211">
        <v>4085689616.8527541</v>
      </c>
    </row>
    <row r="5343" spans="2:6" ht="13.15" customHeight="1" x14ac:dyDescent="0.3">
      <c r="B5343" s="1173" t="s">
        <v>6115</v>
      </c>
      <c r="C5343" s="1206">
        <v>2436460947.984117</v>
      </c>
      <c r="D5343" s="1206">
        <v>67908462.322623581</v>
      </c>
      <c r="E5343" s="1206">
        <v>1397219993.1278255</v>
      </c>
      <c r="F5343" s="1210">
        <v>3901589403.4345665</v>
      </c>
    </row>
    <row r="5344" spans="2:6" ht="13.15" customHeight="1" x14ac:dyDescent="0.3">
      <c r="B5344" s="1172" t="s">
        <v>6116</v>
      </c>
      <c r="C5344" s="1207">
        <v>3428346467.312232</v>
      </c>
      <c r="D5344" s="1208">
        <v>56055100.716985896</v>
      </c>
      <c r="E5344" s="1207">
        <v>858479111.63205647</v>
      </c>
      <c r="F5344" s="1211">
        <v>4342880679.661274</v>
      </c>
    </row>
    <row r="5345" spans="2:6" ht="13.15" customHeight="1" x14ac:dyDescent="0.3">
      <c r="B5345" s="1173" t="s">
        <v>6117</v>
      </c>
      <c r="C5345" s="1206">
        <v>532111850.62704331</v>
      </c>
      <c r="D5345" s="1206">
        <v>8934594.8287939299</v>
      </c>
      <c r="E5345" s="1206">
        <v>43469958.863799825</v>
      </c>
      <c r="F5345" s="1210">
        <v>584516404.31963706</v>
      </c>
    </row>
    <row r="5346" spans="2:6" ht="13.15" customHeight="1" x14ac:dyDescent="0.3">
      <c r="B5346" s="1172" t="s">
        <v>6118</v>
      </c>
      <c r="C5346" s="1207">
        <v>252653447.11780718</v>
      </c>
      <c r="D5346" s="1208">
        <v>11221126.781806964</v>
      </c>
      <c r="E5346" s="1207">
        <v>707192583.93479919</v>
      </c>
      <c r="F5346" s="1211">
        <v>971067157.83441329</v>
      </c>
    </row>
    <row r="5347" spans="2:6" ht="13.15" customHeight="1" x14ac:dyDescent="0.3">
      <c r="B5347" s="1173" t="s">
        <v>6119</v>
      </c>
      <c r="C5347" s="1206">
        <v>75643.845272632985</v>
      </c>
      <c r="D5347" s="1206">
        <v>2955.1574297646371</v>
      </c>
      <c r="E5347" s="1206">
        <v>0</v>
      </c>
      <c r="F5347" s="1210">
        <v>78599.002702397629</v>
      </c>
    </row>
    <row r="5348" spans="2:6" ht="13.15" customHeight="1" x14ac:dyDescent="0.3">
      <c r="B5348" s="1172" t="s">
        <v>6120</v>
      </c>
      <c r="C5348" s="1207">
        <v>0</v>
      </c>
      <c r="D5348" s="1208">
        <v>11820.629719058548</v>
      </c>
      <c r="E5348" s="1207">
        <v>0</v>
      </c>
      <c r="F5348" s="1211">
        <v>11820.629719058548</v>
      </c>
    </row>
    <row r="5349" spans="2:6" ht="13.15" customHeight="1" x14ac:dyDescent="0.3">
      <c r="B5349" s="1173" t="s">
        <v>6121</v>
      </c>
      <c r="C5349" s="1206">
        <v>607198.88073537708</v>
      </c>
      <c r="D5349" s="1206">
        <v>316018.90666773543</v>
      </c>
      <c r="E5349" s="1206">
        <v>28091.528728787733</v>
      </c>
      <c r="F5349" s="1210">
        <v>951309.3161319003</v>
      </c>
    </row>
    <row r="5350" spans="2:6" ht="13.15" customHeight="1" x14ac:dyDescent="0.3">
      <c r="B5350" s="1172" t="s">
        <v>6122</v>
      </c>
      <c r="C5350" s="1207">
        <v>31448450.777767822</v>
      </c>
      <c r="D5350" s="1208">
        <v>61664.285034422101</v>
      </c>
      <c r="E5350" s="1207">
        <v>20136193.011665791</v>
      </c>
      <c r="F5350" s="1211">
        <v>51646308.074468032</v>
      </c>
    </row>
    <row r="5351" spans="2:6" ht="13.15" customHeight="1" x14ac:dyDescent="0.3">
      <c r="B5351" s="1173" t="s">
        <v>12601</v>
      </c>
      <c r="C5351" s="1206">
        <v>0</v>
      </c>
      <c r="D5351" s="1206">
        <v>83743.532688235049</v>
      </c>
      <c r="E5351" s="1206">
        <v>0</v>
      </c>
      <c r="F5351" s="1210">
        <v>83743.532688235049</v>
      </c>
    </row>
    <row r="5352" spans="2:6" ht="13.15" customHeight="1" x14ac:dyDescent="0.3">
      <c r="B5352" s="1172" t="s">
        <v>6123</v>
      </c>
      <c r="C5352" s="1207">
        <v>115928835.28236648</v>
      </c>
      <c r="D5352" s="1208">
        <v>1883490.6961278459</v>
      </c>
      <c r="E5352" s="1207">
        <v>25159401.547754567</v>
      </c>
      <c r="F5352" s="1211">
        <v>142971727.5262489</v>
      </c>
    </row>
    <row r="5353" spans="2:6" ht="13.15" customHeight="1" x14ac:dyDescent="0.3">
      <c r="B5353" s="1173" t="s">
        <v>6124</v>
      </c>
      <c r="C5353" s="1206">
        <v>13046924.814685741</v>
      </c>
      <c r="D5353" s="1206">
        <v>149094.72842074439</v>
      </c>
      <c r="E5353" s="1206">
        <v>1168669.3347411496</v>
      </c>
      <c r="F5353" s="1210">
        <v>14364688.877847634</v>
      </c>
    </row>
    <row r="5354" spans="2:6" ht="13.15" customHeight="1" x14ac:dyDescent="0.3">
      <c r="B5354" s="1172" t="s">
        <v>6125</v>
      </c>
      <c r="C5354" s="1207">
        <v>6652835.2293569865</v>
      </c>
      <c r="D5354" s="1208">
        <v>111916.0335186579</v>
      </c>
      <c r="E5354" s="1207">
        <v>1797734.3593952553</v>
      </c>
      <c r="F5354" s="1211">
        <v>8562485.6222709008</v>
      </c>
    </row>
    <row r="5355" spans="2:6" ht="13.15" customHeight="1" x14ac:dyDescent="0.3">
      <c r="B5355" s="1173" t="s">
        <v>6126</v>
      </c>
      <c r="C5355" s="1206">
        <v>547202661.21769691</v>
      </c>
      <c r="D5355" s="1206">
        <v>10638637.108043874</v>
      </c>
      <c r="E5355" s="1206">
        <v>316488338.49004573</v>
      </c>
      <c r="F5355" s="1210">
        <v>874329636.8157866</v>
      </c>
    </row>
    <row r="5356" spans="2:6" ht="13.15" customHeight="1" x14ac:dyDescent="0.3">
      <c r="B5356" s="1172" t="s">
        <v>6127</v>
      </c>
      <c r="C5356" s="1207">
        <v>85363533.225218549</v>
      </c>
      <c r="D5356" s="1208">
        <v>1908975.4109150073</v>
      </c>
      <c r="E5356" s="1207">
        <v>38041301.24603004</v>
      </c>
      <c r="F5356" s="1211">
        <v>125313809.88216358</v>
      </c>
    </row>
    <row r="5357" spans="2:6" ht="13.15" customHeight="1" x14ac:dyDescent="0.3">
      <c r="B5357" s="1173" t="s">
        <v>6128</v>
      </c>
      <c r="C5357" s="1206">
        <v>14617149.039659165</v>
      </c>
      <c r="D5357" s="1206">
        <v>122484.23937462574</v>
      </c>
      <c r="E5357" s="1206">
        <v>2400223.0178286675</v>
      </c>
      <c r="F5357" s="1210">
        <v>17139856.296862461</v>
      </c>
    </row>
    <row r="5358" spans="2:6" ht="13.15" customHeight="1" x14ac:dyDescent="0.3">
      <c r="B5358" s="1172" t="s">
        <v>6129</v>
      </c>
      <c r="C5358" s="1207">
        <v>18136909.045864828</v>
      </c>
      <c r="D5358" s="1208">
        <v>172595.26607649168</v>
      </c>
      <c r="E5358" s="1207">
        <v>5752959.8647849886</v>
      </c>
      <c r="F5358" s="1211">
        <v>24062464.176726308</v>
      </c>
    </row>
    <row r="5359" spans="2:6" ht="13.15" customHeight="1" x14ac:dyDescent="0.3">
      <c r="B5359" s="1173" t="s">
        <v>6130</v>
      </c>
      <c r="C5359" s="1206">
        <v>131250673.64594634</v>
      </c>
      <c r="D5359" s="1206">
        <v>1162643.3659388307</v>
      </c>
      <c r="E5359" s="1206">
        <v>31074849.079785001</v>
      </c>
      <c r="F5359" s="1210">
        <v>163488166.09167016</v>
      </c>
    </row>
    <row r="5360" spans="2:6" ht="13.15" customHeight="1" x14ac:dyDescent="0.3">
      <c r="B5360" s="1172" t="s">
        <v>6131</v>
      </c>
      <c r="C5360" s="1207">
        <v>54686676.977478944</v>
      </c>
      <c r="D5360" s="1208">
        <v>809459.83654724539</v>
      </c>
      <c r="E5360" s="1207">
        <v>12499310.272968208</v>
      </c>
      <c r="F5360" s="1211">
        <v>67995447.086994395</v>
      </c>
    </row>
    <row r="5361" spans="2:6" ht="13.15" customHeight="1" x14ac:dyDescent="0.3">
      <c r="B5361" s="1173" t="s">
        <v>6132</v>
      </c>
      <c r="C5361" s="1206">
        <v>25053132.321306482</v>
      </c>
      <c r="D5361" s="1206">
        <v>379540.71922943799</v>
      </c>
      <c r="E5361" s="1206">
        <v>6273021.66515656</v>
      </c>
      <c r="F5361" s="1210">
        <v>31705694.705692478</v>
      </c>
    </row>
    <row r="5362" spans="2:6" ht="13.15" customHeight="1" x14ac:dyDescent="0.3">
      <c r="B5362" s="1172" t="s">
        <v>6133</v>
      </c>
      <c r="C5362" s="1207">
        <v>7884300.6454470158</v>
      </c>
      <c r="D5362" s="1208">
        <v>163406.13368774738</v>
      </c>
      <c r="E5362" s="1207">
        <v>1478293.5469936121</v>
      </c>
      <c r="F5362" s="1211">
        <v>9526000.3261283748</v>
      </c>
    </row>
    <row r="5363" spans="2:6" ht="13.15" customHeight="1" x14ac:dyDescent="0.3">
      <c r="B5363" s="1173" t="s">
        <v>6134</v>
      </c>
      <c r="C5363" s="1206">
        <v>153699145.33111426</v>
      </c>
      <c r="D5363" s="1206">
        <v>7019892.0413364703</v>
      </c>
      <c r="E5363" s="1206">
        <v>60134305.257511258</v>
      </c>
      <c r="F5363" s="1210">
        <v>220853342.629962</v>
      </c>
    </row>
    <row r="5364" spans="2:6" ht="13.15" customHeight="1" x14ac:dyDescent="0.3">
      <c r="B5364" s="1172" t="s">
        <v>6135</v>
      </c>
      <c r="C5364" s="1207">
        <v>63989777.616117164</v>
      </c>
      <c r="D5364" s="1208">
        <v>2738333.3074893327</v>
      </c>
      <c r="E5364" s="1207">
        <v>14686498.177904544</v>
      </c>
      <c r="F5364" s="1211">
        <v>81414609.101511046</v>
      </c>
    </row>
    <row r="5365" spans="2:6" ht="13.15" customHeight="1" x14ac:dyDescent="0.3">
      <c r="B5365" s="1173" t="s">
        <v>6136</v>
      </c>
      <c r="C5365" s="1206">
        <v>42127614.002430573</v>
      </c>
      <c r="D5365" s="1206">
        <v>495523.61225858168</v>
      </c>
      <c r="E5365" s="1206">
        <v>15536776.273844909</v>
      </c>
      <c r="F5365" s="1210">
        <v>58159913.888534069</v>
      </c>
    </row>
    <row r="5366" spans="2:6" ht="13.15" customHeight="1" x14ac:dyDescent="0.3">
      <c r="B5366" s="1172" t="s">
        <v>6137</v>
      </c>
      <c r="C5366" s="1207">
        <v>44554088.324343883</v>
      </c>
      <c r="D5366" s="1208">
        <v>496860.46919109416</v>
      </c>
      <c r="E5366" s="1207">
        <v>4631027.4250937123</v>
      </c>
      <c r="F5366" s="1211">
        <v>49681976.21862869</v>
      </c>
    </row>
    <row r="5367" spans="2:6" ht="13.15" customHeight="1" x14ac:dyDescent="0.3">
      <c r="B5367" s="1173" t="s">
        <v>6138</v>
      </c>
      <c r="C5367" s="1206">
        <v>10964807.492370976</v>
      </c>
      <c r="D5367" s="1206">
        <v>430003.55038722872</v>
      </c>
      <c r="E5367" s="1206">
        <v>1656041.923279722</v>
      </c>
      <c r="F5367" s="1210">
        <v>13050852.966037925</v>
      </c>
    </row>
    <row r="5368" spans="2:6" ht="13.15" customHeight="1" x14ac:dyDescent="0.3">
      <c r="B5368" s="1172" t="s">
        <v>6139</v>
      </c>
      <c r="C5368" s="1207">
        <v>26390963.360983841</v>
      </c>
      <c r="D5368" s="1208">
        <v>209830.24969152609</v>
      </c>
      <c r="E5368" s="1207">
        <v>3811433.9220724888</v>
      </c>
      <c r="F5368" s="1211">
        <v>30412227.532747857</v>
      </c>
    </row>
    <row r="5369" spans="2:6" ht="13.15" customHeight="1" x14ac:dyDescent="0.3">
      <c r="B5369" s="1173" t="s">
        <v>6140</v>
      </c>
      <c r="C5369" s="1206">
        <v>1778658655.9623768</v>
      </c>
      <c r="D5369" s="1206">
        <v>33237331.07711824</v>
      </c>
      <c r="E5369" s="1206">
        <v>311283226.54067755</v>
      </c>
      <c r="F5369" s="1210">
        <v>2123179213.5801725</v>
      </c>
    </row>
    <row r="5370" spans="2:6" ht="13.15" customHeight="1" x14ac:dyDescent="0.3">
      <c r="B5370" s="1172" t="s">
        <v>6141</v>
      </c>
      <c r="C5370" s="1207">
        <v>317338765.7949692</v>
      </c>
      <c r="D5370" s="1208">
        <v>9361741.7269990556</v>
      </c>
      <c r="E5370" s="1207">
        <v>219863041.59858662</v>
      </c>
      <c r="F5370" s="1211">
        <v>546563549.12055492</v>
      </c>
    </row>
    <row r="5371" spans="2:6" ht="13.15" customHeight="1" x14ac:dyDescent="0.3">
      <c r="B5371" s="1173" t="s">
        <v>6142</v>
      </c>
      <c r="C5371" s="1206">
        <v>1222977330.0947721</v>
      </c>
      <c r="D5371" s="1206">
        <v>23024982.464407023</v>
      </c>
      <c r="E5371" s="1206">
        <v>140082736.93937582</v>
      </c>
      <c r="F5371" s="1210">
        <v>1386085049.4985549</v>
      </c>
    </row>
    <row r="5372" spans="2:6" ht="13.15" customHeight="1" x14ac:dyDescent="0.3">
      <c r="B5372" s="1172" t="s">
        <v>6143</v>
      </c>
      <c r="C5372" s="1207">
        <v>193939349.81512687</v>
      </c>
      <c r="D5372" s="1208">
        <v>7006312.3893377939</v>
      </c>
      <c r="E5372" s="1207">
        <v>57007585.937894858</v>
      </c>
      <c r="F5372" s="1211">
        <v>257953248.14235952</v>
      </c>
    </row>
    <row r="5373" spans="2:6" ht="13.15" customHeight="1" x14ac:dyDescent="0.3">
      <c r="B5373" s="1173" t="s">
        <v>6144</v>
      </c>
      <c r="C5373" s="1206">
        <v>111029189.53550155</v>
      </c>
      <c r="D5373" s="1206">
        <v>2913123.8333707936</v>
      </c>
      <c r="E5373" s="1206">
        <v>20953265.76414489</v>
      </c>
      <c r="F5373" s="1210">
        <v>134895579.13301724</v>
      </c>
    </row>
    <row r="5374" spans="2:6" ht="13.15" customHeight="1" x14ac:dyDescent="0.3">
      <c r="B5374" s="1172" t="s">
        <v>6145</v>
      </c>
      <c r="C5374" s="1207">
        <v>21343579.995734479</v>
      </c>
      <c r="D5374" s="1208">
        <v>355533.58315715956</v>
      </c>
      <c r="E5374" s="1207">
        <v>10530371.937386295</v>
      </c>
      <c r="F5374" s="1211">
        <v>32229485.516277932</v>
      </c>
    </row>
    <row r="5375" spans="2:6" ht="13.15" customHeight="1" x14ac:dyDescent="0.3">
      <c r="B5375" s="1173" t="s">
        <v>6146</v>
      </c>
      <c r="C5375" s="1206">
        <v>31235719.530593164</v>
      </c>
      <c r="D5375" s="1206">
        <v>1282327.2418442981</v>
      </c>
      <c r="E5375" s="1206">
        <v>18547677.780501228</v>
      </c>
      <c r="F5375" s="1210">
        <v>51065724.552938685</v>
      </c>
    </row>
    <row r="5376" spans="2:6" ht="13.15" customHeight="1" x14ac:dyDescent="0.3">
      <c r="B5376" s="1172" t="s">
        <v>6147</v>
      </c>
      <c r="C5376" s="1207">
        <v>4757915.942906444</v>
      </c>
      <c r="D5376" s="1208">
        <v>118431.45204237707</v>
      </c>
      <c r="E5376" s="1207">
        <v>369017.73013618524</v>
      </c>
      <c r="F5376" s="1211">
        <v>5245365.1250850055</v>
      </c>
    </row>
    <row r="5377" spans="2:6" ht="13.15" customHeight="1" x14ac:dyDescent="0.3">
      <c r="B5377" s="1173" t="s">
        <v>6148</v>
      </c>
      <c r="C5377" s="1206">
        <v>14854321.168248639</v>
      </c>
      <c r="D5377" s="1206">
        <v>344106.97442873631</v>
      </c>
      <c r="E5377" s="1206">
        <v>1231643.750792498</v>
      </c>
      <c r="F5377" s="1210">
        <v>16430071.893469872</v>
      </c>
    </row>
    <row r="5378" spans="2:6" ht="13.15" customHeight="1" x14ac:dyDescent="0.3">
      <c r="B5378" s="1172" t="s">
        <v>6149</v>
      </c>
      <c r="C5378" s="1207">
        <v>1619925.2352247615</v>
      </c>
      <c r="D5378" s="1208">
        <v>284243.928208647</v>
      </c>
      <c r="E5378" s="1207">
        <v>311517828.2472772</v>
      </c>
      <c r="F5378" s="1211">
        <v>313421997.41071063</v>
      </c>
    </row>
    <row r="5379" spans="2:6" ht="13.15" customHeight="1" x14ac:dyDescent="0.3">
      <c r="B5379" s="1173" t="s">
        <v>6150</v>
      </c>
      <c r="C5379" s="1206">
        <v>59562154.925402954</v>
      </c>
      <c r="D5379" s="1206">
        <v>10450140.280559601</v>
      </c>
      <c r="E5379" s="1206">
        <v>164176860.96959385</v>
      </c>
      <c r="F5379" s="1210">
        <v>234189156.17555642</v>
      </c>
    </row>
    <row r="5380" spans="2:6" ht="13.15" customHeight="1" x14ac:dyDescent="0.3">
      <c r="B5380" s="1172" t="s">
        <v>6151</v>
      </c>
      <c r="C5380" s="1207">
        <v>168817810.3341063</v>
      </c>
      <c r="D5380" s="1208">
        <v>8394800.1438018326</v>
      </c>
      <c r="E5380" s="1207">
        <v>410667388.4313972</v>
      </c>
      <c r="F5380" s="1211">
        <v>587879998.90930533</v>
      </c>
    </row>
    <row r="5381" spans="2:6" ht="13.15" customHeight="1" x14ac:dyDescent="0.3">
      <c r="B5381" s="1173" t="s">
        <v>6152</v>
      </c>
      <c r="C5381" s="1206">
        <v>196788828.88912424</v>
      </c>
      <c r="D5381" s="1206">
        <v>3639107.5086163068</v>
      </c>
      <c r="E5381" s="1206">
        <v>56339308.253472701</v>
      </c>
      <c r="F5381" s="1210">
        <v>256767244.65121323</v>
      </c>
    </row>
    <row r="5382" spans="2:6" ht="13.15" customHeight="1" x14ac:dyDescent="0.3">
      <c r="B5382" s="1172" t="s">
        <v>6153</v>
      </c>
      <c r="C5382" s="1207">
        <v>44195667.577339076</v>
      </c>
      <c r="D5382" s="1208">
        <v>1690434.4828947948</v>
      </c>
      <c r="E5382" s="1207">
        <v>8818640.8736376353</v>
      </c>
      <c r="F5382" s="1211">
        <v>54704742.933871508</v>
      </c>
    </row>
    <row r="5383" spans="2:6" ht="13.15" customHeight="1" x14ac:dyDescent="0.3">
      <c r="B5383" s="1173" t="s">
        <v>6154</v>
      </c>
      <c r="C5383" s="1206">
        <v>1780912678.702018</v>
      </c>
      <c r="D5383" s="1206">
        <v>28981172.624988861</v>
      </c>
      <c r="E5383" s="1206">
        <v>787375891.03200662</v>
      </c>
      <c r="F5383" s="1210">
        <v>2597269742.3590136</v>
      </c>
    </row>
    <row r="5384" spans="2:6" ht="13.15" customHeight="1" x14ac:dyDescent="0.3">
      <c r="B5384" s="1172" t="s">
        <v>6155</v>
      </c>
      <c r="C5384" s="1207">
        <v>0</v>
      </c>
      <c r="D5384" s="1208">
        <v>2955.1574297646371</v>
      </c>
      <c r="E5384" s="1207">
        <v>0</v>
      </c>
      <c r="F5384" s="1211">
        <v>2955.1574297646371</v>
      </c>
    </row>
    <row r="5385" spans="2:6" ht="13.15" customHeight="1" x14ac:dyDescent="0.3">
      <c r="B5385" s="1173" t="s">
        <v>6156</v>
      </c>
      <c r="C5385" s="1206">
        <v>258758205.82203004</v>
      </c>
      <c r="D5385" s="1206">
        <v>2861141.2069634115</v>
      </c>
      <c r="E5385" s="1206">
        <v>60807401.680276021</v>
      </c>
      <c r="F5385" s="1210">
        <v>322426748.70926946</v>
      </c>
    </row>
    <row r="5386" spans="2:6" ht="13.15" customHeight="1" x14ac:dyDescent="0.3">
      <c r="B5386" s="1172" t="s">
        <v>6157</v>
      </c>
      <c r="C5386" s="1207">
        <v>91684982.872487605</v>
      </c>
      <c r="D5386" s="1208">
        <v>3580876.8350717044</v>
      </c>
      <c r="E5386" s="1207">
        <v>38104213.922457814</v>
      </c>
      <c r="F5386" s="1211">
        <v>133370073.63001712</v>
      </c>
    </row>
    <row r="5387" spans="2:6" ht="13.15" customHeight="1" x14ac:dyDescent="0.3">
      <c r="B5387" s="1173" t="s">
        <v>6158</v>
      </c>
      <c r="C5387" s="1206">
        <v>72773065.765670702</v>
      </c>
      <c r="D5387" s="1206">
        <v>2351446.9112201952</v>
      </c>
      <c r="E5387" s="1206">
        <v>22763831.391220089</v>
      </c>
      <c r="F5387" s="1210">
        <v>97888344.068110988</v>
      </c>
    </row>
    <row r="5388" spans="2:6" ht="13.15" customHeight="1" x14ac:dyDescent="0.3">
      <c r="B5388" s="1172" t="s">
        <v>6159</v>
      </c>
      <c r="C5388" s="1207">
        <v>148528465.22889531</v>
      </c>
      <c r="D5388" s="1208">
        <v>2981148.7429683283</v>
      </c>
      <c r="E5388" s="1207">
        <v>30923710.481261756</v>
      </c>
      <c r="F5388" s="1211">
        <v>182433324.45312539</v>
      </c>
    </row>
    <row r="5389" spans="2:6" ht="13.15" customHeight="1" x14ac:dyDescent="0.3">
      <c r="B5389" s="1173" t="s">
        <v>6160</v>
      </c>
      <c r="C5389" s="1206">
        <v>241701884.12542078</v>
      </c>
      <c r="D5389" s="1206">
        <v>3044417.2563217636</v>
      </c>
      <c r="E5389" s="1206">
        <v>51245245.842913955</v>
      </c>
      <c r="F5389" s="1210">
        <v>295991547.22465646</v>
      </c>
    </row>
    <row r="5390" spans="2:6" ht="13.15" customHeight="1" x14ac:dyDescent="0.3">
      <c r="B5390" s="1172" t="s">
        <v>6161</v>
      </c>
      <c r="C5390" s="1207">
        <v>34670004.722465485</v>
      </c>
      <c r="D5390" s="1208">
        <v>1596108.6721723543</v>
      </c>
      <c r="E5390" s="1207">
        <v>10207720.664558506</v>
      </c>
      <c r="F5390" s="1211">
        <v>46473834.059196346</v>
      </c>
    </row>
    <row r="5391" spans="2:6" ht="13.15" customHeight="1" x14ac:dyDescent="0.3">
      <c r="B5391" s="1173" t="s">
        <v>6162</v>
      </c>
      <c r="C5391" s="1206">
        <v>1845627.8999100723</v>
      </c>
      <c r="D5391" s="1206">
        <v>513817.44396664848</v>
      </c>
      <c r="E5391" s="1206">
        <v>4552000.7069116281</v>
      </c>
      <c r="F5391" s="1210">
        <v>6911446.0507883485</v>
      </c>
    </row>
    <row r="5392" spans="2:6" ht="13.15" customHeight="1" x14ac:dyDescent="0.3">
      <c r="B5392" s="1172" t="s">
        <v>6163</v>
      </c>
      <c r="C5392" s="1207">
        <v>70461559.165272877</v>
      </c>
      <c r="D5392" s="1208">
        <v>1730709.0570090152</v>
      </c>
      <c r="E5392" s="1207">
        <v>66267337.066205144</v>
      </c>
      <c r="F5392" s="1211">
        <v>138459605.28848702</v>
      </c>
    </row>
    <row r="5393" spans="2:6" ht="13.15" customHeight="1" x14ac:dyDescent="0.3">
      <c r="B5393" s="1173" t="s">
        <v>6164</v>
      </c>
      <c r="C5393" s="1206">
        <v>20912519.310670029</v>
      </c>
      <c r="D5393" s="1206">
        <v>659985.15931410261</v>
      </c>
      <c r="E5393" s="1206">
        <v>11812579.790902779</v>
      </c>
      <c r="F5393" s="1210">
        <v>33385084.260886911</v>
      </c>
    </row>
    <row r="5394" spans="2:6" ht="13.15" customHeight="1" x14ac:dyDescent="0.3">
      <c r="B5394" s="1172" t="s">
        <v>6165</v>
      </c>
      <c r="C5394" s="1207">
        <v>61473868.783998862</v>
      </c>
      <c r="D5394" s="1208">
        <v>1758051.2993234568</v>
      </c>
      <c r="E5394" s="1207">
        <v>12662596.908389028</v>
      </c>
      <c r="F5394" s="1211">
        <v>75894516.991711348</v>
      </c>
    </row>
    <row r="5395" spans="2:6" ht="13.15" customHeight="1" x14ac:dyDescent="0.3">
      <c r="B5395" s="1173" t="s">
        <v>6166</v>
      </c>
      <c r="C5395" s="1206">
        <v>35567217.190491602</v>
      </c>
      <c r="D5395" s="1206">
        <v>2372118.9410503106</v>
      </c>
      <c r="E5395" s="1206">
        <v>4896939.9838517103</v>
      </c>
      <c r="F5395" s="1210">
        <v>42836276.115393624</v>
      </c>
    </row>
    <row r="5396" spans="2:6" ht="13.15" customHeight="1" x14ac:dyDescent="0.3">
      <c r="B5396" s="1172" t="s">
        <v>6167</v>
      </c>
      <c r="C5396" s="1207">
        <v>26429467.989804931</v>
      </c>
      <c r="D5396" s="1208">
        <v>945622.23316821037</v>
      </c>
      <c r="E5396" s="1207">
        <v>3345361.5036689308</v>
      </c>
      <c r="F5396" s="1211">
        <v>30720451.726642072</v>
      </c>
    </row>
    <row r="5397" spans="2:6" ht="13.15" customHeight="1" x14ac:dyDescent="0.3">
      <c r="B5397" s="1173" t="s">
        <v>6168</v>
      </c>
      <c r="C5397" s="1206">
        <v>1841122.039090584</v>
      </c>
      <c r="D5397" s="1206">
        <v>206593.64869702206</v>
      </c>
      <c r="E5397" s="1206">
        <v>49700.396981701371</v>
      </c>
      <c r="F5397" s="1210">
        <v>2097416.0847693076</v>
      </c>
    </row>
    <row r="5398" spans="2:6" ht="13.15" customHeight="1" x14ac:dyDescent="0.3">
      <c r="B5398" s="1172" t="s">
        <v>6169</v>
      </c>
      <c r="C5398" s="1207">
        <v>876867.82371994411</v>
      </c>
      <c r="D5398" s="1208">
        <v>48549.014917561894</v>
      </c>
      <c r="E5398" s="1207">
        <v>712104.81836887414</v>
      </c>
      <c r="F5398" s="1211">
        <v>1637521.6570063801</v>
      </c>
    </row>
    <row r="5399" spans="2:6" ht="13.15" customHeight="1" x14ac:dyDescent="0.3">
      <c r="B5399" s="1173" t="s">
        <v>6170</v>
      </c>
      <c r="C5399" s="1206">
        <v>288648.17492120242</v>
      </c>
      <c r="D5399" s="1206">
        <v>7739.6980303359533</v>
      </c>
      <c r="E5399" s="1206">
        <v>120392.26598051887</v>
      </c>
      <c r="F5399" s="1210">
        <v>416780.13893205725</v>
      </c>
    </row>
    <row r="5400" spans="2:6" ht="13.15" customHeight="1" x14ac:dyDescent="0.3">
      <c r="B5400" s="1172" t="s">
        <v>12602</v>
      </c>
      <c r="C5400" s="1207">
        <v>174772.78330139033</v>
      </c>
      <c r="D5400" s="1208">
        <v>2955.1574297646371</v>
      </c>
      <c r="E5400" s="1207">
        <v>0</v>
      </c>
      <c r="F5400" s="1211">
        <v>177727.94073115496</v>
      </c>
    </row>
    <row r="5401" spans="2:6" ht="13.15" customHeight="1" x14ac:dyDescent="0.3">
      <c r="B5401" s="1173" t="s">
        <v>6171</v>
      </c>
      <c r="C5401" s="1206">
        <v>318857240.89113665</v>
      </c>
      <c r="D5401" s="1206">
        <v>4302540.3515984658</v>
      </c>
      <c r="E5401" s="1206">
        <v>50647075.795523949</v>
      </c>
      <c r="F5401" s="1210">
        <v>373806857.03825903</v>
      </c>
    </row>
    <row r="5402" spans="2:6" ht="13.15" customHeight="1" x14ac:dyDescent="0.3">
      <c r="B5402" s="1172" t="s">
        <v>6172</v>
      </c>
      <c r="C5402" s="1207">
        <v>212751318.73649332</v>
      </c>
      <c r="D5402" s="1208">
        <v>2104142.4508836064</v>
      </c>
      <c r="E5402" s="1207">
        <v>27964221.624966279</v>
      </c>
      <c r="F5402" s="1211">
        <v>242819682.81234318</v>
      </c>
    </row>
    <row r="5403" spans="2:6" ht="13.15" customHeight="1" x14ac:dyDescent="0.3">
      <c r="B5403" s="1173" t="s">
        <v>6173</v>
      </c>
      <c r="C5403" s="1206">
        <v>19011728.751030453</v>
      </c>
      <c r="D5403" s="1206">
        <v>679348.47656817921</v>
      </c>
      <c r="E5403" s="1206">
        <v>9196363.8906985689</v>
      </c>
      <c r="F5403" s="1210">
        <v>28887441.118297197</v>
      </c>
    </row>
    <row r="5404" spans="2:6" ht="13.15" customHeight="1" x14ac:dyDescent="0.3">
      <c r="B5404" s="1172" t="s">
        <v>6174</v>
      </c>
      <c r="C5404" s="1207">
        <v>1028392140.2288513</v>
      </c>
      <c r="D5404" s="1208">
        <v>24635866.923728205</v>
      </c>
      <c r="E5404" s="1207">
        <v>359352483.50518131</v>
      </c>
      <c r="F5404" s="1211">
        <v>1412380490.6577609</v>
      </c>
    </row>
    <row r="5405" spans="2:6" ht="13.15" customHeight="1" x14ac:dyDescent="0.3">
      <c r="B5405" s="1173" t="s">
        <v>6175</v>
      </c>
      <c r="C5405" s="1206">
        <v>21270803.51643787</v>
      </c>
      <c r="D5405" s="1206">
        <v>436434.53584152594</v>
      </c>
      <c r="E5405" s="1206">
        <v>5505554.8693688065</v>
      </c>
      <c r="F5405" s="1210">
        <v>27212792.921648201</v>
      </c>
    </row>
    <row r="5406" spans="2:6" ht="13.15" customHeight="1" x14ac:dyDescent="0.3">
      <c r="B5406" s="1172" t="s">
        <v>6176</v>
      </c>
      <c r="C5406" s="1207">
        <v>88881654.7365807</v>
      </c>
      <c r="D5406" s="1208">
        <v>7309427.1085622227</v>
      </c>
      <c r="E5406" s="1207">
        <v>61019307.391448282</v>
      </c>
      <c r="F5406" s="1211">
        <v>157210389.23659119</v>
      </c>
    </row>
    <row r="5407" spans="2:6" ht="13.15" customHeight="1" x14ac:dyDescent="0.3">
      <c r="B5407" s="1173" t="s">
        <v>6177</v>
      </c>
      <c r="C5407" s="1206">
        <v>166993209.78468719</v>
      </c>
      <c r="D5407" s="1206">
        <v>1388867.7032764319</v>
      </c>
      <c r="E5407" s="1206">
        <v>30444794.773847334</v>
      </c>
      <c r="F5407" s="1210">
        <v>198826872.26181096</v>
      </c>
    </row>
    <row r="5408" spans="2:6" ht="13.15" customHeight="1" x14ac:dyDescent="0.3">
      <c r="B5408" s="1172" t="s">
        <v>6178</v>
      </c>
      <c r="C5408" s="1207">
        <v>68642420.265331924</v>
      </c>
      <c r="D5408" s="1208">
        <v>2821626.5304739866</v>
      </c>
      <c r="E5408" s="1207">
        <v>18066021.167604629</v>
      </c>
      <c r="F5408" s="1211">
        <v>89530067.963410541</v>
      </c>
    </row>
    <row r="5409" spans="2:6" ht="13.15" customHeight="1" x14ac:dyDescent="0.3">
      <c r="B5409" s="1173" t="s">
        <v>6179</v>
      </c>
      <c r="C5409" s="1206">
        <v>78701276.650511652</v>
      </c>
      <c r="D5409" s="1206">
        <v>888840.99398201786</v>
      </c>
      <c r="E5409" s="1206">
        <v>12709039.774268629</v>
      </c>
      <c r="F5409" s="1210">
        <v>92299157.418762296</v>
      </c>
    </row>
    <row r="5410" spans="2:6" ht="13.15" customHeight="1" x14ac:dyDescent="0.3">
      <c r="B5410" s="1172" t="s">
        <v>6180</v>
      </c>
      <c r="C5410" s="1207">
        <v>27374606.432001982</v>
      </c>
      <c r="D5410" s="1208">
        <v>813639.27348362666</v>
      </c>
      <c r="E5410" s="1207">
        <v>3245960.7097055274</v>
      </c>
      <c r="F5410" s="1211">
        <v>31434206.415191136</v>
      </c>
    </row>
    <row r="5411" spans="2:6" ht="13.15" customHeight="1" x14ac:dyDescent="0.3">
      <c r="B5411" s="1173" t="s">
        <v>6181</v>
      </c>
      <c r="C5411" s="1206">
        <v>40903794.89560999</v>
      </c>
      <c r="D5411" s="1206">
        <v>476118.07846979401</v>
      </c>
      <c r="E5411" s="1206">
        <v>4242376.4946591659</v>
      </c>
      <c r="F5411" s="1210">
        <v>45622289.468738943</v>
      </c>
    </row>
    <row r="5412" spans="2:6" ht="13.15" customHeight="1" x14ac:dyDescent="0.3">
      <c r="B5412" s="1172" t="s">
        <v>6182</v>
      </c>
      <c r="C5412" s="1207">
        <v>652324940.30132222</v>
      </c>
      <c r="D5412" s="1208">
        <v>4628677.1544185868</v>
      </c>
      <c r="E5412" s="1207">
        <v>250082368.23164022</v>
      </c>
      <c r="F5412" s="1211">
        <v>907035985.68738103</v>
      </c>
    </row>
    <row r="5413" spans="2:6" ht="13.15" customHeight="1" x14ac:dyDescent="0.3">
      <c r="B5413" s="1173" t="s">
        <v>6183</v>
      </c>
      <c r="C5413" s="1206">
        <v>104266984.77534425</v>
      </c>
      <c r="D5413" s="1206">
        <v>674901.66824529541</v>
      </c>
      <c r="E5413" s="1206">
        <v>12360365.329878371</v>
      </c>
      <c r="F5413" s="1210">
        <v>117302251.77346793</v>
      </c>
    </row>
    <row r="5414" spans="2:6" ht="13.15" customHeight="1" x14ac:dyDescent="0.3">
      <c r="B5414" s="1172" t="s">
        <v>6184</v>
      </c>
      <c r="C5414" s="1207">
        <v>25917711.433700547</v>
      </c>
      <c r="D5414" s="1208">
        <v>192352.60432120386</v>
      </c>
      <c r="E5414" s="1207">
        <v>2549229.0576080121</v>
      </c>
      <c r="F5414" s="1211">
        <v>28659293.095629763</v>
      </c>
    </row>
    <row r="5415" spans="2:6" ht="13.15" customHeight="1" x14ac:dyDescent="0.3">
      <c r="B5415" s="1173" t="s">
        <v>6185</v>
      </c>
      <c r="C5415" s="1206">
        <v>44605837.453149498</v>
      </c>
      <c r="D5415" s="1206">
        <v>1219044.6563126249</v>
      </c>
      <c r="E5415" s="1206">
        <v>24010964.159507159</v>
      </c>
      <c r="F5415" s="1210">
        <v>69835846.268969283</v>
      </c>
    </row>
    <row r="5416" spans="2:6" ht="13.15" customHeight="1" x14ac:dyDescent="0.3">
      <c r="B5416" s="1172" t="s">
        <v>6186</v>
      </c>
      <c r="C5416" s="1207">
        <v>114214150.4286955</v>
      </c>
      <c r="D5416" s="1208">
        <v>2404147.2187176654</v>
      </c>
      <c r="E5416" s="1207">
        <v>40779062.995982319</v>
      </c>
      <c r="F5416" s="1211">
        <v>157397360.64339548</v>
      </c>
    </row>
    <row r="5417" spans="2:6" ht="13.15" customHeight="1" x14ac:dyDescent="0.3">
      <c r="B5417" s="1173" t="s">
        <v>6187</v>
      </c>
      <c r="C5417" s="1206">
        <v>18423645.643468671</v>
      </c>
      <c r="D5417" s="1206">
        <v>2017021.5954184982</v>
      </c>
      <c r="E5417" s="1206">
        <v>8684110.233857356</v>
      </c>
      <c r="F5417" s="1210">
        <v>29124777.472744524</v>
      </c>
    </row>
    <row r="5418" spans="2:6" ht="13.15" customHeight="1" x14ac:dyDescent="0.3">
      <c r="B5418" s="1172" t="s">
        <v>6188</v>
      </c>
      <c r="C5418" s="1207">
        <v>997513885.65660524</v>
      </c>
      <c r="D5418" s="1208">
        <v>24440573.234155487</v>
      </c>
      <c r="E5418" s="1207">
        <v>410209583.94321179</v>
      </c>
      <c r="F5418" s="1211">
        <v>1432164042.8339725</v>
      </c>
    </row>
    <row r="5419" spans="2:6" ht="13.15" customHeight="1" x14ac:dyDescent="0.3">
      <c r="B5419" s="1173" t="s">
        <v>6189</v>
      </c>
      <c r="C5419" s="1206">
        <v>71360956.293090209</v>
      </c>
      <c r="D5419" s="1206">
        <v>3028966.004617569</v>
      </c>
      <c r="E5419" s="1206">
        <v>44683064.731869154</v>
      </c>
      <c r="F5419" s="1210">
        <v>119072987.02957693</v>
      </c>
    </row>
    <row r="5420" spans="2:6" ht="13.15" customHeight="1" x14ac:dyDescent="0.3">
      <c r="B5420" s="1172" t="s">
        <v>6190</v>
      </c>
      <c r="C5420" s="1207">
        <v>82447012.403876588</v>
      </c>
      <c r="D5420" s="1208">
        <v>5223775.4998819977</v>
      </c>
      <c r="E5420" s="1207">
        <v>53695242.570686989</v>
      </c>
      <c r="F5420" s="1211">
        <v>141366030.47444558</v>
      </c>
    </row>
    <row r="5421" spans="2:6" ht="13.15" customHeight="1" x14ac:dyDescent="0.3">
      <c r="B5421" s="1173" t="s">
        <v>6191</v>
      </c>
      <c r="C5421" s="1206">
        <v>61548829.923086695</v>
      </c>
      <c r="D5421" s="1206">
        <v>2149511.1535196123</v>
      </c>
      <c r="E5421" s="1206">
        <v>45095934.375044741</v>
      </c>
      <c r="F5421" s="1210">
        <v>108794275.45165105</v>
      </c>
    </row>
    <row r="5422" spans="2:6" ht="13.15" customHeight="1" x14ac:dyDescent="0.3">
      <c r="B5422" s="1172" t="s">
        <v>6192</v>
      </c>
      <c r="C5422" s="1207">
        <v>140656862.91848502</v>
      </c>
      <c r="D5422" s="1208">
        <v>11675207.829157664</v>
      </c>
      <c r="E5422" s="1207">
        <v>54239000.190296203</v>
      </c>
      <c r="F5422" s="1211">
        <v>206571070.93793887</v>
      </c>
    </row>
    <row r="5423" spans="2:6" ht="13.15" customHeight="1" x14ac:dyDescent="0.3">
      <c r="B5423" s="1173" t="s">
        <v>6193</v>
      </c>
      <c r="C5423" s="1206">
        <v>84928512.844282404</v>
      </c>
      <c r="D5423" s="1206">
        <v>5857333.1084670639</v>
      </c>
      <c r="E5423" s="1206">
        <v>27236284.113472436</v>
      </c>
      <c r="F5423" s="1210">
        <v>118022130.06622189</v>
      </c>
    </row>
    <row r="5424" spans="2:6" ht="13.15" customHeight="1" x14ac:dyDescent="0.3">
      <c r="B5424" s="1172" t="s">
        <v>6194</v>
      </c>
      <c r="C5424" s="1207">
        <v>44926709.359991901</v>
      </c>
      <c r="D5424" s="1208">
        <v>3405987.8039425882</v>
      </c>
      <c r="E5424" s="1207">
        <v>148608207.39523858</v>
      </c>
      <c r="F5424" s="1211">
        <v>196940904.55917308</v>
      </c>
    </row>
    <row r="5425" spans="2:6" ht="13.15" customHeight="1" x14ac:dyDescent="0.3">
      <c r="B5425" s="1173" t="s">
        <v>6195</v>
      </c>
      <c r="C5425" s="1206">
        <v>175424085.00166187</v>
      </c>
      <c r="D5425" s="1206">
        <v>8062837.4591915989</v>
      </c>
      <c r="E5425" s="1206">
        <v>123946788.4831167</v>
      </c>
      <c r="F5425" s="1210">
        <v>307433710.94397014</v>
      </c>
    </row>
    <row r="5426" spans="2:6" ht="13.15" customHeight="1" x14ac:dyDescent="0.3">
      <c r="B5426" s="1172" t="s">
        <v>6196</v>
      </c>
      <c r="C5426" s="1207">
        <v>83219426.181326553</v>
      </c>
      <c r="D5426" s="1208">
        <v>1713526.9273816696</v>
      </c>
      <c r="E5426" s="1207">
        <v>8595266.9155260902</v>
      </c>
      <c r="F5426" s="1211">
        <v>93528220.02423431</v>
      </c>
    </row>
    <row r="5427" spans="2:6" ht="13.15" customHeight="1" x14ac:dyDescent="0.3">
      <c r="B5427" s="1173" t="s">
        <v>6197</v>
      </c>
      <c r="C5427" s="1206">
        <v>81011554.37977691</v>
      </c>
      <c r="D5427" s="1206">
        <v>1587426.1382001417</v>
      </c>
      <c r="E5427" s="1206">
        <v>21526445.855434667</v>
      </c>
      <c r="F5427" s="1210">
        <v>104125426.37341173</v>
      </c>
    </row>
    <row r="5428" spans="2:6" ht="13.15" customHeight="1" x14ac:dyDescent="0.3">
      <c r="B5428" s="1172" t="s">
        <v>6198</v>
      </c>
      <c r="C5428" s="1207">
        <v>72555282.49272871</v>
      </c>
      <c r="D5428" s="1208">
        <v>3966623.3849036507</v>
      </c>
      <c r="E5428" s="1207">
        <v>38001977.200455479</v>
      </c>
      <c r="F5428" s="1211">
        <v>114523883.07808784</v>
      </c>
    </row>
    <row r="5429" spans="2:6" ht="13.15" customHeight="1" x14ac:dyDescent="0.3">
      <c r="B5429" s="1173" t="s">
        <v>6199</v>
      </c>
      <c r="C5429" s="1206">
        <v>222853731.77626154</v>
      </c>
      <c r="D5429" s="1206">
        <v>2094742.2358213079</v>
      </c>
      <c r="E5429" s="1206">
        <v>28347028.083772346</v>
      </c>
      <c r="F5429" s="1210">
        <v>253295502.09585518</v>
      </c>
    </row>
    <row r="5430" spans="2:6" ht="13.15" customHeight="1" x14ac:dyDescent="0.3">
      <c r="B5430" s="1172" t="s">
        <v>6200</v>
      </c>
      <c r="C5430" s="1207">
        <v>72642259.260668576</v>
      </c>
      <c r="D5430" s="1208">
        <v>2706980.4943773551</v>
      </c>
      <c r="E5430" s="1207">
        <v>23927993.733439922</v>
      </c>
      <c r="F5430" s="1211">
        <v>99277233.488485858</v>
      </c>
    </row>
    <row r="5431" spans="2:6" ht="13.15" customHeight="1" x14ac:dyDescent="0.3">
      <c r="B5431" s="1173" t="s">
        <v>6201</v>
      </c>
      <c r="C5431" s="1206">
        <v>26481763.283558398</v>
      </c>
      <c r="D5431" s="1206">
        <v>906881.52648181946</v>
      </c>
      <c r="E5431" s="1206">
        <v>17060707.31071914</v>
      </c>
      <c r="F5431" s="1210">
        <v>44449352.120759353</v>
      </c>
    </row>
    <row r="5432" spans="2:6" ht="13.15" customHeight="1" x14ac:dyDescent="0.3">
      <c r="B5432" s="1172" t="s">
        <v>6202</v>
      </c>
      <c r="C5432" s="1207">
        <v>21867625.263164736</v>
      </c>
      <c r="D5432" s="1208">
        <v>494918.50859439222</v>
      </c>
      <c r="E5432" s="1207">
        <v>4741973.5286665289</v>
      </c>
      <c r="F5432" s="1211">
        <v>27104517.30042566</v>
      </c>
    </row>
    <row r="5433" spans="2:6" ht="13.15" customHeight="1" x14ac:dyDescent="0.3">
      <c r="B5433" s="1173" t="s">
        <v>6203</v>
      </c>
      <c r="C5433" s="1206">
        <v>15916885.074226307</v>
      </c>
      <c r="D5433" s="1206">
        <v>312078.69676138245</v>
      </c>
      <c r="E5433" s="1206">
        <v>3315479.5258563301</v>
      </c>
      <c r="F5433" s="1210">
        <v>19544443.29684402</v>
      </c>
    </row>
    <row r="5434" spans="2:6" ht="13.15" customHeight="1" x14ac:dyDescent="0.3">
      <c r="B5434" s="1172" t="s">
        <v>6204</v>
      </c>
      <c r="C5434" s="1207">
        <v>84413342.757254124</v>
      </c>
      <c r="D5434" s="1208">
        <v>618275.22301971016</v>
      </c>
      <c r="E5434" s="1207">
        <v>16121046.494920393</v>
      </c>
      <c r="F5434" s="1211">
        <v>101152664.47519422</v>
      </c>
    </row>
    <row r="5435" spans="2:6" ht="13.15" customHeight="1" x14ac:dyDescent="0.3">
      <c r="B5435" s="1173" t="s">
        <v>6205</v>
      </c>
      <c r="C5435" s="1206">
        <v>139197373.6366815</v>
      </c>
      <c r="D5435" s="1206">
        <v>5769635.2936942391</v>
      </c>
      <c r="E5435" s="1206">
        <v>157385425.98286027</v>
      </c>
      <c r="F5435" s="1210">
        <v>302352434.91323602</v>
      </c>
    </row>
    <row r="5436" spans="2:6" ht="13.15" customHeight="1" x14ac:dyDescent="0.3">
      <c r="B5436" s="1172" t="s">
        <v>6206</v>
      </c>
      <c r="C5436" s="1207">
        <v>186818178.14301679</v>
      </c>
      <c r="D5436" s="1208">
        <v>7645372.2196135139</v>
      </c>
      <c r="E5436" s="1207">
        <v>67730002.977659732</v>
      </c>
      <c r="F5436" s="1211">
        <v>262193553.34029004</v>
      </c>
    </row>
    <row r="5437" spans="2:6" ht="13.15" customHeight="1" x14ac:dyDescent="0.3">
      <c r="B5437" s="1173" t="s">
        <v>6207</v>
      </c>
      <c r="C5437" s="1206">
        <v>46522876.419986673</v>
      </c>
      <c r="D5437" s="1206">
        <v>2670420.9753176947</v>
      </c>
      <c r="E5437" s="1206">
        <v>33122505.435431093</v>
      </c>
      <c r="F5437" s="1210">
        <v>82315802.83073546</v>
      </c>
    </row>
    <row r="5438" spans="2:6" ht="13.15" customHeight="1" x14ac:dyDescent="0.3">
      <c r="B5438" s="1172" t="s">
        <v>6208</v>
      </c>
      <c r="C5438" s="1207">
        <v>166312824.80094433</v>
      </c>
      <c r="D5438" s="1208">
        <v>10658394.446288591</v>
      </c>
      <c r="E5438" s="1207">
        <v>86258791.370537445</v>
      </c>
      <c r="F5438" s="1211">
        <v>263230010.61777037</v>
      </c>
    </row>
    <row r="5439" spans="2:6" ht="13.15" customHeight="1" x14ac:dyDescent="0.3">
      <c r="B5439" s="1173" t="s">
        <v>6209</v>
      </c>
      <c r="C5439" s="1206">
        <v>296376955.09775853</v>
      </c>
      <c r="D5439" s="1206">
        <v>11214090.692688469</v>
      </c>
      <c r="E5439" s="1206">
        <v>248467271.96328542</v>
      </c>
      <c r="F5439" s="1210">
        <v>556058317.75373244</v>
      </c>
    </row>
    <row r="5440" spans="2:6" ht="13.15" customHeight="1" x14ac:dyDescent="0.3">
      <c r="B5440" s="1172" t="s">
        <v>6210</v>
      </c>
      <c r="C5440" s="1207">
        <v>2168684.4665437355</v>
      </c>
      <c r="D5440" s="1208">
        <v>62902.636719275863</v>
      </c>
      <c r="E5440" s="1207">
        <v>11113132.244355587</v>
      </c>
      <c r="F5440" s="1211">
        <v>13344719.347618598</v>
      </c>
    </row>
    <row r="5441" spans="2:6" ht="13.15" customHeight="1" x14ac:dyDescent="0.3">
      <c r="B5441" s="1173" t="s">
        <v>6211</v>
      </c>
      <c r="C5441" s="1206">
        <v>399713138.26078588</v>
      </c>
      <c r="D5441" s="1206">
        <v>12345873.771753622</v>
      </c>
      <c r="E5441" s="1206">
        <v>312006972.61605859</v>
      </c>
      <c r="F5441" s="1210">
        <v>724065984.64859807</v>
      </c>
    </row>
    <row r="5442" spans="2:6" ht="13.15" customHeight="1" x14ac:dyDescent="0.3">
      <c r="B5442" s="1172" t="s">
        <v>6212</v>
      </c>
      <c r="C5442" s="1207">
        <v>358768790.61780053</v>
      </c>
      <c r="D5442" s="1208">
        <v>10735369.261244841</v>
      </c>
      <c r="E5442" s="1207">
        <v>376777045.99354494</v>
      </c>
      <c r="F5442" s="1211">
        <v>746281205.8725903</v>
      </c>
    </row>
    <row r="5443" spans="2:6" ht="13.15" customHeight="1" x14ac:dyDescent="0.3">
      <c r="B5443" s="1173" t="s">
        <v>6213</v>
      </c>
      <c r="C5443" s="1206">
        <v>66545556.489426047</v>
      </c>
      <c r="D5443" s="1206">
        <v>2988747.7192162951</v>
      </c>
      <c r="E5443" s="1206">
        <v>31317300.581582692</v>
      </c>
      <c r="F5443" s="1210">
        <v>100851604.79022504</v>
      </c>
    </row>
    <row r="5444" spans="2:6" ht="13.15" customHeight="1" x14ac:dyDescent="0.3">
      <c r="B5444" s="1172" t="s">
        <v>6214</v>
      </c>
      <c r="C5444" s="1207">
        <v>18073417.370681118</v>
      </c>
      <c r="D5444" s="1208">
        <v>607003.40825189336</v>
      </c>
      <c r="E5444" s="1207">
        <v>2815944.2314725467</v>
      </c>
      <c r="F5444" s="1211">
        <v>21496365.010405559</v>
      </c>
    </row>
    <row r="5445" spans="2:6" ht="13.15" customHeight="1" x14ac:dyDescent="0.3">
      <c r="B5445" s="1173" t="s">
        <v>6215</v>
      </c>
      <c r="C5445" s="1206">
        <v>9925045.9729646537</v>
      </c>
      <c r="D5445" s="1206">
        <v>308349.56952858431</v>
      </c>
      <c r="E5445" s="1206">
        <v>3491746.1511765257</v>
      </c>
      <c r="F5445" s="1210">
        <v>13725141.693669762</v>
      </c>
    </row>
    <row r="5446" spans="2:6" ht="13.15" customHeight="1" x14ac:dyDescent="0.3">
      <c r="B5446" s="1172" t="s">
        <v>6216</v>
      </c>
      <c r="C5446" s="1207">
        <v>59699515.409778886</v>
      </c>
      <c r="D5446" s="1208">
        <v>1669790.597421153</v>
      </c>
      <c r="E5446" s="1207">
        <v>10137893.150289804</v>
      </c>
      <c r="F5446" s="1211">
        <v>71507199.157489836</v>
      </c>
    </row>
    <row r="5447" spans="2:6" ht="13.15" customHeight="1" x14ac:dyDescent="0.3">
      <c r="B5447" s="1173" t="s">
        <v>6217</v>
      </c>
      <c r="C5447" s="1206">
        <v>207760599.98457986</v>
      </c>
      <c r="D5447" s="1206">
        <v>8627877.6319408361</v>
      </c>
      <c r="E5447" s="1206">
        <v>77521184.404391646</v>
      </c>
      <c r="F5447" s="1210">
        <v>293909662.02091235</v>
      </c>
    </row>
    <row r="5448" spans="2:6" ht="13.15" customHeight="1" x14ac:dyDescent="0.3">
      <c r="B5448" s="1172" t="s">
        <v>6218</v>
      </c>
      <c r="C5448" s="1207">
        <v>221338806.75225452</v>
      </c>
      <c r="D5448" s="1208">
        <v>1640027.9404499517</v>
      </c>
      <c r="E5448" s="1207">
        <v>15814110.662965154</v>
      </c>
      <c r="F5448" s="1211">
        <v>238792945.35566962</v>
      </c>
    </row>
    <row r="5449" spans="2:6" ht="13.15" customHeight="1" x14ac:dyDescent="0.3">
      <c r="B5449" s="1173" t="s">
        <v>6219</v>
      </c>
      <c r="C5449" s="1206">
        <v>2743716006.8887835</v>
      </c>
      <c r="D5449" s="1206">
        <v>58095144.396000043</v>
      </c>
      <c r="E5449" s="1206">
        <v>1056766544.0986177</v>
      </c>
      <c r="F5449" s="1210">
        <v>3858577695.3834009</v>
      </c>
    </row>
    <row r="5450" spans="2:6" ht="13.15" customHeight="1" x14ac:dyDescent="0.3">
      <c r="B5450" s="1172" t="s">
        <v>6220</v>
      </c>
      <c r="C5450" s="1207">
        <v>97033849.288931921</v>
      </c>
      <c r="D5450" s="1208">
        <v>5582404.9622512935</v>
      </c>
      <c r="E5450" s="1207">
        <v>468942203.8143211</v>
      </c>
      <c r="F5450" s="1211">
        <v>571558458.06550431</v>
      </c>
    </row>
    <row r="5451" spans="2:6" ht="13.15" customHeight="1" x14ac:dyDescent="0.3">
      <c r="B5451" s="1173" t="s">
        <v>6221</v>
      </c>
      <c r="C5451" s="1206">
        <v>268279635.89855784</v>
      </c>
      <c r="D5451" s="1206">
        <v>18031188.573451918</v>
      </c>
      <c r="E5451" s="1206">
        <v>206486231.15419614</v>
      </c>
      <c r="F5451" s="1210">
        <v>492797055.62620592</v>
      </c>
    </row>
    <row r="5452" spans="2:6" ht="13.15" customHeight="1" x14ac:dyDescent="0.3">
      <c r="B5452" s="1172" t="s">
        <v>6222</v>
      </c>
      <c r="C5452" s="1207">
        <v>53710407.133256339</v>
      </c>
      <c r="D5452" s="1208">
        <v>2488383.2776441933</v>
      </c>
      <c r="E5452" s="1207">
        <v>50512296.229841463</v>
      </c>
      <c r="F5452" s="1211">
        <v>106711086.640742</v>
      </c>
    </row>
    <row r="5453" spans="2:6" ht="13.15" customHeight="1" x14ac:dyDescent="0.3">
      <c r="B5453" s="1173" t="s">
        <v>6223</v>
      </c>
      <c r="C5453" s="1206">
        <v>38929818.232962959</v>
      </c>
      <c r="D5453" s="1206">
        <v>2105493.3799943551</v>
      </c>
      <c r="E5453" s="1206">
        <v>17469504.075479783</v>
      </c>
      <c r="F5453" s="1210">
        <v>58504815.688437097</v>
      </c>
    </row>
    <row r="5454" spans="2:6" ht="13.15" customHeight="1" x14ac:dyDescent="0.3">
      <c r="B5454" s="1172" t="s">
        <v>6224</v>
      </c>
      <c r="C5454" s="1207">
        <v>77804064.18248558</v>
      </c>
      <c r="D5454" s="1208">
        <v>4342505.3377914717</v>
      </c>
      <c r="E5454" s="1207">
        <v>43824205.013636686</v>
      </c>
      <c r="F5454" s="1211">
        <v>125970774.53391373</v>
      </c>
    </row>
    <row r="5455" spans="2:6" ht="13.15" customHeight="1" x14ac:dyDescent="0.3">
      <c r="B5455" s="1173" t="s">
        <v>6225</v>
      </c>
      <c r="C5455" s="1206">
        <v>217849768.52436346</v>
      </c>
      <c r="D5455" s="1206">
        <v>5897973.5592154441</v>
      </c>
      <c r="E5455" s="1206">
        <v>72834099.337551594</v>
      </c>
      <c r="F5455" s="1210">
        <v>296581841.42113054</v>
      </c>
    </row>
    <row r="5456" spans="2:6" ht="13.15" customHeight="1" x14ac:dyDescent="0.3">
      <c r="B5456" s="1172" t="s">
        <v>6226</v>
      </c>
      <c r="C5456" s="1207">
        <v>67996443.673301533</v>
      </c>
      <c r="D5456" s="1208">
        <v>2235224.7911610245</v>
      </c>
      <c r="E5456" s="1207">
        <v>10414246.911020353</v>
      </c>
      <c r="F5456" s="1211">
        <v>80645915.375482917</v>
      </c>
    </row>
    <row r="5457" spans="2:6" ht="13.15" customHeight="1" x14ac:dyDescent="0.3">
      <c r="B5457" s="1173" t="s">
        <v>6227</v>
      </c>
      <c r="C5457" s="1206">
        <v>41932906.19853387</v>
      </c>
      <c r="D5457" s="1206">
        <v>1551105.8461705104</v>
      </c>
      <c r="E5457" s="1206">
        <v>6405741.2795707183</v>
      </c>
      <c r="F5457" s="1210">
        <v>49889753.324275099</v>
      </c>
    </row>
    <row r="5458" spans="2:6" ht="13.15" customHeight="1" x14ac:dyDescent="0.3">
      <c r="B5458" s="1172" t="s">
        <v>6228</v>
      </c>
      <c r="C5458" s="1207">
        <v>14095151.890783224</v>
      </c>
      <c r="D5458" s="1208">
        <v>478805.86451305618</v>
      </c>
      <c r="E5458" s="1207">
        <v>2583309.329824036</v>
      </c>
      <c r="F5458" s="1211">
        <v>17157267.085120317</v>
      </c>
    </row>
    <row r="5459" spans="2:6" ht="13.15" customHeight="1" x14ac:dyDescent="0.3">
      <c r="B5459" s="1173" t="s">
        <v>6229</v>
      </c>
      <c r="C5459" s="1206">
        <v>24081641.420377266</v>
      </c>
      <c r="D5459" s="1206">
        <v>1500234.9218438482</v>
      </c>
      <c r="E5459" s="1206">
        <v>14486811.849184666</v>
      </c>
      <c r="F5459" s="1210">
        <v>40068688.191405781</v>
      </c>
    </row>
    <row r="5460" spans="2:6" ht="13.15" customHeight="1" x14ac:dyDescent="0.3">
      <c r="B5460" s="1172" t="s">
        <v>6230</v>
      </c>
      <c r="C5460" s="1207">
        <v>25920032.634728767</v>
      </c>
      <c r="D5460" s="1208">
        <v>964887.04517462803</v>
      </c>
      <c r="E5460" s="1207">
        <v>5032767.1557271667</v>
      </c>
      <c r="F5460" s="1211">
        <v>31917686.835630562</v>
      </c>
    </row>
    <row r="5461" spans="2:6" ht="13.15" customHeight="1" x14ac:dyDescent="0.3">
      <c r="B5461" s="1173" t="s">
        <v>6231</v>
      </c>
      <c r="C5461" s="1206">
        <v>62100183.437907822</v>
      </c>
      <c r="D5461" s="1206">
        <v>1727767.9717574874</v>
      </c>
      <c r="E5461" s="1206">
        <v>26283360.373007502</v>
      </c>
      <c r="F5461" s="1210">
        <v>90111311.782672808</v>
      </c>
    </row>
    <row r="5462" spans="2:6" ht="13.15" customHeight="1" x14ac:dyDescent="0.3">
      <c r="B5462" s="1172" t="s">
        <v>6232</v>
      </c>
      <c r="C5462" s="1207">
        <v>9803114.6483645458</v>
      </c>
      <c r="D5462" s="1208">
        <v>113984.64371949313</v>
      </c>
      <c r="E5462" s="1207">
        <v>349137.57134350471</v>
      </c>
      <c r="F5462" s="1211">
        <v>10266236.863427542</v>
      </c>
    </row>
    <row r="5463" spans="2:6" ht="13.15" customHeight="1" x14ac:dyDescent="0.3">
      <c r="B5463" s="1173" t="s">
        <v>6233</v>
      </c>
      <c r="C5463" s="1206">
        <v>2975097.0119953076</v>
      </c>
      <c r="D5463" s="1206">
        <v>82856.985459305652</v>
      </c>
      <c r="E5463" s="1206">
        <v>0</v>
      </c>
      <c r="F5463" s="1210">
        <v>3057953.9974546134</v>
      </c>
    </row>
    <row r="5464" spans="2:6" ht="13.15" customHeight="1" x14ac:dyDescent="0.3">
      <c r="B5464" s="1172" t="s">
        <v>6234</v>
      </c>
      <c r="C5464" s="1207">
        <v>1301374.5294105867</v>
      </c>
      <c r="D5464" s="1208">
        <v>131912.59879339856</v>
      </c>
      <c r="E5464" s="1207">
        <v>1246752.8072235473</v>
      </c>
      <c r="F5464" s="1211">
        <v>2680039.9354275325</v>
      </c>
    </row>
    <row r="5465" spans="2:6" ht="13.15" customHeight="1" x14ac:dyDescent="0.3">
      <c r="B5465" s="1173" t="s">
        <v>6235</v>
      </c>
      <c r="C5465" s="1206">
        <v>1020635369.0987198</v>
      </c>
      <c r="D5465" s="1206">
        <v>29361234.014813066</v>
      </c>
      <c r="E5465" s="1206">
        <v>612866856.66061687</v>
      </c>
      <c r="F5465" s="1210">
        <v>1662863459.7741499</v>
      </c>
    </row>
    <row r="5466" spans="2:6" ht="13.15" customHeight="1" x14ac:dyDescent="0.3">
      <c r="B5466" s="1172" t="s">
        <v>6236</v>
      </c>
      <c r="C5466" s="1207">
        <v>326855007.30449289</v>
      </c>
      <c r="D5466" s="1208">
        <v>13950228.740372846</v>
      </c>
      <c r="E5466" s="1207">
        <v>257111490.14774522</v>
      </c>
      <c r="F5466" s="1211">
        <v>597916726.19261098</v>
      </c>
    </row>
    <row r="5467" spans="2:6" ht="13.15" customHeight="1" x14ac:dyDescent="0.3">
      <c r="B5467" s="1173" t="s">
        <v>6237</v>
      </c>
      <c r="C5467" s="1206">
        <v>176001790.97521517</v>
      </c>
      <c r="D5467" s="1206">
        <v>16629135.239167435</v>
      </c>
      <c r="E5467" s="1206">
        <v>258200007.6230028</v>
      </c>
      <c r="F5467" s="1210">
        <v>450830933.83738542</v>
      </c>
    </row>
    <row r="5468" spans="2:6" ht="13.15" customHeight="1" x14ac:dyDescent="0.3">
      <c r="B5468" s="1172" t="s">
        <v>6238</v>
      </c>
      <c r="C5468" s="1207">
        <v>348872964.46954423</v>
      </c>
      <c r="D5468" s="1208">
        <v>13937211.97550365</v>
      </c>
      <c r="E5468" s="1207">
        <v>473511269.91759938</v>
      </c>
      <c r="F5468" s="1211">
        <v>836321446.36264729</v>
      </c>
    </row>
    <row r="5469" spans="2:6" ht="13.15" customHeight="1" x14ac:dyDescent="0.3">
      <c r="B5469" s="1173" t="s">
        <v>6239</v>
      </c>
      <c r="C5469" s="1206">
        <v>195564463.61735576</v>
      </c>
      <c r="D5469" s="1206">
        <v>7628809.2658285983</v>
      </c>
      <c r="E5469" s="1206">
        <v>146360890.57727724</v>
      </c>
      <c r="F5469" s="1210">
        <v>349554163.46046162</v>
      </c>
    </row>
    <row r="5470" spans="2:6" ht="13.15" customHeight="1" x14ac:dyDescent="0.3">
      <c r="B5470" s="1172" t="s">
        <v>6240</v>
      </c>
      <c r="C5470" s="1207">
        <v>1442464637.6739275</v>
      </c>
      <c r="D5470" s="1208">
        <v>33321102.754162971</v>
      </c>
      <c r="E5470" s="1207">
        <v>982416172.07258177</v>
      </c>
      <c r="F5470" s="1211">
        <v>2458201912.5006723</v>
      </c>
    </row>
    <row r="5471" spans="2:6" ht="13.15" customHeight="1" x14ac:dyDescent="0.3">
      <c r="B5471" s="1173" t="s">
        <v>6241</v>
      </c>
      <c r="C5471" s="1206">
        <v>31003599.427770991</v>
      </c>
      <c r="D5471" s="1206">
        <v>1159378.6205878526</v>
      </c>
      <c r="E5471" s="1206">
        <v>4627867.1051193681</v>
      </c>
      <c r="F5471" s="1210">
        <v>36790845.153478213</v>
      </c>
    </row>
    <row r="5472" spans="2:6" ht="13.15" customHeight="1" x14ac:dyDescent="0.3">
      <c r="B5472" s="1172" t="s">
        <v>6242</v>
      </c>
      <c r="C5472" s="1207">
        <v>16229564.50685145</v>
      </c>
      <c r="D5472" s="1208">
        <v>361106.16573900153</v>
      </c>
      <c r="E5472" s="1207">
        <v>5556623.1644448545</v>
      </c>
      <c r="F5472" s="1211">
        <v>22147293.837035306</v>
      </c>
    </row>
    <row r="5473" spans="2:6" ht="13.15" customHeight="1" x14ac:dyDescent="0.3">
      <c r="B5473" s="1173" t="s">
        <v>6243</v>
      </c>
      <c r="C5473" s="1206">
        <v>65856023.242807321</v>
      </c>
      <c r="D5473" s="1206">
        <v>807560.09248525358</v>
      </c>
      <c r="E5473" s="1206">
        <v>35432014.857448243</v>
      </c>
      <c r="F5473" s="1210">
        <v>102095598.19274083</v>
      </c>
    </row>
    <row r="5474" spans="2:6" ht="13.15" customHeight="1" x14ac:dyDescent="0.3">
      <c r="B5474" s="1172" t="s">
        <v>6244</v>
      </c>
      <c r="C5474" s="1207">
        <v>32627211.276393525</v>
      </c>
      <c r="D5474" s="1208">
        <v>2177768.0874194559</v>
      </c>
      <c r="E5474" s="1207">
        <v>17059090.172450889</v>
      </c>
      <c r="F5474" s="1211">
        <v>51864069.536263868</v>
      </c>
    </row>
    <row r="5475" spans="2:6" ht="13.15" customHeight="1" x14ac:dyDescent="0.3">
      <c r="B5475" s="1173" t="s">
        <v>6245</v>
      </c>
      <c r="C5475" s="1206">
        <v>26866126.8655845</v>
      </c>
      <c r="D5475" s="1206">
        <v>1068106.4725428359</v>
      </c>
      <c r="E5475" s="1206">
        <v>5686466.290189594</v>
      </c>
      <c r="F5475" s="1210">
        <v>33620699.628316931</v>
      </c>
    </row>
    <row r="5476" spans="2:6" ht="13.15" customHeight="1" x14ac:dyDescent="0.3">
      <c r="B5476" s="1172" t="s">
        <v>6246</v>
      </c>
      <c r="C5476" s="1207">
        <v>123682465.96404831</v>
      </c>
      <c r="D5476" s="1208">
        <v>1396086.7307120003</v>
      </c>
      <c r="E5476" s="1207">
        <v>47193634.020317778</v>
      </c>
      <c r="F5476" s="1211">
        <v>172272186.71507809</v>
      </c>
    </row>
    <row r="5477" spans="2:6" ht="13.15" customHeight="1" x14ac:dyDescent="0.3">
      <c r="B5477" s="1173" t="s">
        <v>6247</v>
      </c>
      <c r="C5477" s="1206">
        <v>62126.262814166083</v>
      </c>
      <c r="D5477" s="1206">
        <v>0</v>
      </c>
      <c r="E5477" s="1206">
        <v>0</v>
      </c>
      <c r="F5477" s="1210">
        <v>62126.262814166083</v>
      </c>
    </row>
    <row r="5478" spans="2:6" ht="13.15" customHeight="1" x14ac:dyDescent="0.3">
      <c r="B5478" s="1172" t="s">
        <v>6248</v>
      </c>
      <c r="C5478" s="1207">
        <v>928600567.57715559</v>
      </c>
      <c r="D5478" s="1208">
        <v>18183505.830688905</v>
      </c>
      <c r="E5478" s="1207">
        <v>547611619.82106149</v>
      </c>
      <c r="F5478" s="1211">
        <v>1494395693.2289062</v>
      </c>
    </row>
    <row r="5479" spans="2:6" ht="13.15" customHeight="1" x14ac:dyDescent="0.3">
      <c r="B5479" s="1173" t="s">
        <v>6249</v>
      </c>
      <c r="C5479" s="1206">
        <v>3989344982.0293088</v>
      </c>
      <c r="D5479" s="1206">
        <v>61802319.030748613</v>
      </c>
      <c r="E5479" s="1206">
        <v>553476608.03990018</v>
      </c>
      <c r="F5479" s="1210">
        <v>4604623909.0999575</v>
      </c>
    </row>
    <row r="5480" spans="2:6" ht="13.15" customHeight="1" x14ac:dyDescent="0.3">
      <c r="B5480" s="1172" t="s">
        <v>6250</v>
      </c>
      <c r="C5480" s="1207">
        <v>3116398213.0109773</v>
      </c>
      <c r="D5480" s="1208">
        <v>87617715.93430005</v>
      </c>
      <c r="E5480" s="1207">
        <v>1134544319.2738476</v>
      </c>
      <c r="F5480" s="1211">
        <v>4338560248.2191248</v>
      </c>
    </row>
    <row r="5481" spans="2:6" ht="13.15" customHeight="1" x14ac:dyDescent="0.3">
      <c r="B5481" s="1173" t="s">
        <v>6251</v>
      </c>
      <c r="C5481" s="1206">
        <v>3040390075.7181516</v>
      </c>
      <c r="D5481" s="1206">
        <v>53222863.764121182</v>
      </c>
      <c r="E5481" s="1206">
        <v>570529423.3540951</v>
      </c>
      <c r="F5481" s="1210">
        <v>3664142362.8363676</v>
      </c>
    </row>
    <row r="5482" spans="2:6" ht="13.15" customHeight="1" x14ac:dyDescent="0.3">
      <c r="B5482" s="1172" t="s">
        <v>6252</v>
      </c>
      <c r="C5482" s="1207">
        <v>190884.64926198722</v>
      </c>
      <c r="D5482" s="1208">
        <v>2955.1574297646371</v>
      </c>
      <c r="E5482" s="1207">
        <v>0</v>
      </c>
      <c r="F5482" s="1211">
        <v>193839.80669175184</v>
      </c>
    </row>
    <row r="5483" spans="2:6" ht="13.15" customHeight="1" x14ac:dyDescent="0.3">
      <c r="B5483" s="1173" t="s">
        <v>12603</v>
      </c>
      <c r="C5483" s="1206">
        <v>0</v>
      </c>
      <c r="D5483" s="1206">
        <v>3700.9828763242836</v>
      </c>
      <c r="E5483" s="1206">
        <v>0</v>
      </c>
      <c r="F5483" s="1210">
        <v>3700.9828763242836</v>
      </c>
    </row>
    <row r="5484" spans="2:6" ht="13.15" customHeight="1" x14ac:dyDescent="0.3">
      <c r="B5484" s="1172" t="s">
        <v>6253</v>
      </c>
      <c r="C5484" s="1207">
        <v>0</v>
      </c>
      <c r="D5484" s="1208">
        <v>2955.1574297646371</v>
      </c>
      <c r="E5484" s="1207">
        <v>61.739623579753264</v>
      </c>
      <c r="F5484" s="1211">
        <v>3016.8970533443903</v>
      </c>
    </row>
    <row r="5485" spans="2:6" ht="13.15" customHeight="1" x14ac:dyDescent="0.3">
      <c r="B5485" s="1173" t="s">
        <v>12604</v>
      </c>
      <c r="C5485" s="1206">
        <v>0</v>
      </c>
      <c r="D5485" s="1206">
        <v>5910.3148595292741</v>
      </c>
      <c r="E5485" s="1206">
        <v>0</v>
      </c>
      <c r="F5485" s="1210">
        <v>5910.3148595292741</v>
      </c>
    </row>
    <row r="5486" spans="2:6" ht="13.15" customHeight="1" x14ac:dyDescent="0.3">
      <c r="B5486" s="1172" t="s">
        <v>12605</v>
      </c>
      <c r="C5486" s="1207">
        <v>0</v>
      </c>
      <c r="D5486" s="1208">
        <v>2955.1574297646371</v>
      </c>
      <c r="E5486" s="1207">
        <v>0</v>
      </c>
      <c r="F5486" s="1211">
        <v>2955.1574297646371</v>
      </c>
    </row>
    <row r="5487" spans="2:6" ht="13.15" customHeight="1" x14ac:dyDescent="0.3">
      <c r="B5487" s="1173" t="s">
        <v>6254</v>
      </c>
      <c r="C5487" s="1206">
        <v>194298.1801858425</v>
      </c>
      <c r="D5487" s="1206">
        <v>0</v>
      </c>
      <c r="E5487" s="1206">
        <v>0</v>
      </c>
      <c r="F5487" s="1210">
        <v>194298.1801858425</v>
      </c>
    </row>
    <row r="5488" spans="2:6" ht="13.15" customHeight="1" x14ac:dyDescent="0.3">
      <c r="B5488" s="1172" t="s">
        <v>6255</v>
      </c>
      <c r="C5488" s="1207">
        <v>0</v>
      </c>
      <c r="D5488" s="1208">
        <v>62058.306025057391</v>
      </c>
      <c r="E5488" s="1207">
        <v>21608.868252913642</v>
      </c>
      <c r="F5488" s="1211">
        <v>83667.174277971033</v>
      </c>
    </row>
    <row r="5489" spans="2:6" ht="13.15" customHeight="1" x14ac:dyDescent="0.3">
      <c r="B5489" s="1173" t="s">
        <v>12606</v>
      </c>
      <c r="C5489" s="1206">
        <v>0</v>
      </c>
      <c r="D5489" s="1206">
        <v>2955.1574297646371</v>
      </c>
      <c r="E5489" s="1206">
        <v>0</v>
      </c>
      <c r="F5489" s="1210">
        <v>2955.1574297646371</v>
      </c>
    </row>
    <row r="5490" spans="2:6" ht="13.15" customHeight="1" x14ac:dyDescent="0.3">
      <c r="B5490" s="1172" t="s">
        <v>12607</v>
      </c>
      <c r="C5490" s="1207">
        <v>0</v>
      </c>
      <c r="D5490" s="1208">
        <v>2955.1574297646371</v>
      </c>
      <c r="E5490" s="1207">
        <v>0</v>
      </c>
      <c r="F5490" s="1211">
        <v>2955.1574297646371</v>
      </c>
    </row>
    <row r="5491" spans="2:6" ht="13.15" customHeight="1" x14ac:dyDescent="0.3">
      <c r="B5491" s="1173" t="s">
        <v>12608</v>
      </c>
      <c r="C5491" s="1206">
        <v>0</v>
      </c>
      <c r="D5491" s="1206">
        <v>2223.4041614419648</v>
      </c>
      <c r="E5491" s="1206">
        <v>0</v>
      </c>
      <c r="F5491" s="1210">
        <v>2223.4041614419648</v>
      </c>
    </row>
    <row r="5492" spans="2:6" ht="13.15" customHeight="1" x14ac:dyDescent="0.3">
      <c r="B5492" s="1172" t="s">
        <v>6256</v>
      </c>
      <c r="C5492" s="1207">
        <v>0</v>
      </c>
      <c r="D5492" s="1208">
        <v>0</v>
      </c>
      <c r="E5492" s="1207">
        <v>432.17736505827287</v>
      </c>
      <c r="F5492" s="1211">
        <v>432.17736505827287</v>
      </c>
    </row>
    <row r="5493" spans="2:6" ht="13.15" customHeight="1" x14ac:dyDescent="0.3">
      <c r="B5493" s="1173" t="s">
        <v>6257</v>
      </c>
      <c r="C5493" s="1206">
        <v>0</v>
      </c>
      <c r="D5493" s="1206">
        <v>0</v>
      </c>
      <c r="E5493" s="1206">
        <v>246.95849431901306</v>
      </c>
      <c r="F5493" s="1210">
        <v>246.95849431901306</v>
      </c>
    </row>
    <row r="5494" spans="2:6" ht="13.15" customHeight="1" x14ac:dyDescent="0.3">
      <c r="B5494" s="1172" t="s">
        <v>12609</v>
      </c>
      <c r="C5494" s="1207">
        <v>0</v>
      </c>
      <c r="D5494" s="1208">
        <v>29509.357762935455</v>
      </c>
      <c r="E5494" s="1207">
        <v>0</v>
      </c>
      <c r="F5494" s="1211">
        <v>29509.357762935455</v>
      </c>
    </row>
    <row r="5495" spans="2:6" ht="13.15" customHeight="1" x14ac:dyDescent="0.3">
      <c r="B5495" s="1173" t="s">
        <v>6258</v>
      </c>
      <c r="C5495" s="1206">
        <v>597914.07662249065</v>
      </c>
      <c r="D5495" s="1206">
        <v>5910.3148595292741</v>
      </c>
      <c r="E5495" s="1206">
        <v>926.09435369629887</v>
      </c>
      <c r="F5495" s="1210">
        <v>604750.48583571624</v>
      </c>
    </row>
    <row r="5496" spans="2:6" ht="13.15" customHeight="1" x14ac:dyDescent="0.3">
      <c r="B5496" s="1172" t="s">
        <v>6259</v>
      </c>
      <c r="C5496" s="1207">
        <v>75643.845272632985</v>
      </c>
      <c r="D5496" s="1208">
        <v>5910.3148595292741</v>
      </c>
      <c r="E5496" s="1207">
        <v>123.47924715950653</v>
      </c>
      <c r="F5496" s="1211">
        <v>81677.639379321772</v>
      </c>
    </row>
    <row r="5497" spans="2:6" ht="13.15" customHeight="1" x14ac:dyDescent="0.3">
      <c r="B5497" s="1173" t="s">
        <v>6260</v>
      </c>
      <c r="C5497" s="1206">
        <v>1160737.0553477493</v>
      </c>
      <c r="D5497" s="1206">
        <v>62930.781075749801</v>
      </c>
      <c r="E5497" s="1206">
        <v>87176.348494611593</v>
      </c>
      <c r="F5497" s="1210">
        <v>1310844.1849181107</v>
      </c>
    </row>
    <row r="5498" spans="2:6" ht="13.15" customHeight="1" x14ac:dyDescent="0.3">
      <c r="B5498" s="1172" t="s">
        <v>6261</v>
      </c>
      <c r="C5498" s="1207">
        <v>251460895.9542492</v>
      </c>
      <c r="D5498" s="1208">
        <v>14923291.721103156</v>
      </c>
      <c r="E5498" s="1207">
        <v>70229004.500833556</v>
      </c>
      <c r="F5498" s="1211">
        <v>336613192.17618591</v>
      </c>
    </row>
    <row r="5499" spans="2:6" ht="13.15" customHeight="1" x14ac:dyDescent="0.3">
      <c r="B5499" s="1173" t="s">
        <v>6262</v>
      </c>
      <c r="C5499" s="1206">
        <v>10609117.570105255</v>
      </c>
      <c r="D5499" s="1206">
        <v>776038.41323443118</v>
      </c>
      <c r="E5499" s="1206">
        <v>3411422.9008992668</v>
      </c>
      <c r="F5499" s="1210">
        <v>14796578.884238953</v>
      </c>
    </row>
    <row r="5500" spans="2:6" ht="13.15" customHeight="1" x14ac:dyDescent="0.3">
      <c r="B5500" s="1172" t="s">
        <v>6263</v>
      </c>
      <c r="C5500" s="1207">
        <v>11781460.630594108</v>
      </c>
      <c r="D5500" s="1208">
        <v>318945.91974102607</v>
      </c>
      <c r="E5500" s="1207">
        <v>143668.10407008586</v>
      </c>
      <c r="F5500" s="1211">
        <v>12244074.654405219</v>
      </c>
    </row>
    <row r="5501" spans="2:6" ht="13.15" customHeight="1" x14ac:dyDescent="0.3">
      <c r="B5501" s="1173" t="s">
        <v>6264</v>
      </c>
      <c r="C5501" s="1206">
        <v>44814199.380741641</v>
      </c>
      <c r="D5501" s="1206">
        <v>1914224.3333973999</v>
      </c>
      <c r="E5501" s="1206">
        <v>6619537.2213504035</v>
      </c>
      <c r="F5501" s="1210">
        <v>53347960.935489446</v>
      </c>
    </row>
    <row r="5502" spans="2:6" ht="13.15" customHeight="1" x14ac:dyDescent="0.3">
      <c r="B5502" s="1172" t="s">
        <v>6265</v>
      </c>
      <c r="C5502" s="1207">
        <v>31672241.865135781</v>
      </c>
      <c r="D5502" s="1208">
        <v>1372206.2442438551</v>
      </c>
      <c r="E5502" s="1207">
        <v>4460132.1470249547</v>
      </c>
      <c r="F5502" s="1211">
        <v>37504580.256404594</v>
      </c>
    </row>
    <row r="5503" spans="2:6" ht="13.15" customHeight="1" x14ac:dyDescent="0.3">
      <c r="B5503" s="1173" t="s">
        <v>6266</v>
      </c>
      <c r="C5503" s="1206">
        <v>6109810.7299900874</v>
      </c>
      <c r="D5503" s="1206">
        <v>146294.36495158653</v>
      </c>
      <c r="E5503" s="1206">
        <v>1234.7924715950653</v>
      </c>
      <c r="F5503" s="1210">
        <v>6257339.8874132689</v>
      </c>
    </row>
    <row r="5504" spans="2:6" ht="13.15" customHeight="1" x14ac:dyDescent="0.3">
      <c r="B5504" s="1172" t="s">
        <v>6267</v>
      </c>
      <c r="C5504" s="1207">
        <v>10371672.359041879</v>
      </c>
      <c r="D5504" s="1208">
        <v>192704.40877712824</v>
      </c>
      <c r="E5504" s="1207">
        <v>1049.5736008558054</v>
      </c>
      <c r="F5504" s="1211">
        <v>10565426.341419864</v>
      </c>
    </row>
    <row r="5505" spans="2:6" ht="13.15" customHeight="1" x14ac:dyDescent="0.3">
      <c r="B5505" s="1173" t="s">
        <v>6268</v>
      </c>
      <c r="C5505" s="1206">
        <v>13779195.468471171</v>
      </c>
      <c r="D5505" s="1206">
        <v>461131.20864741609</v>
      </c>
      <c r="E5505" s="1206">
        <v>676666.27443409583</v>
      </c>
      <c r="F5505" s="1210">
        <v>14916992.951552683</v>
      </c>
    </row>
    <row r="5506" spans="2:6" ht="13.15" customHeight="1" x14ac:dyDescent="0.3">
      <c r="B5506" s="1172" t="s">
        <v>6269</v>
      </c>
      <c r="C5506" s="1207">
        <v>15574985.816892961</v>
      </c>
      <c r="D5506" s="1208">
        <v>472684.4669799722</v>
      </c>
      <c r="E5506" s="1207">
        <v>659317.44020818523</v>
      </c>
      <c r="F5506" s="1211">
        <v>16706987.72408112</v>
      </c>
    </row>
    <row r="5507" spans="2:6" ht="13.15" customHeight="1" x14ac:dyDescent="0.3">
      <c r="B5507" s="1173" t="s">
        <v>6270</v>
      </c>
      <c r="C5507" s="1206">
        <v>7983019.9597649099</v>
      </c>
      <c r="D5507" s="1206">
        <v>282963.35998908244</v>
      </c>
      <c r="E5507" s="1206">
        <v>296288.4535592359</v>
      </c>
      <c r="F5507" s="1210">
        <v>8562271.773313228</v>
      </c>
    </row>
    <row r="5508" spans="2:6" ht="13.15" customHeight="1" x14ac:dyDescent="0.3">
      <c r="B5508" s="1172" t="s">
        <v>6271</v>
      </c>
      <c r="C5508" s="1207">
        <v>149843903.50571218</v>
      </c>
      <c r="D5508" s="1208">
        <v>10208183.247953065</v>
      </c>
      <c r="E5508" s="1207">
        <v>41690969.025646396</v>
      </c>
      <c r="F5508" s="1211">
        <v>201743055.77931163</v>
      </c>
    </row>
    <row r="5509" spans="2:6" ht="13.15" customHeight="1" x14ac:dyDescent="0.3">
      <c r="B5509" s="1173" t="s">
        <v>6272</v>
      </c>
      <c r="C5509" s="1206">
        <v>12018632.759183576</v>
      </c>
      <c r="D5509" s="1206">
        <v>287790.11712436454</v>
      </c>
      <c r="E5509" s="1206">
        <v>3723146.2603534404</v>
      </c>
      <c r="F5509" s="1210">
        <v>16029569.136661381</v>
      </c>
    </row>
    <row r="5510" spans="2:6" ht="13.15" customHeight="1" x14ac:dyDescent="0.3">
      <c r="B5510" s="1172" t="s">
        <v>6273</v>
      </c>
      <c r="C5510" s="1207">
        <v>13499968.638899811</v>
      </c>
      <c r="D5510" s="1208">
        <v>983279.38213035371</v>
      </c>
      <c r="E5510" s="1207">
        <v>8082025.4247076018</v>
      </c>
      <c r="F5510" s="1211">
        <v>22565273.445737768</v>
      </c>
    </row>
    <row r="5511" spans="2:6" ht="13.15" customHeight="1" x14ac:dyDescent="0.3">
      <c r="B5511" s="1173" t="s">
        <v>6274</v>
      </c>
      <c r="C5511" s="1206">
        <v>28150706.822849717</v>
      </c>
      <c r="D5511" s="1206">
        <v>1733171.6882004847</v>
      </c>
      <c r="E5511" s="1206">
        <v>3673137.1652538409</v>
      </c>
      <c r="F5511" s="1210">
        <v>33557015.676304042</v>
      </c>
    </row>
    <row r="5512" spans="2:6" ht="13.15" customHeight="1" x14ac:dyDescent="0.3">
      <c r="B5512" s="1172" t="s">
        <v>6275</v>
      </c>
      <c r="C5512" s="1207">
        <v>25837288.645134524</v>
      </c>
      <c r="D5512" s="1208">
        <v>1544787.4381421087</v>
      </c>
      <c r="E5512" s="1207">
        <v>4447784.2223090036</v>
      </c>
      <c r="F5512" s="1211">
        <v>31829860.305585638</v>
      </c>
    </row>
    <row r="5513" spans="2:6" ht="13.15" customHeight="1" x14ac:dyDescent="0.3">
      <c r="B5513" s="1173" t="s">
        <v>6276</v>
      </c>
      <c r="C5513" s="1206">
        <v>7829684.1506653316</v>
      </c>
      <c r="D5513" s="1206">
        <v>247951.78053548993</v>
      </c>
      <c r="E5513" s="1206">
        <v>2195275.7956252871</v>
      </c>
      <c r="F5513" s="1210">
        <v>10272911.726826109</v>
      </c>
    </row>
    <row r="5514" spans="2:6" ht="13.15" customHeight="1" x14ac:dyDescent="0.3">
      <c r="B5514" s="1172" t="s">
        <v>6277</v>
      </c>
      <c r="C5514" s="1207">
        <v>27439190.437081322</v>
      </c>
      <c r="D5514" s="1208">
        <v>1427622.4821410598</v>
      </c>
      <c r="E5514" s="1207">
        <v>6910392.5880346214</v>
      </c>
      <c r="F5514" s="1211">
        <v>35777205.507257</v>
      </c>
    </row>
    <row r="5515" spans="2:6" ht="13.15" customHeight="1" x14ac:dyDescent="0.3">
      <c r="B5515" s="1173" t="s">
        <v>6278</v>
      </c>
      <c r="C5515" s="1206">
        <v>18518814.88562575</v>
      </c>
      <c r="D5515" s="1206">
        <v>1339403.9967734669</v>
      </c>
      <c r="E5515" s="1206">
        <v>6754808.7366136461</v>
      </c>
      <c r="F5515" s="1210">
        <v>26613027.619012862</v>
      </c>
    </row>
    <row r="5516" spans="2:6" ht="13.15" customHeight="1" x14ac:dyDescent="0.3">
      <c r="B5516" s="1172" t="s">
        <v>6279</v>
      </c>
      <c r="C5516" s="1207">
        <v>5682846.2820342686</v>
      </c>
      <c r="D5516" s="1208">
        <v>124834.29314020045</v>
      </c>
      <c r="E5516" s="1207">
        <v>611530.97155745619</v>
      </c>
      <c r="F5516" s="1211">
        <v>6419211.5467319256</v>
      </c>
    </row>
    <row r="5517" spans="2:6" ht="13.15" customHeight="1" x14ac:dyDescent="0.3">
      <c r="B5517" s="1173" t="s">
        <v>6280</v>
      </c>
      <c r="C5517" s="1206">
        <v>81783558.533516049</v>
      </c>
      <c r="D5517" s="1206">
        <v>5012129.9391979016</v>
      </c>
      <c r="E5517" s="1206">
        <v>30984074.795052495</v>
      </c>
      <c r="F5517" s="1210">
        <v>117779763.26776645</v>
      </c>
    </row>
    <row r="5518" spans="2:6" ht="13.15" customHeight="1" x14ac:dyDescent="0.3">
      <c r="B5518" s="1172" t="s">
        <v>6281</v>
      </c>
      <c r="C5518" s="1207">
        <v>13295429.865942407</v>
      </c>
      <c r="D5518" s="1208">
        <v>801987.50990341196</v>
      </c>
      <c r="E5518" s="1207">
        <v>2068215.6502981547</v>
      </c>
      <c r="F5518" s="1211">
        <v>16165633.026143974</v>
      </c>
    </row>
    <row r="5519" spans="2:6" ht="13.15" customHeight="1" x14ac:dyDescent="0.3">
      <c r="B5519" s="1173" t="s">
        <v>6282</v>
      </c>
      <c r="C5519" s="1206">
        <v>13463785.211106947</v>
      </c>
      <c r="D5519" s="1206">
        <v>533715.50399373053</v>
      </c>
      <c r="E5519" s="1206">
        <v>1595784.0506658829</v>
      </c>
      <c r="F5519" s="1210">
        <v>15593284.765766561</v>
      </c>
    </row>
    <row r="5520" spans="2:6" ht="13.15" customHeight="1" x14ac:dyDescent="0.3">
      <c r="B5520" s="1172" t="s">
        <v>6283</v>
      </c>
      <c r="C5520" s="1207">
        <v>13809644.164311964</v>
      </c>
      <c r="D5520" s="1208">
        <v>736917.75773564191</v>
      </c>
      <c r="E5520" s="1207">
        <v>1542132.3177750767</v>
      </c>
      <c r="F5520" s="1211">
        <v>16088694.239822682</v>
      </c>
    </row>
    <row r="5521" spans="2:6" ht="13.15" customHeight="1" x14ac:dyDescent="0.3">
      <c r="B5521" s="1173" t="s">
        <v>6284</v>
      </c>
      <c r="C5521" s="1206">
        <v>11276940.7600483</v>
      </c>
      <c r="D5521" s="1206">
        <v>276335.36403946736</v>
      </c>
      <c r="E5521" s="1206">
        <v>274062.18907052471</v>
      </c>
      <c r="F5521" s="1210">
        <v>11827338.313158292</v>
      </c>
    </row>
    <row r="5522" spans="2:6" ht="13.15" customHeight="1" x14ac:dyDescent="0.3">
      <c r="B5522" s="1172" t="s">
        <v>6285</v>
      </c>
      <c r="C5522" s="1207">
        <v>14306244.643114429</v>
      </c>
      <c r="D5522" s="1208">
        <v>280177.06869816134</v>
      </c>
      <c r="E5522" s="1207">
        <v>7347.0152059906395</v>
      </c>
      <c r="F5522" s="1211">
        <v>14593768.727018582</v>
      </c>
    </row>
    <row r="5523" spans="2:6" ht="13.15" customHeight="1" x14ac:dyDescent="0.3">
      <c r="B5523" s="1173" t="s">
        <v>6286</v>
      </c>
      <c r="C5523" s="1206">
        <v>3817692.9852397447</v>
      </c>
      <c r="D5523" s="1206">
        <v>136134.25226449096</v>
      </c>
      <c r="E5523" s="1206">
        <v>288015.34399954899</v>
      </c>
      <c r="F5523" s="1210">
        <v>4241842.5815037843</v>
      </c>
    </row>
    <row r="5524" spans="2:6" ht="13.15" customHeight="1" x14ac:dyDescent="0.3">
      <c r="B5524" s="1172" t="s">
        <v>6287</v>
      </c>
      <c r="C5524" s="1207">
        <v>59123311.389832124</v>
      </c>
      <c r="D5524" s="1208">
        <v>2354008.0476593226</v>
      </c>
      <c r="E5524" s="1207">
        <v>8732328.8798731435</v>
      </c>
      <c r="F5524" s="1211">
        <v>70209648.317364588</v>
      </c>
    </row>
    <row r="5525" spans="2:6" ht="13.15" customHeight="1" x14ac:dyDescent="0.3">
      <c r="B5525" s="1173" t="s">
        <v>6288</v>
      </c>
      <c r="C5525" s="1206">
        <v>15383828.085157061</v>
      </c>
      <c r="D5525" s="1206">
        <v>750398.90448666376</v>
      </c>
      <c r="E5525" s="1206">
        <v>2392657.3722097576</v>
      </c>
      <c r="F5525" s="1210">
        <v>18526884.36185348</v>
      </c>
    </row>
    <row r="5526" spans="2:6" ht="13.15" customHeight="1" x14ac:dyDescent="0.3">
      <c r="B5526" s="1172" t="s">
        <v>6289</v>
      </c>
      <c r="C5526" s="1207">
        <v>19469141.89482706</v>
      </c>
      <c r="D5526" s="1208">
        <v>1531559.5905993527</v>
      </c>
      <c r="E5526" s="1207">
        <v>10611683.021640832</v>
      </c>
      <c r="F5526" s="1211">
        <v>31612384.507067248</v>
      </c>
    </row>
    <row r="5527" spans="2:6" ht="13.15" customHeight="1" x14ac:dyDescent="0.3">
      <c r="B5527" s="1173" t="s">
        <v>6290</v>
      </c>
      <c r="C5527" s="1206">
        <v>28100459.64765057</v>
      </c>
      <c r="D5527" s="1206">
        <v>1456259.3648533022</v>
      </c>
      <c r="E5527" s="1206">
        <v>6410672.0747801</v>
      </c>
      <c r="F5527" s="1210">
        <v>35967391.087283976</v>
      </c>
    </row>
    <row r="5528" spans="2:6" ht="13.15" customHeight="1" x14ac:dyDescent="0.3">
      <c r="B5528" s="1172" t="s">
        <v>6291</v>
      </c>
      <c r="C5528" s="1207">
        <v>10619358.16287682</v>
      </c>
      <c r="D5528" s="1208">
        <v>411963.0178874273</v>
      </c>
      <c r="E5528" s="1207">
        <v>2196510.5880968813</v>
      </c>
      <c r="F5528" s="1211">
        <v>13227831.768861128</v>
      </c>
    </row>
    <row r="5529" spans="2:6" ht="13.15" customHeight="1" x14ac:dyDescent="0.3">
      <c r="B5529" s="1173" t="s">
        <v>6292</v>
      </c>
      <c r="C5529" s="1206">
        <v>9734024.7824657131</v>
      </c>
      <c r="D5529" s="1206">
        <v>1103568.3617000112</v>
      </c>
      <c r="E5529" s="1206">
        <v>830482.18979487941</v>
      </c>
      <c r="F5529" s="1210">
        <v>11668075.333960604</v>
      </c>
    </row>
    <row r="5530" spans="2:6" ht="13.15" customHeight="1" x14ac:dyDescent="0.3">
      <c r="B5530" s="1172" t="s">
        <v>6293</v>
      </c>
      <c r="C5530" s="1207">
        <v>46804424.45058623</v>
      </c>
      <c r="D5530" s="1208">
        <v>2178133.9640536183</v>
      </c>
      <c r="E5530" s="1207">
        <v>12722005.095220376</v>
      </c>
      <c r="F5530" s="1211">
        <v>61704563.509860218</v>
      </c>
    </row>
    <row r="5531" spans="2:6" ht="13.15" customHeight="1" x14ac:dyDescent="0.3">
      <c r="B5531" s="1173" t="s">
        <v>6294</v>
      </c>
      <c r="C5531" s="1206">
        <v>231050165.6893858</v>
      </c>
      <c r="D5531" s="1206">
        <v>12632735.12511434</v>
      </c>
      <c r="E5531" s="1206">
        <v>108975491.30369522</v>
      </c>
      <c r="F5531" s="1210">
        <v>352658392.11819535</v>
      </c>
    </row>
    <row r="5532" spans="2:6" ht="13.15" customHeight="1" x14ac:dyDescent="0.3">
      <c r="B5532" s="1172" t="s">
        <v>6295</v>
      </c>
      <c r="C5532" s="1207">
        <v>25199094.903610535</v>
      </c>
      <c r="D5532" s="1208">
        <v>1836531.8373510628</v>
      </c>
      <c r="E5532" s="1207">
        <v>2091368.0091405618</v>
      </c>
      <c r="F5532" s="1211">
        <v>29126994.750102159</v>
      </c>
    </row>
    <row r="5533" spans="2:6" ht="13.15" customHeight="1" x14ac:dyDescent="0.3">
      <c r="B5533" s="1173" t="s">
        <v>6296</v>
      </c>
      <c r="C5533" s="1206">
        <v>22264141.015279766</v>
      </c>
      <c r="D5533" s="1206">
        <v>1513631.6355254475</v>
      </c>
      <c r="E5533" s="1206">
        <v>1618072.0547781738</v>
      </c>
      <c r="F5533" s="1210">
        <v>25395844.705583386</v>
      </c>
    </row>
    <row r="5534" spans="2:6" ht="13.15" customHeight="1" x14ac:dyDescent="0.3">
      <c r="B5534" s="1172" t="s">
        <v>6297</v>
      </c>
      <c r="C5534" s="1207">
        <v>64885897.754247651</v>
      </c>
      <c r="D5534" s="1208">
        <v>3262156.0701824711</v>
      </c>
      <c r="E5534" s="1207">
        <v>9659928.0744370446</v>
      </c>
      <c r="F5534" s="1211">
        <v>77807981.89886716</v>
      </c>
    </row>
    <row r="5535" spans="2:6" ht="13.15" customHeight="1" x14ac:dyDescent="0.3">
      <c r="B5535" s="1173" t="s">
        <v>6298</v>
      </c>
      <c r="C5535" s="1206">
        <v>155683089.50405902</v>
      </c>
      <c r="D5535" s="1206">
        <v>6170340.5689920867</v>
      </c>
      <c r="E5535" s="1206">
        <v>29244329.439854033</v>
      </c>
      <c r="F5535" s="1210">
        <v>191097759.51290512</v>
      </c>
    </row>
    <row r="5536" spans="2:6" ht="13.15" customHeight="1" x14ac:dyDescent="0.3">
      <c r="B5536" s="1172" t="s">
        <v>6299</v>
      </c>
      <c r="C5536" s="1207">
        <v>16636593.934211953</v>
      </c>
      <c r="D5536" s="1208">
        <v>657311.44544907717</v>
      </c>
      <c r="E5536" s="1207">
        <v>1258500.4870496907</v>
      </c>
      <c r="F5536" s="1211">
        <v>18552405.866710722</v>
      </c>
    </row>
    <row r="5537" spans="2:6" ht="13.15" customHeight="1" x14ac:dyDescent="0.3">
      <c r="B5537" s="1173" t="s">
        <v>6300</v>
      </c>
      <c r="C5537" s="1206">
        <v>8278085.5728229601</v>
      </c>
      <c r="D5537" s="1206">
        <v>376304.11823493394</v>
      </c>
      <c r="E5537" s="1206">
        <v>1733648.6301194718</v>
      </c>
      <c r="F5537" s="1210">
        <v>10388038.321177367</v>
      </c>
    </row>
    <row r="5538" spans="2:6" ht="13.15" customHeight="1" x14ac:dyDescent="0.3">
      <c r="B5538" s="1172" t="s">
        <v>6301</v>
      </c>
      <c r="C5538" s="1207">
        <v>35616372.035795137</v>
      </c>
      <c r="D5538" s="1208">
        <v>1166175.4826763119</v>
      </c>
      <c r="E5538" s="1207">
        <v>3235156.2755790711</v>
      </c>
      <c r="F5538" s="1211">
        <v>40017703.794050522</v>
      </c>
    </row>
    <row r="5539" spans="2:6" ht="13.15" customHeight="1" x14ac:dyDescent="0.3">
      <c r="B5539" s="1173" t="s">
        <v>6302</v>
      </c>
      <c r="C5539" s="1206">
        <v>115008956.96900593</v>
      </c>
      <c r="D5539" s="1206">
        <v>3229396.0392467962</v>
      </c>
      <c r="E5539" s="1206">
        <v>100114874.44972616</v>
      </c>
      <c r="F5539" s="1210">
        <v>218353227.4579789</v>
      </c>
    </row>
    <row r="5540" spans="2:6" ht="13.15" customHeight="1" x14ac:dyDescent="0.3">
      <c r="B5540" s="1172" t="s">
        <v>6303</v>
      </c>
      <c r="C5540" s="1207">
        <v>28717079.873735778</v>
      </c>
      <c r="D5540" s="1208">
        <v>1692151.2886397049</v>
      </c>
      <c r="E5540" s="1207">
        <v>4032214.8159936853</v>
      </c>
      <c r="F5540" s="1211">
        <v>34441445.978369169</v>
      </c>
    </row>
    <row r="5541" spans="2:6" ht="13.15" customHeight="1" x14ac:dyDescent="0.3">
      <c r="B5541" s="1173" t="s">
        <v>6304</v>
      </c>
      <c r="C5541" s="1206">
        <v>13922836.849747006</v>
      </c>
      <c r="D5541" s="1206">
        <v>521754.15249230195</v>
      </c>
      <c r="E5541" s="1206">
        <v>3056296.5860685259</v>
      </c>
      <c r="F5541" s="1210">
        <v>17500887.588307835</v>
      </c>
    </row>
    <row r="5542" spans="2:6" ht="13.15" customHeight="1" x14ac:dyDescent="0.3">
      <c r="B5542" s="1172" t="s">
        <v>6305</v>
      </c>
      <c r="C5542" s="1207">
        <v>304145468.77426839</v>
      </c>
      <c r="D5542" s="1208">
        <v>21759246.320704136</v>
      </c>
      <c r="E5542" s="1207">
        <v>108219150.4899133</v>
      </c>
      <c r="F5542" s="1211">
        <v>434123865.58488584</v>
      </c>
    </row>
    <row r="5543" spans="2:6" ht="13.15" customHeight="1" x14ac:dyDescent="0.3">
      <c r="B5543" s="1173" t="s">
        <v>6306</v>
      </c>
      <c r="C5543" s="1206">
        <v>35294134.716583177</v>
      </c>
      <c r="D5543" s="1206">
        <v>2487806.318336478</v>
      </c>
      <c r="E5543" s="1206">
        <v>15386255.071557477</v>
      </c>
      <c r="F5543" s="1210">
        <v>53168196.106477134</v>
      </c>
    </row>
    <row r="5544" spans="2:6" ht="13.15" customHeight="1" x14ac:dyDescent="0.3">
      <c r="B5544" s="1172" t="s">
        <v>6307</v>
      </c>
      <c r="C5544" s="1207">
        <v>4688279.9120597951</v>
      </c>
      <c r="D5544" s="1208">
        <v>414439.72125713475</v>
      </c>
      <c r="E5544" s="1207">
        <v>1467489.1128671553</v>
      </c>
      <c r="F5544" s="1211">
        <v>6570208.7461840846</v>
      </c>
    </row>
    <row r="5545" spans="2:6" ht="13.15" customHeight="1" x14ac:dyDescent="0.3">
      <c r="B5545" s="1173" t="s">
        <v>6308</v>
      </c>
      <c r="C5545" s="1206">
        <v>16330195.398486702</v>
      </c>
      <c r="D5545" s="1206">
        <v>1112363.4730981204</v>
      </c>
      <c r="E5545" s="1206">
        <v>4176562.0559231495</v>
      </c>
      <c r="F5545" s="1210">
        <v>21619120.92750797</v>
      </c>
    </row>
    <row r="5546" spans="2:6" ht="13.15" customHeight="1" x14ac:dyDescent="0.3">
      <c r="B5546" s="1172" t="s">
        <v>6309</v>
      </c>
      <c r="C5546" s="1207">
        <v>8663404.9435077459</v>
      </c>
      <c r="D5546" s="1208">
        <v>375938.24160077266</v>
      </c>
      <c r="E5546" s="1207">
        <v>3011288.400478886</v>
      </c>
      <c r="F5546" s="1211">
        <v>12050631.585587405</v>
      </c>
    </row>
    <row r="5547" spans="2:6" ht="13.15" customHeight="1" x14ac:dyDescent="0.3">
      <c r="B5547" s="1173" t="s">
        <v>6310</v>
      </c>
      <c r="C5547" s="1206">
        <v>20961537.614736591</v>
      </c>
      <c r="D5547" s="1206">
        <v>702905.30293687456</v>
      </c>
      <c r="E5547" s="1206">
        <v>7587984.9568224158</v>
      </c>
      <c r="F5547" s="1210">
        <v>29252427.874495879</v>
      </c>
    </row>
    <row r="5548" spans="2:6" ht="13.15" customHeight="1" x14ac:dyDescent="0.3">
      <c r="B5548" s="1172" t="s">
        <v>6311</v>
      </c>
      <c r="C5548" s="1207">
        <v>75593734.638670772</v>
      </c>
      <c r="D5548" s="1208">
        <v>5931746.7869841848</v>
      </c>
      <c r="E5548" s="1207">
        <v>76916074.997563228</v>
      </c>
      <c r="F5548" s="1211">
        <v>158441556.42321819</v>
      </c>
    </row>
    <row r="5549" spans="2:6" ht="13.15" customHeight="1" x14ac:dyDescent="0.3">
      <c r="B5549" s="1173" t="s">
        <v>6312</v>
      </c>
      <c r="C5549" s="1206">
        <v>13812374.989051053</v>
      </c>
      <c r="D5549" s="1206">
        <v>1612530.9041749043</v>
      </c>
      <c r="E5549" s="1206">
        <v>11362560.323617788</v>
      </c>
      <c r="F5549" s="1210">
        <v>26787466.216843747</v>
      </c>
    </row>
    <row r="5550" spans="2:6" ht="13.15" customHeight="1" x14ac:dyDescent="0.3">
      <c r="B5550" s="1172" t="s">
        <v>6313</v>
      </c>
      <c r="C5550" s="1207">
        <v>11315172.30639548</v>
      </c>
      <c r="D5550" s="1208">
        <v>1733861.2249340976</v>
      </c>
      <c r="E5550" s="1207">
        <v>4810813.2089579543</v>
      </c>
      <c r="F5550" s="1211">
        <v>17859846.740287531</v>
      </c>
    </row>
    <row r="5551" spans="2:6" ht="13.15" customHeight="1" x14ac:dyDescent="0.3">
      <c r="B5551" s="1173" t="s">
        <v>6314</v>
      </c>
      <c r="C5551" s="1206">
        <v>395833.04593025823</v>
      </c>
      <c r="D5551" s="1206">
        <v>10694.855460100591</v>
      </c>
      <c r="E5551" s="1206">
        <v>0</v>
      </c>
      <c r="F5551" s="1210">
        <v>406527.90139035881</v>
      </c>
    </row>
    <row r="5552" spans="2:6" ht="13.15" customHeight="1" x14ac:dyDescent="0.3">
      <c r="B5552" s="1172" t="s">
        <v>6315</v>
      </c>
      <c r="C5552" s="1207">
        <v>32388400.65296061</v>
      </c>
      <c r="D5552" s="1208">
        <v>1854445.7202467313</v>
      </c>
      <c r="E5552" s="1207">
        <v>3508107.1514251591</v>
      </c>
      <c r="F5552" s="1211">
        <v>37750953.524632499</v>
      </c>
    </row>
    <row r="5553" spans="2:6" ht="13.15" customHeight="1" x14ac:dyDescent="0.3">
      <c r="B5553" s="1173" t="s">
        <v>6316</v>
      </c>
      <c r="C5553" s="1206">
        <v>54075928.024582744</v>
      </c>
      <c r="D5553" s="1206">
        <v>4270666.8678917205</v>
      </c>
      <c r="E5553" s="1206">
        <v>17110889.716634296</v>
      </c>
      <c r="F5553" s="1210">
        <v>75457484.609108761</v>
      </c>
    </row>
    <row r="5554" spans="2:6" ht="13.15" customHeight="1" x14ac:dyDescent="0.3">
      <c r="B5554" s="1172" t="s">
        <v>6317</v>
      </c>
      <c r="C5554" s="1207">
        <v>18721442.0812658</v>
      </c>
      <c r="D5554" s="1208">
        <v>1747060.9281203798</v>
      </c>
      <c r="E5554" s="1207">
        <v>12493012.831363071</v>
      </c>
      <c r="F5554" s="1211">
        <v>32961515.840749249</v>
      </c>
    </row>
    <row r="5555" spans="2:6" ht="13.15" customHeight="1" x14ac:dyDescent="0.3">
      <c r="B5555" s="1173" t="s">
        <v>6318</v>
      </c>
      <c r="C5555" s="1206">
        <v>16333062.764462739</v>
      </c>
      <c r="D5555" s="1206">
        <v>1582261.648787172</v>
      </c>
      <c r="E5555" s="1206">
        <v>6285834.5559018403</v>
      </c>
      <c r="F5555" s="1210">
        <v>24201158.96915175</v>
      </c>
    </row>
    <row r="5556" spans="2:6" ht="13.15" customHeight="1" x14ac:dyDescent="0.3">
      <c r="B5556" s="1172" t="s">
        <v>6319</v>
      </c>
      <c r="C5556" s="1207">
        <v>10257796.96742207</v>
      </c>
      <c r="D5556" s="1208">
        <v>902885.02786251879</v>
      </c>
      <c r="E5556" s="1207">
        <v>2218551.6337148538</v>
      </c>
      <c r="F5556" s="1211">
        <v>13379233.628999442</v>
      </c>
    </row>
    <row r="5557" spans="2:6" ht="13.15" customHeight="1" x14ac:dyDescent="0.3">
      <c r="B5557" s="1173" t="s">
        <v>6320</v>
      </c>
      <c r="C5557" s="1206">
        <v>40932332.014133431</v>
      </c>
      <c r="D5557" s="1206">
        <v>3394209.3907582392</v>
      </c>
      <c r="E5557" s="1206">
        <v>15711775.83329697</v>
      </c>
      <c r="F5557" s="1210">
        <v>60038317.238188639</v>
      </c>
    </row>
    <row r="5558" spans="2:6" ht="13.15" customHeight="1" x14ac:dyDescent="0.3">
      <c r="B5558" s="1172" t="s">
        <v>6321</v>
      </c>
      <c r="C5558" s="1207">
        <v>12132917.77451425</v>
      </c>
      <c r="D5558" s="1208">
        <v>1158731.3003889516</v>
      </c>
      <c r="E5558" s="1207">
        <v>3108960.4849820551</v>
      </c>
      <c r="F5558" s="1211">
        <v>16400609.559885256</v>
      </c>
    </row>
    <row r="5559" spans="2:6" ht="13.15" customHeight="1" x14ac:dyDescent="0.3">
      <c r="B5559" s="1173" t="s">
        <v>6322</v>
      </c>
      <c r="C5559" s="1206">
        <v>8785063.1856339481</v>
      </c>
      <c r="D5559" s="1206">
        <v>818409.7419059613</v>
      </c>
      <c r="E5559" s="1206">
        <v>3834709.7601620555</v>
      </c>
      <c r="F5559" s="1210">
        <v>13438182.687701965</v>
      </c>
    </row>
    <row r="5560" spans="2:6" ht="13.15" customHeight="1" x14ac:dyDescent="0.3">
      <c r="B5560" s="1172" t="s">
        <v>6323</v>
      </c>
      <c r="C5560" s="1207">
        <v>19788921.471773829</v>
      </c>
      <c r="D5560" s="1208">
        <v>2519201.3479831666</v>
      </c>
      <c r="E5560" s="1207">
        <v>23007371.373835772</v>
      </c>
      <c r="F5560" s="1211">
        <v>45315494.193592772</v>
      </c>
    </row>
    <row r="5561" spans="2:6" ht="13.15" customHeight="1" x14ac:dyDescent="0.3">
      <c r="B5561" s="1173" t="s">
        <v>6324</v>
      </c>
      <c r="C5561" s="1206">
        <v>44190752.092808731</v>
      </c>
      <c r="D5561" s="1206">
        <v>2311059.7596800784</v>
      </c>
      <c r="E5561" s="1206">
        <v>8154322.523919492</v>
      </c>
      <c r="F5561" s="1210">
        <v>54656134.376408301</v>
      </c>
    </row>
    <row r="5562" spans="2:6" ht="13.15" customHeight="1" x14ac:dyDescent="0.3">
      <c r="B5562" s="1172" t="s">
        <v>6325</v>
      </c>
      <c r="C5562" s="1207">
        <v>44122754.556805514</v>
      </c>
      <c r="D5562" s="1208">
        <v>2807765.4349105661</v>
      </c>
      <c r="E5562" s="1207">
        <v>5592992.5000898484</v>
      </c>
      <c r="F5562" s="1211">
        <v>52523512.491805926</v>
      </c>
    </row>
    <row r="5563" spans="2:6" ht="13.15" customHeight="1" x14ac:dyDescent="0.3">
      <c r="B5563" s="1173" t="s">
        <v>6326</v>
      </c>
      <c r="C5563" s="1206">
        <v>79015184.954269409</v>
      </c>
      <c r="D5563" s="1206">
        <v>5435491.4214572813</v>
      </c>
      <c r="E5563" s="1206">
        <v>60001048.501454324</v>
      </c>
      <c r="F5563" s="1210">
        <v>144451724.87718099</v>
      </c>
    </row>
    <row r="5564" spans="2:6" ht="13.15" customHeight="1" x14ac:dyDescent="0.3">
      <c r="B5564" s="1172" t="s">
        <v>6327</v>
      </c>
      <c r="C5564" s="1207">
        <v>179190438.48180673</v>
      </c>
      <c r="D5564" s="1208">
        <v>13660848.467107702</v>
      </c>
      <c r="E5564" s="1207">
        <v>89575060.011642143</v>
      </c>
      <c r="F5564" s="1211">
        <v>282426346.96055657</v>
      </c>
    </row>
    <row r="5565" spans="2:6" ht="13.15" customHeight="1" x14ac:dyDescent="0.3">
      <c r="B5565" s="1173" t="s">
        <v>6328</v>
      </c>
      <c r="C5565" s="1206">
        <v>12495571.299864635</v>
      </c>
      <c r="D5565" s="1206">
        <v>517490.28248649894</v>
      </c>
      <c r="E5565" s="1206">
        <v>3795690.3180596507</v>
      </c>
      <c r="F5565" s="1210">
        <v>16808751.900410783</v>
      </c>
    </row>
    <row r="5566" spans="2:6" ht="13.15" customHeight="1" x14ac:dyDescent="0.3">
      <c r="B5566" s="1172" t="s">
        <v>6329</v>
      </c>
      <c r="C5566" s="1207">
        <v>21694354.433469832</v>
      </c>
      <c r="D5566" s="1208">
        <v>732611.67119512777</v>
      </c>
      <c r="E5566" s="1207">
        <v>3473547.2961747963</v>
      </c>
      <c r="F5566" s="1211">
        <v>25900513.400839753</v>
      </c>
    </row>
    <row r="5567" spans="2:6" ht="13.15" customHeight="1" x14ac:dyDescent="0.3">
      <c r="B5567" s="1173" t="s">
        <v>6330</v>
      </c>
      <c r="C5567" s="1206">
        <v>32489031.544595867</v>
      </c>
      <c r="D5567" s="1206">
        <v>1843793.0813213426</v>
      </c>
      <c r="E5567" s="1206">
        <v>16689948.963067537</v>
      </c>
      <c r="F5567" s="1210">
        <v>51022773.58898475</v>
      </c>
    </row>
    <row r="5568" spans="2:6" ht="13.15" customHeight="1" x14ac:dyDescent="0.3">
      <c r="B5568" s="1172" t="s">
        <v>6331</v>
      </c>
      <c r="C5568" s="1207">
        <v>16176859.589387123</v>
      </c>
      <c r="D5568" s="1208">
        <v>1240870.6047581718</v>
      </c>
      <c r="E5568" s="1207">
        <v>7912797.1164754992</v>
      </c>
      <c r="F5568" s="1211">
        <v>25330527.310620796</v>
      </c>
    </row>
    <row r="5569" spans="2:6" ht="13.15" customHeight="1" x14ac:dyDescent="0.3">
      <c r="B5569" s="1173" t="s">
        <v>6332</v>
      </c>
      <c r="C5569" s="1206">
        <v>11621570.842120729</v>
      </c>
      <c r="D5569" s="1206">
        <v>663123.25506094762</v>
      </c>
      <c r="E5569" s="1206">
        <v>4585463.5828918554</v>
      </c>
      <c r="F5569" s="1210">
        <v>16870157.680073533</v>
      </c>
    </row>
    <row r="5570" spans="2:6" ht="13.15" customHeight="1" x14ac:dyDescent="0.3">
      <c r="B5570" s="1172" t="s">
        <v>6333</v>
      </c>
      <c r="C5570" s="1207">
        <v>6596580.2397318501</v>
      </c>
      <c r="D5570" s="1208">
        <v>317707.56805617234</v>
      </c>
      <c r="E5570" s="1207">
        <v>4693816.6222743224</v>
      </c>
      <c r="F5570" s="1211">
        <v>11608104.430062346</v>
      </c>
    </row>
    <row r="5571" spans="2:6" ht="13.15" customHeight="1" x14ac:dyDescent="0.3">
      <c r="B5571" s="1173" t="s">
        <v>6334</v>
      </c>
      <c r="C5571" s="1206">
        <v>14878215.88471562</v>
      </c>
      <c r="D5571" s="1206">
        <v>438629.79564649402</v>
      </c>
      <c r="E5571" s="1206">
        <v>1202996.5654514923</v>
      </c>
      <c r="F5571" s="1210">
        <v>16519842.245813606</v>
      </c>
    </row>
    <row r="5572" spans="2:6" ht="13.15" customHeight="1" x14ac:dyDescent="0.3">
      <c r="B5572" s="1172" t="s">
        <v>6335</v>
      </c>
      <c r="C5572" s="1207">
        <v>116300910.15306674</v>
      </c>
      <c r="D5572" s="1208">
        <v>6498081.600131222</v>
      </c>
      <c r="E5572" s="1207">
        <v>57658078.804519333</v>
      </c>
      <c r="F5572" s="1211">
        <v>180457070.55771729</v>
      </c>
    </row>
    <row r="5573" spans="2:6" ht="13.15" customHeight="1" x14ac:dyDescent="0.3">
      <c r="B5573" s="1173" t="s">
        <v>6336</v>
      </c>
      <c r="C5573" s="1206">
        <v>104077602.07968879</v>
      </c>
      <c r="D5573" s="1206">
        <v>10098729.845625879</v>
      </c>
      <c r="E5573" s="1206">
        <v>33855710.82938952</v>
      </c>
      <c r="F5573" s="1210">
        <v>148032042.75470418</v>
      </c>
    </row>
    <row r="5574" spans="2:6" ht="13.15" customHeight="1" x14ac:dyDescent="0.3">
      <c r="B5574" s="1172" t="s">
        <v>6337</v>
      </c>
      <c r="C5574" s="1207">
        <v>4841342.6386854658</v>
      </c>
      <c r="D5574" s="1208">
        <v>180137.95361151002</v>
      </c>
      <c r="E5574" s="1207">
        <v>336913.12587471353</v>
      </c>
      <c r="F5574" s="1211">
        <v>5358393.7181716897</v>
      </c>
    </row>
    <row r="5575" spans="2:6" ht="13.15" customHeight="1" x14ac:dyDescent="0.3">
      <c r="B5575" s="1173" t="s">
        <v>6338</v>
      </c>
      <c r="C5575" s="1206">
        <v>9134199.1285258643</v>
      </c>
      <c r="D5575" s="1206">
        <v>697276.43164208473</v>
      </c>
      <c r="E5575" s="1206">
        <v>6213907.8944314262</v>
      </c>
      <c r="F5575" s="1210">
        <v>16045383.454599377</v>
      </c>
    </row>
    <row r="5576" spans="2:6" ht="13.15" customHeight="1" x14ac:dyDescent="0.3">
      <c r="B5576" s="1172" t="s">
        <v>6339</v>
      </c>
      <c r="C5576" s="1207">
        <v>4680087.4378425423</v>
      </c>
      <c r="D5576" s="1208">
        <v>226843.5131800283</v>
      </c>
      <c r="E5576" s="1207">
        <v>358521.99412762717</v>
      </c>
      <c r="F5576" s="1211">
        <v>5265452.9451501984</v>
      </c>
    </row>
    <row r="5577" spans="2:6" ht="13.15" customHeight="1" x14ac:dyDescent="0.3">
      <c r="B5577" s="1173" t="s">
        <v>6340</v>
      </c>
      <c r="C5577" s="1206">
        <v>14826193.673436064</v>
      </c>
      <c r="D5577" s="1206">
        <v>461173.42518212704</v>
      </c>
      <c r="E5577" s="1206">
        <v>3300229.8388321307</v>
      </c>
      <c r="F5577" s="1210">
        <v>18587596.93745032</v>
      </c>
    </row>
    <row r="5578" spans="2:6" ht="13.15" customHeight="1" x14ac:dyDescent="0.3">
      <c r="B5578" s="1172" t="s">
        <v>6341</v>
      </c>
      <c r="C5578" s="1207">
        <v>9524160.9012670908</v>
      </c>
      <c r="D5578" s="1208">
        <v>820872.37309743161</v>
      </c>
      <c r="E5578" s="1207">
        <v>8422334.2298792005</v>
      </c>
      <c r="F5578" s="1211">
        <v>18767367.504243724</v>
      </c>
    </row>
    <row r="5579" spans="2:6" ht="13.15" customHeight="1" x14ac:dyDescent="0.3">
      <c r="B5579" s="1173" t="s">
        <v>6342</v>
      </c>
      <c r="C5579" s="1206">
        <v>9533445.7053799778</v>
      </c>
      <c r="D5579" s="1206">
        <v>996915.32284198224</v>
      </c>
      <c r="E5579" s="1206">
        <v>12791276.95287686</v>
      </c>
      <c r="F5579" s="1210">
        <v>23321637.98109882</v>
      </c>
    </row>
    <row r="5580" spans="2:6" ht="13.15" customHeight="1" x14ac:dyDescent="0.3">
      <c r="B5580" s="1172" t="s">
        <v>6343</v>
      </c>
      <c r="C5580" s="1207">
        <v>142371684.31339294</v>
      </c>
      <c r="D5580" s="1208">
        <v>11970864.293916486</v>
      </c>
      <c r="E5580" s="1207">
        <v>75442061.797995359</v>
      </c>
      <c r="F5580" s="1211">
        <v>229784610.40530479</v>
      </c>
    </row>
    <row r="5581" spans="2:6" ht="13.15" customHeight="1" x14ac:dyDescent="0.3">
      <c r="B5581" s="1173" t="s">
        <v>6344</v>
      </c>
      <c r="C5581" s="1206">
        <v>19921366.471619409</v>
      </c>
      <c r="D5581" s="1206">
        <v>1708475.0153945964</v>
      </c>
      <c r="E5581" s="1206">
        <v>9764266.771254953</v>
      </c>
      <c r="F5581" s="1210">
        <v>31394108.258268956</v>
      </c>
    </row>
    <row r="5582" spans="2:6" ht="13.15" customHeight="1" x14ac:dyDescent="0.3">
      <c r="B5582" s="1172" t="s">
        <v>6345</v>
      </c>
      <c r="C5582" s="1207">
        <v>19283445.812569335</v>
      </c>
      <c r="D5582" s="1208">
        <v>1611855.4396195293</v>
      </c>
      <c r="E5582" s="1207">
        <v>7247984.8497687131</v>
      </c>
      <c r="F5582" s="1211">
        <v>28143286.101957578</v>
      </c>
    </row>
    <row r="5583" spans="2:6" ht="13.15" customHeight="1" x14ac:dyDescent="0.3">
      <c r="B5583" s="1173" t="s">
        <v>6346</v>
      </c>
      <c r="C5583" s="1206">
        <v>22817679.189892128</v>
      </c>
      <c r="D5583" s="1206">
        <v>1704351.8671711627</v>
      </c>
      <c r="E5583" s="1206">
        <v>8946009.7170826662</v>
      </c>
      <c r="F5583" s="1210">
        <v>33468040.774145953</v>
      </c>
    </row>
    <row r="5584" spans="2:6" ht="13.15" customHeight="1" x14ac:dyDescent="0.3">
      <c r="B5584" s="1172" t="s">
        <v>6347</v>
      </c>
      <c r="C5584" s="1207">
        <v>51663790.532549657</v>
      </c>
      <c r="D5584" s="1208">
        <v>3561302.4351440743</v>
      </c>
      <c r="E5584" s="1207">
        <v>25714491.481343657</v>
      </c>
      <c r="F5584" s="1211">
        <v>80939584.449037388</v>
      </c>
    </row>
    <row r="5585" spans="2:6" ht="13.15" customHeight="1" x14ac:dyDescent="0.3">
      <c r="B5585" s="1173" t="s">
        <v>6348</v>
      </c>
      <c r="C5585" s="1206">
        <v>25310785.635439083</v>
      </c>
      <c r="D5585" s="1206">
        <v>862413.44325298024</v>
      </c>
      <c r="E5585" s="1206">
        <v>1948749.4786713312</v>
      </c>
      <c r="F5585" s="1210">
        <v>28121948.557363395</v>
      </c>
    </row>
    <row r="5586" spans="2:6" ht="13.15" customHeight="1" x14ac:dyDescent="0.3">
      <c r="B5586" s="1172" t="s">
        <v>6349</v>
      </c>
      <c r="C5586" s="1207">
        <v>20204689.538299397</v>
      </c>
      <c r="D5586" s="1208">
        <v>1038526.7538887159</v>
      </c>
      <c r="E5586" s="1207">
        <v>2147489.3269745577</v>
      </c>
      <c r="F5586" s="1211">
        <v>23390705.619162671</v>
      </c>
    </row>
    <row r="5587" spans="2:6" ht="13.15" customHeight="1" x14ac:dyDescent="0.3">
      <c r="B5587" s="1173" t="s">
        <v>6350</v>
      </c>
      <c r="C5587" s="1206">
        <v>4921492.3447775869</v>
      </c>
      <c r="D5587" s="1206">
        <v>379160.77041703981</v>
      </c>
      <c r="E5587" s="1206">
        <v>4746233.5626935316</v>
      </c>
      <c r="F5587" s="1210">
        <v>10046886.677888159</v>
      </c>
    </row>
    <row r="5588" spans="2:6" ht="13.15" customHeight="1" x14ac:dyDescent="0.3">
      <c r="B5588" s="1172" t="s">
        <v>6351</v>
      </c>
      <c r="C5588" s="1207">
        <v>53848450.323817037</v>
      </c>
      <c r="D5588" s="1208">
        <v>3000441.6993312207</v>
      </c>
      <c r="E5588" s="1207">
        <v>13068369.487685172</v>
      </c>
      <c r="F5588" s="1211">
        <v>69917261.510833427</v>
      </c>
    </row>
    <row r="5589" spans="2:6" ht="13.15" customHeight="1" x14ac:dyDescent="0.3">
      <c r="B5589" s="1173" t="s">
        <v>6352</v>
      </c>
      <c r="C5589" s="1206">
        <v>15235817.384298697</v>
      </c>
      <c r="D5589" s="1206">
        <v>1440217.081663152</v>
      </c>
      <c r="E5589" s="1206">
        <v>5658066.0633429075</v>
      </c>
      <c r="F5589" s="1210">
        <v>22334100.529304758</v>
      </c>
    </row>
    <row r="5590" spans="2:6" ht="13.15" customHeight="1" x14ac:dyDescent="0.3">
      <c r="B5590" s="1172" t="s">
        <v>6353</v>
      </c>
      <c r="C5590" s="1207">
        <v>37229470.209172167</v>
      </c>
      <c r="D5590" s="1208">
        <v>2985074.8806964434</v>
      </c>
      <c r="E5590" s="1207">
        <v>20094457.026125871</v>
      </c>
      <c r="F5590" s="1211">
        <v>60309002.115994483</v>
      </c>
    </row>
    <row r="5591" spans="2:6" ht="13.15" customHeight="1" x14ac:dyDescent="0.3">
      <c r="B5591" s="1173" t="s">
        <v>6354</v>
      </c>
      <c r="C5591" s="1206">
        <v>185833442.74210307</v>
      </c>
      <c r="D5591" s="1206">
        <v>8814291.7770460322</v>
      </c>
      <c r="E5591" s="1206">
        <v>73064578.821385413</v>
      </c>
      <c r="F5591" s="1210">
        <v>267712313.34053451</v>
      </c>
    </row>
    <row r="5592" spans="2:6" ht="13.15" customHeight="1" x14ac:dyDescent="0.3">
      <c r="B5592" s="1172" t="s">
        <v>6355</v>
      </c>
      <c r="C5592" s="1207">
        <v>4587922.1028984496</v>
      </c>
      <c r="D5592" s="1208">
        <v>392360.473603322</v>
      </c>
      <c r="E5592" s="1207">
        <v>1412664.3271283344</v>
      </c>
      <c r="F5592" s="1211">
        <v>6392946.9036301058</v>
      </c>
    </row>
    <row r="5593" spans="2:6" ht="13.15" customHeight="1" x14ac:dyDescent="0.3">
      <c r="B5593" s="1173" t="s">
        <v>6356</v>
      </c>
      <c r="C5593" s="1206">
        <v>9140070.4017148968</v>
      </c>
      <c r="D5593" s="1206">
        <v>467463.68885405466</v>
      </c>
      <c r="E5593" s="1206">
        <v>1647768.8137200351</v>
      </c>
      <c r="F5593" s="1210">
        <v>11255302.904288987</v>
      </c>
    </row>
    <row r="5594" spans="2:6" ht="13.15" customHeight="1" x14ac:dyDescent="0.3">
      <c r="B5594" s="1172" t="s">
        <v>6357</v>
      </c>
      <c r="C5594" s="1207">
        <v>5802319.8643692024</v>
      </c>
      <c r="D5594" s="1208">
        <v>324152.62568870676</v>
      </c>
      <c r="E5594" s="1207">
        <v>978387.81486835005</v>
      </c>
      <c r="F5594" s="1211">
        <v>7104860.3049262594</v>
      </c>
    </row>
    <row r="5595" spans="2:6" ht="13.15" customHeight="1" x14ac:dyDescent="0.3">
      <c r="B5595" s="1173" t="s">
        <v>6358</v>
      </c>
      <c r="C5595" s="1206">
        <v>17910387.133757789</v>
      </c>
      <c r="D5595" s="1206">
        <v>567713.88661426085</v>
      </c>
      <c r="E5595" s="1206">
        <v>694755.98414296366</v>
      </c>
      <c r="F5595" s="1210">
        <v>19172857.004515011</v>
      </c>
    </row>
    <row r="5596" spans="2:6" ht="13.15" customHeight="1" x14ac:dyDescent="0.3">
      <c r="B5596" s="1172" t="s">
        <v>6359</v>
      </c>
      <c r="C5596" s="1207">
        <v>14413292.972886529</v>
      </c>
      <c r="D5596" s="1208">
        <v>1181612.6622022721</v>
      </c>
      <c r="E5596" s="1207">
        <v>8314413.3678617906</v>
      </c>
      <c r="F5596" s="1211">
        <v>23909319.002950594</v>
      </c>
    </row>
    <row r="5597" spans="2:6" ht="13.15" customHeight="1" x14ac:dyDescent="0.3">
      <c r="B5597" s="1173" t="s">
        <v>6360</v>
      </c>
      <c r="C5597" s="1206">
        <v>48443738.541458495</v>
      </c>
      <c r="D5597" s="1206">
        <v>3764940.9264113316</v>
      </c>
      <c r="E5597" s="1206">
        <v>23931759.850478284</v>
      </c>
      <c r="F5597" s="1210">
        <v>76140439.31834811</v>
      </c>
    </row>
    <row r="5598" spans="2:6" ht="13.15" customHeight="1" x14ac:dyDescent="0.3">
      <c r="B5598" s="1172" t="s">
        <v>6361</v>
      </c>
      <c r="C5598" s="1207">
        <v>3593492.27416093</v>
      </c>
      <c r="D5598" s="1208">
        <v>615897.02489766153</v>
      </c>
      <c r="E5598" s="1207">
        <v>961347.67876033811</v>
      </c>
      <c r="F5598" s="1211">
        <v>5170736.9778189305</v>
      </c>
    </row>
    <row r="5599" spans="2:6" ht="13.15" customHeight="1" x14ac:dyDescent="0.3">
      <c r="B5599" s="1173" t="s">
        <v>6362</v>
      </c>
      <c r="C5599" s="1206">
        <v>20271867.826880865</v>
      </c>
      <c r="D5599" s="1206">
        <v>1782480.6007428442</v>
      </c>
      <c r="E5599" s="1206">
        <v>22312514.742852096</v>
      </c>
      <c r="F5599" s="1210">
        <v>44366863.170475803</v>
      </c>
    </row>
    <row r="5600" spans="2:6" ht="13.15" customHeight="1" x14ac:dyDescent="0.3">
      <c r="B5600" s="1172" t="s">
        <v>6363</v>
      </c>
      <c r="C5600" s="1207">
        <v>135630233.82125261</v>
      </c>
      <c r="D5600" s="1208">
        <v>9164168.3445519377</v>
      </c>
      <c r="E5600" s="1207">
        <v>83518337.537134811</v>
      </c>
      <c r="F5600" s="1211">
        <v>228312739.70293939</v>
      </c>
    </row>
    <row r="5601" spans="2:6" ht="13.15" customHeight="1" x14ac:dyDescent="0.3">
      <c r="B5601" s="1173" t="s">
        <v>6364</v>
      </c>
      <c r="C5601" s="1206">
        <v>25841794.505954005</v>
      </c>
      <c r="D5601" s="1206">
        <v>2723022.7775675049</v>
      </c>
      <c r="E5601" s="1206">
        <v>18676058.593416724</v>
      </c>
      <c r="F5601" s="1210">
        <v>47240875.876938239</v>
      </c>
    </row>
    <row r="5602" spans="2:6" ht="13.15" customHeight="1" x14ac:dyDescent="0.3">
      <c r="B5602" s="1172" t="s">
        <v>6365</v>
      </c>
      <c r="C5602" s="1207">
        <v>14445243.622333817</v>
      </c>
      <c r="D5602" s="1208">
        <v>1091480.3605944507</v>
      </c>
      <c r="E5602" s="1207">
        <v>5483219.4493650477</v>
      </c>
      <c r="F5602" s="1211">
        <v>21019943.432293318</v>
      </c>
    </row>
    <row r="5603" spans="2:6" ht="13.15" customHeight="1" x14ac:dyDescent="0.3">
      <c r="B5603" s="1173" t="s">
        <v>6366</v>
      </c>
      <c r="C5603" s="1206">
        <v>29262835.197841763</v>
      </c>
      <c r="D5603" s="1206">
        <v>2244582.7896886105</v>
      </c>
      <c r="E5603" s="1206">
        <v>11138198.531528967</v>
      </c>
      <c r="F5603" s="1210">
        <v>42645616.519059338</v>
      </c>
    </row>
    <row r="5604" spans="2:6" ht="13.15" customHeight="1" x14ac:dyDescent="0.3">
      <c r="B5604" s="1172" t="s">
        <v>6367</v>
      </c>
      <c r="C5604" s="1207">
        <v>42592946.537970528</v>
      </c>
      <c r="D5604" s="1208">
        <v>2568932.4258726356</v>
      </c>
      <c r="E5604" s="1207">
        <v>25968673.511621486</v>
      </c>
      <c r="F5604" s="1211">
        <v>71130552.475464657</v>
      </c>
    </row>
    <row r="5605" spans="2:6" ht="13.15" customHeight="1" x14ac:dyDescent="0.3">
      <c r="B5605" s="1173" t="s">
        <v>6368</v>
      </c>
      <c r="C5605" s="1206">
        <v>122846970.13512547</v>
      </c>
      <c r="D5605" s="1206">
        <v>4931088.2647311687</v>
      </c>
      <c r="E5605" s="1206">
        <v>148136519.33376196</v>
      </c>
      <c r="F5605" s="1210">
        <v>275914577.73361862</v>
      </c>
    </row>
    <row r="5606" spans="2:6" ht="13.15" customHeight="1" x14ac:dyDescent="0.3">
      <c r="B5606" s="1172" t="s">
        <v>6369</v>
      </c>
      <c r="C5606" s="1207">
        <v>14232512.37515915</v>
      </c>
      <c r="D5606" s="1208">
        <v>1207294.3874847505</v>
      </c>
      <c r="E5606" s="1207">
        <v>3775871.8988905498</v>
      </c>
      <c r="F5606" s="1211">
        <v>19215678.661534451</v>
      </c>
    </row>
    <row r="5607" spans="2:6" ht="13.15" customHeight="1" x14ac:dyDescent="0.3">
      <c r="B5607" s="1173" t="s">
        <v>6370</v>
      </c>
      <c r="C5607" s="1206">
        <v>27957637.513796464</v>
      </c>
      <c r="D5607" s="1206">
        <v>1706167.1781637326</v>
      </c>
      <c r="E5607" s="1206">
        <v>14773304.088657679</v>
      </c>
      <c r="F5607" s="1210">
        <v>44437108.780617878</v>
      </c>
    </row>
    <row r="5608" spans="2:6" ht="13.15" customHeight="1" x14ac:dyDescent="0.3">
      <c r="B5608" s="1172" t="s">
        <v>6371</v>
      </c>
      <c r="C5608" s="1207">
        <v>17446283.46935042</v>
      </c>
      <c r="D5608" s="1208">
        <v>1193588.0858819375</v>
      </c>
      <c r="E5608" s="1207">
        <v>2808473.7370193959</v>
      </c>
      <c r="F5608" s="1211">
        <v>21448345.292251755</v>
      </c>
    </row>
    <row r="5609" spans="2:6" ht="13.15" customHeight="1" x14ac:dyDescent="0.3">
      <c r="B5609" s="1173" t="s">
        <v>6372</v>
      </c>
      <c r="C5609" s="1206">
        <v>39860892.927753732</v>
      </c>
      <c r="D5609" s="1206">
        <v>2073746.5458917418</v>
      </c>
      <c r="E5609" s="1206">
        <v>7748853.0028467691</v>
      </c>
      <c r="F5609" s="1210">
        <v>49683492.476492241</v>
      </c>
    </row>
    <row r="5610" spans="2:6" ht="13.15" customHeight="1" x14ac:dyDescent="0.3">
      <c r="B5610" s="1172" t="s">
        <v>6373</v>
      </c>
      <c r="C5610" s="1207">
        <v>82546414.4243792</v>
      </c>
      <c r="D5610" s="1208">
        <v>4214518.8767261915</v>
      </c>
      <c r="E5610" s="1207">
        <v>39606682.660227969</v>
      </c>
      <c r="F5610" s="1211">
        <v>126367615.96133336</v>
      </c>
    </row>
    <row r="5611" spans="2:6" ht="13.15" customHeight="1" x14ac:dyDescent="0.3">
      <c r="B5611" s="1173" t="s">
        <v>6374</v>
      </c>
      <c r="C5611" s="1206">
        <v>36610119.158347867</v>
      </c>
      <c r="D5611" s="1206">
        <v>2049809.7707106466</v>
      </c>
      <c r="E5611" s="1206">
        <v>13264881.605357148</v>
      </c>
      <c r="F5611" s="1210">
        <v>51924810.534415662</v>
      </c>
    </row>
    <row r="5612" spans="2:6" ht="13.15" customHeight="1" x14ac:dyDescent="0.3">
      <c r="B5612" s="1172" t="s">
        <v>6375</v>
      </c>
      <c r="C5612" s="1207">
        <v>6661710.4097590083</v>
      </c>
      <c r="D5612" s="1208">
        <v>302439.25466905499</v>
      </c>
      <c r="E5612" s="1207">
        <v>1598562.3337269712</v>
      </c>
      <c r="F5612" s="1211">
        <v>8562711.9981550351</v>
      </c>
    </row>
    <row r="5613" spans="2:6" ht="13.15" customHeight="1" x14ac:dyDescent="0.3">
      <c r="B5613" s="1173" t="s">
        <v>6376</v>
      </c>
      <c r="C5613" s="1206">
        <v>9778400.6844758317</v>
      </c>
      <c r="D5613" s="1206">
        <v>450633.36368263309</v>
      </c>
      <c r="E5613" s="1206">
        <v>3910896.4556594701</v>
      </c>
      <c r="F5613" s="1210">
        <v>14139930.503817935</v>
      </c>
    </row>
    <row r="5614" spans="2:6" ht="13.15" customHeight="1" x14ac:dyDescent="0.3">
      <c r="B5614" s="1172" t="s">
        <v>6377</v>
      </c>
      <c r="C5614" s="1207">
        <v>21651207.402592309</v>
      </c>
      <c r="D5614" s="1208">
        <v>891022.18160874944</v>
      </c>
      <c r="E5614" s="1207">
        <v>4145568.7648861129</v>
      </c>
      <c r="F5614" s="1211">
        <v>26687798.349087171</v>
      </c>
    </row>
    <row r="5615" spans="2:6" ht="13.15" customHeight="1" x14ac:dyDescent="0.3">
      <c r="B5615" s="1173" t="s">
        <v>6378</v>
      </c>
      <c r="C5615" s="1206">
        <v>5027994.5096018715</v>
      </c>
      <c r="D5615" s="1206">
        <v>153372.67060478459</v>
      </c>
      <c r="E5615" s="1206">
        <v>0</v>
      </c>
      <c r="F5615" s="1210">
        <v>5181367.1802066565</v>
      </c>
    </row>
    <row r="5616" spans="2:6" ht="13.15" customHeight="1" x14ac:dyDescent="0.3">
      <c r="B5616" s="1172" t="s">
        <v>6379</v>
      </c>
      <c r="C5616" s="1207">
        <v>8491089.9024715312</v>
      </c>
      <c r="D5616" s="1208">
        <v>305943.22705006157</v>
      </c>
      <c r="E5616" s="1207">
        <v>1951033.8447437827</v>
      </c>
      <c r="F5616" s="1211">
        <v>10748066.974265376</v>
      </c>
    </row>
    <row r="5617" spans="2:6" ht="13.15" customHeight="1" x14ac:dyDescent="0.3">
      <c r="B5617" s="1173" t="s">
        <v>6380</v>
      </c>
      <c r="C5617" s="1206">
        <v>11299879.687856609</v>
      </c>
      <c r="D5617" s="1206">
        <v>504600.16722143034</v>
      </c>
      <c r="E5617" s="1206">
        <v>2602386.8735101796</v>
      </c>
      <c r="F5617" s="1210">
        <v>14406866.72858822</v>
      </c>
    </row>
    <row r="5618" spans="2:6" ht="13.15" customHeight="1" x14ac:dyDescent="0.3">
      <c r="B5618" s="1172" t="s">
        <v>6381</v>
      </c>
      <c r="C5618" s="1207">
        <v>23143466.581264891</v>
      </c>
      <c r="D5618" s="1208">
        <v>949393.57693571958</v>
      </c>
      <c r="E5618" s="1207">
        <v>3535740.7461420619</v>
      </c>
      <c r="F5618" s="1211">
        <v>27628600.904342674</v>
      </c>
    </row>
    <row r="5619" spans="2:6" ht="13.15" customHeight="1" x14ac:dyDescent="0.3">
      <c r="B5619" s="1173" t="s">
        <v>6382</v>
      </c>
      <c r="C5619" s="1206">
        <v>51501989.166758917</v>
      </c>
      <c r="D5619" s="1206">
        <v>3897486.7732253936</v>
      </c>
      <c r="E5619" s="1206">
        <v>18017291.376033369</v>
      </c>
      <c r="F5619" s="1210">
        <v>73416767.316017687</v>
      </c>
    </row>
    <row r="5620" spans="2:6" ht="13.15" customHeight="1" x14ac:dyDescent="0.3">
      <c r="B5620" s="1172" t="s">
        <v>6383</v>
      </c>
      <c r="C5620" s="1207">
        <v>13312224.438087769</v>
      </c>
      <c r="D5620" s="1208">
        <v>1208757.8940213954</v>
      </c>
      <c r="E5620" s="1207">
        <v>9983976.2687054798</v>
      </c>
      <c r="F5620" s="1211">
        <v>24504958.600814644</v>
      </c>
    </row>
    <row r="5621" spans="2:6" ht="13.15" customHeight="1" x14ac:dyDescent="0.3">
      <c r="B5621" s="1173" t="s">
        <v>6384</v>
      </c>
      <c r="C5621" s="1206">
        <v>9224589.4273895547</v>
      </c>
      <c r="D5621" s="1206">
        <v>724463.87999591941</v>
      </c>
      <c r="E5621" s="1206">
        <v>5884897.440374922</v>
      </c>
      <c r="F5621" s="1210">
        <v>15833950.747760396</v>
      </c>
    </row>
    <row r="5622" spans="2:6" ht="13.15" customHeight="1" x14ac:dyDescent="0.3">
      <c r="B5622" s="1172" t="s">
        <v>6385</v>
      </c>
      <c r="C5622" s="1207">
        <v>11769171.919268234</v>
      </c>
      <c r="D5622" s="1208">
        <v>1175814.9247686386</v>
      </c>
      <c r="E5622" s="1207">
        <v>10669471.309311481</v>
      </c>
      <c r="F5622" s="1211">
        <v>23614458.153348353</v>
      </c>
    </row>
    <row r="5623" spans="2:6" ht="13.15" customHeight="1" x14ac:dyDescent="0.3">
      <c r="B5623" s="1173" t="s">
        <v>6386</v>
      </c>
      <c r="C5623" s="1206">
        <v>2114614.1367098684</v>
      </c>
      <c r="D5623" s="1206">
        <v>171849.4406299321</v>
      </c>
      <c r="E5623" s="1206">
        <v>120330.52635693912</v>
      </c>
      <c r="F5623" s="1210">
        <v>2406794.1036967398</v>
      </c>
    </row>
    <row r="5624" spans="2:6" ht="13.15" customHeight="1" x14ac:dyDescent="0.3">
      <c r="B5624" s="1172" t="s">
        <v>6387</v>
      </c>
      <c r="C5624" s="1207">
        <v>90219622.317495048</v>
      </c>
      <c r="D5624" s="1208">
        <v>7683156.0181797864</v>
      </c>
      <c r="E5624" s="1207">
        <v>49589267.940937415</v>
      </c>
      <c r="F5624" s="1211">
        <v>147492046.27661225</v>
      </c>
    </row>
    <row r="5625" spans="2:6" ht="13.15" customHeight="1" x14ac:dyDescent="0.3">
      <c r="B5625" s="1173" t="s">
        <v>6388</v>
      </c>
      <c r="C5625" s="1206">
        <v>103831964.39440815</v>
      </c>
      <c r="D5625" s="1206">
        <v>12308498.066356221</v>
      </c>
      <c r="E5625" s="1206">
        <v>76036873.466446623</v>
      </c>
      <c r="F5625" s="1210">
        <v>192177335.92721099</v>
      </c>
    </row>
    <row r="5626" spans="2:6" ht="13.15" customHeight="1" x14ac:dyDescent="0.3">
      <c r="B5626" s="1172" t="s">
        <v>6389</v>
      </c>
      <c r="C5626" s="1207">
        <v>21909133.799198817</v>
      </c>
      <c r="D5626" s="1208">
        <v>880116.24347509397</v>
      </c>
      <c r="E5626" s="1207">
        <v>3963622.0941965794</v>
      </c>
      <c r="F5626" s="1211">
        <v>26752872.136870492</v>
      </c>
    </row>
    <row r="5627" spans="2:6" ht="13.15" customHeight="1" x14ac:dyDescent="0.3">
      <c r="B5627" s="1173" t="s">
        <v>6390</v>
      </c>
      <c r="C5627" s="1206">
        <v>42987141.089057378</v>
      </c>
      <c r="D5627" s="1206">
        <v>4284570.1799898511</v>
      </c>
      <c r="E5627" s="1206">
        <v>17113421.041201074</v>
      </c>
      <c r="F5627" s="1210">
        <v>64385132.3102483</v>
      </c>
    </row>
    <row r="5628" spans="2:6" ht="13.15" customHeight="1" x14ac:dyDescent="0.3">
      <c r="B5628" s="1172" t="s">
        <v>6391</v>
      </c>
      <c r="C5628" s="1207">
        <v>1325951.9520623446</v>
      </c>
      <c r="D5628" s="1208">
        <v>43722.257782279652</v>
      </c>
      <c r="E5628" s="1207">
        <v>617.39623579753265</v>
      </c>
      <c r="F5628" s="1211">
        <v>1370291.6060804219</v>
      </c>
    </row>
    <row r="5629" spans="2:6" ht="13.15" customHeight="1" x14ac:dyDescent="0.3">
      <c r="B5629" s="1173" t="s">
        <v>6392</v>
      </c>
      <c r="C5629" s="1206">
        <v>39946777.365797944</v>
      </c>
      <c r="D5629" s="1206">
        <v>1656661.2551260558</v>
      </c>
      <c r="E5629" s="1206">
        <v>7190505.260215966</v>
      </c>
      <c r="F5629" s="1210">
        <v>48793943.881139971</v>
      </c>
    </row>
    <row r="5630" spans="2:6" ht="13.15" customHeight="1" x14ac:dyDescent="0.3">
      <c r="B5630" s="1172" t="s">
        <v>6393</v>
      </c>
      <c r="C5630" s="1207">
        <v>82473637.945082635</v>
      </c>
      <c r="D5630" s="1208">
        <v>6115374.6407984644</v>
      </c>
      <c r="E5630" s="1207">
        <v>20935483.289637141</v>
      </c>
      <c r="F5630" s="1211">
        <v>109524495.87551823</v>
      </c>
    </row>
    <row r="5631" spans="2:6" ht="13.15" customHeight="1" x14ac:dyDescent="0.3">
      <c r="B5631" s="1173" t="s">
        <v>6394</v>
      </c>
      <c r="C5631" s="1206">
        <v>528278.04577584309</v>
      </c>
      <c r="D5631" s="1206">
        <v>74160.379308855408</v>
      </c>
      <c r="E5631" s="1206">
        <v>296226.71393565618</v>
      </c>
      <c r="F5631" s="1210">
        <v>898665.13902035472</v>
      </c>
    </row>
    <row r="5632" spans="2:6" ht="13.15" customHeight="1" x14ac:dyDescent="0.3">
      <c r="B5632" s="1172" t="s">
        <v>6395</v>
      </c>
      <c r="C5632" s="1207">
        <v>58141443.35489437</v>
      </c>
      <c r="D5632" s="1208">
        <v>1932067.8554018831</v>
      </c>
      <c r="E5632" s="1207">
        <v>8572978.9114137962</v>
      </c>
      <c r="F5632" s="1211">
        <v>68646490.121710047</v>
      </c>
    </row>
    <row r="5633" spans="2:6" ht="13.15" customHeight="1" x14ac:dyDescent="0.3">
      <c r="B5633" s="1173" t="s">
        <v>6396</v>
      </c>
      <c r="C5633" s="1206">
        <v>794705363.25388014</v>
      </c>
      <c r="D5633" s="1206">
        <v>89078858.345001489</v>
      </c>
      <c r="E5633" s="1206">
        <v>249222470.48759046</v>
      </c>
      <c r="F5633" s="1210">
        <v>1133006692.086472</v>
      </c>
    </row>
    <row r="5634" spans="2:6" ht="13.15" customHeight="1" x14ac:dyDescent="0.3">
      <c r="B5634" s="1172" t="s">
        <v>6397</v>
      </c>
      <c r="C5634" s="1207">
        <v>56867650.155348524</v>
      </c>
      <c r="D5634" s="1208">
        <v>2781183.0902209212</v>
      </c>
      <c r="E5634" s="1207">
        <v>61747193.273740865</v>
      </c>
      <c r="F5634" s="1211">
        <v>121396026.51931031</v>
      </c>
    </row>
    <row r="5635" spans="2:6" ht="13.15" customHeight="1" x14ac:dyDescent="0.3">
      <c r="B5635" s="1173" t="s">
        <v>6398</v>
      </c>
      <c r="C5635" s="1206">
        <v>90785312.662196308</v>
      </c>
      <c r="D5635" s="1206">
        <v>3069606.4553659507</v>
      </c>
      <c r="E5635" s="1206">
        <v>36396248.975747503</v>
      </c>
      <c r="F5635" s="1210">
        <v>130251168.09330976</v>
      </c>
    </row>
    <row r="5636" spans="2:6" ht="13.15" customHeight="1" x14ac:dyDescent="0.3">
      <c r="B5636" s="1172" t="s">
        <v>6399</v>
      </c>
      <c r="C5636" s="1207">
        <v>317854482.04694504</v>
      </c>
      <c r="D5636" s="1208">
        <v>18093640.900467593</v>
      </c>
      <c r="E5636" s="1207">
        <v>127982904.52850628</v>
      </c>
      <c r="F5636" s="1211">
        <v>463931027.47591889</v>
      </c>
    </row>
    <row r="5637" spans="2:6" ht="13.15" customHeight="1" x14ac:dyDescent="0.3">
      <c r="B5637" s="1173" t="s">
        <v>6400</v>
      </c>
      <c r="C5637" s="1206">
        <v>44434068.577061124</v>
      </c>
      <c r="D5637" s="1206">
        <v>3764983.142946044</v>
      </c>
      <c r="E5637" s="1206">
        <v>21829587.407211266</v>
      </c>
      <c r="F5637" s="1210">
        <v>70028639.127218425</v>
      </c>
    </row>
    <row r="5638" spans="2:6" ht="13.15" customHeight="1" x14ac:dyDescent="0.3">
      <c r="B5638" s="1172" t="s">
        <v>6401</v>
      </c>
      <c r="C5638" s="1207">
        <v>22415701.788298938</v>
      </c>
      <c r="D5638" s="1208">
        <v>1751310.7259479465</v>
      </c>
      <c r="E5638" s="1207">
        <v>9091097.8324950896</v>
      </c>
      <c r="F5638" s="1211">
        <v>33258110.346741974</v>
      </c>
    </row>
    <row r="5639" spans="2:6" ht="13.15" customHeight="1" x14ac:dyDescent="0.3">
      <c r="B5639" s="1173" t="s">
        <v>6402</v>
      </c>
      <c r="C5639" s="1206">
        <v>59790315.332353435</v>
      </c>
      <c r="D5639" s="1206">
        <v>4958754.1671450594</v>
      </c>
      <c r="E5639" s="1206">
        <v>26365721.03086289</v>
      </c>
      <c r="F5639" s="1210">
        <v>91114790.530361384</v>
      </c>
    </row>
    <row r="5640" spans="2:6" ht="13.15" customHeight="1" x14ac:dyDescent="0.3">
      <c r="B5640" s="1172" t="s">
        <v>6403</v>
      </c>
      <c r="C5640" s="1207">
        <v>16406385.408707153</v>
      </c>
      <c r="D5640" s="1208">
        <v>1424737.6856024798</v>
      </c>
      <c r="E5640" s="1207">
        <v>6190199.8789768023</v>
      </c>
      <c r="F5640" s="1211">
        <v>24021322.973286435</v>
      </c>
    </row>
    <row r="5641" spans="2:6" ht="13.15" customHeight="1" x14ac:dyDescent="0.3">
      <c r="B5641" s="1173" t="s">
        <v>6404</v>
      </c>
      <c r="C5641" s="1206">
        <v>17387707.27869707</v>
      </c>
      <c r="D5641" s="1206">
        <v>1232539.8752418826</v>
      </c>
      <c r="E5641" s="1206">
        <v>9839999.466517495</v>
      </c>
      <c r="F5641" s="1210">
        <v>28460246.62045645</v>
      </c>
    </row>
    <row r="5642" spans="2:6" ht="13.15" customHeight="1" x14ac:dyDescent="0.3">
      <c r="B5642" s="1172" t="s">
        <v>6405</v>
      </c>
      <c r="C5642" s="1207">
        <v>86181005.610863388</v>
      </c>
      <c r="D5642" s="1208">
        <v>2398433.9143534531</v>
      </c>
      <c r="E5642" s="1207">
        <v>12289394.0436032</v>
      </c>
      <c r="F5642" s="1211">
        <v>100868833.56882004</v>
      </c>
    </row>
    <row r="5643" spans="2:6" ht="13.15" customHeight="1" x14ac:dyDescent="0.3">
      <c r="B5643" s="1173" t="s">
        <v>6406</v>
      </c>
      <c r="C5643" s="1206">
        <v>11869802.810903482</v>
      </c>
      <c r="D5643" s="1206">
        <v>253594.7240085167</v>
      </c>
      <c r="E5643" s="1206">
        <v>546951.3252930342</v>
      </c>
      <c r="F5643" s="1210">
        <v>12670348.860205034</v>
      </c>
    </row>
    <row r="5644" spans="2:6" ht="13.15" customHeight="1" x14ac:dyDescent="0.3">
      <c r="B5644" s="1172" t="s">
        <v>6407</v>
      </c>
      <c r="C5644" s="1207">
        <v>3014420.8882381199</v>
      </c>
      <c r="D5644" s="1208">
        <v>78241.31099757801</v>
      </c>
      <c r="E5644" s="1207">
        <v>123.47924715950653</v>
      </c>
      <c r="F5644" s="1211">
        <v>3092785.6784828571</v>
      </c>
    </row>
    <row r="5645" spans="2:6" ht="13.15" customHeight="1" x14ac:dyDescent="0.3">
      <c r="B5645" s="1173" t="s">
        <v>6408</v>
      </c>
      <c r="C5645" s="1206">
        <v>340726368.10790801</v>
      </c>
      <c r="D5645" s="1206">
        <v>10796118.854693858</v>
      </c>
      <c r="E5645" s="1206">
        <v>76334303.497775748</v>
      </c>
      <c r="F5645" s="1210">
        <v>427856790.46037757</v>
      </c>
    </row>
    <row r="5646" spans="2:6" ht="13.15" customHeight="1" x14ac:dyDescent="0.3">
      <c r="B5646" s="1172" t="s">
        <v>6409</v>
      </c>
      <c r="C5646" s="1207">
        <v>34926565.706702456</v>
      </c>
      <c r="D5646" s="1208">
        <v>1712823.3184698217</v>
      </c>
      <c r="E5646" s="1207">
        <v>10200687.81731268</v>
      </c>
      <c r="F5646" s="1211">
        <v>46840076.842484958</v>
      </c>
    </row>
    <row r="5647" spans="2:6" ht="13.15" customHeight="1" x14ac:dyDescent="0.3">
      <c r="B5647" s="1173" t="s">
        <v>6410</v>
      </c>
      <c r="C5647" s="1206">
        <v>60554946.259296991</v>
      </c>
      <c r="D5647" s="1206">
        <v>3581693.0214094487</v>
      </c>
      <c r="E5647" s="1206">
        <v>5448706.9997839648</v>
      </c>
      <c r="F5647" s="1210">
        <v>69585346.280490413</v>
      </c>
    </row>
    <row r="5648" spans="2:6" ht="13.15" customHeight="1" x14ac:dyDescent="0.3">
      <c r="B5648" s="1172" t="s">
        <v>6411</v>
      </c>
      <c r="C5648" s="1207">
        <v>653486.3600628546</v>
      </c>
      <c r="D5648" s="1208">
        <v>21248.989137831439</v>
      </c>
      <c r="E5648" s="1207">
        <v>35562.023181937882</v>
      </c>
      <c r="F5648" s="1211">
        <v>710297.37238262396</v>
      </c>
    </row>
    <row r="5649" spans="2:6" ht="13.15" customHeight="1" x14ac:dyDescent="0.3">
      <c r="B5649" s="1173" t="s">
        <v>6412</v>
      </c>
      <c r="C5649" s="1206">
        <v>0</v>
      </c>
      <c r="D5649" s="1206">
        <v>2955.1574297646371</v>
      </c>
      <c r="E5649" s="1206">
        <v>61.739623579753264</v>
      </c>
      <c r="F5649" s="1210">
        <v>3016.8970533443903</v>
      </c>
    </row>
    <row r="5650" spans="2:6" ht="13.15" customHeight="1" x14ac:dyDescent="0.3">
      <c r="B5650" s="1172" t="s">
        <v>6413</v>
      </c>
      <c r="C5650" s="1207">
        <v>12557970.645152709</v>
      </c>
      <c r="D5650" s="1208">
        <v>211547.05543643702</v>
      </c>
      <c r="E5650" s="1207">
        <v>745999.87171415868</v>
      </c>
      <c r="F5650" s="1211">
        <v>13515517.572303304</v>
      </c>
    </row>
    <row r="5651" spans="2:6" ht="13.15" customHeight="1" x14ac:dyDescent="0.3">
      <c r="B5651" s="1173" t="s">
        <v>6414</v>
      </c>
      <c r="C5651" s="1206">
        <v>28522098.987365175</v>
      </c>
      <c r="D5651" s="1206">
        <v>662307.0687232035</v>
      </c>
      <c r="E5651" s="1206">
        <v>1489900.5962266058</v>
      </c>
      <c r="F5651" s="1210">
        <v>30674306.652314983</v>
      </c>
    </row>
    <row r="5652" spans="2:6" ht="13.15" customHeight="1" x14ac:dyDescent="0.3">
      <c r="B5652" s="1172" t="s">
        <v>6415</v>
      </c>
      <c r="C5652" s="1207">
        <v>81708051.229480371</v>
      </c>
      <c r="D5652" s="1208">
        <v>5865340.1778839026</v>
      </c>
      <c r="E5652" s="1207">
        <v>12562421.01885986</v>
      </c>
      <c r="F5652" s="1211">
        <v>100135812.42622414</v>
      </c>
    </row>
    <row r="5653" spans="2:6" ht="13.15" customHeight="1" x14ac:dyDescent="0.3">
      <c r="B5653" s="1173" t="s">
        <v>6416</v>
      </c>
      <c r="C5653" s="1206">
        <v>7690002.4652611734</v>
      </c>
      <c r="D5653" s="1206">
        <v>338787.69105516002</v>
      </c>
      <c r="E5653" s="1206">
        <v>600950.81284948858</v>
      </c>
      <c r="F5653" s="1210">
        <v>8629740.9691658225</v>
      </c>
    </row>
    <row r="5654" spans="2:6" ht="13.15" customHeight="1" x14ac:dyDescent="0.3">
      <c r="B5654" s="1172" t="s">
        <v>6417</v>
      </c>
      <c r="C5654" s="1207">
        <v>5468886.163727019</v>
      </c>
      <c r="D5654" s="1208">
        <v>592565.35338075785</v>
      </c>
      <c r="E5654" s="1207">
        <v>1254240.4530226877</v>
      </c>
      <c r="F5654" s="1211">
        <v>7315691.970130465</v>
      </c>
    </row>
    <row r="5655" spans="2:6" ht="13.15" customHeight="1" x14ac:dyDescent="0.3">
      <c r="B5655" s="1173" t="s">
        <v>6418</v>
      </c>
      <c r="C5655" s="1206">
        <v>15922346.723704468</v>
      </c>
      <c r="D5655" s="1206">
        <v>445187.4307049241</v>
      </c>
      <c r="E5655" s="1206">
        <v>2656100.3460245654</v>
      </c>
      <c r="F5655" s="1210">
        <v>19023634.500433959</v>
      </c>
    </row>
    <row r="5656" spans="2:6" ht="13.15" customHeight="1" x14ac:dyDescent="0.3">
      <c r="B5656" s="1172" t="s">
        <v>6419</v>
      </c>
      <c r="C5656" s="1207">
        <v>25433672.748697866</v>
      </c>
      <c r="D5656" s="1208">
        <v>987289.95292789175</v>
      </c>
      <c r="E5656" s="1207">
        <v>1482691.7752152393</v>
      </c>
      <c r="F5656" s="1211">
        <v>27903654.476840995</v>
      </c>
    </row>
    <row r="5657" spans="2:6" ht="13.15" customHeight="1" x14ac:dyDescent="0.3">
      <c r="B5657" s="1173" t="s">
        <v>6420</v>
      </c>
      <c r="C5657" s="1206">
        <v>13614253.654230488</v>
      </c>
      <c r="D5657" s="1206">
        <v>495720.6227538996</v>
      </c>
      <c r="E5657" s="1206">
        <v>3346287.5980226267</v>
      </c>
      <c r="F5657" s="1210">
        <v>17456261.875007015</v>
      </c>
    </row>
    <row r="5658" spans="2:6" ht="13.15" customHeight="1" x14ac:dyDescent="0.3">
      <c r="B5658" s="1172" t="s">
        <v>6421</v>
      </c>
      <c r="C5658" s="1207">
        <v>9438276.463222893</v>
      </c>
      <c r="D5658" s="1208">
        <v>339589.80521466758</v>
      </c>
      <c r="E5658" s="1207">
        <v>3086.981178987663</v>
      </c>
      <c r="F5658" s="1211">
        <v>9780953.2496165484</v>
      </c>
    </row>
    <row r="5659" spans="2:6" ht="13.15" customHeight="1" x14ac:dyDescent="0.3">
      <c r="B5659" s="1173" t="s">
        <v>6422</v>
      </c>
      <c r="C5659" s="1206">
        <v>13646477.386151684</v>
      </c>
      <c r="D5659" s="1206">
        <v>507794.55168122344</v>
      </c>
      <c r="E5659" s="1206">
        <v>5497626.2385918293</v>
      </c>
      <c r="F5659" s="1210">
        <v>19651898.176424738</v>
      </c>
    </row>
    <row r="5660" spans="2:6" ht="13.15" customHeight="1" x14ac:dyDescent="0.3">
      <c r="B5660" s="1172" t="s">
        <v>6423</v>
      </c>
      <c r="C5660" s="1207">
        <v>6187912.3175278958</v>
      </c>
      <c r="D5660" s="1208">
        <v>445187.43070492416</v>
      </c>
      <c r="E5660" s="1207">
        <v>132678.45107288976</v>
      </c>
      <c r="F5660" s="1211">
        <v>6765778.1993057095</v>
      </c>
    </row>
    <row r="5661" spans="2:6" ht="13.15" customHeight="1" x14ac:dyDescent="0.3">
      <c r="B5661" s="1173" t="s">
        <v>6424</v>
      </c>
      <c r="C5661" s="1206">
        <v>61801840.835162848</v>
      </c>
      <c r="D5661" s="1206">
        <v>2979952.6078181844</v>
      </c>
      <c r="E5661" s="1206">
        <v>29631786.390831638</v>
      </c>
      <c r="F5661" s="1210">
        <v>94413579.833812669</v>
      </c>
    </row>
    <row r="5662" spans="2:6" ht="13.15" customHeight="1" x14ac:dyDescent="0.3">
      <c r="B5662" s="1172" t="s">
        <v>6425</v>
      </c>
      <c r="C5662" s="1207">
        <v>19009271.008765284</v>
      </c>
      <c r="D5662" s="1208">
        <v>877104.79733238148</v>
      </c>
      <c r="E5662" s="1207">
        <v>44436970.592280254</v>
      </c>
      <c r="F5662" s="1211">
        <v>64323346.398377918</v>
      </c>
    </row>
    <row r="5663" spans="2:6" ht="13.15" customHeight="1" x14ac:dyDescent="0.3">
      <c r="B5663" s="1173" t="s">
        <v>6426</v>
      </c>
      <c r="C5663" s="1206">
        <v>11297148.863117525</v>
      </c>
      <c r="D5663" s="1206">
        <v>634331.57838809805</v>
      </c>
      <c r="E5663" s="1206">
        <v>7422831.4637465766</v>
      </c>
      <c r="F5663" s="1210">
        <v>19354311.9052522</v>
      </c>
    </row>
    <row r="5664" spans="2:6" ht="13.15" customHeight="1" x14ac:dyDescent="0.3">
      <c r="B5664" s="1172" t="s">
        <v>6427</v>
      </c>
      <c r="C5664" s="1207">
        <v>8245588.7584278593</v>
      </c>
      <c r="D5664" s="1208">
        <v>541567.77944996208</v>
      </c>
      <c r="E5664" s="1207">
        <v>8226866.5816257019</v>
      </c>
      <c r="F5664" s="1211">
        <v>17014023.11950352</v>
      </c>
    </row>
    <row r="5665" spans="2:6" ht="13.15" customHeight="1" x14ac:dyDescent="0.3">
      <c r="B5665" s="1173" t="s">
        <v>6428</v>
      </c>
      <c r="C5665" s="1206">
        <v>9847763.6328485738</v>
      </c>
      <c r="D5665" s="1206">
        <v>411174.97590615664</v>
      </c>
      <c r="E5665" s="1206">
        <v>2203734.1240557125</v>
      </c>
      <c r="F5665" s="1210">
        <v>12462672.732810441</v>
      </c>
    </row>
    <row r="5666" spans="2:6" ht="13.15" customHeight="1" x14ac:dyDescent="0.3">
      <c r="B5666" s="1172" t="s">
        <v>6429</v>
      </c>
      <c r="C5666" s="1207">
        <v>15758633.780596375</v>
      </c>
      <c r="D5666" s="1208">
        <v>255241.16886224272</v>
      </c>
      <c r="E5666" s="1207">
        <v>492311.75842495257</v>
      </c>
      <c r="F5666" s="1211">
        <v>16506186.70788357</v>
      </c>
    </row>
    <row r="5667" spans="2:6" ht="13.15" customHeight="1" x14ac:dyDescent="0.3">
      <c r="B5667" s="1173" t="s">
        <v>6430</v>
      </c>
      <c r="C5667" s="1206">
        <v>100269466.98103587</v>
      </c>
      <c r="D5667" s="1206">
        <v>8117789.3152069831</v>
      </c>
      <c r="E5667" s="1206">
        <v>23559161.222174469</v>
      </c>
      <c r="F5667" s="1210">
        <v>131946417.51841733</v>
      </c>
    </row>
    <row r="5668" spans="2:6" ht="13.15" customHeight="1" x14ac:dyDescent="0.3">
      <c r="B5668" s="1172" t="s">
        <v>6431</v>
      </c>
      <c r="C5668" s="1207">
        <v>18743834.844126288</v>
      </c>
      <c r="D5668" s="1208">
        <v>312472.71775201778</v>
      </c>
      <c r="E5668" s="1207">
        <v>447180.09358815284</v>
      </c>
      <c r="F5668" s="1211">
        <v>19503487.655466456</v>
      </c>
    </row>
    <row r="5669" spans="2:6" ht="13.15" customHeight="1" x14ac:dyDescent="0.3">
      <c r="B5669" s="1173" t="s">
        <v>6432</v>
      </c>
      <c r="C5669" s="1206">
        <v>10961530.50268407</v>
      </c>
      <c r="D5669" s="1206">
        <v>288254.49900618481</v>
      </c>
      <c r="E5669" s="1206">
        <v>472246.38076153275</v>
      </c>
      <c r="F5669" s="1210">
        <v>11722031.382451788</v>
      </c>
    </row>
    <row r="5670" spans="2:6" ht="13.15" customHeight="1" x14ac:dyDescent="0.3">
      <c r="B5670" s="1172" t="s">
        <v>6433</v>
      </c>
      <c r="C5670" s="1207">
        <v>34094346.867466517</v>
      </c>
      <c r="D5670" s="1208">
        <v>1027269.0112991366</v>
      </c>
      <c r="E5670" s="1207">
        <v>1786374.2686565809</v>
      </c>
      <c r="F5670" s="1211">
        <v>36907990.147422232</v>
      </c>
    </row>
    <row r="5671" spans="2:6" ht="13.15" customHeight="1" x14ac:dyDescent="0.3">
      <c r="B5671" s="1173" t="s">
        <v>6434</v>
      </c>
      <c r="C5671" s="1206">
        <v>36877876.524015084</v>
      </c>
      <c r="D5671" s="1206">
        <v>1457441.4278252088</v>
      </c>
      <c r="E5671" s="1206">
        <v>3763623.070655501</v>
      </c>
      <c r="F5671" s="1210">
        <v>42098941.022495799</v>
      </c>
    </row>
    <row r="5672" spans="2:6" ht="13.15" customHeight="1" x14ac:dyDescent="0.3">
      <c r="B5672" s="1172" t="s">
        <v>6435</v>
      </c>
      <c r="C5672" s="1207">
        <v>21617481.717064619</v>
      </c>
      <c r="D5672" s="1208">
        <v>724520.16870886739</v>
      </c>
      <c r="E5672" s="1207">
        <v>3271212.2157496465</v>
      </c>
      <c r="F5672" s="1211">
        <v>25613214.101523135</v>
      </c>
    </row>
    <row r="5673" spans="2:6" ht="13.15" customHeight="1" x14ac:dyDescent="0.3">
      <c r="B5673" s="1173" t="s">
        <v>6436</v>
      </c>
      <c r="C5673" s="1206">
        <v>77287119.059376881</v>
      </c>
      <c r="D5673" s="1206">
        <v>2342032.6239796579</v>
      </c>
      <c r="E5673" s="1206">
        <v>33617932.662114769</v>
      </c>
      <c r="F5673" s="1210">
        <v>113247084.34547131</v>
      </c>
    </row>
    <row r="5674" spans="2:6" ht="13.15" customHeight="1" x14ac:dyDescent="0.3">
      <c r="B5674" s="1172" t="s">
        <v>6437</v>
      </c>
      <c r="C5674" s="1207">
        <v>7714716.4291498847</v>
      </c>
      <c r="D5674" s="1208">
        <v>533996.94755847007</v>
      </c>
      <c r="E5674" s="1207">
        <v>6035727.3407802582</v>
      </c>
      <c r="F5674" s="1211">
        <v>14284440.717488613</v>
      </c>
    </row>
    <row r="5675" spans="2:6" ht="13.15" customHeight="1" x14ac:dyDescent="0.3">
      <c r="B5675" s="1173" t="s">
        <v>6438</v>
      </c>
      <c r="C5675" s="1206">
        <v>86485902.192982122</v>
      </c>
      <c r="D5675" s="1206">
        <v>9067393.9748162646</v>
      </c>
      <c r="E5675" s="1206">
        <v>37708887.726537429</v>
      </c>
      <c r="F5675" s="1210">
        <v>133262183.89433581</v>
      </c>
    </row>
    <row r="5676" spans="2:6" ht="13.15" customHeight="1" x14ac:dyDescent="0.3">
      <c r="B5676" s="1172" t="s">
        <v>6439</v>
      </c>
      <c r="C5676" s="1207">
        <v>4989080.2570699221</v>
      </c>
      <c r="D5676" s="1208">
        <v>756872.10647567152</v>
      </c>
      <c r="E5676" s="1207">
        <v>2218860.3318327521</v>
      </c>
      <c r="F5676" s="1211">
        <v>7964812.6953783464</v>
      </c>
    </row>
    <row r="5677" spans="2:6" ht="13.15" customHeight="1" x14ac:dyDescent="0.3">
      <c r="B5677" s="1173" t="s">
        <v>6440</v>
      </c>
      <c r="C5677" s="1206">
        <v>1033207.5400325157</v>
      </c>
      <c r="D5677" s="1206">
        <v>31380.957468453049</v>
      </c>
      <c r="E5677" s="1206">
        <v>502869.23405709048</v>
      </c>
      <c r="F5677" s="1210">
        <v>1567457.7315580591</v>
      </c>
    </row>
    <row r="5678" spans="2:6" ht="13.15" customHeight="1" x14ac:dyDescent="0.3">
      <c r="B5678" s="1172" t="s">
        <v>6441</v>
      </c>
      <c r="C5678" s="1207">
        <v>6905573.0589592298</v>
      </c>
      <c r="D5678" s="1208">
        <v>1312188.4040631584</v>
      </c>
      <c r="E5678" s="1207">
        <v>4659242.4330696594</v>
      </c>
      <c r="F5678" s="1211">
        <v>12877003.896092048</v>
      </c>
    </row>
    <row r="5679" spans="2:6" ht="13.15" customHeight="1" x14ac:dyDescent="0.3">
      <c r="B5679" s="1173" t="s">
        <v>6442</v>
      </c>
      <c r="C5679" s="1206">
        <v>104645340.54294439</v>
      </c>
      <c r="D5679" s="1206">
        <v>11854571.812966131</v>
      </c>
      <c r="E5679" s="1206">
        <v>42252727.590623476</v>
      </c>
      <c r="F5679" s="1210">
        <v>158752639.94653398</v>
      </c>
    </row>
    <row r="5680" spans="2:6" ht="13.15" customHeight="1" x14ac:dyDescent="0.3">
      <c r="B5680" s="1172" t="s">
        <v>6443</v>
      </c>
      <c r="C5680" s="1207">
        <v>12410642.650479114</v>
      </c>
      <c r="D5680" s="1208">
        <v>697374.93688974367</v>
      </c>
      <c r="E5680" s="1207">
        <v>3837055.8658580864</v>
      </c>
      <c r="F5680" s="1211">
        <v>16945073.453226943</v>
      </c>
    </row>
    <row r="5681" spans="2:6" ht="13.15" customHeight="1" x14ac:dyDescent="0.3">
      <c r="B5681" s="1173" t="s">
        <v>6444</v>
      </c>
      <c r="C5681" s="1206">
        <v>23265944.070812818</v>
      </c>
      <c r="D5681" s="1206">
        <v>1972215.77991197</v>
      </c>
      <c r="E5681" s="1206">
        <v>9498023.6915092394</v>
      </c>
      <c r="F5681" s="1210">
        <v>34736183.542234026</v>
      </c>
    </row>
    <row r="5682" spans="2:6" ht="13.15" customHeight="1" x14ac:dyDescent="0.3">
      <c r="B5682" s="1172" t="s">
        <v>6445</v>
      </c>
      <c r="C5682" s="1207">
        <v>203488907.38646731</v>
      </c>
      <c r="D5682" s="1208">
        <v>6867856.2276641997</v>
      </c>
      <c r="E5682" s="1207">
        <v>165795597.71728081</v>
      </c>
      <c r="F5682" s="1211">
        <v>376152361.33141232</v>
      </c>
    </row>
    <row r="5683" spans="2:6" ht="13.15" customHeight="1" x14ac:dyDescent="0.3">
      <c r="B5683" s="1173" t="s">
        <v>6446</v>
      </c>
      <c r="C5683" s="1206">
        <v>13548850.40172942</v>
      </c>
      <c r="D5683" s="1206">
        <v>275603.61077114474</v>
      </c>
      <c r="E5683" s="1206">
        <v>2470206.4956820263</v>
      </c>
      <c r="F5683" s="1210">
        <v>16294660.508182593</v>
      </c>
    </row>
    <row r="5684" spans="2:6" ht="13.15" customHeight="1" x14ac:dyDescent="0.3">
      <c r="B5684" s="1172" t="s">
        <v>6447</v>
      </c>
      <c r="C5684" s="1207">
        <v>59184481.863987595</v>
      </c>
      <c r="D5684" s="1208">
        <v>3331672.630673124</v>
      </c>
      <c r="E5684" s="1207">
        <v>8451660.5510795843</v>
      </c>
      <c r="F5684" s="1211">
        <v>70967815.045740306</v>
      </c>
    </row>
    <row r="5685" spans="2:6" ht="13.15" customHeight="1" x14ac:dyDescent="0.3">
      <c r="B5685" s="1173" t="s">
        <v>6448</v>
      </c>
      <c r="C5685" s="1206">
        <v>217873799.78206739</v>
      </c>
      <c r="D5685" s="1206">
        <v>12388793.915376389</v>
      </c>
      <c r="E5685" s="1206">
        <v>88823191.986186475</v>
      </c>
      <c r="F5685" s="1210">
        <v>319085785.68363023</v>
      </c>
    </row>
    <row r="5686" spans="2:6" ht="13.15" customHeight="1" x14ac:dyDescent="0.3">
      <c r="B5686" s="1172" t="s">
        <v>6449</v>
      </c>
      <c r="C5686" s="1207">
        <v>6253861.7349767806</v>
      </c>
      <c r="D5686" s="1208">
        <v>237594.65735307673</v>
      </c>
      <c r="E5686" s="1207">
        <v>473666.39210386697</v>
      </c>
      <c r="F5686" s="1211">
        <v>6965122.7844337244</v>
      </c>
    </row>
    <row r="5687" spans="2:6" ht="13.15" customHeight="1" x14ac:dyDescent="0.3">
      <c r="B5687" s="1173" t="s">
        <v>6450</v>
      </c>
      <c r="C5687" s="1206">
        <v>138563412.67350298</v>
      </c>
      <c r="D5687" s="1206">
        <v>6611869.2333553955</v>
      </c>
      <c r="E5687" s="1206">
        <v>16169982.292862903</v>
      </c>
      <c r="F5687" s="1210">
        <v>161345264.19972128</v>
      </c>
    </row>
    <row r="5688" spans="2:6" ht="13.15" customHeight="1" x14ac:dyDescent="0.3">
      <c r="B5688" s="1172" t="s">
        <v>6451</v>
      </c>
      <c r="C5688" s="1207">
        <v>41041428.46245984</v>
      </c>
      <c r="D5688" s="1208">
        <v>2373540.2310522445</v>
      </c>
      <c r="E5688" s="1207">
        <v>16431136.461021211</v>
      </c>
      <c r="F5688" s="1211">
        <v>59846105.154533297</v>
      </c>
    </row>
    <row r="5689" spans="2:6" ht="13.15" customHeight="1" x14ac:dyDescent="0.3">
      <c r="B5689" s="1173" t="s">
        <v>6452</v>
      </c>
      <c r="C5689" s="1206">
        <v>311512005.04918498</v>
      </c>
      <c r="D5689" s="1206">
        <v>18875209.679749168</v>
      </c>
      <c r="E5689" s="1206">
        <v>100225602.10232878</v>
      </c>
      <c r="F5689" s="1210">
        <v>430612816.83126295</v>
      </c>
    </row>
    <row r="5690" spans="2:6" ht="13.15" customHeight="1" x14ac:dyDescent="0.3">
      <c r="B5690" s="1172" t="s">
        <v>6453</v>
      </c>
      <c r="C5690" s="1207">
        <v>75271633.860695794</v>
      </c>
      <c r="D5690" s="1208">
        <v>3766826.5982950856</v>
      </c>
      <c r="E5690" s="1207">
        <v>15455191.965241339</v>
      </c>
      <c r="F5690" s="1211">
        <v>94493652.42423223</v>
      </c>
    </row>
    <row r="5691" spans="2:6" ht="13.15" customHeight="1" x14ac:dyDescent="0.3">
      <c r="B5691" s="1173" t="s">
        <v>6454</v>
      </c>
      <c r="C5691" s="1206">
        <v>50714828.935717881</v>
      </c>
      <c r="D5691" s="1206">
        <v>4400398.2790583856</v>
      </c>
      <c r="E5691" s="1206">
        <v>20627243.272007328</v>
      </c>
      <c r="F5691" s="1210">
        <v>75742470.486783594</v>
      </c>
    </row>
    <row r="5692" spans="2:6" ht="13.15" customHeight="1" x14ac:dyDescent="0.3">
      <c r="B5692" s="1172" t="s">
        <v>6455</v>
      </c>
      <c r="C5692" s="1207">
        <v>58169980.473417811</v>
      </c>
      <c r="D5692" s="1208">
        <v>1763736.4593311946</v>
      </c>
      <c r="E5692" s="1207">
        <v>10023527.561531916</v>
      </c>
      <c r="F5692" s="1211">
        <v>69957244.494280919</v>
      </c>
    </row>
    <row r="5693" spans="2:6" ht="13.15" customHeight="1" x14ac:dyDescent="0.3">
      <c r="B5693" s="1173" t="s">
        <v>6456</v>
      </c>
      <c r="C5693" s="1206">
        <v>7578311.7334326282</v>
      </c>
      <c r="D5693" s="1206">
        <v>175874.08360570675</v>
      </c>
      <c r="E5693" s="1206">
        <v>900781.10802859999</v>
      </c>
      <c r="F5693" s="1210">
        <v>8654966.9250669349</v>
      </c>
    </row>
    <row r="5694" spans="2:6" ht="13.15" customHeight="1" x14ac:dyDescent="0.3">
      <c r="B5694" s="1172" t="s">
        <v>6457</v>
      </c>
      <c r="C5694" s="1207">
        <v>12804564.119092012</v>
      </c>
      <c r="D5694" s="1208">
        <v>429496.9519706975</v>
      </c>
      <c r="E5694" s="1207">
        <v>852624.20163639251</v>
      </c>
      <c r="F5694" s="1211">
        <v>14086685.272699103</v>
      </c>
    </row>
    <row r="5695" spans="2:6" ht="13.15" customHeight="1" x14ac:dyDescent="0.3">
      <c r="B5695" s="1173" t="s">
        <v>6458</v>
      </c>
      <c r="C5695" s="1206">
        <v>20723955.862436257</v>
      </c>
      <c r="D5695" s="1206">
        <v>262727.56768431311</v>
      </c>
      <c r="E5695" s="1206">
        <v>1721424.184650681</v>
      </c>
      <c r="F5695" s="1210">
        <v>22708107.614771251</v>
      </c>
    </row>
    <row r="5696" spans="2:6" ht="13.15" customHeight="1" x14ac:dyDescent="0.3">
      <c r="B5696" s="1172" t="s">
        <v>6459</v>
      </c>
      <c r="C5696" s="1207">
        <v>8880778.59273885</v>
      </c>
      <c r="D5696" s="1208">
        <v>107384.79212635213</v>
      </c>
      <c r="E5696" s="1207">
        <v>480951.667686278</v>
      </c>
      <c r="F5696" s="1211">
        <v>9469115.05255148</v>
      </c>
    </row>
    <row r="5697" spans="2:6" ht="13.15" customHeight="1" x14ac:dyDescent="0.3">
      <c r="B5697" s="1173" t="s">
        <v>6460</v>
      </c>
      <c r="C5697" s="1206">
        <v>40835387.735895932</v>
      </c>
      <c r="D5697" s="1206">
        <v>2043294.352186928</v>
      </c>
      <c r="E5697" s="1206">
        <v>10828613.906148035</v>
      </c>
      <c r="F5697" s="1210">
        <v>53707295.994230896</v>
      </c>
    </row>
    <row r="5698" spans="2:6" ht="13.15" customHeight="1" x14ac:dyDescent="0.3">
      <c r="B5698" s="1172" t="s">
        <v>6461</v>
      </c>
      <c r="C5698" s="1207">
        <v>591360.09724868857</v>
      </c>
      <c r="D5698" s="1208">
        <v>51644.89412969628</v>
      </c>
      <c r="E5698" s="1207">
        <v>278754.40046258603</v>
      </c>
      <c r="F5698" s="1211">
        <v>921759.39184097084</v>
      </c>
    </row>
    <row r="5699" spans="2:6" ht="13.15" customHeight="1" x14ac:dyDescent="0.3">
      <c r="B5699" s="1173" t="s">
        <v>6462</v>
      </c>
      <c r="C5699" s="1206">
        <v>2050976772.0263302</v>
      </c>
      <c r="D5699" s="1206">
        <v>50475285.035530135</v>
      </c>
      <c r="E5699" s="1206">
        <v>418249351.42223018</v>
      </c>
      <c r="F5699" s="1210">
        <v>2519701408.4840903</v>
      </c>
    </row>
    <row r="5700" spans="2:6" ht="13.15" customHeight="1" x14ac:dyDescent="0.3">
      <c r="B5700" s="1172" t="s">
        <v>6463</v>
      </c>
      <c r="C5700" s="1207">
        <v>21742553.490114674</v>
      </c>
      <c r="D5700" s="1208">
        <v>470334.41321439733</v>
      </c>
      <c r="E5700" s="1207">
        <v>140519.38326751839</v>
      </c>
      <c r="F5700" s="1211">
        <v>22353407.286596589</v>
      </c>
    </row>
    <row r="5701" spans="2:6" ht="13.15" customHeight="1" x14ac:dyDescent="0.3">
      <c r="B5701" s="1173" t="s">
        <v>6464</v>
      </c>
      <c r="C5701" s="1206">
        <v>14225275.689600578</v>
      </c>
      <c r="D5701" s="1206">
        <v>463692.34508654533</v>
      </c>
      <c r="E5701" s="1206">
        <v>3086981.1789876632</v>
      </c>
      <c r="F5701" s="1210">
        <v>17775949.213674784</v>
      </c>
    </row>
    <row r="5702" spans="2:6" ht="13.15" customHeight="1" x14ac:dyDescent="0.3">
      <c r="B5702" s="1172" t="s">
        <v>6465</v>
      </c>
      <c r="C5702" s="1207">
        <v>8416128.7633836679</v>
      </c>
      <c r="D5702" s="1208">
        <v>717596.6570162758</v>
      </c>
      <c r="E5702" s="1207">
        <v>13688044.985372776</v>
      </c>
      <c r="F5702" s="1211">
        <v>22821770.40577272</v>
      </c>
    </row>
    <row r="5703" spans="2:6" ht="13.15" customHeight="1" x14ac:dyDescent="0.3">
      <c r="B5703" s="1173" t="s">
        <v>6466</v>
      </c>
      <c r="C5703" s="1206">
        <v>11474379.388684088</v>
      </c>
      <c r="D5703" s="1206">
        <v>359248.63821172086</v>
      </c>
      <c r="E5703" s="1206">
        <v>227633.99213855033</v>
      </c>
      <c r="F5703" s="1210">
        <v>12061262.01903436</v>
      </c>
    </row>
    <row r="5704" spans="2:6" ht="13.15" customHeight="1" x14ac:dyDescent="0.3">
      <c r="B5704" s="1172" t="s">
        <v>6467</v>
      </c>
      <c r="C5704" s="1207">
        <v>12336773.841286888</v>
      </c>
      <c r="D5704" s="1208">
        <v>490148.04017205746</v>
      </c>
      <c r="E5704" s="1207">
        <v>432856.50091765012</v>
      </c>
      <c r="F5704" s="1211">
        <v>13259778.382376596</v>
      </c>
    </row>
    <row r="5705" spans="2:6" ht="13.15" customHeight="1" x14ac:dyDescent="0.3">
      <c r="B5705" s="1173" t="s">
        <v>6468</v>
      </c>
      <c r="C5705" s="1206">
        <v>21326921.964826059</v>
      </c>
      <c r="D5705" s="1206">
        <v>758729.6340029526</v>
      </c>
      <c r="E5705" s="1206">
        <v>6683808.1694969283</v>
      </c>
      <c r="F5705" s="1210">
        <v>28769459.76832594</v>
      </c>
    </row>
    <row r="5706" spans="2:6" ht="13.15" customHeight="1" x14ac:dyDescent="0.3">
      <c r="B5706" s="1172" t="s">
        <v>6469</v>
      </c>
      <c r="C5706" s="1207">
        <v>29622894.439690024</v>
      </c>
      <c r="D5706" s="1208">
        <v>668653.62110807875</v>
      </c>
      <c r="E5706" s="1207">
        <v>4782289.5028641084</v>
      </c>
      <c r="F5706" s="1211">
        <v>35073837.563662209</v>
      </c>
    </row>
    <row r="5707" spans="2:6" ht="13.15" customHeight="1" x14ac:dyDescent="0.3">
      <c r="B5707" s="1173" t="s">
        <v>6470</v>
      </c>
      <c r="C5707" s="1206">
        <v>10938318.492401855</v>
      </c>
      <c r="D5707" s="1206">
        <v>220539.17732986368</v>
      </c>
      <c r="E5707" s="1206">
        <v>112736.55265662944</v>
      </c>
      <c r="F5707" s="1210">
        <v>11271594.222388349</v>
      </c>
    </row>
    <row r="5708" spans="2:6" ht="13.15" customHeight="1" x14ac:dyDescent="0.3">
      <c r="B5708" s="1172" t="s">
        <v>6471</v>
      </c>
      <c r="C5708" s="1207">
        <v>22242840.582314905</v>
      </c>
      <c r="D5708" s="1208">
        <v>501926.45335640514</v>
      </c>
      <c r="E5708" s="1207">
        <v>1408157.3346070121</v>
      </c>
      <c r="F5708" s="1211">
        <v>24152924.370278321</v>
      </c>
    </row>
    <row r="5709" spans="2:6" ht="13.15" customHeight="1" x14ac:dyDescent="0.3">
      <c r="B5709" s="1173" t="s">
        <v>6472</v>
      </c>
      <c r="C5709" s="1206">
        <v>41873237.677984893</v>
      </c>
      <c r="D5709" s="1206">
        <v>2241261.7556246854</v>
      </c>
      <c r="E5709" s="1206">
        <v>3828782.7562983986</v>
      </c>
      <c r="F5709" s="1210">
        <v>47943282.189907975</v>
      </c>
    </row>
    <row r="5710" spans="2:6" ht="13.15" customHeight="1" x14ac:dyDescent="0.3">
      <c r="B5710" s="1172" t="s">
        <v>6473</v>
      </c>
      <c r="C5710" s="1207">
        <v>22114491.819577947</v>
      </c>
      <c r="D5710" s="1208">
        <v>804196.84188661701</v>
      </c>
      <c r="E5710" s="1207">
        <v>12921671.037877299</v>
      </c>
      <c r="F5710" s="1211">
        <v>35840359.699341863</v>
      </c>
    </row>
    <row r="5711" spans="2:6" ht="13.15" customHeight="1" x14ac:dyDescent="0.3">
      <c r="B5711" s="1173" t="s">
        <v>6474</v>
      </c>
      <c r="C5711" s="1206">
        <v>7870509.98051464</v>
      </c>
      <c r="D5711" s="1206">
        <v>143226.63009592608</v>
      </c>
      <c r="E5711" s="1206">
        <v>414396.35346730391</v>
      </c>
      <c r="F5711" s="1210">
        <v>8428132.9640778694</v>
      </c>
    </row>
    <row r="5712" spans="2:6" ht="13.15" customHeight="1" x14ac:dyDescent="0.3">
      <c r="B5712" s="1172" t="s">
        <v>6475</v>
      </c>
      <c r="C5712" s="1207">
        <v>14827559.08580561</v>
      </c>
      <c r="D5712" s="1208">
        <v>368676.99763049377</v>
      </c>
      <c r="E5712" s="1207">
        <v>307957.24241580925</v>
      </c>
      <c r="F5712" s="1211">
        <v>15504193.325851914</v>
      </c>
    </row>
    <row r="5713" spans="2:6" ht="13.15" customHeight="1" x14ac:dyDescent="0.3">
      <c r="B5713" s="1173" t="s">
        <v>6476</v>
      </c>
      <c r="C5713" s="1206">
        <v>14687467.776690584</v>
      </c>
      <c r="D5713" s="1206">
        <v>547604.74391362432</v>
      </c>
      <c r="E5713" s="1206">
        <v>1302397.3594148948</v>
      </c>
      <c r="F5713" s="1210">
        <v>16537469.880019102</v>
      </c>
    </row>
    <row r="5714" spans="2:6" ht="13.15" customHeight="1" x14ac:dyDescent="0.3">
      <c r="B5714" s="1172" t="s">
        <v>6477</v>
      </c>
      <c r="C5714" s="1207">
        <v>11325139.816693138</v>
      </c>
      <c r="D5714" s="1208">
        <v>249992.24637985122</v>
      </c>
      <c r="E5714" s="1207">
        <v>5613842.0588714322</v>
      </c>
      <c r="F5714" s="1211">
        <v>17188974.12194442</v>
      </c>
    </row>
    <row r="5715" spans="2:6" ht="13.15" customHeight="1" x14ac:dyDescent="0.3">
      <c r="B5715" s="1173" t="s">
        <v>6478</v>
      </c>
      <c r="C5715" s="1206">
        <v>21113917.635177493</v>
      </c>
      <c r="D5715" s="1206">
        <v>575186.21325809415</v>
      </c>
      <c r="E5715" s="1206">
        <v>4820382.8506128155</v>
      </c>
      <c r="F5715" s="1210">
        <v>26509486.699048404</v>
      </c>
    </row>
    <row r="5716" spans="2:6" ht="13.15" customHeight="1" x14ac:dyDescent="0.3">
      <c r="B5716" s="1172" t="s">
        <v>6479</v>
      </c>
      <c r="C5716" s="1207">
        <v>97089285.031135291</v>
      </c>
      <c r="D5716" s="1208">
        <v>4007700.0731773777</v>
      </c>
      <c r="E5716" s="1207">
        <v>19849986.426686049</v>
      </c>
      <c r="F5716" s="1211">
        <v>120946971.53099872</v>
      </c>
    </row>
    <row r="5717" spans="2:6" ht="13.15" customHeight="1" x14ac:dyDescent="0.3">
      <c r="B5717" s="1173" t="s">
        <v>6480</v>
      </c>
      <c r="C5717" s="1206">
        <v>32352763.390115548</v>
      </c>
      <c r="D5717" s="1206">
        <v>1105974.704178534</v>
      </c>
      <c r="E5717" s="1206">
        <v>1926781.7252944245</v>
      </c>
      <c r="F5717" s="1210">
        <v>35385519.819588505</v>
      </c>
    </row>
    <row r="5718" spans="2:6" ht="13.15" customHeight="1" x14ac:dyDescent="0.3">
      <c r="B5718" s="1172" t="s">
        <v>6481</v>
      </c>
      <c r="C5718" s="1207">
        <v>69717409.423872367</v>
      </c>
      <c r="D5718" s="1208">
        <v>2004835.0890652779</v>
      </c>
      <c r="E5718" s="1207">
        <v>73493674.856490254</v>
      </c>
      <c r="F5718" s="1211">
        <v>145215919.36942792</v>
      </c>
    </row>
    <row r="5719" spans="2:6" ht="13.15" customHeight="1" x14ac:dyDescent="0.3">
      <c r="B5719" s="1173" t="s">
        <v>6482</v>
      </c>
      <c r="C5719" s="1206">
        <v>27121732.061162792</v>
      </c>
      <c r="D5719" s="1206">
        <v>776277.64026445954</v>
      </c>
      <c r="E5719" s="1206">
        <v>4567312.1335594067</v>
      </c>
      <c r="F5719" s="1210">
        <v>32465321.834986657</v>
      </c>
    </row>
    <row r="5720" spans="2:6" ht="13.15" customHeight="1" x14ac:dyDescent="0.3">
      <c r="B5720" s="1172" t="s">
        <v>6483</v>
      </c>
      <c r="C5720" s="1207">
        <v>10880698.090407182</v>
      </c>
      <c r="D5720" s="1208">
        <v>277953.66453671956</v>
      </c>
      <c r="E5720" s="1207">
        <v>376241.26609501638</v>
      </c>
      <c r="F5720" s="1211">
        <v>11534893.021038918</v>
      </c>
    </row>
    <row r="5721" spans="2:6" ht="13.15" customHeight="1" x14ac:dyDescent="0.3">
      <c r="B5721" s="1173" t="s">
        <v>6484</v>
      </c>
      <c r="C5721" s="1206">
        <v>13706145.906700671</v>
      </c>
      <c r="D5721" s="1206">
        <v>462721.36478819413</v>
      </c>
      <c r="E5721" s="1206">
        <v>1649806.221298167</v>
      </c>
      <c r="F5721" s="1210">
        <v>15818673.492787031</v>
      </c>
    </row>
    <row r="5722" spans="2:6" ht="13.15" customHeight="1" x14ac:dyDescent="0.3">
      <c r="B5722" s="1172" t="s">
        <v>6485</v>
      </c>
      <c r="C5722" s="1207">
        <v>129398218.68418863</v>
      </c>
      <c r="D5722" s="1208">
        <v>6832267.6889028922</v>
      </c>
      <c r="E5722" s="1207">
        <v>33901226.483491391</v>
      </c>
      <c r="F5722" s="1211">
        <v>170131712.85658291</v>
      </c>
    </row>
    <row r="5723" spans="2:6" ht="13.15" customHeight="1" x14ac:dyDescent="0.3">
      <c r="B5723" s="1173" t="s">
        <v>6486</v>
      </c>
      <c r="C5723" s="1206">
        <v>51466761.527624726</v>
      </c>
      <c r="D5723" s="1206">
        <v>896665.12508177571</v>
      </c>
      <c r="E5723" s="1206">
        <v>3270286.1213959507</v>
      </c>
      <c r="F5723" s="1210">
        <v>55633712.774102457</v>
      </c>
    </row>
    <row r="5724" spans="2:6" ht="13.15" customHeight="1" x14ac:dyDescent="0.3">
      <c r="B5724" s="1172" t="s">
        <v>6487</v>
      </c>
      <c r="C5724" s="1207">
        <v>11372519.625916248</v>
      </c>
      <c r="D5724" s="1208">
        <v>436561.1854456588</v>
      </c>
      <c r="E5724" s="1207">
        <v>675554.96120966016</v>
      </c>
      <c r="F5724" s="1211">
        <v>12484635.772571567</v>
      </c>
    </row>
    <row r="5725" spans="2:6" ht="13.15" customHeight="1" x14ac:dyDescent="0.3">
      <c r="B5725" s="1173" t="s">
        <v>6488</v>
      </c>
      <c r="C5725" s="1206">
        <v>12469491.923606379</v>
      </c>
      <c r="D5725" s="1206">
        <v>284286.1447433579</v>
      </c>
      <c r="E5725" s="1206">
        <v>701485.60311315663</v>
      </c>
      <c r="F5725" s="1210">
        <v>13455263.671462893</v>
      </c>
    </row>
    <row r="5726" spans="2:6" ht="13.15" customHeight="1" x14ac:dyDescent="0.3">
      <c r="B5726" s="1172" t="s">
        <v>6489</v>
      </c>
      <c r="C5726" s="1207">
        <v>14665211.555067053</v>
      </c>
      <c r="D5726" s="1208">
        <v>458344.91735649505</v>
      </c>
      <c r="E5726" s="1207">
        <v>1232755.0640169333</v>
      </c>
      <c r="F5726" s="1211">
        <v>16356311.536440481</v>
      </c>
    </row>
    <row r="5727" spans="2:6" ht="13.15" customHeight="1" x14ac:dyDescent="0.3">
      <c r="B5727" s="1173" t="s">
        <v>6490</v>
      </c>
      <c r="C5727" s="1206">
        <v>682578109.09079278</v>
      </c>
      <c r="D5727" s="1206">
        <v>23239104.728460841</v>
      </c>
      <c r="E5727" s="1206">
        <v>292424381.74637896</v>
      </c>
      <c r="F5727" s="1210">
        <v>998241595.56563258</v>
      </c>
    </row>
    <row r="5728" spans="2:6" ht="13.15" customHeight="1" x14ac:dyDescent="0.3">
      <c r="B5728" s="1172" t="s">
        <v>6491</v>
      </c>
      <c r="C5728" s="1207">
        <v>16319408.640767323</v>
      </c>
      <c r="D5728" s="1208">
        <v>1461057.9776321109</v>
      </c>
      <c r="E5728" s="1207">
        <v>7473581.4343291335</v>
      </c>
      <c r="F5728" s="1211">
        <v>25254048.052728567</v>
      </c>
    </row>
    <row r="5729" spans="2:6" ht="13.15" customHeight="1" x14ac:dyDescent="0.3">
      <c r="B5729" s="1173" t="s">
        <v>6492</v>
      </c>
      <c r="C5729" s="1206">
        <v>22536677.324240372</v>
      </c>
      <c r="D5729" s="1206">
        <v>1595193.9805869514</v>
      </c>
      <c r="E5729" s="1206">
        <v>7428820.2072338117</v>
      </c>
      <c r="F5729" s="1210">
        <v>31560691.512061134</v>
      </c>
    </row>
    <row r="5730" spans="2:6" ht="13.15" customHeight="1" x14ac:dyDescent="0.3">
      <c r="B5730" s="1172" t="s">
        <v>6493</v>
      </c>
      <c r="C5730" s="1207">
        <v>19528946.956613</v>
      </c>
      <c r="D5730" s="1208">
        <v>1410215.1976619223</v>
      </c>
      <c r="E5730" s="1207">
        <v>9957304.7513190284</v>
      </c>
      <c r="F5730" s="1211">
        <v>30896466.90559395</v>
      </c>
    </row>
    <row r="5731" spans="2:6" ht="13.15" customHeight="1" x14ac:dyDescent="0.3">
      <c r="B5731" s="1173" t="s">
        <v>6494</v>
      </c>
      <c r="C5731" s="1206">
        <v>32805943.755566593</v>
      </c>
      <c r="D5731" s="1206">
        <v>2008423.4945157063</v>
      </c>
      <c r="E5731" s="1206">
        <v>6603299.7003489304</v>
      </c>
      <c r="F5731" s="1210">
        <v>41417666.950431228</v>
      </c>
    </row>
    <row r="5732" spans="2:6" ht="13.15" customHeight="1" x14ac:dyDescent="0.3">
      <c r="B5732" s="1172" t="s">
        <v>6495</v>
      </c>
      <c r="C5732" s="1207">
        <v>34532234.614378698</v>
      </c>
      <c r="D5732" s="1208">
        <v>1826498.3742680985</v>
      </c>
      <c r="E5732" s="1207">
        <v>15655995.48697741</v>
      </c>
      <c r="F5732" s="1211">
        <v>52014728.475624204</v>
      </c>
    </row>
    <row r="5733" spans="2:6" ht="13.15" customHeight="1" x14ac:dyDescent="0.3">
      <c r="B5733" s="1173" t="s">
        <v>6496</v>
      </c>
      <c r="C5733" s="1206">
        <v>11139307.193198454</v>
      </c>
      <c r="D5733" s="1206">
        <v>615334.13776818267</v>
      </c>
      <c r="E5733" s="1206">
        <v>5107348.6210115086</v>
      </c>
      <c r="F5733" s="1210">
        <v>16861989.951978147</v>
      </c>
    </row>
    <row r="5734" spans="2:6" ht="13.15" customHeight="1" x14ac:dyDescent="0.3">
      <c r="B5734" s="1172" t="s">
        <v>6497</v>
      </c>
      <c r="C5734" s="1207">
        <v>25156767.120154731</v>
      </c>
      <c r="D5734" s="1208">
        <v>1210742.0711528091</v>
      </c>
      <c r="E5734" s="1207">
        <v>4259046.193025698</v>
      </c>
      <c r="F5734" s="1211">
        <v>30626555.384333238</v>
      </c>
    </row>
    <row r="5735" spans="2:6" ht="13.15" customHeight="1" x14ac:dyDescent="0.3">
      <c r="B5735" s="1173" t="s">
        <v>6498</v>
      </c>
      <c r="C5735" s="1206">
        <v>30654873.108589943</v>
      </c>
      <c r="D5735" s="1206">
        <v>1920838.2571687775</v>
      </c>
      <c r="E5735" s="1206">
        <v>8057206.0960285394</v>
      </c>
      <c r="F5735" s="1210">
        <v>40632917.461787261</v>
      </c>
    </row>
    <row r="5736" spans="2:6" ht="13.15" customHeight="1" x14ac:dyDescent="0.3">
      <c r="B5736" s="1172" t="s">
        <v>6499</v>
      </c>
      <c r="C5736" s="1207">
        <v>41352332.859004572</v>
      </c>
      <c r="D5736" s="1208">
        <v>3030696.882540714</v>
      </c>
      <c r="E5736" s="1207">
        <v>16360568.071269553</v>
      </c>
      <c r="F5736" s="1211">
        <v>60743597.812814847</v>
      </c>
    </row>
    <row r="5737" spans="2:6" ht="13.15" customHeight="1" x14ac:dyDescent="0.3">
      <c r="B5737" s="1173" t="s">
        <v>6500</v>
      </c>
      <c r="C5737" s="1206">
        <v>37475927.141874515</v>
      </c>
      <c r="D5737" s="1206">
        <v>3009461.9655811209</v>
      </c>
      <c r="E5737" s="1206">
        <v>23818961.558198068</v>
      </c>
      <c r="F5737" s="1210">
        <v>64304350.665653706</v>
      </c>
    </row>
    <row r="5738" spans="2:6" ht="13.15" customHeight="1" x14ac:dyDescent="0.3">
      <c r="B5738" s="1172" t="s">
        <v>6501</v>
      </c>
      <c r="C5738" s="1207">
        <v>27007310.504595149</v>
      </c>
      <c r="D5738" s="1208">
        <v>2494743.9022073057</v>
      </c>
      <c r="E5738" s="1207">
        <v>18788188.730688062</v>
      </c>
      <c r="F5738" s="1211">
        <v>48290243.137490511</v>
      </c>
    </row>
    <row r="5739" spans="2:6" ht="13.15" customHeight="1" x14ac:dyDescent="0.3">
      <c r="B5739" s="1173" t="s">
        <v>6502</v>
      </c>
      <c r="C5739" s="1206">
        <v>21933165.056902763</v>
      </c>
      <c r="D5739" s="1206">
        <v>2392270.3002856574</v>
      </c>
      <c r="E5739" s="1206">
        <v>15702608.902780125</v>
      </c>
      <c r="F5739" s="1210">
        <v>40028044.259968542</v>
      </c>
    </row>
    <row r="5740" spans="2:6" ht="13.15" customHeight="1" x14ac:dyDescent="0.3">
      <c r="B5740" s="1172" t="s">
        <v>6503</v>
      </c>
      <c r="C5740" s="1207">
        <v>56777532.938958764</v>
      </c>
      <c r="D5740" s="1208">
        <v>5758152.3962528668</v>
      </c>
      <c r="E5740" s="1207">
        <v>15649215.387450993</v>
      </c>
      <c r="F5740" s="1211">
        <v>78184900.722662628</v>
      </c>
    </row>
    <row r="5741" spans="2:6" ht="13.15" customHeight="1" x14ac:dyDescent="0.3">
      <c r="B5741" s="1173" t="s">
        <v>6504</v>
      </c>
      <c r="C5741" s="1206">
        <v>20140105.533220056</v>
      </c>
      <c r="D5741" s="1206">
        <v>1945042.4037363736</v>
      </c>
      <c r="E5741" s="1206">
        <v>4269681.3028177181</v>
      </c>
      <c r="F5741" s="1210">
        <v>26354829.239774149</v>
      </c>
    </row>
    <row r="5742" spans="2:6" ht="13.15" customHeight="1" x14ac:dyDescent="0.3">
      <c r="B5742" s="1172" t="s">
        <v>6505</v>
      </c>
      <c r="C5742" s="1207">
        <v>19019784.684010752</v>
      </c>
      <c r="D5742" s="1208">
        <v>1286886.6275930784</v>
      </c>
      <c r="E5742" s="1207">
        <v>2905011.4748956924</v>
      </c>
      <c r="F5742" s="1211">
        <v>23211682.786499523</v>
      </c>
    </row>
    <row r="5743" spans="2:6" ht="13.15" customHeight="1" x14ac:dyDescent="0.3">
      <c r="B5743" s="1173" t="s">
        <v>6506</v>
      </c>
      <c r="C5743" s="1206">
        <v>9357580.592182951</v>
      </c>
      <c r="D5743" s="1206">
        <v>918561.43441850808</v>
      </c>
      <c r="E5743" s="1206">
        <v>1575101.2767666653</v>
      </c>
      <c r="F5743" s="1210">
        <v>11851243.303368125</v>
      </c>
    </row>
    <row r="5744" spans="2:6" ht="13.15" customHeight="1" x14ac:dyDescent="0.3">
      <c r="B5744" s="1172" t="s">
        <v>6507</v>
      </c>
      <c r="C5744" s="1207">
        <v>3773317.0832296251</v>
      </c>
      <c r="D5744" s="1208">
        <v>277601.86008079513</v>
      </c>
      <c r="E5744" s="1207">
        <v>736553.70930645638</v>
      </c>
      <c r="F5744" s="1211">
        <v>4787472.6526168762</v>
      </c>
    </row>
    <row r="5745" spans="2:6" ht="13.15" customHeight="1" x14ac:dyDescent="0.3">
      <c r="B5745" s="1173" t="s">
        <v>6508</v>
      </c>
      <c r="C5745" s="1206">
        <v>14312935.163725186</v>
      </c>
      <c r="D5745" s="1206">
        <v>997661.14828854182</v>
      </c>
      <c r="E5745" s="1206">
        <v>8891555.3690853231</v>
      </c>
      <c r="F5745" s="1210">
        <v>24202151.68109905</v>
      </c>
    </row>
    <row r="5746" spans="2:6" ht="13.15" customHeight="1" x14ac:dyDescent="0.3">
      <c r="B5746" s="1172" t="s">
        <v>6509</v>
      </c>
      <c r="C5746" s="1207">
        <v>200631508.92072672</v>
      </c>
      <c r="D5746" s="1208">
        <v>12843156.406291824</v>
      </c>
      <c r="E5746" s="1207">
        <v>91903284.929891467</v>
      </c>
      <c r="F5746" s="1211">
        <v>305377950.25690997</v>
      </c>
    </row>
    <row r="5747" spans="2:6" ht="13.15" customHeight="1" x14ac:dyDescent="0.3">
      <c r="B5747" s="1173" t="s">
        <v>6510</v>
      </c>
      <c r="C5747" s="1206">
        <v>10684897.956614843</v>
      </c>
      <c r="D5747" s="1206">
        <v>348497.49403867236</v>
      </c>
      <c r="E5747" s="1206">
        <v>3168048.2765812753</v>
      </c>
      <c r="F5747" s="1210">
        <v>14201443.727234792</v>
      </c>
    </row>
    <row r="5748" spans="2:6" ht="13.15" customHeight="1" x14ac:dyDescent="0.3">
      <c r="B5748" s="1172" t="s">
        <v>6511</v>
      </c>
      <c r="C5748" s="1207">
        <v>12567528.531739503</v>
      </c>
      <c r="D5748" s="1208">
        <v>721410.2173184962</v>
      </c>
      <c r="E5748" s="1207">
        <v>6572423.1619070992</v>
      </c>
      <c r="F5748" s="1211">
        <v>19861361.9109651</v>
      </c>
    </row>
    <row r="5749" spans="2:6" ht="13.15" customHeight="1" x14ac:dyDescent="0.3">
      <c r="B5749" s="1173" t="s">
        <v>6512</v>
      </c>
      <c r="C5749" s="1206">
        <v>15826494.775362618</v>
      </c>
      <c r="D5749" s="1206">
        <v>663418.7708039243</v>
      </c>
      <c r="E5749" s="1206">
        <v>4873787.625009302</v>
      </c>
      <c r="F5749" s="1210">
        <v>21363701.171175845</v>
      </c>
    </row>
    <row r="5750" spans="2:6" ht="13.15" customHeight="1" x14ac:dyDescent="0.3">
      <c r="B5750" s="1172" t="s">
        <v>6513</v>
      </c>
      <c r="C5750" s="1207">
        <v>39592316.314664796</v>
      </c>
      <c r="D5750" s="1208">
        <v>2220280.1378733558</v>
      </c>
      <c r="E5750" s="1207">
        <v>13934447.823079573</v>
      </c>
      <c r="F5750" s="1211">
        <v>55747044.275617726</v>
      </c>
    </row>
    <row r="5751" spans="2:6" ht="13.15" customHeight="1" x14ac:dyDescent="0.3">
      <c r="B5751" s="1173" t="s">
        <v>6514</v>
      </c>
      <c r="C5751" s="1206">
        <v>62165586.6904089</v>
      </c>
      <c r="D5751" s="1206">
        <v>2568397.6830996298</v>
      </c>
      <c r="E5751" s="1206">
        <v>13157207.701834058</v>
      </c>
      <c r="F5751" s="1210">
        <v>77891192.075342581</v>
      </c>
    </row>
    <row r="5752" spans="2:6" ht="13.15" customHeight="1" x14ac:dyDescent="0.3">
      <c r="B5752" s="1172" t="s">
        <v>6515</v>
      </c>
      <c r="C5752" s="1207">
        <v>44216694.927830003</v>
      </c>
      <c r="D5752" s="1208">
        <v>1454148.5381177554</v>
      </c>
      <c r="E5752" s="1207">
        <v>8422025.5317612998</v>
      </c>
      <c r="F5752" s="1211">
        <v>54092868.997709066</v>
      </c>
    </row>
    <row r="5753" spans="2:6" ht="13.15" customHeight="1" x14ac:dyDescent="0.3">
      <c r="B5753" s="1173" t="s">
        <v>6516</v>
      </c>
      <c r="C5753" s="1206">
        <v>12931001.304511616</v>
      </c>
      <c r="D5753" s="1206">
        <v>492174.43383818178</v>
      </c>
      <c r="E5753" s="1206">
        <v>3676224.1464328282</v>
      </c>
      <c r="F5753" s="1210">
        <v>17099399.884782627</v>
      </c>
    </row>
    <row r="5754" spans="2:6" ht="13.15" customHeight="1" x14ac:dyDescent="0.3">
      <c r="B5754" s="1172" t="s">
        <v>6517</v>
      </c>
      <c r="C5754" s="1207">
        <v>149385124.94954592</v>
      </c>
      <c r="D5754" s="1208">
        <v>10660491.200845897</v>
      </c>
      <c r="E5754" s="1207">
        <v>104862571.33372742</v>
      </c>
      <c r="F5754" s="1211">
        <v>264908187.48411924</v>
      </c>
    </row>
    <row r="5755" spans="2:6" ht="13.15" customHeight="1" x14ac:dyDescent="0.3">
      <c r="B5755" s="1173" t="s">
        <v>6518</v>
      </c>
      <c r="C5755" s="1206">
        <v>2763594.635953234</v>
      </c>
      <c r="D5755" s="1206">
        <v>159648.86209847525</v>
      </c>
      <c r="E5755" s="1206">
        <v>1178362.455643171</v>
      </c>
      <c r="F5755" s="1210">
        <v>4101605.9536948805</v>
      </c>
    </row>
    <row r="5756" spans="2:6" ht="13.15" customHeight="1" x14ac:dyDescent="0.3">
      <c r="B5756" s="1172" t="s">
        <v>6519</v>
      </c>
      <c r="C5756" s="1207">
        <v>39935990.608078562</v>
      </c>
      <c r="D5756" s="1208">
        <v>2818375.857301244</v>
      </c>
      <c r="E5756" s="1207">
        <v>18837808.727783576</v>
      </c>
      <c r="F5756" s="1211">
        <v>61592175.19316338</v>
      </c>
    </row>
    <row r="5757" spans="2:6" ht="13.15" customHeight="1" x14ac:dyDescent="0.3">
      <c r="B5757" s="1173" t="s">
        <v>6520</v>
      </c>
      <c r="C5757" s="1206">
        <v>13058394.278589895</v>
      </c>
      <c r="D5757" s="1206">
        <v>1127842.8691587925</v>
      </c>
      <c r="E5757" s="1206">
        <v>2226083.8677915838</v>
      </c>
      <c r="F5757" s="1210">
        <v>16412321.015540272</v>
      </c>
    </row>
    <row r="5758" spans="2:6" ht="13.15" customHeight="1" x14ac:dyDescent="0.3">
      <c r="B5758" s="1172" t="s">
        <v>6521</v>
      </c>
      <c r="C5758" s="1207">
        <v>11419216.728954587</v>
      </c>
      <c r="D5758" s="1208">
        <v>650950.82088596479</v>
      </c>
      <c r="E5758" s="1207">
        <v>2740560.1510816673</v>
      </c>
      <c r="F5758" s="1211">
        <v>14810727.700922221</v>
      </c>
    </row>
    <row r="5759" spans="2:6" ht="13.15" customHeight="1" x14ac:dyDescent="0.3">
      <c r="B5759" s="1173" t="s">
        <v>6522</v>
      </c>
      <c r="C5759" s="1206">
        <v>8641831.4280689787</v>
      </c>
      <c r="D5759" s="1206">
        <v>368648.85327401984</v>
      </c>
      <c r="E5759" s="1206">
        <v>2052657.2651560567</v>
      </c>
      <c r="F5759" s="1210">
        <v>11063137.546499055</v>
      </c>
    </row>
    <row r="5760" spans="2:6" ht="13.15" customHeight="1" x14ac:dyDescent="0.3">
      <c r="B5760" s="1172" t="s">
        <v>6523</v>
      </c>
      <c r="C5760" s="1207">
        <v>31203905.422382832</v>
      </c>
      <c r="D5760" s="1208">
        <v>1708348.3657904633</v>
      </c>
      <c r="E5760" s="1207">
        <v>6292934.6126135103</v>
      </c>
      <c r="F5760" s="1211">
        <v>39205188.400786802</v>
      </c>
    </row>
    <row r="5761" spans="2:6" ht="13.15" customHeight="1" x14ac:dyDescent="0.3">
      <c r="B5761" s="1173" t="s">
        <v>6524</v>
      </c>
      <c r="C5761" s="1206">
        <v>345208880.37587798</v>
      </c>
      <c r="D5761" s="1206">
        <v>15456134.750046182</v>
      </c>
      <c r="E5761" s="1206">
        <v>108030959.31529494</v>
      </c>
      <c r="F5761" s="1210">
        <v>468695974.44121909</v>
      </c>
    </row>
    <row r="5762" spans="2:6" ht="13.15" customHeight="1" x14ac:dyDescent="0.3">
      <c r="B5762" s="1172" t="s">
        <v>6525</v>
      </c>
      <c r="C5762" s="1207">
        <v>27324359.256802835</v>
      </c>
      <c r="D5762" s="1208">
        <v>1182091.1162623293</v>
      </c>
      <c r="E5762" s="1207">
        <v>13619267.044704935</v>
      </c>
      <c r="F5762" s="1211">
        <v>42125717.417770095</v>
      </c>
    </row>
    <row r="5763" spans="2:6" ht="13.15" customHeight="1" x14ac:dyDescent="0.3">
      <c r="B5763" s="1173" t="s">
        <v>6526</v>
      </c>
      <c r="C5763" s="1206">
        <v>23858942.662904944</v>
      </c>
      <c r="D5763" s="1206">
        <v>1278921.7747109514</v>
      </c>
      <c r="E5763" s="1206">
        <v>7363993.6024750695</v>
      </c>
      <c r="F5763" s="1210">
        <v>32501858.040090963</v>
      </c>
    </row>
    <row r="5764" spans="2:6" ht="13.15" customHeight="1" x14ac:dyDescent="0.3">
      <c r="B5764" s="1172" t="s">
        <v>6527</v>
      </c>
      <c r="C5764" s="1207">
        <v>115257735.10273655</v>
      </c>
      <c r="D5764" s="1208">
        <v>7700915.1071148515</v>
      </c>
      <c r="E5764" s="1207">
        <v>39606732.203357339</v>
      </c>
      <c r="F5764" s="1211">
        <v>162565382.41320872</v>
      </c>
    </row>
    <row r="5765" spans="2:6" ht="13.15" customHeight="1" x14ac:dyDescent="0.3">
      <c r="B5765" s="1173" t="s">
        <v>6528</v>
      </c>
      <c r="C5765" s="1206">
        <v>7246106.9039230319</v>
      </c>
      <c r="D5765" s="1206">
        <v>227434.5446659812</v>
      </c>
      <c r="E5765" s="1206">
        <v>337654.00135767058</v>
      </c>
      <c r="F5765" s="1210">
        <v>7811195.4499466838</v>
      </c>
    </row>
    <row r="5766" spans="2:6" ht="13.15" customHeight="1" x14ac:dyDescent="0.3">
      <c r="B5766" s="1172" t="s">
        <v>6529</v>
      </c>
      <c r="C5766" s="1207">
        <v>13250644.340221422</v>
      </c>
      <c r="D5766" s="1208">
        <v>478369.62698771001</v>
      </c>
      <c r="E5766" s="1207">
        <v>1181634.655692898</v>
      </c>
      <c r="F5766" s="1211">
        <v>14910648.62290203</v>
      </c>
    </row>
    <row r="5767" spans="2:6" ht="13.15" customHeight="1" x14ac:dyDescent="0.3">
      <c r="B5767" s="1173" t="s">
        <v>6530</v>
      </c>
      <c r="C5767" s="1206">
        <v>10412361.647654234</v>
      </c>
      <c r="D5767" s="1206">
        <v>587935.60674079321</v>
      </c>
      <c r="E5767" s="1206">
        <v>3615348.8775831913</v>
      </c>
      <c r="F5767" s="1210">
        <v>14615646.131978218</v>
      </c>
    </row>
    <row r="5768" spans="2:6" ht="13.15" customHeight="1" x14ac:dyDescent="0.3">
      <c r="B5768" s="1172" t="s">
        <v>6531</v>
      </c>
      <c r="C5768" s="1207">
        <v>30067609.248449903</v>
      </c>
      <c r="D5768" s="1208">
        <v>1339192.9140999124</v>
      </c>
      <c r="E5768" s="1207">
        <v>4516804.145897802</v>
      </c>
      <c r="F5768" s="1211">
        <v>35923606.308447614</v>
      </c>
    </row>
    <row r="5769" spans="2:6" ht="13.15" customHeight="1" x14ac:dyDescent="0.3">
      <c r="B5769" s="1173" t="s">
        <v>6532</v>
      </c>
      <c r="C5769" s="1206">
        <v>11111725.863333702</v>
      </c>
      <c r="D5769" s="1206">
        <v>224324.59327560986</v>
      </c>
      <c r="E5769" s="1206">
        <v>1064510.8400546398</v>
      </c>
      <c r="F5769" s="1210">
        <v>12400561.296663953</v>
      </c>
    </row>
    <row r="5770" spans="2:6" ht="13.15" customHeight="1" x14ac:dyDescent="0.3">
      <c r="B5770" s="1172" t="s">
        <v>6533</v>
      </c>
      <c r="C5770" s="1207">
        <v>8800628.8866467234</v>
      </c>
      <c r="D5770" s="1208">
        <v>501208.7722663196</v>
      </c>
      <c r="E5770" s="1207">
        <v>70136.212386599698</v>
      </c>
      <c r="F5770" s="1211">
        <v>9371973.8712996412</v>
      </c>
    </row>
    <row r="5771" spans="2:6" ht="13.15" customHeight="1" x14ac:dyDescent="0.3">
      <c r="B5771" s="1173" t="s">
        <v>6534</v>
      </c>
      <c r="C5771" s="1206">
        <v>16534188.00649629</v>
      </c>
      <c r="D5771" s="1206">
        <v>620189.03925993852</v>
      </c>
      <c r="E5771" s="1206">
        <v>1707471.0297216563</v>
      </c>
      <c r="F5771" s="1210">
        <v>18861848.075477883</v>
      </c>
    </row>
    <row r="5772" spans="2:6" ht="13.15" customHeight="1" x14ac:dyDescent="0.3">
      <c r="B5772" s="1172" t="s">
        <v>6535</v>
      </c>
      <c r="C5772" s="1207">
        <v>21292377.031876639</v>
      </c>
      <c r="D5772" s="1208">
        <v>803183.64505355468</v>
      </c>
      <c r="E5772" s="1207">
        <v>1896394.2778757019</v>
      </c>
      <c r="F5772" s="1211">
        <v>23991954.954805896</v>
      </c>
    </row>
    <row r="5773" spans="2:6" ht="13.15" customHeight="1" x14ac:dyDescent="0.3">
      <c r="B5773" s="1173" t="s">
        <v>6536</v>
      </c>
      <c r="C5773" s="1206">
        <v>4560886.9379815161</v>
      </c>
      <c r="D5773" s="1206">
        <v>48098.705213978719</v>
      </c>
      <c r="E5773" s="1206">
        <v>0</v>
      </c>
      <c r="F5773" s="1210">
        <v>4608985.643195495</v>
      </c>
    </row>
    <row r="5774" spans="2:6" ht="13.15" customHeight="1" x14ac:dyDescent="0.3">
      <c r="B5774" s="1172" t="s">
        <v>6537</v>
      </c>
      <c r="C5774" s="1207">
        <v>11559444.579306565</v>
      </c>
      <c r="D5774" s="1208">
        <v>724365.37474826071</v>
      </c>
      <c r="E5774" s="1207">
        <v>2793285.7896187771</v>
      </c>
      <c r="F5774" s="1211">
        <v>15077095.743673602</v>
      </c>
    </row>
    <row r="5775" spans="2:6" ht="13.15" customHeight="1" x14ac:dyDescent="0.3">
      <c r="B5775" s="1173" t="s">
        <v>6538</v>
      </c>
      <c r="C5775" s="1206">
        <v>16195429.197612897</v>
      </c>
      <c r="D5775" s="1206">
        <v>1325134.8080411751</v>
      </c>
      <c r="E5775" s="1206">
        <v>6065389.5446459847</v>
      </c>
      <c r="F5775" s="1210">
        <v>23585953.550300054</v>
      </c>
    </row>
    <row r="5776" spans="2:6" ht="13.15" customHeight="1" x14ac:dyDescent="0.3">
      <c r="B5776" s="1172" t="s">
        <v>6539</v>
      </c>
      <c r="C5776" s="1207">
        <v>1468608461.3960235</v>
      </c>
      <c r="D5776" s="1208">
        <v>51972015.984992988</v>
      </c>
      <c r="E5776" s="1207">
        <v>324976767.94047034</v>
      </c>
      <c r="F5776" s="1211">
        <v>1845557245.3214869</v>
      </c>
    </row>
    <row r="5777" spans="2:6" ht="13.15" customHeight="1" x14ac:dyDescent="0.3">
      <c r="B5777" s="1173" t="s">
        <v>6540</v>
      </c>
      <c r="C5777" s="1206">
        <v>25313926.08388903</v>
      </c>
      <c r="D5777" s="1206">
        <v>914058.33738267608</v>
      </c>
      <c r="E5777" s="1206">
        <v>2873176.8625309779</v>
      </c>
      <c r="F5777" s="1210">
        <v>29101161.283802681</v>
      </c>
    </row>
    <row r="5778" spans="2:6" ht="13.15" customHeight="1" x14ac:dyDescent="0.3">
      <c r="B5778" s="1172" t="s">
        <v>6541</v>
      </c>
      <c r="C5778" s="1207">
        <v>162971660.73267481</v>
      </c>
      <c r="D5778" s="1208">
        <v>14267809.658824887</v>
      </c>
      <c r="E5778" s="1207">
        <v>78415977.268590257</v>
      </c>
      <c r="F5778" s="1211">
        <v>255655447.66008997</v>
      </c>
    </row>
    <row r="5779" spans="2:6" ht="13.15" customHeight="1" x14ac:dyDescent="0.3">
      <c r="B5779" s="1173" t="s">
        <v>6542</v>
      </c>
      <c r="C5779" s="1206">
        <v>20327849.734032098</v>
      </c>
      <c r="D5779" s="1206">
        <v>1795159.633334358</v>
      </c>
      <c r="E5779" s="1206">
        <v>15445476.983427158</v>
      </c>
      <c r="F5779" s="1210">
        <v>37568486.350793615</v>
      </c>
    </row>
    <row r="5780" spans="2:6" ht="13.15" customHeight="1" x14ac:dyDescent="0.3">
      <c r="B5780" s="1172" t="s">
        <v>6543</v>
      </c>
      <c r="C5780" s="1207">
        <v>21812735.685909145</v>
      </c>
      <c r="D5780" s="1208">
        <v>1567176.2737171354</v>
      </c>
      <c r="E5780" s="1207">
        <v>11058677.896358242</v>
      </c>
      <c r="F5780" s="1211">
        <v>34438589.855984524</v>
      </c>
    </row>
    <row r="5781" spans="2:6" ht="13.15" customHeight="1" x14ac:dyDescent="0.3">
      <c r="B5781" s="1173" t="s">
        <v>6544</v>
      </c>
      <c r="C5781" s="1206">
        <v>74090005.996094063</v>
      </c>
      <c r="D5781" s="1206">
        <v>4529285.3595308363</v>
      </c>
      <c r="E5781" s="1206">
        <v>101445300.11460792</v>
      </c>
      <c r="F5781" s="1210">
        <v>180064591.47023281</v>
      </c>
    </row>
    <row r="5782" spans="2:6" ht="13.15" customHeight="1" x14ac:dyDescent="0.3">
      <c r="B5782" s="1172" t="s">
        <v>6545</v>
      </c>
      <c r="C5782" s="1207">
        <v>17838839.525593787</v>
      </c>
      <c r="D5782" s="1208">
        <v>1168286.3094118568</v>
      </c>
      <c r="E5782" s="1207">
        <v>13757316.843029261</v>
      </c>
      <c r="F5782" s="1211">
        <v>32764442.678034905</v>
      </c>
    </row>
    <row r="5783" spans="2:6" ht="13.15" customHeight="1" x14ac:dyDescent="0.3">
      <c r="B5783" s="1173" t="s">
        <v>6546</v>
      </c>
      <c r="C5783" s="1206">
        <v>12769473.021194778</v>
      </c>
      <c r="D5783" s="1206">
        <v>576734.15286416153</v>
      </c>
      <c r="E5783" s="1206">
        <v>4755556.245854076</v>
      </c>
      <c r="F5783" s="1210">
        <v>18101763.419913016</v>
      </c>
    </row>
    <row r="5784" spans="2:6" ht="13.15" customHeight="1" x14ac:dyDescent="0.3">
      <c r="B5784" s="1172" t="s">
        <v>6547</v>
      </c>
      <c r="C5784" s="1207">
        <v>27295685.597042456</v>
      </c>
      <c r="D5784" s="1208">
        <v>1099459.2856548149</v>
      </c>
      <c r="E5784" s="1207">
        <v>14714774.925504074</v>
      </c>
      <c r="F5784" s="1211">
        <v>43109919.808201343</v>
      </c>
    </row>
    <row r="5785" spans="2:6" ht="13.15" customHeight="1" x14ac:dyDescent="0.3">
      <c r="B5785" s="1173" t="s">
        <v>6548</v>
      </c>
      <c r="C5785" s="1206">
        <v>19711912.214131653</v>
      </c>
      <c r="D5785" s="1206">
        <v>1976803.3100172239</v>
      </c>
      <c r="E5785" s="1206">
        <v>16711619.570944032</v>
      </c>
      <c r="F5785" s="1210">
        <v>38400335.095092908</v>
      </c>
    </row>
    <row r="5786" spans="2:6" ht="13.15" customHeight="1" x14ac:dyDescent="0.3">
      <c r="B5786" s="1172" t="s">
        <v>6549</v>
      </c>
      <c r="C5786" s="1207">
        <v>59152667.755777262</v>
      </c>
      <c r="D5786" s="1208">
        <v>2988381.8425821313</v>
      </c>
      <c r="E5786" s="1207">
        <v>26081527.285586763</v>
      </c>
      <c r="F5786" s="1211">
        <v>88222576.883946151</v>
      </c>
    </row>
    <row r="5787" spans="2:6" ht="13.15" customHeight="1" x14ac:dyDescent="0.3">
      <c r="B5787" s="1173" t="s">
        <v>6550</v>
      </c>
      <c r="C5787" s="1206">
        <v>64086448.81188073</v>
      </c>
      <c r="D5787" s="1206">
        <v>6939821.3471680861</v>
      </c>
      <c r="E5787" s="1206">
        <v>40577954.606180295</v>
      </c>
      <c r="F5787" s="1210">
        <v>111604224.76522911</v>
      </c>
    </row>
    <row r="5788" spans="2:6" ht="13.15" customHeight="1" x14ac:dyDescent="0.3">
      <c r="B5788" s="1172" t="s">
        <v>6551</v>
      </c>
      <c r="C5788" s="1207">
        <v>4658104.2986929137</v>
      </c>
      <c r="D5788" s="1208">
        <v>82885.129815779597</v>
      </c>
      <c r="E5788" s="1207">
        <v>708400.44095408893</v>
      </c>
      <c r="F5788" s="1211">
        <v>5449389.8694627825</v>
      </c>
    </row>
    <row r="5789" spans="2:6" ht="13.15" customHeight="1" x14ac:dyDescent="0.3">
      <c r="B5789" s="1173" t="s">
        <v>6552</v>
      </c>
      <c r="C5789" s="1206">
        <v>373849.90678063018</v>
      </c>
      <c r="D5789" s="1206">
        <v>63958.050087048941</v>
      </c>
      <c r="E5789" s="1206">
        <v>856328.57905117772</v>
      </c>
      <c r="F5789" s="1210">
        <v>1294136.535918857</v>
      </c>
    </row>
    <row r="5790" spans="2:6" ht="13.15" customHeight="1" x14ac:dyDescent="0.3">
      <c r="B5790" s="1172" t="s">
        <v>6553</v>
      </c>
      <c r="C5790" s="1207">
        <v>5321148.5453425637</v>
      </c>
      <c r="D5790" s="1208">
        <v>315484.16389473039</v>
      </c>
      <c r="E5790" s="1207">
        <v>735812.83382349927</v>
      </c>
      <c r="F5790" s="1211">
        <v>6372445.5430607935</v>
      </c>
    </row>
    <row r="5791" spans="2:6" ht="13.15" customHeight="1" x14ac:dyDescent="0.3">
      <c r="B5791" s="1173" t="s">
        <v>6554</v>
      </c>
      <c r="C5791" s="1206">
        <v>13313043.685509497</v>
      </c>
      <c r="D5791" s="1206">
        <v>257239.41817189305</v>
      </c>
      <c r="E5791" s="1206">
        <v>492064.79993063351</v>
      </c>
      <c r="F5791" s="1210">
        <v>14062347.903612025</v>
      </c>
    </row>
    <row r="5792" spans="2:6" ht="13.15" customHeight="1" x14ac:dyDescent="0.3">
      <c r="B5792" s="1172" t="s">
        <v>6555</v>
      </c>
      <c r="C5792" s="1207">
        <v>14623566.47779602</v>
      </c>
      <c r="D5792" s="1208">
        <v>879384.49020677106</v>
      </c>
      <c r="E5792" s="1207">
        <v>3757164.7929458832</v>
      </c>
      <c r="F5792" s="1211">
        <v>19260115.760948673</v>
      </c>
    </row>
    <row r="5793" spans="2:6" ht="13.15" customHeight="1" x14ac:dyDescent="0.3">
      <c r="B5793" s="1173" t="s">
        <v>6556</v>
      </c>
      <c r="C5793" s="1206">
        <v>12171695.485809248</v>
      </c>
      <c r="D5793" s="1206">
        <v>402872.39074634179</v>
      </c>
      <c r="E5793" s="1206">
        <v>1896456.0174992811</v>
      </c>
      <c r="F5793" s="1210">
        <v>14471023.894054871</v>
      </c>
    </row>
    <row r="5794" spans="2:6" ht="13.15" customHeight="1" x14ac:dyDescent="0.3">
      <c r="B5794" s="1172" t="s">
        <v>6557</v>
      </c>
      <c r="C5794" s="1207">
        <v>29319909.434888624</v>
      </c>
      <c r="D5794" s="1208">
        <v>3632043.2751413449</v>
      </c>
      <c r="E5794" s="1207">
        <v>21877642.806556735</v>
      </c>
      <c r="F5794" s="1211">
        <v>54829595.516586706</v>
      </c>
    </row>
    <row r="5795" spans="2:6" ht="13.15" customHeight="1" x14ac:dyDescent="0.3">
      <c r="B5795" s="1173" t="s">
        <v>6558</v>
      </c>
      <c r="C5795" s="1206">
        <v>3023842.2335879602</v>
      </c>
      <c r="D5795" s="1206">
        <v>91173.642797357548</v>
      </c>
      <c r="E5795" s="1206">
        <v>370.43774147851963</v>
      </c>
      <c r="F5795" s="1210">
        <v>3115386.3141267961</v>
      </c>
    </row>
    <row r="5796" spans="2:6" ht="13.15" customHeight="1" x14ac:dyDescent="0.3">
      <c r="B5796" s="1172" t="s">
        <v>6559</v>
      </c>
      <c r="C5796" s="1207">
        <v>16022841.074102776</v>
      </c>
      <c r="D5796" s="1208">
        <v>1396593.3291285313</v>
      </c>
      <c r="E5796" s="1207">
        <v>9003057.1292703599</v>
      </c>
      <c r="F5796" s="1211">
        <v>26422491.532501668</v>
      </c>
    </row>
    <row r="5797" spans="2:6" ht="13.15" customHeight="1" x14ac:dyDescent="0.3">
      <c r="B5797" s="1173" t="s">
        <v>6560</v>
      </c>
      <c r="C5797" s="1206">
        <v>4218441.5157003552</v>
      </c>
      <c r="D5797" s="1206">
        <v>219962.21802214775</v>
      </c>
      <c r="E5797" s="1206">
        <v>2902997.1007199981</v>
      </c>
      <c r="F5797" s="1210">
        <v>7341400.8344425019</v>
      </c>
    </row>
    <row r="5798" spans="2:6" ht="13.15" customHeight="1" x14ac:dyDescent="0.3">
      <c r="B5798" s="1172" t="s">
        <v>6561</v>
      </c>
      <c r="C5798" s="1207">
        <v>5786754.1633564234</v>
      </c>
      <c r="D5798" s="1208">
        <v>386900.46844737587</v>
      </c>
      <c r="E5798" s="1207">
        <v>1341602.0203880381</v>
      </c>
      <c r="F5798" s="1211">
        <v>7515256.6521918373</v>
      </c>
    </row>
    <row r="5799" spans="2:6" ht="13.15" customHeight="1" x14ac:dyDescent="0.3">
      <c r="B5799" s="1173" t="s">
        <v>6562</v>
      </c>
      <c r="C5799" s="1206">
        <v>5142689.1486434098</v>
      </c>
      <c r="D5799" s="1206">
        <v>618331.51173265791</v>
      </c>
      <c r="E5799" s="1206">
        <v>4952567.3846970685</v>
      </c>
      <c r="F5799" s="1210">
        <v>10713588.045073137</v>
      </c>
    </row>
    <row r="5800" spans="2:6" ht="13.15" customHeight="1" x14ac:dyDescent="0.3">
      <c r="B5800" s="1172" t="s">
        <v>6563</v>
      </c>
      <c r="C5800" s="1207">
        <v>7397121.5119943898</v>
      </c>
      <c r="D5800" s="1208">
        <v>282161.24582957488</v>
      </c>
      <c r="E5800" s="1207">
        <v>1204663.5352881458</v>
      </c>
      <c r="F5800" s="1211">
        <v>8883946.2931121103</v>
      </c>
    </row>
    <row r="5801" spans="2:6" ht="13.15" customHeight="1" x14ac:dyDescent="0.3">
      <c r="B5801" s="1173" t="s">
        <v>6564</v>
      </c>
      <c r="C5801" s="1206">
        <v>14559255.555190586</v>
      </c>
      <c r="D5801" s="1206">
        <v>1146981.0315610778</v>
      </c>
      <c r="E5801" s="1206">
        <v>10791839.24324655</v>
      </c>
      <c r="F5801" s="1210">
        <v>26498075.829998214</v>
      </c>
    </row>
    <row r="5802" spans="2:6" ht="13.15" customHeight="1" x14ac:dyDescent="0.3">
      <c r="B5802" s="1172" t="s">
        <v>6565</v>
      </c>
      <c r="C5802" s="1207">
        <v>3209128.6921348246</v>
      </c>
      <c r="D5802" s="1208">
        <v>320282.77667353867</v>
      </c>
      <c r="E5802" s="1207">
        <v>369696.86599556252</v>
      </c>
      <c r="F5802" s="1211">
        <v>3899108.3348039258</v>
      </c>
    </row>
    <row r="5803" spans="2:6" ht="13.15" customHeight="1" x14ac:dyDescent="0.3">
      <c r="B5803" s="1173" t="s">
        <v>6566</v>
      </c>
      <c r="C5803" s="1206">
        <v>8505017.108640857</v>
      </c>
      <c r="D5803" s="1206">
        <v>739507.03853124508</v>
      </c>
      <c r="E5803" s="1206">
        <v>19270973.926819131</v>
      </c>
      <c r="F5803" s="1210">
        <v>28515498.073991232</v>
      </c>
    </row>
    <row r="5804" spans="2:6" ht="13.15" customHeight="1" x14ac:dyDescent="0.3">
      <c r="B5804" s="1172" t="s">
        <v>6567</v>
      </c>
      <c r="C5804" s="1207">
        <v>287102118.49516976</v>
      </c>
      <c r="D5804" s="1208">
        <v>14451170.141252665</v>
      </c>
      <c r="E5804" s="1207">
        <v>66248996.956900619</v>
      </c>
      <c r="F5804" s="1211">
        <v>367802285.59332299</v>
      </c>
    </row>
    <row r="5805" spans="2:6" ht="13.15" customHeight="1" x14ac:dyDescent="0.3">
      <c r="B5805" s="1173" t="s">
        <v>6568</v>
      </c>
      <c r="C5805" s="1206">
        <v>10823487.312123368</v>
      </c>
      <c r="D5805" s="1206">
        <v>2361058.2089560498</v>
      </c>
      <c r="E5805" s="1206">
        <v>5799141.103222644</v>
      </c>
      <c r="F5805" s="1210">
        <v>18983686.624302059</v>
      </c>
    </row>
    <row r="5806" spans="2:6" ht="13.15" customHeight="1" x14ac:dyDescent="0.3">
      <c r="B5806" s="1172" t="s">
        <v>6569</v>
      </c>
      <c r="C5806" s="1207">
        <v>8858112.7474044506</v>
      </c>
      <c r="D5806" s="1208">
        <v>472051.21895930823</v>
      </c>
      <c r="E5806" s="1207">
        <v>1963134.8109654149</v>
      </c>
      <c r="F5806" s="1211">
        <v>11293298.777329173</v>
      </c>
    </row>
    <row r="5807" spans="2:6" ht="13.15" customHeight="1" x14ac:dyDescent="0.3">
      <c r="B5807" s="1173" t="s">
        <v>6570</v>
      </c>
      <c r="C5807" s="1206">
        <v>11515887.924718169</v>
      </c>
      <c r="D5807" s="1206">
        <v>452040.58150633058</v>
      </c>
      <c r="E5807" s="1206">
        <v>456379.29750153614</v>
      </c>
      <c r="F5807" s="1210">
        <v>12424307.803726036</v>
      </c>
    </row>
    <row r="5808" spans="2:6" ht="13.15" customHeight="1" x14ac:dyDescent="0.3">
      <c r="B5808" s="1172" t="s">
        <v>6571</v>
      </c>
      <c r="C5808" s="1207">
        <v>16003179.135981372</v>
      </c>
      <c r="D5808" s="1208">
        <v>1212543.3099671421</v>
      </c>
      <c r="E5808" s="1207">
        <v>5919409.889956004</v>
      </c>
      <c r="F5808" s="1211">
        <v>23135132.33590452</v>
      </c>
    </row>
    <row r="5809" spans="2:6" ht="13.15" customHeight="1" x14ac:dyDescent="0.3">
      <c r="B5809" s="1173" t="s">
        <v>6572</v>
      </c>
      <c r="C5809" s="1206">
        <v>90446144.229602069</v>
      </c>
      <c r="D5809" s="1206">
        <v>3706963.5520749954</v>
      </c>
      <c r="E5809" s="1206">
        <v>15078061.588891504</v>
      </c>
      <c r="F5809" s="1210">
        <v>109231169.37056857</v>
      </c>
    </row>
    <row r="5810" spans="2:6" ht="13.15" customHeight="1" x14ac:dyDescent="0.3">
      <c r="B5810" s="1172" t="s">
        <v>6573</v>
      </c>
      <c r="C5810" s="1207">
        <v>5978321.518803183</v>
      </c>
      <c r="D5810" s="1208">
        <v>130674.24710854483</v>
      </c>
      <c r="E5810" s="1207">
        <v>2778.2830610888973</v>
      </c>
      <c r="F5810" s="1211">
        <v>6111774.0489728171</v>
      </c>
    </row>
    <row r="5811" spans="2:6" ht="13.15" customHeight="1" x14ac:dyDescent="0.3">
      <c r="B5811" s="1173" t="s">
        <v>6574</v>
      </c>
      <c r="C5811" s="1206">
        <v>11588254.780303901</v>
      </c>
      <c r="D5811" s="1206">
        <v>242970.22943960098</v>
      </c>
      <c r="E5811" s="1206">
        <v>159411.70808292294</v>
      </c>
      <c r="F5811" s="1210">
        <v>11990636.717826426</v>
      </c>
    </row>
    <row r="5812" spans="2:6" ht="13.15" customHeight="1" x14ac:dyDescent="0.3">
      <c r="B5812" s="1172" t="s">
        <v>6575</v>
      </c>
      <c r="C5812" s="1207">
        <v>5595732.9728574818</v>
      </c>
      <c r="D5812" s="1208">
        <v>151669.93703811071</v>
      </c>
      <c r="E5812" s="1207">
        <v>51058.66870045595</v>
      </c>
      <c r="F5812" s="1211">
        <v>5798461.5785960481</v>
      </c>
    </row>
    <row r="5813" spans="2:6" ht="13.15" customHeight="1" x14ac:dyDescent="0.3">
      <c r="B5813" s="1173" t="s">
        <v>6576</v>
      </c>
      <c r="C5813" s="1206">
        <v>1274066.2820197444</v>
      </c>
      <c r="D5813" s="1206">
        <v>18434.553490436545</v>
      </c>
      <c r="E5813" s="1206">
        <v>0</v>
      </c>
      <c r="F5813" s="1210">
        <v>1292500.835510181</v>
      </c>
    </row>
    <row r="5814" spans="2:6" ht="13.15" customHeight="1" x14ac:dyDescent="0.3">
      <c r="B5814" s="1172" t="s">
        <v>6577</v>
      </c>
      <c r="C5814" s="1207">
        <v>3866574.748069352</v>
      </c>
      <c r="D5814" s="1208">
        <v>84067.192787685461</v>
      </c>
      <c r="E5814" s="1207">
        <v>178550.99139264645</v>
      </c>
      <c r="F5814" s="1211">
        <v>4129192.9322496839</v>
      </c>
    </row>
    <row r="5815" spans="2:6" ht="13.15" customHeight="1" x14ac:dyDescent="0.3">
      <c r="B5815" s="1173" t="s">
        <v>6578</v>
      </c>
      <c r="C5815" s="1206">
        <v>2346188.0745842103</v>
      </c>
      <c r="D5815" s="1206">
        <v>90484.106063745814</v>
      </c>
      <c r="E5815" s="1206">
        <v>747419.88305649301</v>
      </c>
      <c r="F5815" s="1210">
        <v>3184092.0637044492</v>
      </c>
    </row>
    <row r="5816" spans="2:6" ht="13.15" customHeight="1" x14ac:dyDescent="0.3">
      <c r="B5816" s="1172" t="s">
        <v>6579</v>
      </c>
      <c r="C5816" s="1207">
        <v>2249107.255109767</v>
      </c>
      <c r="D5816" s="1208">
        <v>42075.812928553649</v>
      </c>
      <c r="E5816" s="1207">
        <v>76124.955873835774</v>
      </c>
      <c r="F5816" s="1211">
        <v>2367308.0239121565</v>
      </c>
    </row>
    <row r="5817" spans="2:6" ht="13.15" customHeight="1" x14ac:dyDescent="0.3">
      <c r="B5817" s="1173" t="s">
        <v>6580</v>
      </c>
      <c r="C5817" s="1206">
        <v>6591664.7552014971</v>
      </c>
      <c r="D5817" s="1206">
        <v>228419.59714256946</v>
      </c>
      <c r="E5817" s="1206">
        <v>153299.48534852735</v>
      </c>
      <c r="F5817" s="1210">
        <v>6973383.8376925942</v>
      </c>
    </row>
    <row r="5818" spans="2:6" ht="13.15" customHeight="1" x14ac:dyDescent="0.3">
      <c r="B5818" s="1172" t="s">
        <v>6581</v>
      </c>
      <c r="C5818" s="1207">
        <v>10693500.054542955</v>
      </c>
      <c r="D5818" s="1208">
        <v>405771.25946315838</v>
      </c>
      <c r="E5818" s="1207">
        <v>2121126.5077060033</v>
      </c>
      <c r="F5818" s="1211">
        <v>13220397.821712116</v>
      </c>
    </row>
    <row r="5819" spans="2:6" ht="13.15" customHeight="1" x14ac:dyDescent="0.3">
      <c r="B5819" s="1173" t="s">
        <v>6582</v>
      </c>
      <c r="C5819" s="1206">
        <v>9272378.8603235241</v>
      </c>
      <c r="D5819" s="1206">
        <v>260602.66877053006</v>
      </c>
      <c r="E5819" s="1206">
        <v>956335.62856984697</v>
      </c>
      <c r="F5819" s="1210">
        <v>10489317.1576639</v>
      </c>
    </row>
    <row r="5820" spans="2:6" ht="13.15" customHeight="1" x14ac:dyDescent="0.3">
      <c r="B5820" s="1172" t="s">
        <v>6583</v>
      </c>
      <c r="C5820" s="1207">
        <v>7940419.0938351974</v>
      </c>
      <c r="D5820" s="1208">
        <v>96084.83300206167</v>
      </c>
      <c r="E5820" s="1207">
        <v>1173.0528480153121</v>
      </c>
      <c r="F5820" s="1211">
        <v>8037676.979685274</v>
      </c>
    </row>
    <row r="5821" spans="2:6" ht="13.15" customHeight="1" x14ac:dyDescent="0.3">
      <c r="B5821" s="1173" t="s">
        <v>6584</v>
      </c>
      <c r="C5821" s="1206">
        <v>12760734.382029712</v>
      </c>
      <c r="D5821" s="1206">
        <v>510482.33772448584</v>
      </c>
      <c r="E5821" s="1206">
        <v>828977.92580534716</v>
      </c>
      <c r="F5821" s="1210">
        <v>14100194.645559546</v>
      </c>
    </row>
    <row r="5822" spans="2:6" ht="13.15" customHeight="1" x14ac:dyDescent="0.3">
      <c r="B5822" s="1172" t="s">
        <v>6585</v>
      </c>
      <c r="C5822" s="1207">
        <v>11034170.440743716</v>
      </c>
      <c r="D5822" s="1208">
        <v>170709.59419273716</v>
      </c>
      <c r="E5822" s="1207">
        <v>176575.32343809435</v>
      </c>
      <c r="F5822" s="1211">
        <v>11381455.358374549</v>
      </c>
    </row>
    <row r="5823" spans="2:6" ht="13.15" customHeight="1" x14ac:dyDescent="0.3">
      <c r="B5823" s="1173" t="s">
        <v>6586</v>
      </c>
      <c r="C5823" s="1206">
        <v>83027722.284642845</v>
      </c>
      <c r="D5823" s="1206">
        <v>5108003.6895264089</v>
      </c>
      <c r="E5823" s="1206">
        <v>17233010.692075048</v>
      </c>
      <c r="F5823" s="1210">
        <v>105368736.6662443</v>
      </c>
    </row>
    <row r="5824" spans="2:6" ht="13.15" customHeight="1" x14ac:dyDescent="0.3">
      <c r="B5824" s="1172" t="s">
        <v>6587</v>
      </c>
      <c r="C5824" s="1207">
        <v>18210368.231346186</v>
      </c>
      <c r="D5824" s="1208">
        <v>722817.43514219369</v>
      </c>
      <c r="E5824" s="1207">
        <v>1274738.0080511656</v>
      </c>
      <c r="F5824" s="1211">
        <v>20207923.674539544</v>
      </c>
    </row>
    <row r="5825" spans="2:6" ht="13.15" customHeight="1" x14ac:dyDescent="0.3">
      <c r="B5825" s="1173" t="s">
        <v>6588</v>
      </c>
      <c r="C5825" s="1206">
        <v>21719204.938595507</v>
      </c>
      <c r="D5825" s="1206">
        <v>816073.76031862339</v>
      </c>
      <c r="E5825" s="1206">
        <v>3048887.8312389557</v>
      </c>
      <c r="F5825" s="1210">
        <v>25584166.530153085</v>
      </c>
    </row>
    <row r="5826" spans="2:6" ht="13.15" customHeight="1" x14ac:dyDescent="0.3">
      <c r="B5826" s="1172" t="s">
        <v>6589</v>
      </c>
      <c r="C5826" s="1207">
        <v>15638750.574550578</v>
      </c>
      <c r="D5826" s="1208">
        <v>400930.43014963943</v>
      </c>
      <c r="E5826" s="1207">
        <v>2696786.7579636229</v>
      </c>
      <c r="F5826" s="1211">
        <v>18736467.762663841</v>
      </c>
    </row>
    <row r="5827" spans="2:6" ht="13.15" customHeight="1" x14ac:dyDescent="0.3">
      <c r="B5827" s="1173" t="s">
        <v>6590</v>
      </c>
      <c r="C5827" s="1206">
        <v>3135259.8829425969</v>
      </c>
      <c r="D5827" s="1206">
        <v>80084.766346621662</v>
      </c>
      <c r="E5827" s="1206">
        <v>0</v>
      </c>
      <c r="F5827" s="1210">
        <v>3215344.6492892187</v>
      </c>
    </row>
    <row r="5828" spans="2:6" ht="13.15" customHeight="1" x14ac:dyDescent="0.3">
      <c r="B5828" s="1172" t="s">
        <v>6591</v>
      </c>
      <c r="C5828" s="1207">
        <v>66636629.494474545</v>
      </c>
      <c r="D5828" s="1208">
        <v>5404800.0007224381</v>
      </c>
      <c r="E5828" s="1207">
        <v>26816679.128823001</v>
      </c>
      <c r="F5828" s="1211">
        <v>98858108.62401998</v>
      </c>
    </row>
    <row r="5829" spans="2:6" ht="13.15" customHeight="1" x14ac:dyDescent="0.3">
      <c r="B5829" s="1173" t="s">
        <v>6592</v>
      </c>
      <c r="C5829" s="1206">
        <v>21834718.825058769</v>
      </c>
      <c r="D5829" s="1206">
        <v>642648.23572614975</v>
      </c>
      <c r="E5829" s="1206">
        <v>7468395.3059484307</v>
      </c>
      <c r="F5829" s="1210">
        <v>29945762.36673335</v>
      </c>
    </row>
    <row r="5830" spans="2:6" ht="13.15" customHeight="1" x14ac:dyDescent="0.3">
      <c r="B5830" s="1172" t="s">
        <v>6593</v>
      </c>
      <c r="C5830" s="1207">
        <v>1873755.3947226398</v>
      </c>
      <c r="D5830" s="1208">
        <v>81210.540605579634</v>
      </c>
      <c r="E5830" s="1207">
        <v>403530.17971726734</v>
      </c>
      <c r="F5830" s="1211">
        <v>2358496.1150454869</v>
      </c>
    </row>
    <row r="5831" spans="2:6" ht="13.15" customHeight="1" x14ac:dyDescent="0.3">
      <c r="B5831" s="1173" t="s">
        <v>6594</v>
      </c>
      <c r="C5831" s="1206">
        <v>5054346.9683340341</v>
      </c>
      <c r="D5831" s="1206">
        <v>123075.27086057863</v>
      </c>
      <c r="E5831" s="1206">
        <v>108229.56013530745</v>
      </c>
      <c r="F5831" s="1210">
        <v>5285651.7993299207</v>
      </c>
    </row>
    <row r="5832" spans="2:6" ht="13.15" customHeight="1" x14ac:dyDescent="0.3">
      <c r="B5832" s="1172" t="s">
        <v>6595</v>
      </c>
      <c r="C5832" s="1207">
        <v>10317875.111681918</v>
      </c>
      <c r="D5832" s="1208">
        <v>526172.8164587121</v>
      </c>
      <c r="E5832" s="1207">
        <v>1483603.154621471</v>
      </c>
      <c r="F5832" s="1211">
        <v>12327651.0827621</v>
      </c>
    </row>
    <row r="5833" spans="2:6" ht="13.15" customHeight="1" x14ac:dyDescent="0.3">
      <c r="B5833" s="1173" t="s">
        <v>6596</v>
      </c>
      <c r="C5833" s="1206">
        <v>11227239.749796968</v>
      </c>
      <c r="D5833" s="1206">
        <v>427456.48612633615</v>
      </c>
      <c r="E5833" s="1206">
        <v>907325.50812805374</v>
      </c>
      <c r="F5833" s="1210">
        <v>12562021.744051358</v>
      </c>
    </row>
    <row r="5834" spans="2:6" ht="13.15" customHeight="1" x14ac:dyDescent="0.3">
      <c r="B5834" s="1172" t="s">
        <v>6597</v>
      </c>
      <c r="C5834" s="1207">
        <v>83156207.588616729</v>
      </c>
      <c r="D5834" s="1208">
        <v>5576311.7090746835</v>
      </c>
      <c r="E5834" s="1207">
        <v>27958106.404565804</v>
      </c>
      <c r="F5834" s="1211">
        <v>116690625.70225722</v>
      </c>
    </row>
    <row r="5835" spans="2:6" ht="13.15" customHeight="1" x14ac:dyDescent="0.3">
      <c r="B5835" s="1173" t="s">
        <v>6598</v>
      </c>
      <c r="C5835" s="1206">
        <v>7936869.0216743862</v>
      </c>
      <c r="D5835" s="1206">
        <v>180996.35648396553</v>
      </c>
      <c r="E5835" s="1206">
        <v>495213.52073320106</v>
      </c>
      <c r="F5835" s="1210">
        <v>8613078.8988915533</v>
      </c>
    </row>
    <row r="5836" spans="2:6" ht="13.15" customHeight="1" x14ac:dyDescent="0.3">
      <c r="B5836" s="1172" t="s">
        <v>6599</v>
      </c>
      <c r="C5836" s="1207">
        <v>4027010.7014905503</v>
      </c>
      <c r="D5836" s="1208">
        <v>22360.69121855242</v>
      </c>
      <c r="E5836" s="1207">
        <v>370.43774147851963</v>
      </c>
      <c r="F5836" s="1211">
        <v>4049741.8304505814</v>
      </c>
    </row>
    <row r="5837" spans="2:6" ht="13.15" customHeight="1" x14ac:dyDescent="0.3">
      <c r="B5837" s="1173" t="s">
        <v>6600</v>
      </c>
      <c r="C5837" s="1206">
        <v>221890569.89078641</v>
      </c>
      <c r="D5837" s="1206">
        <v>15219750.30002149</v>
      </c>
      <c r="E5837" s="1206">
        <v>58845735.959902704</v>
      </c>
      <c r="F5837" s="1210">
        <v>295956056.15071058</v>
      </c>
    </row>
    <row r="5838" spans="2:6" ht="13.15" customHeight="1" x14ac:dyDescent="0.3">
      <c r="B5838" s="1172" t="s">
        <v>6601</v>
      </c>
      <c r="C5838" s="1207">
        <v>4540132.6699644756</v>
      </c>
      <c r="D5838" s="1208">
        <v>148292.61426123689</v>
      </c>
      <c r="E5838" s="1207">
        <v>3580.8981676256894</v>
      </c>
      <c r="F5838" s="1211">
        <v>4692006.1823933385</v>
      </c>
    </row>
    <row r="5839" spans="2:6" ht="13.15" customHeight="1" x14ac:dyDescent="0.3">
      <c r="B5839" s="1173" t="s">
        <v>6602</v>
      </c>
      <c r="C5839" s="1206">
        <v>17721823.685524024</v>
      </c>
      <c r="D5839" s="1206">
        <v>1190520.3510262771</v>
      </c>
      <c r="E5839" s="1206">
        <v>2154218.9459447502</v>
      </c>
      <c r="F5839" s="1210">
        <v>21066562.982495051</v>
      </c>
    </row>
    <row r="5840" spans="2:6" ht="13.15" customHeight="1" x14ac:dyDescent="0.3">
      <c r="B5840" s="1172" t="s">
        <v>6603</v>
      </c>
      <c r="C5840" s="1207">
        <v>4129416.6292062071</v>
      </c>
      <c r="D5840" s="1208">
        <v>168866.13884369351</v>
      </c>
      <c r="E5840" s="1207">
        <v>229486.1808459429</v>
      </c>
      <c r="F5840" s="1211">
        <v>4527768.9488958437</v>
      </c>
    </row>
    <row r="5841" spans="2:6" ht="13.15" customHeight="1" x14ac:dyDescent="0.3">
      <c r="B5841" s="1173" t="s">
        <v>6604</v>
      </c>
      <c r="C5841" s="1206">
        <v>9827418.9885423947</v>
      </c>
      <c r="D5841" s="1206">
        <v>549476.34361914196</v>
      </c>
      <c r="E5841" s="1206">
        <v>1391178.9381225803</v>
      </c>
      <c r="F5841" s="1210">
        <v>11768074.270284116</v>
      </c>
    </row>
    <row r="5842" spans="2:6" ht="13.15" customHeight="1" x14ac:dyDescent="0.3">
      <c r="B5842" s="1172" t="s">
        <v>6605</v>
      </c>
      <c r="C5842" s="1207">
        <v>6931652.4352174848</v>
      </c>
      <c r="D5842" s="1208">
        <v>448438.10387766513</v>
      </c>
      <c r="E5842" s="1207">
        <v>4692.2113920612483</v>
      </c>
      <c r="F5842" s="1211">
        <v>7384782.7504872112</v>
      </c>
    </row>
    <row r="5843" spans="2:6" ht="13.15" customHeight="1" x14ac:dyDescent="0.3">
      <c r="B5843" s="1173" t="s">
        <v>6606</v>
      </c>
      <c r="C5843" s="1206">
        <v>18203541.169498481</v>
      </c>
      <c r="D5843" s="1206">
        <v>625564.61134646274</v>
      </c>
      <c r="E5843" s="1206">
        <v>8328676.276722407</v>
      </c>
      <c r="F5843" s="1210">
        <v>27157782.057567351</v>
      </c>
    </row>
    <row r="5844" spans="2:6" ht="13.15" customHeight="1" x14ac:dyDescent="0.3">
      <c r="B5844" s="1172" t="s">
        <v>6607</v>
      </c>
      <c r="C5844" s="1207">
        <v>7448461.0170891741</v>
      </c>
      <c r="D5844" s="1208">
        <v>953826.31308036647</v>
      </c>
      <c r="E5844" s="1207">
        <v>9359796.8326618951</v>
      </c>
      <c r="F5844" s="1211">
        <v>17762084.162831433</v>
      </c>
    </row>
    <row r="5845" spans="2:6" ht="13.15" customHeight="1" x14ac:dyDescent="0.3">
      <c r="B5845" s="1173" t="s">
        <v>6608</v>
      </c>
      <c r="C5845" s="1206">
        <v>10747297.301902918</v>
      </c>
      <c r="D5845" s="1206">
        <v>850832.04056394985</v>
      </c>
      <c r="E5845" s="1206">
        <v>5228111.324733505</v>
      </c>
      <c r="F5845" s="1210">
        <v>16826240.667200372</v>
      </c>
    </row>
    <row r="5846" spans="2:6" ht="13.15" customHeight="1" x14ac:dyDescent="0.3">
      <c r="B5846" s="1172" t="s">
        <v>6609</v>
      </c>
      <c r="C5846" s="1207">
        <v>17330769.582887162</v>
      </c>
      <c r="D5846" s="1208">
        <v>1159505.2701919849</v>
      </c>
      <c r="E5846" s="1207">
        <v>9063068.043389881</v>
      </c>
      <c r="F5846" s="1211">
        <v>27553342.896469027</v>
      </c>
    </row>
    <row r="5847" spans="2:6" ht="13.15" customHeight="1" x14ac:dyDescent="0.3">
      <c r="B5847" s="1173" t="s">
        <v>6610</v>
      </c>
      <c r="C5847" s="1206">
        <v>2019581.4357897374</v>
      </c>
      <c r="D5847" s="1206">
        <v>95141.997060184352</v>
      </c>
      <c r="E5847" s="1206">
        <v>473048.99586806953</v>
      </c>
      <c r="F5847" s="1210">
        <v>2587772.4287179913</v>
      </c>
    </row>
    <row r="5848" spans="2:6" ht="13.15" customHeight="1" x14ac:dyDescent="0.3">
      <c r="B5848" s="1172" t="s">
        <v>6611</v>
      </c>
      <c r="C5848" s="1207">
        <v>20602297.620310061</v>
      </c>
      <c r="D5848" s="1208">
        <v>699795.35154650314</v>
      </c>
      <c r="E5848" s="1207">
        <v>3985477.9209438125</v>
      </c>
      <c r="F5848" s="1211">
        <v>25287570.892800376</v>
      </c>
    </row>
    <row r="5849" spans="2:6" ht="13.15" customHeight="1" x14ac:dyDescent="0.3">
      <c r="B5849" s="1173" t="s">
        <v>6612</v>
      </c>
      <c r="C5849" s="1206">
        <v>18264711.643653963</v>
      </c>
      <c r="D5849" s="1206">
        <v>848003.53273831843</v>
      </c>
      <c r="E5849" s="1206">
        <v>2304246.2312435512</v>
      </c>
      <c r="F5849" s="1210">
        <v>21416961.40763583</v>
      </c>
    </row>
    <row r="5850" spans="2:6" ht="13.15" customHeight="1" x14ac:dyDescent="0.3">
      <c r="B5850" s="1172" t="s">
        <v>6613</v>
      </c>
      <c r="C5850" s="1207">
        <v>14666440.426199643</v>
      </c>
      <c r="D5850" s="1208">
        <v>479101.38025603251</v>
      </c>
      <c r="E5850" s="1207">
        <v>2449210.867408812</v>
      </c>
      <c r="F5850" s="1211">
        <v>17594752.673864488</v>
      </c>
    </row>
    <row r="5851" spans="2:6" ht="13.15" customHeight="1" x14ac:dyDescent="0.3">
      <c r="B5851" s="1173" t="s">
        <v>6614</v>
      </c>
      <c r="C5851" s="1206">
        <v>2697918.3009782587</v>
      </c>
      <c r="D5851" s="1206">
        <v>138892.3991989379</v>
      </c>
      <c r="E5851" s="1206">
        <v>4372153.1834238069</v>
      </c>
      <c r="F5851" s="1210">
        <v>7208963.8836010033</v>
      </c>
    </row>
    <row r="5852" spans="2:6" ht="13.15" customHeight="1" x14ac:dyDescent="0.3">
      <c r="B5852" s="1172" t="s">
        <v>6615</v>
      </c>
      <c r="C5852" s="1207">
        <v>3041319.5119181001</v>
      </c>
      <c r="D5852" s="1208">
        <v>271311.59640886751</v>
      </c>
      <c r="E5852" s="1207">
        <v>1657276.7157513169</v>
      </c>
      <c r="F5852" s="1211">
        <v>4969907.8240782842</v>
      </c>
    </row>
    <row r="5853" spans="2:6" ht="13.15" customHeight="1" x14ac:dyDescent="0.3">
      <c r="B5853" s="1173" t="s">
        <v>6616</v>
      </c>
      <c r="C5853" s="1206">
        <v>1104126102.7178743</v>
      </c>
      <c r="D5853" s="1206">
        <v>18899202.743643202</v>
      </c>
      <c r="E5853" s="1206">
        <v>231446784.57601047</v>
      </c>
      <c r="F5853" s="1210">
        <v>1354472090.037528</v>
      </c>
    </row>
    <row r="5854" spans="2:6" ht="13.15" customHeight="1" x14ac:dyDescent="0.3">
      <c r="B5854" s="1172" t="s">
        <v>6617</v>
      </c>
      <c r="C5854" s="1207">
        <v>56114761.77478303</v>
      </c>
      <c r="D5854" s="1208">
        <v>1481561.141323383</v>
      </c>
      <c r="E5854" s="1207">
        <v>13435999.352195883</v>
      </c>
      <c r="F5854" s="1211">
        <v>71032322.268302292</v>
      </c>
    </row>
    <row r="5855" spans="2:6" ht="13.15" customHeight="1" x14ac:dyDescent="0.3">
      <c r="B5855" s="1173" t="s">
        <v>6618</v>
      </c>
      <c r="C5855" s="1206">
        <v>24395959.347845864</v>
      </c>
      <c r="D5855" s="1206">
        <v>1223224.0932490057</v>
      </c>
      <c r="E5855" s="1206">
        <v>6177728.4750136919</v>
      </c>
      <c r="F5855" s="1210">
        <v>31796911.91610856</v>
      </c>
    </row>
    <row r="5856" spans="2:6" ht="13.15" customHeight="1" x14ac:dyDescent="0.3">
      <c r="B5856" s="1172" t="s">
        <v>6619</v>
      </c>
      <c r="C5856" s="1207">
        <v>14193871.20510111</v>
      </c>
      <c r="D5856" s="1208">
        <v>825403.6144897372</v>
      </c>
      <c r="E5856" s="1207">
        <v>4475999.2302849526</v>
      </c>
      <c r="F5856" s="1211">
        <v>19495274.0498758</v>
      </c>
    </row>
    <row r="5857" spans="2:6" ht="13.15" customHeight="1" x14ac:dyDescent="0.3">
      <c r="B5857" s="1173" t="s">
        <v>6620</v>
      </c>
      <c r="C5857" s="1206">
        <v>29599136.26445999</v>
      </c>
      <c r="D5857" s="1206">
        <v>1278302.5988685235</v>
      </c>
      <c r="E5857" s="1206">
        <v>3360595.2393803485</v>
      </c>
      <c r="F5857" s="1210">
        <v>34238034.102708861</v>
      </c>
    </row>
    <row r="5858" spans="2:6" ht="13.15" customHeight="1" x14ac:dyDescent="0.3">
      <c r="B5858" s="1172" t="s">
        <v>6621</v>
      </c>
      <c r="C5858" s="1207">
        <v>42194519.20853816</v>
      </c>
      <c r="D5858" s="1208">
        <v>1996433.9986578033</v>
      </c>
      <c r="E5858" s="1207">
        <v>11369536.901082303</v>
      </c>
      <c r="F5858" s="1211">
        <v>55560490.10827826</v>
      </c>
    </row>
    <row r="5859" spans="2:6" ht="13.15" customHeight="1" x14ac:dyDescent="0.3">
      <c r="B5859" s="1173" t="s">
        <v>6622</v>
      </c>
      <c r="C5859" s="1206">
        <v>30391894.686216135</v>
      </c>
      <c r="D5859" s="1206">
        <v>554683.04956682259</v>
      </c>
      <c r="E5859" s="1206">
        <v>5634726.3223369913</v>
      </c>
      <c r="F5859" s="1210">
        <v>36581304.058119953</v>
      </c>
    </row>
    <row r="5860" spans="2:6" ht="13.15" customHeight="1" x14ac:dyDescent="0.3">
      <c r="B5860" s="1172" t="s">
        <v>6623</v>
      </c>
      <c r="C5860" s="1207">
        <v>177846463.08646658</v>
      </c>
      <c r="D5860" s="1208">
        <v>6953583.937483849</v>
      </c>
      <c r="E5860" s="1207">
        <v>59214238.712721266</v>
      </c>
      <c r="F5860" s="1211">
        <v>244014285.73667169</v>
      </c>
    </row>
    <row r="5861" spans="2:6" ht="13.15" customHeight="1" x14ac:dyDescent="0.3">
      <c r="B5861" s="1173" t="s">
        <v>6624</v>
      </c>
      <c r="C5861" s="1206">
        <v>9362769.1591872144</v>
      </c>
      <c r="D5861" s="1206">
        <v>157735.04585824674</v>
      </c>
      <c r="E5861" s="1206">
        <v>872130.74474710738</v>
      </c>
      <c r="F5861" s="1210">
        <v>10392634.94979257</v>
      </c>
    </row>
    <row r="5862" spans="2:6" ht="13.15" customHeight="1" x14ac:dyDescent="0.3">
      <c r="B5862" s="1172" t="s">
        <v>6625</v>
      </c>
      <c r="C5862" s="1207">
        <v>3827933.5780113107</v>
      </c>
      <c r="D5862" s="1208">
        <v>160676.13110977437</v>
      </c>
      <c r="E5862" s="1207">
        <v>143482.88519934658</v>
      </c>
      <c r="F5862" s="1211">
        <v>4132092.5943204318</v>
      </c>
    </row>
    <row r="5863" spans="2:6" ht="13.15" customHeight="1" x14ac:dyDescent="0.3">
      <c r="B5863" s="1173" t="s">
        <v>6626</v>
      </c>
      <c r="C5863" s="1206">
        <v>7863819.4599038837</v>
      </c>
      <c r="D5863" s="1206">
        <v>194167.91531377356</v>
      </c>
      <c r="E5863" s="1206">
        <v>556335.7480771566</v>
      </c>
      <c r="F5863" s="1210">
        <v>8614323.1232948136</v>
      </c>
    </row>
    <row r="5864" spans="2:6" ht="13.15" customHeight="1" x14ac:dyDescent="0.3">
      <c r="B5864" s="1172" t="s">
        <v>6627</v>
      </c>
      <c r="C5864" s="1207">
        <v>3584890.1762328139</v>
      </c>
      <c r="D5864" s="1208">
        <v>104725.15043956396</v>
      </c>
      <c r="E5864" s="1207">
        <v>663392.255364449</v>
      </c>
      <c r="F5864" s="1211">
        <v>4353007.5820368268</v>
      </c>
    </row>
    <row r="5865" spans="2:6" ht="13.15" customHeight="1" x14ac:dyDescent="0.3">
      <c r="B5865" s="1173" t="s">
        <v>6628</v>
      </c>
      <c r="C5865" s="1206">
        <v>16996516.634823255</v>
      </c>
      <c r="D5865" s="1206">
        <v>1527422.3701976824</v>
      </c>
      <c r="E5865" s="1206">
        <v>5118400.0136322835</v>
      </c>
      <c r="F5865" s="1210">
        <v>23642339.018653221</v>
      </c>
    </row>
    <row r="5866" spans="2:6" ht="13.15" customHeight="1" x14ac:dyDescent="0.3">
      <c r="B5866" s="1172" t="s">
        <v>6629</v>
      </c>
      <c r="C5866" s="1207">
        <v>2642209.4763009404</v>
      </c>
      <c r="D5866" s="1208">
        <v>171539.85270871862</v>
      </c>
      <c r="E5866" s="1207">
        <v>385749.16812629841</v>
      </c>
      <c r="F5866" s="1211">
        <v>3199498.4971359577</v>
      </c>
    </row>
    <row r="5867" spans="2:6" ht="13.15" customHeight="1" x14ac:dyDescent="0.3">
      <c r="B5867" s="1173" t="s">
        <v>6630</v>
      </c>
      <c r="C5867" s="1206">
        <v>1662389.5599175212</v>
      </c>
      <c r="D5867" s="1206">
        <v>67152.434546842152</v>
      </c>
      <c r="E5867" s="1206">
        <v>371116.87733789691</v>
      </c>
      <c r="F5867" s="1210">
        <v>2100658.8718022602</v>
      </c>
    </row>
    <row r="5868" spans="2:6" ht="13.15" customHeight="1" x14ac:dyDescent="0.3">
      <c r="B5868" s="1172" t="s">
        <v>6631</v>
      </c>
      <c r="C5868" s="1207">
        <v>10134909.85416328</v>
      </c>
      <c r="D5868" s="1208">
        <v>346766.61611552455</v>
      </c>
      <c r="E5868" s="1207">
        <v>2078526.1674359732</v>
      </c>
      <c r="F5868" s="1211">
        <v>12560202.637714779</v>
      </c>
    </row>
    <row r="5869" spans="2:6" ht="13.15" customHeight="1" x14ac:dyDescent="0.3">
      <c r="B5869" s="1173" t="s">
        <v>6632</v>
      </c>
      <c r="C5869" s="1206">
        <v>6195422.0855603786</v>
      </c>
      <c r="D5869" s="1206">
        <v>125988.21175563236</v>
      </c>
      <c r="E5869" s="1206">
        <v>2915591.9839302688</v>
      </c>
      <c r="F5869" s="1210">
        <v>9237002.2812462803</v>
      </c>
    </row>
    <row r="5870" spans="2:6" ht="13.15" customHeight="1" x14ac:dyDescent="0.3">
      <c r="B5870" s="1172" t="s">
        <v>6633</v>
      </c>
      <c r="C5870" s="1207">
        <v>167173034.59375581</v>
      </c>
      <c r="D5870" s="1208">
        <v>17056268.06519432</v>
      </c>
      <c r="E5870" s="1207">
        <v>130792341.48719034</v>
      </c>
      <c r="F5870" s="1211">
        <v>315021644.14614046</v>
      </c>
    </row>
    <row r="5871" spans="2:6" ht="13.15" customHeight="1" x14ac:dyDescent="0.3">
      <c r="B5871" s="1173" t="s">
        <v>6634</v>
      </c>
      <c r="C5871" s="1206">
        <v>23185521.282246783</v>
      </c>
      <c r="D5871" s="1206">
        <v>1856866.1349034915</v>
      </c>
      <c r="E5871" s="1206">
        <v>2928372.0860112775</v>
      </c>
      <c r="F5871" s="1210">
        <v>27970759.50316155</v>
      </c>
    </row>
    <row r="5872" spans="2:6" ht="13.15" customHeight="1" x14ac:dyDescent="0.3">
      <c r="B5872" s="1172" t="s">
        <v>6635</v>
      </c>
      <c r="C5872" s="1207">
        <v>17226861.701565009</v>
      </c>
      <c r="D5872" s="1208">
        <v>1084683.4985059921</v>
      </c>
      <c r="E5872" s="1207">
        <v>3805753.8767031506</v>
      </c>
      <c r="F5872" s="1211">
        <v>22117299.07677415</v>
      </c>
    </row>
    <row r="5873" spans="2:6" ht="13.15" customHeight="1" x14ac:dyDescent="0.3">
      <c r="B5873" s="1173" t="s">
        <v>6636</v>
      </c>
      <c r="C5873" s="1206">
        <v>224275126.0529547</v>
      </c>
      <c r="D5873" s="1206">
        <v>13659778.981561691</v>
      </c>
      <c r="E5873" s="1206">
        <v>88659441.922679633</v>
      </c>
      <c r="F5873" s="1210">
        <v>326594346.957196</v>
      </c>
    </row>
    <row r="5874" spans="2:6" ht="13.15" customHeight="1" x14ac:dyDescent="0.3">
      <c r="B5874" s="1172" t="s">
        <v>6637</v>
      </c>
      <c r="C5874" s="1207">
        <v>16201846.63574975</v>
      </c>
      <c r="D5874" s="1208">
        <v>961354.92843714787</v>
      </c>
      <c r="E5874" s="1207">
        <v>4222434.5962429056</v>
      </c>
      <c r="F5874" s="1211">
        <v>21385636.160429802</v>
      </c>
    </row>
    <row r="5875" spans="2:6" ht="13.15" customHeight="1" x14ac:dyDescent="0.3">
      <c r="B5875" s="1173" t="s">
        <v>6638</v>
      </c>
      <c r="C5875" s="1206">
        <v>7221666.0225082291</v>
      </c>
      <c r="D5875" s="1206">
        <v>342207.23036674486</v>
      </c>
      <c r="E5875" s="1206">
        <v>1573310.8276828523</v>
      </c>
      <c r="F5875" s="1210">
        <v>9137184.0805578269</v>
      </c>
    </row>
    <row r="5876" spans="2:6" ht="13.15" customHeight="1" x14ac:dyDescent="0.3">
      <c r="B5876" s="1172" t="s">
        <v>6639</v>
      </c>
      <c r="C5876" s="1207">
        <v>108309697.71908452</v>
      </c>
      <c r="D5876" s="1208">
        <v>5539048.5811031759</v>
      </c>
      <c r="E5876" s="1207">
        <v>23405660.89624742</v>
      </c>
      <c r="F5876" s="1211">
        <v>137254407.19643512</v>
      </c>
    </row>
    <row r="5877" spans="2:6" ht="13.15" customHeight="1" x14ac:dyDescent="0.3">
      <c r="B5877" s="1173" t="s">
        <v>6640</v>
      </c>
      <c r="C5877" s="1206">
        <v>10091762.823285745</v>
      </c>
      <c r="D5877" s="1206">
        <v>642409.0086961214</v>
      </c>
      <c r="E5877" s="1206">
        <v>2407209.2886674381</v>
      </c>
      <c r="F5877" s="1210">
        <v>13141381.120649306</v>
      </c>
    </row>
    <row r="5878" spans="2:6" ht="13.15" customHeight="1" x14ac:dyDescent="0.3">
      <c r="B5878" s="1172" t="s">
        <v>12610</v>
      </c>
      <c r="C5878" s="1207">
        <v>1543598.6837673571</v>
      </c>
      <c r="D5878" s="1208">
        <v>11820.629719058548</v>
      </c>
      <c r="E5878" s="1207">
        <v>448167.92756542895</v>
      </c>
      <c r="F5878" s="1211">
        <v>2003587.2410518446</v>
      </c>
    </row>
    <row r="5879" spans="2:6" ht="13.15" customHeight="1" x14ac:dyDescent="0.3">
      <c r="B5879" s="1173" t="s">
        <v>6641</v>
      </c>
      <c r="C5879" s="1206">
        <v>29621119.403609619</v>
      </c>
      <c r="D5879" s="1206">
        <v>1473779.2267583357</v>
      </c>
      <c r="E5879" s="1206">
        <v>6913726.5277079316</v>
      </c>
      <c r="F5879" s="1210">
        <v>38008625.158075884</v>
      </c>
    </row>
    <row r="5880" spans="2:6" ht="13.15" customHeight="1" x14ac:dyDescent="0.3">
      <c r="B5880" s="1172" t="s">
        <v>6642</v>
      </c>
      <c r="C5880" s="1207">
        <v>8382949.2428037934</v>
      </c>
      <c r="D5880" s="1208">
        <v>676365.17478194076</v>
      </c>
      <c r="E5880" s="1207">
        <v>1462920.3807222536</v>
      </c>
      <c r="F5880" s="1211">
        <v>10522234.798307989</v>
      </c>
    </row>
    <row r="5881" spans="2:6" ht="13.15" customHeight="1" x14ac:dyDescent="0.3">
      <c r="B5881" s="1173" t="s">
        <v>6643</v>
      </c>
      <c r="C5881" s="1206">
        <v>32339245.807657097</v>
      </c>
      <c r="D5881" s="1206">
        <v>1347129.6226255656</v>
      </c>
      <c r="E5881" s="1206">
        <v>3835265.4167742729</v>
      </c>
      <c r="F5881" s="1210">
        <v>37521640.847056933</v>
      </c>
    </row>
    <row r="5882" spans="2:6" ht="13.15" customHeight="1" x14ac:dyDescent="0.3">
      <c r="B5882" s="1172" t="s">
        <v>6644</v>
      </c>
      <c r="C5882" s="1207">
        <v>43445646.562749587</v>
      </c>
      <c r="D5882" s="1208">
        <v>1956398.6515736114</v>
      </c>
      <c r="E5882" s="1207">
        <v>4667021.625640709</v>
      </c>
      <c r="F5882" s="1211">
        <v>50069066.839963913</v>
      </c>
    </row>
    <row r="5883" spans="2:6" ht="13.15" customHeight="1" x14ac:dyDescent="0.3">
      <c r="B5883" s="1173" t="s">
        <v>6645</v>
      </c>
      <c r="C5883" s="1206">
        <v>58288361.725857101</v>
      </c>
      <c r="D5883" s="1206">
        <v>3094077.9733200483</v>
      </c>
      <c r="E5883" s="1206">
        <v>6490573.8659364637</v>
      </c>
      <c r="F5883" s="1210">
        <v>67873013.565113604</v>
      </c>
    </row>
    <row r="5884" spans="2:6" ht="13.15" customHeight="1" x14ac:dyDescent="0.3">
      <c r="B5884" s="1172" t="s">
        <v>6646</v>
      </c>
      <c r="C5884" s="1207">
        <v>16107906.264725244</v>
      </c>
      <c r="D5884" s="1208">
        <v>706662.57452614664</v>
      </c>
      <c r="E5884" s="1207">
        <v>6675411.5806900812</v>
      </c>
      <c r="F5884" s="1211">
        <v>23489980.419941474</v>
      </c>
    </row>
    <row r="5885" spans="2:6" ht="13.15" customHeight="1" x14ac:dyDescent="0.3">
      <c r="B5885" s="1173" t="s">
        <v>6647</v>
      </c>
      <c r="C5885" s="1206">
        <v>154577788.19091472</v>
      </c>
      <c r="D5885" s="1206">
        <v>5781484.0677697696</v>
      </c>
      <c r="E5885" s="1206">
        <v>41454647.933021195</v>
      </c>
      <c r="F5885" s="1210">
        <v>201813920.19170567</v>
      </c>
    </row>
    <row r="5886" spans="2:6" ht="13.15" customHeight="1" x14ac:dyDescent="0.3">
      <c r="B5886" s="1172" t="s">
        <v>6648</v>
      </c>
      <c r="C5886" s="1207">
        <v>74334824.433952942</v>
      </c>
      <c r="D5886" s="1208">
        <v>4569025.1908720527</v>
      </c>
      <c r="E5886" s="1207">
        <v>12347668.398798177</v>
      </c>
      <c r="F5886" s="1211">
        <v>91251518.023623183</v>
      </c>
    </row>
    <row r="5887" spans="2:6" ht="13.15" customHeight="1" x14ac:dyDescent="0.3">
      <c r="B5887" s="1173" t="s">
        <v>6649</v>
      </c>
      <c r="C5887" s="1206">
        <v>29427777.012082446</v>
      </c>
      <c r="D5887" s="1206">
        <v>1492438.935100564</v>
      </c>
      <c r="E5887" s="1206">
        <v>9607055.866751086</v>
      </c>
      <c r="F5887" s="1210">
        <v>40527271.813934095</v>
      </c>
    </row>
    <row r="5888" spans="2:6" ht="13.15" customHeight="1" x14ac:dyDescent="0.3">
      <c r="B5888" s="1172" t="s">
        <v>6650</v>
      </c>
      <c r="C5888" s="1207">
        <v>7591283.1509432774</v>
      </c>
      <c r="D5888" s="1208">
        <v>214347.41890559491</v>
      </c>
      <c r="E5888" s="1207">
        <v>261220.34736593606</v>
      </c>
      <c r="F5888" s="1211">
        <v>8066850.917214809</v>
      </c>
    </row>
    <row r="5889" spans="2:6" ht="13.15" customHeight="1" x14ac:dyDescent="0.3">
      <c r="B5889" s="1173" t="s">
        <v>6651</v>
      </c>
      <c r="C5889" s="1206">
        <v>3853466.7893217481</v>
      </c>
      <c r="D5889" s="1206">
        <v>242351.05359717412</v>
      </c>
      <c r="E5889" s="1206">
        <v>1674872.5084715467</v>
      </c>
      <c r="F5889" s="1210">
        <v>5770690.3513904689</v>
      </c>
    </row>
    <row r="5890" spans="2:6" ht="13.15" customHeight="1" x14ac:dyDescent="0.3">
      <c r="B5890" s="1172" t="s">
        <v>6652</v>
      </c>
      <c r="C5890" s="1207">
        <v>136722154.0931755</v>
      </c>
      <c r="D5890" s="1208">
        <v>3847994.9223659546</v>
      </c>
      <c r="E5890" s="1207">
        <v>24525250.907563161</v>
      </c>
      <c r="F5890" s="1211">
        <v>165095399.92310461</v>
      </c>
    </row>
    <row r="5891" spans="2:6" ht="13.15" customHeight="1" x14ac:dyDescent="0.3">
      <c r="B5891" s="1173" t="s">
        <v>6653</v>
      </c>
      <c r="C5891" s="1206">
        <v>19876854.028372336</v>
      </c>
      <c r="D5891" s="1206">
        <v>959187.81298865355</v>
      </c>
      <c r="E5891" s="1206">
        <v>17349328.142899305</v>
      </c>
      <c r="F5891" s="1210">
        <v>38185369.984260291</v>
      </c>
    </row>
    <row r="5892" spans="2:6" ht="13.15" customHeight="1" x14ac:dyDescent="0.3">
      <c r="B5892" s="1172" t="s">
        <v>6654</v>
      </c>
      <c r="C5892" s="1207">
        <v>22353848.607958682</v>
      </c>
      <c r="D5892" s="1208">
        <v>927834.99987667461</v>
      </c>
      <c r="E5892" s="1207">
        <v>3360734.6699402891</v>
      </c>
      <c r="F5892" s="1211">
        <v>26642418.277775645</v>
      </c>
    </row>
    <row r="5893" spans="2:6" ht="13.15" customHeight="1" x14ac:dyDescent="0.3">
      <c r="B5893" s="1173" t="s">
        <v>6655</v>
      </c>
      <c r="C5893" s="1206">
        <v>28152754.941404033</v>
      </c>
      <c r="D5893" s="1206">
        <v>2958492.5360067985</v>
      </c>
      <c r="E5893" s="1206">
        <v>11856193.954775415</v>
      </c>
      <c r="F5893" s="1210">
        <v>42967441.432186246</v>
      </c>
    </row>
    <row r="5894" spans="2:6" ht="13.15" customHeight="1" x14ac:dyDescent="0.3">
      <c r="B5894" s="1172" t="s">
        <v>6656</v>
      </c>
      <c r="C5894" s="1207">
        <v>95348111.177495182</v>
      </c>
      <c r="D5894" s="1208">
        <v>3655656.39022299</v>
      </c>
      <c r="E5894" s="1207">
        <v>8387831.7053349335</v>
      </c>
      <c r="F5894" s="1211">
        <v>107391599.27305311</v>
      </c>
    </row>
    <row r="5895" spans="2:6" ht="13.15" customHeight="1" x14ac:dyDescent="0.3">
      <c r="B5895" s="1173" t="s">
        <v>6657</v>
      </c>
      <c r="C5895" s="1206">
        <v>40344658.530282497</v>
      </c>
      <c r="D5895" s="1206">
        <v>1495000.0715396935</v>
      </c>
      <c r="E5895" s="1206">
        <v>1594055.3412056495</v>
      </c>
      <c r="F5895" s="1210">
        <v>43433713.943027839</v>
      </c>
    </row>
    <row r="5896" spans="2:6" ht="13.15" customHeight="1" x14ac:dyDescent="0.3">
      <c r="B5896" s="1172" t="s">
        <v>6658</v>
      </c>
      <c r="C5896" s="1207">
        <v>18662865.890612442</v>
      </c>
      <c r="D5896" s="1208">
        <v>1038554.8982451895</v>
      </c>
      <c r="E5896" s="1207">
        <v>1597884.83567045</v>
      </c>
      <c r="F5896" s="1211">
        <v>21299305.62452808</v>
      </c>
    </row>
    <row r="5897" spans="2:6" ht="13.15" customHeight="1" x14ac:dyDescent="0.3">
      <c r="B5897" s="1173" t="s">
        <v>6659</v>
      </c>
      <c r="C5897" s="1206">
        <v>25837015.562660608</v>
      </c>
      <c r="D5897" s="1206">
        <v>1255210.1543816484</v>
      </c>
      <c r="E5897" s="1206">
        <v>1946032.9352338228</v>
      </c>
      <c r="F5897" s="1210">
        <v>29038258.65227608</v>
      </c>
    </row>
    <row r="5898" spans="2:6" ht="13.15" customHeight="1" x14ac:dyDescent="0.3">
      <c r="B5898" s="1172" t="s">
        <v>6660</v>
      </c>
      <c r="C5898" s="1207">
        <v>1431156838.5943277</v>
      </c>
      <c r="D5898" s="1208">
        <v>20250835.463304602</v>
      </c>
      <c r="E5898" s="1207">
        <v>213779271.42751047</v>
      </c>
      <c r="F5898" s="1211">
        <v>1665186945.4851427</v>
      </c>
    </row>
    <row r="5899" spans="2:6" ht="13.15" customHeight="1" x14ac:dyDescent="0.3">
      <c r="B5899" s="1173" t="s">
        <v>6661</v>
      </c>
      <c r="C5899" s="1206">
        <v>20964268.439475678</v>
      </c>
      <c r="D5899" s="1206">
        <v>1186115.7592381041</v>
      </c>
      <c r="E5899" s="1206">
        <v>3900092.0215330133</v>
      </c>
      <c r="F5899" s="1210">
        <v>26050476.220246796</v>
      </c>
    </row>
    <row r="5900" spans="2:6" ht="13.15" customHeight="1" x14ac:dyDescent="0.3">
      <c r="B5900" s="1172" t="s">
        <v>6662</v>
      </c>
      <c r="C5900" s="1207">
        <v>5376584.2875459734</v>
      </c>
      <c r="D5900" s="1208">
        <v>311304.726958349</v>
      </c>
      <c r="E5900" s="1207">
        <v>1314560.0652601062</v>
      </c>
      <c r="F5900" s="1211">
        <v>7002449.0797644295</v>
      </c>
    </row>
    <row r="5901" spans="2:6" ht="13.15" customHeight="1" x14ac:dyDescent="0.3">
      <c r="B5901" s="1173" t="s">
        <v>6663</v>
      </c>
      <c r="C5901" s="1206">
        <v>40095197.690367147</v>
      </c>
      <c r="D5901" s="1206">
        <v>1079167.2046370984</v>
      </c>
      <c r="E5901" s="1206">
        <v>7278175.5256992122</v>
      </c>
      <c r="F5901" s="1210">
        <v>48452540.420703456</v>
      </c>
    </row>
    <row r="5902" spans="2:6" ht="13.15" customHeight="1" x14ac:dyDescent="0.3">
      <c r="B5902" s="1172" t="s">
        <v>6664</v>
      </c>
      <c r="C5902" s="1207">
        <v>42062347.291166469</v>
      </c>
      <c r="D5902" s="1208">
        <v>1011874.048307886</v>
      </c>
      <c r="E5902" s="1207">
        <v>7099007.1380707696</v>
      </c>
      <c r="F5902" s="1211">
        <v>50173228.477545127</v>
      </c>
    </row>
    <row r="5903" spans="2:6" ht="13.15" customHeight="1" x14ac:dyDescent="0.3">
      <c r="B5903" s="1173" t="s">
        <v>6665</v>
      </c>
      <c r="C5903" s="1206">
        <v>41523145.946434289</v>
      </c>
      <c r="D5903" s="1206">
        <v>4421112.5254232148</v>
      </c>
      <c r="E5903" s="1206">
        <v>18753101.96423215</v>
      </c>
      <c r="F5903" s="1210">
        <v>64697360.43608965</v>
      </c>
    </row>
    <row r="5904" spans="2:6" ht="13.15" customHeight="1" x14ac:dyDescent="0.3">
      <c r="B5904" s="1172" t="s">
        <v>6666</v>
      </c>
      <c r="C5904" s="1207">
        <v>359918740.91542906</v>
      </c>
      <c r="D5904" s="1208">
        <v>4322297.6898431759</v>
      </c>
      <c r="E5904" s="1207">
        <v>69408719.130301088</v>
      </c>
      <c r="F5904" s="1211">
        <v>433649757.73557329</v>
      </c>
    </row>
    <row r="5905" spans="2:6" ht="13.15" customHeight="1" x14ac:dyDescent="0.3">
      <c r="B5905" s="1173" t="s">
        <v>6667</v>
      </c>
      <c r="C5905" s="1206">
        <v>3816600.6553441109</v>
      </c>
      <c r="D5905" s="1206">
        <v>1002952.2873056442</v>
      </c>
      <c r="E5905" s="1206">
        <v>1584423.959927208</v>
      </c>
      <c r="F5905" s="1210">
        <v>6403976.9025769634</v>
      </c>
    </row>
    <row r="5906" spans="2:6" ht="13.15" customHeight="1" x14ac:dyDescent="0.3">
      <c r="B5906" s="1172" t="s">
        <v>6668</v>
      </c>
      <c r="C5906" s="1207">
        <v>86831897.687424093</v>
      </c>
      <c r="D5906" s="1208">
        <v>1141422.5211574738</v>
      </c>
      <c r="E5906" s="1207">
        <v>26317077.392070796</v>
      </c>
      <c r="F5906" s="1211">
        <v>114290397.60065237</v>
      </c>
    </row>
    <row r="5907" spans="2:6" ht="13.15" customHeight="1" x14ac:dyDescent="0.3">
      <c r="B5907" s="1173" t="s">
        <v>6669</v>
      </c>
      <c r="C5907" s="1206">
        <v>143187927.82790527</v>
      </c>
      <c r="D5907" s="1206">
        <v>2697411.4131762106</v>
      </c>
      <c r="E5907" s="1206">
        <v>12159389.509987004</v>
      </c>
      <c r="F5907" s="1210">
        <v>158044728.75106847</v>
      </c>
    </row>
    <row r="5908" spans="2:6" ht="13.15" customHeight="1" x14ac:dyDescent="0.3">
      <c r="B5908" s="1172" t="s">
        <v>6670</v>
      </c>
      <c r="C5908" s="1207">
        <v>42249818.409504607</v>
      </c>
      <c r="D5908" s="1208">
        <v>1072722.1470045638</v>
      </c>
      <c r="E5908" s="1207">
        <v>9529863.974712221</v>
      </c>
      <c r="F5908" s="1211">
        <v>52852404.531221397</v>
      </c>
    </row>
    <row r="5909" spans="2:6" ht="13.15" customHeight="1" x14ac:dyDescent="0.3">
      <c r="B5909" s="1173" t="s">
        <v>6671</v>
      </c>
      <c r="C5909" s="1206">
        <v>3357275.9342301441</v>
      </c>
      <c r="D5909" s="1206">
        <v>50941.285217847544</v>
      </c>
      <c r="E5909" s="1206">
        <v>678271.50464716926</v>
      </c>
      <c r="F5909" s="1210">
        <v>4086488.7240951611</v>
      </c>
    </row>
    <row r="5910" spans="2:6" ht="13.15" customHeight="1" x14ac:dyDescent="0.3">
      <c r="B5910" s="1172" t="s">
        <v>6672</v>
      </c>
      <c r="C5910" s="1207">
        <v>48492893.386761993</v>
      </c>
      <c r="D5910" s="1208">
        <v>1362904.534429214</v>
      </c>
      <c r="E5910" s="1207">
        <v>78158226.897187769</v>
      </c>
      <c r="F5910" s="1211">
        <v>128014024.81837898</v>
      </c>
    </row>
    <row r="5911" spans="2:6" ht="13.15" customHeight="1" x14ac:dyDescent="0.3">
      <c r="B5911" s="1173" t="s">
        <v>6673</v>
      </c>
      <c r="C5911" s="1206">
        <v>32845813.796757217</v>
      </c>
      <c r="D5911" s="1206">
        <v>976848.39667605655</v>
      </c>
      <c r="E5911" s="1206">
        <v>15229930.344653536</v>
      </c>
      <c r="F5911" s="1210">
        <v>49052592.538086817</v>
      </c>
    </row>
    <row r="5912" spans="2:6" ht="13.15" customHeight="1" x14ac:dyDescent="0.3">
      <c r="B5912" s="1172" t="s">
        <v>6674</v>
      </c>
      <c r="C5912" s="1207">
        <v>63938984.275970191</v>
      </c>
      <c r="D5912" s="1208">
        <v>2630301.195164083</v>
      </c>
      <c r="E5912" s="1207">
        <v>14370144.346681891</v>
      </c>
      <c r="F5912" s="1211">
        <v>80939429.817816168</v>
      </c>
    </row>
    <row r="5913" spans="2:6" ht="13.15" customHeight="1" x14ac:dyDescent="0.3">
      <c r="B5913" s="1173" t="s">
        <v>6675</v>
      </c>
      <c r="C5913" s="1206">
        <v>869559454.01196945</v>
      </c>
      <c r="D5913" s="1206">
        <v>34841137.230786234</v>
      </c>
      <c r="E5913" s="1206">
        <v>492940388.6395247</v>
      </c>
      <c r="F5913" s="1210">
        <v>1397340979.8822803</v>
      </c>
    </row>
    <row r="5914" spans="2:6" ht="13.15" customHeight="1" x14ac:dyDescent="0.3">
      <c r="B5914" s="1172" t="s">
        <v>6676</v>
      </c>
      <c r="C5914" s="1207">
        <v>58865111.9107517</v>
      </c>
      <c r="D5914" s="1208">
        <v>2520313.0500638885</v>
      </c>
      <c r="E5914" s="1207">
        <v>9095296.1268985122</v>
      </c>
      <c r="F5914" s="1211">
        <v>70480721.087714106</v>
      </c>
    </row>
    <row r="5915" spans="2:6" ht="13.15" customHeight="1" x14ac:dyDescent="0.3">
      <c r="B5915" s="1173" t="s">
        <v>6677</v>
      </c>
      <c r="C5915" s="1206">
        <v>29788109.33640461</v>
      </c>
      <c r="D5915" s="1206">
        <v>1960437.3667276236</v>
      </c>
      <c r="E5915" s="1206">
        <v>5313188.5260264073</v>
      </c>
      <c r="F5915" s="1210">
        <v>37061735.22915864</v>
      </c>
    </row>
    <row r="5916" spans="2:6" ht="13.15" customHeight="1" x14ac:dyDescent="0.3">
      <c r="B5916" s="1172" t="s">
        <v>6678</v>
      </c>
      <c r="C5916" s="1207">
        <v>53489756.494338304</v>
      </c>
      <c r="D5916" s="1208">
        <v>3711368.1438631685</v>
      </c>
      <c r="E5916" s="1207">
        <v>12282836.731023028</v>
      </c>
      <c r="F5916" s="1211">
        <v>69483961.369224504</v>
      </c>
    </row>
    <row r="5917" spans="2:6" ht="13.15" customHeight="1" x14ac:dyDescent="0.3">
      <c r="B5917" s="1173" t="s">
        <v>6679</v>
      </c>
      <c r="C5917" s="1206">
        <v>65607108.567839824</v>
      </c>
      <c r="D5917" s="1206">
        <v>6169918.4036449753</v>
      </c>
      <c r="E5917" s="1206">
        <v>52751137.001647726</v>
      </c>
      <c r="F5917" s="1210">
        <v>124528163.97313252</v>
      </c>
    </row>
    <row r="5918" spans="2:6" ht="13.15" customHeight="1" x14ac:dyDescent="0.3">
      <c r="B5918" s="1172" t="s">
        <v>6680</v>
      </c>
      <c r="C5918" s="1207">
        <v>27618742.163676113</v>
      </c>
      <c r="D5918" s="1208">
        <v>2147836.5643094126</v>
      </c>
      <c r="E5918" s="1207">
        <v>5070366.5864872374</v>
      </c>
      <c r="F5918" s="1211">
        <v>34836945.314472765</v>
      </c>
    </row>
    <row r="5919" spans="2:6" ht="13.15" customHeight="1" x14ac:dyDescent="0.3">
      <c r="B5919" s="1173" t="s">
        <v>6681</v>
      </c>
      <c r="C5919" s="1206">
        <v>38777984.37746989</v>
      </c>
      <c r="D5919" s="1206">
        <v>2113162.7171335076</v>
      </c>
      <c r="E5919" s="1206">
        <v>6930272.7468273044</v>
      </c>
      <c r="F5919" s="1210">
        <v>47821419.841430701</v>
      </c>
    </row>
    <row r="5920" spans="2:6" ht="13.15" customHeight="1" x14ac:dyDescent="0.3">
      <c r="B5920" s="1172" t="s">
        <v>6682</v>
      </c>
      <c r="C5920" s="1207">
        <v>65026125.604599632</v>
      </c>
      <c r="D5920" s="1208">
        <v>4693549.8960910402</v>
      </c>
      <c r="E5920" s="1207">
        <v>22916020.752877969</v>
      </c>
      <c r="F5920" s="1211">
        <v>92635696.253568634</v>
      </c>
    </row>
    <row r="5921" spans="2:6" ht="13.15" customHeight="1" x14ac:dyDescent="0.3">
      <c r="B5921" s="1173" t="s">
        <v>6683</v>
      </c>
      <c r="C5921" s="1206">
        <v>3679376.7122051287</v>
      </c>
      <c r="D5921" s="1206">
        <v>497958.09909357829</v>
      </c>
      <c r="E5921" s="1206">
        <v>1806624.8651907402</v>
      </c>
      <c r="F5921" s="1210">
        <v>5983959.6764894472</v>
      </c>
    </row>
    <row r="5922" spans="2:6" ht="13.15" customHeight="1" x14ac:dyDescent="0.3">
      <c r="B5922" s="1172" t="s">
        <v>6684</v>
      </c>
      <c r="C5922" s="1207">
        <v>75221932.850444481</v>
      </c>
      <c r="D5922" s="1208">
        <v>4548507.9550025435</v>
      </c>
      <c r="E5922" s="1207">
        <v>17420575.66851034</v>
      </c>
      <c r="F5922" s="1211">
        <v>97191016.47395736</v>
      </c>
    </row>
    <row r="5923" spans="2:6" ht="13.15" customHeight="1" x14ac:dyDescent="0.3">
      <c r="B5923" s="1173" t="s">
        <v>6685</v>
      </c>
      <c r="C5923" s="1206">
        <v>27124599.427138824</v>
      </c>
      <c r="D5923" s="1206">
        <v>929594.02215629607</v>
      </c>
      <c r="E5923" s="1206">
        <v>2564534.6280320361</v>
      </c>
      <c r="F5923" s="1210">
        <v>30618728.077327155</v>
      </c>
    </row>
    <row r="5924" spans="2:6" ht="13.15" customHeight="1" x14ac:dyDescent="0.3">
      <c r="B5924" s="1172" t="s">
        <v>6686</v>
      </c>
      <c r="C5924" s="1207">
        <v>6228055.4411924342</v>
      </c>
      <c r="D5924" s="1208">
        <v>529761.22190914047</v>
      </c>
      <c r="E5924" s="1207">
        <v>176266.62532019554</v>
      </c>
      <c r="F5924" s="1211">
        <v>6934083.2884217696</v>
      </c>
    </row>
    <row r="5925" spans="2:6" ht="13.15" customHeight="1" x14ac:dyDescent="0.3">
      <c r="B5925" s="1173" t="s">
        <v>6687</v>
      </c>
      <c r="C5925" s="1206">
        <v>11544561.584478555</v>
      </c>
      <c r="D5925" s="1206">
        <v>726124.3970278824</v>
      </c>
      <c r="E5925" s="1206">
        <v>2528546.283708795</v>
      </c>
      <c r="F5925" s="1210">
        <v>14799232.265215233</v>
      </c>
    </row>
    <row r="5926" spans="2:6" ht="13.15" customHeight="1" x14ac:dyDescent="0.3">
      <c r="B5926" s="1172" t="s">
        <v>6688</v>
      </c>
      <c r="C5926" s="1207">
        <v>5650076.3851652574</v>
      </c>
      <c r="D5926" s="1208">
        <v>418422.1476981985</v>
      </c>
      <c r="E5926" s="1207">
        <v>2021478.7552482814</v>
      </c>
      <c r="F5926" s="1211">
        <v>8089977.288111737</v>
      </c>
    </row>
    <row r="5927" spans="2:6" ht="13.15" customHeight="1" x14ac:dyDescent="0.3">
      <c r="B5927" s="1173" t="s">
        <v>6689</v>
      </c>
      <c r="C5927" s="1206">
        <v>16737634.44955807</v>
      </c>
      <c r="D5927" s="1206">
        <v>1412649.6844969189</v>
      </c>
      <c r="E5927" s="1206">
        <v>3672766.7275123624</v>
      </c>
      <c r="F5927" s="1210">
        <v>21823050.861567352</v>
      </c>
    </row>
    <row r="5928" spans="2:6" ht="13.15" customHeight="1" x14ac:dyDescent="0.3">
      <c r="B5928" s="1172" t="s">
        <v>6690</v>
      </c>
      <c r="C5928" s="1207">
        <v>27315074.452689938</v>
      </c>
      <c r="D5928" s="1208">
        <v>1698976.2950846378</v>
      </c>
      <c r="E5928" s="1207">
        <v>3972944.7773571219</v>
      </c>
      <c r="F5928" s="1211">
        <v>32986995.525131695</v>
      </c>
    </row>
    <row r="5929" spans="2:6" ht="13.15" customHeight="1" x14ac:dyDescent="0.3">
      <c r="B5929" s="1173" t="s">
        <v>6691</v>
      </c>
      <c r="C5929" s="1206">
        <v>16779279.526829101</v>
      </c>
      <c r="D5929" s="1206">
        <v>1555355.6439980769</v>
      </c>
      <c r="E5929" s="1206">
        <v>6788024.6540995538</v>
      </c>
      <c r="F5929" s="1210">
        <v>25122659.82492673</v>
      </c>
    </row>
    <row r="5930" spans="2:6" ht="13.15" customHeight="1" x14ac:dyDescent="0.3">
      <c r="B5930" s="1172" t="s">
        <v>6692</v>
      </c>
      <c r="C5930" s="1207">
        <v>45088237.643308766</v>
      </c>
      <c r="D5930" s="1208">
        <v>2758949.048606501</v>
      </c>
      <c r="E5930" s="1207">
        <v>12999709.922082109</v>
      </c>
      <c r="F5930" s="1211">
        <v>60846896.613997377</v>
      </c>
    </row>
    <row r="5931" spans="2:6" ht="13.15" customHeight="1" x14ac:dyDescent="0.3">
      <c r="B5931" s="1173" t="s">
        <v>6693</v>
      </c>
      <c r="C5931" s="1206">
        <v>21733268.686001789</v>
      </c>
      <c r="D5931" s="1206">
        <v>1907089.7390312525</v>
      </c>
      <c r="E5931" s="1206">
        <v>6148031.7160718301</v>
      </c>
      <c r="F5931" s="1210">
        <v>29788390.14110487</v>
      </c>
    </row>
    <row r="5932" spans="2:6" ht="13.15" customHeight="1" x14ac:dyDescent="0.3">
      <c r="B5932" s="1172" t="s">
        <v>6694</v>
      </c>
      <c r="C5932" s="1207">
        <v>76632949.993129298</v>
      </c>
      <c r="D5932" s="1208">
        <v>5098772.3406029521</v>
      </c>
      <c r="E5932" s="1207">
        <v>26147341.616158143</v>
      </c>
      <c r="F5932" s="1211">
        <v>107879063.94989039</v>
      </c>
    </row>
    <row r="5933" spans="2:6" ht="13.15" customHeight="1" x14ac:dyDescent="0.3">
      <c r="B5933" s="1173" t="s">
        <v>6695</v>
      </c>
      <c r="C5933" s="1206">
        <v>29862797.393018574</v>
      </c>
      <c r="D5933" s="1206">
        <v>1157028.5668222776</v>
      </c>
      <c r="E5933" s="1206">
        <v>3120999.711580107</v>
      </c>
      <c r="F5933" s="1210">
        <v>34140825.671420962</v>
      </c>
    </row>
    <row r="5934" spans="2:6" ht="13.15" customHeight="1" x14ac:dyDescent="0.3">
      <c r="B5934" s="1172" t="s">
        <v>6696</v>
      </c>
      <c r="C5934" s="1207">
        <v>50492676.343193397</v>
      </c>
      <c r="D5934" s="1208">
        <v>1829889.7692232106</v>
      </c>
      <c r="E5934" s="1207">
        <v>21221896.926579617</v>
      </c>
      <c r="F5934" s="1211">
        <v>73544463.03899622</v>
      </c>
    </row>
    <row r="5935" spans="2:6" ht="13.15" customHeight="1" x14ac:dyDescent="0.3">
      <c r="B5935" s="1173" t="s">
        <v>6697</v>
      </c>
      <c r="C5935" s="1206">
        <v>44141187.623794347</v>
      </c>
      <c r="D5935" s="1206">
        <v>3199239.3612849587</v>
      </c>
      <c r="E5935" s="1206">
        <v>27039805.221957143</v>
      </c>
      <c r="F5935" s="1210">
        <v>74380232.207036451</v>
      </c>
    </row>
    <row r="5936" spans="2:6" ht="13.15" customHeight="1" x14ac:dyDescent="0.3">
      <c r="B5936" s="1172" t="s">
        <v>6698</v>
      </c>
      <c r="C5936" s="1207">
        <v>18394971.983708285</v>
      </c>
      <c r="D5936" s="1208">
        <v>647601.642465565</v>
      </c>
      <c r="E5936" s="1207">
        <v>1305916.5179589409</v>
      </c>
      <c r="F5936" s="1211">
        <v>20348490.144132793</v>
      </c>
    </row>
    <row r="5937" spans="2:6" ht="13.15" customHeight="1" x14ac:dyDescent="0.3">
      <c r="B5937" s="1173" t="s">
        <v>6699</v>
      </c>
      <c r="C5937" s="1206">
        <v>54666605.415646672</v>
      </c>
      <c r="D5937" s="1206">
        <v>4590499.3348616734</v>
      </c>
      <c r="E5937" s="1206">
        <v>22206446.069542073</v>
      </c>
      <c r="F5937" s="1210">
        <v>81463550.820050418</v>
      </c>
    </row>
    <row r="5938" spans="2:6" ht="13.15" customHeight="1" x14ac:dyDescent="0.3">
      <c r="B5938" s="1172" t="s">
        <v>6700</v>
      </c>
      <c r="C5938" s="1207">
        <v>21249230.000999108</v>
      </c>
      <c r="D5938" s="1208">
        <v>2285575.0448929174</v>
      </c>
      <c r="E5938" s="1207">
        <v>6768562.5652690958</v>
      </c>
      <c r="F5938" s="1211">
        <v>30303367.61116112</v>
      </c>
    </row>
    <row r="5939" spans="2:6" ht="13.15" customHeight="1" x14ac:dyDescent="0.3">
      <c r="B5939" s="1173" t="s">
        <v>6701</v>
      </c>
      <c r="C5939" s="1206">
        <v>7183161.3936871421</v>
      </c>
      <c r="D5939" s="1206">
        <v>523259.87556365837</v>
      </c>
      <c r="E5939" s="1206">
        <v>2108963.8018607916</v>
      </c>
      <c r="F5939" s="1210">
        <v>9815385.0711115934</v>
      </c>
    </row>
    <row r="5940" spans="2:6" ht="13.15" customHeight="1" x14ac:dyDescent="0.3">
      <c r="B5940" s="1172" t="s">
        <v>6702</v>
      </c>
      <c r="C5940" s="1207">
        <v>41241597.915834717</v>
      </c>
      <c r="D5940" s="1208">
        <v>2605280.8622587398</v>
      </c>
      <c r="E5940" s="1207">
        <v>11352805.463092189</v>
      </c>
      <c r="F5940" s="1211">
        <v>55199684.24118565</v>
      </c>
    </row>
    <row r="5941" spans="2:6" ht="13.15" customHeight="1" x14ac:dyDescent="0.3">
      <c r="B5941" s="1173" t="s">
        <v>6703</v>
      </c>
      <c r="C5941" s="1206">
        <v>5188567.0042600259</v>
      </c>
      <c r="D5941" s="1206">
        <v>57977.374336334789</v>
      </c>
      <c r="E5941" s="1206">
        <v>1492246.7019226362</v>
      </c>
      <c r="F5941" s="1210">
        <v>6738791.0805189973</v>
      </c>
    </row>
    <row r="5942" spans="2:6" ht="13.15" customHeight="1" x14ac:dyDescent="0.3">
      <c r="B5942" s="1172" t="s">
        <v>6704</v>
      </c>
      <c r="C5942" s="1207">
        <v>19811996.940819088</v>
      </c>
      <c r="D5942" s="1208">
        <v>1381859.758514419</v>
      </c>
      <c r="E5942" s="1207">
        <v>3295661.1066872296</v>
      </c>
      <c r="F5942" s="1211">
        <v>24489517.806020737</v>
      </c>
    </row>
    <row r="5943" spans="2:6" ht="13.15" customHeight="1" x14ac:dyDescent="0.3">
      <c r="B5943" s="1173" t="s">
        <v>6705</v>
      </c>
      <c r="C5943" s="1206">
        <v>5916877.9621737879</v>
      </c>
      <c r="D5943" s="1206">
        <v>215248.03831276137</v>
      </c>
      <c r="E5943" s="1206">
        <v>1640236.5796433052</v>
      </c>
      <c r="F5943" s="1210">
        <v>7772362.5801298544</v>
      </c>
    </row>
    <row r="5944" spans="2:6" ht="13.15" customHeight="1" x14ac:dyDescent="0.3">
      <c r="B5944" s="1172" t="s">
        <v>6706</v>
      </c>
      <c r="C5944" s="1207">
        <v>1166159654.0321488</v>
      </c>
      <c r="D5944" s="1208">
        <v>21642644.251832563</v>
      </c>
      <c r="E5944" s="1207">
        <v>180854087.38851345</v>
      </c>
      <c r="F5944" s="1211">
        <v>1368656385.6724949</v>
      </c>
    </row>
    <row r="5945" spans="2:6" ht="13.15" customHeight="1" x14ac:dyDescent="0.3">
      <c r="B5945" s="1173" t="s">
        <v>6707</v>
      </c>
      <c r="C5945" s="1206">
        <v>169521816.95184216</v>
      </c>
      <c r="D5945" s="1206">
        <v>3573981.4677355895</v>
      </c>
      <c r="E5945" s="1206">
        <v>17584692.047085889</v>
      </c>
      <c r="F5945" s="1210">
        <v>190680490.46666363</v>
      </c>
    </row>
    <row r="5946" spans="2:6" ht="13.15" customHeight="1" x14ac:dyDescent="0.3">
      <c r="B5946" s="1172" t="s">
        <v>6708</v>
      </c>
      <c r="C5946" s="1207">
        <v>380269939.20098037</v>
      </c>
      <c r="D5946" s="1208">
        <v>6896338.316415837</v>
      </c>
      <c r="E5946" s="1207">
        <v>38439469.889979705</v>
      </c>
      <c r="F5946" s="1211">
        <v>425605747.40737593</v>
      </c>
    </row>
    <row r="5947" spans="2:6" ht="13.15" customHeight="1" x14ac:dyDescent="0.3">
      <c r="B5947" s="1173" t="s">
        <v>6709</v>
      </c>
      <c r="C5947" s="1206">
        <v>164405343.72069407</v>
      </c>
      <c r="D5947" s="1206">
        <v>3641457.5623818804</v>
      </c>
      <c r="E5947" s="1206">
        <v>69795456.643080503</v>
      </c>
      <c r="F5947" s="1210">
        <v>237842257.92615646</v>
      </c>
    </row>
    <row r="5948" spans="2:6" ht="13.15" customHeight="1" x14ac:dyDescent="0.3">
      <c r="B5948" s="1172" t="s">
        <v>6710</v>
      </c>
      <c r="C5948" s="1207">
        <v>19105396.039581046</v>
      </c>
      <c r="D5948" s="1208">
        <v>579534.51633331936</v>
      </c>
      <c r="E5948" s="1207">
        <v>1685183.0256093654</v>
      </c>
      <c r="F5948" s="1211">
        <v>21370113.581523731</v>
      </c>
    </row>
    <row r="5949" spans="2:6" ht="13.15" customHeight="1" x14ac:dyDescent="0.3">
      <c r="B5949" s="1173" t="s">
        <v>6711</v>
      </c>
      <c r="C5949" s="1206">
        <v>59108974.559951916</v>
      </c>
      <c r="D5949" s="1206">
        <v>3170602.4785727155</v>
      </c>
      <c r="E5949" s="1206">
        <v>99940646.375240877</v>
      </c>
      <c r="F5949" s="1210">
        <v>162220223.41376552</v>
      </c>
    </row>
    <row r="5950" spans="2:6" ht="13.15" customHeight="1" x14ac:dyDescent="0.3">
      <c r="B5950" s="1172" t="s">
        <v>6712</v>
      </c>
      <c r="C5950" s="1207">
        <v>57826169.638767101</v>
      </c>
      <c r="D5950" s="1208">
        <v>2309230.3765092716</v>
      </c>
      <c r="E5950" s="1207">
        <v>24161492.989818539</v>
      </c>
      <c r="F5950" s="1211">
        <v>84296893.005094916</v>
      </c>
    </row>
    <row r="5951" spans="2:6" ht="13.15" customHeight="1" x14ac:dyDescent="0.3">
      <c r="B5951" s="1173" t="s">
        <v>6713</v>
      </c>
      <c r="C5951" s="1206">
        <v>50586207.090507038</v>
      </c>
      <c r="D5951" s="1206">
        <v>1519471.589493792</v>
      </c>
      <c r="E5951" s="1206">
        <v>4994365.1098605609</v>
      </c>
      <c r="F5951" s="1210">
        <v>57100043.789861389</v>
      </c>
    </row>
    <row r="5952" spans="2:6" ht="13.15" customHeight="1" x14ac:dyDescent="0.3">
      <c r="B5952" s="1172" t="s">
        <v>6714</v>
      </c>
      <c r="C5952" s="1207">
        <v>12396578.90307283</v>
      </c>
      <c r="D5952" s="1208">
        <v>411132.75937144575</v>
      </c>
      <c r="E5952" s="1207">
        <v>2657088.1800018414</v>
      </c>
      <c r="F5952" s="1211">
        <v>15464799.842446119</v>
      </c>
    </row>
    <row r="5953" spans="2:6" ht="13.15" customHeight="1" x14ac:dyDescent="0.3">
      <c r="B5953" s="1173" t="s">
        <v>6715</v>
      </c>
      <c r="C5953" s="1206">
        <v>33669157.455591112</v>
      </c>
      <c r="D5953" s="1206">
        <v>884971.14496685064</v>
      </c>
      <c r="E5953" s="1206">
        <v>4268060.1780683435</v>
      </c>
      <c r="F5953" s="1210">
        <v>38822188.778626308</v>
      </c>
    </row>
    <row r="5954" spans="2:6" ht="13.15" customHeight="1" x14ac:dyDescent="0.3">
      <c r="B5954" s="1172" t="s">
        <v>6716</v>
      </c>
      <c r="C5954" s="1207">
        <v>193245037.62521464</v>
      </c>
      <c r="D5954" s="1208">
        <v>8929866.5769063029</v>
      </c>
      <c r="E5954" s="1207">
        <v>67051832.18798814</v>
      </c>
      <c r="F5954" s="1211">
        <v>269226736.39010906</v>
      </c>
    </row>
    <row r="5955" spans="2:6" ht="13.15" customHeight="1" x14ac:dyDescent="0.3">
      <c r="B5955" s="1173" t="s">
        <v>6717</v>
      </c>
      <c r="C5955" s="1206">
        <v>8748743.2166041266</v>
      </c>
      <c r="D5955" s="1206">
        <v>181207.43915751998</v>
      </c>
      <c r="E5955" s="1206">
        <v>1321166.2049831403</v>
      </c>
      <c r="F5955" s="1210">
        <v>10251116.860744786</v>
      </c>
    </row>
    <row r="5956" spans="2:6" ht="13.15" customHeight="1" x14ac:dyDescent="0.3">
      <c r="B5956" s="1172" t="s">
        <v>6718</v>
      </c>
      <c r="C5956" s="1207">
        <v>42331470.069203228</v>
      </c>
      <c r="D5956" s="1208">
        <v>1612291.6771448748</v>
      </c>
      <c r="E5956" s="1207">
        <v>4168265.7275755322</v>
      </c>
      <c r="F5956" s="1211">
        <v>48112027.473923638</v>
      </c>
    </row>
    <row r="5957" spans="2:6" ht="13.15" customHeight="1" x14ac:dyDescent="0.3">
      <c r="B5957" s="1173" t="s">
        <v>6719</v>
      </c>
      <c r="C5957" s="1206">
        <v>18720486.292607121</v>
      </c>
      <c r="D5957" s="1206">
        <v>677547.23775384645</v>
      </c>
      <c r="E5957" s="1206">
        <v>2638936.7306693941</v>
      </c>
      <c r="F5957" s="1210">
        <v>22036970.261030361</v>
      </c>
    </row>
    <row r="5958" spans="2:6" ht="13.15" customHeight="1" x14ac:dyDescent="0.3">
      <c r="B5958" s="1172" t="s">
        <v>6720</v>
      </c>
      <c r="C5958" s="1207">
        <v>52368752.938944235</v>
      </c>
      <c r="D5958" s="1208">
        <v>1175055.0271438425</v>
      </c>
      <c r="E5958" s="1207">
        <v>5026840.1518635098</v>
      </c>
      <c r="F5958" s="1211">
        <v>58570648.117951587</v>
      </c>
    </row>
    <row r="5959" spans="2:6" ht="13.15" customHeight="1" x14ac:dyDescent="0.3">
      <c r="B5959" s="1173" t="s">
        <v>6721</v>
      </c>
      <c r="C5959" s="1206">
        <v>1235087445.4827154</v>
      </c>
      <c r="D5959" s="1206">
        <v>22275033.869623952</v>
      </c>
      <c r="E5959" s="1206">
        <v>275172304.26214451</v>
      </c>
      <c r="F5959" s="1210">
        <v>1532534783.6144838</v>
      </c>
    </row>
    <row r="5960" spans="2:6" ht="13.15" customHeight="1" x14ac:dyDescent="0.3">
      <c r="B5960" s="1172" t="s">
        <v>6722</v>
      </c>
      <c r="C5960" s="1207">
        <v>23497108.384976294</v>
      </c>
      <c r="D5960" s="1208">
        <v>1081883.1350368343</v>
      </c>
      <c r="E5960" s="1207">
        <v>15449352.966855979</v>
      </c>
      <c r="F5960" s="1211">
        <v>40028344.486869104</v>
      </c>
    </row>
    <row r="5961" spans="2:6" ht="13.15" customHeight="1" x14ac:dyDescent="0.3">
      <c r="B5961" s="1173" t="s">
        <v>6723</v>
      </c>
      <c r="C5961" s="1206">
        <v>25636436.485574871</v>
      </c>
      <c r="D5961" s="1206">
        <v>854350.08512319415</v>
      </c>
      <c r="E5961" s="1206">
        <v>3929446.7943127146</v>
      </c>
      <c r="F5961" s="1210">
        <v>30420233.365010779</v>
      </c>
    </row>
    <row r="5962" spans="2:6" ht="13.15" customHeight="1" x14ac:dyDescent="0.3">
      <c r="B5962" s="1172" t="s">
        <v>6724</v>
      </c>
      <c r="C5962" s="1207">
        <v>308597395.80516052</v>
      </c>
      <c r="D5962" s="1208">
        <v>5144535.0642295992</v>
      </c>
      <c r="E5962" s="1207">
        <v>1250501512.7232096</v>
      </c>
      <c r="F5962" s="1211">
        <v>1564243443.5925999</v>
      </c>
    </row>
    <row r="5963" spans="2:6" ht="13.15" customHeight="1" x14ac:dyDescent="0.3">
      <c r="B5963" s="1173" t="s">
        <v>6725</v>
      </c>
      <c r="C5963" s="1206">
        <v>183295277.6883612</v>
      </c>
      <c r="D5963" s="1206">
        <v>4136010.1943421122</v>
      </c>
      <c r="E5963" s="1206">
        <v>34678171.024929583</v>
      </c>
      <c r="F5963" s="1210">
        <v>222109458.90763289</v>
      </c>
    </row>
    <row r="5964" spans="2:6" ht="13.15" customHeight="1" x14ac:dyDescent="0.3">
      <c r="B5964" s="1172" t="s">
        <v>6726</v>
      </c>
      <c r="C5964" s="1207">
        <v>108735979.46085562</v>
      </c>
      <c r="D5964" s="1208">
        <v>2410212.3275378002</v>
      </c>
      <c r="E5964" s="1207">
        <v>6063416.3695892077</v>
      </c>
      <c r="F5964" s="1211">
        <v>117209608.15798263</v>
      </c>
    </row>
    <row r="5965" spans="2:6" ht="13.15" customHeight="1" x14ac:dyDescent="0.3">
      <c r="B5965" s="1173" t="s">
        <v>6727</v>
      </c>
      <c r="C5965" s="1206">
        <v>49045475.772715695</v>
      </c>
      <c r="D5965" s="1206">
        <v>915887.72055348288</v>
      </c>
      <c r="E5965" s="1206">
        <v>2914048.4933407744</v>
      </c>
      <c r="F5965" s="1210">
        <v>52875411.986609951</v>
      </c>
    </row>
    <row r="5966" spans="2:6" ht="13.15" customHeight="1" x14ac:dyDescent="0.3">
      <c r="B5966" s="1172" t="s">
        <v>6728</v>
      </c>
      <c r="C5966" s="1207">
        <v>603872463.12069857</v>
      </c>
      <c r="D5966" s="1208">
        <v>1080110.0405789753</v>
      </c>
      <c r="E5966" s="1207">
        <v>1872159053.5799282</v>
      </c>
      <c r="F5966" s="1211">
        <v>2477111626.7412057</v>
      </c>
    </row>
    <row r="5967" spans="2:6" ht="13.15" customHeight="1" x14ac:dyDescent="0.3">
      <c r="B5967" s="1173" t="s">
        <v>6729</v>
      </c>
      <c r="C5967" s="1206">
        <v>13104510535.206236</v>
      </c>
      <c r="D5967" s="1206">
        <v>195755988.7721726</v>
      </c>
      <c r="E5967" s="1206">
        <v>55862524186.618835</v>
      </c>
      <c r="F5967" s="1210">
        <v>69162790710.597244</v>
      </c>
    </row>
    <row r="5968" spans="2:6" ht="13.15" customHeight="1" x14ac:dyDescent="0.3">
      <c r="B5968" s="1172" t="s">
        <v>6730</v>
      </c>
      <c r="C5968" s="1207">
        <v>9092834506.9555359</v>
      </c>
      <c r="D5968" s="1208">
        <v>122293927.23614869</v>
      </c>
      <c r="E5968" s="1207">
        <v>6878905674.5782804</v>
      </c>
      <c r="F5968" s="1211">
        <v>16094034108.769966</v>
      </c>
    </row>
    <row r="5969" spans="2:6" ht="13.15" customHeight="1" x14ac:dyDescent="0.3">
      <c r="B5969" s="1173" t="s">
        <v>6731</v>
      </c>
      <c r="C5969" s="1206">
        <v>7907699717.2238626</v>
      </c>
      <c r="D5969" s="1206">
        <v>89463619.842356816</v>
      </c>
      <c r="E5969" s="1206">
        <v>5782592345.9279699</v>
      </c>
      <c r="F5969" s="1210">
        <v>13779755682.99419</v>
      </c>
    </row>
    <row r="5970" spans="2:6" ht="13.15" customHeight="1" x14ac:dyDescent="0.3">
      <c r="B5970" s="1172" t="s">
        <v>6732</v>
      </c>
      <c r="C5970" s="1207">
        <v>5674573111.9459743</v>
      </c>
      <c r="D5970" s="1208">
        <v>31910986.061748728</v>
      </c>
      <c r="E5970" s="1207">
        <v>2826743882.8615427</v>
      </c>
      <c r="F5970" s="1211">
        <v>8533227980.8692656</v>
      </c>
    </row>
    <row r="5971" spans="2:6" ht="13.15" customHeight="1" x14ac:dyDescent="0.3">
      <c r="B5971" s="1173" t="s">
        <v>6733</v>
      </c>
      <c r="C5971" s="1206">
        <v>9933831991.9389439</v>
      </c>
      <c r="D5971" s="1206">
        <v>20639959.335913345</v>
      </c>
      <c r="E5971" s="1206">
        <v>6653125482.8141794</v>
      </c>
      <c r="F5971" s="1210">
        <v>16607597434.089035</v>
      </c>
    </row>
    <row r="5972" spans="2:6" ht="13.15" customHeight="1" x14ac:dyDescent="0.3">
      <c r="B5972" s="1172" t="s">
        <v>6734</v>
      </c>
      <c r="C5972" s="1207">
        <v>10229669882.23321</v>
      </c>
      <c r="D5972" s="1208">
        <v>87807999.928420275</v>
      </c>
      <c r="E5972" s="1207">
        <v>6020177350.1974506</v>
      </c>
      <c r="F5972" s="1211">
        <v>16337655232.359081</v>
      </c>
    </row>
    <row r="5973" spans="2:6" ht="13.15" customHeight="1" x14ac:dyDescent="0.3">
      <c r="B5973" s="1173" t="s">
        <v>6735</v>
      </c>
      <c r="C5973" s="1206">
        <v>10145367957.125305</v>
      </c>
      <c r="D5973" s="1206">
        <v>209115157.88223922</v>
      </c>
      <c r="E5973" s="1206">
        <v>3432974192.8365483</v>
      </c>
      <c r="F5973" s="1210">
        <v>13787457307.844091</v>
      </c>
    </row>
    <row r="5974" spans="2:6" ht="13.15" customHeight="1" x14ac:dyDescent="0.3">
      <c r="B5974" s="1172" t="s">
        <v>6736</v>
      </c>
      <c r="C5974" s="1207">
        <v>6161275989.5641031</v>
      </c>
      <c r="D5974" s="1208">
        <v>115405680.42221926</v>
      </c>
      <c r="E5974" s="1207">
        <v>2111337091.3352289</v>
      </c>
      <c r="F5974" s="1211">
        <v>8388018761.3215513</v>
      </c>
    </row>
    <row r="5975" spans="2:6" ht="13.15" customHeight="1" x14ac:dyDescent="0.3">
      <c r="B5975" s="1173" t="s">
        <v>6737</v>
      </c>
      <c r="C5975" s="1206">
        <v>6513115995.1126623</v>
      </c>
      <c r="D5975" s="1206">
        <v>62793985.431108087</v>
      </c>
      <c r="E5975" s="1206">
        <v>4954167891.4184494</v>
      </c>
      <c r="F5975" s="1210">
        <v>11530077871.962219</v>
      </c>
    </row>
    <row r="5976" spans="2:6" ht="13.15" customHeight="1" x14ac:dyDescent="0.3">
      <c r="B5976" s="1172" t="s">
        <v>6738</v>
      </c>
      <c r="C5976" s="1207">
        <v>7172279330.1843624</v>
      </c>
      <c r="D5976" s="1208">
        <v>50351126.206945278</v>
      </c>
      <c r="E5976" s="1207">
        <v>5492498397.7490158</v>
      </c>
      <c r="F5976" s="1211">
        <v>12715128854.140324</v>
      </c>
    </row>
    <row r="5977" spans="2:6" ht="13.15" customHeight="1" x14ac:dyDescent="0.3">
      <c r="B5977" s="1173" t="s">
        <v>6739</v>
      </c>
      <c r="C5977" s="1206">
        <v>6320827428.8523178</v>
      </c>
      <c r="D5977" s="1206">
        <v>72123051.56024088</v>
      </c>
      <c r="E5977" s="1206">
        <v>921315582.62307549</v>
      </c>
      <c r="F5977" s="1210">
        <v>7314266063.035634</v>
      </c>
    </row>
    <row r="5978" spans="2:6" ht="13.15" customHeight="1" x14ac:dyDescent="0.3">
      <c r="B5978" s="1172" t="s">
        <v>6740</v>
      </c>
      <c r="C5978" s="1207">
        <v>5789156469.8793964</v>
      </c>
      <c r="D5978" s="1208">
        <v>32118339.608070526</v>
      </c>
      <c r="E5978" s="1207">
        <v>1660898685.7163377</v>
      </c>
      <c r="F5978" s="1211">
        <v>7482173495.203804</v>
      </c>
    </row>
    <row r="5979" spans="2:6" ht="13.15" customHeight="1" x14ac:dyDescent="0.3">
      <c r="B5979" s="1173" t="s">
        <v>6741</v>
      </c>
      <c r="C5979" s="1206">
        <v>2322769204.3280096</v>
      </c>
      <c r="D5979" s="1206">
        <v>149469864.54818568</v>
      </c>
      <c r="E5979" s="1206">
        <v>15702329622.133087</v>
      </c>
      <c r="F5979" s="1210">
        <v>18174568691.009281</v>
      </c>
    </row>
    <row r="5980" spans="2:6" ht="13.15" customHeight="1" x14ac:dyDescent="0.3">
      <c r="B5980" s="1172" t="s">
        <v>6742</v>
      </c>
      <c r="C5980" s="1207">
        <v>3281654891.3440814</v>
      </c>
      <c r="D5980" s="1208">
        <v>32425056.804923564</v>
      </c>
      <c r="E5980" s="1207">
        <v>7861289463.2264004</v>
      </c>
      <c r="F5980" s="1211">
        <v>11175369411.375404</v>
      </c>
    </row>
    <row r="5981" spans="2:6" ht="13.15" customHeight="1" x14ac:dyDescent="0.3">
      <c r="B5981" s="1173" t="s">
        <v>6743</v>
      </c>
      <c r="C5981" s="1206">
        <v>8179406811.2524414</v>
      </c>
      <c r="D5981" s="1206">
        <v>73279165.435477793</v>
      </c>
      <c r="E5981" s="1206">
        <v>2037055092.9185054</v>
      </c>
      <c r="F5981" s="1210">
        <v>10289741069.606424</v>
      </c>
    </row>
    <row r="5982" spans="2:6" ht="13.15" customHeight="1" x14ac:dyDescent="0.3">
      <c r="B5982" s="1172" t="s">
        <v>6744</v>
      </c>
      <c r="C5982" s="1207">
        <v>5154361239.743206</v>
      </c>
      <c r="D5982" s="1208">
        <v>180394827.15304148</v>
      </c>
      <c r="E5982" s="1207">
        <v>4167153804.7721491</v>
      </c>
      <c r="F5982" s="1211">
        <v>9501909871.668396</v>
      </c>
    </row>
    <row r="5983" spans="2:6" ht="13.15" customHeight="1" x14ac:dyDescent="0.3">
      <c r="B5983" s="1173" t="s">
        <v>6745</v>
      </c>
      <c r="C5983" s="1206">
        <v>9204835870.0981483</v>
      </c>
      <c r="D5983" s="1206">
        <v>114413873.30007708</v>
      </c>
      <c r="E5983" s="1206">
        <v>786804092.74996233</v>
      </c>
      <c r="F5983" s="1210">
        <v>10106053836.148188</v>
      </c>
    </row>
    <row r="5984" spans="2:6" ht="13.15" customHeight="1" x14ac:dyDescent="0.3">
      <c r="B5984" s="1172" t="s">
        <v>6746</v>
      </c>
      <c r="C5984" s="1207">
        <v>6223105002.1054201</v>
      </c>
      <c r="D5984" s="1208">
        <v>85900769.467606604</v>
      </c>
      <c r="E5984" s="1207">
        <v>517362923.9675259</v>
      </c>
      <c r="F5984" s="1211">
        <v>6826368695.5405521</v>
      </c>
    </row>
    <row r="5985" spans="2:6" ht="13.15" customHeight="1" x14ac:dyDescent="0.3">
      <c r="B5985" s="1173" t="s">
        <v>6747</v>
      </c>
      <c r="C5985" s="1206">
        <v>8507609207.4832001</v>
      </c>
      <c r="D5985" s="1206">
        <v>93318566.420771629</v>
      </c>
      <c r="E5985" s="1206">
        <v>837624326.67813969</v>
      </c>
      <c r="F5985" s="1210">
        <v>9438552100.5821114</v>
      </c>
    </row>
    <row r="5986" spans="2:6" ht="13.15" customHeight="1" x14ac:dyDescent="0.3">
      <c r="B5986" s="1172" t="s">
        <v>6748</v>
      </c>
      <c r="C5986" s="1207">
        <v>8356890074.6486111</v>
      </c>
      <c r="D5986" s="1208">
        <v>130398221.33242646</v>
      </c>
      <c r="E5986" s="1207">
        <v>25187626460.378288</v>
      </c>
      <c r="F5986" s="1211">
        <v>33674914756.359325</v>
      </c>
    </row>
    <row r="5987" spans="2:6" ht="13.15" customHeight="1" x14ac:dyDescent="0.3">
      <c r="B5987" s="1173" t="s">
        <v>6749</v>
      </c>
      <c r="C5987" s="1206">
        <v>7550161982.3984375</v>
      </c>
      <c r="D5987" s="1206">
        <v>142132996.69206131</v>
      </c>
      <c r="E5987" s="1206">
        <v>1828676687.1357038</v>
      </c>
      <c r="F5987" s="1210">
        <v>9520971666.226202</v>
      </c>
    </row>
    <row r="5988" spans="2:6" ht="13.15" customHeight="1" x14ac:dyDescent="0.3">
      <c r="B5988" s="1172" t="s">
        <v>6750</v>
      </c>
      <c r="C5988" s="1207">
        <v>7642540458.2134151</v>
      </c>
      <c r="D5988" s="1208">
        <v>160102014.38206246</v>
      </c>
      <c r="E5988" s="1207">
        <v>6231561229.3447084</v>
      </c>
      <c r="F5988" s="1211">
        <v>14034203701.940186</v>
      </c>
    </row>
    <row r="5989" spans="2:6" ht="13.15" customHeight="1" x14ac:dyDescent="0.3">
      <c r="B5989" s="1173" t="s">
        <v>6751</v>
      </c>
      <c r="C5989" s="1206">
        <v>6085066180.8642979</v>
      </c>
      <c r="D5989" s="1206">
        <v>122754298.54717112</v>
      </c>
      <c r="E5989" s="1206">
        <v>2313837556.4053688</v>
      </c>
      <c r="F5989" s="1210">
        <v>8521658035.8168373</v>
      </c>
    </row>
    <row r="5990" spans="2:6" ht="13.15" customHeight="1" x14ac:dyDescent="0.3">
      <c r="B5990" s="1172" t="s">
        <v>6752</v>
      </c>
      <c r="C5990" s="1207">
        <v>4889823106.819663</v>
      </c>
      <c r="D5990" s="1208">
        <v>61312353.928893536</v>
      </c>
      <c r="E5990" s="1207">
        <v>371727152.89898401</v>
      </c>
      <c r="F5990" s="1211">
        <v>5322862613.6475401</v>
      </c>
    </row>
    <row r="5991" spans="2:6" ht="13.15" customHeight="1" x14ac:dyDescent="0.3">
      <c r="B5991" s="1173" t="s">
        <v>6753</v>
      </c>
      <c r="C5991" s="1206">
        <v>7807743339.2991571</v>
      </c>
      <c r="D5991" s="1206">
        <v>98338998.945129499</v>
      </c>
      <c r="E5991" s="1206">
        <v>799743206.67625141</v>
      </c>
      <c r="F5991" s="1210">
        <v>8705825544.9205379</v>
      </c>
    </row>
    <row r="5992" spans="2:6" ht="13.15" customHeight="1" x14ac:dyDescent="0.3">
      <c r="B5992" s="1172" t="s">
        <v>6754</v>
      </c>
      <c r="C5992" s="1207">
        <v>6070736860.7521372</v>
      </c>
      <c r="D5992" s="1208">
        <v>69742447.095713645</v>
      </c>
      <c r="E5992" s="1207">
        <v>888855261.10600233</v>
      </c>
      <c r="F5992" s="1211">
        <v>7029334568.9538536</v>
      </c>
    </row>
    <row r="5993" spans="2:6" ht="13.15" customHeight="1" x14ac:dyDescent="0.3">
      <c r="B5993" s="1173" t="s">
        <v>6755</v>
      </c>
      <c r="C5993" s="1206">
        <v>8694343549.3067226</v>
      </c>
      <c r="D5993" s="1206">
        <v>390666535.14804584</v>
      </c>
      <c r="E5993" s="1206">
        <v>5886856511.0184736</v>
      </c>
      <c r="F5993" s="1210">
        <v>14971866595.473244</v>
      </c>
    </row>
    <row r="5994" spans="2:6" ht="13.15" customHeight="1" x14ac:dyDescent="0.3">
      <c r="B5994" s="1172" t="s">
        <v>6756</v>
      </c>
      <c r="C5994" s="1207">
        <v>8343981056.4832497</v>
      </c>
      <c r="D5994" s="1208">
        <v>86426660.840500653</v>
      </c>
      <c r="E5994" s="1207">
        <v>14190648022.165508</v>
      </c>
      <c r="F5994" s="1211">
        <v>22621055739.489258</v>
      </c>
    </row>
    <row r="5995" spans="2:6" ht="13.15" customHeight="1" x14ac:dyDescent="0.3">
      <c r="B5995" s="1173" t="s">
        <v>6757</v>
      </c>
      <c r="C5995" s="1206">
        <v>9019725003.5820122</v>
      </c>
      <c r="D5995" s="1206">
        <v>109720027.88824299</v>
      </c>
      <c r="E5995" s="1206">
        <v>4441316476.6496582</v>
      </c>
      <c r="F5995" s="1210">
        <v>13570761508.119913</v>
      </c>
    </row>
    <row r="5996" spans="2:6" ht="13.15" customHeight="1" x14ac:dyDescent="0.3">
      <c r="B5996" s="1172" t="s">
        <v>6758</v>
      </c>
      <c r="C5996" s="1207">
        <v>34158564259.324661</v>
      </c>
      <c r="D5996" s="1208">
        <v>175152814.11017001</v>
      </c>
      <c r="E5996" s="1207">
        <v>27191180212.292103</v>
      </c>
      <c r="F5996" s="1211">
        <v>61524897285.726929</v>
      </c>
    </row>
    <row r="5997" spans="2:6" ht="13.15" customHeight="1" x14ac:dyDescent="0.3">
      <c r="B5997" s="1173" t="s">
        <v>6759</v>
      </c>
      <c r="C5997" s="1206">
        <v>6829575162.2591772</v>
      </c>
      <c r="D5997" s="1206">
        <v>126036802.98708597</v>
      </c>
      <c r="E5997" s="1206">
        <v>1853960559.2526612</v>
      </c>
      <c r="F5997" s="1210">
        <v>8809572524.4989243</v>
      </c>
    </row>
    <row r="5998" spans="2:6" ht="13.15" customHeight="1" x14ac:dyDescent="0.3">
      <c r="B5998" s="1172" t="s">
        <v>6760</v>
      </c>
      <c r="C5998" s="1207">
        <v>7034240099.3195267</v>
      </c>
      <c r="D5998" s="1208">
        <v>116172473.41435187</v>
      </c>
      <c r="E5998" s="1207">
        <v>646802063.53918147</v>
      </c>
      <c r="F5998" s="1211">
        <v>7797214636.2730598</v>
      </c>
    </row>
    <row r="5999" spans="2:6" ht="13.15" customHeight="1" x14ac:dyDescent="0.3">
      <c r="B5999" s="1173" t="s">
        <v>6761</v>
      </c>
      <c r="C5999" s="1206">
        <v>8955705596.5174789</v>
      </c>
      <c r="D5999" s="1206">
        <v>190521391.76722643</v>
      </c>
      <c r="E5999" s="1206">
        <v>3226155753.8226738</v>
      </c>
      <c r="F5999" s="1210">
        <v>12372382742.10738</v>
      </c>
    </row>
    <row r="6000" spans="2:6" ht="13.15" customHeight="1" x14ac:dyDescent="0.3">
      <c r="B6000" s="1172" t="s">
        <v>6762</v>
      </c>
      <c r="C6000" s="1207">
        <v>8268820430.6481943</v>
      </c>
      <c r="D6000" s="1208">
        <v>123654749.08819902</v>
      </c>
      <c r="E6000" s="1207">
        <v>2919256160.5453792</v>
      </c>
      <c r="F6000" s="1211">
        <v>11311731340.281773</v>
      </c>
    </row>
    <row r="6001" spans="2:6" ht="13.15" customHeight="1" x14ac:dyDescent="0.3">
      <c r="B6001" s="1173" t="s">
        <v>6763</v>
      </c>
      <c r="C6001" s="1206">
        <v>9205423680.1232357</v>
      </c>
      <c r="D6001" s="1206">
        <v>122626283.94174948</v>
      </c>
      <c r="E6001" s="1206">
        <v>1568909626.4476445</v>
      </c>
      <c r="F6001" s="1210">
        <v>10896959590.51263</v>
      </c>
    </row>
    <row r="6002" spans="2:6" ht="13.15" customHeight="1" x14ac:dyDescent="0.3">
      <c r="B6002" s="1172" t="s">
        <v>6764</v>
      </c>
      <c r="C6002" s="1207">
        <v>6411726616.9061279</v>
      </c>
      <c r="D6002" s="1208">
        <v>69220510.0049043</v>
      </c>
      <c r="E6002" s="1207">
        <v>5845346960.4579201</v>
      </c>
      <c r="F6002" s="1211">
        <v>12326294087.368954</v>
      </c>
    </row>
    <row r="6003" spans="2:6" ht="13.15" customHeight="1" x14ac:dyDescent="0.3">
      <c r="B6003" s="1173" t="s">
        <v>6765</v>
      </c>
      <c r="C6003" s="1206">
        <v>5065684533.4032879</v>
      </c>
      <c r="D6003" s="1206">
        <v>127008416.53345625</v>
      </c>
      <c r="E6003" s="1206">
        <v>5473742025.3984299</v>
      </c>
      <c r="F6003" s="1210">
        <v>10666434975.335175</v>
      </c>
    </row>
    <row r="6004" spans="2:6" ht="13.15" customHeight="1" x14ac:dyDescent="0.3">
      <c r="B6004" s="1172" t="s">
        <v>6766</v>
      </c>
      <c r="C6004" s="1207">
        <v>7277452402.60814</v>
      </c>
      <c r="D6004" s="1208">
        <v>89555975.548125982</v>
      </c>
      <c r="E6004" s="1207">
        <v>551438262.3157295</v>
      </c>
      <c r="F6004" s="1211">
        <v>7918446640.4719954</v>
      </c>
    </row>
    <row r="6005" spans="2:6" ht="13.15" customHeight="1" x14ac:dyDescent="0.3">
      <c r="B6005" s="1173" t="s">
        <v>6767</v>
      </c>
      <c r="C6005" s="1206">
        <v>7454542290.7006435</v>
      </c>
      <c r="D6005" s="1206">
        <v>133925145.43613756</v>
      </c>
      <c r="E6005" s="1206">
        <v>788828009.93729508</v>
      </c>
      <c r="F6005" s="1210">
        <v>8377295446.0740757</v>
      </c>
    </row>
    <row r="6006" spans="2:6" ht="13.15" customHeight="1" x14ac:dyDescent="0.3">
      <c r="B6006" s="1172" t="s">
        <v>6768</v>
      </c>
      <c r="C6006" s="1207">
        <v>1187882545.584142</v>
      </c>
      <c r="D6006" s="1208">
        <v>16685775.756571248</v>
      </c>
      <c r="E6006" s="1207">
        <v>1696343597.2252173</v>
      </c>
      <c r="F6006" s="1211">
        <v>2900911918.5659304</v>
      </c>
    </row>
    <row r="6007" spans="2:6" ht="13.15" customHeight="1" x14ac:dyDescent="0.3">
      <c r="B6007" s="1173" t="s">
        <v>6769</v>
      </c>
      <c r="C6007" s="1206">
        <v>9187694619.7521591</v>
      </c>
      <c r="D6007" s="1206">
        <v>291433812.16307014</v>
      </c>
      <c r="E6007" s="1206">
        <v>678453606.40759432</v>
      </c>
      <c r="F6007" s="1210">
        <v>10157582038.322824</v>
      </c>
    </row>
    <row r="6008" spans="2:6" ht="13.15" customHeight="1" x14ac:dyDescent="0.3">
      <c r="B6008" s="1172" t="s">
        <v>6770</v>
      </c>
      <c r="C6008" s="1207">
        <v>6496991840.4407406</v>
      </c>
      <c r="D6008" s="1208">
        <v>252543574.51074854</v>
      </c>
      <c r="E6008" s="1207">
        <v>7529145546.1516132</v>
      </c>
      <c r="F6008" s="1211">
        <v>14278680961.103104</v>
      </c>
    </row>
    <row r="6009" spans="2:6" ht="13.15" customHeight="1" x14ac:dyDescent="0.3">
      <c r="B6009" s="1173" t="s">
        <v>6771</v>
      </c>
      <c r="C6009" s="1206">
        <v>10243324688.634815</v>
      </c>
      <c r="D6009" s="1206">
        <v>740147167.84707844</v>
      </c>
      <c r="E6009" s="1206">
        <v>6571040247.3218842</v>
      </c>
      <c r="F6009" s="1210">
        <v>17554512103.80378</v>
      </c>
    </row>
    <row r="6010" spans="2:6" ht="13.15" customHeight="1" x14ac:dyDescent="0.3">
      <c r="B6010" s="1172" t="s">
        <v>6772</v>
      </c>
      <c r="C6010" s="1207">
        <v>6270297613.2926683</v>
      </c>
      <c r="D6010" s="1208">
        <v>88444737.849286765</v>
      </c>
      <c r="E6010" s="1207">
        <v>735280148.78945971</v>
      </c>
      <c r="F6010" s="1211">
        <v>7094022499.9314156</v>
      </c>
    </row>
    <row r="6011" spans="2:6" ht="13.15" customHeight="1" x14ac:dyDescent="0.3">
      <c r="B6011" s="1173" t="s">
        <v>6773</v>
      </c>
      <c r="C6011" s="1206">
        <v>10161397488.720024</v>
      </c>
      <c r="D6011" s="1206">
        <v>136220500.64490515</v>
      </c>
      <c r="E6011" s="1206">
        <v>22746597952.572235</v>
      </c>
      <c r="F6011" s="1210">
        <v>33044215941.937164</v>
      </c>
    </row>
    <row r="6012" spans="2:6" ht="13.15" customHeight="1" x14ac:dyDescent="0.3">
      <c r="B6012" s="1172" t="s">
        <v>6774</v>
      </c>
      <c r="C6012" s="1207">
        <v>4540742599.6699495</v>
      </c>
      <c r="D6012" s="1208">
        <v>107184179.15340573</v>
      </c>
      <c r="E6012" s="1207">
        <v>29755192784.207943</v>
      </c>
      <c r="F6012" s="1211">
        <v>34403119563.031296</v>
      </c>
    </row>
    <row r="6013" spans="2:6" ht="13.15" customHeight="1" x14ac:dyDescent="0.3">
      <c r="B6013" s="1173" t="s">
        <v>6775</v>
      </c>
      <c r="C6013" s="1206">
        <v>7166437549.9025173</v>
      </c>
      <c r="D6013" s="1206">
        <v>88322886.857932791</v>
      </c>
      <c r="E6013" s="1206">
        <v>735694092.70807123</v>
      </c>
      <c r="F6013" s="1210">
        <v>7990454529.4685211</v>
      </c>
    </row>
    <row r="6014" spans="2:6" ht="13.15" customHeight="1" x14ac:dyDescent="0.3">
      <c r="B6014" s="1172" t="s">
        <v>6776</v>
      </c>
      <c r="C6014" s="1207">
        <v>273866220.60853946</v>
      </c>
      <c r="D6014" s="1208">
        <v>5488262.089845933</v>
      </c>
      <c r="E6014" s="1207">
        <v>39601671.18663834</v>
      </c>
      <c r="F6014" s="1211">
        <v>318956153.88502377</v>
      </c>
    </row>
    <row r="6015" spans="2:6" ht="13.15" customHeight="1" x14ac:dyDescent="0.3">
      <c r="B6015" s="1173" t="s">
        <v>6777</v>
      </c>
      <c r="C6015" s="1206">
        <v>3293152073.1193376</v>
      </c>
      <c r="D6015" s="1206">
        <v>49894920.260680757</v>
      </c>
      <c r="E6015" s="1206">
        <v>789105037.7236799</v>
      </c>
      <c r="F6015" s="1210">
        <v>4132152031.1036983</v>
      </c>
    </row>
    <row r="6016" spans="2:6" ht="13.15" customHeight="1" x14ac:dyDescent="0.3">
      <c r="B6016" s="1172" t="s">
        <v>6778</v>
      </c>
      <c r="C6016" s="1207">
        <v>8072104378.2383633</v>
      </c>
      <c r="D6016" s="1208">
        <v>245030480.76656485</v>
      </c>
      <c r="E6016" s="1207">
        <v>8161460199.5339699</v>
      </c>
      <c r="F6016" s="1211">
        <v>16478595058.538898</v>
      </c>
    </row>
    <row r="6017" spans="2:6" ht="13.15" customHeight="1" x14ac:dyDescent="0.3">
      <c r="B6017" s="1173" t="s">
        <v>6779</v>
      </c>
      <c r="C6017" s="1206">
        <v>4468251081.9348793</v>
      </c>
      <c r="D6017" s="1206">
        <v>135502115.94590768</v>
      </c>
      <c r="E6017" s="1206">
        <v>1563002169.5545368</v>
      </c>
      <c r="F6017" s="1210">
        <v>6166755367.4353237</v>
      </c>
    </row>
    <row r="6018" spans="2:6" ht="13.15" customHeight="1" x14ac:dyDescent="0.3">
      <c r="B6018" s="1172" t="s">
        <v>6780</v>
      </c>
      <c r="C6018" s="1207">
        <v>3193436417.3953891</v>
      </c>
      <c r="D6018" s="1208">
        <v>55921330.590664916</v>
      </c>
      <c r="E6018" s="1207">
        <v>433909266.59418422</v>
      </c>
      <c r="F6018" s="1211">
        <v>3683267014.5802383</v>
      </c>
    </row>
    <row r="6019" spans="2:6" ht="13.15" customHeight="1" x14ac:dyDescent="0.3">
      <c r="B6019" s="1173" t="s">
        <v>6781</v>
      </c>
      <c r="C6019" s="1206">
        <v>4643208605.5298672</v>
      </c>
      <c r="D6019" s="1206">
        <v>78460724.400648728</v>
      </c>
      <c r="E6019" s="1206">
        <v>1210196937.7952054</v>
      </c>
      <c r="F6019" s="1210">
        <v>5931866267.7257214</v>
      </c>
    </row>
    <row r="6020" spans="2:6" ht="13.15" customHeight="1" x14ac:dyDescent="0.3">
      <c r="B6020" s="1172" t="s">
        <v>6782</v>
      </c>
      <c r="C6020" s="1207">
        <v>2986157534.8947825</v>
      </c>
      <c r="D6020" s="1208">
        <v>94723701.562090039</v>
      </c>
      <c r="E6020" s="1207">
        <v>1061406270.4020587</v>
      </c>
      <c r="F6020" s="1211">
        <v>4142287506.8589311</v>
      </c>
    </row>
    <row r="6021" spans="2:6" ht="13.15" customHeight="1" x14ac:dyDescent="0.3">
      <c r="B6021" s="1173" t="s">
        <v>6783</v>
      </c>
      <c r="C6021" s="1206">
        <v>4110614218.1714311</v>
      </c>
      <c r="D6021" s="1206">
        <v>49391656.950391822</v>
      </c>
      <c r="E6021" s="1206">
        <v>593407538.95436013</v>
      </c>
      <c r="F6021" s="1210">
        <v>4753413414.0761833</v>
      </c>
    </row>
    <row r="6022" spans="2:6" ht="13.15" customHeight="1" x14ac:dyDescent="0.3">
      <c r="B6022" s="1172" t="s">
        <v>12611</v>
      </c>
      <c r="C6022" s="1207">
        <v>0</v>
      </c>
      <c r="D6022" s="1208">
        <v>2955.1574297646371</v>
      </c>
      <c r="E6022" s="1207">
        <v>0</v>
      </c>
      <c r="F6022" s="1211">
        <v>2955.1574297646371</v>
      </c>
    </row>
    <row r="6023" spans="2:6" ht="13.15" customHeight="1" x14ac:dyDescent="0.3">
      <c r="B6023" s="1173" t="s">
        <v>6784</v>
      </c>
      <c r="C6023" s="1206">
        <v>294382.90687327931</v>
      </c>
      <c r="D6023" s="1206">
        <v>0</v>
      </c>
      <c r="E6023" s="1206">
        <v>308.69811789876633</v>
      </c>
      <c r="F6023" s="1210">
        <v>294691.60499117809</v>
      </c>
    </row>
    <row r="6024" spans="2:6" ht="13.15" customHeight="1" x14ac:dyDescent="0.3">
      <c r="B6024" s="1172" t="s">
        <v>6785</v>
      </c>
      <c r="C6024" s="1207">
        <v>3872992.1862062002</v>
      </c>
      <c r="D6024" s="1208">
        <v>68278.208805800095</v>
      </c>
      <c r="E6024" s="1207">
        <v>359509.82810490328</v>
      </c>
      <c r="F6024" s="1211">
        <v>4300780.2231169036</v>
      </c>
    </row>
    <row r="6025" spans="2:6" ht="13.15" customHeight="1" x14ac:dyDescent="0.3">
      <c r="B6025" s="1173" t="s">
        <v>6786</v>
      </c>
      <c r="C6025" s="1206">
        <v>1921408.2864196596</v>
      </c>
      <c r="D6025" s="1206">
        <v>65886825.05274336</v>
      </c>
      <c r="E6025" s="1206">
        <v>27682688.941442616</v>
      </c>
      <c r="F6025" s="1210">
        <v>95490922.280605644</v>
      </c>
    </row>
    <row r="6026" spans="2:6" ht="13.15" customHeight="1" x14ac:dyDescent="0.3">
      <c r="B6026" s="1172" t="s">
        <v>6787</v>
      </c>
      <c r="C6026" s="1207">
        <v>0</v>
      </c>
      <c r="D6026" s="1208">
        <v>0</v>
      </c>
      <c r="E6026" s="1207">
        <v>308.69811789876633</v>
      </c>
      <c r="F6026" s="1211">
        <v>308.69811789876633</v>
      </c>
    </row>
    <row r="6027" spans="2:6" ht="13.15" customHeight="1" x14ac:dyDescent="0.3">
      <c r="B6027" s="1173" t="s">
        <v>6788</v>
      </c>
      <c r="C6027" s="1206">
        <v>40283351.514890067</v>
      </c>
      <c r="D6027" s="1206">
        <v>2582258.7786630513</v>
      </c>
      <c r="E6027" s="1206">
        <v>16079067.768198151</v>
      </c>
      <c r="F6027" s="1210">
        <v>58944678.061751276</v>
      </c>
    </row>
    <row r="6028" spans="2:6" ht="13.15" customHeight="1" x14ac:dyDescent="0.3">
      <c r="B6028" s="1172" t="s">
        <v>6789</v>
      </c>
      <c r="C6028" s="1207">
        <v>797946.98876041011</v>
      </c>
      <c r="D6028" s="1208">
        <v>28665.027068716972</v>
      </c>
      <c r="E6028" s="1207">
        <v>202629.44458875019</v>
      </c>
      <c r="F6028" s="1211">
        <v>1029241.4604178772</v>
      </c>
    </row>
    <row r="6029" spans="2:6" ht="13.15" customHeight="1" x14ac:dyDescent="0.3">
      <c r="B6029" s="1173" t="s">
        <v>6790</v>
      </c>
      <c r="C6029" s="1206">
        <v>835222.74644890975</v>
      </c>
      <c r="D6029" s="1206">
        <v>22374.763396789389</v>
      </c>
      <c r="E6029" s="1206">
        <v>246.95849431901306</v>
      </c>
      <c r="F6029" s="1210">
        <v>857844.46834001818</v>
      </c>
    </row>
    <row r="6030" spans="2:6" ht="13.15" customHeight="1" x14ac:dyDescent="0.3">
      <c r="B6030" s="1172" t="s">
        <v>6791</v>
      </c>
      <c r="C6030" s="1207">
        <v>538109.01483654627</v>
      </c>
      <c r="D6030" s="1208">
        <v>38417.046586940283</v>
      </c>
      <c r="E6030" s="1207">
        <v>2222.6264488711176</v>
      </c>
      <c r="F6030" s="1211">
        <v>578748.68787235767</v>
      </c>
    </row>
    <row r="6031" spans="2:6" ht="13.15" customHeight="1" x14ac:dyDescent="0.3">
      <c r="B6031" s="1173" t="s">
        <v>6792</v>
      </c>
      <c r="C6031" s="1206">
        <v>0</v>
      </c>
      <c r="D6031" s="1206">
        <v>7655.2649609141054</v>
      </c>
      <c r="E6031" s="1206">
        <v>0</v>
      </c>
      <c r="F6031" s="1210">
        <v>7655.2649609141054</v>
      </c>
    </row>
    <row r="6032" spans="2:6" ht="13.15" customHeight="1" x14ac:dyDescent="0.3">
      <c r="B6032" s="1172" t="s">
        <v>6793</v>
      </c>
      <c r="C6032" s="1207">
        <v>0</v>
      </c>
      <c r="D6032" s="1208">
        <v>9287.6376364031439</v>
      </c>
      <c r="E6032" s="1207">
        <v>0</v>
      </c>
      <c r="F6032" s="1211">
        <v>9287.6376364031439</v>
      </c>
    </row>
    <row r="6033" spans="2:6" ht="13.15" customHeight="1" x14ac:dyDescent="0.3">
      <c r="B6033" s="1173" t="s">
        <v>6794</v>
      </c>
      <c r="C6033" s="1206">
        <v>1114859.1997311343</v>
      </c>
      <c r="D6033" s="1206">
        <v>2955.1574297646371</v>
      </c>
      <c r="E6033" s="1206">
        <v>4568.7321449017418</v>
      </c>
      <c r="F6033" s="1210">
        <v>1122383.0893058009</v>
      </c>
    </row>
    <row r="6034" spans="2:6" ht="13.15" customHeight="1" x14ac:dyDescent="0.3">
      <c r="B6034" s="1172" t="s">
        <v>6795</v>
      </c>
      <c r="C6034" s="1207">
        <v>8140518501.5555153</v>
      </c>
      <c r="D6034" s="1208">
        <v>156869789.83498955</v>
      </c>
      <c r="E6034" s="1207">
        <v>1100971387.3522522</v>
      </c>
      <c r="F6034" s="1211">
        <v>9398359678.7427578</v>
      </c>
    </row>
    <row r="6035" spans="2:6" ht="13.15" customHeight="1" x14ac:dyDescent="0.3">
      <c r="B6035" s="1173" t="s">
        <v>6796</v>
      </c>
      <c r="C6035" s="1206">
        <v>1646232908.4312031</v>
      </c>
      <c r="D6035" s="1206">
        <v>951956810.12920988</v>
      </c>
      <c r="E6035" s="1206">
        <v>10884548489.296938</v>
      </c>
      <c r="F6035" s="1210">
        <v>13482738207.857351</v>
      </c>
    </row>
    <row r="6036" spans="2:6" ht="13.15" customHeight="1" x14ac:dyDescent="0.3">
      <c r="B6036" s="1172" t="s">
        <v>6797</v>
      </c>
      <c r="C6036" s="1207">
        <v>4796395038.5162191</v>
      </c>
      <c r="D6036" s="1208">
        <v>63520363.127344251</v>
      </c>
      <c r="E6036" s="1207">
        <v>5203471604.0847025</v>
      </c>
      <c r="F6036" s="1211">
        <v>10063387005.728266</v>
      </c>
    </row>
    <row r="6037" spans="2:6" ht="13.15" customHeight="1" x14ac:dyDescent="0.3">
      <c r="B6037" s="1173" t="s">
        <v>6798</v>
      </c>
      <c r="C6037" s="1206">
        <v>1855642516.9344788</v>
      </c>
      <c r="D6037" s="1206">
        <v>44264993.552523278</v>
      </c>
      <c r="E6037" s="1206">
        <v>938643944.36473477</v>
      </c>
      <c r="F6037" s="1210">
        <v>2838551454.851737</v>
      </c>
    </row>
    <row r="6038" spans="2:6" ht="13.15" customHeight="1" x14ac:dyDescent="0.3">
      <c r="B6038" s="1172" t="s">
        <v>6799</v>
      </c>
      <c r="C6038" s="1207">
        <v>5615667.9934527967</v>
      </c>
      <c r="D6038" s="1208">
        <v>511776.97812228766</v>
      </c>
      <c r="E6038" s="1207">
        <v>77859866.269756094</v>
      </c>
      <c r="F6038" s="1211">
        <v>83987311.241331175</v>
      </c>
    </row>
    <row r="6039" spans="2:6" ht="13.15" customHeight="1" x14ac:dyDescent="0.3">
      <c r="B6039" s="1173" t="s">
        <v>6800</v>
      </c>
      <c r="C6039" s="1206">
        <v>424960978.38598901</v>
      </c>
      <c r="D6039" s="1206">
        <v>6854234.3591308054</v>
      </c>
      <c r="E6039" s="1206">
        <v>22445117.696670722</v>
      </c>
      <c r="F6039" s="1210">
        <v>454260330.44179052</v>
      </c>
    </row>
    <row r="6040" spans="2:6" ht="13.15" customHeight="1" x14ac:dyDescent="0.3">
      <c r="B6040" s="1172" t="s">
        <v>6801</v>
      </c>
      <c r="C6040" s="1207">
        <v>501224720.87439436</v>
      </c>
      <c r="D6040" s="1208">
        <v>10740210.090558361</v>
      </c>
      <c r="E6040" s="1207">
        <v>135855438.70796487</v>
      </c>
      <c r="F6040" s="1211">
        <v>647820369.6729176</v>
      </c>
    </row>
    <row r="6041" spans="2:6" ht="13.15" customHeight="1" x14ac:dyDescent="0.3">
      <c r="B6041" s="1173" t="s">
        <v>12612</v>
      </c>
      <c r="C6041" s="1206">
        <v>0</v>
      </c>
      <c r="D6041" s="1206">
        <v>2955.1574297646371</v>
      </c>
      <c r="E6041" s="1206">
        <v>0</v>
      </c>
      <c r="F6041" s="1210">
        <v>2955.1574297646371</v>
      </c>
    </row>
    <row r="6042" spans="2:6" ht="13.15" customHeight="1" x14ac:dyDescent="0.3">
      <c r="B6042" s="1172" t="s">
        <v>6802</v>
      </c>
      <c r="C6042" s="1207">
        <v>659125513.14906406</v>
      </c>
      <c r="D6042" s="1208">
        <v>20240984.938538726</v>
      </c>
      <c r="E6042" s="1207">
        <v>283559604.56862849</v>
      </c>
      <c r="F6042" s="1211">
        <v>962926102.65623116</v>
      </c>
    </row>
    <row r="6043" spans="2:6" ht="13.15" customHeight="1" x14ac:dyDescent="0.3">
      <c r="B6043" s="1173" t="s">
        <v>6803</v>
      </c>
      <c r="C6043" s="1206">
        <v>70864.901979235598</v>
      </c>
      <c r="D6043" s="1206">
        <v>0</v>
      </c>
      <c r="E6043" s="1206">
        <v>0</v>
      </c>
      <c r="F6043" s="1210">
        <v>70864.901979235598</v>
      </c>
    </row>
    <row r="6044" spans="2:6" ht="13.15" customHeight="1" x14ac:dyDescent="0.3">
      <c r="B6044" s="1172" t="s">
        <v>6804</v>
      </c>
      <c r="C6044" s="1207">
        <v>504934409.74120319</v>
      </c>
      <c r="D6044" s="1208">
        <v>14183728.393858958</v>
      </c>
      <c r="E6044" s="1207">
        <v>104076269.72349952</v>
      </c>
      <c r="F6044" s="1211">
        <v>623194407.85856164</v>
      </c>
    </row>
    <row r="6045" spans="2:6" ht="13.15" customHeight="1" x14ac:dyDescent="0.3">
      <c r="B6045" s="1173" t="s">
        <v>6805</v>
      </c>
      <c r="C6045" s="1206">
        <v>449351066.46064585</v>
      </c>
      <c r="D6045" s="1206">
        <v>8870580.4899939392</v>
      </c>
      <c r="E6045" s="1206">
        <v>60781566.405313112</v>
      </c>
      <c r="F6045" s="1210">
        <v>519003213.35595292</v>
      </c>
    </row>
    <row r="6046" spans="2:6" ht="13.15" customHeight="1" x14ac:dyDescent="0.3">
      <c r="B6046" s="1172" t="s">
        <v>6806</v>
      </c>
      <c r="C6046" s="1207">
        <v>59821856.358089827</v>
      </c>
      <c r="D6046" s="1208">
        <v>1515728.3900827568</v>
      </c>
      <c r="E6046" s="1207">
        <v>18456626.95777164</v>
      </c>
      <c r="F6046" s="1211">
        <v>79794211.705944225</v>
      </c>
    </row>
    <row r="6047" spans="2:6" ht="13.15" customHeight="1" x14ac:dyDescent="0.3">
      <c r="B6047" s="1173" t="s">
        <v>6807</v>
      </c>
      <c r="C6047" s="1206">
        <v>449228315.88862425</v>
      </c>
      <c r="D6047" s="1206">
        <v>11411692.219492074</v>
      </c>
      <c r="E6047" s="1206">
        <v>60864023.430165395</v>
      </c>
      <c r="F6047" s="1210">
        <v>521504031.53828174</v>
      </c>
    </row>
    <row r="6048" spans="2:6" ht="13.15" customHeight="1" x14ac:dyDescent="0.3">
      <c r="B6048" s="1172" t="s">
        <v>6808</v>
      </c>
      <c r="C6048" s="1207">
        <v>157383847.15156066</v>
      </c>
      <c r="D6048" s="1208">
        <v>5737015.98454093</v>
      </c>
      <c r="E6048" s="1207">
        <v>50266404.743242763</v>
      </c>
      <c r="F6048" s="1211">
        <v>213387267.87934437</v>
      </c>
    </row>
    <row r="6049" spans="2:6" ht="13.15" customHeight="1" x14ac:dyDescent="0.3">
      <c r="B6049" s="1173" t="s">
        <v>6809</v>
      </c>
      <c r="C6049" s="1206">
        <v>87988811.588137135</v>
      </c>
      <c r="D6049" s="1206">
        <v>2112459.1082216585</v>
      </c>
      <c r="E6049" s="1206">
        <v>20833235.746337119</v>
      </c>
      <c r="F6049" s="1210">
        <v>110934506.44269592</v>
      </c>
    </row>
    <row r="6050" spans="2:6" ht="13.15" customHeight="1" x14ac:dyDescent="0.3">
      <c r="B6050" s="1172" t="s">
        <v>6810</v>
      </c>
      <c r="C6050" s="1207">
        <v>53443332.473773897</v>
      </c>
      <c r="D6050" s="1208">
        <v>952700.53882140853</v>
      </c>
      <c r="E6050" s="1207">
        <v>22326418.586314313</v>
      </c>
      <c r="F6050" s="1211">
        <v>76722451.598909616</v>
      </c>
    </row>
    <row r="6051" spans="2:6" ht="13.15" customHeight="1" x14ac:dyDescent="0.3">
      <c r="B6051" s="1173" t="s">
        <v>6811</v>
      </c>
      <c r="C6051" s="1206">
        <v>81262107.549587965</v>
      </c>
      <c r="D6051" s="1206">
        <v>1767493.7309204666</v>
      </c>
      <c r="E6051" s="1206">
        <v>11431259.893417658</v>
      </c>
      <c r="F6051" s="1210">
        <v>94460861.173926085</v>
      </c>
    </row>
    <row r="6052" spans="2:6" ht="13.15" customHeight="1" x14ac:dyDescent="0.3">
      <c r="B6052" s="1172" t="s">
        <v>6812</v>
      </c>
      <c r="C6052" s="1207">
        <v>16030760.465846116</v>
      </c>
      <c r="D6052" s="1208">
        <v>402379.8645080477</v>
      </c>
      <c r="E6052" s="1207">
        <v>13416567.268931873</v>
      </c>
      <c r="F6052" s="1211">
        <v>29849707.599286035</v>
      </c>
    </row>
    <row r="6053" spans="2:6" ht="13.15" customHeight="1" x14ac:dyDescent="0.3">
      <c r="B6053" s="1173" t="s">
        <v>6813</v>
      </c>
      <c r="C6053" s="1206">
        <v>40176303.185117938</v>
      </c>
      <c r="D6053" s="1206">
        <v>699218.39223878738</v>
      </c>
      <c r="E6053" s="1206">
        <v>16249375.009202423</v>
      </c>
      <c r="F6053" s="1210">
        <v>57124896.586559147</v>
      </c>
    </row>
    <row r="6054" spans="2:6" ht="13.15" customHeight="1" x14ac:dyDescent="0.3">
      <c r="B6054" s="1172" t="s">
        <v>6814</v>
      </c>
      <c r="C6054" s="1207">
        <v>6875943.6105401674</v>
      </c>
      <c r="D6054" s="1208">
        <v>283596.60800974624</v>
      </c>
      <c r="E6054" s="1207">
        <v>399578.84380816313</v>
      </c>
      <c r="F6054" s="1211">
        <v>7559119.0623580767</v>
      </c>
    </row>
    <row r="6055" spans="2:6" ht="13.15" customHeight="1" x14ac:dyDescent="0.3">
      <c r="B6055" s="1173" t="s">
        <v>6815</v>
      </c>
      <c r="C6055" s="1206">
        <v>6252905.9463181002</v>
      </c>
      <c r="D6055" s="1206">
        <v>203638.49126725737</v>
      </c>
      <c r="E6055" s="1206">
        <v>1029090.003622323</v>
      </c>
      <c r="F6055" s="1210">
        <v>7485634.4412076809</v>
      </c>
    </row>
    <row r="6056" spans="2:6" ht="13.15" customHeight="1" x14ac:dyDescent="0.3">
      <c r="B6056" s="1172" t="s">
        <v>6816</v>
      </c>
      <c r="C6056" s="1207">
        <v>2591789166.8133335</v>
      </c>
      <c r="D6056" s="1208">
        <v>42189108.035539508</v>
      </c>
      <c r="E6056" s="1207">
        <v>324702817.53076053</v>
      </c>
      <c r="F6056" s="1211">
        <v>2958681092.3796339</v>
      </c>
    </row>
    <row r="6057" spans="2:6" ht="13.15" customHeight="1" x14ac:dyDescent="0.3">
      <c r="B6057" s="1173" t="s">
        <v>6817</v>
      </c>
      <c r="C6057" s="1206">
        <v>39187.335005858607</v>
      </c>
      <c r="D6057" s="1206">
        <v>34026.526977004251</v>
      </c>
      <c r="E6057" s="1206">
        <v>6853.0982173526118</v>
      </c>
      <c r="F6057" s="1210">
        <v>80066.960200215472</v>
      </c>
    </row>
    <row r="6058" spans="2:6" ht="13.15" customHeight="1" x14ac:dyDescent="0.3">
      <c r="B6058" s="1172" t="s">
        <v>6818</v>
      </c>
      <c r="C6058" s="1207">
        <v>1809953497.8485723</v>
      </c>
      <c r="D6058" s="1208">
        <v>33805115.324623689</v>
      </c>
      <c r="E6058" s="1207">
        <v>287120730.2755847</v>
      </c>
      <c r="F6058" s="1211">
        <v>2130879343.4487805</v>
      </c>
    </row>
    <row r="6059" spans="2:6" ht="13.15" customHeight="1" x14ac:dyDescent="0.3">
      <c r="B6059" s="1173" t="s">
        <v>6819</v>
      </c>
      <c r="C6059" s="1206">
        <v>27694386.008948755</v>
      </c>
      <c r="D6059" s="1206">
        <v>452870.84002231201</v>
      </c>
      <c r="E6059" s="1206">
        <v>3879167.2130474579</v>
      </c>
      <c r="F6059" s="1210">
        <v>32026424.062018521</v>
      </c>
    </row>
    <row r="6060" spans="2:6" ht="13.15" customHeight="1" x14ac:dyDescent="0.3">
      <c r="B6060" s="1172" t="s">
        <v>6820</v>
      </c>
      <c r="C6060" s="1207">
        <v>259469722.20779827</v>
      </c>
      <c r="D6060" s="1208">
        <v>5428933.7863988504</v>
      </c>
      <c r="E6060" s="1207">
        <v>14062882.227215894</v>
      </c>
      <c r="F6060" s="1211">
        <v>278961538.22141302</v>
      </c>
    </row>
    <row r="6061" spans="2:6" ht="13.15" customHeight="1" x14ac:dyDescent="0.3">
      <c r="B6061" s="1173" t="s">
        <v>6821</v>
      </c>
      <c r="C6061" s="1206">
        <v>219691163.64592803</v>
      </c>
      <c r="D6061" s="1206">
        <v>6109675.4086124916</v>
      </c>
      <c r="E6061" s="1206">
        <v>19683010.02574436</v>
      </c>
      <c r="F6061" s="1210">
        <v>245483849.08028486</v>
      </c>
    </row>
    <row r="6062" spans="2:6" ht="13.15" customHeight="1" x14ac:dyDescent="0.3">
      <c r="B6062" s="1172" t="s">
        <v>6822</v>
      </c>
      <c r="C6062" s="1207">
        <v>145533160.11383075</v>
      </c>
      <c r="D6062" s="1208">
        <v>3913543.1285937806</v>
      </c>
      <c r="E6062" s="1207">
        <v>17021124.228542883</v>
      </c>
      <c r="F6062" s="1211">
        <v>166467827.47096741</v>
      </c>
    </row>
    <row r="6063" spans="2:6" ht="13.15" customHeight="1" x14ac:dyDescent="0.3">
      <c r="B6063" s="1173" t="s">
        <v>6823</v>
      </c>
      <c r="C6063" s="1206">
        <v>69671395.02701883</v>
      </c>
      <c r="D6063" s="1206">
        <v>716330.16097494808</v>
      </c>
      <c r="E6063" s="1206">
        <v>911029.8855428393</v>
      </c>
      <c r="F6063" s="1210">
        <v>71298755.07353662</v>
      </c>
    </row>
    <row r="6064" spans="2:6" ht="13.15" customHeight="1" x14ac:dyDescent="0.3">
      <c r="B6064" s="1172" t="s">
        <v>6824</v>
      </c>
      <c r="C6064" s="1207">
        <v>5086598281.5850916</v>
      </c>
      <c r="D6064" s="1208">
        <v>705657975.79436195</v>
      </c>
      <c r="E6064" s="1207">
        <v>1021271003.9819956</v>
      </c>
      <c r="F6064" s="1211">
        <v>6813527261.3614492</v>
      </c>
    </row>
    <row r="6065" spans="2:6" ht="13.15" customHeight="1" x14ac:dyDescent="0.3">
      <c r="B6065" s="1173" t="s">
        <v>6825</v>
      </c>
      <c r="C6065" s="1206">
        <v>2881394495.805584</v>
      </c>
      <c r="D6065" s="1206">
        <v>33586644.757494658</v>
      </c>
      <c r="E6065" s="1206">
        <v>169626036.38010061</v>
      </c>
      <c r="F6065" s="1210">
        <v>3084607176.9431791</v>
      </c>
    </row>
    <row r="6066" spans="2:6" ht="13.15" customHeight="1" x14ac:dyDescent="0.3">
      <c r="B6066" s="1172" t="s">
        <v>6826</v>
      </c>
      <c r="C6066" s="1207">
        <v>1530259287.6231151</v>
      </c>
      <c r="D6066" s="1208">
        <v>38115536.096034892</v>
      </c>
      <c r="E6066" s="1207">
        <v>6423710812.852026</v>
      </c>
      <c r="F6066" s="1211">
        <v>7992085636.5711765</v>
      </c>
    </row>
    <row r="6067" spans="2:6" ht="13.15" customHeight="1" x14ac:dyDescent="0.3">
      <c r="B6067" s="1173" t="s">
        <v>6827</v>
      </c>
      <c r="C6067" s="1206">
        <v>8681686859.3472576</v>
      </c>
      <c r="D6067" s="1206">
        <v>156126736.60754269</v>
      </c>
      <c r="E6067" s="1206">
        <v>3453251816.056839</v>
      </c>
      <c r="F6067" s="1210">
        <v>12291065412.011639</v>
      </c>
    </row>
    <row r="6068" spans="2:6" ht="13.15" customHeight="1" x14ac:dyDescent="0.3">
      <c r="B6068" s="1172" t="s">
        <v>6828</v>
      </c>
      <c r="C6068" s="1207">
        <v>5180893113.6607246</v>
      </c>
      <c r="D6068" s="1208">
        <v>82267473.768602133</v>
      </c>
      <c r="E6068" s="1207">
        <v>1479656312.0536022</v>
      </c>
      <c r="F6068" s="1211">
        <v>6742816899.4829292</v>
      </c>
    </row>
    <row r="6069" spans="2:6" ht="13.15" customHeight="1" x14ac:dyDescent="0.3">
      <c r="B6069" s="1173" t="s">
        <v>6829</v>
      </c>
      <c r="C6069" s="1206">
        <v>2012764477.9935606</v>
      </c>
      <c r="D6069" s="1206">
        <v>33950846.802445769</v>
      </c>
      <c r="E6069" s="1206">
        <v>222030708.97974864</v>
      </c>
      <c r="F6069" s="1210">
        <v>2268746033.7757549</v>
      </c>
    </row>
    <row r="6070" spans="2:6" ht="13.15" customHeight="1" x14ac:dyDescent="0.3">
      <c r="B6070" s="1172" t="s">
        <v>6830</v>
      </c>
      <c r="C6070" s="1207">
        <v>2426054047.9859405</v>
      </c>
      <c r="D6070" s="1208">
        <v>21200538.628161516</v>
      </c>
      <c r="E6070" s="1207">
        <v>649574845.15193796</v>
      </c>
      <c r="F6070" s="1211">
        <v>3096829431.7660398</v>
      </c>
    </row>
    <row r="6071" spans="2:6" ht="13.15" customHeight="1" x14ac:dyDescent="0.3">
      <c r="B6071" s="1173" t="s">
        <v>6831</v>
      </c>
      <c r="C6071" s="1206">
        <v>3832676474.4181519</v>
      </c>
      <c r="D6071" s="1206">
        <v>62833106.086606838</v>
      </c>
      <c r="E6071" s="1206">
        <v>331335203.52986616</v>
      </c>
      <c r="F6071" s="1210">
        <v>4226844784.0346251</v>
      </c>
    </row>
    <row r="6072" spans="2:6" ht="13.15" customHeight="1" x14ac:dyDescent="0.3">
      <c r="B6072" s="1172" t="s">
        <v>6832</v>
      </c>
      <c r="C6072" s="1207">
        <v>4025392278.2089324</v>
      </c>
      <c r="D6072" s="1208">
        <v>508020396.06970173</v>
      </c>
      <c r="E6072" s="1207">
        <v>3882895373.8149171</v>
      </c>
      <c r="F6072" s="1211">
        <v>8416308048.0935516</v>
      </c>
    </row>
    <row r="6073" spans="2:6" ht="13.15" customHeight="1" x14ac:dyDescent="0.3">
      <c r="B6073" s="1173" t="s">
        <v>6833</v>
      </c>
      <c r="C6073" s="1206">
        <v>926268716.33245146</v>
      </c>
      <c r="D6073" s="1206">
        <v>15886602.682315253</v>
      </c>
      <c r="E6073" s="1206">
        <v>78277605.487787426</v>
      </c>
      <c r="F6073" s="1210">
        <v>1020432924.5025542</v>
      </c>
    </row>
    <row r="6074" spans="2:6" ht="13.15" customHeight="1" x14ac:dyDescent="0.3">
      <c r="B6074" s="1172" t="s">
        <v>6834</v>
      </c>
      <c r="C6074" s="1207">
        <v>207189994.15534824</v>
      </c>
      <c r="D6074" s="1208">
        <v>3162384.3264823211</v>
      </c>
      <c r="E6074" s="1207">
        <v>4102152.2068750244</v>
      </c>
      <c r="F6074" s="1211">
        <v>214454530.68870559</v>
      </c>
    </row>
    <row r="6075" spans="2:6" ht="13.15" customHeight="1" x14ac:dyDescent="0.3">
      <c r="B6075" s="1173" t="s">
        <v>6835</v>
      </c>
      <c r="C6075" s="1206">
        <v>3523572920.2476034</v>
      </c>
      <c r="D6075" s="1206">
        <v>49202611.307956353</v>
      </c>
      <c r="E6075" s="1206">
        <v>530289607.84581751</v>
      </c>
      <c r="F6075" s="1210">
        <v>4103065139.4013772</v>
      </c>
    </row>
    <row r="6076" spans="2:6" ht="13.15" customHeight="1" x14ac:dyDescent="0.3">
      <c r="B6076" s="1172" t="s">
        <v>6836</v>
      </c>
      <c r="C6076" s="1207">
        <v>3143768586.6646361</v>
      </c>
      <c r="D6076" s="1208">
        <v>56949063.983846046</v>
      </c>
      <c r="E6076" s="1207">
        <v>296177493.25261748</v>
      </c>
      <c r="F6076" s="1211">
        <v>3496895143.9010997</v>
      </c>
    </row>
    <row r="6077" spans="2:6" ht="13.15" customHeight="1" x14ac:dyDescent="0.3">
      <c r="B6077" s="1173" t="s">
        <v>6837</v>
      </c>
      <c r="C6077" s="1206">
        <v>989138309.64059711</v>
      </c>
      <c r="D6077" s="1206">
        <v>21866026.009166308</v>
      </c>
      <c r="E6077" s="1206">
        <v>53360253.240571901</v>
      </c>
      <c r="F6077" s="1210">
        <v>1064364588.8903353</v>
      </c>
    </row>
    <row r="6078" spans="2:6" ht="13.15" customHeight="1" x14ac:dyDescent="0.3">
      <c r="B6078" s="1172" t="s">
        <v>6838</v>
      </c>
      <c r="C6078" s="1207">
        <v>2012675726.1895423</v>
      </c>
      <c r="D6078" s="1208">
        <v>28542303.60231233</v>
      </c>
      <c r="E6078" s="1207">
        <v>125442575.43664062</v>
      </c>
      <c r="F6078" s="1211">
        <v>2166660605.2284951</v>
      </c>
    </row>
    <row r="6079" spans="2:6" ht="13.15" customHeight="1" x14ac:dyDescent="0.3">
      <c r="B6079" s="1173" t="s">
        <v>6839</v>
      </c>
      <c r="C6079" s="1206">
        <v>2298946854.7166057</v>
      </c>
      <c r="D6079" s="1206">
        <v>38551632.899598718</v>
      </c>
      <c r="E6079" s="1206">
        <v>768062550.71057582</v>
      </c>
      <c r="F6079" s="1210">
        <v>3105561038.3267803</v>
      </c>
    </row>
    <row r="6080" spans="2:6" ht="13.15" customHeight="1" x14ac:dyDescent="0.3">
      <c r="B6080" s="1172" t="s">
        <v>6840</v>
      </c>
      <c r="C6080" s="1207">
        <v>389071933.4999966</v>
      </c>
      <c r="D6080" s="1208">
        <v>6860144.6739903362</v>
      </c>
      <c r="E6080" s="1207">
        <v>33921794.281706676</v>
      </c>
      <c r="F6080" s="1211">
        <v>429853872.4556936</v>
      </c>
    </row>
    <row r="6081" spans="2:6" ht="13.15" customHeight="1" x14ac:dyDescent="0.3">
      <c r="B6081" s="1173" t="s">
        <v>6841</v>
      </c>
      <c r="C6081" s="1206">
        <v>148004283.42022809</v>
      </c>
      <c r="D6081" s="1206">
        <v>4502900.0253365096</v>
      </c>
      <c r="E6081" s="1206">
        <v>16613612.92730665</v>
      </c>
      <c r="F6081" s="1210">
        <v>169120796.37287125</v>
      </c>
    </row>
    <row r="6082" spans="2:6" ht="13.15" customHeight="1" x14ac:dyDescent="0.3">
      <c r="B6082" s="1172" t="s">
        <v>6842</v>
      </c>
      <c r="C6082" s="1207">
        <v>661334204.19803476</v>
      </c>
      <c r="D6082" s="1208">
        <v>13090671.949301973</v>
      </c>
      <c r="E6082" s="1207">
        <v>49108663.743530706</v>
      </c>
      <c r="F6082" s="1211">
        <v>723533539.89086747</v>
      </c>
    </row>
    <row r="6083" spans="2:6" ht="13.15" customHeight="1" x14ac:dyDescent="0.3">
      <c r="B6083" s="1173" t="s">
        <v>6843</v>
      </c>
      <c r="C6083" s="1206">
        <v>122701144.09405839</v>
      </c>
      <c r="D6083" s="1206">
        <v>1814691.8167272788</v>
      </c>
      <c r="E6083" s="1206">
        <v>8369045.898917282</v>
      </c>
      <c r="F6083" s="1210">
        <v>132884881.80970296</v>
      </c>
    </row>
    <row r="6084" spans="2:6" ht="13.15" customHeight="1" x14ac:dyDescent="0.3">
      <c r="B6084" s="1172" t="s">
        <v>6844</v>
      </c>
      <c r="C6084" s="1207">
        <v>210557920.30606079</v>
      </c>
      <c r="D6084" s="1208">
        <v>3336203.8720654291</v>
      </c>
      <c r="E6084" s="1207">
        <v>12572706.684517989</v>
      </c>
      <c r="F6084" s="1211">
        <v>226466830.8626442</v>
      </c>
    </row>
    <row r="6085" spans="2:6" ht="13.15" customHeight="1" x14ac:dyDescent="0.3">
      <c r="B6085" s="1173" t="s">
        <v>6845</v>
      </c>
      <c r="C6085" s="1206">
        <v>21003046.150770672</v>
      </c>
      <c r="D6085" s="1206">
        <v>947718.98772551946</v>
      </c>
      <c r="E6085" s="1206">
        <v>1938500.7011570928</v>
      </c>
      <c r="F6085" s="1210">
        <v>23889265.839653283</v>
      </c>
    </row>
    <row r="6086" spans="2:6" ht="13.15" customHeight="1" x14ac:dyDescent="0.3">
      <c r="B6086" s="1172" t="s">
        <v>6846</v>
      </c>
      <c r="C6086" s="1207">
        <v>5548131011.0418463</v>
      </c>
      <c r="D6086" s="1208">
        <v>95288812.095730573</v>
      </c>
      <c r="E6086" s="1207">
        <v>1095884290.1647596</v>
      </c>
      <c r="F6086" s="1211">
        <v>6739304113.3023367</v>
      </c>
    </row>
    <row r="6087" spans="2:6" ht="13.15" customHeight="1" x14ac:dyDescent="0.3">
      <c r="B6087" s="1173" t="s">
        <v>6847</v>
      </c>
      <c r="C6087" s="1206">
        <v>4299820.0929250624</v>
      </c>
      <c r="D6087" s="1206">
        <v>90244.87903371724</v>
      </c>
      <c r="E6087" s="1206">
        <v>37636227.575723276</v>
      </c>
      <c r="F6087" s="1210">
        <v>42026292.547682054</v>
      </c>
    </row>
    <row r="6088" spans="2:6" ht="13.15" customHeight="1" x14ac:dyDescent="0.3">
      <c r="B6088" s="1172" t="s">
        <v>6848</v>
      </c>
      <c r="C6088" s="1207">
        <v>292880.95326678298</v>
      </c>
      <c r="D6088" s="1208">
        <v>40190.141044799064</v>
      </c>
      <c r="E6088" s="1207">
        <v>419644.22147158289</v>
      </c>
      <c r="F6088" s="1211">
        <v>752715.31578316493</v>
      </c>
    </row>
    <row r="6089" spans="2:6" ht="13.15" customHeight="1" x14ac:dyDescent="0.3">
      <c r="B6089" s="1173" t="s">
        <v>6849</v>
      </c>
      <c r="C6089" s="1206">
        <v>3239850.4704495226</v>
      </c>
      <c r="D6089" s="1206">
        <v>11820.629719058548</v>
      </c>
      <c r="E6089" s="1206">
        <v>463541.09383678751</v>
      </c>
      <c r="F6089" s="1210">
        <v>3715212.1940053687</v>
      </c>
    </row>
    <row r="6090" spans="2:6" ht="13.15" customHeight="1" x14ac:dyDescent="0.3">
      <c r="B6090" s="1172" t="s">
        <v>6850</v>
      </c>
      <c r="C6090" s="1207">
        <v>5418944977.4398861</v>
      </c>
      <c r="D6090" s="1208">
        <v>134443325.25535768</v>
      </c>
      <c r="E6090" s="1207">
        <v>2072609056.8758643</v>
      </c>
      <c r="F6090" s="1211">
        <v>7625997359.5711079</v>
      </c>
    </row>
    <row r="6091" spans="2:6" ht="13.15" customHeight="1" x14ac:dyDescent="0.3">
      <c r="B6091" s="1173" t="s">
        <v>6851</v>
      </c>
      <c r="C6091" s="1206">
        <v>1686960838.2136171</v>
      </c>
      <c r="D6091" s="1206">
        <v>46272094.262284748</v>
      </c>
      <c r="E6091" s="1206">
        <v>413993128.24748069</v>
      </c>
      <c r="F6091" s="1210">
        <v>2147226060.7233825</v>
      </c>
    </row>
    <row r="6092" spans="2:6" ht="13.15" customHeight="1" x14ac:dyDescent="0.3">
      <c r="B6092" s="1172" t="s">
        <v>6852</v>
      </c>
      <c r="C6092" s="1207">
        <v>1136576493.0924127</v>
      </c>
      <c r="D6092" s="1208">
        <v>93304058.005009547</v>
      </c>
      <c r="E6092" s="1207">
        <v>318952844.66590035</v>
      </c>
      <c r="F6092" s="1211">
        <v>1548833395.7633228</v>
      </c>
    </row>
    <row r="6093" spans="2:6" ht="13.15" customHeight="1" x14ac:dyDescent="0.3">
      <c r="B6093" s="1173" t="s">
        <v>6853</v>
      </c>
      <c r="C6093" s="1206">
        <v>3410545722.791749</v>
      </c>
      <c r="D6093" s="1206">
        <v>97331951.65395686</v>
      </c>
      <c r="E6093" s="1206">
        <v>485446596.79479188</v>
      </c>
      <c r="F6093" s="1210">
        <v>3993324271.2404976</v>
      </c>
    </row>
    <row r="6094" spans="2:6" ht="13.15" customHeight="1" x14ac:dyDescent="0.3">
      <c r="B6094" s="1172" t="s">
        <v>6854</v>
      </c>
      <c r="C6094" s="1207">
        <v>3038885664.3693924</v>
      </c>
      <c r="D6094" s="1208">
        <v>50559197.434357159</v>
      </c>
      <c r="E6094" s="1207">
        <v>411451530.38105249</v>
      </c>
      <c r="F6094" s="1211">
        <v>3500896392.1848021</v>
      </c>
    </row>
    <row r="6095" spans="2:6" ht="13.15" customHeight="1" x14ac:dyDescent="0.3">
      <c r="B6095" s="1173" t="s">
        <v>6855</v>
      </c>
      <c r="C6095" s="1206">
        <v>799642011.67595971</v>
      </c>
      <c r="D6095" s="1206">
        <v>19470279.880856104</v>
      </c>
      <c r="E6095" s="1206">
        <v>734845414.603634</v>
      </c>
      <c r="F6095" s="1210">
        <v>1553957706.16045</v>
      </c>
    </row>
    <row r="6096" spans="2:6" ht="13.15" customHeight="1" x14ac:dyDescent="0.3">
      <c r="B6096" s="1172" t="s">
        <v>6856</v>
      </c>
      <c r="C6096" s="1207">
        <v>2060432525.7678835</v>
      </c>
      <c r="D6096" s="1208">
        <v>51256276.855503872</v>
      </c>
      <c r="E6096" s="1207">
        <v>613568429.0953511</v>
      </c>
      <c r="F6096" s="1211">
        <v>2725257231.7187386</v>
      </c>
    </row>
    <row r="6097" spans="2:6" ht="13.15" customHeight="1" x14ac:dyDescent="0.3">
      <c r="B6097" s="1173" t="s">
        <v>6857</v>
      </c>
      <c r="C6097" s="1206">
        <v>109295388.90865701</v>
      </c>
      <c r="D6097" s="1206">
        <v>3831882.2782846186</v>
      </c>
      <c r="E6097" s="1206">
        <v>19267763.934829183</v>
      </c>
      <c r="F6097" s="1210">
        <v>132395035.12177083</v>
      </c>
    </row>
    <row r="6098" spans="2:6" ht="13.15" customHeight="1" x14ac:dyDescent="0.3">
      <c r="B6098" s="1172" t="s">
        <v>6858</v>
      </c>
      <c r="C6098" s="1207">
        <v>186587423.45256427</v>
      </c>
      <c r="D6098" s="1208">
        <v>11684875.415606456</v>
      </c>
      <c r="E6098" s="1207">
        <v>66047444.707952619</v>
      </c>
      <c r="F6098" s="1211">
        <v>264319743.57612336</v>
      </c>
    </row>
    <row r="6099" spans="2:6" ht="13.15" customHeight="1" x14ac:dyDescent="0.3">
      <c r="B6099" s="1173" t="s">
        <v>6859</v>
      </c>
      <c r="C6099" s="1206">
        <v>547918137.29933715</v>
      </c>
      <c r="D6099" s="1206">
        <v>14181913.082866386</v>
      </c>
      <c r="E6099" s="1206">
        <v>140983816.7365132</v>
      </c>
      <c r="F6099" s="1210">
        <v>703083867.11871672</v>
      </c>
    </row>
    <row r="6100" spans="2:6" ht="13.15" customHeight="1" x14ac:dyDescent="0.3">
      <c r="B6100" s="1172" t="s">
        <v>6860</v>
      </c>
      <c r="C6100" s="1207">
        <v>711161515.09355056</v>
      </c>
      <c r="D6100" s="1208">
        <v>22917921.332380138</v>
      </c>
      <c r="E6100" s="1207">
        <v>102525169.76598081</v>
      </c>
      <c r="F6100" s="1211">
        <v>836604606.19191158</v>
      </c>
    </row>
    <row r="6101" spans="2:6" ht="13.15" customHeight="1" x14ac:dyDescent="0.3">
      <c r="B6101" s="1173" t="s">
        <v>6861</v>
      </c>
      <c r="C6101" s="1206">
        <v>168530527.57155466</v>
      </c>
      <c r="D6101" s="1206">
        <v>5889755.407125053</v>
      </c>
      <c r="E6101" s="1206">
        <v>22309442.883446429</v>
      </c>
      <c r="F6101" s="1210">
        <v>196729725.86212614</v>
      </c>
    </row>
    <row r="6102" spans="2:6" ht="13.15" customHeight="1" x14ac:dyDescent="0.3">
      <c r="B6102" s="1172" t="s">
        <v>6862</v>
      </c>
      <c r="C6102" s="1207">
        <v>108874568.81636415</v>
      </c>
      <c r="D6102" s="1208">
        <v>3303176.4697432504</v>
      </c>
      <c r="E6102" s="1207">
        <v>12866326.623464134</v>
      </c>
      <c r="F6102" s="1211">
        <v>125044071.90957154</v>
      </c>
    </row>
    <row r="6103" spans="2:6" ht="13.15" customHeight="1" x14ac:dyDescent="0.3">
      <c r="B6103" s="1173" t="s">
        <v>6863</v>
      </c>
      <c r="C6103" s="1206">
        <v>6452581256.9564371</v>
      </c>
      <c r="D6103" s="1206">
        <v>126029063.28905411</v>
      </c>
      <c r="E6103" s="1206">
        <v>1260169413.0514975</v>
      </c>
      <c r="F6103" s="1210">
        <v>7838779733.2969885</v>
      </c>
    </row>
    <row r="6104" spans="2:6" ht="13.15" customHeight="1" x14ac:dyDescent="0.3">
      <c r="B6104" s="1172" t="s">
        <v>6864</v>
      </c>
      <c r="C6104" s="1207">
        <v>1191187116.6009076</v>
      </c>
      <c r="D6104" s="1208">
        <v>19225423.979532756</v>
      </c>
      <c r="E6104" s="1207">
        <v>64777536.946489774</v>
      </c>
      <c r="F6104" s="1211">
        <v>1275190077.5269301</v>
      </c>
    </row>
    <row r="6105" spans="2:6" ht="13.15" customHeight="1" x14ac:dyDescent="0.3">
      <c r="B6105" s="1173" t="s">
        <v>6865</v>
      </c>
      <c r="C6105" s="1206">
        <v>1626910957.9898129</v>
      </c>
      <c r="D6105" s="1206">
        <v>34902111.979087032</v>
      </c>
      <c r="E6105" s="1206">
        <v>189831394.11811569</v>
      </c>
      <c r="F6105" s="1210">
        <v>1851644464.0870156</v>
      </c>
    </row>
    <row r="6106" spans="2:6" ht="13.15" customHeight="1" x14ac:dyDescent="0.3">
      <c r="B6106" s="1172" t="s">
        <v>6866</v>
      </c>
      <c r="C6106" s="1207">
        <v>462898551.45000583</v>
      </c>
      <c r="D6106" s="1208">
        <v>8565467.5214598514</v>
      </c>
      <c r="E6106" s="1207">
        <v>43178785.33411552</v>
      </c>
      <c r="F6106" s="1211">
        <v>514642804.30558121</v>
      </c>
    </row>
    <row r="6107" spans="2:6" ht="13.15" customHeight="1" x14ac:dyDescent="0.3">
      <c r="B6107" s="1173" t="s">
        <v>6867</v>
      </c>
      <c r="C6107" s="1206">
        <v>440318317.47117716</v>
      </c>
      <c r="D6107" s="1206">
        <v>6890906.4556163661</v>
      </c>
      <c r="E6107" s="1206">
        <v>37204211.504706293</v>
      </c>
      <c r="F6107" s="1210">
        <v>484413435.43149984</v>
      </c>
    </row>
    <row r="6108" spans="2:6" ht="13.15" customHeight="1" x14ac:dyDescent="0.3">
      <c r="B6108" s="1172" t="s">
        <v>6868</v>
      </c>
      <c r="C6108" s="1207">
        <v>137633.56684984488</v>
      </c>
      <c r="D6108" s="1208">
        <v>8865.4722892939117</v>
      </c>
      <c r="E6108" s="1207">
        <v>123.47924715950653</v>
      </c>
      <c r="F6108" s="1211">
        <v>146622.5183862983</v>
      </c>
    </row>
    <row r="6109" spans="2:6" ht="13.15" customHeight="1" x14ac:dyDescent="0.3">
      <c r="B6109" s="1173" t="s">
        <v>6869</v>
      </c>
      <c r="C6109" s="1206">
        <v>673124676.55026805</v>
      </c>
      <c r="D6109" s="1206">
        <v>12558265.157884283</v>
      </c>
      <c r="E6109" s="1206">
        <v>113062568.96670158</v>
      </c>
      <c r="F6109" s="1210">
        <v>798745510.67485392</v>
      </c>
    </row>
    <row r="6110" spans="2:6" ht="13.15" customHeight="1" x14ac:dyDescent="0.3">
      <c r="B6110" s="1172" t="s">
        <v>6870</v>
      </c>
      <c r="C6110" s="1207">
        <v>1764929298.0453956</v>
      </c>
      <c r="D6110" s="1208">
        <v>40790122.436110698</v>
      </c>
      <c r="E6110" s="1207">
        <v>217475415.61398938</v>
      </c>
      <c r="F6110" s="1211">
        <v>2023194836.0954957</v>
      </c>
    </row>
    <row r="6111" spans="2:6" ht="13.15" customHeight="1" x14ac:dyDescent="0.3">
      <c r="B6111" s="1173" t="s">
        <v>6871</v>
      </c>
      <c r="C6111" s="1206">
        <v>2243553576.8378911</v>
      </c>
      <c r="D6111" s="1206">
        <v>36161726.725256868</v>
      </c>
      <c r="E6111" s="1206">
        <v>380253861.3167941</v>
      </c>
      <c r="F6111" s="1210">
        <v>2659969164.8799419</v>
      </c>
    </row>
    <row r="6112" spans="2:6" ht="13.15" customHeight="1" x14ac:dyDescent="0.3">
      <c r="B6112" s="1172" t="s">
        <v>6872</v>
      </c>
      <c r="C6112" s="1207">
        <v>952501564.94104218</v>
      </c>
      <c r="D6112" s="1208">
        <v>16829677.851222575</v>
      </c>
      <c r="E6112" s="1207">
        <v>78240001.581665635</v>
      </c>
      <c r="F6112" s="1211">
        <v>1047571244.3739303</v>
      </c>
    </row>
    <row r="6113" spans="2:6" ht="13.15" customHeight="1" x14ac:dyDescent="0.3">
      <c r="B6113" s="1173" t="s">
        <v>6873</v>
      </c>
      <c r="C6113" s="1206">
        <v>680377610.51603901</v>
      </c>
      <c r="D6113" s="1206">
        <v>10334790.635551125</v>
      </c>
      <c r="E6113" s="1206">
        <v>72560092.228174135</v>
      </c>
      <c r="F6113" s="1210">
        <v>763272493.3797642</v>
      </c>
    </row>
    <row r="6114" spans="2:6" ht="13.15" customHeight="1" x14ac:dyDescent="0.3">
      <c r="B6114" s="1172" t="s">
        <v>6874</v>
      </c>
      <c r="C6114" s="1207">
        <v>1013192506.2723459</v>
      </c>
      <c r="D6114" s="1208">
        <v>15928678.495243799</v>
      </c>
      <c r="E6114" s="1207">
        <v>157149152.42312723</v>
      </c>
      <c r="F6114" s="1211">
        <v>1186270337.190717</v>
      </c>
    </row>
    <row r="6115" spans="2:6" ht="13.15" customHeight="1" x14ac:dyDescent="0.3">
      <c r="B6115" s="1173" t="s">
        <v>6875</v>
      </c>
      <c r="C6115" s="1206">
        <v>9390487.0302889179</v>
      </c>
      <c r="D6115" s="1206">
        <v>162378.86467644828</v>
      </c>
      <c r="E6115" s="1206">
        <v>1666.9698366533382</v>
      </c>
      <c r="F6115" s="1210">
        <v>9554532.8648020197</v>
      </c>
    </row>
    <row r="6116" spans="2:6" ht="13.15" customHeight="1" x14ac:dyDescent="0.3">
      <c r="B6116" s="1172" t="s">
        <v>6876</v>
      </c>
      <c r="C6116" s="1207">
        <v>1169475.6945128187</v>
      </c>
      <c r="D6116" s="1208">
        <v>11342.175659001417</v>
      </c>
      <c r="E6116" s="1207">
        <v>591774.29201193503</v>
      </c>
      <c r="F6116" s="1211">
        <v>1772592.1621837551</v>
      </c>
    </row>
    <row r="6117" spans="2:6" ht="13.15" customHeight="1" x14ac:dyDescent="0.3">
      <c r="B6117" s="1173" t="s">
        <v>6877</v>
      </c>
      <c r="C6117" s="1206">
        <v>893741999.40645659</v>
      </c>
      <c r="D6117" s="1206">
        <v>14714165.080323482</v>
      </c>
      <c r="E6117" s="1206">
        <v>60614632.084140718</v>
      </c>
      <c r="F6117" s="1210">
        <v>969070796.57092071</v>
      </c>
    </row>
    <row r="6118" spans="2:6" ht="13.15" customHeight="1" x14ac:dyDescent="0.3">
      <c r="B6118" s="1172" t="s">
        <v>6878</v>
      </c>
      <c r="C6118" s="1207">
        <v>553897141.52432466</v>
      </c>
      <c r="D6118" s="1208">
        <v>6765664.06930729</v>
      </c>
      <c r="E6118" s="1207">
        <v>48276256.804888055</v>
      </c>
      <c r="F6118" s="1211">
        <v>608939062.39851999</v>
      </c>
    </row>
    <row r="6119" spans="2:6" ht="13.15" customHeight="1" x14ac:dyDescent="0.3">
      <c r="B6119" s="1173" t="s">
        <v>6879</v>
      </c>
      <c r="C6119" s="1206">
        <v>341269119.52480108</v>
      </c>
      <c r="D6119" s="1206">
        <v>5410696.2434037309</v>
      </c>
      <c r="E6119" s="1206">
        <v>6413209.7705611233</v>
      </c>
      <c r="F6119" s="1210">
        <v>353093025.53876591</v>
      </c>
    </row>
    <row r="6120" spans="2:6" ht="13.15" customHeight="1" x14ac:dyDescent="0.3">
      <c r="B6120" s="1172" t="s">
        <v>6880</v>
      </c>
      <c r="C6120" s="1207">
        <v>5601257431.3046503</v>
      </c>
      <c r="D6120" s="1208">
        <v>138318774.99746391</v>
      </c>
      <c r="E6120" s="1207">
        <v>2992925727.3910713</v>
      </c>
      <c r="F6120" s="1211">
        <v>8732501933.6931858</v>
      </c>
    </row>
    <row r="6121" spans="2:6" ht="13.15" customHeight="1" x14ac:dyDescent="0.3">
      <c r="B6121" s="1173" t="s">
        <v>6881</v>
      </c>
      <c r="C6121" s="1206">
        <v>682972303.64187944</v>
      </c>
      <c r="D6121" s="1206">
        <v>16885305.171793323</v>
      </c>
      <c r="E6121" s="1206">
        <v>181133647.45508906</v>
      </c>
      <c r="F6121" s="1210">
        <v>880991256.26876187</v>
      </c>
    </row>
    <row r="6122" spans="2:6" ht="13.15" customHeight="1" x14ac:dyDescent="0.3">
      <c r="B6122" s="1172" t="s">
        <v>6882</v>
      </c>
      <c r="C6122" s="1207">
        <v>285848260.31621939</v>
      </c>
      <c r="D6122" s="1208">
        <v>8365600.3739601057</v>
      </c>
      <c r="E6122" s="1207">
        <v>112155908.68909661</v>
      </c>
      <c r="F6122" s="1211">
        <v>406369769.3792761</v>
      </c>
    </row>
    <row r="6123" spans="2:6" ht="13.15" customHeight="1" x14ac:dyDescent="0.3">
      <c r="B6123" s="1173" t="s">
        <v>6883</v>
      </c>
      <c r="C6123" s="1206">
        <v>286631870.47509956</v>
      </c>
      <c r="D6123" s="1206">
        <v>5765118.1244801683</v>
      </c>
      <c r="E6123" s="1206">
        <v>11490451.865235785</v>
      </c>
      <c r="F6123" s="1210">
        <v>303887440.46481556</v>
      </c>
    </row>
    <row r="6124" spans="2:6" ht="13.15" customHeight="1" x14ac:dyDescent="0.3">
      <c r="B6124" s="1172" t="s">
        <v>6884</v>
      </c>
      <c r="C6124" s="1207">
        <v>846990143.33209765</v>
      </c>
      <c r="D6124" s="1208">
        <v>18414444.347735919</v>
      </c>
      <c r="E6124" s="1207">
        <v>55005392.83355473</v>
      </c>
      <c r="F6124" s="1211">
        <v>920409980.51338828</v>
      </c>
    </row>
    <row r="6125" spans="2:6" ht="13.15" customHeight="1" x14ac:dyDescent="0.3">
      <c r="B6125" s="1173" t="s">
        <v>6885</v>
      </c>
      <c r="C6125" s="1206">
        <v>67860721.683769032</v>
      </c>
      <c r="D6125" s="1206">
        <v>1772742.6534028579</v>
      </c>
      <c r="E6125" s="1206">
        <v>9489009.7064666003</v>
      </c>
      <c r="F6125" s="1210">
        <v>79122474.043638498</v>
      </c>
    </row>
    <row r="6126" spans="2:6" ht="13.15" customHeight="1" x14ac:dyDescent="0.3">
      <c r="B6126" s="1172" t="s">
        <v>6886</v>
      </c>
      <c r="C6126" s="1207">
        <v>4419041483.5953465</v>
      </c>
      <c r="D6126" s="1208">
        <v>74820772.561338201</v>
      </c>
      <c r="E6126" s="1207">
        <v>1338912751.736027</v>
      </c>
      <c r="F6126" s="1211">
        <v>5832775007.8927116</v>
      </c>
    </row>
    <row r="6127" spans="2:6" ht="13.15" customHeight="1" x14ac:dyDescent="0.3">
      <c r="B6127" s="1173" t="s">
        <v>6887</v>
      </c>
      <c r="C6127" s="1206">
        <v>2109547227.9477339</v>
      </c>
      <c r="D6127" s="1206">
        <v>47956308.842398688</v>
      </c>
      <c r="E6127" s="1206">
        <v>534979848.58368897</v>
      </c>
      <c r="F6127" s="1210">
        <v>2692483385.3738213</v>
      </c>
    </row>
    <row r="6128" spans="2:6" ht="13.15" customHeight="1" x14ac:dyDescent="0.3">
      <c r="B6128" s="1172" t="s">
        <v>6888</v>
      </c>
      <c r="C6128" s="1207">
        <v>3662345377.5548816</v>
      </c>
      <c r="D6128" s="1208">
        <v>65661824.994912259</v>
      </c>
      <c r="E6128" s="1207">
        <v>198204448.91266727</v>
      </c>
      <c r="F6128" s="1211">
        <v>3926211651.462461</v>
      </c>
    </row>
    <row r="6129" spans="2:6" ht="13.15" customHeight="1" x14ac:dyDescent="0.3">
      <c r="B6129" s="1173" t="s">
        <v>6889</v>
      </c>
      <c r="C6129" s="1206">
        <v>618531.80340257671</v>
      </c>
      <c r="D6129" s="1206">
        <v>186259.35114459391</v>
      </c>
      <c r="E6129" s="1206">
        <v>1556996.187511995</v>
      </c>
      <c r="F6129" s="1210">
        <v>2361787.3420591657</v>
      </c>
    </row>
    <row r="6130" spans="2:6" ht="13.15" customHeight="1" x14ac:dyDescent="0.3">
      <c r="B6130" s="1172" t="s">
        <v>6890</v>
      </c>
      <c r="C6130" s="1207">
        <v>1112796334.7232296</v>
      </c>
      <c r="D6130" s="1208">
        <v>13177089.195855232</v>
      </c>
      <c r="E6130" s="1207">
        <v>292446353.07577205</v>
      </c>
      <c r="F6130" s="1211">
        <v>1418419776.9948568</v>
      </c>
    </row>
    <row r="6131" spans="2:6" ht="13.15" customHeight="1" x14ac:dyDescent="0.3">
      <c r="B6131" s="1173" t="s">
        <v>6891</v>
      </c>
      <c r="C6131" s="1206">
        <v>623369459.42786419</v>
      </c>
      <c r="D6131" s="1206">
        <v>17425873.826588463</v>
      </c>
      <c r="E6131" s="1206">
        <v>165015247.76628485</v>
      </c>
      <c r="F6131" s="1210">
        <v>805810581.02073753</v>
      </c>
    </row>
    <row r="6132" spans="2:6" ht="13.15" customHeight="1" x14ac:dyDescent="0.3">
      <c r="B6132" s="1172" t="s">
        <v>6892</v>
      </c>
      <c r="C6132" s="1207">
        <v>240388903.59086901</v>
      </c>
      <c r="D6132" s="1208">
        <v>6859525.4981479133</v>
      </c>
      <c r="E6132" s="1207">
        <v>30005717.914903715</v>
      </c>
      <c r="F6132" s="1211">
        <v>277254147.00392061</v>
      </c>
    </row>
    <row r="6133" spans="2:6" ht="13.15" customHeight="1" x14ac:dyDescent="0.3">
      <c r="B6133" s="1173" t="s">
        <v>6893</v>
      </c>
      <c r="C6133" s="1206">
        <v>230895327.92667973</v>
      </c>
      <c r="D6133" s="1206">
        <v>6036415.6487107985</v>
      </c>
      <c r="E6133" s="1206">
        <v>60888689.674628869</v>
      </c>
      <c r="F6133" s="1210">
        <v>297820433.25001937</v>
      </c>
    </row>
    <row r="6134" spans="2:6" ht="13.15" customHeight="1" x14ac:dyDescent="0.3">
      <c r="B6134" s="1172" t="s">
        <v>6894</v>
      </c>
      <c r="C6134" s="1207">
        <v>253074403.75133708</v>
      </c>
      <c r="D6134" s="1208">
        <v>5411315.4192461576</v>
      </c>
      <c r="E6134" s="1207">
        <v>21041355.567341007</v>
      </c>
      <c r="F6134" s="1211">
        <v>279527074.73792428</v>
      </c>
    </row>
    <row r="6135" spans="2:6" ht="13.15" customHeight="1" x14ac:dyDescent="0.3">
      <c r="B6135" s="1173" t="s">
        <v>6895</v>
      </c>
      <c r="C6135" s="1206">
        <v>147524614.05480793</v>
      </c>
      <c r="D6135" s="1206">
        <v>2846843.8738746438</v>
      </c>
      <c r="E6135" s="1206">
        <v>17876182.135418046</v>
      </c>
      <c r="F6135" s="1210">
        <v>168247640.06410062</v>
      </c>
    </row>
    <row r="6136" spans="2:6" ht="13.15" customHeight="1" x14ac:dyDescent="0.3">
      <c r="B6136" s="1172" t="s">
        <v>6896</v>
      </c>
      <c r="C6136" s="1207">
        <v>89444750.797779843</v>
      </c>
      <c r="D6136" s="1208">
        <v>2637984.6044814689</v>
      </c>
      <c r="E6136" s="1207">
        <v>12051515.260431526</v>
      </c>
      <c r="F6136" s="1211">
        <v>104134250.66269284</v>
      </c>
    </row>
    <row r="6137" spans="2:6" ht="13.15" customHeight="1" x14ac:dyDescent="0.3">
      <c r="B6137" s="1173" t="s">
        <v>6897</v>
      </c>
      <c r="C6137" s="1206">
        <v>701796288.19209814</v>
      </c>
      <c r="D6137" s="1206">
        <v>19594692.008649193</v>
      </c>
      <c r="E6137" s="1206">
        <v>117991780.64315385</v>
      </c>
      <c r="F6137" s="1210">
        <v>839382760.84390116</v>
      </c>
    </row>
    <row r="6138" spans="2:6" ht="13.15" customHeight="1" x14ac:dyDescent="0.3">
      <c r="B6138" s="1172" t="s">
        <v>6898</v>
      </c>
      <c r="C6138" s="1207">
        <v>60849602.24864421</v>
      </c>
      <c r="D6138" s="1208">
        <v>1927255.1704448366</v>
      </c>
      <c r="E6138" s="1207">
        <v>16179354.246324267</v>
      </c>
      <c r="F6138" s="1211">
        <v>78956211.66541332</v>
      </c>
    </row>
    <row r="6139" spans="2:6" ht="13.15" customHeight="1" x14ac:dyDescent="0.3">
      <c r="B6139" s="1173" t="s">
        <v>6899</v>
      </c>
      <c r="C6139" s="1206">
        <v>133010690.19028611</v>
      </c>
      <c r="D6139" s="1206">
        <v>6271181.7982382504</v>
      </c>
      <c r="E6139" s="1206">
        <v>24165466.601700392</v>
      </c>
      <c r="F6139" s="1210">
        <v>163447338.59022477</v>
      </c>
    </row>
    <row r="6140" spans="2:6" ht="13.15" customHeight="1" x14ac:dyDescent="0.3">
      <c r="B6140" s="1172" t="s">
        <v>6900</v>
      </c>
      <c r="C6140" s="1207">
        <v>73436792.718505129</v>
      </c>
      <c r="D6140" s="1208">
        <v>1872655.1188853767</v>
      </c>
      <c r="E6140" s="1207">
        <v>28405832.126675807</v>
      </c>
      <c r="F6140" s="1211">
        <v>103715279.96406633</v>
      </c>
    </row>
    <row r="6141" spans="2:6" ht="13.15" customHeight="1" x14ac:dyDescent="0.3">
      <c r="B6141" s="1173" t="s">
        <v>6901</v>
      </c>
      <c r="C6141" s="1206">
        <v>233783857.79444608</v>
      </c>
      <c r="D6141" s="1206">
        <v>10192591.274466496</v>
      </c>
      <c r="E6141" s="1206">
        <v>35190790.072106369</v>
      </c>
      <c r="F6141" s="1210">
        <v>279167239.14101893</v>
      </c>
    </row>
    <row r="6142" spans="2:6" ht="13.15" customHeight="1" x14ac:dyDescent="0.3">
      <c r="B6142" s="1172" t="s">
        <v>6902</v>
      </c>
      <c r="C6142" s="1207">
        <v>77369180.342786372</v>
      </c>
      <c r="D6142" s="1208">
        <v>2032726.1463309613</v>
      </c>
      <c r="E6142" s="1207">
        <v>9294740.2044255491</v>
      </c>
      <c r="F6142" s="1211">
        <v>88696646.693542883</v>
      </c>
    </row>
    <row r="6143" spans="2:6" ht="13.15" customHeight="1" x14ac:dyDescent="0.3">
      <c r="B6143" s="1173" t="s">
        <v>6903</v>
      </c>
      <c r="C6143" s="1206">
        <v>3138090928.9496045</v>
      </c>
      <c r="D6143" s="1206">
        <v>66425493.963476442</v>
      </c>
      <c r="E6143" s="1206">
        <v>608269395.19203305</v>
      </c>
      <c r="F6143" s="1210">
        <v>3812785818.105114</v>
      </c>
    </row>
    <row r="6144" spans="2:6" ht="13.15" customHeight="1" x14ac:dyDescent="0.3">
      <c r="B6144" s="1172" t="s">
        <v>6904</v>
      </c>
      <c r="C6144" s="1207">
        <v>852679407.05226898</v>
      </c>
      <c r="D6144" s="1208">
        <v>19377586.442809172</v>
      </c>
      <c r="E6144" s="1207">
        <v>120792512.02749334</v>
      </c>
      <c r="F6144" s="1211">
        <v>992849505.52257156</v>
      </c>
    </row>
    <row r="6145" spans="2:6" ht="13.15" customHeight="1" x14ac:dyDescent="0.3">
      <c r="B6145" s="1173" t="s">
        <v>6905</v>
      </c>
      <c r="C6145" s="1206">
        <v>1284191087.8223734</v>
      </c>
      <c r="D6145" s="1206">
        <v>28493050.978482943</v>
      </c>
      <c r="E6145" s="1206">
        <v>181643699.73883414</v>
      </c>
      <c r="F6145" s="1210">
        <v>1494327838.5396905</v>
      </c>
    </row>
    <row r="6146" spans="2:6" ht="13.15" customHeight="1" x14ac:dyDescent="0.3">
      <c r="B6146" s="1172" t="s">
        <v>6906</v>
      </c>
      <c r="C6146" s="1207">
        <v>256097290.19626626</v>
      </c>
      <c r="D6146" s="1208">
        <v>6801027.453216807</v>
      </c>
      <c r="E6146" s="1207">
        <v>33641547.741361797</v>
      </c>
      <c r="F6146" s="1211">
        <v>296539865.39084488</v>
      </c>
    </row>
    <row r="6147" spans="2:6" ht="13.15" customHeight="1" x14ac:dyDescent="0.3">
      <c r="B6147" s="1173" t="s">
        <v>6907</v>
      </c>
      <c r="C6147" s="1206">
        <v>332015037.19022959</v>
      </c>
      <c r="D6147" s="1206">
        <v>6423710.1381488116</v>
      </c>
      <c r="E6147" s="1206">
        <v>49104187.289718755</v>
      </c>
      <c r="F6147" s="1210">
        <v>387542934.61809713</v>
      </c>
    </row>
    <row r="6148" spans="2:6" ht="13.15" customHeight="1" x14ac:dyDescent="0.3">
      <c r="B6148" s="1172" t="s">
        <v>6908</v>
      </c>
      <c r="C6148" s="1207">
        <v>713360238.63222444</v>
      </c>
      <c r="D6148" s="1208">
        <v>16345032.032741144</v>
      </c>
      <c r="E6148" s="1207">
        <v>78494591.649090871</v>
      </c>
      <c r="F6148" s="1211">
        <v>808199862.31405652</v>
      </c>
    </row>
    <row r="6149" spans="2:6" ht="13.15" customHeight="1" x14ac:dyDescent="0.3">
      <c r="B6149" s="1173" t="s">
        <v>6909</v>
      </c>
      <c r="C6149" s="1206">
        <v>349837764.84986264</v>
      </c>
      <c r="D6149" s="1206">
        <v>7248184.988874902</v>
      </c>
      <c r="E6149" s="1206">
        <v>29885612.945588522</v>
      </c>
      <c r="F6149" s="1210">
        <v>386971562.78432608</v>
      </c>
    </row>
    <row r="6150" spans="2:6" ht="13.15" customHeight="1" x14ac:dyDescent="0.3">
      <c r="B6150" s="1172" t="s">
        <v>6910</v>
      </c>
      <c r="C6150" s="1207">
        <v>90109296.998036027</v>
      </c>
      <c r="D6150" s="1208">
        <v>543833.40014611522</v>
      </c>
      <c r="E6150" s="1207">
        <v>3380306.1306150709</v>
      </c>
      <c r="F6150" s="1211">
        <v>94033436.528797209</v>
      </c>
    </row>
    <row r="6151" spans="2:6" ht="13.15" customHeight="1" x14ac:dyDescent="0.3">
      <c r="B6151" s="1173" t="s">
        <v>6911</v>
      </c>
      <c r="C6151" s="1206">
        <v>78598597.640322134</v>
      </c>
      <c r="D6151" s="1206">
        <v>1595376.9189040319</v>
      </c>
      <c r="E6151" s="1206">
        <v>15237092.140988784</v>
      </c>
      <c r="F6151" s="1210">
        <v>95431066.700214952</v>
      </c>
    </row>
    <row r="6152" spans="2:6" ht="13.15" customHeight="1" x14ac:dyDescent="0.3">
      <c r="B6152" s="1172" t="s">
        <v>6912</v>
      </c>
      <c r="C6152" s="1207">
        <v>189129275.11970392</v>
      </c>
      <c r="D6152" s="1208">
        <v>4868523.3602895774</v>
      </c>
      <c r="E6152" s="1207">
        <v>21820548.637687594</v>
      </c>
      <c r="F6152" s="1211">
        <v>215818347.11768109</v>
      </c>
    </row>
    <row r="6153" spans="2:6" ht="13.15" customHeight="1" x14ac:dyDescent="0.3">
      <c r="B6153" s="1173" t="s">
        <v>6913</v>
      </c>
      <c r="C6153" s="1206">
        <v>7969034177.4049253</v>
      </c>
      <c r="D6153" s="1206">
        <v>241329061.6527251</v>
      </c>
      <c r="E6153" s="1206">
        <v>1552724043.6636984</v>
      </c>
      <c r="F6153" s="1210">
        <v>9763087282.7213497</v>
      </c>
    </row>
    <row r="6154" spans="2:6" ht="13.15" customHeight="1" x14ac:dyDescent="0.3">
      <c r="B6154" s="1172" t="s">
        <v>6914</v>
      </c>
      <c r="C6154" s="1207">
        <v>143155021.38979927</v>
      </c>
      <c r="D6154" s="1208">
        <v>1190604.7840956987</v>
      </c>
      <c r="E6154" s="1207">
        <v>22316232.485573296</v>
      </c>
      <c r="F6154" s="1211">
        <v>166661858.65946826</v>
      </c>
    </row>
    <row r="6155" spans="2:6" ht="13.15" customHeight="1" x14ac:dyDescent="0.3">
      <c r="B6155" s="1173" t="s">
        <v>6915</v>
      </c>
      <c r="C6155" s="1206">
        <v>1867492384.7247863</v>
      </c>
      <c r="D6155" s="1206">
        <v>16271589.334522387</v>
      </c>
      <c r="E6155" s="1206">
        <v>78232407.233832508</v>
      </c>
      <c r="F6155" s="1210">
        <v>1961996381.2931414</v>
      </c>
    </row>
    <row r="6156" spans="2:6" ht="13.15" customHeight="1" x14ac:dyDescent="0.3">
      <c r="B6156" s="1172" t="s">
        <v>6916</v>
      </c>
      <c r="C6156" s="1207">
        <v>4175243145.3177309</v>
      </c>
      <c r="D6156" s="1208">
        <v>82689681.332246199</v>
      </c>
      <c r="E6156" s="1207">
        <v>942754174.40404177</v>
      </c>
      <c r="F6156" s="1211">
        <v>5200687001.054019</v>
      </c>
    </row>
    <row r="6157" spans="2:6" ht="13.15" customHeight="1" x14ac:dyDescent="0.3">
      <c r="B6157" s="1173" t="s">
        <v>6917</v>
      </c>
      <c r="C6157" s="1206">
        <v>2877196.9450991377</v>
      </c>
      <c r="D6157" s="1206">
        <v>110607.32094261926</v>
      </c>
      <c r="E6157" s="1206">
        <v>0</v>
      </c>
      <c r="F6157" s="1210">
        <v>2987804.2660417571</v>
      </c>
    </row>
    <row r="6158" spans="2:6" ht="13.15" customHeight="1" x14ac:dyDescent="0.3">
      <c r="B6158" s="1172" t="s">
        <v>6918</v>
      </c>
      <c r="C6158" s="1207">
        <v>959120401.40239799</v>
      </c>
      <c r="D6158" s="1208">
        <v>19269146.237315029</v>
      </c>
      <c r="E6158" s="1207">
        <v>137905538.40460411</v>
      </c>
      <c r="F6158" s="1211">
        <v>1116295086.0443172</v>
      </c>
    </row>
    <row r="6159" spans="2:6" ht="13.15" customHeight="1" x14ac:dyDescent="0.3">
      <c r="B6159" s="1173" t="s">
        <v>6919</v>
      </c>
      <c r="C6159" s="1206">
        <v>1164741673.2863791</v>
      </c>
      <c r="D6159" s="1206">
        <v>24273367.612343758</v>
      </c>
      <c r="E6159" s="1206">
        <v>206313551.06826958</v>
      </c>
      <c r="F6159" s="1210">
        <v>1395328591.9669924</v>
      </c>
    </row>
    <row r="6160" spans="2:6" ht="13.15" customHeight="1" x14ac:dyDescent="0.3">
      <c r="B6160" s="1172" t="s">
        <v>6920</v>
      </c>
      <c r="C6160" s="1207">
        <v>2301581417.8836389</v>
      </c>
      <c r="D6160" s="1208">
        <v>44749357.927439943</v>
      </c>
      <c r="E6160" s="1207">
        <v>327307582.31231117</v>
      </c>
      <c r="F6160" s="1211">
        <v>2673638358.1233902</v>
      </c>
    </row>
    <row r="6161" spans="2:6" ht="13.15" customHeight="1" x14ac:dyDescent="0.3">
      <c r="B6161" s="1173" t="s">
        <v>6921</v>
      </c>
      <c r="C6161" s="1206">
        <v>524934970.13025594</v>
      </c>
      <c r="D6161" s="1206">
        <v>8947527.1605937071</v>
      </c>
      <c r="E6161" s="1206">
        <v>53568231.540387303</v>
      </c>
      <c r="F6161" s="1210">
        <v>587450728.83123696</v>
      </c>
    </row>
    <row r="6162" spans="2:6" ht="13.15" customHeight="1" x14ac:dyDescent="0.3">
      <c r="B6162" s="1172" t="s">
        <v>6922</v>
      </c>
      <c r="C6162" s="1207">
        <v>386973431.22924715</v>
      </c>
      <c r="D6162" s="1208">
        <v>9021490.5294072423</v>
      </c>
      <c r="E6162" s="1207">
        <v>26624619.943183638</v>
      </c>
      <c r="F6162" s="1211">
        <v>422619541.70183808</v>
      </c>
    </row>
    <row r="6163" spans="2:6" ht="13.15" customHeight="1" x14ac:dyDescent="0.3">
      <c r="B6163" s="1173" t="s">
        <v>6923</v>
      </c>
      <c r="C6163" s="1206">
        <v>254646949.17733872</v>
      </c>
      <c r="D6163" s="1206">
        <v>5584220.2732438613</v>
      </c>
      <c r="E6163" s="1206">
        <v>40088359.426970497</v>
      </c>
      <c r="F6163" s="1210">
        <v>300319528.87755311</v>
      </c>
    </row>
    <row r="6164" spans="2:6" ht="13.15" customHeight="1" x14ac:dyDescent="0.3">
      <c r="B6164" s="1172" t="s">
        <v>6924</v>
      </c>
      <c r="C6164" s="1207">
        <v>256820685.66964966</v>
      </c>
      <c r="D6164" s="1208">
        <v>7733098.1787428083</v>
      </c>
      <c r="E6164" s="1207">
        <v>40613866.407380544</v>
      </c>
      <c r="F6164" s="1211">
        <v>305167650.25577301</v>
      </c>
    </row>
    <row r="6165" spans="2:6" ht="13.15" customHeight="1" x14ac:dyDescent="0.3">
      <c r="B6165" s="1173" t="s">
        <v>6925</v>
      </c>
      <c r="C6165" s="1206">
        <v>488306417.90491933</v>
      </c>
      <c r="D6165" s="1206">
        <v>6403024.0361404549</v>
      </c>
      <c r="E6165" s="1206">
        <v>43699890.146377109</v>
      </c>
      <c r="F6165" s="1210">
        <v>538409332.08743691</v>
      </c>
    </row>
    <row r="6166" spans="2:6" ht="13.15" customHeight="1" x14ac:dyDescent="0.3">
      <c r="B6166" s="1172" t="s">
        <v>6926</v>
      </c>
      <c r="C6166" s="1207">
        <v>1511310914.0060327</v>
      </c>
      <c r="D6166" s="1208">
        <v>21433630.188478738</v>
      </c>
      <c r="E6166" s="1207">
        <v>556678899.84891677</v>
      </c>
      <c r="F6166" s="1211">
        <v>2089423444.0434282</v>
      </c>
    </row>
    <row r="6167" spans="2:6" ht="13.15" customHeight="1" x14ac:dyDescent="0.3">
      <c r="B6167" s="1173" t="s">
        <v>6927</v>
      </c>
      <c r="C6167" s="1206">
        <v>3386581779.9176264</v>
      </c>
      <c r="D6167" s="1206">
        <v>66313507.569066569</v>
      </c>
      <c r="E6167" s="1206">
        <v>342642710.91772348</v>
      </c>
      <c r="F6167" s="1210">
        <v>3795537998.4044166</v>
      </c>
    </row>
    <row r="6168" spans="2:6" ht="13.15" customHeight="1" x14ac:dyDescent="0.3">
      <c r="B6168" s="1172" t="s">
        <v>6928</v>
      </c>
      <c r="C6168" s="1207">
        <v>2384531721.2869287</v>
      </c>
      <c r="D6168" s="1208">
        <v>68790379.804913014</v>
      </c>
      <c r="E6168" s="1207">
        <v>783258093.56607366</v>
      </c>
      <c r="F6168" s="1211">
        <v>3236580194.6579151</v>
      </c>
    </row>
    <row r="6169" spans="2:6" ht="13.15" customHeight="1" x14ac:dyDescent="0.3">
      <c r="B6169" s="1173" t="s">
        <v>6929</v>
      </c>
      <c r="C6169" s="1206">
        <v>2304967777.1013408</v>
      </c>
      <c r="D6169" s="1206">
        <v>402484842.95769864</v>
      </c>
      <c r="E6169" s="1206">
        <v>2556120777.9311676</v>
      </c>
      <c r="F6169" s="1210">
        <v>5263573397.9902077</v>
      </c>
    </row>
    <row r="6170" spans="2:6" ht="13.15" customHeight="1" x14ac:dyDescent="0.3">
      <c r="B6170" s="1172" t="s">
        <v>6930</v>
      </c>
      <c r="C6170" s="1207">
        <v>336824019.55575681</v>
      </c>
      <c r="D6170" s="1208">
        <v>25839192.956950944</v>
      </c>
      <c r="E6170" s="1207">
        <v>33310103.071367189</v>
      </c>
      <c r="F6170" s="1211">
        <v>395973315.58407497</v>
      </c>
    </row>
    <row r="6171" spans="2:6" ht="13.15" customHeight="1" x14ac:dyDescent="0.3">
      <c r="B6171" s="1173" t="s">
        <v>6931</v>
      </c>
      <c r="C6171" s="1206">
        <v>724305520.72771072</v>
      </c>
      <c r="D6171" s="1206">
        <v>8019072.9848746052</v>
      </c>
      <c r="E6171" s="1206">
        <v>25424981.587173209</v>
      </c>
      <c r="F6171" s="1210">
        <v>757749575.29975855</v>
      </c>
    </row>
    <row r="6172" spans="2:6" ht="13.15" customHeight="1" x14ac:dyDescent="0.3">
      <c r="B6172" s="1172" t="s">
        <v>6932</v>
      </c>
      <c r="C6172" s="1207">
        <v>537052731.82746851</v>
      </c>
      <c r="D6172" s="1208">
        <v>5763049.5142793367</v>
      </c>
      <c r="E6172" s="1207">
        <v>21626034.999655012</v>
      </c>
      <c r="F6172" s="1211">
        <v>564441816.34140289</v>
      </c>
    </row>
    <row r="6173" spans="2:6" ht="13.15" customHeight="1" x14ac:dyDescent="0.3">
      <c r="B6173" s="1173" t="s">
        <v>6933</v>
      </c>
      <c r="C6173" s="1206">
        <v>31532287.097257707</v>
      </c>
      <c r="D6173" s="1206">
        <v>631601.57581012486</v>
      </c>
      <c r="E6173" s="1206">
        <v>88120466.31636712</v>
      </c>
      <c r="F6173" s="1210">
        <v>120284354.98943496</v>
      </c>
    </row>
    <row r="6174" spans="2:6" ht="13.15" customHeight="1" x14ac:dyDescent="0.3">
      <c r="B6174" s="1172" t="s">
        <v>6934</v>
      </c>
      <c r="C6174" s="1207">
        <v>822692493.67485869</v>
      </c>
      <c r="D6174" s="1208">
        <v>20389854.512107693</v>
      </c>
      <c r="E6174" s="1207">
        <v>125433975.11312315</v>
      </c>
      <c r="F6174" s="1211">
        <v>968516323.3000896</v>
      </c>
    </row>
    <row r="6175" spans="2:6" ht="13.15" customHeight="1" x14ac:dyDescent="0.3">
      <c r="B6175" s="1173" t="s">
        <v>6935</v>
      </c>
      <c r="C6175" s="1206">
        <v>386295503.98776948</v>
      </c>
      <c r="D6175" s="1206">
        <v>6396522.6897949809</v>
      </c>
      <c r="E6175" s="1206">
        <v>42662098.497095637</v>
      </c>
      <c r="F6175" s="1210">
        <v>435354125.17466009</v>
      </c>
    </row>
    <row r="6176" spans="2:6" ht="13.15" customHeight="1" x14ac:dyDescent="0.3">
      <c r="B6176" s="1172" t="s">
        <v>6936</v>
      </c>
      <c r="C6176" s="1207">
        <v>162782551.11949319</v>
      </c>
      <c r="D6176" s="1208">
        <v>3501988.2038752264</v>
      </c>
      <c r="E6176" s="1207">
        <v>18466349.672689777</v>
      </c>
      <c r="F6176" s="1211">
        <v>184750888.99605817</v>
      </c>
    </row>
    <row r="6177" spans="2:6" ht="13.15" customHeight="1" x14ac:dyDescent="0.3">
      <c r="B6177" s="1173" t="s">
        <v>6937</v>
      </c>
      <c r="C6177" s="1206">
        <v>192170048.46667418</v>
      </c>
      <c r="D6177" s="1206">
        <v>5456430.8226738973</v>
      </c>
      <c r="E6177" s="1206">
        <v>13344046.576290939</v>
      </c>
      <c r="F6177" s="1210">
        <v>210970525.865639</v>
      </c>
    </row>
    <row r="6178" spans="2:6" ht="13.15" customHeight="1" x14ac:dyDescent="0.3">
      <c r="B6178" s="1172" t="s">
        <v>6938</v>
      </c>
      <c r="C6178" s="1207">
        <v>691857588.09543848</v>
      </c>
      <c r="D6178" s="1208">
        <v>14236597.567495279</v>
      </c>
      <c r="E6178" s="1207">
        <v>71352569.427672341</v>
      </c>
      <c r="F6178" s="1211">
        <v>777446755.09060609</v>
      </c>
    </row>
    <row r="6179" spans="2:6" ht="13.15" customHeight="1" x14ac:dyDescent="0.3">
      <c r="B6179" s="1173" t="s">
        <v>6939</v>
      </c>
      <c r="C6179" s="1206">
        <v>766222451.60152042</v>
      </c>
      <c r="D6179" s="1206">
        <v>14269399.814965663</v>
      </c>
      <c r="E6179" s="1206">
        <v>61018216.319235593</v>
      </c>
      <c r="F6179" s="1210">
        <v>841510067.73572159</v>
      </c>
    </row>
    <row r="6180" spans="2:6" ht="13.15" customHeight="1" x14ac:dyDescent="0.3">
      <c r="B6180" s="1172" t="s">
        <v>6940</v>
      </c>
      <c r="C6180" s="1207">
        <v>199237422.89142415</v>
      </c>
      <c r="D6180" s="1208">
        <v>4283162.962166152</v>
      </c>
      <c r="E6180" s="1207">
        <v>90493980.599146187</v>
      </c>
      <c r="F6180" s="1211">
        <v>294014566.4527365</v>
      </c>
    </row>
    <row r="6181" spans="2:6" ht="13.15" customHeight="1" x14ac:dyDescent="0.3">
      <c r="B6181" s="1173" t="s">
        <v>6941</v>
      </c>
      <c r="C6181" s="1206">
        <v>101819073.47922917</v>
      </c>
      <c r="D6181" s="1206">
        <v>4241748.5416147383</v>
      </c>
      <c r="E6181" s="1206">
        <v>21162045.452369239</v>
      </c>
      <c r="F6181" s="1210">
        <v>127222867.47321315</v>
      </c>
    </row>
    <row r="6182" spans="2:6" ht="13.15" customHeight="1" x14ac:dyDescent="0.3">
      <c r="B6182" s="1172" t="s">
        <v>6942</v>
      </c>
      <c r="C6182" s="1207">
        <v>206006181.63095519</v>
      </c>
      <c r="D6182" s="1208">
        <v>2288516.1301444443</v>
      </c>
      <c r="E6182" s="1207">
        <v>19630424.73474969</v>
      </c>
      <c r="F6182" s="1211">
        <v>227925122.49584931</v>
      </c>
    </row>
    <row r="6183" spans="2:6" ht="13.15" customHeight="1" x14ac:dyDescent="0.3">
      <c r="B6183" s="1173" t="s">
        <v>6943</v>
      </c>
      <c r="C6183" s="1206">
        <v>276008142.99264026</v>
      </c>
      <c r="D6183" s="1206">
        <v>4611101.0038006017</v>
      </c>
      <c r="E6183" s="1206">
        <v>55402995.978741758</v>
      </c>
      <c r="F6183" s="1210">
        <v>336022239.97518265</v>
      </c>
    </row>
    <row r="6184" spans="2:6" ht="13.15" customHeight="1" x14ac:dyDescent="0.3">
      <c r="B6184" s="1172" t="s">
        <v>6944</v>
      </c>
      <c r="C6184" s="1207">
        <v>1759606.9206289195</v>
      </c>
      <c r="D6184" s="1208">
        <v>97520.195182233059</v>
      </c>
      <c r="E6184" s="1207">
        <v>864.35473011654574</v>
      </c>
      <c r="F6184" s="1211">
        <v>1857991.4705412691</v>
      </c>
    </row>
    <row r="6185" spans="2:6" ht="13.15" customHeight="1" x14ac:dyDescent="0.3">
      <c r="B6185" s="1173" t="s">
        <v>6945</v>
      </c>
      <c r="C6185" s="1206">
        <v>134047038.17876862</v>
      </c>
      <c r="D6185" s="1206">
        <v>1644432.5322381242</v>
      </c>
      <c r="E6185" s="1206">
        <v>13645714.925161317</v>
      </c>
      <c r="F6185" s="1210">
        <v>149337185.63616806</v>
      </c>
    </row>
    <row r="6186" spans="2:6" ht="13.15" customHeight="1" x14ac:dyDescent="0.3">
      <c r="B6186" s="1172" t="s">
        <v>6946</v>
      </c>
      <c r="C6186" s="1207">
        <v>117691855.73391925</v>
      </c>
      <c r="D6186" s="1208">
        <v>2649270.4914275226</v>
      </c>
      <c r="E6186" s="1207">
        <v>19065860.444668837</v>
      </c>
      <c r="F6186" s="1211">
        <v>139406986.6700156</v>
      </c>
    </row>
    <row r="6187" spans="2:6" ht="13.15" customHeight="1" x14ac:dyDescent="0.3">
      <c r="B6187" s="1173" t="s">
        <v>6947</v>
      </c>
      <c r="C6187" s="1206">
        <v>159930068.13828272</v>
      </c>
      <c r="D6187" s="1206">
        <v>1528984.3819819866</v>
      </c>
      <c r="E6187" s="1206">
        <v>18588818.990993593</v>
      </c>
      <c r="F6187" s="1210">
        <v>180047871.5112583</v>
      </c>
    </row>
    <row r="6188" spans="2:6" ht="13.15" customHeight="1" x14ac:dyDescent="0.3">
      <c r="B6188" s="1172" t="s">
        <v>6948</v>
      </c>
      <c r="C6188" s="1207">
        <v>1532604656.4502783</v>
      </c>
      <c r="D6188" s="1208">
        <v>35927185.730581224</v>
      </c>
      <c r="E6188" s="1207">
        <v>667586489.28389788</v>
      </c>
      <c r="F6188" s="1211">
        <v>2236118331.4647574</v>
      </c>
    </row>
    <row r="6189" spans="2:6" ht="13.15" customHeight="1" x14ac:dyDescent="0.3">
      <c r="B6189" s="1173" t="s">
        <v>6949</v>
      </c>
      <c r="C6189" s="1206">
        <v>349246541.29385078</v>
      </c>
      <c r="D6189" s="1206">
        <v>6653860.6132145291</v>
      </c>
      <c r="E6189" s="1206">
        <v>60519342.999143027</v>
      </c>
      <c r="F6189" s="1210">
        <v>416419744.90620834</v>
      </c>
    </row>
    <row r="6190" spans="2:6" ht="13.15" customHeight="1" x14ac:dyDescent="0.3">
      <c r="B6190" s="1172" t="s">
        <v>6950</v>
      </c>
      <c r="C6190" s="1207">
        <v>135770188.58913073</v>
      </c>
      <c r="D6190" s="1208">
        <v>4764121.8699494675</v>
      </c>
      <c r="E6190" s="1207">
        <v>38040370.896368869</v>
      </c>
      <c r="F6190" s="1211">
        <v>178574681.35544905</v>
      </c>
    </row>
    <row r="6191" spans="2:6" ht="13.15" customHeight="1" x14ac:dyDescent="0.3">
      <c r="B6191" s="1173" t="s">
        <v>6951</v>
      </c>
      <c r="C6191" s="1206">
        <v>31129217.365768868</v>
      </c>
      <c r="D6191" s="1206">
        <v>545381.33975218248</v>
      </c>
      <c r="E6191" s="1206">
        <v>2159590.2931961897</v>
      </c>
      <c r="F6191" s="1210">
        <v>33834188.998717241</v>
      </c>
    </row>
    <row r="6192" spans="2:6" ht="13.15" customHeight="1" x14ac:dyDescent="0.3">
      <c r="B6192" s="1172" t="s">
        <v>6952</v>
      </c>
      <c r="C6192" s="1207">
        <v>90663654.420070127</v>
      </c>
      <c r="D6192" s="1208">
        <v>1544140.1179432075</v>
      </c>
      <c r="E6192" s="1207">
        <v>2568368.3409177358</v>
      </c>
      <c r="F6192" s="1211">
        <v>94776162.878931075</v>
      </c>
    </row>
    <row r="6193" spans="2:6" ht="13.15" customHeight="1" x14ac:dyDescent="0.3">
      <c r="B6193" s="1173" t="s">
        <v>6953</v>
      </c>
      <c r="C6193" s="1206">
        <v>81040364.580774307</v>
      </c>
      <c r="D6193" s="1206">
        <v>1280863.7353076527</v>
      </c>
      <c r="E6193" s="1206">
        <v>16538795.839816194</v>
      </c>
      <c r="F6193" s="1210">
        <v>98860024.155898154</v>
      </c>
    </row>
    <row r="6194" spans="2:6" ht="13.15" customHeight="1" x14ac:dyDescent="0.3">
      <c r="B6194" s="1172" t="s">
        <v>6954</v>
      </c>
      <c r="C6194" s="1207">
        <v>15756995.285752922</v>
      </c>
      <c r="D6194" s="1208">
        <v>273478.71185736154</v>
      </c>
      <c r="E6194" s="1207">
        <v>7286634.0341268098</v>
      </c>
      <c r="F6194" s="1211">
        <v>23317108.031737093</v>
      </c>
    </row>
    <row r="6195" spans="2:6" ht="13.15" customHeight="1" x14ac:dyDescent="0.3">
      <c r="B6195" s="1173" t="s">
        <v>6955</v>
      </c>
      <c r="C6195" s="1206">
        <v>6891568160.8260736</v>
      </c>
      <c r="D6195" s="1206">
        <v>101276453.57467194</v>
      </c>
      <c r="E6195" s="1206">
        <v>7784674779.141963</v>
      </c>
      <c r="F6195" s="1210">
        <v>14777519393.542709</v>
      </c>
    </row>
    <row r="6196" spans="2:6" ht="13.15" customHeight="1" x14ac:dyDescent="0.3">
      <c r="B6196" s="1172" t="s">
        <v>6956</v>
      </c>
      <c r="C6196" s="1207">
        <v>6073760020.279541</v>
      </c>
      <c r="D6196" s="1208">
        <v>111376717.28772557</v>
      </c>
      <c r="E6196" s="1207">
        <v>2468525942.0696397</v>
      </c>
      <c r="F6196" s="1211">
        <v>8653662679.6369057</v>
      </c>
    </row>
    <row r="6197" spans="2:6" ht="13.15" customHeight="1" x14ac:dyDescent="0.3">
      <c r="B6197" s="1173" t="s">
        <v>6957</v>
      </c>
      <c r="C6197" s="1206">
        <v>1180642719.5771189</v>
      </c>
      <c r="D6197" s="1206">
        <v>20383325.021405719</v>
      </c>
      <c r="E6197" s="1206">
        <v>94080844.9561712</v>
      </c>
      <c r="F6197" s="1210">
        <v>1295106889.5546958</v>
      </c>
    </row>
    <row r="6198" spans="2:6" ht="13.15" customHeight="1" x14ac:dyDescent="0.3">
      <c r="B6198" s="1172" t="s">
        <v>6958</v>
      </c>
      <c r="C6198" s="1207">
        <v>898808498.54487967</v>
      </c>
      <c r="D6198" s="1208">
        <v>14190862.988225102</v>
      </c>
      <c r="E6198" s="1207">
        <v>95284418.769254729</v>
      </c>
      <c r="F6198" s="1211">
        <v>1008283780.3023595</v>
      </c>
    </row>
    <row r="6199" spans="2:6" ht="13.15" customHeight="1" x14ac:dyDescent="0.3">
      <c r="B6199" s="1173" t="s">
        <v>6959</v>
      </c>
      <c r="C6199" s="1206">
        <v>25462892.573406067</v>
      </c>
      <c r="D6199" s="1206">
        <v>190058.83926857705</v>
      </c>
      <c r="E6199" s="1206">
        <v>1513238.1739397524</v>
      </c>
      <c r="F6199" s="1210">
        <v>27166189.586614396</v>
      </c>
    </row>
    <row r="6200" spans="2:6" ht="13.15" customHeight="1" x14ac:dyDescent="0.3">
      <c r="B6200" s="1172" t="s">
        <v>6960</v>
      </c>
      <c r="C6200" s="1207">
        <v>754842285.66633499</v>
      </c>
      <c r="D6200" s="1208">
        <v>15034067.908184621</v>
      </c>
      <c r="E6200" s="1207">
        <v>58793076.139747232</v>
      </c>
      <c r="F6200" s="1211">
        <v>828669429.7142669</v>
      </c>
    </row>
    <row r="6201" spans="2:6" ht="13.15" customHeight="1" x14ac:dyDescent="0.3">
      <c r="B6201" s="1173" t="s">
        <v>6961</v>
      </c>
      <c r="C6201" s="1206">
        <v>196740629.83247942</v>
      </c>
      <c r="D6201" s="1206">
        <v>511115.58574514929</v>
      </c>
      <c r="E6201" s="1206">
        <v>98412026.835238829</v>
      </c>
      <c r="F6201" s="1210">
        <v>295663772.25346339</v>
      </c>
    </row>
    <row r="6202" spans="2:6" ht="13.15" customHeight="1" x14ac:dyDescent="0.3">
      <c r="B6202" s="1172" t="s">
        <v>6962</v>
      </c>
      <c r="C6202" s="1207">
        <v>1764512028.0252624</v>
      </c>
      <c r="D6202" s="1208">
        <v>18231787.474219982</v>
      </c>
      <c r="E6202" s="1207">
        <v>1092570510.0853698</v>
      </c>
      <c r="F6202" s="1211">
        <v>2875314325.5848522</v>
      </c>
    </row>
    <row r="6203" spans="2:6" ht="13.15" customHeight="1" x14ac:dyDescent="0.3">
      <c r="B6203" s="1173" t="s">
        <v>6963</v>
      </c>
      <c r="C6203" s="1206">
        <v>2076015294.4352825</v>
      </c>
      <c r="D6203" s="1206">
        <v>34126186.143278502</v>
      </c>
      <c r="E6203" s="1206">
        <v>738504121.44067812</v>
      </c>
      <c r="F6203" s="1210">
        <v>2848645602.0192394</v>
      </c>
    </row>
    <row r="6204" spans="2:6" ht="13.15" customHeight="1" x14ac:dyDescent="0.3">
      <c r="B6204" s="1172" t="s">
        <v>6964</v>
      </c>
      <c r="C6204" s="1207">
        <v>2811059783.449441</v>
      </c>
      <c r="D6204" s="1208">
        <v>47066440.579405442</v>
      </c>
      <c r="E6204" s="1207">
        <v>193973480.07457411</v>
      </c>
      <c r="F6204" s="1211">
        <v>3052099704.1034203</v>
      </c>
    </row>
    <row r="6205" spans="2:6" ht="13.15" customHeight="1" x14ac:dyDescent="0.3">
      <c r="B6205" s="1173" t="s">
        <v>6965</v>
      </c>
      <c r="C6205" s="1206">
        <v>2859865356.2688303</v>
      </c>
      <c r="D6205" s="1206">
        <v>45502866.783316992</v>
      </c>
      <c r="E6205" s="1206">
        <v>242521431.15248883</v>
      </c>
      <c r="F6205" s="1210">
        <v>3147889654.2046361</v>
      </c>
    </row>
    <row r="6206" spans="2:6" ht="13.15" customHeight="1" x14ac:dyDescent="0.3">
      <c r="B6206" s="1172" t="s">
        <v>6966</v>
      </c>
      <c r="C6206" s="1207">
        <v>3003097659.998744</v>
      </c>
      <c r="D6206" s="1208">
        <v>49681403.100291163</v>
      </c>
      <c r="E6206" s="1207">
        <v>913398670.33153582</v>
      </c>
      <c r="F6206" s="1211">
        <v>3966177733.4305711</v>
      </c>
    </row>
    <row r="6207" spans="2:6" ht="13.15" customHeight="1" x14ac:dyDescent="0.3">
      <c r="B6207" s="1173" t="s">
        <v>6967</v>
      </c>
      <c r="C6207" s="1206">
        <v>6689500374.6338253</v>
      </c>
      <c r="D6207" s="1206">
        <v>150328577.0085623</v>
      </c>
      <c r="E6207" s="1206">
        <v>3000321418.5992026</v>
      </c>
      <c r="F6207" s="1210">
        <v>9840150370.2415905</v>
      </c>
    </row>
    <row r="6208" spans="2:6" ht="13.15" customHeight="1" x14ac:dyDescent="0.3">
      <c r="B6208" s="1172" t="s">
        <v>6968</v>
      </c>
      <c r="C6208" s="1207">
        <v>1161644508.4085467</v>
      </c>
      <c r="D6208" s="1208">
        <v>16750493.704283101</v>
      </c>
      <c r="E6208" s="1207">
        <v>119268416.01030017</v>
      </c>
      <c r="F6208" s="1211">
        <v>1297663418.1231298</v>
      </c>
    </row>
    <row r="6209" spans="2:6" ht="13.15" customHeight="1" x14ac:dyDescent="0.3">
      <c r="B6209" s="1173" t="s">
        <v>6969</v>
      </c>
      <c r="C6209" s="1206">
        <v>2204375117.0124335</v>
      </c>
      <c r="D6209" s="1206">
        <v>41937089.395493522</v>
      </c>
      <c r="E6209" s="1206">
        <v>222935405.17848149</v>
      </c>
      <c r="F6209" s="1210">
        <v>2469247611.5864086</v>
      </c>
    </row>
    <row r="6210" spans="2:6" ht="13.15" customHeight="1" x14ac:dyDescent="0.3">
      <c r="B6210" s="1172" t="s">
        <v>6970</v>
      </c>
      <c r="C6210" s="1207">
        <v>77014173.126705423</v>
      </c>
      <c r="D6210" s="1208">
        <v>2159417.9669984416</v>
      </c>
      <c r="E6210" s="1207">
        <v>8200408.6418579472</v>
      </c>
      <c r="F6210" s="1211">
        <v>87373999.735561818</v>
      </c>
    </row>
    <row r="6211" spans="2:6" ht="13.15" customHeight="1" x14ac:dyDescent="0.3">
      <c r="B6211" s="1173" t="s">
        <v>6971</v>
      </c>
      <c r="C6211" s="1206">
        <v>182735458.61684895</v>
      </c>
      <c r="D6211" s="1206">
        <v>4097494.6425075121</v>
      </c>
      <c r="E6211" s="1206">
        <v>34176907.778238028</v>
      </c>
      <c r="F6211" s="1210">
        <v>221009861.0375945</v>
      </c>
    </row>
    <row r="6212" spans="2:6" ht="13.15" customHeight="1" x14ac:dyDescent="0.3">
      <c r="B6212" s="1172" t="s">
        <v>6972</v>
      </c>
      <c r="C6212" s="1207">
        <v>821452426.16084051</v>
      </c>
      <c r="D6212" s="1208">
        <v>22617508.47137722</v>
      </c>
      <c r="E6212" s="1207">
        <v>375729621.69028765</v>
      </c>
      <c r="F6212" s="1211">
        <v>1219799556.3225055</v>
      </c>
    </row>
    <row r="6213" spans="2:6" ht="13.15" customHeight="1" x14ac:dyDescent="0.3">
      <c r="B6213" s="1173" t="s">
        <v>6973</v>
      </c>
      <c r="C6213" s="1206">
        <v>1011531618.6660347</v>
      </c>
      <c r="D6213" s="1206">
        <v>75387599.900724113</v>
      </c>
      <c r="E6213" s="1206">
        <v>578119795.61116409</v>
      </c>
      <c r="F6213" s="1210">
        <v>1665039014.177923</v>
      </c>
    </row>
    <row r="6214" spans="2:6" ht="13.15" customHeight="1" x14ac:dyDescent="0.3">
      <c r="B6214" s="1172" t="s">
        <v>6974</v>
      </c>
      <c r="C6214" s="1207">
        <v>361805740.81013626</v>
      </c>
      <c r="D6214" s="1208">
        <v>7940733.168629366</v>
      </c>
      <c r="E6214" s="1207">
        <v>33643726.943511404</v>
      </c>
      <c r="F6214" s="1211">
        <v>403390200.92227703</v>
      </c>
    </row>
    <row r="6215" spans="2:6" ht="13.15" customHeight="1" x14ac:dyDescent="0.3">
      <c r="B6215" s="1173" t="s">
        <v>6975</v>
      </c>
      <c r="C6215" s="1206">
        <v>998350337.27418661</v>
      </c>
      <c r="D6215" s="1206">
        <v>28878164.280294225</v>
      </c>
      <c r="E6215" s="1206">
        <v>321811387.79005545</v>
      </c>
      <c r="F6215" s="1210">
        <v>1349039889.3445363</v>
      </c>
    </row>
    <row r="6216" spans="2:6" ht="13.15" customHeight="1" x14ac:dyDescent="0.3">
      <c r="B6216" s="1172" t="s">
        <v>6976</v>
      </c>
      <c r="C6216" s="1207">
        <v>240344937.3125698</v>
      </c>
      <c r="D6216" s="1208">
        <v>6488160.7144741546</v>
      </c>
      <c r="E6216" s="1207">
        <v>19837314.473629061</v>
      </c>
      <c r="F6216" s="1211">
        <v>266670412.500673</v>
      </c>
    </row>
    <row r="6217" spans="2:6" ht="13.15" customHeight="1" x14ac:dyDescent="0.3">
      <c r="B6217" s="1173" t="s">
        <v>6977</v>
      </c>
      <c r="C6217" s="1206">
        <v>236705157.55908152</v>
      </c>
      <c r="D6217" s="1206">
        <v>6956440.5896659577</v>
      </c>
      <c r="E6217" s="1206">
        <v>23132399.050697219</v>
      </c>
      <c r="F6217" s="1210">
        <v>266793997.19944468</v>
      </c>
    </row>
    <row r="6218" spans="2:6" ht="13.15" customHeight="1" x14ac:dyDescent="0.3">
      <c r="B6218" s="1172" t="s">
        <v>6978</v>
      </c>
      <c r="C6218" s="1207">
        <v>1646594196.5441833</v>
      </c>
      <c r="D6218" s="1208">
        <v>23582916.187146589</v>
      </c>
      <c r="E6218" s="1207">
        <v>340389442.77839333</v>
      </c>
      <c r="F6218" s="1211">
        <v>2010566555.5097232</v>
      </c>
    </row>
    <row r="6219" spans="2:6" ht="13.15" customHeight="1" x14ac:dyDescent="0.3">
      <c r="B6219" s="1173" t="s">
        <v>6979</v>
      </c>
      <c r="C6219" s="1206">
        <v>2543160551.4370379</v>
      </c>
      <c r="D6219" s="1206">
        <v>52621489.22716403</v>
      </c>
      <c r="E6219" s="1206">
        <v>1059716578.6323681</v>
      </c>
      <c r="F6219" s="1210">
        <v>3655498619.2965698</v>
      </c>
    </row>
    <row r="6220" spans="2:6" ht="13.15" customHeight="1" x14ac:dyDescent="0.3">
      <c r="B6220" s="1172" t="s">
        <v>6980</v>
      </c>
      <c r="C6220" s="1207">
        <v>1837253006.6002474</v>
      </c>
      <c r="D6220" s="1208">
        <v>38026219.980764769</v>
      </c>
      <c r="E6220" s="1207">
        <v>111178216.20990336</v>
      </c>
      <c r="F6220" s="1211">
        <v>1986457442.7909155</v>
      </c>
    </row>
    <row r="6221" spans="2:6" ht="13.15" customHeight="1" x14ac:dyDescent="0.3">
      <c r="B6221" s="1173" t="s">
        <v>6981</v>
      </c>
      <c r="C6221" s="1206">
        <v>1854813848.1674044</v>
      </c>
      <c r="D6221" s="1206">
        <v>52946064.018199883</v>
      </c>
      <c r="E6221" s="1206">
        <v>2379937700.1820025</v>
      </c>
      <c r="F6221" s="1210">
        <v>4287697612.3676071</v>
      </c>
    </row>
    <row r="6222" spans="2:6" ht="13.15" customHeight="1" x14ac:dyDescent="0.3">
      <c r="B6222" s="1172" t="s">
        <v>6982</v>
      </c>
      <c r="C6222" s="1207">
        <v>3577411949.2260685</v>
      </c>
      <c r="D6222" s="1208">
        <v>124847619.49299076</v>
      </c>
      <c r="E6222" s="1207">
        <v>2492310694.9214878</v>
      </c>
      <c r="F6222" s="1211">
        <v>6194570263.6405468</v>
      </c>
    </row>
    <row r="6223" spans="2:6" ht="13.15" customHeight="1" x14ac:dyDescent="0.3">
      <c r="B6223" s="1173" t="s">
        <v>6983</v>
      </c>
      <c r="C6223" s="1206">
        <v>1977822756.2095571</v>
      </c>
      <c r="D6223" s="1206">
        <v>55101555.847470194</v>
      </c>
      <c r="E6223" s="1206">
        <v>690565916.45158505</v>
      </c>
      <c r="F6223" s="1210">
        <v>2723490228.5086126</v>
      </c>
    </row>
    <row r="6224" spans="2:6" ht="13.15" customHeight="1" x14ac:dyDescent="0.3">
      <c r="B6224" s="1172" t="s">
        <v>6984</v>
      </c>
      <c r="C6224" s="1207">
        <v>14476073404.766937</v>
      </c>
      <c r="D6224" s="1208">
        <v>247464700.23017466</v>
      </c>
      <c r="E6224" s="1207">
        <v>3611455642.3362412</v>
      </c>
      <c r="F6224" s="1211">
        <v>18334993747.333355</v>
      </c>
    </row>
    <row r="6225" spans="2:6" ht="13.15" customHeight="1" x14ac:dyDescent="0.3">
      <c r="B6225" s="1173" t="s">
        <v>6985</v>
      </c>
      <c r="C6225" s="1206">
        <v>1051777.1482582886</v>
      </c>
      <c r="D6225" s="1206">
        <v>140327.76137910932</v>
      </c>
      <c r="E6225" s="1206">
        <v>31001131.969230771</v>
      </c>
      <c r="F6225" s="1210">
        <v>32193236.87886817</v>
      </c>
    </row>
    <row r="6226" spans="2:6" ht="13.15" customHeight="1" x14ac:dyDescent="0.3">
      <c r="B6226" s="1172" t="s">
        <v>6986</v>
      </c>
      <c r="C6226" s="1207">
        <v>2731019310.3468838</v>
      </c>
      <c r="D6226" s="1208">
        <v>54106272.897303663</v>
      </c>
      <c r="E6226" s="1207">
        <v>537202501.23940074</v>
      </c>
      <c r="F6226" s="1211">
        <v>3322328084.4835882</v>
      </c>
    </row>
    <row r="6227" spans="2:6" ht="13.15" customHeight="1" x14ac:dyDescent="0.3">
      <c r="B6227" s="1173" t="s">
        <v>6987</v>
      </c>
      <c r="C6227" s="1206">
        <v>117536608.34750232</v>
      </c>
      <c r="D6227" s="1206">
        <v>2294398.3006475009</v>
      </c>
      <c r="E6227" s="1206">
        <v>9809371.5655388106</v>
      </c>
      <c r="F6227" s="1210">
        <v>129640378.21368863</v>
      </c>
    </row>
    <row r="6228" spans="2:6" ht="13.15" customHeight="1" x14ac:dyDescent="0.3">
      <c r="B6228" s="1172" t="s">
        <v>6988</v>
      </c>
      <c r="C6228" s="1207">
        <v>30025691.088704932</v>
      </c>
      <c r="D6228" s="1208">
        <v>775545.88699613651</v>
      </c>
      <c r="E6228" s="1207">
        <v>3142855.53832734</v>
      </c>
      <c r="F6228" s="1211">
        <v>33944092.514028408</v>
      </c>
    </row>
    <row r="6229" spans="2:6" ht="13.15" customHeight="1" x14ac:dyDescent="0.3">
      <c r="B6229" s="1173" t="s">
        <v>6989</v>
      </c>
      <c r="C6229" s="1206">
        <v>783104956.30348742</v>
      </c>
      <c r="D6229" s="1206">
        <v>17736840.821269117</v>
      </c>
      <c r="E6229" s="1206">
        <v>111384167.49717177</v>
      </c>
      <c r="F6229" s="1210">
        <v>912225964.62192833</v>
      </c>
    </row>
    <row r="6230" spans="2:6" ht="13.15" customHeight="1" x14ac:dyDescent="0.3">
      <c r="B6230" s="1172" t="s">
        <v>6990</v>
      </c>
      <c r="C6230" s="1207">
        <v>485363135.00113434</v>
      </c>
      <c r="D6230" s="1208">
        <v>24330655.449946441</v>
      </c>
      <c r="E6230" s="1207">
        <v>498297539.07014221</v>
      </c>
      <c r="F6230" s="1211">
        <v>1007991329.5212231</v>
      </c>
    </row>
    <row r="6231" spans="2:6" ht="13.15" customHeight="1" x14ac:dyDescent="0.3">
      <c r="B6231" s="1173" t="s">
        <v>6991</v>
      </c>
      <c r="C6231" s="1206">
        <v>1469057818.6068406</v>
      </c>
      <c r="D6231" s="1206">
        <v>35835055.17966374</v>
      </c>
      <c r="E6231" s="1206">
        <v>553668296.87121952</v>
      </c>
      <c r="F6231" s="1210">
        <v>2058561170.6577239</v>
      </c>
    </row>
    <row r="6232" spans="2:6" ht="13.15" customHeight="1" x14ac:dyDescent="0.3">
      <c r="B6232" s="1172" t="s">
        <v>6992</v>
      </c>
      <c r="C6232" s="1207">
        <v>910745343.10312736</v>
      </c>
      <c r="D6232" s="1208">
        <v>25245923.994657539</v>
      </c>
      <c r="E6232" s="1207">
        <v>655288010.95591342</v>
      </c>
      <c r="F6232" s="1211">
        <v>1591279278.0536983</v>
      </c>
    </row>
    <row r="6233" spans="2:6" ht="13.15" customHeight="1" x14ac:dyDescent="0.3">
      <c r="B6233" s="1173" t="s">
        <v>6993</v>
      </c>
      <c r="C6233" s="1206">
        <v>1476371923.0467665</v>
      </c>
      <c r="D6233" s="1206">
        <v>31710457.521871813</v>
      </c>
      <c r="E6233" s="1206">
        <v>606605290.56688416</v>
      </c>
      <c r="F6233" s="1210">
        <v>2114687671.1355224</v>
      </c>
    </row>
    <row r="6234" spans="2:6" ht="13.15" customHeight="1" x14ac:dyDescent="0.3">
      <c r="B6234" s="1172" t="s">
        <v>6994</v>
      </c>
      <c r="C6234" s="1207">
        <v>122254927.33169204</v>
      </c>
      <c r="D6234" s="1208">
        <v>541764.78994527983</v>
      </c>
      <c r="E6234" s="1207">
        <v>51939948.910102166</v>
      </c>
      <c r="F6234" s="1211">
        <v>174736641.03173947</v>
      </c>
    </row>
    <row r="6235" spans="2:6" ht="13.15" customHeight="1" x14ac:dyDescent="0.3">
      <c r="B6235" s="1173" t="s">
        <v>6995</v>
      </c>
      <c r="C6235" s="1206">
        <v>2314158367.7607298</v>
      </c>
      <c r="D6235" s="1206">
        <v>54264078.304053158</v>
      </c>
      <c r="E6235" s="1206">
        <v>462847945.86360484</v>
      </c>
      <c r="F6235" s="1210">
        <v>2831270391.9283881</v>
      </c>
    </row>
    <row r="6236" spans="2:6" ht="13.15" customHeight="1" x14ac:dyDescent="0.3">
      <c r="B6236" s="1172" t="s">
        <v>6996</v>
      </c>
      <c r="C6236" s="1207">
        <v>1348784514.2470651</v>
      </c>
      <c r="D6236" s="1208">
        <v>16623576.72876383</v>
      </c>
      <c r="E6236" s="1207">
        <v>126952402.48452039</v>
      </c>
      <c r="F6236" s="1211">
        <v>1492360493.4603493</v>
      </c>
    </row>
    <row r="6237" spans="2:6" ht="13.15" customHeight="1" x14ac:dyDescent="0.3">
      <c r="B6237" s="1173" t="s">
        <v>6997</v>
      </c>
      <c r="C6237" s="1206">
        <v>4852738233.780427</v>
      </c>
      <c r="D6237" s="1206">
        <v>75848027.500459209</v>
      </c>
      <c r="E6237" s="1206">
        <v>428437607.92248762</v>
      </c>
      <c r="F6237" s="1210">
        <v>5357023869.2033739</v>
      </c>
    </row>
    <row r="6238" spans="2:6" ht="13.15" customHeight="1" x14ac:dyDescent="0.3">
      <c r="B6238" s="1172" t="s">
        <v>6998</v>
      </c>
      <c r="C6238" s="1207">
        <v>3072106420.4028239</v>
      </c>
      <c r="D6238" s="1208">
        <v>35394610.07302469</v>
      </c>
      <c r="E6238" s="1207">
        <v>478889648.88080484</v>
      </c>
      <c r="F6238" s="1211">
        <v>3586390679.3566537</v>
      </c>
    </row>
    <row r="6239" spans="2:6" ht="13.15" customHeight="1" x14ac:dyDescent="0.3">
      <c r="B6239" s="1173" t="s">
        <v>6999</v>
      </c>
      <c r="C6239" s="1206">
        <v>3469870022.8823786</v>
      </c>
      <c r="D6239" s="1206">
        <v>67322299.810340628</v>
      </c>
      <c r="E6239" s="1206">
        <v>406034110.33090377</v>
      </c>
      <c r="F6239" s="1210">
        <v>3943226433.0236225</v>
      </c>
    </row>
    <row r="6240" spans="2:6" ht="13.15" customHeight="1" x14ac:dyDescent="0.3">
      <c r="B6240" s="1172" t="s">
        <v>7000</v>
      </c>
      <c r="C6240" s="1207">
        <v>1670820298.5932586</v>
      </c>
      <c r="D6240" s="1208">
        <v>273071294.15301824</v>
      </c>
      <c r="E6240" s="1207">
        <v>4308066854.874486</v>
      </c>
      <c r="F6240" s="1211">
        <v>6251958447.6207628</v>
      </c>
    </row>
    <row r="6241" spans="2:6" ht="13.15" customHeight="1" x14ac:dyDescent="0.3">
      <c r="B6241" s="1173" t="s">
        <v>7001</v>
      </c>
      <c r="C6241" s="1206">
        <v>2157452311.3094096</v>
      </c>
      <c r="D6241" s="1206">
        <v>32510094.978009637</v>
      </c>
      <c r="E6241" s="1206">
        <v>50171360.696170896</v>
      </c>
      <c r="F6241" s="1210">
        <v>2240133766.9835901</v>
      </c>
    </row>
    <row r="6242" spans="2:6" ht="13.15" customHeight="1" x14ac:dyDescent="0.3">
      <c r="B6242" s="1172" t="s">
        <v>7002</v>
      </c>
      <c r="C6242" s="1207">
        <v>986894390.95249081</v>
      </c>
      <c r="D6242" s="1208">
        <v>21401545.622098487</v>
      </c>
      <c r="E6242" s="1207">
        <v>71309279.217411026</v>
      </c>
      <c r="F6242" s="1211">
        <v>1079605215.7920003</v>
      </c>
    </row>
    <row r="6243" spans="2:6" ht="13.15" customHeight="1" x14ac:dyDescent="0.3">
      <c r="B6243" s="1173" t="s">
        <v>7003</v>
      </c>
      <c r="C6243" s="1206">
        <v>30243474.361646913</v>
      </c>
      <c r="D6243" s="1206">
        <v>606313.87151828152</v>
      </c>
      <c r="E6243" s="1206">
        <v>18175887.633749891</v>
      </c>
      <c r="F6243" s="1210">
        <v>49025675.866915084</v>
      </c>
    </row>
    <row r="6244" spans="2:6" ht="13.15" customHeight="1" x14ac:dyDescent="0.3">
      <c r="B6244" s="1172" t="s">
        <v>7004</v>
      </c>
      <c r="C6244" s="1207">
        <v>2216966540.2606401</v>
      </c>
      <c r="D6244" s="1208">
        <v>28218981.235139612</v>
      </c>
      <c r="E6244" s="1207">
        <v>353561558.42660165</v>
      </c>
      <c r="F6244" s="1211">
        <v>2598747079.9223814</v>
      </c>
    </row>
    <row r="6245" spans="2:6" ht="13.15" customHeight="1" x14ac:dyDescent="0.3">
      <c r="B6245" s="1173" t="s">
        <v>7005</v>
      </c>
      <c r="C6245" s="1206">
        <v>2028933554.7324417</v>
      </c>
      <c r="D6245" s="1206">
        <v>26614921.782263365</v>
      </c>
      <c r="E6245" s="1206">
        <v>190571481.30659801</v>
      </c>
      <c r="F6245" s="1210">
        <v>2246119957.8213029</v>
      </c>
    </row>
    <row r="6246" spans="2:6" ht="13.15" customHeight="1" x14ac:dyDescent="0.3">
      <c r="B6246" s="1172" t="s">
        <v>7006</v>
      </c>
      <c r="C6246" s="1207">
        <v>1464132093.4837172</v>
      </c>
      <c r="D6246" s="1208">
        <v>23009981.52240644</v>
      </c>
      <c r="E6246" s="1207">
        <v>80085670.918772236</v>
      </c>
      <c r="F6246" s="1211">
        <v>1567227745.9248958</v>
      </c>
    </row>
    <row r="6247" spans="2:6" ht="13.15" customHeight="1" x14ac:dyDescent="0.3">
      <c r="B6247" s="1173" t="s">
        <v>7007</v>
      </c>
      <c r="C6247" s="1206">
        <v>2574766161.1785407</v>
      </c>
      <c r="D6247" s="1206">
        <v>93937488.963990405</v>
      </c>
      <c r="E6247" s="1206">
        <v>3688985069.8756738</v>
      </c>
      <c r="F6247" s="1210">
        <v>6357688720.0182047</v>
      </c>
    </row>
    <row r="6248" spans="2:6" ht="13.15" customHeight="1" x14ac:dyDescent="0.3">
      <c r="B6248" s="1172" t="s">
        <v>7008</v>
      </c>
      <c r="C6248" s="1207">
        <v>3778729304.7800174</v>
      </c>
      <c r="D6248" s="1208">
        <v>55311695.68508292</v>
      </c>
      <c r="E6248" s="1207">
        <v>268757036.05508476</v>
      </c>
      <c r="F6248" s="1211">
        <v>4102798036.520185</v>
      </c>
    </row>
    <row r="6249" spans="2:6" ht="13.15" customHeight="1" x14ac:dyDescent="0.3">
      <c r="B6249" s="1173" t="s">
        <v>7009</v>
      </c>
      <c r="C6249" s="1206">
        <v>1454357242.8714023</v>
      </c>
      <c r="D6249" s="1206">
        <v>24269300.752833288</v>
      </c>
      <c r="E6249" s="1206">
        <v>156175383.05961636</v>
      </c>
      <c r="F6249" s="1210">
        <v>1634801926.683852</v>
      </c>
    </row>
    <row r="6250" spans="2:6" ht="13.15" customHeight="1" x14ac:dyDescent="0.3">
      <c r="B6250" s="1172" t="s">
        <v>7010</v>
      </c>
      <c r="C6250" s="1207">
        <v>1071782214.5081614</v>
      </c>
      <c r="D6250" s="1208">
        <v>17959476.753156289</v>
      </c>
      <c r="E6250" s="1207">
        <v>200680732.49510777</v>
      </c>
      <c r="F6250" s="1211">
        <v>1290422423.7564254</v>
      </c>
    </row>
    <row r="6251" spans="2:6" ht="13.15" customHeight="1" x14ac:dyDescent="0.3">
      <c r="B6251" s="1173" t="s">
        <v>7011</v>
      </c>
      <c r="C6251" s="1206">
        <v>2256545338.9928474</v>
      </c>
      <c r="D6251" s="1206">
        <v>46076111.035978325</v>
      </c>
      <c r="E6251" s="1206">
        <v>503392728.99734497</v>
      </c>
      <c r="F6251" s="1210">
        <v>2806014179.0261707</v>
      </c>
    </row>
    <row r="6252" spans="2:6" ht="13.15" customHeight="1" x14ac:dyDescent="0.3">
      <c r="B6252" s="1172" t="s">
        <v>7012</v>
      </c>
      <c r="C6252" s="1207">
        <v>1863961701.4196255</v>
      </c>
      <c r="D6252" s="1208">
        <v>31561236.143846951</v>
      </c>
      <c r="E6252" s="1207">
        <v>787501077.07425678</v>
      </c>
      <c r="F6252" s="1211">
        <v>2683024014.6377292</v>
      </c>
    </row>
    <row r="6253" spans="2:6" ht="13.15" customHeight="1" x14ac:dyDescent="0.3">
      <c r="B6253" s="1173" t="s">
        <v>7013</v>
      </c>
      <c r="C6253" s="1206">
        <v>17975790.386258855</v>
      </c>
      <c r="D6253" s="1206">
        <v>327445.51539615873</v>
      </c>
      <c r="E6253" s="1206">
        <v>34377235.236694917</v>
      </c>
      <c r="F6253" s="1210">
        <v>52680471.138349935</v>
      </c>
    </row>
    <row r="6254" spans="2:6" ht="13.15" customHeight="1" x14ac:dyDescent="0.3">
      <c r="B6254" s="1172" t="s">
        <v>7014</v>
      </c>
      <c r="C6254" s="1207">
        <v>2820811968.216423</v>
      </c>
      <c r="D6254" s="1208">
        <v>35509284.253477782</v>
      </c>
      <c r="E6254" s="1207">
        <v>231869762.45580721</v>
      </c>
      <c r="F6254" s="1211">
        <v>3088191014.9257078</v>
      </c>
    </row>
    <row r="6255" spans="2:6" ht="13.15" customHeight="1" x14ac:dyDescent="0.3">
      <c r="B6255" s="1173" t="s">
        <v>7015</v>
      </c>
      <c r="C6255" s="1206">
        <v>6593840403.2711248</v>
      </c>
      <c r="D6255" s="1206">
        <v>106265237.77017458</v>
      </c>
      <c r="E6255" s="1206">
        <v>881593066.52213597</v>
      </c>
      <c r="F6255" s="1210">
        <v>7581698707.5634356</v>
      </c>
    </row>
    <row r="6256" spans="2:6" ht="13.15" customHeight="1" x14ac:dyDescent="0.3">
      <c r="B6256" s="1172" t="s">
        <v>7016</v>
      </c>
      <c r="C6256" s="1207">
        <v>3582655405.8075829</v>
      </c>
      <c r="D6256" s="1208">
        <v>61282929.004200108</v>
      </c>
      <c r="E6256" s="1207">
        <v>1268749209.6120255</v>
      </c>
      <c r="F6256" s="1211">
        <v>4912687544.4238081</v>
      </c>
    </row>
    <row r="6257" spans="2:6" ht="13.15" customHeight="1" x14ac:dyDescent="0.3">
      <c r="B6257" s="1173" t="s">
        <v>7017</v>
      </c>
      <c r="C6257" s="1206">
        <v>2584219457.1778269</v>
      </c>
      <c r="D6257" s="1206">
        <v>36657039.254841894</v>
      </c>
      <c r="E6257" s="1206">
        <v>254223702.72876719</v>
      </c>
      <c r="F6257" s="1210">
        <v>2875100199.1614361</v>
      </c>
    </row>
    <row r="6258" spans="2:6" ht="13.15" customHeight="1" x14ac:dyDescent="0.3">
      <c r="B6258" s="1172" t="s">
        <v>7018</v>
      </c>
      <c r="C6258" s="1207">
        <v>2585862730.9645724</v>
      </c>
      <c r="D6258" s="1208">
        <v>50038273.54038091</v>
      </c>
      <c r="E6258" s="1207">
        <v>1052775579.2899208</v>
      </c>
      <c r="F6258" s="1211">
        <v>3688676583.7948742</v>
      </c>
    </row>
    <row r="6259" spans="2:6" ht="13.15" customHeight="1" x14ac:dyDescent="0.3">
      <c r="B6259" s="1173" t="s">
        <v>7019</v>
      </c>
      <c r="C6259" s="1206">
        <v>22047313.530996472</v>
      </c>
      <c r="D6259" s="1206">
        <v>678236.7744874584</v>
      </c>
      <c r="E6259" s="1206">
        <v>12404169.152483014</v>
      </c>
      <c r="F6259" s="1210">
        <v>35129719.457966946</v>
      </c>
    </row>
    <row r="6260" spans="2:6" ht="13.15" customHeight="1" x14ac:dyDescent="0.3">
      <c r="B6260" s="1172" t="s">
        <v>7020</v>
      </c>
      <c r="C6260" s="1207">
        <v>1643543592.2281535</v>
      </c>
      <c r="D6260" s="1208">
        <v>19973177.314510867</v>
      </c>
      <c r="E6260" s="1207">
        <v>144971365.7557469</v>
      </c>
      <c r="F6260" s="1211">
        <v>1808488135.2984111</v>
      </c>
    </row>
    <row r="6261" spans="2:6" ht="13.15" customHeight="1" x14ac:dyDescent="0.3">
      <c r="B6261" s="1173" t="s">
        <v>7021</v>
      </c>
      <c r="C6261" s="1206">
        <v>2614641527.4774117</v>
      </c>
      <c r="D6261" s="1206">
        <v>26252957.213651892</v>
      </c>
      <c r="E6261" s="1206">
        <v>511423926.26535898</v>
      </c>
      <c r="F6261" s="1210">
        <v>3152318410.9564223</v>
      </c>
    </row>
    <row r="6262" spans="2:6" ht="13.15" customHeight="1" x14ac:dyDescent="0.3">
      <c r="B6262" s="1172" t="s">
        <v>7022</v>
      </c>
      <c r="C6262" s="1207">
        <v>2617514082.020453</v>
      </c>
      <c r="D6262" s="1208">
        <v>40480914.463709652</v>
      </c>
      <c r="E6262" s="1207">
        <v>257527188.09755394</v>
      </c>
      <c r="F6262" s="1211">
        <v>2915522184.5817165</v>
      </c>
    </row>
    <row r="6263" spans="2:6" ht="13.15" customHeight="1" x14ac:dyDescent="0.3">
      <c r="B6263" s="1173" t="s">
        <v>7023</v>
      </c>
      <c r="C6263" s="1206">
        <v>1863485309.0438919</v>
      </c>
      <c r="D6263" s="1206">
        <v>24057021.944128525</v>
      </c>
      <c r="E6263" s="1206">
        <v>157926122.33827862</v>
      </c>
      <c r="F6263" s="1210">
        <v>2045468453.326299</v>
      </c>
    </row>
    <row r="6264" spans="2:6" ht="13.15" customHeight="1" x14ac:dyDescent="0.3">
      <c r="B6264" s="1172" t="s">
        <v>7024</v>
      </c>
      <c r="C6264" s="1207">
        <v>3791736086.4710388</v>
      </c>
      <c r="D6264" s="1208">
        <v>83295657.471486717</v>
      </c>
      <c r="E6264" s="1207">
        <v>733369783.3782208</v>
      </c>
      <c r="F6264" s="1211">
        <v>4608401527.3207464</v>
      </c>
    </row>
    <row r="6265" spans="2:6" ht="13.15" customHeight="1" x14ac:dyDescent="0.3">
      <c r="B6265" s="1173" t="s">
        <v>7025</v>
      </c>
      <c r="C6265" s="1206">
        <v>2169634520.4704628</v>
      </c>
      <c r="D6265" s="1206">
        <v>39457965.611129299</v>
      </c>
      <c r="E6265" s="1206">
        <v>1635821820.7863772</v>
      </c>
      <c r="F6265" s="1210">
        <v>3844914306.8679695</v>
      </c>
    </row>
    <row r="6266" spans="2:6" ht="13.15" customHeight="1" x14ac:dyDescent="0.3">
      <c r="B6266" s="1172" t="s">
        <v>7026</v>
      </c>
      <c r="C6266" s="1207">
        <v>1931064346.1558242</v>
      </c>
      <c r="D6266" s="1208">
        <v>30219242.866277881</v>
      </c>
      <c r="E6266" s="1207">
        <v>93749691.900157928</v>
      </c>
      <c r="F6266" s="1211">
        <v>2055033280.92226</v>
      </c>
    </row>
    <row r="6267" spans="2:6" ht="13.15" customHeight="1" x14ac:dyDescent="0.3">
      <c r="B6267" s="1173" t="s">
        <v>7027</v>
      </c>
      <c r="C6267" s="1206">
        <v>4054465048.0049338</v>
      </c>
      <c r="D6267" s="1206">
        <v>61702054.760810077</v>
      </c>
      <c r="E6267" s="1206">
        <v>490767238.5855999</v>
      </c>
      <c r="F6267" s="1210">
        <v>4606934341.3513432</v>
      </c>
    </row>
    <row r="6268" spans="2:6" ht="13.15" customHeight="1" x14ac:dyDescent="0.3">
      <c r="B6268" s="1172" t="s">
        <v>7028</v>
      </c>
      <c r="C6268" s="1207">
        <v>4357357341.3064356</v>
      </c>
      <c r="D6268" s="1208">
        <v>90606027.41599074</v>
      </c>
      <c r="E6268" s="1207">
        <v>622663741.60247266</v>
      </c>
      <c r="F6268" s="1211">
        <v>5070627110.3248987</v>
      </c>
    </row>
    <row r="6269" spans="2:6" ht="13.15" customHeight="1" x14ac:dyDescent="0.3">
      <c r="B6269" s="1173" t="s">
        <v>7029</v>
      </c>
      <c r="C6269" s="1206">
        <v>475304824.7809025</v>
      </c>
      <c r="D6269" s="1206">
        <v>5718651.7919416819</v>
      </c>
      <c r="E6269" s="1206">
        <v>154836410.58009183</v>
      </c>
      <c r="F6269" s="1210">
        <v>635859887.15293598</v>
      </c>
    </row>
    <row r="6270" spans="2:6" ht="13.15" customHeight="1" x14ac:dyDescent="0.3">
      <c r="B6270" s="1172" t="s">
        <v>7030</v>
      </c>
      <c r="C6270" s="1207">
        <v>2452167832.6359091</v>
      </c>
      <c r="D6270" s="1208">
        <v>43419734.094541185</v>
      </c>
      <c r="E6270" s="1207">
        <v>223452638.39232019</v>
      </c>
      <c r="F6270" s="1211">
        <v>2719040205.1227703</v>
      </c>
    </row>
    <row r="6271" spans="2:6" ht="13.15" customHeight="1" x14ac:dyDescent="0.3">
      <c r="B6271" s="1173" t="s">
        <v>7031</v>
      </c>
      <c r="C6271" s="1206">
        <v>4892961916.7747669</v>
      </c>
      <c r="D6271" s="1206">
        <v>93913889.921086788</v>
      </c>
      <c r="E6271" s="1206">
        <v>883873772.72952878</v>
      </c>
      <c r="F6271" s="1210">
        <v>5870749579.4253826</v>
      </c>
    </row>
    <row r="6272" spans="2:6" ht="13.15" customHeight="1" x14ac:dyDescent="0.3">
      <c r="B6272" s="1172" t="s">
        <v>7032</v>
      </c>
      <c r="C6272" s="1207">
        <v>2676248523.9674392</v>
      </c>
      <c r="D6272" s="1208">
        <v>50146770.034587964</v>
      </c>
      <c r="E6272" s="1207">
        <v>256024701.76234382</v>
      </c>
      <c r="F6272" s="1211">
        <v>2982419995.7643709</v>
      </c>
    </row>
    <row r="6273" spans="2:6" ht="13.15" customHeight="1" x14ac:dyDescent="0.3">
      <c r="B6273" s="1173" t="s">
        <v>7033</v>
      </c>
      <c r="C6273" s="1206">
        <v>3790693321.0444164</v>
      </c>
      <c r="D6273" s="1206">
        <v>133859766.09603402</v>
      </c>
      <c r="E6273" s="1206">
        <v>839509970.91946375</v>
      </c>
      <c r="F6273" s="1210">
        <v>4764063058.0599146</v>
      </c>
    </row>
    <row r="6274" spans="2:6" ht="13.15" customHeight="1" x14ac:dyDescent="0.3">
      <c r="B6274" s="1172" t="s">
        <v>7034</v>
      </c>
      <c r="C6274" s="1207">
        <v>2718643212.6293521</v>
      </c>
      <c r="D6274" s="1208">
        <v>49437433.746196792</v>
      </c>
      <c r="E6274" s="1207">
        <v>252263762.38483161</v>
      </c>
      <c r="F6274" s="1211">
        <v>3020344408.7603803</v>
      </c>
    </row>
    <row r="6275" spans="2:6" ht="13.15" customHeight="1" x14ac:dyDescent="0.3">
      <c r="B6275" s="1173" t="s">
        <v>7035</v>
      </c>
      <c r="C6275" s="1206">
        <v>41652996.662777759</v>
      </c>
      <c r="D6275" s="1206">
        <v>14165814.510963297</v>
      </c>
      <c r="E6275" s="1206">
        <v>1254335789.0335722</v>
      </c>
      <c r="F6275" s="1210">
        <v>1310154600.2073133</v>
      </c>
    </row>
    <row r="6276" spans="2:6" ht="13.15" customHeight="1" x14ac:dyDescent="0.3">
      <c r="B6276" s="1172" t="s">
        <v>7036</v>
      </c>
      <c r="C6276" s="1207">
        <v>18524276.535103925</v>
      </c>
      <c r="D6276" s="1208">
        <v>11252578.100166598</v>
      </c>
      <c r="E6276" s="1207">
        <v>1950530192.6027572</v>
      </c>
      <c r="F6276" s="1211">
        <v>1980307047.2380278</v>
      </c>
    </row>
    <row r="6277" spans="2:6" ht="13.15" customHeight="1" x14ac:dyDescent="0.3">
      <c r="B6277" s="1173" t="s">
        <v>7037</v>
      </c>
      <c r="C6277" s="1206">
        <v>501231274.85376841</v>
      </c>
      <c r="D6277" s="1206">
        <v>21622971.346657272</v>
      </c>
      <c r="E6277" s="1206">
        <v>233530017.19817951</v>
      </c>
      <c r="F6277" s="1210">
        <v>756384263.39860523</v>
      </c>
    </row>
    <row r="6278" spans="2:6" ht="13.15" customHeight="1" x14ac:dyDescent="0.3">
      <c r="B6278" s="1172" t="s">
        <v>7038</v>
      </c>
      <c r="C6278" s="1207">
        <v>1799176571.0982497</v>
      </c>
      <c r="D6278" s="1208">
        <v>53731193.058575377</v>
      </c>
      <c r="E6278" s="1207">
        <v>1962046813.9000444</v>
      </c>
      <c r="F6278" s="1211">
        <v>3814954578.0568695</v>
      </c>
    </row>
    <row r="6279" spans="2:6" ht="13.15" customHeight="1" x14ac:dyDescent="0.3">
      <c r="B6279" s="1173" t="s">
        <v>7039</v>
      </c>
      <c r="C6279" s="1206">
        <v>1097394892.818505</v>
      </c>
      <c r="D6279" s="1206">
        <v>40591043.33059223</v>
      </c>
      <c r="E6279" s="1206">
        <v>508424081.18568796</v>
      </c>
      <c r="F6279" s="1210">
        <v>1646410017.3347852</v>
      </c>
    </row>
    <row r="6280" spans="2:6" ht="13.15" customHeight="1" x14ac:dyDescent="0.3">
      <c r="B6280" s="1172" t="s">
        <v>7040</v>
      </c>
      <c r="C6280" s="1207">
        <v>184876.83483600192</v>
      </c>
      <c r="D6280" s="1208">
        <v>2955.1574297646371</v>
      </c>
      <c r="E6280" s="1207">
        <v>66431.834971814504</v>
      </c>
      <c r="F6280" s="1211">
        <v>254263.82723758105</v>
      </c>
    </row>
    <row r="6281" spans="2:6" ht="13.15" customHeight="1" x14ac:dyDescent="0.3">
      <c r="B6281" s="1173" t="s">
        <v>7041</v>
      </c>
      <c r="C6281" s="1206">
        <v>149381711.41862208</v>
      </c>
      <c r="D6281" s="1206">
        <v>4194353.4453126062</v>
      </c>
      <c r="E6281" s="1206">
        <v>22853971.241646525</v>
      </c>
      <c r="F6281" s="1210">
        <v>176430036.10558122</v>
      </c>
    </row>
    <row r="6282" spans="2:6" ht="13.15" customHeight="1" x14ac:dyDescent="0.3">
      <c r="B6282" s="1172" t="s">
        <v>7042</v>
      </c>
      <c r="C6282" s="1207">
        <v>370585205.8050549</v>
      </c>
      <c r="D6282" s="1208">
        <v>8976923.9409307502</v>
      </c>
      <c r="E6282" s="1207">
        <v>142428391.87157491</v>
      </c>
      <c r="F6282" s="1211">
        <v>521990521.61756051</v>
      </c>
    </row>
    <row r="6283" spans="2:6" ht="13.15" customHeight="1" x14ac:dyDescent="0.3">
      <c r="B6283" s="1173" t="s">
        <v>7043</v>
      </c>
      <c r="C6283" s="1206">
        <v>635629770.17645693</v>
      </c>
      <c r="D6283" s="1206">
        <v>16421275.094429091</v>
      </c>
      <c r="E6283" s="1206">
        <v>165174515.42505825</v>
      </c>
      <c r="F6283" s="1210">
        <v>817225560.69594431</v>
      </c>
    </row>
    <row r="6284" spans="2:6" ht="13.15" customHeight="1" x14ac:dyDescent="0.3">
      <c r="B6284" s="1172" t="s">
        <v>7044</v>
      </c>
      <c r="C6284" s="1207">
        <v>502835907.47045392</v>
      </c>
      <c r="D6284" s="1208">
        <v>13414486.842712995</v>
      </c>
      <c r="E6284" s="1207">
        <v>66042944.448627353</v>
      </c>
      <c r="F6284" s="1211">
        <v>582293338.76179433</v>
      </c>
    </row>
    <row r="6285" spans="2:6" ht="13.15" customHeight="1" x14ac:dyDescent="0.3">
      <c r="B6285" s="1173" t="s">
        <v>7045</v>
      </c>
      <c r="C6285" s="1206">
        <v>2157961200.4995384</v>
      </c>
      <c r="D6285" s="1206">
        <v>23129918.697520159</v>
      </c>
      <c r="E6285" s="1206">
        <v>352792003.92576545</v>
      </c>
      <c r="F6285" s="1210">
        <v>2533883123.1228242</v>
      </c>
    </row>
    <row r="6286" spans="2:6" ht="13.15" customHeight="1" x14ac:dyDescent="0.3">
      <c r="B6286" s="1172" t="s">
        <v>7046</v>
      </c>
      <c r="C6286" s="1207">
        <v>2745953098.5150409</v>
      </c>
      <c r="D6286" s="1208">
        <v>57457238.484339654</v>
      </c>
      <c r="E6286" s="1207">
        <v>287835445.36756706</v>
      </c>
      <c r="F6286" s="1211">
        <v>3091245782.3669477</v>
      </c>
    </row>
    <row r="6287" spans="2:6" ht="13.15" customHeight="1" x14ac:dyDescent="0.3">
      <c r="B6287" s="1173" t="s">
        <v>7047</v>
      </c>
      <c r="C6287" s="1206">
        <v>2548246575.9723468</v>
      </c>
      <c r="D6287" s="1206">
        <v>42877561.211426988</v>
      </c>
      <c r="E6287" s="1206">
        <v>347546336.95284772</v>
      </c>
      <c r="F6287" s="1210">
        <v>2938670474.1366215</v>
      </c>
    </row>
    <row r="6288" spans="2:6" ht="13.15" customHeight="1" x14ac:dyDescent="0.3">
      <c r="B6288" s="1172" t="s">
        <v>7048</v>
      </c>
      <c r="C6288" s="1207">
        <v>2857814506.8897767</v>
      </c>
      <c r="D6288" s="1208">
        <v>55514138.04119999</v>
      </c>
      <c r="E6288" s="1207">
        <v>241895478.98809654</v>
      </c>
      <c r="F6288" s="1211">
        <v>3155224123.9190736</v>
      </c>
    </row>
    <row r="6289" spans="2:6" ht="13.15" customHeight="1" x14ac:dyDescent="0.3">
      <c r="B6289" s="1173" t="s">
        <v>7049</v>
      </c>
      <c r="C6289" s="1206">
        <v>3409161.6042727446</v>
      </c>
      <c r="D6289" s="1206">
        <v>2887610.9742271579</v>
      </c>
      <c r="E6289" s="1206">
        <v>20846754.339445166</v>
      </c>
      <c r="F6289" s="1210">
        <v>27143526.917945068</v>
      </c>
    </row>
    <row r="6290" spans="2:6" ht="13.15" customHeight="1" x14ac:dyDescent="0.3">
      <c r="B6290" s="1172" t="s">
        <v>7050</v>
      </c>
      <c r="C6290" s="1207">
        <v>449890677.42908895</v>
      </c>
      <c r="D6290" s="1208">
        <v>13321624.538527196</v>
      </c>
      <c r="E6290" s="1207">
        <v>100993435.11826883</v>
      </c>
      <c r="F6290" s="1211">
        <v>564205737.08588493</v>
      </c>
    </row>
    <row r="6291" spans="2:6" ht="13.15" customHeight="1" x14ac:dyDescent="0.3">
      <c r="B6291" s="1173" t="s">
        <v>7051</v>
      </c>
      <c r="C6291" s="1206">
        <v>1030996800.8649905</v>
      </c>
      <c r="D6291" s="1206">
        <v>25689042.815161638</v>
      </c>
      <c r="E6291" s="1206">
        <v>361687293.637474</v>
      </c>
      <c r="F6291" s="1210">
        <v>1418373137.317626</v>
      </c>
    </row>
    <row r="6292" spans="2:6" ht="13.15" customHeight="1" x14ac:dyDescent="0.3">
      <c r="B6292" s="1172" t="s">
        <v>7052</v>
      </c>
      <c r="C6292" s="1207">
        <v>1021210890.412482</v>
      </c>
      <c r="D6292" s="1208">
        <v>13625471.011019949</v>
      </c>
      <c r="E6292" s="1207">
        <v>1414020518.4940624</v>
      </c>
      <c r="F6292" s="1211">
        <v>2448856879.9175644</v>
      </c>
    </row>
    <row r="6293" spans="2:6" ht="13.15" customHeight="1" x14ac:dyDescent="0.3">
      <c r="B6293" s="1173" t="s">
        <v>7053</v>
      </c>
      <c r="C6293" s="1206">
        <v>3424637461.151608</v>
      </c>
      <c r="D6293" s="1206">
        <v>40407415.476777971</v>
      </c>
      <c r="E6293" s="1206">
        <v>790774646.62209129</v>
      </c>
      <c r="F6293" s="1210">
        <v>4255819523.2504773</v>
      </c>
    </row>
    <row r="6294" spans="2:6" ht="13.15" customHeight="1" x14ac:dyDescent="0.3">
      <c r="B6294" s="1172" t="s">
        <v>7054</v>
      </c>
      <c r="C6294" s="1207">
        <v>9846921036.8753185</v>
      </c>
      <c r="D6294" s="1208">
        <v>87423562.091163963</v>
      </c>
      <c r="E6294" s="1207">
        <v>2076543048.2247834</v>
      </c>
      <c r="F6294" s="1211">
        <v>12010887647.191265</v>
      </c>
    </row>
    <row r="6295" spans="2:6" ht="13.15" customHeight="1" x14ac:dyDescent="0.3">
      <c r="B6295" s="1173" t="s">
        <v>7055</v>
      </c>
      <c r="C6295" s="1206">
        <v>5921918381.9359503</v>
      </c>
      <c r="D6295" s="1206">
        <v>169794156.78188702</v>
      </c>
      <c r="E6295" s="1206">
        <v>2553664319.0650854</v>
      </c>
      <c r="F6295" s="1210">
        <v>8645376857.7829227</v>
      </c>
    </row>
    <row r="6296" spans="2:6" ht="13.15" customHeight="1" x14ac:dyDescent="0.3">
      <c r="B6296" s="1172" t="s">
        <v>7056</v>
      </c>
      <c r="C6296" s="1207">
        <v>411023531.62388802</v>
      </c>
      <c r="D6296" s="1208">
        <v>3297477.2375572766</v>
      </c>
      <c r="E6296" s="1207">
        <v>450806823.10962611</v>
      </c>
      <c r="F6296" s="1211">
        <v>865127831.97107148</v>
      </c>
    </row>
    <row r="6297" spans="2:6" ht="13.15" customHeight="1" x14ac:dyDescent="0.3">
      <c r="B6297" s="1173" t="s">
        <v>7057</v>
      </c>
      <c r="C6297" s="1206">
        <v>4430822124.9785175</v>
      </c>
      <c r="D6297" s="1206">
        <v>106634773.17067786</v>
      </c>
      <c r="E6297" s="1206">
        <v>2213460378.6135087</v>
      </c>
      <c r="F6297" s="1210">
        <v>6750917276.7627048</v>
      </c>
    </row>
    <row r="6298" spans="2:6" ht="13.15" customHeight="1" x14ac:dyDescent="0.3">
      <c r="B6298" s="1172" t="s">
        <v>7058</v>
      </c>
      <c r="C6298" s="1207">
        <v>5377672384.6632586</v>
      </c>
      <c r="D6298" s="1208">
        <v>41308330.399687305</v>
      </c>
      <c r="E6298" s="1207">
        <v>607937663.41814542</v>
      </c>
      <c r="F6298" s="1211">
        <v>6026918378.4810915</v>
      </c>
    </row>
    <row r="6299" spans="2:6" ht="13.15" customHeight="1" x14ac:dyDescent="0.3">
      <c r="B6299" s="1173" t="s">
        <v>7059</v>
      </c>
      <c r="C6299" s="1206">
        <v>648365927.13583481</v>
      </c>
      <c r="D6299" s="1206">
        <v>4563185.2369037094</v>
      </c>
      <c r="E6299" s="1206">
        <v>280438950.76459849</v>
      </c>
      <c r="F6299" s="1210">
        <v>933368063.13733697</v>
      </c>
    </row>
    <row r="6300" spans="2:6" ht="13.15" customHeight="1" x14ac:dyDescent="0.3">
      <c r="B6300" s="1172" t="s">
        <v>7060</v>
      </c>
      <c r="C6300" s="1207">
        <v>1813976139.23048</v>
      </c>
      <c r="D6300" s="1208">
        <v>19807505.560126971</v>
      </c>
      <c r="E6300" s="1207">
        <v>517680109.35726696</v>
      </c>
      <c r="F6300" s="1211">
        <v>2351463754.1478739</v>
      </c>
    </row>
    <row r="6301" spans="2:6" ht="13.15" customHeight="1" x14ac:dyDescent="0.3">
      <c r="B6301" s="1173" t="s">
        <v>7061</v>
      </c>
      <c r="C6301" s="1206">
        <v>7345661577.528614</v>
      </c>
      <c r="D6301" s="1206">
        <v>128663318.76630278</v>
      </c>
      <c r="E6301" s="1206">
        <v>605388156.09124243</v>
      </c>
      <c r="F6301" s="1210">
        <v>8079713052.3861599</v>
      </c>
    </row>
    <row r="6302" spans="2:6" ht="13.15" customHeight="1" x14ac:dyDescent="0.3">
      <c r="B6302" s="1172" t="s">
        <v>7062</v>
      </c>
      <c r="C6302" s="1207">
        <v>2293934698.9904943</v>
      </c>
      <c r="D6302" s="1208">
        <v>42030767.886017092</v>
      </c>
      <c r="E6302" s="1207">
        <v>150802626.82548347</v>
      </c>
      <c r="F6302" s="1211">
        <v>2486768093.7019949</v>
      </c>
    </row>
    <row r="6303" spans="2:6" ht="13.15" customHeight="1" x14ac:dyDescent="0.3">
      <c r="B6303" s="1173" t="s">
        <v>7063</v>
      </c>
      <c r="C6303" s="1206">
        <v>1062992372.3792338</v>
      </c>
      <c r="D6303" s="1206">
        <v>12611922.373501858</v>
      </c>
      <c r="E6303" s="1206">
        <v>196666705.97275364</v>
      </c>
      <c r="F6303" s="1210">
        <v>1272271000.7254891</v>
      </c>
    </row>
    <row r="6304" spans="2:6" ht="13.15" customHeight="1" x14ac:dyDescent="0.3">
      <c r="B6304" s="1172" t="s">
        <v>7064</v>
      </c>
      <c r="C6304" s="1207">
        <v>1998428603.9020278</v>
      </c>
      <c r="D6304" s="1208">
        <v>30544479.049690817</v>
      </c>
      <c r="E6304" s="1207">
        <v>443432206.13844681</v>
      </c>
      <c r="F6304" s="1211">
        <v>2472405289.0901651</v>
      </c>
    </row>
    <row r="6305" spans="2:6" ht="13.15" customHeight="1" x14ac:dyDescent="0.3">
      <c r="B6305" s="1173" t="s">
        <v>7065</v>
      </c>
      <c r="C6305" s="1206">
        <v>2883775911.5193028</v>
      </c>
      <c r="D6305" s="1206">
        <v>60697948.554889068</v>
      </c>
      <c r="E6305" s="1206">
        <v>169047162.04391024</v>
      </c>
      <c r="F6305" s="1210">
        <v>3113521022.1181021</v>
      </c>
    </row>
    <row r="6306" spans="2:6" ht="13.15" customHeight="1" x14ac:dyDescent="0.3">
      <c r="B6306" s="1172" t="s">
        <v>7066</v>
      </c>
      <c r="C6306" s="1207">
        <v>371576358.64410567</v>
      </c>
      <c r="D6306" s="1208">
        <v>0</v>
      </c>
      <c r="E6306" s="1207">
        <v>544057793.8787235</v>
      </c>
      <c r="F6306" s="1211">
        <v>915634152.52282917</v>
      </c>
    </row>
    <row r="6307" spans="2:6" ht="13.15" customHeight="1" x14ac:dyDescent="0.3">
      <c r="B6307" s="1173" t="s">
        <v>7067</v>
      </c>
      <c r="C6307" s="1206">
        <v>3018961293.9905577</v>
      </c>
      <c r="D6307" s="1206">
        <v>38521166.633715674</v>
      </c>
      <c r="E6307" s="1206">
        <v>607634486.17625165</v>
      </c>
      <c r="F6307" s="1210">
        <v>3665116946.8005247</v>
      </c>
    </row>
    <row r="6308" spans="2:6" ht="13.15" customHeight="1" x14ac:dyDescent="0.3">
      <c r="B6308" s="1172" t="s">
        <v>7068</v>
      </c>
      <c r="C6308" s="1207">
        <v>1550850798.4857056</v>
      </c>
      <c r="D6308" s="1208">
        <v>24528158.47150242</v>
      </c>
      <c r="E6308" s="1207">
        <v>164992722.12806594</v>
      </c>
      <c r="F6308" s="1211">
        <v>1740371679.0852737</v>
      </c>
    </row>
    <row r="6309" spans="2:6" ht="13.15" customHeight="1" x14ac:dyDescent="0.3">
      <c r="B6309" s="1173" t="s">
        <v>7069</v>
      </c>
      <c r="C6309" s="1206">
        <v>2603797695.5209808</v>
      </c>
      <c r="D6309" s="1206">
        <v>45501895.803018659</v>
      </c>
      <c r="E6309" s="1206">
        <v>267839728.83910567</v>
      </c>
      <c r="F6309" s="1210">
        <v>2917139320.163105</v>
      </c>
    </row>
    <row r="6310" spans="2:6" ht="13.15" customHeight="1" x14ac:dyDescent="0.3">
      <c r="B6310" s="1172" t="s">
        <v>12613</v>
      </c>
      <c r="C6310" s="1207">
        <v>359649.61813739222</v>
      </c>
      <c r="D6310" s="1208">
        <v>0</v>
      </c>
      <c r="E6310" s="1207">
        <v>0</v>
      </c>
      <c r="F6310" s="1211">
        <v>359649.61813739222</v>
      </c>
    </row>
    <row r="6311" spans="2:6" ht="13.15" customHeight="1" x14ac:dyDescent="0.3">
      <c r="B6311" s="1173" t="s">
        <v>7070</v>
      </c>
      <c r="C6311" s="1206">
        <v>2614628.1464361898</v>
      </c>
      <c r="D6311" s="1206">
        <v>24921.827657681777</v>
      </c>
      <c r="E6311" s="1206">
        <v>3579045.9789182968</v>
      </c>
      <c r="F6311" s="1210">
        <v>6218595.9530121684</v>
      </c>
    </row>
    <row r="6312" spans="2:6" ht="13.15" customHeight="1" x14ac:dyDescent="0.3">
      <c r="B6312" s="1172" t="s">
        <v>7071</v>
      </c>
      <c r="C6312" s="1207">
        <v>435156.92217307095</v>
      </c>
      <c r="D6312" s="1208">
        <v>80070.694168384696</v>
      </c>
      <c r="E6312" s="1207">
        <v>426003.40270029759</v>
      </c>
      <c r="F6312" s="1211">
        <v>941231.01904175326</v>
      </c>
    </row>
    <row r="6313" spans="2:6" ht="13.15" customHeight="1" x14ac:dyDescent="0.3">
      <c r="B6313" s="1173" t="s">
        <v>7072</v>
      </c>
      <c r="C6313" s="1206">
        <v>1561349.0445714046</v>
      </c>
      <c r="D6313" s="1206">
        <v>434337.78128421702</v>
      </c>
      <c r="E6313" s="1206">
        <v>139501.30007804325</v>
      </c>
      <c r="F6313" s="1210">
        <v>2135188.1259336649</v>
      </c>
    </row>
    <row r="6314" spans="2:6" ht="13.15" customHeight="1" x14ac:dyDescent="0.3">
      <c r="B6314" s="1172" t="s">
        <v>7073</v>
      </c>
      <c r="C6314" s="1207">
        <v>1745767783.557425</v>
      </c>
      <c r="D6314" s="1208">
        <v>55908271.609261304</v>
      </c>
      <c r="E6314" s="1207">
        <v>490854892.85777283</v>
      </c>
      <c r="F6314" s="1211">
        <v>2292530948.0244589</v>
      </c>
    </row>
    <row r="6315" spans="2:6" ht="13.15" customHeight="1" x14ac:dyDescent="0.3">
      <c r="B6315" s="1173" t="s">
        <v>7074</v>
      </c>
      <c r="C6315" s="1206">
        <v>142559018.89049408</v>
      </c>
      <c r="D6315" s="1206">
        <v>4974163.2023145473</v>
      </c>
      <c r="E6315" s="1206">
        <v>12361166.719119007</v>
      </c>
      <c r="F6315" s="1210">
        <v>159894348.81192765</v>
      </c>
    </row>
    <row r="6316" spans="2:6" ht="13.15" customHeight="1" x14ac:dyDescent="0.3">
      <c r="B6316" s="1172" t="s">
        <v>7075</v>
      </c>
      <c r="C6316" s="1207">
        <v>93285928.875775769</v>
      </c>
      <c r="D6316" s="1208">
        <v>5078226.9603769742</v>
      </c>
      <c r="E6316" s="1207">
        <v>16210626.969970938</v>
      </c>
      <c r="F6316" s="1211">
        <v>114574782.80612369</v>
      </c>
    </row>
    <row r="6317" spans="2:6" ht="13.15" customHeight="1" x14ac:dyDescent="0.3">
      <c r="B6317" s="1173" t="s">
        <v>7076</v>
      </c>
      <c r="C6317" s="1206">
        <v>205432571.8945106</v>
      </c>
      <c r="D6317" s="1206">
        <v>6825710.0538444603</v>
      </c>
      <c r="E6317" s="1206">
        <v>100753306.73020792</v>
      </c>
      <c r="F6317" s="1210">
        <v>313011588.678563</v>
      </c>
    </row>
    <row r="6318" spans="2:6" ht="13.15" customHeight="1" x14ac:dyDescent="0.3">
      <c r="B6318" s="1172" t="s">
        <v>7077</v>
      </c>
      <c r="C6318" s="1207">
        <v>1895160964.4399519</v>
      </c>
      <c r="D6318" s="1208">
        <v>58993090.0893014</v>
      </c>
      <c r="E6318" s="1207">
        <v>364934666.48208499</v>
      </c>
      <c r="F6318" s="1211">
        <v>2319088721.0113382</v>
      </c>
    </row>
    <row r="6319" spans="2:6" ht="13.15" customHeight="1" x14ac:dyDescent="0.3">
      <c r="B6319" s="1173" t="s">
        <v>7078</v>
      </c>
      <c r="C6319" s="1206">
        <v>3814254330.7282891</v>
      </c>
      <c r="D6319" s="1206">
        <v>107371043.60821448</v>
      </c>
      <c r="E6319" s="1206">
        <v>663142104.98165631</v>
      </c>
      <c r="F6319" s="1210">
        <v>4584767479.3181601</v>
      </c>
    </row>
    <row r="6320" spans="2:6" ht="13.15" customHeight="1" x14ac:dyDescent="0.3">
      <c r="B6320" s="1172" t="s">
        <v>7079</v>
      </c>
      <c r="C6320" s="1207">
        <v>1269770967.7876384</v>
      </c>
      <c r="D6320" s="1208">
        <v>34344459.699912198</v>
      </c>
      <c r="E6320" s="1207">
        <v>278761121.96477276</v>
      </c>
      <c r="F6320" s="1211">
        <v>1582876549.4523234</v>
      </c>
    </row>
    <row r="6321" spans="2:6" ht="13.15" customHeight="1" x14ac:dyDescent="0.3">
      <c r="B6321" s="1173" t="s">
        <v>7080</v>
      </c>
      <c r="C6321" s="1206">
        <v>166269541.22882989</v>
      </c>
      <c r="D6321" s="1206">
        <v>7303910.8146933299</v>
      </c>
      <c r="E6321" s="1206">
        <v>26858299.160086151</v>
      </c>
      <c r="F6321" s="1210">
        <v>200431751.20360938</v>
      </c>
    </row>
    <row r="6322" spans="2:6" ht="13.15" customHeight="1" x14ac:dyDescent="0.3">
      <c r="B6322" s="1172" t="s">
        <v>7081</v>
      </c>
      <c r="C6322" s="1207">
        <v>217064246.78816596</v>
      </c>
      <c r="D6322" s="1208">
        <v>10563238.377050165</v>
      </c>
      <c r="E6322" s="1207">
        <v>53415160.986647815</v>
      </c>
      <c r="F6322" s="1211">
        <v>281042646.15186393</v>
      </c>
    </row>
    <row r="6323" spans="2:6" ht="13.15" customHeight="1" x14ac:dyDescent="0.3">
      <c r="B6323" s="1173" t="s">
        <v>7082</v>
      </c>
      <c r="C6323" s="1206">
        <v>175750828.18169329</v>
      </c>
      <c r="D6323" s="1206">
        <v>12063543.659785202</v>
      </c>
      <c r="E6323" s="1206">
        <v>94140578.743740976</v>
      </c>
      <c r="F6323" s="1210">
        <v>281954950.5852195</v>
      </c>
    </row>
    <row r="6324" spans="2:6" ht="13.15" customHeight="1" x14ac:dyDescent="0.3">
      <c r="B6324" s="1172" t="s">
        <v>7083</v>
      </c>
      <c r="C6324" s="1207">
        <v>139608908.92486146</v>
      </c>
      <c r="D6324" s="1208">
        <v>10171356.357506905</v>
      </c>
      <c r="E6324" s="1207">
        <v>22217731.333013143</v>
      </c>
      <c r="F6324" s="1211">
        <v>171997996.61538151</v>
      </c>
    </row>
    <row r="6325" spans="2:6" ht="13.15" customHeight="1" x14ac:dyDescent="0.3">
      <c r="B6325" s="1173" t="s">
        <v>7084</v>
      </c>
      <c r="C6325" s="1206">
        <v>1684447660.2062364</v>
      </c>
      <c r="D6325" s="1206">
        <v>52132621.755211614</v>
      </c>
      <c r="E6325" s="1206">
        <v>152822780.55558676</v>
      </c>
      <c r="F6325" s="1210">
        <v>1889403062.5170348</v>
      </c>
    </row>
    <row r="6326" spans="2:6" ht="13.15" customHeight="1" x14ac:dyDescent="0.3">
      <c r="B6326" s="1172" t="s">
        <v>7085</v>
      </c>
      <c r="C6326" s="1207">
        <v>7628012.7436839622</v>
      </c>
      <c r="D6326" s="1208">
        <v>271480.46254771133</v>
      </c>
      <c r="E6326" s="1207">
        <v>37167.253395011467</v>
      </c>
      <c r="F6326" s="1211">
        <v>7936660.4596266849</v>
      </c>
    </row>
    <row r="6327" spans="2:6" ht="13.15" customHeight="1" x14ac:dyDescent="0.3">
      <c r="B6327" s="1173" t="s">
        <v>7086</v>
      </c>
      <c r="C6327" s="1206">
        <v>10236906.158168072</v>
      </c>
      <c r="D6327" s="1206">
        <v>191212.75788400901</v>
      </c>
      <c r="E6327" s="1206">
        <v>4449389.4525220785</v>
      </c>
      <c r="F6327" s="1210">
        <v>14877508.368574159</v>
      </c>
    </row>
    <row r="6328" spans="2:6" ht="13.15" customHeight="1" x14ac:dyDescent="0.3">
      <c r="B6328" s="1172" t="s">
        <v>7087</v>
      </c>
      <c r="C6328" s="1207">
        <v>49249331.839488342</v>
      </c>
      <c r="D6328" s="1208">
        <v>6396818.2055379562</v>
      </c>
      <c r="E6328" s="1207">
        <v>14125528.692398153</v>
      </c>
      <c r="F6328" s="1211">
        <v>69771678.737424463</v>
      </c>
    </row>
    <row r="6329" spans="2:6" ht="13.15" customHeight="1" x14ac:dyDescent="0.3">
      <c r="B6329" s="1173" t="s">
        <v>7088</v>
      </c>
      <c r="C6329" s="1206">
        <v>94482849.358916372</v>
      </c>
      <c r="D6329" s="1206">
        <v>3677088.3176779002</v>
      </c>
      <c r="E6329" s="1206">
        <v>14904760.345467955</v>
      </c>
      <c r="F6329" s="1210">
        <v>113064698.02206223</v>
      </c>
    </row>
    <row r="6330" spans="2:6" ht="13.15" customHeight="1" x14ac:dyDescent="0.3">
      <c r="B6330" s="1172" t="s">
        <v>7089</v>
      </c>
      <c r="C6330" s="1207">
        <v>27163923.303381633</v>
      </c>
      <c r="D6330" s="1208">
        <v>6683201.1048386153</v>
      </c>
      <c r="E6330" s="1207">
        <v>204426555.98246163</v>
      </c>
      <c r="F6330" s="1211">
        <v>238273680.39068186</v>
      </c>
    </row>
    <row r="6331" spans="2:6" ht="13.15" customHeight="1" x14ac:dyDescent="0.3">
      <c r="B6331" s="1173" t="s">
        <v>7090</v>
      </c>
      <c r="C6331" s="1206">
        <v>40085639.803780347</v>
      </c>
      <c r="D6331" s="1206">
        <v>3005676.5496353754</v>
      </c>
      <c r="E6331" s="1206">
        <v>9975691.3024787623</v>
      </c>
      <c r="F6331" s="1210">
        <v>53067007.655894481</v>
      </c>
    </row>
    <row r="6332" spans="2:6" ht="13.15" customHeight="1" x14ac:dyDescent="0.3">
      <c r="B6332" s="1172" t="s">
        <v>7091</v>
      </c>
      <c r="C6332" s="1207">
        <v>3584119947.1151567</v>
      </c>
      <c r="D6332" s="1208">
        <v>92132886.899059191</v>
      </c>
      <c r="E6332" s="1207">
        <v>1721235468.6629426</v>
      </c>
      <c r="F6332" s="1211">
        <v>5397488302.6771584</v>
      </c>
    </row>
    <row r="6333" spans="2:6" ht="13.15" customHeight="1" x14ac:dyDescent="0.3">
      <c r="B6333" s="1173" t="s">
        <v>7092</v>
      </c>
      <c r="C6333" s="1206">
        <v>142670163.45737487</v>
      </c>
      <c r="D6333" s="1206">
        <v>12138309.142758241</v>
      </c>
      <c r="E6333" s="1206">
        <v>57780215.746051744</v>
      </c>
      <c r="F6333" s="1210">
        <v>212588688.34618485</v>
      </c>
    </row>
    <row r="6334" spans="2:6" ht="13.15" customHeight="1" x14ac:dyDescent="0.3">
      <c r="B6334" s="1172" t="s">
        <v>7093</v>
      </c>
      <c r="C6334" s="1207">
        <v>46727961.357891865</v>
      </c>
      <c r="D6334" s="1208">
        <v>4778447.3473947058</v>
      </c>
      <c r="E6334" s="1207">
        <v>9612922.2898584027</v>
      </c>
      <c r="F6334" s="1211">
        <v>61119330.995144971</v>
      </c>
    </row>
    <row r="6335" spans="2:6" ht="13.15" customHeight="1" x14ac:dyDescent="0.3">
      <c r="B6335" s="1173" t="s">
        <v>7094</v>
      </c>
      <c r="C6335" s="1206">
        <v>172303025.40736252</v>
      </c>
      <c r="D6335" s="1206">
        <v>12666761.652091343</v>
      </c>
      <c r="E6335" s="1206">
        <v>25029749.300942194</v>
      </c>
      <c r="F6335" s="1210">
        <v>209999536.36039606</v>
      </c>
    </row>
    <row r="6336" spans="2:6" ht="13.15" customHeight="1" x14ac:dyDescent="0.3">
      <c r="B6336" s="1172" t="s">
        <v>7095</v>
      </c>
      <c r="C6336" s="1207">
        <v>5230621.7052419214</v>
      </c>
      <c r="D6336" s="1208">
        <v>156989.22041168707</v>
      </c>
      <c r="E6336" s="1207">
        <v>926.09435369629909</v>
      </c>
      <c r="F6336" s="1211">
        <v>5388537.0200073048</v>
      </c>
    </row>
    <row r="6337" spans="2:6" ht="13.15" customHeight="1" x14ac:dyDescent="0.3">
      <c r="B6337" s="1173" t="s">
        <v>7096</v>
      </c>
      <c r="C6337" s="1206">
        <v>76649198.400326818</v>
      </c>
      <c r="D6337" s="1206">
        <v>8399669.1174718123</v>
      </c>
      <c r="E6337" s="1206">
        <v>22576534.809767444</v>
      </c>
      <c r="F6337" s="1210">
        <v>107625402.32756607</v>
      </c>
    </row>
    <row r="6338" spans="2:6" ht="13.15" customHeight="1" x14ac:dyDescent="0.3">
      <c r="B6338" s="1172" t="s">
        <v>7097</v>
      </c>
      <c r="C6338" s="1207">
        <v>36439442.61215511</v>
      </c>
      <c r="D6338" s="1208">
        <v>3703741.0232587289</v>
      </c>
      <c r="E6338" s="1207">
        <v>32817743.819829918</v>
      </c>
      <c r="F6338" s="1211">
        <v>72960927.455243766</v>
      </c>
    </row>
    <row r="6339" spans="2:6" ht="13.15" customHeight="1" x14ac:dyDescent="0.3">
      <c r="B6339" s="1173" t="s">
        <v>7098</v>
      </c>
      <c r="C6339" s="1206">
        <v>22776580.277568914</v>
      </c>
      <c r="D6339" s="1206">
        <v>2326876.8880184386</v>
      </c>
      <c r="E6339" s="1206">
        <v>7654842.4278928237</v>
      </c>
      <c r="F6339" s="1210">
        <v>32758299.593480173</v>
      </c>
    </row>
    <row r="6340" spans="2:6" ht="13.15" customHeight="1" x14ac:dyDescent="0.3">
      <c r="B6340" s="1172" t="s">
        <v>7099</v>
      </c>
      <c r="C6340" s="1207">
        <v>400741293.77505153</v>
      </c>
      <c r="D6340" s="1208">
        <v>23678719.576583911</v>
      </c>
      <c r="E6340" s="1207">
        <v>172888553.99069303</v>
      </c>
      <c r="F6340" s="1211">
        <v>597308567.34232855</v>
      </c>
    </row>
    <row r="6341" spans="2:6" ht="13.15" customHeight="1" x14ac:dyDescent="0.3">
      <c r="B6341" s="1173" t="s">
        <v>7100</v>
      </c>
      <c r="C6341" s="1206">
        <v>249360345.56494555</v>
      </c>
      <c r="D6341" s="1206">
        <v>16567400.59324182</v>
      </c>
      <c r="E6341" s="1206">
        <v>142851867.48308668</v>
      </c>
      <c r="F6341" s="1210">
        <v>408779613.64127403</v>
      </c>
    </row>
    <row r="6342" spans="2:6" ht="13.15" customHeight="1" x14ac:dyDescent="0.3">
      <c r="B6342" s="1172" t="s">
        <v>7101</v>
      </c>
      <c r="C6342" s="1207">
        <v>11785420.326465782</v>
      </c>
      <c r="D6342" s="1208">
        <v>316722.51557958405</v>
      </c>
      <c r="E6342" s="1207">
        <v>620779.68765641062</v>
      </c>
      <c r="F6342" s="1211">
        <v>12722922.529701777</v>
      </c>
    </row>
    <row r="6343" spans="2:6" ht="13.15" customHeight="1" x14ac:dyDescent="0.3">
      <c r="B6343" s="1173" t="s">
        <v>7102</v>
      </c>
      <c r="C6343" s="1206">
        <v>167886872.18055245</v>
      </c>
      <c r="D6343" s="1206">
        <v>11170241.785302052</v>
      </c>
      <c r="E6343" s="1206">
        <v>22861457.094923873</v>
      </c>
      <c r="F6343" s="1210">
        <v>201918571.06077838</v>
      </c>
    </row>
    <row r="6344" spans="2:6" ht="13.15" customHeight="1" x14ac:dyDescent="0.3">
      <c r="B6344" s="1172" t="s">
        <v>7103</v>
      </c>
      <c r="C6344" s="1207">
        <v>254921533.60485351</v>
      </c>
      <c r="D6344" s="1208">
        <v>23707989.707316846</v>
      </c>
      <c r="E6344" s="1207">
        <v>103410953.96592563</v>
      </c>
      <c r="F6344" s="1211">
        <v>382040477.27809602</v>
      </c>
    </row>
    <row r="6345" spans="2:6" ht="13.15" customHeight="1" x14ac:dyDescent="0.3">
      <c r="B6345" s="1173" t="s">
        <v>7104</v>
      </c>
      <c r="C6345" s="1206">
        <v>66135523.154852591</v>
      </c>
      <c r="D6345" s="1206">
        <v>2550596.3776298556</v>
      </c>
      <c r="E6345" s="1206">
        <v>38956661.053348981</v>
      </c>
      <c r="F6345" s="1210">
        <v>107642780.58583143</v>
      </c>
    </row>
    <row r="6346" spans="2:6" ht="13.15" customHeight="1" x14ac:dyDescent="0.3">
      <c r="B6346" s="1172" t="s">
        <v>7105</v>
      </c>
      <c r="C6346" s="1207">
        <v>108368000.827264</v>
      </c>
      <c r="D6346" s="1208">
        <v>7361508.2402172694</v>
      </c>
      <c r="E6346" s="1207">
        <v>23624550.137810402</v>
      </c>
      <c r="F6346" s="1211">
        <v>139354059.20529166</v>
      </c>
    </row>
    <row r="6347" spans="2:6" ht="13.15" customHeight="1" x14ac:dyDescent="0.3">
      <c r="B6347" s="1173" t="s">
        <v>7106</v>
      </c>
      <c r="C6347" s="1206">
        <v>579282751.75761461</v>
      </c>
      <c r="D6347" s="1206">
        <v>25052825.564889777</v>
      </c>
      <c r="E6347" s="1206">
        <v>223927463.81114691</v>
      </c>
      <c r="F6347" s="1210">
        <v>828263041.13365126</v>
      </c>
    </row>
    <row r="6348" spans="2:6" ht="13.15" customHeight="1" x14ac:dyDescent="0.3">
      <c r="B6348" s="1172" t="s">
        <v>7107</v>
      </c>
      <c r="C6348" s="1207">
        <v>200340676.08601415</v>
      </c>
      <c r="D6348" s="1208">
        <v>11624899.791960472</v>
      </c>
      <c r="E6348" s="1207">
        <v>80855680.423078239</v>
      </c>
      <c r="F6348" s="1211">
        <v>292821256.30105287</v>
      </c>
    </row>
    <row r="6349" spans="2:6" ht="13.15" customHeight="1" x14ac:dyDescent="0.3">
      <c r="B6349" s="1173" t="s">
        <v>7108</v>
      </c>
      <c r="C6349" s="1206">
        <v>179093767.2860432</v>
      </c>
      <c r="D6349" s="1206">
        <v>11456906.128167467</v>
      </c>
      <c r="E6349" s="1206">
        <v>91285418.778878406</v>
      </c>
      <c r="F6349" s="1210">
        <v>281836092.19308907</v>
      </c>
    </row>
    <row r="6350" spans="2:6" ht="13.15" customHeight="1" x14ac:dyDescent="0.3">
      <c r="B6350" s="1172" t="s">
        <v>7109</v>
      </c>
      <c r="C6350" s="1207">
        <v>5579621.1068968838</v>
      </c>
      <c r="D6350" s="1208">
        <v>636540.91037130263</v>
      </c>
      <c r="E6350" s="1207">
        <v>4635596.1572386147</v>
      </c>
      <c r="F6350" s="1211">
        <v>10851758.174506802</v>
      </c>
    </row>
    <row r="6351" spans="2:6" ht="13.15" customHeight="1" x14ac:dyDescent="0.3">
      <c r="B6351" s="1173" t="s">
        <v>7110</v>
      </c>
      <c r="C6351" s="1206">
        <v>103414011.6680913</v>
      </c>
      <c r="D6351" s="1206">
        <v>10686496.586227834</v>
      </c>
      <c r="E6351" s="1206">
        <v>90948981.244168609</v>
      </c>
      <c r="F6351" s="1210">
        <v>205049489.49848774</v>
      </c>
    </row>
    <row r="6352" spans="2:6" ht="13.15" customHeight="1" x14ac:dyDescent="0.3">
      <c r="B6352" s="1172" t="s">
        <v>7111</v>
      </c>
      <c r="C6352" s="1207">
        <v>89391636.256604671</v>
      </c>
      <c r="D6352" s="1208">
        <v>5978536.7796221254</v>
      </c>
      <c r="E6352" s="1207">
        <v>38325535.314885765</v>
      </c>
      <c r="F6352" s="1211">
        <v>133695708.35111256</v>
      </c>
    </row>
    <row r="6353" spans="2:6" ht="13.15" customHeight="1" x14ac:dyDescent="0.3">
      <c r="B6353" s="1173" t="s">
        <v>7112</v>
      </c>
      <c r="C6353" s="1206">
        <v>232135668.52317178</v>
      </c>
      <c r="D6353" s="1206">
        <v>9466860.8984292522</v>
      </c>
      <c r="E6353" s="1206">
        <v>44940414.534427531</v>
      </c>
      <c r="F6353" s="1210">
        <v>286542943.95602858</v>
      </c>
    </row>
    <row r="6354" spans="2:6" ht="13.15" customHeight="1" x14ac:dyDescent="0.3">
      <c r="B6354" s="1172" t="s">
        <v>7113</v>
      </c>
      <c r="C6354" s="1207">
        <v>72266634.31780751</v>
      </c>
      <c r="D6354" s="1208">
        <v>2233113.9644254767</v>
      </c>
      <c r="E6354" s="1207">
        <v>18779162.461430933</v>
      </c>
      <c r="F6354" s="1211">
        <v>93278910.743663922</v>
      </c>
    </row>
    <row r="6355" spans="2:6" ht="13.15" customHeight="1" x14ac:dyDescent="0.3">
      <c r="B6355" s="1173" t="s">
        <v>7114</v>
      </c>
      <c r="C6355" s="1206">
        <v>62653038.906335413</v>
      </c>
      <c r="D6355" s="1206">
        <v>3264900.1449386799</v>
      </c>
      <c r="E6355" s="1206">
        <v>40072741.51205188</v>
      </c>
      <c r="F6355" s="1210">
        <v>105990680.56332597</v>
      </c>
    </row>
    <row r="6356" spans="2:6" ht="13.15" customHeight="1" x14ac:dyDescent="0.3">
      <c r="B6356" s="1172" t="s">
        <v>7115</v>
      </c>
      <c r="C6356" s="1207">
        <v>122408536.22326553</v>
      </c>
      <c r="D6356" s="1208">
        <v>5226378.8528558388</v>
      </c>
      <c r="E6356" s="1207">
        <v>18643653.037448116</v>
      </c>
      <c r="F6356" s="1211">
        <v>146278568.11356947</v>
      </c>
    </row>
    <row r="6357" spans="2:6" ht="13.15" customHeight="1" x14ac:dyDescent="0.3">
      <c r="B6357" s="1173" t="s">
        <v>7116</v>
      </c>
      <c r="C6357" s="1206">
        <v>17747220.355597507</v>
      </c>
      <c r="D6357" s="1206">
        <v>728938.8326752776</v>
      </c>
      <c r="E6357" s="1206">
        <v>4246142.6116975304</v>
      </c>
      <c r="F6357" s="1210">
        <v>22722301.799970314</v>
      </c>
    </row>
    <row r="6358" spans="2:6" ht="13.15" customHeight="1" x14ac:dyDescent="0.3">
      <c r="B6358" s="1172" t="s">
        <v>7117</v>
      </c>
      <c r="C6358" s="1207">
        <v>34936669.758237056</v>
      </c>
      <c r="D6358" s="1208">
        <v>600755.36111467693</v>
      </c>
      <c r="E6358" s="1207">
        <v>10564031.147085099</v>
      </c>
      <c r="F6358" s="1211">
        <v>46101456.26643683</v>
      </c>
    </row>
    <row r="6359" spans="2:6" ht="13.15" customHeight="1" x14ac:dyDescent="0.3">
      <c r="B6359" s="1173" t="s">
        <v>7118</v>
      </c>
      <c r="C6359" s="1206">
        <v>668232.81365390948</v>
      </c>
      <c r="D6359" s="1206">
        <v>15437.179525960984</v>
      </c>
      <c r="E6359" s="1206">
        <v>2284.3660724508709</v>
      </c>
      <c r="F6359" s="1210">
        <v>685954.3592523213</v>
      </c>
    </row>
    <row r="6360" spans="2:6" ht="13.15" customHeight="1" x14ac:dyDescent="0.3">
      <c r="B6360" s="1172" t="s">
        <v>7119</v>
      </c>
      <c r="C6360" s="1207">
        <v>14669853.957123488</v>
      </c>
      <c r="D6360" s="1208">
        <v>854251.57987553533</v>
      </c>
      <c r="E6360" s="1207">
        <v>4196689.1732101487</v>
      </c>
      <c r="F6360" s="1211">
        <v>19720794.710209172</v>
      </c>
    </row>
    <row r="6361" spans="2:6" ht="13.15" customHeight="1" x14ac:dyDescent="0.3">
      <c r="B6361" s="1173" t="s">
        <v>7120</v>
      </c>
      <c r="C6361" s="1206">
        <v>3187084928.6759901</v>
      </c>
      <c r="D6361" s="1206">
        <v>74313104.659261331</v>
      </c>
      <c r="E6361" s="1206">
        <v>775259419.72813547</v>
      </c>
      <c r="F6361" s="1210">
        <v>4036657453.0633869</v>
      </c>
    </row>
    <row r="6362" spans="2:6" ht="13.15" customHeight="1" x14ac:dyDescent="0.3">
      <c r="B6362" s="1172" t="s">
        <v>7121</v>
      </c>
      <c r="C6362" s="1207">
        <v>118691747.21213493</v>
      </c>
      <c r="D6362" s="1208">
        <v>6848535.1269448316</v>
      </c>
      <c r="E6362" s="1207">
        <v>27605321.521396708</v>
      </c>
      <c r="F6362" s="1211">
        <v>153145603.86047646</v>
      </c>
    </row>
    <row r="6363" spans="2:6" ht="13.15" customHeight="1" x14ac:dyDescent="0.3">
      <c r="B6363" s="1173" t="s">
        <v>7122</v>
      </c>
      <c r="C6363" s="1206">
        <v>79698983.468936145</v>
      </c>
      <c r="D6363" s="1206">
        <v>4098254.5401323107</v>
      </c>
      <c r="E6363" s="1206">
        <v>16187490.217225797</v>
      </c>
      <c r="F6363" s="1210">
        <v>99984728.226294249</v>
      </c>
    </row>
    <row r="6364" spans="2:6" ht="13.15" customHeight="1" x14ac:dyDescent="0.3">
      <c r="B6364" s="1172" t="s">
        <v>7123</v>
      </c>
      <c r="C6364" s="1207">
        <v>29733629.382859901</v>
      </c>
      <c r="D6364" s="1208">
        <v>2429913.3770695655</v>
      </c>
      <c r="E6364" s="1207">
        <v>13265839.607170269</v>
      </c>
      <c r="F6364" s="1211">
        <v>45429382.367099732</v>
      </c>
    </row>
    <row r="6365" spans="2:6" ht="13.15" customHeight="1" x14ac:dyDescent="0.3">
      <c r="B6365" s="1173" t="s">
        <v>7124</v>
      </c>
      <c r="C6365" s="1206">
        <v>17201874.655202385</v>
      </c>
      <c r="D6365" s="1206">
        <v>2644809.6109264023</v>
      </c>
      <c r="E6365" s="1206">
        <v>6481672.6418968169</v>
      </c>
      <c r="F6365" s="1210">
        <v>26328356.908025604</v>
      </c>
    </row>
    <row r="6366" spans="2:6" ht="13.15" customHeight="1" x14ac:dyDescent="0.3">
      <c r="B6366" s="1172" t="s">
        <v>7125</v>
      </c>
      <c r="C6366" s="1207">
        <v>7084442.079369247</v>
      </c>
      <c r="D6366" s="1208">
        <v>548083.19797368126</v>
      </c>
      <c r="E6366" s="1207">
        <v>6890141.9915004643</v>
      </c>
      <c r="F6366" s="1211">
        <v>14522667.268843394</v>
      </c>
    </row>
    <row r="6367" spans="2:6" ht="13.15" customHeight="1" x14ac:dyDescent="0.3">
      <c r="B6367" s="1173" t="s">
        <v>7126</v>
      </c>
      <c r="C6367" s="1206">
        <v>13589676.23157873</v>
      </c>
      <c r="D6367" s="1206">
        <v>494608.92067317851</v>
      </c>
      <c r="E6367" s="1206">
        <v>5518349.2951819263</v>
      </c>
      <c r="F6367" s="1210">
        <v>19602634.447433837</v>
      </c>
    </row>
    <row r="6368" spans="2:6" ht="13.15" customHeight="1" x14ac:dyDescent="0.3">
      <c r="B6368" s="1172" t="s">
        <v>7127</v>
      </c>
      <c r="C6368" s="1207">
        <v>16072815.166828012</v>
      </c>
      <c r="D6368" s="1208">
        <v>610662.1745935072</v>
      </c>
      <c r="E6368" s="1207">
        <v>1379818.8473839057</v>
      </c>
      <c r="F6368" s="1211">
        <v>18063296.188805424</v>
      </c>
    </row>
    <row r="6369" spans="2:6" ht="13.15" customHeight="1" x14ac:dyDescent="0.3">
      <c r="B6369" s="1173" t="s">
        <v>7128</v>
      </c>
      <c r="C6369" s="1206">
        <v>14734437.962202838</v>
      </c>
      <c r="D6369" s="1206">
        <v>700963.34234017215</v>
      </c>
      <c r="E6369" s="1206">
        <v>2170024.289581168</v>
      </c>
      <c r="F6369" s="1210">
        <v>17605425.594124176</v>
      </c>
    </row>
    <row r="6370" spans="2:6" ht="13.15" customHeight="1" x14ac:dyDescent="0.3">
      <c r="B6370" s="1172" t="s">
        <v>7129</v>
      </c>
      <c r="C6370" s="1207">
        <v>10257933.508659022</v>
      </c>
      <c r="D6370" s="1208">
        <v>499590.47176906752</v>
      </c>
      <c r="E6370" s="1207">
        <v>2511683.1564584151</v>
      </c>
      <c r="F6370" s="1211">
        <v>13269207.136886505</v>
      </c>
    </row>
    <row r="6371" spans="2:6" ht="13.15" customHeight="1" x14ac:dyDescent="0.3">
      <c r="B6371" s="1173" t="s">
        <v>7130</v>
      </c>
      <c r="C6371" s="1206">
        <v>9826190.1174098048</v>
      </c>
      <c r="D6371" s="1206">
        <v>482014.32115108613</v>
      </c>
      <c r="E6371" s="1206">
        <v>3548373.2991654393</v>
      </c>
      <c r="F6371" s="1210">
        <v>13856577.737726331</v>
      </c>
    </row>
    <row r="6372" spans="2:6" ht="13.15" customHeight="1" x14ac:dyDescent="0.3">
      <c r="B6372" s="1172" t="s">
        <v>7131</v>
      </c>
      <c r="C6372" s="1207">
        <v>104282140.85264623</v>
      </c>
      <c r="D6372" s="1208">
        <v>3925785.9236599486</v>
      </c>
      <c r="E6372" s="1207">
        <v>13711936.97311064</v>
      </c>
      <c r="F6372" s="1211">
        <v>121919863.74941683</v>
      </c>
    </row>
    <row r="6373" spans="2:6" ht="13.15" customHeight="1" x14ac:dyDescent="0.3">
      <c r="B6373" s="1173" t="s">
        <v>7132</v>
      </c>
      <c r="C6373" s="1206">
        <v>21035542.965165775</v>
      </c>
      <c r="D6373" s="1206">
        <v>1031631.3865525976</v>
      </c>
      <c r="E6373" s="1206">
        <v>543752.3763183991</v>
      </c>
      <c r="F6373" s="1210">
        <v>22610926.728036772</v>
      </c>
    </row>
    <row r="6374" spans="2:6" ht="13.15" customHeight="1" x14ac:dyDescent="0.3">
      <c r="B6374" s="1172" t="s">
        <v>7133</v>
      </c>
      <c r="C6374" s="1207">
        <v>174860852.39922577</v>
      </c>
      <c r="D6374" s="1208">
        <v>4103278.3077629092</v>
      </c>
      <c r="E6374" s="1207">
        <v>39071796.731432721</v>
      </c>
      <c r="F6374" s="1211">
        <v>218035927.43842143</v>
      </c>
    </row>
    <row r="6375" spans="2:6" ht="13.15" customHeight="1" x14ac:dyDescent="0.3">
      <c r="B6375" s="1173" t="s">
        <v>7134</v>
      </c>
      <c r="C6375" s="1206">
        <v>38053360.032953873</v>
      </c>
      <c r="D6375" s="1206">
        <v>1728415.2919563891</v>
      </c>
      <c r="E6375" s="1206">
        <v>6228293.2267255103</v>
      </c>
      <c r="F6375" s="1210">
        <v>46010068.551635772</v>
      </c>
    </row>
    <row r="6376" spans="2:6" ht="13.15" customHeight="1" x14ac:dyDescent="0.3">
      <c r="B6376" s="1172" t="s">
        <v>7135</v>
      </c>
      <c r="C6376" s="1207">
        <v>43777851.392259181</v>
      </c>
      <c r="D6376" s="1208">
        <v>3288724.3426938788</v>
      </c>
      <c r="E6376" s="1207">
        <v>10167629.068832962</v>
      </c>
      <c r="F6376" s="1211">
        <v>57234204.803786024</v>
      </c>
    </row>
    <row r="6377" spans="2:6" ht="13.15" customHeight="1" x14ac:dyDescent="0.3">
      <c r="B6377" s="1173" t="s">
        <v>7136</v>
      </c>
      <c r="C6377" s="1206">
        <v>35500721.608094901</v>
      </c>
      <c r="D6377" s="1206">
        <v>2772064.3187233615</v>
      </c>
      <c r="E6377" s="1206">
        <v>4065060.2957381145</v>
      </c>
      <c r="F6377" s="1210">
        <v>42337846.222556375</v>
      </c>
    </row>
    <row r="6378" spans="2:6" ht="13.15" customHeight="1" x14ac:dyDescent="0.3">
      <c r="B6378" s="1172" t="s">
        <v>7137</v>
      </c>
      <c r="C6378" s="1207">
        <v>9978706.6790876593</v>
      </c>
      <c r="D6378" s="1208">
        <v>694687.15084648191</v>
      </c>
      <c r="E6378" s="1207">
        <v>2284840.1598102506</v>
      </c>
      <c r="F6378" s="1211">
        <v>12958233.989744391</v>
      </c>
    </row>
    <row r="6379" spans="2:6" ht="13.15" customHeight="1" x14ac:dyDescent="0.3">
      <c r="B6379" s="1173" t="s">
        <v>7138</v>
      </c>
      <c r="C6379" s="1206">
        <v>11692162.661626054</v>
      </c>
      <c r="D6379" s="1206">
        <v>482323.90907229972</v>
      </c>
      <c r="E6379" s="1206">
        <v>3043454.7443639375</v>
      </c>
      <c r="F6379" s="1210">
        <v>15217941.315062292</v>
      </c>
    </row>
    <row r="6380" spans="2:6" ht="13.15" customHeight="1" x14ac:dyDescent="0.3">
      <c r="B6380" s="1172" t="s">
        <v>7139</v>
      </c>
      <c r="C6380" s="1207">
        <v>669262880.74549222</v>
      </c>
      <c r="D6380" s="1208">
        <v>26814507.486198358</v>
      </c>
      <c r="E6380" s="1207">
        <v>120911804.25690299</v>
      </c>
      <c r="F6380" s="1211">
        <v>816989192.48859358</v>
      </c>
    </row>
    <row r="6381" spans="2:6" ht="13.15" customHeight="1" x14ac:dyDescent="0.3">
      <c r="B6381" s="1173" t="s">
        <v>7140</v>
      </c>
      <c r="C6381" s="1206">
        <v>58688154.467659041</v>
      </c>
      <c r="D6381" s="1206">
        <v>2886851.076602363</v>
      </c>
      <c r="E6381" s="1206">
        <v>17310800.227664076</v>
      </c>
      <c r="F6381" s="1210">
        <v>78885805.771925479</v>
      </c>
    </row>
    <row r="6382" spans="2:6" ht="13.15" customHeight="1" x14ac:dyDescent="0.3">
      <c r="B6382" s="1172" t="s">
        <v>7141</v>
      </c>
      <c r="C6382" s="1207">
        <v>201067621.63155836</v>
      </c>
      <c r="D6382" s="1208">
        <v>9084210.2278094403</v>
      </c>
      <c r="E6382" s="1207">
        <v>166573458.82008284</v>
      </c>
      <c r="F6382" s="1211">
        <v>376725290.67945063</v>
      </c>
    </row>
    <row r="6383" spans="2:6" ht="13.15" customHeight="1" x14ac:dyDescent="0.3">
      <c r="B6383" s="1173" t="s">
        <v>7142</v>
      </c>
      <c r="C6383" s="1206">
        <v>167476156.13979411</v>
      </c>
      <c r="D6383" s="1206">
        <v>17758329.037436996</v>
      </c>
      <c r="E6383" s="1206">
        <v>64932844.692295</v>
      </c>
      <c r="F6383" s="1210">
        <v>250167329.86952609</v>
      </c>
    </row>
    <row r="6384" spans="2:6" ht="13.15" customHeight="1" x14ac:dyDescent="0.3">
      <c r="B6384" s="1172" t="s">
        <v>7143</v>
      </c>
      <c r="C6384" s="1207">
        <v>152028972.92069045</v>
      </c>
      <c r="D6384" s="1208">
        <v>11312764.806486133</v>
      </c>
      <c r="E6384" s="1207">
        <v>63462578.553453669</v>
      </c>
      <c r="F6384" s="1211">
        <v>226804316.28063023</v>
      </c>
    </row>
    <row r="6385" spans="2:6" ht="13.15" customHeight="1" x14ac:dyDescent="0.3">
      <c r="B6385" s="1173" t="s">
        <v>7144</v>
      </c>
      <c r="C6385" s="1206">
        <v>353329124.27878165</v>
      </c>
      <c r="D6385" s="1206">
        <v>18008659.016094513</v>
      </c>
      <c r="E6385" s="1206">
        <v>186383027.74484223</v>
      </c>
      <c r="F6385" s="1210">
        <v>557720811.03971839</v>
      </c>
    </row>
    <row r="6386" spans="2:6" ht="13.15" customHeight="1" x14ac:dyDescent="0.3">
      <c r="B6386" s="1172" t="s">
        <v>7145</v>
      </c>
      <c r="C6386" s="1207">
        <v>3876678.7996039628</v>
      </c>
      <c r="D6386" s="1208">
        <v>310108.59180820605</v>
      </c>
      <c r="E6386" s="1207">
        <v>139284.59079592337</v>
      </c>
      <c r="F6386" s="1211">
        <v>4326071.9822080918</v>
      </c>
    </row>
    <row r="6387" spans="2:6" ht="13.15" customHeight="1" x14ac:dyDescent="0.3">
      <c r="B6387" s="1173" t="s">
        <v>7146</v>
      </c>
      <c r="C6387" s="1206">
        <v>75178512.737093031</v>
      </c>
      <c r="D6387" s="1206">
        <v>3498639.0254548253</v>
      </c>
      <c r="E6387" s="1206">
        <v>26700323.481657006</v>
      </c>
      <c r="F6387" s="1210">
        <v>105377475.24420485</v>
      </c>
    </row>
    <row r="6388" spans="2:6" ht="13.15" customHeight="1" x14ac:dyDescent="0.3">
      <c r="B6388" s="1172" t="s">
        <v>7147</v>
      </c>
      <c r="C6388" s="1207">
        <v>113821457.83121517</v>
      </c>
      <c r="D6388" s="1208">
        <v>7371795.0025084922</v>
      </c>
      <c r="E6388" s="1207">
        <v>70348495.594663724</v>
      </c>
      <c r="F6388" s="1211">
        <v>191541748.4283874</v>
      </c>
    </row>
    <row r="6389" spans="2:6" ht="13.15" customHeight="1" x14ac:dyDescent="0.3">
      <c r="B6389" s="1173" t="s">
        <v>7148</v>
      </c>
      <c r="C6389" s="1206">
        <v>33117530.858296093</v>
      </c>
      <c r="D6389" s="1206">
        <v>1764468.2125995171</v>
      </c>
      <c r="E6389" s="1206">
        <v>9569369.8088328633</v>
      </c>
      <c r="F6389" s="1210">
        <v>44451368.879728474</v>
      </c>
    </row>
    <row r="6390" spans="2:6" ht="13.15" customHeight="1" x14ac:dyDescent="0.3">
      <c r="B6390" s="1172" t="s">
        <v>7149</v>
      </c>
      <c r="C6390" s="1207">
        <v>7648903.5529379565</v>
      </c>
      <c r="D6390" s="1208">
        <v>297823.5802073275</v>
      </c>
      <c r="E6390" s="1207">
        <v>6726834.8979069293</v>
      </c>
      <c r="F6390" s="1211">
        <v>14673562.031052213</v>
      </c>
    </row>
    <row r="6391" spans="2:6" ht="13.15" customHeight="1" x14ac:dyDescent="0.3">
      <c r="B6391" s="1173" t="s">
        <v>7150</v>
      </c>
      <c r="C6391" s="1206">
        <v>358354797.58735549</v>
      </c>
      <c r="D6391" s="1206">
        <v>17764689.662000082</v>
      </c>
      <c r="E6391" s="1206">
        <v>119161989.38107789</v>
      </c>
      <c r="F6391" s="1210">
        <v>495281476.63043344</v>
      </c>
    </row>
    <row r="6392" spans="2:6" ht="13.15" customHeight="1" x14ac:dyDescent="0.3">
      <c r="B6392" s="1172" t="s">
        <v>7151</v>
      </c>
      <c r="C6392" s="1207">
        <v>158293894.49586046</v>
      </c>
      <c r="D6392" s="1208">
        <v>6972989.4712726399</v>
      </c>
      <c r="E6392" s="1207">
        <v>39782922.924874634</v>
      </c>
      <c r="F6392" s="1211">
        <v>205049806.89200774</v>
      </c>
    </row>
    <row r="6393" spans="2:6" ht="13.15" customHeight="1" x14ac:dyDescent="0.3">
      <c r="B6393" s="1173" t="s">
        <v>7152</v>
      </c>
      <c r="C6393" s="1206">
        <v>100718824.19185215</v>
      </c>
      <c r="D6393" s="1206">
        <v>5426597.8048115112</v>
      </c>
      <c r="E6393" s="1206">
        <v>13311865.360958887</v>
      </c>
      <c r="F6393" s="1210">
        <v>119457287.35762255</v>
      </c>
    </row>
    <row r="6394" spans="2:6" ht="13.15" customHeight="1" x14ac:dyDescent="0.3">
      <c r="B6394" s="1172" t="s">
        <v>7153</v>
      </c>
      <c r="C6394" s="1207">
        <v>1528579.1477023941</v>
      </c>
      <c r="D6394" s="1208">
        <v>5910.3148595292741</v>
      </c>
      <c r="E6394" s="1207">
        <v>114835.69985834109</v>
      </c>
      <c r="F6394" s="1211">
        <v>1649325.1624202644</v>
      </c>
    </row>
    <row r="6395" spans="2:6" ht="13.15" customHeight="1" x14ac:dyDescent="0.3">
      <c r="B6395" s="1173" t="s">
        <v>7154</v>
      </c>
      <c r="C6395" s="1206">
        <v>94226697.998390302</v>
      </c>
      <c r="D6395" s="1206">
        <v>4936717.1360259568</v>
      </c>
      <c r="E6395" s="1206">
        <v>13396744.765616436</v>
      </c>
      <c r="F6395" s="1210">
        <v>112560159.90003268</v>
      </c>
    </row>
    <row r="6396" spans="2:6" ht="13.15" customHeight="1" x14ac:dyDescent="0.3">
      <c r="B6396" s="1172" t="s">
        <v>7155</v>
      </c>
      <c r="C6396" s="1207">
        <v>789142263.63665473</v>
      </c>
      <c r="D6396" s="1208">
        <v>25190141.880126171</v>
      </c>
      <c r="E6396" s="1207">
        <v>129428885.24097148</v>
      </c>
      <c r="F6396" s="1211">
        <v>943761290.7577523</v>
      </c>
    </row>
    <row r="6397" spans="2:6" ht="13.15" customHeight="1" x14ac:dyDescent="0.3">
      <c r="B6397" s="1173" t="s">
        <v>7156</v>
      </c>
      <c r="C6397" s="1206">
        <v>885212541.41640103</v>
      </c>
      <c r="D6397" s="1206">
        <v>8501833.1314722952</v>
      </c>
      <c r="E6397" s="1206">
        <v>134615956.67342213</v>
      </c>
      <c r="F6397" s="1210">
        <v>1028330331.2212955</v>
      </c>
    </row>
    <row r="6398" spans="2:6" ht="13.15" customHeight="1" x14ac:dyDescent="0.3">
      <c r="B6398" s="1172" t="s">
        <v>7157</v>
      </c>
      <c r="C6398" s="1207">
        <v>720218978.04690802</v>
      </c>
      <c r="D6398" s="1208">
        <v>38112172.845436223</v>
      </c>
      <c r="E6398" s="1207">
        <v>2249710504.9271507</v>
      </c>
      <c r="F6398" s="1211">
        <v>3008041655.8194952</v>
      </c>
    </row>
    <row r="6399" spans="2:6" ht="13.15" customHeight="1" x14ac:dyDescent="0.3">
      <c r="B6399" s="1173" t="s">
        <v>7158</v>
      </c>
      <c r="C6399" s="1206">
        <v>235302332.89061391</v>
      </c>
      <c r="D6399" s="1206">
        <v>10982448.566729631</v>
      </c>
      <c r="E6399" s="1206">
        <v>55170567.227683984</v>
      </c>
      <c r="F6399" s="1210">
        <v>301455348.68502754</v>
      </c>
    </row>
    <row r="6400" spans="2:6" ht="13.15" customHeight="1" x14ac:dyDescent="0.3">
      <c r="B6400" s="1172" t="s">
        <v>7159</v>
      </c>
      <c r="C6400" s="1207">
        <v>1102707.0296422094</v>
      </c>
      <c r="D6400" s="1208">
        <v>63240.368996963225</v>
      </c>
      <c r="E6400" s="1207">
        <v>64764.86513516117</v>
      </c>
      <c r="F6400" s="1211">
        <v>1230712.2637743338</v>
      </c>
    </row>
    <row r="6401" spans="2:6" ht="13.15" customHeight="1" x14ac:dyDescent="0.3">
      <c r="B6401" s="1173" t="s">
        <v>7160</v>
      </c>
      <c r="C6401" s="1206">
        <v>25602983.882521078</v>
      </c>
      <c r="D6401" s="1206">
        <v>919096.17719151324</v>
      </c>
      <c r="E6401" s="1206">
        <v>1820824.9786140837</v>
      </c>
      <c r="F6401" s="1210">
        <v>28342905.038326677</v>
      </c>
    </row>
    <row r="6402" spans="2:6" ht="13.15" customHeight="1" x14ac:dyDescent="0.3">
      <c r="B6402" s="1172" t="s">
        <v>7161</v>
      </c>
      <c r="C6402" s="1207">
        <v>6462723676.5786324</v>
      </c>
      <c r="D6402" s="1208">
        <v>45083445.510963954</v>
      </c>
      <c r="E6402" s="1207">
        <v>1100049192.5052352</v>
      </c>
      <c r="F6402" s="1211">
        <v>7607856314.5948315</v>
      </c>
    </row>
    <row r="6403" spans="2:6" ht="13.15" customHeight="1" x14ac:dyDescent="0.3">
      <c r="B6403" s="1173" t="s">
        <v>7162</v>
      </c>
      <c r="C6403" s="1206">
        <v>3012535663.3794932</v>
      </c>
      <c r="D6403" s="1206">
        <v>48056150.946990117</v>
      </c>
      <c r="E6403" s="1206">
        <v>537179257.29011035</v>
      </c>
      <c r="F6403" s="1210">
        <v>3597771071.6165934</v>
      </c>
    </row>
    <row r="6404" spans="2:6" ht="13.15" customHeight="1" x14ac:dyDescent="0.3">
      <c r="B6404" s="1172" t="s">
        <v>7163</v>
      </c>
      <c r="C6404" s="1207">
        <v>5134500634.1220274</v>
      </c>
      <c r="D6404" s="1208">
        <v>39090161.088549517</v>
      </c>
      <c r="E6404" s="1207">
        <v>1519428934.3687031</v>
      </c>
      <c r="F6404" s="1211">
        <v>6693019729.5792799</v>
      </c>
    </row>
    <row r="6405" spans="2:6" ht="13.15" customHeight="1" x14ac:dyDescent="0.3">
      <c r="B6405" s="1173" t="s">
        <v>7164</v>
      </c>
      <c r="C6405" s="1206">
        <v>2953553126.0049629</v>
      </c>
      <c r="D6405" s="1206">
        <v>38891307.137882851</v>
      </c>
      <c r="E6405" s="1206">
        <v>519409978.09941411</v>
      </c>
      <c r="F6405" s="1210">
        <v>3511854411.24226</v>
      </c>
    </row>
    <row r="6406" spans="2:6" ht="13.15" customHeight="1" x14ac:dyDescent="0.3">
      <c r="B6406" s="1172" t="s">
        <v>7165</v>
      </c>
      <c r="C6406" s="1207">
        <v>3533355963.3341346</v>
      </c>
      <c r="D6406" s="1208">
        <v>23613762.401842047</v>
      </c>
      <c r="E6406" s="1207">
        <v>661578125.74090469</v>
      </c>
      <c r="F6406" s="1211">
        <v>4218547851.4768815</v>
      </c>
    </row>
    <row r="6407" spans="2:6" ht="13.15" customHeight="1" x14ac:dyDescent="0.3">
      <c r="B6407" s="1173" t="s">
        <v>7166</v>
      </c>
      <c r="C6407" s="1206">
        <v>791628543.02035403</v>
      </c>
      <c r="D6407" s="1206">
        <v>8788159.7420599721</v>
      </c>
      <c r="E6407" s="1206">
        <v>66756999.330551125</v>
      </c>
      <c r="F6407" s="1210">
        <v>867173702.09296513</v>
      </c>
    </row>
    <row r="6408" spans="2:6" ht="13.15" customHeight="1" x14ac:dyDescent="0.3">
      <c r="B6408" s="1172" t="s">
        <v>7167</v>
      </c>
      <c r="C6408" s="1207">
        <v>213665735.40037569</v>
      </c>
      <c r="D6408" s="1208">
        <v>3876181.4953746144</v>
      </c>
      <c r="E6408" s="1207">
        <v>26050434.510125525</v>
      </c>
      <c r="F6408" s="1211">
        <v>243592351.40587583</v>
      </c>
    </row>
    <row r="6409" spans="2:6" ht="13.15" customHeight="1" x14ac:dyDescent="0.3">
      <c r="B6409" s="1173" t="s">
        <v>7168</v>
      </c>
      <c r="C6409" s="1206">
        <v>240561901.33809006</v>
      </c>
      <c r="D6409" s="1206">
        <v>756182.56974205968</v>
      </c>
      <c r="E6409" s="1206">
        <v>3268043.3047690266</v>
      </c>
      <c r="F6409" s="1210">
        <v>244586127.21260116</v>
      </c>
    </row>
    <row r="6410" spans="2:6" ht="13.15" customHeight="1" x14ac:dyDescent="0.3">
      <c r="B6410" s="1172" t="s">
        <v>7169</v>
      </c>
      <c r="C6410" s="1207">
        <v>8775237268.5990028</v>
      </c>
      <c r="D6410" s="1208">
        <v>116514905.79957049</v>
      </c>
      <c r="E6410" s="1207">
        <v>1601824834.9260759</v>
      </c>
      <c r="F6410" s="1211">
        <v>10493577009.32465</v>
      </c>
    </row>
    <row r="6411" spans="2:6" ht="13.15" customHeight="1" x14ac:dyDescent="0.3">
      <c r="B6411" s="1173" t="s">
        <v>7170</v>
      </c>
      <c r="C6411" s="1206">
        <v>4535961335.1755247</v>
      </c>
      <c r="D6411" s="1206">
        <v>46275218.285853356</v>
      </c>
      <c r="E6411" s="1206">
        <v>1018857624.2311121</v>
      </c>
      <c r="F6411" s="1210">
        <v>5601094177.6924906</v>
      </c>
    </row>
    <row r="6412" spans="2:6" ht="13.15" customHeight="1" x14ac:dyDescent="0.3">
      <c r="B6412" s="1172" t="s">
        <v>7171</v>
      </c>
      <c r="C6412" s="1207">
        <v>4018289266.521337</v>
      </c>
      <c r="D6412" s="1208">
        <v>60432068.819279701</v>
      </c>
      <c r="E6412" s="1207">
        <v>362949478.27806783</v>
      </c>
      <c r="F6412" s="1211">
        <v>4441670813.6186848</v>
      </c>
    </row>
    <row r="6413" spans="2:6" ht="13.15" customHeight="1" x14ac:dyDescent="0.3">
      <c r="B6413" s="1173" t="s">
        <v>7172</v>
      </c>
      <c r="C6413" s="1206">
        <v>2433008912.4314413</v>
      </c>
      <c r="D6413" s="1206">
        <v>24116195.453614973</v>
      </c>
      <c r="E6413" s="1206">
        <v>212609051.92319113</v>
      </c>
      <c r="F6413" s="1210">
        <v>2669734159.8082476</v>
      </c>
    </row>
    <row r="6414" spans="2:6" ht="13.15" customHeight="1" x14ac:dyDescent="0.3">
      <c r="B6414" s="1172" t="s">
        <v>7173</v>
      </c>
      <c r="C6414" s="1207">
        <v>11596260875.732714</v>
      </c>
      <c r="D6414" s="1208">
        <v>116327422.16891922</v>
      </c>
      <c r="E6414" s="1207">
        <v>2030994850.4568958</v>
      </c>
      <c r="F6414" s="1211">
        <v>13743583148.358528</v>
      </c>
    </row>
    <row r="6415" spans="2:6" ht="13.15" customHeight="1" x14ac:dyDescent="0.3">
      <c r="B6415" s="1173" t="s">
        <v>7174</v>
      </c>
      <c r="C6415" s="1206">
        <v>8238314933.6528339</v>
      </c>
      <c r="D6415" s="1206">
        <v>84925680.093210369</v>
      </c>
      <c r="E6415" s="1206">
        <v>1013393536.746686</v>
      </c>
      <c r="F6415" s="1210">
        <v>9336634150.4927292</v>
      </c>
    </row>
    <row r="6416" spans="2:6" ht="13.15" customHeight="1" x14ac:dyDescent="0.3">
      <c r="B6416" s="1172" t="s">
        <v>7175</v>
      </c>
      <c r="C6416" s="1207">
        <v>2774230788.6882567</v>
      </c>
      <c r="D6416" s="1208">
        <v>36036132.534491874</v>
      </c>
      <c r="E6416" s="1207">
        <v>366355306.87431908</v>
      </c>
      <c r="F6416" s="1211">
        <v>3176622228.0970678</v>
      </c>
    </row>
    <row r="6417" spans="2:6" ht="13.15" customHeight="1" x14ac:dyDescent="0.3">
      <c r="B6417" s="1173" t="s">
        <v>7176</v>
      </c>
      <c r="C6417" s="1206">
        <v>4316532194.163311</v>
      </c>
      <c r="D6417" s="1206">
        <v>77955800.573328033</v>
      </c>
      <c r="E6417" s="1206">
        <v>532382467.51223129</v>
      </c>
      <c r="F6417" s="1210">
        <v>4926870462.2488699</v>
      </c>
    </row>
    <row r="6418" spans="2:6" ht="13.15" customHeight="1" x14ac:dyDescent="0.3">
      <c r="B6418" s="1172" t="s">
        <v>7177</v>
      </c>
      <c r="C6418" s="1207">
        <v>7524231299.5472212</v>
      </c>
      <c r="D6418" s="1208">
        <v>47181621.35827513</v>
      </c>
      <c r="E6418" s="1207">
        <v>1908926932.9669566</v>
      </c>
      <c r="F6418" s="1211">
        <v>9480339853.8724537</v>
      </c>
    </row>
    <row r="6419" spans="2:6" ht="13.15" customHeight="1" x14ac:dyDescent="0.3">
      <c r="B6419" s="1173" t="s">
        <v>7178</v>
      </c>
      <c r="C6419" s="1206">
        <v>5091224571.7755756</v>
      </c>
      <c r="D6419" s="1206">
        <v>73796726.078855544</v>
      </c>
      <c r="E6419" s="1206">
        <v>824248866.29593956</v>
      </c>
      <c r="F6419" s="1210">
        <v>5989270164.1503706</v>
      </c>
    </row>
    <row r="6420" spans="2:6" ht="13.15" customHeight="1" x14ac:dyDescent="0.3">
      <c r="B6420" s="1172" t="s">
        <v>7179</v>
      </c>
      <c r="C6420" s="1207">
        <v>845559327.71005476</v>
      </c>
      <c r="D6420" s="1208">
        <v>3212804.9411054021</v>
      </c>
      <c r="E6420" s="1207">
        <v>77957435.672457591</v>
      </c>
      <c r="F6420" s="1211">
        <v>926729568.3236177</v>
      </c>
    </row>
    <row r="6421" spans="2:6" ht="13.15" customHeight="1" x14ac:dyDescent="0.3">
      <c r="B6421" s="1173" t="s">
        <v>7180</v>
      </c>
      <c r="C6421" s="1206">
        <v>4916064011.3612366</v>
      </c>
      <c r="D6421" s="1206">
        <v>21064531.025501173</v>
      </c>
      <c r="E6421" s="1206">
        <v>809682547.58870602</v>
      </c>
      <c r="F6421" s="1210">
        <v>5746811089.9754438</v>
      </c>
    </row>
    <row r="6422" spans="2:6" ht="13.15" customHeight="1" x14ac:dyDescent="0.3">
      <c r="B6422" s="1172" t="s">
        <v>7181</v>
      </c>
      <c r="C6422" s="1207">
        <v>11536071040.74103</v>
      </c>
      <c r="D6422" s="1208">
        <v>132417213.03279813</v>
      </c>
      <c r="E6422" s="1207">
        <v>1975468659.6870282</v>
      </c>
      <c r="F6422" s="1211">
        <v>13643956913.460857</v>
      </c>
    </row>
    <row r="6423" spans="2:6" ht="13.15" customHeight="1" x14ac:dyDescent="0.3">
      <c r="B6423" s="1173" t="s">
        <v>7182</v>
      </c>
      <c r="C6423" s="1206">
        <v>2169867732.9031811</v>
      </c>
      <c r="D6423" s="1206">
        <v>18375591.063623618</v>
      </c>
      <c r="E6423" s="1206">
        <v>308836125.29470962</v>
      </c>
      <c r="F6423" s="1210">
        <v>2497079449.2615142</v>
      </c>
    </row>
    <row r="6424" spans="2:6" ht="13.15" customHeight="1" x14ac:dyDescent="0.3">
      <c r="B6424" s="1172" t="s">
        <v>7183</v>
      </c>
      <c r="C6424" s="1207">
        <v>346410170.17860091</v>
      </c>
      <c r="D6424" s="1208">
        <v>3954239.8680551108</v>
      </c>
      <c r="E6424" s="1207">
        <v>55446816.401369795</v>
      </c>
      <c r="F6424" s="1211">
        <v>405811226.44802582</v>
      </c>
    </row>
    <row r="6425" spans="2:6" ht="13.15" customHeight="1" x14ac:dyDescent="0.3">
      <c r="B6425" s="1173" t="s">
        <v>7184</v>
      </c>
      <c r="C6425" s="1206">
        <v>1934857461.7184126</v>
      </c>
      <c r="D6425" s="1206">
        <v>17481543.363693919</v>
      </c>
      <c r="E6425" s="1206">
        <v>245817899.32021147</v>
      </c>
      <c r="F6425" s="1210">
        <v>2198156904.402318</v>
      </c>
    </row>
    <row r="6426" spans="2:6" ht="13.15" customHeight="1" x14ac:dyDescent="0.3">
      <c r="B6426" s="1172" t="s">
        <v>7185</v>
      </c>
      <c r="C6426" s="1207">
        <v>2216049665.8544941</v>
      </c>
      <c r="D6426" s="1208">
        <v>17501117.763621554</v>
      </c>
      <c r="E6426" s="1207">
        <v>165323572.9490971</v>
      </c>
      <c r="F6426" s="1211">
        <v>2398874356.5672126</v>
      </c>
    </row>
    <row r="6427" spans="2:6" ht="13.15" customHeight="1" x14ac:dyDescent="0.3">
      <c r="B6427" s="1173" t="s">
        <v>7186</v>
      </c>
      <c r="C6427" s="1206">
        <v>2012882859.2460005</v>
      </c>
      <c r="D6427" s="1206">
        <v>25671522.953256585</v>
      </c>
      <c r="E6427" s="1206">
        <v>176867581.33778206</v>
      </c>
      <c r="F6427" s="1210">
        <v>2215421963.5370393</v>
      </c>
    </row>
    <row r="6428" spans="2:6" ht="13.15" customHeight="1" x14ac:dyDescent="0.3">
      <c r="B6428" s="1172" t="s">
        <v>7187</v>
      </c>
      <c r="C6428" s="1207">
        <v>598125305.91605878</v>
      </c>
      <c r="D6428" s="1208">
        <v>3537717.4644189044</v>
      </c>
      <c r="E6428" s="1207">
        <v>24489541.057138085</v>
      </c>
      <c r="F6428" s="1211">
        <v>626152564.43761575</v>
      </c>
    </row>
    <row r="6429" spans="2:6" ht="13.15" customHeight="1" x14ac:dyDescent="0.3">
      <c r="B6429" s="1173" t="s">
        <v>7188</v>
      </c>
      <c r="C6429" s="1206">
        <v>303667.71098616562</v>
      </c>
      <c r="D6429" s="1206">
        <v>0</v>
      </c>
      <c r="E6429" s="1206">
        <v>123.47924715950653</v>
      </c>
      <c r="F6429" s="1210">
        <v>303791.19023332512</v>
      </c>
    </row>
    <row r="6430" spans="2:6" ht="13.15" customHeight="1" x14ac:dyDescent="0.3">
      <c r="B6430" s="1172" t="s">
        <v>7189</v>
      </c>
      <c r="C6430" s="1207">
        <v>3704742523.9590607</v>
      </c>
      <c r="D6430" s="1208">
        <v>88234977.960486621</v>
      </c>
      <c r="E6430" s="1207">
        <v>854918756.383955</v>
      </c>
      <c r="F6430" s="1211">
        <v>4647896258.3035021</v>
      </c>
    </row>
    <row r="6431" spans="2:6" ht="13.15" customHeight="1" x14ac:dyDescent="0.3">
      <c r="B6431" s="1173" t="s">
        <v>7190</v>
      </c>
      <c r="C6431" s="1206">
        <v>179956161.73864603</v>
      </c>
      <c r="D6431" s="1206">
        <v>11291600.250417732</v>
      </c>
      <c r="E6431" s="1206">
        <v>45897488.303697795</v>
      </c>
      <c r="F6431" s="1210">
        <v>237145250.29276156</v>
      </c>
    </row>
    <row r="6432" spans="2:6" ht="13.15" customHeight="1" x14ac:dyDescent="0.3">
      <c r="B6432" s="1172" t="s">
        <v>7191</v>
      </c>
      <c r="C6432" s="1207">
        <v>236707342.21887273</v>
      </c>
      <c r="D6432" s="1208">
        <v>4451283.2755632875</v>
      </c>
      <c r="E6432" s="1207">
        <v>18266095.893675383</v>
      </c>
      <c r="F6432" s="1211">
        <v>259424721.38811141</v>
      </c>
    </row>
    <row r="6433" spans="2:6" ht="13.15" customHeight="1" x14ac:dyDescent="0.3">
      <c r="B6433" s="1173" t="s">
        <v>7192</v>
      </c>
      <c r="C6433" s="1206">
        <v>166037284.58477071</v>
      </c>
      <c r="D6433" s="1206">
        <v>4884199.7668455699</v>
      </c>
      <c r="E6433" s="1206">
        <v>20671888.441772334</v>
      </c>
      <c r="F6433" s="1210">
        <v>191593372.79338863</v>
      </c>
    </row>
    <row r="6434" spans="2:6" ht="13.15" customHeight="1" x14ac:dyDescent="0.3">
      <c r="B6434" s="1172" t="s">
        <v>7193</v>
      </c>
      <c r="C6434" s="1207">
        <v>134600030.1884332</v>
      </c>
      <c r="D6434" s="1208">
        <v>3337020.0584031763</v>
      </c>
      <c r="E6434" s="1207">
        <v>17004362.77300312</v>
      </c>
      <c r="F6434" s="1211">
        <v>154941413.0198395</v>
      </c>
    </row>
    <row r="6435" spans="2:6" ht="13.15" customHeight="1" x14ac:dyDescent="0.3">
      <c r="B6435" s="1173" t="s">
        <v>7194</v>
      </c>
      <c r="C6435" s="1206">
        <v>13537107.855351357</v>
      </c>
      <c r="D6435" s="1206">
        <v>498872.79067898175</v>
      </c>
      <c r="E6435" s="1206">
        <v>1067478.0916939341</v>
      </c>
      <c r="F6435" s="1210">
        <v>15103458.737724273</v>
      </c>
    </row>
    <row r="6436" spans="2:6" ht="13.15" customHeight="1" x14ac:dyDescent="0.3">
      <c r="B6436" s="1172" t="s">
        <v>7195</v>
      </c>
      <c r="C6436" s="1207">
        <v>46898091.739136823</v>
      </c>
      <c r="D6436" s="1208">
        <v>1251832.8316047743</v>
      </c>
      <c r="E6436" s="1207">
        <v>2660933.1672881758</v>
      </c>
      <c r="F6436" s="1211">
        <v>50810857.738029771</v>
      </c>
    </row>
    <row r="6437" spans="2:6" ht="13.15" customHeight="1" x14ac:dyDescent="0.3">
      <c r="B6437" s="1173" t="s">
        <v>7196</v>
      </c>
      <c r="C6437" s="1206">
        <v>126251079.71363102</v>
      </c>
      <c r="D6437" s="1206">
        <v>3927896.7503954964</v>
      </c>
      <c r="E6437" s="1206">
        <v>24349476.376043241</v>
      </c>
      <c r="F6437" s="1210">
        <v>154528452.84006974</v>
      </c>
    </row>
    <row r="6438" spans="2:6" ht="13.15" customHeight="1" x14ac:dyDescent="0.3">
      <c r="B6438" s="1172" t="s">
        <v>7197</v>
      </c>
      <c r="C6438" s="1207">
        <v>202139197.25917503</v>
      </c>
      <c r="D6438" s="1208">
        <v>12439946.283267792</v>
      </c>
      <c r="E6438" s="1207">
        <v>30881770.698643211</v>
      </c>
      <c r="F6438" s="1211">
        <v>245460914.24108604</v>
      </c>
    </row>
    <row r="6439" spans="2:6" ht="13.15" customHeight="1" x14ac:dyDescent="0.3">
      <c r="B6439" s="1173" t="s">
        <v>7198</v>
      </c>
      <c r="C6439" s="1206">
        <v>142861184.64787376</v>
      </c>
      <c r="D6439" s="1206">
        <v>9269146.7941997629</v>
      </c>
      <c r="E6439" s="1206">
        <v>74286593.210249975</v>
      </c>
      <c r="F6439" s="1210">
        <v>226416924.65232348</v>
      </c>
    </row>
    <row r="6440" spans="2:6" ht="13.15" customHeight="1" x14ac:dyDescent="0.3">
      <c r="B6440" s="1172" t="s">
        <v>7199</v>
      </c>
      <c r="C6440" s="1207">
        <v>1610064773.2568755</v>
      </c>
      <c r="D6440" s="1208">
        <v>28035409.670038268</v>
      </c>
      <c r="E6440" s="1207">
        <v>127253085.26486574</v>
      </c>
      <c r="F6440" s="1211">
        <v>1765353268.1917794</v>
      </c>
    </row>
    <row r="6441" spans="2:6" ht="13.15" customHeight="1" x14ac:dyDescent="0.3">
      <c r="B6441" s="1173" t="s">
        <v>7200</v>
      </c>
      <c r="C6441" s="1206">
        <v>3192629458.6849885</v>
      </c>
      <c r="D6441" s="1206">
        <v>44854617.820652537</v>
      </c>
      <c r="E6441" s="1206">
        <v>218803274.03342208</v>
      </c>
      <c r="F6441" s="1210">
        <v>3456287350.539063</v>
      </c>
    </row>
    <row r="6442" spans="2:6" ht="13.15" customHeight="1" x14ac:dyDescent="0.3">
      <c r="B6442" s="1172" t="s">
        <v>7201</v>
      </c>
      <c r="C6442" s="1207">
        <v>1523271926.3632214</v>
      </c>
      <c r="D6442" s="1208">
        <v>29351777.511037812</v>
      </c>
      <c r="E6442" s="1207">
        <v>85199982.773772448</v>
      </c>
      <c r="F6442" s="1211">
        <v>1637823686.6480317</v>
      </c>
    </row>
    <row r="6443" spans="2:6" ht="13.15" customHeight="1" x14ac:dyDescent="0.3">
      <c r="B6443" s="1173" t="s">
        <v>7202</v>
      </c>
      <c r="C6443" s="1206">
        <v>3479202206.8044872</v>
      </c>
      <c r="D6443" s="1206">
        <v>44332835.523803748</v>
      </c>
      <c r="E6443" s="1206">
        <v>423910816.83522499</v>
      </c>
      <c r="F6443" s="1210">
        <v>3947445859.163516</v>
      </c>
    </row>
    <row r="6444" spans="2:6" ht="13.15" customHeight="1" x14ac:dyDescent="0.3">
      <c r="B6444" s="1172" t="s">
        <v>7203</v>
      </c>
      <c r="C6444" s="1207">
        <v>468083295.29963148</v>
      </c>
      <c r="D6444" s="1208">
        <v>11359301.499915812</v>
      </c>
      <c r="E6444" s="1207">
        <v>50315872.608141124</v>
      </c>
      <c r="F6444" s="1211">
        <v>529758469.40768844</v>
      </c>
    </row>
    <row r="6445" spans="2:6" ht="13.15" customHeight="1" x14ac:dyDescent="0.3">
      <c r="B6445" s="1173" t="s">
        <v>7204</v>
      </c>
      <c r="C6445" s="1206">
        <v>702483909.86139941</v>
      </c>
      <c r="D6445" s="1206">
        <v>14958359.589269688</v>
      </c>
      <c r="E6445" s="1206">
        <v>93676672.925154716</v>
      </c>
      <c r="F6445" s="1210">
        <v>811118942.37582374</v>
      </c>
    </row>
    <row r="6446" spans="2:6" ht="13.15" customHeight="1" x14ac:dyDescent="0.3">
      <c r="B6446" s="1172" t="s">
        <v>7205</v>
      </c>
      <c r="C6446" s="1207">
        <v>623947028.86018062</v>
      </c>
      <c r="D6446" s="1208">
        <v>9302314.9183043074</v>
      </c>
      <c r="E6446" s="1207">
        <v>71919293.208383098</v>
      </c>
      <c r="F6446" s="1211">
        <v>705168636.98686802</v>
      </c>
    </row>
    <row r="6447" spans="2:6" ht="13.15" customHeight="1" x14ac:dyDescent="0.3">
      <c r="B6447" s="1173" t="s">
        <v>7206</v>
      </c>
      <c r="C6447" s="1206">
        <v>144870798.57336584</v>
      </c>
      <c r="D6447" s="1206">
        <v>3247788.37620252</v>
      </c>
      <c r="E6447" s="1206">
        <v>9696566.211890541</v>
      </c>
      <c r="F6447" s="1210">
        <v>157815153.16145891</v>
      </c>
    </row>
    <row r="6448" spans="2:6" ht="13.15" customHeight="1" x14ac:dyDescent="0.3">
      <c r="B6448" s="1172" t="s">
        <v>7207</v>
      </c>
      <c r="C6448" s="1207">
        <v>161622906.39404115</v>
      </c>
      <c r="D6448" s="1208">
        <v>4801145.7708909465</v>
      </c>
      <c r="E6448" s="1207">
        <v>10478041.345908387</v>
      </c>
      <c r="F6448" s="1211">
        <v>176902093.51084048</v>
      </c>
    </row>
    <row r="6449" spans="2:6" ht="13.15" customHeight="1" x14ac:dyDescent="0.3">
      <c r="B6449" s="1173" t="s">
        <v>7208</v>
      </c>
      <c r="C6449" s="1206">
        <v>423241514.58902478</v>
      </c>
      <c r="D6449" s="1206">
        <v>10089428.135811239</v>
      </c>
      <c r="E6449" s="1206">
        <v>46206704.422413014</v>
      </c>
      <c r="F6449" s="1210">
        <v>479537647.14724898</v>
      </c>
    </row>
    <row r="6450" spans="2:6" ht="13.15" customHeight="1" x14ac:dyDescent="0.3">
      <c r="B6450" s="1172" t="s">
        <v>7209</v>
      </c>
      <c r="C6450" s="1207">
        <v>82268006.842229575</v>
      </c>
      <c r="D6450" s="1208">
        <v>2227766.5366954268</v>
      </c>
      <c r="E6450" s="1207">
        <v>10048151.215702415</v>
      </c>
      <c r="F6450" s="1211">
        <v>94543924.59462741</v>
      </c>
    </row>
    <row r="6451" spans="2:6" ht="13.15" customHeight="1" x14ac:dyDescent="0.3">
      <c r="B6451" s="1173" t="s">
        <v>7210</v>
      </c>
      <c r="C6451" s="1206">
        <v>137406908.39650086</v>
      </c>
      <c r="D6451" s="1206">
        <v>4363529.1720775114</v>
      </c>
      <c r="E6451" s="1206">
        <v>11069174.703513771</v>
      </c>
      <c r="F6451" s="1210">
        <v>152839612.27209213</v>
      </c>
    </row>
    <row r="6452" spans="2:6" ht="13.15" customHeight="1" x14ac:dyDescent="0.3">
      <c r="B6452" s="1172" t="s">
        <v>7211</v>
      </c>
      <c r="C6452" s="1207">
        <v>994314997.55724204</v>
      </c>
      <c r="D6452" s="1208">
        <v>18555095.76921447</v>
      </c>
      <c r="E6452" s="1207">
        <v>161932576.69049782</v>
      </c>
      <c r="F6452" s="1211">
        <v>1174802670.0169544</v>
      </c>
    </row>
    <row r="6453" spans="2:6" ht="13.15" customHeight="1" x14ac:dyDescent="0.3">
      <c r="B6453" s="1173" t="s">
        <v>7212</v>
      </c>
      <c r="C6453" s="1206">
        <v>3072556323.7785897</v>
      </c>
      <c r="D6453" s="1206">
        <v>43681364.03232304</v>
      </c>
      <c r="E6453" s="1206">
        <v>563481112.77883101</v>
      </c>
      <c r="F6453" s="1210">
        <v>3679718800.5897436</v>
      </c>
    </row>
    <row r="6454" spans="2:6" ht="13.15" customHeight="1" x14ac:dyDescent="0.3">
      <c r="B6454" s="1172" t="s">
        <v>7213</v>
      </c>
      <c r="C6454" s="1207">
        <v>47699315.717584141</v>
      </c>
      <c r="D6454" s="1208">
        <v>1620228.3856705287</v>
      </c>
      <c r="E6454" s="1207">
        <v>24082466.271636456</v>
      </c>
      <c r="F6454" s="1211">
        <v>73402010.374891132</v>
      </c>
    </row>
    <row r="6455" spans="2:6" ht="13.15" customHeight="1" x14ac:dyDescent="0.3">
      <c r="B6455" s="1173" t="s">
        <v>7214</v>
      </c>
      <c r="C6455" s="1206">
        <v>464847541.06629008</v>
      </c>
      <c r="D6455" s="1206">
        <v>8056983.433045011</v>
      </c>
      <c r="E6455" s="1206">
        <v>81270374.874806091</v>
      </c>
      <c r="F6455" s="1210">
        <v>554174899.37414122</v>
      </c>
    </row>
    <row r="6456" spans="2:6" ht="13.15" customHeight="1" x14ac:dyDescent="0.3">
      <c r="B6456" s="1172" t="s">
        <v>7215</v>
      </c>
      <c r="C6456" s="1207">
        <v>10376178.219861371</v>
      </c>
      <c r="D6456" s="1208">
        <v>86487.60744444505</v>
      </c>
      <c r="E6456" s="1207">
        <v>12039.226598051884</v>
      </c>
      <c r="F6456" s="1211">
        <v>10474705.053903868</v>
      </c>
    </row>
    <row r="6457" spans="2:6" ht="13.15" customHeight="1" x14ac:dyDescent="0.3">
      <c r="B6457" s="1173" t="s">
        <v>7216</v>
      </c>
      <c r="C6457" s="1206">
        <v>1159120134.0197372</v>
      </c>
      <c r="D6457" s="1206">
        <v>18430683.641421378</v>
      </c>
      <c r="E6457" s="1206">
        <v>55574581.234412</v>
      </c>
      <c r="F6457" s="1210">
        <v>1233125398.8955705</v>
      </c>
    </row>
    <row r="6458" spans="2:6" ht="13.15" customHeight="1" x14ac:dyDescent="0.3">
      <c r="B6458" s="1172" t="s">
        <v>7217</v>
      </c>
      <c r="C6458" s="1207">
        <v>26821614.422337424</v>
      </c>
      <c r="D6458" s="1208">
        <v>1380593.2624730913</v>
      </c>
      <c r="E6458" s="1207">
        <v>3602939.2132436614</v>
      </c>
      <c r="F6458" s="1211">
        <v>31805146.898054175</v>
      </c>
    </row>
    <row r="6459" spans="2:6" ht="13.15" customHeight="1" x14ac:dyDescent="0.3">
      <c r="B6459" s="1173" t="s">
        <v>7218</v>
      </c>
      <c r="C6459" s="1206">
        <v>101320971.04682021</v>
      </c>
      <c r="D6459" s="1206">
        <v>5305605.2163300058</v>
      </c>
      <c r="E6459" s="1206">
        <v>24578255.664715391</v>
      </c>
      <c r="F6459" s="1210">
        <v>131204831.92786561</v>
      </c>
    </row>
    <row r="6460" spans="2:6" ht="13.15" customHeight="1" x14ac:dyDescent="0.3">
      <c r="B6460" s="1172" t="s">
        <v>7219</v>
      </c>
      <c r="C6460" s="1207">
        <v>2478135245.0798597</v>
      </c>
      <c r="D6460" s="1208">
        <v>20134613.343245428</v>
      </c>
      <c r="E6460" s="1207">
        <v>168465270.02314427</v>
      </c>
      <c r="F6460" s="1211">
        <v>2666735128.4462495</v>
      </c>
    </row>
    <row r="6461" spans="2:6" ht="13.15" customHeight="1" x14ac:dyDescent="0.3">
      <c r="B6461" s="1173" t="s">
        <v>7220</v>
      </c>
      <c r="C6461" s="1206">
        <v>3897842.6913318657</v>
      </c>
      <c r="D6461" s="1206">
        <v>25836.519243085109</v>
      </c>
      <c r="E6461" s="1206">
        <v>1168978.0328590483</v>
      </c>
      <c r="F6461" s="1210">
        <v>5092657.2434339989</v>
      </c>
    </row>
    <row r="6462" spans="2:6" ht="13.15" customHeight="1" x14ac:dyDescent="0.3">
      <c r="B6462" s="1172" t="s">
        <v>7221</v>
      </c>
      <c r="C6462" s="1207">
        <v>1806360961.3630698</v>
      </c>
      <c r="D6462" s="1208">
        <v>18274806.123090394</v>
      </c>
      <c r="E6462" s="1207">
        <v>1267316939.9748285</v>
      </c>
      <c r="F6462" s="1211">
        <v>3091952707.460989</v>
      </c>
    </row>
    <row r="6463" spans="2:6" ht="13.15" customHeight="1" x14ac:dyDescent="0.3">
      <c r="B6463" s="1173" t="s">
        <v>7222</v>
      </c>
      <c r="C6463" s="1206">
        <v>2024445853.8974671</v>
      </c>
      <c r="D6463" s="1206">
        <v>27545331.990757376</v>
      </c>
      <c r="E6463" s="1206">
        <v>317275719.09304732</v>
      </c>
      <c r="F6463" s="1210">
        <v>2369266904.9812717</v>
      </c>
    </row>
    <row r="6464" spans="2:6" ht="13.15" customHeight="1" x14ac:dyDescent="0.3">
      <c r="B6464" s="1172" t="s">
        <v>7223</v>
      </c>
      <c r="C6464" s="1207">
        <v>3154052599.5495539</v>
      </c>
      <c r="D6464" s="1208">
        <v>24247249.649535954</v>
      </c>
      <c r="E6464" s="1207">
        <v>590840985.25064158</v>
      </c>
      <c r="F6464" s="1211">
        <v>3769140834.4497318</v>
      </c>
    </row>
    <row r="6465" spans="2:6" ht="13.15" customHeight="1" x14ac:dyDescent="0.3">
      <c r="B6465" s="1173" t="s">
        <v>7224</v>
      </c>
      <c r="C6465" s="1206">
        <v>1245627609.7281585</v>
      </c>
      <c r="D6465" s="1206">
        <v>11787531.955845177</v>
      </c>
      <c r="E6465" s="1206">
        <v>238796573.00973794</v>
      </c>
      <c r="F6465" s="1210">
        <v>1496211714.6937416</v>
      </c>
    </row>
    <row r="6466" spans="2:6" ht="13.15" customHeight="1" x14ac:dyDescent="0.3">
      <c r="B6466" s="1172" t="s">
        <v>7225</v>
      </c>
      <c r="C6466" s="1207">
        <v>978948237.12670374</v>
      </c>
      <c r="D6466" s="1208">
        <v>12590082.352878075</v>
      </c>
      <c r="E6466" s="1207">
        <v>162156832.85907552</v>
      </c>
      <c r="F6466" s="1211">
        <v>1153695152.3386574</v>
      </c>
    </row>
    <row r="6467" spans="2:6" ht="13.15" customHeight="1" x14ac:dyDescent="0.3">
      <c r="B6467" s="1173" t="s">
        <v>7226</v>
      </c>
      <c r="C6467" s="1206">
        <v>1809179718.6587532</v>
      </c>
      <c r="D6467" s="1206">
        <v>41791991.165692098</v>
      </c>
      <c r="E6467" s="1206">
        <v>587778787.52134705</v>
      </c>
      <c r="F6467" s="1210">
        <v>2438750497.3457923</v>
      </c>
    </row>
    <row r="6468" spans="2:6" ht="13.15" customHeight="1" x14ac:dyDescent="0.3">
      <c r="B6468" s="1172" t="s">
        <v>7227</v>
      </c>
      <c r="C6468" s="1207">
        <v>4466605896.570817</v>
      </c>
      <c r="D6468" s="1208">
        <v>76368599.589979753</v>
      </c>
      <c r="E6468" s="1207">
        <v>816103361.52553022</v>
      </c>
      <c r="F6468" s="1211">
        <v>5359077857.686327</v>
      </c>
    </row>
    <row r="6469" spans="2:6" ht="13.15" customHeight="1" x14ac:dyDescent="0.3">
      <c r="B6469" s="1173" t="s">
        <v>7228</v>
      </c>
      <c r="C6469" s="1206">
        <v>2375023535.7103848</v>
      </c>
      <c r="D6469" s="1206">
        <v>24461934.80071922</v>
      </c>
      <c r="E6469" s="1206">
        <v>482490599.70988834</v>
      </c>
      <c r="F6469" s="1210">
        <v>2881976070.2209926</v>
      </c>
    </row>
    <row r="6470" spans="2:6" ht="13.15" customHeight="1" x14ac:dyDescent="0.3">
      <c r="B6470" s="1172" t="s">
        <v>7229</v>
      </c>
      <c r="C6470" s="1207">
        <v>3198161973.065135</v>
      </c>
      <c r="D6470" s="1208">
        <v>53504827.999455445</v>
      </c>
      <c r="E6470" s="1207">
        <v>709412889.29019761</v>
      </c>
      <c r="F6470" s="1211">
        <v>3961079690.3547878</v>
      </c>
    </row>
    <row r="6471" spans="2:6" ht="13.15" customHeight="1" x14ac:dyDescent="0.3">
      <c r="B6471" s="1173" t="s">
        <v>7230</v>
      </c>
      <c r="C6471" s="1206">
        <v>1122645190.6859739</v>
      </c>
      <c r="D6471" s="1206">
        <v>21104946.32139777</v>
      </c>
      <c r="E6471" s="1206">
        <v>172030935.97041774</v>
      </c>
      <c r="F6471" s="1210">
        <v>1315781072.9777894</v>
      </c>
    </row>
    <row r="6472" spans="2:6" ht="13.15" customHeight="1" x14ac:dyDescent="0.3">
      <c r="B6472" s="1172" t="s">
        <v>7231</v>
      </c>
      <c r="C6472" s="1207">
        <v>1598657025.9918258</v>
      </c>
      <c r="D6472" s="1208">
        <v>31688307.913326796</v>
      </c>
      <c r="E6472" s="1207">
        <v>241957204.092188</v>
      </c>
      <c r="F6472" s="1211">
        <v>1872302537.9973407</v>
      </c>
    </row>
    <row r="6473" spans="2:6" ht="13.15" customHeight="1" x14ac:dyDescent="0.3">
      <c r="B6473" s="1173" t="s">
        <v>7232</v>
      </c>
      <c r="C6473" s="1206">
        <v>1361454585.247757</v>
      </c>
      <c r="D6473" s="1206">
        <v>34931550.975958772</v>
      </c>
      <c r="E6473" s="1206">
        <v>188680005.4234975</v>
      </c>
      <c r="F6473" s="1210">
        <v>1585066141.6472132</v>
      </c>
    </row>
    <row r="6474" spans="2:6" ht="13.15" customHeight="1" x14ac:dyDescent="0.3">
      <c r="B6474" s="1172" t="s">
        <v>7233</v>
      </c>
      <c r="C6474" s="1207">
        <v>64310.922605433458</v>
      </c>
      <c r="D6474" s="1208">
        <v>2955.1574297646371</v>
      </c>
      <c r="E6474" s="1207">
        <v>1666.9698366533382</v>
      </c>
      <c r="F6474" s="1211">
        <v>68933.049871851443</v>
      </c>
    </row>
    <row r="6475" spans="2:6" ht="13.15" customHeight="1" x14ac:dyDescent="0.3">
      <c r="B6475" s="1173" t="s">
        <v>7234</v>
      </c>
      <c r="C6475" s="1206">
        <v>58439.649416402382</v>
      </c>
      <c r="D6475" s="1206">
        <v>2955.1574297646371</v>
      </c>
      <c r="E6475" s="1206">
        <v>0</v>
      </c>
      <c r="F6475" s="1210">
        <v>61394.806846167019</v>
      </c>
    </row>
    <row r="6476" spans="2:6" ht="13.15" customHeight="1" x14ac:dyDescent="0.3">
      <c r="B6476" s="1172" t="s">
        <v>7235</v>
      </c>
      <c r="C6476" s="1207">
        <v>1264508.3954329493</v>
      </c>
      <c r="D6476" s="1208">
        <v>45382.774814242635</v>
      </c>
      <c r="E6476" s="1207">
        <v>60714.262692944336</v>
      </c>
      <c r="F6476" s="1211">
        <v>1370605.4329401364</v>
      </c>
    </row>
    <row r="6477" spans="2:6" ht="13.15" customHeight="1" x14ac:dyDescent="0.3">
      <c r="B6477" s="1173" t="s">
        <v>7236</v>
      </c>
      <c r="C6477" s="1206">
        <v>633687.88070449408</v>
      </c>
      <c r="D6477" s="1206">
        <v>23655.331616354073</v>
      </c>
      <c r="E6477" s="1206">
        <v>308.69811789876633</v>
      </c>
      <c r="F6477" s="1210">
        <v>657651.91043874691</v>
      </c>
    </row>
    <row r="6478" spans="2:6" ht="13.15" customHeight="1" x14ac:dyDescent="0.3">
      <c r="B6478" s="1172" t="s">
        <v>7237</v>
      </c>
      <c r="C6478" s="1207">
        <v>1390399.4159047324</v>
      </c>
      <c r="D6478" s="1208">
        <v>115462.22243437546</v>
      </c>
      <c r="E6478" s="1207">
        <v>787241.94026543386</v>
      </c>
      <c r="F6478" s="1211">
        <v>2293103.5786045417</v>
      </c>
    </row>
    <row r="6479" spans="2:6" ht="13.15" customHeight="1" x14ac:dyDescent="0.3">
      <c r="B6479" s="1173" t="s">
        <v>7238</v>
      </c>
      <c r="C6479" s="1206">
        <v>1684298420.6342461</v>
      </c>
      <c r="D6479" s="1206">
        <v>50912887.562165231</v>
      </c>
      <c r="E6479" s="1206">
        <v>1381342959.8649147</v>
      </c>
      <c r="F6479" s="1210">
        <v>3116554268.061326</v>
      </c>
    </row>
    <row r="6480" spans="2:6" ht="13.15" customHeight="1" x14ac:dyDescent="0.3">
      <c r="B6480" s="1172" t="s">
        <v>7239</v>
      </c>
      <c r="C6480" s="1207">
        <v>818771438.97324467</v>
      </c>
      <c r="D6480" s="1208">
        <v>15132657.588912854</v>
      </c>
      <c r="E6480" s="1207">
        <v>184452014.51428184</v>
      </c>
      <c r="F6480" s="1211">
        <v>1018356111.0764394</v>
      </c>
    </row>
    <row r="6481" spans="2:6" ht="13.15" customHeight="1" x14ac:dyDescent="0.3">
      <c r="B6481" s="1173" t="s">
        <v>7240</v>
      </c>
      <c r="C6481" s="1206">
        <v>70986969.845072687</v>
      </c>
      <c r="D6481" s="1206">
        <v>2238742.8357202667</v>
      </c>
      <c r="E6481" s="1206">
        <v>4182590.721275242</v>
      </c>
      <c r="F6481" s="1210">
        <v>77408303.402068198</v>
      </c>
    </row>
    <row r="6482" spans="2:6" ht="13.15" customHeight="1" x14ac:dyDescent="0.3">
      <c r="B6482" s="1172" t="s">
        <v>7241</v>
      </c>
      <c r="C6482" s="1207">
        <v>2506760.5692423629</v>
      </c>
      <c r="D6482" s="1208">
        <v>159733.29516789713</v>
      </c>
      <c r="E6482" s="1207">
        <v>312279.01606639201</v>
      </c>
      <c r="F6482" s="1211">
        <v>2978772.8804766517</v>
      </c>
    </row>
    <row r="6483" spans="2:6" ht="13.15" customHeight="1" x14ac:dyDescent="0.3">
      <c r="B6483" s="1173" t="s">
        <v>7242</v>
      </c>
      <c r="C6483" s="1206">
        <v>2166999684.2209597</v>
      </c>
      <c r="D6483" s="1206">
        <v>50993070.833759643</v>
      </c>
      <c r="E6483" s="1206">
        <v>919733376.86512458</v>
      </c>
      <c r="F6483" s="1210">
        <v>3137726131.9198442</v>
      </c>
    </row>
    <row r="6484" spans="2:6" ht="13.15" customHeight="1" x14ac:dyDescent="0.3">
      <c r="B6484" s="1172" t="s">
        <v>7243</v>
      </c>
      <c r="C6484" s="1207">
        <v>1812768841.6133301</v>
      </c>
      <c r="D6484" s="1208">
        <v>44520164.360494353</v>
      </c>
      <c r="E6484" s="1207">
        <v>547653659.72281301</v>
      </c>
      <c r="F6484" s="1211">
        <v>2404942665.6966376</v>
      </c>
    </row>
    <row r="6485" spans="2:6" ht="13.15" customHeight="1" x14ac:dyDescent="0.3">
      <c r="B6485" s="1173" t="s">
        <v>7244</v>
      </c>
      <c r="C6485" s="1206">
        <v>715367394.81545126</v>
      </c>
      <c r="D6485" s="1206">
        <v>26730285.49945008</v>
      </c>
      <c r="E6485" s="1206">
        <v>228237011.05902997</v>
      </c>
      <c r="F6485" s="1210">
        <v>970334691.37393129</v>
      </c>
    </row>
    <row r="6486" spans="2:6" ht="13.15" customHeight="1" x14ac:dyDescent="0.3">
      <c r="B6486" s="1172" t="s">
        <v>7245</v>
      </c>
      <c r="C6486" s="1207">
        <v>426224667.53400046</v>
      </c>
      <c r="D6486" s="1208">
        <v>17516751.953642834</v>
      </c>
      <c r="E6486" s="1207">
        <v>222117278.01735801</v>
      </c>
      <c r="F6486" s="1211">
        <v>665858697.50500131</v>
      </c>
    </row>
    <row r="6487" spans="2:6" ht="13.15" customHeight="1" x14ac:dyDescent="0.3">
      <c r="B6487" s="1173" t="s">
        <v>7246</v>
      </c>
      <c r="C6487" s="1206">
        <v>1249551804.878222</v>
      </c>
      <c r="D6487" s="1206">
        <v>45154960.320764244</v>
      </c>
      <c r="E6487" s="1206">
        <v>812971940.20241404</v>
      </c>
      <c r="F6487" s="1210">
        <v>2107678705.4014003</v>
      </c>
    </row>
    <row r="6488" spans="2:6" ht="13.15" customHeight="1" x14ac:dyDescent="0.3">
      <c r="B6488" s="1172" t="s">
        <v>7247</v>
      </c>
      <c r="C6488" s="1207">
        <v>36736965.967478342</v>
      </c>
      <c r="D6488" s="1208">
        <v>1216399.0868040731</v>
      </c>
      <c r="E6488" s="1207">
        <v>4828664.8286147183</v>
      </c>
      <c r="F6488" s="1211">
        <v>42782029.882897131</v>
      </c>
    </row>
    <row r="6489" spans="2:6" ht="13.15" customHeight="1" x14ac:dyDescent="0.3">
      <c r="B6489" s="1173" t="s">
        <v>7248</v>
      </c>
      <c r="C6489" s="1206">
        <v>83584673.990179092</v>
      </c>
      <c r="D6489" s="1206">
        <v>2979474.1537581282</v>
      </c>
      <c r="E6489" s="1206">
        <v>23846732.197425827</v>
      </c>
      <c r="F6489" s="1210">
        <v>110410880.34136304</v>
      </c>
    </row>
    <row r="6490" spans="2:6" ht="13.15" customHeight="1" x14ac:dyDescent="0.3">
      <c r="B6490" s="1172" t="s">
        <v>7249</v>
      </c>
      <c r="C6490" s="1207">
        <v>1206682635.4178927</v>
      </c>
      <c r="D6490" s="1208">
        <v>24017690.205956165</v>
      </c>
      <c r="E6490" s="1207">
        <v>106065043.15549482</v>
      </c>
      <c r="F6490" s="1211">
        <v>1336765368.7793438</v>
      </c>
    </row>
    <row r="6491" spans="2:6" ht="13.15" customHeight="1" x14ac:dyDescent="0.3">
      <c r="B6491" s="1173" t="s">
        <v>7250</v>
      </c>
      <c r="C6491" s="1206">
        <v>635367747.54274178</v>
      </c>
      <c r="D6491" s="1206">
        <v>11707236.106825002</v>
      </c>
      <c r="E6491" s="1206">
        <v>74724092.850131199</v>
      </c>
      <c r="F6491" s="1210">
        <v>721799076.49969792</v>
      </c>
    </row>
    <row r="6492" spans="2:6" ht="13.15" customHeight="1" x14ac:dyDescent="0.3">
      <c r="B6492" s="1172" t="s">
        <v>7251</v>
      </c>
      <c r="C6492" s="1207">
        <v>502639288.08923995</v>
      </c>
      <c r="D6492" s="1208">
        <v>14517914.482630627</v>
      </c>
      <c r="E6492" s="1207">
        <v>61479044.752507985</v>
      </c>
      <c r="F6492" s="1211">
        <v>578636247.32437849</v>
      </c>
    </row>
    <row r="6493" spans="2:6" ht="13.15" customHeight="1" x14ac:dyDescent="0.3">
      <c r="B6493" s="1173" t="s">
        <v>7252</v>
      </c>
      <c r="C6493" s="1206">
        <v>318246355.39700359</v>
      </c>
      <c r="D6493" s="1206">
        <v>10051911.708631465</v>
      </c>
      <c r="E6493" s="1206">
        <v>81872474.3332908</v>
      </c>
      <c r="F6493" s="1210">
        <v>410170741.43892586</v>
      </c>
    </row>
    <row r="6494" spans="2:6" ht="13.15" customHeight="1" x14ac:dyDescent="0.3">
      <c r="B6494" s="1172" t="s">
        <v>7253</v>
      </c>
      <c r="C6494" s="1207">
        <v>33994535.223253004</v>
      </c>
      <c r="D6494" s="1208">
        <v>2798083.7762835263</v>
      </c>
      <c r="E6494" s="1207">
        <v>20260190.295341346</v>
      </c>
      <c r="F6494" s="1211">
        <v>57052809.294877872</v>
      </c>
    </row>
    <row r="6495" spans="2:6" ht="13.15" customHeight="1" x14ac:dyDescent="0.3">
      <c r="B6495" s="1173" t="s">
        <v>7254</v>
      </c>
      <c r="C6495" s="1206">
        <v>329747223.78565705</v>
      </c>
      <c r="D6495" s="1206">
        <v>3060093.6628777557</v>
      </c>
      <c r="E6495" s="1206">
        <v>55452658.009052284</v>
      </c>
      <c r="F6495" s="1210">
        <v>388259975.45758706</v>
      </c>
    </row>
    <row r="6496" spans="2:6" ht="13.15" customHeight="1" x14ac:dyDescent="0.3">
      <c r="B6496" s="1172" t="s">
        <v>7255</v>
      </c>
      <c r="C6496" s="1207">
        <v>56239970.089070052</v>
      </c>
      <c r="D6496" s="1208">
        <v>4628254.9890714781</v>
      </c>
      <c r="E6496" s="1207">
        <v>48592197.170950867</v>
      </c>
      <c r="F6496" s="1211">
        <v>109460422.2490924</v>
      </c>
    </row>
    <row r="6497" spans="2:6" ht="13.15" customHeight="1" x14ac:dyDescent="0.3">
      <c r="B6497" s="1173" t="s">
        <v>7256</v>
      </c>
      <c r="C6497" s="1206">
        <v>496680218.8848471</v>
      </c>
      <c r="D6497" s="1206">
        <v>11061801.579807935</v>
      </c>
      <c r="E6497" s="1206">
        <v>40013515.806688815</v>
      </c>
      <c r="F6497" s="1210">
        <v>547755536.27134383</v>
      </c>
    </row>
    <row r="6498" spans="2:6" ht="13.15" customHeight="1" x14ac:dyDescent="0.3">
      <c r="B6498" s="1172" t="s">
        <v>7257</v>
      </c>
      <c r="C6498" s="1207">
        <v>565614018.14983952</v>
      </c>
      <c r="D6498" s="1208">
        <v>13822903.67168469</v>
      </c>
      <c r="E6498" s="1207">
        <v>50870244.827524468</v>
      </c>
      <c r="F6498" s="1211">
        <v>630307166.64904869</v>
      </c>
    </row>
    <row r="6499" spans="2:6" ht="13.15" customHeight="1" x14ac:dyDescent="0.3">
      <c r="B6499" s="1173" t="s">
        <v>7258</v>
      </c>
      <c r="C6499" s="1206">
        <v>293151304.91595232</v>
      </c>
      <c r="D6499" s="1206">
        <v>10372166.34094853</v>
      </c>
      <c r="E6499" s="1206">
        <v>161992788.32708627</v>
      </c>
      <c r="F6499" s="1210">
        <v>465516259.58398712</v>
      </c>
    </row>
    <row r="6500" spans="2:6" ht="13.15" customHeight="1" x14ac:dyDescent="0.3">
      <c r="B6500" s="1172" t="s">
        <v>7259</v>
      </c>
      <c r="C6500" s="1207">
        <v>410532802.41827488</v>
      </c>
      <c r="D6500" s="1208">
        <v>12842185.425993472</v>
      </c>
      <c r="E6500" s="1207">
        <v>91645440.972649336</v>
      </c>
      <c r="F6500" s="1211">
        <v>515020428.81691766</v>
      </c>
    </row>
    <row r="6501" spans="2:6" ht="13.15" customHeight="1" x14ac:dyDescent="0.3">
      <c r="B6501" s="1173" t="s">
        <v>7260</v>
      </c>
      <c r="C6501" s="1206">
        <v>179022902.38406402</v>
      </c>
      <c r="D6501" s="1206">
        <v>14122148.54189395</v>
      </c>
      <c r="E6501" s="1206">
        <v>61848493.094038926</v>
      </c>
      <c r="F6501" s="1210">
        <v>254993544.01999691</v>
      </c>
    </row>
    <row r="6502" spans="2:6" ht="13.15" customHeight="1" x14ac:dyDescent="0.3">
      <c r="B6502" s="1172" t="s">
        <v>7261</v>
      </c>
      <c r="C6502" s="1207">
        <v>996805100.09557569</v>
      </c>
      <c r="D6502" s="1208">
        <v>29418817.368158747</v>
      </c>
      <c r="E6502" s="1207">
        <v>236973435.76541206</v>
      </c>
      <c r="F6502" s="1211">
        <v>1263197353.2291465</v>
      </c>
    </row>
    <row r="6503" spans="2:6" ht="13.15" customHeight="1" x14ac:dyDescent="0.3">
      <c r="B6503" s="1173" t="s">
        <v>7262</v>
      </c>
      <c r="C6503" s="1206">
        <v>49612258.447312623</v>
      </c>
      <c r="D6503" s="1206">
        <v>1692207.5773526542</v>
      </c>
      <c r="E6503" s="1206">
        <v>18660901.997319061</v>
      </c>
      <c r="F6503" s="1210">
        <v>69965368.021984339</v>
      </c>
    </row>
    <row r="6504" spans="2:6" ht="13.15" customHeight="1" x14ac:dyDescent="0.3">
      <c r="B6504" s="1172" t="s">
        <v>7263</v>
      </c>
      <c r="C6504" s="1207">
        <v>149776042.51094589</v>
      </c>
      <c r="D6504" s="1208">
        <v>4177748.2749929759</v>
      </c>
      <c r="E6504" s="1207">
        <v>30969943.039462827</v>
      </c>
      <c r="F6504" s="1211">
        <v>184923733.82540169</v>
      </c>
    </row>
    <row r="6505" spans="2:6" ht="13.15" customHeight="1" x14ac:dyDescent="0.3">
      <c r="B6505" s="1173" t="s">
        <v>7264</v>
      </c>
      <c r="C6505" s="1206">
        <v>156022257.93665326</v>
      </c>
      <c r="D6505" s="1206">
        <v>6051107.0027902024</v>
      </c>
      <c r="E6505" s="1206">
        <v>56240373.95640675</v>
      </c>
      <c r="F6505" s="1210">
        <v>218313738.89585021</v>
      </c>
    </row>
    <row r="6506" spans="2:6" ht="13.15" customHeight="1" x14ac:dyDescent="0.3">
      <c r="B6506" s="1172" t="s">
        <v>7265</v>
      </c>
      <c r="C6506" s="1207">
        <v>148022170.32226905</v>
      </c>
      <c r="D6506" s="1208">
        <v>5131039.8453003382</v>
      </c>
      <c r="E6506" s="1207">
        <v>19586787.166426409</v>
      </c>
      <c r="F6506" s="1211">
        <v>172739997.33399582</v>
      </c>
    </row>
    <row r="6507" spans="2:6" ht="13.15" customHeight="1" x14ac:dyDescent="0.3">
      <c r="B6507" s="1173" t="s">
        <v>7266</v>
      </c>
      <c r="C6507" s="1206">
        <v>191461399.44688174</v>
      </c>
      <c r="D6507" s="1206">
        <v>5583390.014727883</v>
      </c>
      <c r="E6507" s="1206">
        <v>21214618.146954942</v>
      </c>
      <c r="F6507" s="1210">
        <v>218259407.60856459</v>
      </c>
    </row>
    <row r="6508" spans="2:6" ht="13.15" customHeight="1" x14ac:dyDescent="0.3">
      <c r="B6508" s="1172" t="s">
        <v>7267</v>
      </c>
      <c r="C6508" s="1207">
        <v>269521205.36618257</v>
      </c>
      <c r="D6508" s="1208">
        <v>16033502.150931012</v>
      </c>
      <c r="E6508" s="1207">
        <v>757985409.39113677</v>
      </c>
      <c r="F6508" s="1211">
        <v>1043540116.9082503</v>
      </c>
    </row>
    <row r="6509" spans="2:6" ht="13.15" customHeight="1" x14ac:dyDescent="0.3">
      <c r="B6509" s="1173" t="s">
        <v>7268</v>
      </c>
      <c r="C6509" s="1206">
        <v>1125988812.4965086</v>
      </c>
      <c r="D6509" s="1206">
        <v>35557242.236909389</v>
      </c>
      <c r="E6509" s="1206">
        <v>371127812.91174555</v>
      </c>
      <c r="F6509" s="1210">
        <v>1532673867.6451635</v>
      </c>
    </row>
    <row r="6510" spans="2:6" ht="13.15" customHeight="1" x14ac:dyDescent="0.3">
      <c r="B6510" s="1172" t="s">
        <v>7269</v>
      </c>
      <c r="C6510" s="1207">
        <v>307221469.76037294</v>
      </c>
      <c r="D6510" s="1208">
        <v>15504064.589121325</v>
      </c>
      <c r="E6510" s="1207">
        <v>72850222.506024301</v>
      </c>
      <c r="F6510" s="1211">
        <v>395575756.85551858</v>
      </c>
    </row>
    <row r="6511" spans="2:6" ht="13.15" customHeight="1" x14ac:dyDescent="0.3">
      <c r="B6511" s="1173" t="s">
        <v>7270</v>
      </c>
      <c r="C6511" s="1206">
        <v>11697351.228630317</v>
      </c>
      <c r="D6511" s="1206">
        <v>1047195.2156826919</v>
      </c>
      <c r="E6511" s="1206">
        <v>2713271.237459417</v>
      </c>
      <c r="F6511" s="1210">
        <v>15457817.681772426</v>
      </c>
    </row>
    <row r="6512" spans="2:6" ht="13.15" customHeight="1" x14ac:dyDescent="0.3">
      <c r="B6512" s="1172" t="s">
        <v>7271</v>
      </c>
      <c r="C6512" s="1207">
        <v>36075014.050724313</v>
      </c>
      <c r="D6512" s="1208">
        <v>2643937.1358757094</v>
      </c>
      <c r="E6512" s="1207">
        <v>5277529.7133213971</v>
      </c>
      <c r="F6512" s="1211">
        <v>43996480.899921417</v>
      </c>
    </row>
    <row r="6513" spans="2:6" ht="13.15" customHeight="1" x14ac:dyDescent="0.3">
      <c r="B6513" s="1173" t="s">
        <v>7272</v>
      </c>
      <c r="C6513" s="1206">
        <v>65785431.42330201</v>
      </c>
      <c r="D6513" s="1206">
        <v>3524559.9777673334</v>
      </c>
      <c r="E6513" s="1206">
        <v>17156157.287313223</v>
      </c>
      <c r="F6513" s="1210">
        <v>86466148.688382566</v>
      </c>
    </row>
    <row r="6514" spans="2:6" ht="13.15" customHeight="1" x14ac:dyDescent="0.3">
      <c r="B6514" s="1172" t="s">
        <v>7273</v>
      </c>
      <c r="C6514" s="1207">
        <v>893273116.79875565</v>
      </c>
      <c r="D6514" s="1208">
        <v>34456319.444717899</v>
      </c>
      <c r="E6514" s="1207">
        <v>218379044.64527777</v>
      </c>
      <c r="F6514" s="1211">
        <v>1146108480.8887513</v>
      </c>
    </row>
    <row r="6515" spans="2:6" ht="13.15" customHeight="1" x14ac:dyDescent="0.3">
      <c r="B6515" s="1173" t="s">
        <v>7274</v>
      </c>
      <c r="C6515" s="1206">
        <v>58725566.76658453</v>
      </c>
      <c r="D6515" s="1206">
        <v>2606265.9147353275</v>
      </c>
      <c r="E6515" s="1206">
        <v>24446289.529381506</v>
      </c>
      <c r="F6515" s="1210">
        <v>85778122.210701361</v>
      </c>
    </row>
    <row r="6516" spans="2:6" ht="13.15" customHeight="1" x14ac:dyDescent="0.3">
      <c r="B6516" s="1172" t="s">
        <v>7275</v>
      </c>
      <c r="C6516" s="1207">
        <v>65252374.434232704</v>
      </c>
      <c r="D6516" s="1208">
        <v>2759694.8740530601</v>
      </c>
      <c r="E6516" s="1207">
        <v>36677644.767886087</v>
      </c>
      <c r="F6516" s="1211">
        <v>104689714.07617185</v>
      </c>
    </row>
    <row r="6517" spans="2:6" ht="13.15" customHeight="1" x14ac:dyDescent="0.3">
      <c r="B6517" s="1173" t="s">
        <v>7276</v>
      </c>
      <c r="C6517" s="1206">
        <v>147812852.60601822</v>
      </c>
      <c r="D6517" s="1206">
        <v>4233445.9564549206</v>
      </c>
      <c r="E6517" s="1206">
        <v>58047870.585882626</v>
      </c>
      <c r="F6517" s="1210">
        <v>210094169.14835578</v>
      </c>
    </row>
    <row r="6518" spans="2:6" ht="13.15" customHeight="1" x14ac:dyDescent="0.3">
      <c r="B6518" s="1172" t="s">
        <v>7277</v>
      </c>
      <c r="C6518" s="1207">
        <v>6713732.6210385626</v>
      </c>
      <c r="D6518" s="1208">
        <v>104373.34598363961</v>
      </c>
      <c r="E6518" s="1207">
        <v>1234.7924715950653</v>
      </c>
      <c r="F6518" s="1211">
        <v>6819340.7594937971</v>
      </c>
    </row>
    <row r="6519" spans="2:6" ht="13.15" customHeight="1" x14ac:dyDescent="0.3">
      <c r="B6519" s="1173" t="s">
        <v>7278</v>
      </c>
      <c r="C6519" s="1206">
        <v>49586861.777239159</v>
      </c>
      <c r="D6519" s="1206">
        <v>2200494.6552721695</v>
      </c>
      <c r="E6519" s="1206">
        <v>26116262.321118094</v>
      </c>
      <c r="F6519" s="1210">
        <v>77903618.753629416</v>
      </c>
    </row>
    <row r="6520" spans="2:6" ht="13.15" customHeight="1" x14ac:dyDescent="0.3">
      <c r="B6520" s="1172" t="s">
        <v>7279</v>
      </c>
      <c r="C6520" s="1207">
        <v>48299004.830287032</v>
      </c>
      <c r="D6520" s="1208">
        <v>900999.35597876413</v>
      </c>
      <c r="E6520" s="1207">
        <v>3229537.9698333135</v>
      </c>
      <c r="F6520" s="1211">
        <v>52429542.156099111</v>
      </c>
    </row>
    <row r="6521" spans="2:6" ht="13.15" customHeight="1" x14ac:dyDescent="0.3">
      <c r="B6521" s="1173" t="s">
        <v>7280</v>
      </c>
      <c r="C6521" s="1206">
        <v>102002721.44293255</v>
      </c>
      <c r="D6521" s="1206">
        <v>3531272.406786371</v>
      </c>
      <c r="E6521" s="1206">
        <v>23048338.319920763</v>
      </c>
      <c r="F6521" s="1210">
        <v>128582332.16963968</v>
      </c>
    </row>
    <row r="6522" spans="2:6" ht="13.15" customHeight="1" x14ac:dyDescent="0.3">
      <c r="B6522" s="1172" t="s">
        <v>7281</v>
      </c>
      <c r="C6522" s="1207">
        <v>1601492.168235943</v>
      </c>
      <c r="D6522" s="1208">
        <v>52278.142150360123</v>
      </c>
      <c r="E6522" s="1207">
        <v>144779.41729452141</v>
      </c>
      <c r="F6522" s="1211">
        <v>1798549.7276808245</v>
      </c>
    </row>
    <row r="6523" spans="2:6" ht="13.15" customHeight="1" x14ac:dyDescent="0.3">
      <c r="B6523" s="1173" t="s">
        <v>7282</v>
      </c>
      <c r="C6523" s="1206">
        <v>50529542.477171004</v>
      </c>
      <c r="D6523" s="1206">
        <v>1018333.1781186572</v>
      </c>
      <c r="E6523" s="1206">
        <v>11400715.410990078</v>
      </c>
      <c r="F6523" s="1210">
        <v>62948591.066279739</v>
      </c>
    </row>
    <row r="6524" spans="2:6" ht="13.15" customHeight="1" x14ac:dyDescent="0.3">
      <c r="B6524" s="1172" t="s">
        <v>7283</v>
      </c>
      <c r="C6524" s="1207">
        <v>1678161028.5743909</v>
      </c>
      <c r="D6524" s="1208">
        <v>21654802.613829307</v>
      </c>
      <c r="E6524" s="1207">
        <v>435510395.57633048</v>
      </c>
      <c r="F6524" s="1211">
        <v>2135326226.7645507</v>
      </c>
    </row>
    <row r="6525" spans="2:6" ht="13.15" customHeight="1" x14ac:dyDescent="0.3">
      <c r="B6525" s="1173" t="s">
        <v>7284</v>
      </c>
      <c r="C6525" s="1206">
        <v>1661597484.2019498</v>
      </c>
      <c r="D6525" s="1206">
        <v>17015360.243059438</v>
      </c>
      <c r="E6525" s="1206">
        <v>278567586.9309454</v>
      </c>
      <c r="F6525" s="1210">
        <v>1957180431.3759546</v>
      </c>
    </row>
    <row r="6526" spans="2:6" ht="13.15" customHeight="1" x14ac:dyDescent="0.3">
      <c r="B6526" s="1172" t="s">
        <v>7285</v>
      </c>
      <c r="C6526" s="1207">
        <v>1986507051.9623203</v>
      </c>
      <c r="D6526" s="1208">
        <v>31760216.744117744</v>
      </c>
      <c r="E6526" s="1207">
        <v>277463161.03459859</v>
      </c>
      <c r="F6526" s="1211">
        <v>2295730429.7410364</v>
      </c>
    </row>
    <row r="6527" spans="2:6" ht="13.15" customHeight="1" x14ac:dyDescent="0.3">
      <c r="B6527" s="1173" t="s">
        <v>7286</v>
      </c>
      <c r="C6527" s="1206">
        <v>1617519515.1708648</v>
      </c>
      <c r="D6527" s="1206">
        <v>23153531.812601797</v>
      </c>
      <c r="E6527" s="1206">
        <v>142589354.98322734</v>
      </c>
      <c r="F6527" s="1210">
        <v>1783262401.9666939</v>
      </c>
    </row>
    <row r="6528" spans="2:6" ht="13.15" customHeight="1" x14ac:dyDescent="0.3">
      <c r="B6528" s="1172" t="s">
        <v>7287</v>
      </c>
      <c r="C6528" s="1207">
        <v>1881534558.6156323</v>
      </c>
      <c r="D6528" s="1208">
        <v>32638095.511253182</v>
      </c>
      <c r="E6528" s="1207">
        <v>182238129.85104835</v>
      </c>
      <c r="F6528" s="1211">
        <v>2096410783.9779339</v>
      </c>
    </row>
    <row r="6529" spans="2:6" ht="13.15" customHeight="1" x14ac:dyDescent="0.3">
      <c r="B6529" s="1173" t="s">
        <v>7288</v>
      </c>
      <c r="C6529" s="1206">
        <v>12853172.799447717</v>
      </c>
      <c r="D6529" s="1206">
        <v>37277.200149745353</v>
      </c>
      <c r="E6529" s="1206">
        <v>1327278.4277175358</v>
      </c>
      <c r="F6529" s="1210">
        <v>14217728.427314997</v>
      </c>
    </row>
    <row r="6530" spans="2:6" ht="13.15" customHeight="1" x14ac:dyDescent="0.3">
      <c r="B6530" s="1172" t="s">
        <v>7289</v>
      </c>
      <c r="C6530" s="1207">
        <v>1246122981.3358283</v>
      </c>
      <c r="D6530" s="1208">
        <v>29658213.26432617</v>
      </c>
      <c r="E6530" s="1207">
        <v>85497341.964639142</v>
      </c>
      <c r="F6530" s="1211">
        <v>1361278536.5647936</v>
      </c>
    </row>
    <row r="6531" spans="2:6" ht="13.15" customHeight="1" x14ac:dyDescent="0.3">
      <c r="B6531" s="1173" t="s">
        <v>7290</v>
      </c>
      <c r="C6531" s="1206">
        <v>2336839778.7961416</v>
      </c>
      <c r="D6531" s="1206">
        <v>70110856.721957788</v>
      </c>
      <c r="E6531" s="1206">
        <v>247133179.91506967</v>
      </c>
      <c r="F6531" s="1210">
        <v>2654083815.4331689</v>
      </c>
    </row>
    <row r="6532" spans="2:6" ht="13.15" customHeight="1" x14ac:dyDescent="0.3">
      <c r="B6532" s="1172" t="s">
        <v>7291</v>
      </c>
      <c r="C6532" s="1207">
        <v>734607966.67961669</v>
      </c>
      <c r="D6532" s="1208">
        <v>26614978.070976313</v>
      </c>
      <c r="E6532" s="1207">
        <v>132190996.53727566</v>
      </c>
      <c r="F6532" s="1211">
        <v>893413941.28786862</v>
      </c>
    </row>
    <row r="6533" spans="2:6" ht="13.15" customHeight="1" x14ac:dyDescent="0.3">
      <c r="B6533" s="1173" t="s">
        <v>7292</v>
      </c>
      <c r="C6533" s="1206">
        <v>869375942.58950365</v>
      </c>
      <c r="D6533" s="1206">
        <v>46618551.290479064</v>
      </c>
      <c r="E6533" s="1206">
        <v>538571337.93370616</v>
      </c>
      <c r="F6533" s="1210">
        <v>1454565831.8136888</v>
      </c>
    </row>
    <row r="6534" spans="2:6" ht="13.15" customHeight="1" x14ac:dyDescent="0.3">
      <c r="B6534" s="1172" t="s">
        <v>7293</v>
      </c>
      <c r="C6534" s="1207">
        <v>499467.84477850446</v>
      </c>
      <c r="D6534" s="1208">
        <v>18223.470816881927</v>
      </c>
      <c r="E6534" s="1207">
        <v>1409947.7836908251</v>
      </c>
      <c r="F6534" s="1211">
        <v>1927639.0992862114</v>
      </c>
    </row>
    <row r="6535" spans="2:6" ht="13.15" customHeight="1" x14ac:dyDescent="0.3">
      <c r="B6535" s="1173" t="s">
        <v>7294</v>
      </c>
      <c r="C6535" s="1206">
        <v>143364066.02357614</v>
      </c>
      <c r="D6535" s="1206">
        <v>8092248.3117068745</v>
      </c>
      <c r="E6535" s="1206">
        <v>86064875.293723166</v>
      </c>
      <c r="F6535" s="1210">
        <v>237521189.62900618</v>
      </c>
    </row>
    <row r="6536" spans="2:6" ht="13.15" customHeight="1" x14ac:dyDescent="0.3">
      <c r="B6536" s="1172" t="s">
        <v>7295</v>
      </c>
      <c r="C6536" s="1207">
        <v>85408864.915887311</v>
      </c>
      <c r="D6536" s="1208">
        <v>4095777.8367626015</v>
      </c>
      <c r="E6536" s="1207">
        <v>67099627.855467007</v>
      </c>
      <c r="F6536" s="1211">
        <v>156604270.60811692</v>
      </c>
    </row>
    <row r="6537" spans="2:6" ht="13.15" customHeight="1" x14ac:dyDescent="0.3">
      <c r="B6537" s="1173" t="s">
        <v>7296</v>
      </c>
      <c r="C6537" s="1206">
        <v>105008403.69200565</v>
      </c>
      <c r="D6537" s="1206">
        <v>10181685.336332837</v>
      </c>
      <c r="E6537" s="1206">
        <v>171747641.70926458</v>
      </c>
      <c r="F6537" s="1210">
        <v>286937730.73760307</v>
      </c>
    </row>
    <row r="6538" spans="2:6" ht="13.15" customHeight="1" x14ac:dyDescent="0.3">
      <c r="B6538" s="1172" t="s">
        <v>7297</v>
      </c>
      <c r="C6538" s="1207">
        <v>130591316.01269451</v>
      </c>
      <c r="D6538" s="1208">
        <v>5344191.1290557878</v>
      </c>
      <c r="E6538" s="1207">
        <v>57621229.973283067</v>
      </c>
      <c r="F6538" s="1211">
        <v>193556737.11503339</v>
      </c>
    </row>
    <row r="6539" spans="2:6" ht="13.15" customHeight="1" x14ac:dyDescent="0.3">
      <c r="B6539" s="1173" t="s">
        <v>7298</v>
      </c>
      <c r="C6539" s="1206">
        <v>67145791.76707679</v>
      </c>
      <c r="D6539" s="1206">
        <v>5463058.818623513</v>
      </c>
      <c r="E6539" s="1206">
        <v>20789995.368198659</v>
      </c>
      <c r="F6539" s="1210">
        <v>93398845.953898966</v>
      </c>
    </row>
    <row r="6540" spans="2:6" ht="13.15" customHeight="1" x14ac:dyDescent="0.3">
      <c r="B6540" s="1172" t="s">
        <v>7299</v>
      </c>
      <c r="C6540" s="1207">
        <v>40825420.225598261</v>
      </c>
      <c r="D6540" s="1208">
        <v>2310145.0680946764</v>
      </c>
      <c r="E6540" s="1207">
        <v>16257172.733427064</v>
      </c>
      <c r="F6540" s="1211">
        <v>59392738.027120002</v>
      </c>
    </row>
    <row r="6541" spans="2:6" ht="13.15" customHeight="1" x14ac:dyDescent="0.3">
      <c r="B6541" s="1173" t="s">
        <v>7300</v>
      </c>
      <c r="C6541" s="1206">
        <v>24800121.409230325</v>
      </c>
      <c r="D6541" s="1206">
        <v>2128445.1026988616</v>
      </c>
      <c r="E6541" s="1206">
        <v>9287923.7524673399</v>
      </c>
      <c r="F6541" s="1210">
        <v>36216490.264396526</v>
      </c>
    </row>
    <row r="6542" spans="2:6" ht="13.15" customHeight="1" x14ac:dyDescent="0.3">
      <c r="B6542" s="1172" t="s">
        <v>7301</v>
      </c>
      <c r="C6542" s="1207">
        <v>1004943.5039829941</v>
      </c>
      <c r="D6542" s="1208">
        <v>284919.39276402188</v>
      </c>
      <c r="E6542" s="1207">
        <v>125756992.9797204</v>
      </c>
      <c r="F6542" s="1211">
        <v>127046855.87646742</v>
      </c>
    </row>
    <row r="6543" spans="2:6" ht="13.15" customHeight="1" x14ac:dyDescent="0.3">
      <c r="B6543" s="1173" t="s">
        <v>7302</v>
      </c>
      <c r="C6543" s="1206">
        <v>117156887.16753273</v>
      </c>
      <c r="D6543" s="1206">
        <v>3948610.9967603199</v>
      </c>
      <c r="E6543" s="1206">
        <v>8880232.2899884563</v>
      </c>
      <c r="F6543" s="1210">
        <v>129985730.45428151</v>
      </c>
    </row>
    <row r="6544" spans="2:6" ht="13.15" customHeight="1" x14ac:dyDescent="0.3">
      <c r="B6544" s="1172" t="s">
        <v>7303</v>
      </c>
      <c r="C6544" s="1207">
        <v>8830531.417539699</v>
      </c>
      <c r="D6544" s="1208">
        <v>5985783.9514141707</v>
      </c>
      <c r="E6544" s="1207">
        <v>460193145.0223403</v>
      </c>
      <c r="F6544" s="1211">
        <v>475009460.39129418</v>
      </c>
    </row>
    <row r="6545" spans="2:6" ht="13.15" customHeight="1" x14ac:dyDescent="0.3">
      <c r="B6545" s="1173" t="s">
        <v>7304</v>
      </c>
      <c r="C6545" s="1206">
        <v>1154647725.8033016</v>
      </c>
      <c r="D6545" s="1206">
        <v>40164191.948130094</v>
      </c>
      <c r="E6545" s="1206">
        <v>164819300.7241075</v>
      </c>
      <c r="F6545" s="1210">
        <v>1359631218.4755392</v>
      </c>
    </row>
    <row r="6546" spans="2:6" ht="13.15" customHeight="1" x14ac:dyDescent="0.3">
      <c r="B6546" s="1172" t="s">
        <v>7305</v>
      </c>
      <c r="C6546" s="1207">
        <v>101360294.92306302</v>
      </c>
      <c r="D6546" s="1208">
        <v>1797692.6254170139</v>
      </c>
      <c r="E6546" s="1207">
        <v>8061584.5204536011</v>
      </c>
      <c r="F6546" s="1211">
        <v>111219572.06893364</v>
      </c>
    </row>
    <row r="6547" spans="2:6" ht="13.15" customHeight="1" x14ac:dyDescent="0.3">
      <c r="B6547" s="1173" t="s">
        <v>7306</v>
      </c>
      <c r="C6547" s="1206">
        <v>1476420.3951858848</v>
      </c>
      <c r="D6547" s="1206">
        <v>14775.787148823183</v>
      </c>
      <c r="E6547" s="1206">
        <v>61.739623579753264</v>
      </c>
      <c r="F6547" s="1210">
        <v>1491257.9219582877</v>
      </c>
    </row>
    <row r="6548" spans="2:6" ht="13.15" customHeight="1" x14ac:dyDescent="0.3">
      <c r="B6548" s="1172" t="s">
        <v>7307</v>
      </c>
      <c r="C6548" s="1207">
        <v>416229439.36524105</v>
      </c>
      <c r="D6548" s="1208">
        <v>21939032.469859723</v>
      </c>
      <c r="E6548" s="1207">
        <v>92006153.550472736</v>
      </c>
      <c r="F6548" s="1211">
        <v>530174625.38557351</v>
      </c>
    </row>
    <row r="6549" spans="2:6" ht="13.15" customHeight="1" x14ac:dyDescent="0.3">
      <c r="B6549" s="1173" t="s">
        <v>7308</v>
      </c>
      <c r="C6549" s="1206">
        <v>9227593.3346025459</v>
      </c>
      <c r="D6549" s="1206">
        <v>1134231.638078379</v>
      </c>
      <c r="E6549" s="1206">
        <v>18815043.468593609</v>
      </c>
      <c r="F6549" s="1210">
        <v>29176868.441274531</v>
      </c>
    </row>
    <row r="6550" spans="2:6" ht="13.15" customHeight="1" x14ac:dyDescent="0.3">
      <c r="B6550" s="1172" t="s">
        <v>7309</v>
      </c>
      <c r="C6550" s="1207">
        <v>443387901.01914477</v>
      </c>
      <c r="D6550" s="1208">
        <v>3775635.7818714315</v>
      </c>
      <c r="E6550" s="1207">
        <v>15928492.094593963</v>
      </c>
      <c r="F6550" s="1211">
        <v>463092028.89561015</v>
      </c>
    </row>
    <row r="6551" spans="2:6" ht="13.15" customHeight="1" x14ac:dyDescent="0.3">
      <c r="B6551" s="1173" t="s">
        <v>7310</v>
      </c>
      <c r="C6551" s="1206">
        <v>104546075.06367867</v>
      </c>
      <c r="D6551" s="1206">
        <v>6465982.9615726825</v>
      </c>
      <c r="E6551" s="1206">
        <v>684959460.26552868</v>
      </c>
      <c r="F6551" s="1210">
        <v>795971518.29078007</v>
      </c>
    </row>
    <row r="6552" spans="2:6" ht="13.15" customHeight="1" x14ac:dyDescent="0.3">
      <c r="B6552" s="1172" t="s">
        <v>7311</v>
      </c>
      <c r="C6552" s="1207">
        <v>824433257.90478802</v>
      </c>
      <c r="D6552" s="1208">
        <v>5280795.966098221</v>
      </c>
      <c r="E6552" s="1207">
        <v>77490201.288834989</v>
      </c>
      <c r="F6552" s="1211">
        <v>907204255.15972114</v>
      </c>
    </row>
    <row r="6553" spans="2:6" ht="13.15" customHeight="1" x14ac:dyDescent="0.3">
      <c r="B6553" s="1173" t="s">
        <v>7312</v>
      </c>
      <c r="C6553" s="1206">
        <v>4073287803.68402</v>
      </c>
      <c r="D6553" s="1206">
        <v>11915166.612454539</v>
      </c>
      <c r="E6553" s="1206">
        <v>278574514.00395155</v>
      </c>
      <c r="F6553" s="1210">
        <v>4363777484.3004265</v>
      </c>
    </row>
    <row r="6554" spans="2:6" ht="13.15" customHeight="1" x14ac:dyDescent="0.3">
      <c r="B6554" s="1172" t="s">
        <v>7313</v>
      </c>
      <c r="C6554" s="1207">
        <v>78888474.686375931</v>
      </c>
      <c r="D6554" s="1208">
        <v>3115045.5188931404</v>
      </c>
      <c r="E6554" s="1207">
        <v>18364970.548918992</v>
      </c>
      <c r="F6554" s="1211">
        <v>100368490.75418806</v>
      </c>
    </row>
    <row r="6555" spans="2:6" ht="13.15" customHeight="1" x14ac:dyDescent="0.3">
      <c r="B6555" s="1173" t="s">
        <v>7314</v>
      </c>
      <c r="C6555" s="1206">
        <v>25763283.294705331</v>
      </c>
      <c r="D6555" s="1206">
        <v>1758656.4029876471</v>
      </c>
      <c r="E6555" s="1206">
        <v>11727571.48176951</v>
      </c>
      <c r="F6555" s="1210">
        <v>39249511.179462492</v>
      </c>
    </row>
    <row r="6556" spans="2:6" ht="13.15" customHeight="1" x14ac:dyDescent="0.3">
      <c r="B6556" s="1172" t="s">
        <v>7315</v>
      </c>
      <c r="C6556" s="1207">
        <v>274500045.03048092</v>
      </c>
      <c r="D6556" s="1208">
        <v>2794326.5046942546</v>
      </c>
      <c r="E6556" s="1207">
        <v>13482832.730958274</v>
      </c>
      <c r="F6556" s="1211">
        <v>290777204.26613349</v>
      </c>
    </row>
    <row r="6557" spans="2:6" ht="13.15" customHeight="1" x14ac:dyDescent="0.3">
      <c r="B6557" s="1173" t="s">
        <v>7316</v>
      </c>
      <c r="C6557" s="1206">
        <v>571925090.66310024</v>
      </c>
      <c r="D6557" s="1206">
        <v>2663455.2470903913</v>
      </c>
      <c r="E6557" s="1206">
        <v>15629794.257733943</v>
      </c>
      <c r="F6557" s="1210">
        <v>590218340.16792452</v>
      </c>
    </row>
    <row r="6558" spans="2:6" ht="13.15" customHeight="1" x14ac:dyDescent="0.3">
      <c r="B6558" s="1172" t="s">
        <v>7317</v>
      </c>
      <c r="C6558" s="1207">
        <v>871307864.55116868</v>
      </c>
      <c r="D6558" s="1208">
        <v>10909470.250392688</v>
      </c>
      <c r="E6558" s="1207">
        <v>82699771.290942907</v>
      </c>
      <c r="F6558" s="1211">
        <v>964917106.09250426</v>
      </c>
    </row>
    <row r="6559" spans="2:6" ht="13.15" customHeight="1" x14ac:dyDescent="0.3">
      <c r="B6559" s="1173" t="s">
        <v>7318</v>
      </c>
      <c r="C6559" s="1206">
        <v>1491303.3900138943</v>
      </c>
      <c r="D6559" s="1206">
        <v>70923.778314351308</v>
      </c>
      <c r="E6559" s="1206">
        <v>101932.11853017265</v>
      </c>
      <c r="F6559" s="1210">
        <v>1664159.2868584183</v>
      </c>
    </row>
    <row r="6560" spans="2:6" ht="13.15" customHeight="1" x14ac:dyDescent="0.3">
      <c r="B6560" s="1172" t="s">
        <v>7319</v>
      </c>
      <c r="C6560" s="1207">
        <v>357601.49958307907</v>
      </c>
      <c r="D6560" s="1208">
        <v>2955.1574297646371</v>
      </c>
      <c r="E6560" s="1207">
        <v>0</v>
      </c>
      <c r="F6560" s="1211">
        <v>360556.6570128437</v>
      </c>
    </row>
    <row r="6561" spans="2:6" ht="13.15" customHeight="1" x14ac:dyDescent="0.3">
      <c r="B6561" s="1173" t="s">
        <v>7320</v>
      </c>
      <c r="C6561" s="1206">
        <v>441471817.8409664</v>
      </c>
      <c r="D6561" s="1206">
        <v>1978534.1879403722</v>
      </c>
      <c r="E6561" s="1206">
        <v>102927134.0090836</v>
      </c>
      <c r="F6561" s="1210">
        <v>546377486.03799033</v>
      </c>
    </row>
    <row r="6562" spans="2:6" ht="13.15" customHeight="1" x14ac:dyDescent="0.3">
      <c r="B6562" s="1172" t="s">
        <v>7321</v>
      </c>
      <c r="C6562" s="1207">
        <v>244488417.68918228</v>
      </c>
      <c r="D6562" s="1208">
        <v>12931163.808985863</v>
      </c>
      <c r="E6562" s="1207">
        <v>142044716.77206472</v>
      </c>
      <c r="F6562" s="1211">
        <v>399464298.27023286</v>
      </c>
    </row>
    <row r="6563" spans="2:6" ht="13.15" customHeight="1" x14ac:dyDescent="0.3">
      <c r="B6563" s="1173" t="s">
        <v>7322</v>
      </c>
      <c r="C6563" s="1206">
        <v>28296396.322679859</v>
      </c>
      <c r="D6563" s="1206">
        <v>1554455.0245909104</v>
      </c>
      <c r="E6563" s="1206">
        <v>27860313.83848156</v>
      </c>
      <c r="F6563" s="1210">
        <v>57711165.185752332</v>
      </c>
    </row>
    <row r="6564" spans="2:6" ht="13.15" customHeight="1" x14ac:dyDescent="0.3">
      <c r="B6564" s="1172" t="s">
        <v>7323</v>
      </c>
      <c r="C6564" s="1207">
        <v>66669399.391343571</v>
      </c>
      <c r="D6564" s="1208">
        <v>4493119.8614618173</v>
      </c>
      <c r="E6564" s="1207">
        <v>98051910.318642884</v>
      </c>
      <c r="F6564" s="1211">
        <v>169214429.57144827</v>
      </c>
    </row>
    <row r="6565" spans="2:6" ht="13.15" customHeight="1" x14ac:dyDescent="0.3">
      <c r="B6565" s="1173" t="s">
        <v>7324</v>
      </c>
      <c r="C6565" s="1206">
        <v>295023967.98077923</v>
      </c>
      <c r="D6565" s="1206">
        <v>10484180.879714848</v>
      </c>
      <c r="E6565" s="1206">
        <v>42625484.242473945</v>
      </c>
      <c r="F6565" s="1210">
        <v>348133633.10296804</v>
      </c>
    </row>
    <row r="6566" spans="2:6" ht="13.15" customHeight="1" x14ac:dyDescent="0.3">
      <c r="B6566" s="1172" t="s">
        <v>7325</v>
      </c>
      <c r="C6566" s="1207">
        <v>615302603.14860916</v>
      </c>
      <c r="D6566" s="1208">
        <v>17146287.789376244</v>
      </c>
      <c r="E6566" s="1207">
        <v>44077947.907126047</v>
      </c>
      <c r="F6566" s="1211">
        <v>676526838.84511149</v>
      </c>
    </row>
    <row r="6567" spans="2:6" ht="13.15" customHeight="1" x14ac:dyDescent="0.3">
      <c r="B6567" s="1173" t="s">
        <v>7326</v>
      </c>
      <c r="C6567" s="1206">
        <v>223460247.95081204</v>
      </c>
      <c r="D6567" s="1206">
        <v>11400870.714427834</v>
      </c>
      <c r="E6567" s="1206">
        <v>103563453.87416798</v>
      </c>
      <c r="F6567" s="1210">
        <v>338424572.53940785</v>
      </c>
    </row>
    <row r="6568" spans="2:6" ht="13.15" customHeight="1" x14ac:dyDescent="0.3">
      <c r="B6568" s="1172" t="s">
        <v>7327</v>
      </c>
      <c r="C6568" s="1207">
        <v>111358526.99903519</v>
      </c>
      <c r="D6568" s="1208">
        <v>3961627.7616295242</v>
      </c>
      <c r="E6568" s="1207">
        <v>32655492.305114377</v>
      </c>
      <c r="F6568" s="1211">
        <v>147975647.06577909</v>
      </c>
    </row>
    <row r="6569" spans="2:6" ht="13.15" customHeight="1" x14ac:dyDescent="0.3">
      <c r="B6569" s="1173" t="s">
        <v>7328</v>
      </c>
      <c r="C6569" s="1206">
        <v>42290507.69811698</v>
      </c>
      <c r="D6569" s="1206">
        <v>1735549.8863225344</v>
      </c>
      <c r="E6569" s="1206">
        <v>3766834.793002429</v>
      </c>
      <c r="F6569" s="1210">
        <v>47792892.377441943</v>
      </c>
    </row>
    <row r="6570" spans="2:6" ht="13.15" customHeight="1" x14ac:dyDescent="0.3">
      <c r="B6570" s="1172" t="s">
        <v>7329</v>
      </c>
      <c r="C6570" s="1207">
        <v>39197575.598630168</v>
      </c>
      <c r="D6570" s="1208">
        <v>1168638.1138677818</v>
      </c>
      <c r="E6570" s="1207">
        <v>6537301.8347095065</v>
      </c>
      <c r="F6570" s="1211">
        <v>46903515.54720746</v>
      </c>
    </row>
    <row r="6571" spans="2:6" ht="13.15" customHeight="1" x14ac:dyDescent="0.3">
      <c r="B6571" s="1173" t="s">
        <v>7330</v>
      </c>
      <c r="C6571" s="1206">
        <v>52507069.211978868</v>
      </c>
      <c r="D6571" s="1206">
        <v>3807692.2038952592</v>
      </c>
      <c r="E6571" s="1206">
        <v>37163109.90946003</v>
      </c>
      <c r="F6571" s="1210">
        <v>93477871.325334162</v>
      </c>
    </row>
    <row r="6572" spans="2:6" ht="13.15" customHeight="1" x14ac:dyDescent="0.3">
      <c r="B6572" s="1172" t="s">
        <v>7331</v>
      </c>
      <c r="C6572" s="1207">
        <v>2234217706.3023834</v>
      </c>
      <c r="D6572" s="1208">
        <v>59463199.347663909</v>
      </c>
      <c r="E6572" s="1207">
        <v>586603479.68627357</v>
      </c>
      <c r="F6572" s="1211">
        <v>2880284385.3363209</v>
      </c>
    </row>
    <row r="6573" spans="2:6" ht="13.15" customHeight="1" x14ac:dyDescent="0.3">
      <c r="B6573" s="1173" t="s">
        <v>7332</v>
      </c>
      <c r="C6573" s="1206">
        <v>165532764.7142249</v>
      </c>
      <c r="D6573" s="1206">
        <v>9549816.3891362157</v>
      </c>
      <c r="E6573" s="1206">
        <v>34084803.941360749</v>
      </c>
      <c r="F6573" s="1210">
        <v>209167385.04472187</v>
      </c>
    </row>
    <row r="6574" spans="2:6" ht="13.15" customHeight="1" x14ac:dyDescent="0.3">
      <c r="B6574" s="1172" t="s">
        <v>7333</v>
      </c>
      <c r="C6574" s="1207">
        <v>20710438.279977795</v>
      </c>
      <c r="D6574" s="1208">
        <v>155258.34248853917</v>
      </c>
      <c r="E6574" s="1207">
        <v>3377342.6286832429</v>
      </c>
      <c r="F6574" s="1211">
        <v>24243039.251149576</v>
      </c>
    </row>
    <row r="6575" spans="2:6" ht="13.15" customHeight="1" x14ac:dyDescent="0.3">
      <c r="B6575" s="1173" t="s">
        <v>7334</v>
      </c>
      <c r="C6575" s="1206">
        <v>89049873.540508345</v>
      </c>
      <c r="D6575" s="1206">
        <v>4983267.901633868</v>
      </c>
      <c r="E6575" s="1206">
        <v>29256121.672180112</v>
      </c>
      <c r="F6575" s="1210">
        <v>123289263.11432233</v>
      </c>
    </row>
    <row r="6576" spans="2:6" ht="13.15" customHeight="1" x14ac:dyDescent="0.3">
      <c r="B6576" s="1172" t="s">
        <v>7335</v>
      </c>
      <c r="C6576" s="1207">
        <v>12095505.475588797</v>
      </c>
      <c r="D6576" s="1208">
        <v>522063.74041351548</v>
      </c>
      <c r="E6576" s="1207">
        <v>4901076.5386315538</v>
      </c>
      <c r="F6576" s="1211">
        <v>17518645.754633866</v>
      </c>
    </row>
    <row r="6577" spans="2:6" ht="13.15" customHeight="1" x14ac:dyDescent="0.3">
      <c r="B6577" s="1173" t="s">
        <v>7336</v>
      </c>
      <c r="C6577" s="1206">
        <v>23260618.962571591</v>
      </c>
      <c r="D6577" s="1206">
        <v>907303.69182892877</v>
      </c>
      <c r="E6577" s="1206">
        <v>3833957.3422837993</v>
      </c>
      <c r="F6577" s="1210">
        <v>28001879.99668432</v>
      </c>
    </row>
    <row r="6578" spans="2:6" ht="13.15" customHeight="1" x14ac:dyDescent="0.3">
      <c r="B6578" s="1172" t="s">
        <v>7337</v>
      </c>
      <c r="C6578" s="1207">
        <v>850630878.87424481</v>
      </c>
      <c r="D6578" s="1208">
        <v>31175278.511341441</v>
      </c>
      <c r="E6578" s="1207">
        <v>366283727.5833506</v>
      </c>
      <c r="F6578" s="1211">
        <v>1248089884.9689369</v>
      </c>
    </row>
    <row r="6579" spans="2:6" ht="13.15" customHeight="1" x14ac:dyDescent="0.3">
      <c r="B6579" s="1173" t="s">
        <v>7338</v>
      </c>
      <c r="C6579" s="1206">
        <v>1047832335.3814445</v>
      </c>
      <c r="D6579" s="1206">
        <v>32988126.872719657</v>
      </c>
      <c r="E6579" s="1206">
        <v>278840580.33027327</v>
      </c>
      <c r="F6579" s="1210">
        <v>1359661042.5844374</v>
      </c>
    </row>
    <row r="6580" spans="2:6" ht="13.15" customHeight="1" x14ac:dyDescent="0.3">
      <c r="B6580" s="1172" t="s">
        <v>7339</v>
      </c>
      <c r="C6580" s="1207">
        <v>2745298.11020137</v>
      </c>
      <c r="D6580" s="1208">
        <v>158523.08783951728</v>
      </c>
      <c r="E6580" s="1207">
        <v>276408.29476655537</v>
      </c>
      <c r="F6580" s="1211">
        <v>3180229.4928074428</v>
      </c>
    </row>
    <row r="6581" spans="2:6" ht="13.15" customHeight="1" x14ac:dyDescent="0.3">
      <c r="B6581" s="1173" t="s">
        <v>7340</v>
      </c>
      <c r="C6581" s="1206">
        <v>70707196.850553468</v>
      </c>
      <c r="D6581" s="1206">
        <v>3045908.9072148846</v>
      </c>
      <c r="E6581" s="1206">
        <v>17521334.734192498</v>
      </c>
      <c r="F6581" s="1210">
        <v>91274440.491960853</v>
      </c>
    </row>
    <row r="6582" spans="2:6" ht="13.15" customHeight="1" x14ac:dyDescent="0.3">
      <c r="B6582" s="1172" t="s">
        <v>7341</v>
      </c>
      <c r="C6582" s="1207">
        <v>556223667.66078746</v>
      </c>
      <c r="D6582" s="1208">
        <v>19844121.367899556</v>
      </c>
      <c r="E6582" s="1207">
        <v>142212396.61730444</v>
      </c>
      <c r="F6582" s="1211">
        <v>718280185.64599144</v>
      </c>
    </row>
    <row r="6583" spans="2:6" ht="13.15" customHeight="1" x14ac:dyDescent="0.3">
      <c r="B6583" s="1173" t="s">
        <v>7342</v>
      </c>
      <c r="C6583" s="1206">
        <v>51684544.800566688</v>
      </c>
      <c r="D6583" s="1206">
        <v>2239587.1664144862</v>
      </c>
      <c r="E6583" s="1206">
        <v>14142129.569328677</v>
      </c>
      <c r="F6583" s="1210">
        <v>68066261.536309853</v>
      </c>
    </row>
    <row r="6584" spans="2:6" ht="13.15" customHeight="1" x14ac:dyDescent="0.3">
      <c r="B6584" s="1172" t="s">
        <v>7343</v>
      </c>
      <c r="C6584" s="1207">
        <v>28767463.590171888</v>
      </c>
      <c r="D6584" s="1208">
        <v>3383373.8135157675</v>
      </c>
      <c r="E6584" s="1207">
        <v>7793022.2467307746</v>
      </c>
      <c r="F6584" s="1211">
        <v>39943859.650418431</v>
      </c>
    </row>
    <row r="6585" spans="2:6" ht="13.15" customHeight="1" x14ac:dyDescent="0.3">
      <c r="B6585" s="1173" t="s">
        <v>7344</v>
      </c>
      <c r="C6585" s="1206">
        <v>3847658734.7254262</v>
      </c>
      <c r="D6585" s="1206">
        <v>112393249.22703008</v>
      </c>
      <c r="E6585" s="1206">
        <v>2730020336.9041429</v>
      </c>
      <c r="F6585" s="1210">
        <v>6690072320.8565998</v>
      </c>
    </row>
    <row r="6586" spans="2:6" ht="13.15" customHeight="1" x14ac:dyDescent="0.3">
      <c r="B6586" s="1172" t="s">
        <v>7345</v>
      </c>
      <c r="C6586" s="1207">
        <v>1836489468.0032012</v>
      </c>
      <c r="D6586" s="1208">
        <v>22626669.459409479</v>
      </c>
      <c r="E6586" s="1207">
        <v>333504479.90101445</v>
      </c>
      <c r="F6586" s="1211">
        <v>2192620617.363625</v>
      </c>
    </row>
    <row r="6587" spans="2:6" ht="13.15" customHeight="1" x14ac:dyDescent="0.3">
      <c r="B6587" s="1173" t="s">
        <v>7346</v>
      </c>
      <c r="C6587" s="1206">
        <v>547783371.09846306</v>
      </c>
      <c r="D6587" s="1206">
        <v>10341925.229917271</v>
      </c>
      <c r="E6587" s="1206">
        <v>45969597.010655113</v>
      </c>
      <c r="F6587" s="1210">
        <v>604094893.33903551</v>
      </c>
    </row>
    <row r="6588" spans="2:6" ht="13.15" customHeight="1" x14ac:dyDescent="0.3">
      <c r="B6588" s="1172" t="s">
        <v>7347</v>
      </c>
      <c r="C6588" s="1207">
        <v>243167654.30412424</v>
      </c>
      <c r="D6588" s="1208">
        <v>6043831.6866416847</v>
      </c>
      <c r="E6588" s="1207">
        <v>4887351.660935414</v>
      </c>
      <c r="F6588" s="1211">
        <v>254098837.65170133</v>
      </c>
    </row>
    <row r="6589" spans="2:6" ht="13.15" customHeight="1" x14ac:dyDescent="0.3">
      <c r="B6589" s="1173" t="s">
        <v>7348</v>
      </c>
      <c r="C6589" s="1206">
        <v>774737845.84417057</v>
      </c>
      <c r="D6589" s="1206">
        <v>17515949.839483317</v>
      </c>
      <c r="E6589" s="1206">
        <v>72156909.277078152</v>
      </c>
      <c r="F6589" s="1210">
        <v>864410704.96073198</v>
      </c>
    </row>
    <row r="6590" spans="2:6" ht="13.15" customHeight="1" x14ac:dyDescent="0.3">
      <c r="B6590" s="1172" t="s">
        <v>7349</v>
      </c>
      <c r="C6590" s="1207">
        <v>2661593279.9226718</v>
      </c>
      <c r="D6590" s="1208">
        <v>84095520.082476333</v>
      </c>
      <c r="E6590" s="1207">
        <v>1789657542.343313</v>
      </c>
      <c r="F6590" s="1211">
        <v>4535346342.3484612</v>
      </c>
    </row>
    <row r="6591" spans="2:6" ht="13.15" customHeight="1" x14ac:dyDescent="0.3">
      <c r="B6591" s="1173" t="s">
        <v>7350</v>
      </c>
      <c r="C6591" s="1206">
        <v>2054206381.9040079</v>
      </c>
      <c r="D6591" s="1206">
        <v>67419862.222057611</v>
      </c>
      <c r="E6591" s="1206">
        <v>1893637795.8831928</v>
      </c>
      <c r="F6591" s="1210">
        <v>4015264040.0092583</v>
      </c>
    </row>
    <row r="6592" spans="2:6" ht="13.15" customHeight="1" x14ac:dyDescent="0.3">
      <c r="B6592" s="1172" t="s">
        <v>7351</v>
      </c>
      <c r="C6592" s="1207">
        <v>31819706.401046339</v>
      </c>
      <c r="D6592" s="1208">
        <v>574158.94424679491</v>
      </c>
      <c r="E6592" s="1207">
        <v>8916930.3543766048</v>
      </c>
      <c r="F6592" s="1211">
        <v>41310795.699669741</v>
      </c>
    </row>
    <row r="6593" spans="2:6" ht="13.15" customHeight="1" x14ac:dyDescent="0.3">
      <c r="B6593" s="1173" t="s">
        <v>7352</v>
      </c>
      <c r="C6593" s="1206">
        <v>43993996.170357689</v>
      </c>
      <c r="D6593" s="1206">
        <v>923627.41858381894</v>
      </c>
      <c r="E6593" s="1206">
        <v>20938190.721966781</v>
      </c>
      <c r="F6593" s="1210">
        <v>65855814.310908288</v>
      </c>
    </row>
    <row r="6594" spans="2:6" ht="13.15" customHeight="1" x14ac:dyDescent="0.3">
      <c r="B6594" s="1172" t="s">
        <v>7353</v>
      </c>
      <c r="C6594" s="1207">
        <v>2424070376.8954706</v>
      </c>
      <c r="D6594" s="1208">
        <v>75130290.121660635</v>
      </c>
      <c r="E6594" s="1207">
        <v>704575687.38366532</v>
      </c>
      <c r="F6594" s="1211">
        <v>3203776354.4007969</v>
      </c>
    </row>
    <row r="6595" spans="2:6" ht="13.15" customHeight="1" x14ac:dyDescent="0.3">
      <c r="B6595" s="1173" t="s">
        <v>7354</v>
      </c>
      <c r="C6595" s="1206">
        <v>481903862.76289958</v>
      </c>
      <c r="D6595" s="1206">
        <v>21653128.024619121</v>
      </c>
      <c r="E6595" s="1206">
        <v>166189491.91464218</v>
      </c>
      <c r="F6595" s="1210">
        <v>669746482.70216084</v>
      </c>
    </row>
    <row r="6596" spans="2:6" ht="13.15" customHeight="1" x14ac:dyDescent="0.3">
      <c r="B6596" s="1172" t="s">
        <v>7355</v>
      </c>
      <c r="C6596" s="1207">
        <v>819805602.30193579</v>
      </c>
      <c r="D6596" s="1208">
        <v>23208174.080695968</v>
      </c>
      <c r="E6596" s="1207">
        <v>255290838.52585679</v>
      </c>
      <c r="F6596" s="1211">
        <v>1098304614.9084885</v>
      </c>
    </row>
    <row r="6597" spans="2:6" ht="13.15" customHeight="1" x14ac:dyDescent="0.3">
      <c r="B6597" s="1173" t="s">
        <v>7356</v>
      </c>
      <c r="C6597" s="1206">
        <v>16157607.274976581</v>
      </c>
      <c r="D6597" s="1206">
        <v>560213.41561395314</v>
      </c>
      <c r="E6597" s="1206">
        <v>117799.20179016923</v>
      </c>
      <c r="F6597" s="1210">
        <v>16835619.892380703</v>
      </c>
    </row>
    <row r="6598" spans="2:6" ht="13.15" customHeight="1" x14ac:dyDescent="0.3">
      <c r="B6598" s="1172" t="s">
        <v>7357</v>
      </c>
      <c r="C6598" s="1207">
        <v>137522422.28296417</v>
      </c>
      <c r="D6598" s="1208">
        <v>4679871.7388446992</v>
      </c>
      <c r="E6598" s="1207">
        <v>26778201.091433235</v>
      </c>
      <c r="F6598" s="1211">
        <v>168980495.11324209</v>
      </c>
    </row>
    <row r="6599" spans="2:6" ht="13.15" customHeight="1" x14ac:dyDescent="0.3">
      <c r="B6599" s="1173" t="s">
        <v>7358</v>
      </c>
      <c r="C6599" s="1206">
        <v>631290216.58357787</v>
      </c>
      <c r="D6599" s="1206">
        <v>17647960.943524383</v>
      </c>
      <c r="E6599" s="1206">
        <v>531620028.41931254</v>
      </c>
      <c r="F6599" s="1210">
        <v>1180558205.9464147</v>
      </c>
    </row>
    <row r="6600" spans="2:6" ht="13.15" customHeight="1" x14ac:dyDescent="0.3">
      <c r="B6600" s="1172" t="s">
        <v>7359</v>
      </c>
      <c r="C6600" s="1207">
        <v>7797050.7950332761</v>
      </c>
      <c r="D6600" s="1208">
        <v>345063.88254885067</v>
      </c>
      <c r="E6600" s="1207">
        <v>3449084.0712829158</v>
      </c>
      <c r="F6600" s="1211">
        <v>11591198.748865042</v>
      </c>
    </row>
    <row r="6601" spans="2:6" ht="13.15" customHeight="1" x14ac:dyDescent="0.3">
      <c r="B6601" s="1173" t="s">
        <v>7360</v>
      </c>
      <c r="C6601" s="1206">
        <v>851705731.49154818</v>
      </c>
      <c r="D6601" s="1206">
        <v>26212851.505676512</v>
      </c>
      <c r="E6601" s="1206">
        <v>240548919.20484313</v>
      </c>
      <c r="F6601" s="1210">
        <v>1118467502.2020679</v>
      </c>
    </row>
    <row r="6602" spans="2:6" ht="13.15" customHeight="1" x14ac:dyDescent="0.3">
      <c r="B6602" s="1172" t="s">
        <v>7361</v>
      </c>
      <c r="C6602" s="1207">
        <v>43940472.005471662</v>
      </c>
      <c r="D6602" s="1208">
        <v>20049490.737090129</v>
      </c>
      <c r="E6602" s="1207">
        <v>63628393.201503448</v>
      </c>
      <c r="F6602" s="1211">
        <v>127618355.94406524</v>
      </c>
    </row>
    <row r="6603" spans="2:6" ht="13.15" customHeight="1" x14ac:dyDescent="0.3">
      <c r="B6603" s="1173" t="s">
        <v>7362</v>
      </c>
      <c r="C6603" s="1206">
        <v>556893812.05175877</v>
      </c>
      <c r="D6603" s="1206">
        <v>32147750.460585766</v>
      </c>
      <c r="E6603" s="1206">
        <v>903025781.94177485</v>
      </c>
      <c r="F6603" s="1210">
        <v>1492067344.4541192</v>
      </c>
    </row>
    <row r="6604" spans="2:6" ht="13.15" customHeight="1" x14ac:dyDescent="0.3">
      <c r="B6604" s="1172" t="s">
        <v>7363</v>
      </c>
      <c r="C6604" s="1207">
        <v>1624799757.3840265</v>
      </c>
      <c r="D6604" s="1208">
        <v>56263678.542814225</v>
      </c>
      <c r="E6604" s="1207">
        <v>679991555.21116376</v>
      </c>
      <c r="F6604" s="1211">
        <v>2361054991.1380043</v>
      </c>
    </row>
    <row r="6605" spans="2:6" ht="13.15" customHeight="1" x14ac:dyDescent="0.3">
      <c r="B6605" s="1173" t="s">
        <v>7364</v>
      </c>
      <c r="C6605" s="1206">
        <v>57453821.685592964</v>
      </c>
      <c r="D6605" s="1206">
        <v>2851346.9709104747</v>
      </c>
      <c r="E6605" s="1206">
        <v>8323036.6630973322</v>
      </c>
      <c r="F6605" s="1210">
        <v>68628205.319600776</v>
      </c>
    </row>
    <row r="6606" spans="2:6" ht="13.15" customHeight="1" x14ac:dyDescent="0.3">
      <c r="B6606" s="1172" t="s">
        <v>7365</v>
      </c>
      <c r="C6606" s="1207">
        <v>1399071559.4874058</v>
      </c>
      <c r="D6606" s="1208">
        <v>32650816.760379381</v>
      </c>
      <c r="E6606" s="1207">
        <v>427006497.30417681</v>
      </c>
      <c r="F6606" s="1211">
        <v>1858728873.5519619</v>
      </c>
    </row>
    <row r="6607" spans="2:6" ht="13.15" customHeight="1" x14ac:dyDescent="0.3">
      <c r="B6607" s="1173" t="s">
        <v>7366</v>
      </c>
      <c r="C6607" s="1206">
        <v>785348055.74417138</v>
      </c>
      <c r="D6607" s="1206">
        <v>18338623.451395083</v>
      </c>
      <c r="E6607" s="1206">
        <v>103962156.46095401</v>
      </c>
      <c r="F6607" s="1210">
        <v>907648835.65652037</v>
      </c>
    </row>
    <row r="6608" spans="2:6" ht="13.15" customHeight="1" x14ac:dyDescent="0.3">
      <c r="B6608" s="1172" t="s">
        <v>7367</v>
      </c>
      <c r="C6608" s="1207">
        <v>392909015.34088367</v>
      </c>
      <c r="D6608" s="1208">
        <v>11564403.497719716</v>
      </c>
      <c r="E6608" s="1207">
        <v>202320647.53290018</v>
      </c>
      <c r="F6608" s="1211">
        <v>606794066.37150359</v>
      </c>
    </row>
    <row r="6609" spans="2:6" ht="13.15" customHeight="1" x14ac:dyDescent="0.3">
      <c r="B6609" s="1173" t="s">
        <v>7368</v>
      </c>
      <c r="C6609" s="1206">
        <v>91759670.929101557</v>
      </c>
      <c r="D6609" s="1206">
        <v>5137569.3360022949</v>
      </c>
      <c r="E6609" s="1206">
        <v>45695869.324774005</v>
      </c>
      <c r="F6609" s="1210">
        <v>142593109.58987784</v>
      </c>
    </row>
    <row r="6610" spans="2:6" ht="13.15" customHeight="1" x14ac:dyDescent="0.3">
      <c r="B6610" s="1172" t="s">
        <v>7369</v>
      </c>
      <c r="C6610" s="1207">
        <v>237211042.84199688</v>
      </c>
      <c r="D6610" s="1208">
        <v>7181131.0595757272</v>
      </c>
      <c r="E6610" s="1207">
        <v>103518609.41752668</v>
      </c>
      <c r="F6610" s="1211">
        <v>347910783.31909931</v>
      </c>
    </row>
    <row r="6611" spans="2:6" ht="13.15" customHeight="1" x14ac:dyDescent="0.3">
      <c r="B6611" s="1173" t="s">
        <v>7370</v>
      </c>
      <c r="C6611" s="1206">
        <v>776374156.02782929</v>
      </c>
      <c r="D6611" s="1206">
        <v>11258572.848095549</v>
      </c>
      <c r="E6611" s="1206">
        <v>85500637.228988305</v>
      </c>
      <c r="F6611" s="1210">
        <v>873133366.10491312</v>
      </c>
    </row>
    <row r="6612" spans="2:6" ht="13.15" customHeight="1" x14ac:dyDescent="0.3">
      <c r="B6612" s="1172" t="s">
        <v>7371</v>
      </c>
      <c r="C6612" s="1207">
        <v>219515981.23891589</v>
      </c>
      <c r="D6612" s="1208">
        <v>15708364.472765721</v>
      </c>
      <c r="E6612" s="1207">
        <v>234266230.92450917</v>
      </c>
      <c r="F6612" s="1211">
        <v>469490576.63619077</v>
      </c>
    </row>
    <row r="6613" spans="2:6" ht="13.15" customHeight="1" x14ac:dyDescent="0.3">
      <c r="B6613" s="1173" t="s">
        <v>7372</v>
      </c>
      <c r="C6613" s="1206">
        <v>313822828.94339806</v>
      </c>
      <c r="D6613" s="1206">
        <v>8255823.3115334651</v>
      </c>
      <c r="E6613" s="1206">
        <v>82222302.526389703</v>
      </c>
      <c r="F6613" s="1210">
        <v>404300954.78132123</v>
      </c>
    </row>
    <row r="6614" spans="2:6" ht="13.15" customHeight="1" x14ac:dyDescent="0.3">
      <c r="B6614" s="1172" t="s">
        <v>7373</v>
      </c>
      <c r="C6614" s="1207">
        <v>277905656.56259292</v>
      </c>
      <c r="D6614" s="1208">
        <v>15346160.677124236</v>
      </c>
      <c r="E6614" s="1207">
        <v>191827932.05229032</v>
      </c>
      <c r="F6614" s="1211">
        <v>485079749.29200751</v>
      </c>
    </row>
    <row r="6615" spans="2:6" ht="13.15" customHeight="1" x14ac:dyDescent="0.3">
      <c r="B6615" s="1173" t="s">
        <v>7374</v>
      </c>
      <c r="C6615" s="1206">
        <v>267616455.11067128</v>
      </c>
      <c r="D6615" s="1206">
        <v>19616264.657886483</v>
      </c>
      <c r="E6615" s="1206">
        <v>150941705.01086417</v>
      </c>
      <c r="F6615" s="1210">
        <v>438174424.77942193</v>
      </c>
    </row>
    <row r="6616" spans="2:6" ht="13.15" customHeight="1" x14ac:dyDescent="0.3">
      <c r="B6616" s="1172" t="s">
        <v>7375</v>
      </c>
      <c r="C6616" s="1207">
        <v>1328948622.5897794</v>
      </c>
      <c r="D6616" s="1208">
        <v>40112293.754792109</v>
      </c>
      <c r="E6616" s="1207">
        <v>466110055.8520366</v>
      </c>
      <c r="F6616" s="1211">
        <v>1835170972.1966081</v>
      </c>
    </row>
    <row r="6617" spans="2:6" ht="13.15" customHeight="1" x14ac:dyDescent="0.3">
      <c r="B6617" s="1173" t="s">
        <v>7376</v>
      </c>
      <c r="C6617" s="1206">
        <v>142183393.94763303</v>
      </c>
      <c r="D6617" s="1206">
        <v>5354928.2010506019</v>
      </c>
      <c r="E6617" s="1206">
        <v>49878512.56045755</v>
      </c>
      <c r="F6617" s="1210">
        <v>197416834.70914119</v>
      </c>
    </row>
    <row r="6618" spans="2:6" ht="13.15" customHeight="1" x14ac:dyDescent="0.3">
      <c r="B6618" s="1172" t="s">
        <v>7377</v>
      </c>
      <c r="C6618" s="1207">
        <v>112647339.73464598</v>
      </c>
      <c r="D6618" s="1208">
        <v>3810436.2786514703</v>
      </c>
      <c r="E6618" s="1207">
        <v>13541880.049647257</v>
      </c>
      <c r="F6618" s="1211">
        <v>129999656.06294471</v>
      </c>
    </row>
    <row r="6619" spans="2:6" ht="13.15" customHeight="1" x14ac:dyDescent="0.3">
      <c r="B6619" s="1173" t="s">
        <v>7378</v>
      </c>
      <c r="C6619" s="1206">
        <v>38177612.558582231</v>
      </c>
      <c r="D6619" s="1206">
        <v>740731.31803786184</v>
      </c>
      <c r="E6619" s="1206">
        <v>10880435.752414109</v>
      </c>
      <c r="F6619" s="1210">
        <v>49798779.629034199</v>
      </c>
    </row>
    <row r="6620" spans="2:6" ht="13.15" customHeight="1" x14ac:dyDescent="0.3">
      <c r="B6620" s="1172" t="s">
        <v>7379</v>
      </c>
      <c r="C6620" s="1207">
        <v>61474824.57265754</v>
      </c>
      <c r="D6620" s="1208">
        <v>2087058.826503919</v>
      </c>
      <c r="E6620" s="1207">
        <v>17646992.580790855</v>
      </c>
      <c r="F6620" s="1211">
        <v>81208875.979952306</v>
      </c>
    </row>
    <row r="6621" spans="2:6" ht="13.15" customHeight="1" x14ac:dyDescent="0.3">
      <c r="B6621" s="1173" t="s">
        <v>7380</v>
      </c>
      <c r="C6621" s="1206">
        <v>268089570.49671787</v>
      </c>
      <c r="D6621" s="1206">
        <v>7224937.7504274277</v>
      </c>
      <c r="E6621" s="1206">
        <v>62699344.459525093</v>
      </c>
      <c r="F6621" s="1210">
        <v>338013852.7066704</v>
      </c>
    </row>
    <row r="6622" spans="2:6" ht="13.15" customHeight="1" x14ac:dyDescent="0.3">
      <c r="B6622" s="1172" t="s">
        <v>7381</v>
      </c>
      <c r="C6622" s="1207">
        <v>560521030.01144755</v>
      </c>
      <c r="D6622" s="1208">
        <v>27985917.819178853</v>
      </c>
      <c r="E6622" s="1207">
        <v>348065319.96971011</v>
      </c>
      <c r="F6622" s="1211">
        <v>936572267.80033648</v>
      </c>
    </row>
    <row r="6623" spans="2:6" ht="13.15" customHeight="1" x14ac:dyDescent="0.3">
      <c r="B6623" s="1173" t="s">
        <v>7382</v>
      </c>
      <c r="C6623" s="1206">
        <v>55887557.156491227</v>
      </c>
      <c r="D6623" s="1206">
        <v>1979322.2299216443</v>
      </c>
      <c r="E6623" s="1206">
        <v>5671113.0307683451</v>
      </c>
      <c r="F6623" s="1210">
        <v>63537992.417181216</v>
      </c>
    </row>
    <row r="6624" spans="2:6" ht="13.15" customHeight="1" x14ac:dyDescent="0.3">
      <c r="B6624" s="1172" t="s">
        <v>7383</v>
      </c>
      <c r="C6624" s="1207">
        <v>89747462.720107377</v>
      </c>
      <c r="D6624" s="1208">
        <v>3665112.8939982369</v>
      </c>
      <c r="E6624" s="1207">
        <v>132724388.47380562</v>
      </c>
      <c r="F6624" s="1211">
        <v>226136964.08791125</v>
      </c>
    </row>
    <row r="6625" spans="2:6" ht="13.15" customHeight="1" x14ac:dyDescent="0.3">
      <c r="B6625" s="1173" t="s">
        <v>7384</v>
      </c>
      <c r="C6625" s="1206">
        <v>71074219.695486411</v>
      </c>
      <c r="D6625" s="1206">
        <v>4992963.632439144</v>
      </c>
      <c r="E6625" s="1206">
        <v>37541887.556039676</v>
      </c>
      <c r="F6625" s="1210">
        <v>113609070.88396524</v>
      </c>
    </row>
    <row r="6626" spans="2:6" ht="13.15" customHeight="1" x14ac:dyDescent="0.3">
      <c r="B6626" s="1172" t="s">
        <v>7385</v>
      </c>
      <c r="C6626" s="1207">
        <v>30914164.917565979</v>
      </c>
      <c r="D6626" s="1208">
        <v>1285127.6053134562</v>
      </c>
      <c r="E6626" s="1207">
        <v>4335912.0243824907</v>
      </c>
      <c r="F6626" s="1211">
        <v>36535204.547261924</v>
      </c>
    </row>
    <row r="6627" spans="2:6" ht="13.15" customHeight="1" x14ac:dyDescent="0.3">
      <c r="B6627" s="1173" t="s">
        <v>7386</v>
      </c>
      <c r="C6627" s="1206">
        <v>272952077.02713108</v>
      </c>
      <c r="D6627" s="1206">
        <v>12112022.313811589</v>
      </c>
      <c r="E6627" s="1206">
        <v>316265222.23794544</v>
      </c>
      <c r="F6627" s="1210">
        <v>601329321.57888818</v>
      </c>
    </row>
    <row r="6628" spans="2:6" ht="13.15" customHeight="1" x14ac:dyDescent="0.3">
      <c r="B6628" s="1172" t="s">
        <v>7387</v>
      </c>
      <c r="C6628" s="1207">
        <v>164142501.83955711</v>
      </c>
      <c r="D6628" s="1208">
        <v>5219567.9185891468</v>
      </c>
      <c r="E6628" s="1207">
        <v>6923296.1693627909</v>
      </c>
      <c r="F6628" s="1211">
        <v>176285365.92750904</v>
      </c>
    </row>
    <row r="6629" spans="2:6" ht="13.15" customHeight="1" x14ac:dyDescent="0.3">
      <c r="B6629" s="1173" t="s">
        <v>7388</v>
      </c>
      <c r="C6629" s="1206">
        <v>34690758.990482531</v>
      </c>
      <c r="D6629" s="1206">
        <v>1708362.4379686995</v>
      </c>
      <c r="E6629" s="1206">
        <v>26936318.631986968</v>
      </c>
      <c r="F6629" s="1210">
        <v>63335440.060438201</v>
      </c>
    </row>
    <row r="6630" spans="2:6" ht="13.15" customHeight="1" x14ac:dyDescent="0.3">
      <c r="B6630" s="1172" t="s">
        <v>7389</v>
      </c>
      <c r="C6630" s="1207">
        <v>2084257060.0390756</v>
      </c>
      <c r="D6630" s="1208">
        <v>72578596.114128366</v>
      </c>
      <c r="E6630" s="1207">
        <v>791421036.56057835</v>
      </c>
      <c r="F6630" s="1211">
        <v>2948256692.7137823</v>
      </c>
    </row>
    <row r="6631" spans="2:6" ht="13.15" customHeight="1" x14ac:dyDescent="0.3">
      <c r="B6631" s="1173" t="s">
        <v>7390</v>
      </c>
      <c r="C6631" s="1206">
        <v>85276692.99851571</v>
      </c>
      <c r="D6631" s="1206">
        <v>7306035.7136071082</v>
      </c>
      <c r="E6631" s="1206">
        <v>130268952.01419741</v>
      </c>
      <c r="F6631" s="1210">
        <v>222851680.72632021</v>
      </c>
    </row>
    <row r="6632" spans="2:6" ht="13.15" customHeight="1" x14ac:dyDescent="0.3">
      <c r="B6632" s="1172" t="s">
        <v>7391</v>
      </c>
      <c r="C6632" s="1207">
        <v>1132439430.1539366</v>
      </c>
      <c r="D6632" s="1208">
        <v>24030495.888151813</v>
      </c>
      <c r="E6632" s="1207">
        <v>161001723.65481493</v>
      </c>
      <c r="F6632" s="1211">
        <v>1317471649.6969035</v>
      </c>
    </row>
    <row r="6633" spans="2:6" ht="13.15" customHeight="1" x14ac:dyDescent="0.3">
      <c r="B6633" s="1173" t="s">
        <v>7392</v>
      </c>
      <c r="C6633" s="1206">
        <v>3055257504.8451486</v>
      </c>
      <c r="D6633" s="1206">
        <v>40001193.907611206</v>
      </c>
      <c r="E6633" s="1206">
        <v>576190021.38588154</v>
      </c>
      <c r="F6633" s="1210">
        <v>3671448720.1386414</v>
      </c>
    </row>
    <row r="6634" spans="2:6" ht="13.15" customHeight="1" x14ac:dyDescent="0.3">
      <c r="B6634" s="1172" t="s">
        <v>7393</v>
      </c>
      <c r="C6634" s="1207">
        <v>1543156699.7833369</v>
      </c>
      <c r="D6634" s="1208">
        <v>16954455.855649799</v>
      </c>
      <c r="E6634" s="1207">
        <v>118456156.63784787</v>
      </c>
      <c r="F6634" s="1211">
        <v>1678567312.2768345</v>
      </c>
    </row>
    <row r="6635" spans="2:6" ht="13.15" customHeight="1" x14ac:dyDescent="0.3">
      <c r="B6635" s="1173" t="s">
        <v>7394</v>
      </c>
      <c r="C6635" s="1206">
        <v>1896967.4050048555</v>
      </c>
      <c r="D6635" s="1206">
        <v>14775.787148823183</v>
      </c>
      <c r="E6635" s="1206">
        <v>308.69811789876633</v>
      </c>
      <c r="F6635" s="1210">
        <v>1912051.8902715775</v>
      </c>
    </row>
    <row r="6636" spans="2:6" ht="13.15" customHeight="1" x14ac:dyDescent="0.3">
      <c r="B6636" s="1172" t="s">
        <v>7395</v>
      </c>
      <c r="C6636" s="1207">
        <v>1829724805.5007792</v>
      </c>
      <c r="D6636" s="1208">
        <v>44107863.610329255</v>
      </c>
      <c r="E6636" s="1207">
        <v>743102751.60005975</v>
      </c>
      <c r="F6636" s="1211">
        <v>2616935420.7111683</v>
      </c>
    </row>
    <row r="6637" spans="2:6" ht="13.15" customHeight="1" x14ac:dyDescent="0.3">
      <c r="B6637" s="1173" t="s">
        <v>7396</v>
      </c>
      <c r="C6637" s="1206">
        <v>897150205.22207046</v>
      </c>
      <c r="D6637" s="1206">
        <v>32535424.898836184</v>
      </c>
      <c r="E6637" s="1206">
        <v>278871669.03785467</v>
      </c>
      <c r="F6637" s="1210">
        <v>1208557299.1587613</v>
      </c>
    </row>
    <row r="6638" spans="2:6" ht="13.15" customHeight="1" x14ac:dyDescent="0.3">
      <c r="B6638" s="1172" t="s">
        <v>7397</v>
      </c>
      <c r="C6638" s="1207">
        <v>3268615476.29743</v>
      </c>
      <c r="D6638" s="1208">
        <v>53832836.401981086</v>
      </c>
      <c r="E6638" s="1207">
        <v>635179301.13452733</v>
      </c>
      <c r="F6638" s="1211">
        <v>3957627613.8339381</v>
      </c>
    </row>
    <row r="6639" spans="2:6" ht="13.15" customHeight="1" x14ac:dyDescent="0.3">
      <c r="B6639" s="1173" t="s">
        <v>7398</v>
      </c>
      <c r="C6639" s="1206">
        <v>1991317.3997402156</v>
      </c>
      <c r="D6639" s="1206">
        <v>172215.31726409344</v>
      </c>
      <c r="E6639" s="1206">
        <v>3011597.0985967843</v>
      </c>
      <c r="F6639" s="1210">
        <v>5175129.8156010937</v>
      </c>
    </row>
    <row r="6640" spans="2:6" ht="13.15" customHeight="1" x14ac:dyDescent="0.3">
      <c r="B6640" s="1172" t="s">
        <v>7399</v>
      </c>
      <c r="C6640" s="1207">
        <v>5884804698.6957169</v>
      </c>
      <c r="D6640" s="1208">
        <v>136317275.01464084</v>
      </c>
      <c r="E6640" s="1207">
        <v>1522288083.9335692</v>
      </c>
      <c r="F6640" s="1211">
        <v>7543410057.6439266</v>
      </c>
    </row>
    <row r="6641" spans="2:6" ht="13.15" customHeight="1" x14ac:dyDescent="0.3">
      <c r="B6641" s="1173" t="s">
        <v>7400</v>
      </c>
      <c r="C6641" s="1206">
        <v>109997483.94907553</v>
      </c>
      <c r="D6641" s="1206">
        <v>6636523.6896265829</v>
      </c>
      <c r="E6641" s="1206">
        <v>33036907.698703542</v>
      </c>
      <c r="F6641" s="1210">
        <v>149670915.33740568</v>
      </c>
    </row>
    <row r="6642" spans="2:6" ht="13.15" customHeight="1" x14ac:dyDescent="0.3">
      <c r="B6642" s="1172" t="s">
        <v>7401</v>
      </c>
      <c r="C6642" s="1207">
        <v>101443858.160079</v>
      </c>
      <c r="D6642" s="1208">
        <v>2747142.4910656791</v>
      </c>
      <c r="E6642" s="1207">
        <v>23724049.091105063</v>
      </c>
      <c r="F6642" s="1211">
        <v>127915049.74224974</v>
      </c>
    </row>
    <row r="6643" spans="2:6" ht="13.15" customHeight="1" x14ac:dyDescent="0.3">
      <c r="B6643" s="1173" t="s">
        <v>7402</v>
      </c>
      <c r="C6643" s="1206">
        <v>182526960.14801997</v>
      </c>
      <c r="D6643" s="1206">
        <v>8199633.1038332302</v>
      </c>
      <c r="E6643" s="1206">
        <v>47882242.205505259</v>
      </c>
      <c r="F6643" s="1210">
        <v>238608835.45735845</v>
      </c>
    </row>
    <row r="6644" spans="2:6" ht="13.15" customHeight="1" x14ac:dyDescent="0.3">
      <c r="B6644" s="1172" t="s">
        <v>7403</v>
      </c>
      <c r="C6644" s="1207">
        <v>675069706.47068048</v>
      </c>
      <c r="D6644" s="1208">
        <v>27870722.968130969</v>
      </c>
      <c r="E6644" s="1207">
        <v>265742550.04169208</v>
      </c>
      <c r="F6644" s="1211">
        <v>968682979.48050356</v>
      </c>
    </row>
    <row r="6645" spans="2:6" ht="13.15" customHeight="1" x14ac:dyDescent="0.3">
      <c r="B6645" s="1173" t="s">
        <v>7404</v>
      </c>
      <c r="C6645" s="1206">
        <v>66610140.494505398</v>
      </c>
      <c r="D6645" s="1206">
        <v>2788697.6333994656</v>
      </c>
      <c r="E6645" s="1206">
        <v>47887127.409397669</v>
      </c>
      <c r="F6645" s="1210">
        <v>117285965.53730252</v>
      </c>
    </row>
    <row r="6646" spans="2:6" ht="13.15" customHeight="1" x14ac:dyDescent="0.3">
      <c r="B6646" s="1172" t="s">
        <v>7405</v>
      </c>
      <c r="C6646" s="1207">
        <v>397481235.20153254</v>
      </c>
      <c r="D6646" s="1208">
        <v>21595418.02166928</v>
      </c>
      <c r="E6646" s="1207">
        <v>159041393.28641251</v>
      </c>
      <c r="F6646" s="1211">
        <v>578118046.50961435</v>
      </c>
    </row>
    <row r="6647" spans="2:6" ht="13.15" customHeight="1" x14ac:dyDescent="0.3">
      <c r="B6647" s="1173" t="s">
        <v>7406</v>
      </c>
      <c r="C6647" s="1206">
        <v>294715248.24402589</v>
      </c>
      <c r="D6647" s="1206">
        <v>20080491.745746035</v>
      </c>
      <c r="E6647" s="1206">
        <v>186019485.31392235</v>
      </c>
      <c r="F6647" s="1210">
        <v>500815225.30369425</v>
      </c>
    </row>
    <row r="6648" spans="2:6" ht="13.15" customHeight="1" x14ac:dyDescent="0.3">
      <c r="B6648" s="1172" t="s">
        <v>7407</v>
      </c>
      <c r="C6648" s="1207">
        <v>166420555.83690125</v>
      </c>
      <c r="D6648" s="1208">
        <v>13221247.69116286</v>
      </c>
      <c r="E6648" s="1207">
        <v>456780388.34508896</v>
      </c>
      <c r="F6648" s="1211">
        <v>636422191.87315309</v>
      </c>
    </row>
    <row r="6649" spans="2:6" ht="13.15" customHeight="1" x14ac:dyDescent="0.3">
      <c r="B6649" s="1173" t="s">
        <v>7408</v>
      </c>
      <c r="C6649" s="1206">
        <v>208978138.19450057</v>
      </c>
      <c r="D6649" s="1206">
        <v>9806253.6931485999</v>
      </c>
      <c r="E6649" s="1206">
        <v>25197705.810171984</v>
      </c>
      <c r="F6649" s="1210">
        <v>243982097.69782117</v>
      </c>
    </row>
    <row r="6650" spans="2:6" ht="13.15" customHeight="1" x14ac:dyDescent="0.3">
      <c r="B6650" s="1172" t="s">
        <v>7409</v>
      </c>
      <c r="C6650" s="1207">
        <v>3326300735.3796597</v>
      </c>
      <c r="D6650" s="1208">
        <v>76386006.87445882</v>
      </c>
      <c r="E6650" s="1207">
        <v>1928290446.5208786</v>
      </c>
      <c r="F6650" s="1211">
        <v>5330977188.7749968</v>
      </c>
    </row>
    <row r="6651" spans="2:6" ht="13.15" customHeight="1" x14ac:dyDescent="0.3">
      <c r="B6651" s="1173" t="s">
        <v>7410</v>
      </c>
      <c r="C6651" s="1206">
        <v>456071079.97858477</v>
      </c>
      <c r="D6651" s="1206">
        <v>9197308.3243000079</v>
      </c>
      <c r="E6651" s="1206">
        <v>36119073.573433474</v>
      </c>
      <c r="F6651" s="1210">
        <v>501387461.87631822</v>
      </c>
    </row>
    <row r="6652" spans="2:6" ht="13.15" customHeight="1" x14ac:dyDescent="0.3">
      <c r="B6652" s="1172" t="s">
        <v>7411</v>
      </c>
      <c r="C6652" s="1207">
        <v>170436233.61572447</v>
      </c>
      <c r="D6652" s="1208">
        <v>3901849.1484788568</v>
      </c>
      <c r="E6652" s="1207">
        <v>9514063.6792235896</v>
      </c>
      <c r="F6652" s="1211">
        <v>183852146.44342694</v>
      </c>
    </row>
    <row r="6653" spans="2:6" ht="13.15" customHeight="1" x14ac:dyDescent="0.3">
      <c r="B6653" s="1173" t="s">
        <v>7412</v>
      </c>
      <c r="C6653" s="1206">
        <v>200856938.50293806</v>
      </c>
      <c r="D6653" s="1206">
        <v>8862517.1318641454</v>
      </c>
      <c r="E6653" s="1206">
        <v>29234651.497779045</v>
      </c>
      <c r="F6653" s="1210">
        <v>238954107.13258126</v>
      </c>
    </row>
    <row r="6654" spans="2:6" ht="13.15" customHeight="1" x14ac:dyDescent="0.3">
      <c r="B6654" s="1172" t="s">
        <v>7413</v>
      </c>
      <c r="C6654" s="1207">
        <v>839353255.40801179</v>
      </c>
      <c r="D6654" s="1208">
        <v>27074575.412195906</v>
      </c>
      <c r="E6654" s="1207">
        <v>128743864.87122114</v>
      </c>
      <c r="F6654" s="1211">
        <v>995171695.6914289</v>
      </c>
    </row>
    <row r="6655" spans="2:6" ht="13.15" customHeight="1" x14ac:dyDescent="0.3">
      <c r="B6655" s="1173" t="s">
        <v>7414</v>
      </c>
      <c r="C6655" s="1206">
        <v>61177164.676097363</v>
      </c>
      <c r="D6655" s="1206">
        <v>2373174.3544180826</v>
      </c>
      <c r="E6655" s="1206">
        <v>2183966.0565565978</v>
      </c>
      <c r="F6655" s="1210">
        <v>65734305.087072045</v>
      </c>
    </row>
    <row r="6656" spans="2:6" ht="13.15" customHeight="1" x14ac:dyDescent="0.3">
      <c r="B6656" s="1172" t="s">
        <v>7415</v>
      </c>
      <c r="C6656" s="1207">
        <v>416702145.12757689</v>
      </c>
      <c r="D6656" s="1208">
        <v>26560420.235951524</v>
      </c>
      <c r="E6656" s="1207">
        <v>296626227.95873386</v>
      </c>
      <c r="F6656" s="1211">
        <v>739888793.32226229</v>
      </c>
    </row>
    <row r="6657" spans="2:6" ht="13.15" customHeight="1" x14ac:dyDescent="0.3">
      <c r="B6657" s="1173" t="s">
        <v>7416</v>
      </c>
      <c r="C6657" s="1206">
        <v>174398523.77089882</v>
      </c>
      <c r="D6657" s="1206">
        <v>4269133.0004638899</v>
      </c>
      <c r="E6657" s="1206">
        <v>27233491.984478675</v>
      </c>
      <c r="F6657" s="1210">
        <v>205901148.7558414</v>
      </c>
    </row>
    <row r="6658" spans="2:6" ht="13.15" customHeight="1" x14ac:dyDescent="0.3">
      <c r="B6658" s="1172" t="s">
        <v>7417</v>
      </c>
      <c r="C6658" s="1207">
        <v>37083098.003157258</v>
      </c>
      <c r="D6658" s="1208">
        <v>894554.29834622948</v>
      </c>
      <c r="E6658" s="1207">
        <v>102859520.74760589</v>
      </c>
      <c r="F6658" s="1211">
        <v>140837173.04910937</v>
      </c>
    </row>
    <row r="6659" spans="2:6" ht="13.15" customHeight="1" x14ac:dyDescent="0.3">
      <c r="B6659" s="1173" t="s">
        <v>7418</v>
      </c>
      <c r="C6659" s="1206">
        <v>1881153335.4820559</v>
      </c>
      <c r="D6659" s="1206">
        <v>82155529.590727136</v>
      </c>
      <c r="E6659" s="1206">
        <v>1683132432.3494766</v>
      </c>
      <c r="F6659" s="1210">
        <v>3646441297.4222593</v>
      </c>
    </row>
    <row r="6660" spans="2:6" ht="13.15" customHeight="1" x14ac:dyDescent="0.3">
      <c r="B6660" s="1172" t="s">
        <v>7419</v>
      </c>
      <c r="C6660" s="1207">
        <v>29674780.109732632</v>
      </c>
      <c r="D6660" s="1208">
        <v>652808.34841324552</v>
      </c>
      <c r="E6660" s="1207">
        <v>49702011.024361089</v>
      </c>
      <c r="F6660" s="1211">
        <v>80029599.482506961</v>
      </c>
    </row>
    <row r="6661" spans="2:6" ht="13.15" customHeight="1" x14ac:dyDescent="0.3">
      <c r="B6661" s="1173" t="s">
        <v>7420</v>
      </c>
      <c r="C6661" s="1206">
        <v>325083930.91995984</v>
      </c>
      <c r="D6661" s="1206">
        <v>1607690.0748613845</v>
      </c>
      <c r="E6661" s="1206">
        <v>12410015.591242135</v>
      </c>
      <c r="F6661" s="1210">
        <v>339101636.58606339</v>
      </c>
    </row>
    <row r="6662" spans="2:6" ht="13.15" customHeight="1" x14ac:dyDescent="0.3">
      <c r="B6662" s="1172" t="s">
        <v>7421</v>
      </c>
      <c r="C6662" s="1207">
        <v>2078890306.7205906</v>
      </c>
      <c r="D6662" s="1208">
        <v>93166249.163534805</v>
      </c>
      <c r="E6662" s="1207">
        <v>1620577510.0501244</v>
      </c>
      <c r="F6662" s="1211">
        <v>3792634065.9342499</v>
      </c>
    </row>
    <row r="6663" spans="2:6" ht="13.15" customHeight="1" x14ac:dyDescent="0.3">
      <c r="B6663" s="1173" t="s">
        <v>7422</v>
      </c>
      <c r="C6663" s="1206">
        <v>88207277.567263871</v>
      </c>
      <c r="D6663" s="1206">
        <v>6233946.8146232115</v>
      </c>
      <c r="E6663" s="1206">
        <v>17608777.226933956</v>
      </c>
      <c r="F6663" s="1210">
        <v>112050001.60882103</v>
      </c>
    </row>
    <row r="6664" spans="2:6" ht="13.15" customHeight="1" x14ac:dyDescent="0.3">
      <c r="B6664" s="1172" t="s">
        <v>7423</v>
      </c>
      <c r="C6664" s="1207">
        <v>123099981.04720169</v>
      </c>
      <c r="D6664" s="1208">
        <v>3416738.9481156352</v>
      </c>
      <c r="E6664" s="1207">
        <v>17130286.094138879</v>
      </c>
      <c r="F6664" s="1211">
        <v>143647006.0894562</v>
      </c>
    </row>
    <row r="6665" spans="2:6" ht="13.15" customHeight="1" x14ac:dyDescent="0.3">
      <c r="B6665" s="1173" t="s">
        <v>7424</v>
      </c>
      <c r="C6665" s="1206">
        <v>2278546774.6682286</v>
      </c>
      <c r="D6665" s="1206">
        <v>19236076.618458137</v>
      </c>
      <c r="E6665" s="1206">
        <v>276504367.91218776</v>
      </c>
      <c r="F6665" s="1210">
        <v>2574287219.1988745</v>
      </c>
    </row>
    <row r="6666" spans="2:6" ht="13.15" customHeight="1" x14ac:dyDescent="0.3">
      <c r="B6666" s="1172" t="s">
        <v>7425</v>
      </c>
      <c r="C6666" s="1207">
        <v>697691722.06801724</v>
      </c>
      <c r="D6666" s="1208">
        <v>5379765.5956388637</v>
      </c>
      <c r="E6666" s="1207">
        <v>37413570.892204687</v>
      </c>
      <c r="F6666" s="1211">
        <v>740485058.55586076</v>
      </c>
    </row>
    <row r="6667" spans="2:6" ht="13.15" customHeight="1" x14ac:dyDescent="0.3">
      <c r="B6667" s="1173" t="s">
        <v>7426</v>
      </c>
      <c r="C6667" s="1206">
        <v>1135457947.2792835</v>
      </c>
      <c r="D6667" s="1206">
        <v>63507205.6406928</v>
      </c>
      <c r="E6667" s="1206">
        <v>546730203.02945268</v>
      </c>
      <c r="F6667" s="1210">
        <v>1745695355.949429</v>
      </c>
    </row>
    <row r="6668" spans="2:6" ht="13.15" customHeight="1" x14ac:dyDescent="0.3">
      <c r="B6668" s="1172" t="s">
        <v>7427</v>
      </c>
      <c r="C6668" s="1207">
        <v>469324455.14354497</v>
      </c>
      <c r="D6668" s="1208">
        <v>6533740.4997837134</v>
      </c>
      <c r="E6668" s="1207">
        <v>21279343.485306125</v>
      </c>
      <c r="F6668" s="1211">
        <v>497137539.12863481</v>
      </c>
    </row>
    <row r="6669" spans="2:6" ht="13.15" customHeight="1" x14ac:dyDescent="0.3">
      <c r="B6669" s="1173" t="s">
        <v>7428</v>
      </c>
      <c r="C6669" s="1206">
        <v>82283299.460768431</v>
      </c>
      <c r="D6669" s="1206">
        <v>7220237.6428962769</v>
      </c>
      <c r="E6669" s="1206">
        <v>55145619.403295681</v>
      </c>
      <c r="F6669" s="1210">
        <v>144649156.50696039</v>
      </c>
    </row>
    <row r="6670" spans="2:6" ht="13.15" customHeight="1" x14ac:dyDescent="0.3">
      <c r="B6670" s="1172" t="s">
        <v>7429</v>
      </c>
      <c r="C6670" s="1207">
        <v>229334934.67076698</v>
      </c>
      <c r="D6670" s="1208">
        <v>2810016.983428482</v>
      </c>
      <c r="E6670" s="1207">
        <v>35908746.742577381</v>
      </c>
      <c r="F6670" s="1211">
        <v>268053698.39677283</v>
      </c>
    </row>
    <row r="6671" spans="2:6" ht="13.15" customHeight="1" x14ac:dyDescent="0.3">
      <c r="B6671" s="1173" t="s">
        <v>7430</v>
      </c>
      <c r="C6671" s="1206">
        <v>49157849.210729018</v>
      </c>
      <c r="D6671" s="1206">
        <v>3068508.8254634654</v>
      </c>
      <c r="E6671" s="1206">
        <v>11001528.011521535</v>
      </c>
      <c r="F6671" s="1210">
        <v>63227886.047714017</v>
      </c>
    </row>
    <row r="6672" spans="2:6" ht="13.15" customHeight="1" x14ac:dyDescent="0.3">
      <c r="B6672" s="1172" t="s">
        <v>7431</v>
      </c>
      <c r="C6672" s="1207">
        <v>131716961.97014497</v>
      </c>
      <c r="D6672" s="1208">
        <v>2721207.4665749366</v>
      </c>
      <c r="E6672" s="1207">
        <v>7673468.0696256552</v>
      </c>
      <c r="F6672" s="1211">
        <v>142111637.50634554</v>
      </c>
    </row>
    <row r="6673" spans="2:6" ht="13.15" customHeight="1" x14ac:dyDescent="0.3">
      <c r="B6673" s="1173" t="s">
        <v>7432</v>
      </c>
      <c r="C6673" s="1206">
        <v>4036030752.1449823</v>
      </c>
      <c r="D6673" s="1206">
        <v>78016493.878063977</v>
      </c>
      <c r="E6673" s="1206">
        <v>873669070.16602647</v>
      </c>
      <c r="F6673" s="1210">
        <v>4987716316.1890726</v>
      </c>
    </row>
    <row r="6674" spans="2:6" ht="13.15" customHeight="1" x14ac:dyDescent="0.3">
      <c r="B6674" s="1172" t="s">
        <v>7433</v>
      </c>
      <c r="C6674" s="1207">
        <v>577352604.8320297</v>
      </c>
      <c r="D6674" s="1208">
        <v>7830857.60095507</v>
      </c>
      <c r="E6674" s="1207">
        <v>40503371.043770164</v>
      </c>
      <c r="F6674" s="1211">
        <v>625686833.47675502</v>
      </c>
    </row>
    <row r="6675" spans="2:6" ht="13.15" customHeight="1" x14ac:dyDescent="0.3">
      <c r="B6675" s="1173" t="s">
        <v>7434</v>
      </c>
      <c r="C6675" s="1206">
        <v>1172942886.142797</v>
      </c>
      <c r="D6675" s="1206">
        <v>45934629.355983846</v>
      </c>
      <c r="E6675" s="1206">
        <v>407158978.35186476</v>
      </c>
      <c r="F6675" s="1210">
        <v>1626036493.8506455</v>
      </c>
    </row>
    <row r="6676" spans="2:6" ht="13.15" customHeight="1" x14ac:dyDescent="0.3">
      <c r="B6676" s="1172" t="s">
        <v>7435</v>
      </c>
      <c r="C6676" s="1207">
        <v>194630658.09782609</v>
      </c>
      <c r="D6676" s="1208">
        <v>8218447.6061360631</v>
      </c>
      <c r="E6676" s="1207">
        <v>58960830.999857873</v>
      </c>
      <c r="F6676" s="1211">
        <v>261809936.70382002</v>
      </c>
    </row>
    <row r="6677" spans="2:6" ht="13.15" customHeight="1" x14ac:dyDescent="0.3">
      <c r="B6677" s="1173" t="s">
        <v>7436</v>
      </c>
      <c r="C6677" s="1206">
        <v>461654251.1576423</v>
      </c>
      <c r="D6677" s="1206">
        <v>19665658.00349826</v>
      </c>
      <c r="E6677" s="1206">
        <v>310602225.14745331</v>
      </c>
      <c r="F6677" s="1210">
        <v>791922134.30859387</v>
      </c>
    </row>
    <row r="6678" spans="2:6" ht="13.15" customHeight="1" x14ac:dyDescent="0.3">
      <c r="B6678" s="1172" t="s">
        <v>7437</v>
      </c>
      <c r="C6678" s="1207">
        <v>119042658.19110732</v>
      </c>
      <c r="D6678" s="1208">
        <v>4665419.6117953276</v>
      </c>
      <c r="E6678" s="1207">
        <v>32252503.18544868</v>
      </c>
      <c r="F6678" s="1211">
        <v>155960580.98835132</v>
      </c>
    </row>
    <row r="6679" spans="2:6" ht="13.15" customHeight="1" x14ac:dyDescent="0.3">
      <c r="B6679" s="1173" t="s">
        <v>7438</v>
      </c>
      <c r="C6679" s="1206">
        <v>1297622512.7603221</v>
      </c>
      <c r="D6679" s="1206">
        <v>24724366.852660555</v>
      </c>
      <c r="E6679" s="1206">
        <v>1536663779.2613933</v>
      </c>
      <c r="F6679" s="1210">
        <v>2859010658.8743763</v>
      </c>
    </row>
    <row r="6680" spans="2:6" ht="13.15" customHeight="1" x14ac:dyDescent="0.3">
      <c r="B6680" s="1172" t="s">
        <v>7439</v>
      </c>
      <c r="C6680" s="1207">
        <v>1241984279.9025092</v>
      </c>
      <c r="D6680" s="1208">
        <v>20209097.382653657</v>
      </c>
      <c r="E6680" s="1207">
        <v>504514552.22975045</v>
      </c>
      <c r="F6680" s="1211">
        <v>1766707929.5149133</v>
      </c>
    </row>
    <row r="6681" spans="2:6" ht="13.15" customHeight="1" x14ac:dyDescent="0.3">
      <c r="B6681" s="1173" t="s">
        <v>7440</v>
      </c>
      <c r="C6681" s="1206">
        <v>1074970998.5559897</v>
      </c>
      <c r="D6681" s="1206">
        <v>10179912.241874984</v>
      </c>
      <c r="E6681" s="1206">
        <v>499806859.74544299</v>
      </c>
      <c r="F6681" s="1210">
        <v>1584957770.5433078</v>
      </c>
    </row>
    <row r="6682" spans="2:6" ht="13.15" customHeight="1" x14ac:dyDescent="0.3">
      <c r="B6682" s="1172" t="s">
        <v>7441</v>
      </c>
      <c r="C6682" s="1207">
        <v>996365300.77134633</v>
      </c>
      <c r="D6682" s="1208">
        <v>11228922.768550247</v>
      </c>
      <c r="E6682" s="1207">
        <v>226144072.54235485</v>
      </c>
      <c r="F6682" s="1211">
        <v>1233738296.0822515</v>
      </c>
    </row>
    <row r="6683" spans="2:6" ht="13.15" customHeight="1" x14ac:dyDescent="0.3">
      <c r="B6683" s="1173" t="s">
        <v>7442</v>
      </c>
      <c r="C6683" s="1206">
        <v>1141898324.3439398</v>
      </c>
      <c r="D6683" s="1206">
        <v>13805074.221858447</v>
      </c>
      <c r="E6683" s="1206">
        <v>178905074.24482304</v>
      </c>
      <c r="F6683" s="1210">
        <v>1334608472.8106213</v>
      </c>
    </row>
    <row r="6684" spans="2:6" ht="13.15" customHeight="1" x14ac:dyDescent="0.3">
      <c r="B6684" s="1172" t="s">
        <v>7443</v>
      </c>
      <c r="C6684" s="1207">
        <v>2390577767.2592602</v>
      </c>
      <c r="D6684" s="1208">
        <v>32181340.750037443</v>
      </c>
      <c r="E6684" s="1207">
        <v>819447910.73894513</v>
      </c>
      <c r="F6684" s="1211">
        <v>3242207018.7482429</v>
      </c>
    </row>
    <row r="6685" spans="2:6" ht="13.15" customHeight="1" x14ac:dyDescent="0.3">
      <c r="B6685" s="1173" t="s">
        <v>7444</v>
      </c>
      <c r="C6685" s="1206">
        <v>2477500737.9517345</v>
      </c>
      <c r="D6685" s="1206">
        <v>31201663.845535759</v>
      </c>
      <c r="E6685" s="1206">
        <v>621964916.51660562</v>
      </c>
      <c r="F6685" s="1210">
        <v>3130667318.3138762</v>
      </c>
    </row>
    <row r="6686" spans="2:6" ht="13.15" customHeight="1" x14ac:dyDescent="0.3">
      <c r="B6686" s="1172" t="s">
        <v>7445</v>
      </c>
      <c r="C6686" s="1207">
        <v>2483380067.0737453</v>
      </c>
      <c r="D6686" s="1208">
        <v>34707198.238326706</v>
      </c>
      <c r="E6686" s="1207">
        <v>1824886697.4570434</v>
      </c>
      <c r="F6686" s="1211">
        <v>4342973962.7691154</v>
      </c>
    </row>
    <row r="6687" spans="2:6" ht="13.15" customHeight="1" x14ac:dyDescent="0.3">
      <c r="B6687" s="1173" t="s">
        <v>7446</v>
      </c>
      <c r="C6687" s="1206">
        <v>235962509.77128753</v>
      </c>
      <c r="D6687" s="1206">
        <v>4822746.5644847024</v>
      </c>
      <c r="E6687" s="1206">
        <v>64554063.160577558</v>
      </c>
      <c r="F6687" s="1210">
        <v>305339319.49634981</v>
      </c>
    </row>
    <row r="6688" spans="2:6" ht="13.15" customHeight="1" x14ac:dyDescent="0.3">
      <c r="B6688" s="1172" t="s">
        <v>7447</v>
      </c>
      <c r="C6688" s="1207">
        <v>1866373702.3704226</v>
      </c>
      <c r="D6688" s="1208">
        <v>37905354.041887432</v>
      </c>
      <c r="E6688" s="1207">
        <v>283517319.48113555</v>
      </c>
      <c r="F6688" s="1211">
        <v>2187796375.8934455</v>
      </c>
    </row>
    <row r="6689" spans="2:6" ht="13.15" customHeight="1" x14ac:dyDescent="0.3">
      <c r="B6689" s="1173" t="s">
        <v>7448</v>
      </c>
      <c r="C6689" s="1206">
        <v>1722519999.471128</v>
      </c>
      <c r="D6689" s="1206">
        <v>22016415.377984837</v>
      </c>
      <c r="E6689" s="1206">
        <v>423138172.75332218</v>
      </c>
      <c r="F6689" s="1210">
        <v>2167674587.6024351</v>
      </c>
    </row>
    <row r="6690" spans="2:6" ht="13.15" customHeight="1" x14ac:dyDescent="0.3">
      <c r="B6690" s="1172" t="s">
        <v>7449</v>
      </c>
      <c r="C6690" s="1207">
        <v>1929740715.4047909</v>
      </c>
      <c r="D6690" s="1208">
        <v>32975250.829632837</v>
      </c>
      <c r="E6690" s="1207">
        <v>572457555.63368094</v>
      </c>
      <c r="F6690" s="1211">
        <v>2535173521.8681045</v>
      </c>
    </row>
    <row r="6691" spans="2:6" ht="13.15" customHeight="1" x14ac:dyDescent="0.3">
      <c r="B6691" s="1173" t="s">
        <v>7450</v>
      </c>
      <c r="C6691" s="1206">
        <v>2312005658.6189098</v>
      </c>
      <c r="D6691" s="1206">
        <v>51343102.195226148</v>
      </c>
      <c r="E6691" s="1206">
        <v>681461106.81049502</v>
      </c>
      <c r="F6691" s="1210">
        <v>3044809867.6246309</v>
      </c>
    </row>
    <row r="6692" spans="2:6" ht="13.15" customHeight="1" x14ac:dyDescent="0.3">
      <c r="B6692" s="1172" t="s">
        <v>7451</v>
      </c>
      <c r="C6692" s="1207">
        <v>2166375281.1443663</v>
      </c>
      <c r="D6692" s="1208">
        <v>39267484.606513597</v>
      </c>
      <c r="E6692" s="1207">
        <v>291571259.68625379</v>
      </c>
      <c r="F6692" s="1211">
        <v>2497214025.4371338</v>
      </c>
    </row>
    <row r="6693" spans="2:6" ht="13.15" customHeight="1" x14ac:dyDescent="0.3">
      <c r="B6693" s="1173" t="s">
        <v>7452</v>
      </c>
      <c r="C6693" s="1206">
        <v>1388371232.3710141</v>
      </c>
      <c r="D6693" s="1206">
        <v>30099854.506115355</v>
      </c>
      <c r="E6693" s="1206">
        <v>183700524.95008624</v>
      </c>
      <c r="F6693" s="1210">
        <v>1602171611.8272157</v>
      </c>
    </row>
    <row r="6694" spans="2:6" ht="13.15" customHeight="1" x14ac:dyDescent="0.3">
      <c r="B6694" s="1172" t="s">
        <v>7453</v>
      </c>
      <c r="C6694" s="1207">
        <v>1198672170.6695011</v>
      </c>
      <c r="D6694" s="1208">
        <v>27135930.109309088</v>
      </c>
      <c r="E6694" s="1207">
        <v>91128741.702451378</v>
      </c>
      <c r="F6694" s="1211">
        <v>1316936842.4812617</v>
      </c>
    </row>
    <row r="6695" spans="2:6" ht="13.15" customHeight="1" x14ac:dyDescent="0.3">
      <c r="B6695" s="1173" t="s">
        <v>7454</v>
      </c>
      <c r="C6695" s="1206">
        <v>0</v>
      </c>
      <c r="D6695" s="1206">
        <v>0</v>
      </c>
      <c r="E6695" s="1206">
        <v>246.95849431901306</v>
      </c>
      <c r="F6695" s="1210">
        <v>246.95849431901306</v>
      </c>
    </row>
    <row r="6696" spans="2:6" ht="13.15" customHeight="1" x14ac:dyDescent="0.3">
      <c r="B6696" s="1172" t="s">
        <v>7455</v>
      </c>
      <c r="C6696" s="1207">
        <v>40279.664901492295</v>
      </c>
      <c r="D6696" s="1208">
        <v>11862.84625376947</v>
      </c>
      <c r="E6696" s="1207">
        <v>89028.537202004198</v>
      </c>
      <c r="F6696" s="1211">
        <v>141171.04835726597</v>
      </c>
    </row>
    <row r="6697" spans="2:6" ht="13.15" customHeight="1" x14ac:dyDescent="0.3">
      <c r="B6697" s="1173" t="s">
        <v>7456</v>
      </c>
      <c r="C6697" s="1206">
        <v>765701000.61759281</v>
      </c>
      <c r="D6697" s="1206">
        <v>6855388.2777462583</v>
      </c>
      <c r="E6697" s="1206">
        <v>274041041.17615443</v>
      </c>
      <c r="F6697" s="1210">
        <v>1046597430.0714934</v>
      </c>
    </row>
    <row r="6698" spans="2:6" ht="13.15" customHeight="1" x14ac:dyDescent="0.3">
      <c r="B6698" s="1172" t="s">
        <v>7457</v>
      </c>
      <c r="C6698" s="1207">
        <v>2736832.5535102086</v>
      </c>
      <c r="D6698" s="1208">
        <v>131574.86651571118</v>
      </c>
      <c r="E6698" s="1207">
        <v>493.91698863802611</v>
      </c>
      <c r="F6698" s="1211">
        <v>2868901.3370145578</v>
      </c>
    </row>
    <row r="6699" spans="2:6" ht="13.15" customHeight="1" x14ac:dyDescent="0.3">
      <c r="B6699" s="1173" t="s">
        <v>7458</v>
      </c>
      <c r="C6699" s="1206">
        <v>164805.27300373287</v>
      </c>
      <c r="D6699" s="1206">
        <v>0</v>
      </c>
      <c r="E6699" s="1206">
        <v>0</v>
      </c>
      <c r="F6699" s="1210">
        <v>164805.27300373287</v>
      </c>
    </row>
    <row r="6700" spans="2:6" ht="13.15" customHeight="1" x14ac:dyDescent="0.3">
      <c r="B6700" s="1172" t="s">
        <v>7459</v>
      </c>
      <c r="C6700" s="1207">
        <v>335264582.08850259</v>
      </c>
      <c r="D6700" s="1208">
        <v>9099351.8915924262</v>
      </c>
      <c r="E6700" s="1207">
        <v>190973871.11523587</v>
      </c>
      <c r="F6700" s="1211">
        <v>535337805.09533089</v>
      </c>
    </row>
    <row r="6701" spans="2:6" ht="13.15" customHeight="1" x14ac:dyDescent="0.3">
      <c r="B6701" s="1173" t="s">
        <v>7460</v>
      </c>
      <c r="C6701" s="1206">
        <v>23142783.875080112</v>
      </c>
      <c r="D6701" s="1206">
        <v>368325.19317456958</v>
      </c>
      <c r="E6701" s="1206">
        <v>1745687.8567175239</v>
      </c>
      <c r="F6701" s="1210">
        <v>25256796.924972206</v>
      </c>
    </row>
    <row r="6702" spans="2:6" ht="13.15" customHeight="1" x14ac:dyDescent="0.3">
      <c r="B6702" s="1172" t="s">
        <v>7461</v>
      </c>
      <c r="C6702" s="1207">
        <v>656222100.28646946</v>
      </c>
      <c r="D6702" s="1208">
        <v>22221531.447966971</v>
      </c>
      <c r="E6702" s="1207">
        <v>842677570.09671283</v>
      </c>
      <c r="F6702" s="1211">
        <v>1521121201.8311491</v>
      </c>
    </row>
    <row r="6703" spans="2:6" ht="13.15" customHeight="1" x14ac:dyDescent="0.3">
      <c r="B6703" s="1173" t="s">
        <v>7462</v>
      </c>
      <c r="C6703" s="1206">
        <v>77764603.765005767</v>
      </c>
      <c r="D6703" s="1206">
        <v>49516927.48105748</v>
      </c>
      <c r="E6703" s="1206">
        <v>400765388.72890395</v>
      </c>
      <c r="F6703" s="1210">
        <v>528046919.97496718</v>
      </c>
    </row>
    <row r="6704" spans="2:6" ht="13.15" customHeight="1" x14ac:dyDescent="0.3">
      <c r="B6704" s="1172" t="s">
        <v>7463</v>
      </c>
      <c r="C6704" s="1207">
        <v>76537780.750972226</v>
      </c>
      <c r="D6704" s="1208">
        <v>1448969.9765265498</v>
      </c>
      <c r="E6704" s="1207">
        <v>9866013.4645300675</v>
      </c>
      <c r="F6704" s="1211">
        <v>87852764.192028835</v>
      </c>
    </row>
    <row r="6705" spans="2:6" ht="13.15" customHeight="1" x14ac:dyDescent="0.3">
      <c r="B6705" s="1173" t="s">
        <v>7464</v>
      </c>
      <c r="C6705" s="1206">
        <v>72540536.039137676</v>
      </c>
      <c r="D6705" s="1206">
        <v>1815620.5804909188</v>
      </c>
      <c r="E6705" s="1206">
        <v>14376750.486404926</v>
      </c>
      <c r="F6705" s="1210">
        <v>88732907.106033519</v>
      </c>
    </row>
    <row r="6706" spans="2:6" ht="13.15" customHeight="1" x14ac:dyDescent="0.3">
      <c r="B6706" s="1172" t="s">
        <v>7465</v>
      </c>
      <c r="C6706" s="1207">
        <v>136745912.26840553</v>
      </c>
      <c r="D6706" s="1208">
        <v>4132632.8715652395</v>
      </c>
      <c r="E6706" s="1207">
        <v>427506416.87553859</v>
      </c>
      <c r="F6706" s="1211">
        <v>568384962.01550937</v>
      </c>
    </row>
    <row r="6707" spans="2:6" ht="13.15" customHeight="1" x14ac:dyDescent="0.3">
      <c r="B6707" s="1173" t="s">
        <v>7466</v>
      </c>
      <c r="C6707" s="1206">
        <v>58212308.256873637</v>
      </c>
      <c r="D6707" s="1206">
        <v>1256575.1556706347</v>
      </c>
      <c r="E6707" s="1206">
        <v>9467668.9035913218</v>
      </c>
      <c r="F6707" s="1210">
        <v>68936552.3161356</v>
      </c>
    </row>
    <row r="6708" spans="2:6" ht="13.15" customHeight="1" x14ac:dyDescent="0.3">
      <c r="B6708" s="1172" t="s">
        <v>7467</v>
      </c>
      <c r="C6708" s="1207">
        <v>185689664.81959033</v>
      </c>
      <c r="D6708" s="1208">
        <v>6160067.8788790954</v>
      </c>
      <c r="E6708" s="1207">
        <v>128352076.10760501</v>
      </c>
      <c r="F6708" s="1211">
        <v>320201808.80607444</v>
      </c>
    </row>
    <row r="6709" spans="2:6" ht="13.15" customHeight="1" x14ac:dyDescent="0.3">
      <c r="B6709" s="1173" t="s">
        <v>7468</v>
      </c>
      <c r="C6709" s="1206">
        <v>153143559.0379476</v>
      </c>
      <c r="D6709" s="1206">
        <v>3914950.3464174811</v>
      </c>
      <c r="E6709" s="1206">
        <v>49513833.791927263</v>
      </c>
      <c r="F6709" s="1210">
        <v>206572343.17629236</v>
      </c>
    </row>
    <row r="6710" spans="2:6" ht="13.15" customHeight="1" x14ac:dyDescent="0.3">
      <c r="B6710" s="1172" t="s">
        <v>7469</v>
      </c>
      <c r="C6710" s="1207">
        <v>174965442.98673275</v>
      </c>
      <c r="D6710" s="1208">
        <v>2931136.2215141198</v>
      </c>
      <c r="E6710" s="1207">
        <v>19676323.48613514</v>
      </c>
      <c r="F6710" s="1211">
        <v>197572902.69438201</v>
      </c>
    </row>
    <row r="6711" spans="2:6" ht="13.15" customHeight="1" x14ac:dyDescent="0.3">
      <c r="B6711" s="1173" t="s">
        <v>7470</v>
      </c>
      <c r="C6711" s="1206">
        <v>49577167.349415377</v>
      </c>
      <c r="D6711" s="1206">
        <v>847342.14036118041</v>
      </c>
      <c r="E6711" s="1206">
        <v>12631494.807052461</v>
      </c>
      <c r="F6711" s="1210">
        <v>63056004.296829022</v>
      </c>
    </row>
    <row r="6712" spans="2:6" ht="13.15" customHeight="1" x14ac:dyDescent="0.3">
      <c r="B6712" s="1172" t="s">
        <v>7471</v>
      </c>
      <c r="C6712" s="1207">
        <v>79926734.252175689</v>
      </c>
      <c r="D6712" s="1208">
        <v>1713935.0205505416</v>
      </c>
      <c r="E6712" s="1207">
        <v>41426670.025778651</v>
      </c>
      <c r="F6712" s="1211">
        <v>123067339.29850489</v>
      </c>
    </row>
    <row r="6713" spans="2:6" ht="13.15" customHeight="1" x14ac:dyDescent="0.3">
      <c r="B6713" s="1173" t="s">
        <v>7472</v>
      </c>
      <c r="C6713" s="1206">
        <v>115554848.83434889</v>
      </c>
      <c r="D6713" s="1206">
        <v>3376422.157466704</v>
      </c>
      <c r="E6713" s="1206">
        <v>30693606.90418002</v>
      </c>
      <c r="F6713" s="1210">
        <v>149624877.89599562</v>
      </c>
    </row>
    <row r="6714" spans="2:6" ht="13.15" customHeight="1" x14ac:dyDescent="0.3">
      <c r="B6714" s="1172" t="s">
        <v>7473</v>
      </c>
      <c r="C6714" s="1207">
        <v>363397538.55054832</v>
      </c>
      <c r="D6714" s="1208">
        <v>22908802.56088255</v>
      </c>
      <c r="E6714" s="1207">
        <v>836924865.46764064</v>
      </c>
      <c r="F6714" s="1211">
        <v>1223231206.5790715</v>
      </c>
    </row>
    <row r="6715" spans="2:6" ht="13.15" customHeight="1" x14ac:dyDescent="0.3">
      <c r="B6715" s="1173" t="s">
        <v>7474</v>
      </c>
      <c r="C6715" s="1206">
        <v>64344648.290961154</v>
      </c>
      <c r="D6715" s="1206">
        <v>4658650.8940633414</v>
      </c>
      <c r="E6715" s="1206">
        <v>177612635.5692943</v>
      </c>
      <c r="F6715" s="1210">
        <v>246615934.7543188</v>
      </c>
    </row>
    <row r="6716" spans="2:6" ht="13.15" customHeight="1" x14ac:dyDescent="0.3">
      <c r="B6716" s="1172" t="s">
        <v>7475</v>
      </c>
      <c r="C6716" s="1207">
        <v>146746329.00416893</v>
      </c>
      <c r="D6716" s="1208">
        <v>3809141.6382536688</v>
      </c>
      <c r="E6716" s="1207">
        <v>495134470.17307585</v>
      </c>
      <c r="F6716" s="1211">
        <v>645689940.81549847</v>
      </c>
    </row>
    <row r="6717" spans="2:6" ht="13.15" customHeight="1" x14ac:dyDescent="0.3">
      <c r="B6717" s="1173" t="s">
        <v>7476</v>
      </c>
      <c r="C6717" s="1206">
        <v>120395508.76684958</v>
      </c>
      <c r="D6717" s="1206">
        <v>3552394.7463200702</v>
      </c>
      <c r="E6717" s="1206">
        <v>44640064.25057973</v>
      </c>
      <c r="F6717" s="1210">
        <v>168587967.76374936</v>
      </c>
    </row>
    <row r="6718" spans="2:6" ht="13.15" customHeight="1" x14ac:dyDescent="0.3">
      <c r="B6718" s="1172" t="s">
        <v>7477</v>
      </c>
      <c r="C6718" s="1207">
        <v>70999941.2625833</v>
      </c>
      <c r="D6718" s="1208">
        <v>1350183.2853029883</v>
      </c>
      <c r="E6718" s="1207">
        <v>11455211.133269643</v>
      </c>
      <c r="F6718" s="1211">
        <v>83805335.68115592</v>
      </c>
    </row>
    <row r="6719" spans="2:6" ht="13.15" customHeight="1" x14ac:dyDescent="0.3">
      <c r="B6719" s="1173" t="s">
        <v>7478</v>
      </c>
      <c r="C6719" s="1206">
        <v>235997464.32794771</v>
      </c>
      <c r="D6719" s="1206">
        <v>5318298.3210997572</v>
      </c>
      <c r="E6719" s="1206">
        <v>55135539.80617357</v>
      </c>
      <c r="F6719" s="1210">
        <v>296451302.45522106</v>
      </c>
    </row>
    <row r="6720" spans="2:6" ht="13.15" customHeight="1" x14ac:dyDescent="0.3">
      <c r="B6720" s="1172" t="s">
        <v>7479</v>
      </c>
      <c r="C6720" s="1207">
        <v>25127410.754209574</v>
      </c>
      <c r="D6720" s="1208">
        <v>1208983.0488731875</v>
      </c>
      <c r="E6720" s="1207">
        <v>10387696.627256351</v>
      </c>
      <c r="F6720" s="1211">
        <v>36724090.430339113</v>
      </c>
    </row>
    <row r="6721" spans="2:6" ht="13.15" customHeight="1" x14ac:dyDescent="0.3">
      <c r="B6721" s="1173" t="s">
        <v>7480</v>
      </c>
      <c r="C6721" s="1206">
        <v>74465904.021429002</v>
      </c>
      <c r="D6721" s="1206">
        <v>2828071.5881065205</v>
      </c>
      <c r="E6721" s="1206">
        <v>14408860.709839277</v>
      </c>
      <c r="F6721" s="1210">
        <v>91702836.3193748</v>
      </c>
    </row>
    <row r="6722" spans="2:6" ht="13.15" customHeight="1" x14ac:dyDescent="0.3">
      <c r="B6722" s="1172" t="s">
        <v>7481</v>
      </c>
      <c r="C6722" s="1207">
        <v>97859104.525083169</v>
      </c>
      <c r="D6722" s="1208">
        <v>3622108.3173060417</v>
      </c>
      <c r="E6722" s="1207">
        <v>45315829.261418223</v>
      </c>
      <c r="F6722" s="1211">
        <v>146797042.10380745</v>
      </c>
    </row>
    <row r="6723" spans="2:6" ht="13.15" customHeight="1" x14ac:dyDescent="0.3">
      <c r="B6723" s="1173" t="s">
        <v>7482</v>
      </c>
      <c r="C6723" s="1206">
        <v>63604458.245432392</v>
      </c>
      <c r="D6723" s="1206">
        <v>1877932.1857242414</v>
      </c>
      <c r="E6723" s="1206">
        <v>16524743.840790428</v>
      </c>
      <c r="F6723" s="1210">
        <v>82007134.271947056</v>
      </c>
    </row>
    <row r="6724" spans="2:6" ht="13.15" customHeight="1" x14ac:dyDescent="0.3">
      <c r="B6724" s="1172" t="s">
        <v>7483</v>
      </c>
      <c r="C6724" s="1207">
        <v>25754135.031829402</v>
      </c>
      <c r="D6724" s="1208">
        <v>672636.0475491425</v>
      </c>
      <c r="E6724" s="1207">
        <v>6024305.5104180044</v>
      </c>
      <c r="F6724" s="1211">
        <v>32451076.589796551</v>
      </c>
    </row>
    <row r="6725" spans="2:6" ht="13.15" customHeight="1" x14ac:dyDescent="0.3">
      <c r="B6725" s="1173" t="s">
        <v>7484</v>
      </c>
      <c r="C6725" s="1206">
        <v>1676809406.869781</v>
      </c>
      <c r="D6725" s="1206">
        <v>31980516.694417581</v>
      </c>
      <c r="E6725" s="1206">
        <v>143624222.24133229</v>
      </c>
      <c r="F6725" s="1210">
        <v>1852414145.8055308</v>
      </c>
    </row>
    <row r="6726" spans="2:6" ht="13.15" customHeight="1" x14ac:dyDescent="0.3">
      <c r="B6726" s="1172" t="s">
        <v>7485</v>
      </c>
      <c r="C6726" s="1207">
        <v>428813352.84541523</v>
      </c>
      <c r="D6726" s="1208">
        <v>8878559.4150542933</v>
      </c>
      <c r="E6726" s="1207">
        <v>228067569.79693401</v>
      </c>
      <c r="F6726" s="1211">
        <v>665759482.05740356</v>
      </c>
    </row>
    <row r="6727" spans="2:6" ht="13.15" customHeight="1" x14ac:dyDescent="0.3">
      <c r="B6727" s="1173" t="s">
        <v>7486</v>
      </c>
      <c r="C6727" s="1206">
        <v>725373409.74192941</v>
      </c>
      <c r="D6727" s="1206">
        <v>34062903.557746835</v>
      </c>
      <c r="E6727" s="1206">
        <v>1189215451.3893552</v>
      </c>
      <c r="F6727" s="1210">
        <v>1948651764.6890316</v>
      </c>
    </row>
    <row r="6728" spans="2:6" ht="13.15" customHeight="1" x14ac:dyDescent="0.3">
      <c r="B6728" s="1172" t="s">
        <v>7487</v>
      </c>
      <c r="C6728" s="1207">
        <v>1595365836.0162809</v>
      </c>
      <c r="D6728" s="1208">
        <v>38941516.669832341</v>
      </c>
      <c r="E6728" s="1207">
        <v>1684777334.1596749</v>
      </c>
      <c r="F6728" s="1211">
        <v>3319084686.845788</v>
      </c>
    </row>
    <row r="6729" spans="2:6" ht="13.15" customHeight="1" x14ac:dyDescent="0.3">
      <c r="B6729" s="1173" t="s">
        <v>7488</v>
      </c>
      <c r="C6729" s="1206">
        <v>76471012.086101606</v>
      </c>
      <c r="D6729" s="1206">
        <v>2544474.9800967737</v>
      </c>
      <c r="E6729" s="1206">
        <v>19153063.998432491</v>
      </c>
      <c r="F6729" s="1210">
        <v>98168551.064630866</v>
      </c>
    </row>
    <row r="6730" spans="2:6" ht="13.15" customHeight="1" x14ac:dyDescent="0.3">
      <c r="B6730" s="1172" t="s">
        <v>7489</v>
      </c>
      <c r="C6730" s="1207">
        <v>214030710.12675422</v>
      </c>
      <c r="D6730" s="1208">
        <v>8105448.0148931555</v>
      </c>
      <c r="E6730" s="1207">
        <v>195479890.91012949</v>
      </c>
      <c r="F6730" s="1211">
        <v>417616049.05177689</v>
      </c>
    </row>
    <row r="6731" spans="2:6" ht="13.15" customHeight="1" x14ac:dyDescent="0.3">
      <c r="B6731" s="1173" t="s">
        <v>7490</v>
      </c>
      <c r="C6731" s="1206">
        <v>372070774.46311682</v>
      </c>
      <c r="D6731" s="1206">
        <v>26236126.88848047</v>
      </c>
      <c r="E6731" s="1206">
        <v>656669688.11365795</v>
      </c>
      <c r="F6731" s="1210">
        <v>1054976589.4652553</v>
      </c>
    </row>
    <row r="6732" spans="2:6" ht="13.15" customHeight="1" x14ac:dyDescent="0.3">
      <c r="B6732" s="1172" t="s">
        <v>7491</v>
      </c>
      <c r="C6732" s="1207">
        <v>1602094315.0909114</v>
      </c>
      <c r="D6732" s="1208">
        <v>36104044.866663493</v>
      </c>
      <c r="E6732" s="1207">
        <v>706394835.17255974</v>
      </c>
      <c r="F6732" s="1211">
        <v>2344593195.1301346</v>
      </c>
    </row>
    <row r="6733" spans="2:6" ht="13.15" customHeight="1" x14ac:dyDescent="0.3">
      <c r="B6733" s="1173" t="s">
        <v>7492</v>
      </c>
      <c r="C6733" s="1206">
        <v>58394181.184496626</v>
      </c>
      <c r="D6733" s="1206">
        <v>753663.64983764163</v>
      </c>
      <c r="E6733" s="1206">
        <v>2458718.769440094</v>
      </c>
      <c r="F6733" s="1210">
        <v>61606563.603774361</v>
      </c>
    </row>
    <row r="6734" spans="2:6" ht="13.15" customHeight="1" x14ac:dyDescent="0.3">
      <c r="B6734" s="1172" t="s">
        <v>7493</v>
      </c>
      <c r="C6734" s="1207">
        <v>156680523.24000946</v>
      </c>
      <c r="D6734" s="1208">
        <v>4095791.9089408373</v>
      </c>
      <c r="E6734" s="1207">
        <v>116349685.61880524</v>
      </c>
      <c r="F6734" s="1211">
        <v>277126000.76775557</v>
      </c>
    </row>
    <row r="6735" spans="2:6" ht="13.15" customHeight="1" x14ac:dyDescent="0.3">
      <c r="B6735" s="1173" t="s">
        <v>7494</v>
      </c>
      <c r="C6735" s="1206">
        <v>60115010.393830545</v>
      </c>
      <c r="D6735" s="1206">
        <v>1469684.2228913764</v>
      </c>
      <c r="E6735" s="1206">
        <v>15674547.417156445</v>
      </c>
      <c r="F6735" s="1210">
        <v>77259242.033878371</v>
      </c>
    </row>
    <row r="6736" spans="2:6" ht="13.15" customHeight="1" x14ac:dyDescent="0.3">
      <c r="B6736" s="1172" t="s">
        <v>7495</v>
      </c>
      <c r="C6736" s="1207">
        <v>14456849.627474917</v>
      </c>
      <c r="D6736" s="1208">
        <v>205383.44136864218</v>
      </c>
      <c r="E6736" s="1207">
        <v>3340360.5941589703</v>
      </c>
      <c r="F6736" s="1211">
        <v>18002593.663002528</v>
      </c>
    </row>
    <row r="6737" spans="2:6" ht="13.15" customHeight="1" x14ac:dyDescent="0.3">
      <c r="B6737" s="1173" t="s">
        <v>7496</v>
      </c>
      <c r="C6737" s="1206">
        <v>72295444.518804863</v>
      </c>
      <c r="D6737" s="1206">
        <v>2389118.1323605757</v>
      </c>
      <c r="E6737" s="1206">
        <v>27431346.933849424</v>
      </c>
      <c r="F6737" s="1210">
        <v>102115909.58501486</v>
      </c>
    </row>
    <row r="6738" spans="2:6" ht="13.15" customHeight="1" x14ac:dyDescent="0.3">
      <c r="B6738" s="1172" t="s">
        <v>7497</v>
      </c>
      <c r="C6738" s="1207">
        <v>75836095.334264517</v>
      </c>
      <c r="D6738" s="1208">
        <v>1457525.8608946307</v>
      </c>
      <c r="E6738" s="1207">
        <v>16881465.275411937</v>
      </c>
      <c r="F6738" s="1211">
        <v>94175086.470571086</v>
      </c>
    </row>
    <row r="6739" spans="2:6" ht="13.15" customHeight="1" x14ac:dyDescent="0.3">
      <c r="B6739" s="1173" t="s">
        <v>7498</v>
      </c>
      <c r="C6739" s="1206">
        <v>85353838.797394723</v>
      </c>
      <c r="D6739" s="1206">
        <v>2744243.6223488632</v>
      </c>
      <c r="E6739" s="1206">
        <v>22301969.726320513</v>
      </c>
      <c r="F6739" s="1210">
        <v>110400052.1460641</v>
      </c>
    </row>
    <row r="6740" spans="2:6" ht="13.15" customHeight="1" x14ac:dyDescent="0.3">
      <c r="B6740" s="1172" t="s">
        <v>7499</v>
      </c>
      <c r="C6740" s="1207">
        <v>480554152.6356073</v>
      </c>
      <c r="D6740" s="1208">
        <v>15319282.816691607</v>
      </c>
      <c r="E6740" s="1207">
        <v>465188824.37639028</v>
      </c>
      <c r="F6740" s="1211">
        <v>961062259.8286891</v>
      </c>
    </row>
    <row r="6741" spans="2:6" ht="13.15" customHeight="1" x14ac:dyDescent="0.3">
      <c r="B6741" s="1173" t="s">
        <v>7500</v>
      </c>
      <c r="C6741" s="1206">
        <v>23208050.586344223</v>
      </c>
      <c r="D6741" s="1206">
        <v>787422.80542814313</v>
      </c>
      <c r="E6741" s="1206">
        <v>6001647.0685642343</v>
      </c>
      <c r="F6741" s="1210">
        <v>29997120.460336603</v>
      </c>
    </row>
    <row r="6742" spans="2:6" ht="13.15" customHeight="1" x14ac:dyDescent="0.3">
      <c r="B6742" s="1172" t="s">
        <v>7501</v>
      </c>
      <c r="C6742" s="1207">
        <v>284095207.37496424</v>
      </c>
      <c r="D6742" s="1208">
        <v>5782159.5323251467</v>
      </c>
      <c r="E6742" s="1207">
        <v>62572339.268682905</v>
      </c>
      <c r="F6742" s="1211">
        <v>352449706.17597228</v>
      </c>
    </row>
    <row r="6743" spans="2:6" ht="13.15" customHeight="1" x14ac:dyDescent="0.3">
      <c r="B6743" s="1173" t="s">
        <v>7502</v>
      </c>
      <c r="C6743" s="1206">
        <v>109098223.36249515</v>
      </c>
      <c r="D6743" s="1206">
        <v>4256453.9678723747</v>
      </c>
      <c r="E6743" s="1206">
        <v>32626598.27994309</v>
      </c>
      <c r="F6743" s="1210">
        <v>145981275.61031061</v>
      </c>
    </row>
    <row r="6744" spans="2:6" ht="13.15" customHeight="1" x14ac:dyDescent="0.3">
      <c r="B6744" s="1172" t="s">
        <v>7503</v>
      </c>
      <c r="C6744" s="1207">
        <v>11077180.930384289</v>
      </c>
      <c r="D6744" s="1208">
        <v>709758.45373828115</v>
      </c>
      <c r="E6744" s="1207">
        <v>13753859.4241088</v>
      </c>
      <c r="F6744" s="1211">
        <v>25540798.808231369</v>
      </c>
    </row>
    <row r="6745" spans="2:6" ht="13.15" customHeight="1" x14ac:dyDescent="0.3">
      <c r="B6745" s="1173" t="s">
        <v>7504</v>
      </c>
      <c r="C6745" s="1206">
        <v>176874562.56182647</v>
      </c>
      <c r="D6745" s="1206">
        <v>7252279.9927418679</v>
      </c>
      <c r="E6745" s="1206">
        <v>58785240.446563974</v>
      </c>
      <c r="F6745" s="1210">
        <v>242912083.00113231</v>
      </c>
    </row>
    <row r="6746" spans="2:6" ht="13.15" customHeight="1" x14ac:dyDescent="0.3">
      <c r="B6746" s="1172" t="s">
        <v>7505</v>
      </c>
      <c r="C6746" s="1207">
        <v>118891233.95932502</v>
      </c>
      <c r="D6746" s="1208">
        <v>3662987.9950844515</v>
      </c>
      <c r="E6746" s="1207">
        <v>35088794.848978303</v>
      </c>
      <c r="F6746" s="1211">
        <v>157643016.80338776</v>
      </c>
    </row>
    <row r="6747" spans="2:6" ht="13.15" customHeight="1" x14ac:dyDescent="0.3">
      <c r="B6747" s="1173" t="s">
        <v>7506</v>
      </c>
      <c r="C6747" s="1206">
        <v>203046923.4024466</v>
      </c>
      <c r="D6747" s="1206">
        <v>7944603.0176445367</v>
      </c>
      <c r="E6747" s="1206">
        <v>106219461.44975773</v>
      </c>
      <c r="F6747" s="1210">
        <v>317210987.86984885</v>
      </c>
    </row>
    <row r="6748" spans="2:6" ht="13.15" customHeight="1" x14ac:dyDescent="0.3">
      <c r="B6748" s="1172" t="s">
        <v>7507</v>
      </c>
      <c r="C6748" s="1207">
        <v>71138803.700565711</v>
      </c>
      <c r="D6748" s="1208">
        <v>2398954.5849482222</v>
      </c>
      <c r="E6748" s="1207">
        <v>17809164.859321311</v>
      </c>
      <c r="F6748" s="1211">
        <v>91346923.144835249</v>
      </c>
    </row>
    <row r="6749" spans="2:6" ht="13.15" customHeight="1" x14ac:dyDescent="0.3">
      <c r="B6749" s="1173" t="s">
        <v>7508</v>
      </c>
      <c r="C6749" s="1206">
        <v>115594991.9580134</v>
      </c>
      <c r="D6749" s="1206">
        <v>2727497.7302468647</v>
      </c>
      <c r="E6749" s="1206">
        <v>30865798.714343958</v>
      </c>
      <c r="F6749" s="1210">
        <v>149188288.40260422</v>
      </c>
    </row>
    <row r="6750" spans="2:6" ht="13.15" customHeight="1" x14ac:dyDescent="0.3">
      <c r="B6750" s="1172" t="s">
        <v>7509</v>
      </c>
      <c r="C6750" s="1207">
        <v>170813.08742971817</v>
      </c>
      <c r="D6750" s="1208">
        <v>10849.649420707308</v>
      </c>
      <c r="E6750" s="1207">
        <v>526330.29101739661</v>
      </c>
      <c r="F6750" s="1211">
        <v>707993.02786782209</v>
      </c>
    </row>
    <row r="6751" spans="2:6" ht="13.15" customHeight="1" x14ac:dyDescent="0.3">
      <c r="B6751" s="1173" t="s">
        <v>7510</v>
      </c>
      <c r="C6751" s="1206">
        <v>225702801.22654805</v>
      </c>
      <c r="D6751" s="1206">
        <v>6513504.7074789489</v>
      </c>
      <c r="E6751" s="1206">
        <v>84993049.675804153</v>
      </c>
      <c r="F6751" s="1210">
        <v>317209355.60983115</v>
      </c>
    </row>
    <row r="6752" spans="2:6" ht="13.15" customHeight="1" x14ac:dyDescent="0.3">
      <c r="B6752" s="1172" t="s">
        <v>7511</v>
      </c>
      <c r="C6752" s="1207">
        <v>281226475.98655641</v>
      </c>
      <c r="D6752" s="1208">
        <v>12392720.053104512</v>
      </c>
      <c r="E6752" s="1207">
        <v>173750453.81047964</v>
      </c>
      <c r="F6752" s="1211">
        <v>467369649.85014057</v>
      </c>
    </row>
    <row r="6753" spans="2:6" ht="13.15" customHeight="1" x14ac:dyDescent="0.3">
      <c r="B6753" s="1173" t="s">
        <v>7512</v>
      </c>
      <c r="C6753" s="1206">
        <v>132017898.85639207</v>
      </c>
      <c r="D6753" s="1206">
        <v>3848895.5417731213</v>
      </c>
      <c r="E6753" s="1206">
        <v>570133340.38003016</v>
      </c>
      <c r="F6753" s="1210">
        <v>706000134.77819538</v>
      </c>
    </row>
    <row r="6754" spans="2:6" ht="13.15" customHeight="1" x14ac:dyDescent="0.3">
      <c r="B6754" s="1172" t="s">
        <v>7513</v>
      </c>
      <c r="C6754" s="1207">
        <v>110321496.30436787</v>
      </c>
      <c r="D6754" s="1208">
        <v>3444053.0460736034</v>
      </c>
      <c r="E6754" s="1207">
        <v>21885479.252613023</v>
      </c>
      <c r="F6754" s="1211">
        <v>135651028.60305449</v>
      </c>
    </row>
    <row r="6755" spans="2:6" ht="13.15" customHeight="1" x14ac:dyDescent="0.3">
      <c r="B6755" s="1173" t="s">
        <v>7514</v>
      </c>
      <c r="C6755" s="1206">
        <v>60671279.393181987</v>
      </c>
      <c r="D6755" s="1206">
        <v>2890186.1828445238</v>
      </c>
      <c r="E6755" s="1206">
        <v>31552490.984457135</v>
      </c>
      <c r="F6755" s="1210">
        <v>95113956.560483649</v>
      </c>
    </row>
    <row r="6756" spans="2:6" ht="13.15" customHeight="1" x14ac:dyDescent="0.3">
      <c r="B6756" s="1172" t="s">
        <v>7515</v>
      </c>
      <c r="C6756" s="1207">
        <v>18285738.99414492</v>
      </c>
      <c r="D6756" s="1208">
        <v>600051.75220282807</v>
      </c>
      <c r="E6756" s="1207">
        <v>3618798.3028198271</v>
      </c>
      <c r="F6756" s="1211">
        <v>22504589.049167573</v>
      </c>
    </row>
    <row r="6757" spans="2:6" ht="13.15" customHeight="1" x14ac:dyDescent="0.3">
      <c r="B6757" s="1173" t="s">
        <v>7516</v>
      </c>
      <c r="C6757" s="1206">
        <v>52184558.810292989</v>
      </c>
      <c r="D6757" s="1206">
        <v>1589536.9649356874</v>
      </c>
      <c r="E6757" s="1206">
        <v>18779842.210500482</v>
      </c>
      <c r="F6757" s="1210">
        <v>72553937.985729158</v>
      </c>
    </row>
    <row r="6758" spans="2:6" ht="13.15" customHeight="1" x14ac:dyDescent="0.3">
      <c r="B6758" s="1172" t="s">
        <v>7517</v>
      </c>
      <c r="C6758" s="1207">
        <v>114494469.58816254</v>
      </c>
      <c r="D6758" s="1208">
        <v>7772894.2987969788</v>
      </c>
      <c r="E6758" s="1207">
        <v>32847602.779850591</v>
      </c>
      <c r="F6758" s="1211">
        <v>155114966.66681013</v>
      </c>
    </row>
    <row r="6759" spans="2:6" ht="13.15" customHeight="1" x14ac:dyDescent="0.3">
      <c r="B6759" s="1173" t="s">
        <v>7518</v>
      </c>
      <c r="C6759" s="1206">
        <v>81157653.503317922</v>
      </c>
      <c r="D6759" s="1206">
        <v>1816197.5397986346</v>
      </c>
      <c r="E6759" s="1206">
        <v>267653616.87426609</v>
      </c>
      <c r="F6759" s="1210">
        <v>350627467.91738266</v>
      </c>
    </row>
    <row r="6760" spans="2:6" ht="13.15" customHeight="1" x14ac:dyDescent="0.3">
      <c r="B6760" s="1172" t="s">
        <v>7519</v>
      </c>
      <c r="C6760" s="1207">
        <v>92862651.041217685</v>
      </c>
      <c r="D6760" s="1208">
        <v>3683181.5708545102</v>
      </c>
      <c r="E6760" s="1207">
        <v>70530666.841650769</v>
      </c>
      <c r="F6760" s="1211">
        <v>167076499.45372295</v>
      </c>
    </row>
    <row r="6761" spans="2:6" ht="13.15" customHeight="1" x14ac:dyDescent="0.3">
      <c r="B6761" s="1173" t="s">
        <v>7520</v>
      </c>
      <c r="C6761" s="1206">
        <v>50808359.683031507</v>
      </c>
      <c r="D6761" s="1206">
        <v>1537962.4316971765</v>
      </c>
      <c r="E6761" s="1206">
        <v>17244617.741308037</v>
      </c>
      <c r="F6761" s="1210">
        <v>69590939.856036723</v>
      </c>
    </row>
    <row r="6762" spans="2:6" ht="13.15" customHeight="1" x14ac:dyDescent="0.3">
      <c r="B6762" s="1172" t="s">
        <v>7521</v>
      </c>
      <c r="C6762" s="1207">
        <v>32173757.828468602</v>
      </c>
      <c r="D6762" s="1208">
        <v>1623929.3685468533</v>
      </c>
      <c r="E6762" s="1207">
        <v>10431794.685138352</v>
      </c>
      <c r="F6762" s="1211">
        <v>44229481.882153809</v>
      </c>
    </row>
    <row r="6763" spans="2:6" ht="13.15" customHeight="1" x14ac:dyDescent="0.3">
      <c r="B6763" s="1173" t="s">
        <v>7522</v>
      </c>
      <c r="C6763" s="1206">
        <v>16455676.795247614</v>
      </c>
      <c r="D6763" s="1206">
        <v>223874.28357202662</v>
      </c>
      <c r="E6763" s="1206">
        <v>1919052.0758527329</v>
      </c>
      <c r="F6763" s="1210">
        <v>18598603.154672373</v>
      </c>
    </row>
    <row r="6764" spans="2:6" ht="13.15" customHeight="1" x14ac:dyDescent="0.3">
      <c r="B6764" s="1172" t="s">
        <v>7523</v>
      </c>
      <c r="C6764" s="1207">
        <v>102183228.95818608</v>
      </c>
      <c r="D6764" s="1208">
        <v>2422229.9677521768</v>
      </c>
      <c r="E6764" s="1207">
        <v>24001896.062864874</v>
      </c>
      <c r="F6764" s="1211">
        <v>128607354.98880312</v>
      </c>
    </row>
    <row r="6765" spans="2:6" ht="13.15" customHeight="1" x14ac:dyDescent="0.3">
      <c r="B6765" s="1173" t="s">
        <v>7524</v>
      </c>
      <c r="C6765" s="1206">
        <v>52568512.768608272</v>
      </c>
      <c r="D6765" s="1206">
        <v>1133696.8953053739</v>
      </c>
      <c r="E6765" s="1206">
        <v>11231919.280123033</v>
      </c>
      <c r="F6765" s="1210">
        <v>64934128.944036677</v>
      </c>
    </row>
    <row r="6766" spans="2:6" ht="13.15" customHeight="1" x14ac:dyDescent="0.3">
      <c r="B6766" s="1172" t="s">
        <v>7525</v>
      </c>
      <c r="C6766" s="1207">
        <v>112316636.85874279</v>
      </c>
      <c r="D6766" s="1208">
        <v>3802893.5911164531</v>
      </c>
      <c r="E6766" s="1207">
        <v>37266098.532362655</v>
      </c>
      <c r="F6766" s="1211">
        <v>153385628.9822219</v>
      </c>
    </row>
    <row r="6767" spans="2:6" ht="13.15" customHeight="1" x14ac:dyDescent="0.3">
      <c r="B6767" s="1173" t="s">
        <v>7526</v>
      </c>
      <c r="C6767" s="1206">
        <v>118861877.59337988</v>
      </c>
      <c r="D6767" s="1206">
        <v>5198867.7444025539</v>
      </c>
      <c r="E6767" s="1206">
        <v>97759318.836192086</v>
      </c>
      <c r="F6767" s="1210">
        <v>221820064.17397451</v>
      </c>
    </row>
    <row r="6768" spans="2:6" ht="13.15" customHeight="1" x14ac:dyDescent="0.3">
      <c r="B6768" s="1172" t="s">
        <v>7527</v>
      </c>
      <c r="C6768" s="1207">
        <v>1068763287.7591031</v>
      </c>
      <c r="D6768" s="1208">
        <v>26340725.389315918</v>
      </c>
      <c r="E6768" s="1207">
        <v>557265238.37841821</v>
      </c>
      <c r="F6768" s="1211">
        <v>1652369251.5268371</v>
      </c>
    </row>
    <row r="6769" spans="2:6" ht="13.15" customHeight="1" x14ac:dyDescent="0.3">
      <c r="B6769" s="1173" t="s">
        <v>7528</v>
      </c>
      <c r="C6769" s="1206">
        <v>201618428.98143166</v>
      </c>
      <c r="D6769" s="1206">
        <v>7132680.5499058235</v>
      </c>
      <c r="E6769" s="1206">
        <v>93542665.086878151</v>
      </c>
      <c r="F6769" s="1210">
        <v>302293774.61821568</v>
      </c>
    </row>
    <row r="6770" spans="2:6" ht="13.15" customHeight="1" x14ac:dyDescent="0.3">
      <c r="B6770" s="1172" t="s">
        <v>7529</v>
      </c>
      <c r="C6770" s="1207">
        <v>15676845.579660799</v>
      </c>
      <c r="D6770" s="1208">
        <v>785283.83433612331</v>
      </c>
      <c r="E6770" s="1207">
        <v>14042368.685096983</v>
      </c>
      <c r="F6770" s="1211">
        <v>30504498.099093907</v>
      </c>
    </row>
    <row r="6771" spans="2:6" ht="13.15" customHeight="1" x14ac:dyDescent="0.3">
      <c r="B6771" s="1173" t="s">
        <v>7530</v>
      </c>
      <c r="C6771" s="1206">
        <v>2378684.888979313</v>
      </c>
      <c r="D6771" s="1206">
        <v>228278.87536019963</v>
      </c>
      <c r="E6771" s="1206">
        <v>180217.96122929978</v>
      </c>
      <c r="F6771" s="1210">
        <v>2787181.7255688123</v>
      </c>
    </row>
    <row r="6772" spans="2:6" ht="13.15" customHeight="1" x14ac:dyDescent="0.3">
      <c r="B6772" s="1172" t="s">
        <v>7531</v>
      </c>
      <c r="C6772" s="1207">
        <v>71070123.458377779</v>
      </c>
      <c r="D6772" s="1208">
        <v>3000807.5759653831</v>
      </c>
      <c r="E6772" s="1207">
        <v>22711115.821939308</v>
      </c>
      <c r="F6772" s="1211">
        <v>96782046.856282473</v>
      </c>
    </row>
    <row r="6773" spans="2:6" ht="13.15" customHeight="1" x14ac:dyDescent="0.3">
      <c r="B6773" s="1173" t="s">
        <v>7532</v>
      </c>
      <c r="C6773" s="1206">
        <v>84075539.737029448</v>
      </c>
      <c r="D6773" s="1206">
        <v>4295687.2007970605</v>
      </c>
      <c r="E6773" s="1206">
        <v>18660234.501797434</v>
      </c>
      <c r="F6773" s="1210">
        <v>107031461.43962395</v>
      </c>
    </row>
    <row r="6774" spans="2:6" ht="13.15" customHeight="1" x14ac:dyDescent="0.3">
      <c r="B6774" s="1172" t="s">
        <v>7533</v>
      </c>
      <c r="C6774" s="1207">
        <v>4994814.9890219988</v>
      </c>
      <c r="D6774" s="1208">
        <v>220665.82693399646</v>
      </c>
      <c r="E6774" s="1207">
        <v>13490478.189917568</v>
      </c>
      <c r="F6774" s="1211">
        <v>18705959.005873565</v>
      </c>
    </row>
    <row r="6775" spans="2:6" ht="13.15" customHeight="1" x14ac:dyDescent="0.3">
      <c r="B6775" s="1173" t="s">
        <v>7534</v>
      </c>
      <c r="C6775" s="1206">
        <v>267598022.04368252</v>
      </c>
      <c r="D6775" s="1206">
        <v>10284848.474988101</v>
      </c>
      <c r="E6775" s="1206">
        <v>672080288.01875663</v>
      </c>
      <c r="F6775" s="1210">
        <v>949963158.53742719</v>
      </c>
    </row>
    <row r="6776" spans="2:6" ht="13.15" customHeight="1" x14ac:dyDescent="0.3">
      <c r="B6776" s="1172" t="s">
        <v>7535</v>
      </c>
      <c r="C6776" s="1207">
        <v>281325331.84211105</v>
      </c>
      <c r="D6776" s="1208">
        <v>9441657.6272068359</v>
      </c>
      <c r="E6776" s="1207">
        <v>325206647.93050349</v>
      </c>
      <c r="F6776" s="1211">
        <v>615973637.3998214</v>
      </c>
    </row>
    <row r="6777" spans="2:6" ht="13.15" customHeight="1" x14ac:dyDescent="0.3">
      <c r="B6777" s="1173" t="s">
        <v>7536</v>
      </c>
      <c r="C6777" s="1206">
        <v>275596061.5395124</v>
      </c>
      <c r="D6777" s="1206">
        <v>7579176.6931867851</v>
      </c>
      <c r="E6777" s="1206">
        <v>227053356.76202369</v>
      </c>
      <c r="F6777" s="1210">
        <v>510228594.99472284</v>
      </c>
    </row>
    <row r="6778" spans="2:6" ht="13.15" customHeight="1" x14ac:dyDescent="0.3">
      <c r="B6778" s="1172" t="s">
        <v>7537</v>
      </c>
      <c r="C6778" s="1207">
        <v>583661765.7679733</v>
      </c>
      <c r="D6778" s="1208">
        <v>17237658.44266893</v>
      </c>
      <c r="E6778" s="1207">
        <v>667706942.52323627</v>
      </c>
      <c r="F6778" s="1211">
        <v>1268606366.7338786</v>
      </c>
    </row>
    <row r="6779" spans="2:6" ht="13.15" customHeight="1" x14ac:dyDescent="0.3">
      <c r="B6779" s="1173" t="s">
        <v>7538</v>
      </c>
      <c r="C6779" s="1206">
        <v>212645226.19537985</v>
      </c>
      <c r="D6779" s="1206">
        <v>8131917.7821569042</v>
      </c>
      <c r="E6779" s="1206">
        <v>253277315.02103004</v>
      </c>
      <c r="F6779" s="1210">
        <v>474054458.99856681</v>
      </c>
    </row>
    <row r="6780" spans="2:6" ht="13.15" customHeight="1" x14ac:dyDescent="0.3">
      <c r="B6780" s="1172" t="s">
        <v>7539</v>
      </c>
      <c r="C6780" s="1207">
        <v>220253986.62465334</v>
      </c>
      <c r="D6780" s="1208">
        <v>8396502.8773685005</v>
      </c>
      <c r="E6780" s="1207">
        <v>89589751.399548531</v>
      </c>
      <c r="F6780" s="1211">
        <v>318240240.90157038</v>
      </c>
    </row>
    <row r="6781" spans="2:6" ht="13.15" customHeight="1" x14ac:dyDescent="0.3">
      <c r="B6781" s="1173" t="s">
        <v>7540</v>
      </c>
      <c r="C6781" s="1206">
        <v>236219070.75552449</v>
      </c>
      <c r="D6781" s="1206">
        <v>9768146.2344828788</v>
      </c>
      <c r="E6781" s="1206">
        <v>447026507.8762669</v>
      </c>
      <c r="F6781" s="1210">
        <v>693013724.86627424</v>
      </c>
    </row>
    <row r="6782" spans="2:6" ht="13.15" customHeight="1" x14ac:dyDescent="0.3">
      <c r="B6782" s="1172" t="s">
        <v>7541</v>
      </c>
      <c r="C6782" s="1207">
        <v>117698.54625453001</v>
      </c>
      <c r="D6782" s="1208">
        <v>0</v>
      </c>
      <c r="E6782" s="1207">
        <v>0</v>
      </c>
      <c r="F6782" s="1211">
        <v>117698.54625453001</v>
      </c>
    </row>
    <row r="6783" spans="2:6" ht="13.15" customHeight="1" x14ac:dyDescent="0.3">
      <c r="B6783" s="1173" t="s">
        <v>7542</v>
      </c>
      <c r="C6783" s="1206">
        <v>88712889.767705336</v>
      </c>
      <c r="D6783" s="1206">
        <v>3006746.0351813841</v>
      </c>
      <c r="E6783" s="1206">
        <v>79732494.985141814</v>
      </c>
      <c r="F6783" s="1210">
        <v>171452130.78802854</v>
      </c>
    </row>
    <row r="6784" spans="2:6" ht="13.15" customHeight="1" x14ac:dyDescent="0.3">
      <c r="B6784" s="1172" t="s">
        <v>7543</v>
      </c>
      <c r="C6784" s="1207">
        <v>57897853.788168065</v>
      </c>
      <c r="D6784" s="1208">
        <v>1729963.2315624559</v>
      </c>
      <c r="E6784" s="1207">
        <v>44832329.756584823</v>
      </c>
      <c r="F6784" s="1211">
        <v>104460146.77631535</v>
      </c>
    </row>
    <row r="6785" spans="2:6" ht="13.15" customHeight="1" x14ac:dyDescent="0.3">
      <c r="B6785" s="1173" t="s">
        <v>7544</v>
      </c>
      <c r="C6785" s="1206">
        <v>434909372.91047287</v>
      </c>
      <c r="D6785" s="1206">
        <v>11883279.056569561</v>
      </c>
      <c r="E6785" s="1206">
        <v>254525883.84452662</v>
      </c>
      <c r="F6785" s="1210">
        <v>701318535.81156909</v>
      </c>
    </row>
    <row r="6786" spans="2:6" ht="13.15" customHeight="1" x14ac:dyDescent="0.3">
      <c r="B6786" s="1172" t="s">
        <v>7545</v>
      </c>
      <c r="C6786" s="1207">
        <v>8891974.9741690904</v>
      </c>
      <c r="D6786" s="1208">
        <v>300511.36625058955</v>
      </c>
      <c r="E6786" s="1207">
        <v>13668103.086956516</v>
      </c>
      <c r="F6786" s="1211">
        <v>22860589.427376196</v>
      </c>
    </row>
    <row r="6787" spans="2:6" ht="13.15" customHeight="1" x14ac:dyDescent="0.3">
      <c r="B6787" s="1173" t="s">
        <v>7546</v>
      </c>
      <c r="C6787" s="1206">
        <v>80543217.937023997</v>
      </c>
      <c r="D6787" s="1206">
        <v>2131836.4976539719</v>
      </c>
      <c r="E6787" s="1206">
        <v>9623956.3869136684</v>
      </c>
      <c r="F6787" s="1210">
        <v>92299010.821591645</v>
      </c>
    </row>
    <row r="6788" spans="2:6" ht="13.15" customHeight="1" x14ac:dyDescent="0.3">
      <c r="B6788" s="1172" t="s">
        <v>7547</v>
      </c>
      <c r="C6788" s="1207">
        <v>51519876.068799913</v>
      </c>
      <c r="D6788" s="1208">
        <v>1109422.3878465933</v>
      </c>
      <c r="E6788" s="1207">
        <v>18717827.872111995</v>
      </c>
      <c r="F6788" s="1211">
        <v>71347126.328758508</v>
      </c>
    </row>
    <row r="6789" spans="2:6" ht="13.15" customHeight="1" x14ac:dyDescent="0.3">
      <c r="B6789" s="1173" t="s">
        <v>7548</v>
      </c>
      <c r="C6789" s="1206">
        <v>55244174.847962976</v>
      </c>
      <c r="D6789" s="1206">
        <v>1428832.6894694392</v>
      </c>
      <c r="E6789" s="1206">
        <v>8617246.2215204816</v>
      </c>
      <c r="F6789" s="1210">
        <v>65290253.758952901</v>
      </c>
    </row>
    <row r="6790" spans="2:6" ht="13.15" customHeight="1" x14ac:dyDescent="0.3">
      <c r="B6790" s="1172" t="s">
        <v>7549</v>
      </c>
      <c r="C6790" s="1207">
        <v>174771554.43025768</v>
      </c>
      <c r="D6790" s="1208">
        <v>6144588.4828184266</v>
      </c>
      <c r="E6790" s="1207">
        <v>60518200.778050803</v>
      </c>
      <c r="F6790" s="1211">
        <v>241434343.69112691</v>
      </c>
    </row>
    <row r="6791" spans="2:6" ht="13.15" customHeight="1" x14ac:dyDescent="0.3">
      <c r="B6791" s="1173" t="s">
        <v>7550</v>
      </c>
      <c r="C6791" s="1206">
        <v>41992711.260319829</v>
      </c>
      <c r="D6791" s="1206">
        <v>900112.80874983501</v>
      </c>
      <c r="E6791" s="1206">
        <v>6436768.4045862993</v>
      </c>
      <c r="F6791" s="1210">
        <v>49329592.473655961</v>
      </c>
    </row>
    <row r="6792" spans="2:6" ht="13.15" customHeight="1" x14ac:dyDescent="0.3">
      <c r="B6792" s="1172" t="s">
        <v>7551</v>
      </c>
      <c r="C6792" s="1207">
        <v>19145948.786956448</v>
      </c>
      <c r="D6792" s="1208">
        <v>615728.15875881747</v>
      </c>
      <c r="E6792" s="1207">
        <v>5591572.4887475139</v>
      </c>
      <c r="F6792" s="1211">
        <v>25353249.434462782</v>
      </c>
    </row>
    <row r="6793" spans="2:6" ht="13.15" customHeight="1" x14ac:dyDescent="0.3">
      <c r="B6793" s="1173" t="s">
        <v>7552</v>
      </c>
      <c r="C6793" s="1206">
        <v>89979446.281692564</v>
      </c>
      <c r="D6793" s="1206">
        <v>3762816.0274975472</v>
      </c>
      <c r="E6793" s="1206">
        <v>47303603.054711774</v>
      </c>
      <c r="F6793" s="1210">
        <v>141045865.36390188</v>
      </c>
    </row>
    <row r="6794" spans="2:6" ht="13.15" customHeight="1" x14ac:dyDescent="0.3">
      <c r="B6794" s="1172" t="s">
        <v>7553</v>
      </c>
      <c r="C6794" s="1207">
        <v>529799115.15551293</v>
      </c>
      <c r="D6794" s="1208">
        <v>13628299.518845577</v>
      </c>
      <c r="E6794" s="1207">
        <v>168016329.15046769</v>
      </c>
      <c r="F6794" s="1211">
        <v>711443743.82482624</v>
      </c>
    </row>
    <row r="6795" spans="2:6" ht="13.15" customHeight="1" x14ac:dyDescent="0.3">
      <c r="B6795" s="1173" t="s">
        <v>7554</v>
      </c>
      <c r="C6795" s="1206">
        <v>25195544.831449721</v>
      </c>
      <c r="D6795" s="1206">
        <v>1076479.4185938356</v>
      </c>
      <c r="E6795" s="1206">
        <v>8360224.1685579699</v>
      </c>
      <c r="F6795" s="1210">
        <v>34632248.418601528</v>
      </c>
    </row>
    <row r="6796" spans="2:6" ht="13.15" customHeight="1" x14ac:dyDescent="0.3">
      <c r="B6796" s="1172" t="s">
        <v>7555</v>
      </c>
      <c r="C6796" s="1207">
        <v>49285924.890992075</v>
      </c>
      <c r="D6796" s="1208">
        <v>754662.77449246694</v>
      </c>
      <c r="E6796" s="1207">
        <v>23402527.797152638</v>
      </c>
      <c r="F6796" s="1211">
        <v>73443115.462637186</v>
      </c>
    </row>
    <row r="6797" spans="2:6" ht="13.15" customHeight="1" x14ac:dyDescent="0.3">
      <c r="B6797" s="1173" t="s">
        <v>7556</v>
      </c>
      <c r="C6797" s="1206">
        <v>6780774.3683830807</v>
      </c>
      <c r="D6797" s="1206">
        <v>295586.10386764846</v>
      </c>
      <c r="E6797" s="1206">
        <v>19235021.208718989</v>
      </c>
      <c r="F6797" s="1210">
        <v>26311381.680969719</v>
      </c>
    </row>
    <row r="6798" spans="2:6" ht="13.15" customHeight="1" x14ac:dyDescent="0.3">
      <c r="B6798" s="1172" t="s">
        <v>7557</v>
      </c>
      <c r="C6798" s="1207">
        <v>49504800.493829638</v>
      </c>
      <c r="D6798" s="1208">
        <v>749371.63547536416</v>
      </c>
      <c r="E6798" s="1207">
        <v>13341653.624412585</v>
      </c>
      <c r="F6798" s="1211">
        <v>63595825.753717586</v>
      </c>
    </row>
    <row r="6799" spans="2:6" ht="13.15" customHeight="1" x14ac:dyDescent="0.3">
      <c r="B6799" s="1173" t="s">
        <v>7558</v>
      </c>
      <c r="C6799" s="1206">
        <v>20985022.707492713</v>
      </c>
      <c r="D6799" s="1206">
        <v>222467.06574832922</v>
      </c>
      <c r="E6799" s="1206">
        <v>2364688.8332930966</v>
      </c>
      <c r="F6799" s="1210">
        <v>23572178.606534138</v>
      </c>
    </row>
    <row r="6800" spans="2:6" ht="13.15" customHeight="1" x14ac:dyDescent="0.3">
      <c r="B6800" s="1172" t="s">
        <v>7559</v>
      </c>
      <c r="C6800" s="1207">
        <v>30610633.74781679</v>
      </c>
      <c r="D6800" s="1208">
        <v>343333.00462570274</v>
      </c>
      <c r="E6800" s="1207">
        <v>3664113.9246065845</v>
      </c>
      <c r="F6800" s="1211">
        <v>34618080.677049078</v>
      </c>
    </row>
    <row r="6801" spans="2:6" ht="13.15" customHeight="1" x14ac:dyDescent="0.3">
      <c r="B6801" s="1173" t="s">
        <v>7560</v>
      </c>
      <c r="C6801" s="1206">
        <v>42211996.486868292</v>
      </c>
      <c r="D6801" s="1206">
        <v>533462.20478546503</v>
      </c>
      <c r="E6801" s="1206">
        <v>10094119.757171759</v>
      </c>
      <c r="F6801" s="1210">
        <v>52839578.448825516</v>
      </c>
    </row>
    <row r="6802" spans="2:6" ht="13.15" customHeight="1" x14ac:dyDescent="0.3">
      <c r="B6802" s="1172" t="s">
        <v>7561</v>
      </c>
      <c r="C6802" s="1207">
        <v>18277136.896216799</v>
      </c>
      <c r="D6802" s="1208">
        <v>209689.52790915634</v>
      </c>
      <c r="E6802" s="1207">
        <v>4206814.4714772291</v>
      </c>
      <c r="F6802" s="1211">
        <v>22693640.895603184</v>
      </c>
    </row>
    <row r="6803" spans="2:6" ht="13.15" customHeight="1" x14ac:dyDescent="0.3">
      <c r="B6803" s="1173" t="s">
        <v>7562</v>
      </c>
      <c r="C6803" s="1206">
        <v>93526924.158999935</v>
      </c>
      <c r="D6803" s="1206">
        <v>1772573.7872640153</v>
      </c>
      <c r="E6803" s="1206">
        <v>42766386.064646713</v>
      </c>
      <c r="F6803" s="1210">
        <v>138065884.01091066</v>
      </c>
    </row>
    <row r="6804" spans="2:6" ht="13.15" customHeight="1" x14ac:dyDescent="0.3">
      <c r="B6804" s="1172" t="s">
        <v>7563</v>
      </c>
      <c r="C6804" s="1207">
        <v>34982820.696327575</v>
      </c>
      <c r="D6804" s="1208">
        <v>360275.90722302016</v>
      </c>
      <c r="E6804" s="1207">
        <v>2787790.9631201793</v>
      </c>
      <c r="F6804" s="1211">
        <v>38130887.566670775</v>
      </c>
    </row>
    <row r="6805" spans="2:6" ht="13.15" customHeight="1" x14ac:dyDescent="0.3">
      <c r="B6805" s="1173" t="s">
        <v>7564</v>
      </c>
      <c r="C6805" s="1206">
        <v>90542405.801654786</v>
      </c>
      <c r="D6805" s="1206">
        <v>1224012.1352302765</v>
      </c>
      <c r="E6805" s="1206">
        <v>10041916.003027881</v>
      </c>
      <c r="F6805" s="1210">
        <v>101808333.93991295</v>
      </c>
    </row>
    <row r="6806" spans="2:6" ht="13.15" customHeight="1" x14ac:dyDescent="0.3">
      <c r="B6806" s="1172" t="s">
        <v>7565</v>
      </c>
      <c r="C6806" s="1207">
        <v>32964741.214144349</v>
      </c>
      <c r="D6806" s="1208">
        <v>1081123.2374120376</v>
      </c>
      <c r="E6806" s="1207">
        <v>8002443.0499132983</v>
      </c>
      <c r="F6806" s="1211">
        <v>42048307.501469687</v>
      </c>
    </row>
    <row r="6807" spans="2:6" ht="13.15" customHeight="1" x14ac:dyDescent="0.3">
      <c r="B6807" s="1173" t="s">
        <v>7566</v>
      </c>
      <c r="C6807" s="1206">
        <v>42811958.682045102</v>
      </c>
      <c r="D6807" s="1206">
        <v>785537.13354438869</v>
      </c>
      <c r="E6807" s="1206">
        <v>5028445.3820765829</v>
      </c>
      <c r="F6807" s="1210">
        <v>48625941.197666071</v>
      </c>
    </row>
    <row r="6808" spans="2:6" ht="13.15" customHeight="1" x14ac:dyDescent="0.3">
      <c r="B6808" s="1172" t="s">
        <v>7567</v>
      </c>
      <c r="C6808" s="1207">
        <v>301802011.52442342</v>
      </c>
      <c r="D6808" s="1208">
        <v>5955810.2117694104</v>
      </c>
      <c r="E6808" s="1207">
        <v>80130513.021796152</v>
      </c>
      <c r="F6808" s="1211">
        <v>387888334.75798899</v>
      </c>
    </row>
    <row r="6809" spans="2:6" ht="13.15" customHeight="1" x14ac:dyDescent="0.3">
      <c r="B6809" s="1173" t="s">
        <v>7568</v>
      </c>
      <c r="C6809" s="1206">
        <v>41828861.775974788</v>
      </c>
      <c r="D6809" s="1206">
        <v>949323.21604453435</v>
      </c>
      <c r="E6809" s="1206">
        <v>10111345.112150507</v>
      </c>
      <c r="F6809" s="1210">
        <v>52889530.104169831</v>
      </c>
    </row>
    <row r="6810" spans="2:6" ht="13.15" customHeight="1" x14ac:dyDescent="0.3">
      <c r="B6810" s="1172" t="s">
        <v>7569</v>
      </c>
      <c r="C6810" s="1207">
        <v>33459566.656866409</v>
      </c>
      <c r="D6810" s="1208">
        <v>705227.21234597557</v>
      </c>
      <c r="E6810" s="1207">
        <v>5557492.2165314909</v>
      </c>
      <c r="F6810" s="1211">
        <v>39722286.085743874</v>
      </c>
    </row>
    <row r="6811" spans="2:6" ht="13.15" customHeight="1" x14ac:dyDescent="0.3">
      <c r="B6811" s="1173" t="s">
        <v>7570</v>
      </c>
      <c r="C6811" s="1206">
        <v>178782043.64207691</v>
      </c>
      <c r="D6811" s="1206">
        <v>4537405.0063735722</v>
      </c>
      <c r="E6811" s="1206">
        <v>87159806.977682605</v>
      </c>
      <c r="F6811" s="1210">
        <v>270479255.62613308</v>
      </c>
    </row>
    <row r="6812" spans="2:6" ht="13.15" customHeight="1" x14ac:dyDescent="0.3">
      <c r="B6812" s="1172" t="s">
        <v>7571</v>
      </c>
      <c r="C6812" s="1207">
        <v>40658703.375277191</v>
      </c>
      <c r="D6812" s="1208">
        <v>1675194.3138641512</v>
      </c>
      <c r="E6812" s="1207">
        <v>8787738.3867364489</v>
      </c>
      <c r="F6812" s="1211">
        <v>51121636.075877786</v>
      </c>
    </row>
    <row r="6813" spans="2:6" ht="13.15" customHeight="1" x14ac:dyDescent="0.3">
      <c r="B6813" s="1173" t="s">
        <v>7572</v>
      </c>
      <c r="C6813" s="1206">
        <v>12972782.923019607</v>
      </c>
      <c r="D6813" s="1206">
        <v>523344.30863308028</v>
      </c>
      <c r="E6813" s="1206">
        <v>5187980.5694066649</v>
      </c>
      <c r="F6813" s="1210">
        <v>18684107.80105935</v>
      </c>
    </row>
    <row r="6814" spans="2:6" ht="13.15" customHeight="1" x14ac:dyDescent="0.3">
      <c r="B6814" s="1172" t="s">
        <v>7573</v>
      </c>
      <c r="C6814" s="1207">
        <v>26477530.505212817</v>
      </c>
      <c r="D6814" s="1208">
        <v>310418.17972941964</v>
      </c>
      <c r="E6814" s="1207">
        <v>2654803.8139293897</v>
      </c>
      <c r="F6814" s="1211">
        <v>29442752.498871628</v>
      </c>
    </row>
    <row r="6815" spans="2:6" ht="13.15" customHeight="1" x14ac:dyDescent="0.3">
      <c r="B6815" s="1173" t="s">
        <v>7574</v>
      </c>
      <c r="C6815" s="1206">
        <v>46901232.187586769</v>
      </c>
      <c r="D6815" s="1206">
        <v>1342823.5360850517</v>
      </c>
      <c r="E6815" s="1206">
        <v>26191933.616584256</v>
      </c>
      <c r="F6815" s="1210">
        <v>74435989.34025608</v>
      </c>
    </row>
    <row r="6816" spans="2:6" ht="13.15" customHeight="1" x14ac:dyDescent="0.3">
      <c r="B6816" s="1172" t="s">
        <v>7575</v>
      </c>
      <c r="C6816" s="1207">
        <v>12881163.753023332</v>
      </c>
      <c r="D6816" s="1208">
        <v>111127.99153738734</v>
      </c>
      <c r="E6816" s="1207">
        <v>890964.50787941937</v>
      </c>
      <c r="F6816" s="1211">
        <v>13883256.252440138</v>
      </c>
    </row>
    <row r="6817" spans="2:6" ht="13.15" customHeight="1" x14ac:dyDescent="0.3">
      <c r="B6817" s="1173" t="s">
        <v>7576</v>
      </c>
      <c r="C6817" s="1206">
        <v>19572776.693675309</v>
      </c>
      <c r="D6817" s="1206">
        <v>135289.92157027251</v>
      </c>
      <c r="E6817" s="1206">
        <v>2083308.3894793075</v>
      </c>
      <c r="F6817" s="1210">
        <v>21791375.00472489</v>
      </c>
    </row>
    <row r="6818" spans="2:6" ht="13.15" customHeight="1" x14ac:dyDescent="0.3">
      <c r="B6818" s="1172" t="s">
        <v>7577</v>
      </c>
      <c r="C6818" s="1207">
        <v>50755518.224330232</v>
      </c>
      <c r="D6818" s="1208">
        <v>1504709.8745232061</v>
      </c>
      <c r="E6818" s="1207">
        <v>12023943.880478676</v>
      </c>
      <c r="F6818" s="1211">
        <v>64284171.979332119</v>
      </c>
    </row>
    <row r="6819" spans="2:6" ht="13.15" customHeight="1" x14ac:dyDescent="0.3">
      <c r="B6819" s="1173" t="s">
        <v>7578</v>
      </c>
      <c r="C6819" s="1206">
        <v>118256044.12501404</v>
      </c>
      <c r="D6819" s="1206">
        <v>3477291.5310693351</v>
      </c>
      <c r="E6819" s="1206">
        <v>20979309.311270908</v>
      </c>
      <c r="F6819" s="1210">
        <v>142712644.9673543</v>
      </c>
    </row>
    <row r="6820" spans="2:6" ht="13.15" customHeight="1" x14ac:dyDescent="0.3">
      <c r="B6820" s="1172" t="s">
        <v>7579</v>
      </c>
      <c r="C6820" s="1207">
        <v>106103054.78866751</v>
      </c>
      <c r="D6820" s="1208">
        <v>2588281.6709484751</v>
      </c>
      <c r="E6820" s="1207">
        <v>10902066.052044258</v>
      </c>
      <c r="F6820" s="1211">
        <v>119593402.51166025</v>
      </c>
    </row>
    <row r="6821" spans="2:6" ht="13.15" customHeight="1" x14ac:dyDescent="0.3">
      <c r="B6821" s="1173" t="s">
        <v>7580</v>
      </c>
      <c r="C6821" s="1206">
        <v>76096069.849425361</v>
      </c>
      <c r="D6821" s="1206">
        <v>1414296.1293506445</v>
      </c>
      <c r="E6821" s="1206">
        <v>13742715.388553319</v>
      </c>
      <c r="F6821" s="1210">
        <v>91253081.367329329</v>
      </c>
    </row>
    <row r="6822" spans="2:6" ht="13.15" customHeight="1" x14ac:dyDescent="0.3">
      <c r="B6822" s="1172" t="s">
        <v>7581</v>
      </c>
      <c r="C6822" s="1207">
        <v>30444463.062443513</v>
      </c>
      <c r="D6822" s="1208">
        <v>1507482.0936358888</v>
      </c>
      <c r="E6822" s="1207">
        <v>11176971.015137048</v>
      </c>
      <c r="F6822" s="1211">
        <v>43128916.171216451</v>
      </c>
    </row>
    <row r="6823" spans="2:6" ht="13.15" customHeight="1" x14ac:dyDescent="0.3">
      <c r="B6823" s="1173" t="s">
        <v>7582</v>
      </c>
      <c r="C6823" s="1206">
        <v>25124133.764522675</v>
      </c>
      <c r="D6823" s="1206">
        <v>663320.26555626537</v>
      </c>
      <c r="E6823" s="1206">
        <v>4905707.0104000354</v>
      </c>
      <c r="F6823" s="1210">
        <v>30693161.040478975</v>
      </c>
    </row>
    <row r="6824" spans="2:6" ht="13.15" customHeight="1" x14ac:dyDescent="0.3">
      <c r="B6824" s="1172" t="s">
        <v>7583</v>
      </c>
      <c r="C6824" s="1207">
        <v>15172871.874062808</v>
      </c>
      <c r="D6824" s="1208">
        <v>463045.02488764457</v>
      </c>
      <c r="E6824" s="1207">
        <v>6922531.1274428535</v>
      </c>
      <c r="F6824" s="1211">
        <v>22558448.026393306</v>
      </c>
    </row>
    <row r="6825" spans="2:6" ht="13.15" customHeight="1" x14ac:dyDescent="0.3">
      <c r="B6825" s="1173" t="s">
        <v>7584</v>
      </c>
      <c r="C6825" s="1206">
        <v>46907786.166960582</v>
      </c>
      <c r="D6825" s="1206">
        <v>4134265.2442407268</v>
      </c>
      <c r="E6825" s="1206">
        <v>8730812.7592165843</v>
      </c>
      <c r="F6825" s="1210">
        <v>59772864.17041789</v>
      </c>
    </row>
    <row r="6826" spans="2:6" ht="13.15" customHeight="1" x14ac:dyDescent="0.3">
      <c r="B6826" s="1172" t="s">
        <v>7585</v>
      </c>
      <c r="C6826" s="1207">
        <v>18646480.942177944</v>
      </c>
      <c r="D6826" s="1208">
        <v>752622.30864810548</v>
      </c>
      <c r="E6826" s="1207">
        <v>3660480.5424199915</v>
      </c>
      <c r="F6826" s="1211">
        <v>23059583.793246042</v>
      </c>
    </row>
    <row r="6827" spans="2:6" ht="13.15" customHeight="1" x14ac:dyDescent="0.3">
      <c r="B6827" s="1173" t="s">
        <v>7586</v>
      </c>
      <c r="C6827" s="1206">
        <v>9963550.6017857436</v>
      </c>
      <c r="D6827" s="1206">
        <v>343501.8707645465</v>
      </c>
      <c r="E6827" s="1206">
        <v>224608.75058314239</v>
      </c>
      <c r="F6827" s="1210">
        <v>10531661.223133432</v>
      </c>
    </row>
    <row r="6828" spans="2:6" ht="13.15" customHeight="1" x14ac:dyDescent="0.3">
      <c r="B6828" s="1172" t="s">
        <v>7587</v>
      </c>
      <c r="C6828" s="1207">
        <v>7517550.8829880059</v>
      </c>
      <c r="D6828" s="1208">
        <v>263290.45481379208</v>
      </c>
      <c r="E6828" s="1207">
        <v>1694135.2710284295</v>
      </c>
      <c r="F6828" s="1211">
        <v>9474976.6088302284</v>
      </c>
    </row>
    <row r="6829" spans="2:6" ht="13.15" customHeight="1" x14ac:dyDescent="0.3">
      <c r="B6829" s="1173" t="s">
        <v>7588</v>
      </c>
      <c r="C6829" s="1206">
        <v>15763139.641415862</v>
      </c>
      <c r="D6829" s="1206">
        <v>702989.73600629647</v>
      </c>
      <c r="E6829" s="1206">
        <v>2707961.6298315581</v>
      </c>
      <c r="F6829" s="1210">
        <v>19174091.007253718</v>
      </c>
    </row>
    <row r="6830" spans="2:6" ht="13.15" customHeight="1" x14ac:dyDescent="0.3">
      <c r="B6830" s="1172" t="s">
        <v>7589</v>
      </c>
      <c r="C6830" s="1207">
        <v>197284473.5792681</v>
      </c>
      <c r="D6830" s="1208">
        <v>4049381.8651152947</v>
      </c>
      <c r="E6830" s="1207">
        <v>233589205.41656518</v>
      </c>
      <c r="F6830" s="1211">
        <v>434923060.86094856</v>
      </c>
    </row>
    <row r="6831" spans="2:6" ht="13.15" customHeight="1" x14ac:dyDescent="0.3">
      <c r="B6831" s="1173" t="s">
        <v>7590</v>
      </c>
      <c r="C6831" s="1206">
        <v>51887718.161154531</v>
      </c>
      <c r="D6831" s="1206">
        <v>1351548.2865919755</v>
      </c>
      <c r="E6831" s="1206">
        <v>231187032.88814437</v>
      </c>
      <c r="F6831" s="1210">
        <v>284426299.33589089</v>
      </c>
    </row>
    <row r="6832" spans="2:6" ht="13.15" customHeight="1" x14ac:dyDescent="0.3">
      <c r="B6832" s="1172" t="s">
        <v>7591</v>
      </c>
      <c r="C6832" s="1207">
        <v>109519316.53726193</v>
      </c>
      <c r="D6832" s="1208">
        <v>3008730.212312798</v>
      </c>
      <c r="E6832" s="1207">
        <v>85962547.495033652</v>
      </c>
      <c r="F6832" s="1211">
        <v>198490594.2446084</v>
      </c>
    </row>
    <row r="6833" spans="2:6" ht="13.15" customHeight="1" x14ac:dyDescent="0.3">
      <c r="B6833" s="1173" t="s">
        <v>7592</v>
      </c>
      <c r="C6833" s="1206">
        <v>24940758.88329317</v>
      </c>
      <c r="D6833" s="1206">
        <v>1215582.9004663283</v>
      </c>
      <c r="E6833" s="1206">
        <v>12314338.360723265</v>
      </c>
      <c r="F6833" s="1210">
        <v>38470680.144482762</v>
      </c>
    </row>
    <row r="6834" spans="2:6" ht="13.15" customHeight="1" x14ac:dyDescent="0.3">
      <c r="B6834" s="1172" t="s">
        <v>7593</v>
      </c>
      <c r="C6834" s="1207">
        <v>5818568.2715667551</v>
      </c>
      <c r="D6834" s="1208">
        <v>595661.23259289202</v>
      </c>
      <c r="E6834" s="1207">
        <v>6029676.857669442</v>
      </c>
      <c r="F6834" s="1211">
        <v>12443906.361829089</v>
      </c>
    </row>
    <row r="6835" spans="2:6" ht="13.15" customHeight="1" x14ac:dyDescent="0.3">
      <c r="B6835" s="1173" t="s">
        <v>7594</v>
      </c>
      <c r="C6835" s="1206">
        <v>22372827.839895315</v>
      </c>
      <c r="D6835" s="1206">
        <v>394780.88826008147</v>
      </c>
      <c r="E6835" s="1206">
        <v>4921203.6559185535</v>
      </c>
      <c r="F6835" s="1210">
        <v>27688812.38407395</v>
      </c>
    </row>
    <row r="6836" spans="2:6" ht="13.15" customHeight="1" x14ac:dyDescent="0.3">
      <c r="B6836" s="1172" t="s">
        <v>7595</v>
      </c>
      <c r="C6836" s="1207">
        <v>47158612.419245459</v>
      </c>
      <c r="D6836" s="1208">
        <v>1175449.0481344773</v>
      </c>
      <c r="E6836" s="1207">
        <v>13760156.86571393</v>
      </c>
      <c r="F6836" s="1211">
        <v>62094218.333093867</v>
      </c>
    </row>
    <row r="6837" spans="2:6" ht="13.15" customHeight="1" x14ac:dyDescent="0.3">
      <c r="B6837" s="1173" t="s">
        <v>7596</v>
      </c>
      <c r="C6837" s="1206">
        <v>63199886.560337007</v>
      </c>
      <c r="D6837" s="1206">
        <v>1836574.053885774</v>
      </c>
      <c r="E6837" s="1206">
        <v>27234706.23274792</v>
      </c>
      <c r="F6837" s="1210">
        <v>92271166.846970707</v>
      </c>
    </row>
    <row r="6838" spans="2:6" ht="13.15" customHeight="1" x14ac:dyDescent="0.3">
      <c r="B6838" s="1172" t="s">
        <v>7597</v>
      </c>
      <c r="C6838" s="1207">
        <v>40123734.808890566</v>
      </c>
      <c r="D6838" s="1208">
        <v>640495.1924558928</v>
      </c>
      <c r="E6838" s="1207">
        <v>11137148.957928112</v>
      </c>
      <c r="F6838" s="1211">
        <v>51901378.959274575</v>
      </c>
    </row>
    <row r="6839" spans="2:6" ht="13.15" customHeight="1" x14ac:dyDescent="0.3">
      <c r="B6839" s="1173" t="s">
        <v>7598</v>
      </c>
      <c r="C6839" s="1206">
        <v>4190950985.7581763</v>
      </c>
      <c r="D6839" s="1206">
        <v>75799098.536729217</v>
      </c>
      <c r="E6839" s="1206">
        <v>2734848074.2033987</v>
      </c>
      <c r="F6839" s="1210">
        <v>7001598158.4983044</v>
      </c>
    </row>
    <row r="6840" spans="2:6" ht="13.15" customHeight="1" x14ac:dyDescent="0.3">
      <c r="B6840" s="1172" t="s">
        <v>7599</v>
      </c>
      <c r="C6840" s="1207">
        <v>214929014.92467594</v>
      </c>
      <c r="D6840" s="1208">
        <v>8339665.3494693572</v>
      </c>
      <c r="E6840" s="1207">
        <v>116938731.67565373</v>
      </c>
      <c r="F6840" s="1211">
        <v>340207411.94979906</v>
      </c>
    </row>
    <row r="6841" spans="2:6" ht="13.15" customHeight="1" x14ac:dyDescent="0.3">
      <c r="B6841" s="1173" t="s">
        <v>7600</v>
      </c>
      <c r="C6841" s="1206">
        <v>147385478.53435162</v>
      </c>
      <c r="D6841" s="1206">
        <v>5023021.8051533187</v>
      </c>
      <c r="E6841" s="1206">
        <v>62023368.253813602</v>
      </c>
      <c r="F6841" s="1210">
        <v>214431868.59331852</v>
      </c>
    </row>
    <row r="6842" spans="2:6" ht="13.15" customHeight="1" x14ac:dyDescent="0.3">
      <c r="B6842" s="1172" t="s">
        <v>7601</v>
      </c>
      <c r="C6842" s="1207">
        <v>109829401.68638495</v>
      </c>
      <c r="D6842" s="1208">
        <v>9125624.6483608633</v>
      </c>
      <c r="E6842" s="1207">
        <v>83787530.186018378</v>
      </c>
      <c r="F6842" s="1211">
        <v>202742556.52076417</v>
      </c>
    </row>
    <row r="6843" spans="2:6" ht="13.15" customHeight="1" x14ac:dyDescent="0.3">
      <c r="B6843" s="1173" t="s">
        <v>7602</v>
      </c>
      <c r="C6843" s="1206">
        <v>214173668.80184522</v>
      </c>
      <c r="D6843" s="1206">
        <v>8172600.449439995</v>
      </c>
      <c r="E6843" s="1206">
        <v>446193336.7903527</v>
      </c>
      <c r="F6843" s="1210">
        <v>668539606.0416379</v>
      </c>
    </row>
    <row r="6844" spans="2:6" ht="13.15" customHeight="1" x14ac:dyDescent="0.3">
      <c r="B6844" s="1172" t="s">
        <v>7603</v>
      </c>
      <c r="C6844" s="1207">
        <v>205746207.11579457</v>
      </c>
      <c r="D6844" s="1208">
        <v>8764251.1112353522</v>
      </c>
      <c r="E6844" s="1207">
        <v>130817888.26899235</v>
      </c>
      <c r="F6844" s="1211">
        <v>345328346.49602228</v>
      </c>
    </row>
    <row r="6845" spans="2:6" ht="13.15" customHeight="1" x14ac:dyDescent="0.3">
      <c r="B6845" s="1173" t="s">
        <v>7604</v>
      </c>
      <c r="C6845" s="1206">
        <v>177679200.0711976</v>
      </c>
      <c r="D6845" s="1206">
        <v>8268052.0344213974</v>
      </c>
      <c r="E6845" s="1206">
        <v>120181400.57712071</v>
      </c>
      <c r="F6845" s="1210">
        <v>306128652.68273968</v>
      </c>
    </row>
    <row r="6846" spans="2:6" ht="13.15" customHeight="1" x14ac:dyDescent="0.3">
      <c r="B6846" s="1172" t="s">
        <v>7605</v>
      </c>
      <c r="C6846" s="1207">
        <v>402371186.5205735</v>
      </c>
      <c r="D6846" s="1208">
        <v>11457989.68589171</v>
      </c>
      <c r="E6846" s="1207">
        <v>182719018.15676242</v>
      </c>
      <c r="F6846" s="1211">
        <v>596548194.36322761</v>
      </c>
    </row>
    <row r="6847" spans="2:6" ht="13.15" customHeight="1" x14ac:dyDescent="0.3">
      <c r="B6847" s="1173" t="s">
        <v>7606</v>
      </c>
      <c r="C6847" s="1206">
        <v>362848233.15428162</v>
      </c>
      <c r="D6847" s="1206">
        <v>13385934.393070154</v>
      </c>
      <c r="E6847" s="1206">
        <v>145072242.79659858</v>
      </c>
      <c r="F6847" s="1210">
        <v>521306410.34395039</v>
      </c>
    </row>
    <row r="6848" spans="2:6" ht="13.15" customHeight="1" x14ac:dyDescent="0.3">
      <c r="B6848" s="1172" t="s">
        <v>7607</v>
      </c>
      <c r="C6848" s="1207">
        <v>116283296.33349963</v>
      </c>
      <c r="D6848" s="1208">
        <v>3418371.3207911253</v>
      </c>
      <c r="E6848" s="1207">
        <v>90897957.393427864</v>
      </c>
      <c r="F6848" s="1211">
        <v>210599625.04771861</v>
      </c>
    </row>
    <row r="6849" spans="2:6" ht="13.15" customHeight="1" x14ac:dyDescent="0.3">
      <c r="B6849" s="1173" t="s">
        <v>7608</v>
      </c>
      <c r="C6849" s="1206">
        <v>284773134.61644185</v>
      </c>
      <c r="D6849" s="1206">
        <v>9728842.6406670026</v>
      </c>
      <c r="E6849" s="1206">
        <v>85890263.152474642</v>
      </c>
      <c r="F6849" s="1210">
        <v>380392240.40958351</v>
      </c>
    </row>
    <row r="6850" spans="2:6" ht="13.15" customHeight="1" x14ac:dyDescent="0.3">
      <c r="B6850" s="1172" t="s">
        <v>7609</v>
      </c>
      <c r="C6850" s="1207">
        <v>285728513.6514104</v>
      </c>
      <c r="D6850" s="1208">
        <v>8765517.6072766781</v>
      </c>
      <c r="E6850" s="1207">
        <v>185069930.06903848</v>
      </c>
      <c r="F6850" s="1211">
        <v>479563961.32772553</v>
      </c>
    </row>
    <row r="6851" spans="2:6" ht="13.15" customHeight="1" x14ac:dyDescent="0.3">
      <c r="B6851" s="1173" t="s">
        <v>7610</v>
      </c>
      <c r="C6851" s="1206">
        <v>215609263.36718187</v>
      </c>
      <c r="D6851" s="1206">
        <v>10704494.902192917</v>
      </c>
      <c r="E6851" s="1206">
        <v>272243603.28743917</v>
      </c>
      <c r="F6851" s="1210">
        <v>498557361.55681396</v>
      </c>
    </row>
    <row r="6852" spans="2:6" ht="13.15" customHeight="1" x14ac:dyDescent="0.3">
      <c r="B6852" s="1172" t="s">
        <v>7611</v>
      </c>
      <c r="C6852" s="1207">
        <v>278917017.5047127</v>
      </c>
      <c r="D6852" s="1208">
        <v>21833223.761695907</v>
      </c>
      <c r="E6852" s="1207">
        <v>103360658.06257659</v>
      </c>
      <c r="F6852" s="1211">
        <v>404110899.32898521</v>
      </c>
    </row>
    <row r="6853" spans="2:6" ht="13.15" customHeight="1" x14ac:dyDescent="0.3">
      <c r="B6853" s="1173" t="s">
        <v>7612</v>
      </c>
      <c r="C6853" s="1206">
        <v>333591132.68839186</v>
      </c>
      <c r="D6853" s="1206">
        <v>15177350.826993488</v>
      </c>
      <c r="E6853" s="1206">
        <v>1004351710.7925656</v>
      </c>
      <c r="F6853" s="1210">
        <v>1353120194.307951</v>
      </c>
    </row>
    <row r="6854" spans="2:6" ht="13.15" customHeight="1" x14ac:dyDescent="0.3">
      <c r="B6854" s="1172" t="s">
        <v>7613</v>
      </c>
      <c r="C6854" s="1207">
        <v>644202238.65615308</v>
      </c>
      <c r="D6854" s="1208">
        <v>17840735.713192701</v>
      </c>
      <c r="E6854" s="1207">
        <v>1097834029.8943691</v>
      </c>
      <c r="F6854" s="1211">
        <v>1759877004.2637148</v>
      </c>
    </row>
    <row r="6855" spans="2:6" ht="13.15" customHeight="1" x14ac:dyDescent="0.3">
      <c r="B6855" s="1173" t="s">
        <v>7614</v>
      </c>
      <c r="C6855" s="1206">
        <v>108079352.65234283</v>
      </c>
      <c r="D6855" s="1206">
        <v>5873347.2473007413</v>
      </c>
      <c r="E6855" s="1206">
        <v>77813108.921644613</v>
      </c>
      <c r="F6855" s="1210">
        <v>191765808.82128817</v>
      </c>
    </row>
    <row r="6856" spans="2:6" ht="13.15" customHeight="1" x14ac:dyDescent="0.3">
      <c r="B6856" s="1172" t="s">
        <v>7615</v>
      </c>
      <c r="C6856" s="1207">
        <v>527951439.13704854</v>
      </c>
      <c r="D6856" s="1208">
        <v>22640122.461804025</v>
      </c>
      <c r="E6856" s="1207">
        <v>207539476.48628065</v>
      </c>
      <c r="F6856" s="1211">
        <v>758131038.08513319</v>
      </c>
    </row>
    <row r="6857" spans="2:6" ht="13.15" customHeight="1" x14ac:dyDescent="0.3">
      <c r="B6857" s="1173" t="s">
        <v>7616</v>
      </c>
      <c r="C6857" s="1206">
        <v>361647352.97526932</v>
      </c>
      <c r="D6857" s="1206">
        <v>14157483.781447003</v>
      </c>
      <c r="E6857" s="1206">
        <v>159208161.0214338</v>
      </c>
      <c r="F6857" s="1210">
        <v>535012997.77815008</v>
      </c>
    </row>
    <row r="6858" spans="2:6" ht="13.15" customHeight="1" x14ac:dyDescent="0.3">
      <c r="B6858" s="1172" t="s">
        <v>7617</v>
      </c>
      <c r="C6858" s="1207">
        <v>22189862.582376674</v>
      </c>
      <c r="D6858" s="1208">
        <v>1601048.006733533</v>
      </c>
      <c r="E6858" s="1207">
        <v>4642572.7347031273</v>
      </c>
      <c r="F6858" s="1211">
        <v>28433483.323813334</v>
      </c>
    </row>
    <row r="6859" spans="2:6" ht="13.15" customHeight="1" x14ac:dyDescent="0.3">
      <c r="B6859" s="1173" t="s">
        <v>7618</v>
      </c>
      <c r="C6859" s="1206">
        <v>130777148.63618921</v>
      </c>
      <c r="D6859" s="1206">
        <v>5070754.6337331412</v>
      </c>
      <c r="E6859" s="1206">
        <v>39509822.677821286</v>
      </c>
      <c r="F6859" s="1210">
        <v>175357725.94774362</v>
      </c>
    </row>
    <row r="6860" spans="2:6" ht="13.15" customHeight="1" x14ac:dyDescent="0.3">
      <c r="B6860" s="1172" t="s">
        <v>7619</v>
      </c>
      <c r="C6860" s="1207">
        <v>328948457.54947484</v>
      </c>
      <c r="D6860" s="1208">
        <v>8299067.1152556846</v>
      </c>
      <c r="E6860" s="1207">
        <v>871102405.28491724</v>
      </c>
      <c r="F6860" s="1211">
        <v>1208349929.9496479</v>
      </c>
    </row>
    <row r="6861" spans="2:6" ht="13.15" customHeight="1" x14ac:dyDescent="0.3">
      <c r="B6861" s="1173" t="s">
        <v>7620</v>
      </c>
      <c r="C6861" s="1206">
        <v>804927522.95845687</v>
      </c>
      <c r="D6861" s="1206">
        <v>19250036.219269212</v>
      </c>
      <c r="E6861" s="1206">
        <v>311691683.33351517</v>
      </c>
      <c r="F6861" s="1210">
        <v>1135869242.5112412</v>
      </c>
    </row>
    <row r="6862" spans="2:6" ht="13.15" customHeight="1" x14ac:dyDescent="0.3">
      <c r="B6862" s="1172" t="s">
        <v>7621</v>
      </c>
      <c r="C6862" s="1207">
        <v>710280824.11519599</v>
      </c>
      <c r="D6862" s="1208">
        <v>161562270.24553487</v>
      </c>
      <c r="E6862" s="1207">
        <v>349792870.47883642</v>
      </c>
      <c r="F6862" s="1211">
        <v>1221635964.8395672</v>
      </c>
    </row>
    <row r="6863" spans="2:6" ht="13.15" customHeight="1" x14ac:dyDescent="0.3">
      <c r="B6863" s="1173" t="s">
        <v>7622</v>
      </c>
      <c r="C6863" s="1206">
        <v>171657048.81533214</v>
      </c>
      <c r="D6863" s="1206">
        <v>6856908.0729958322</v>
      </c>
      <c r="E6863" s="1206">
        <v>137950459.26998848</v>
      </c>
      <c r="F6863" s="1210">
        <v>316464416.15831649</v>
      </c>
    </row>
    <row r="6864" spans="2:6" ht="13.15" customHeight="1" x14ac:dyDescent="0.3">
      <c r="B6864" s="1172" t="s">
        <v>7623</v>
      </c>
      <c r="C6864" s="1207">
        <v>2026193854.8129554</v>
      </c>
      <c r="D6864" s="1208">
        <v>35980026.759861045</v>
      </c>
      <c r="E6864" s="1207">
        <v>321677484.42844504</v>
      </c>
      <c r="F6864" s="1211">
        <v>2383851366.0012612</v>
      </c>
    </row>
    <row r="6865" spans="2:6" ht="13.15" customHeight="1" x14ac:dyDescent="0.3">
      <c r="B6865" s="1173" t="s">
        <v>7624</v>
      </c>
      <c r="C6865" s="1206">
        <v>901169433.07305467</v>
      </c>
      <c r="D6865" s="1206">
        <v>21228654.840279005</v>
      </c>
      <c r="E6865" s="1206">
        <v>342938650.2715441</v>
      </c>
      <c r="F6865" s="1210">
        <v>1265336738.1848779</v>
      </c>
    </row>
    <row r="6866" spans="2:6" ht="13.15" customHeight="1" x14ac:dyDescent="0.3">
      <c r="B6866" s="1172" t="s">
        <v>7625</v>
      </c>
      <c r="C6866" s="1207">
        <v>1557259088.359678</v>
      </c>
      <c r="D6866" s="1208">
        <v>37168858.449498884</v>
      </c>
      <c r="E6866" s="1207">
        <v>762393549.57945669</v>
      </c>
      <c r="F6866" s="1211">
        <v>2356821496.3886337</v>
      </c>
    </row>
    <row r="6867" spans="2:6" ht="13.15" customHeight="1" x14ac:dyDescent="0.3">
      <c r="B6867" s="1173" t="s">
        <v>7626</v>
      </c>
      <c r="C6867" s="1206">
        <v>1209791952.4658144</v>
      </c>
      <c r="D6867" s="1206">
        <v>30869743.377460241</v>
      </c>
      <c r="E6867" s="1206">
        <v>243765395.94734702</v>
      </c>
      <c r="F6867" s="1210">
        <v>1484427091.7906215</v>
      </c>
    </row>
    <row r="6868" spans="2:6" ht="13.15" customHeight="1" x14ac:dyDescent="0.3">
      <c r="B6868" s="1172" t="s">
        <v>7627</v>
      </c>
      <c r="C6868" s="1207">
        <v>62420372.638565414</v>
      </c>
      <c r="D6868" s="1208">
        <v>2775385.352787287</v>
      </c>
      <c r="E6868" s="1207">
        <v>85895992.180814698</v>
      </c>
      <c r="F6868" s="1211">
        <v>151091750.17216739</v>
      </c>
    </row>
    <row r="6869" spans="2:6" ht="13.15" customHeight="1" x14ac:dyDescent="0.3">
      <c r="B6869" s="1173" t="s">
        <v>7628</v>
      </c>
      <c r="C6869" s="1206">
        <v>39958110.28846515</v>
      </c>
      <c r="D6869" s="1206">
        <v>1339685.4403382065</v>
      </c>
      <c r="E6869" s="1206">
        <v>199386301.1408782</v>
      </c>
      <c r="F6869" s="1210">
        <v>240684096.86968157</v>
      </c>
    </row>
    <row r="6870" spans="2:6" ht="13.15" customHeight="1" x14ac:dyDescent="0.3">
      <c r="B6870" s="1172" t="s">
        <v>7629</v>
      </c>
      <c r="C6870" s="1207">
        <v>39740190.474286191</v>
      </c>
      <c r="D6870" s="1208">
        <v>883380.98882607196</v>
      </c>
      <c r="E6870" s="1207">
        <v>9723249.8383281827</v>
      </c>
      <c r="F6870" s="1211">
        <v>50346821.301440448</v>
      </c>
    </row>
    <row r="6871" spans="2:6" ht="13.15" customHeight="1" x14ac:dyDescent="0.3">
      <c r="B6871" s="1173" t="s">
        <v>7630</v>
      </c>
      <c r="C6871" s="1206">
        <v>64599570.780354708</v>
      </c>
      <c r="D6871" s="1206">
        <v>1524889.3781150265</v>
      </c>
      <c r="E6871" s="1206">
        <v>22466678.582930733</v>
      </c>
      <c r="F6871" s="1210">
        <v>88591138.741400465</v>
      </c>
    </row>
    <row r="6872" spans="2:6" ht="13.15" customHeight="1" x14ac:dyDescent="0.3">
      <c r="B6872" s="1172" t="s">
        <v>7631</v>
      </c>
      <c r="C6872" s="1207">
        <v>611841.28279182012</v>
      </c>
      <c r="D6872" s="1208">
        <v>62269.388698611998</v>
      </c>
      <c r="E6872" s="1207">
        <v>21628686.672082741</v>
      </c>
      <c r="F6872" s="1211">
        <v>22302797.343573172</v>
      </c>
    </row>
    <row r="6873" spans="2:6" ht="13.15" customHeight="1" x14ac:dyDescent="0.3">
      <c r="B6873" s="1173" t="s">
        <v>7632</v>
      </c>
      <c r="C6873" s="1206">
        <v>53069209.484519348</v>
      </c>
      <c r="D6873" s="1206">
        <v>5471825.785665147</v>
      </c>
      <c r="E6873" s="1206">
        <v>19097238.626065701</v>
      </c>
      <c r="F6873" s="1210">
        <v>77638273.896250188</v>
      </c>
    </row>
    <row r="6874" spans="2:6" ht="13.15" customHeight="1" x14ac:dyDescent="0.3">
      <c r="B6874" s="1172" t="s">
        <v>7633</v>
      </c>
      <c r="C6874" s="1207">
        <v>385182.82944782969</v>
      </c>
      <c r="D6874" s="1208">
        <v>22515.485179159139</v>
      </c>
      <c r="E6874" s="1207">
        <v>753099.92842583044</v>
      </c>
      <c r="F6874" s="1211">
        <v>1160798.2430528193</v>
      </c>
    </row>
    <row r="6875" spans="2:6" ht="13.15" customHeight="1" x14ac:dyDescent="0.3">
      <c r="B6875" s="1173" t="s">
        <v>7634</v>
      </c>
      <c r="C6875" s="1206">
        <v>39512985.855994403</v>
      </c>
      <c r="D6875" s="1206">
        <v>1185102.5624050417</v>
      </c>
      <c r="E6875" s="1206">
        <v>13897621.149429195</v>
      </c>
      <c r="F6875" s="1210">
        <v>54595709.56782864</v>
      </c>
    </row>
    <row r="6876" spans="2:6" ht="13.15" customHeight="1" x14ac:dyDescent="0.3">
      <c r="B6876" s="1172" t="s">
        <v>7635</v>
      </c>
      <c r="C6876" s="1207">
        <v>47959972.938929722</v>
      </c>
      <c r="D6876" s="1208">
        <v>1729048.5399770518</v>
      </c>
      <c r="E6876" s="1207">
        <v>18179069.642596729</v>
      </c>
      <c r="F6876" s="1211">
        <v>67868091.121503502</v>
      </c>
    </row>
    <row r="6877" spans="2:6" ht="13.15" customHeight="1" x14ac:dyDescent="0.3">
      <c r="B6877" s="1173" t="s">
        <v>7636</v>
      </c>
      <c r="C6877" s="1206">
        <v>93906235.715258732</v>
      </c>
      <c r="D6877" s="1206">
        <v>1522750.4070230073</v>
      </c>
      <c r="E6877" s="1206">
        <v>43245230.879886493</v>
      </c>
      <c r="F6877" s="1210">
        <v>138674217.00216824</v>
      </c>
    </row>
    <row r="6878" spans="2:6" ht="13.15" customHeight="1" x14ac:dyDescent="0.3">
      <c r="B6878" s="1172" t="s">
        <v>7637</v>
      </c>
      <c r="C6878" s="1207">
        <v>7419514.2748548808</v>
      </c>
      <c r="D6878" s="1208">
        <v>182502.07955532178</v>
      </c>
      <c r="E6878" s="1207">
        <v>3396103.4959009369</v>
      </c>
      <c r="F6878" s="1211">
        <v>10998119.85031114</v>
      </c>
    </row>
    <row r="6879" spans="2:6" ht="13.15" customHeight="1" x14ac:dyDescent="0.3">
      <c r="B6879" s="1173" t="s">
        <v>7638</v>
      </c>
      <c r="C6879" s="1206">
        <v>53560621.396317549</v>
      </c>
      <c r="D6879" s="1206">
        <v>1305490.0472223584</v>
      </c>
      <c r="E6879" s="1206">
        <v>16140048.072084391</v>
      </c>
      <c r="F6879" s="1210">
        <v>71006159.5156243</v>
      </c>
    </row>
    <row r="6880" spans="2:6" ht="13.15" customHeight="1" x14ac:dyDescent="0.3">
      <c r="B6880" s="1172" t="s">
        <v>7639</v>
      </c>
      <c r="C6880" s="1207">
        <v>37767579.224008732</v>
      </c>
      <c r="D6880" s="1208">
        <v>1166696.1532710791</v>
      </c>
      <c r="E6880" s="1207">
        <v>15044435.728847306</v>
      </c>
      <c r="F6880" s="1211">
        <v>53978711.106127113</v>
      </c>
    </row>
    <row r="6881" spans="2:6" ht="13.15" customHeight="1" x14ac:dyDescent="0.3">
      <c r="B6881" s="1173" t="s">
        <v>7640</v>
      </c>
      <c r="C6881" s="1206">
        <v>45363914.400719285</v>
      </c>
      <c r="D6881" s="1206">
        <v>2213342.5540025281</v>
      </c>
      <c r="E6881" s="1206">
        <v>13752139.279822137</v>
      </c>
      <c r="F6881" s="1210">
        <v>61329396.234543949</v>
      </c>
    </row>
    <row r="6882" spans="2:6" ht="13.15" customHeight="1" x14ac:dyDescent="0.3">
      <c r="B6882" s="1172" t="s">
        <v>7641</v>
      </c>
      <c r="C6882" s="1207">
        <v>42273440.043497689</v>
      </c>
      <c r="D6882" s="1208">
        <v>1231695.5445476645</v>
      </c>
      <c r="E6882" s="1207">
        <v>13507209.627907684</v>
      </c>
      <c r="F6882" s="1211">
        <v>57012345.215953037</v>
      </c>
    </row>
    <row r="6883" spans="2:6" ht="13.15" customHeight="1" x14ac:dyDescent="0.3">
      <c r="B6883" s="1173" t="s">
        <v>7642</v>
      </c>
      <c r="C6883" s="1206">
        <v>57514855.618511498</v>
      </c>
      <c r="D6883" s="1206">
        <v>1077436.3267139501</v>
      </c>
      <c r="E6883" s="1206">
        <v>22724699.167393092</v>
      </c>
      <c r="F6883" s="1210">
        <v>81316991.112618536</v>
      </c>
    </row>
    <row r="6884" spans="2:6" ht="13.15" customHeight="1" x14ac:dyDescent="0.3">
      <c r="B6884" s="1172" t="s">
        <v>7643</v>
      </c>
      <c r="C6884" s="1207">
        <v>36452960.194613583</v>
      </c>
      <c r="D6884" s="1208">
        <v>726743.57287030912</v>
      </c>
      <c r="E6884" s="1207">
        <v>10655007.601038327</v>
      </c>
      <c r="F6884" s="1211">
        <v>47834711.368522219</v>
      </c>
    </row>
    <row r="6885" spans="2:6" ht="13.15" customHeight="1" x14ac:dyDescent="0.3">
      <c r="B6885" s="1173" t="s">
        <v>7644</v>
      </c>
      <c r="C6885" s="1206">
        <v>11977124.223149495</v>
      </c>
      <c r="D6885" s="1206">
        <v>416803.84720094659</v>
      </c>
      <c r="E6885" s="1206">
        <v>4320044.9411224956</v>
      </c>
      <c r="F6885" s="1210">
        <v>16713973.011472937</v>
      </c>
    </row>
    <row r="6886" spans="2:6" ht="13.15" customHeight="1" x14ac:dyDescent="0.3">
      <c r="B6886" s="1172" t="s">
        <v>7645</v>
      </c>
      <c r="C6886" s="1207">
        <v>69637396.259017274</v>
      </c>
      <c r="D6886" s="1208">
        <v>1868813.4142266824</v>
      </c>
      <c r="E6886" s="1207">
        <v>19699323.435215455</v>
      </c>
      <c r="F6886" s="1211">
        <v>91205533.108459413</v>
      </c>
    </row>
    <row r="6887" spans="2:6" ht="13.15" customHeight="1" x14ac:dyDescent="0.3">
      <c r="B6887" s="1173" t="s">
        <v>7646</v>
      </c>
      <c r="C6887" s="1206">
        <v>80560831.756591111</v>
      </c>
      <c r="D6887" s="1206">
        <v>1560703.0717281264</v>
      </c>
      <c r="E6887" s="1206">
        <v>6784838.9339995682</v>
      </c>
      <c r="F6887" s="1210">
        <v>88906373.762318805</v>
      </c>
    </row>
    <row r="6888" spans="2:6" ht="13.15" customHeight="1" x14ac:dyDescent="0.3">
      <c r="B6888" s="1172" t="s">
        <v>7647</v>
      </c>
      <c r="C6888" s="1207">
        <v>178226730.43138409</v>
      </c>
      <c r="D6888" s="1208">
        <v>3604405.5170839266</v>
      </c>
      <c r="E6888" s="1207">
        <v>238953952.121898</v>
      </c>
      <c r="F6888" s="1211">
        <v>420785088.07036602</v>
      </c>
    </row>
    <row r="6889" spans="2:6" ht="13.15" customHeight="1" x14ac:dyDescent="0.3">
      <c r="B6889" s="1173" t="s">
        <v>7648</v>
      </c>
      <c r="C6889" s="1206">
        <v>495669267.56643826</v>
      </c>
      <c r="D6889" s="1206">
        <v>10679784.157208785</v>
      </c>
      <c r="E6889" s="1206">
        <v>191869325.96961343</v>
      </c>
      <c r="F6889" s="1210">
        <v>698218377.69326043</v>
      </c>
    </row>
    <row r="6890" spans="2:6" ht="13.15" customHeight="1" x14ac:dyDescent="0.3">
      <c r="B6890" s="1172" t="s">
        <v>7649</v>
      </c>
      <c r="C6890" s="1207">
        <v>35635214.726494804</v>
      </c>
      <c r="D6890" s="1208">
        <v>1230626.0590016542</v>
      </c>
      <c r="E6890" s="1207">
        <v>37025637.027085491</v>
      </c>
      <c r="F6890" s="1211">
        <v>73891477.812581956</v>
      </c>
    </row>
    <row r="6891" spans="2:6" ht="13.15" customHeight="1" x14ac:dyDescent="0.3">
      <c r="B6891" s="1173" t="s">
        <v>7650</v>
      </c>
      <c r="C6891" s="1206">
        <v>62374767.865422741</v>
      </c>
      <c r="D6891" s="1206">
        <v>3103464.11620411</v>
      </c>
      <c r="E6891" s="1206">
        <v>41420555.428533316</v>
      </c>
      <c r="F6891" s="1210">
        <v>106898787.41016017</v>
      </c>
    </row>
    <row r="6892" spans="2:6" ht="13.15" customHeight="1" x14ac:dyDescent="0.3">
      <c r="B6892" s="1172" t="s">
        <v>7651</v>
      </c>
      <c r="C6892" s="1207">
        <v>4578637.2987855617</v>
      </c>
      <c r="D6892" s="1208">
        <v>258365.19243085102</v>
      </c>
      <c r="E6892" s="1207">
        <v>88481262.972693503</v>
      </c>
      <c r="F6892" s="1211">
        <v>93318265.463909909</v>
      </c>
    </row>
    <row r="6893" spans="2:6" ht="13.15" customHeight="1" x14ac:dyDescent="0.3">
      <c r="B6893" s="1173" t="s">
        <v>7652</v>
      </c>
      <c r="C6893" s="1206">
        <v>133484215.20004329</v>
      </c>
      <c r="D6893" s="1206">
        <v>3343760.6317786844</v>
      </c>
      <c r="E6893" s="1206">
        <v>50442720.242260136</v>
      </c>
      <c r="F6893" s="1210">
        <v>187270696.07408211</v>
      </c>
    </row>
    <row r="6894" spans="2:6" ht="13.15" customHeight="1" x14ac:dyDescent="0.3">
      <c r="B6894" s="1172" t="s">
        <v>7653</v>
      </c>
      <c r="C6894" s="1207">
        <v>115019470.64425145</v>
      </c>
      <c r="D6894" s="1208">
        <v>2510969.1237145383</v>
      </c>
      <c r="E6894" s="1207">
        <v>29956104.633773305</v>
      </c>
      <c r="F6894" s="1211">
        <v>147486544.4017393</v>
      </c>
    </row>
    <row r="6895" spans="2:6" ht="13.15" customHeight="1" x14ac:dyDescent="0.3">
      <c r="B6895" s="1173" t="s">
        <v>7654</v>
      </c>
      <c r="C6895" s="1206">
        <v>101370672.05707157</v>
      </c>
      <c r="D6895" s="1206">
        <v>2672208.1419537906</v>
      </c>
      <c r="E6895" s="1206">
        <v>30920932.198200665</v>
      </c>
      <c r="F6895" s="1210">
        <v>134963812.39722604</v>
      </c>
    </row>
    <row r="6896" spans="2:6" ht="13.15" customHeight="1" x14ac:dyDescent="0.3">
      <c r="B6896" s="1172" t="s">
        <v>7655</v>
      </c>
      <c r="C6896" s="1207">
        <v>107502056.30250038</v>
      </c>
      <c r="D6896" s="1208">
        <v>7477237.8340381449</v>
      </c>
      <c r="E6896" s="1207">
        <v>22544038.568049818</v>
      </c>
      <c r="F6896" s="1211">
        <v>137523332.70458835</v>
      </c>
    </row>
    <row r="6897" spans="2:6" ht="13.15" customHeight="1" x14ac:dyDescent="0.3">
      <c r="B6897" s="1173" t="s">
        <v>7656</v>
      </c>
      <c r="C6897" s="1206">
        <v>185502330.24248916</v>
      </c>
      <c r="D6897" s="1206">
        <v>4698503.302830453</v>
      </c>
      <c r="E6897" s="1206">
        <v>44514512.546219818</v>
      </c>
      <c r="F6897" s="1210">
        <v>234715346.09153944</v>
      </c>
    </row>
    <row r="6898" spans="2:6" ht="13.15" customHeight="1" x14ac:dyDescent="0.3">
      <c r="B6898" s="1172" t="s">
        <v>7657</v>
      </c>
      <c r="C6898" s="1207">
        <v>243167381.22165018</v>
      </c>
      <c r="D6898" s="1208">
        <v>9592018.8516689036</v>
      </c>
      <c r="E6898" s="1207">
        <v>123806375.39542049</v>
      </c>
      <c r="F6898" s="1211">
        <v>376565775.46873957</v>
      </c>
    </row>
    <row r="6899" spans="2:6" ht="13.15" customHeight="1" x14ac:dyDescent="0.3">
      <c r="B6899" s="1173" t="s">
        <v>7658</v>
      </c>
      <c r="C6899" s="1206">
        <v>32888551.203923896</v>
      </c>
      <c r="D6899" s="1206">
        <v>706789.22413027938</v>
      </c>
      <c r="E6899" s="1206">
        <v>31672553.203274466</v>
      </c>
      <c r="F6899" s="1210">
        <v>65267893.631328642</v>
      </c>
    </row>
    <row r="6900" spans="2:6" ht="13.15" customHeight="1" x14ac:dyDescent="0.3">
      <c r="B6900" s="1172" t="s">
        <v>7659</v>
      </c>
      <c r="C6900" s="1207">
        <v>75466205.123355523</v>
      </c>
      <c r="D6900" s="1208">
        <v>2465839.6481085601</v>
      </c>
      <c r="E6900" s="1207">
        <v>17257385.770392746</v>
      </c>
      <c r="F6900" s="1211">
        <v>95189430.541856825</v>
      </c>
    </row>
    <row r="6901" spans="2:6" ht="13.15" customHeight="1" x14ac:dyDescent="0.3">
      <c r="B6901" s="1173" t="s">
        <v>7660</v>
      </c>
      <c r="C6901" s="1206">
        <v>41169231.060248978</v>
      </c>
      <c r="D6901" s="1206">
        <v>1477494.2818128967</v>
      </c>
      <c r="E6901" s="1206">
        <v>8787755.3833635077</v>
      </c>
      <c r="F6901" s="1210">
        <v>51434480.725425385</v>
      </c>
    </row>
    <row r="6902" spans="2:6" ht="13.15" customHeight="1" x14ac:dyDescent="0.3">
      <c r="B6902" s="1172" t="s">
        <v>7661</v>
      </c>
      <c r="C6902" s="1207">
        <v>25255349.893235669</v>
      </c>
      <c r="D6902" s="1208">
        <v>699809.42372474039</v>
      </c>
      <c r="E6902" s="1207">
        <v>2664188.2367135128</v>
      </c>
      <c r="F6902" s="1211">
        <v>28619347.553673923</v>
      </c>
    </row>
    <row r="6903" spans="2:6" ht="13.15" customHeight="1" x14ac:dyDescent="0.3">
      <c r="B6903" s="1173" t="s">
        <v>7662</v>
      </c>
      <c r="C6903" s="1206">
        <v>26938903.344881084</v>
      </c>
      <c r="D6903" s="1206">
        <v>714528.92216061556</v>
      </c>
      <c r="E6903" s="1206">
        <v>1462179.5052392965</v>
      </c>
      <c r="F6903" s="1210">
        <v>29115611.772280995</v>
      </c>
    </row>
    <row r="6904" spans="2:6" ht="13.15" customHeight="1" x14ac:dyDescent="0.3">
      <c r="B6904" s="1172" t="s">
        <v>7663</v>
      </c>
      <c r="C6904" s="1207">
        <v>31013976.561779521</v>
      </c>
      <c r="D6904" s="1208">
        <v>587429.00832426187</v>
      </c>
      <c r="E6904" s="1207">
        <v>3374749.5644928929</v>
      </c>
      <c r="F6904" s="1211">
        <v>34976155.134596676</v>
      </c>
    </row>
    <row r="6905" spans="2:6" ht="13.15" customHeight="1" x14ac:dyDescent="0.3">
      <c r="B6905" s="1173" t="s">
        <v>7664</v>
      </c>
      <c r="C6905" s="1206">
        <v>72891310.47687307</v>
      </c>
      <c r="D6905" s="1206">
        <v>2196258.9296228401</v>
      </c>
      <c r="E6905" s="1206">
        <v>14784511.352308985</v>
      </c>
      <c r="F6905" s="1210">
        <v>89872080.758804902</v>
      </c>
    </row>
    <row r="6906" spans="2:6" ht="13.15" customHeight="1" x14ac:dyDescent="0.3">
      <c r="B6906" s="1172" t="s">
        <v>7665</v>
      </c>
      <c r="C6906" s="1207">
        <v>20027049.389021974</v>
      </c>
      <c r="D6906" s="1208">
        <v>723169.23959811777</v>
      </c>
      <c r="E6906" s="1207">
        <v>4097597.077364645</v>
      </c>
      <c r="F6906" s="1211">
        <v>24847815.705984738</v>
      </c>
    </row>
    <row r="6907" spans="2:6" ht="13.15" customHeight="1" x14ac:dyDescent="0.3">
      <c r="B6907" s="1173" t="s">
        <v>7666</v>
      </c>
      <c r="C6907" s="1206">
        <v>29760801.089013781</v>
      </c>
      <c r="D6907" s="1206">
        <v>1193630.302416648</v>
      </c>
      <c r="E6907" s="1206">
        <v>9163456.67133056</v>
      </c>
      <c r="F6907" s="1210">
        <v>40117888.062760994</v>
      </c>
    </row>
    <row r="6908" spans="2:6" ht="13.15" customHeight="1" x14ac:dyDescent="0.3">
      <c r="B6908" s="1172" t="s">
        <v>7667</v>
      </c>
      <c r="C6908" s="1207">
        <v>46333084.100620285</v>
      </c>
      <c r="D6908" s="1208">
        <v>1908750.2560632157</v>
      </c>
      <c r="E6908" s="1207">
        <v>8743812.4498589765</v>
      </c>
      <c r="F6908" s="1211">
        <v>56985646.806542479</v>
      </c>
    </row>
    <row r="6909" spans="2:6" ht="13.15" customHeight="1" x14ac:dyDescent="0.3">
      <c r="B6909" s="1173" t="s">
        <v>7668</v>
      </c>
      <c r="C6909" s="1206">
        <v>129982478.63711569</v>
      </c>
      <c r="D6909" s="1206">
        <v>2907959.3439578242</v>
      </c>
      <c r="E6909" s="1206">
        <v>21155242.304384332</v>
      </c>
      <c r="F6909" s="1210">
        <v>154045680.28545785</v>
      </c>
    </row>
    <row r="6910" spans="2:6" ht="13.15" customHeight="1" x14ac:dyDescent="0.3">
      <c r="B6910" s="1172" t="s">
        <v>7669</v>
      </c>
      <c r="C6910" s="1207">
        <v>135727041.55825317</v>
      </c>
      <c r="D6910" s="1208">
        <v>8777296.0204610266</v>
      </c>
      <c r="E6910" s="1207">
        <v>40923470.502396397</v>
      </c>
      <c r="F6910" s="1211">
        <v>185427808.0811106</v>
      </c>
    </row>
    <row r="6911" spans="2:6" ht="13.15" customHeight="1" x14ac:dyDescent="0.3">
      <c r="B6911" s="1173" t="s">
        <v>7670</v>
      </c>
      <c r="C6911" s="1206">
        <v>337834151.62674409</v>
      </c>
      <c r="D6911" s="1206">
        <v>10375782.890755432</v>
      </c>
      <c r="E6911" s="1206">
        <v>188596013.05354556</v>
      </c>
      <c r="F6911" s="1210">
        <v>536805947.57104504</v>
      </c>
    </row>
    <row r="6912" spans="2:6" ht="13.15" customHeight="1" x14ac:dyDescent="0.3">
      <c r="B6912" s="1172" t="s">
        <v>7671</v>
      </c>
      <c r="C6912" s="1207">
        <v>384582594.17017907</v>
      </c>
      <c r="D6912" s="1208">
        <v>15968390.182228528</v>
      </c>
      <c r="E6912" s="1207">
        <v>634613714.43792045</v>
      </c>
      <c r="F6912" s="1211">
        <v>1035164698.790328</v>
      </c>
    </row>
    <row r="6913" spans="2:6" ht="13.15" customHeight="1" x14ac:dyDescent="0.3">
      <c r="B6913" s="1173" t="s">
        <v>7672</v>
      </c>
      <c r="C6913" s="1206">
        <v>26627043.159677681</v>
      </c>
      <c r="D6913" s="1206">
        <v>2531486.3595840484</v>
      </c>
      <c r="E6913" s="1206">
        <v>34880621.925911389</v>
      </c>
      <c r="F6913" s="1210">
        <v>64039151.445173115</v>
      </c>
    </row>
    <row r="6914" spans="2:6" ht="13.15" customHeight="1" x14ac:dyDescent="0.3">
      <c r="B6914" s="1172" t="s">
        <v>7673</v>
      </c>
      <c r="C6914" s="1207">
        <v>208990973.07077429</v>
      </c>
      <c r="D6914" s="1208">
        <v>5631010.265881801</v>
      </c>
      <c r="E6914" s="1207">
        <v>58099414.467645019</v>
      </c>
      <c r="F6914" s="1211">
        <v>272721397.80430114</v>
      </c>
    </row>
    <row r="6915" spans="2:6" ht="13.15" customHeight="1" x14ac:dyDescent="0.3">
      <c r="B6915" s="1173" t="s">
        <v>7674</v>
      </c>
      <c r="C6915" s="1206">
        <v>125795987.77086256</v>
      </c>
      <c r="D6915" s="1206">
        <v>4325703.1569765257</v>
      </c>
      <c r="E6915" s="1206">
        <v>24399747.118751947</v>
      </c>
      <c r="F6915" s="1210">
        <v>154521438.04659104</v>
      </c>
    </row>
    <row r="6916" spans="2:6" ht="13.15" customHeight="1" x14ac:dyDescent="0.3">
      <c r="B6916" s="1172" t="s">
        <v>7675</v>
      </c>
      <c r="C6916" s="1207">
        <v>42100032.672565848</v>
      </c>
      <c r="D6916" s="1208">
        <v>727728.62534689764</v>
      </c>
      <c r="E6916" s="1207">
        <v>8123699.6706239358</v>
      </c>
      <c r="F6916" s="1211">
        <v>50951460.968536682</v>
      </c>
    </row>
    <row r="6917" spans="2:6" ht="13.15" customHeight="1" x14ac:dyDescent="0.3">
      <c r="B6917" s="1173" t="s">
        <v>7676</v>
      </c>
      <c r="C6917" s="1206">
        <v>49477765.328912735</v>
      </c>
      <c r="D6917" s="1206">
        <v>1341458.5347960652</v>
      </c>
      <c r="E6917" s="1206">
        <v>7907919.6862126961</v>
      </c>
      <c r="F6917" s="1210">
        <v>58727143.549921498</v>
      </c>
    </row>
    <row r="6918" spans="2:6" ht="13.15" customHeight="1" x14ac:dyDescent="0.3">
      <c r="B6918" s="1172" t="s">
        <v>7677</v>
      </c>
      <c r="C6918" s="1207">
        <v>49231718.019921221</v>
      </c>
      <c r="D6918" s="1208">
        <v>1102822.5362534523</v>
      </c>
      <c r="E6918" s="1207">
        <v>14797271.300266817</v>
      </c>
      <c r="F6918" s="1211">
        <v>65131811.85644149</v>
      </c>
    </row>
    <row r="6919" spans="2:6" ht="13.15" customHeight="1" x14ac:dyDescent="0.3">
      <c r="B6919" s="1173" t="s">
        <v>7678</v>
      </c>
      <c r="C6919" s="1206">
        <v>65379630.867074043</v>
      </c>
      <c r="D6919" s="1206">
        <v>1581346.9572017684</v>
      </c>
      <c r="E6919" s="1206">
        <v>28394559.507690795</v>
      </c>
      <c r="F6919" s="1210">
        <v>95355537.331966609</v>
      </c>
    </row>
    <row r="6920" spans="2:6" ht="13.15" customHeight="1" x14ac:dyDescent="0.3">
      <c r="B6920" s="1172" t="s">
        <v>7679</v>
      </c>
      <c r="C6920" s="1207">
        <v>122721488.73836459</v>
      </c>
      <c r="D6920" s="1208">
        <v>3607965.7781778821</v>
      </c>
      <c r="E6920" s="1207">
        <v>26071393.777029358</v>
      </c>
      <c r="F6920" s="1211">
        <v>152400848.29357183</v>
      </c>
    </row>
    <row r="6921" spans="2:6" ht="13.15" customHeight="1" x14ac:dyDescent="0.3">
      <c r="B6921" s="1173" t="s">
        <v>7680</v>
      </c>
      <c r="C6921" s="1206">
        <v>207404500.43860331</v>
      </c>
      <c r="D6921" s="1206">
        <v>7084328.5454835761</v>
      </c>
      <c r="E6921" s="1206">
        <v>106653434.12592021</v>
      </c>
      <c r="F6921" s="1210">
        <v>321142263.11000711</v>
      </c>
    </row>
    <row r="6922" spans="2:6" ht="13.15" customHeight="1" x14ac:dyDescent="0.3">
      <c r="B6922" s="1172" t="s">
        <v>7681</v>
      </c>
      <c r="C6922" s="1207">
        <v>118251128.64048372</v>
      </c>
      <c r="D6922" s="1208">
        <v>3686010.0786801428</v>
      </c>
      <c r="E6922" s="1207">
        <v>35735429.954944141</v>
      </c>
      <c r="F6922" s="1211">
        <v>157672568.674108</v>
      </c>
    </row>
    <row r="6923" spans="2:6" ht="13.15" customHeight="1" x14ac:dyDescent="0.3">
      <c r="B6923" s="1173" t="s">
        <v>7682</v>
      </c>
      <c r="C6923" s="1206">
        <v>188189461.78574806</v>
      </c>
      <c r="D6923" s="1206">
        <v>5537641.3632794768</v>
      </c>
      <c r="E6923" s="1206">
        <v>50109051.550175764</v>
      </c>
      <c r="F6923" s="1210">
        <v>243836154.69920328</v>
      </c>
    </row>
    <row r="6924" spans="2:6" ht="13.15" customHeight="1" x14ac:dyDescent="0.3">
      <c r="B6924" s="1172" t="s">
        <v>7683</v>
      </c>
      <c r="C6924" s="1207">
        <v>752223424.74155343</v>
      </c>
      <c r="D6924" s="1208">
        <v>18058967.053291701</v>
      </c>
      <c r="E6924" s="1207">
        <v>449833791.17755061</v>
      </c>
      <c r="F6924" s="1211">
        <v>1220116182.9723957</v>
      </c>
    </row>
    <row r="6925" spans="2:6" ht="13.15" customHeight="1" x14ac:dyDescent="0.3">
      <c r="B6925" s="1173" t="s">
        <v>7684</v>
      </c>
      <c r="C6925" s="1206">
        <v>193801170.08332917</v>
      </c>
      <c r="D6925" s="1206">
        <v>6426003.9032014413</v>
      </c>
      <c r="E6925" s="1206">
        <v>136542072.49361578</v>
      </c>
      <c r="F6925" s="1210">
        <v>336769246.48014641</v>
      </c>
    </row>
    <row r="6926" spans="2:6" ht="13.15" customHeight="1" x14ac:dyDescent="0.3">
      <c r="B6926" s="1172" t="s">
        <v>7685</v>
      </c>
      <c r="C6926" s="1207">
        <v>204805028.36946905</v>
      </c>
      <c r="D6926" s="1208">
        <v>5173017.1529812329</v>
      </c>
      <c r="E6926" s="1207">
        <v>32329619.621953711</v>
      </c>
      <c r="F6926" s="1211">
        <v>242307665.14440399</v>
      </c>
    </row>
    <row r="6927" spans="2:6" ht="13.15" customHeight="1" x14ac:dyDescent="0.3">
      <c r="B6927" s="1173" t="s">
        <v>7686</v>
      </c>
      <c r="C6927" s="1206">
        <v>292492766.53012234</v>
      </c>
      <c r="D6927" s="1206">
        <v>8116987.2010474773</v>
      </c>
      <c r="E6927" s="1206">
        <v>160358493.66130742</v>
      </c>
      <c r="F6927" s="1210">
        <v>460968247.39247727</v>
      </c>
    </row>
    <row r="6928" spans="2:6" ht="13.15" customHeight="1" x14ac:dyDescent="0.3">
      <c r="B6928" s="1172" t="s">
        <v>7687</v>
      </c>
      <c r="C6928" s="1207">
        <v>72124358.348901257</v>
      </c>
      <c r="D6928" s="1208">
        <v>1691138.0918066441</v>
      </c>
      <c r="E6928" s="1207">
        <v>16980508.744833346</v>
      </c>
      <c r="F6928" s="1211">
        <v>90796005.185541257</v>
      </c>
    </row>
    <row r="6929" spans="2:6" ht="13.15" customHeight="1" x14ac:dyDescent="0.3">
      <c r="B6929" s="1173" t="s">
        <v>7688</v>
      </c>
      <c r="C6929" s="1206">
        <v>156401023.32796422</v>
      </c>
      <c r="D6929" s="1206">
        <v>4391575.0233038031</v>
      </c>
      <c r="E6929" s="1206">
        <v>182277667.83867151</v>
      </c>
      <c r="F6929" s="1210">
        <v>343070266.1899395</v>
      </c>
    </row>
    <row r="6930" spans="2:6" ht="13.15" customHeight="1" x14ac:dyDescent="0.3">
      <c r="B6930" s="1172" t="s">
        <v>7689</v>
      </c>
      <c r="C6930" s="1207">
        <v>139302373.84789929</v>
      </c>
      <c r="D6930" s="1208">
        <v>3746126.424108495</v>
      </c>
      <c r="E6930" s="1207">
        <v>177642613.98724031</v>
      </c>
      <c r="F6930" s="1211">
        <v>320691114.25924814</v>
      </c>
    </row>
    <row r="6931" spans="2:6" ht="13.15" customHeight="1" x14ac:dyDescent="0.3">
      <c r="B6931" s="1173" t="s">
        <v>7690</v>
      </c>
      <c r="C6931" s="1206">
        <v>133671822.85961844</v>
      </c>
      <c r="D6931" s="1206">
        <v>3881275.6238964014</v>
      </c>
      <c r="E6931" s="1206">
        <v>117618716.53577082</v>
      </c>
      <c r="F6931" s="1210">
        <v>255171815.01928568</v>
      </c>
    </row>
    <row r="6932" spans="2:6" ht="13.15" customHeight="1" x14ac:dyDescent="0.3">
      <c r="B6932" s="1172" t="s">
        <v>7691</v>
      </c>
      <c r="C6932" s="1207">
        <v>26147510.335494488</v>
      </c>
      <c r="D6932" s="1208">
        <v>1003416.6691874644</v>
      </c>
      <c r="E6932" s="1207">
        <v>4516994.340341907</v>
      </c>
      <c r="F6932" s="1211">
        <v>31667921.345023859</v>
      </c>
    </row>
    <row r="6933" spans="2:6" ht="13.15" customHeight="1" x14ac:dyDescent="0.3">
      <c r="B6933" s="1173" t="s">
        <v>7692</v>
      </c>
      <c r="C6933" s="1206">
        <v>55176177.311959796</v>
      </c>
      <c r="D6933" s="1206">
        <v>2254377.0257415459</v>
      </c>
      <c r="E6933" s="1206">
        <v>18739662.056263808</v>
      </c>
      <c r="F6933" s="1210">
        <v>76170216.393965155</v>
      </c>
    </row>
    <row r="6934" spans="2:6" ht="13.15" customHeight="1" x14ac:dyDescent="0.3">
      <c r="B6934" s="1172" t="s">
        <v>7693</v>
      </c>
      <c r="C6934" s="1207">
        <v>213657816.00863227</v>
      </c>
      <c r="D6934" s="1208">
        <v>7146316.4906174475</v>
      </c>
      <c r="E6934" s="1207">
        <v>74335645.781509206</v>
      </c>
      <c r="F6934" s="1211">
        <v>295139778.28075892</v>
      </c>
    </row>
    <row r="6935" spans="2:6" ht="13.15" customHeight="1" x14ac:dyDescent="0.3">
      <c r="B6935" s="1173" t="s">
        <v>7694</v>
      </c>
      <c r="C6935" s="1206">
        <v>144492442.80576563</v>
      </c>
      <c r="D6935" s="1206">
        <v>3071069.9619025942</v>
      </c>
      <c r="E6935" s="1206">
        <v>23599856.755720813</v>
      </c>
      <c r="F6935" s="1210">
        <v>171163369.52338904</v>
      </c>
    </row>
    <row r="6936" spans="2:6" ht="13.15" customHeight="1" x14ac:dyDescent="0.3">
      <c r="B6936" s="1172" t="s">
        <v>7695</v>
      </c>
      <c r="C6936" s="1207">
        <v>89821194.98806262</v>
      </c>
      <c r="D6936" s="1208">
        <v>1999839.4657911521</v>
      </c>
      <c r="E6936" s="1207">
        <v>17922325.193944402</v>
      </c>
      <c r="F6936" s="1211">
        <v>109743359.64779818</v>
      </c>
    </row>
    <row r="6937" spans="2:6" ht="13.15" customHeight="1" x14ac:dyDescent="0.3">
      <c r="B6937" s="1173" t="s">
        <v>7696</v>
      </c>
      <c r="C6937" s="1206">
        <v>101146471.34599273</v>
      </c>
      <c r="D6937" s="1206">
        <v>2852880.8383383062</v>
      </c>
      <c r="E6937" s="1206">
        <v>117264950.23862629</v>
      </c>
      <c r="F6937" s="1210">
        <v>221264302.4229573</v>
      </c>
    </row>
    <row r="6938" spans="2:6" ht="13.15" customHeight="1" x14ac:dyDescent="0.3">
      <c r="B6938" s="1172" t="s">
        <v>7697</v>
      </c>
      <c r="C6938" s="1207">
        <v>101191256.87171373</v>
      </c>
      <c r="D6938" s="1208">
        <v>3029500.747390572</v>
      </c>
      <c r="E6938" s="1207">
        <v>62092218.570017226</v>
      </c>
      <c r="F6938" s="1211">
        <v>166312976.18912151</v>
      </c>
    </row>
    <row r="6939" spans="2:6" ht="13.15" customHeight="1" x14ac:dyDescent="0.3">
      <c r="B6939" s="1173" t="s">
        <v>7698</v>
      </c>
      <c r="C6939" s="1206">
        <v>230365411.38606051</v>
      </c>
      <c r="D6939" s="1206">
        <v>5121512.980633907</v>
      </c>
      <c r="E6939" s="1206">
        <v>367732136.11108357</v>
      </c>
      <c r="F6939" s="1210">
        <v>603219060.47777796</v>
      </c>
    </row>
    <row r="6940" spans="2:6" ht="13.15" customHeight="1" x14ac:dyDescent="0.3">
      <c r="B6940" s="1172" t="s">
        <v>7699</v>
      </c>
      <c r="C6940" s="1207">
        <v>49234995.009608135</v>
      </c>
      <c r="D6940" s="1208">
        <v>1228599.6653355297</v>
      </c>
      <c r="E6940" s="1207">
        <v>30898248.498041343</v>
      </c>
      <c r="F6940" s="1211">
        <v>81361843.172985002</v>
      </c>
    </row>
    <row r="6941" spans="2:6" ht="13.15" customHeight="1" x14ac:dyDescent="0.3">
      <c r="B6941" s="1173" t="s">
        <v>7700</v>
      </c>
      <c r="C6941" s="1206">
        <v>51353841.924663603</v>
      </c>
      <c r="D6941" s="1206">
        <v>918744.37273558904</v>
      </c>
      <c r="E6941" s="1206">
        <v>11960261.61949338</v>
      </c>
      <c r="F6941" s="1210">
        <v>64232847.916892573</v>
      </c>
    </row>
    <row r="6942" spans="2:6" ht="13.15" customHeight="1" x14ac:dyDescent="0.3">
      <c r="B6942" s="1172" t="s">
        <v>7701</v>
      </c>
      <c r="C6942" s="1207">
        <v>65668005.959521353</v>
      </c>
      <c r="D6942" s="1208">
        <v>1936514.6637247675</v>
      </c>
      <c r="E6942" s="1207">
        <v>24259597.25168677</v>
      </c>
      <c r="F6942" s="1211">
        <v>91864117.874932885</v>
      </c>
    </row>
    <row r="6943" spans="2:6" ht="13.15" customHeight="1" x14ac:dyDescent="0.3">
      <c r="B6943" s="1173" t="s">
        <v>7702</v>
      </c>
      <c r="C6943" s="1206">
        <v>58548472.782254905</v>
      </c>
      <c r="D6943" s="1206">
        <v>1029182.8275393647</v>
      </c>
      <c r="E6943" s="1206">
        <v>15529984.91525114</v>
      </c>
      <c r="F6943" s="1210">
        <v>75107640.52504541</v>
      </c>
    </row>
    <row r="6944" spans="2:6" ht="13.15" customHeight="1" x14ac:dyDescent="0.3">
      <c r="B6944" s="1172" t="s">
        <v>7703</v>
      </c>
      <c r="C6944" s="1207">
        <v>439270226.93631667</v>
      </c>
      <c r="D6944" s="1208">
        <v>9774689.7973630615</v>
      </c>
      <c r="E6944" s="1207">
        <v>82702605.914973423</v>
      </c>
      <c r="F6944" s="1211">
        <v>531747522.64865315</v>
      </c>
    </row>
    <row r="6945" spans="2:6" ht="13.15" customHeight="1" x14ac:dyDescent="0.3">
      <c r="B6945" s="1173" t="s">
        <v>7704</v>
      </c>
      <c r="C6945" s="1206">
        <v>51830643.924107708</v>
      </c>
      <c r="D6945" s="1206">
        <v>1242488.9052554236</v>
      </c>
      <c r="E6945" s="1206">
        <v>77765130.801298529</v>
      </c>
      <c r="F6945" s="1210">
        <v>130838263.63066167</v>
      </c>
    </row>
    <row r="6946" spans="2:6" ht="13.15" customHeight="1" x14ac:dyDescent="0.3">
      <c r="B6946" s="1172" t="s">
        <v>7705</v>
      </c>
      <c r="C6946" s="1207">
        <v>120070267.54042466</v>
      </c>
      <c r="D6946" s="1208">
        <v>2844958.2019908889</v>
      </c>
      <c r="E6946" s="1207">
        <v>62267559.100983746</v>
      </c>
      <c r="F6946" s="1211">
        <v>185182784.84339929</v>
      </c>
    </row>
    <row r="6947" spans="2:6" ht="13.15" customHeight="1" x14ac:dyDescent="0.3">
      <c r="B6947" s="1173" t="s">
        <v>7706</v>
      </c>
      <c r="C6947" s="1206">
        <v>212686598.19017696</v>
      </c>
      <c r="D6947" s="1206">
        <v>4397991.9365798645</v>
      </c>
      <c r="E6947" s="1206">
        <v>39182846.22201708</v>
      </c>
      <c r="F6947" s="1210">
        <v>256267436.3487739</v>
      </c>
    </row>
    <row r="6948" spans="2:6" ht="13.15" customHeight="1" x14ac:dyDescent="0.3">
      <c r="B6948" s="1172" t="s">
        <v>7707</v>
      </c>
      <c r="C6948" s="1207">
        <v>2647053413.2231283</v>
      </c>
      <c r="D6948" s="1208">
        <v>55331453.023327708</v>
      </c>
      <c r="E6948" s="1207">
        <v>537154120.84567058</v>
      </c>
      <c r="F6948" s="1211">
        <v>3239538987.0921268</v>
      </c>
    </row>
    <row r="6949" spans="2:6" ht="13.15" customHeight="1" x14ac:dyDescent="0.3">
      <c r="B6949" s="1173" t="s">
        <v>7708</v>
      </c>
      <c r="C6949" s="1206">
        <v>2765766324.3269901</v>
      </c>
      <c r="D6949" s="1206">
        <v>53989290.87961971</v>
      </c>
      <c r="E6949" s="1206">
        <v>263918583.15132588</v>
      </c>
      <c r="F6949" s="1210">
        <v>3083674198.3579354</v>
      </c>
    </row>
    <row r="6950" spans="2:6" ht="13.15" customHeight="1" x14ac:dyDescent="0.3">
      <c r="B6950" s="1172" t="s">
        <v>7709</v>
      </c>
      <c r="C6950" s="1207">
        <v>1951640974.0235872</v>
      </c>
      <c r="D6950" s="1208">
        <v>25553316.656066008</v>
      </c>
      <c r="E6950" s="1207">
        <v>823935176.0359807</v>
      </c>
      <c r="F6950" s="1211">
        <v>2801129466.7156339</v>
      </c>
    </row>
    <row r="6951" spans="2:6" ht="13.15" customHeight="1" x14ac:dyDescent="0.3">
      <c r="B6951" s="1173" t="s">
        <v>7710</v>
      </c>
      <c r="C6951" s="1206">
        <v>2257799606.7955084</v>
      </c>
      <c r="D6951" s="1206">
        <v>35824458.829451323</v>
      </c>
      <c r="E6951" s="1206">
        <v>273595202.67833704</v>
      </c>
      <c r="F6951" s="1210">
        <v>2567219268.303297</v>
      </c>
    </row>
    <row r="6952" spans="2:6" ht="13.15" customHeight="1" x14ac:dyDescent="0.3">
      <c r="B6952" s="1172" t="s">
        <v>7711</v>
      </c>
      <c r="C6952" s="1207">
        <v>4131946192.1620226</v>
      </c>
      <c r="D6952" s="1208">
        <v>61045066.975460567</v>
      </c>
      <c r="E6952" s="1207">
        <v>741123428.11274326</v>
      </c>
      <c r="F6952" s="1211">
        <v>4934114687.250226</v>
      </c>
    </row>
    <row r="6953" spans="2:6" ht="13.15" customHeight="1" x14ac:dyDescent="0.3">
      <c r="B6953" s="1173" t="s">
        <v>12614</v>
      </c>
      <c r="C6953" s="1206">
        <v>0</v>
      </c>
      <c r="D6953" s="1206">
        <v>2955.1574297646371</v>
      </c>
      <c r="E6953" s="1206">
        <v>0</v>
      </c>
      <c r="F6953" s="1210">
        <v>2955.1574297646371</v>
      </c>
    </row>
    <row r="6954" spans="2:6" ht="13.15" customHeight="1" x14ac:dyDescent="0.3">
      <c r="B6954" s="1172" t="s">
        <v>12615</v>
      </c>
      <c r="C6954" s="1207">
        <v>0</v>
      </c>
      <c r="D6954" s="1208">
        <v>12566.455165618194</v>
      </c>
      <c r="E6954" s="1207">
        <v>0</v>
      </c>
      <c r="F6954" s="1211">
        <v>12566.455165618194</v>
      </c>
    </row>
    <row r="6955" spans="2:6" ht="13.15" customHeight="1" x14ac:dyDescent="0.3">
      <c r="B6955" s="1173" t="s">
        <v>12616</v>
      </c>
      <c r="C6955" s="1206">
        <v>0</v>
      </c>
      <c r="D6955" s="1206">
        <v>2955.1574297646371</v>
      </c>
      <c r="E6955" s="1206">
        <v>0</v>
      </c>
      <c r="F6955" s="1210">
        <v>2955.1574297646371</v>
      </c>
    </row>
    <row r="6956" spans="2:6" ht="13.15" customHeight="1" x14ac:dyDescent="0.3">
      <c r="B6956" s="1172" t="s">
        <v>12617</v>
      </c>
      <c r="C6956" s="1207">
        <v>0</v>
      </c>
      <c r="D6956" s="1208">
        <v>35447.816978938674</v>
      </c>
      <c r="E6956" s="1207">
        <v>0</v>
      </c>
      <c r="F6956" s="1211">
        <v>35447.816978938674</v>
      </c>
    </row>
    <row r="6957" spans="2:6" ht="13.15" customHeight="1" x14ac:dyDescent="0.3">
      <c r="B6957" s="1173" t="s">
        <v>12618</v>
      </c>
      <c r="C6957" s="1206">
        <v>0</v>
      </c>
      <c r="D6957" s="1206">
        <v>8865.4722892939117</v>
      </c>
      <c r="E6957" s="1206">
        <v>0</v>
      </c>
      <c r="F6957" s="1210">
        <v>8865.4722892939117</v>
      </c>
    </row>
    <row r="6958" spans="2:6" ht="13.15" customHeight="1" x14ac:dyDescent="0.3">
      <c r="B6958" s="1172" t="s">
        <v>7712</v>
      </c>
      <c r="C6958" s="1207">
        <v>182009.46885996347</v>
      </c>
      <c r="D6958" s="1208">
        <v>37291.272327982326</v>
      </c>
      <c r="E6958" s="1207">
        <v>915722.09693490039</v>
      </c>
      <c r="F6958" s="1211">
        <v>1135022.8381228461</v>
      </c>
    </row>
    <row r="6959" spans="2:6" ht="13.15" customHeight="1" x14ac:dyDescent="0.3">
      <c r="B6959" s="1173" t="s">
        <v>7713</v>
      </c>
      <c r="C6959" s="1206">
        <v>358284.2057678501</v>
      </c>
      <c r="D6959" s="1206">
        <v>14775.787148823183</v>
      </c>
      <c r="E6959" s="1206">
        <v>123.47924715950653</v>
      </c>
      <c r="F6959" s="1210">
        <v>373183.4721638328</v>
      </c>
    </row>
    <row r="6960" spans="2:6" ht="13.15" customHeight="1" x14ac:dyDescent="0.3">
      <c r="B6960" s="1172" t="s">
        <v>7714</v>
      </c>
      <c r="C6960" s="1207">
        <v>394604.17479766993</v>
      </c>
      <c r="D6960" s="1208">
        <v>405292.80540310155</v>
      </c>
      <c r="E6960" s="1207">
        <v>370.43774147851963</v>
      </c>
      <c r="F6960" s="1211">
        <v>800267.41794225003</v>
      </c>
    </row>
    <row r="6961" spans="2:6" ht="13.15" customHeight="1" x14ac:dyDescent="0.3">
      <c r="B6961" s="1173" t="s">
        <v>12619</v>
      </c>
      <c r="C6961" s="1206">
        <v>0</v>
      </c>
      <c r="D6961" s="1206">
        <v>2955.1574297646371</v>
      </c>
      <c r="E6961" s="1206">
        <v>0</v>
      </c>
      <c r="F6961" s="1210">
        <v>2955.1574297646371</v>
      </c>
    </row>
    <row r="6962" spans="2:6" ht="13.15" customHeight="1" x14ac:dyDescent="0.3">
      <c r="B6962" s="1172" t="s">
        <v>7715</v>
      </c>
      <c r="C6962" s="1207">
        <v>88388467.788702071</v>
      </c>
      <c r="D6962" s="1208">
        <v>3591642.0514229913</v>
      </c>
      <c r="E6962" s="1207">
        <v>26765244.880492188</v>
      </c>
      <c r="F6962" s="1211">
        <v>118745354.72061726</v>
      </c>
    </row>
    <row r="6963" spans="2:6" ht="13.15" customHeight="1" x14ac:dyDescent="0.3">
      <c r="B6963" s="1173" t="s">
        <v>7716</v>
      </c>
      <c r="C6963" s="1206">
        <v>77657828.517707586</v>
      </c>
      <c r="D6963" s="1206">
        <v>4386790.4827032322</v>
      </c>
      <c r="E6963" s="1206">
        <v>65942818.657782689</v>
      </c>
      <c r="F6963" s="1210">
        <v>147987437.65819353</v>
      </c>
    </row>
    <row r="6964" spans="2:6" ht="13.15" customHeight="1" x14ac:dyDescent="0.3">
      <c r="B6964" s="1172" t="s">
        <v>7717</v>
      </c>
      <c r="C6964" s="1207">
        <v>36272043.055649243</v>
      </c>
      <c r="D6964" s="1208">
        <v>1078449.5235470119</v>
      </c>
      <c r="E6964" s="1207">
        <v>13972607.659196537</v>
      </c>
      <c r="F6964" s="1211">
        <v>51323100.238392785</v>
      </c>
    </row>
    <row r="6965" spans="2:6" ht="13.15" customHeight="1" x14ac:dyDescent="0.3">
      <c r="B6965" s="1173" t="s">
        <v>7718</v>
      </c>
      <c r="C6965" s="1206">
        <v>63550934.080546319</v>
      </c>
      <c r="D6965" s="1206">
        <v>1766987.1325039354</v>
      </c>
      <c r="E6965" s="1206">
        <v>11606841.614374982</v>
      </c>
      <c r="F6965" s="1210">
        <v>76924762.827425241</v>
      </c>
    </row>
    <row r="6966" spans="2:6" ht="13.15" customHeight="1" x14ac:dyDescent="0.3">
      <c r="B6966" s="1172" t="s">
        <v>7719</v>
      </c>
      <c r="C6966" s="1207">
        <v>12985754.340530256</v>
      </c>
      <c r="D6966" s="1208">
        <v>199402.76561792812</v>
      </c>
      <c r="E6966" s="1207">
        <v>1120635.9075961015</v>
      </c>
      <c r="F6966" s="1211">
        <v>14305793.013744285</v>
      </c>
    </row>
    <row r="6967" spans="2:6" ht="13.15" customHeight="1" x14ac:dyDescent="0.3">
      <c r="B6967" s="1173" t="s">
        <v>7720</v>
      </c>
      <c r="C6967" s="1206">
        <v>31763314.870184243</v>
      </c>
      <c r="D6967" s="1206">
        <v>709617.73195591138</v>
      </c>
      <c r="E6967" s="1206">
        <v>4915523.6105492162</v>
      </c>
      <c r="F6967" s="1210">
        <v>37388456.21268937</v>
      </c>
    </row>
    <row r="6968" spans="2:6" ht="13.15" customHeight="1" x14ac:dyDescent="0.3">
      <c r="B6968" s="1172" t="s">
        <v>7721</v>
      </c>
      <c r="C6968" s="1207">
        <v>96640200.902792886</v>
      </c>
      <c r="D6968" s="1208">
        <v>3546906.5968076503</v>
      </c>
      <c r="E6968" s="1207">
        <v>12218129.768360943</v>
      </c>
      <c r="F6968" s="1211">
        <v>112405237.26796147</v>
      </c>
    </row>
    <row r="6969" spans="2:6" ht="13.15" customHeight="1" x14ac:dyDescent="0.3">
      <c r="B6969" s="1173" t="s">
        <v>7722</v>
      </c>
      <c r="C6969" s="1206">
        <v>16015740.929781161</v>
      </c>
      <c r="D6969" s="1206">
        <v>769114.90154183924</v>
      </c>
      <c r="E6969" s="1206">
        <v>3899721.5837915349</v>
      </c>
      <c r="F6969" s="1210">
        <v>20684577.415114537</v>
      </c>
    </row>
    <row r="6970" spans="2:6" ht="13.15" customHeight="1" x14ac:dyDescent="0.3">
      <c r="B6970" s="1172" t="s">
        <v>7723</v>
      </c>
      <c r="C6970" s="1207">
        <v>77460799.512782648</v>
      </c>
      <c r="D6970" s="1208">
        <v>7006720.4825066654</v>
      </c>
      <c r="E6970" s="1207">
        <v>28446337.429723155</v>
      </c>
      <c r="F6970" s="1211">
        <v>112913857.42501247</v>
      </c>
    </row>
    <row r="6971" spans="2:6" ht="13.15" customHeight="1" x14ac:dyDescent="0.3">
      <c r="B6971" s="1173" t="s">
        <v>7724</v>
      </c>
      <c r="C6971" s="1206">
        <v>1434229.1529670339</v>
      </c>
      <c r="D6971" s="1206">
        <v>33069.618856889982</v>
      </c>
      <c r="E6971" s="1206">
        <v>28894.143835324528</v>
      </c>
      <c r="F6971" s="1210">
        <v>1496192.9156592484</v>
      </c>
    </row>
    <row r="6972" spans="2:6" ht="13.15" customHeight="1" x14ac:dyDescent="0.3">
      <c r="B6972" s="1172" t="s">
        <v>7725</v>
      </c>
      <c r="C6972" s="1207">
        <v>2884024.0069468478</v>
      </c>
      <c r="D6972" s="1208">
        <v>33210.340639259732</v>
      </c>
      <c r="E6972" s="1207">
        <v>864.35473011654562</v>
      </c>
      <c r="F6972" s="1211">
        <v>2918098.7023162241</v>
      </c>
    </row>
    <row r="6973" spans="2:6" ht="13.15" customHeight="1" x14ac:dyDescent="0.3">
      <c r="B6973" s="1173" t="s">
        <v>7726</v>
      </c>
      <c r="C6973" s="1206">
        <v>15533067.657148018</v>
      </c>
      <c r="D6973" s="1206">
        <v>747485.96359160962</v>
      </c>
      <c r="E6973" s="1206">
        <v>841727.01641059469</v>
      </c>
      <c r="F6973" s="1210">
        <v>17122280.637150221</v>
      </c>
    </row>
    <row r="6974" spans="2:6" ht="13.15" customHeight="1" x14ac:dyDescent="0.3">
      <c r="B6974" s="1172" t="s">
        <v>7727</v>
      </c>
      <c r="C6974" s="1207">
        <v>22235876.979230244</v>
      </c>
      <c r="D6974" s="1208">
        <v>2049823.8428888845</v>
      </c>
      <c r="E6974" s="1207">
        <v>4714746.3546678573</v>
      </c>
      <c r="F6974" s="1211">
        <v>29000447.176786985</v>
      </c>
    </row>
    <row r="6975" spans="2:6" ht="13.15" customHeight="1" x14ac:dyDescent="0.3">
      <c r="B6975" s="1173" t="s">
        <v>7728</v>
      </c>
      <c r="C6975" s="1206">
        <v>48564031.37121515</v>
      </c>
      <c r="D6975" s="1206">
        <v>3661524.4885478043</v>
      </c>
      <c r="E6975" s="1206">
        <v>11112212.376996627</v>
      </c>
      <c r="F6975" s="1210">
        <v>63337768.236759581</v>
      </c>
    </row>
    <row r="6976" spans="2:6" ht="13.15" customHeight="1" x14ac:dyDescent="0.3">
      <c r="B6976" s="1172" t="s">
        <v>7729</v>
      </c>
      <c r="C6976" s="1207">
        <v>22157092.685507666</v>
      </c>
      <c r="D6976" s="1208">
        <v>1320870.9380353717</v>
      </c>
      <c r="E6976" s="1207">
        <v>7133704.806522591</v>
      </c>
      <c r="F6976" s="1211">
        <v>30611668.430065632</v>
      </c>
    </row>
    <row r="6977" spans="2:6" ht="13.15" customHeight="1" x14ac:dyDescent="0.3">
      <c r="B6977" s="1173" t="s">
        <v>7730</v>
      </c>
      <c r="C6977" s="1206">
        <v>11742546.378062163</v>
      </c>
      <c r="D6977" s="1206">
        <v>642169.78166609292</v>
      </c>
      <c r="E6977" s="1206">
        <v>192010.22933303268</v>
      </c>
      <c r="F6977" s="1210">
        <v>12576726.389061287</v>
      </c>
    </row>
    <row r="6978" spans="2:6" ht="13.15" customHeight="1" x14ac:dyDescent="0.3">
      <c r="B6978" s="1172" t="s">
        <v>7731</v>
      </c>
      <c r="C6978" s="1207">
        <v>24441837.203462478</v>
      </c>
      <c r="D6978" s="1208">
        <v>721663.5165267617</v>
      </c>
      <c r="E6978" s="1207">
        <v>5111224.660939577</v>
      </c>
      <c r="F6978" s="1211">
        <v>30274725.380928818</v>
      </c>
    </row>
    <row r="6979" spans="2:6" ht="13.15" customHeight="1" x14ac:dyDescent="0.3">
      <c r="B6979" s="1173" t="s">
        <v>7732</v>
      </c>
      <c r="C6979" s="1206">
        <v>45546196.952053174</v>
      </c>
      <c r="D6979" s="1206">
        <v>3087632.9156875135</v>
      </c>
      <c r="E6979" s="1206">
        <v>8032942.423961699</v>
      </c>
      <c r="F6979" s="1210">
        <v>56666772.29170239</v>
      </c>
    </row>
    <row r="6980" spans="2:6" ht="13.15" customHeight="1" x14ac:dyDescent="0.3">
      <c r="B6980" s="1172" t="s">
        <v>7733</v>
      </c>
      <c r="C6980" s="1207">
        <v>74226820.315522224</v>
      </c>
      <c r="D6980" s="1208">
        <v>3695649.5207724706</v>
      </c>
      <c r="E6980" s="1207">
        <v>15080422.841916323</v>
      </c>
      <c r="F6980" s="1211">
        <v>93002892.678211018</v>
      </c>
    </row>
    <row r="6981" spans="2:6" ht="13.15" customHeight="1" x14ac:dyDescent="0.3">
      <c r="B6981" s="1173" t="s">
        <v>7734</v>
      </c>
      <c r="C6981" s="1206">
        <v>21498690.840914462</v>
      </c>
      <c r="D6981" s="1206">
        <v>881706.39961587265</v>
      </c>
      <c r="E6981" s="1206">
        <v>2487557.2203721772</v>
      </c>
      <c r="F6981" s="1210">
        <v>24867954.460902512</v>
      </c>
    </row>
    <row r="6982" spans="2:6" ht="13.15" customHeight="1" x14ac:dyDescent="0.3">
      <c r="B6982" s="1172" t="s">
        <v>7735</v>
      </c>
      <c r="C6982" s="1207">
        <v>148791716.73374295</v>
      </c>
      <c r="D6982" s="1208">
        <v>6266777.2064500693</v>
      </c>
      <c r="E6982" s="1207">
        <v>51813714.782668851</v>
      </c>
      <c r="F6982" s="1211">
        <v>206872208.72286189</v>
      </c>
    </row>
    <row r="6983" spans="2:6" ht="13.15" customHeight="1" x14ac:dyDescent="0.3">
      <c r="B6983" s="1173" t="s">
        <v>7736</v>
      </c>
      <c r="C6983" s="1206">
        <v>10313778.87457329</v>
      </c>
      <c r="D6983" s="1206">
        <v>363132.55940512591</v>
      </c>
      <c r="E6983" s="1206">
        <v>468171.56560526887</v>
      </c>
      <c r="F6983" s="1210">
        <v>11145082.999583686</v>
      </c>
    </row>
    <row r="6984" spans="2:6" ht="13.15" customHeight="1" x14ac:dyDescent="0.3">
      <c r="B6984" s="1172" t="s">
        <v>7737</v>
      </c>
      <c r="C6984" s="1207">
        <v>129545819.76133604</v>
      </c>
      <c r="D6984" s="1208">
        <v>3653728.5018045208</v>
      </c>
      <c r="E6984" s="1207">
        <v>16082604.537133891</v>
      </c>
      <c r="F6984" s="1211">
        <v>149282152.80027446</v>
      </c>
    </row>
    <row r="6985" spans="2:6" ht="13.15" customHeight="1" x14ac:dyDescent="0.3">
      <c r="B6985" s="1173" t="s">
        <v>7738</v>
      </c>
      <c r="C6985" s="1206">
        <v>49862265.452175803</v>
      </c>
      <c r="D6985" s="1206">
        <v>1306067.0065300742</v>
      </c>
      <c r="E6985" s="1206">
        <v>2480821.5546816457</v>
      </c>
      <c r="F6985" s="1210">
        <v>53649154.013387524</v>
      </c>
    </row>
    <row r="6986" spans="2:6" ht="13.15" customHeight="1" x14ac:dyDescent="0.3">
      <c r="B6986" s="1172" t="s">
        <v>7739</v>
      </c>
      <c r="C6986" s="1207">
        <v>1007264.705011216</v>
      </c>
      <c r="D6986" s="1208">
        <v>11820.629719058548</v>
      </c>
      <c r="E6986" s="1207">
        <v>1234.7924715950653</v>
      </c>
      <c r="F6986" s="1211">
        <v>1020320.1272018696</v>
      </c>
    </row>
    <row r="6987" spans="2:6" ht="13.15" customHeight="1" x14ac:dyDescent="0.3">
      <c r="B6987" s="1173" t="s">
        <v>7740</v>
      </c>
      <c r="C6987" s="1206">
        <v>2426201.2394393785</v>
      </c>
      <c r="D6987" s="1206">
        <v>29523.429941172424</v>
      </c>
      <c r="E6987" s="1206">
        <v>31178.509907775395</v>
      </c>
      <c r="F6987" s="1210">
        <v>2486903.1792883263</v>
      </c>
    </row>
    <row r="6988" spans="2:6" ht="13.15" customHeight="1" x14ac:dyDescent="0.3">
      <c r="B6988" s="1172" t="s">
        <v>7741</v>
      </c>
      <c r="C6988" s="1207">
        <v>23670106.132197272</v>
      </c>
      <c r="D6988" s="1208">
        <v>396835.42628267984</v>
      </c>
      <c r="E6988" s="1207">
        <v>1394374.8996533118</v>
      </c>
      <c r="F6988" s="1211">
        <v>25461316.458133265</v>
      </c>
    </row>
    <row r="6989" spans="2:6" ht="13.15" customHeight="1" x14ac:dyDescent="0.3">
      <c r="B6989" s="1173" t="s">
        <v>7742</v>
      </c>
      <c r="C6989" s="1206">
        <v>180790974.86138415</v>
      </c>
      <c r="D6989" s="1206">
        <v>5622679.5363655118</v>
      </c>
      <c r="E6989" s="1206">
        <v>24167433.652815968</v>
      </c>
      <c r="F6989" s="1210">
        <v>210581088.05056563</v>
      </c>
    </row>
    <row r="6990" spans="2:6" ht="13.15" customHeight="1" x14ac:dyDescent="0.3">
      <c r="B6990" s="1172" t="s">
        <v>7743</v>
      </c>
      <c r="C6990" s="1207">
        <v>7634566.7230577618</v>
      </c>
      <c r="D6990" s="1208">
        <v>44608.80501120905</v>
      </c>
      <c r="E6990" s="1207">
        <v>8643.5473011654576</v>
      </c>
      <c r="F6990" s="1211">
        <v>7687819.0753701366</v>
      </c>
    </row>
    <row r="6991" spans="2:6" ht="13.15" customHeight="1" x14ac:dyDescent="0.3">
      <c r="B6991" s="1173" t="s">
        <v>7744</v>
      </c>
      <c r="C6991" s="1206">
        <v>63593671.487712994</v>
      </c>
      <c r="D6991" s="1206">
        <v>1777273.8947951638</v>
      </c>
      <c r="E6991" s="1206">
        <v>4794863.8714024089</v>
      </c>
      <c r="F6991" s="1210">
        <v>70165809.253910571</v>
      </c>
    </row>
    <row r="6992" spans="2:6" ht="13.15" customHeight="1" x14ac:dyDescent="0.3">
      <c r="B6992" s="1172" t="s">
        <v>7745</v>
      </c>
      <c r="C6992" s="1207">
        <v>60699270.346757576</v>
      </c>
      <c r="D6992" s="1208">
        <v>2779466.2844760097</v>
      </c>
      <c r="E6992" s="1207">
        <v>10906561.403950598</v>
      </c>
      <c r="F6992" s="1211">
        <v>74385298.03518419</v>
      </c>
    </row>
    <row r="6993" spans="2:6" ht="13.15" customHeight="1" x14ac:dyDescent="0.3">
      <c r="B6993" s="1173" t="s">
        <v>7746</v>
      </c>
      <c r="C6993" s="1206">
        <v>14603767.998437658</v>
      </c>
      <c r="D6993" s="1206">
        <v>1103934.2383341736</v>
      </c>
      <c r="E6993" s="1206">
        <v>1377868.1544069627</v>
      </c>
      <c r="F6993" s="1210">
        <v>17085570.391178794</v>
      </c>
    </row>
    <row r="6994" spans="2:6" ht="13.15" customHeight="1" x14ac:dyDescent="0.3">
      <c r="B6994" s="1172" t="s">
        <v>7747</v>
      </c>
      <c r="C6994" s="1207">
        <v>47793119.547371656</v>
      </c>
      <c r="D6994" s="1208">
        <v>2878337.4087689929</v>
      </c>
      <c r="E6994" s="1207">
        <v>3891880.6515969057</v>
      </c>
      <c r="F6994" s="1211">
        <v>54563337.607737556</v>
      </c>
    </row>
    <row r="6995" spans="2:6" ht="13.15" customHeight="1" x14ac:dyDescent="0.3">
      <c r="B6995" s="1173" t="s">
        <v>7748</v>
      </c>
      <c r="C6995" s="1206">
        <v>30039072.129926458</v>
      </c>
      <c r="D6995" s="1206">
        <v>1075944.6758208312</v>
      </c>
      <c r="E6995" s="1206">
        <v>2399414.0263967835</v>
      </c>
      <c r="F6995" s="1210">
        <v>33514430.832144074</v>
      </c>
    </row>
    <row r="6996" spans="2:6" ht="13.15" customHeight="1" x14ac:dyDescent="0.3">
      <c r="B6996" s="1172" t="s">
        <v>7749</v>
      </c>
      <c r="C6996" s="1207">
        <v>28537.11852343013</v>
      </c>
      <c r="D6996" s="1208">
        <v>10554.133677730848</v>
      </c>
      <c r="E6996" s="1207">
        <v>0</v>
      </c>
      <c r="F6996" s="1211">
        <v>39091.252201160976</v>
      </c>
    </row>
    <row r="6997" spans="2:6" ht="13.15" customHeight="1" x14ac:dyDescent="0.3">
      <c r="B6997" s="1173" t="s">
        <v>7750</v>
      </c>
      <c r="C6997" s="1206">
        <v>37016875.503234468</v>
      </c>
      <c r="D6997" s="1206">
        <v>1674364.0553481695</v>
      </c>
      <c r="E6997" s="1206">
        <v>6912923.9126013927</v>
      </c>
      <c r="F6997" s="1210">
        <v>45604163.47118403</v>
      </c>
    </row>
    <row r="6998" spans="2:6" ht="13.15" customHeight="1" x14ac:dyDescent="0.3">
      <c r="B6998" s="1172" t="s">
        <v>7751</v>
      </c>
      <c r="C6998" s="1207">
        <v>15964537.965923324</v>
      </c>
      <c r="D6998" s="1208">
        <v>718187.68850222882</v>
      </c>
      <c r="E6998" s="1207">
        <v>1747910.4831663948</v>
      </c>
      <c r="F6998" s="1211">
        <v>18430636.137591951</v>
      </c>
    </row>
    <row r="6999" spans="2:6" ht="13.15" customHeight="1" x14ac:dyDescent="0.3">
      <c r="B6999" s="1173" t="s">
        <v>7752</v>
      </c>
      <c r="C6999" s="1206">
        <v>12421565.949435452</v>
      </c>
      <c r="D6999" s="1206">
        <v>387561.86082451354</v>
      </c>
      <c r="E6999" s="1206">
        <v>270851.72864437761</v>
      </c>
      <c r="F6999" s="1210">
        <v>13079979.538904345</v>
      </c>
    </row>
    <row r="7000" spans="2:6" ht="13.15" customHeight="1" x14ac:dyDescent="0.3">
      <c r="B7000" s="1172" t="s">
        <v>7753</v>
      </c>
      <c r="C7000" s="1207">
        <v>44401025.597718209</v>
      </c>
      <c r="D7000" s="1208">
        <v>2174193.7541472642</v>
      </c>
      <c r="E7000" s="1207">
        <v>2717683.1353142313</v>
      </c>
      <c r="F7000" s="1211">
        <v>49292902.487179704</v>
      </c>
    </row>
    <row r="7001" spans="2:6" ht="13.15" customHeight="1" x14ac:dyDescent="0.3">
      <c r="B7001" s="1173" t="s">
        <v>7754</v>
      </c>
      <c r="C7001" s="1206">
        <v>3647152.9802839342</v>
      </c>
      <c r="D7001" s="1206">
        <v>66054.804644358126</v>
      </c>
      <c r="E7001" s="1206">
        <v>245106.30561162048</v>
      </c>
      <c r="F7001" s="1210">
        <v>3958314.0905399132</v>
      </c>
    </row>
    <row r="7002" spans="2:6" ht="13.15" customHeight="1" x14ac:dyDescent="0.3">
      <c r="B7002" s="1172" t="s">
        <v>7755</v>
      </c>
      <c r="C7002" s="1207">
        <v>4945796.6849554377</v>
      </c>
      <c r="D7002" s="1208">
        <v>169527.5312208313</v>
      </c>
      <c r="E7002" s="1207">
        <v>3766.1170383649487</v>
      </c>
      <c r="F7002" s="1211">
        <v>5119090.3332146332</v>
      </c>
    </row>
    <row r="7003" spans="2:6" ht="13.15" customHeight="1" x14ac:dyDescent="0.3">
      <c r="B7003" s="1173" t="s">
        <v>7756</v>
      </c>
      <c r="C7003" s="1206">
        <v>41143151.683990717</v>
      </c>
      <c r="D7003" s="1206">
        <v>2267787.8116013836</v>
      </c>
      <c r="E7003" s="1206">
        <v>14137975.507487915</v>
      </c>
      <c r="F7003" s="1210">
        <v>57548915.003080018</v>
      </c>
    </row>
    <row r="7004" spans="2:6" ht="13.15" customHeight="1" x14ac:dyDescent="0.3">
      <c r="B7004" s="1172" t="s">
        <v>7757</v>
      </c>
      <c r="C7004" s="1207">
        <v>32046091.771916408</v>
      </c>
      <c r="D7004" s="1208">
        <v>1490496.974503861</v>
      </c>
      <c r="E7004" s="1207">
        <v>3660786.4024245972</v>
      </c>
      <c r="F7004" s="1211">
        <v>37197375.148844868</v>
      </c>
    </row>
    <row r="7005" spans="2:6" ht="13.15" customHeight="1" x14ac:dyDescent="0.3">
      <c r="B7005" s="1173" t="s">
        <v>7758</v>
      </c>
      <c r="C7005" s="1206">
        <v>1713954221.512042</v>
      </c>
      <c r="D7005" s="1206">
        <v>34501547.425571576</v>
      </c>
      <c r="E7005" s="1206">
        <v>314704129.19536734</v>
      </c>
      <c r="F7005" s="1210">
        <v>2063159898.1329811</v>
      </c>
    </row>
    <row r="7006" spans="2:6" ht="13.15" customHeight="1" x14ac:dyDescent="0.3">
      <c r="B7006" s="1172" t="s">
        <v>7759</v>
      </c>
      <c r="C7006" s="1207">
        <v>97290956.438116625</v>
      </c>
      <c r="D7006" s="1208">
        <v>3696972.3055267427</v>
      </c>
      <c r="E7006" s="1207">
        <v>12415729.378035888</v>
      </c>
      <c r="F7006" s="1211">
        <v>113403658.12167926</v>
      </c>
    </row>
    <row r="7007" spans="2:6" ht="13.15" customHeight="1" x14ac:dyDescent="0.3">
      <c r="B7007" s="1173" t="s">
        <v>7760</v>
      </c>
      <c r="C7007" s="1206">
        <v>29481301.176968507</v>
      </c>
      <c r="D7007" s="1206">
        <v>504867.53860793257</v>
      </c>
      <c r="E7007" s="1206">
        <v>962016.86886130017</v>
      </c>
      <c r="F7007" s="1210">
        <v>30948185.584437739</v>
      </c>
    </row>
    <row r="7008" spans="2:6" ht="13.15" customHeight="1" x14ac:dyDescent="0.3">
      <c r="B7008" s="1172" t="s">
        <v>7761</v>
      </c>
      <c r="C7008" s="1207">
        <v>22629388.824132279</v>
      </c>
      <c r="D7008" s="1208">
        <v>468420.59697416885</v>
      </c>
      <c r="E7008" s="1207">
        <v>658947.00246670668</v>
      </c>
      <c r="F7008" s="1211">
        <v>23756756.423573155</v>
      </c>
    </row>
    <row r="7009" spans="2:6" ht="13.15" customHeight="1" x14ac:dyDescent="0.3">
      <c r="B7009" s="1173" t="s">
        <v>7762</v>
      </c>
      <c r="C7009" s="1206">
        <v>2751032.8421534463</v>
      </c>
      <c r="D7009" s="1206">
        <v>8865.4722892939117</v>
      </c>
      <c r="E7009" s="1206">
        <v>1913.9283309723512</v>
      </c>
      <c r="F7009" s="1210">
        <v>2761812.2427737126</v>
      </c>
    </row>
    <row r="7010" spans="2:6" ht="13.15" customHeight="1" x14ac:dyDescent="0.3">
      <c r="B7010" s="1172" t="s">
        <v>7763</v>
      </c>
      <c r="C7010" s="1207">
        <v>30937103.845374297</v>
      </c>
      <c r="D7010" s="1208">
        <v>915029.31768102769</v>
      </c>
      <c r="E7010" s="1207">
        <v>4025979.114012131</v>
      </c>
      <c r="F7010" s="1211">
        <v>35878112.27706746</v>
      </c>
    </row>
    <row r="7011" spans="2:6" ht="13.15" customHeight="1" x14ac:dyDescent="0.3">
      <c r="B7011" s="1173" t="s">
        <v>7764</v>
      </c>
      <c r="C7011" s="1206">
        <v>93374680.679795951</v>
      </c>
      <c r="D7011" s="1206">
        <v>2247256.5035536368</v>
      </c>
      <c r="E7011" s="1206">
        <v>4829787.1544143548</v>
      </c>
      <c r="F7011" s="1210">
        <v>100451724.33776395</v>
      </c>
    </row>
    <row r="7012" spans="2:6" ht="13.15" customHeight="1" x14ac:dyDescent="0.3">
      <c r="B7012" s="1172" t="s">
        <v>7765</v>
      </c>
      <c r="C7012" s="1207">
        <v>3767445.810040595</v>
      </c>
      <c r="D7012" s="1208">
        <v>2338570.8681333638</v>
      </c>
      <c r="E7012" s="1207">
        <v>1415874.7875544815</v>
      </c>
      <c r="F7012" s="1211">
        <v>7521891.4657284413</v>
      </c>
    </row>
    <row r="7013" spans="2:6" ht="13.15" customHeight="1" x14ac:dyDescent="0.3">
      <c r="B7013" s="1173" t="s">
        <v>7766</v>
      </c>
      <c r="C7013" s="1206">
        <v>35925228.313785553</v>
      </c>
      <c r="D7013" s="1206">
        <v>1134991.5357031764</v>
      </c>
      <c r="E7013" s="1206">
        <v>6668815.5772220483</v>
      </c>
      <c r="F7013" s="1210">
        <v>43729035.426710777</v>
      </c>
    </row>
    <row r="7014" spans="2:6" ht="13.15" customHeight="1" x14ac:dyDescent="0.3">
      <c r="B7014" s="1172" t="s">
        <v>7767</v>
      </c>
      <c r="C7014" s="1207">
        <v>36911465.668305822</v>
      </c>
      <c r="D7014" s="1208">
        <v>1020894.3145577862</v>
      </c>
      <c r="E7014" s="1207">
        <v>741739.8376871557</v>
      </c>
      <c r="F7014" s="1211">
        <v>38674099.820550762</v>
      </c>
    </row>
    <row r="7015" spans="2:6" ht="13.15" customHeight="1" x14ac:dyDescent="0.3">
      <c r="B7015" s="1173" t="s">
        <v>7768</v>
      </c>
      <c r="C7015" s="1206">
        <v>13839956.318915799</v>
      </c>
      <c r="D7015" s="1206">
        <v>1457568.0774293412</v>
      </c>
      <c r="E7015" s="1206">
        <v>442487.8821960917</v>
      </c>
      <c r="F7015" s="1210">
        <v>15740012.278541232</v>
      </c>
    </row>
    <row r="7016" spans="2:6" ht="13.15" customHeight="1" x14ac:dyDescent="0.3">
      <c r="B7016" s="1172" t="s">
        <v>7769</v>
      </c>
      <c r="C7016" s="1207">
        <v>7831186.1042718263</v>
      </c>
      <c r="D7016" s="1208">
        <v>387013.04587327148</v>
      </c>
      <c r="E7016" s="1207">
        <v>86682.431505973582</v>
      </c>
      <c r="F7016" s="1211">
        <v>8304881.5816510711</v>
      </c>
    </row>
    <row r="7017" spans="2:6" ht="13.15" customHeight="1" x14ac:dyDescent="0.3">
      <c r="B7017" s="1173" t="s">
        <v>7770</v>
      </c>
      <c r="C7017" s="1206">
        <v>52724169.778736062</v>
      </c>
      <c r="D7017" s="1206">
        <v>2747606.8729474987</v>
      </c>
      <c r="E7017" s="1206">
        <v>16592902.350815944</v>
      </c>
      <c r="F7017" s="1210">
        <v>72064679.002499506</v>
      </c>
    </row>
    <row r="7018" spans="2:6" ht="13.15" customHeight="1" x14ac:dyDescent="0.3">
      <c r="B7018" s="1172" t="s">
        <v>7771</v>
      </c>
      <c r="C7018" s="1207">
        <v>6354629.1678489866</v>
      </c>
      <c r="D7018" s="1208">
        <v>119346.1436277804</v>
      </c>
      <c r="E7018" s="1207">
        <v>5247.8680042790284</v>
      </c>
      <c r="F7018" s="1211">
        <v>6479223.1794810463</v>
      </c>
    </row>
    <row r="7019" spans="2:6" ht="13.15" customHeight="1" x14ac:dyDescent="0.3">
      <c r="B7019" s="1173" t="s">
        <v>7772</v>
      </c>
      <c r="C7019" s="1206">
        <v>1257271.7098743764</v>
      </c>
      <c r="D7019" s="1206">
        <v>116672.42976275526</v>
      </c>
      <c r="E7019" s="1206">
        <v>0</v>
      </c>
      <c r="F7019" s="1210">
        <v>1373944.1396371317</v>
      </c>
    </row>
    <row r="7020" spans="2:6" ht="13.15" customHeight="1" x14ac:dyDescent="0.3">
      <c r="B7020" s="1172" t="s">
        <v>7773</v>
      </c>
      <c r="C7020" s="1207">
        <v>42607692.991561607</v>
      </c>
      <c r="D7020" s="1208">
        <v>2504622.571329663</v>
      </c>
      <c r="E7020" s="1207">
        <v>5352763.6247410281</v>
      </c>
      <c r="F7020" s="1211">
        <v>50465079.187632293</v>
      </c>
    </row>
    <row r="7021" spans="2:6" ht="13.15" customHeight="1" x14ac:dyDescent="0.3">
      <c r="B7021" s="1173" t="s">
        <v>7774</v>
      </c>
      <c r="C7021" s="1206">
        <v>24571141.754858118</v>
      </c>
      <c r="D7021" s="1206">
        <v>1793273.9614506033</v>
      </c>
      <c r="E7021" s="1206">
        <v>20519163.896731</v>
      </c>
      <c r="F7021" s="1210">
        <v>46883579.613039717</v>
      </c>
    </row>
    <row r="7022" spans="2:6" ht="13.15" customHeight="1" x14ac:dyDescent="0.3">
      <c r="B7022" s="1172" t="s">
        <v>7775</v>
      </c>
      <c r="C7022" s="1207">
        <v>13028491.747696919</v>
      </c>
      <c r="D7022" s="1208">
        <v>412877.70947283058</v>
      </c>
      <c r="E7022" s="1207">
        <v>1096989.6317650559</v>
      </c>
      <c r="F7022" s="1211">
        <v>14538359.088934807</v>
      </c>
    </row>
    <row r="7023" spans="2:6" ht="13.15" customHeight="1" x14ac:dyDescent="0.3">
      <c r="B7023" s="1173" t="s">
        <v>7776</v>
      </c>
      <c r="C7023" s="1206">
        <v>175182.40701225292</v>
      </c>
      <c r="D7023" s="1206">
        <v>0</v>
      </c>
      <c r="E7023" s="1206">
        <v>6090490.3868955001</v>
      </c>
      <c r="F7023" s="1210">
        <v>6265672.7939077532</v>
      </c>
    </row>
    <row r="7024" spans="2:6" ht="13.15" customHeight="1" x14ac:dyDescent="0.3">
      <c r="B7024" s="1172" t="s">
        <v>7777</v>
      </c>
      <c r="C7024" s="1207">
        <v>153204046.80591831</v>
      </c>
      <c r="D7024" s="1208">
        <v>4990515.0734259114</v>
      </c>
      <c r="E7024" s="1207">
        <v>84130929.840463236</v>
      </c>
      <c r="F7024" s="1211">
        <v>242325491.71980745</v>
      </c>
    </row>
    <row r="7025" spans="2:6" ht="13.15" customHeight="1" x14ac:dyDescent="0.3">
      <c r="B7025" s="1173" t="s">
        <v>7778</v>
      </c>
      <c r="C7025" s="1206">
        <v>48841346.623469159</v>
      </c>
      <c r="D7025" s="1206">
        <v>1490215.5309391222</v>
      </c>
      <c r="E7025" s="1206">
        <v>2659160.9511967367</v>
      </c>
      <c r="F7025" s="1210">
        <v>52990723.105605021</v>
      </c>
    </row>
    <row r="7026" spans="2:6" ht="13.15" customHeight="1" x14ac:dyDescent="0.3">
      <c r="B7026" s="1172" t="s">
        <v>7779</v>
      </c>
      <c r="C7026" s="1207">
        <v>900625.99894997699</v>
      </c>
      <c r="D7026" s="1208">
        <v>5910.3148595292741</v>
      </c>
      <c r="E7026" s="1207">
        <v>1666.9698366533382</v>
      </c>
      <c r="F7026" s="1211">
        <v>908203.28364615957</v>
      </c>
    </row>
    <row r="7027" spans="2:6" ht="13.15" customHeight="1" x14ac:dyDescent="0.3">
      <c r="B7027" s="1173" t="s">
        <v>7780</v>
      </c>
      <c r="C7027" s="1206">
        <v>592992174.65400231</v>
      </c>
      <c r="D7027" s="1206">
        <v>12963290.591900872</v>
      </c>
      <c r="E7027" s="1206">
        <v>96342117.893101394</v>
      </c>
      <c r="F7027" s="1210">
        <v>702297583.13900447</v>
      </c>
    </row>
    <row r="7028" spans="2:6" ht="13.15" customHeight="1" x14ac:dyDescent="0.3">
      <c r="B7028" s="1172" t="s">
        <v>7781</v>
      </c>
      <c r="C7028" s="1207">
        <v>80367625.906300887</v>
      </c>
      <c r="D7028" s="1208">
        <v>2037735.8417833238</v>
      </c>
      <c r="E7028" s="1207">
        <v>8758984.1884515658</v>
      </c>
      <c r="F7028" s="1211">
        <v>91164345.936535776</v>
      </c>
    </row>
    <row r="7029" spans="2:6" ht="13.15" customHeight="1" x14ac:dyDescent="0.3">
      <c r="B7029" s="1173" t="s">
        <v>7782</v>
      </c>
      <c r="C7029" s="1206">
        <v>24510517.445650447</v>
      </c>
      <c r="D7029" s="1206">
        <v>1371657.429292612</v>
      </c>
      <c r="E7029" s="1206">
        <v>460021.93529274152</v>
      </c>
      <c r="F7029" s="1210">
        <v>26342196.810235802</v>
      </c>
    </row>
    <row r="7030" spans="2:6" ht="13.15" customHeight="1" x14ac:dyDescent="0.3">
      <c r="B7030" s="1172" t="s">
        <v>7783</v>
      </c>
      <c r="C7030" s="1207">
        <v>57146057.737498172</v>
      </c>
      <c r="D7030" s="1208">
        <v>1686156.5407107545</v>
      </c>
      <c r="E7030" s="1207">
        <v>11766542.345388254</v>
      </c>
      <c r="F7030" s="1211">
        <v>70598756.623597175</v>
      </c>
    </row>
    <row r="7031" spans="2:6" ht="13.15" customHeight="1" x14ac:dyDescent="0.3">
      <c r="B7031" s="1173" t="s">
        <v>7784</v>
      </c>
      <c r="C7031" s="1206">
        <v>185422.99978381878</v>
      </c>
      <c r="D7031" s="1206">
        <v>2955.1574297646371</v>
      </c>
      <c r="E7031" s="1206">
        <v>0</v>
      </c>
      <c r="F7031" s="1210">
        <v>188378.15721358341</v>
      </c>
    </row>
    <row r="7032" spans="2:6" ht="13.15" customHeight="1" x14ac:dyDescent="0.3">
      <c r="B7032" s="1172" t="s">
        <v>7785</v>
      </c>
      <c r="C7032" s="1207">
        <v>62196035.386249691</v>
      </c>
      <c r="D7032" s="1208">
        <v>2503890.8180613397</v>
      </c>
      <c r="E7032" s="1207">
        <v>12914769.05574061</v>
      </c>
      <c r="F7032" s="1211">
        <v>77614695.260051638</v>
      </c>
    </row>
    <row r="7033" spans="2:6" ht="13.15" customHeight="1" x14ac:dyDescent="0.3">
      <c r="B7033" s="1173" t="s">
        <v>7786</v>
      </c>
      <c r="C7033" s="1206">
        <v>17952168.752265777</v>
      </c>
      <c r="D7033" s="1206">
        <v>399143.2635135437</v>
      </c>
      <c r="E7033" s="1206">
        <v>264183.84929776419</v>
      </c>
      <c r="F7033" s="1210">
        <v>18615495.865077086</v>
      </c>
    </row>
    <row r="7034" spans="2:6" ht="13.15" customHeight="1" x14ac:dyDescent="0.3">
      <c r="B7034" s="1172" t="s">
        <v>7787</v>
      </c>
      <c r="C7034" s="1207">
        <v>20349013.625760004</v>
      </c>
      <c r="D7034" s="1208">
        <v>336409.49293311138</v>
      </c>
      <c r="E7034" s="1207">
        <v>633016.3605632101</v>
      </c>
      <c r="F7034" s="1211">
        <v>21318439.479256328</v>
      </c>
    </row>
    <row r="7035" spans="2:6" ht="13.15" customHeight="1" x14ac:dyDescent="0.3">
      <c r="B7035" s="1173" t="s">
        <v>7788</v>
      </c>
      <c r="C7035" s="1206">
        <v>696633.39094038529</v>
      </c>
      <c r="D7035" s="1206">
        <v>22867.2896350835</v>
      </c>
      <c r="E7035" s="1206">
        <v>308.69811789876633</v>
      </c>
      <c r="F7035" s="1210">
        <v>719809.37869336759</v>
      </c>
    </row>
    <row r="7036" spans="2:6" ht="13.15" customHeight="1" x14ac:dyDescent="0.3">
      <c r="B7036" s="1172" t="s">
        <v>7789</v>
      </c>
      <c r="C7036" s="1207">
        <v>20301224.192826021</v>
      </c>
      <c r="D7036" s="1208">
        <v>326615.25688017718</v>
      </c>
      <c r="E7036" s="1207">
        <v>6420.92085229434</v>
      </c>
      <c r="F7036" s="1211">
        <v>20634260.370558493</v>
      </c>
    </row>
    <row r="7037" spans="2:6" ht="13.15" customHeight="1" x14ac:dyDescent="0.3">
      <c r="B7037" s="1173" t="s">
        <v>7790</v>
      </c>
      <c r="C7037" s="1206">
        <v>23019350.596873511</v>
      </c>
      <c r="D7037" s="1206">
        <v>584037.61336915148</v>
      </c>
      <c r="E7037" s="1206">
        <v>3276027.9063888672</v>
      </c>
      <c r="F7037" s="1210">
        <v>26879416.11663153</v>
      </c>
    </row>
    <row r="7038" spans="2:6" ht="13.15" customHeight="1" x14ac:dyDescent="0.3">
      <c r="B7038" s="1172" t="s">
        <v>7791</v>
      </c>
      <c r="C7038" s="1207">
        <v>13407120.59777095</v>
      </c>
      <c r="D7038" s="1208">
        <v>326221.2358895418</v>
      </c>
      <c r="E7038" s="1207">
        <v>281594.42314725462</v>
      </c>
      <c r="F7038" s="1211">
        <v>14014936.256807745</v>
      </c>
    </row>
    <row r="7039" spans="2:6" ht="13.15" customHeight="1" x14ac:dyDescent="0.3">
      <c r="B7039" s="1173" t="s">
        <v>7792</v>
      </c>
      <c r="C7039" s="1206">
        <v>15421923.090267282</v>
      </c>
      <c r="D7039" s="1206">
        <v>307195.65091315238</v>
      </c>
      <c r="E7039" s="1206">
        <v>109464.35260690254</v>
      </c>
      <c r="F7039" s="1210">
        <v>15838583.093787337</v>
      </c>
    </row>
    <row r="7040" spans="2:6" ht="13.15" customHeight="1" x14ac:dyDescent="0.3">
      <c r="B7040" s="1172" t="s">
        <v>7793</v>
      </c>
      <c r="C7040" s="1207">
        <v>28848432.543685742</v>
      </c>
      <c r="D7040" s="1208">
        <v>678546.36240867141</v>
      </c>
      <c r="E7040" s="1207">
        <v>4453711.2261726623</v>
      </c>
      <c r="F7040" s="1211">
        <v>33980690.132267073</v>
      </c>
    </row>
    <row r="7041" spans="2:6" ht="13.15" customHeight="1" x14ac:dyDescent="0.3">
      <c r="B7041" s="1173" t="s">
        <v>7794</v>
      </c>
      <c r="C7041" s="1206">
        <v>72025775.575820312</v>
      </c>
      <c r="D7041" s="1206">
        <v>2255066.562475157</v>
      </c>
      <c r="E7041" s="1206">
        <v>3297328.0765238823</v>
      </c>
      <c r="F7041" s="1210">
        <v>77578170.214819357</v>
      </c>
    </row>
    <row r="7042" spans="2:6" ht="13.15" customHeight="1" x14ac:dyDescent="0.3">
      <c r="B7042" s="1172" t="s">
        <v>7795</v>
      </c>
      <c r="C7042" s="1207">
        <v>2367078.8838382051</v>
      </c>
      <c r="D7042" s="1208">
        <v>23922.703002856582</v>
      </c>
      <c r="E7042" s="1207">
        <v>328454.7974442874</v>
      </c>
      <c r="F7042" s="1211">
        <v>2719456.3842853489</v>
      </c>
    </row>
    <row r="7043" spans="2:6" ht="13.15" customHeight="1" x14ac:dyDescent="0.3">
      <c r="B7043" s="1173" t="s">
        <v>7796</v>
      </c>
      <c r="C7043" s="1206">
        <v>28044341.199262384</v>
      </c>
      <c r="D7043" s="1206">
        <v>582954.05564490415</v>
      </c>
      <c r="E7043" s="1206">
        <v>396985.77961781347</v>
      </c>
      <c r="F7043" s="1210">
        <v>29024281.0345251</v>
      </c>
    </row>
    <row r="7044" spans="2:6" ht="13.15" customHeight="1" x14ac:dyDescent="0.3">
      <c r="B7044" s="1172" t="s">
        <v>7797</v>
      </c>
      <c r="C7044" s="1207">
        <v>370218182.96012211</v>
      </c>
      <c r="D7044" s="1208">
        <v>11104609.146004809</v>
      </c>
      <c r="E7044" s="1207">
        <v>74236698.156855166</v>
      </c>
      <c r="F7044" s="1211">
        <v>455559490.26298207</v>
      </c>
    </row>
    <row r="7045" spans="2:6" ht="13.15" customHeight="1" x14ac:dyDescent="0.3">
      <c r="B7045" s="1173" t="s">
        <v>7798</v>
      </c>
      <c r="C7045" s="1206">
        <v>42466918.976261787</v>
      </c>
      <c r="D7045" s="1206">
        <v>3092966.2712393273</v>
      </c>
      <c r="E7045" s="1206">
        <v>2666349.1235388047</v>
      </c>
      <c r="F7045" s="1210">
        <v>48226234.37103992</v>
      </c>
    </row>
    <row r="7046" spans="2:6" ht="13.15" customHeight="1" x14ac:dyDescent="0.3">
      <c r="B7046" s="1172" t="s">
        <v>7799</v>
      </c>
      <c r="C7046" s="1207">
        <v>59579632.203733087</v>
      </c>
      <c r="D7046" s="1208">
        <v>3354483.6315952595</v>
      </c>
      <c r="E7046" s="1207">
        <v>6350537.6814134205</v>
      </c>
      <c r="F7046" s="1211">
        <v>69284653.516741768</v>
      </c>
    </row>
    <row r="7047" spans="2:6" ht="13.15" customHeight="1" x14ac:dyDescent="0.3">
      <c r="B7047" s="1173" t="s">
        <v>7800</v>
      </c>
      <c r="C7047" s="1206">
        <v>25296585.346795842</v>
      </c>
      <c r="D7047" s="1206">
        <v>1547658.1625024523</v>
      </c>
      <c r="E7047" s="1206">
        <v>4662430.3546394948</v>
      </c>
      <c r="F7047" s="1210">
        <v>31506673.863937788</v>
      </c>
    </row>
    <row r="7048" spans="2:6" ht="13.15" customHeight="1" x14ac:dyDescent="0.3">
      <c r="B7048" s="1172" t="s">
        <v>7801</v>
      </c>
      <c r="C7048" s="1207">
        <v>56431673.985753745</v>
      </c>
      <c r="D7048" s="1208">
        <v>2020595.9286906892</v>
      </c>
      <c r="E7048" s="1207">
        <v>15366718.165681593</v>
      </c>
      <c r="F7048" s="1211">
        <v>73818988.080126017</v>
      </c>
    </row>
    <row r="7049" spans="2:6" ht="13.15" customHeight="1" x14ac:dyDescent="0.3">
      <c r="B7049" s="1173" t="s">
        <v>7802</v>
      </c>
      <c r="C7049" s="1206">
        <v>2668015.7700852868</v>
      </c>
      <c r="D7049" s="1206">
        <v>53052.111953393724</v>
      </c>
      <c r="E7049" s="1206">
        <v>844474.57132386509</v>
      </c>
      <c r="F7049" s="1210">
        <v>3565542.4533625455</v>
      </c>
    </row>
    <row r="7050" spans="2:6" ht="13.15" customHeight="1" x14ac:dyDescent="0.3">
      <c r="B7050" s="1172" t="s">
        <v>7803</v>
      </c>
      <c r="C7050" s="1207">
        <v>25580591.119660597</v>
      </c>
      <c r="D7050" s="1208">
        <v>1037724.6397292078</v>
      </c>
      <c r="E7050" s="1207">
        <v>42654107.086769134</v>
      </c>
      <c r="F7050" s="1211">
        <v>69272422.846158937</v>
      </c>
    </row>
    <row r="7051" spans="2:6" ht="13.15" customHeight="1" x14ac:dyDescent="0.3">
      <c r="B7051" s="1173" t="s">
        <v>7804</v>
      </c>
      <c r="C7051" s="1206">
        <v>35757282.592331856</v>
      </c>
      <c r="D7051" s="1206">
        <v>2303249.7007585573</v>
      </c>
      <c r="E7051" s="1206">
        <v>5728881.4115888858</v>
      </c>
      <c r="F7051" s="1210">
        <v>43789413.704679295</v>
      </c>
    </row>
    <row r="7052" spans="2:6" ht="13.15" customHeight="1" x14ac:dyDescent="0.3">
      <c r="B7052" s="1172" t="s">
        <v>7805</v>
      </c>
      <c r="C7052" s="1207">
        <v>78978182.27905488</v>
      </c>
      <c r="D7052" s="1208">
        <v>3532496.6862929869</v>
      </c>
      <c r="E7052" s="1207">
        <v>9217169.2475840505</v>
      </c>
      <c r="F7052" s="1211">
        <v>91727848.212931916</v>
      </c>
    </row>
    <row r="7053" spans="2:6" ht="13.15" customHeight="1" x14ac:dyDescent="0.3">
      <c r="B7053" s="1173" t="s">
        <v>7806</v>
      </c>
      <c r="C7053" s="1206">
        <v>60268619.285404064</v>
      </c>
      <c r="D7053" s="1206">
        <v>2363731.9228210743</v>
      </c>
      <c r="E7053" s="1206">
        <v>20761911.261109486</v>
      </c>
      <c r="F7053" s="1210">
        <v>83394262.469334632</v>
      </c>
    </row>
    <row r="7054" spans="2:6" ht="13.15" customHeight="1" x14ac:dyDescent="0.3">
      <c r="B7054" s="1172" t="s">
        <v>7807</v>
      </c>
      <c r="C7054" s="1207">
        <v>10495924.884670213</v>
      </c>
      <c r="D7054" s="1208">
        <v>431664.06741919153</v>
      </c>
      <c r="E7054" s="1207">
        <v>1564919.3791132644</v>
      </c>
      <c r="F7054" s="1211">
        <v>12492508.331202669</v>
      </c>
    </row>
    <row r="7055" spans="2:6" ht="13.15" customHeight="1" x14ac:dyDescent="0.3">
      <c r="B7055" s="1173" t="s">
        <v>7808</v>
      </c>
      <c r="C7055" s="1206">
        <v>90697926.270545632</v>
      </c>
      <c r="D7055" s="1206">
        <v>3390367.6860995442</v>
      </c>
      <c r="E7055" s="1206">
        <v>28195475.283103935</v>
      </c>
      <c r="F7055" s="1210">
        <v>122283769.2397491</v>
      </c>
    </row>
    <row r="7056" spans="2:6" ht="13.15" customHeight="1" x14ac:dyDescent="0.3">
      <c r="B7056" s="1172" t="s">
        <v>7809</v>
      </c>
      <c r="C7056" s="1207">
        <v>15068144.745318931</v>
      </c>
      <c r="D7056" s="1208">
        <v>381313.81368729682</v>
      </c>
      <c r="E7056" s="1207">
        <v>254182.0302778442</v>
      </c>
      <c r="F7056" s="1211">
        <v>15703640.589284072</v>
      </c>
    </row>
    <row r="7057" spans="2:6" ht="13.15" customHeight="1" x14ac:dyDescent="0.3">
      <c r="B7057" s="1173" t="s">
        <v>7810</v>
      </c>
      <c r="C7057" s="1206">
        <v>2700239.5020064805</v>
      </c>
      <c r="D7057" s="1206">
        <v>263206.02174437029</v>
      </c>
      <c r="E7057" s="1206">
        <v>802.6151065367925</v>
      </c>
      <c r="F7057" s="1210">
        <v>2964248.1388573879</v>
      </c>
    </row>
    <row r="7058" spans="2:6" ht="13.15" customHeight="1" x14ac:dyDescent="0.3">
      <c r="B7058" s="1172" t="s">
        <v>7811</v>
      </c>
      <c r="C7058" s="1207">
        <v>3232613.7848909497</v>
      </c>
      <c r="D7058" s="1208">
        <v>18293.831708066798</v>
      </c>
      <c r="E7058" s="1207">
        <v>125701.87360837766</v>
      </c>
      <c r="F7058" s="1211">
        <v>3376609.4902073941</v>
      </c>
    </row>
    <row r="7059" spans="2:6" ht="13.15" customHeight="1" x14ac:dyDescent="0.3">
      <c r="B7059" s="1173" t="s">
        <v>7812</v>
      </c>
      <c r="C7059" s="1206">
        <v>24973119.156451315</v>
      </c>
      <c r="D7059" s="1206">
        <v>1024299.7816911342</v>
      </c>
      <c r="E7059" s="1206">
        <v>1302706.0575327934</v>
      </c>
      <c r="F7059" s="1210">
        <v>27300124.995675243</v>
      </c>
    </row>
    <row r="7060" spans="2:6" ht="13.15" customHeight="1" x14ac:dyDescent="0.3">
      <c r="B7060" s="1172" t="s">
        <v>7813</v>
      </c>
      <c r="C7060" s="1207">
        <v>8043780.8102095341</v>
      </c>
      <c r="D7060" s="1208">
        <v>239367.75181093556</v>
      </c>
      <c r="E7060" s="1207">
        <v>716920.5090080949</v>
      </c>
      <c r="F7060" s="1211">
        <v>9000069.0710285641</v>
      </c>
    </row>
    <row r="7061" spans="2:6" ht="13.15" customHeight="1" x14ac:dyDescent="0.3">
      <c r="B7061" s="1173" t="s">
        <v>7814</v>
      </c>
      <c r="C7061" s="1206">
        <v>124300178.52002917</v>
      </c>
      <c r="D7061" s="1206">
        <v>5781652.9339086143</v>
      </c>
      <c r="E7061" s="1206">
        <v>25276494.758742932</v>
      </c>
      <c r="F7061" s="1210">
        <v>155358326.21268073</v>
      </c>
    </row>
    <row r="7062" spans="2:6" ht="13.15" customHeight="1" x14ac:dyDescent="0.3">
      <c r="B7062" s="1172" t="s">
        <v>7815</v>
      </c>
      <c r="C7062" s="1207">
        <v>36139188.432092793</v>
      </c>
      <c r="D7062" s="1208">
        <v>1295048.4909705233</v>
      </c>
      <c r="E7062" s="1207">
        <v>16331613.238513252</v>
      </c>
      <c r="F7062" s="1211">
        <v>53765850.161576569</v>
      </c>
    </row>
    <row r="7063" spans="2:6" ht="13.15" customHeight="1" x14ac:dyDescent="0.3">
      <c r="B7063" s="1173" t="s">
        <v>7816</v>
      </c>
      <c r="C7063" s="1206">
        <v>4705211.0254421169</v>
      </c>
      <c r="D7063" s="1206">
        <v>197714.10422949109</v>
      </c>
      <c r="E7063" s="1206">
        <v>1481.7509659140785</v>
      </c>
      <c r="F7063" s="1210">
        <v>4904406.8806375219</v>
      </c>
    </row>
    <row r="7064" spans="2:6" ht="13.15" customHeight="1" x14ac:dyDescent="0.3">
      <c r="B7064" s="1172" t="s">
        <v>7817</v>
      </c>
      <c r="C7064" s="1207">
        <v>31894940.622608099</v>
      </c>
      <c r="D7064" s="1208">
        <v>1311709.9500031013</v>
      </c>
      <c r="E7064" s="1207">
        <v>265621.48581061489</v>
      </c>
      <c r="F7064" s="1211">
        <v>33472272.058421817</v>
      </c>
    </row>
    <row r="7065" spans="2:6" ht="13.15" customHeight="1" x14ac:dyDescent="0.3">
      <c r="B7065" s="1173" t="s">
        <v>7818</v>
      </c>
      <c r="C7065" s="1206">
        <v>8545569.8560162578</v>
      </c>
      <c r="D7065" s="1206">
        <v>104415.5625183505</v>
      </c>
      <c r="E7065" s="1206">
        <v>4198.2944034232214</v>
      </c>
      <c r="F7065" s="1210">
        <v>8654183.7129380312</v>
      </c>
    </row>
    <row r="7066" spans="2:6" ht="13.15" customHeight="1" x14ac:dyDescent="0.3">
      <c r="B7066" s="1172" t="s">
        <v>7819</v>
      </c>
      <c r="C7066" s="1207">
        <v>743330.49397872563</v>
      </c>
      <c r="D7066" s="1208">
        <v>0</v>
      </c>
      <c r="E7066" s="1207">
        <v>0</v>
      </c>
      <c r="F7066" s="1211">
        <v>743330.49397872563</v>
      </c>
    </row>
    <row r="7067" spans="2:6" ht="13.15" customHeight="1" x14ac:dyDescent="0.3">
      <c r="B7067" s="1173" t="s">
        <v>7820</v>
      </c>
      <c r="C7067" s="1206">
        <v>10319103.982814508</v>
      </c>
      <c r="D7067" s="1206">
        <v>181123.00608809828</v>
      </c>
      <c r="E7067" s="1206">
        <v>1176892.7930068404</v>
      </c>
      <c r="F7067" s="1210">
        <v>11677119.781909447</v>
      </c>
    </row>
    <row r="7068" spans="2:6" ht="13.15" customHeight="1" x14ac:dyDescent="0.3">
      <c r="B7068" s="1172" t="s">
        <v>7821</v>
      </c>
      <c r="C7068" s="1207">
        <v>20492108.84208801</v>
      </c>
      <c r="D7068" s="1208">
        <v>302945.8530855861</v>
      </c>
      <c r="E7068" s="1207">
        <v>1579176.091922929</v>
      </c>
      <c r="F7068" s="1211">
        <v>22374230.787096523</v>
      </c>
    </row>
    <row r="7069" spans="2:6" ht="13.15" customHeight="1" x14ac:dyDescent="0.3">
      <c r="B7069" s="1173" t="s">
        <v>7822</v>
      </c>
      <c r="C7069" s="1206">
        <v>7781621.6352574481</v>
      </c>
      <c r="D7069" s="1206">
        <v>240310.58775281272</v>
      </c>
      <c r="E7069" s="1206">
        <v>62974.416051348329</v>
      </c>
      <c r="F7069" s="1210">
        <v>8084906.6390616093</v>
      </c>
    </row>
    <row r="7070" spans="2:6" ht="13.15" customHeight="1" x14ac:dyDescent="0.3">
      <c r="B7070" s="1172" t="s">
        <v>7823</v>
      </c>
      <c r="C7070" s="1207">
        <v>12155310.53737474</v>
      </c>
      <c r="D7070" s="1208">
        <v>386393.8700308447</v>
      </c>
      <c r="E7070" s="1207">
        <v>1332545.2134796712</v>
      </c>
      <c r="F7070" s="1211">
        <v>13874249.620885257</v>
      </c>
    </row>
    <row r="7071" spans="2:6" ht="13.15" customHeight="1" x14ac:dyDescent="0.3">
      <c r="B7071" s="1173" t="s">
        <v>7824</v>
      </c>
      <c r="C7071" s="1206">
        <v>5450453.0967382016</v>
      </c>
      <c r="D7071" s="1206">
        <v>323589.73855922767</v>
      </c>
      <c r="E7071" s="1206">
        <v>558558.37452602782</v>
      </c>
      <c r="F7071" s="1210">
        <v>6332601.2098234566</v>
      </c>
    </row>
    <row r="7072" spans="2:6" ht="13.15" customHeight="1" x14ac:dyDescent="0.3">
      <c r="B7072" s="1172" t="s">
        <v>7825</v>
      </c>
      <c r="C7072" s="1207">
        <v>25558471.439274013</v>
      </c>
      <c r="D7072" s="1208">
        <v>773449.13243882777</v>
      </c>
      <c r="E7072" s="1207">
        <v>2095813.262038304</v>
      </c>
      <c r="F7072" s="1211">
        <v>28427733.833751146</v>
      </c>
    </row>
    <row r="7073" spans="2:6" ht="13.15" customHeight="1" x14ac:dyDescent="0.3">
      <c r="B7073" s="1173" t="s">
        <v>7826</v>
      </c>
      <c r="C7073" s="1206">
        <v>80192716.581762522</v>
      </c>
      <c r="D7073" s="1206">
        <v>3305639.100934722</v>
      </c>
      <c r="E7073" s="1206">
        <v>16981955.997499604</v>
      </c>
      <c r="F7073" s="1210">
        <v>100480311.68019685</v>
      </c>
    </row>
    <row r="7074" spans="2:6" ht="13.15" customHeight="1" x14ac:dyDescent="0.3">
      <c r="B7074" s="1172" t="s">
        <v>7827</v>
      </c>
      <c r="C7074" s="1207">
        <v>68287413.04925096</v>
      </c>
      <c r="D7074" s="1208">
        <v>3344478.3128687702</v>
      </c>
      <c r="E7074" s="1207">
        <v>15439853.351504199</v>
      </c>
      <c r="F7074" s="1211">
        <v>87071744.713623941</v>
      </c>
    </row>
    <row r="7075" spans="2:6" ht="13.15" customHeight="1" x14ac:dyDescent="0.3">
      <c r="B7075" s="1173" t="s">
        <v>7828</v>
      </c>
      <c r="C7075" s="1206">
        <v>54871280.729841016</v>
      </c>
      <c r="D7075" s="1206">
        <v>1920219.0813263503</v>
      </c>
      <c r="E7075" s="1206">
        <v>13134364.041109551</v>
      </c>
      <c r="F7075" s="1210">
        <v>69925863.852276921</v>
      </c>
    </row>
    <row r="7076" spans="2:6" ht="13.15" customHeight="1" x14ac:dyDescent="0.3">
      <c r="B7076" s="1172" t="s">
        <v>7829</v>
      </c>
      <c r="C7076" s="1207">
        <v>10927395.193445522</v>
      </c>
      <c r="D7076" s="1208">
        <v>238565.63765142788</v>
      </c>
      <c r="E7076" s="1207">
        <v>115947.01308277663</v>
      </c>
      <c r="F7076" s="1211">
        <v>11281907.844179727</v>
      </c>
    </row>
    <row r="7077" spans="2:6" ht="13.15" customHeight="1" x14ac:dyDescent="0.3">
      <c r="B7077" s="1173" t="s">
        <v>7830</v>
      </c>
      <c r="C7077" s="1206">
        <v>30276790.423463736</v>
      </c>
      <c r="D7077" s="1206">
        <v>923247.46977142047</v>
      </c>
      <c r="E7077" s="1206">
        <v>2772356.0572252409</v>
      </c>
      <c r="F7077" s="1210">
        <v>33972393.950460397</v>
      </c>
    </row>
    <row r="7078" spans="2:6" ht="13.15" customHeight="1" x14ac:dyDescent="0.3">
      <c r="B7078" s="1172" t="s">
        <v>7831</v>
      </c>
      <c r="C7078" s="1207">
        <v>417543.10260597774</v>
      </c>
      <c r="D7078" s="1208">
        <v>0</v>
      </c>
      <c r="E7078" s="1207">
        <v>0</v>
      </c>
      <c r="F7078" s="1211">
        <v>417543.10260597774</v>
      </c>
    </row>
    <row r="7079" spans="2:6" ht="13.15" customHeight="1" x14ac:dyDescent="0.3">
      <c r="B7079" s="1173" t="s">
        <v>7832</v>
      </c>
      <c r="C7079" s="1206">
        <v>1795022713.5876286</v>
      </c>
      <c r="D7079" s="1206">
        <v>44810768.91326613</v>
      </c>
      <c r="E7079" s="1206">
        <v>303272063.01380217</v>
      </c>
      <c r="F7079" s="1210">
        <v>2143105545.5146971</v>
      </c>
    </row>
    <row r="7080" spans="2:6" ht="13.15" customHeight="1" x14ac:dyDescent="0.3">
      <c r="B7080" s="1172" t="s">
        <v>7833</v>
      </c>
      <c r="C7080" s="1207">
        <v>31155433.283264097</v>
      </c>
      <c r="D7080" s="1208">
        <v>1528928.0932690392</v>
      </c>
      <c r="E7080" s="1207">
        <v>7931195.5243022619</v>
      </c>
      <c r="F7080" s="1211">
        <v>40615556.900835395</v>
      </c>
    </row>
    <row r="7081" spans="2:6" ht="13.15" customHeight="1" x14ac:dyDescent="0.3">
      <c r="B7081" s="1173" t="s">
        <v>7834</v>
      </c>
      <c r="C7081" s="1206">
        <v>2443678.5177695178</v>
      </c>
      <c r="D7081" s="1206">
        <v>29903.378753570727</v>
      </c>
      <c r="E7081" s="1206">
        <v>740.87548295703925</v>
      </c>
      <c r="F7081" s="1210">
        <v>2474322.7720060456</v>
      </c>
    </row>
    <row r="7082" spans="2:6" ht="13.15" customHeight="1" x14ac:dyDescent="0.3">
      <c r="B7082" s="1172" t="s">
        <v>7835</v>
      </c>
      <c r="C7082" s="1207">
        <v>7846888.346521561</v>
      </c>
      <c r="D7082" s="1208">
        <v>223409.90169020655</v>
      </c>
      <c r="E7082" s="1207">
        <v>556644.4461950555</v>
      </c>
      <c r="F7082" s="1211">
        <v>8626942.6944068223</v>
      </c>
    </row>
    <row r="7083" spans="2:6" ht="13.15" customHeight="1" x14ac:dyDescent="0.3">
      <c r="B7083" s="1173" t="s">
        <v>7836</v>
      </c>
      <c r="C7083" s="1206">
        <v>772550.31868692674</v>
      </c>
      <c r="D7083" s="1206">
        <v>2955.1574297646371</v>
      </c>
      <c r="E7083" s="1206">
        <v>645734.72302063939</v>
      </c>
      <c r="F7083" s="1210">
        <v>1421240.1991373308</v>
      </c>
    </row>
    <row r="7084" spans="2:6" ht="13.15" customHeight="1" x14ac:dyDescent="0.3">
      <c r="B7084" s="1172" t="s">
        <v>7837</v>
      </c>
      <c r="C7084" s="1207">
        <v>119964038.45807433</v>
      </c>
      <c r="D7084" s="1208">
        <v>4513214.9319842113</v>
      </c>
      <c r="E7084" s="1207">
        <v>21924292.193520844</v>
      </c>
      <c r="F7084" s="1211">
        <v>146401545.58357939</v>
      </c>
    </row>
    <row r="7085" spans="2:6" ht="13.15" customHeight="1" x14ac:dyDescent="0.3">
      <c r="B7085" s="1173" t="s">
        <v>7838</v>
      </c>
      <c r="C7085" s="1206">
        <v>55105039.327506647</v>
      </c>
      <c r="D7085" s="1206">
        <v>1979054.8585351401</v>
      </c>
      <c r="E7085" s="1206">
        <v>7436795.9189089285</v>
      </c>
      <c r="F7085" s="1210">
        <v>64520890.104950719</v>
      </c>
    </row>
    <row r="7086" spans="2:6" ht="13.15" customHeight="1" x14ac:dyDescent="0.3">
      <c r="B7086" s="1172" t="s">
        <v>7839</v>
      </c>
      <c r="C7086" s="1207">
        <v>38704798.274462424</v>
      </c>
      <c r="D7086" s="1208">
        <v>874782.88792328071</v>
      </c>
      <c r="E7086" s="1207">
        <v>1128044.6624256722</v>
      </c>
      <c r="F7086" s="1211">
        <v>40707625.824811377</v>
      </c>
    </row>
    <row r="7087" spans="2:6" ht="13.15" customHeight="1" x14ac:dyDescent="0.3">
      <c r="B7087" s="1173" t="s">
        <v>7840</v>
      </c>
      <c r="C7087" s="1206">
        <v>252489734.17469901</v>
      </c>
      <c r="D7087" s="1206">
        <v>8464387.06518366</v>
      </c>
      <c r="E7087" s="1206">
        <v>11883307.337512866</v>
      </c>
      <c r="F7087" s="1210">
        <v>272837428.57739556</v>
      </c>
    </row>
    <row r="7088" spans="2:6" ht="13.15" customHeight="1" x14ac:dyDescent="0.3">
      <c r="B7088" s="1172" t="s">
        <v>7841</v>
      </c>
      <c r="C7088" s="1207">
        <v>24284814.780965131</v>
      </c>
      <c r="D7088" s="1208">
        <v>418942.81829296652</v>
      </c>
      <c r="E7088" s="1207">
        <v>2970972.4262813064</v>
      </c>
      <c r="F7088" s="1211">
        <v>27674730.025539406</v>
      </c>
    </row>
    <row r="7089" spans="2:6" ht="13.15" customHeight="1" x14ac:dyDescent="0.3">
      <c r="B7089" s="1173" t="s">
        <v>7842</v>
      </c>
      <c r="C7089" s="1206">
        <v>2227533.7396710012</v>
      </c>
      <c r="D7089" s="1206">
        <v>113562.47837238394</v>
      </c>
      <c r="E7089" s="1206">
        <v>679.1358593772859</v>
      </c>
      <c r="F7089" s="1210">
        <v>2341775.3539027623</v>
      </c>
    </row>
    <row r="7090" spans="2:6" ht="13.15" customHeight="1" x14ac:dyDescent="0.3">
      <c r="B7090" s="1172" t="s">
        <v>7843</v>
      </c>
      <c r="C7090" s="1207">
        <v>21987098.845499668</v>
      </c>
      <c r="D7090" s="1208">
        <v>618303.36737618421</v>
      </c>
      <c r="E7090" s="1207">
        <v>580537.68052041996</v>
      </c>
      <c r="F7090" s="1211">
        <v>23185939.893396273</v>
      </c>
    </row>
    <row r="7091" spans="2:6" ht="13.15" customHeight="1" x14ac:dyDescent="0.3">
      <c r="B7091" s="1173" t="s">
        <v>7844</v>
      </c>
      <c r="C7091" s="1206">
        <v>46812070.759855658</v>
      </c>
      <c r="D7091" s="1206">
        <v>1566191.221240547</v>
      </c>
      <c r="E7091" s="1206">
        <v>4459555.0175923044</v>
      </c>
      <c r="F7091" s="1210">
        <v>52837816.998688512</v>
      </c>
    </row>
    <row r="7092" spans="2:6" ht="13.15" customHeight="1" x14ac:dyDescent="0.3">
      <c r="B7092" s="1172" t="s">
        <v>7845</v>
      </c>
      <c r="C7092" s="1207">
        <v>5415225.4576040152</v>
      </c>
      <c r="D7092" s="1208">
        <v>144479.05395901678</v>
      </c>
      <c r="E7092" s="1207">
        <v>1296.5320951748188</v>
      </c>
      <c r="F7092" s="1211">
        <v>5561001.0436582072</v>
      </c>
    </row>
    <row r="7093" spans="2:6" ht="13.15" customHeight="1" x14ac:dyDescent="0.3">
      <c r="B7093" s="1173" t="s">
        <v>7846</v>
      </c>
      <c r="C7093" s="1206">
        <v>75258116.278237343</v>
      </c>
      <c r="D7093" s="1206">
        <v>4098493.7671623388</v>
      </c>
      <c r="E7093" s="1206">
        <v>12639686.95490394</v>
      </c>
      <c r="F7093" s="1210">
        <v>91996297.000303626</v>
      </c>
    </row>
    <row r="7094" spans="2:6" ht="13.15" customHeight="1" x14ac:dyDescent="0.3">
      <c r="B7094" s="1172" t="s">
        <v>7847</v>
      </c>
      <c r="C7094" s="1207">
        <v>26105182.552038677</v>
      </c>
      <c r="D7094" s="1208">
        <v>470376.62974910828</v>
      </c>
      <c r="E7094" s="1207">
        <v>4502888.8114284379</v>
      </c>
      <c r="F7094" s="1211">
        <v>31078447.993216224</v>
      </c>
    </row>
    <row r="7095" spans="2:6" ht="13.15" customHeight="1" x14ac:dyDescent="0.3">
      <c r="B7095" s="1173" t="s">
        <v>7848</v>
      </c>
      <c r="C7095" s="1206">
        <v>2705428.0690107397</v>
      </c>
      <c r="D7095" s="1206">
        <v>57133.043642116325</v>
      </c>
      <c r="E7095" s="1206">
        <v>864.35473011654562</v>
      </c>
      <c r="F7095" s="1210">
        <v>2763425.4673829726</v>
      </c>
    </row>
    <row r="7096" spans="2:6" ht="13.15" customHeight="1" x14ac:dyDescent="0.3">
      <c r="B7096" s="1172" t="s">
        <v>7849</v>
      </c>
      <c r="C7096" s="1207">
        <v>7886075.6815274209</v>
      </c>
      <c r="D7096" s="1208">
        <v>248585.02855615373</v>
      </c>
      <c r="E7096" s="1207">
        <v>1411059.0969152609</v>
      </c>
      <c r="F7096" s="1211">
        <v>9545719.8069988359</v>
      </c>
    </row>
    <row r="7097" spans="2:6" ht="13.15" customHeight="1" x14ac:dyDescent="0.3">
      <c r="B7097" s="1173" t="s">
        <v>7850</v>
      </c>
      <c r="C7097" s="1206">
        <v>7729599.4239778928</v>
      </c>
      <c r="D7097" s="1206">
        <v>272578.09245019522</v>
      </c>
      <c r="E7097" s="1206">
        <v>679.13585937728601</v>
      </c>
      <c r="F7097" s="1210">
        <v>8002856.6522874655</v>
      </c>
    </row>
    <row r="7098" spans="2:6" ht="13.15" customHeight="1" x14ac:dyDescent="0.3">
      <c r="B7098" s="1172" t="s">
        <v>7851</v>
      </c>
      <c r="C7098" s="1207">
        <v>2531611.0743680298</v>
      </c>
      <c r="D7098" s="1208">
        <v>14775.787148823183</v>
      </c>
      <c r="E7098" s="1207">
        <v>370.43774147851963</v>
      </c>
      <c r="F7098" s="1211">
        <v>2546757.2992583313</v>
      </c>
    </row>
    <row r="7099" spans="2:6" ht="13.15" customHeight="1" x14ac:dyDescent="0.3">
      <c r="B7099" s="1173" t="s">
        <v>7852</v>
      </c>
      <c r="C7099" s="1206">
        <v>19163152.982812673</v>
      </c>
      <c r="D7099" s="1206">
        <v>859022.04829786962</v>
      </c>
      <c r="E7099" s="1206">
        <v>1277763.2496065735</v>
      </c>
      <c r="F7099" s="1210">
        <v>21299938.280717116</v>
      </c>
    </row>
    <row r="7100" spans="2:6" ht="13.15" customHeight="1" x14ac:dyDescent="0.3">
      <c r="B7100" s="1172" t="s">
        <v>7853</v>
      </c>
      <c r="C7100" s="1207">
        <v>72320977.73011528</v>
      </c>
      <c r="D7100" s="1208">
        <v>4434143.362470652</v>
      </c>
      <c r="E7100" s="1207">
        <v>35190133.963429429</v>
      </c>
      <c r="F7100" s="1211">
        <v>111945255.05601537</v>
      </c>
    </row>
    <row r="7101" spans="2:6" ht="13.15" customHeight="1" x14ac:dyDescent="0.3">
      <c r="B7101" s="1173" t="s">
        <v>7854</v>
      </c>
      <c r="C7101" s="1206">
        <v>2106967.8274404327</v>
      </c>
      <c r="D7101" s="1206">
        <v>80422.498624309083</v>
      </c>
      <c r="E7101" s="1206">
        <v>1666.9698366533378</v>
      </c>
      <c r="F7101" s="1210">
        <v>2189057.2959013949</v>
      </c>
    </row>
    <row r="7102" spans="2:6" ht="13.15" customHeight="1" x14ac:dyDescent="0.3">
      <c r="B7102" s="1172" t="s">
        <v>7855</v>
      </c>
      <c r="C7102" s="1207">
        <v>1349163.9623445603</v>
      </c>
      <c r="D7102" s="1208">
        <v>145717.40564387056</v>
      </c>
      <c r="E7102" s="1207">
        <v>4815.6906392207547</v>
      </c>
      <c r="F7102" s="1211">
        <v>1499697.0586276515</v>
      </c>
    </row>
    <row r="7103" spans="2:6" ht="13.15" customHeight="1" x14ac:dyDescent="0.3">
      <c r="B7103" s="1173" t="s">
        <v>7856</v>
      </c>
      <c r="C7103" s="1206">
        <v>9356624.8035242744</v>
      </c>
      <c r="D7103" s="1206">
        <v>489430.35908197175</v>
      </c>
      <c r="E7103" s="1206">
        <v>4411851.761385588</v>
      </c>
      <c r="F7103" s="1210">
        <v>14257906.923991835</v>
      </c>
    </row>
    <row r="7104" spans="2:6" ht="13.15" customHeight="1" x14ac:dyDescent="0.3">
      <c r="B7104" s="1172" t="s">
        <v>7857</v>
      </c>
      <c r="C7104" s="1207">
        <v>39602283.824962437</v>
      </c>
      <c r="D7104" s="1208">
        <v>2759385.2861318472</v>
      </c>
      <c r="E7104" s="1207">
        <v>9363322.5994710736</v>
      </c>
      <c r="F7104" s="1211">
        <v>51724991.710565358</v>
      </c>
    </row>
    <row r="7105" spans="2:6" ht="13.15" customHeight="1" x14ac:dyDescent="0.3">
      <c r="B7105" s="1173" t="s">
        <v>7858</v>
      </c>
      <c r="C7105" s="1206">
        <v>66342792.752549067</v>
      </c>
      <c r="D7105" s="1206">
        <v>2864434.0966708623</v>
      </c>
      <c r="E7105" s="1206">
        <v>29335139.407863334</v>
      </c>
      <c r="F7105" s="1210">
        <v>98542366.257083267</v>
      </c>
    </row>
    <row r="7106" spans="2:6" ht="13.15" customHeight="1" x14ac:dyDescent="0.3">
      <c r="B7106" s="1172" t="s">
        <v>7859</v>
      </c>
      <c r="C7106" s="1207">
        <v>237828482.31550366</v>
      </c>
      <c r="D7106" s="1208">
        <v>9687076.4156596623</v>
      </c>
      <c r="E7106" s="1207">
        <v>33481690.845767867</v>
      </c>
      <c r="F7106" s="1211">
        <v>280997249.57693118</v>
      </c>
    </row>
    <row r="7107" spans="2:6" ht="13.15" customHeight="1" x14ac:dyDescent="0.3">
      <c r="B7107" s="1173" t="s">
        <v>7860</v>
      </c>
      <c r="C7107" s="1206">
        <v>3757614.8409798914</v>
      </c>
      <c r="D7107" s="1206">
        <v>94171.016761833118</v>
      </c>
      <c r="E7107" s="1206">
        <v>61.739623579753264</v>
      </c>
      <c r="F7107" s="1210">
        <v>3851847.5973653044</v>
      </c>
    </row>
    <row r="7108" spans="2:6" ht="13.15" customHeight="1" x14ac:dyDescent="0.3">
      <c r="B7108" s="1172" t="s">
        <v>7861</v>
      </c>
      <c r="C7108" s="1207">
        <v>5299984.6536146607</v>
      </c>
      <c r="D7108" s="1208">
        <v>195673.63838512977</v>
      </c>
      <c r="E7108" s="1207">
        <v>0</v>
      </c>
      <c r="F7108" s="1211">
        <v>5495658.2919997908</v>
      </c>
    </row>
    <row r="7109" spans="2:6" ht="13.15" customHeight="1" x14ac:dyDescent="0.3">
      <c r="B7109" s="1173" t="s">
        <v>7862</v>
      </c>
      <c r="C7109" s="1206">
        <v>7891537.3310055891</v>
      </c>
      <c r="D7109" s="1206">
        <v>352114.0438455749</v>
      </c>
      <c r="E7109" s="1206">
        <v>89769.412684961237</v>
      </c>
      <c r="F7109" s="1210">
        <v>8333420.7875361256</v>
      </c>
    </row>
    <row r="7110" spans="2:6" ht="13.15" customHeight="1" x14ac:dyDescent="0.3">
      <c r="B7110" s="1172" t="s">
        <v>7863</v>
      </c>
      <c r="C7110" s="1207">
        <v>2411318.244611369</v>
      </c>
      <c r="D7110" s="1208">
        <v>201443.23146228935</v>
      </c>
      <c r="E7110" s="1207">
        <v>35747.242052677138</v>
      </c>
      <c r="F7110" s="1211">
        <v>2648508.7181263352</v>
      </c>
    </row>
    <row r="7111" spans="2:6" ht="13.15" customHeight="1" x14ac:dyDescent="0.3">
      <c r="B7111" s="1173" t="s">
        <v>7864</v>
      </c>
      <c r="C7111" s="1206">
        <v>7486556.0221993988</v>
      </c>
      <c r="D7111" s="1206">
        <v>412779.20422517176</v>
      </c>
      <c r="E7111" s="1206">
        <v>1150641.3646558616</v>
      </c>
      <c r="F7111" s="1210">
        <v>9049976.5910804309</v>
      </c>
    </row>
    <row r="7112" spans="2:6" ht="13.15" customHeight="1" x14ac:dyDescent="0.3">
      <c r="B7112" s="1172" t="s">
        <v>7865</v>
      </c>
      <c r="C7112" s="1207">
        <v>38467626.145872958</v>
      </c>
      <c r="D7112" s="1208">
        <v>2903231.0920701995</v>
      </c>
      <c r="E7112" s="1207">
        <v>6259348.2573861247</v>
      </c>
      <c r="F7112" s="1211">
        <v>47630205.495329283</v>
      </c>
    </row>
    <row r="7113" spans="2:6" ht="13.15" customHeight="1" x14ac:dyDescent="0.3">
      <c r="B7113" s="1173" t="s">
        <v>7866</v>
      </c>
      <c r="C7113" s="1206">
        <v>24961376.610073257</v>
      </c>
      <c r="D7113" s="1206">
        <v>2577643.104201321</v>
      </c>
      <c r="E7113" s="1206">
        <v>12921547.55863014</v>
      </c>
      <c r="F7113" s="1210">
        <v>40460567.272904716</v>
      </c>
    </row>
    <row r="7114" spans="2:6" ht="13.15" customHeight="1" x14ac:dyDescent="0.3">
      <c r="B7114" s="1172" t="s">
        <v>7867</v>
      </c>
      <c r="C7114" s="1207">
        <v>4484423.8452871572</v>
      </c>
      <c r="D7114" s="1208">
        <v>397032.43677799735</v>
      </c>
      <c r="E7114" s="1207">
        <v>192504.14632167068</v>
      </c>
      <c r="F7114" s="1211">
        <v>5073960.4283868261</v>
      </c>
    </row>
    <row r="7115" spans="2:6" ht="13.15" customHeight="1" x14ac:dyDescent="0.3">
      <c r="B7115" s="1173" t="s">
        <v>7868</v>
      </c>
      <c r="C7115" s="1206">
        <v>2905187.8986747507</v>
      </c>
      <c r="D7115" s="1206">
        <v>229179.49476736604</v>
      </c>
      <c r="E7115" s="1206">
        <v>3704.3774147851955</v>
      </c>
      <c r="F7115" s="1210">
        <v>3138071.770856902</v>
      </c>
    </row>
    <row r="7116" spans="2:6" ht="13.15" customHeight="1" x14ac:dyDescent="0.3">
      <c r="B7116" s="1172" t="s">
        <v>7869</v>
      </c>
      <c r="C7116" s="1207">
        <v>3765943.8564340984</v>
      </c>
      <c r="D7116" s="1208">
        <v>308546.58002390194</v>
      </c>
      <c r="E7116" s="1207">
        <v>179724.04424066178</v>
      </c>
      <c r="F7116" s="1211">
        <v>4254214.4806986619</v>
      </c>
    </row>
    <row r="7117" spans="2:6" ht="13.15" customHeight="1" x14ac:dyDescent="0.3">
      <c r="B7117" s="1173" t="s">
        <v>7870</v>
      </c>
      <c r="C7117" s="1206">
        <v>139729338.29585499</v>
      </c>
      <c r="D7117" s="1206">
        <v>6812862.1551141012</v>
      </c>
      <c r="E7117" s="1206">
        <v>44162337.758267052</v>
      </c>
      <c r="F7117" s="1210">
        <v>190704538.20923615</v>
      </c>
    </row>
    <row r="7118" spans="2:6" ht="13.15" customHeight="1" x14ac:dyDescent="0.3">
      <c r="B7118" s="1172" t="s">
        <v>7871</v>
      </c>
      <c r="C7118" s="1207">
        <v>15028547.786602208</v>
      </c>
      <c r="D7118" s="1208">
        <v>167360.41577233726</v>
      </c>
      <c r="E7118" s="1207">
        <v>3245837.2304583685</v>
      </c>
      <c r="F7118" s="1211">
        <v>18441745.432832915</v>
      </c>
    </row>
    <row r="7119" spans="2:6" ht="13.15" customHeight="1" x14ac:dyDescent="0.3">
      <c r="B7119" s="1173" t="s">
        <v>7872</v>
      </c>
      <c r="C7119" s="1206">
        <v>35933557.329239763</v>
      </c>
      <c r="D7119" s="1206">
        <v>986755.21015488659</v>
      </c>
      <c r="E7119" s="1206">
        <v>4176902.3060627729</v>
      </c>
      <c r="F7119" s="1210">
        <v>41097214.84545742</v>
      </c>
    </row>
    <row r="7120" spans="2:6" ht="13.15" customHeight="1" x14ac:dyDescent="0.3">
      <c r="B7120" s="1172" t="s">
        <v>7873</v>
      </c>
      <c r="C7120" s="1207">
        <v>13697816.891246464</v>
      </c>
      <c r="D7120" s="1208">
        <v>414510.08214831963</v>
      </c>
      <c r="E7120" s="1207">
        <v>798355.07250978949</v>
      </c>
      <c r="F7120" s="1211">
        <v>14910682.045904573</v>
      </c>
    </row>
    <row r="7121" spans="2:6" ht="13.15" customHeight="1" x14ac:dyDescent="0.3">
      <c r="B7121" s="1173" t="s">
        <v>7874</v>
      </c>
      <c r="C7121" s="1206">
        <v>9051455.1389316171</v>
      </c>
      <c r="D7121" s="1206">
        <v>207437.9793912404</v>
      </c>
      <c r="E7121" s="1206">
        <v>355311.53370148002</v>
      </c>
      <c r="F7121" s="1210">
        <v>9614204.6520243362</v>
      </c>
    </row>
    <row r="7122" spans="2:6" ht="13.15" customHeight="1" x14ac:dyDescent="0.3">
      <c r="B7122" s="1172" t="s">
        <v>7875</v>
      </c>
      <c r="C7122" s="1207">
        <v>428602.94279926887</v>
      </c>
      <c r="D7122" s="1208">
        <v>5994.7479289511202</v>
      </c>
      <c r="E7122" s="1207">
        <v>0</v>
      </c>
      <c r="F7122" s="1211">
        <v>434597.69072821998</v>
      </c>
    </row>
    <row r="7123" spans="2:6" ht="13.15" customHeight="1" x14ac:dyDescent="0.3">
      <c r="B7123" s="1173" t="s">
        <v>7876</v>
      </c>
      <c r="C7123" s="1206">
        <v>28075336.060050994</v>
      </c>
      <c r="D7123" s="1206">
        <v>931634.48800065753</v>
      </c>
      <c r="E7123" s="1206">
        <v>970371.73305931489</v>
      </c>
      <c r="F7123" s="1210">
        <v>29977342.281110965</v>
      </c>
    </row>
    <row r="7124" spans="2:6" ht="13.15" customHeight="1" x14ac:dyDescent="0.3">
      <c r="B7124" s="1172" t="s">
        <v>7877</v>
      </c>
      <c r="C7124" s="1207">
        <v>1012589.8132524299</v>
      </c>
      <c r="D7124" s="1208">
        <v>21389.710920201182</v>
      </c>
      <c r="E7124" s="1207">
        <v>246.95849431901306</v>
      </c>
      <c r="F7124" s="1211">
        <v>1034226.4826669501</v>
      </c>
    </row>
    <row r="7125" spans="2:6" ht="13.15" customHeight="1" x14ac:dyDescent="0.3">
      <c r="B7125" s="1173" t="s">
        <v>7878</v>
      </c>
      <c r="C7125" s="1206">
        <v>3959013.1654873537</v>
      </c>
      <c r="D7125" s="1206">
        <v>49815.510958889601</v>
      </c>
      <c r="E7125" s="1206">
        <v>679.13585937728601</v>
      </c>
      <c r="F7125" s="1210">
        <v>4009507.8123056204</v>
      </c>
    </row>
    <row r="7126" spans="2:6" ht="13.15" customHeight="1" x14ac:dyDescent="0.3">
      <c r="B7126" s="1172" t="s">
        <v>7879</v>
      </c>
      <c r="C7126" s="1207">
        <v>584259.95292706962</v>
      </c>
      <c r="D7126" s="1208">
        <v>8865.4722892939117</v>
      </c>
      <c r="E7126" s="1207">
        <v>740.87548295703914</v>
      </c>
      <c r="F7126" s="1211">
        <v>593866.30069932051</v>
      </c>
    </row>
    <row r="7127" spans="2:6" ht="13.15" customHeight="1" x14ac:dyDescent="0.3">
      <c r="B7127" s="1173" t="s">
        <v>7880</v>
      </c>
      <c r="C7127" s="1206">
        <v>698135.34454688174</v>
      </c>
      <c r="D7127" s="1206">
        <v>0</v>
      </c>
      <c r="E7127" s="1206">
        <v>0</v>
      </c>
      <c r="F7127" s="1210">
        <v>698135.34454688174</v>
      </c>
    </row>
    <row r="7128" spans="2:6" ht="13.15" customHeight="1" x14ac:dyDescent="0.3">
      <c r="B7128" s="1172" t="s">
        <v>7881</v>
      </c>
      <c r="C7128" s="1207">
        <v>222016.05128754739</v>
      </c>
      <c r="D7128" s="1208">
        <v>8865.4722892939117</v>
      </c>
      <c r="E7128" s="1207">
        <v>1358.2717187545716</v>
      </c>
      <c r="F7128" s="1211">
        <v>232239.79529559589</v>
      </c>
    </row>
    <row r="7129" spans="2:6" ht="13.15" customHeight="1" x14ac:dyDescent="0.3">
      <c r="B7129" s="1173" t="s">
        <v>7882</v>
      </c>
      <c r="C7129" s="1206">
        <v>13853337.360137315</v>
      </c>
      <c r="D7129" s="1206">
        <v>413018.43125520035</v>
      </c>
      <c r="E7129" s="1206">
        <v>24971949.028549958</v>
      </c>
      <c r="F7129" s="1210">
        <v>39238304.819942474</v>
      </c>
    </row>
    <row r="7130" spans="2:6" ht="13.15" customHeight="1" x14ac:dyDescent="0.3">
      <c r="B7130" s="1172" t="s">
        <v>7883</v>
      </c>
      <c r="C7130" s="1207">
        <v>1485339678.4074459</v>
      </c>
      <c r="D7130" s="1208">
        <v>42699337.074055739</v>
      </c>
      <c r="E7130" s="1207">
        <v>256347064.17278948</v>
      </c>
      <c r="F7130" s="1211">
        <v>1784386079.6542912</v>
      </c>
    </row>
    <row r="7131" spans="2:6" ht="13.15" customHeight="1" x14ac:dyDescent="0.3">
      <c r="B7131" s="1173" t="s">
        <v>7884</v>
      </c>
      <c r="C7131" s="1206">
        <v>53427903.313998058</v>
      </c>
      <c r="D7131" s="1206">
        <v>6261978.5936712641</v>
      </c>
      <c r="E7131" s="1206">
        <v>10564452.209602317</v>
      </c>
      <c r="F7131" s="1210">
        <v>70254334.117271632</v>
      </c>
    </row>
    <row r="7132" spans="2:6" ht="13.15" customHeight="1" x14ac:dyDescent="0.3">
      <c r="B7132" s="1172" t="s">
        <v>7885</v>
      </c>
      <c r="C7132" s="1207">
        <v>77073295.482306629</v>
      </c>
      <c r="D7132" s="1208">
        <v>6239223.8814620767</v>
      </c>
      <c r="E7132" s="1207">
        <v>11746333.823789537</v>
      </c>
      <c r="F7132" s="1211">
        <v>95058853.187558249</v>
      </c>
    </row>
    <row r="7133" spans="2:6" ht="13.15" customHeight="1" x14ac:dyDescent="0.3">
      <c r="B7133" s="1173" t="s">
        <v>7886</v>
      </c>
      <c r="C7133" s="1206">
        <v>8278768.2790077329</v>
      </c>
      <c r="D7133" s="1206">
        <v>462482.13775816548</v>
      </c>
      <c r="E7133" s="1206">
        <v>1224481.9544572465</v>
      </c>
      <c r="F7133" s="1210">
        <v>9965732.3712231442</v>
      </c>
    </row>
    <row r="7134" spans="2:6" ht="13.15" customHeight="1" x14ac:dyDescent="0.3">
      <c r="B7134" s="1172" t="s">
        <v>7887</v>
      </c>
      <c r="C7134" s="1207">
        <v>105876259.79408662</v>
      </c>
      <c r="D7134" s="1208">
        <v>7099019.8995629782</v>
      </c>
      <c r="E7134" s="1207">
        <v>23142688.883516897</v>
      </c>
      <c r="F7134" s="1211">
        <v>136117968.5771665</v>
      </c>
    </row>
    <row r="7135" spans="2:6" ht="13.15" customHeight="1" x14ac:dyDescent="0.3">
      <c r="B7135" s="1173" t="s">
        <v>7888</v>
      </c>
      <c r="C7135" s="1206">
        <v>1686011.1939105995</v>
      </c>
      <c r="D7135" s="1206">
        <v>43905.196099360313</v>
      </c>
      <c r="E7135" s="1206">
        <v>3086.981178987663</v>
      </c>
      <c r="F7135" s="1210">
        <v>1733003.3711889475</v>
      </c>
    </row>
    <row r="7136" spans="2:6" ht="13.15" customHeight="1" x14ac:dyDescent="0.3">
      <c r="B7136" s="1172" t="s">
        <v>7889</v>
      </c>
      <c r="C7136" s="1207">
        <v>30765744.592996772</v>
      </c>
      <c r="D7136" s="1208">
        <v>814131.79972192086</v>
      </c>
      <c r="E7136" s="1207">
        <v>1018148.1324537115</v>
      </c>
      <c r="F7136" s="1211">
        <v>32598024.525172405</v>
      </c>
    </row>
    <row r="7137" spans="2:6" ht="13.15" customHeight="1" x14ac:dyDescent="0.3">
      <c r="B7137" s="1173" t="s">
        <v>7890</v>
      </c>
      <c r="C7137" s="1206">
        <v>96152748.686866418</v>
      </c>
      <c r="D7137" s="1206">
        <v>5904052.7402138188</v>
      </c>
      <c r="E7137" s="1206">
        <v>7571269.1660955381</v>
      </c>
      <c r="F7137" s="1210">
        <v>109628070.59317578</v>
      </c>
    </row>
    <row r="7138" spans="2:6" ht="13.15" customHeight="1" x14ac:dyDescent="0.3">
      <c r="B7138" s="1172" t="s">
        <v>7891</v>
      </c>
      <c r="C7138" s="1207">
        <v>41402580.034203716</v>
      </c>
      <c r="D7138" s="1208">
        <v>1596995.2194012844</v>
      </c>
      <c r="E7138" s="1207">
        <v>7935393.8187056864</v>
      </c>
      <c r="F7138" s="1211">
        <v>50934969.072310686</v>
      </c>
    </row>
    <row r="7139" spans="2:6" ht="13.15" customHeight="1" x14ac:dyDescent="0.3">
      <c r="B7139" s="1173" t="s">
        <v>7892</v>
      </c>
      <c r="C7139" s="1206">
        <v>142236235.40633443</v>
      </c>
      <c r="D7139" s="1206">
        <v>6868419.1147936769</v>
      </c>
      <c r="E7139" s="1206">
        <v>22812102.505089872</v>
      </c>
      <c r="F7139" s="1210">
        <v>171916757.026218</v>
      </c>
    </row>
    <row r="7140" spans="2:6" ht="13.15" customHeight="1" x14ac:dyDescent="0.3">
      <c r="B7140" s="1172" t="s">
        <v>7893</v>
      </c>
      <c r="C7140" s="1207">
        <v>81061118.848791331</v>
      </c>
      <c r="D7140" s="1208">
        <v>3885778.7209322331</v>
      </c>
      <c r="E7140" s="1207">
        <v>37267116.527554624</v>
      </c>
      <c r="F7140" s="1211">
        <v>122214014.09727818</v>
      </c>
    </row>
    <row r="7141" spans="2:6" ht="13.15" customHeight="1" x14ac:dyDescent="0.3">
      <c r="B7141" s="1173" t="s">
        <v>7894</v>
      </c>
      <c r="C7141" s="1206">
        <v>83484179.63978073</v>
      </c>
      <c r="D7141" s="1206">
        <v>3402877.852552216</v>
      </c>
      <c r="E7141" s="1206">
        <v>7002166.5580231017</v>
      </c>
      <c r="F7141" s="1210">
        <v>93889224.050356045</v>
      </c>
    </row>
    <row r="7142" spans="2:6" ht="13.15" customHeight="1" x14ac:dyDescent="0.3">
      <c r="B7142" s="1172" t="s">
        <v>7895</v>
      </c>
      <c r="C7142" s="1207">
        <v>29415078.677045718</v>
      </c>
      <c r="D7142" s="1208">
        <v>1185595.0886433357</v>
      </c>
      <c r="E7142" s="1207">
        <v>1528210.0352133894</v>
      </c>
      <c r="F7142" s="1211">
        <v>32128883.800902441</v>
      </c>
    </row>
    <row r="7143" spans="2:6" ht="13.15" customHeight="1" x14ac:dyDescent="0.3">
      <c r="B7143" s="1173" t="s">
        <v>7896</v>
      </c>
      <c r="C7143" s="1206">
        <v>33797779.300801985</v>
      </c>
      <c r="D7143" s="1206">
        <v>1129531.5305472298</v>
      </c>
      <c r="E7143" s="1206">
        <v>1484529.2489751673</v>
      </c>
      <c r="F7143" s="1210">
        <v>36411840.080324382</v>
      </c>
    </row>
    <row r="7144" spans="2:6" ht="13.15" customHeight="1" x14ac:dyDescent="0.3">
      <c r="B7144" s="1172" t="s">
        <v>7897</v>
      </c>
      <c r="C7144" s="1207">
        <v>1319534.5139254967</v>
      </c>
      <c r="D7144" s="1208">
        <v>14775.787148823183</v>
      </c>
      <c r="E7144" s="1207">
        <v>322280.83508631203</v>
      </c>
      <c r="F7144" s="1211">
        <v>1656591.1361606321</v>
      </c>
    </row>
    <row r="7145" spans="2:6" ht="13.15" customHeight="1" x14ac:dyDescent="0.3">
      <c r="B7145" s="1173" t="s">
        <v>7898</v>
      </c>
      <c r="C7145" s="1206">
        <v>43953033.799271442</v>
      </c>
      <c r="D7145" s="1206">
        <v>1985936.153693021</v>
      </c>
      <c r="E7145" s="1206">
        <v>1020525.1105170782</v>
      </c>
      <c r="F7145" s="1210">
        <v>46959495.063481539</v>
      </c>
    </row>
    <row r="7146" spans="2:6" ht="13.15" customHeight="1" x14ac:dyDescent="0.3">
      <c r="B7146" s="1172" t="s">
        <v>7899</v>
      </c>
      <c r="C7146" s="1207">
        <v>59966180.445550472</v>
      </c>
      <c r="D7146" s="1208">
        <v>2618367.988019126</v>
      </c>
      <c r="E7146" s="1207">
        <v>8814316.194875095</v>
      </c>
      <c r="F7146" s="1211">
        <v>71398864.628444687</v>
      </c>
    </row>
    <row r="7147" spans="2:6" ht="13.15" customHeight="1" x14ac:dyDescent="0.3">
      <c r="B7147" s="1173" t="s">
        <v>7900</v>
      </c>
      <c r="C7147" s="1206">
        <v>15618952.095192216</v>
      </c>
      <c r="D7147" s="1206">
        <v>666880.52665021992</v>
      </c>
      <c r="E7147" s="1206">
        <v>587329.03911419271</v>
      </c>
      <c r="F7147" s="1210">
        <v>16873161.660956629</v>
      </c>
    </row>
    <row r="7148" spans="2:6" ht="13.15" customHeight="1" x14ac:dyDescent="0.3">
      <c r="B7148" s="1172" t="s">
        <v>7901</v>
      </c>
      <c r="C7148" s="1207">
        <v>45486801.513978094</v>
      </c>
      <c r="D7148" s="1208">
        <v>1575605.508481083</v>
      </c>
      <c r="E7148" s="1207">
        <v>1564173.3633930495</v>
      </c>
      <c r="F7148" s="1211">
        <v>48626580.385852225</v>
      </c>
    </row>
    <row r="7149" spans="2:6" ht="13.15" customHeight="1" x14ac:dyDescent="0.3">
      <c r="B7149" s="1173" t="s">
        <v>7902</v>
      </c>
      <c r="C7149" s="1206">
        <v>1080585437.6783099</v>
      </c>
      <c r="D7149" s="1206">
        <v>37847855.121611118</v>
      </c>
      <c r="E7149" s="1206">
        <v>295681401.75506717</v>
      </c>
      <c r="F7149" s="1210">
        <v>1414114694.5549881</v>
      </c>
    </row>
    <row r="7150" spans="2:6" ht="13.15" customHeight="1" x14ac:dyDescent="0.3">
      <c r="B7150" s="1172" t="s">
        <v>7903</v>
      </c>
      <c r="C7150" s="1207">
        <v>76544471.271582976</v>
      </c>
      <c r="D7150" s="1208">
        <v>4722046.0570209138</v>
      </c>
      <c r="E7150" s="1207">
        <v>26853204.917487677</v>
      </c>
      <c r="F7150" s="1211">
        <v>108119722.24609157</v>
      </c>
    </row>
    <row r="7151" spans="2:6" ht="13.15" customHeight="1" x14ac:dyDescent="0.3">
      <c r="B7151" s="1173" t="s">
        <v>7904</v>
      </c>
      <c r="C7151" s="1206">
        <v>66258819.891822219</v>
      </c>
      <c r="D7151" s="1206">
        <v>4584771.9583192272</v>
      </c>
      <c r="E7151" s="1206">
        <v>30942173.940372691</v>
      </c>
      <c r="F7151" s="1210">
        <v>101785765.79051414</v>
      </c>
    </row>
    <row r="7152" spans="2:6" ht="13.15" customHeight="1" x14ac:dyDescent="0.3">
      <c r="B7152" s="1172" t="s">
        <v>7905</v>
      </c>
      <c r="C7152" s="1207">
        <v>15200043.580216695</v>
      </c>
      <c r="D7152" s="1208">
        <v>999448.31492463767</v>
      </c>
      <c r="E7152" s="1207">
        <v>3334742.2884132131</v>
      </c>
      <c r="F7152" s="1211">
        <v>19534234.183554545</v>
      </c>
    </row>
    <row r="7153" spans="2:6" ht="13.15" customHeight="1" x14ac:dyDescent="0.3">
      <c r="B7153" s="1173" t="s">
        <v>7906</v>
      </c>
      <c r="C7153" s="1206">
        <v>46708845.584718287</v>
      </c>
      <c r="D7153" s="1206">
        <v>3157276.1257822998</v>
      </c>
      <c r="E7153" s="1206">
        <v>12815955.723072533</v>
      </c>
      <c r="F7153" s="1210">
        <v>62682077.433573112</v>
      </c>
    </row>
    <row r="7154" spans="2:6" ht="13.15" customHeight="1" x14ac:dyDescent="0.3">
      <c r="B7154" s="1172" t="s">
        <v>7907</v>
      </c>
      <c r="C7154" s="1207">
        <v>35406371.613359533</v>
      </c>
      <c r="D7154" s="1208">
        <v>1840387.6141879933</v>
      </c>
      <c r="E7154" s="1207">
        <v>18972215.888316702</v>
      </c>
      <c r="F7154" s="1211">
        <v>56218975.115864232</v>
      </c>
    </row>
    <row r="7155" spans="2:6" ht="13.15" customHeight="1" x14ac:dyDescent="0.3">
      <c r="B7155" s="1173" t="s">
        <v>7908</v>
      </c>
      <c r="C7155" s="1206">
        <v>69122772.336936831</v>
      </c>
      <c r="D7155" s="1206">
        <v>3141318.275661571</v>
      </c>
      <c r="E7155" s="1206">
        <v>25732973.657493681</v>
      </c>
      <c r="F7155" s="1210">
        <v>97997064.270092085</v>
      </c>
    </row>
    <row r="7156" spans="2:6" ht="13.15" customHeight="1" x14ac:dyDescent="0.3">
      <c r="B7156" s="1172" t="s">
        <v>7909</v>
      </c>
      <c r="C7156" s="1207">
        <v>41566839.14225965</v>
      </c>
      <c r="D7156" s="1208">
        <v>2051737.6591291125</v>
      </c>
      <c r="E7156" s="1207">
        <v>4574659.1487653982</v>
      </c>
      <c r="F7156" s="1211">
        <v>48193235.950154163</v>
      </c>
    </row>
    <row r="7157" spans="2:6" ht="13.15" customHeight="1" x14ac:dyDescent="0.3">
      <c r="B7157" s="1173" t="s">
        <v>7910</v>
      </c>
      <c r="C7157" s="1206">
        <v>23346093.776904933</v>
      </c>
      <c r="D7157" s="1206">
        <v>1279822.3941181169</v>
      </c>
      <c r="E7157" s="1206">
        <v>6838157.2284463122</v>
      </c>
      <c r="F7157" s="1210">
        <v>31464073.399469361</v>
      </c>
    </row>
    <row r="7158" spans="2:6" ht="13.15" customHeight="1" x14ac:dyDescent="0.3">
      <c r="B7158" s="1172" t="s">
        <v>7911</v>
      </c>
      <c r="C7158" s="1207">
        <v>9411104.7570690066</v>
      </c>
      <c r="D7158" s="1208">
        <v>511636.2563399176</v>
      </c>
      <c r="E7158" s="1207">
        <v>1578743.9145578705</v>
      </c>
      <c r="F7158" s="1211">
        <v>11501484.927966794</v>
      </c>
    </row>
    <row r="7159" spans="2:6" ht="13.15" customHeight="1" x14ac:dyDescent="0.3">
      <c r="B7159" s="1173" t="s">
        <v>7912</v>
      </c>
      <c r="C7159" s="1206">
        <v>52881192.201233409</v>
      </c>
      <c r="D7159" s="1206">
        <v>2889285.5634373589</v>
      </c>
      <c r="E7159" s="1206">
        <v>7969595.8034797758</v>
      </c>
      <c r="F7159" s="1210">
        <v>63740073.568150543</v>
      </c>
    </row>
    <row r="7160" spans="2:6" ht="13.15" customHeight="1" x14ac:dyDescent="0.3">
      <c r="B7160" s="1172" t="s">
        <v>7913</v>
      </c>
      <c r="C7160" s="1207">
        <v>10918929.63675436</v>
      </c>
      <c r="D7160" s="1208">
        <v>1094379.2293112676</v>
      </c>
      <c r="E7160" s="1207">
        <v>5916137.6899062768</v>
      </c>
      <c r="F7160" s="1211">
        <v>17929446.555971906</v>
      </c>
    </row>
    <row r="7161" spans="2:6" ht="13.15" customHeight="1" x14ac:dyDescent="0.3">
      <c r="B7161" s="1173" t="s">
        <v>7914</v>
      </c>
      <c r="C7161" s="1206">
        <v>470111.47883334907</v>
      </c>
      <c r="D7161" s="1206">
        <v>26174.251520772501</v>
      </c>
      <c r="E7161" s="1206">
        <v>246.95849431901306</v>
      </c>
      <c r="F7161" s="1210">
        <v>496532.68884844059</v>
      </c>
    </row>
    <row r="7162" spans="2:6" ht="13.15" customHeight="1" x14ac:dyDescent="0.3">
      <c r="B7162" s="1172" t="s">
        <v>7915</v>
      </c>
      <c r="C7162" s="1207">
        <v>23597056.570426777</v>
      </c>
      <c r="D7162" s="1208">
        <v>1160616.972272706</v>
      </c>
      <c r="E7162" s="1207">
        <v>5791297.5029669348</v>
      </c>
      <c r="F7162" s="1211">
        <v>30548971.045666419</v>
      </c>
    </row>
    <row r="7163" spans="2:6" ht="13.15" customHeight="1" x14ac:dyDescent="0.3">
      <c r="B7163" s="1173" t="s">
        <v>7916</v>
      </c>
      <c r="C7163" s="1206">
        <v>97353.901948352563</v>
      </c>
      <c r="D7163" s="1206">
        <v>2955.1574297646371</v>
      </c>
      <c r="E7163" s="1206">
        <v>0</v>
      </c>
      <c r="F7163" s="1210">
        <v>100309.05937811721</v>
      </c>
    </row>
    <row r="7164" spans="2:6" ht="13.15" customHeight="1" x14ac:dyDescent="0.3">
      <c r="B7164" s="1172" t="s">
        <v>7917</v>
      </c>
      <c r="C7164" s="1207">
        <v>23946602.137029555</v>
      </c>
      <c r="D7164" s="1208">
        <v>1787096.2752045719</v>
      </c>
      <c r="E7164" s="1207">
        <v>8862661.2252499983</v>
      </c>
      <c r="F7164" s="1211">
        <v>34596359.637484126</v>
      </c>
    </row>
    <row r="7165" spans="2:6" ht="13.15" customHeight="1" x14ac:dyDescent="0.3">
      <c r="B7165" s="1173" t="s">
        <v>7918</v>
      </c>
      <c r="C7165" s="1206">
        <v>42438108.775264449</v>
      </c>
      <c r="D7165" s="1206">
        <v>4346389.2589848787</v>
      </c>
      <c r="E7165" s="1206">
        <v>53926878.023853168</v>
      </c>
      <c r="F7165" s="1210">
        <v>100711376.05810249</v>
      </c>
    </row>
    <row r="7166" spans="2:6" ht="13.15" customHeight="1" x14ac:dyDescent="0.3">
      <c r="B7166" s="1172" t="s">
        <v>7919</v>
      </c>
      <c r="C7166" s="1207">
        <v>12377190.047425332</v>
      </c>
      <c r="D7166" s="1208">
        <v>625606.82788117405</v>
      </c>
      <c r="E7166" s="1207">
        <v>5063822.1863877829</v>
      </c>
      <c r="F7166" s="1211">
        <v>18066619.061694287</v>
      </c>
    </row>
    <row r="7167" spans="2:6" ht="13.15" customHeight="1" x14ac:dyDescent="0.3">
      <c r="B7167" s="1173" t="s">
        <v>7920</v>
      </c>
      <c r="C7167" s="1206">
        <v>64139426.811818942</v>
      </c>
      <c r="D7167" s="1206">
        <v>6378721.3843252053</v>
      </c>
      <c r="E7167" s="1206">
        <v>21508828.440563396</v>
      </c>
      <c r="F7167" s="1210">
        <v>92026976.636707544</v>
      </c>
    </row>
    <row r="7168" spans="2:6" ht="13.15" customHeight="1" x14ac:dyDescent="0.3">
      <c r="B7168" s="1172" t="s">
        <v>7921</v>
      </c>
      <c r="C7168" s="1207">
        <v>2216337.3582407557</v>
      </c>
      <c r="D7168" s="1208">
        <v>28707.243603427902</v>
      </c>
      <c r="E7168" s="1207">
        <v>4422038.7992762476</v>
      </c>
      <c r="F7168" s="1211">
        <v>6667083.4011204317</v>
      </c>
    </row>
    <row r="7169" spans="2:6" ht="13.15" customHeight="1" x14ac:dyDescent="0.3">
      <c r="B7169" s="1173" t="s">
        <v>7922</v>
      </c>
      <c r="C7169" s="1206">
        <v>11597676.125653742</v>
      </c>
      <c r="D7169" s="1206">
        <v>632037.81333547144</v>
      </c>
      <c r="E7169" s="1206">
        <v>1753349.2613240494</v>
      </c>
      <c r="F7169" s="1210">
        <v>13983063.200313263</v>
      </c>
    </row>
    <row r="7170" spans="2:6" ht="13.15" customHeight="1" x14ac:dyDescent="0.3">
      <c r="B7170" s="1172" t="s">
        <v>7923</v>
      </c>
      <c r="C7170" s="1207">
        <v>7522466.3675183579</v>
      </c>
      <c r="D7170" s="1208">
        <v>592663.85862841655</v>
      </c>
      <c r="E7170" s="1207">
        <v>12039.226598051886</v>
      </c>
      <c r="F7170" s="1211">
        <v>8127169.4527448267</v>
      </c>
    </row>
    <row r="7171" spans="2:6" ht="13.15" customHeight="1" x14ac:dyDescent="0.3">
      <c r="B7171" s="1173" t="s">
        <v>7924</v>
      </c>
      <c r="C7171" s="1206">
        <v>615669899.07601595</v>
      </c>
      <c r="D7171" s="1206">
        <v>15372911.887952721</v>
      </c>
      <c r="E7171" s="1206">
        <v>107921315.42009076</v>
      </c>
      <c r="F7171" s="1210">
        <v>738964126.38405943</v>
      </c>
    </row>
    <row r="7172" spans="2:6" ht="13.15" customHeight="1" x14ac:dyDescent="0.3">
      <c r="B7172" s="1172" t="s">
        <v>7925</v>
      </c>
      <c r="C7172" s="1207">
        <v>109818068.76371777</v>
      </c>
      <c r="D7172" s="1208">
        <v>1703409.0312292848</v>
      </c>
      <c r="E7172" s="1207">
        <v>5048749.7347726785</v>
      </c>
      <c r="F7172" s="1211">
        <v>116570227.52971974</v>
      </c>
    </row>
    <row r="7173" spans="2:6" ht="13.15" customHeight="1" x14ac:dyDescent="0.3">
      <c r="B7173" s="1173" t="s">
        <v>7926</v>
      </c>
      <c r="C7173" s="1206">
        <v>17423617.624016028</v>
      </c>
      <c r="D7173" s="1206">
        <v>418914.67393649265</v>
      </c>
      <c r="E7173" s="1206">
        <v>25004.547549800074</v>
      </c>
      <c r="F7173" s="1210">
        <v>17867536.845502321</v>
      </c>
    </row>
    <row r="7174" spans="2:6" ht="13.15" customHeight="1" x14ac:dyDescent="0.3">
      <c r="B7174" s="1172" t="s">
        <v>7927</v>
      </c>
      <c r="C7174" s="1207">
        <v>8235211.6244193399</v>
      </c>
      <c r="D7174" s="1208">
        <v>523231.73120718444</v>
      </c>
      <c r="E7174" s="1207">
        <v>764460.01916450483</v>
      </c>
      <c r="F7174" s="1211">
        <v>9522903.374791028</v>
      </c>
    </row>
    <row r="7175" spans="2:6" ht="13.15" customHeight="1" x14ac:dyDescent="0.3">
      <c r="B7175" s="1173" t="s">
        <v>7928</v>
      </c>
      <c r="C7175" s="1206">
        <v>28604979.518196382</v>
      </c>
      <c r="D7175" s="1206">
        <v>457500.58666227671</v>
      </c>
      <c r="E7175" s="1206">
        <v>3359314.6585979545</v>
      </c>
      <c r="F7175" s="1210">
        <v>32421794.763456613</v>
      </c>
    </row>
    <row r="7176" spans="2:6" ht="13.15" customHeight="1" x14ac:dyDescent="0.3">
      <c r="B7176" s="1172" t="s">
        <v>7929</v>
      </c>
      <c r="C7176" s="1207">
        <v>29130936.362944007</v>
      </c>
      <c r="D7176" s="1208">
        <v>874388.86693264532</v>
      </c>
      <c r="E7176" s="1207">
        <v>1886902.9398129238</v>
      </c>
      <c r="F7176" s="1211">
        <v>31892228.169689577</v>
      </c>
    </row>
    <row r="7177" spans="2:6" ht="13.15" customHeight="1" x14ac:dyDescent="0.3">
      <c r="B7177" s="1173" t="s">
        <v>7930</v>
      </c>
      <c r="C7177" s="1206">
        <v>14164241.756682046</v>
      </c>
      <c r="D7177" s="1206">
        <v>1226179.2506787707</v>
      </c>
      <c r="E7177" s="1206">
        <v>2444950.8333818088</v>
      </c>
      <c r="F7177" s="1210">
        <v>17835371.840742625</v>
      </c>
    </row>
    <row r="7178" spans="2:6" ht="13.15" customHeight="1" x14ac:dyDescent="0.3">
      <c r="B7178" s="1172" t="s">
        <v>7931</v>
      </c>
      <c r="C7178" s="1207">
        <v>67495064.251205683</v>
      </c>
      <c r="D7178" s="1208">
        <v>3962303.2261849004</v>
      </c>
      <c r="E7178" s="1207">
        <v>15000013.861019038</v>
      </c>
      <c r="F7178" s="1211">
        <v>86457381.338409632</v>
      </c>
    </row>
    <row r="7179" spans="2:6" ht="13.15" customHeight="1" x14ac:dyDescent="0.3">
      <c r="B7179" s="1173" t="s">
        <v>7932</v>
      </c>
      <c r="C7179" s="1206">
        <v>0</v>
      </c>
      <c r="D7179" s="1206">
        <v>2955.1574297646371</v>
      </c>
      <c r="E7179" s="1206">
        <v>0</v>
      </c>
      <c r="F7179" s="1210">
        <v>2955.1574297646371</v>
      </c>
    </row>
    <row r="7180" spans="2:6" ht="13.15" customHeight="1" x14ac:dyDescent="0.3">
      <c r="B7180" s="1172" t="s">
        <v>7933</v>
      </c>
      <c r="C7180" s="1207">
        <v>26514396.63919045</v>
      </c>
      <c r="D7180" s="1208">
        <v>1233440.4946490489</v>
      </c>
      <c r="E7180" s="1207">
        <v>1381581.334046206</v>
      </c>
      <c r="F7180" s="1211">
        <v>29129418.467885707</v>
      </c>
    </row>
    <row r="7181" spans="2:6" ht="13.15" customHeight="1" x14ac:dyDescent="0.3">
      <c r="B7181" s="1173" t="s">
        <v>7934</v>
      </c>
      <c r="C7181" s="1206">
        <v>34997020.984970823</v>
      </c>
      <c r="D7181" s="1206">
        <v>1359879.0161082644</v>
      </c>
      <c r="E7181" s="1206">
        <v>4806800.1334252702</v>
      </c>
      <c r="F7181" s="1210">
        <v>41163700.134504363</v>
      </c>
    </row>
    <row r="7182" spans="2:6" ht="13.15" customHeight="1" x14ac:dyDescent="0.3">
      <c r="B7182" s="1172" t="s">
        <v>7935</v>
      </c>
      <c r="C7182" s="1207">
        <v>9668758.0712016001</v>
      </c>
      <c r="D7182" s="1208">
        <v>507400.53069058817</v>
      </c>
      <c r="E7182" s="1207">
        <v>499226.59626588505</v>
      </c>
      <c r="F7182" s="1211">
        <v>10675385.198158074</v>
      </c>
    </row>
    <row r="7183" spans="2:6" ht="13.15" customHeight="1" x14ac:dyDescent="0.3">
      <c r="B7183" s="1173" t="s">
        <v>7936</v>
      </c>
      <c r="C7183" s="1206">
        <v>22574499.246876694</v>
      </c>
      <c r="D7183" s="1206">
        <v>1658955.0201786826</v>
      </c>
      <c r="E7183" s="1206">
        <v>1550096.7292168653</v>
      </c>
      <c r="F7183" s="1210">
        <v>25783550.996272244</v>
      </c>
    </row>
    <row r="7184" spans="2:6" ht="13.15" customHeight="1" x14ac:dyDescent="0.3">
      <c r="B7184" s="1172" t="s">
        <v>7937</v>
      </c>
      <c r="C7184" s="1207">
        <v>70700779.412416607</v>
      </c>
      <c r="D7184" s="1208">
        <v>5173594.1122889481</v>
      </c>
      <c r="E7184" s="1207">
        <v>11530370.072924925</v>
      </c>
      <c r="F7184" s="1211">
        <v>87404743.597630486</v>
      </c>
    </row>
    <row r="7185" spans="2:6" ht="13.15" customHeight="1" x14ac:dyDescent="0.3">
      <c r="B7185" s="1173" t="s">
        <v>7938</v>
      </c>
      <c r="C7185" s="1206">
        <v>110201749.63955905</v>
      </c>
      <c r="D7185" s="1206">
        <v>4417594.4808639698</v>
      </c>
      <c r="E7185" s="1206">
        <v>29541937.263303194</v>
      </c>
      <c r="F7185" s="1210">
        <v>144161281.38372621</v>
      </c>
    </row>
    <row r="7186" spans="2:6" ht="13.15" customHeight="1" x14ac:dyDescent="0.3">
      <c r="B7186" s="1172" t="s">
        <v>7939</v>
      </c>
      <c r="C7186" s="1207">
        <v>32215949.070687443</v>
      </c>
      <c r="D7186" s="1208">
        <v>1563925.6005443942</v>
      </c>
      <c r="E7186" s="1207">
        <v>2832227.9013336143</v>
      </c>
      <c r="F7186" s="1211">
        <v>36612102.572565451</v>
      </c>
    </row>
    <row r="7187" spans="2:6" ht="13.15" customHeight="1" x14ac:dyDescent="0.3">
      <c r="B7187" s="1173" t="s">
        <v>7940</v>
      </c>
      <c r="C7187" s="1206">
        <v>71898109.519268095</v>
      </c>
      <c r="D7187" s="1206">
        <v>5281274.4201582801</v>
      </c>
      <c r="E7187" s="1206">
        <v>28540831.919408079</v>
      </c>
      <c r="F7187" s="1210">
        <v>105720215.85883446</v>
      </c>
    </row>
    <row r="7188" spans="2:6" ht="13.15" customHeight="1" x14ac:dyDescent="0.3">
      <c r="B7188" s="1172" t="s">
        <v>7941</v>
      </c>
      <c r="C7188" s="1207">
        <v>21700225.706658874</v>
      </c>
      <c r="D7188" s="1208">
        <v>1011705.1821690424</v>
      </c>
      <c r="E7188" s="1207">
        <v>4883720.5450951336</v>
      </c>
      <c r="F7188" s="1211">
        <v>27595651.433923051</v>
      </c>
    </row>
    <row r="7189" spans="2:6" ht="13.15" customHeight="1" x14ac:dyDescent="0.3">
      <c r="B7189" s="1173" t="s">
        <v>7942</v>
      </c>
      <c r="C7189" s="1206">
        <v>376853.81399362284</v>
      </c>
      <c r="D7189" s="1206">
        <v>16605.170319629866</v>
      </c>
      <c r="E7189" s="1206">
        <v>1173.0528480153121</v>
      </c>
      <c r="F7189" s="1210">
        <v>394632.03716126806</v>
      </c>
    </row>
    <row r="7190" spans="2:6" ht="13.15" customHeight="1" x14ac:dyDescent="0.3">
      <c r="B7190" s="1172" t="s">
        <v>7943</v>
      </c>
      <c r="C7190" s="1207">
        <v>69088227.403987408</v>
      </c>
      <c r="D7190" s="1208">
        <v>5158888.686031308</v>
      </c>
      <c r="E7190" s="1207">
        <v>25811793.128105354</v>
      </c>
      <c r="F7190" s="1211">
        <v>100058909.21812408</v>
      </c>
    </row>
    <row r="7191" spans="2:6" ht="13.15" customHeight="1" x14ac:dyDescent="0.3">
      <c r="B7191" s="1173" t="s">
        <v>7944</v>
      </c>
      <c r="C7191" s="1206">
        <v>53953723.617508732</v>
      </c>
      <c r="D7191" s="1206">
        <v>2691332.2321778396</v>
      </c>
      <c r="E7191" s="1206">
        <v>6043847.5613650009</v>
      </c>
      <c r="F7191" s="1210">
        <v>62688903.411051571</v>
      </c>
    </row>
    <row r="7192" spans="2:6" ht="13.15" customHeight="1" x14ac:dyDescent="0.3">
      <c r="B7192" s="1172" t="s">
        <v>7945</v>
      </c>
      <c r="C7192" s="1207">
        <v>32089102.261556976</v>
      </c>
      <c r="D7192" s="1208">
        <v>2168522.6663177647</v>
      </c>
      <c r="E7192" s="1207">
        <v>4792615.0801649075</v>
      </c>
      <c r="F7192" s="1211">
        <v>39050240.008039653</v>
      </c>
    </row>
    <row r="7193" spans="2:6" ht="13.15" customHeight="1" x14ac:dyDescent="0.3">
      <c r="B7193" s="1173" t="s">
        <v>7946</v>
      </c>
      <c r="C7193" s="1206">
        <v>42280540.187819302</v>
      </c>
      <c r="D7193" s="1206">
        <v>1758614.1864529354</v>
      </c>
      <c r="E7193" s="1206">
        <v>2749333.5743997111</v>
      </c>
      <c r="F7193" s="1210">
        <v>46788487.948671944</v>
      </c>
    </row>
    <row r="7194" spans="2:6" ht="13.15" customHeight="1" x14ac:dyDescent="0.3">
      <c r="B7194" s="1172" t="s">
        <v>7947</v>
      </c>
      <c r="C7194" s="1207">
        <v>15369491.255276874</v>
      </c>
      <c r="D7194" s="1208">
        <v>971261.74191597756</v>
      </c>
      <c r="E7194" s="1207">
        <v>9289666.4404441696</v>
      </c>
      <c r="F7194" s="1211">
        <v>25630419.437637024</v>
      </c>
    </row>
    <row r="7195" spans="2:6" ht="13.15" customHeight="1" x14ac:dyDescent="0.3">
      <c r="B7195" s="1173" t="s">
        <v>7948</v>
      </c>
      <c r="C7195" s="1206">
        <v>217764566.79250407</v>
      </c>
      <c r="D7195" s="1206">
        <v>8897627.2165653966</v>
      </c>
      <c r="E7195" s="1206">
        <v>44494449.609788813</v>
      </c>
      <c r="F7195" s="1210">
        <v>271156643.61885828</v>
      </c>
    </row>
    <row r="7196" spans="2:6" ht="13.15" customHeight="1" x14ac:dyDescent="0.3">
      <c r="B7196" s="1172" t="s">
        <v>7949</v>
      </c>
      <c r="C7196" s="1207">
        <v>120996290.20944811</v>
      </c>
      <c r="D7196" s="1208">
        <v>5774673.1335030757</v>
      </c>
      <c r="E7196" s="1207">
        <v>16225094.407694617</v>
      </c>
      <c r="F7196" s="1211">
        <v>142996057.75064582</v>
      </c>
    </row>
    <row r="7197" spans="2:6" ht="13.15" customHeight="1" x14ac:dyDescent="0.3">
      <c r="B7197" s="1173" t="s">
        <v>7950</v>
      </c>
      <c r="C7197" s="1206">
        <v>84656249.617795706</v>
      </c>
      <c r="D7197" s="1206">
        <v>4934761.1032510195</v>
      </c>
      <c r="E7197" s="1206">
        <v>29423068.030016683</v>
      </c>
      <c r="F7197" s="1210">
        <v>119014078.75106341</v>
      </c>
    </row>
    <row r="7198" spans="2:6" ht="13.15" customHeight="1" x14ac:dyDescent="0.3">
      <c r="B7198" s="1172" t="s">
        <v>7951</v>
      </c>
      <c r="C7198" s="1207">
        <v>49132452.540655524</v>
      </c>
      <c r="D7198" s="1208">
        <v>1431421.970265043</v>
      </c>
      <c r="E7198" s="1207">
        <v>7470640.8831905685</v>
      </c>
      <c r="F7198" s="1211">
        <v>58034515.394111142</v>
      </c>
    </row>
    <row r="7199" spans="2:6" ht="13.15" customHeight="1" x14ac:dyDescent="0.3">
      <c r="B7199" s="1173" t="s">
        <v>7952</v>
      </c>
      <c r="C7199" s="1206">
        <v>40814770.009115867</v>
      </c>
      <c r="D7199" s="1206">
        <v>1298468.0302821079</v>
      </c>
      <c r="E7199" s="1206">
        <v>1560592.4652254232</v>
      </c>
      <c r="F7199" s="1210">
        <v>43673830.504623398</v>
      </c>
    </row>
    <row r="7200" spans="2:6" ht="13.15" customHeight="1" x14ac:dyDescent="0.3">
      <c r="B7200" s="1172" t="s">
        <v>7953</v>
      </c>
      <c r="C7200" s="1207">
        <v>41885662.930547714</v>
      </c>
      <c r="D7200" s="1208">
        <v>1785562.4077767422</v>
      </c>
      <c r="E7200" s="1207">
        <v>2493776.5281602107</v>
      </c>
      <c r="F7200" s="1211">
        <v>46165001.866484672</v>
      </c>
    </row>
    <row r="7201" spans="2:6" ht="13.15" customHeight="1" x14ac:dyDescent="0.3">
      <c r="B7201" s="1173" t="s">
        <v>7954</v>
      </c>
      <c r="C7201" s="1206">
        <v>36071054.354852639</v>
      </c>
      <c r="D7201" s="1206">
        <v>1570089.2146121892</v>
      </c>
      <c r="E7201" s="1206">
        <v>5831616.1452255938</v>
      </c>
      <c r="F7201" s="1210">
        <v>43472759.714690417</v>
      </c>
    </row>
    <row r="7202" spans="2:6" ht="13.15" customHeight="1" x14ac:dyDescent="0.3">
      <c r="B7202" s="1172" t="s">
        <v>7955</v>
      </c>
      <c r="C7202" s="1207">
        <v>19362639.730002783</v>
      </c>
      <c r="D7202" s="1208">
        <v>805533.69881912973</v>
      </c>
      <c r="E7202" s="1207">
        <v>2188175.7389136152</v>
      </c>
      <c r="F7202" s="1211">
        <v>22356349.167735528</v>
      </c>
    </row>
    <row r="7203" spans="2:6" ht="13.15" customHeight="1" x14ac:dyDescent="0.3">
      <c r="B7203" s="1173" t="s">
        <v>7956</v>
      </c>
      <c r="C7203" s="1206">
        <v>11636180.75447483</v>
      </c>
      <c r="D7203" s="1206">
        <v>514506.98070026061</v>
      </c>
      <c r="E7203" s="1206">
        <v>198492.88980890674</v>
      </c>
      <c r="F7203" s="1210">
        <v>12349180.624983996</v>
      </c>
    </row>
    <row r="7204" spans="2:6" ht="13.15" customHeight="1" x14ac:dyDescent="0.3">
      <c r="B7204" s="1172" t="s">
        <v>7957</v>
      </c>
      <c r="C7204" s="1207">
        <v>330290930.99120867</v>
      </c>
      <c r="D7204" s="1208">
        <v>11825639.414510909</v>
      </c>
      <c r="E7204" s="1207">
        <v>161470041.99446571</v>
      </c>
      <c r="F7204" s="1211">
        <v>503586612.40018529</v>
      </c>
    </row>
    <row r="7205" spans="2:6" ht="13.15" customHeight="1" x14ac:dyDescent="0.3">
      <c r="B7205" s="1173" t="s">
        <v>7958</v>
      </c>
      <c r="C7205" s="1206">
        <v>61195324.66061224</v>
      </c>
      <c r="D7205" s="1206">
        <v>1724855.0308624348</v>
      </c>
      <c r="E7205" s="1206">
        <v>1449970.2641530035</v>
      </c>
      <c r="F7205" s="1210">
        <v>64370149.95562768</v>
      </c>
    </row>
    <row r="7206" spans="2:6" ht="13.15" customHeight="1" x14ac:dyDescent="0.3">
      <c r="B7206" s="1172" t="s">
        <v>7959</v>
      </c>
      <c r="C7206" s="1207">
        <v>114146016.35145539</v>
      </c>
      <c r="D7206" s="1208">
        <v>3702376.0219697421</v>
      </c>
      <c r="E7206" s="1207">
        <v>13273075.180070529</v>
      </c>
      <c r="F7206" s="1211">
        <v>131121467.55349566</v>
      </c>
    </row>
    <row r="7207" spans="2:6" ht="13.15" customHeight="1" x14ac:dyDescent="0.3">
      <c r="B7207" s="1173" t="s">
        <v>7960</v>
      </c>
      <c r="C7207" s="1206">
        <v>58192782.859989181</v>
      </c>
      <c r="D7207" s="1206">
        <v>2799617.6437113569</v>
      </c>
      <c r="E7207" s="1206">
        <v>20634061.336212914</v>
      </c>
      <c r="F7207" s="1210">
        <v>81626461.839913458</v>
      </c>
    </row>
    <row r="7208" spans="2:6" ht="13.15" customHeight="1" x14ac:dyDescent="0.3">
      <c r="B7208" s="1172" t="s">
        <v>7961</v>
      </c>
      <c r="C7208" s="1207">
        <v>28493561.868841741</v>
      </c>
      <c r="D7208" s="1208">
        <v>1138847.3125401065</v>
      </c>
      <c r="E7208" s="1207">
        <v>9999119.777159119</v>
      </c>
      <c r="F7208" s="1211">
        <v>39631528.958540969</v>
      </c>
    </row>
    <row r="7209" spans="2:6" ht="13.15" customHeight="1" x14ac:dyDescent="0.3">
      <c r="B7209" s="1173" t="s">
        <v>7962</v>
      </c>
      <c r="C7209" s="1206">
        <v>84109.40196379408</v>
      </c>
      <c r="D7209" s="1206">
        <v>0</v>
      </c>
      <c r="E7209" s="1206">
        <v>246.95849431901306</v>
      </c>
      <c r="F7209" s="1210">
        <v>84356.360458113093</v>
      </c>
    </row>
    <row r="7210" spans="2:6" ht="13.15" customHeight="1" x14ac:dyDescent="0.3">
      <c r="B7210" s="1172" t="s">
        <v>7963</v>
      </c>
      <c r="C7210" s="1207">
        <v>6551521.6315369597</v>
      </c>
      <c r="D7210" s="1208">
        <v>171765.00756051028</v>
      </c>
      <c r="E7210" s="1207">
        <v>193862.41804042525</v>
      </c>
      <c r="F7210" s="1211">
        <v>6917149.0571378954</v>
      </c>
    </row>
    <row r="7211" spans="2:6" ht="13.15" customHeight="1" x14ac:dyDescent="0.3">
      <c r="B7211" s="1173" t="s">
        <v>7964</v>
      </c>
      <c r="C7211" s="1206">
        <v>13781789.751973305</v>
      </c>
      <c r="D7211" s="1206">
        <v>360698.07257012924</v>
      </c>
      <c r="E7211" s="1206">
        <v>1246769.9585695374</v>
      </c>
      <c r="F7211" s="1210">
        <v>15389257.783112971</v>
      </c>
    </row>
    <row r="7212" spans="2:6" ht="13.15" customHeight="1" x14ac:dyDescent="0.3">
      <c r="B7212" s="1172" t="s">
        <v>7965</v>
      </c>
      <c r="C7212" s="1207">
        <v>6135070.8588266168</v>
      </c>
      <c r="D7212" s="1208">
        <v>163603.14418306504</v>
      </c>
      <c r="E7212" s="1207">
        <v>468640.69811288163</v>
      </c>
      <c r="F7212" s="1211">
        <v>6767314.7011225633</v>
      </c>
    </row>
    <row r="7213" spans="2:6" ht="13.15" customHeight="1" x14ac:dyDescent="0.3">
      <c r="B7213" s="1173" t="s">
        <v>7966</v>
      </c>
      <c r="C7213" s="1206">
        <v>43177889.197082415</v>
      </c>
      <c r="D7213" s="1206">
        <v>3460855.22688855</v>
      </c>
      <c r="E7213" s="1206">
        <v>12429235.800205186</v>
      </c>
      <c r="F7213" s="1210">
        <v>59067980.224176154</v>
      </c>
    </row>
    <row r="7214" spans="2:6" ht="13.15" customHeight="1" x14ac:dyDescent="0.3">
      <c r="B7214" s="1172" t="s">
        <v>7967</v>
      </c>
      <c r="C7214" s="1207">
        <v>12816989.371654848</v>
      </c>
      <c r="D7214" s="1208">
        <v>620526.77153762616</v>
      </c>
      <c r="E7214" s="1207">
        <v>2098406.326228654</v>
      </c>
      <c r="F7214" s="1211">
        <v>15535922.469421128</v>
      </c>
    </row>
    <row r="7215" spans="2:6" ht="13.15" customHeight="1" x14ac:dyDescent="0.3">
      <c r="B7215" s="1173" t="s">
        <v>7968</v>
      </c>
      <c r="C7215" s="1206">
        <v>120905899.91058443</v>
      </c>
      <c r="D7215" s="1206">
        <v>5028608.4599133991</v>
      </c>
      <c r="E7215" s="1206">
        <v>25809975.724041976</v>
      </c>
      <c r="F7215" s="1210">
        <v>151744484.09453982</v>
      </c>
    </row>
    <row r="7216" spans="2:6" ht="13.15" customHeight="1" x14ac:dyDescent="0.3">
      <c r="B7216" s="1172" t="s">
        <v>7969</v>
      </c>
      <c r="C7216" s="1207">
        <v>19540552.96175411</v>
      </c>
      <c r="D7216" s="1208">
        <v>545170.25707862771</v>
      </c>
      <c r="E7216" s="1207">
        <v>4123342.5003974019</v>
      </c>
      <c r="F7216" s="1211">
        <v>24209065.719230141</v>
      </c>
    </row>
    <row r="7217" spans="2:6" ht="13.15" customHeight="1" x14ac:dyDescent="0.3">
      <c r="B7217" s="1173" t="s">
        <v>7970</v>
      </c>
      <c r="C7217" s="1206">
        <v>36408993.916314326</v>
      </c>
      <c r="D7217" s="1206">
        <v>1284508.4294710297</v>
      </c>
      <c r="E7217" s="1206">
        <v>35150960.768143885</v>
      </c>
      <c r="F7217" s="1210">
        <v>72844463.113929242</v>
      </c>
    </row>
    <row r="7218" spans="2:6" ht="13.15" customHeight="1" x14ac:dyDescent="0.3">
      <c r="B7218" s="1172" t="s">
        <v>7971</v>
      </c>
      <c r="C7218" s="1207">
        <v>12173470.521889651</v>
      </c>
      <c r="D7218" s="1208">
        <v>609212.74023509864</v>
      </c>
      <c r="E7218" s="1207">
        <v>363337.68476684787</v>
      </c>
      <c r="F7218" s="1211">
        <v>13146020.946891598</v>
      </c>
    </row>
    <row r="7219" spans="2:6" ht="13.15" customHeight="1" x14ac:dyDescent="0.3">
      <c r="B7219" s="1173" t="s">
        <v>7972</v>
      </c>
      <c r="C7219" s="1206">
        <v>8566324.1240332983</v>
      </c>
      <c r="D7219" s="1206">
        <v>405222.44451191655</v>
      </c>
      <c r="E7219" s="1206">
        <v>833731.87682098802</v>
      </c>
      <c r="F7219" s="1210">
        <v>9805278.4453662038</v>
      </c>
    </row>
    <row r="7220" spans="2:6" ht="13.15" customHeight="1" x14ac:dyDescent="0.3">
      <c r="B7220" s="1172" t="s">
        <v>7973</v>
      </c>
      <c r="C7220" s="1207">
        <v>3496684.5371603938</v>
      </c>
      <c r="D7220" s="1208">
        <v>99560.661026594316</v>
      </c>
      <c r="E7220" s="1207">
        <v>165709.14968805775</v>
      </c>
      <c r="F7220" s="1211">
        <v>3761954.3478750456</v>
      </c>
    </row>
    <row r="7221" spans="2:6" ht="13.15" customHeight="1" x14ac:dyDescent="0.3">
      <c r="B7221" s="1173" t="s">
        <v>7974</v>
      </c>
      <c r="C7221" s="1206">
        <v>20716309.553166829</v>
      </c>
      <c r="D7221" s="1206">
        <v>894118.06082088384</v>
      </c>
      <c r="E7221" s="1206">
        <v>2602633.8320044987</v>
      </c>
      <c r="F7221" s="1210">
        <v>24213061.445992213</v>
      </c>
    </row>
    <row r="7222" spans="2:6" ht="13.15" customHeight="1" x14ac:dyDescent="0.3">
      <c r="B7222" s="1172" t="s">
        <v>7975</v>
      </c>
      <c r="C7222" s="1207">
        <v>42838993.846962035</v>
      </c>
      <c r="D7222" s="1208">
        <v>1767564.0918116514</v>
      </c>
      <c r="E7222" s="1207">
        <v>7944222.5848775934</v>
      </c>
      <c r="F7222" s="1211">
        <v>52550780.52365128</v>
      </c>
    </row>
    <row r="7223" spans="2:6" ht="13.15" customHeight="1" x14ac:dyDescent="0.3">
      <c r="B7223" s="1173" t="s">
        <v>7976</v>
      </c>
      <c r="C7223" s="1206">
        <v>0</v>
      </c>
      <c r="D7223" s="1206">
        <v>0</v>
      </c>
      <c r="E7223" s="1206">
        <v>253688.11328920617</v>
      </c>
      <c r="F7223" s="1210">
        <v>253688.11328920617</v>
      </c>
    </row>
    <row r="7224" spans="2:6" ht="13.15" customHeight="1" x14ac:dyDescent="0.3">
      <c r="B7224" s="1172" t="s">
        <v>7977</v>
      </c>
      <c r="C7224" s="1207">
        <v>5145829.5970933568</v>
      </c>
      <c r="D7224" s="1208">
        <v>104288.91291421776</v>
      </c>
      <c r="E7224" s="1207">
        <v>142309.83235133128</v>
      </c>
      <c r="F7224" s="1211">
        <v>5392428.3423589058</v>
      </c>
    </row>
    <row r="7225" spans="2:6" ht="13.15" customHeight="1" x14ac:dyDescent="0.3">
      <c r="B7225" s="1173" t="s">
        <v>7978</v>
      </c>
      <c r="C7225" s="1206">
        <v>15366214.265589971</v>
      </c>
      <c r="D7225" s="1206">
        <v>471502.40400806628</v>
      </c>
      <c r="E7225" s="1206">
        <v>844536.31094744476</v>
      </c>
      <c r="F7225" s="1210">
        <v>16682252.980545482</v>
      </c>
    </row>
    <row r="7226" spans="2:6" ht="13.15" customHeight="1" x14ac:dyDescent="0.3">
      <c r="B7226" s="1172" t="s">
        <v>7979</v>
      </c>
      <c r="C7226" s="1207">
        <v>236903278.89390203</v>
      </c>
      <c r="D7226" s="1208">
        <v>7426817.219415064</v>
      </c>
      <c r="E7226" s="1207">
        <v>56423505.024670325</v>
      </c>
      <c r="F7226" s="1211">
        <v>300753601.13798743</v>
      </c>
    </row>
    <row r="7227" spans="2:6" ht="13.15" customHeight="1" x14ac:dyDescent="0.3">
      <c r="B7227" s="1173" t="s">
        <v>7980</v>
      </c>
      <c r="C7227" s="1206">
        <v>50529815.559644945</v>
      </c>
      <c r="D7227" s="1206">
        <v>2974788.1184052154</v>
      </c>
      <c r="E7227" s="1206">
        <v>26679092.040403876</v>
      </c>
      <c r="F7227" s="1210">
        <v>80183695.718454033</v>
      </c>
    </row>
    <row r="7228" spans="2:6" ht="13.15" customHeight="1" x14ac:dyDescent="0.3">
      <c r="B7228" s="1172" t="s">
        <v>7981</v>
      </c>
      <c r="C7228" s="1207">
        <v>15777613.012533005</v>
      </c>
      <c r="D7228" s="1208">
        <v>340532.64115654497</v>
      </c>
      <c r="E7228" s="1207">
        <v>866145.17920035846</v>
      </c>
      <c r="F7228" s="1211">
        <v>16984290.832889907</v>
      </c>
    </row>
    <row r="7229" spans="2:6" ht="13.15" customHeight="1" x14ac:dyDescent="0.3">
      <c r="B7229" s="1173" t="s">
        <v>7982</v>
      </c>
      <c r="C7229" s="1206">
        <v>0</v>
      </c>
      <c r="D7229" s="1206">
        <v>9006.1940716636564</v>
      </c>
      <c r="E7229" s="1206">
        <v>617.39623579753254</v>
      </c>
      <c r="F7229" s="1210">
        <v>9623.5903074611888</v>
      </c>
    </row>
    <row r="7230" spans="2:6" ht="13.15" customHeight="1" x14ac:dyDescent="0.3">
      <c r="B7230" s="1172" t="s">
        <v>7983</v>
      </c>
      <c r="C7230" s="1207">
        <v>9240155.1284023337</v>
      </c>
      <c r="D7230" s="1208">
        <v>275420.67245406401</v>
      </c>
      <c r="E7230" s="1207">
        <v>619433.64337566437</v>
      </c>
      <c r="F7230" s="1211">
        <v>10135009.444232063</v>
      </c>
    </row>
    <row r="7231" spans="2:6" ht="13.15" customHeight="1" x14ac:dyDescent="0.3">
      <c r="B7231" s="1173" t="s">
        <v>7984</v>
      </c>
      <c r="C7231" s="1206">
        <v>21233391.217512425</v>
      </c>
      <c r="D7231" s="1206">
        <v>803507.30515300506</v>
      </c>
      <c r="E7231" s="1206">
        <v>699386.45591144497</v>
      </c>
      <c r="F7231" s="1210">
        <v>22736284.978576876</v>
      </c>
    </row>
    <row r="7232" spans="2:6" ht="13.15" customHeight="1" x14ac:dyDescent="0.3">
      <c r="B7232" s="1172" t="s">
        <v>7985</v>
      </c>
      <c r="C7232" s="1207">
        <v>27780543.529466845</v>
      </c>
      <c r="D7232" s="1208">
        <v>2240797.3737428659</v>
      </c>
      <c r="E7232" s="1207">
        <v>12647118.706803842</v>
      </c>
      <c r="F7232" s="1211">
        <v>42668459.610013552</v>
      </c>
    </row>
    <row r="7233" spans="2:6" ht="13.15" customHeight="1" x14ac:dyDescent="0.3">
      <c r="B7233" s="1173" t="s">
        <v>7986</v>
      </c>
      <c r="C7233" s="1206">
        <v>9406735.4374864716</v>
      </c>
      <c r="D7233" s="1206">
        <v>359501.93741998641</v>
      </c>
      <c r="E7233" s="1206">
        <v>102611.25438954993</v>
      </c>
      <c r="F7233" s="1210">
        <v>9868848.6292960085</v>
      </c>
    </row>
    <row r="7234" spans="2:6" ht="13.15" customHeight="1" x14ac:dyDescent="0.3">
      <c r="B7234" s="1172" t="s">
        <v>7987</v>
      </c>
      <c r="C7234" s="1207">
        <v>20934365.908582699</v>
      </c>
      <c r="D7234" s="1208">
        <v>515576.46624627046</v>
      </c>
      <c r="E7234" s="1207">
        <v>243660.35092102428</v>
      </c>
      <c r="F7234" s="1211">
        <v>21693602.725749992</v>
      </c>
    </row>
    <row r="7235" spans="2:6" ht="13.15" customHeight="1" x14ac:dyDescent="0.3">
      <c r="B7235" s="1173" t="s">
        <v>7988</v>
      </c>
      <c r="C7235" s="1206">
        <v>15135596.116374305</v>
      </c>
      <c r="D7235" s="1206">
        <v>388237.32537988841</v>
      </c>
      <c r="E7235" s="1206">
        <v>337962.69947556936</v>
      </c>
      <c r="F7235" s="1210">
        <v>15861796.141229762</v>
      </c>
    </row>
    <row r="7236" spans="2:6" ht="13.15" customHeight="1" x14ac:dyDescent="0.3">
      <c r="B7236" s="1172" t="s">
        <v>7989</v>
      </c>
      <c r="C7236" s="1207">
        <v>20882207.156066194</v>
      </c>
      <c r="D7236" s="1208">
        <v>722367.12543861021</v>
      </c>
      <c r="E7236" s="1207">
        <v>831756.20886643592</v>
      </c>
      <c r="F7236" s="1211">
        <v>22436330.490371242</v>
      </c>
    </row>
    <row r="7237" spans="2:6" ht="13.15" customHeight="1" x14ac:dyDescent="0.3">
      <c r="B7237" s="1173" t="s">
        <v>7990</v>
      </c>
      <c r="C7237" s="1206">
        <v>9411514.3807798661</v>
      </c>
      <c r="D7237" s="1206">
        <v>268004.63452317851</v>
      </c>
      <c r="E7237" s="1206">
        <v>156633.42502183403</v>
      </c>
      <c r="F7237" s="1210">
        <v>9836152.4403248802</v>
      </c>
    </row>
    <row r="7238" spans="2:6" ht="13.15" customHeight="1" x14ac:dyDescent="0.3">
      <c r="B7238" s="1172" t="s">
        <v>7991</v>
      </c>
      <c r="C7238" s="1207">
        <v>184132138.92965358</v>
      </c>
      <c r="D7238" s="1208">
        <v>4869536.5571226412</v>
      </c>
      <c r="E7238" s="1207">
        <v>63492106.776157357</v>
      </c>
      <c r="F7238" s="1211">
        <v>252493782.26293358</v>
      </c>
    </row>
    <row r="7239" spans="2:6" ht="13.15" customHeight="1" x14ac:dyDescent="0.3">
      <c r="B7239" s="1173" t="s">
        <v>7992</v>
      </c>
      <c r="C7239" s="1206">
        <v>76788880.085731015</v>
      </c>
      <c r="D7239" s="1206">
        <v>1888261.164550181</v>
      </c>
      <c r="E7239" s="1206">
        <v>4578240.0469330242</v>
      </c>
      <c r="F7239" s="1210">
        <v>83255381.297214225</v>
      </c>
    </row>
    <row r="7240" spans="2:6" ht="13.15" customHeight="1" x14ac:dyDescent="0.3">
      <c r="B7240" s="1172" t="s">
        <v>7993</v>
      </c>
      <c r="C7240" s="1207">
        <v>17493936.361047443</v>
      </c>
      <c r="D7240" s="1208">
        <v>567376.15433657332</v>
      </c>
      <c r="E7240" s="1207">
        <v>1848890.2414881531</v>
      </c>
      <c r="F7240" s="1211">
        <v>19910202.75687217</v>
      </c>
    </row>
    <row r="7241" spans="2:6" ht="13.15" customHeight="1" x14ac:dyDescent="0.3">
      <c r="B7241" s="1173" t="s">
        <v>7994</v>
      </c>
      <c r="C7241" s="1206">
        <v>559198491.5903089</v>
      </c>
      <c r="D7241" s="1206">
        <v>13786766.31797214</v>
      </c>
      <c r="E7241" s="1206">
        <v>84816888.628959805</v>
      </c>
      <c r="F7241" s="1210">
        <v>657802146.53724086</v>
      </c>
    </row>
    <row r="7242" spans="2:6" ht="13.15" customHeight="1" x14ac:dyDescent="0.3">
      <c r="B7242" s="1172" t="s">
        <v>7995</v>
      </c>
      <c r="C7242" s="1207">
        <v>59012030.281714432</v>
      </c>
      <c r="D7242" s="1208">
        <v>3128892.5422783238</v>
      </c>
      <c r="E7242" s="1207">
        <v>5741907.8952861419</v>
      </c>
      <c r="F7242" s="1211">
        <v>67882830.719278902</v>
      </c>
    </row>
    <row r="7243" spans="2:6" ht="13.15" customHeight="1" x14ac:dyDescent="0.3">
      <c r="B7243" s="1173" t="s">
        <v>7996</v>
      </c>
      <c r="C7243" s="1206">
        <v>69767383.516597629</v>
      </c>
      <c r="D7243" s="1206">
        <v>2258739.4009950073</v>
      </c>
      <c r="E7243" s="1206">
        <v>4366046.3172559477</v>
      </c>
      <c r="F7243" s="1210">
        <v>76392169.234848574</v>
      </c>
    </row>
    <row r="7244" spans="2:6" ht="13.15" customHeight="1" x14ac:dyDescent="0.3">
      <c r="B7244" s="1172" t="s">
        <v>7997</v>
      </c>
      <c r="C7244" s="1207">
        <v>92898561.386536628</v>
      </c>
      <c r="D7244" s="1208">
        <v>3776283.1020703339</v>
      </c>
      <c r="E7244" s="1207">
        <v>7342056.6493557403</v>
      </c>
      <c r="F7244" s="1211">
        <v>104016901.1379627</v>
      </c>
    </row>
    <row r="7245" spans="2:6" ht="13.15" customHeight="1" x14ac:dyDescent="0.3">
      <c r="B7245" s="1173" t="s">
        <v>7998</v>
      </c>
      <c r="C7245" s="1206">
        <v>78520905.676495165</v>
      </c>
      <c r="D7245" s="1206">
        <v>4333555.4324327596</v>
      </c>
      <c r="E7245" s="1206">
        <v>12228828.982065311</v>
      </c>
      <c r="F7245" s="1210">
        <v>95083290.090993226</v>
      </c>
    </row>
    <row r="7246" spans="2:6" ht="13.15" customHeight="1" x14ac:dyDescent="0.3">
      <c r="B7246" s="1172" t="s">
        <v>7999</v>
      </c>
      <c r="C7246" s="1207">
        <v>38561156.893186592</v>
      </c>
      <c r="D7246" s="1208">
        <v>1534416.2427814591</v>
      </c>
      <c r="E7246" s="1207">
        <v>2997271.8921170738</v>
      </c>
      <c r="F7246" s="1211">
        <v>43092845.028085127</v>
      </c>
    </row>
    <row r="7247" spans="2:6" ht="13.15" customHeight="1" x14ac:dyDescent="0.3">
      <c r="B7247" s="1173" t="s">
        <v>8000</v>
      </c>
      <c r="C7247" s="1206">
        <v>26661178.468916222</v>
      </c>
      <c r="D7247" s="1206">
        <v>1364719.8454217846</v>
      </c>
      <c r="E7247" s="1206">
        <v>2700244.1768840891</v>
      </c>
      <c r="F7247" s="1210">
        <v>30726142.491222095</v>
      </c>
    </row>
    <row r="7248" spans="2:6" ht="13.15" customHeight="1" x14ac:dyDescent="0.3">
      <c r="B7248" s="1172" t="s">
        <v>8001</v>
      </c>
      <c r="C7248" s="1207">
        <v>57725675.288368791</v>
      </c>
      <c r="D7248" s="1208">
        <v>1939272.8106592137</v>
      </c>
      <c r="E7248" s="1207">
        <v>6233074.6862280536</v>
      </c>
      <c r="F7248" s="1211">
        <v>65898022.785256058</v>
      </c>
    </row>
    <row r="7249" spans="2:6" ht="13.15" customHeight="1" x14ac:dyDescent="0.3">
      <c r="B7249" s="1173" t="s">
        <v>8002</v>
      </c>
      <c r="C7249" s="1206">
        <v>66273839.427887201</v>
      </c>
      <c r="D7249" s="1206">
        <v>1726402.9704685011</v>
      </c>
      <c r="E7249" s="1206">
        <v>12567081.88917115</v>
      </c>
      <c r="F7249" s="1210">
        <v>80567324.287526861</v>
      </c>
    </row>
    <row r="7250" spans="2:6" ht="13.15" customHeight="1" x14ac:dyDescent="0.3">
      <c r="B7250" s="1172" t="s">
        <v>8003</v>
      </c>
      <c r="C7250" s="1207">
        <v>89097799.514679223</v>
      </c>
      <c r="D7250" s="1208">
        <v>4466016.846177402</v>
      </c>
      <c r="E7250" s="1207">
        <v>3847180.381140003</v>
      </c>
      <c r="F7250" s="1211">
        <v>97410996.741996631</v>
      </c>
    </row>
    <row r="7251" spans="2:6" ht="13.15" customHeight="1" x14ac:dyDescent="0.3">
      <c r="B7251" s="1173" t="s">
        <v>8004</v>
      </c>
      <c r="C7251" s="1206">
        <v>33985113.877903163</v>
      </c>
      <c r="D7251" s="1206">
        <v>1149851.7559214206</v>
      </c>
      <c r="E7251" s="1206">
        <v>1355181.8892401052</v>
      </c>
      <c r="F7251" s="1210">
        <v>36490147.523064695</v>
      </c>
    </row>
    <row r="7252" spans="2:6" ht="13.15" customHeight="1" x14ac:dyDescent="0.3">
      <c r="B7252" s="1172" t="s">
        <v>8005</v>
      </c>
      <c r="C7252" s="1207">
        <v>2953386.9553195876</v>
      </c>
      <c r="D7252" s="1208">
        <v>0</v>
      </c>
      <c r="E7252" s="1207">
        <v>740.87548295703914</v>
      </c>
      <c r="F7252" s="1211">
        <v>2954127.8308025445</v>
      </c>
    </row>
    <row r="7253" spans="2:6" ht="13.15" customHeight="1" x14ac:dyDescent="0.3">
      <c r="B7253" s="1173" t="s">
        <v>8006</v>
      </c>
      <c r="C7253" s="1206">
        <v>13710242.143809296</v>
      </c>
      <c r="D7253" s="1206">
        <v>510510.48208095937</v>
      </c>
      <c r="E7253" s="1206">
        <v>106871.28841655288</v>
      </c>
      <c r="F7253" s="1210">
        <v>14327623.914306808</v>
      </c>
    </row>
    <row r="7254" spans="2:6" ht="13.15" customHeight="1" x14ac:dyDescent="0.3">
      <c r="B7254" s="1172" t="s">
        <v>8007</v>
      </c>
      <c r="C7254" s="1207">
        <v>35685325.360456996</v>
      </c>
      <c r="D7254" s="1208">
        <v>1457005.1902998625</v>
      </c>
      <c r="E7254" s="1207">
        <v>10524608.190415137</v>
      </c>
      <c r="F7254" s="1211">
        <v>47666938.741171993</v>
      </c>
    </row>
    <row r="7255" spans="2:6" ht="13.15" customHeight="1" x14ac:dyDescent="0.3">
      <c r="B7255" s="1173" t="s">
        <v>8008</v>
      </c>
      <c r="C7255" s="1206">
        <v>16172353.728567638</v>
      </c>
      <c r="D7255" s="1206">
        <v>443555.05802943511</v>
      </c>
      <c r="E7255" s="1206">
        <v>878369.62466914975</v>
      </c>
      <c r="F7255" s="1210">
        <v>17494278.411266223</v>
      </c>
    </row>
    <row r="7256" spans="2:6" ht="13.15" customHeight="1" x14ac:dyDescent="0.3">
      <c r="B7256" s="1172" t="s">
        <v>8009</v>
      </c>
      <c r="C7256" s="1207">
        <v>34639009.861676872</v>
      </c>
      <c r="D7256" s="1208">
        <v>1379805.2204918205</v>
      </c>
      <c r="E7256" s="1207">
        <v>1423468.7612547912</v>
      </c>
      <c r="F7256" s="1211">
        <v>37442283.843423486</v>
      </c>
    </row>
    <row r="7257" spans="2:6" ht="13.15" customHeight="1" x14ac:dyDescent="0.3">
      <c r="B7257" s="1173" t="s">
        <v>8010</v>
      </c>
      <c r="C7257" s="1206">
        <v>2222754.7963776039</v>
      </c>
      <c r="D7257" s="1206">
        <v>19194.451115233165</v>
      </c>
      <c r="E7257" s="1206">
        <v>493.91698863802611</v>
      </c>
      <c r="F7257" s="1210">
        <v>2242443.1644814755</v>
      </c>
    </row>
    <row r="7258" spans="2:6" ht="13.15" customHeight="1" x14ac:dyDescent="0.3">
      <c r="B7258" s="1172" t="s">
        <v>8011</v>
      </c>
      <c r="C7258" s="1207">
        <v>16774090.95982484</v>
      </c>
      <c r="D7258" s="1208">
        <v>557328.61907537351</v>
      </c>
      <c r="E7258" s="1207">
        <v>789857.6616989196</v>
      </c>
      <c r="F7258" s="1211">
        <v>18121277.240599133</v>
      </c>
    </row>
    <row r="7259" spans="2:6" ht="13.15" customHeight="1" x14ac:dyDescent="0.3">
      <c r="B7259" s="1173" t="s">
        <v>8012</v>
      </c>
      <c r="C7259" s="1206">
        <v>702641.20536637073</v>
      </c>
      <c r="D7259" s="1206">
        <v>7739.6980303359533</v>
      </c>
      <c r="E7259" s="1206">
        <v>145952.47014253671</v>
      </c>
      <c r="F7259" s="1210">
        <v>856333.37353924336</v>
      </c>
    </row>
    <row r="7260" spans="2:6" ht="13.15" customHeight="1" x14ac:dyDescent="0.3">
      <c r="B7260" s="1172" t="s">
        <v>8013</v>
      </c>
      <c r="C7260" s="1207">
        <v>137870602.43719742</v>
      </c>
      <c r="D7260" s="1208">
        <v>6332325.412677899</v>
      </c>
      <c r="E7260" s="1207">
        <v>41054170.813338555</v>
      </c>
      <c r="F7260" s="1211">
        <v>185257098.66321388</v>
      </c>
    </row>
    <row r="7261" spans="2:6" ht="13.15" customHeight="1" x14ac:dyDescent="0.3">
      <c r="B7261" s="1173" t="s">
        <v>8014</v>
      </c>
      <c r="C7261" s="1206">
        <v>29182958.574223552</v>
      </c>
      <c r="D7261" s="1206">
        <v>955486.83011232922</v>
      </c>
      <c r="E7261" s="1206">
        <v>2877189.9380636611</v>
      </c>
      <c r="F7261" s="1210">
        <v>33015635.342399545</v>
      </c>
    </row>
    <row r="7262" spans="2:6" ht="13.15" customHeight="1" x14ac:dyDescent="0.3">
      <c r="B7262" s="1172" t="s">
        <v>8015</v>
      </c>
      <c r="C7262" s="1207">
        <v>29731990.888016433</v>
      </c>
      <c r="D7262" s="1208">
        <v>850916.47363337199</v>
      </c>
      <c r="E7262" s="1207">
        <v>1188354.6173437112</v>
      </c>
      <c r="F7262" s="1211">
        <v>31771261.978993516</v>
      </c>
    </row>
    <row r="7263" spans="2:6" ht="13.15" customHeight="1" x14ac:dyDescent="0.3">
      <c r="B7263" s="1173" t="s">
        <v>8016</v>
      </c>
      <c r="C7263" s="1206">
        <v>125805955.28116027</v>
      </c>
      <c r="D7263" s="1206">
        <v>4420817.0096802386</v>
      </c>
      <c r="E7263" s="1206">
        <v>22578365.164551146</v>
      </c>
      <c r="F7263" s="1210">
        <v>152805137.45539165</v>
      </c>
    </row>
    <row r="7264" spans="2:6" ht="13.15" customHeight="1" x14ac:dyDescent="0.3">
      <c r="B7264" s="1172" t="s">
        <v>8017</v>
      </c>
      <c r="C7264" s="1207">
        <v>506294.90662621497</v>
      </c>
      <c r="D7264" s="1208">
        <v>2955.1574297646371</v>
      </c>
      <c r="E7264" s="1207">
        <v>740.87548295703925</v>
      </c>
      <c r="F7264" s="1211">
        <v>509990.93953893665</v>
      </c>
    </row>
    <row r="7265" spans="2:6" ht="13.15" customHeight="1" x14ac:dyDescent="0.3">
      <c r="B7265" s="1173" t="s">
        <v>8018</v>
      </c>
      <c r="C7265" s="1206">
        <v>15457696.894349292</v>
      </c>
      <c r="D7265" s="1206">
        <v>356349.76949490421</v>
      </c>
      <c r="E7265" s="1206">
        <v>157189.08163405181</v>
      </c>
      <c r="F7265" s="1210">
        <v>15971235.745478248</v>
      </c>
    </row>
    <row r="7266" spans="2:6" ht="13.15" customHeight="1" x14ac:dyDescent="0.3">
      <c r="B7266" s="1172" t="s">
        <v>8019</v>
      </c>
      <c r="C7266" s="1207">
        <v>7893721.9907968575</v>
      </c>
      <c r="D7266" s="1208">
        <v>201963.90205705739</v>
      </c>
      <c r="E7266" s="1207">
        <v>190713.69723785785</v>
      </c>
      <c r="F7266" s="1211">
        <v>8286399.5900917724</v>
      </c>
    </row>
    <row r="7267" spans="2:6" ht="13.15" customHeight="1" x14ac:dyDescent="0.3">
      <c r="B7267" s="1173" t="s">
        <v>8020</v>
      </c>
      <c r="C7267" s="1206">
        <v>5069093.4219250893</v>
      </c>
      <c r="D7267" s="1206">
        <v>140946.93722153618</v>
      </c>
      <c r="E7267" s="1206">
        <v>189046.72740120449</v>
      </c>
      <c r="F7267" s="1210">
        <v>5399087.0865478301</v>
      </c>
    </row>
    <row r="7268" spans="2:6" ht="13.15" customHeight="1" x14ac:dyDescent="0.3">
      <c r="B7268" s="1172" t="s">
        <v>8021</v>
      </c>
      <c r="C7268" s="1207">
        <v>22768524.344588619</v>
      </c>
      <c r="D7268" s="1208">
        <v>531942.40953587159</v>
      </c>
      <c r="E7268" s="1207">
        <v>909609.87420050497</v>
      </c>
      <c r="F7268" s="1211">
        <v>24210076.628324993</v>
      </c>
    </row>
    <row r="7269" spans="2:6" ht="13.15" customHeight="1" x14ac:dyDescent="0.3">
      <c r="B7269" s="1173" t="s">
        <v>8022</v>
      </c>
      <c r="C7269" s="1206">
        <v>48037255.279045783</v>
      </c>
      <c r="D7269" s="1206">
        <v>1827553.7876358738</v>
      </c>
      <c r="E7269" s="1206">
        <v>11813383.054997146</v>
      </c>
      <c r="F7269" s="1210">
        <v>61678192.121678799</v>
      </c>
    </row>
    <row r="7270" spans="2:6" ht="13.15" customHeight="1" x14ac:dyDescent="0.3">
      <c r="B7270" s="1172" t="s">
        <v>8023</v>
      </c>
      <c r="C7270" s="1207">
        <v>2541442.0434287325</v>
      </c>
      <c r="D7270" s="1208">
        <v>26596.416867881737</v>
      </c>
      <c r="E7270" s="1207">
        <v>108414.77900604672</v>
      </c>
      <c r="F7270" s="1211">
        <v>2676453.2393026608</v>
      </c>
    </row>
    <row r="7271" spans="2:6" ht="13.15" customHeight="1" x14ac:dyDescent="0.3">
      <c r="B7271" s="1173" t="s">
        <v>8024</v>
      </c>
      <c r="C7271" s="1206">
        <v>11900114.965507321</v>
      </c>
      <c r="D7271" s="1206">
        <v>406038.6308496609</v>
      </c>
      <c r="E7271" s="1206">
        <v>1666.9698366533382</v>
      </c>
      <c r="F7271" s="1210">
        <v>12307820.566193637</v>
      </c>
    </row>
    <row r="7272" spans="2:6" ht="13.15" customHeight="1" x14ac:dyDescent="0.3">
      <c r="B7272" s="1172" t="s">
        <v>8025</v>
      </c>
      <c r="C7272" s="1207">
        <v>5717527.7562206388</v>
      </c>
      <c r="D7272" s="1208">
        <v>46311.538577882959</v>
      </c>
      <c r="E7272" s="1207">
        <v>161263.89679031551</v>
      </c>
      <c r="F7272" s="1211">
        <v>5925103.1915888367</v>
      </c>
    </row>
    <row r="7273" spans="2:6" ht="13.15" customHeight="1" x14ac:dyDescent="0.3">
      <c r="B7273" s="1173" t="s">
        <v>8026</v>
      </c>
      <c r="C7273" s="1206">
        <v>106443998.25734222</v>
      </c>
      <c r="D7273" s="1206">
        <v>2618100.6166326231</v>
      </c>
      <c r="E7273" s="1206">
        <v>15608805.328123542</v>
      </c>
      <c r="F7273" s="1210">
        <v>124670904.20209838</v>
      </c>
    </row>
    <row r="7274" spans="2:6" ht="13.15" customHeight="1" x14ac:dyDescent="0.3">
      <c r="B7274" s="1172" t="s">
        <v>8027</v>
      </c>
      <c r="C7274" s="1207">
        <v>517354.74681950611</v>
      </c>
      <c r="D7274" s="1208">
        <v>0</v>
      </c>
      <c r="E7274" s="1207">
        <v>246.95849431901306</v>
      </c>
      <c r="F7274" s="1211">
        <v>517601.70531382511</v>
      </c>
    </row>
    <row r="7275" spans="2:6" ht="13.15" customHeight="1" x14ac:dyDescent="0.3">
      <c r="B7275" s="1173" t="s">
        <v>8028</v>
      </c>
      <c r="C7275" s="1206">
        <v>19695800.348171055</v>
      </c>
      <c r="D7275" s="1206">
        <v>435013.2458395916</v>
      </c>
      <c r="E7275" s="1206">
        <v>6359.1812287145885</v>
      </c>
      <c r="F7275" s="1210">
        <v>20137172.775239363</v>
      </c>
    </row>
    <row r="7276" spans="2:6" ht="13.15" customHeight="1" x14ac:dyDescent="0.3">
      <c r="B7276" s="1172" t="s">
        <v>8029</v>
      </c>
      <c r="C7276" s="1207">
        <v>24715192.759844813</v>
      </c>
      <c r="D7276" s="1208">
        <v>1202847.5791618666</v>
      </c>
      <c r="E7276" s="1207">
        <v>466010.67877997766</v>
      </c>
      <c r="F7276" s="1211">
        <v>26384051.017786659</v>
      </c>
    </row>
    <row r="7277" spans="2:6" ht="13.15" customHeight="1" x14ac:dyDescent="0.3">
      <c r="B7277" s="1173" t="s">
        <v>8030</v>
      </c>
      <c r="C7277" s="1206">
        <v>83615532.309730679</v>
      </c>
      <c r="D7277" s="1206">
        <v>3274201.8547533196</v>
      </c>
      <c r="E7277" s="1206">
        <v>15025782.683114117</v>
      </c>
      <c r="F7277" s="1210">
        <v>101915516.84759811</v>
      </c>
    </row>
    <row r="7278" spans="2:6" ht="13.15" customHeight="1" x14ac:dyDescent="0.3">
      <c r="B7278" s="1172" t="s">
        <v>8031</v>
      </c>
      <c r="C7278" s="1207">
        <v>19225688.869337704</v>
      </c>
      <c r="D7278" s="1208">
        <v>984475.51728049677</v>
      </c>
      <c r="E7278" s="1207">
        <v>766711.89040004287</v>
      </c>
      <c r="F7278" s="1211">
        <v>20976876.277018245</v>
      </c>
    </row>
    <row r="7279" spans="2:6" ht="13.15" customHeight="1" x14ac:dyDescent="0.3">
      <c r="B7279" s="1173" t="s">
        <v>8032</v>
      </c>
      <c r="C7279" s="1206">
        <v>75075424.103192583</v>
      </c>
      <c r="D7279" s="1206">
        <v>4094398.7632953767</v>
      </c>
      <c r="E7279" s="1206">
        <v>9010404.1444763523</v>
      </c>
      <c r="F7279" s="1210">
        <v>88180227.010964319</v>
      </c>
    </row>
    <row r="7280" spans="2:6" ht="13.15" customHeight="1" x14ac:dyDescent="0.3">
      <c r="B7280" s="1172" t="s">
        <v>8033</v>
      </c>
      <c r="C7280" s="1207">
        <v>594740585.19320118</v>
      </c>
      <c r="D7280" s="1208">
        <v>13653418.356998578</v>
      </c>
      <c r="E7280" s="1207">
        <v>66642336.346801974</v>
      </c>
      <c r="F7280" s="1211">
        <v>675036339.89700174</v>
      </c>
    </row>
    <row r="7281" spans="2:6" ht="13.15" customHeight="1" x14ac:dyDescent="0.3">
      <c r="B7281" s="1173" t="s">
        <v>8034</v>
      </c>
      <c r="C7281" s="1206">
        <v>2179198.14178921</v>
      </c>
      <c r="D7281" s="1206">
        <v>10272.690112991359</v>
      </c>
      <c r="E7281" s="1206">
        <v>246.95849431901306</v>
      </c>
      <c r="F7281" s="1210">
        <v>2189717.7903965204</v>
      </c>
    </row>
    <row r="7282" spans="2:6" ht="13.15" customHeight="1" x14ac:dyDescent="0.3">
      <c r="B7282" s="1172" t="s">
        <v>8035</v>
      </c>
      <c r="C7282" s="1207">
        <v>33564839.950558111</v>
      </c>
      <c r="D7282" s="1208">
        <v>1181021.6307163194</v>
      </c>
      <c r="E7282" s="1207">
        <v>2548241.2236307375</v>
      </c>
      <c r="F7282" s="1211">
        <v>37294102.804905161</v>
      </c>
    </row>
    <row r="7283" spans="2:6" ht="13.15" customHeight="1" x14ac:dyDescent="0.3">
      <c r="B7283" s="1173" t="s">
        <v>8036</v>
      </c>
      <c r="C7283" s="1206">
        <v>844371.00932484178</v>
      </c>
      <c r="D7283" s="1206">
        <v>0</v>
      </c>
      <c r="E7283" s="1206">
        <v>246.95849431901306</v>
      </c>
      <c r="F7283" s="1210">
        <v>844617.96781916078</v>
      </c>
    </row>
    <row r="7284" spans="2:6" ht="13.15" customHeight="1" x14ac:dyDescent="0.3">
      <c r="B7284" s="1172" t="s">
        <v>8037</v>
      </c>
      <c r="C7284" s="1207">
        <v>521314.44269117824</v>
      </c>
      <c r="D7284" s="1208">
        <v>2955.1574297646371</v>
      </c>
      <c r="E7284" s="1207">
        <v>493.91698863802611</v>
      </c>
      <c r="F7284" s="1211">
        <v>524763.51710958092</v>
      </c>
    </row>
    <row r="7285" spans="2:6" ht="13.15" customHeight="1" x14ac:dyDescent="0.3">
      <c r="B7285" s="1173" t="s">
        <v>8038</v>
      </c>
      <c r="C7285" s="1206">
        <v>19022242.426275931</v>
      </c>
      <c r="D7285" s="1206">
        <v>759897.6247966215</v>
      </c>
      <c r="E7285" s="1206">
        <v>518118.92108128947</v>
      </c>
      <c r="F7285" s="1210">
        <v>20300258.972153842</v>
      </c>
    </row>
    <row r="7286" spans="2:6" ht="13.15" customHeight="1" x14ac:dyDescent="0.3">
      <c r="B7286" s="1172" t="s">
        <v>8039</v>
      </c>
      <c r="C7286" s="1207">
        <v>4966960.5766833397</v>
      </c>
      <c r="D7286" s="1208">
        <v>113562.47837238394</v>
      </c>
      <c r="E7286" s="1207">
        <v>95572.937301458049</v>
      </c>
      <c r="F7286" s="1211">
        <v>5176095.9923571814</v>
      </c>
    </row>
    <row r="7287" spans="2:6" ht="13.15" customHeight="1" x14ac:dyDescent="0.3">
      <c r="B7287" s="1173" t="s">
        <v>8040</v>
      </c>
      <c r="C7287" s="1206">
        <v>22486430.149041217</v>
      </c>
      <c r="D7287" s="1206">
        <v>362358.58960209222</v>
      </c>
      <c r="E7287" s="1206">
        <v>578448.13897270104</v>
      </c>
      <c r="F7287" s="1210">
        <v>23427236.877616007</v>
      </c>
    </row>
    <row r="7288" spans="2:6" ht="13.15" customHeight="1" x14ac:dyDescent="0.3">
      <c r="B7288" s="1172" t="s">
        <v>8041</v>
      </c>
      <c r="C7288" s="1207">
        <v>11959646.944819357</v>
      </c>
      <c r="D7288" s="1208">
        <v>949689.09267869592</v>
      </c>
      <c r="E7288" s="1207">
        <v>561151.43871637736</v>
      </c>
      <c r="F7288" s="1211">
        <v>13470487.476214431</v>
      </c>
    </row>
    <row r="7289" spans="2:6" ht="13.15" customHeight="1" x14ac:dyDescent="0.3">
      <c r="B7289" s="1173" t="s">
        <v>8042</v>
      </c>
      <c r="C7289" s="1206">
        <v>9052137.8451163862</v>
      </c>
      <c r="D7289" s="1206">
        <v>347906.46255271952</v>
      </c>
      <c r="E7289" s="1206">
        <v>87732.005106829383</v>
      </c>
      <c r="F7289" s="1210">
        <v>9487776.3127759341</v>
      </c>
    </row>
    <row r="7290" spans="2:6" ht="13.15" customHeight="1" x14ac:dyDescent="0.3">
      <c r="B7290" s="1172" t="s">
        <v>8043</v>
      </c>
      <c r="C7290" s="1207">
        <v>33387745.966228489</v>
      </c>
      <c r="D7290" s="1208">
        <v>2243977.6860244214</v>
      </c>
      <c r="E7290" s="1207">
        <v>34940955.266620062</v>
      </c>
      <c r="F7290" s="1211">
        <v>70572678.918872982</v>
      </c>
    </row>
    <row r="7291" spans="2:6" ht="13.15" customHeight="1" x14ac:dyDescent="0.3">
      <c r="B7291" s="1173" t="s">
        <v>8044</v>
      </c>
      <c r="C7291" s="1206">
        <v>92870297.350487113</v>
      </c>
      <c r="D7291" s="1206">
        <v>7840046.7333438173</v>
      </c>
      <c r="E7291" s="1206">
        <v>392483270.13129896</v>
      </c>
      <c r="F7291" s="1210">
        <v>493193614.21512985</v>
      </c>
    </row>
    <row r="7292" spans="2:6" ht="13.15" customHeight="1" x14ac:dyDescent="0.3">
      <c r="B7292" s="1172" t="s">
        <v>8045</v>
      </c>
      <c r="C7292" s="1207">
        <v>110038446.32016189</v>
      </c>
      <c r="D7292" s="1208">
        <v>4016846.9890314103</v>
      </c>
      <c r="E7292" s="1207">
        <v>22516650.22834165</v>
      </c>
      <c r="F7292" s="1211">
        <v>136571943.53753495</v>
      </c>
    </row>
    <row r="7293" spans="2:6" ht="13.15" customHeight="1" x14ac:dyDescent="0.3">
      <c r="B7293" s="1173" t="s">
        <v>8046</v>
      </c>
      <c r="C7293" s="1206">
        <v>276050197.69362211</v>
      </c>
      <c r="D7293" s="1206">
        <v>15419673.736234199</v>
      </c>
      <c r="E7293" s="1206">
        <v>283760771.39923173</v>
      </c>
      <c r="F7293" s="1210">
        <v>575230642.82908797</v>
      </c>
    </row>
    <row r="7294" spans="2:6" ht="13.15" customHeight="1" x14ac:dyDescent="0.3">
      <c r="B7294" s="1172" t="s">
        <v>8047</v>
      </c>
      <c r="C7294" s="1207">
        <v>37540238.06447994</v>
      </c>
      <c r="D7294" s="1208">
        <v>2859874.710922082</v>
      </c>
      <c r="E7294" s="1207">
        <v>171085864.97908935</v>
      </c>
      <c r="F7294" s="1211">
        <v>211485977.75449139</v>
      </c>
    </row>
    <row r="7295" spans="2:6" ht="13.15" customHeight="1" x14ac:dyDescent="0.3">
      <c r="B7295" s="1173" t="s">
        <v>8048</v>
      </c>
      <c r="C7295" s="1206">
        <v>83233899.552443668</v>
      </c>
      <c r="D7295" s="1206">
        <v>2413857.0217011776</v>
      </c>
      <c r="E7295" s="1206">
        <v>5264674.4804777</v>
      </c>
      <c r="F7295" s="1210">
        <v>90912431.054622546</v>
      </c>
    </row>
    <row r="7296" spans="2:6" ht="13.15" customHeight="1" x14ac:dyDescent="0.3">
      <c r="B7296" s="1172" t="s">
        <v>8049</v>
      </c>
      <c r="C7296" s="1207">
        <v>216729038.05144334</v>
      </c>
      <c r="D7296" s="1208">
        <v>6786068.7277509039</v>
      </c>
      <c r="E7296" s="1207">
        <v>31693652.033173744</v>
      </c>
      <c r="F7296" s="1211">
        <v>255208758.81236798</v>
      </c>
    </row>
    <row r="7297" spans="2:6" ht="13.15" customHeight="1" x14ac:dyDescent="0.3">
      <c r="B7297" s="1173" t="s">
        <v>8050</v>
      </c>
      <c r="C7297" s="1206">
        <v>44956884.973358825</v>
      </c>
      <c r="D7297" s="1206">
        <v>1511745.9636416933</v>
      </c>
      <c r="E7297" s="1206">
        <v>5644176.4970585033</v>
      </c>
      <c r="F7297" s="1210">
        <v>52112807.434059024</v>
      </c>
    </row>
    <row r="7298" spans="2:6" ht="13.15" customHeight="1" x14ac:dyDescent="0.3">
      <c r="B7298" s="1172" t="s">
        <v>8051</v>
      </c>
      <c r="C7298" s="1207">
        <v>764630.92694358248</v>
      </c>
      <c r="D7298" s="1208">
        <v>7598.9762479662095</v>
      </c>
      <c r="E7298" s="1207">
        <v>1728.7094602330912</v>
      </c>
      <c r="F7298" s="1211">
        <v>773958.61265178176</v>
      </c>
    </row>
    <row r="7299" spans="2:6" ht="13.15" customHeight="1" x14ac:dyDescent="0.3">
      <c r="B7299" s="1173" t="s">
        <v>8052</v>
      </c>
      <c r="C7299" s="1206">
        <v>73659081.85226655</v>
      </c>
      <c r="D7299" s="1206">
        <v>2367109.2455979479</v>
      </c>
      <c r="E7299" s="1206">
        <v>27069082.721125755</v>
      </c>
      <c r="F7299" s="1210">
        <v>103095273.81899025</v>
      </c>
    </row>
    <row r="7300" spans="2:6" ht="13.15" customHeight="1" x14ac:dyDescent="0.3">
      <c r="B7300" s="1172" t="s">
        <v>8053</v>
      </c>
      <c r="C7300" s="1207">
        <v>92687878.257916287</v>
      </c>
      <c r="D7300" s="1208">
        <v>1973046.0384279529</v>
      </c>
      <c r="E7300" s="1207">
        <v>6844084.2323099673</v>
      </c>
      <c r="F7300" s="1211">
        <v>101505008.5286542</v>
      </c>
    </row>
    <row r="7301" spans="2:6" ht="13.15" customHeight="1" x14ac:dyDescent="0.3">
      <c r="B7301" s="1173" t="s">
        <v>8054</v>
      </c>
      <c r="C7301" s="1206">
        <v>98074020.432049036</v>
      </c>
      <c r="D7301" s="1206">
        <v>3339637.4835552494</v>
      </c>
      <c r="E7301" s="1206">
        <v>34949594.721770525</v>
      </c>
      <c r="F7301" s="1210">
        <v>136363252.63737482</v>
      </c>
    </row>
    <row r="7302" spans="2:6" ht="13.15" customHeight="1" x14ac:dyDescent="0.3">
      <c r="B7302" s="1172" t="s">
        <v>8055</v>
      </c>
      <c r="C7302" s="1207">
        <v>47798035.031902045</v>
      </c>
      <c r="D7302" s="1208">
        <v>1109844.5531937021</v>
      </c>
      <c r="E7302" s="1207">
        <v>2574295.3447813918</v>
      </c>
      <c r="F7302" s="1211">
        <v>51482174.92987714</v>
      </c>
    </row>
    <row r="7303" spans="2:6" ht="13.15" customHeight="1" x14ac:dyDescent="0.3">
      <c r="B7303" s="1173" t="s">
        <v>8056</v>
      </c>
      <c r="C7303" s="1206">
        <v>58826334.199456699</v>
      </c>
      <c r="D7303" s="1206">
        <v>1593519.3913767515</v>
      </c>
      <c r="E7303" s="1206">
        <v>18400365.967215732</v>
      </c>
      <c r="F7303" s="1210">
        <v>78820219.558049172</v>
      </c>
    </row>
    <row r="7304" spans="2:6" ht="13.15" customHeight="1" x14ac:dyDescent="0.3">
      <c r="B7304" s="1172" t="s">
        <v>8057</v>
      </c>
      <c r="C7304" s="1207">
        <v>126223498.38376613</v>
      </c>
      <c r="D7304" s="1208">
        <v>4587783.4044619389</v>
      </c>
      <c r="E7304" s="1207">
        <v>3689137.8123506084</v>
      </c>
      <c r="F7304" s="1211">
        <v>134500419.60057867</v>
      </c>
    </row>
    <row r="7305" spans="2:6" ht="13.15" customHeight="1" x14ac:dyDescent="0.3">
      <c r="B7305" s="1173" t="s">
        <v>8058</v>
      </c>
      <c r="C7305" s="1206">
        <v>80910923.488141701</v>
      </c>
      <c r="D7305" s="1206">
        <v>1183315.3957689484</v>
      </c>
      <c r="E7305" s="1206">
        <v>305073982.2473374</v>
      </c>
      <c r="F7305" s="1210">
        <v>387168221.13124806</v>
      </c>
    </row>
    <row r="7306" spans="2:6" ht="13.15" customHeight="1" x14ac:dyDescent="0.3">
      <c r="B7306" s="1172" t="s">
        <v>8059</v>
      </c>
      <c r="C7306" s="1207">
        <v>1749422992.47069</v>
      </c>
      <c r="D7306" s="1208">
        <v>16867447.577610593</v>
      </c>
      <c r="E7306" s="1207">
        <v>479672822.24204534</v>
      </c>
      <c r="F7306" s="1211">
        <v>2245963262.2903457</v>
      </c>
    </row>
    <row r="7307" spans="2:6" ht="13.15" customHeight="1" x14ac:dyDescent="0.3">
      <c r="B7307" s="1173" t="s">
        <v>8060</v>
      </c>
      <c r="C7307" s="1206">
        <v>749981554.17200184</v>
      </c>
      <c r="D7307" s="1206">
        <v>7480221.1358243814</v>
      </c>
      <c r="E7307" s="1206">
        <v>231880964.94302261</v>
      </c>
      <c r="F7307" s="1210">
        <v>989342740.25084877</v>
      </c>
    </row>
    <row r="7308" spans="2:6" ht="13.15" customHeight="1" x14ac:dyDescent="0.3">
      <c r="B7308" s="1172" t="s">
        <v>8061</v>
      </c>
      <c r="C7308" s="1207">
        <v>558142208.58123124</v>
      </c>
      <c r="D7308" s="1208">
        <v>6710838.8628960419</v>
      </c>
      <c r="E7308" s="1207">
        <v>1788479080.3652043</v>
      </c>
      <c r="F7308" s="1211">
        <v>2353332127.8093319</v>
      </c>
    </row>
    <row r="7309" spans="2:6" ht="13.15" customHeight="1" x14ac:dyDescent="0.3">
      <c r="B7309" s="1173" t="s">
        <v>8062</v>
      </c>
      <c r="C7309" s="1206">
        <v>795416743.09841239</v>
      </c>
      <c r="D7309" s="1206">
        <v>6505286.5553885549</v>
      </c>
      <c r="E7309" s="1206">
        <v>256515508.94944578</v>
      </c>
      <c r="F7309" s="1210">
        <v>1058437538.6032467</v>
      </c>
    </row>
    <row r="7310" spans="2:6" ht="13.15" customHeight="1" x14ac:dyDescent="0.3">
      <c r="B7310" s="1172" t="s">
        <v>8063</v>
      </c>
      <c r="C7310" s="1207">
        <v>970372082.03360963</v>
      </c>
      <c r="D7310" s="1208">
        <v>11372458.986567372</v>
      </c>
      <c r="E7310" s="1207">
        <v>744093555.8345331</v>
      </c>
      <c r="F7310" s="1211">
        <v>1725838096.8547101</v>
      </c>
    </row>
    <row r="7311" spans="2:6" ht="13.15" customHeight="1" x14ac:dyDescent="0.3">
      <c r="B7311" s="1173" t="s">
        <v>8064</v>
      </c>
      <c r="C7311" s="1206">
        <v>2068784616.6911359</v>
      </c>
      <c r="D7311" s="1206">
        <v>27779267.881768849</v>
      </c>
      <c r="E7311" s="1206">
        <v>595601946.79485166</v>
      </c>
      <c r="F7311" s="1210">
        <v>2692165831.3677564</v>
      </c>
    </row>
    <row r="7312" spans="2:6" ht="13.15" customHeight="1" x14ac:dyDescent="0.3">
      <c r="B7312" s="1172" t="s">
        <v>8065</v>
      </c>
      <c r="C7312" s="1207">
        <v>1306930392.3422537</v>
      </c>
      <c r="D7312" s="1208">
        <v>17283758.898573246</v>
      </c>
      <c r="E7312" s="1207">
        <v>2394723816.1499286</v>
      </c>
      <c r="F7312" s="1211">
        <v>3718937967.3907557</v>
      </c>
    </row>
    <row r="7313" spans="2:6" ht="13.15" customHeight="1" x14ac:dyDescent="0.3">
      <c r="B7313" s="1173" t="s">
        <v>8066</v>
      </c>
      <c r="C7313" s="1206">
        <v>1574434064.3912008</v>
      </c>
      <c r="D7313" s="1206">
        <v>22053974.021699332</v>
      </c>
      <c r="E7313" s="1206">
        <v>180937819.64342687</v>
      </c>
      <c r="F7313" s="1210">
        <v>1777425858.0563271</v>
      </c>
    </row>
    <row r="7314" spans="2:6" ht="13.15" customHeight="1" x14ac:dyDescent="0.3">
      <c r="B7314" s="1172" t="s">
        <v>8067</v>
      </c>
      <c r="C7314" s="1207">
        <v>1036254457.7351493</v>
      </c>
      <c r="D7314" s="1208">
        <v>11060746.166440161</v>
      </c>
      <c r="E7314" s="1207">
        <v>152930193.02236751</v>
      </c>
      <c r="F7314" s="1211">
        <v>1200245396.9239569</v>
      </c>
    </row>
    <row r="7315" spans="2:6" ht="13.15" customHeight="1" x14ac:dyDescent="0.3">
      <c r="B7315" s="1173" t="s">
        <v>8068</v>
      </c>
      <c r="C7315" s="1206">
        <v>2783175332.038651</v>
      </c>
      <c r="D7315" s="1206">
        <v>49188679.851501837</v>
      </c>
      <c r="E7315" s="1206">
        <v>485290800.13725412</v>
      </c>
      <c r="F7315" s="1210">
        <v>3317654812.0274072</v>
      </c>
    </row>
    <row r="7316" spans="2:6" ht="13.15" customHeight="1" x14ac:dyDescent="0.3">
      <c r="B7316" s="1172" t="s">
        <v>8069</v>
      </c>
      <c r="C7316" s="1207">
        <v>5055832400.4508591</v>
      </c>
      <c r="D7316" s="1208">
        <v>77355228.150530457</v>
      </c>
      <c r="E7316" s="1207">
        <v>459740840.91085219</v>
      </c>
      <c r="F7316" s="1211">
        <v>5592928469.5122423</v>
      </c>
    </row>
    <row r="7317" spans="2:6" ht="13.15" customHeight="1" x14ac:dyDescent="0.3">
      <c r="B7317" s="1173" t="s">
        <v>8070</v>
      </c>
      <c r="C7317" s="1206">
        <v>3687241487.4536915</v>
      </c>
      <c r="D7317" s="1206">
        <v>75160221.644770652</v>
      </c>
      <c r="E7317" s="1206">
        <v>324061423.31944811</v>
      </c>
      <c r="F7317" s="1210">
        <v>4086463132.4179101</v>
      </c>
    </row>
    <row r="7318" spans="2:6" ht="13.15" customHeight="1" x14ac:dyDescent="0.3">
      <c r="B7318" s="1172" t="s">
        <v>8071</v>
      </c>
      <c r="C7318" s="1207">
        <v>1988509975.3671992</v>
      </c>
      <c r="D7318" s="1208">
        <v>24665446.642382331</v>
      </c>
      <c r="E7318" s="1207">
        <v>168657365.54490992</v>
      </c>
      <c r="F7318" s="1211">
        <v>2181832787.5544915</v>
      </c>
    </row>
    <row r="7319" spans="2:6" ht="13.15" customHeight="1" x14ac:dyDescent="0.3">
      <c r="B7319" s="1173" t="s">
        <v>8072</v>
      </c>
      <c r="C7319" s="1206">
        <v>139954.76787806646</v>
      </c>
      <c r="D7319" s="1206">
        <v>0</v>
      </c>
      <c r="E7319" s="1206">
        <v>0</v>
      </c>
      <c r="F7319" s="1210">
        <v>139954.76787806646</v>
      </c>
    </row>
    <row r="7320" spans="2:6" ht="13.15" customHeight="1" x14ac:dyDescent="0.3">
      <c r="B7320" s="1172" t="s">
        <v>12620</v>
      </c>
      <c r="C7320" s="1207">
        <v>0</v>
      </c>
      <c r="D7320" s="1208">
        <v>17730.94457858782</v>
      </c>
      <c r="E7320" s="1207">
        <v>0</v>
      </c>
      <c r="F7320" s="1211">
        <v>17730.94457858782</v>
      </c>
    </row>
    <row r="7321" spans="2:6" ht="13.15" customHeight="1" x14ac:dyDescent="0.3">
      <c r="B7321" s="1173" t="s">
        <v>8073</v>
      </c>
      <c r="C7321" s="1206">
        <v>184740.29359904773</v>
      </c>
      <c r="D7321" s="1206">
        <v>0</v>
      </c>
      <c r="E7321" s="1206">
        <v>0</v>
      </c>
      <c r="F7321" s="1210">
        <v>184740.29359904773</v>
      </c>
    </row>
    <row r="7322" spans="2:6" ht="13.15" customHeight="1" x14ac:dyDescent="0.3">
      <c r="B7322" s="1172" t="s">
        <v>8074</v>
      </c>
      <c r="C7322" s="1207">
        <v>0</v>
      </c>
      <c r="D7322" s="1208">
        <v>5910.3148595292741</v>
      </c>
      <c r="E7322" s="1207">
        <v>0</v>
      </c>
      <c r="F7322" s="1211">
        <v>5910.3148595292741</v>
      </c>
    </row>
    <row r="7323" spans="2:6" ht="13.15" customHeight="1" x14ac:dyDescent="0.3">
      <c r="B7323" s="1173" t="s">
        <v>12621</v>
      </c>
      <c r="C7323" s="1206">
        <v>0</v>
      </c>
      <c r="D7323" s="1206">
        <v>2955.1574297646371</v>
      </c>
      <c r="E7323" s="1206">
        <v>0</v>
      </c>
      <c r="F7323" s="1210">
        <v>2955.1574297646371</v>
      </c>
    </row>
    <row r="7324" spans="2:6" ht="13.15" customHeight="1" x14ac:dyDescent="0.3">
      <c r="B7324" s="1172" t="s">
        <v>8075</v>
      </c>
      <c r="C7324" s="1207">
        <v>724897.42698990705</v>
      </c>
      <c r="D7324" s="1208">
        <v>8865.4722892939117</v>
      </c>
      <c r="E7324" s="1207">
        <v>0</v>
      </c>
      <c r="F7324" s="1211">
        <v>733762.89927920094</v>
      </c>
    </row>
    <row r="7325" spans="2:6" ht="13.15" customHeight="1" x14ac:dyDescent="0.3">
      <c r="B7325" s="1173" t="s">
        <v>8076</v>
      </c>
      <c r="C7325" s="1206">
        <v>871406.17424177588</v>
      </c>
      <c r="D7325" s="1206">
        <v>2955.1574297646371</v>
      </c>
      <c r="E7325" s="1206">
        <v>0</v>
      </c>
      <c r="F7325" s="1210">
        <v>874361.33167154051</v>
      </c>
    </row>
    <row r="7326" spans="2:6" ht="13.15" customHeight="1" x14ac:dyDescent="0.3">
      <c r="B7326" s="1172" t="s">
        <v>8077</v>
      </c>
      <c r="C7326" s="1207">
        <v>954871101.56714618</v>
      </c>
      <c r="D7326" s="1208">
        <v>6463956.5679065734</v>
      </c>
      <c r="E7326" s="1207">
        <v>349287878.22096592</v>
      </c>
      <c r="F7326" s="1211">
        <v>1310622936.3560188</v>
      </c>
    </row>
    <row r="7327" spans="2:6" ht="13.15" customHeight="1" x14ac:dyDescent="0.3">
      <c r="B7327" s="1173" t="s">
        <v>8078</v>
      </c>
      <c r="C7327" s="1206">
        <v>0</v>
      </c>
      <c r="D7327" s="1206">
        <v>23641.259438117097</v>
      </c>
      <c r="E7327" s="1206">
        <v>17287.094602330915</v>
      </c>
      <c r="F7327" s="1210">
        <v>40928.354040448015</v>
      </c>
    </row>
    <row r="7328" spans="2:6" ht="13.15" customHeight="1" x14ac:dyDescent="0.3">
      <c r="B7328" s="1172" t="s">
        <v>8079</v>
      </c>
      <c r="C7328" s="1207">
        <v>491684.99427211442</v>
      </c>
      <c r="D7328" s="1208">
        <v>29551.574297646373</v>
      </c>
      <c r="E7328" s="1207">
        <v>775866.58325668832</v>
      </c>
      <c r="F7328" s="1211">
        <v>1297103.1518264492</v>
      </c>
    </row>
    <row r="7329" spans="2:6" ht="13.15" customHeight="1" x14ac:dyDescent="0.3">
      <c r="B7329" s="1173" t="s">
        <v>8080</v>
      </c>
      <c r="C7329" s="1206">
        <v>152474370.43563503</v>
      </c>
      <c r="D7329" s="1206">
        <v>3241596.6177782509</v>
      </c>
      <c r="E7329" s="1206">
        <v>273837989.30890793</v>
      </c>
      <c r="F7329" s="1210">
        <v>429553956.3623212</v>
      </c>
    </row>
    <row r="7330" spans="2:6" ht="13.15" customHeight="1" x14ac:dyDescent="0.3">
      <c r="B7330" s="1172" t="s">
        <v>8081</v>
      </c>
      <c r="C7330" s="1207">
        <v>5616760.3233484309</v>
      </c>
      <c r="D7330" s="1208">
        <v>87416.371208085358</v>
      </c>
      <c r="E7330" s="1207">
        <v>524786.80042790284</v>
      </c>
      <c r="F7330" s="1211">
        <v>6228963.4949844191</v>
      </c>
    </row>
    <row r="7331" spans="2:6" ht="13.15" customHeight="1" x14ac:dyDescent="0.3">
      <c r="B7331" s="1173" t="s">
        <v>8082</v>
      </c>
      <c r="C7331" s="1206">
        <v>128885506.33942553</v>
      </c>
      <c r="D7331" s="1206">
        <v>4345770.083142451</v>
      </c>
      <c r="E7331" s="1206">
        <v>22211339.311732002</v>
      </c>
      <c r="F7331" s="1210">
        <v>155442615.73429999</v>
      </c>
    </row>
    <row r="7332" spans="2:6" ht="13.15" customHeight="1" x14ac:dyDescent="0.3">
      <c r="B7332" s="1172" t="s">
        <v>8083</v>
      </c>
      <c r="C7332" s="1207">
        <v>2776292.9709899761</v>
      </c>
      <c r="D7332" s="1208">
        <v>132742.85730938011</v>
      </c>
      <c r="E7332" s="1207">
        <v>237759.29040562984</v>
      </c>
      <c r="F7332" s="1211">
        <v>3146795.1187049858</v>
      </c>
    </row>
    <row r="7333" spans="2:6" ht="13.15" customHeight="1" x14ac:dyDescent="0.3">
      <c r="B7333" s="1173" t="s">
        <v>8084</v>
      </c>
      <c r="C7333" s="1206">
        <v>59790998.038538203</v>
      </c>
      <c r="D7333" s="1206">
        <v>2034752.539997085</v>
      </c>
      <c r="E7333" s="1206">
        <v>12280125.255713021</v>
      </c>
      <c r="F7333" s="1210">
        <v>74105875.834248304</v>
      </c>
    </row>
    <row r="7334" spans="2:6" ht="13.15" customHeight="1" x14ac:dyDescent="0.3">
      <c r="B7334" s="1172" t="s">
        <v>8085</v>
      </c>
      <c r="C7334" s="1207">
        <v>24183774.265619025</v>
      </c>
      <c r="D7334" s="1208">
        <v>832481.92014293501</v>
      </c>
      <c r="E7334" s="1207">
        <v>6420904.9370364379</v>
      </c>
      <c r="F7334" s="1211">
        <v>31437161.122798398</v>
      </c>
    </row>
    <row r="7335" spans="2:6" ht="13.15" customHeight="1" x14ac:dyDescent="0.3">
      <c r="B7335" s="1173" t="s">
        <v>8086</v>
      </c>
      <c r="C7335" s="1206">
        <v>23957525.435985897</v>
      </c>
      <c r="D7335" s="1206">
        <v>636977.14789664908</v>
      </c>
      <c r="E7335" s="1206">
        <v>571276.736983457</v>
      </c>
      <c r="F7335" s="1210">
        <v>25165779.320866</v>
      </c>
    </row>
    <row r="7336" spans="2:6" ht="13.15" customHeight="1" x14ac:dyDescent="0.3">
      <c r="B7336" s="1172" t="s">
        <v>8087</v>
      </c>
      <c r="C7336" s="1207">
        <v>53842305.968154065</v>
      </c>
      <c r="D7336" s="1208">
        <v>1930294.7609440254</v>
      </c>
      <c r="E7336" s="1207">
        <v>19008747.945142098</v>
      </c>
      <c r="F7336" s="1211">
        <v>74781348.674240187</v>
      </c>
    </row>
    <row r="7337" spans="2:6" ht="13.15" customHeight="1" x14ac:dyDescent="0.3">
      <c r="B7337" s="1173" t="s">
        <v>8088</v>
      </c>
      <c r="C7337" s="1206">
        <v>21155972.336159386</v>
      </c>
      <c r="D7337" s="1206">
        <v>525947.66160692053</v>
      </c>
      <c r="E7337" s="1206">
        <v>3298995.046360536</v>
      </c>
      <c r="F7337" s="1210">
        <v>24980915.044126842</v>
      </c>
    </row>
    <row r="7338" spans="2:6" ht="13.15" customHeight="1" x14ac:dyDescent="0.3">
      <c r="B7338" s="1172" t="s">
        <v>8089</v>
      </c>
      <c r="C7338" s="1207">
        <v>141833302.21608251</v>
      </c>
      <c r="D7338" s="1208">
        <v>3172628.8722388409</v>
      </c>
      <c r="E7338" s="1207">
        <v>9374144.0921121612</v>
      </c>
      <c r="F7338" s="1211">
        <v>154380075.18043351</v>
      </c>
    </row>
    <row r="7339" spans="2:6" ht="13.15" customHeight="1" x14ac:dyDescent="0.3">
      <c r="B7339" s="1173" t="s">
        <v>8090</v>
      </c>
      <c r="C7339" s="1206">
        <v>591587438.40821755</v>
      </c>
      <c r="D7339" s="1206">
        <v>13054956.760936519</v>
      </c>
      <c r="E7339" s="1206">
        <v>122566679.35266607</v>
      </c>
      <c r="F7339" s="1210">
        <v>727209074.52182007</v>
      </c>
    </row>
    <row r="7340" spans="2:6" ht="13.15" customHeight="1" x14ac:dyDescent="0.3">
      <c r="B7340" s="1172" t="s">
        <v>8091</v>
      </c>
      <c r="C7340" s="1207">
        <v>91755.7112332299</v>
      </c>
      <c r="D7340" s="1208">
        <v>0</v>
      </c>
      <c r="E7340" s="1207">
        <v>740.87548295703925</v>
      </c>
      <c r="F7340" s="1211">
        <v>92496.586716186939</v>
      </c>
    </row>
    <row r="7341" spans="2:6" ht="13.15" customHeight="1" x14ac:dyDescent="0.3">
      <c r="B7341" s="1173" t="s">
        <v>8092</v>
      </c>
      <c r="C7341" s="1206">
        <v>237270847.90378273</v>
      </c>
      <c r="D7341" s="1206">
        <v>2239193.14542385</v>
      </c>
      <c r="E7341" s="1206">
        <v>21492417.907130364</v>
      </c>
      <c r="F7341" s="1210">
        <v>261002458.95633695</v>
      </c>
    </row>
    <row r="7342" spans="2:6" ht="13.15" customHeight="1" x14ac:dyDescent="0.3">
      <c r="B7342" s="1172" t="s">
        <v>8093</v>
      </c>
      <c r="C7342" s="1207">
        <v>176645582.90745428</v>
      </c>
      <c r="D7342" s="1208">
        <v>4823886.4109218949</v>
      </c>
      <c r="E7342" s="1207">
        <v>55251885.796020202</v>
      </c>
      <c r="F7342" s="1211">
        <v>236721355.11439639</v>
      </c>
    </row>
    <row r="7343" spans="2:6" ht="13.15" customHeight="1" x14ac:dyDescent="0.3">
      <c r="B7343" s="1173" t="s">
        <v>8094</v>
      </c>
      <c r="C7343" s="1206">
        <v>53633534.416851118</v>
      </c>
      <c r="D7343" s="1206">
        <v>1679908.4935735385</v>
      </c>
      <c r="E7343" s="1206">
        <v>40223775.77591452</v>
      </c>
      <c r="F7343" s="1210">
        <v>95537218.68633917</v>
      </c>
    </row>
    <row r="7344" spans="2:6" ht="13.15" customHeight="1" x14ac:dyDescent="0.3">
      <c r="B7344" s="1172" t="s">
        <v>8095</v>
      </c>
      <c r="C7344" s="1207">
        <v>67630240.075790316</v>
      </c>
      <c r="D7344" s="1208">
        <v>2170028.389389121</v>
      </c>
      <c r="E7344" s="1207">
        <v>2521791.1179940146</v>
      </c>
      <c r="F7344" s="1211">
        <v>72322059.583173454</v>
      </c>
    </row>
    <row r="7345" spans="2:6" ht="13.15" customHeight="1" x14ac:dyDescent="0.3">
      <c r="B7345" s="1173" t="s">
        <v>8096</v>
      </c>
      <c r="C7345" s="1206">
        <v>141400193.41246375</v>
      </c>
      <c r="D7345" s="1206">
        <v>4678844.4698334001</v>
      </c>
      <c r="E7345" s="1206">
        <v>15511992.856704356</v>
      </c>
      <c r="F7345" s="1210">
        <v>161591030.73900151</v>
      </c>
    </row>
    <row r="7346" spans="2:6" ht="13.15" customHeight="1" x14ac:dyDescent="0.3">
      <c r="B7346" s="1172" t="s">
        <v>8097</v>
      </c>
      <c r="C7346" s="1207">
        <v>68794117.579588041</v>
      </c>
      <c r="D7346" s="1208">
        <v>742391.83506982517</v>
      </c>
      <c r="E7346" s="1207">
        <v>13000964.379241839</v>
      </c>
      <c r="F7346" s="1211">
        <v>82537473.7938997</v>
      </c>
    </row>
    <row r="7347" spans="2:6" ht="13.15" customHeight="1" x14ac:dyDescent="0.3">
      <c r="B7347" s="1173" t="s">
        <v>8098</v>
      </c>
      <c r="C7347" s="1206">
        <v>233356074.09906855</v>
      </c>
      <c r="D7347" s="1206">
        <v>3091882.7135150786</v>
      </c>
      <c r="E7347" s="1206">
        <v>25676484.832308408</v>
      </c>
      <c r="F7347" s="1210">
        <v>262124441.64489204</v>
      </c>
    </row>
    <row r="7348" spans="2:6" ht="13.15" customHeight="1" x14ac:dyDescent="0.3">
      <c r="B7348" s="1172" t="s">
        <v>8099</v>
      </c>
      <c r="C7348" s="1207">
        <v>38440181.357245162</v>
      </c>
      <c r="D7348" s="1208">
        <v>876921.8590153011</v>
      </c>
      <c r="E7348" s="1207">
        <v>1853244.22977134</v>
      </c>
      <c r="F7348" s="1211">
        <v>41170347.446031801</v>
      </c>
    </row>
    <row r="7349" spans="2:6" ht="13.15" customHeight="1" x14ac:dyDescent="0.3">
      <c r="B7349" s="1173" t="s">
        <v>8100</v>
      </c>
      <c r="C7349" s="1206">
        <v>31511669.370477621</v>
      </c>
      <c r="D7349" s="1206">
        <v>622370.22688666952</v>
      </c>
      <c r="E7349" s="1206">
        <v>2188113.9992900356</v>
      </c>
      <c r="F7349" s="1210">
        <v>34322153.596654326</v>
      </c>
    </row>
    <row r="7350" spans="2:6" ht="13.15" customHeight="1" x14ac:dyDescent="0.3">
      <c r="B7350" s="1172" t="s">
        <v>8101</v>
      </c>
      <c r="C7350" s="1207">
        <v>250497051.36258927</v>
      </c>
      <c r="D7350" s="1208">
        <v>3656542.9374519186</v>
      </c>
      <c r="E7350" s="1207">
        <v>72644399.415975928</v>
      </c>
      <c r="F7350" s="1211">
        <v>326797993.71601713</v>
      </c>
    </row>
    <row r="7351" spans="2:6" ht="13.15" customHeight="1" x14ac:dyDescent="0.3">
      <c r="B7351" s="1173" t="s">
        <v>8102</v>
      </c>
      <c r="C7351" s="1206">
        <v>45548654.694318339</v>
      </c>
      <c r="D7351" s="1206">
        <v>812977.88110648852</v>
      </c>
      <c r="E7351" s="1206">
        <v>16475639.995767543</v>
      </c>
      <c r="F7351" s="1210">
        <v>62837272.571192369</v>
      </c>
    </row>
    <row r="7352" spans="2:6" ht="13.15" customHeight="1" x14ac:dyDescent="0.3">
      <c r="B7352" s="1172" t="s">
        <v>8103</v>
      </c>
      <c r="C7352" s="1207">
        <v>119952842.07664405</v>
      </c>
      <c r="D7352" s="1208">
        <v>2398405.7699969788</v>
      </c>
      <c r="E7352" s="1207">
        <v>13209847.758804521</v>
      </c>
      <c r="F7352" s="1211">
        <v>135561095.60544556</v>
      </c>
    </row>
    <row r="7353" spans="2:6" ht="13.15" customHeight="1" x14ac:dyDescent="0.3">
      <c r="B7353" s="1173" t="s">
        <v>8104</v>
      </c>
      <c r="C7353" s="1206">
        <v>108302324.4922891</v>
      </c>
      <c r="D7353" s="1206">
        <v>2573956.1935032345</v>
      </c>
      <c r="E7353" s="1206">
        <v>32445967.903979324</v>
      </c>
      <c r="F7353" s="1210">
        <v>143322248.58977166</v>
      </c>
    </row>
    <row r="7354" spans="2:6" ht="13.15" customHeight="1" x14ac:dyDescent="0.3">
      <c r="B7354" s="1172" t="s">
        <v>8105</v>
      </c>
      <c r="C7354" s="1207">
        <v>74299050.629870966</v>
      </c>
      <c r="D7354" s="1208">
        <v>1804630.209287842</v>
      </c>
      <c r="E7354" s="1207">
        <v>40465585.9157582</v>
      </c>
      <c r="F7354" s="1211">
        <v>116569266.754917</v>
      </c>
    </row>
    <row r="7355" spans="2:6" ht="13.15" customHeight="1" x14ac:dyDescent="0.3">
      <c r="B7355" s="1173" t="s">
        <v>8106</v>
      </c>
      <c r="C7355" s="1206">
        <v>35342060.690754116</v>
      </c>
      <c r="D7355" s="1206">
        <v>544283.70984969835</v>
      </c>
      <c r="E7355" s="1206">
        <v>3091679.272158944</v>
      </c>
      <c r="F7355" s="1210">
        <v>38978023.672762759</v>
      </c>
    </row>
    <row r="7356" spans="2:6" ht="13.15" customHeight="1" x14ac:dyDescent="0.3">
      <c r="B7356" s="1172" t="s">
        <v>8107</v>
      </c>
      <c r="C7356" s="1207">
        <v>76016466.308281049</v>
      </c>
      <c r="D7356" s="1208">
        <v>1781776.9918309967</v>
      </c>
      <c r="E7356" s="1207">
        <v>19565527.34086984</v>
      </c>
      <c r="F7356" s="1211">
        <v>97363770.640981883</v>
      </c>
    </row>
    <row r="7357" spans="2:6" ht="13.15" customHeight="1" x14ac:dyDescent="0.3">
      <c r="B7357" s="1173" t="s">
        <v>8108</v>
      </c>
      <c r="C7357" s="1206">
        <v>140358383.77450311</v>
      </c>
      <c r="D7357" s="1206">
        <v>4481862.1188722355</v>
      </c>
      <c r="E7357" s="1206">
        <v>11193767.782628182</v>
      </c>
      <c r="F7357" s="1210">
        <v>156034013.67600352</v>
      </c>
    </row>
    <row r="7358" spans="2:6" ht="13.15" customHeight="1" x14ac:dyDescent="0.3">
      <c r="B7358" s="1172" t="s">
        <v>8109</v>
      </c>
      <c r="C7358" s="1207">
        <v>71872712.849194646</v>
      </c>
      <c r="D7358" s="1208">
        <v>2323189.9773203507</v>
      </c>
      <c r="E7358" s="1207">
        <v>7066427.7355745127</v>
      </c>
      <c r="F7358" s="1211">
        <v>81262330.562089503</v>
      </c>
    </row>
    <row r="7359" spans="2:6" ht="13.15" customHeight="1" x14ac:dyDescent="0.3">
      <c r="B7359" s="1173" t="s">
        <v>8110</v>
      </c>
      <c r="C7359" s="1206">
        <v>132227762.73759067</v>
      </c>
      <c r="D7359" s="1206">
        <v>3971098.3375830078</v>
      </c>
      <c r="E7359" s="1206">
        <v>30167153.133915465</v>
      </c>
      <c r="F7359" s="1210">
        <v>166366014.20908913</v>
      </c>
    </row>
    <row r="7360" spans="2:6" ht="13.15" customHeight="1" x14ac:dyDescent="0.3">
      <c r="B7360" s="1172" t="s">
        <v>8111</v>
      </c>
      <c r="C7360" s="1207">
        <v>13468154.53068948</v>
      </c>
      <c r="D7360" s="1208">
        <v>1338095.284197428</v>
      </c>
      <c r="E7360" s="1207">
        <v>76845096.932693496</v>
      </c>
      <c r="F7360" s="1211">
        <v>91651346.747580409</v>
      </c>
    </row>
    <row r="7361" spans="2:6" ht="13.15" customHeight="1" x14ac:dyDescent="0.3">
      <c r="B7361" s="1173" t="s">
        <v>8112</v>
      </c>
      <c r="C7361" s="1206">
        <v>123566678.99511117</v>
      </c>
      <c r="D7361" s="1206">
        <v>2397294.0679162578</v>
      </c>
      <c r="E7361" s="1206">
        <v>29904204.077089291</v>
      </c>
      <c r="F7361" s="1210">
        <v>155868177.14011672</v>
      </c>
    </row>
    <row r="7362" spans="2:6" ht="13.15" customHeight="1" x14ac:dyDescent="0.3">
      <c r="B7362" s="1172" t="s">
        <v>8113</v>
      </c>
      <c r="C7362" s="1207">
        <v>48472139.118744984</v>
      </c>
      <c r="D7362" s="1208">
        <v>2590913.1682787896</v>
      </c>
      <c r="E7362" s="1207">
        <v>7313791.0166040501</v>
      </c>
      <c r="F7362" s="1211">
        <v>58376843.303627826</v>
      </c>
    </row>
    <row r="7363" spans="2:6" ht="13.15" customHeight="1" x14ac:dyDescent="0.3">
      <c r="B7363" s="1173" t="s">
        <v>8114</v>
      </c>
      <c r="C7363" s="1206">
        <v>59538669.832646847</v>
      </c>
      <c r="D7363" s="1206">
        <v>1453838.9501965437</v>
      </c>
      <c r="E7363" s="1206">
        <v>16879921.784822442</v>
      </c>
      <c r="F7363" s="1210">
        <v>77872430.56766583</v>
      </c>
    </row>
    <row r="7364" spans="2:6" ht="13.15" customHeight="1" x14ac:dyDescent="0.3">
      <c r="B7364" s="1172" t="s">
        <v>8115</v>
      </c>
      <c r="C7364" s="1207">
        <v>12956261.43334814</v>
      </c>
      <c r="D7364" s="1208">
        <v>578774.61870852299</v>
      </c>
      <c r="E7364" s="1207">
        <v>2543444.627763656</v>
      </c>
      <c r="F7364" s="1211">
        <v>16078480.679820318</v>
      </c>
    </row>
    <row r="7365" spans="2:6" ht="13.15" customHeight="1" x14ac:dyDescent="0.3">
      <c r="B7365" s="1173" t="s">
        <v>8116</v>
      </c>
      <c r="C7365" s="1206">
        <v>64749902.682241283</v>
      </c>
      <c r="D7365" s="1206">
        <v>1169341.7227796298</v>
      </c>
      <c r="E7365" s="1206">
        <v>11743478.112398431</v>
      </c>
      <c r="F7365" s="1210">
        <v>77662722.517419338</v>
      </c>
    </row>
    <row r="7366" spans="2:6" ht="13.15" customHeight="1" x14ac:dyDescent="0.3">
      <c r="B7366" s="1172" t="s">
        <v>8117</v>
      </c>
      <c r="C7366" s="1207">
        <v>575591086.33408368</v>
      </c>
      <c r="D7366" s="1208">
        <v>13242046.370597098</v>
      </c>
      <c r="E7366" s="1207">
        <v>189846112.91351312</v>
      </c>
      <c r="F7366" s="1211">
        <v>778679245.61819386</v>
      </c>
    </row>
    <row r="7367" spans="2:6" ht="13.15" customHeight="1" x14ac:dyDescent="0.3">
      <c r="B7367" s="1173" t="s">
        <v>8118</v>
      </c>
      <c r="C7367" s="1206">
        <v>484776826.92965299</v>
      </c>
      <c r="D7367" s="1206">
        <v>10001730.321038412</v>
      </c>
      <c r="E7367" s="1206">
        <v>101932208.21066447</v>
      </c>
      <c r="F7367" s="1210">
        <v>596710765.46135592</v>
      </c>
    </row>
    <row r="7368" spans="2:6" ht="13.15" customHeight="1" x14ac:dyDescent="0.3">
      <c r="B7368" s="1172" t="s">
        <v>8119</v>
      </c>
      <c r="C7368" s="1207">
        <v>83541936.583012372</v>
      </c>
      <c r="D7368" s="1208">
        <v>2785855.0533955982</v>
      </c>
      <c r="E7368" s="1207">
        <v>58547405.837515116</v>
      </c>
      <c r="F7368" s="1211">
        <v>144875197.47392309</v>
      </c>
    </row>
    <row r="7369" spans="2:6" ht="13.15" customHeight="1" x14ac:dyDescent="0.3">
      <c r="B7369" s="1173" t="s">
        <v>8120</v>
      </c>
      <c r="C7369" s="1206">
        <v>65469884.624700807</v>
      </c>
      <c r="D7369" s="1206">
        <v>3157796.7963770679</v>
      </c>
      <c r="E7369" s="1206">
        <v>50194525.801990598</v>
      </c>
      <c r="F7369" s="1210">
        <v>118822207.22306848</v>
      </c>
    </row>
    <row r="7370" spans="2:6" ht="13.15" customHeight="1" x14ac:dyDescent="0.3">
      <c r="B7370" s="1172" t="s">
        <v>8121</v>
      </c>
      <c r="C7370" s="1207">
        <v>136159604.19692403</v>
      </c>
      <c r="D7370" s="1208">
        <v>4035126.7485612407</v>
      </c>
      <c r="E7370" s="1207">
        <v>18696054.552044466</v>
      </c>
      <c r="F7370" s="1211">
        <v>158890785.49752975</v>
      </c>
    </row>
    <row r="7371" spans="2:6" ht="13.15" customHeight="1" x14ac:dyDescent="0.3">
      <c r="B7371" s="1173" t="s">
        <v>8122</v>
      </c>
      <c r="C7371" s="1206">
        <v>116246157.11704811</v>
      </c>
      <c r="D7371" s="1206">
        <v>6119877.7378342962</v>
      </c>
      <c r="E7371" s="1206">
        <v>31957447.690950505</v>
      </c>
      <c r="F7371" s="1210">
        <v>154323482.5458329</v>
      </c>
    </row>
    <row r="7372" spans="2:6" ht="13.15" customHeight="1" x14ac:dyDescent="0.3">
      <c r="B7372" s="1172" t="s">
        <v>8123</v>
      </c>
      <c r="C7372" s="1207">
        <v>346362107.66319323</v>
      </c>
      <c r="D7372" s="1208">
        <v>8145370.7845514528</v>
      </c>
      <c r="E7372" s="1207">
        <v>41333743.584058337</v>
      </c>
      <c r="F7372" s="1211">
        <v>395841222.03180301</v>
      </c>
    </row>
    <row r="7373" spans="2:6" ht="13.15" customHeight="1" x14ac:dyDescent="0.3">
      <c r="B7373" s="1173" t="s">
        <v>8124</v>
      </c>
      <c r="C7373" s="1206">
        <v>191907343.12677431</v>
      </c>
      <c r="D7373" s="1206">
        <v>27404877.579774432</v>
      </c>
      <c r="E7373" s="1206">
        <v>646993936.0329833</v>
      </c>
      <c r="F7373" s="1210">
        <v>866306156.73953199</v>
      </c>
    </row>
    <row r="7374" spans="2:6" ht="13.15" customHeight="1" x14ac:dyDescent="0.3">
      <c r="B7374" s="1172" t="s">
        <v>8125</v>
      </c>
      <c r="C7374" s="1207">
        <v>190254784.53591752</v>
      </c>
      <c r="D7374" s="1208">
        <v>4365245.977822422</v>
      </c>
      <c r="E7374" s="1207">
        <v>77177041.154737353</v>
      </c>
      <c r="F7374" s="1211">
        <v>271797071.6684773</v>
      </c>
    </row>
    <row r="7375" spans="2:6" ht="13.15" customHeight="1" x14ac:dyDescent="0.3">
      <c r="B7375" s="1173" t="s">
        <v>8126</v>
      </c>
      <c r="C7375" s="1206">
        <v>142685456.0759137</v>
      </c>
      <c r="D7375" s="1206">
        <v>3462628.3213464096</v>
      </c>
      <c r="E7375" s="1206">
        <v>17595307.610576592</v>
      </c>
      <c r="F7375" s="1210">
        <v>163743392.0078367</v>
      </c>
    </row>
    <row r="7376" spans="2:6" ht="13.15" customHeight="1" x14ac:dyDescent="0.3">
      <c r="B7376" s="1172" t="s">
        <v>8127</v>
      </c>
      <c r="C7376" s="1207">
        <v>154111226.78424212</v>
      </c>
      <c r="D7376" s="1208">
        <v>4514045.1905001942</v>
      </c>
      <c r="E7376" s="1207">
        <v>21503522.701029841</v>
      </c>
      <c r="F7376" s="1211">
        <v>180128794.67577216</v>
      </c>
    </row>
    <row r="7377" spans="2:6" ht="13.15" customHeight="1" x14ac:dyDescent="0.3">
      <c r="B7377" s="1173" t="s">
        <v>8128</v>
      </c>
      <c r="C7377" s="1206">
        <v>50179450.74562043</v>
      </c>
      <c r="D7377" s="1206">
        <v>1137862.2600635183</v>
      </c>
      <c r="E7377" s="1206">
        <v>6747558.9739786107</v>
      </c>
      <c r="F7377" s="1210">
        <v>58064871.97966256</v>
      </c>
    </row>
    <row r="7378" spans="2:6" ht="13.15" customHeight="1" x14ac:dyDescent="0.3">
      <c r="B7378" s="1172" t="s">
        <v>8129</v>
      </c>
      <c r="C7378" s="1207">
        <v>322838646.81948471</v>
      </c>
      <c r="D7378" s="1208">
        <v>22445124.287974279</v>
      </c>
      <c r="E7378" s="1207">
        <v>905356100.91413295</v>
      </c>
      <c r="F7378" s="1211">
        <v>1250639872.0215919</v>
      </c>
    </row>
    <row r="7379" spans="2:6" ht="13.15" customHeight="1" x14ac:dyDescent="0.3">
      <c r="B7379" s="1173" t="s">
        <v>8130</v>
      </c>
      <c r="C7379" s="1206">
        <v>91703689.021950334</v>
      </c>
      <c r="D7379" s="1206">
        <v>3936002.3250599918</v>
      </c>
      <c r="E7379" s="1206">
        <v>66955942.002728485</v>
      </c>
      <c r="F7379" s="1210">
        <v>162595633.34973881</v>
      </c>
    </row>
    <row r="7380" spans="2:6" ht="13.15" customHeight="1" x14ac:dyDescent="0.3">
      <c r="B7380" s="1172" t="s">
        <v>8131</v>
      </c>
      <c r="C7380" s="1207">
        <v>1193146756.4336751</v>
      </c>
      <c r="D7380" s="1208">
        <v>10372672.939365059</v>
      </c>
      <c r="E7380" s="1207">
        <v>536046183.96880001</v>
      </c>
      <c r="F7380" s="1211">
        <v>1739565613.3418403</v>
      </c>
    </row>
    <row r="7381" spans="2:6" ht="13.15" customHeight="1" x14ac:dyDescent="0.3">
      <c r="B7381" s="1173" t="s">
        <v>8132</v>
      </c>
      <c r="C7381" s="1206">
        <v>1787336534.2770026</v>
      </c>
      <c r="D7381" s="1206">
        <v>15175718.454317993</v>
      </c>
      <c r="E7381" s="1206">
        <v>330131057.27251261</v>
      </c>
      <c r="F7381" s="1210">
        <v>2132643310.0038333</v>
      </c>
    </row>
    <row r="7382" spans="2:6" ht="13.15" customHeight="1" x14ac:dyDescent="0.3">
      <c r="B7382" s="1172" t="s">
        <v>8133</v>
      </c>
      <c r="C7382" s="1207">
        <v>2448038825.6304121</v>
      </c>
      <c r="D7382" s="1208">
        <v>34037686.2143462</v>
      </c>
      <c r="E7382" s="1207">
        <v>631948823.49936807</v>
      </c>
      <c r="F7382" s="1211">
        <v>3114025335.3441267</v>
      </c>
    </row>
    <row r="7383" spans="2:6" ht="13.15" customHeight="1" x14ac:dyDescent="0.3">
      <c r="B7383" s="1173" t="s">
        <v>8134</v>
      </c>
      <c r="C7383" s="1206">
        <v>2791967358.8273711</v>
      </c>
      <c r="D7383" s="1206">
        <v>39613463.180647872</v>
      </c>
      <c r="E7383" s="1206">
        <v>269715516.46798563</v>
      </c>
      <c r="F7383" s="1210">
        <v>3101296338.4760046</v>
      </c>
    </row>
    <row r="7384" spans="2:6" ht="13.15" customHeight="1" x14ac:dyDescent="0.3">
      <c r="B7384" s="1172" t="s">
        <v>8135</v>
      </c>
      <c r="C7384" s="1207">
        <v>1818379594.1222532</v>
      </c>
      <c r="D7384" s="1208">
        <v>17812746.150679346</v>
      </c>
      <c r="E7384" s="1207">
        <v>272474192.31107253</v>
      </c>
      <c r="F7384" s="1211">
        <v>2108666532.5840051</v>
      </c>
    </row>
    <row r="7385" spans="2:6" ht="13.15" customHeight="1" x14ac:dyDescent="0.3">
      <c r="B7385" s="1173" t="s">
        <v>8136</v>
      </c>
      <c r="C7385" s="1206">
        <v>1206857135.1187208</v>
      </c>
      <c r="D7385" s="1206">
        <v>9647406.9452096354</v>
      </c>
      <c r="E7385" s="1206">
        <v>339348794.36777937</v>
      </c>
      <c r="F7385" s="1210">
        <v>1555853336.4317098</v>
      </c>
    </row>
    <row r="7386" spans="2:6" ht="13.15" customHeight="1" x14ac:dyDescent="0.3">
      <c r="B7386" s="1172" t="s">
        <v>8137</v>
      </c>
      <c r="C7386" s="1207">
        <v>2637998681.0945096</v>
      </c>
      <c r="D7386" s="1208">
        <v>38097354.841752723</v>
      </c>
      <c r="E7386" s="1207">
        <v>244059380.95086971</v>
      </c>
      <c r="F7386" s="1211">
        <v>2920155416.8871317</v>
      </c>
    </row>
    <row r="7387" spans="2:6" ht="13.15" customHeight="1" x14ac:dyDescent="0.3">
      <c r="B7387" s="1173" t="s">
        <v>8138</v>
      </c>
      <c r="C7387" s="1206">
        <v>2309362220.2714744</v>
      </c>
      <c r="D7387" s="1206">
        <v>26486569.444563907</v>
      </c>
      <c r="E7387" s="1206">
        <v>235745739.29908279</v>
      </c>
      <c r="F7387" s="1210">
        <v>2571594529.015121</v>
      </c>
    </row>
    <row r="7388" spans="2:6" ht="13.15" customHeight="1" x14ac:dyDescent="0.3">
      <c r="B7388" s="1172" t="s">
        <v>8139</v>
      </c>
      <c r="C7388" s="1207">
        <v>2508130624.0139604</v>
      </c>
      <c r="D7388" s="1208">
        <v>35460256.784500167</v>
      </c>
      <c r="E7388" s="1207">
        <v>272252545.14461726</v>
      </c>
      <c r="F7388" s="1211">
        <v>2815843425.9430776</v>
      </c>
    </row>
    <row r="7389" spans="2:6" ht="13.15" customHeight="1" x14ac:dyDescent="0.3">
      <c r="B7389" s="1173" t="s">
        <v>8140</v>
      </c>
      <c r="C7389" s="1206">
        <v>2399737909.2228079</v>
      </c>
      <c r="D7389" s="1206">
        <v>33706497.499538988</v>
      </c>
      <c r="E7389" s="1206">
        <v>185142143.27646041</v>
      </c>
      <c r="F7389" s="1210">
        <v>2618586549.998807</v>
      </c>
    </row>
    <row r="7390" spans="2:6" ht="13.15" customHeight="1" x14ac:dyDescent="0.3">
      <c r="B7390" s="1172" t="s">
        <v>8141</v>
      </c>
      <c r="C7390" s="1207">
        <v>2508430468.570312</v>
      </c>
      <c r="D7390" s="1208">
        <v>65203212.706169292</v>
      </c>
      <c r="E7390" s="1207">
        <v>1115465824.2255607</v>
      </c>
      <c r="F7390" s="1211">
        <v>3689099505.5020418</v>
      </c>
    </row>
    <row r="7391" spans="2:6" ht="13.15" customHeight="1" x14ac:dyDescent="0.3">
      <c r="B7391" s="1173" t="s">
        <v>8142</v>
      </c>
      <c r="C7391" s="1206">
        <v>2234761959.6728826</v>
      </c>
      <c r="D7391" s="1206">
        <v>30593830.178767879</v>
      </c>
      <c r="E7391" s="1206">
        <v>409686647.03279239</v>
      </c>
      <c r="F7391" s="1210">
        <v>2675042436.8844428</v>
      </c>
    </row>
    <row r="7392" spans="2:6" ht="13.15" customHeight="1" x14ac:dyDescent="0.3">
      <c r="B7392" s="1172" t="s">
        <v>8143</v>
      </c>
      <c r="C7392" s="1207">
        <v>2290730895.406599</v>
      </c>
      <c r="D7392" s="1208">
        <v>29687764.838623803</v>
      </c>
      <c r="E7392" s="1207">
        <v>229756788.12824419</v>
      </c>
      <c r="F7392" s="1211">
        <v>2550175448.3734674</v>
      </c>
    </row>
    <row r="7393" spans="2:6" ht="13.15" customHeight="1" x14ac:dyDescent="0.3">
      <c r="B7393" s="1173" t="s">
        <v>8144</v>
      </c>
      <c r="C7393" s="1206">
        <v>70372534.278778732</v>
      </c>
      <c r="D7393" s="1206">
        <v>14260675.064458719</v>
      </c>
      <c r="E7393" s="1206">
        <v>134674286.34964439</v>
      </c>
      <c r="F7393" s="1210">
        <v>219307495.69288182</v>
      </c>
    </row>
    <row r="7394" spans="2:6" ht="13.15" customHeight="1" x14ac:dyDescent="0.3">
      <c r="B7394" s="1172" t="s">
        <v>8145</v>
      </c>
      <c r="C7394" s="1207">
        <v>67537801.658372328</v>
      </c>
      <c r="D7394" s="1208">
        <v>1445029.7666201969</v>
      </c>
      <c r="E7394" s="1207">
        <v>5519521.9874811471</v>
      </c>
      <c r="F7394" s="1211">
        <v>74502353.412473679</v>
      </c>
    </row>
    <row r="7395" spans="2:6" ht="13.15" customHeight="1" x14ac:dyDescent="0.3">
      <c r="B7395" s="1173" t="s">
        <v>8146</v>
      </c>
      <c r="C7395" s="1206">
        <v>1084393163.1532521</v>
      </c>
      <c r="D7395" s="1206">
        <v>18101211.732359089</v>
      </c>
      <c r="E7395" s="1206">
        <v>280602384.77414</v>
      </c>
      <c r="F7395" s="1210">
        <v>1383096759.6597514</v>
      </c>
    </row>
    <row r="7396" spans="2:6" ht="13.15" customHeight="1" x14ac:dyDescent="0.3">
      <c r="B7396" s="1172" t="s">
        <v>8147</v>
      </c>
      <c r="C7396" s="1207">
        <v>109247189.85201217</v>
      </c>
      <c r="D7396" s="1208">
        <v>2679708.6129540997</v>
      </c>
      <c r="E7396" s="1207">
        <v>11911507.656374041</v>
      </c>
      <c r="F7396" s="1211">
        <v>123838406.1213403</v>
      </c>
    </row>
    <row r="7397" spans="2:6" ht="13.15" customHeight="1" x14ac:dyDescent="0.3">
      <c r="B7397" s="1173" t="s">
        <v>8148</v>
      </c>
      <c r="C7397" s="1206">
        <v>66729614.076840371</v>
      </c>
      <c r="D7397" s="1206">
        <v>1785632.7686679268</v>
      </c>
      <c r="E7397" s="1206">
        <v>22785013.515895326</v>
      </c>
      <c r="F7397" s="1210">
        <v>91300260.361403614</v>
      </c>
    </row>
    <row r="7398" spans="2:6" ht="13.15" customHeight="1" x14ac:dyDescent="0.3">
      <c r="B7398" s="1172" t="s">
        <v>8149</v>
      </c>
      <c r="C7398" s="1207">
        <v>42690983.14610365</v>
      </c>
      <c r="D7398" s="1208">
        <v>1321096.0928871629</v>
      </c>
      <c r="E7398" s="1207">
        <v>6889286.6913789622</v>
      </c>
      <c r="F7398" s="1211">
        <v>50901365.930369779</v>
      </c>
    </row>
    <row r="7399" spans="2:6" ht="13.15" customHeight="1" x14ac:dyDescent="0.3">
      <c r="B7399" s="1173" t="s">
        <v>8150</v>
      </c>
      <c r="C7399" s="1206">
        <v>25994311.067631856</v>
      </c>
      <c r="D7399" s="1206">
        <v>926315.20462708082</v>
      </c>
      <c r="E7399" s="1206">
        <v>2806127.631323365</v>
      </c>
      <c r="F7399" s="1210">
        <v>29726753.903582301</v>
      </c>
    </row>
    <row r="7400" spans="2:6" ht="13.15" customHeight="1" x14ac:dyDescent="0.3">
      <c r="B7400" s="1172" t="s">
        <v>8151</v>
      </c>
      <c r="C7400" s="1207">
        <v>569533570.89784682</v>
      </c>
      <c r="D7400" s="1208">
        <v>15666415.309441298</v>
      </c>
      <c r="E7400" s="1207">
        <v>82327555.294844255</v>
      </c>
      <c r="F7400" s="1211">
        <v>667527541.50213242</v>
      </c>
    </row>
    <row r="7401" spans="2:6" ht="13.15" customHeight="1" x14ac:dyDescent="0.3">
      <c r="B7401" s="1173" t="s">
        <v>8152</v>
      </c>
      <c r="C7401" s="1206">
        <v>128480388.48938233</v>
      </c>
      <c r="D7401" s="1206">
        <v>2793876.1949906731</v>
      </c>
      <c r="E7401" s="1206">
        <v>29699843.949966885</v>
      </c>
      <c r="F7401" s="1210">
        <v>160974108.6343399</v>
      </c>
    </row>
    <row r="7402" spans="2:6" ht="13.15" customHeight="1" x14ac:dyDescent="0.3">
      <c r="B7402" s="1172" t="s">
        <v>8153</v>
      </c>
      <c r="C7402" s="1207">
        <v>107375072.952133</v>
      </c>
      <c r="D7402" s="1208">
        <v>2742991.1984857731</v>
      </c>
      <c r="E7402" s="1207">
        <v>29831423.130145095</v>
      </c>
      <c r="F7402" s="1211">
        <v>139949487.28076386</v>
      </c>
    </row>
    <row r="7403" spans="2:6" ht="13.15" customHeight="1" x14ac:dyDescent="0.3">
      <c r="B7403" s="1173" t="s">
        <v>8154</v>
      </c>
      <c r="C7403" s="1206">
        <v>23261711.292467229</v>
      </c>
      <c r="D7403" s="1206">
        <v>788506.36315239</v>
      </c>
      <c r="E7403" s="1206">
        <v>4191626.5240766089</v>
      </c>
      <c r="F7403" s="1210">
        <v>28241844.179696225</v>
      </c>
    </row>
    <row r="7404" spans="2:6" ht="13.15" customHeight="1" x14ac:dyDescent="0.3">
      <c r="B7404" s="1172" t="s">
        <v>8155</v>
      </c>
      <c r="C7404" s="1207">
        <v>20350242.496892586</v>
      </c>
      <c r="D7404" s="1208">
        <v>943947.64395801036</v>
      </c>
      <c r="E7404" s="1207">
        <v>1251523.9095851786</v>
      </c>
      <c r="F7404" s="1211">
        <v>22545714.050435774</v>
      </c>
    </row>
    <row r="7405" spans="2:6" ht="13.15" customHeight="1" x14ac:dyDescent="0.3">
      <c r="B7405" s="1173" t="s">
        <v>8156</v>
      </c>
      <c r="C7405" s="1206">
        <v>252758174.24655104</v>
      </c>
      <c r="D7405" s="1206">
        <v>4564564.3103709295</v>
      </c>
      <c r="E7405" s="1206">
        <v>39535594.548970617</v>
      </c>
      <c r="F7405" s="1210">
        <v>296858333.1058926</v>
      </c>
    </row>
    <row r="7406" spans="2:6" ht="13.15" customHeight="1" x14ac:dyDescent="0.3">
      <c r="B7406" s="1172" t="s">
        <v>8157</v>
      </c>
      <c r="C7406" s="1207">
        <v>10706061.848342745</v>
      </c>
      <c r="D7406" s="1208">
        <v>264711.74481572653</v>
      </c>
      <c r="E7406" s="1207">
        <v>1343639.4279661702</v>
      </c>
      <c r="F7406" s="1211">
        <v>12314413.02112464</v>
      </c>
    </row>
    <row r="7407" spans="2:6" ht="13.15" customHeight="1" x14ac:dyDescent="0.3">
      <c r="B7407" s="1173" t="s">
        <v>8158</v>
      </c>
      <c r="C7407" s="1206">
        <v>17988898.345006458</v>
      </c>
      <c r="D7407" s="1206">
        <v>564899.45096686552</v>
      </c>
      <c r="E7407" s="1206">
        <v>1891887.2853543793</v>
      </c>
      <c r="F7407" s="1210">
        <v>20445685.081327703</v>
      </c>
    </row>
    <row r="7408" spans="2:6" ht="13.15" customHeight="1" x14ac:dyDescent="0.3">
      <c r="B7408" s="1172" t="s">
        <v>8159</v>
      </c>
      <c r="C7408" s="1207">
        <v>9719141.787637705</v>
      </c>
      <c r="D7408" s="1208">
        <v>323533.44984627969</v>
      </c>
      <c r="E7408" s="1207">
        <v>1404267.7383214883</v>
      </c>
      <c r="F7408" s="1211">
        <v>11446942.975805473</v>
      </c>
    </row>
    <row r="7409" spans="2:6" ht="13.15" customHeight="1" x14ac:dyDescent="0.3">
      <c r="B7409" s="1173" t="s">
        <v>8160</v>
      </c>
      <c r="C7409" s="1206">
        <v>20693507.166595474</v>
      </c>
      <c r="D7409" s="1206">
        <v>628463.48006327916</v>
      </c>
      <c r="E7409" s="1206">
        <v>1280603.2722912424</v>
      </c>
      <c r="F7409" s="1210">
        <v>22602573.918949995</v>
      </c>
    </row>
    <row r="7410" spans="2:6" ht="13.15" customHeight="1" x14ac:dyDescent="0.3">
      <c r="B7410" s="1172" t="s">
        <v>8161</v>
      </c>
      <c r="C7410" s="1207">
        <v>45964832.384554774</v>
      </c>
      <c r="D7410" s="1208">
        <v>998195.89106154675</v>
      </c>
      <c r="E7410" s="1207">
        <v>3000854.4040939081</v>
      </c>
      <c r="F7410" s="1211">
        <v>49963882.679710224</v>
      </c>
    </row>
    <row r="7411" spans="2:6" ht="13.15" customHeight="1" x14ac:dyDescent="0.3">
      <c r="B7411" s="1173" t="s">
        <v>8162</v>
      </c>
      <c r="C7411" s="1206">
        <v>14974887.080479203</v>
      </c>
      <c r="D7411" s="1206">
        <v>221453.868915267</v>
      </c>
      <c r="E7411" s="1206">
        <v>543061.72900750977</v>
      </c>
      <c r="F7411" s="1210">
        <v>15739402.678401981</v>
      </c>
    </row>
    <row r="7412" spans="2:6" ht="13.15" customHeight="1" x14ac:dyDescent="0.3">
      <c r="B7412" s="1172" t="s">
        <v>8163</v>
      </c>
      <c r="C7412" s="1207">
        <v>97933382.95798628</v>
      </c>
      <c r="D7412" s="1208">
        <v>1122622.091032875</v>
      </c>
      <c r="E7412" s="1207">
        <v>19801535.985115245</v>
      </c>
      <c r="F7412" s="1211">
        <v>118857541.0341344</v>
      </c>
    </row>
    <row r="7413" spans="2:6" ht="13.15" customHeight="1" x14ac:dyDescent="0.3">
      <c r="B7413" s="1173" t="s">
        <v>8164</v>
      </c>
      <c r="C7413" s="1206">
        <v>22548829.494329296</v>
      </c>
      <c r="D7413" s="1206">
        <v>740449.87447312241</v>
      </c>
      <c r="E7413" s="1206">
        <v>3407842.0027316408</v>
      </c>
      <c r="F7413" s="1210">
        <v>26697121.371534057</v>
      </c>
    </row>
    <row r="7414" spans="2:6" ht="13.15" customHeight="1" x14ac:dyDescent="0.3">
      <c r="B7414" s="1172" t="s">
        <v>8165</v>
      </c>
      <c r="C7414" s="1207">
        <v>66486161.051351011</v>
      </c>
      <c r="D7414" s="1208">
        <v>392951.50508927472</v>
      </c>
      <c r="E7414" s="1207">
        <v>5513727.4041975336</v>
      </c>
      <c r="F7414" s="1211">
        <v>72392839.960637823</v>
      </c>
    </row>
    <row r="7415" spans="2:6" ht="13.15" customHeight="1" x14ac:dyDescent="0.3">
      <c r="B7415" s="1173" t="s">
        <v>8166</v>
      </c>
      <c r="C7415" s="1206">
        <v>43711765.43357335</v>
      </c>
      <c r="D7415" s="1206">
        <v>744995.18804366537</v>
      </c>
      <c r="E7415" s="1206">
        <v>5247115.2258519754</v>
      </c>
      <c r="F7415" s="1210">
        <v>49703875.847468995</v>
      </c>
    </row>
    <row r="7416" spans="2:6" ht="13.15" customHeight="1" x14ac:dyDescent="0.3">
      <c r="B7416" s="1172" t="s">
        <v>8167</v>
      </c>
      <c r="C7416" s="1207">
        <v>48715592.144234315</v>
      </c>
      <c r="D7416" s="1208">
        <v>676843.62884199759</v>
      </c>
      <c r="E7416" s="1207">
        <v>9710654.9551179148</v>
      </c>
      <c r="F7416" s="1211">
        <v>59103090.728194222</v>
      </c>
    </row>
    <row r="7417" spans="2:6" ht="13.15" customHeight="1" x14ac:dyDescent="0.3">
      <c r="B7417" s="1173" t="s">
        <v>8168</v>
      </c>
      <c r="C7417" s="1206">
        <v>40491713.442482188</v>
      </c>
      <c r="D7417" s="1206">
        <v>625114.30164287996</v>
      </c>
      <c r="E7417" s="1206">
        <v>9157181.6396954991</v>
      </c>
      <c r="F7417" s="1210">
        <v>50274009.383820564</v>
      </c>
    </row>
    <row r="7418" spans="2:6" ht="13.15" customHeight="1" x14ac:dyDescent="0.3">
      <c r="B7418" s="1172" t="s">
        <v>8169</v>
      </c>
      <c r="C7418" s="1207">
        <v>26957746.035580788</v>
      </c>
      <c r="D7418" s="1208">
        <v>406756.31193974667</v>
      </c>
      <c r="E7418" s="1207">
        <v>14862023.927741786</v>
      </c>
      <c r="F7418" s="1211">
        <v>42226526.275262319</v>
      </c>
    </row>
    <row r="7419" spans="2:6" ht="13.15" customHeight="1" x14ac:dyDescent="0.3">
      <c r="B7419" s="1173" t="s">
        <v>8170</v>
      </c>
      <c r="C7419" s="1206">
        <v>12417742.794800732</v>
      </c>
      <c r="D7419" s="1206">
        <v>272141.854924849</v>
      </c>
      <c r="E7419" s="1206">
        <v>3437106.5843084436</v>
      </c>
      <c r="F7419" s="1210">
        <v>16126991.234034024</v>
      </c>
    </row>
    <row r="7420" spans="2:6" ht="13.15" customHeight="1" x14ac:dyDescent="0.3">
      <c r="B7420" s="1172" t="s">
        <v>8171</v>
      </c>
      <c r="C7420" s="1207">
        <v>91957928.805159092</v>
      </c>
      <c r="D7420" s="1208">
        <v>1031828.3970479155</v>
      </c>
      <c r="E7420" s="1207">
        <v>7225020.0686974917</v>
      </c>
      <c r="F7420" s="1211">
        <v>100214777.27090451</v>
      </c>
    </row>
    <row r="7421" spans="2:6" ht="13.15" customHeight="1" x14ac:dyDescent="0.3">
      <c r="B7421" s="1173" t="s">
        <v>8172</v>
      </c>
      <c r="C7421" s="1206">
        <v>1873051661.1873782</v>
      </c>
      <c r="D7421" s="1206">
        <v>16240743.119826958</v>
      </c>
      <c r="E7421" s="1206">
        <v>519824039.02061343</v>
      </c>
      <c r="F7421" s="1210">
        <v>2409116443.3278189</v>
      </c>
    </row>
    <row r="7422" spans="2:6" ht="13.15" customHeight="1" x14ac:dyDescent="0.3">
      <c r="B7422" s="1172" t="s">
        <v>8173</v>
      </c>
      <c r="C7422" s="1207">
        <v>143511530.55948669</v>
      </c>
      <c r="D7422" s="1208">
        <v>2674769.2783929203</v>
      </c>
      <c r="E7422" s="1207">
        <v>30654152.137715857</v>
      </c>
      <c r="F7422" s="1211">
        <v>176840451.97559544</v>
      </c>
    </row>
    <row r="7423" spans="2:6" ht="13.15" customHeight="1" x14ac:dyDescent="0.3">
      <c r="B7423" s="1173" t="s">
        <v>8174</v>
      </c>
      <c r="C7423" s="1206">
        <v>326205071.01659083</v>
      </c>
      <c r="D7423" s="1206">
        <v>9471321.7789303716</v>
      </c>
      <c r="E7423" s="1206">
        <v>48666179.282217994</v>
      </c>
      <c r="F7423" s="1210">
        <v>384342572.07773918</v>
      </c>
    </row>
    <row r="7424" spans="2:6" ht="13.15" customHeight="1" x14ac:dyDescent="0.3">
      <c r="B7424" s="1172" t="s">
        <v>8175</v>
      </c>
      <c r="C7424" s="1207">
        <v>190346403.70591363</v>
      </c>
      <c r="D7424" s="1208">
        <v>8331334.6199530689</v>
      </c>
      <c r="E7424" s="1207">
        <v>270180576.76813102</v>
      </c>
      <c r="F7424" s="1211">
        <v>468858315.09399772</v>
      </c>
    </row>
    <row r="7425" spans="2:6" ht="13.15" customHeight="1" x14ac:dyDescent="0.3">
      <c r="B7425" s="1173" t="s">
        <v>8176</v>
      </c>
      <c r="C7425" s="1206">
        <v>90630884.523201048</v>
      </c>
      <c r="D7425" s="1206">
        <v>6725825.7327184174</v>
      </c>
      <c r="E7425" s="1206">
        <v>305556995.67331558</v>
      </c>
      <c r="F7425" s="1210">
        <v>402913705.92923504</v>
      </c>
    </row>
    <row r="7426" spans="2:6" ht="13.15" customHeight="1" x14ac:dyDescent="0.3">
      <c r="B7426" s="1172" t="s">
        <v>8177</v>
      </c>
      <c r="C7426" s="1207">
        <v>527116352.93183661</v>
      </c>
      <c r="D7426" s="1208">
        <v>9954715.1735486779</v>
      </c>
      <c r="E7426" s="1207">
        <v>163264307.19537571</v>
      </c>
      <c r="F7426" s="1211">
        <v>700335375.30076098</v>
      </c>
    </row>
    <row r="7427" spans="2:6" ht="13.15" customHeight="1" x14ac:dyDescent="0.3">
      <c r="B7427" s="1173" t="s">
        <v>8178</v>
      </c>
      <c r="C7427" s="1206">
        <v>1948797366.2227798</v>
      </c>
      <c r="D7427" s="1206">
        <v>43615534.382530518</v>
      </c>
      <c r="E7427" s="1206">
        <v>754137834.70879757</v>
      </c>
      <c r="F7427" s="1210">
        <v>2746550735.3141079</v>
      </c>
    </row>
    <row r="7428" spans="2:6" ht="13.15" customHeight="1" x14ac:dyDescent="0.3">
      <c r="B7428" s="1172" t="s">
        <v>8179</v>
      </c>
      <c r="C7428" s="1207">
        <v>2814498984.1258426</v>
      </c>
      <c r="D7428" s="1208">
        <v>47288232.180598438</v>
      </c>
      <c r="E7428" s="1207">
        <v>853424021.38327646</v>
      </c>
      <c r="F7428" s="1211">
        <v>3715211237.6897173</v>
      </c>
    </row>
    <row r="7429" spans="2:6" ht="13.15" customHeight="1" x14ac:dyDescent="0.3">
      <c r="B7429" s="1173" t="s">
        <v>8180</v>
      </c>
      <c r="C7429" s="1206">
        <v>2376805125.7701635</v>
      </c>
      <c r="D7429" s="1206">
        <v>31271039.684244052</v>
      </c>
      <c r="E7429" s="1206">
        <v>422846264.39609724</v>
      </c>
      <c r="F7429" s="1210">
        <v>2830922429.8505049</v>
      </c>
    </row>
    <row r="7430" spans="2:6" ht="13.15" customHeight="1" x14ac:dyDescent="0.3">
      <c r="B7430" s="1172" t="s">
        <v>8181</v>
      </c>
      <c r="C7430" s="1207">
        <v>926714523.47110653</v>
      </c>
      <c r="D7430" s="1208">
        <v>12749168.327847069</v>
      </c>
      <c r="E7430" s="1207">
        <v>68579131.248126104</v>
      </c>
      <c r="F7430" s="1211">
        <v>1008042823.0470798</v>
      </c>
    </row>
    <row r="7431" spans="2:6" ht="13.15" customHeight="1" x14ac:dyDescent="0.3">
      <c r="B7431" s="1173" t="s">
        <v>8182</v>
      </c>
      <c r="C7431" s="1206">
        <v>887639834.98573589</v>
      </c>
      <c r="D7431" s="1206">
        <v>15442076.643987453</v>
      </c>
      <c r="E7431" s="1206">
        <v>101495767.95218979</v>
      </c>
      <c r="F7431" s="1210">
        <v>1004577679.5819131</v>
      </c>
    </row>
    <row r="7432" spans="2:6" ht="13.15" customHeight="1" x14ac:dyDescent="0.3">
      <c r="B7432" s="1172" t="s">
        <v>8183</v>
      </c>
      <c r="C7432" s="1207">
        <v>920012396.85520959</v>
      </c>
      <c r="D7432" s="1208">
        <v>12841453.672725147</v>
      </c>
      <c r="E7432" s="1207">
        <v>86003998.963944763</v>
      </c>
      <c r="F7432" s="1211">
        <v>1018857849.4918796</v>
      </c>
    </row>
    <row r="7433" spans="2:6" ht="13.15" customHeight="1" x14ac:dyDescent="0.3">
      <c r="B7433" s="1173" t="s">
        <v>8184</v>
      </c>
      <c r="C7433" s="1206">
        <v>2128404.8016422433</v>
      </c>
      <c r="D7433" s="1206">
        <v>63113.71939283047</v>
      </c>
      <c r="E7433" s="1206">
        <v>6729.6189701931062</v>
      </c>
      <c r="F7433" s="1210">
        <v>2198248.1400052668</v>
      </c>
    </row>
    <row r="7434" spans="2:6" ht="13.15" customHeight="1" x14ac:dyDescent="0.3">
      <c r="B7434" s="1172" t="s">
        <v>8185</v>
      </c>
      <c r="C7434" s="1207">
        <v>4711765.0048159193</v>
      </c>
      <c r="D7434" s="1208">
        <v>73569.347822902491</v>
      </c>
      <c r="E7434" s="1207">
        <v>61.739623579753264</v>
      </c>
      <c r="F7434" s="1211">
        <v>4785396.0922624022</v>
      </c>
    </row>
    <row r="7435" spans="2:6" ht="13.15" customHeight="1" x14ac:dyDescent="0.3">
      <c r="B7435" s="1173" t="s">
        <v>8186</v>
      </c>
      <c r="C7435" s="1206">
        <v>2729595.8679516353</v>
      </c>
      <c r="D7435" s="1206">
        <v>56710.878295007089</v>
      </c>
      <c r="E7435" s="1206">
        <v>1306842.6123126373</v>
      </c>
      <c r="F7435" s="1210">
        <v>4093149.3585592797</v>
      </c>
    </row>
    <row r="7436" spans="2:6" ht="13.15" customHeight="1" x14ac:dyDescent="0.3">
      <c r="B7436" s="1172" t="s">
        <v>8187</v>
      </c>
      <c r="C7436" s="1207">
        <v>148089621.69332442</v>
      </c>
      <c r="D7436" s="1208">
        <v>3738105.2825134229</v>
      </c>
      <c r="E7436" s="1207">
        <v>13790151.784526695</v>
      </c>
      <c r="F7436" s="1211">
        <v>165617878.76036453</v>
      </c>
    </row>
    <row r="7437" spans="2:6" ht="13.15" customHeight="1" x14ac:dyDescent="0.3">
      <c r="B7437" s="1173" t="s">
        <v>8188</v>
      </c>
      <c r="C7437" s="1206">
        <v>46697649.203288019</v>
      </c>
      <c r="D7437" s="1206">
        <v>2038875.6882205191</v>
      </c>
      <c r="E7437" s="1206">
        <v>15852126.721492285</v>
      </c>
      <c r="F7437" s="1210">
        <v>64588651.613000818</v>
      </c>
    </row>
    <row r="7438" spans="2:6" ht="13.15" customHeight="1" x14ac:dyDescent="0.3">
      <c r="B7438" s="1172" t="s">
        <v>8189</v>
      </c>
      <c r="C7438" s="1207">
        <v>59598884.518143624</v>
      </c>
      <c r="D7438" s="1208">
        <v>2183734.6909919344</v>
      </c>
      <c r="E7438" s="1207">
        <v>3641588.2176045859</v>
      </c>
      <c r="F7438" s="1211">
        <v>65424207.426740147</v>
      </c>
    </row>
    <row r="7439" spans="2:6" ht="13.15" customHeight="1" x14ac:dyDescent="0.3">
      <c r="B7439" s="1173" t="s">
        <v>8190</v>
      </c>
      <c r="C7439" s="1206">
        <v>27105893.277676091</v>
      </c>
      <c r="D7439" s="1206">
        <v>1010720.1296924535</v>
      </c>
      <c r="E7439" s="1206">
        <v>3379190.5217488846</v>
      </c>
      <c r="F7439" s="1210">
        <v>31495803.92911743</v>
      </c>
    </row>
    <row r="7440" spans="2:6" ht="13.15" customHeight="1" x14ac:dyDescent="0.3">
      <c r="B7440" s="1172" t="s">
        <v>8191</v>
      </c>
      <c r="C7440" s="1207">
        <v>348745844.57793993</v>
      </c>
      <c r="D7440" s="1208">
        <v>5397806.1281386623</v>
      </c>
      <c r="E7440" s="1207">
        <v>56464830.501550511</v>
      </c>
      <c r="F7440" s="1211">
        <v>410608481.20762908</v>
      </c>
    </row>
    <row r="7441" spans="2:6" ht="13.15" customHeight="1" x14ac:dyDescent="0.3">
      <c r="B7441" s="1173" t="s">
        <v>8192</v>
      </c>
      <c r="C7441" s="1206">
        <v>12357255.026830018</v>
      </c>
      <c r="D7441" s="1206">
        <v>2126883.0909145577</v>
      </c>
      <c r="E7441" s="1206">
        <v>1279082969.4446521</v>
      </c>
      <c r="F7441" s="1210">
        <v>1293567107.5623968</v>
      </c>
    </row>
    <row r="7442" spans="2:6" ht="13.15" customHeight="1" x14ac:dyDescent="0.3">
      <c r="B7442" s="1172" t="s">
        <v>8193</v>
      </c>
      <c r="C7442" s="1207">
        <v>90042937.956876263</v>
      </c>
      <c r="D7442" s="1208">
        <v>3326536.2856166298</v>
      </c>
      <c r="E7442" s="1207">
        <v>52372179.192115203</v>
      </c>
      <c r="F7442" s="1211">
        <v>145741653.4346081</v>
      </c>
    </row>
    <row r="7443" spans="2:6" ht="13.15" customHeight="1" x14ac:dyDescent="0.3">
      <c r="B7443" s="1173" t="s">
        <v>8194</v>
      </c>
      <c r="C7443" s="1206">
        <v>0</v>
      </c>
      <c r="D7443" s="1206">
        <v>0</v>
      </c>
      <c r="E7443" s="1206">
        <v>1543.4905894938315</v>
      </c>
      <c r="F7443" s="1210">
        <v>1543.4905894938315</v>
      </c>
    </row>
    <row r="7444" spans="2:6" ht="13.15" customHeight="1" x14ac:dyDescent="0.3">
      <c r="B7444" s="1172" t="s">
        <v>8195</v>
      </c>
      <c r="C7444" s="1207">
        <v>1562547740.0906262</v>
      </c>
      <c r="D7444" s="1208">
        <v>33023096.235638555</v>
      </c>
      <c r="E7444" s="1207">
        <v>661552761.53851771</v>
      </c>
      <c r="F7444" s="1211">
        <v>2257123597.8647823</v>
      </c>
    </row>
    <row r="7445" spans="2:6" ht="13.15" customHeight="1" x14ac:dyDescent="0.3">
      <c r="B7445" s="1173" t="s">
        <v>8196</v>
      </c>
      <c r="C7445" s="1206">
        <v>28390882.858652182</v>
      </c>
      <c r="D7445" s="1206">
        <v>964366.37457985966</v>
      </c>
      <c r="E7445" s="1206">
        <v>13822332.699416921</v>
      </c>
      <c r="F7445" s="1210">
        <v>43177581.932648957</v>
      </c>
    </row>
    <row r="7446" spans="2:6" ht="13.15" customHeight="1" x14ac:dyDescent="0.3">
      <c r="B7446" s="1172" t="s">
        <v>8197</v>
      </c>
      <c r="C7446" s="1207">
        <v>181249343.79383942</v>
      </c>
      <c r="D7446" s="1208">
        <v>3311000.6008430119</v>
      </c>
      <c r="E7446" s="1207">
        <v>9075618.2764349896</v>
      </c>
      <c r="F7446" s="1211">
        <v>193635962.67111742</v>
      </c>
    </row>
    <row r="7447" spans="2:6" ht="13.15" customHeight="1" x14ac:dyDescent="0.3">
      <c r="B7447" s="1173" t="s">
        <v>8198</v>
      </c>
      <c r="C7447" s="1206">
        <v>451374197.96859646</v>
      </c>
      <c r="D7447" s="1206">
        <v>11692080.370863788</v>
      </c>
      <c r="E7447" s="1206">
        <v>169948533.57372081</v>
      </c>
      <c r="F7447" s="1210">
        <v>633014811.91318107</v>
      </c>
    </row>
    <row r="7448" spans="2:6" ht="13.15" customHeight="1" x14ac:dyDescent="0.3">
      <c r="B7448" s="1172" t="s">
        <v>8199</v>
      </c>
      <c r="C7448" s="1207">
        <v>81300748.719645947</v>
      </c>
      <c r="D7448" s="1208">
        <v>2472495.7884146511</v>
      </c>
      <c r="E7448" s="1207">
        <v>28140407.185801957</v>
      </c>
      <c r="F7448" s="1211">
        <v>111913651.69386256</v>
      </c>
    </row>
    <row r="7449" spans="2:6" ht="13.15" customHeight="1" x14ac:dyDescent="0.3">
      <c r="B7449" s="1173" t="s">
        <v>8200</v>
      </c>
      <c r="C7449" s="1206">
        <v>16121014.223472852</v>
      </c>
      <c r="D7449" s="1206">
        <v>2227836.8975866111</v>
      </c>
      <c r="E7449" s="1206">
        <v>963385.08633846988</v>
      </c>
      <c r="F7449" s="1210">
        <v>19312236.207397934</v>
      </c>
    </row>
    <row r="7450" spans="2:6" ht="13.15" customHeight="1" x14ac:dyDescent="0.3">
      <c r="B7450" s="1172" t="s">
        <v>8201</v>
      </c>
      <c r="C7450" s="1207">
        <v>40048637.128565766</v>
      </c>
      <c r="D7450" s="1208">
        <v>2612134.0130601469</v>
      </c>
      <c r="E7450" s="1207">
        <v>88297354.839949176</v>
      </c>
      <c r="F7450" s="1211">
        <v>130958125.98157509</v>
      </c>
    </row>
    <row r="7451" spans="2:6" ht="13.15" customHeight="1" x14ac:dyDescent="0.3">
      <c r="B7451" s="1173" t="s">
        <v>8202</v>
      </c>
      <c r="C7451" s="1206">
        <v>58730072.627403982</v>
      </c>
      <c r="D7451" s="1206">
        <v>6148317.6100512231</v>
      </c>
      <c r="E7451" s="1206">
        <v>370667422.61424834</v>
      </c>
      <c r="F7451" s="1210">
        <v>435545812.85170352</v>
      </c>
    </row>
    <row r="7452" spans="2:6" ht="13.15" customHeight="1" x14ac:dyDescent="0.3">
      <c r="B7452" s="1172" t="s">
        <v>8203</v>
      </c>
      <c r="C7452" s="1207">
        <v>544562090.23623931</v>
      </c>
      <c r="D7452" s="1208">
        <v>18600506.688385181</v>
      </c>
      <c r="E7452" s="1207">
        <v>239307822.48376787</v>
      </c>
      <c r="F7452" s="1211">
        <v>802470419.40839231</v>
      </c>
    </row>
    <row r="7453" spans="2:6" ht="13.15" customHeight="1" x14ac:dyDescent="0.3">
      <c r="B7453" s="1173" t="s">
        <v>8204</v>
      </c>
      <c r="C7453" s="1206">
        <v>896113174.52740335</v>
      </c>
      <c r="D7453" s="1206">
        <v>12361507.961774895</v>
      </c>
      <c r="E7453" s="1206">
        <v>133904197.71565473</v>
      </c>
      <c r="F7453" s="1210">
        <v>1042378880.204833</v>
      </c>
    </row>
    <row r="7454" spans="2:6" ht="13.15" customHeight="1" x14ac:dyDescent="0.3">
      <c r="B7454" s="1172" t="s">
        <v>8205</v>
      </c>
      <c r="C7454" s="1207">
        <v>89603002.091409788</v>
      </c>
      <c r="D7454" s="1208">
        <v>10508680.542025415</v>
      </c>
      <c r="E7454" s="1207">
        <v>119820380.43264034</v>
      </c>
      <c r="F7454" s="1211">
        <v>219932063.06607556</v>
      </c>
    </row>
    <row r="7455" spans="2:6" ht="13.15" customHeight="1" x14ac:dyDescent="0.3">
      <c r="B7455" s="1173" t="s">
        <v>8206</v>
      </c>
      <c r="C7455" s="1206">
        <v>28564290.22958402</v>
      </c>
      <c r="D7455" s="1206">
        <v>1392427.9643703864</v>
      </c>
      <c r="E7455" s="1206">
        <v>16090214.323038556</v>
      </c>
      <c r="F7455" s="1210">
        <v>46046932.516992956</v>
      </c>
    </row>
    <row r="7456" spans="2:6" ht="13.15" customHeight="1" x14ac:dyDescent="0.3">
      <c r="B7456" s="1172" t="s">
        <v>8207</v>
      </c>
      <c r="C7456" s="1207">
        <v>1014035102.2455902</v>
      </c>
      <c r="D7456" s="1208">
        <v>12740471.721696617</v>
      </c>
      <c r="E7456" s="1207">
        <v>185762297.61072063</v>
      </c>
      <c r="F7456" s="1211">
        <v>1212537871.5780075</v>
      </c>
    </row>
    <row r="7457" spans="2:6" ht="13.15" customHeight="1" x14ac:dyDescent="0.3">
      <c r="B7457" s="1173" t="s">
        <v>8208</v>
      </c>
      <c r="C7457" s="1206">
        <v>169240132.3800056</v>
      </c>
      <c r="D7457" s="1206">
        <v>4938912.3958309274</v>
      </c>
      <c r="E7457" s="1206">
        <v>31307943.136961687</v>
      </c>
      <c r="F7457" s="1210">
        <v>205486987.91279823</v>
      </c>
    </row>
    <row r="7458" spans="2:6" ht="13.15" customHeight="1" x14ac:dyDescent="0.3">
      <c r="B7458" s="1172" t="s">
        <v>8209</v>
      </c>
      <c r="C7458" s="1207">
        <v>128093703.70632808</v>
      </c>
      <c r="D7458" s="1208">
        <v>7838695.8042330705</v>
      </c>
      <c r="E7458" s="1207">
        <v>38246694.278899565</v>
      </c>
      <c r="F7458" s="1211">
        <v>174179093.78946072</v>
      </c>
    </row>
    <row r="7459" spans="2:6" ht="13.15" customHeight="1" x14ac:dyDescent="0.3">
      <c r="B7459" s="1173" t="s">
        <v>8210</v>
      </c>
      <c r="C7459" s="1206">
        <v>1333637585.2080224</v>
      </c>
      <c r="D7459" s="1206">
        <v>23310239.589448746</v>
      </c>
      <c r="E7459" s="1206">
        <v>193656035.47373176</v>
      </c>
      <c r="F7459" s="1210">
        <v>1550603860.2712028</v>
      </c>
    </row>
    <row r="7460" spans="2:6" ht="13.15" customHeight="1" x14ac:dyDescent="0.3">
      <c r="B7460" s="1172" t="s">
        <v>8211</v>
      </c>
      <c r="C7460" s="1207">
        <v>115927333.32876001</v>
      </c>
      <c r="D7460" s="1208">
        <v>4064101.363551171</v>
      </c>
      <c r="E7460" s="1207">
        <v>9953496.744730711</v>
      </c>
      <c r="F7460" s="1211">
        <v>129944931.43704189</v>
      </c>
    </row>
    <row r="7461" spans="2:6" ht="13.15" customHeight="1" x14ac:dyDescent="0.3">
      <c r="B7461" s="1173" t="s">
        <v>8212</v>
      </c>
      <c r="C7461" s="1206">
        <v>143243636.6525825</v>
      </c>
      <c r="D7461" s="1206">
        <v>3010615.8841965529</v>
      </c>
      <c r="E7461" s="1206">
        <v>14986182.243762</v>
      </c>
      <c r="F7461" s="1210">
        <v>161240434.78054103</v>
      </c>
    </row>
    <row r="7462" spans="2:6" ht="13.15" customHeight="1" x14ac:dyDescent="0.3">
      <c r="B7462" s="1172" t="s">
        <v>8213</v>
      </c>
      <c r="C7462" s="1207">
        <v>44071551.592947692</v>
      </c>
      <c r="D7462" s="1208">
        <v>934589.64543042169</v>
      </c>
      <c r="E7462" s="1207">
        <v>3785318.0612982535</v>
      </c>
      <c r="F7462" s="1211">
        <v>48791459.299676366</v>
      </c>
    </row>
    <row r="7463" spans="2:6" ht="13.15" customHeight="1" x14ac:dyDescent="0.3">
      <c r="B7463" s="1173" t="s">
        <v>8214</v>
      </c>
      <c r="C7463" s="1206">
        <v>80844018.282034114</v>
      </c>
      <c r="D7463" s="1206">
        <v>2412351.2986298222</v>
      </c>
      <c r="E7463" s="1206">
        <v>17206549.605310597</v>
      </c>
      <c r="F7463" s="1210">
        <v>100462919.18597454</v>
      </c>
    </row>
    <row r="7464" spans="2:6" ht="13.15" customHeight="1" x14ac:dyDescent="0.3">
      <c r="B7464" s="1172" t="s">
        <v>8215</v>
      </c>
      <c r="C7464" s="1207">
        <v>359597459.38487571</v>
      </c>
      <c r="D7464" s="1208">
        <v>7042562.3204762377</v>
      </c>
      <c r="E7464" s="1207">
        <v>36009528.200401291</v>
      </c>
      <c r="F7464" s="1211">
        <v>402649549.90575325</v>
      </c>
    </row>
    <row r="7465" spans="2:6" ht="13.15" customHeight="1" x14ac:dyDescent="0.3">
      <c r="B7465" s="1173" t="s">
        <v>8216</v>
      </c>
      <c r="C7465" s="1206">
        <v>110673772.69570975</v>
      </c>
      <c r="D7465" s="1206">
        <v>5206973.3190670526</v>
      </c>
      <c r="E7465" s="1206">
        <v>64023837.566381492</v>
      </c>
      <c r="F7465" s="1210">
        <v>179904583.58115828</v>
      </c>
    </row>
    <row r="7466" spans="2:6" ht="13.15" customHeight="1" x14ac:dyDescent="0.3">
      <c r="B7466" s="1172" t="s">
        <v>8217</v>
      </c>
      <c r="C7466" s="1207">
        <v>21940811.366172191</v>
      </c>
      <c r="D7466" s="1208">
        <v>6728246.1473751739</v>
      </c>
      <c r="E7466" s="1207">
        <v>892426674.11674047</v>
      </c>
      <c r="F7466" s="1211">
        <v>921095731.63028789</v>
      </c>
    </row>
    <row r="7467" spans="2:6" ht="13.15" customHeight="1" x14ac:dyDescent="0.3">
      <c r="B7467" s="1173" t="s">
        <v>8218</v>
      </c>
      <c r="C7467" s="1206">
        <v>158067509.12499034</v>
      </c>
      <c r="D7467" s="1206">
        <v>5080999.1794896582</v>
      </c>
      <c r="E7467" s="1206">
        <v>42709491.458547577</v>
      </c>
      <c r="F7467" s="1210">
        <v>205857999.76302761</v>
      </c>
    </row>
    <row r="7468" spans="2:6" ht="13.15" customHeight="1" x14ac:dyDescent="0.3">
      <c r="B7468" s="1172" t="s">
        <v>8219</v>
      </c>
      <c r="C7468" s="1207">
        <v>180097.89154260451</v>
      </c>
      <c r="D7468" s="1208">
        <v>8133.719020971238</v>
      </c>
      <c r="E7468" s="1207">
        <v>39822.057208940852</v>
      </c>
      <c r="F7468" s="1211">
        <v>228053.66777251661</v>
      </c>
    </row>
    <row r="7469" spans="2:6" ht="13.15" customHeight="1" x14ac:dyDescent="0.3">
      <c r="B7469" s="1173" t="s">
        <v>8220</v>
      </c>
      <c r="C7469" s="1206">
        <v>7480957.8314842759</v>
      </c>
      <c r="D7469" s="1206">
        <v>218611.28891139821</v>
      </c>
      <c r="E7469" s="1206">
        <v>419705.96109516273</v>
      </c>
      <c r="F7469" s="1210">
        <v>8119275.081490837</v>
      </c>
    </row>
    <row r="7470" spans="2:6" ht="13.15" customHeight="1" x14ac:dyDescent="0.3">
      <c r="B7470" s="1172" t="s">
        <v>8221</v>
      </c>
      <c r="C7470" s="1207">
        <v>75755262.921987623</v>
      </c>
      <c r="D7470" s="1208">
        <v>4276225.3782953247</v>
      </c>
      <c r="E7470" s="1207">
        <v>64367302.765825003</v>
      </c>
      <c r="F7470" s="1211">
        <v>144398791.06610796</v>
      </c>
    </row>
    <row r="7471" spans="2:6" ht="13.15" customHeight="1" x14ac:dyDescent="0.3">
      <c r="B7471" s="1173" t="s">
        <v>8222</v>
      </c>
      <c r="C7471" s="1206">
        <v>56109709.749015719</v>
      </c>
      <c r="D7471" s="1206">
        <v>1651440.4770001385</v>
      </c>
      <c r="E7471" s="1206">
        <v>27361922.614765473</v>
      </c>
      <c r="F7471" s="1210">
        <v>85123072.840781331</v>
      </c>
    </row>
    <row r="7472" spans="2:6" ht="13.15" customHeight="1" x14ac:dyDescent="0.3">
      <c r="B7472" s="1172" t="s">
        <v>8223</v>
      </c>
      <c r="C7472" s="1207">
        <v>105997781.49497581</v>
      </c>
      <c r="D7472" s="1208">
        <v>3136998.1169428211</v>
      </c>
      <c r="E7472" s="1207">
        <v>28833933.069441527</v>
      </c>
      <c r="F7472" s="1211">
        <v>137968712.68136016</v>
      </c>
    </row>
    <row r="7473" spans="2:6" ht="13.15" customHeight="1" x14ac:dyDescent="0.3">
      <c r="B7473" s="1173" t="s">
        <v>8224</v>
      </c>
      <c r="C7473" s="1206">
        <v>1235798961.8684838</v>
      </c>
      <c r="D7473" s="1206">
        <v>10986177.693962438</v>
      </c>
      <c r="E7473" s="1206">
        <v>242073528.33143061</v>
      </c>
      <c r="F7473" s="1210">
        <v>1488858667.8938768</v>
      </c>
    </row>
    <row r="7474" spans="2:6" ht="13.15" customHeight="1" x14ac:dyDescent="0.3">
      <c r="B7474" s="1172" t="s">
        <v>8225</v>
      </c>
      <c r="C7474" s="1207">
        <v>65014929.223169394</v>
      </c>
      <c r="D7474" s="1208">
        <v>1932785.5364919689</v>
      </c>
      <c r="E7474" s="1207">
        <v>10125545.225573856</v>
      </c>
      <c r="F7474" s="1211">
        <v>77073259.985235214</v>
      </c>
    </row>
    <row r="7475" spans="2:6" ht="13.15" customHeight="1" x14ac:dyDescent="0.3">
      <c r="B7475" s="1173" t="s">
        <v>8226</v>
      </c>
      <c r="C7475" s="1206">
        <v>45271612.524538241</v>
      </c>
      <c r="D7475" s="1206">
        <v>1510521.6841350757</v>
      </c>
      <c r="E7475" s="1206">
        <v>12676009.075653462</v>
      </c>
      <c r="F7475" s="1210">
        <v>59458143.284326777</v>
      </c>
    </row>
    <row r="7476" spans="2:6" ht="13.15" customHeight="1" x14ac:dyDescent="0.3">
      <c r="B7476" s="1172" t="s">
        <v>8227</v>
      </c>
      <c r="C7476" s="1207">
        <v>292998242.1893267</v>
      </c>
      <c r="D7476" s="1208">
        <v>5407445.5702309906</v>
      </c>
      <c r="E7476" s="1207">
        <v>69501841.421416044</v>
      </c>
      <c r="F7476" s="1211">
        <v>367907529.18097377</v>
      </c>
    </row>
    <row r="7477" spans="2:6" ht="13.15" customHeight="1" x14ac:dyDescent="0.3">
      <c r="B7477" s="1173" t="s">
        <v>8228</v>
      </c>
      <c r="C7477" s="1206">
        <v>1614868157.4316885</v>
      </c>
      <c r="D7477" s="1206">
        <v>28889998.982191507</v>
      </c>
      <c r="E7477" s="1206">
        <v>365176277.79358244</v>
      </c>
      <c r="F7477" s="1210">
        <v>2008934434.2074625</v>
      </c>
    </row>
    <row r="7478" spans="2:6" ht="13.15" customHeight="1" x14ac:dyDescent="0.3">
      <c r="B7478" s="1172" t="s">
        <v>8229</v>
      </c>
      <c r="C7478" s="1207">
        <v>256355899.29905754</v>
      </c>
      <c r="D7478" s="1208">
        <v>9774943.0965713337</v>
      </c>
      <c r="E7478" s="1207">
        <v>102453555.23861848</v>
      </c>
      <c r="F7478" s="1211">
        <v>368584397.63424736</v>
      </c>
    </row>
    <row r="7479" spans="2:6" ht="13.15" customHeight="1" x14ac:dyDescent="0.3">
      <c r="B7479" s="1173" t="s">
        <v>8230</v>
      </c>
      <c r="C7479" s="1206">
        <v>319305369.2308206</v>
      </c>
      <c r="D7479" s="1206">
        <v>10380778.514029555</v>
      </c>
      <c r="E7479" s="1206">
        <v>67665977.14523381</v>
      </c>
      <c r="F7479" s="1210">
        <v>397352124.89008397</v>
      </c>
    </row>
    <row r="7480" spans="2:6" ht="13.15" customHeight="1" x14ac:dyDescent="0.3">
      <c r="B7480" s="1172" t="s">
        <v>8231</v>
      </c>
      <c r="C7480" s="1207">
        <v>324431809.97226626</v>
      </c>
      <c r="D7480" s="1208">
        <v>8326873.7394519495</v>
      </c>
      <c r="E7480" s="1207">
        <v>103023788.30656348</v>
      </c>
      <c r="F7480" s="1211">
        <v>435782472.0182817</v>
      </c>
    </row>
    <row r="7481" spans="2:6" ht="13.15" customHeight="1" x14ac:dyDescent="0.3">
      <c r="B7481" s="1173" t="s">
        <v>8232</v>
      </c>
      <c r="C7481" s="1206">
        <v>85578858.755895242</v>
      </c>
      <c r="D7481" s="1206">
        <v>3356411.5200137259</v>
      </c>
      <c r="E7481" s="1206">
        <v>16484957.827129865</v>
      </c>
      <c r="F7481" s="1210">
        <v>105420228.10303883</v>
      </c>
    </row>
    <row r="7482" spans="2:6" ht="13.15" customHeight="1" x14ac:dyDescent="0.3">
      <c r="B7482" s="1172" t="s">
        <v>8233</v>
      </c>
      <c r="C7482" s="1207">
        <v>50780368.729455903</v>
      </c>
      <c r="D7482" s="1208">
        <v>2290359.5854934896</v>
      </c>
      <c r="E7482" s="1207">
        <v>3795421.2533675735</v>
      </c>
      <c r="F7482" s="1211">
        <v>56866149.568316966</v>
      </c>
    </row>
    <row r="7483" spans="2:6" ht="13.15" customHeight="1" x14ac:dyDescent="0.3">
      <c r="B7483" s="1173" t="s">
        <v>8234</v>
      </c>
      <c r="C7483" s="1206">
        <v>171098458.61495242</v>
      </c>
      <c r="D7483" s="1206">
        <v>6811046.8441215334</v>
      </c>
      <c r="E7483" s="1206">
        <v>21264934.852169406</v>
      </c>
      <c r="F7483" s="1210">
        <v>199174440.31124336</v>
      </c>
    </row>
    <row r="7484" spans="2:6" ht="13.15" customHeight="1" x14ac:dyDescent="0.3">
      <c r="B7484" s="1172" t="s">
        <v>8235</v>
      </c>
      <c r="C7484" s="1207">
        <v>296331213.78337902</v>
      </c>
      <c r="D7484" s="1208">
        <v>6083796.6728346972</v>
      </c>
      <c r="E7484" s="1207">
        <v>53922787.514047667</v>
      </c>
      <c r="F7484" s="1211">
        <v>356337797.97026139</v>
      </c>
    </row>
    <row r="7485" spans="2:6" ht="13.15" customHeight="1" x14ac:dyDescent="0.3">
      <c r="B7485" s="1173" t="s">
        <v>8236</v>
      </c>
      <c r="C7485" s="1206">
        <v>37230699.080304764</v>
      </c>
      <c r="D7485" s="1206">
        <v>787479.09414109122</v>
      </c>
      <c r="E7485" s="1206">
        <v>4765125.8875089362</v>
      </c>
      <c r="F7485" s="1210">
        <v>42783304.061954789</v>
      </c>
    </row>
    <row r="7486" spans="2:6" ht="13.15" customHeight="1" x14ac:dyDescent="0.3">
      <c r="B7486" s="1172" t="s">
        <v>8237</v>
      </c>
      <c r="C7486" s="1207">
        <v>63858424.946167223</v>
      </c>
      <c r="D7486" s="1208">
        <v>2349054.6409199098</v>
      </c>
      <c r="E7486" s="1207">
        <v>23083580.90173962</v>
      </c>
      <c r="F7486" s="1211">
        <v>89291060.488826752</v>
      </c>
    </row>
    <row r="7487" spans="2:6" ht="13.15" customHeight="1" x14ac:dyDescent="0.3">
      <c r="B7487" s="1173" t="s">
        <v>8238</v>
      </c>
      <c r="C7487" s="1206">
        <v>22241475.169945367</v>
      </c>
      <c r="D7487" s="1206">
        <v>680375.74557947856</v>
      </c>
      <c r="E7487" s="1206">
        <v>9105359.6855420135</v>
      </c>
      <c r="F7487" s="1210">
        <v>32027210.601066858</v>
      </c>
    </row>
    <row r="7488" spans="2:6" ht="13.15" customHeight="1" x14ac:dyDescent="0.3">
      <c r="B7488" s="1172" t="s">
        <v>8239</v>
      </c>
      <c r="C7488" s="1207">
        <v>39097490.871942736</v>
      </c>
      <c r="D7488" s="1208">
        <v>1103047.6911052435</v>
      </c>
      <c r="E7488" s="1207">
        <v>4412345.6783742271</v>
      </c>
      <c r="F7488" s="1211">
        <v>44612884.241422206</v>
      </c>
    </row>
    <row r="7489" spans="2:6" ht="13.15" customHeight="1" x14ac:dyDescent="0.3">
      <c r="B7489" s="1173" t="s">
        <v>8240</v>
      </c>
      <c r="C7489" s="1206">
        <v>30606400.969471209</v>
      </c>
      <c r="D7489" s="1206">
        <v>865593.75553453632</v>
      </c>
      <c r="E7489" s="1206">
        <v>2471375.3922739434</v>
      </c>
      <c r="F7489" s="1210">
        <v>33943370.117279686</v>
      </c>
    </row>
    <row r="7490" spans="2:6" ht="13.15" customHeight="1" x14ac:dyDescent="0.3">
      <c r="B7490" s="1172" t="s">
        <v>8241</v>
      </c>
      <c r="C7490" s="1207">
        <v>120430053.69979902</v>
      </c>
      <c r="D7490" s="1208">
        <v>2937722.0009290241</v>
      </c>
      <c r="E7490" s="1207">
        <v>25107212.817846801</v>
      </c>
      <c r="F7490" s="1211">
        <v>148474988.51857483</v>
      </c>
    </row>
    <row r="7491" spans="2:6" ht="13.15" customHeight="1" x14ac:dyDescent="0.3">
      <c r="B7491" s="1173" t="s">
        <v>8242</v>
      </c>
      <c r="C7491" s="1206">
        <v>402058643.62918526</v>
      </c>
      <c r="D7491" s="1206">
        <v>8468496.1412288602</v>
      </c>
      <c r="E7491" s="1206">
        <v>128472647.84895375</v>
      </c>
      <c r="F7491" s="1210">
        <v>538999787.61936784</v>
      </c>
    </row>
    <row r="7492" spans="2:6" ht="13.15" customHeight="1" x14ac:dyDescent="0.3">
      <c r="B7492" s="1172" t="s">
        <v>8243</v>
      </c>
      <c r="C7492" s="1207">
        <v>28148658.704295393</v>
      </c>
      <c r="D7492" s="1208">
        <v>563984.75938146212</v>
      </c>
      <c r="E7492" s="1207">
        <v>4724130.7774519809</v>
      </c>
      <c r="F7492" s="1211">
        <v>33436774.241128836</v>
      </c>
    </row>
    <row r="7493" spans="2:6" ht="13.15" customHeight="1" x14ac:dyDescent="0.3">
      <c r="B7493" s="1173" t="s">
        <v>8244</v>
      </c>
      <c r="C7493" s="1206">
        <v>52692492.211762689</v>
      </c>
      <c r="D7493" s="1206">
        <v>1657688.5241373552</v>
      </c>
      <c r="E7493" s="1206">
        <v>14437193.5778895</v>
      </c>
      <c r="F7493" s="1210">
        <v>68787374.313789546</v>
      </c>
    </row>
    <row r="7494" spans="2:6" ht="13.15" customHeight="1" x14ac:dyDescent="0.3">
      <c r="B7494" s="1172" t="s">
        <v>8245</v>
      </c>
      <c r="C7494" s="1207">
        <v>45527081.178879574</v>
      </c>
      <c r="D7494" s="1208">
        <v>1119427.7065730821</v>
      </c>
      <c r="E7494" s="1207">
        <v>7139014.4141504494</v>
      </c>
      <c r="F7494" s="1211">
        <v>53785523.299603105</v>
      </c>
    </row>
    <row r="7495" spans="2:6" ht="13.15" customHeight="1" x14ac:dyDescent="0.3">
      <c r="B7495" s="1173" t="s">
        <v>8246</v>
      </c>
      <c r="C7495" s="1206">
        <v>26595502.133941244</v>
      </c>
      <c r="D7495" s="1206">
        <v>642817.10186499357</v>
      </c>
      <c r="E7495" s="1206">
        <v>7417336.637247975</v>
      </c>
      <c r="F7495" s="1210">
        <v>34655655.873054214</v>
      </c>
    </row>
    <row r="7496" spans="2:6" ht="13.15" customHeight="1" x14ac:dyDescent="0.3">
      <c r="B7496" s="1172" t="s">
        <v>8247</v>
      </c>
      <c r="C7496" s="1207">
        <v>570347902.83504176</v>
      </c>
      <c r="D7496" s="1208">
        <v>11684593.972041715</v>
      </c>
      <c r="E7496" s="1207">
        <v>175400225.83697319</v>
      </c>
      <c r="F7496" s="1211">
        <v>757432722.64405668</v>
      </c>
    </row>
    <row r="7497" spans="2:6" ht="13.15" customHeight="1" x14ac:dyDescent="0.3">
      <c r="B7497" s="1173" t="s">
        <v>8248</v>
      </c>
      <c r="C7497" s="1206">
        <v>117524865.80112427</v>
      </c>
      <c r="D7497" s="1206">
        <v>3248069.8197672591</v>
      </c>
      <c r="E7497" s="1206">
        <v>86180838.428170949</v>
      </c>
      <c r="F7497" s="1210">
        <v>206953774.04906249</v>
      </c>
    </row>
    <row r="7498" spans="2:6" ht="13.15" customHeight="1" x14ac:dyDescent="0.3">
      <c r="B7498" s="1172" t="s">
        <v>8249</v>
      </c>
      <c r="C7498" s="1207">
        <v>110054967.80983326</v>
      </c>
      <c r="D7498" s="1208">
        <v>2986552.4594113259</v>
      </c>
      <c r="E7498" s="1207">
        <v>44156776.299180701</v>
      </c>
      <c r="F7498" s="1211">
        <v>157198296.5684253</v>
      </c>
    </row>
    <row r="7499" spans="2:6" ht="13.15" customHeight="1" x14ac:dyDescent="0.3">
      <c r="B7499" s="1173" t="s">
        <v>8250</v>
      </c>
      <c r="C7499" s="1206">
        <v>173301414.93197173</v>
      </c>
      <c r="D7499" s="1206">
        <v>6652129.7352913823</v>
      </c>
      <c r="E7499" s="1206">
        <v>137731708.81483155</v>
      </c>
      <c r="F7499" s="1210">
        <v>317685253.48209465</v>
      </c>
    </row>
    <row r="7500" spans="2:6" ht="13.15" customHeight="1" x14ac:dyDescent="0.3">
      <c r="B7500" s="1172" t="s">
        <v>8251</v>
      </c>
      <c r="C7500" s="1207">
        <v>72069332.230408698</v>
      </c>
      <c r="D7500" s="1208">
        <v>2152691.4658011678</v>
      </c>
      <c r="E7500" s="1207">
        <v>14639946.501725411</v>
      </c>
      <c r="F7500" s="1211">
        <v>88861970.197935268</v>
      </c>
    </row>
    <row r="7501" spans="2:6" ht="13.15" customHeight="1" x14ac:dyDescent="0.3">
      <c r="B7501" s="1173" t="s">
        <v>8252</v>
      </c>
      <c r="C7501" s="1206">
        <v>51271234.476306304</v>
      </c>
      <c r="D7501" s="1206">
        <v>1879198.6817655705</v>
      </c>
      <c r="E7501" s="1206">
        <v>14259097.385050168</v>
      </c>
      <c r="F7501" s="1210">
        <v>67409530.543122038</v>
      </c>
    </row>
    <row r="7502" spans="2:6" ht="13.15" customHeight="1" x14ac:dyDescent="0.3">
      <c r="B7502" s="1172" t="s">
        <v>8253</v>
      </c>
      <c r="C7502" s="1207">
        <v>111412051.16392116</v>
      </c>
      <c r="D7502" s="1208">
        <v>3301333.0143942079</v>
      </c>
      <c r="E7502" s="1207">
        <v>34967493.23827529</v>
      </c>
      <c r="F7502" s="1211">
        <v>149680877.41659066</v>
      </c>
    </row>
    <row r="7503" spans="2:6" ht="13.15" customHeight="1" x14ac:dyDescent="0.3">
      <c r="B7503" s="1173" t="s">
        <v>8254</v>
      </c>
      <c r="C7503" s="1206">
        <v>776160332.45075917</v>
      </c>
      <c r="D7503" s="1206">
        <v>10509130.851728994</v>
      </c>
      <c r="E7503" s="1206">
        <v>173244522.18328524</v>
      </c>
      <c r="F7503" s="1210">
        <v>959913985.48577344</v>
      </c>
    </row>
    <row r="7504" spans="2:6" ht="13.15" customHeight="1" x14ac:dyDescent="0.3">
      <c r="B7504" s="1172" t="s">
        <v>8255</v>
      </c>
      <c r="C7504" s="1207">
        <v>4805022.6696556453</v>
      </c>
      <c r="D7504" s="1208">
        <v>31971.988954405973</v>
      </c>
      <c r="E7504" s="1207">
        <v>1594857.9563121863</v>
      </c>
      <c r="F7504" s="1211">
        <v>6431852.6149222376</v>
      </c>
    </row>
    <row r="7505" spans="2:6" ht="13.15" customHeight="1" x14ac:dyDescent="0.3">
      <c r="B7505" s="1173" t="s">
        <v>8256</v>
      </c>
      <c r="C7505" s="1206">
        <v>42096072.976694167</v>
      </c>
      <c r="D7505" s="1206">
        <v>716766.39850029419</v>
      </c>
      <c r="E7505" s="1206">
        <v>9094061.334426919</v>
      </c>
      <c r="F7505" s="1210">
        <v>51906900.709621377</v>
      </c>
    </row>
    <row r="7506" spans="2:6" ht="13.15" customHeight="1" x14ac:dyDescent="0.3">
      <c r="B7506" s="1172" t="s">
        <v>8257</v>
      </c>
      <c r="C7506" s="1207">
        <v>80098503.128264144</v>
      </c>
      <c r="D7506" s="1208">
        <v>1522398.602567082</v>
      </c>
      <c r="E7506" s="1207">
        <v>28607619.450786754</v>
      </c>
      <c r="F7506" s="1211">
        <v>110228521.18161798</v>
      </c>
    </row>
    <row r="7507" spans="2:6" ht="13.15" customHeight="1" x14ac:dyDescent="0.3">
      <c r="B7507" s="1173" t="s">
        <v>8258</v>
      </c>
      <c r="C7507" s="1206">
        <v>41017806.828466758</v>
      </c>
      <c r="D7507" s="1206">
        <v>1008496.7255310122</v>
      </c>
      <c r="E7507" s="1206">
        <v>15865910.207148569</v>
      </c>
      <c r="F7507" s="1210">
        <v>57892213.761146337</v>
      </c>
    </row>
    <row r="7508" spans="2:6" ht="13.15" customHeight="1" x14ac:dyDescent="0.3">
      <c r="B7508" s="1172" t="s">
        <v>8259</v>
      </c>
      <c r="C7508" s="1207">
        <v>85823813.734991178</v>
      </c>
      <c r="D7508" s="1208">
        <v>1609125.4370415553</v>
      </c>
      <c r="E7508" s="1207">
        <v>21782118.593344592</v>
      </c>
      <c r="F7508" s="1211">
        <v>109215057.76537731</v>
      </c>
    </row>
    <row r="7509" spans="2:6" ht="13.15" customHeight="1" x14ac:dyDescent="0.3">
      <c r="B7509" s="1173" t="s">
        <v>8260</v>
      </c>
      <c r="C7509" s="1206">
        <v>23623272.487921987</v>
      </c>
      <c r="D7509" s="1206">
        <v>720298.51523777528</v>
      </c>
      <c r="E7509" s="1206">
        <v>4434633.6824865174</v>
      </c>
      <c r="F7509" s="1210">
        <v>28778204.685646281</v>
      </c>
    </row>
    <row r="7510" spans="2:6" ht="13.15" customHeight="1" x14ac:dyDescent="0.3">
      <c r="B7510" s="1172" t="s">
        <v>8261</v>
      </c>
      <c r="C7510" s="1207">
        <v>3611242.6349649774</v>
      </c>
      <c r="D7510" s="1208">
        <v>163040.2570535861</v>
      </c>
      <c r="E7510" s="1207">
        <v>1375682.2926040625</v>
      </c>
      <c r="F7510" s="1211">
        <v>5149965.1846226258</v>
      </c>
    </row>
    <row r="7511" spans="2:6" ht="13.15" customHeight="1" x14ac:dyDescent="0.3">
      <c r="B7511" s="1173" t="s">
        <v>8262</v>
      </c>
      <c r="C7511" s="1206">
        <v>46982610.764811471</v>
      </c>
      <c r="D7511" s="1206">
        <v>1085949.9945473191</v>
      </c>
      <c r="E7511" s="1206">
        <v>5591940.7785295025</v>
      </c>
      <c r="F7511" s="1210">
        <v>53660501.537888296</v>
      </c>
    </row>
    <row r="7512" spans="2:6" ht="13.15" customHeight="1" x14ac:dyDescent="0.3">
      <c r="B7512" s="1172" t="s">
        <v>8263</v>
      </c>
      <c r="C7512" s="1207">
        <v>120869716.48279159</v>
      </c>
      <c r="D7512" s="1208">
        <v>3707244.9956397382</v>
      </c>
      <c r="E7512" s="1207">
        <v>10133603.44337422</v>
      </c>
      <c r="F7512" s="1211">
        <v>134710564.92180556</v>
      </c>
    </row>
    <row r="7513" spans="2:6" ht="13.15" customHeight="1" x14ac:dyDescent="0.3">
      <c r="B7513" s="1173" t="s">
        <v>8264</v>
      </c>
      <c r="C7513" s="1206">
        <v>123969202.56165215</v>
      </c>
      <c r="D7513" s="1206">
        <v>4174047.2921166541</v>
      </c>
      <c r="E7513" s="1206">
        <v>11242254.777349554</v>
      </c>
      <c r="F7513" s="1210">
        <v>139385504.63111836</v>
      </c>
    </row>
    <row r="7514" spans="2:6" ht="13.15" customHeight="1" x14ac:dyDescent="0.3">
      <c r="B7514" s="1172" t="s">
        <v>8265</v>
      </c>
      <c r="C7514" s="1207">
        <v>9152222.5718038231</v>
      </c>
      <c r="D7514" s="1208">
        <v>340617.07422596664</v>
      </c>
      <c r="E7514" s="1207">
        <v>851759.8469062763</v>
      </c>
      <c r="F7514" s="1211">
        <v>10344599.492936065</v>
      </c>
    </row>
    <row r="7515" spans="2:6" ht="13.15" customHeight="1" x14ac:dyDescent="0.3">
      <c r="B7515" s="1173" t="s">
        <v>8266</v>
      </c>
      <c r="C7515" s="1206">
        <v>48592022.324790753</v>
      </c>
      <c r="D7515" s="1206">
        <v>1187185.244784114</v>
      </c>
      <c r="E7515" s="1206">
        <v>11652242.637453992</v>
      </c>
      <c r="F7515" s="1210">
        <v>61431450.207028866</v>
      </c>
    </row>
    <row r="7516" spans="2:6" ht="13.15" customHeight="1" x14ac:dyDescent="0.3">
      <c r="B7516" s="1172" t="s">
        <v>8267</v>
      </c>
      <c r="C7516" s="1207">
        <v>121475823.03363134</v>
      </c>
      <c r="D7516" s="1208">
        <v>3869215.7671473115</v>
      </c>
      <c r="E7516" s="1207">
        <v>50858675.759690098</v>
      </c>
      <c r="F7516" s="1211">
        <v>176203714.56046876</v>
      </c>
    </row>
    <row r="7517" spans="2:6" ht="13.15" customHeight="1" x14ac:dyDescent="0.3">
      <c r="B7517" s="1173" t="s">
        <v>8268</v>
      </c>
      <c r="C7517" s="1206">
        <v>118308749.04247838</v>
      </c>
      <c r="D7517" s="1206">
        <v>4052562.1773968525</v>
      </c>
      <c r="E7517" s="1206">
        <v>25537607.459787663</v>
      </c>
      <c r="F7517" s="1210">
        <v>147898918.67966288</v>
      </c>
    </row>
    <row r="7518" spans="2:6" ht="13.15" customHeight="1" x14ac:dyDescent="0.3">
      <c r="B7518" s="1172" t="s">
        <v>8269</v>
      </c>
      <c r="C7518" s="1207">
        <v>37783554.548732363</v>
      </c>
      <c r="D7518" s="1208">
        <v>897607.96102365293</v>
      </c>
      <c r="E7518" s="1207">
        <v>3662209.2518802248</v>
      </c>
      <c r="F7518" s="1211">
        <v>42343371.761636242</v>
      </c>
    </row>
    <row r="7519" spans="2:6" ht="13.15" customHeight="1" x14ac:dyDescent="0.3">
      <c r="B7519" s="1173" t="s">
        <v>8270</v>
      </c>
      <c r="C7519" s="1206">
        <v>7478773.1716930084</v>
      </c>
      <c r="D7519" s="1206">
        <v>134051.56988541872</v>
      </c>
      <c r="E7519" s="1206">
        <v>1346479.4506508387</v>
      </c>
      <c r="F7519" s="1210">
        <v>8959304.1922292653</v>
      </c>
    </row>
    <row r="7520" spans="2:6" ht="13.15" customHeight="1" x14ac:dyDescent="0.3">
      <c r="B7520" s="1172" t="s">
        <v>8271</v>
      </c>
      <c r="C7520" s="1207">
        <v>3072860.5376545223</v>
      </c>
      <c r="D7520" s="1208">
        <v>62621.19315453637</v>
      </c>
      <c r="E7520" s="1207">
        <v>1090383.4920420225</v>
      </c>
      <c r="F7520" s="1211">
        <v>4225865.2228510808</v>
      </c>
    </row>
    <row r="7521" spans="2:6" ht="13.15" customHeight="1" x14ac:dyDescent="0.3">
      <c r="B7521" s="1173" t="s">
        <v>8272</v>
      </c>
      <c r="C7521" s="1206">
        <v>4368090.7114021704</v>
      </c>
      <c r="D7521" s="1206">
        <v>67250.939794500984</v>
      </c>
      <c r="E7521" s="1206">
        <v>244488.90937582293</v>
      </c>
      <c r="F7521" s="1210">
        <v>4679830.5605724948</v>
      </c>
    </row>
    <row r="7522" spans="2:6" ht="13.15" customHeight="1" x14ac:dyDescent="0.3">
      <c r="B7522" s="1172" t="s">
        <v>8273</v>
      </c>
      <c r="C7522" s="1207">
        <v>29749741.248820484</v>
      </c>
      <c r="D7522" s="1208">
        <v>957302.141104899</v>
      </c>
      <c r="E7522" s="1207">
        <v>31746005.245839901</v>
      </c>
      <c r="F7522" s="1211">
        <v>62453048.635765284</v>
      </c>
    </row>
    <row r="7523" spans="2:6" ht="13.15" customHeight="1" x14ac:dyDescent="0.3">
      <c r="B7523" s="1173" t="s">
        <v>8274</v>
      </c>
      <c r="C7523" s="1206">
        <v>366856264.62383544</v>
      </c>
      <c r="D7523" s="1206">
        <v>6313989.3644351223</v>
      </c>
      <c r="E7523" s="1206">
        <v>72540065.613508359</v>
      </c>
      <c r="F7523" s="1210">
        <v>445710319.60177892</v>
      </c>
    </row>
    <row r="7524" spans="2:6" ht="13.15" customHeight="1" x14ac:dyDescent="0.3">
      <c r="B7524" s="1172" t="s">
        <v>8275</v>
      </c>
      <c r="C7524" s="1207">
        <v>83649121.454021394</v>
      </c>
      <c r="D7524" s="1208">
        <v>3072266.0970527381</v>
      </c>
      <c r="E7524" s="1207">
        <v>23671652.41297365</v>
      </c>
      <c r="F7524" s="1211">
        <v>110393039.96404779</v>
      </c>
    </row>
    <row r="7525" spans="2:6" ht="13.15" customHeight="1" x14ac:dyDescent="0.3">
      <c r="B7525" s="1173" t="s">
        <v>8276</v>
      </c>
      <c r="C7525" s="1206">
        <v>134919946.30661687</v>
      </c>
      <c r="D7525" s="1206">
        <v>2154844.5090714255</v>
      </c>
      <c r="E7525" s="1206">
        <v>28444261.300313391</v>
      </c>
      <c r="F7525" s="1210">
        <v>165519052.1160017</v>
      </c>
    </row>
    <row r="7526" spans="2:6" ht="13.15" customHeight="1" x14ac:dyDescent="0.3">
      <c r="B7526" s="1172" t="s">
        <v>8277</v>
      </c>
      <c r="C7526" s="1207">
        <v>67437853.472921863</v>
      </c>
      <c r="D7526" s="1208">
        <v>871264.84336403734</v>
      </c>
      <c r="E7526" s="1207">
        <v>9430171.8451950904</v>
      </c>
      <c r="F7526" s="1211">
        <v>77739290.161480978</v>
      </c>
    </row>
    <row r="7527" spans="2:6" ht="13.15" customHeight="1" x14ac:dyDescent="0.3">
      <c r="B7527" s="1173" t="s">
        <v>8278</v>
      </c>
      <c r="C7527" s="1206">
        <v>385270215.83948034</v>
      </c>
      <c r="D7527" s="1206">
        <v>7611514.5587753523</v>
      </c>
      <c r="E7527" s="1206">
        <v>91170624.855017036</v>
      </c>
      <c r="F7527" s="1210">
        <v>484052355.25327277</v>
      </c>
    </row>
    <row r="7528" spans="2:6" ht="13.15" customHeight="1" x14ac:dyDescent="0.3">
      <c r="B7528" s="1172" t="s">
        <v>8279</v>
      </c>
      <c r="C7528" s="1207">
        <v>279542649.45243698</v>
      </c>
      <c r="D7528" s="1208">
        <v>2479011.2069383678</v>
      </c>
      <c r="E7528" s="1207">
        <v>49006673.769862667</v>
      </c>
      <c r="F7528" s="1211">
        <v>331028334.42923802</v>
      </c>
    </row>
    <row r="7529" spans="2:6" ht="13.15" customHeight="1" x14ac:dyDescent="0.3">
      <c r="B7529" s="1173" t="s">
        <v>8280</v>
      </c>
      <c r="C7529" s="1206">
        <v>107117419.63800035</v>
      </c>
      <c r="D7529" s="1206">
        <v>3182901.5623518317</v>
      </c>
      <c r="E7529" s="1206">
        <v>33375534.684816465</v>
      </c>
      <c r="F7529" s="1210">
        <v>143675855.88516867</v>
      </c>
    </row>
    <row r="7530" spans="2:6" ht="13.15" customHeight="1" x14ac:dyDescent="0.3">
      <c r="B7530" s="1172" t="s">
        <v>8281</v>
      </c>
      <c r="C7530" s="1207">
        <v>36419644.132796749</v>
      </c>
      <c r="D7530" s="1208">
        <v>523710.18526724161</v>
      </c>
      <c r="E7530" s="1207">
        <v>16389030.037739823</v>
      </c>
      <c r="F7530" s="1211">
        <v>53332384.35580381</v>
      </c>
    </row>
    <row r="7531" spans="2:6" ht="13.15" customHeight="1" x14ac:dyDescent="0.3">
      <c r="B7531" s="1173" t="s">
        <v>8282</v>
      </c>
      <c r="C7531" s="1206">
        <v>57700142.077058375</v>
      </c>
      <c r="D7531" s="1206">
        <v>960032.14368287241</v>
      </c>
      <c r="E7531" s="1206">
        <v>7043015.1142644873</v>
      </c>
      <c r="F7531" s="1210">
        <v>65703189.335005738</v>
      </c>
    </row>
    <row r="7532" spans="2:6" ht="13.15" customHeight="1" x14ac:dyDescent="0.3">
      <c r="B7532" s="1172" t="s">
        <v>8283</v>
      </c>
      <c r="C7532" s="1207">
        <v>2547898395.8181129</v>
      </c>
      <c r="D7532" s="1208">
        <v>39353451.543363288</v>
      </c>
      <c r="E7532" s="1207">
        <v>372866419.25403696</v>
      </c>
      <c r="F7532" s="1211">
        <v>2960118266.6155128</v>
      </c>
    </row>
    <row r="7533" spans="2:6" ht="13.15" customHeight="1" x14ac:dyDescent="0.3">
      <c r="B7533" s="1173" t="s">
        <v>8284</v>
      </c>
      <c r="C7533" s="1206">
        <v>271300883.8486439</v>
      </c>
      <c r="D7533" s="1206">
        <v>6537174.1112735365</v>
      </c>
      <c r="E7533" s="1206">
        <v>21111032.257985078</v>
      </c>
      <c r="F7533" s="1210">
        <v>298949090.21790248</v>
      </c>
    </row>
    <row r="7534" spans="2:6" ht="13.15" customHeight="1" x14ac:dyDescent="0.3">
      <c r="B7534" s="1172" t="s">
        <v>8285</v>
      </c>
      <c r="C7534" s="1207">
        <v>33718175.759657674</v>
      </c>
      <c r="D7534" s="1208">
        <v>1058298.1643116649</v>
      </c>
      <c r="E7534" s="1207">
        <v>1585957.5717569524</v>
      </c>
      <c r="F7534" s="1211">
        <v>36362431.495726287</v>
      </c>
    </row>
    <row r="7535" spans="2:6" ht="13.15" customHeight="1" x14ac:dyDescent="0.3">
      <c r="B7535" s="1173" t="s">
        <v>8286</v>
      </c>
      <c r="C7535" s="1206">
        <v>60113508.440224059</v>
      </c>
      <c r="D7535" s="1206">
        <v>1427903.9257057989</v>
      </c>
      <c r="E7535" s="1206">
        <v>145560218.19586626</v>
      </c>
      <c r="F7535" s="1210">
        <v>207101630.56179613</v>
      </c>
    </row>
    <row r="7536" spans="2:6" ht="13.15" customHeight="1" x14ac:dyDescent="0.3">
      <c r="B7536" s="1172" t="s">
        <v>8287</v>
      </c>
      <c r="C7536" s="1207">
        <v>15707976.981686359</v>
      </c>
      <c r="D7536" s="1208">
        <v>376149.3242743272</v>
      </c>
      <c r="E7536" s="1207">
        <v>3579910.3336484134</v>
      </c>
      <c r="F7536" s="1211">
        <v>19664036.639609098</v>
      </c>
    </row>
    <row r="7537" spans="2:6" ht="13.15" customHeight="1" x14ac:dyDescent="0.3">
      <c r="B7537" s="1173" t="s">
        <v>8288</v>
      </c>
      <c r="C7537" s="1206">
        <v>89931247.225047737</v>
      </c>
      <c r="D7537" s="1206">
        <v>1741291.3350432205</v>
      </c>
      <c r="E7537" s="1206">
        <v>3227590.5680725896</v>
      </c>
      <c r="F7537" s="1210">
        <v>94900129.128163546</v>
      </c>
    </row>
    <row r="7538" spans="2:6" ht="13.15" customHeight="1" x14ac:dyDescent="0.3">
      <c r="B7538" s="1172" t="s">
        <v>8289</v>
      </c>
      <c r="C7538" s="1207">
        <v>43087498.898218691</v>
      </c>
      <c r="D7538" s="1208">
        <v>1595616.1459340609</v>
      </c>
      <c r="E7538" s="1207">
        <v>7175137.4397344999</v>
      </c>
      <c r="F7538" s="1211">
        <v>51858252.483887255</v>
      </c>
    </row>
    <row r="7539" spans="2:6" ht="13.15" customHeight="1" x14ac:dyDescent="0.3">
      <c r="B7539" s="1173" t="s">
        <v>8290</v>
      </c>
      <c r="C7539" s="1206">
        <v>58326320.189730376</v>
      </c>
      <c r="D7539" s="1206">
        <v>1436713.109282145</v>
      </c>
      <c r="E7539" s="1206">
        <v>4813690.0837316308</v>
      </c>
      <c r="F7539" s="1210">
        <v>64576723.382744148</v>
      </c>
    </row>
    <row r="7540" spans="2:6" ht="13.15" customHeight="1" x14ac:dyDescent="0.3">
      <c r="B7540" s="1172" t="s">
        <v>8291</v>
      </c>
      <c r="C7540" s="1207">
        <v>24519119.543578561</v>
      </c>
      <c r="D7540" s="1208">
        <v>943328.46811558295</v>
      </c>
      <c r="E7540" s="1207">
        <v>1040003.9592009437</v>
      </c>
      <c r="F7540" s="1211">
        <v>26502451.970895089</v>
      </c>
    </row>
    <row r="7541" spans="2:6" ht="13.15" customHeight="1" x14ac:dyDescent="0.3">
      <c r="B7541" s="1173" t="s">
        <v>8292</v>
      </c>
      <c r="C7541" s="1206">
        <v>31777788.241301384</v>
      </c>
      <c r="D7541" s="1206">
        <v>2012265.1991744002</v>
      </c>
      <c r="E7541" s="1206">
        <v>25903088.967902489</v>
      </c>
      <c r="F7541" s="1210">
        <v>59693142.408378273</v>
      </c>
    </row>
    <row r="7542" spans="2:6" ht="13.15" customHeight="1" x14ac:dyDescent="0.3">
      <c r="B7542" s="1172" t="s">
        <v>8293</v>
      </c>
      <c r="C7542" s="1207">
        <v>25784037.562722374</v>
      </c>
      <c r="D7542" s="1208">
        <v>941456.86841006589</v>
      </c>
      <c r="E7542" s="1207">
        <v>8346949.6137762209</v>
      </c>
      <c r="F7542" s="1211">
        <v>35072444.044908658</v>
      </c>
    </row>
    <row r="7543" spans="2:6" ht="13.15" customHeight="1" x14ac:dyDescent="0.3">
      <c r="B7543" s="1173" t="s">
        <v>8294</v>
      </c>
      <c r="C7543" s="1206">
        <v>59683676.626292199</v>
      </c>
      <c r="D7543" s="1206">
        <v>1392188.7373403576</v>
      </c>
      <c r="E7543" s="1206">
        <v>2834362.9941412555</v>
      </c>
      <c r="F7543" s="1210">
        <v>63910228.357773818</v>
      </c>
    </row>
    <row r="7544" spans="2:6" ht="13.15" customHeight="1" x14ac:dyDescent="0.3">
      <c r="B7544" s="1172" t="s">
        <v>8295</v>
      </c>
      <c r="C7544" s="1207">
        <v>893389.31339140353</v>
      </c>
      <c r="D7544" s="1208">
        <v>17730.944578587823</v>
      </c>
      <c r="E7544" s="1207">
        <v>161943.03264969282</v>
      </c>
      <c r="F7544" s="1211">
        <v>1073063.2906196842</v>
      </c>
    </row>
    <row r="7545" spans="2:6" ht="13.15" customHeight="1" x14ac:dyDescent="0.3">
      <c r="B7545" s="1173" t="s">
        <v>8296</v>
      </c>
      <c r="C7545" s="1206">
        <v>9477190.7157548424</v>
      </c>
      <c r="D7545" s="1206">
        <v>409401.88144829788</v>
      </c>
      <c r="E7545" s="1206">
        <v>4569596.4996318575</v>
      </c>
      <c r="F7545" s="1210">
        <v>14456189.096834999</v>
      </c>
    </row>
    <row r="7546" spans="2:6" ht="13.15" customHeight="1" x14ac:dyDescent="0.3">
      <c r="B7546" s="1172" t="s">
        <v>8297</v>
      </c>
      <c r="C7546" s="1207">
        <v>40312707.880835205</v>
      </c>
      <c r="D7546" s="1208">
        <v>1529547.2691114657</v>
      </c>
      <c r="E7546" s="1207">
        <v>6959907.7661455842</v>
      </c>
      <c r="F7546" s="1211">
        <v>48802162.916092262</v>
      </c>
    </row>
    <row r="7547" spans="2:6" ht="13.15" customHeight="1" x14ac:dyDescent="0.3">
      <c r="B7547" s="1173" t="s">
        <v>8298</v>
      </c>
      <c r="C7547" s="1206">
        <v>800031836.90746379</v>
      </c>
      <c r="D7547" s="1206">
        <v>15822447.62173287</v>
      </c>
      <c r="E7547" s="1206">
        <v>204908713.88826379</v>
      </c>
      <c r="F7547" s="1210">
        <v>1020762998.4174604</v>
      </c>
    </row>
    <row r="7548" spans="2:6" ht="13.15" customHeight="1" x14ac:dyDescent="0.3">
      <c r="B7548" s="1172" t="s">
        <v>8299</v>
      </c>
      <c r="C7548" s="1207">
        <v>27876258.936571751</v>
      </c>
      <c r="D7548" s="1208">
        <v>1370123.5618647817</v>
      </c>
      <c r="E7548" s="1207">
        <v>6717950.1813365323</v>
      </c>
      <c r="F7548" s="1211">
        <v>35964332.679773062</v>
      </c>
    </row>
    <row r="7549" spans="2:6" ht="13.15" customHeight="1" x14ac:dyDescent="0.3">
      <c r="B7549" s="1173" t="s">
        <v>8300</v>
      </c>
      <c r="C7549" s="1206">
        <v>51109296.56927859</v>
      </c>
      <c r="D7549" s="1206">
        <v>816242.62645746709</v>
      </c>
      <c r="E7549" s="1206">
        <v>4281439.8760513291</v>
      </c>
      <c r="F7549" s="1210">
        <v>56206979.071787387</v>
      </c>
    </row>
    <row r="7550" spans="2:6" ht="13.15" customHeight="1" x14ac:dyDescent="0.3">
      <c r="B7550" s="1172" t="s">
        <v>8301</v>
      </c>
      <c r="C7550" s="1207">
        <v>20030599.461182777</v>
      </c>
      <c r="D7550" s="1208">
        <v>481606.22798221378</v>
      </c>
      <c r="E7550" s="1207">
        <v>925538.69708408136</v>
      </c>
      <c r="F7550" s="1211">
        <v>21437744.386249073</v>
      </c>
    </row>
    <row r="7551" spans="2:6" ht="13.15" customHeight="1" x14ac:dyDescent="0.3">
      <c r="B7551" s="1173" t="s">
        <v>8302</v>
      </c>
      <c r="C7551" s="1206">
        <v>146479390.88592345</v>
      </c>
      <c r="D7551" s="1206">
        <v>2835346.9042550377</v>
      </c>
      <c r="E7551" s="1206">
        <v>9477416.70247164</v>
      </c>
      <c r="F7551" s="1210">
        <v>158792154.49265012</v>
      </c>
    </row>
    <row r="7552" spans="2:6" ht="13.15" customHeight="1" x14ac:dyDescent="0.3">
      <c r="B7552" s="1172" t="s">
        <v>8303</v>
      </c>
      <c r="C7552" s="1207">
        <v>16157743.816213528</v>
      </c>
      <c r="D7552" s="1208">
        <v>551235.36589876364</v>
      </c>
      <c r="E7552" s="1207">
        <v>8673575.7399622668</v>
      </c>
      <c r="F7552" s="1211">
        <v>25382554.922074556</v>
      </c>
    </row>
    <row r="7553" spans="2:6" ht="13.15" customHeight="1" x14ac:dyDescent="0.3">
      <c r="B7553" s="1173" t="s">
        <v>8304</v>
      </c>
      <c r="C7553" s="1206">
        <v>66295549.484562889</v>
      </c>
      <c r="D7553" s="1206">
        <v>4819200.375568985</v>
      </c>
      <c r="E7553" s="1206">
        <v>149480777.92948696</v>
      </c>
      <c r="F7553" s="1210">
        <v>220595527.78961885</v>
      </c>
    </row>
    <row r="7554" spans="2:6" ht="13.15" customHeight="1" x14ac:dyDescent="0.3">
      <c r="B7554" s="1172" t="s">
        <v>8305</v>
      </c>
      <c r="C7554" s="1207">
        <v>18433749.695003282</v>
      </c>
      <c r="D7554" s="1208">
        <v>935279.18216403376</v>
      </c>
      <c r="E7554" s="1207">
        <v>1910285.6931811455</v>
      </c>
      <c r="F7554" s="1211">
        <v>21279314.57034846</v>
      </c>
    </row>
    <row r="7555" spans="2:6" ht="13.15" customHeight="1" x14ac:dyDescent="0.3">
      <c r="B7555" s="1173" t="s">
        <v>8306</v>
      </c>
      <c r="C7555" s="1206">
        <v>274635220.85506546</v>
      </c>
      <c r="D7555" s="1206">
        <v>6663654.8492674641</v>
      </c>
      <c r="E7555" s="1206">
        <v>33748205.116611868</v>
      </c>
      <c r="F7555" s="1210">
        <v>315047080.82094479</v>
      </c>
    </row>
    <row r="7556" spans="2:6" ht="13.15" customHeight="1" x14ac:dyDescent="0.3">
      <c r="B7556" s="1172" t="s">
        <v>8307</v>
      </c>
      <c r="C7556" s="1207">
        <v>30074163.227823686</v>
      </c>
      <c r="D7556" s="1208">
        <v>819774.74319494783</v>
      </c>
      <c r="E7556" s="1207">
        <v>670060.13471106219</v>
      </c>
      <c r="F7556" s="1211">
        <v>31563998.105729695</v>
      </c>
    </row>
    <row r="7557" spans="2:6" ht="13.15" customHeight="1" x14ac:dyDescent="0.3">
      <c r="B7557" s="1173" t="s">
        <v>8308</v>
      </c>
      <c r="C7557" s="1206">
        <v>9568536.8032772094</v>
      </c>
      <c r="D7557" s="1206">
        <v>415452.91809019708</v>
      </c>
      <c r="E7557" s="1206">
        <v>1221703.6713961575</v>
      </c>
      <c r="F7557" s="1210">
        <v>11205693.392763563</v>
      </c>
    </row>
    <row r="7558" spans="2:6" ht="13.15" customHeight="1" x14ac:dyDescent="0.3">
      <c r="B7558" s="1172" t="s">
        <v>8309</v>
      </c>
      <c r="C7558" s="1207">
        <v>26434793.098046143</v>
      </c>
      <c r="D7558" s="1208">
        <v>834086.14846195083</v>
      </c>
      <c r="E7558" s="1207">
        <v>933317.88965512987</v>
      </c>
      <c r="F7558" s="1211">
        <v>28202197.13616322</v>
      </c>
    </row>
    <row r="7559" spans="2:6" ht="13.15" customHeight="1" x14ac:dyDescent="0.3">
      <c r="B7559" s="1173" t="s">
        <v>8310</v>
      </c>
      <c r="C7559" s="1206">
        <v>32506508.822926</v>
      </c>
      <c r="D7559" s="1206">
        <v>617853.05767260049</v>
      </c>
      <c r="E7559" s="1206">
        <v>3613573.6689367564</v>
      </c>
      <c r="F7559" s="1210">
        <v>36737935.549535356</v>
      </c>
    </row>
    <row r="7560" spans="2:6" ht="13.15" customHeight="1" x14ac:dyDescent="0.3">
      <c r="B7560" s="1172" t="s">
        <v>8311</v>
      </c>
      <c r="C7560" s="1207">
        <v>52097172.418642327</v>
      </c>
      <c r="D7560" s="1208">
        <v>2345564.7407171405</v>
      </c>
      <c r="E7560" s="1207">
        <v>18877754.264239673</v>
      </c>
      <c r="F7560" s="1211">
        <v>73320491.423599139</v>
      </c>
    </row>
    <row r="7561" spans="2:6" ht="13.15" customHeight="1" x14ac:dyDescent="0.3">
      <c r="B7561" s="1173" t="s">
        <v>8312</v>
      </c>
      <c r="C7561" s="1206">
        <v>41453100.291876778</v>
      </c>
      <c r="D7561" s="1206">
        <v>1046125.7301366816</v>
      </c>
      <c r="E7561" s="1206">
        <v>5897654.5709410654</v>
      </c>
      <c r="F7561" s="1210">
        <v>48396880.592954531</v>
      </c>
    </row>
    <row r="7562" spans="2:6" ht="13.15" customHeight="1" x14ac:dyDescent="0.3">
      <c r="B7562" s="1172" t="s">
        <v>8313</v>
      </c>
      <c r="C7562" s="1207">
        <v>19601040.729724828</v>
      </c>
      <c r="D7562" s="1208">
        <v>698022.25708864466</v>
      </c>
      <c r="E7562" s="1207">
        <v>1662648.0630027554</v>
      </c>
      <c r="F7562" s="1211">
        <v>21961711.049816228</v>
      </c>
    </row>
    <row r="7563" spans="2:6" ht="13.15" customHeight="1" x14ac:dyDescent="0.3">
      <c r="B7563" s="1173" t="s">
        <v>8314</v>
      </c>
      <c r="C7563" s="1206">
        <v>24172441.342951819</v>
      </c>
      <c r="D7563" s="1206">
        <v>2965204.9650258371</v>
      </c>
      <c r="E7563" s="1206">
        <v>28600791.719594046</v>
      </c>
      <c r="F7563" s="1210">
        <v>55738438.027571708</v>
      </c>
    </row>
    <row r="7564" spans="2:6" ht="13.15" customHeight="1" x14ac:dyDescent="0.3">
      <c r="B7564" s="1172" t="s">
        <v>8315</v>
      </c>
      <c r="C7564" s="1207">
        <v>124336771.57153286</v>
      </c>
      <c r="D7564" s="1208">
        <v>2692584.6560409302</v>
      </c>
      <c r="E7564" s="1207">
        <v>6908511.6436983673</v>
      </c>
      <c r="F7564" s="1211">
        <v>133937867.87127216</v>
      </c>
    </row>
    <row r="7565" spans="2:6" ht="13.15" customHeight="1" x14ac:dyDescent="0.3">
      <c r="B7565" s="1173" t="s">
        <v>8316</v>
      </c>
      <c r="C7565" s="1206">
        <v>85545406.152841493</v>
      </c>
      <c r="D7565" s="1206">
        <v>1904022.0041755927</v>
      </c>
      <c r="E7565" s="1206">
        <v>34576030.690458335</v>
      </c>
      <c r="F7565" s="1210">
        <v>122025458.84747541</v>
      </c>
    </row>
    <row r="7566" spans="2:6" ht="13.15" customHeight="1" x14ac:dyDescent="0.3">
      <c r="B7566" s="1172" t="s">
        <v>8317</v>
      </c>
      <c r="C7566" s="1207">
        <v>57378724.005268149</v>
      </c>
      <c r="D7566" s="1208">
        <v>1684650.8176393979</v>
      </c>
      <c r="E7566" s="1207">
        <v>7029673.5407907087</v>
      </c>
      <c r="F7566" s="1211">
        <v>66093048.363698252</v>
      </c>
    </row>
    <row r="7567" spans="2:6" ht="13.15" customHeight="1" x14ac:dyDescent="0.3">
      <c r="B7567" s="1173" t="s">
        <v>8318</v>
      </c>
      <c r="C7567" s="1206">
        <v>275386607.28202456</v>
      </c>
      <c r="D7567" s="1206">
        <v>7078080.4983463623</v>
      </c>
      <c r="E7567" s="1206">
        <v>25014696.262185529</v>
      </c>
      <c r="F7567" s="1210">
        <v>307479384.04255646</v>
      </c>
    </row>
    <row r="7568" spans="2:6" ht="13.15" customHeight="1" x14ac:dyDescent="0.3">
      <c r="B7568" s="1172" t="s">
        <v>8319</v>
      </c>
      <c r="C7568" s="1207">
        <v>28506806.368826296</v>
      </c>
      <c r="D7568" s="1208">
        <v>618880.32668390009</v>
      </c>
      <c r="E7568" s="1207">
        <v>3493783.5587546574</v>
      </c>
      <c r="F7568" s="1211">
        <v>32619470.254264854</v>
      </c>
    </row>
    <row r="7569" spans="2:6" ht="13.15" customHeight="1" x14ac:dyDescent="0.3">
      <c r="B7569" s="1173" t="s">
        <v>8320</v>
      </c>
      <c r="C7569" s="1206">
        <v>68931478.063963994</v>
      </c>
      <c r="D7569" s="1206">
        <v>1634300.5639075029</v>
      </c>
      <c r="E7569" s="1206">
        <v>36729571.144420452</v>
      </c>
      <c r="F7569" s="1210">
        <v>107295349.77229196</v>
      </c>
    </row>
    <row r="7570" spans="2:6" ht="13.15" customHeight="1" x14ac:dyDescent="0.3">
      <c r="B7570" s="1172" t="s">
        <v>8321</v>
      </c>
      <c r="C7570" s="1207">
        <v>492925607.95108032</v>
      </c>
      <c r="D7570" s="1208">
        <v>12236335.936357012</v>
      </c>
      <c r="E7570" s="1207">
        <v>250213544.78936908</v>
      </c>
      <c r="F7570" s="1211">
        <v>755375488.67680645</v>
      </c>
    </row>
    <row r="7571" spans="2:6" ht="13.15" customHeight="1" x14ac:dyDescent="0.3">
      <c r="B7571" s="1173" t="s">
        <v>8322</v>
      </c>
      <c r="C7571" s="1206">
        <v>72468442.266025826</v>
      </c>
      <c r="D7571" s="1206">
        <v>2342722.1607132722</v>
      </c>
      <c r="E7571" s="1206">
        <v>42913994.678217113</v>
      </c>
      <c r="F7571" s="1210">
        <v>117725159.10495621</v>
      </c>
    </row>
    <row r="7572" spans="2:6" ht="13.15" customHeight="1" x14ac:dyDescent="0.3">
      <c r="B7572" s="1172" t="s">
        <v>8323</v>
      </c>
      <c r="C7572" s="1207">
        <v>5002461.2982914345</v>
      </c>
      <c r="D7572" s="1208">
        <v>101066.38409795059</v>
      </c>
      <c r="E7572" s="1207">
        <v>378551.43640730431</v>
      </c>
      <c r="F7572" s="1211">
        <v>5482079.1187966894</v>
      </c>
    </row>
    <row r="7573" spans="2:6" ht="13.15" customHeight="1" x14ac:dyDescent="0.3">
      <c r="B7573" s="1173" t="s">
        <v>8324</v>
      </c>
      <c r="C7573" s="1206">
        <v>35727926.226386718</v>
      </c>
      <c r="D7573" s="1206">
        <v>472248.22945462581</v>
      </c>
      <c r="E7573" s="1206">
        <v>9374039.3455145918</v>
      </c>
      <c r="F7573" s="1210">
        <v>45574213.801355943</v>
      </c>
    </row>
    <row r="7574" spans="2:6" ht="13.15" customHeight="1" x14ac:dyDescent="0.3">
      <c r="B7574" s="1172" t="s">
        <v>8325</v>
      </c>
      <c r="C7574" s="1207">
        <v>13785066.741660208</v>
      </c>
      <c r="D7574" s="1208">
        <v>256704.67539888812</v>
      </c>
      <c r="E7574" s="1207">
        <v>516448.51580889942</v>
      </c>
      <c r="F7574" s="1211">
        <v>14558219.932867995</v>
      </c>
    </row>
    <row r="7575" spans="2:6" ht="13.15" customHeight="1" x14ac:dyDescent="0.3">
      <c r="B7575" s="1173" t="s">
        <v>8326</v>
      </c>
      <c r="C7575" s="1206">
        <v>40328819.746795826</v>
      </c>
      <c r="D7575" s="1206">
        <v>1144448.0394784226</v>
      </c>
      <c r="E7575" s="1206">
        <v>5335507.0059023583</v>
      </c>
      <c r="F7575" s="1210">
        <v>46808774.792176604</v>
      </c>
    </row>
    <row r="7576" spans="2:6" ht="13.15" customHeight="1" x14ac:dyDescent="0.3">
      <c r="B7576" s="1172" t="s">
        <v>8327</v>
      </c>
      <c r="C7576" s="1207">
        <v>22915442.71555135</v>
      </c>
      <c r="D7576" s="1208">
        <v>718046.96671985905</v>
      </c>
      <c r="E7576" s="1207">
        <v>1819281.4880245891</v>
      </c>
      <c r="F7576" s="1211">
        <v>25452771.170295797</v>
      </c>
    </row>
    <row r="7577" spans="2:6" ht="13.15" customHeight="1" x14ac:dyDescent="0.3">
      <c r="B7577" s="1173" t="s">
        <v>8328</v>
      </c>
      <c r="C7577" s="1206">
        <v>42530820.275156386</v>
      </c>
      <c r="D7577" s="1206">
        <v>1742867.4190057619</v>
      </c>
      <c r="E7577" s="1206">
        <v>101360997.30367093</v>
      </c>
      <c r="F7577" s="1210">
        <v>145634684.99783307</v>
      </c>
    </row>
    <row r="7578" spans="2:6" ht="13.15" customHeight="1" x14ac:dyDescent="0.3">
      <c r="B7578" s="1172" t="s">
        <v>8329</v>
      </c>
      <c r="C7578" s="1207">
        <v>657284391.10997319</v>
      </c>
      <c r="D7578" s="1208">
        <v>15674563.100640513</v>
      </c>
      <c r="E7578" s="1207">
        <v>161887026.67526424</v>
      </c>
      <c r="F7578" s="1211">
        <v>834845980.88587797</v>
      </c>
    </row>
    <row r="7579" spans="2:6" ht="13.15" customHeight="1" x14ac:dyDescent="0.3">
      <c r="B7579" s="1173" t="s">
        <v>8330</v>
      </c>
      <c r="C7579" s="1206">
        <v>26778057.767749034</v>
      </c>
      <c r="D7579" s="1206">
        <v>2226162.3083764114</v>
      </c>
      <c r="E7579" s="1206">
        <v>59201198.956271738</v>
      </c>
      <c r="F7579" s="1210">
        <v>88205419.032397181</v>
      </c>
    </row>
    <row r="7580" spans="2:6" ht="13.15" customHeight="1" x14ac:dyDescent="0.3">
      <c r="B7580" s="1172" t="s">
        <v>8331</v>
      </c>
      <c r="C7580" s="1207">
        <v>6359544.6523793377</v>
      </c>
      <c r="D7580" s="1208">
        <v>420786.27364201035</v>
      </c>
      <c r="E7580" s="1207">
        <v>178983.16875770473</v>
      </c>
      <c r="F7580" s="1211">
        <v>6959314.0947790528</v>
      </c>
    </row>
    <row r="7581" spans="2:6" ht="13.15" customHeight="1" x14ac:dyDescent="0.3">
      <c r="B7581" s="1173" t="s">
        <v>8332</v>
      </c>
      <c r="C7581" s="1206">
        <v>1418253.8282433916</v>
      </c>
      <c r="D7581" s="1206">
        <v>29833.017862385863</v>
      </c>
      <c r="E7581" s="1206">
        <v>2407.8453196103774</v>
      </c>
      <c r="F7581" s="1210">
        <v>1450494.6914253877</v>
      </c>
    </row>
    <row r="7582" spans="2:6" ht="13.15" customHeight="1" x14ac:dyDescent="0.3">
      <c r="B7582" s="1172" t="s">
        <v>8333</v>
      </c>
      <c r="C7582" s="1207">
        <v>578951502.71676373</v>
      </c>
      <c r="D7582" s="1208">
        <v>14487504.505460527</v>
      </c>
      <c r="E7582" s="1207">
        <v>302315345.51341629</v>
      </c>
      <c r="F7582" s="1211">
        <v>895754352.73564053</v>
      </c>
    </row>
    <row r="7583" spans="2:6" ht="13.15" customHeight="1" x14ac:dyDescent="0.3">
      <c r="B7583" s="1173" t="s">
        <v>8334</v>
      </c>
      <c r="C7583" s="1206">
        <v>85887032.327701002</v>
      </c>
      <c r="D7583" s="1206">
        <v>2168353.8001789209</v>
      </c>
      <c r="E7583" s="1206">
        <v>4436232.2783245388</v>
      </c>
      <c r="F7583" s="1210">
        <v>92491618.406204462</v>
      </c>
    </row>
    <row r="7584" spans="2:6" ht="13.15" customHeight="1" x14ac:dyDescent="0.3">
      <c r="B7584" s="1172" t="s">
        <v>8335</v>
      </c>
      <c r="C7584" s="1207">
        <v>63453170.554887094</v>
      </c>
      <c r="D7584" s="1208">
        <v>4252781.129352523</v>
      </c>
      <c r="E7584" s="1207">
        <v>9488357.1759338696</v>
      </c>
      <c r="F7584" s="1211">
        <v>77194308.860173479</v>
      </c>
    </row>
    <row r="7585" spans="2:6" ht="13.15" customHeight="1" x14ac:dyDescent="0.3">
      <c r="B7585" s="1173" t="s">
        <v>8336</v>
      </c>
      <c r="C7585" s="1206">
        <v>39210000.851192996</v>
      </c>
      <c r="D7585" s="1206">
        <v>1955188.4442452325</v>
      </c>
      <c r="E7585" s="1206">
        <v>9421651.7771410868</v>
      </c>
      <c r="F7585" s="1210">
        <v>50586841.072579317</v>
      </c>
    </row>
    <row r="7586" spans="2:6" ht="13.15" customHeight="1" x14ac:dyDescent="0.3">
      <c r="B7586" s="1172" t="s">
        <v>8337</v>
      </c>
      <c r="C7586" s="1207">
        <v>229910455.98452896</v>
      </c>
      <c r="D7586" s="1208">
        <v>12540590.502018631</v>
      </c>
      <c r="E7586" s="1207">
        <v>101603815.28684106</v>
      </c>
      <c r="F7586" s="1211">
        <v>344054861.77338862</v>
      </c>
    </row>
    <row r="7587" spans="2:6" ht="13.15" customHeight="1" x14ac:dyDescent="0.3">
      <c r="B7587" s="1173" t="s">
        <v>8338</v>
      </c>
      <c r="C7587" s="1206">
        <v>102028254.65424305</v>
      </c>
      <c r="D7587" s="1206">
        <v>3417414.4126710114</v>
      </c>
      <c r="E7587" s="1206">
        <v>25566979.131529197</v>
      </c>
      <c r="F7587" s="1210">
        <v>131012648.19844326</v>
      </c>
    </row>
    <row r="7588" spans="2:6" ht="13.15" customHeight="1" x14ac:dyDescent="0.3">
      <c r="B7588" s="1172" t="s">
        <v>8339</v>
      </c>
      <c r="C7588" s="1207">
        <v>624266.53535465349</v>
      </c>
      <c r="D7588" s="1208">
        <v>5910.3148595292741</v>
      </c>
      <c r="E7588" s="1207">
        <v>123.47924715950653</v>
      </c>
      <c r="F7588" s="1211">
        <v>630300.32946134231</v>
      </c>
    </row>
    <row r="7589" spans="2:6" ht="13.15" customHeight="1" x14ac:dyDescent="0.3">
      <c r="B7589" s="1173" t="s">
        <v>8340</v>
      </c>
      <c r="C7589" s="1206">
        <v>10052985.11199075</v>
      </c>
      <c r="D7589" s="1206">
        <v>454278.0578460095</v>
      </c>
      <c r="E7589" s="1206">
        <v>650303.45516554103</v>
      </c>
      <c r="F7589" s="1210">
        <v>11157566.6250023</v>
      </c>
    </row>
    <row r="7590" spans="2:6" ht="13.15" customHeight="1" x14ac:dyDescent="0.3">
      <c r="B7590" s="1172" t="s">
        <v>8341</v>
      </c>
      <c r="C7590" s="1207">
        <v>5222429.2310246695</v>
      </c>
      <c r="D7590" s="1208">
        <v>226294.69822878626</v>
      </c>
      <c r="E7590" s="1207">
        <v>214051.2749510046</v>
      </c>
      <c r="F7590" s="1211">
        <v>5662775.2042044606</v>
      </c>
    </row>
    <row r="7591" spans="2:6" ht="13.15" customHeight="1" x14ac:dyDescent="0.3">
      <c r="B7591" s="1173" t="s">
        <v>8342</v>
      </c>
      <c r="C7591" s="1206">
        <v>23844196.209313899</v>
      </c>
      <c r="D7591" s="1206">
        <v>738930.0792235292</v>
      </c>
      <c r="E7591" s="1206">
        <v>1009381.105905386</v>
      </c>
      <c r="F7591" s="1210">
        <v>25592507.394442815</v>
      </c>
    </row>
    <row r="7592" spans="2:6" ht="13.15" customHeight="1" x14ac:dyDescent="0.3">
      <c r="B7592" s="1172" t="s">
        <v>8343</v>
      </c>
      <c r="C7592" s="1207">
        <v>4800243.726362247</v>
      </c>
      <c r="D7592" s="1208">
        <v>284764.59880341508</v>
      </c>
      <c r="E7592" s="1207">
        <v>187873.67455318916</v>
      </c>
      <c r="F7592" s="1211">
        <v>5272881.9997188514</v>
      </c>
    </row>
    <row r="7593" spans="2:6" ht="13.15" customHeight="1" x14ac:dyDescent="0.3">
      <c r="B7593" s="1173" t="s">
        <v>8344</v>
      </c>
      <c r="C7593" s="1206">
        <v>5792215.8128345897</v>
      </c>
      <c r="D7593" s="1206">
        <v>490710.9273015362</v>
      </c>
      <c r="E7593" s="1206">
        <v>647216.47398655338</v>
      </c>
      <c r="F7593" s="1210">
        <v>6930143.2141226791</v>
      </c>
    </row>
    <row r="7594" spans="2:6" ht="13.15" customHeight="1" x14ac:dyDescent="0.3">
      <c r="B7594" s="1172" t="s">
        <v>8345</v>
      </c>
      <c r="C7594" s="1207">
        <v>66755010.746913828</v>
      </c>
      <c r="D7594" s="1208">
        <v>2667170.3021449521</v>
      </c>
      <c r="E7594" s="1207">
        <v>39787532.093874879</v>
      </c>
      <c r="F7594" s="1211">
        <v>109209713.14293367</v>
      </c>
    </row>
    <row r="7595" spans="2:6" ht="13.15" customHeight="1" x14ac:dyDescent="0.3">
      <c r="B7595" s="1173" t="s">
        <v>8346</v>
      </c>
      <c r="C7595" s="1206">
        <v>9550240.277525343</v>
      </c>
      <c r="D7595" s="1206">
        <v>602500.31121606147</v>
      </c>
      <c r="E7595" s="1206">
        <v>537134.72514385346</v>
      </c>
      <c r="F7595" s="1210">
        <v>10689875.313885259</v>
      </c>
    </row>
    <row r="7596" spans="2:6" ht="13.15" customHeight="1" x14ac:dyDescent="0.3">
      <c r="B7596" s="1172" t="s">
        <v>8347</v>
      </c>
      <c r="C7596" s="1207">
        <v>2680577.5638850741</v>
      </c>
      <c r="D7596" s="1208">
        <v>80563.220406678796</v>
      </c>
      <c r="E7596" s="1207">
        <v>795021.13283648272</v>
      </c>
      <c r="F7596" s="1211">
        <v>3556161.917128236</v>
      </c>
    </row>
    <row r="7597" spans="2:6" ht="13.15" customHeight="1" x14ac:dyDescent="0.3">
      <c r="B7597" s="1173" t="s">
        <v>8348</v>
      </c>
      <c r="C7597" s="1206">
        <v>846282.58664220083</v>
      </c>
      <c r="D7597" s="1206">
        <v>39120.655498789012</v>
      </c>
      <c r="E7597" s="1206">
        <v>552075.71405015374</v>
      </c>
      <c r="F7597" s="1210">
        <v>1437478.9561911435</v>
      </c>
    </row>
    <row r="7598" spans="2:6" ht="13.15" customHeight="1" x14ac:dyDescent="0.3">
      <c r="B7598" s="1172" t="s">
        <v>8349</v>
      </c>
      <c r="C7598" s="1207">
        <v>13259792.603097355</v>
      </c>
      <c r="D7598" s="1208">
        <v>905446.16430164804</v>
      </c>
      <c r="E7598" s="1207">
        <v>932164.1667791527</v>
      </c>
      <c r="F7598" s="1211">
        <v>15097402.934178157</v>
      </c>
    </row>
    <row r="7599" spans="2:6" ht="13.15" customHeight="1" x14ac:dyDescent="0.3">
      <c r="B7599" s="1173" t="s">
        <v>8350</v>
      </c>
      <c r="C7599" s="1206">
        <v>10976413.497512084</v>
      </c>
      <c r="D7599" s="1206">
        <v>449409.08417601616</v>
      </c>
      <c r="E7599" s="1206">
        <v>4087533.5187211451</v>
      </c>
      <c r="F7599" s="1210">
        <v>15513356.100409245</v>
      </c>
    </row>
    <row r="7600" spans="2:6" ht="13.15" customHeight="1" x14ac:dyDescent="0.3">
      <c r="B7600" s="1172" t="s">
        <v>8351</v>
      </c>
      <c r="C7600" s="1207">
        <v>2396708.3322572685</v>
      </c>
      <c r="D7600" s="1208">
        <v>131490.43344628936</v>
      </c>
      <c r="E7600" s="1207">
        <v>848549.38648012886</v>
      </c>
      <c r="F7600" s="1211">
        <v>3376748.1521836868</v>
      </c>
    </row>
    <row r="7601" spans="2:6" ht="13.15" customHeight="1" x14ac:dyDescent="0.3">
      <c r="B7601" s="1173" t="s">
        <v>8352</v>
      </c>
      <c r="C7601" s="1206">
        <v>1182583.6532604231</v>
      </c>
      <c r="D7601" s="1206">
        <v>13650.012889865226</v>
      </c>
      <c r="E7601" s="1206">
        <v>679.13585937728578</v>
      </c>
      <c r="F7601" s="1210">
        <v>1196912.8020096656</v>
      </c>
    </row>
    <row r="7602" spans="2:6" ht="13.15" customHeight="1" x14ac:dyDescent="0.3">
      <c r="B7602" s="1172" t="s">
        <v>8353</v>
      </c>
      <c r="C7602" s="1207">
        <v>2686721.9195480132</v>
      </c>
      <c r="D7602" s="1208">
        <v>130913.47413857342</v>
      </c>
      <c r="E7602" s="1207">
        <v>2778.2830610888973</v>
      </c>
      <c r="F7602" s="1211">
        <v>2820413.6767476755</v>
      </c>
    </row>
    <row r="7603" spans="2:6" ht="13.15" customHeight="1" x14ac:dyDescent="0.3">
      <c r="B7603" s="1173" t="s">
        <v>8354</v>
      </c>
      <c r="C7603" s="1206">
        <v>430027340.9831754</v>
      </c>
      <c r="D7603" s="1206">
        <v>7738093.8020169344</v>
      </c>
      <c r="E7603" s="1206">
        <v>80881566.749809861</v>
      </c>
      <c r="F7603" s="1210">
        <v>518647001.53500217</v>
      </c>
    </row>
    <row r="7604" spans="2:6" ht="13.15" customHeight="1" x14ac:dyDescent="0.3">
      <c r="B7604" s="1172" t="s">
        <v>8355</v>
      </c>
      <c r="C7604" s="1207">
        <v>125229478.1787395</v>
      </c>
      <c r="D7604" s="1208">
        <v>3396306.1453155479</v>
      </c>
      <c r="E7604" s="1207">
        <v>26908710.229615677</v>
      </c>
      <c r="F7604" s="1211">
        <v>155534494.55367073</v>
      </c>
    </row>
    <row r="7605" spans="2:6" ht="13.15" customHeight="1" x14ac:dyDescent="0.3">
      <c r="B7605" s="1173" t="s">
        <v>8356</v>
      </c>
      <c r="C7605" s="1206">
        <v>45949812.848489821</v>
      </c>
      <c r="D7605" s="1206">
        <v>2631103.3093235884</v>
      </c>
      <c r="E7605" s="1206">
        <v>11419916.43392338</v>
      </c>
      <c r="F7605" s="1210">
        <v>60000832.591736786</v>
      </c>
    </row>
    <row r="7606" spans="2:6" ht="13.15" customHeight="1" x14ac:dyDescent="0.3">
      <c r="B7606" s="1172" t="s">
        <v>8357</v>
      </c>
      <c r="C7606" s="1207">
        <v>2316831.708639055</v>
      </c>
      <c r="D7606" s="1208">
        <v>32506.73172741101</v>
      </c>
      <c r="E7606" s="1207">
        <v>34203.751463183311</v>
      </c>
      <c r="F7606" s="1211">
        <v>2383542.1918296493</v>
      </c>
    </row>
    <row r="7607" spans="2:6" ht="13.15" customHeight="1" x14ac:dyDescent="0.3">
      <c r="B7607" s="1173" t="s">
        <v>8358</v>
      </c>
      <c r="C7607" s="1206">
        <v>42760619.176950313</v>
      </c>
      <c r="D7607" s="1206">
        <v>1621523.026068331</v>
      </c>
      <c r="E7607" s="1206">
        <v>15689073.962032843</v>
      </c>
      <c r="F7607" s="1210">
        <v>60071216.16505149</v>
      </c>
    </row>
    <row r="7608" spans="2:6" ht="13.15" customHeight="1" x14ac:dyDescent="0.3">
      <c r="B7608" s="1172" t="s">
        <v>8359</v>
      </c>
      <c r="C7608" s="1207">
        <v>208528644.44244745</v>
      </c>
      <c r="D7608" s="1208">
        <v>5722465.3522439003</v>
      </c>
      <c r="E7608" s="1207">
        <v>43189554.500627078</v>
      </c>
      <c r="F7608" s="1211">
        <v>257440664.29531842</v>
      </c>
    </row>
    <row r="7609" spans="2:6" ht="13.15" customHeight="1" x14ac:dyDescent="0.3">
      <c r="B7609" s="1173" t="s">
        <v>8360</v>
      </c>
      <c r="C7609" s="1206">
        <v>19090649.585989982</v>
      </c>
      <c r="D7609" s="1206">
        <v>884675.62922387349</v>
      </c>
      <c r="E7609" s="1206">
        <v>4882369.4326868868</v>
      </c>
      <c r="F7609" s="1210">
        <v>24857694.647900742</v>
      </c>
    </row>
    <row r="7610" spans="2:6" ht="13.15" customHeight="1" x14ac:dyDescent="0.3">
      <c r="B7610" s="1172" t="s">
        <v>8361</v>
      </c>
      <c r="C7610" s="1207">
        <v>13759123.906638904</v>
      </c>
      <c r="D7610" s="1208">
        <v>562253.88145831472</v>
      </c>
      <c r="E7610" s="1207">
        <v>1690369.1539900647</v>
      </c>
      <c r="F7610" s="1211">
        <v>16011746.942087281</v>
      </c>
    </row>
    <row r="7611" spans="2:6" ht="13.15" customHeight="1" x14ac:dyDescent="0.3">
      <c r="B7611" s="1173" t="s">
        <v>8362</v>
      </c>
      <c r="C7611" s="1206">
        <v>39242770.748062022</v>
      </c>
      <c r="D7611" s="1206">
        <v>2327059.8263355186</v>
      </c>
      <c r="E7611" s="1206">
        <v>9359940.7286385689</v>
      </c>
      <c r="F7611" s="1210">
        <v>50929771.303036109</v>
      </c>
    </row>
    <row r="7612" spans="2:6" ht="13.15" customHeight="1" x14ac:dyDescent="0.3">
      <c r="B7612" s="1172" t="s">
        <v>8363</v>
      </c>
      <c r="C7612" s="1207">
        <v>25237326.449957721</v>
      </c>
      <c r="D7612" s="1208">
        <v>1821390.1735680792</v>
      </c>
      <c r="E7612" s="1207">
        <v>3469149.4489463354</v>
      </c>
      <c r="F7612" s="1211">
        <v>30527866.072472133</v>
      </c>
    </row>
    <row r="7613" spans="2:6" ht="13.15" customHeight="1" x14ac:dyDescent="0.3">
      <c r="B7613" s="1173" t="s">
        <v>8364</v>
      </c>
      <c r="C7613" s="1206">
        <v>135722945.32114458</v>
      </c>
      <c r="D7613" s="1206">
        <v>4112580.0175775453</v>
      </c>
      <c r="E7613" s="1206">
        <v>80654338.689024746</v>
      </c>
      <c r="F7613" s="1210">
        <v>220489864.02774689</v>
      </c>
    </row>
    <row r="7614" spans="2:6" ht="13.15" customHeight="1" x14ac:dyDescent="0.3">
      <c r="B7614" s="1172" t="s">
        <v>8365</v>
      </c>
      <c r="C7614" s="1207">
        <v>20739248.480975136</v>
      </c>
      <c r="D7614" s="1208">
        <v>905530.59737107018</v>
      </c>
      <c r="E7614" s="1207">
        <v>5233359.1927377861</v>
      </c>
      <c r="F7614" s="1211">
        <v>26878138.271083996</v>
      </c>
    </row>
    <row r="7615" spans="2:6" ht="13.15" customHeight="1" x14ac:dyDescent="0.3">
      <c r="B7615" s="1173" t="s">
        <v>8366</v>
      </c>
      <c r="C7615" s="1206">
        <v>37193013.698905386</v>
      </c>
      <c r="D7615" s="1206">
        <v>1969851.6539681596</v>
      </c>
      <c r="E7615" s="1206">
        <v>4410740.4481611541</v>
      </c>
      <c r="F7615" s="1210">
        <v>43573605.801034704</v>
      </c>
    </row>
    <row r="7616" spans="2:6" ht="13.15" customHeight="1" x14ac:dyDescent="0.3">
      <c r="B7616" s="1172" t="s">
        <v>8367</v>
      </c>
      <c r="C7616" s="1207">
        <v>343293479.90388441</v>
      </c>
      <c r="D7616" s="1208">
        <v>10032266.94781265</v>
      </c>
      <c r="E7616" s="1207">
        <v>93667445.381274343</v>
      </c>
      <c r="F7616" s="1211">
        <v>446993192.23297143</v>
      </c>
    </row>
    <row r="7617" spans="2:6" ht="13.15" customHeight="1" x14ac:dyDescent="0.3">
      <c r="B7617" s="1173" t="s">
        <v>8368</v>
      </c>
      <c r="C7617" s="1206">
        <v>49452778.282550104</v>
      </c>
      <c r="D7617" s="1206">
        <v>1916124.0774593907</v>
      </c>
      <c r="E7617" s="1206">
        <v>7782156.0729807401</v>
      </c>
      <c r="F7617" s="1210">
        <v>59151058.432990231</v>
      </c>
    </row>
    <row r="7618" spans="2:6" ht="13.15" customHeight="1" x14ac:dyDescent="0.3">
      <c r="B7618" s="1172" t="s">
        <v>8369</v>
      </c>
      <c r="C7618" s="1207">
        <v>68933389.641281337</v>
      </c>
      <c r="D7618" s="1208">
        <v>2203140.2247807216</v>
      </c>
      <c r="E7618" s="1207">
        <v>21122992.331284449</v>
      </c>
      <c r="F7618" s="1211">
        <v>92259522.197346509</v>
      </c>
    </row>
    <row r="7619" spans="2:6" ht="13.15" customHeight="1" x14ac:dyDescent="0.3">
      <c r="B7619" s="1173" t="s">
        <v>8370</v>
      </c>
      <c r="C7619" s="1206">
        <v>70003463.315291464</v>
      </c>
      <c r="D7619" s="1206">
        <v>3133972.5986218713</v>
      </c>
      <c r="E7619" s="1206">
        <v>14994479.308540488</v>
      </c>
      <c r="F7619" s="1210">
        <v>88131915.222453833</v>
      </c>
    </row>
    <row r="7620" spans="2:6" ht="13.15" customHeight="1" x14ac:dyDescent="0.3">
      <c r="B7620" s="1172" t="s">
        <v>8371</v>
      </c>
      <c r="C7620" s="1207">
        <v>42330514.280544542</v>
      </c>
      <c r="D7620" s="1208">
        <v>3419933.3325754283</v>
      </c>
      <c r="E7620" s="1207">
        <v>14958086.841827836</v>
      </c>
      <c r="F7620" s="1211">
        <v>60708534.454947799</v>
      </c>
    </row>
    <row r="7621" spans="2:6" ht="13.15" customHeight="1" x14ac:dyDescent="0.3">
      <c r="B7621" s="1173" t="s">
        <v>8372</v>
      </c>
      <c r="C7621" s="1206">
        <v>53815407.344474122</v>
      </c>
      <c r="D7621" s="1206">
        <v>2314225.9997833977</v>
      </c>
      <c r="E7621" s="1206">
        <v>9128823.9099433906</v>
      </c>
      <c r="F7621" s="1210">
        <v>65258457.254200906</v>
      </c>
    </row>
    <row r="7622" spans="2:6" ht="13.15" customHeight="1" x14ac:dyDescent="0.3">
      <c r="B7622" s="1172" t="s">
        <v>8373</v>
      </c>
      <c r="C7622" s="1207">
        <v>33608123.522672579</v>
      </c>
      <c r="D7622" s="1208">
        <v>1449814.3072207682</v>
      </c>
      <c r="E7622" s="1207">
        <v>6128521.995020627</v>
      </c>
      <c r="F7622" s="1211">
        <v>41186459.824913979</v>
      </c>
    </row>
    <row r="7623" spans="2:6" ht="13.15" customHeight="1" x14ac:dyDescent="0.3">
      <c r="B7623" s="1173" t="s">
        <v>8374</v>
      </c>
      <c r="C7623" s="1206">
        <v>113547419.56864813</v>
      </c>
      <c r="D7623" s="1206">
        <v>5283511.8964979555</v>
      </c>
      <c r="E7623" s="1206">
        <v>19062985.439360566</v>
      </c>
      <c r="F7623" s="1210">
        <v>137893916.90450665</v>
      </c>
    </row>
    <row r="7624" spans="2:6" ht="13.15" customHeight="1" x14ac:dyDescent="0.3">
      <c r="B7624" s="1172" t="s">
        <v>8375</v>
      </c>
      <c r="C7624" s="1207">
        <v>0</v>
      </c>
      <c r="D7624" s="1208">
        <v>0</v>
      </c>
      <c r="E7624" s="1207">
        <v>61.739623579753264</v>
      </c>
      <c r="F7624" s="1211">
        <v>61.739623579753264</v>
      </c>
    </row>
    <row r="7625" spans="2:6" ht="13.15" customHeight="1" x14ac:dyDescent="0.3">
      <c r="B7625" s="1173" t="s">
        <v>8376</v>
      </c>
      <c r="C7625" s="1206">
        <v>24680238.203184534</v>
      </c>
      <c r="D7625" s="1206">
        <v>1864254.0284779035</v>
      </c>
      <c r="E7625" s="1206">
        <v>5250152.3703514794</v>
      </c>
      <c r="F7625" s="1210">
        <v>31794644.602013916</v>
      </c>
    </row>
    <row r="7626" spans="2:6" ht="13.15" customHeight="1" x14ac:dyDescent="0.3">
      <c r="B7626" s="1172" t="s">
        <v>8377</v>
      </c>
      <c r="C7626" s="1207">
        <v>21487767.541958116</v>
      </c>
      <c r="D7626" s="1208">
        <v>657044.07406257454</v>
      </c>
      <c r="E7626" s="1207">
        <v>2580654.5260101068</v>
      </c>
      <c r="F7626" s="1211">
        <v>24725466.142030798</v>
      </c>
    </row>
    <row r="7627" spans="2:6" ht="13.15" customHeight="1" x14ac:dyDescent="0.3">
      <c r="B7627" s="1173" t="s">
        <v>8378</v>
      </c>
      <c r="C7627" s="1206">
        <v>58832888.178830519</v>
      </c>
      <c r="D7627" s="1206">
        <v>2720152.0532071623</v>
      </c>
      <c r="E7627" s="1206">
        <v>8386710.467073679</v>
      </c>
      <c r="F7627" s="1210">
        <v>69939750.699111357</v>
      </c>
    </row>
    <row r="7628" spans="2:6" ht="13.15" customHeight="1" x14ac:dyDescent="0.3">
      <c r="B7628" s="1172" t="s">
        <v>8379</v>
      </c>
      <c r="C7628" s="1207">
        <v>38316748.07903856</v>
      </c>
      <c r="D7628" s="1208">
        <v>1589959.1302827967</v>
      </c>
      <c r="E7628" s="1207">
        <v>5055771.6267234636</v>
      </c>
      <c r="F7628" s="1211">
        <v>44962478.836044818</v>
      </c>
    </row>
    <row r="7629" spans="2:6" ht="13.15" customHeight="1" x14ac:dyDescent="0.3">
      <c r="B7629" s="1173" t="s">
        <v>8380</v>
      </c>
      <c r="C7629" s="1206">
        <v>3810865.9233920332</v>
      </c>
      <c r="D7629" s="1206">
        <v>157988.34506651224</v>
      </c>
      <c r="E7629" s="1206">
        <v>895224.54190642235</v>
      </c>
      <c r="F7629" s="1210">
        <v>4864078.8103649672</v>
      </c>
    </row>
    <row r="7630" spans="2:6" ht="13.15" customHeight="1" x14ac:dyDescent="0.3">
      <c r="B7630" s="1172" t="s">
        <v>8381</v>
      </c>
      <c r="C7630" s="1207">
        <v>84687244.478584304</v>
      </c>
      <c r="D7630" s="1208">
        <v>2220646.0145075186</v>
      </c>
      <c r="E7630" s="1207">
        <v>9529325.6806641761</v>
      </c>
      <c r="F7630" s="1211">
        <v>96437216.173756003</v>
      </c>
    </row>
    <row r="7631" spans="2:6" ht="13.15" customHeight="1" x14ac:dyDescent="0.3">
      <c r="B7631" s="1173" t="s">
        <v>8382</v>
      </c>
      <c r="C7631" s="1206">
        <v>60829803.769285813</v>
      </c>
      <c r="D7631" s="1206">
        <v>1521174.323060466</v>
      </c>
      <c r="E7631" s="1206">
        <v>14072871.746688046</v>
      </c>
      <c r="F7631" s="1210">
        <v>76423849.839034319</v>
      </c>
    </row>
    <row r="7632" spans="2:6" ht="13.15" customHeight="1" x14ac:dyDescent="0.3">
      <c r="B7632" s="1172" t="s">
        <v>8383</v>
      </c>
      <c r="C7632" s="1207">
        <v>41911878.848042943</v>
      </c>
      <c r="D7632" s="1208">
        <v>1578982.8312579573</v>
      </c>
      <c r="E7632" s="1207">
        <v>8350839.7457738463</v>
      </c>
      <c r="F7632" s="1211">
        <v>51841701.425074741</v>
      </c>
    </row>
    <row r="7633" spans="2:6" ht="13.15" customHeight="1" x14ac:dyDescent="0.3">
      <c r="B7633" s="1173" t="s">
        <v>8384</v>
      </c>
      <c r="C7633" s="1206">
        <v>208101679.99449152</v>
      </c>
      <c r="D7633" s="1206">
        <v>3899921.2600603886</v>
      </c>
      <c r="E7633" s="1206">
        <v>22084936.973663334</v>
      </c>
      <c r="F7633" s="1210">
        <v>234086538.22821525</v>
      </c>
    </row>
    <row r="7634" spans="2:6" ht="13.15" customHeight="1" x14ac:dyDescent="0.3">
      <c r="B7634" s="1172" t="s">
        <v>8385</v>
      </c>
      <c r="C7634" s="1207">
        <v>74558752.062557861</v>
      </c>
      <c r="D7634" s="1208">
        <v>3732406.0503274463</v>
      </c>
      <c r="E7634" s="1207">
        <v>14766503.113910507</v>
      </c>
      <c r="F7634" s="1211">
        <v>93057661.226795822</v>
      </c>
    </row>
    <row r="7635" spans="2:6" ht="13.15" customHeight="1" x14ac:dyDescent="0.3">
      <c r="B7635" s="1173" t="s">
        <v>8386</v>
      </c>
      <c r="C7635" s="1206">
        <v>54206324.905874036</v>
      </c>
      <c r="D7635" s="1206">
        <v>4438238.3663376113</v>
      </c>
      <c r="E7635" s="1206">
        <v>26008989.485819072</v>
      </c>
      <c r="F7635" s="1210">
        <v>84653552.758030713</v>
      </c>
    </row>
    <row r="7636" spans="2:6" ht="13.15" customHeight="1" x14ac:dyDescent="0.3">
      <c r="B7636" s="1172" t="s">
        <v>8387</v>
      </c>
      <c r="C7636" s="1207">
        <v>48088867.866614498</v>
      </c>
      <c r="D7636" s="1208">
        <v>2789007.2213206785</v>
      </c>
      <c r="E7636" s="1207">
        <v>19176944.480107162</v>
      </c>
      <c r="F7636" s="1211">
        <v>70054819.568042338</v>
      </c>
    </row>
    <row r="7637" spans="2:6" ht="13.15" customHeight="1" x14ac:dyDescent="0.3">
      <c r="B7637" s="1173" t="s">
        <v>8388</v>
      </c>
      <c r="C7637" s="1206">
        <v>155640761.72060317</v>
      </c>
      <c r="D7637" s="1206">
        <v>5923894.5115279509</v>
      </c>
      <c r="E7637" s="1206">
        <v>65783048.744230121</v>
      </c>
      <c r="F7637" s="1210">
        <v>227347704.97636124</v>
      </c>
    </row>
    <row r="7638" spans="2:6" ht="13.15" customHeight="1" x14ac:dyDescent="0.3">
      <c r="B7638" s="1172" t="s">
        <v>8389</v>
      </c>
      <c r="C7638" s="1207">
        <v>100027242.82667907</v>
      </c>
      <c r="D7638" s="1208">
        <v>4739031.176152939</v>
      </c>
      <c r="E7638" s="1207">
        <v>50844370.467010625</v>
      </c>
      <c r="F7638" s="1211">
        <v>155610644.46984264</v>
      </c>
    </row>
    <row r="7639" spans="2:6" ht="13.15" customHeight="1" x14ac:dyDescent="0.3">
      <c r="B7639" s="1173" t="s">
        <v>8390</v>
      </c>
      <c r="C7639" s="1206">
        <v>15363619.982087841</v>
      </c>
      <c r="D7639" s="1206">
        <v>616234.75717534835</v>
      </c>
      <c r="E7639" s="1206">
        <v>495954.396216158</v>
      </c>
      <c r="F7639" s="1210">
        <v>16475809.135479348</v>
      </c>
    </row>
    <row r="7640" spans="2:6" ht="13.15" customHeight="1" x14ac:dyDescent="0.3">
      <c r="B7640" s="1172" t="s">
        <v>8391</v>
      </c>
      <c r="C7640" s="1207">
        <v>2114067.9717620513</v>
      </c>
      <c r="D7640" s="1208">
        <v>55725.825818418867</v>
      </c>
      <c r="E7640" s="1207">
        <v>617.39623579753265</v>
      </c>
      <c r="F7640" s="1211">
        <v>2170411.1938162679</v>
      </c>
    </row>
    <row r="7641" spans="2:6" ht="13.15" customHeight="1" x14ac:dyDescent="0.3">
      <c r="B7641" s="1173" t="s">
        <v>8392</v>
      </c>
      <c r="C7641" s="1206">
        <v>6906938.4713287707</v>
      </c>
      <c r="D7641" s="1206">
        <v>172018.3067687758</v>
      </c>
      <c r="E7641" s="1206">
        <v>48589.08375726582</v>
      </c>
      <c r="F7641" s="1210">
        <v>7127545.8618548121</v>
      </c>
    </row>
    <row r="7642" spans="2:6" ht="13.15" customHeight="1" x14ac:dyDescent="0.3">
      <c r="B7642" s="1172" t="s">
        <v>8393</v>
      </c>
      <c r="C7642" s="1207">
        <v>245364.60280671745</v>
      </c>
      <c r="D7642" s="1208">
        <v>35250.806483621025</v>
      </c>
      <c r="E7642" s="1207">
        <v>2346.1056960306241</v>
      </c>
      <c r="F7642" s="1211">
        <v>282961.51498636906</v>
      </c>
    </row>
    <row r="7643" spans="2:6" ht="13.15" customHeight="1" x14ac:dyDescent="0.3">
      <c r="B7643" s="1173" t="s">
        <v>8394</v>
      </c>
      <c r="C7643" s="1206">
        <v>894856312.44123971</v>
      </c>
      <c r="D7643" s="1206">
        <v>23959726.903798059</v>
      </c>
      <c r="E7643" s="1206">
        <v>174623272.60631695</v>
      </c>
      <c r="F7643" s="1210">
        <v>1093439311.9513547</v>
      </c>
    </row>
    <row r="7644" spans="2:6" ht="13.15" customHeight="1" x14ac:dyDescent="0.3">
      <c r="B7644" s="1172" t="s">
        <v>8395</v>
      </c>
      <c r="C7644" s="1207">
        <v>81245039.894968644</v>
      </c>
      <c r="D7644" s="1208">
        <v>4421492.474235612</v>
      </c>
      <c r="E7644" s="1207">
        <v>6714563.1188786132</v>
      </c>
      <c r="F7644" s="1211">
        <v>92381095.488082871</v>
      </c>
    </row>
    <row r="7645" spans="2:6" ht="13.15" customHeight="1" x14ac:dyDescent="0.3">
      <c r="B7645" s="1173" t="s">
        <v>8396</v>
      </c>
      <c r="C7645" s="1206">
        <v>57058807.887084454</v>
      </c>
      <c r="D7645" s="1206">
        <v>2689643.5707894024</v>
      </c>
      <c r="E7645" s="1206">
        <v>8196722.4202146847</v>
      </c>
      <c r="F7645" s="1210">
        <v>67945173.878088549</v>
      </c>
    </row>
    <row r="7646" spans="2:6" ht="13.15" customHeight="1" x14ac:dyDescent="0.3">
      <c r="B7646" s="1172" t="s">
        <v>8397</v>
      </c>
      <c r="C7646" s="1207">
        <v>124613950.28254999</v>
      </c>
      <c r="D7646" s="1208">
        <v>3336316.4494913272</v>
      </c>
      <c r="E7646" s="1207">
        <v>10836592.548767805</v>
      </c>
      <c r="F7646" s="1211">
        <v>138786859.2808091</v>
      </c>
    </row>
    <row r="7647" spans="2:6" ht="13.15" customHeight="1" x14ac:dyDescent="0.3">
      <c r="B7647" s="1173" t="s">
        <v>8398</v>
      </c>
      <c r="C7647" s="1206">
        <v>49854209.519195467</v>
      </c>
      <c r="D7647" s="1206">
        <v>2674079.7416593092</v>
      </c>
      <c r="E7647" s="1206">
        <v>7168958.1315866318</v>
      </c>
      <c r="F7647" s="1210">
        <v>59697247.392441407</v>
      </c>
    </row>
    <row r="7648" spans="2:6" ht="13.15" customHeight="1" x14ac:dyDescent="0.3">
      <c r="B7648" s="1172" t="s">
        <v>8399</v>
      </c>
      <c r="C7648" s="1207">
        <v>53857325.504219055</v>
      </c>
      <c r="D7648" s="1208">
        <v>2339330.7657581605</v>
      </c>
      <c r="E7648" s="1207">
        <v>7919835.4335635891</v>
      </c>
      <c r="F7648" s="1211">
        <v>64116491.703540802</v>
      </c>
    </row>
    <row r="7649" spans="2:6" ht="13.15" customHeight="1" x14ac:dyDescent="0.3">
      <c r="B7649" s="1173" t="s">
        <v>8400</v>
      </c>
      <c r="C7649" s="1206">
        <v>29121378.47635721</v>
      </c>
      <c r="D7649" s="1206">
        <v>1897281.4308000829</v>
      </c>
      <c r="E7649" s="1206">
        <v>5860440.2312595947</v>
      </c>
      <c r="F7649" s="1210">
        <v>36879100.138416886</v>
      </c>
    </row>
    <row r="7650" spans="2:6" ht="13.15" customHeight="1" x14ac:dyDescent="0.3">
      <c r="B7650" s="1172" t="s">
        <v>8401</v>
      </c>
      <c r="C7650" s="1207">
        <v>53852136.937214799</v>
      </c>
      <c r="D7650" s="1208">
        <v>3797771.3182381922</v>
      </c>
      <c r="E7650" s="1207">
        <v>9240939.8989231475</v>
      </c>
      <c r="F7650" s="1211">
        <v>66890848.154376134</v>
      </c>
    </row>
    <row r="7651" spans="2:6" ht="13.15" customHeight="1" x14ac:dyDescent="0.3">
      <c r="B7651" s="1173" t="s">
        <v>8402</v>
      </c>
      <c r="C7651" s="1206">
        <v>72129410.374668568</v>
      </c>
      <c r="D7651" s="1206">
        <v>4197702.6237330055</v>
      </c>
      <c r="E7651" s="1206">
        <v>21380184.687174238</v>
      </c>
      <c r="F7651" s="1210">
        <v>97707297.685575813</v>
      </c>
    </row>
    <row r="7652" spans="2:6" ht="13.15" customHeight="1" x14ac:dyDescent="0.3">
      <c r="B7652" s="1172" t="s">
        <v>8403</v>
      </c>
      <c r="C7652" s="1207">
        <v>41292118.173507765</v>
      </c>
      <c r="D7652" s="1208">
        <v>2635733.0559635521</v>
      </c>
      <c r="E7652" s="1207">
        <v>5927991.6976335896</v>
      </c>
      <c r="F7652" s="1211">
        <v>49855842.927104905</v>
      </c>
    </row>
    <row r="7653" spans="2:6" ht="13.15" customHeight="1" x14ac:dyDescent="0.3">
      <c r="B7653" s="1173" t="s">
        <v>8404</v>
      </c>
      <c r="C7653" s="1206">
        <v>48278523.644743912</v>
      </c>
      <c r="D7653" s="1206">
        <v>3500989.0792204025</v>
      </c>
      <c r="E7653" s="1206">
        <v>3750311.6947285323</v>
      </c>
      <c r="F7653" s="1210">
        <v>55529824.418692842</v>
      </c>
    </row>
    <row r="7654" spans="2:6" ht="13.15" customHeight="1" x14ac:dyDescent="0.3">
      <c r="B7654" s="1172" t="s">
        <v>8405</v>
      </c>
      <c r="C7654" s="1207">
        <v>859893972.93045557</v>
      </c>
      <c r="D7654" s="1208">
        <v>21264468.533892117</v>
      </c>
      <c r="E7654" s="1207">
        <v>134514730.1151008</v>
      </c>
      <c r="F7654" s="1211">
        <v>1015673171.5794485</v>
      </c>
    </row>
    <row r="7655" spans="2:6" ht="13.15" customHeight="1" x14ac:dyDescent="0.3">
      <c r="B7655" s="1173" t="s">
        <v>8406</v>
      </c>
      <c r="C7655" s="1206">
        <v>45207165.060695864</v>
      </c>
      <c r="D7655" s="1206">
        <v>1125352.0936108478</v>
      </c>
      <c r="E7655" s="1206">
        <v>16665780.509165123</v>
      </c>
      <c r="F7655" s="1210">
        <v>62998297.663471833</v>
      </c>
    </row>
    <row r="7656" spans="2:6" ht="13.15" customHeight="1" x14ac:dyDescent="0.3">
      <c r="B7656" s="1172" t="s">
        <v>8407</v>
      </c>
      <c r="C7656" s="1207">
        <v>31566285.865259312</v>
      </c>
      <c r="D7656" s="1208">
        <v>930002.11532516859</v>
      </c>
      <c r="E7656" s="1207">
        <v>2567010.0691989814</v>
      </c>
      <c r="F7656" s="1211">
        <v>35063298.049783461</v>
      </c>
    </row>
    <row r="7657" spans="2:6" ht="13.15" customHeight="1" x14ac:dyDescent="0.3">
      <c r="B7657" s="1173" t="s">
        <v>8408</v>
      </c>
      <c r="C7657" s="1206">
        <v>19243166.147667844</v>
      </c>
      <c r="D7657" s="1206">
        <v>866255.14791167399</v>
      </c>
      <c r="E7657" s="1206">
        <v>514329.10120828345</v>
      </c>
      <c r="F7657" s="1210">
        <v>20623750.396787804</v>
      </c>
    </row>
    <row r="7658" spans="2:6" ht="13.15" customHeight="1" x14ac:dyDescent="0.3">
      <c r="B7658" s="1172" t="s">
        <v>8409</v>
      </c>
      <c r="C7658" s="1207">
        <v>83962483.592831314</v>
      </c>
      <c r="D7658" s="1208">
        <v>4018451.2173504261</v>
      </c>
      <c r="E7658" s="1207">
        <v>11526014.836066777</v>
      </c>
      <c r="F7658" s="1211">
        <v>99506949.646248519</v>
      </c>
    </row>
    <row r="7659" spans="2:6" ht="13.15" customHeight="1" x14ac:dyDescent="0.3">
      <c r="B7659" s="1173" t="s">
        <v>8410</v>
      </c>
      <c r="C7659" s="1206">
        <v>125931982.84286898</v>
      </c>
      <c r="D7659" s="1206">
        <v>6174984.3878102852</v>
      </c>
      <c r="E7659" s="1206">
        <v>17077359.553690143</v>
      </c>
      <c r="F7659" s="1210">
        <v>149184326.78436941</v>
      </c>
    </row>
    <row r="7660" spans="2:6" ht="13.15" customHeight="1" x14ac:dyDescent="0.3">
      <c r="B7660" s="1172" t="s">
        <v>8411</v>
      </c>
      <c r="C7660" s="1207">
        <v>63656753.539185844</v>
      </c>
      <c r="D7660" s="1208">
        <v>2737306.0384780359</v>
      </c>
      <c r="E7660" s="1207">
        <v>122094941.79794118</v>
      </c>
      <c r="F7660" s="1211">
        <v>188489001.37560505</v>
      </c>
    </row>
    <row r="7661" spans="2:6" ht="13.15" customHeight="1" x14ac:dyDescent="0.3">
      <c r="B7661" s="1173" t="s">
        <v>8412</v>
      </c>
      <c r="C7661" s="1206">
        <v>17239969.660312612</v>
      </c>
      <c r="D7661" s="1206">
        <v>977284.63420140278</v>
      </c>
      <c r="E7661" s="1206">
        <v>1102793.156381553</v>
      </c>
      <c r="F7661" s="1210">
        <v>19320047.45089557</v>
      </c>
    </row>
    <row r="7662" spans="2:6" ht="13.15" customHeight="1" x14ac:dyDescent="0.3">
      <c r="B7662" s="1172" t="s">
        <v>8413</v>
      </c>
      <c r="C7662" s="1207">
        <v>1658566.4052828029</v>
      </c>
      <c r="D7662" s="1208">
        <v>83448.016945258569</v>
      </c>
      <c r="E7662" s="1207">
        <v>131814.09634277323</v>
      </c>
      <c r="F7662" s="1211">
        <v>1873828.5185708345</v>
      </c>
    </row>
    <row r="7663" spans="2:6" ht="13.15" customHeight="1" x14ac:dyDescent="0.3">
      <c r="B7663" s="1173" t="s">
        <v>8414</v>
      </c>
      <c r="C7663" s="1206">
        <v>1010405.1534611626</v>
      </c>
      <c r="D7663" s="1206">
        <v>85136.678333695498</v>
      </c>
      <c r="E7663" s="1206">
        <v>140334.16439677915</v>
      </c>
      <c r="F7663" s="1210">
        <v>1235875.9961916371</v>
      </c>
    </row>
    <row r="7664" spans="2:6" ht="13.15" customHeight="1" x14ac:dyDescent="0.3">
      <c r="B7664" s="1172" t="s">
        <v>8415</v>
      </c>
      <c r="C7664" s="1207">
        <v>8660947.2012425698</v>
      </c>
      <c r="D7664" s="1208">
        <v>325503.55479945621</v>
      </c>
      <c r="E7664" s="1207">
        <v>139716.76816098165</v>
      </c>
      <c r="F7664" s="1211">
        <v>9126167.524203008</v>
      </c>
    </row>
    <row r="7665" spans="2:6" ht="13.15" customHeight="1" x14ac:dyDescent="0.3">
      <c r="B7665" s="1173" t="s">
        <v>8416</v>
      </c>
      <c r="C7665" s="1206">
        <v>87563895.258735627</v>
      </c>
      <c r="D7665" s="1206">
        <v>2712707.8709198027</v>
      </c>
      <c r="E7665" s="1206">
        <v>27638648.471761961</v>
      </c>
      <c r="F7665" s="1210">
        <v>117915251.60141739</v>
      </c>
    </row>
    <row r="7666" spans="2:6" ht="13.15" customHeight="1" x14ac:dyDescent="0.3">
      <c r="B7666" s="1172" t="s">
        <v>8417</v>
      </c>
      <c r="C7666" s="1207">
        <v>21501831.289364409</v>
      </c>
      <c r="D7666" s="1208">
        <v>445609.59605203324</v>
      </c>
      <c r="E7666" s="1207">
        <v>72667.536953369578</v>
      </c>
      <c r="F7666" s="1211">
        <v>22020108.422369812</v>
      </c>
    </row>
    <row r="7667" spans="2:6" ht="13.15" customHeight="1" x14ac:dyDescent="0.3">
      <c r="B7667" s="1173" t="s">
        <v>8418</v>
      </c>
      <c r="C7667" s="1206">
        <v>18012383.437762581</v>
      </c>
      <c r="D7667" s="1206">
        <v>964084.9310151207</v>
      </c>
      <c r="E7667" s="1206">
        <v>2510147.8758820286</v>
      </c>
      <c r="F7667" s="1210">
        <v>21486616.244659729</v>
      </c>
    </row>
    <row r="7668" spans="2:6" ht="13.15" customHeight="1" x14ac:dyDescent="0.3">
      <c r="B7668" s="1172" t="s">
        <v>8419</v>
      </c>
      <c r="C7668" s="1207">
        <v>6140805.5907786926</v>
      </c>
      <c r="D7668" s="1208">
        <v>88514.00111056937</v>
      </c>
      <c r="E7668" s="1207">
        <v>309563.38933414902</v>
      </c>
      <c r="F7668" s="1211">
        <v>6538882.9812234109</v>
      </c>
    </row>
    <row r="7669" spans="2:6" ht="13.15" customHeight="1" x14ac:dyDescent="0.3">
      <c r="B7669" s="1173" t="s">
        <v>8420</v>
      </c>
      <c r="C7669" s="1206">
        <v>5413860.0452344725</v>
      </c>
      <c r="D7669" s="1206">
        <v>157650.61278882483</v>
      </c>
      <c r="E7669" s="1206">
        <v>121194.88108705565</v>
      </c>
      <c r="F7669" s="1210">
        <v>5692705.5391103532</v>
      </c>
    </row>
    <row r="7670" spans="2:6" ht="13.15" customHeight="1" x14ac:dyDescent="0.3">
      <c r="B7670" s="1172" t="s">
        <v>8421</v>
      </c>
      <c r="C7670" s="1207">
        <v>8121199.6915625716</v>
      </c>
      <c r="D7670" s="1208">
        <v>728361.87336756149</v>
      </c>
      <c r="E7670" s="1207">
        <v>5716163.0491314568</v>
      </c>
      <c r="F7670" s="1211">
        <v>14565724.61406159</v>
      </c>
    </row>
    <row r="7671" spans="2:6" ht="13.15" customHeight="1" x14ac:dyDescent="0.3">
      <c r="B7671" s="1173" t="s">
        <v>8422</v>
      </c>
      <c r="C7671" s="1206">
        <v>23768415.822804309</v>
      </c>
      <c r="D7671" s="1206">
        <v>536572.15617583622</v>
      </c>
      <c r="E7671" s="1206">
        <v>319626.03127238265</v>
      </c>
      <c r="F7671" s="1210">
        <v>24624614.010252528</v>
      </c>
    </row>
    <row r="7672" spans="2:6" ht="13.15" customHeight="1" x14ac:dyDescent="0.3">
      <c r="B7672" s="1172" t="s">
        <v>8423</v>
      </c>
      <c r="C7672" s="1207">
        <v>1559710.549727954</v>
      </c>
      <c r="D7672" s="1208">
        <v>28425.80003868842</v>
      </c>
      <c r="E7672" s="1207">
        <v>455329.72390068031</v>
      </c>
      <c r="F7672" s="1211">
        <v>2043466.0736673228</v>
      </c>
    </row>
    <row r="7673" spans="2:6" ht="13.15" customHeight="1" x14ac:dyDescent="0.3">
      <c r="B7673" s="1173" t="s">
        <v>8424</v>
      </c>
      <c r="C7673" s="1206">
        <v>175182.40701225289</v>
      </c>
      <c r="D7673" s="1206">
        <v>31662.401033192538</v>
      </c>
      <c r="E7673" s="1206">
        <v>493.91698863802611</v>
      </c>
      <c r="F7673" s="1210">
        <v>207338.72503408344</v>
      </c>
    </row>
    <row r="7674" spans="2:6" ht="13.15" customHeight="1" x14ac:dyDescent="0.3">
      <c r="B7674" s="1172" t="s">
        <v>8425</v>
      </c>
      <c r="C7674" s="1207">
        <v>86071499.538826108</v>
      </c>
      <c r="D7674" s="1208">
        <v>3114060.4664165522</v>
      </c>
      <c r="E7674" s="1207">
        <v>12139988.954673033</v>
      </c>
      <c r="F7674" s="1211">
        <v>101325548.9599157</v>
      </c>
    </row>
    <row r="7675" spans="2:6" ht="13.15" customHeight="1" x14ac:dyDescent="0.3">
      <c r="B7675" s="1173" t="s">
        <v>8426</v>
      </c>
      <c r="C7675" s="1206">
        <v>7782304.341442219</v>
      </c>
      <c r="D7675" s="1206">
        <v>461074.91993446799</v>
      </c>
      <c r="E7675" s="1206">
        <v>782364.51000263332</v>
      </c>
      <c r="F7675" s="1210">
        <v>9025743.77137932</v>
      </c>
    </row>
    <row r="7676" spans="2:6" ht="13.15" customHeight="1" x14ac:dyDescent="0.3">
      <c r="B7676" s="1172" t="s">
        <v>8427</v>
      </c>
      <c r="C7676" s="1207">
        <v>8341304.1655327594</v>
      </c>
      <c r="D7676" s="1208">
        <v>298428.68387151731</v>
      </c>
      <c r="E7676" s="1207">
        <v>159288.22883576341</v>
      </c>
      <c r="F7676" s="1211">
        <v>8799021.0782400407</v>
      </c>
    </row>
    <row r="7677" spans="2:6" ht="13.15" customHeight="1" x14ac:dyDescent="0.3">
      <c r="B7677" s="1173" t="s">
        <v>8428</v>
      </c>
      <c r="C7677" s="1206">
        <v>11076225.141725613</v>
      </c>
      <c r="D7677" s="1206">
        <v>617698.26371199416</v>
      </c>
      <c r="E7677" s="1206">
        <v>2495392.1058464674</v>
      </c>
      <c r="F7677" s="1210">
        <v>14189315.511284076</v>
      </c>
    </row>
    <row r="7678" spans="2:6" ht="13.15" customHeight="1" x14ac:dyDescent="0.3">
      <c r="B7678" s="1172" t="s">
        <v>8429</v>
      </c>
      <c r="C7678" s="1207">
        <v>260457871.13963604</v>
      </c>
      <c r="D7678" s="1208">
        <v>8269656.2627404137</v>
      </c>
      <c r="E7678" s="1207">
        <v>98599585.85211958</v>
      </c>
      <c r="F7678" s="1211">
        <v>367327113.25449604</v>
      </c>
    </row>
    <row r="7679" spans="2:6" ht="13.15" customHeight="1" x14ac:dyDescent="0.3">
      <c r="B7679" s="1173" t="s">
        <v>8430</v>
      </c>
      <c r="C7679" s="1206">
        <v>17447375.799246054</v>
      </c>
      <c r="D7679" s="1206">
        <v>447889.28892642329</v>
      </c>
      <c r="E7679" s="1206">
        <v>181452.75370089486</v>
      </c>
      <c r="F7679" s="1210">
        <v>18076717.84187337</v>
      </c>
    </row>
    <row r="7680" spans="2:6" ht="13.15" customHeight="1" x14ac:dyDescent="0.3">
      <c r="B7680" s="1172" t="s">
        <v>8431</v>
      </c>
      <c r="C7680" s="1207">
        <v>17747766.520545322</v>
      </c>
      <c r="D7680" s="1208">
        <v>568895.94958616653</v>
      </c>
      <c r="E7680" s="1207">
        <v>6032872.3504867423</v>
      </c>
      <c r="F7680" s="1211">
        <v>24349534.820618235</v>
      </c>
    </row>
    <row r="7681" spans="2:6" ht="13.15" customHeight="1" x14ac:dyDescent="0.3">
      <c r="B7681" s="1173" t="s">
        <v>8432</v>
      </c>
      <c r="C7681" s="1206">
        <v>32623251.580521852</v>
      </c>
      <c r="D7681" s="1206">
        <v>1413240.7159828716</v>
      </c>
      <c r="E7681" s="1206">
        <v>5707396.0225831307</v>
      </c>
      <c r="F7681" s="1210">
        <v>39743888.319087848</v>
      </c>
    </row>
    <row r="7682" spans="2:6" ht="13.15" customHeight="1" x14ac:dyDescent="0.3">
      <c r="B7682" s="1172" t="s">
        <v>8433</v>
      </c>
      <c r="C7682" s="1207">
        <v>40153773.881020516</v>
      </c>
      <c r="D7682" s="1208">
        <v>1594124.4950409415</v>
      </c>
      <c r="E7682" s="1207">
        <v>5545329.5106862783</v>
      </c>
      <c r="F7682" s="1211">
        <v>47293227.886747733</v>
      </c>
    </row>
    <row r="7683" spans="2:6" ht="13.15" customHeight="1" x14ac:dyDescent="0.3">
      <c r="B7683" s="1173" t="s">
        <v>8434</v>
      </c>
      <c r="C7683" s="1206">
        <v>22476053.015032701</v>
      </c>
      <c r="D7683" s="1206">
        <v>898269.3534007913</v>
      </c>
      <c r="E7683" s="1206">
        <v>1932203.2595519584</v>
      </c>
      <c r="F7683" s="1210">
        <v>25306525.627985451</v>
      </c>
    </row>
    <row r="7684" spans="2:6" ht="13.15" customHeight="1" x14ac:dyDescent="0.3">
      <c r="B7684" s="1172" t="s">
        <v>8435</v>
      </c>
      <c r="C7684" s="1207">
        <v>405534710.43956584</v>
      </c>
      <c r="D7684" s="1208">
        <v>16758740.000729965</v>
      </c>
      <c r="E7684" s="1207">
        <v>217241807.97057924</v>
      </c>
      <c r="F7684" s="1211">
        <v>639535258.41087508</v>
      </c>
    </row>
    <row r="7685" spans="2:6" ht="13.15" customHeight="1" x14ac:dyDescent="0.3">
      <c r="B7685" s="1173" t="s">
        <v>8436</v>
      </c>
      <c r="C7685" s="1206">
        <v>70999668.180109411</v>
      </c>
      <c r="D7685" s="1206">
        <v>3565974.3983187503</v>
      </c>
      <c r="E7685" s="1206">
        <v>6693040.8158962773</v>
      </c>
      <c r="F7685" s="1210">
        <v>81258683.394324437</v>
      </c>
    </row>
    <row r="7686" spans="2:6" ht="13.15" customHeight="1" x14ac:dyDescent="0.3">
      <c r="B7686" s="1172" t="s">
        <v>8437</v>
      </c>
      <c r="C7686" s="1207">
        <v>95817676.491380751</v>
      </c>
      <c r="D7686" s="1208">
        <v>5162786.6794029502</v>
      </c>
      <c r="E7686" s="1207">
        <v>18939494.181369558</v>
      </c>
      <c r="F7686" s="1211">
        <v>119919957.35215326</v>
      </c>
    </row>
    <row r="7687" spans="2:6" ht="13.15" customHeight="1" x14ac:dyDescent="0.3">
      <c r="B7687" s="1173" t="s">
        <v>8438</v>
      </c>
      <c r="C7687" s="1206">
        <v>72585185.023621663</v>
      </c>
      <c r="D7687" s="1206">
        <v>4574513.3403844731</v>
      </c>
      <c r="E7687" s="1206">
        <v>10004041.6463689</v>
      </c>
      <c r="F7687" s="1210">
        <v>87163740.010375038</v>
      </c>
    </row>
    <row r="7688" spans="2:6" ht="13.15" customHeight="1" x14ac:dyDescent="0.3">
      <c r="B7688" s="1172" t="s">
        <v>8439</v>
      </c>
      <c r="C7688" s="1207">
        <v>43510776.732776754</v>
      </c>
      <c r="D7688" s="1208">
        <v>2865489.5100386348</v>
      </c>
      <c r="E7688" s="1207">
        <v>6906502.9917490995</v>
      </c>
      <c r="F7688" s="1211">
        <v>53282769.234564491</v>
      </c>
    </row>
    <row r="7689" spans="2:6" ht="13.15" customHeight="1" x14ac:dyDescent="0.3">
      <c r="B7689" s="1173" t="s">
        <v>8440</v>
      </c>
      <c r="C7689" s="1206">
        <v>54481318.957099803</v>
      </c>
      <c r="D7689" s="1206">
        <v>4437000.0146527579</v>
      </c>
      <c r="E7689" s="1206">
        <v>41917056.266923033</v>
      </c>
      <c r="F7689" s="1210">
        <v>100835375.23867559</v>
      </c>
    </row>
    <row r="7690" spans="2:6" ht="13.15" customHeight="1" x14ac:dyDescent="0.3">
      <c r="B7690" s="1172" t="s">
        <v>8441</v>
      </c>
      <c r="C7690" s="1207">
        <v>46295262.177983977</v>
      </c>
      <c r="D7690" s="1208">
        <v>3245410.1780804708</v>
      </c>
      <c r="E7690" s="1207">
        <v>14067434.972270358</v>
      </c>
      <c r="F7690" s="1211">
        <v>63608107.328334808</v>
      </c>
    </row>
    <row r="7691" spans="2:6" ht="13.15" customHeight="1" x14ac:dyDescent="0.3">
      <c r="B7691" s="1173" t="s">
        <v>8442</v>
      </c>
      <c r="C7691" s="1206">
        <v>52949599.36094746</v>
      </c>
      <c r="D7691" s="1206">
        <v>4314952.0128034782</v>
      </c>
      <c r="E7691" s="1206">
        <v>15824050.742361505</v>
      </c>
      <c r="F7691" s="1210">
        <v>73088602.116112441</v>
      </c>
    </row>
    <row r="7692" spans="2:6" ht="13.15" customHeight="1" x14ac:dyDescent="0.3">
      <c r="B7692" s="1172" t="s">
        <v>8443</v>
      </c>
      <c r="C7692" s="1207">
        <v>89651883.854239404</v>
      </c>
      <c r="D7692" s="1208">
        <v>2414448.0531871286</v>
      </c>
      <c r="E7692" s="1207">
        <v>14422190.849359626</v>
      </c>
      <c r="F7692" s="1211">
        <v>106488522.75678617</v>
      </c>
    </row>
    <row r="7693" spans="2:6" ht="13.15" customHeight="1" x14ac:dyDescent="0.3">
      <c r="B7693" s="1173" t="s">
        <v>8444</v>
      </c>
      <c r="C7693" s="1206">
        <v>5448814.6018947512</v>
      </c>
      <c r="D7693" s="1206">
        <v>127578.36789641045</v>
      </c>
      <c r="E7693" s="1206">
        <v>122614.89242938998</v>
      </c>
      <c r="F7693" s="1210">
        <v>5699007.8622205518</v>
      </c>
    </row>
    <row r="7694" spans="2:6" ht="13.15" customHeight="1" x14ac:dyDescent="0.3">
      <c r="B7694" s="1172" t="s">
        <v>8445</v>
      </c>
      <c r="C7694" s="1207">
        <v>1623611.8486225251</v>
      </c>
      <c r="D7694" s="1208">
        <v>21628.937950229745</v>
      </c>
      <c r="E7694" s="1207">
        <v>337654.00135767058</v>
      </c>
      <c r="F7694" s="1211">
        <v>1982894.7879304255</v>
      </c>
    </row>
    <row r="7695" spans="2:6" ht="13.15" customHeight="1" x14ac:dyDescent="0.3">
      <c r="B7695" s="1173" t="s">
        <v>8446</v>
      </c>
      <c r="C7695" s="1206">
        <v>23863994.688672263</v>
      </c>
      <c r="D7695" s="1206">
        <v>1776204.4092491544</v>
      </c>
      <c r="E7695" s="1206">
        <v>4334924.1904052151</v>
      </c>
      <c r="F7695" s="1210">
        <v>29975123.288326632</v>
      </c>
    </row>
    <row r="7696" spans="2:6" ht="13.15" customHeight="1" x14ac:dyDescent="0.3">
      <c r="B7696" s="1172" t="s">
        <v>8447</v>
      </c>
      <c r="C7696" s="1207">
        <v>9725968.849485416</v>
      </c>
      <c r="D7696" s="1208">
        <v>338787.69105516013</v>
      </c>
      <c r="E7696" s="1207">
        <v>2017589.1589627569</v>
      </c>
      <c r="F7696" s="1211">
        <v>12082345.699503332</v>
      </c>
    </row>
    <row r="7697" spans="2:6" ht="13.15" customHeight="1" x14ac:dyDescent="0.3">
      <c r="B7697" s="1173" t="s">
        <v>8448</v>
      </c>
      <c r="C7697" s="1206">
        <v>43827825.484984435</v>
      </c>
      <c r="D7697" s="1206">
        <v>2038059.501882775</v>
      </c>
      <c r="E7697" s="1206">
        <v>3488597.4303739583</v>
      </c>
      <c r="F7697" s="1210">
        <v>49354482.417241171</v>
      </c>
    </row>
    <row r="7698" spans="2:6" ht="13.15" customHeight="1" x14ac:dyDescent="0.3">
      <c r="B7698" s="1172" t="s">
        <v>8449</v>
      </c>
      <c r="C7698" s="1207">
        <v>27446700.205113806</v>
      </c>
      <c r="D7698" s="1208">
        <v>1205366.4990662849</v>
      </c>
      <c r="E7698" s="1207">
        <v>866639.09618899669</v>
      </c>
      <c r="F7698" s="1211">
        <v>29518705.800369088</v>
      </c>
    </row>
    <row r="7699" spans="2:6" ht="13.15" customHeight="1" x14ac:dyDescent="0.3">
      <c r="B7699" s="1173" t="s">
        <v>8450</v>
      </c>
      <c r="C7699" s="1206">
        <v>99697905.363145456</v>
      </c>
      <c r="D7699" s="1206">
        <v>4604121.2033950621</v>
      </c>
      <c r="E7699" s="1206">
        <v>27201283.190912291</v>
      </c>
      <c r="F7699" s="1210">
        <v>131503309.75745282</v>
      </c>
    </row>
    <row r="7700" spans="2:6" ht="13.15" customHeight="1" x14ac:dyDescent="0.3">
      <c r="B7700" s="1172" t="s">
        <v>8451</v>
      </c>
      <c r="C7700" s="1207">
        <v>7196269.3524347451</v>
      </c>
      <c r="D7700" s="1208">
        <v>160338.39883208694</v>
      </c>
      <c r="E7700" s="1207">
        <v>4316295.1101130135</v>
      </c>
      <c r="F7700" s="1211">
        <v>11672902.861379845</v>
      </c>
    </row>
    <row r="7701" spans="2:6" ht="13.15" customHeight="1" x14ac:dyDescent="0.3">
      <c r="B7701" s="1173" t="s">
        <v>8452</v>
      </c>
      <c r="C7701" s="1206">
        <v>1518157228.1681528</v>
      </c>
      <c r="D7701" s="1206">
        <v>31002669.173086707</v>
      </c>
      <c r="E7701" s="1206">
        <v>276945460.36305535</v>
      </c>
      <c r="F7701" s="1210">
        <v>1826105357.7042947</v>
      </c>
    </row>
    <row r="7702" spans="2:6" ht="13.15" customHeight="1" x14ac:dyDescent="0.3">
      <c r="B7702" s="1172" t="s">
        <v>8453</v>
      </c>
      <c r="C7702" s="1207">
        <v>77180889.977026567</v>
      </c>
      <c r="D7702" s="1208">
        <v>1562996.8367807532</v>
      </c>
      <c r="E7702" s="1207">
        <v>7530966.8768644277</v>
      </c>
      <c r="F7702" s="1211">
        <v>86274853.690671757</v>
      </c>
    </row>
    <row r="7703" spans="2:6" ht="13.15" customHeight="1" x14ac:dyDescent="0.3">
      <c r="B7703" s="1173" t="s">
        <v>8454</v>
      </c>
      <c r="C7703" s="1206">
        <v>53079176.994817004</v>
      </c>
      <c r="D7703" s="1206">
        <v>1118935.1803347871</v>
      </c>
      <c r="E7703" s="1206">
        <v>4619976.3876334112</v>
      </c>
      <c r="F7703" s="1210">
        <v>58818088.562785201</v>
      </c>
    </row>
    <row r="7704" spans="2:6" ht="13.15" customHeight="1" x14ac:dyDescent="0.3">
      <c r="B7704" s="1172" t="s">
        <v>8455</v>
      </c>
      <c r="C7704" s="1207">
        <v>41582268.302035481</v>
      </c>
      <c r="D7704" s="1208">
        <v>1366675.8781967233</v>
      </c>
      <c r="E7704" s="1207">
        <v>16012915.078505849</v>
      </c>
      <c r="F7704" s="1211">
        <v>58961859.258738056</v>
      </c>
    </row>
    <row r="7705" spans="2:6" ht="13.15" customHeight="1" x14ac:dyDescent="0.3">
      <c r="B7705" s="1173" t="s">
        <v>8456</v>
      </c>
      <c r="C7705" s="1206">
        <v>233509546.44940501</v>
      </c>
      <c r="D7705" s="1206">
        <v>9262406.2208242528</v>
      </c>
      <c r="E7705" s="1206">
        <v>202460507.45057631</v>
      </c>
      <c r="F7705" s="1210">
        <v>445232460.12080556</v>
      </c>
    </row>
    <row r="7706" spans="2:6" ht="13.15" customHeight="1" x14ac:dyDescent="0.3">
      <c r="B7706" s="1172" t="s">
        <v>8457</v>
      </c>
      <c r="C7706" s="1207">
        <v>32172119.333625142</v>
      </c>
      <c r="D7706" s="1208">
        <v>941499.08494477673</v>
      </c>
      <c r="E7706" s="1207">
        <v>54522076.364409335</v>
      </c>
      <c r="F7706" s="1211">
        <v>87635694.78297925</v>
      </c>
    </row>
    <row r="7707" spans="2:6" ht="13.15" customHeight="1" x14ac:dyDescent="0.3">
      <c r="B7707" s="1173" t="s">
        <v>8458</v>
      </c>
      <c r="C7707" s="1206">
        <v>1818569659.5240929</v>
      </c>
      <c r="D7707" s="1206">
        <v>29645435.726486973</v>
      </c>
      <c r="E7707" s="1206">
        <v>308451263.06041402</v>
      </c>
      <c r="F7707" s="1210">
        <v>2156666358.3109937</v>
      </c>
    </row>
    <row r="7708" spans="2:6" ht="13.15" customHeight="1" x14ac:dyDescent="0.3">
      <c r="B7708" s="1172" t="s">
        <v>8459</v>
      </c>
      <c r="C7708" s="1207">
        <v>111416283.94226678</v>
      </c>
      <c r="D7708" s="1208">
        <v>3339904.8549417551</v>
      </c>
      <c r="E7708" s="1207">
        <v>39191483.681154713</v>
      </c>
      <c r="F7708" s="1211">
        <v>153947672.47836325</v>
      </c>
    </row>
    <row r="7709" spans="2:6" ht="13.15" customHeight="1" x14ac:dyDescent="0.3">
      <c r="B7709" s="1173" t="s">
        <v>8460</v>
      </c>
      <c r="C7709" s="1206">
        <v>64158542.58499255</v>
      </c>
      <c r="D7709" s="1206">
        <v>1632344.5311325644</v>
      </c>
      <c r="E7709" s="1206">
        <v>11417107.185386371</v>
      </c>
      <c r="F7709" s="1210">
        <v>77207994.301511481</v>
      </c>
    </row>
    <row r="7710" spans="2:6" ht="13.15" customHeight="1" x14ac:dyDescent="0.3">
      <c r="B7710" s="1172" t="s">
        <v>8461</v>
      </c>
      <c r="C7710" s="1207">
        <v>159392232.20592016</v>
      </c>
      <c r="D7710" s="1208">
        <v>3895516.6682722201</v>
      </c>
      <c r="E7710" s="1207">
        <v>15944580.862709446</v>
      </c>
      <c r="F7710" s="1211">
        <v>179232329.73690182</v>
      </c>
    </row>
    <row r="7711" spans="2:6" ht="13.15" customHeight="1" x14ac:dyDescent="0.3">
      <c r="B7711" s="1173" t="s">
        <v>8462</v>
      </c>
      <c r="C7711" s="1206">
        <v>38081760.610240355</v>
      </c>
      <c r="D7711" s="1206">
        <v>1747300.1551504084</v>
      </c>
      <c r="E7711" s="1206">
        <v>2570899.6654845057</v>
      </c>
      <c r="F7711" s="1210">
        <v>42399960.430875264</v>
      </c>
    </row>
    <row r="7712" spans="2:6" ht="13.15" customHeight="1" x14ac:dyDescent="0.3">
      <c r="B7712" s="1172" t="s">
        <v>8463</v>
      </c>
      <c r="C7712" s="1207">
        <v>117920698.84705456</v>
      </c>
      <c r="D7712" s="1208">
        <v>3417400.3404927747</v>
      </c>
      <c r="E7712" s="1207">
        <v>19165893.087486386</v>
      </c>
      <c r="F7712" s="1211">
        <v>140503992.27503371</v>
      </c>
    </row>
    <row r="7713" spans="2:6" ht="13.15" customHeight="1" x14ac:dyDescent="0.3">
      <c r="B7713" s="1173" t="s">
        <v>8464</v>
      </c>
      <c r="C7713" s="1206">
        <v>56555107.263960354</v>
      </c>
      <c r="D7713" s="1206">
        <v>1560857.865688734</v>
      </c>
      <c r="E7713" s="1206">
        <v>2927601.0436480651</v>
      </c>
      <c r="F7713" s="1210">
        <v>61043566.173297152</v>
      </c>
    </row>
    <row r="7714" spans="2:6" ht="13.15" customHeight="1" x14ac:dyDescent="0.3">
      <c r="B7714" s="1172" t="s">
        <v>8465</v>
      </c>
      <c r="C7714" s="1207">
        <v>769261040.28869963</v>
      </c>
      <c r="D7714" s="1208">
        <v>13237655.850987164</v>
      </c>
      <c r="E7714" s="1207">
        <v>67635884.338717431</v>
      </c>
      <c r="F7714" s="1211">
        <v>850134580.47840428</v>
      </c>
    </row>
    <row r="7715" spans="2:6" ht="13.15" customHeight="1" x14ac:dyDescent="0.3">
      <c r="B7715" s="1173" t="s">
        <v>8466</v>
      </c>
      <c r="C7715" s="1206">
        <v>22849356.756865509</v>
      </c>
      <c r="D7715" s="1206">
        <v>752453.44250926166</v>
      </c>
      <c r="E7715" s="1206">
        <v>1390438.0626396232</v>
      </c>
      <c r="F7715" s="1210">
        <v>24992248.262014393</v>
      </c>
    </row>
    <row r="7716" spans="2:6" ht="13.15" customHeight="1" x14ac:dyDescent="0.3">
      <c r="B7716" s="1172" t="s">
        <v>8467</v>
      </c>
      <c r="C7716" s="1207">
        <v>27549652.297777291</v>
      </c>
      <c r="D7716" s="1208">
        <v>604737.78755574045</v>
      </c>
      <c r="E7716" s="1207">
        <v>1598427.4253602447</v>
      </c>
      <c r="F7716" s="1211">
        <v>29752817.510693274</v>
      </c>
    </row>
    <row r="7717" spans="2:6" ht="13.15" customHeight="1" x14ac:dyDescent="0.3">
      <c r="B7717" s="1173" t="s">
        <v>8468</v>
      </c>
      <c r="C7717" s="1206">
        <v>15773380.23418743</v>
      </c>
      <c r="D7717" s="1206">
        <v>861794.26741055329</v>
      </c>
      <c r="E7717" s="1206">
        <v>3945408.9052405525</v>
      </c>
      <c r="F7717" s="1210">
        <v>20580583.406838536</v>
      </c>
    </row>
    <row r="7718" spans="2:6" ht="13.15" customHeight="1" x14ac:dyDescent="0.3">
      <c r="B7718" s="1172" t="s">
        <v>8469</v>
      </c>
      <c r="C7718" s="1207">
        <v>12621325.779099463</v>
      </c>
      <c r="D7718" s="1208">
        <v>411329.76986676344</v>
      </c>
      <c r="E7718" s="1207">
        <v>970052.9656850833</v>
      </c>
      <c r="F7718" s="1211">
        <v>14002708.514651308</v>
      </c>
    </row>
    <row r="7719" spans="2:6" ht="13.15" customHeight="1" x14ac:dyDescent="0.3">
      <c r="B7719" s="1173" t="s">
        <v>8470</v>
      </c>
      <c r="C7719" s="1206">
        <v>27887455.318002</v>
      </c>
      <c r="D7719" s="1206">
        <v>974709.42558403662</v>
      </c>
      <c r="E7719" s="1206">
        <v>5210681.6988515994</v>
      </c>
      <c r="F7719" s="1210">
        <v>34072846.442437634</v>
      </c>
    </row>
    <row r="7720" spans="2:6" ht="13.15" customHeight="1" x14ac:dyDescent="0.3">
      <c r="B7720" s="1172" t="s">
        <v>8471</v>
      </c>
      <c r="C7720" s="1207">
        <v>348664466.00071502</v>
      </c>
      <c r="D7720" s="1208">
        <v>6564234.9100232394</v>
      </c>
      <c r="E7720" s="1207">
        <v>57753379.952291161</v>
      </c>
      <c r="F7720" s="1211">
        <v>412982080.86302936</v>
      </c>
    </row>
    <row r="7721" spans="2:6" ht="13.15" customHeight="1" x14ac:dyDescent="0.3">
      <c r="B7721" s="1173" t="s">
        <v>8472</v>
      </c>
      <c r="C7721" s="1206">
        <v>22086091.242291473</v>
      </c>
      <c r="D7721" s="1206">
        <v>653329.01900801342</v>
      </c>
      <c r="E7721" s="1206">
        <v>3592527.8792129117</v>
      </c>
      <c r="F7721" s="1210">
        <v>26331948.140512399</v>
      </c>
    </row>
    <row r="7722" spans="2:6" ht="13.15" customHeight="1" x14ac:dyDescent="0.3">
      <c r="B7722" s="1172" t="s">
        <v>8473</v>
      </c>
      <c r="C7722" s="1207">
        <v>14544509.101599531</v>
      </c>
      <c r="D7722" s="1208">
        <v>430960.4585073429</v>
      </c>
      <c r="E7722" s="1207">
        <v>5682021.0372918537</v>
      </c>
      <c r="F7722" s="1211">
        <v>20657490.597398728</v>
      </c>
    </row>
    <row r="7723" spans="2:6" ht="13.15" customHeight="1" x14ac:dyDescent="0.3">
      <c r="B7723" s="1173" t="s">
        <v>8474</v>
      </c>
      <c r="C7723" s="1206">
        <v>2691227.780367502</v>
      </c>
      <c r="D7723" s="1206">
        <v>109087.52569302604</v>
      </c>
      <c r="E7723" s="1206">
        <v>528985.09483132593</v>
      </c>
      <c r="F7723" s="1210">
        <v>3329300.400891854</v>
      </c>
    </row>
    <row r="7724" spans="2:6" ht="13.15" customHeight="1" x14ac:dyDescent="0.3">
      <c r="B7724" s="1172" t="s">
        <v>8475</v>
      </c>
      <c r="C7724" s="1207">
        <v>250711011.48089659</v>
      </c>
      <c r="D7724" s="1208">
        <v>4717092.6502814973</v>
      </c>
      <c r="E7724" s="1207">
        <v>17771671.014643211</v>
      </c>
      <c r="F7724" s="1211">
        <v>273199775.14582127</v>
      </c>
    </row>
    <row r="7725" spans="2:6" ht="13.15" customHeight="1" x14ac:dyDescent="0.3">
      <c r="B7725" s="1173" t="s">
        <v>8476</v>
      </c>
      <c r="C7725" s="1206">
        <v>18707924.498807333</v>
      </c>
      <c r="D7725" s="1206">
        <v>554486.03907150484</v>
      </c>
      <c r="E7725" s="1206">
        <v>2886883.058965683</v>
      </c>
      <c r="F7725" s="1210">
        <v>22149293.59684452</v>
      </c>
    </row>
    <row r="7726" spans="2:6" ht="13.15" customHeight="1" x14ac:dyDescent="0.3">
      <c r="B7726" s="1172" t="s">
        <v>8477</v>
      </c>
      <c r="C7726" s="1207">
        <v>91993292.985530272</v>
      </c>
      <c r="D7726" s="1208">
        <v>2429646.0056830635</v>
      </c>
      <c r="E7726" s="1207">
        <v>7026733.9991887696</v>
      </c>
      <c r="F7726" s="1211">
        <v>101449672.9904021</v>
      </c>
    </row>
    <row r="7727" spans="2:6" ht="13.15" customHeight="1" x14ac:dyDescent="0.3">
      <c r="B7727" s="1173" t="s">
        <v>8478</v>
      </c>
      <c r="C7727" s="1206">
        <v>14305425.395692704</v>
      </c>
      <c r="D7727" s="1206">
        <v>655270.97960471595</v>
      </c>
      <c r="E7727" s="1206">
        <v>1215961.8864032405</v>
      </c>
      <c r="F7727" s="1210">
        <v>16176658.26170066</v>
      </c>
    </row>
    <row r="7728" spans="2:6" ht="13.15" customHeight="1" x14ac:dyDescent="0.3">
      <c r="B7728" s="1172" t="s">
        <v>8479</v>
      </c>
      <c r="C7728" s="1207">
        <v>805723421.82866323</v>
      </c>
      <c r="D7728" s="1208">
        <v>17627514.068546057</v>
      </c>
      <c r="E7728" s="1207">
        <v>133631173.57589531</v>
      </c>
      <c r="F7728" s="1211">
        <v>956982109.4731046</v>
      </c>
    </row>
    <row r="7729" spans="2:6" ht="13.15" customHeight="1" x14ac:dyDescent="0.3">
      <c r="B7729" s="1173" t="s">
        <v>8480</v>
      </c>
      <c r="C7729" s="1206">
        <v>51110661.98164814</v>
      </c>
      <c r="D7729" s="1206">
        <v>3156896.1769699017</v>
      </c>
      <c r="E7729" s="1206">
        <v>6604572.8745477516</v>
      </c>
      <c r="F7729" s="1210">
        <v>60872131.03316579</v>
      </c>
    </row>
    <row r="7730" spans="2:6" ht="13.15" customHeight="1" x14ac:dyDescent="0.3">
      <c r="B7730" s="1172" t="s">
        <v>8481</v>
      </c>
      <c r="C7730" s="1207">
        <v>22668576.159138136</v>
      </c>
      <c r="D7730" s="1208">
        <v>1334098.7855781275</v>
      </c>
      <c r="E7730" s="1207">
        <v>6454692.4263924649</v>
      </c>
      <c r="F7730" s="1211">
        <v>30457367.371108729</v>
      </c>
    </row>
    <row r="7731" spans="2:6" ht="13.15" customHeight="1" x14ac:dyDescent="0.3">
      <c r="B7731" s="1173" t="s">
        <v>8482</v>
      </c>
      <c r="C7731" s="1206">
        <v>6456762.013090739</v>
      </c>
      <c r="D7731" s="1206">
        <v>132658.42423995826</v>
      </c>
      <c r="E7731" s="1206">
        <v>546306.21901988029</v>
      </c>
      <c r="F7731" s="1210">
        <v>7135726.6563505782</v>
      </c>
    </row>
    <row r="7732" spans="2:6" ht="13.15" customHeight="1" x14ac:dyDescent="0.3">
      <c r="B7732" s="1172" t="s">
        <v>8483</v>
      </c>
      <c r="C7732" s="1207">
        <v>127210418.4444713</v>
      </c>
      <c r="D7732" s="1208">
        <v>3015020.4759847247</v>
      </c>
      <c r="E7732" s="1207">
        <v>21531649.247328185</v>
      </c>
      <c r="F7732" s="1211">
        <v>151757088.16778421</v>
      </c>
    </row>
    <row r="7733" spans="2:6" ht="13.15" customHeight="1" x14ac:dyDescent="0.3">
      <c r="B7733" s="1173" t="s">
        <v>8484</v>
      </c>
      <c r="C7733" s="1206">
        <v>56066835.800612107</v>
      </c>
      <c r="D7733" s="1206">
        <v>1724066.9888811628</v>
      </c>
      <c r="E7733" s="1206">
        <v>22113338.5245956</v>
      </c>
      <c r="F7733" s="1210">
        <v>79904241.314088866</v>
      </c>
    </row>
    <row r="7734" spans="2:6" ht="13.15" customHeight="1" x14ac:dyDescent="0.3">
      <c r="B7734" s="1172" t="s">
        <v>8485</v>
      </c>
      <c r="C7734" s="1207">
        <v>15802873.14136954</v>
      </c>
      <c r="D7734" s="1208">
        <v>818606.75240127847</v>
      </c>
      <c r="E7734" s="1207">
        <v>2172212.4691185406</v>
      </c>
      <c r="F7734" s="1211">
        <v>18793692.362889361</v>
      </c>
    </row>
    <row r="7735" spans="2:6" ht="13.15" customHeight="1" x14ac:dyDescent="0.3">
      <c r="B7735" s="1173" t="s">
        <v>8486</v>
      </c>
      <c r="C7735" s="1206">
        <v>36010430.045644969</v>
      </c>
      <c r="D7735" s="1206">
        <v>1986442.7521095513</v>
      </c>
      <c r="E7735" s="1206">
        <v>3560250.7161772638</v>
      </c>
      <c r="F7735" s="1210">
        <v>41557123.513931781</v>
      </c>
    </row>
    <row r="7736" spans="2:6" ht="13.15" customHeight="1" x14ac:dyDescent="0.3">
      <c r="B7736" s="1172" t="s">
        <v>8487</v>
      </c>
      <c r="C7736" s="1207">
        <v>56508273.619685054</v>
      </c>
      <c r="D7736" s="1208">
        <v>2306162.6416536123</v>
      </c>
      <c r="E7736" s="1207">
        <v>13859301.656796588</v>
      </c>
      <c r="F7736" s="1211">
        <v>72673737.918135256</v>
      </c>
    </row>
    <row r="7737" spans="2:6" ht="13.15" customHeight="1" x14ac:dyDescent="0.3">
      <c r="B7737" s="1173" t="s">
        <v>8488</v>
      </c>
      <c r="C7737" s="1206">
        <v>15358158.332609676</v>
      </c>
      <c r="D7737" s="1206">
        <v>347413.9363144252</v>
      </c>
      <c r="E7737" s="1206">
        <v>2233801.3207390527</v>
      </c>
      <c r="F7737" s="1210">
        <v>17939373.589663152</v>
      </c>
    </row>
    <row r="7738" spans="2:6" ht="13.15" customHeight="1" x14ac:dyDescent="0.3">
      <c r="B7738" s="1172" t="s">
        <v>8489</v>
      </c>
      <c r="C7738" s="1207">
        <v>21896981.629109889</v>
      </c>
      <c r="D7738" s="1208">
        <v>1119258.8404342383</v>
      </c>
      <c r="E7738" s="1207">
        <v>6068881.5186425867</v>
      </c>
      <c r="F7738" s="1211">
        <v>29085121.988186713</v>
      </c>
    </row>
    <row r="7739" spans="2:6" ht="13.15" customHeight="1" x14ac:dyDescent="0.3">
      <c r="B7739" s="1173" t="s">
        <v>8490</v>
      </c>
      <c r="C7739" s="1206">
        <v>16126612.414187972</v>
      </c>
      <c r="D7739" s="1206">
        <v>700147.15600242745</v>
      </c>
      <c r="E7739" s="1206">
        <v>2395806.0930123255</v>
      </c>
      <c r="F7739" s="1210">
        <v>19222565.663202725</v>
      </c>
    </row>
    <row r="7740" spans="2:6" ht="13.15" customHeight="1" x14ac:dyDescent="0.3">
      <c r="B7740" s="1172" t="s">
        <v>8491</v>
      </c>
      <c r="C7740" s="1207">
        <v>6002625.858981031</v>
      </c>
      <c r="D7740" s="1208">
        <v>161717.47229931047</v>
      </c>
      <c r="E7740" s="1207">
        <v>109093.91486542401</v>
      </c>
      <c r="F7740" s="1211">
        <v>6273437.2461457653</v>
      </c>
    </row>
    <row r="7741" spans="2:6" ht="13.15" customHeight="1" x14ac:dyDescent="0.3">
      <c r="B7741" s="1173" t="s">
        <v>8492</v>
      </c>
      <c r="C7741" s="1206">
        <v>1174270340.0484657</v>
      </c>
      <c r="D7741" s="1206">
        <v>17190404.068149164</v>
      </c>
      <c r="E7741" s="1206">
        <v>508572002.56743073</v>
      </c>
      <c r="F7741" s="1210">
        <v>1700032746.6840456</v>
      </c>
    </row>
    <row r="7742" spans="2:6" ht="13.15" customHeight="1" x14ac:dyDescent="0.3">
      <c r="B7742" s="1172" t="s">
        <v>8493</v>
      </c>
      <c r="C7742" s="1207">
        <v>1347648218.0731316</v>
      </c>
      <c r="D7742" s="1208">
        <v>21103102.866048723</v>
      </c>
      <c r="E7742" s="1207">
        <v>203194855.14170352</v>
      </c>
      <c r="F7742" s="1211">
        <v>1571946176.080884</v>
      </c>
    </row>
    <row r="7743" spans="2:6" ht="13.15" customHeight="1" x14ac:dyDescent="0.3">
      <c r="B7743" s="1173" t="s">
        <v>8494</v>
      </c>
      <c r="C7743" s="1206">
        <v>2251269112.5144634</v>
      </c>
      <c r="D7743" s="1206">
        <v>41720335.634109445</v>
      </c>
      <c r="E7743" s="1206">
        <v>234498850.85519439</v>
      </c>
      <c r="F7743" s="1210">
        <v>2527488299.0037675</v>
      </c>
    </row>
    <row r="7744" spans="2:6" ht="13.15" customHeight="1" x14ac:dyDescent="0.3">
      <c r="B7744" s="1172" t="s">
        <v>8495</v>
      </c>
      <c r="C7744" s="1207">
        <v>2323867542.0380678</v>
      </c>
      <c r="D7744" s="1208">
        <v>52290497.52285222</v>
      </c>
      <c r="E7744" s="1207">
        <v>945152720.80876637</v>
      </c>
      <c r="F7744" s="1211">
        <v>3321310760.3696866</v>
      </c>
    </row>
    <row r="7745" spans="2:6" ht="13.15" customHeight="1" x14ac:dyDescent="0.3">
      <c r="B7745" s="1173" t="s">
        <v>8496</v>
      </c>
      <c r="C7745" s="1206">
        <v>1738717749.8697684</v>
      </c>
      <c r="D7745" s="1206">
        <v>32435329.495036583</v>
      </c>
      <c r="E7745" s="1206">
        <v>290973159.4543193</v>
      </c>
      <c r="F7745" s="1210">
        <v>2062126238.8191242</v>
      </c>
    </row>
    <row r="7746" spans="2:6" ht="13.15" customHeight="1" x14ac:dyDescent="0.3">
      <c r="B7746" s="1172" t="s">
        <v>8497</v>
      </c>
      <c r="C7746" s="1207">
        <v>0</v>
      </c>
      <c r="D7746" s="1208">
        <v>5868.0983248183502</v>
      </c>
      <c r="E7746" s="1207">
        <v>173797.04037700544</v>
      </c>
      <c r="F7746" s="1211">
        <v>179665.1387018238</v>
      </c>
    </row>
    <row r="7747" spans="2:6" ht="13.15" customHeight="1" x14ac:dyDescent="0.3">
      <c r="B7747" s="1173" t="s">
        <v>8498</v>
      </c>
      <c r="C7747" s="1206">
        <v>744509664.10106218</v>
      </c>
      <c r="D7747" s="1206">
        <v>13603996.867030349</v>
      </c>
      <c r="E7747" s="1206">
        <v>440817896.60515016</v>
      </c>
      <c r="F7747" s="1210">
        <v>1198931557.5732427</v>
      </c>
    </row>
    <row r="7748" spans="2:6" ht="13.15" customHeight="1" x14ac:dyDescent="0.3">
      <c r="B7748" s="1172" t="s">
        <v>8499</v>
      </c>
      <c r="C7748" s="1207">
        <v>422462137.20849019</v>
      </c>
      <c r="D7748" s="1208">
        <v>11542577.549274169</v>
      </c>
      <c r="E7748" s="1207">
        <v>111327192.18835108</v>
      </c>
      <c r="F7748" s="1211">
        <v>545331906.94611537</v>
      </c>
    </row>
    <row r="7749" spans="2:6" ht="13.15" customHeight="1" x14ac:dyDescent="0.3">
      <c r="B7749" s="1173" t="s">
        <v>8500</v>
      </c>
      <c r="C7749" s="1206">
        <v>14894327.750676215</v>
      </c>
      <c r="D7749" s="1206">
        <v>952587.96139551257</v>
      </c>
      <c r="E7749" s="1206">
        <v>2282483.3770360304</v>
      </c>
      <c r="F7749" s="1210">
        <v>18129399.089107759</v>
      </c>
    </row>
    <row r="7750" spans="2:6" ht="13.15" customHeight="1" x14ac:dyDescent="0.3">
      <c r="B7750" s="1172" t="s">
        <v>8501</v>
      </c>
      <c r="C7750" s="1207">
        <v>68701952.244643986</v>
      </c>
      <c r="D7750" s="1208">
        <v>5702440.6426126854</v>
      </c>
      <c r="E7750" s="1207">
        <v>21721260.841500834</v>
      </c>
      <c r="F7750" s="1211">
        <v>96125653.728757501</v>
      </c>
    </row>
    <row r="7751" spans="2:6" ht="13.15" customHeight="1" x14ac:dyDescent="0.3">
      <c r="B7751" s="1173" t="s">
        <v>8502</v>
      </c>
      <c r="C7751" s="1206">
        <v>75034325.190869376</v>
      </c>
      <c r="D7751" s="1206">
        <v>4493218.3667094689</v>
      </c>
      <c r="E7751" s="1206">
        <v>34340504.672635972</v>
      </c>
      <c r="F7751" s="1210">
        <v>113868048.23021482</v>
      </c>
    </row>
    <row r="7752" spans="2:6" ht="13.15" customHeight="1" x14ac:dyDescent="0.3">
      <c r="B7752" s="1172" t="s">
        <v>8503</v>
      </c>
      <c r="C7752" s="1207">
        <v>44334803.097795397</v>
      </c>
      <c r="D7752" s="1208">
        <v>4305214.0654634917</v>
      </c>
      <c r="E7752" s="1207">
        <v>71491705.822293177</v>
      </c>
      <c r="F7752" s="1211">
        <v>120131722.98555207</v>
      </c>
    </row>
    <row r="7753" spans="2:6" ht="13.15" customHeight="1" x14ac:dyDescent="0.3">
      <c r="B7753" s="1173" t="s">
        <v>8504</v>
      </c>
      <c r="C7753" s="1206">
        <v>14014046.396032419</v>
      </c>
      <c r="D7753" s="1206">
        <v>861400.24641991791</v>
      </c>
      <c r="E7753" s="1206">
        <v>1721600.5394093886</v>
      </c>
      <c r="F7753" s="1210">
        <v>16597047.181861725</v>
      </c>
    </row>
    <row r="7754" spans="2:6" ht="13.15" customHeight="1" x14ac:dyDescent="0.3">
      <c r="B7754" s="1172" t="s">
        <v>8505</v>
      </c>
      <c r="C7754" s="1207">
        <v>20053538.388991084</v>
      </c>
      <c r="D7754" s="1208">
        <v>2161176.9892780636</v>
      </c>
      <c r="E7754" s="1207">
        <v>3764882.2458933531</v>
      </c>
      <c r="F7754" s="1211">
        <v>25979597.624162499</v>
      </c>
    </row>
    <row r="7755" spans="2:6" ht="13.15" customHeight="1" x14ac:dyDescent="0.3">
      <c r="B7755" s="1173" t="s">
        <v>8506</v>
      </c>
      <c r="C7755" s="1206">
        <v>57158482.990061007</v>
      </c>
      <c r="D7755" s="1206">
        <v>4416792.3667044612</v>
      </c>
      <c r="E7755" s="1206">
        <v>28835647.388448209</v>
      </c>
      <c r="F7755" s="1210">
        <v>90410922.745213687</v>
      </c>
    </row>
    <row r="7756" spans="2:6" ht="13.15" customHeight="1" x14ac:dyDescent="0.3">
      <c r="B7756" s="1172" t="s">
        <v>8507</v>
      </c>
      <c r="C7756" s="1207">
        <v>5257793.4113958087</v>
      </c>
      <c r="D7756" s="1208">
        <v>531928.33735763468</v>
      </c>
      <c r="E7756" s="1207">
        <v>3395987.9950043289</v>
      </c>
      <c r="F7756" s="1211">
        <v>9185709.7437577732</v>
      </c>
    </row>
    <row r="7757" spans="2:6" ht="13.15" customHeight="1" x14ac:dyDescent="0.3">
      <c r="B7757" s="1173" t="s">
        <v>8508</v>
      </c>
      <c r="C7757" s="1206">
        <v>6465091.0285449438</v>
      </c>
      <c r="D7757" s="1206">
        <v>236426.66655940781</v>
      </c>
      <c r="E7757" s="1206">
        <v>358460.25450404745</v>
      </c>
      <c r="F7757" s="1210">
        <v>7059977.9496083986</v>
      </c>
    </row>
    <row r="7758" spans="2:6" ht="13.15" customHeight="1" x14ac:dyDescent="0.3">
      <c r="B7758" s="1172" t="s">
        <v>8509</v>
      </c>
      <c r="C7758" s="1207">
        <v>241521103.52769336</v>
      </c>
      <c r="D7758" s="1208">
        <v>8309367.9497251539</v>
      </c>
      <c r="E7758" s="1207">
        <v>115451075.00808981</v>
      </c>
      <c r="F7758" s="1211">
        <v>365281546.48550832</v>
      </c>
    </row>
    <row r="7759" spans="2:6" ht="13.15" customHeight="1" x14ac:dyDescent="0.3">
      <c r="B7759" s="1173" t="s">
        <v>8510</v>
      </c>
      <c r="C7759" s="1206">
        <v>37148910.879369199</v>
      </c>
      <c r="D7759" s="1206">
        <v>3068748.0524934935</v>
      </c>
      <c r="E7759" s="1206">
        <v>17415221.812432077</v>
      </c>
      <c r="F7759" s="1210">
        <v>57632880.744294763</v>
      </c>
    </row>
    <row r="7760" spans="2:6" ht="13.15" customHeight="1" x14ac:dyDescent="0.3">
      <c r="B7760" s="1172" t="s">
        <v>8511</v>
      </c>
      <c r="C7760" s="1207">
        <v>39648571.304289937</v>
      </c>
      <c r="D7760" s="1208">
        <v>2398138.3986104769</v>
      </c>
      <c r="E7760" s="1207">
        <v>6342021.1981257629</v>
      </c>
      <c r="F7760" s="1211">
        <v>48388730.901026182</v>
      </c>
    </row>
    <row r="7761" spans="2:6" ht="13.15" customHeight="1" x14ac:dyDescent="0.3">
      <c r="B7761" s="1173" t="s">
        <v>8512</v>
      </c>
      <c r="C7761" s="1206">
        <v>29855014.542512182</v>
      </c>
      <c r="D7761" s="1206">
        <v>1994126.1614269398</v>
      </c>
      <c r="E7761" s="1206">
        <v>10690030.603963539</v>
      </c>
      <c r="F7761" s="1210">
        <v>42539171.307902664</v>
      </c>
    </row>
    <row r="7762" spans="2:6" ht="13.15" customHeight="1" x14ac:dyDescent="0.3">
      <c r="B7762" s="1172" t="s">
        <v>8513</v>
      </c>
      <c r="C7762" s="1207">
        <v>54850799.544297889</v>
      </c>
      <c r="D7762" s="1208">
        <v>3228410.9867702061</v>
      </c>
      <c r="E7762" s="1207">
        <v>12878035.828731691</v>
      </c>
      <c r="F7762" s="1211">
        <v>70957246.359799787</v>
      </c>
    </row>
    <row r="7763" spans="2:6" ht="13.15" customHeight="1" x14ac:dyDescent="0.3">
      <c r="B7763" s="1173" t="s">
        <v>8514</v>
      </c>
      <c r="C7763" s="1206">
        <v>46848390.728885479</v>
      </c>
      <c r="D7763" s="1206">
        <v>2228540.5064984602</v>
      </c>
      <c r="E7763" s="1206">
        <v>20494136.202503029</v>
      </c>
      <c r="F7763" s="1210">
        <v>69571067.437886968</v>
      </c>
    </row>
    <row r="7764" spans="2:6" ht="13.15" customHeight="1" x14ac:dyDescent="0.3">
      <c r="B7764" s="1172" t="s">
        <v>8515</v>
      </c>
      <c r="C7764" s="1207">
        <v>17849216.659602303</v>
      </c>
      <c r="D7764" s="1208">
        <v>787577.59938875027</v>
      </c>
      <c r="E7764" s="1207">
        <v>2153663.2893325333</v>
      </c>
      <c r="F7764" s="1211">
        <v>20790457.548323587</v>
      </c>
    </row>
    <row r="7765" spans="2:6" ht="13.15" customHeight="1" x14ac:dyDescent="0.3">
      <c r="B7765" s="1173" t="s">
        <v>8516</v>
      </c>
      <c r="C7765" s="1206">
        <v>8665862.6857729182</v>
      </c>
      <c r="D7765" s="1206">
        <v>895891.15527874255</v>
      </c>
      <c r="E7765" s="1206">
        <v>6690537.7884671222</v>
      </c>
      <c r="F7765" s="1210">
        <v>16252291.629518783</v>
      </c>
    </row>
    <row r="7766" spans="2:6" ht="13.15" customHeight="1" x14ac:dyDescent="0.3">
      <c r="B7766" s="1172" t="s">
        <v>8517</v>
      </c>
      <c r="C7766" s="1207">
        <v>2618997.4660187243</v>
      </c>
      <c r="D7766" s="1208">
        <v>110227.37213022095</v>
      </c>
      <c r="E7766" s="1207">
        <v>11298.351115094847</v>
      </c>
      <c r="F7766" s="1211">
        <v>2740523.18926404</v>
      </c>
    </row>
    <row r="7767" spans="2:6" ht="13.15" customHeight="1" x14ac:dyDescent="0.3">
      <c r="B7767" s="1173" t="s">
        <v>8518</v>
      </c>
      <c r="C7767" s="1206">
        <v>10909917.915115383</v>
      </c>
      <c r="D7767" s="1206">
        <v>277432.99394195143</v>
      </c>
      <c r="E7767" s="1206">
        <v>230906.1921882772</v>
      </c>
      <c r="F7767" s="1210">
        <v>11418257.101245612</v>
      </c>
    </row>
    <row r="7768" spans="2:6" ht="13.15" customHeight="1" x14ac:dyDescent="0.3">
      <c r="B7768" s="1172" t="s">
        <v>8519</v>
      </c>
      <c r="C7768" s="1207">
        <v>74160051.650651604</v>
      </c>
      <c r="D7768" s="1208">
        <v>5918476.722906718</v>
      </c>
      <c r="E7768" s="1207">
        <v>59519665.310501896</v>
      </c>
      <c r="F7768" s="1211">
        <v>139598193.68406022</v>
      </c>
    </row>
    <row r="7769" spans="2:6" ht="13.15" customHeight="1" x14ac:dyDescent="0.3">
      <c r="B7769" s="1173" t="s">
        <v>8520</v>
      </c>
      <c r="C7769" s="1206">
        <v>576477921.66810143</v>
      </c>
      <c r="D7769" s="1206">
        <v>22868739.069441896</v>
      </c>
      <c r="E7769" s="1206">
        <v>295427553.00226891</v>
      </c>
      <c r="F7769" s="1210">
        <v>894774213.73981225</v>
      </c>
    </row>
    <row r="7770" spans="2:6" ht="13.15" customHeight="1" x14ac:dyDescent="0.3">
      <c r="B7770" s="1172" t="s">
        <v>8521</v>
      </c>
      <c r="C7770" s="1207">
        <v>99953237.476249844</v>
      </c>
      <c r="D7770" s="1208">
        <v>4455955.2387379641</v>
      </c>
      <c r="E7770" s="1207">
        <v>39841853.975015126</v>
      </c>
      <c r="F7770" s="1211">
        <v>144251046.69000295</v>
      </c>
    </row>
    <row r="7771" spans="2:6" ht="13.15" customHeight="1" x14ac:dyDescent="0.3">
      <c r="B7771" s="1173" t="s">
        <v>8522</v>
      </c>
      <c r="C7771" s="1206">
        <v>353992305.06666851</v>
      </c>
      <c r="D7771" s="1206">
        <v>9488630.5581618492</v>
      </c>
      <c r="E7771" s="1206">
        <v>71840968.845125541</v>
      </c>
      <c r="F7771" s="1210">
        <v>435321904.46995592</v>
      </c>
    </row>
    <row r="7772" spans="2:6" ht="13.15" customHeight="1" x14ac:dyDescent="0.3">
      <c r="B7772" s="1172" t="s">
        <v>8523</v>
      </c>
      <c r="C7772" s="1207">
        <v>629419192.01359475</v>
      </c>
      <c r="D7772" s="1208">
        <v>17254460.623483866</v>
      </c>
      <c r="E7772" s="1207">
        <v>336968960.5391379</v>
      </c>
      <c r="F7772" s="1211">
        <v>983642613.1762166</v>
      </c>
    </row>
    <row r="7773" spans="2:6" ht="13.15" customHeight="1" x14ac:dyDescent="0.3">
      <c r="B7773" s="1173" t="s">
        <v>8524</v>
      </c>
      <c r="C7773" s="1206">
        <v>7403948.5738421008</v>
      </c>
      <c r="D7773" s="1206">
        <v>444005.3677330183</v>
      </c>
      <c r="E7773" s="1206">
        <v>65860187.797089562</v>
      </c>
      <c r="F7773" s="1210">
        <v>73708141.738664687</v>
      </c>
    </row>
    <row r="7774" spans="2:6" ht="13.15" customHeight="1" x14ac:dyDescent="0.3">
      <c r="B7774" s="1172" t="s">
        <v>8525</v>
      </c>
      <c r="C7774" s="1207">
        <v>73610200.089436948</v>
      </c>
      <c r="D7774" s="1208">
        <v>3396587.5888802903</v>
      </c>
      <c r="E7774" s="1207">
        <v>22744367.081765924</v>
      </c>
      <c r="F7774" s="1211">
        <v>99751154.760083154</v>
      </c>
    </row>
    <row r="7775" spans="2:6" ht="13.15" customHeight="1" x14ac:dyDescent="0.3">
      <c r="B7775" s="1173" t="s">
        <v>8526</v>
      </c>
      <c r="C7775" s="1206">
        <v>237842136.43919912</v>
      </c>
      <c r="D7775" s="1206">
        <v>8097145.4297333453</v>
      </c>
      <c r="E7775" s="1206">
        <v>163274627.37555313</v>
      </c>
      <c r="F7775" s="1210">
        <v>409213909.24448562</v>
      </c>
    </row>
    <row r="7776" spans="2:6" ht="13.15" customHeight="1" x14ac:dyDescent="0.3">
      <c r="B7776" s="1172" t="s">
        <v>8527</v>
      </c>
      <c r="C7776" s="1207">
        <v>38550233.594230264</v>
      </c>
      <c r="D7776" s="1208">
        <v>2596204.3072958915</v>
      </c>
      <c r="E7776" s="1207">
        <v>11943753.261999642</v>
      </c>
      <c r="F7776" s="1211">
        <v>53090191.163525797</v>
      </c>
    </row>
    <row r="7777" spans="2:6" ht="13.15" customHeight="1" x14ac:dyDescent="0.3">
      <c r="B7777" s="1173" t="s">
        <v>8528</v>
      </c>
      <c r="C7777" s="1206">
        <v>60942859.913483918</v>
      </c>
      <c r="D7777" s="1206">
        <v>4382808.0562621662</v>
      </c>
      <c r="E7777" s="1206">
        <v>14786681.515183259</v>
      </c>
      <c r="F7777" s="1210">
        <v>80112349.484929338</v>
      </c>
    </row>
    <row r="7778" spans="2:6" ht="13.15" customHeight="1" x14ac:dyDescent="0.3">
      <c r="B7778" s="1172" t="s">
        <v>8529</v>
      </c>
      <c r="C7778" s="1207">
        <v>97286314.036060229</v>
      </c>
      <c r="D7778" s="1208">
        <v>4712054.8104726635</v>
      </c>
      <c r="E7778" s="1207">
        <v>23152327.470382918</v>
      </c>
      <c r="F7778" s="1211">
        <v>125150696.31691581</v>
      </c>
    </row>
    <row r="7779" spans="2:6" ht="13.15" customHeight="1" x14ac:dyDescent="0.3">
      <c r="B7779" s="1173" t="s">
        <v>8530</v>
      </c>
      <c r="C7779" s="1206">
        <v>101359612.21687827</v>
      </c>
      <c r="D7779" s="1206">
        <v>4687273.7045973474</v>
      </c>
      <c r="E7779" s="1206">
        <v>70628811.375666752</v>
      </c>
      <c r="F7779" s="1210">
        <v>176675697.29714239</v>
      </c>
    </row>
    <row r="7780" spans="2:6" ht="13.15" customHeight="1" x14ac:dyDescent="0.3">
      <c r="B7780" s="1172" t="s">
        <v>8531</v>
      </c>
      <c r="C7780" s="1207">
        <v>32222366.508824281</v>
      </c>
      <c r="D7780" s="1208">
        <v>1451024.514549148</v>
      </c>
      <c r="E7780" s="1207">
        <v>80944285.246698558</v>
      </c>
      <c r="F7780" s="1211">
        <v>114617676.27007198</v>
      </c>
    </row>
    <row r="7781" spans="2:6" ht="13.15" customHeight="1" x14ac:dyDescent="0.3">
      <c r="B7781" s="1173" t="s">
        <v>8532</v>
      </c>
      <c r="C7781" s="1206">
        <v>140121211.64591369</v>
      </c>
      <c r="D7781" s="1206">
        <v>9668135.2637526989</v>
      </c>
      <c r="E7781" s="1206">
        <v>86704625.929447085</v>
      </c>
      <c r="F7781" s="1210">
        <v>236493972.83911347</v>
      </c>
    </row>
    <row r="7782" spans="2:6" ht="13.15" customHeight="1" x14ac:dyDescent="0.3">
      <c r="B7782" s="1172" t="s">
        <v>8533</v>
      </c>
      <c r="C7782" s="1207">
        <v>30982708.618517004</v>
      </c>
      <c r="D7782" s="1208">
        <v>1005949.6612701198</v>
      </c>
      <c r="E7782" s="1207">
        <v>1662462.8441320159</v>
      </c>
      <c r="F7782" s="1211">
        <v>33651121.123919137</v>
      </c>
    </row>
    <row r="7783" spans="2:6" ht="13.15" customHeight="1" x14ac:dyDescent="0.3">
      <c r="B7783" s="1173" t="s">
        <v>8534</v>
      </c>
      <c r="C7783" s="1206">
        <v>47652618.614545792</v>
      </c>
      <c r="D7783" s="1206">
        <v>2674839.6392841041</v>
      </c>
      <c r="E7783" s="1206">
        <v>11526016.015655614</v>
      </c>
      <c r="F7783" s="1210">
        <v>61853474.269485511</v>
      </c>
    </row>
    <row r="7784" spans="2:6" ht="13.15" customHeight="1" x14ac:dyDescent="0.3">
      <c r="B7784" s="1172" t="s">
        <v>8535</v>
      </c>
      <c r="C7784" s="1207">
        <v>74582646.779024839</v>
      </c>
      <c r="D7784" s="1208">
        <v>4812530.1630846551</v>
      </c>
      <c r="E7784" s="1207">
        <v>20508716.730370052</v>
      </c>
      <c r="F7784" s="1211">
        <v>99903893.67247954</v>
      </c>
    </row>
    <row r="7785" spans="2:6" ht="13.15" customHeight="1" x14ac:dyDescent="0.3">
      <c r="B7785" s="1173" t="s">
        <v>8536</v>
      </c>
      <c r="C7785" s="1206">
        <v>53136251.231863871</v>
      </c>
      <c r="D7785" s="1206">
        <v>3581693.0214094506</v>
      </c>
      <c r="E7785" s="1206">
        <v>16521345.328768563</v>
      </c>
      <c r="F7785" s="1210">
        <v>73239289.582041889</v>
      </c>
    </row>
    <row r="7786" spans="2:6" ht="13.15" customHeight="1" x14ac:dyDescent="0.3">
      <c r="B7786" s="1172" t="s">
        <v>8537</v>
      </c>
      <c r="C7786" s="1207">
        <v>22940702.844387885</v>
      </c>
      <c r="D7786" s="1208">
        <v>1138805.0960053967</v>
      </c>
      <c r="E7786" s="1207">
        <v>9796244.9295469616</v>
      </c>
      <c r="F7786" s="1211">
        <v>33875752.869940244</v>
      </c>
    </row>
    <row r="7787" spans="2:6" ht="13.15" customHeight="1" x14ac:dyDescent="0.3">
      <c r="B7787" s="1173" t="s">
        <v>8538</v>
      </c>
      <c r="C7787" s="1206">
        <v>62133362.958487704</v>
      </c>
      <c r="D7787" s="1206">
        <v>4217868.0551465917</v>
      </c>
      <c r="E7787" s="1206">
        <v>28331342.14007061</v>
      </c>
      <c r="F7787" s="1210">
        <v>94682573.153704911</v>
      </c>
    </row>
    <row r="7788" spans="2:6" ht="13.15" customHeight="1" x14ac:dyDescent="0.3">
      <c r="B7788" s="1172" t="s">
        <v>8539</v>
      </c>
      <c r="C7788" s="1207">
        <v>1047680.9111496622</v>
      </c>
      <c r="D7788" s="1208">
        <v>20967.545573091946</v>
      </c>
      <c r="E7788" s="1207">
        <v>370.43774147851963</v>
      </c>
      <c r="F7788" s="1211">
        <v>1069018.8944642325</v>
      </c>
    </row>
    <row r="7789" spans="2:6" ht="13.15" customHeight="1" x14ac:dyDescent="0.3">
      <c r="B7789" s="1173" t="s">
        <v>8540</v>
      </c>
      <c r="C7789" s="1206">
        <v>33811433.424497403</v>
      </c>
      <c r="D7789" s="1206">
        <v>2164920.1886890987</v>
      </c>
      <c r="E7789" s="1206">
        <v>21392779.57038451</v>
      </c>
      <c r="F7789" s="1210">
        <v>57369133.183571011</v>
      </c>
    </row>
    <row r="7790" spans="2:6" ht="13.15" customHeight="1" x14ac:dyDescent="0.3">
      <c r="B7790" s="1172" t="s">
        <v>8541</v>
      </c>
      <c r="C7790" s="1207">
        <v>4421887.9587621288</v>
      </c>
      <c r="D7790" s="1208">
        <v>590046.43347633921</v>
      </c>
      <c r="E7790" s="1207">
        <v>8573534.5680260155</v>
      </c>
      <c r="F7790" s="1211">
        <v>13585468.960264483</v>
      </c>
    </row>
    <row r="7791" spans="2:6" ht="13.15" customHeight="1" x14ac:dyDescent="0.3">
      <c r="B7791" s="1173" t="s">
        <v>8542</v>
      </c>
      <c r="C7791" s="1206">
        <v>9073028.6543703768</v>
      </c>
      <c r="D7791" s="1206">
        <v>138202.86246532618</v>
      </c>
      <c r="E7791" s="1206">
        <v>2085132.3071590073</v>
      </c>
      <c r="F7791" s="1210">
        <v>11296363.823994709</v>
      </c>
    </row>
    <row r="7792" spans="2:6" ht="13.15" customHeight="1" x14ac:dyDescent="0.3">
      <c r="B7792" s="1172" t="s">
        <v>8543</v>
      </c>
      <c r="C7792" s="1207">
        <v>193501462.06821463</v>
      </c>
      <c r="D7792" s="1208">
        <v>8170320.7565656099</v>
      </c>
      <c r="E7792" s="1207">
        <v>95358447.75531289</v>
      </c>
      <c r="F7792" s="1211">
        <v>297030230.58009315</v>
      </c>
    </row>
    <row r="7793" spans="2:6" ht="13.15" customHeight="1" x14ac:dyDescent="0.3">
      <c r="B7793" s="1173" t="s">
        <v>8544</v>
      </c>
      <c r="C7793" s="1206">
        <v>6366781.337937911</v>
      </c>
      <c r="D7793" s="1206">
        <v>979128.08955044625</v>
      </c>
      <c r="E7793" s="1206">
        <v>7767057.5905743362</v>
      </c>
      <c r="F7793" s="1210">
        <v>15112967.018062692</v>
      </c>
    </row>
    <row r="7794" spans="2:6" ht="13.15" customHeight="1" x14ac:dyDescent="0.3">
      <c r="B7794" s="1172" t="s">
        <v>8545</v>
      </c>
      <c r="C7794" s="1207">
        <v>73927385.382881597</v>
      </c>
      <c r="D7794" s="1208">
        <v>3629439.9221675028</v>
      </c>
      <c r="E7794" s="1207">
        <v>27578040.279474922</v>
      </c>
      <c r="F7794" s="1211">
        <v>105134865.58452404</v>
      </c>
    </row>
    <row r="7795" spans="2:6" ht="13.15" customHeight="1" x14ac:dyDescent="0.3">
      <c r="B7795" s="1173" t="s">
        <v>8546</v>
      </c>
      <c r="C7795" s="1206">
        <v>49086165.061328061</v>
      </c>
      <c r="D7795" s="1206">
        <v>2100328.8905813866</v>
      </c>
      <c r="E7795" s="1206">
        <v>12104105.60960874</v>
      </c>
      <c r="F7795" s="1210">
        <v>63290599.561518185</v>
      </c>
    </row>
    <row r="7796" spans="2:6" ht="13.15" customHeight="1" x14ac:dyDescent="0.3">
      <c r="B7796" s="1172" t="s">
        <v>8547</v>
      </c>
      <c r="C7796" s="1207">
        <v>18345817.138404768</v>
      </c>
      <c r="D7796" s="1208">
        <v>1744147.9872253258</v>
      </c>
      <c r="E7796" s="1207">
        <v>11439426.154974582</v>
      </c>
      <c r="F7796" s="1211">
        <v>31529391.280604675</v>
      </c>
    </row>
    <row r="7797" spans="2:6" ht="13.15" customHeight="1" x14ac:dyDescent="0.3">
      <c r="B7797" s="1173" t="s">
        <v>8548</v>
      </c>
      <c r="C7797" s="1206">
        <v>48889136.056403138</v>
      </c>
      <c r="D7797" s="1206">
        <v>3522758.7389530004</v>
      </c>
      <c r="E7797" s="1206">
        <v>13411574.95098264</v>
      </c>
      <c r="F7797" s="1210">
        <v>65823469.746338777</v>
      </c>
    </row>
    <row r="7798" spans="2:6" ht="13.15" customHeight="1" x14ac:dyDescent="0.3">
      <c r="B7798" s="1172" t="s">
        <v>8549</v>
      </c>
      <c r="C7798" s="1207">
        <v>81870944.925166711</v>
      </c>
      <c r="D7798" s="1208">
        <v>4484141.8117466206</v>
      </c>
      <c r="E7798" s="1207">
        <v>22847219.063098427</v>
      </c>
      <c r="F7798" s="1211">
        <v>109202305.80001177</v>
      </c>
    </row>
    <row r="7799" spans="2:6" ht="13.15" customHeight="1" x14ac:dyDescent="0.3">
      <c r="B7799" s="1173" t="s">
        <v>8550</v>
      </c>
      <c r="C7799" s="1206">
        <v>43333136.583499342</v>
      </c>
      <c r="D7799" s="1206">
        <v>2683761.4002863481</v>
      </c>
      <c r="E7799" s="1206">
        <v>14969296.680708859</v>
      </c>
      <c r="F7799" s="1210">
        <v>60986194.664494544</v>
      </c>
    </row>
    <row r="7800" spans="2:6" ht="13.15" customHeight="1" x14ac:dyDescent="0.3">
      <c r="B7800" s="1172" t="s">
        <v>8551</v>
      </c>
      <c r="C7800" s="1207">
        <v>59630425.543880045</v>
      </c>
      <c r="D7800" s="1208">
        <v>4988559.0406509712</v>
      </c>
      <c r="E7800" s="1207">
        <v>27864157.558736015</v>
      </c>
      <c r="F7800" s="1211">
        <v>92483142.143267035</v>
      </c>
    </row>
    <row r="7801" spans="2:6" ht="13.15" customHeight="1" x14ac:dyDescent="0.3">
      <c r="B7801" s="1173" t="s">
        <v>8552</v>
      </c>
      <c r="C7801" s="1206">
        <v>21050289.418756828</v>
      </c>
      <c r="D7801" s="1206">
        <v>1755067.9975372185</v>
      </c>
      <c r="E7801" s="1206">
        <v>19116686.607493319</v>
      </c>
      <c r="F7801" s="1210">
        <v>41922044.023787364</v>
      </c>
    </row>
    <row r="7802" spans="2:6" ht="13.15" customHeight="1" x14ac:dyDescent="0.3">
      <c r="B7802" s="1172" t="s">
        <v>8553</v>
      </c>
      <c r="C7802" s="1207">
        <v>96341858.300047964</v>
      </c>
      <c r="D7802" s="1208">
        <v>3981356.9555177605</v>
      </c>
      <c r="E7802" s="1207">
        <v>54924962.555277534</v>
      </c>
      <c r="F7802" s="1211">
        <v>155248177.81084326</v>
      </c>
    </row>
    <row r="7803" spans="2:6" ht="13.15" customHeight="1" x14ac:dyDescent="0.3">
      <c r="B7803" s="1173" t="s">
        <v>8554</v>
      </c>
      <c r="C7803" s="1206">
        <v>39150741.954354867</v>
      </c>
      <c r="D7803" s="1206">
        <v>2714016.5834958418</v>
      </c>
      <c r="E7803" s="1206">
        <v>8760169.6334014814</v>
      </c>
      <c r="F7803" s="1210">
        <v>50624928.171252191</v>
      </c>
    </row>
    <row r="7804" spans="2:6" ht="13.15" customHeight="1" x14ac:dyDescent="0.3">
      <c r="B7804" s="1172" t="s">
        <v>8555</v>
      </c>
      <c r="C7804" s="1207">
        <v>701275.79299682856</v>
      </c>
      <c r="D7804" s="1208">
        <v>62339.749589796869</v>
      </c>
      <c r="E7804" s="1207">
        <v>510586.6870045595</v>
      </c>
      <c r="F7804" s="1211">
        <v>1274202.229591185</v>
      </c>
    </row>
    <row r="7805" spans="2:6" ht="13.15" customHeight="1" x14ac:dyDescent="0.3">
      <c r="B7805" s="1173" t="s">
        <v>8556</v>
      </c>
      <c r="C7805" s="1206">
        <v>40575140.138261199</v>
      </c>
      <c r="D7805" s="1206">
        <v>2586114.5554999802</v>
      </c>
      <c r="E7805" s="1206">
        <v>21781593.33016409</v>
      </c>
      <c r="F7805" s="1210">
        <v>64942848.023925267</v>
      </c>
    </row>
    <row r="7806" spans="2:6" ht="13.15" customHeight="1" x14ac:dyDescent="0.3">
      <c r="B7806" s="1172" t="s">
        <v>8557</v>
      </c>
      <c r="C7806" s="1207">
        <v>105988769.77333686</v>
      </c>
      <c r="D7806" s="1208">
        <v>2791568.3577598096</v>
      </c>
      <c r="E7806" s="1207">
        <v>39657933.933383934</v>
      </c>
      <c r="F7806" s="1211">
        <v>148438272.0644806</v>
      </c>
    </row>
    <row r="7807" spans="2:6" ht="13.15" customHeight="1" x14ac:dyDescent="0.3">
      <c r="B7807" s="1173" t="s">
        <v>8558</v>
      </c>
      <c r="C7807" s="1206">
        <v>196336604.31233191</v>
      </c>
      <c r="D7807" s="1206">
        <v>7473466.490270636</v>
      </c>
      <c r="E7807" s="1206">
        <v>80208354.314970925</v>
      </c>
      <c r="F7807" s="1210">
        <v>284018425.1175735</v>
      </c>
    </row>
    <row r="7808" spans="2:6" ht="13.15" customHeight="1" x14ac:dyDescent="0.3">
      <c r="B7808" s="1172" t="s">
        <v>12622</v>
      </c>
      <c r="C7808" s="1207">
        <v>151833.85549308281</v>
      </c>
      <c r="D7808" s="1208">
        <v>0</v>
      </c>
      <c r="E7808" s="1207">
        <v>0</v>
      </c>
      <c r="F7808" s="1211">
        <v>151833.85549308281</v>
      </c>
    </row>
    <row r="7809" spans="2:6" ht="13.15" customHeight="1" x14ac:dyDescent="0.3">
      <c r="B7809" s="1173" t="s">
        <v>8559</v>
      </c>
      <c r="C7809" s="1206">
        <v>23359747.900600355</v>
      </c>
      <c r="D7809" s="1206">
        <v>1114502.4441901408</v>
      </c>
      <c r="E7809" s="1206">
        <v>5042892.4539942481</v>
      </c>
      <c r="F7809" s="1210">
        <v>29517142.798784744</v>
      </c>
    </row>
    <row r="7810" spans="2:6" ht="13.15" customHeight="1" x14ac:dyDescent="0.3">
      <c r="B7810" s="1172" t="s">
        <v>8560</v>
      </c>
      <c r="C7810" s="1207">
        <v>41389335.534219168</v>
      </c>
      <c r="D7810" s="1208">
        <v>2030207.2264265427</v>
      </c>
      <c r="E7810" s="1207">
        <v>8991203.1215430461</v>
      </c>
      <c r="F7810" s="1211">
        <v>52410745.882188752</v>
      </c>
    </row>
    <row r="7811" spans="2:6" ht="13.15" customHeight="1" x14ac:dyDescent="0.3">
      <c r="B7811" s="1173" t="s">
        <v>8561</v>
      </c>
      <c r="C7811" s="1206">
        <v>69329086.145974636</v>
      </c>
      <c r="D7811" s="1206">
        <v>3025419.8157018484</v>
      </c>
      <c r="E7811" s="1206">
        <v>15829757.4005113</v>
      </c>
      <c r="F7811" s="1210">
        <v>88184263.362187773</v>
      </c>
    </row>
    <row r="7812" spans="2:6" ht="13.15" customHeight="1" x14ac:dyDescent="0.3">
      <c r="B7812" s="1172" t="s">
        <v>8562</v>
      </c>
      <c r="C7812" s="1207">
        <v>12022728.9962922</v>
      </c>
      <c r="D7812" s="1208">
        <v>1246851.2805088854</v>
      </c>
      <c r="E7812" s="1207">
        <v>2469337.9846958113</v>
      </c>
      <c r="F7812" s="1211">
        <v>15738918.261496896</v>
      </c>
    </row>
    <row r="7813" spans="2:6" ht="13.15" customHeight="1" x14ac:dyDescent="0.3">
      <c r="B7813" s="1173" t="s">
        <v>8563</v>
      </c>
      <c r="C7813" s="1206">
        <v>3941945.5108680762</v>
      </c>
      <c r="D7813" s="1206">
        <v>63155.935927541388</v>
      </c>
      <c r="E7813" s="1206">
        <v>185.21887073925981</v>
      </c>
      <c r="F7813" s="1210">
        <v>4005286.6656663571</v>
      </c>
    </row>
    <row r="7814" spans="2:6" ht="13.15" customHeight="1" x14ac:dyDescent="0.3">
      <c r="B7814" s="1172" t="s">
        <v>8564</v>
      </c>
      <c r="C7814" s="1207">
        <v>42402881.136130273</v>
      </c>
      <c r="D7814" s="1208">
        <v>2456974.1758192661</v>
      </c>
      <c r="E7814" s="1207">
        <v>14443385.531077884</v>
      </c>
      <c r="F7814" s="1211">
        <v>59303240.84302742</v>
      </c>
    </row>
    <row r="7815" spans="2:6" ht="13.15" customHeight="1" x14ac:dyDescent="0.3">
      <c r="B7815" s="1173" t="s">
        <v>8565</v>
      </c>
      <c r="C7815" s="1206">
        <v>14513923.864521788</v>
      </c>
      <c r="D7815" s="1206">
        <v>452195.37546693732</v>
      </c>
      <c r="E7815" s="1206">
        <v>3761239.6081021489</v>
      </c>
      <c r="F7815" s="1210">
        <v>18727358.848090876</v>
      </c>
    </row>
    <row r="7816" spans="2:6" ht="13.15" customHeight="1" x14ac:dyDescent="0.3">
      <c r="B7816" s="1172" t="s">
        <v>8566</v>
      </c>
      <c r="C7816" s="1207">
        <v>337972194.81730479</v>
      </c>
      <c r="D7816" s="1208">
        <v>10920629.487734616</v>
      </c>
      <c r="E7816" s="1207">
        <v>236184820.22512168</v>
      </c>
      <c r="F7816" s="1211">
        <v>585077644.53016114</v>
      </c>
    </row>
    <row r="7817" spans="2:6" ht="13.15" customHeight="1" x14ac:dyDescent="0.3">
      <c r="B7817" s="1173" t="s">
        <v>8567</v>
      </c>
      <c r="C7817" s="1206">
        <v>42044870.012836345</v>
      </c>
      <c r="D7817" s="1206">
        <v>1782719.8277728737</v>
      </c>
      <c r="E7817" s="1206">
        <v>12414155.628012009</v>
      </c>
      <c r="F7817" s="1210">
        <v>56241745.468621224</v>
      </c>
    </row>
    <row r="7818" spans="2:6" ht="13.15" customHeight="1" x14ac:dyDescent="0.3">
      <c r="B7818" s="1172" t="s">
        <v>8568</v>
      </c>
      <c r="C7818" s="1207">
        <v>57767866.530587651</v>
      </c>
      <c r="D7818" s="1208">
        <v>2877281.9954012199</v>
      </c>
      <c r="E7818" s="1207">
        <v>51201282.780841738</v>
      </c>
      <c r="F7818" s="1211">
        <v>111846431.30683061</v>
      </c>
    </row>
    <row r="7819" spans="2:6" ht="13.15" customHeight="1" x14ac:dyDescent="0.3">
      <c r="B7819" s="1173" t="s">
        <v>8569</v>
      </c>
      <c r="C7819" s="1206">
        <v>31372397.308784328</v>
      </c>
      <c r="D7819" s="1206">
        <v>1548629.1428008033</v>
      </c>
      <c r="E7819" s="1206">
        <v>6172418.8673858317</v>
      </c>
      <c r="F7819" s="1210">
        <v>39093445.318970963</v>
      </c>
    </row>
    <row r="7820" spans="2:6" ht="13.15" customHeight="1" x14ac:dyDescent="0.3">
      <c r="B7820" s="1172" t="s">
        <v>8570</v>
      </c>
      <c r="C7820" s="1207">
        <v>13916555.952847116</v>
      </c>
      <c r="D7820" s="1208">
        <v>549194.90005440253</v>
      </c>
      <c r="E7820" s="1207">
        <v>5357949.7531217271</v>
      </c>
      <c r="F7820" s="1211">
        <v>19823700.606023245</v>
      </c>
    </row>
    <row r="7821" spans="2:6" ht="13.15" customHeight="1" x14ac:dyDescent="0.3">
      <c r="B7821" s="1173" t="s">
        <v>8571</v>
      </c>
      <c r="C7821" s="1206">
        <v>90933186.821817711</v>
      </c>
      <c r="D7821" s="1206">
        <v>3216646.6457640938</v>
      </c>
      <c r="E7821" s="1206">
        <v>34661467.641915105</v>
      </c>
      <c r="F7821" s="1210">
        <v>128811301.10949692</v>
      </c>
    </row>
    <row r="7822" spans="2:6" ht="13.15" customHeight="1" x14ac:dyDescent="0.3">
      <c r="B7822" s="1172" t="s">
        <v>8572</v>
      </c>
      <c r="C7822" s="1207">
        <v>37193559.863853209</v>
      </c>
      <c r="D7822" s="1208">
        <v>1460255.8634726037</v>
      </c>
      <c r="E7822" s="1207">
        <v>7215652.4676543502</v>
      </c>
      <c r="F7822" s="1211">
        <v>45869468.194980159</v>
      </c>
    </row>
    <row r="7823" spans="2:6" ht="13.15" customHeight="1" x14ac:dyDescent="0.3">
      <c r="B7823" s="1173" t="s">
        <v>8573</v>
      </c>
      <c r="C7823" s="1206">
        <v>57947418.257182457</v>
      </c>
      <c r="D7823" s="1206">
        <v>3130440.481884391</v>
      </c>
      <c r="E7823" s="1206">
        <v>32020574.182047844</v>
      </c>
      <c r="F7823" s="1210">
        <v>93098432.921114683</v>
      </c>
    </row>
    <row r="7824" spans="2:6" ht="13.15" customHeight="1" x14ac:dyDescent="0.3">
      <c r="B7824" s="1172" t="s">
        <v>8574</v>
      </c>
      <c r="C7824" s="1207">
        <v>122251104.17705734</v>
      </c>
      <c r="D7824" s="1208">
        <v>4688146.1796480399</v>
      </c>
      <c r="E7824" s="1207">
        <v>46148098.161204375</v>
      </c>
      <c r="F7824" s="1211">
        <v>173087348.51790977</v>
      </c>
    </row>
    <row r="7825" spans="2:6" ht="13.15" customHeight="1" x14ac:dyDescent="0.3">
      <c r="B7825" s="1173" t="s">
        <v>8575</v>
      </c>
      <c r="C7825" s="1206">
        <v>120865210.62197207</v>
      </c>
      <c r="D7825" s="1206">
        <v>6764397.5732659595</v>
      </c>
      <c r="E7825" s="1206">
        <v>53783042.135309041</v>
      </c>
      <c r="F7825" s="1210">
        <v>181412650.33054706</v>
      </c>
    </row>
    <row r="7826" spans="2:6" ht="13.15" customHeight="1" x14ac:dyDescent="0.3">
      <c r="B7826" s="1172" t="s">
        <v>8576</v>
      </c>
      <c r="C7826" s="1207">
        <v>3309896.1250070329</v>
      </c>
      <c r="D7826" s="1208">
        <v>271635.25650831795</v>
      </c>
      <c r="E7826" s="1207">
        <v>864.35473011654574</v>
      </c>
      <c r="F7826" s="1211">
        <v>3582395.7362454673</v>
      </c>
    </row>
    <row r="7827" spans="2:6" ht="13.15" customHeight="1" x14ac:dyDescent="0.3">
      <c r="B7827" s="1173" t="s">
        <v>8577</v>
      </c>
      <c r="C7827" s="1206">
        <v>3311671.161087438</v>
      </c>
      <c r="D7827" s="1206">
        <v>77945.795254601559</v>
      </c>
      <c r="E7827" s="1206">
        <v>1441126.2935986007</v>
      </c>
      <c r="F7827" s="1210">
        <v>4830743.2499406403</v>
      </c>
    </row>
    <row r="7828" spans="2:6" ht="13.15" customHeight="1" x14ac:dyDescent="0.3">
      <c r="B7828" s="1172" t="s">
        <v>8578</v>
      </c>
      <c r="C7828" s="1207">
        <v>20934092.826108795</v>
      </c>
      <c r="D7828" s="1208">
        <v>1890343.8469292535</v>
      </c>
      <c r="E7828" s="1207">
        <v>5798894.1447283253</v>
      </c>
      <c r="F7828" s="1211">
        <v>28623330.817766372</v>
      </c>
    </row>
    <row r="7829" spans="2:6" ht="13.15" customHeight="1" x14ac:dyDescent="0.3">
      <c r="B7829" s="1173" t="s">
        <v>8579</v>
      </c>
      <c r="C7829" s="1206">
        <v>81781510.41496174</v>
      </c>
      <c r="D7829" s="1206">
        <v>3981342.8833395261</v>
      </c>
      <c r="E7829" s="1206">
        <v>19098411.67891372</v>
      </c>
      <c r="F7829" s="1210">
        <v>104861264.97721499</v>
      </c>
    </row>
    <row r="7830" spans="2:6" ht="13.15" customHeight="1" x14ac:dyDescent="0.3">
      <c r="B7830" s="1172" t="s">
        <v>8580</v>
      </c>
      <c r="C7830" s="1207">
        <v>55997472.852239348</v>
      </c>
      <c r="D7830" s="1208">
        <v>4533689.9513190091</v>
      </c>
      <c r="E7830" s="1207">
        <v>28092948.740130071</v>
      </c>
      <c r="F7830" s="1211">
        <v>88624111.543688431</v>
      </c>
    </row>
    <row r="7831" spans="2:6" ht="13.15" customHeight="1" x14ac:dyDescent="0.3">
      <c r="B7831" s="1173" t="s">
        <v>8581</v>
      </c>
      <c r="C7831" s="1206">
        <v>43695517.026375815</v>
      </c>
      <c r="D7831" s="1206">
        <v>2550371.2227780651</v>
      </c>
      <c r="E7831" s="1206">
        <v>11208026.04579767</v>
      </c>
      <c r="F7831" s="1210">
        <v>57453914.294951551</v>
      </c>
    </row>
    <row r="7832" spans="2:6" ht="13.15" customHeight="1" x14ac:dyDescent="0.3">
      <c r="B7832" s="1172" t="s">
        <v>8582</v>
      </c>
      <c r="C7832" s="1207">
        <v>40455939.63840019</v>
      </c>
      <c r="D7832" s="1208">
        <v>1804011.0334454153</v>
      </c>
      <c r="E7832" s="1207">
        <v>8934093.969731776</v>
      </c>
      <c r="F7832" s="1211">
        <v>51194044.641577385</v>
      </c>
    </row>
    <row r="7833" spans="2:6" ht="13.15" customHeight="1" x14ac:dyDescent="0.3">
      <c r="B7833" s="1173" t="s">
        <v>8583</v>
      </c>
      <c r="C7833" s="1206">
        <v>21284730.722607207</v>
      </c>
      <c r="D7833" s="1206">
        <v>1496069.5570857034</v>
      </c>
      <c r="E7833" s="1206">
        <v>4259995.2381726606</v>
      </c>
      <c r="F7833" s="1210">
        <v>27040795.517865572</v>
      </c>
    </row>
    <row r="7834" spans="2:6" ht="13.15" customHeight="1" x14ac:dyDescent="0.3">
      <c r="B7834" s="1172" t="s">
        <v>8584</v>
      </c>
      <c r="C7834" s="1207">
        <v>30384248.376946706</v>
      </c>
      <c r="D7834" s="1208">
        <v>1240743.9551540392</v>
      </c>
      <c r="E7834" s="1207">
        <v>6609844.1004483839</v>
      </c>
      <c r="F7834" s="1211">
        <v>38234836.432549126</v>
      </c>
    </row>
    <row r="7835" spans="2:6" ht="13.15" customHeight="1" x14ac:dyDescent="0.3">
      <c r="B7835" s="1173" t="s">
        <v>8585</v>
      </c>
      <c r="C7835" s="1206">
        <v>27223728.365167588</v>
      </c>
      <c r="D7835" s="1206">
        <v>1247892.6216984224</v>
      </c>
      <c r="E7835" s="1206">
        <v>7879884.2983789835</v>
      </c>
      <c r="F7835" s="1210">
        <v>36351505.285244994</v>
      </c>
    </row>
    <row r="7836" spans="2:6" ht="13.15" customHeight="1" x14ac:dyDescent="0.3">
      <c r="B7836" s="1172" t="s">
        <v>8586</v>
      </c>
      <c r="C7836" s="1207">
        <v>11905576.614985492</v>
      </c>
      <c r="D7836" s="1208">
        <v>705100.56274184259</v>
      </c>
      <c r="E7836" s="1207">
        <v>5784632.2916814024</v>
      </c>
      <c r="F7836" s="1211">
        <v>18395309.469408736</v>
      </c>
    </row>
    <row r="7837" spans="2:6" ht="13.15" customHeight="1" x14ac:dyDescent="0.3">
      <c r="B7837" s="1173" t="s">
        <v>8587</v>
      </c>
      <c r="C7837" s="1206">
        <v>92327136.309883267</v>
      </c>
      <c r="D7837" s="1206">
        <v>2604858.6969116316</v>
      </c>
      <c r="E7837" s="1206">
        <v>72309549.364474148</v>
      </c>
      <c r="F7837" s="1210">
        <v>167241544.37126905</v>
      </c>
    </row>
    <row r="7838" spans="2:6" ht="13.15" customHeight="1" x14ac:dyDescent="0.3">
      <c r="B7838" s="1172" t="s">
        <v>8588</v>
      </c>
      <c r="C7838" s="1207">
        <v>3253777.6766188522</v>
      </c>
      <c r="D7838" s="1208">
        <v>11820.629719058548</v>
      </c>
      <c r="E7838" s="1207">
        <v>7964.4114417881719</v>
      </c>
      <c r="F7838" s="1211">
        <v>3273562.7177796988</v>
      </c>
    </row>
    <row r="7839" spans="2:6" ht="13.15" customHeight="1" x14ac:dyDescent="0.3">
      <c r="B7839" s="1173" t="s">
        <v>8589</v>
      </c>
      <c r="C7839" s="1206">
        <v>4108935.4436630765</v>
      </c>
      <c r="D7839" s="1206">
        <v>91806.890818021391</v>
      </c>
      <c r="E7839" s="1206">
        <v>1568309.9181728924</v>
      </c>
      <c r="F7839" s="1210">
        <v>5769052.2526539899</v>
      </c>
    </row>
    <row r="7840" spans="2:6" ht="13.15" customHeight="1" x14ac:dyDescent="0.3">
      <c r="B7840" s="1172" t="s">
        <v>8590</v>
      </c>
      <c r="C7840" s="1207">
        <v>50671681.904840343</v>
      </c>
      <c r="D7840" s="1208">
        <v>3083312.7569687623</v>
      </c>
      <c r="E7840" s="1207">
        <v>10357747.949857306</v>
      </c>
      <c r="F7840" s="1211">
        <v>64112742.611666411</v>
      </c>
    </row>
    <row r="7841" spans="2:6" ht="13.15" customHeight="1" x14ac:dyDescent="0.3">
      <c r="B7841" s="1173" t="s">
        <v>8591</v>
      </c>
      <c r="C7841" s="1206">
        <v>55348492.352996022</v>
      </c>
      <c r="D7841" s="1206">
        <v>2558307.9313037195</v>
      </c>
      <c r="E7841" s="1206">
        <v>9211798.7965935078</v>
      </c>
      <c r="F7841" s="1210">
        <v>67118599.080893248</v>
      </c>
    </row>
    <row r="7842" spans="2:6" ht="13.15" customHeight="1" x14ac:dyDescent="0.3">
      <c r="B7842" s="1172" t="s">
        <v>8592</v>
      </c>
      <c r="C7842" s="1207">
        <v>22378835.654321298</v>
      </c>
      <c r="D7842" s="1208">
        <v>961509.7223977542</v>
      </c>
      <c r="E7842" s="1207">
        <v>2804954.5784753505</v>
      </c>
      <c r="F7842" s="1211">
        <v>26145299.955194406</v>
      </c>
    </row>
    <row r="7843" spans="2:6" ht="13.15" customHeight="1" x14ac:dyDescent="0.3">
      <c r="B7843" s="1173" t="s">
        <v>8593</v>
      </c>
      <c r="C7843" s="1206">
        <v>15956618.574179979</v>
      </c>
      <c r="D7843" s="1206">
        <v>368029.67743159295</v>
      </c>
      <c r="E7843" s="1206">
        <v>1510151.1927607649</v>
      </c>
      <c r="F7843" s="1210">
        <v>17834799.444372337</v>
      </c>
    </row>
    <row r="7844" spans="2:6" ht="13.15" customHeight="1" x14ac:dyDescent="0.3">
      <c r="B7844" s="1172" t="s">
        <v>8594</v>
      </c>
      <c r="C7844" s="1207">
        <v>21258241.722638093</v>
      </c>
      <c r="D7844" s="1208">
        <v>1608084.09585202</v>
      </c>
      <c r="E7844" s="1207">
        <v>4450932.9431115733</v>
      </c>
      <c r="F7844" s="1211">
        <v>27317258.761601686</v>
      </c>
    </row>
    <row r="7845" spans="2:6" ht="13.15" customHeight="1" x14ac:dyDescent="0.3">
      <c r="B7845" s="1173" t="s">
        <v>8595</v>
      </c>
      <c r="C7845" s="1206">
        <v>44214646.809275709</v>
      </c>
      <c r="D7845" s="1206">
        <v>2870836.9377686861</v>
      </c>
      <c r="E7845" s="1206">
        <v>6272560.536832192</v>
      </c>
      <c r="F7845" s="1210">
        <v>53358044.283876583</v>
      </c>
    </row>
    <row r="7846" spans="2:6" ht="13.15" customHeight="1" x14ac:dyDescent="0.3">
      <c r="B7846" s="1172" t="s">
        <v>8596</v>
      </c>
      <c r="C7846" s="1207">
        <v>67913836.224944279</v>
      </c>
      <c r="D7846" s="1208">
        <v>3383106.4421292655</v>
      </c>
      <c r="E7846" s="1207">
        <v>29258771.073150441</v>
      </c>
      <c r="F7846" s="1211">
        <v>100555713.74022399</v>
      </c>
    </row>
    <row r="7847" spans="2:6" ht="13.15" customHeight="1" x14ac:dyDescent="0.3">
      <c r="B7847" s="1173" t="s">
        <v>8597</v>
      </c>
      <c r="C7847" s="1206">
        <v>133673.87097817272</v>
      </c>
      <c r="D7847" s="1206">
        <v>0</v>
      </c>
      <c r="E7847" s="1206">
        <v>0</v>
      </c>
      <c r="F7847" s="1210">
        <v>133673.87097817272</v>
      </c>
    </row>
    <row r="7848" spans="2:6" ht="13.15" customHeight="1" x14ac:dyDescent="0.3">
      <c r="B7848" s="1172" t="s">
        <v>8598</v>
      </c>
      <c r="C7848" s="1207">
        <v>746730370.7788856</v>
      </c>
      <c r="D7848" s="1208">
        <v>20327444.401626691</v>
      </c>
      <c r="E7848" s="1207">
        <v>1165934340.1008143</v>
      </c>
      <c r="F7848" s="1211">
        <v>1932992155.2813268</v>
      </c>
    </row>
    <row r="7849" spans="2:6" ht="13.15" customHeight="1" x14ac:dyDescent="0.3">
      <c r="B7849" s="1173" t="s">
        <v>8599</v>
      </c>
      <c r="C7849" s="1206">
        <v>42811958.682045095</v>
      </c>
      <c r="D7849" s="1206">
        <v>1433856.4571000393</v>
      </c>
      <c r="E7849" s="1206">
        <v>15976648.491106765</v>
      </c>
      <c r="F7849" s="1210">
        <v>60222463.630251899</v>
      </c>
    </row>
    <row r="7850" spans="2:6" ht="13.15" customHeight="1" x14ac:dyDescent="0.3">
      <c r="B7850" s="1172" t="s">
        <v>8600</v>
      </c>
      <c r="C7850" s="1207">
        <v>42104401.99214837</v>
      </c>
      <c r="D7850" s="1208">
        <v>720720.68058488413</v>
      </c>
      <c r="E7850" s="1207">
        <v>13788201.076216474</v>
      </c>
      <c r="F7850" s="1211">
        <v>56613323.748949729</v>
      </c>
    </row>
    <row r="7851" spans="2:6" ht="13.15" customHeight="1" x14ac:dyDescent="0.3">
      <c r="B7851" s="1173" t="s">
        <v>8601</v>
      </c>
      <c r="C7851" s="1206">
        <v>347087.82433760486</v>
      </c>
      <c r="D7851" s="1206">
        <v>2955.1574297646371</v>
      </c>
      <c r="E7851" s="1206">
        <v>740.87548295703925</v>
      </c>
      <c r="F7851" s="1210">
        <v>350783.85725032655</v>
      </c>
    </row>
    <row r="7852" spans="2:6" ht="13.15" customHeight="1" x14ac:dyDescent="0.3">
      <c r="B7852" s="1172" t="s">
        <v>8602</v>
      </c>
      <c r="C7852" s="1207">
        <v>67129406.818642274</v>
      </c>
      <c r="D7852" s="1208">
        <v>1478310.4681506418</v>
      </c>
      <c r="E7852" s="1207">
        <v>14927591.40798348</v>
      </c>
      <c r="F7852" s="1211">
        <v>83535308.694776401</v>
      </c>
    </row>
    <row r="7853" spans="2:6" ht="13.15" customHeight="1" x14ac:dyDescent="0.3">
      <c r="B7853" s="1173" t="s">
        <v>8603</v>
      </c>
      <c r="C7853" s="1206">
        <v>2319152.9096672772</v>
      </c>
      <c r="D7853" s="1206">
        <v>104556.28430072026</v>
      </c>
      <c r="E7853" s="1206">
        <v>555.65661221777941</v>
      </c>
      <c r="F7853" s="1210">
        <v>2424264.8505802155</v>
      </c>
    </row>
    <row r="7854" spans="2:6" ht="13.15" customHeight="1" x14ac:dyDescent="0.3">
      <c r="B7854" s="1172" t="s">
        <v>8604</v>
      </c>
      <c r="C7854" s="1207">
        <v>41536800.070129707</v>
      </c>
      <c r="D7854" s="1208">
        <v>2260934.6607999769</v>
      </c>
      <c r="E7854" s="1207">
        <v>9547906.0675336234</v>
      </c>
      <c r="F7854" s="1211">
        <v>53345640.798463315</v>
      </c>
    </row>
    <row r="7855" spans="2:6" ht="13.15" customHeight="1" x14ac:dyDescent="0.3">
      <c r="B7855" s="1173" t="s">
        <v>8605</v>
      </c>
      <c r="C7855" s="1206">
        <v>163589100.20618173</v>
      </c>
      <c r="D7855" s="1206">
        <v>2269898.638336929</v>
      </c>
      <c r="E7855" s="1206">
        <v>15280237.383294757</v>
      </c>
      <c r="F7855" s="1210">
        <v>181139236.22781342</v>
      </c>
    </row>
    <row r="7856" spans="2:6" ht="13.15" customHeight="1" x14ac:dyDescent="0.3">
      <c r="B7856" s="1172" t="s">
        <v>8606</v>
      </c>
      <c r="C7856" s="1207">
        <v>52842004.866227552</v>
      </c>
      <c r="D7856" s="1208">
        <v>583179.21049669571</v>
      </c>
      <c r="E7856" s="1207">
        <v>2621279.1983255837</v>
      </c>
      <c r="F7856" s="1211">
        <v>56046463.275049828</v>
      </c>
    </row>
    <row r="7857" spans="2:6" ht="13.15" customHeight="1" x14ac:dyDescent="0.3">
      <c r="B7857" s="1173" t="s">
        <v>8607</v>
      </c>
      <c r="C7857" s="1206">
        <v>73623308.048184589</v>
      </c>
      <c r="D7857" s="1206">
        <v>1150485.0039420845</v>
      </c>
      <c r="E7857" s="1206">
        <v>13540742.942682395</v>
      </c>
      <c r="F7857" s="1210">
        <v>88314535.994809076</v>
      </c>
    </row>
    <row r="7858" spans="2:6" ht="13.15" customHeight="1" x14ac:dyDescent="0.3">
      <c r="B7858" s="1172" t="s">
        <v>8608</v>
      </c>
      <c r="C7858" s="1207">
        <v>41933588.904718667</v>
      </c>
      <c r="D7858" s="1208">
        <v>819465.15527373389</v>
      </c>
      <c r="E7858" s="1207">
        <v>8784382.6963030901</v>
      </c>
      <c r="F7858" s="1211">
        <v>51537436.756295495</v>
      </c>
    </row>
    <row r="7859" spans="2:6" ht="13.15" customHeight="1" x14ac:dyDescent="0.3">
      <c r="B7859" s="1173" t="s">
        <v>8609</v>
      </c>
      <c r="C7859" s="1206">
        <v>73450719.924674451</v>
      </c>
      <c r="D7859" s="1206">
        <v>1478591.9117153815</v>
      </c>
      <c r="E7859" s="1206">
        <v>9633987.4821393322</v>
      </c>
      <c r="F7859" s="1210">
        <v>84563299.318529174</v>
      </c>
    </row>
    <row r="7860" spans="2:6" ht="13.15" customHeight="1" x14ac:dyDescent="0.3">
      <c r="B7860" s="1172" t="s">
        <v>8610</v>
      </c>
      <c r="C7860" s="1207">
        <v>296690453.77780545</v>
      </c>
      <c r="D7860" s="1208">
        <v>6777372.1216004519</v>
      </c>
      <c r="E7860" s="1207">
        <v>68661529.955210477</v>
      </c>
      <c r="F7860" s="1211">
        <v>372129355.8546164</v>
      </c>
    </row>
    <row r="7861" spans="2:6" ht="13.15" customHeight="1" x14ac:dyDescent="0.3">
      <c r="B7861" s="1173" t="s">
        <v>8611</v>
      </c>
      <c r="C7861" s="1206">
        <v>49849020.952191249</v>
      </c>
      <c r="D7861" s="1206">
        <v>1350535.0897589137</v>
      </c>
      <c r="E7861" s="1206">
        <v>5838654.4623136856</v>
      </c>
      <c r="F7861" s="1210">
        <v>57038210.504263848</v>
      </c>
    </row>
    <row r="7862" spans="2:6" ht="13.15" customHeight="1" x14ac:dyDescent="0.3">
      <c r="B7862" s="1172" t="s">
        <v>8612</v>
      </c>
      <c r="C7862" s="1207">
        <v>51434810.878177442</v>
      </c>
      <c r="D7862" s="1208">
        <v>800777.30257503211</v>
      </c>
      <c r="E7862" s="1207">
        <v>5877145.0718025211</v>
      </c>
      <c r="F7862" s="1211">
        <v>58112733.25255499</v>
      </c>
    </row>
    <row r="7863" spans="2:6" ht="13.15" customHeight="1" x14ac:dyDescent="0.3">
      <c r="B7863" s="1173" t="s">
        <v>8613</v>
      </c>
      <c r="C7863" s="1206">
        <v>33932818.584149711</v>
      </c>
      <c r="D7863" s="1206">
        <v>660224.38634413097</v>
      </c>
      <c r="E7863" s="1206">
        <v>17213068.793658793</v>
      </c>
      <c r="F7863" s="1210">
        <v>51806111.764152631</v>
      </c>
    </row>
    <row r="7864" spans="2:6" ht="13.15" customHeight="1" x14ac:dyDescent="0.3">
      <c r="B7864" s="1172" t="s">
        <v>8614</v>
      </c>
      <c r="C7864" s="1207">
        <v>8945089.5153442826</v>
      </c>
      <c r="D7864" s="1208">
        <v>330850.98252950649</v>
      </c>
      <c r="E7864" s="1207">
        <v>34944.626946140343</v>
      </c>
      <c r="F7864" s="1211">
        <v>9310885.1248199288</v>
      </c>
    </row>
    <row r="7865" spans="2:6" ht="13.15" customHeight="1" x14ac:dyDescent="0.3">
      <c r="B7865" s="1173" t="s">
        <v>8615</v>
      </c>
      <c r="C7865" s="1206">
        <v>22784363.128075305</v>
      </c>
      <c r="D7865" s="1206">
        <v>820281.34161147848</v>
      </c>
      <c r="E7865" s="1206">
        <v>7272742.4388241945</v>
      </c>
      <c r="F7865" s="1210">
        <v>30877386.908510979</v>
      </c>
    </row>
    <row r="7866" spans="2:6" ht="13.15" customHeight="1" x14ac:dyDescent="0.3">
      <c r="B7866" s="1172" t="s">
        <v>8616</v>
      </c>
      <c r="C7866" s="1207">
        <v>24633131.476435326</v>
      </c>
      <c r="D7866" s="1208">
        <v>765245.05252667144</v>
      </c>
      <c r="E7866" s="1207">
        <v>6229157.5814556275</v>
      </c>
      <c r="F7866" s="1211">
        <v>31627534.110417627</v>
      </c>
    </row>
    <row r="7867" spans="2:6" ht="13.15" customHeight="1" x14ac:dyDescent="0.3">
      <c r="B7867" s="1173" t="s">
        <v>8617</v>
      </c>
      <c r="C7867" s="1206">
        <v>14243162.591641581</v>
      </c>
      <c r="D7867" s="1206">
        <v>611323.56697064475</v>
      </c>
      <c r="E7867" s="1206">
        <v>2666843.0405274425</v>
      </c>
      <c r="F7867" s="1210">
        <v>17521329.19913967</v>
      </c>
    </row>
    <row r="7868" spans="2:6" ht="13.15" customHeight="1" x14ac:dyDescent="0.3">
      <c r="B7868" s="1172" t="s">
        <v>8618</v>
      </c>
      <c r="C7868" s="1207">
        <v>24526492.770374086</v>
      </c>
      <c r="D7868" s="1208">
        <v>779654.96304133337</v>
      </c>
      <c r="E7868" s="1207">
        <v>3228550.1358560375</v>
      </c>
      <c r="F7868" s="1211">
        <v>28534697.869271453</v>
      </c>
    </row>
    <row r="7869" spans="2:6" ht="13.15" customHeight="1" x14ac:dyDescent="0.3">
      <c r="B7869" s="1173" t="s">
        <v>8619</v>
      </c>
      <c r="C7869" s="1206">
        <v>38148119.651400104</v>
      </c>
      <c r="D7869" s="1206">
        <v>821407.11587043654</v>
      </c>
      <c r="E7869" s="1206">
        <v>15437787.616399124</v>
      </c>
      <c r="F7869" s="1210">
        <v>54407314.383669667</v>
      </c>
    </row>
    <row r="7870" spans="2:6" ht="13.15" customHeight="1" x14ac:dyDescent="0.3">
      <c r="B7870" s="1172" t="s">
        <v>8620</v>
      </c>
      <c r="C7870" s="1207">
        <v>65466471.093776964</v>
      </c>
      <c r="D7870" s="1208">
        <v>1673899.6734663504</v>
      </c>
      <c r="E7870" s="1207">
        <v>11888469.155514294</v>
      </c>
      <c r="F7870" s="1211">
        <v>79028839.922757611</v>
      </c>
    </row>
    <row r="7871" spans="2:6" ht="13.15" customHeight="1" x14ac:dyDescent="0.3">
      <c r="B7871" s="1173" t="s">
        <v>8621</v>
      </c>
      <c r="C7871" s="1206">
        <v>29925879.444491416</v>
      </c>
      <c r="D7871" s="1206">
        <v>1344427.7644040666</v>
      </c>
      <c r="E7871" s="1206">
        <v>4003011.9740404626</v>
      </c>
      <c r="F7871" s="1210">
        <v>35273319.182935946</v>
      </c>
    </row>
    <row r="7872" spans="2:6" ht="13.15" customHeight="1" x14ac:dyDescent="0.3">
      <c r="B7872" s="1172" t="s">
        <v>8622</v>
      </c>
      <c r="C7872" s="1207">
        <v>60440388.161492415</v>
      </c>
      <c r="D7872" s="1208">
        <v>1908975.4109150076</v>
      </c>
      <c r="E7872" s="1207">
        <v>4019888.2505452097</v>
      </c>
      <c r="F7872" s="1211">
        <v>66369251.822952636</v>
      </c>
    </row>
    <row r="7873" spans="2:6" ht="13.15" customHeight="1" x14ac:dyDescent="0.3">
      <c r="B7873" s="1173" t="s">
        <v>8623</v>
      </c>
      <c r="C7873" s="1206">
        <v>686122173.43717611</v>
      </c>
      <c r="D7873" s="1206">
        <v>17176936.993576374</v>
      </c>
      <c r="E7873" s="1206">
        <v>134020411.66646886</v>
      </c>
      <c r="F7873" s="1210">
        <v>837319522.09722137</v>
      </c>
    </row>
    <row r="7874" spans="2:6" ht="13.15" customHeight="1" x14ac:dyDescent="0.3">
      <c r="B7874" s="1172" t="s">
        <v>8624</v>
      </c>
      <c r="C7874" s="1207">
        <v>15196083.884345021</v>
      </c>
      <c r="D7874" s="1208">
        <v>598447.52388381306</v>
      </c>
      <c r="E7874" s="1207">
        <v>2241359.6886606282</v>
      </c>
      <c r="F7874" s="1211">
        <v>18035891.096889462</v>
      </c>
    </row>
    <row r="7875" spans="2:6" ht="13.15" customHeight="1" x14ac:dyDescent="0.3">
      <c r="B7875" s="1173" t="s">
        <v>8625</v>
      </c>
      <c r="C7875" s="1206">
        <v>93984883.467744365</v>
      </c>
      <c r="D7875" s="1206">
        <v>2248297.8447431722</v>
      </c>
      <c r="E7875" s="1206">
        <v>18743897.120424293</v>
      </c>
      <c r="F7875" s="1210">
        <v>114977078.43291184</v>
      </c>
    </row>
    <row r="7876" spans="2:6" ht="13.15" customHeight="1" x14ac:dyDescent="0.3">
      <c r="B7876" s="1172" t="s">
        <v>8626</v>
      </c>
      <c r="C7876" s="1207">
        <v>16656802.037281178</v>
      </c>
      <c r="D7876" s="1208">
        <v>228489.95803375434</v>
      </c>
      <c r="E7876" s="1207">
        <v>2830946.9600024265</v>
      </c>
      <c r="F7876" s="1211">
        <v>19716238.955317359</v>
      </c>
    </row>
    <row r="7877" spans="2:6" ht="13.15" customHeight="1" x14ac:dyDescent="0.3">
      <c r="B7877" s="1173" t="s">
        <v>8627</v>
      </c>
      <c r="C7877" s="1206">
        <v>39981731.922458209</v>
      </c>
      <c r="D7877" s="1206">
        <v>587907.46238431905</v>
      </c>
      <c r="E7877" s="1206">
        <v>4814764.591144124</v>
      </c>
      <c r="F7877" s="1210">
        <v>45384403.975986652</v>
      </c>
    </row>
    <row r="7878" spans="2:6" ht="13.15" customHeight="1" x14ac:dyDescent="0.3">
      <c r="B7878" s="1172" t="s">
        <v>8628</v>
      </c>
      <c r="C7878" s="1207">
        <v>53960960.303067319</v>
      </c>
      <c r="D7878" s="1208">
        <v>2336572.6188237132</v>
      </c>
      <c r="E7878" s="1207">
        <v>6689969.6108667664</v>
      </c>
      <c r="F7878" s="1211">
        <v>62987502.532757804</v>
      </c>
    </row>
    <row r="7879" spans="2:6" ht="13.15" customHeight="1" x14ac:dyDescent="0.3">
      <c r="B7879" s="1173" t="s">
        <v>8629</v>
      </c>
      <c r="C7879" s="1206">
        <v>131648827.8929048</v>
      </c>
      <c r="D7879" s="1206">
        <v>556245.06135112676</v>
      </c>
      <c r="E7879" s="1206">
        <v>71416198.262655154</v>
      </c>
      <c r="F7879" s="1210">
        <v>203621271.21691108</v>
      </c>
    </row>
    <row r="7880" spans="2:6" ht="13.15" customHeight="1" x14ac:dyDescent="0.3">
      <c r="B7880" s="1172" t="s">
        <v>8630</v>
      </c>
      <c r="C7880" s="1207">
        <v>597968966.19974637</v>
      </c>
      <c r="D7880" s="1208">
        <v>17262749.136465453</v>
      </c>
      <c r="E7880" s="1207">
        <v>3321190429.9563737</v>
      </c>
      <c r="F7880" s="1211">
        <v>3936422145.2925854</v>
      </c>
    </row>
    <row r="7881" spans="2:6" ht="13.15" customHeight="1" x14ac:dyDescent="0.3">
      <c r="B7881" s="1173" t="s">
        <v>8631</v>
      </c>
      <c r="C7881" s="1206">
        <v>1189935306.5405116</v>
      </c>
      <c r="D7881" s="1206">
        <v>50747975.705406323</v>
      </c>
      <c r="E7881" s="1206">
        <v>487653395.34183466</v>
      </c>
      <c r="F7881" s="1210">
        <v>1728336677.5877528</v>
      </c>
    </row>
    <row r="7882" spans="2:6" ht="13.15" customHeight="1" x14ac:dyDescent="0.3">
      <c r="B7882" s="1172" t="s">
        <v>8632</v>
      </c>
      <c r="C7882" s="1207">
        <v>981929478.49436176</v>
      </c>
      <c r="D7882" s="1208">
        <v>13853510.659350114</v>
      </c>
      <c r="E7882" s="1207">
        <v>410763750.92277074</v>
      </c>
      <c r="F7882" s="1211">
        <v>1406546740.0764828</v>
      </c>
    </row>
    <row r="7883" spans="2:6" ht="13.15" customHeight="1" x14ac:dyDescent="0.3">
      <c r="B7883" s="1173" t="s">
        <v>8633</v>
      </c>
      <c r="C7883" s="1206">
        <v>4371458910.635355</v>
      </c>
      <c r="D7883" s="1206">
        <v>35011044.710819498</v>
      </c>
      <c r="E7883" s="1206">
        <v>1704718689.3279431</v>
      </c>
      <c r="F7883" s="1210">
        <v>6111188644.6741171</v>
      </c>
    </row>
    <row r="7884" spans="2:6" ht="13.15" customHeight="1" x14ac:dyDescent="0.3">
      <c r="B7884" s="1172" t="s">
        <v>8634</v>
      </c>
      <c r="C7884" s="1207">
        <v>377422508.2455371</v>
      </c>
      <c r="D7884" s="1208">
        <v>7113795.6867118021</v>
      </c>
      <c r="E7884" s="1207">
        <v>89097817.611008167</v>
      </c>
      <c r="F7884" s="1211">
        <v>473634121.54325706</v>
      </c>
    </row>
    <row r="7885" spans="2:6" ht="13.15" customHeight="1" x14ac:dyDescent="0.3">
      <c r="B7885" s="1173" t="s">
        <v>8635</v>
      </c>
      <c r="C7885" s="1206">
        <v>1010257552.384015</v>
      </c>
      <c r="D7885" s="1206">
        <v>13082735.24077631</v>
      </c>
      <c r="E7885" s="1206">
        <v>847637472.01358783</v>
      </c>
      <c r="F7885" s="1210">
        <v>1870977759.6383791</v>
      </c>
    </row>
    <row r="7886" spans="2:6" ht="13.15" customHeight="1" x14ac:dyDescent="0.3">
      <c r="B7886" s="1172" t="s">
        <v>8636</v>
      </c>
      <c r="C7886" s="1207">
        <v>1738516897.7102077</v>
      </c>
      <c r="D7886" s="1208">
        <v>15872826.019821251</v>
      </c>
      <c r="E7886" s="1207">
        <v>637234455.80581594</v>
      </c>
      <c r="F7886" s="1211">
        <v>2391624179.5358448</v>
      </c>
    </row>
    <row r="7887" spans="2:6" ht="13.15" customHeight="1" x14ac:dyDescent="0.3">
      <c r="B7887" s="1173" t="s">
        <v>8637</v>
      </c>
      <c r="C7887" s="1206">
        <v>765036454.41733646</v>
      </c>
      <c r="D7887" s="1206">
        <v>50418630.445948161</v>
      </c>
      <c r="E7887" s="1206">
        <v>2925238069.5285168</v>
      </c>
      <c r="F7887" s="1210">
        <v>3740693154.3918014</v>
      </c>
    </row>
    <row r="7888" spans="2:6" ht="13.15" customHeight="1" x14ac:dyDescent="0.3">
      <c r="B7888" s="1172" t="s">
        <v>8638</v>
      </c>
      <c r="C7888" s="1207">
        <v>956671670.85886109</v>
      </c>
      <c r="D7888" s="1208">
        <v>25475187.922494315</v>
      </c>
      <c r="E7888" s="1207">
        <v>142503908.0765008</v>
      </c>
      <c r="F7888" s="1211">
        <v>1124650766.8578563</v>
      </c>
    </row>
    <row r="7889" spans="2:6" ht="13.15" customHeight="1" x14ac:dyDescent="0.3">
      <c r="B7889" s="1173" t="s">
        <v>8639</v>
      </c>
      <c r="C7889" s="1206">
        <v>3489962612.0651388</v>
      </c>
      <c r="D7889" s="1206">
        <v>76174670.901695952</v>
      </c>
      <c r="E7889" s="1206">
        <v>1159360927.5248013</v>
      </c>
      <c r="F7889" s="1210">
        <v>4725498210.4916363</v>
      </c>
    </row>
    <row r="7890" spans="2:6" ht="13.15" customHeight="1" x14ac:dyDescent="0.3">
      <c r="B7890" s="1172" t="s">
        <v>8640</v>
      </c>
      <c r="C7890" s="1207">
        <v>2342412026.6762424</v>
      </c>
      <c r="D7890" s="1208">
        <v>38040137.365041181</v>
      </c>
      <c r="E7890" s="1207">
        <v>344680070.48213381</v>
      </c>
      <c r="F7890" s="1211">
        <v>2725132234.5234175</v>
      </c>
    </row>
    <row r="7891" spans="2:6" ht="13.15" customHeight="1" x14ac:dyDescent="0.3">
      <c r="B7891" s="1173" t="s">
        <v>8641</v>
      </c>
      <c r="C7891" s="1206">
        <v>1620425795.399435</v>
      </c>
      <c r="D7891" s="1206">
        <v>30847495.263667583</v>
      </c>
      <c r="E7891" s="1206">
        <v>381487593.5239346</v>
      </c>
      <c r="F7891" s="1210">
        <v>2032760884.1870372</v>
      </c>
    </row>
    <row r="7892" spans="2:6" ht="13.15" customHeight="1" x14ac:dyDescent="0.3">
      <c r="B7892" s="1172" t="s">
        <v>8642</v>
      </c>
      <c r="C7892" s="1207">
        <v>1246747520.9536569</v>
      </c>
      <c r="D7892" s="1208">
        <v>32263902.219753772</v>
      </c>
      <c r="E7892" s="1207">
        <v>766392525.11458993</v>
      </c>
      <c r="F7892" s="1211">
        <v>2045403948.2880006</v>
      </c>
    </row>
    <row r="7893" spans="2:6" ht="13.15" customHeight="1" x14ac:dyDescent="0.3">
      <c r="B7893" s="1173" t="s">
        <v>8643</v>
      </c>
      <c r="C7893" s="1206">
        <v>1109416119.8611913</v>
      </c>
      <c r="D7893" s="1206">
        <v>34540034.833049715</v>
      </c>
      <c r="E7893" s="1206">
        <v>286280613.55571467</v>
      </c>
      <c r="F7893" s="1210">
        <v>1430236768.2499557</v>
      </c>
    </row>
    <row r="7894" spans="2:6" ht="13.15" customHeight="1" x14ac:dyDescent="0.3">
      <c r="B7894" s="1172" t="s">
        <v>8644</v>
      </c>
      <c r="C7894" s="1207">
        <v>753685644.84809577</v>
      </c>
      <c r="D7894" s="1208">
        <v>21804375.796310101</v>
      </c>
      <c r="E7894" s="1207">
        <v>138474228.22883439</v>
      </c>
      <c r="F7894" s="1211">
        <v>913964248.87324023</v>
      </c>
    </row>
    <row r="7895" spans="2:6" ht="13.15" customHeight="1" x14ac:dyDescent="0.3">
      <c r="B7895" s="1173" t="s">
        <v>8645</v>
      </c>
      <c r="C7895" s="1206">
        <v>1444575974.8209519</v>
      </c>
      <c r="D7895" s="1206">
        <v>32025435.087350018</v>
      </c>
      <c r="E7895" s="1206">
        <v>115033424.40823935</v>
      </c>
      <c r="F7895" s="1210">
        <v>1591634834.3165414</v>
      </c>
    </row>
    <row r="7896" spans="2:6" ht="13.15" customHeight="1" x14ac:dyDescent="0.3">
      <c r="B7896" s="1172" t="s">
        <v>8646</v>
      </c>
      <c r="C7896" s="1207">
        <v>904452840.19809294</v>
      </c>
      <c r="D7896" s="1208">
        <v>23521913.294489313</v>
      </c>
      <c r="E7896" s="1207">
        <v>176900387.40526766</v>
      </c>
      <c r="F7896" s="1211">
        <v>1104875140.8978498</v>
      </c>
    </row>
    <row r="7897" spans="2:6" ht="13.15" customHeight="1" x14ac:dyDescent="0.3">
      <c r="B7897" s="1173" t="s">
        <v>8647</v>
      </c>
      <c r="C7897" s="1206">
        <v>2993024193.701211</v>
      </c>
      <c r="D7897" s="1206">
        <v>84525340.694546551</v>
      </c>
      <c r="E7897" s="1206">
        <v>682928640.55129898</v>
      </c>
      <c r="F7897" s="1210">
        <v>3760478174.9470568</v>
      </c>
    </row>
    <row r="7898" spans="2:6" ht="13.15" customHeight="1" x14ac:dyDescent="0.3">
      <c r="B7898" s="1172" t="s">
        <v>8648</v>
      </c>
      <c r="C7898" s="1207">
        <v>1653250718.3869386</v>
      </c>
      <c r="D7898" s="1208">
        <v>40939526.752452627</v>
      </c>
      <c r="E7898" s="1207">
        <v>211113614.15171397</v>
      </c>
      <c r="F7898" s="1211">
        <v>1905303859.2911053</v>
      </c>
    </row>
    <row r="7899" spans="2:6" ht="13.15" customHeight="1" x14ac:dyDescent="0.3">
      <c r="B7899" s="1173" t="s">
        <v>8649</v>
      </c>
      <c r="C7899" s="1206">
        <v>247003.097650168</v>
      </c>
      <c r="D7899" s="1206">
        <v>7598.9762479662095</v>
      </c>
      <c r="E7899" s="1206">
        <v>493.91698863802611</v>
      </c>
      <c r="F7899" s="1210">
        <v>255095.99088677223</v>
      </c>
    </row>
    <row r="7900" spans="2:6" ht="13.15" customHeight="1" x14ac:dyDescent="0.3">
      <c r="B7900" s="1172" t="s">
        <v>8650</v>
      </c>
      <c r="C7900" s="1207">
        <v>0</v>
      </c>
      <c r="D7900" s="1208">
        <v>2955.1574297646371</v>
      </c>
      <c r="E7900" s="1207">
        <v>6667.8793466133529</v>
      </c>
      <c r="F7900" s="1211">
        <v>9623.0367763779905</v>
      </c>
    </row>
    <row r="7901" spans="2:6" ht="13.15" customHeight="1" x14ac:dyDescent="0.3">
      <c r="B7901" s="1173" t="s">
        <v>8651</v>
      </c>
      <c r="C7901" s="1206">
        <v>1959639.8327668384</v>
      </c>
      <c r="D7901" s="1206">
        <v>36123.28153431345</v>
      </c>
      <c r="E7901" s="1206">
        <v>234948.37339920309</v>
      </c>
      <c r="F7901" s="1210">
        <v>2230711.4877003548</v>
      </c>
    </row>
    <row r="7902" spans="2:6" ht="13.15" customHeight="1" x14ac:dyDescent="0.3">
      <c r="B7902" s="1172" t="s">
        <v>8652</v>
      </c>
      <c r="C7902" s="1207">
        <v>3898682283.3978977</v>
      </c>
      <c r="D7902" s="1208">
        <v>58890123.961141512</v>
      </c>
      <c r="E7902" s="1207">
        <v>3122845914.2646208</v>
      </c>
      <c r="F7902" s="1211">
        <v>7080418321.6236601</v>
      </c>
    </row>
    <row r="7903" spans="2:6" ht="13.15" customHeight="1" x14ac:dyDescent="0.3">
      <c r="B7903" s="1173" t="s">
        <v>8653</v>
      </c>
      <c r="C7903" s="1206">
        <v>175307751.86777681</v>
      </c>
      <c r="D7903" s="1206">
        <v>6359653.5828141076</v>
      </c>
      <c r="E7903" s="1206">
        <v>141539805.82028615</v>
      </c>
      <c r="F7903" s="1210">
        <v>323207211.27087706</v>
      </c>
    </row>
    <row r="7904" spans="2:6" ht="13.15" customHeight="1" x14ac:dyDescent="0.3">
      <c r="B7904" s="1172" t="s">
        <v>8654</v>
      </c>
      <c r="C7904" s="1207">
        <v>180518165.46994978</v>
      </c>
      <c r="D7904" s="1208">
        <v>9155668.7488967944</v>
      </c>
      <c r="E7904" s="1207">
        <v>74056038.306105509</v>
      </c>
      <c r="F7904" s="1211">
        <v>263729872.52495211</v>
      </c>
    </row>
    <row r="7905" spans="2:6" ht="13.15" customHeight="1" x14ac:dyDescent="0.3">
      <c r="B7905" s="1173" t="s">
        <v>8655</v>
      </c>
      <c r="C7905" s="1206">
        <v>30548097.861291762</v>
      </c>
      <c r="D7905" s="1206">
        <v>1725797.8668043108</v>
      </c>
      <c r="E7905" s="1206">
        <v>10514383.440229455</v>
      </c>
      <c r="F7905" s="1210">
        <v>42788279.168325529</v>
      </c>
    </row>
    <row r="7906" spans="2:6" ht="13.15" customHeight="1" x14ac:dyDescent="0.3">
      <c r="B7906" s="1172" t="s">
        <v>8656</v>
      </c>
      <c r="C7906" s="1207">
        <v>487440063.75644493</v>
      </c>
      <c r="D7906" s="1208">
        <v>17017288.131477907</v>
      </c>
      <c r="E7906" s="1207">
        <v>127423268.26527686</v>
      </c>
      <c r="F7906" s="1211">
        <v>631880620.15319967</v>
      </c>
    </row>
    <row r="7907" spans="2:6" ht="13.15" customHeight="1" x14ac:dyDescent="0.3">
      <c r="B7907" s="1173" t="s">
        <v>8657</v>
      </c>
      <c r="C7907" s="1206">
        <v>3936004601.6481991</v>
      </c>
      <c r="D7907" s="1206">
        <v>118515674.02912524</v>
      </c>
      <c r="E7907" s="1206">
        <v>634343003.97034907</v>
      </c>
      <c r="F7907" s="1210">
        <v>4688863279.6476736</v>
      </c>
    </row>
    <row r="7908" spans="2:6" ht="13.15" customHeight="1" x14ac:dyDescent="0.3">
      <c r="B7908" s="1172" t="s">
        <v>8658</v>
      </c>
      <c r="C7908" s="1207">
        <v>1386675117.1255701</v>
      </c>
      <c r="D7908" s="1208">
        <v>56053763.860053375</v>
      </c>
      <c r="E7908" s="1207">
        <v>1938723261.7916424</v>
      </c>
      <c r="F7908" s="1211">
        <v>3381452142.7772655</v>
      </c>
    </row>
    <row r="7909" spans="2:6" ht="13.15" customHeight="1" x14ac:dyDescent="0.3">
      <c r="B7909" s="1173" t="s">
        <v>8659</v>
      </c>
      <c r="C7909" s="1206">
        <v>170956182.64604613</v>
      </c>
      <c r="D7909" s="1206">
        <v>6057664.6378486324</v>
      </c>
      <c r="E7909" s="1206">
        <v>158870380.66482168</v>
      </c>
      <c r="F7909" s="1210">
        <v>335884227.94871646</v>
      </c>
    </row>
    <row r="7910" spans="2:6" ht="13.15" customHeight="1" x14ac:dyDescent="0.3">
      <c r="B7910" s="1172" t="s">
        <v>8660</v>
      </c>
      <c r="C7910" s="1207">
        <v>731974222.76000667</v>
      </c>
      <c r="D7910" s="1208">
        <v>21562629.846377138</v>
      </c>
      <c r="E7910" s="1207">
        <v>748091570.67395473</v>
      </c>
      <c r="F7910" s="1211">
        <v>1501628423.2803385</v>
      </c>
    </row>
    <row r="7911" spans="2:6" ht="13.15" customHeight="1" x14ac:dyDescent="0.3">
      <c r="B7911" s="1173" t="s">
        <v>8661</v>
      </c>
      <c r="C7911" s="1206">
        <v>58227737.416649446</v>
      </c>
      <c r="D7911" s="1206">
        <v>3039928.2314641713</v>
      </c>
      <c r="E7911" s="1206">
        <v>29894747.870703507</v>
      </c>
      <c r="F7911" s="1210">
        <v>91162413.518817127</v>
      </c>
    </row>
    <row r="7912" spans="2:6" ht="13.15" customHeight="1" x14ac:dyDescent="0.3">
      <c r="B7912" s="1172" t="s">
        <v>8662</v>
      </c>
      <c r="C7912" s="1207">
        <v>281650299.98606223</v>
      </c>
      <c r="D7912" s="1208">
        <v>22150678.030543718</v>
      </c>
      <c r="E7912" s="1207">
        <v>441412207.65523905</v>
      </c>
      <c r="F7912" s="1211">
        <v>745213185.67184496</v>
      </c>
    </row>
    <row r="7913" spans="2:6" ht="13.15" customHeight="1" x14ac:dyDescent="0.3">
      <c r="B7913" s="1173" t="s">
        <v>8663</v>
      </c>
      <c r="C7913" s="1206">
        <v>631238467.45477247</v>
      </c>
      <c r="D7913" s="1206">
        <v>7685463.8554106541</v>
      </c>
      <c r="E7913" s="1206">
        <v>603243359.92916584</v>
      </c>
      <c r="F7913" s="1210">
        <v>1242167291.2393489</v>
      </c>
    </row>
    <row r="7914" spans="2:6" ht="13.15" customHeight="1" x14ac:dyDescent="0.3">
      <c r="B7914" s="1172" t="s">
        <v>8664</v>
      </c>
      <c r="C7914" s="1207">
        <v>364705330.51809591</v>
      </c>
      <c r="D7914" s="1208">
        <v>3274089.2773274244</v>
      </c>
      <c r="E7914" s="1207">
        <v>425680106.91202199</v>
      </c>
      <c r="F7914" s="1211">
        <v>793659526.70744538</v>
      </c>
    </row>
    <row r="7915" spans="2:6" ht="13.15" customHeight="1" x14ac:dyDescent="0.3">
      <c r="B7915" s="1173" t="s">
        <v>8665</v>
      </c>
      <c r="C7915" s="1206">
        <v>20502076.352385677</v>
      </c>
      <c r="D7915" s="1206">
        <v>274097.88769978838</v>
      </c>
      <c r="E7915" s="1206">
        <v>115681347.48251294</v>
      </c>
      <c r="F7915" s="1210">
        <v>136457521.7225984</v>
      </c>
    </row>
    <row r="7916" spans="2:6" ht="13.15" customHeight="1" x14ac:dyDescent="0.3">
      <c r="B7916" s="1172" t="s">
        <v>8666</v>
      </c>
      <c r="C7916" s="1207">
        <v>258923284.17750776</v>
      </c>
      <c r="D7916" s="1208">
        <v>6976662.309792486</v>
      </c>
      <c r="E7916" s="1207">
        <v>155989687.62786725</v>
      </c>
      <c r="F7916" s="1211">
        <v>421889634.1151675</v>
      </c>
    </row>
    <row r="7917" spans="2:6" ht="13.15" customHeight="1" x14ac:dyDescent="0.3">
      <c r="B7917" s="1173" t="s">
        <v>8667</v>
      </c>
      <c r="C7917" s="1206">
        <v>35990221.94257576</v>
      </c>
      <c r="D7917" s="1206">
        <v>1451291.8859356514</v>
      </c>
      <c r="E7917" s="1206">
        <v>3758115.3575088782</v>
      </c>
      <c r="F7917" s="1210">
        <v>41199629.186020285</v>
      </c>
    </row>
    <row r="7918" spans="2:6" ht="13.15" customHeight="1" x14ac:dyDescent="0.3">
      <c r="B7918" s="1172" t="s">
        <v>8668</v>
      </c>
      <c r="C7918" s="1207">
        <v>1457850.7869601124</v>
      </c>
      <c r="D7918" s="1208">
        <v>11820.629719058548</v>
      </c>
      <c r="E7918" s="1207">
        <v>1049.5736008558056</v>
      </c>
      <c r="F7918" s="1211">
        <v>1470720.9902800268</v>
      </c>
    </row>
    <row r="7919" spans="2:6" ht="13.15" customHeight="1" x14ac:dyDescent="0.3">
      <c r="B7919" s="1173" t="s">
        <v>8669</v>
      </c>
      <c r="C7919" s="1206">
        <v>2064835844.1184187</v>
      </c>
      <c r="D7919" s="1206">
        <v>81834177.328507692</v>
      </c>
      <c r="E7919" s="1206">
        <v>630037402.7650485</v>
      </c>
      <c r="F7919" s="1210">
        <v>2776707424.2119751</v>
      </c>
    </row>
    <row r="7920" spans="2:6" ht="13.15" customHeight="1" x14ac:dyDescent="0.3">
      <c r="B7920" s="1172" t="s">
        <v>8670</v>
      </c>
      <c r="C7920" s="1207">
        <v>370356908.85686755</v>
      </c>
      <c r="D7920" s="1208">
        <v>11987863.48522675</v>
      </c>
      <c r="E7920" s="1207">
        <v>27665406.239870023</v>
      </c>
      <c r="F7920" s="1211">
        <v>410010178.58196431</v>
      </c>
    </row>
    <row r="7921" spans="2:6" ht="13.15" customHeight="1" x14ac:dyDescent="0.3">
      <c r="B7921" s="1173" t="s">
        <v>8671</v>
      </c>
      <c r="C7921" s="1206">
        <v>102558990.44228408</v>
      </c>
      <c r="D7921" s="1206">
        <v>7275161.3545551905</v>
      </c>
      <c r="E7921" s="1206">
        <v>8087212.4411534863</v>
      </c>
      <c r="F7921" s="1210">
        <v>117921364.23799275</v>
      </c>
    </row>
    <row r="7922" spans="2:6" ht="13.15" customHeight="1" x14ac:dyDescent="0.3">
      <c r="B7922" s="1172" t="s">
        <v>8672</v>
      </c>
      <c r="C7922" s="1207">
        <v>712553689.54553509</v>
      </c>
      <c r="D7922" s="1208">
        <v>18037211.465737343</v>
      </c>
      <c r="E7922" s="1207">
        <v>82728510.422200382</v>
      </c>
      <c r="F7922" s="1211">
        <v>813319411.43347287</v>
      </c>
    </row>
    <row r="7923" spans="2:6" ht="13.15" customHeight="1" x14ac:dyDescent="0.3">
      <c r="B7923" s="1173" t="s">
        <v>8673</v>
      </c>
      <c r="C7923" s="1206">
        <v>324888267.32740432</v>
      </c>
      <c r="D7923" s="1206">
        <v>9066746.6546173561</v>
      </c>
      <c r="E7923" s="1206">
        <v>21194219.991211336</v>
      </c>
      <c r="F7923" s="1210">
        <v>355149233.97323304</v>
      </c>
    </row>
    <row r="7924" spans="2:6" ht="13.15" customHeight="1" x14ac:dyDescent="0.3">
      <c r="B7924" s="1172" t="s">
        <v>8674</v>
      </c>
      <c r="C7924" s="1207">
        <v>584670942.05030119</v>
      </c>
      <c r="D7924" s="1208">
        <v>13566902.605197659</v>
      </c>
      <c r="E7924" s="1207">
        <v>268398988.71989596</v>
      </c>
      <c r="F7924" s="1211">
        <v>866636833.37539482</v>
      </c>
    </row>
    <row r="7925" spans="2:6" ht="13.15" customHeight="1" x14ac:dyDescent="0.3">
      <c r="B7925" s="1173" t="s">
        <v>8675</v>
      </c>
      <c r="C7925" s="1206">
        <v>691380239.93104565</v>
      </c>
      <c r="D7925" s="1206">
        <v>26863408.30557185</v>
      </c>
      <c r="E7925" s="1206">
        <v>156748351.81911677</v>
      </c>
      <c r="F7925" s="1210">
        <v>874992000.05573416</v>
      </c>
    </row>
    <row r="7926" spans="2:6" ht="13.15" customHeight="1" x14ac:dyDescent="0.3">
      <c r="B7926" s="1172" t="s">
        <v>8676</v>
      </c>
      <c r="C7926" s="1207">
        <v>70548262.850738794</v>
      </c>
      <c r="D7926" s="1208">
        <v>5360655.5775930472</v>
      </c>
      <c r="E7926" s="1207">
        <v>18094180.585730888</v>
      </c>
      <c r="F7926" s="1211">
        <v>94003099.014062732</v>
      </c>
    </row>
    <row r="7927" spans="2:6" ht="13.15" customHeight="1" x14ac:dyDescent="0.3">
      <c r="B7927" s="1173" t="s">
        <v>8677</v>
      </c>
      <c r="C7927" s="1206">
        <v>370778821.27905589</v>
      </c>
      <c r="D7927" s="1206">
        <v>20697627.122328542</v>
      </c>
      <c r="E7927" s="1206">
        <v>76527279.192281976</v>
      </c>
      <c r="F7927" s="1210">
        <v>468003727.59366637</v>
      </c>
    </row>
    <row r="7928" spans="2:6" ht="13.15" customHeight="1" x14ac:dyDescent="0.3">
      <c r="B7928" s="1172" t="s">
        <v>8678</v>
      </c>
      <c r="C7928" s="1207">
        <v>467174340.28522682</v>
      </c>
      <c r="D7928" s="1208">
        <v>13024603.072479364</v>
      </c>
      <c r="E7928" s="1207">
        <v>85448941.329588845</v>
      </c>
      <c r="F7928" s="1211">
        <v>565647884.68729508</v>
      </c>
    </row>
    <row r="7929" spans="2:6" ht="13.15" customHeight="1" x14ac:dyDescent="0.3">
      <c r="B7929" s="1173" t="s">
        <v>8679</v>
      </c>
      <c r="C7929" s="1206">
        <v>135114107.94556579</v>
      </c>
      <c r="D7929" s="1206">
        <v>41545488.819514699</v>
      </c>
      <c r="E7929" s="1206">
        <v>851835729.2075789</v>
      </c>
      <c r="F7929" s="1210">
        <v>1028495325.9726593</v>
      </c>
    </row>
    <row r="7930" spans="2:6" ht="13.15" customHeight="1" x14ac:dyDescent="0.3">
      <c r="B7930" s="1172" t="s">
        <v>8680</v>
      </c>
      <c r="C7930" s="1207">
        <v>1013001621.6230834</v>
      </c>
      <c r="D7930" s="1208">
        <v>24197856.303924147</v>
      </c>
      <c r="E7930" s="1207">
        <v>454484902.5337919</v>
      </c>
      <c r="F7930" s="1211">
        <v>1491684380.4607995</v>
      </c>
    </row>
    <row r="7931" spans="2:6" ht="13.15" customHeight="1" x14ac:dyDescent="0.3">
      <c r="B7931" s="1173" t="s">
        <v>8681</v>
      </c>
      <c r="C7931" s="1206">
        <v>153267948.10481295</v>
      </c>
      <c r="D7931" s="1206">
        <v>8492841.0095788278</v>
      </c>
      <c r="E7931" s="1206">
        <v>88413951.578609094</v>
      </c>
      <c r="F7931" s="1210">
        <v>250174740.69300085</v>
      </c>
    </row>
    <row r="7932" spans="2:6" ht="13.15" customHeight="1" x14ac:dyDescent="0.3">
      <c r="B7932" s="1172" t="s">
        <v>8682</v>
      </c>
      <c r="C7932" s="1207">
        <v>2055491.7811086953</v>
      </c>
      <c r="D7932" s="1208">
        <v>0</v>
      </c>
      <c r="E7932" s="1207">
        <v>3487514.8983338489</v>
      </c>
      <c r="F7932" s="1211">
        <v>5543006.6794425445</v>
      </c>
    </row>
    <row r="7933" spans="2:6" ht="13.15" customHeight="1" x14ac:dyDescent="0.3">
      <c r="B7933" s="1173" t="s">
        <v>8683</v>
      </c>
      <c r="C7933" s="1206">
        <v>698876080.75735819</v>
      </c>
      <c r="D7933" s="1206">
        <v>23254696.701947406</v>
      </c>
      <c r="E7933" s="1206">
        <v>197649807.45917201</v>
      </c>
      <c r="F7933" s="1210">
        <v>919780584.91847765</v>
      </c>
    </row>
    <row r="7934" spans="2:6" ht="13.15" customHeight="1" x14ac:dyDescent="0.3">
      <c r="B7934" s="1172" t="s">
        <v>8684</v>
      </c>
      <c r="C7934" s="1207">
        <v>875231103.91257393</v>
      </c>
      <c r="D7934" s="1208">
        <v>32652097.328598961</v>
      </c>
      <c r="E7934" s="1207">
        <v>153808509.16675276</v>
      </c>
      <c r="F7934" s="1211">
        <v>1061691710.4079256</v>
      </c>
    </row>
    <row r="7935" spans="2:6" ht="13.15" customHeight="1" x14ac:dyDescent="0.3">
      <c r="B7935" s="1173" t="s">
        <v>8685</v>
      </c>
      <c r="C7935" s="1206">
        <v>71845677.684277698</v>
      </c>
      <c r="D7935" s="1206">
        <v>4533478.8686454548</v>
      </c>
      <c r="E7935" s="1206">
        <v>59844199.051915862</v>
      </c>
      <c r="F7935" s="1210">
        <v>136223355.60483903</v>
      </c>
    </row>
    <row r="7936" spans="2:6" ht="13.15" customHeight="1" x14ac:dyDescent="0.3">
      <c r="B7936" s="1172" t="s">
        <v>8686</v>
      </c>
      <c r="C7936" s="1207">
        <v>379928176.48488379</v>
      </c>
      <c r="D7936" s="1208">
        <v>18335865.304460641</v>
      </c>
      <c r="E7936" s="1207">
        <v>258919471.02825344</v>
      </c>
      <c r="F7936" s="1211">
        <v>657183512.81759787</v>
      </c>
    </row>
    <row r="7937" spans="2:6" ht="13.15" customHeight="1" x14ac:dyDescent="0.3">
      <c r="B7937" s="1173" t="s">
        <v>8687</v>
      </c>
      <c r="C7937" s="1206">
        <v>72116848.580868736</v>
      </c>
      <c r="D7937" s="1206">
        <v>2952483.7158996123</v>
      </c>
      <c r="E7937" s="1206">
        <v>8112143.637382037</v>
      </c>
      <c r="F7937" s="1210">
        <v>83181475.934150383</v>
      </c>
    </row>
    <row r="7938" spans="2:6" ht="13.15" customHeight="1" x14ac:dyDescent="0.3">
      <c r="B7938" s="1172" t="s">
        <v>8688</v>
      </c>
      <c r="C7938" s="1207">
        <v>7574078.9550870489</v>
      </c>
      <c r="D7938" s="1208">
        <v>543186.07994721434</v>
      </c>
      <c r="E7938" s="1207">
        <v>462429.78061235178</v>
      </c>
      <c r="F7938" s="1211">
        <v>8579694.8156466149</v>
      </c>
    </row>
    <row r="7939" spans="2:6" ht="13.15" customHeight="1" x14ac:dyDescent="0.3">
      <c r="B7939" s="1173" t="s">
        <v>8689</v>
      </c>
      <c r="C7939" s="1206">
        <v>222743679.53927633</v>
      </c>
      <c r="D7939" s="1206">
        <v>11141224.953777436</v>
      </c>
      <c r="E7939" s="1206">
        <v>55862805.175900228</v>
      </c>
      <c r="F7939" s="1210">
        <v>289747709.66895401</v>
      </c>
    </row>
    <row r="7940" spans="2:6" ht="13.15" customHeight="1" x14ac:dyDescent="0.3">
      <c r="B7940" s="1172" t="s">
        <v>8690</v>
      </c>
      <c r="C7940" s="1207">
        <v>357050419.15073186</v>
      </c>
      <c r="D7940" s="1208">
        <v>8470888.411529148</v>
      </c>
      <c r="E7940" s="1207">
        <v>281250013.72102374</v>
      </c>
      <c r="F7940" s="1211">
        <v>646771321.28328466</v>
      </c>
    </row>
    <row r="7941" spans="2:6" ht="13.15" customHeight="1" x14ac:dyDescent="0.3">
      <c r="B7941" s="1173" t="s">
        <v>8691</v>
      </c>
      <c r="C7941" s="1206">
        <v>8509796.0519342571</v>
      </c>
      <c r="D7941" s="1206">
        <v>259744.26589807437</v>
      </c>
      <c r="E7941" s="1206">
        <v>4086607.4243674488</v>
      </c>
      <c r="F7941" s="1210">
        <v>12856147.74219978</v>
      </c>
    </row>
    <row r="7942" spans="2:6" ht="13.15" customHeight="1" x14ac:dyDescent="0.3">
      <c r="B7942" s="1172" t="s">
        <v>8692</v>
      </c>
      <c r="C7942" s="1207">
        <v>799697037.79445195</v>
      </c>
      <c r="D7942" s="1208">
        <v>20158972.283773635</v>
      </c>
      <c r="E7942" s="1207">
        <v>106284283.81710833</v>
      </c>
      <c r="F7942" s="1211">
        <v>926140293.89533401</v>
      </c>
    </row>
    <row r="7943" spans="2:6" ht="13.15" customHeight="1" x14ac:dyDescent="0.3">
      <c r="B7943" s="1173" t="s">
        <v>8693</v>
      </c>
      <c r="C7943" s="1206">
        <v>121744945.8116681</v>
      </c>
      <c r="D7943" s="1206">
        <v>3799277.0413095495</v>
      </c>
      <c r="E7943" s="1206">
        <v>7568849.9998210035</v>
      </c>
      <c r="F7943" s="1210">
        <v>133113072.85279866</v>
      </c>
    </row>
    <row r="7944" spans="2:6" ht="13.15" customHeight="1" x14ac:dyDescent="0.3">
      <c r="B7944" s="1172" t="s">
        <v>8694</v>
      </c>
      <c r="C7944" s="1207">
        <v>78987876.706878588</v>
      </c>
      <c r="D7944" s="1208">
        <v>5143789.2387830373</v>
      </c>
      <c r="E7944" s="1207">
        <v>8637354.8585420456</v>
      </c>
      <c r="F7944" s="1211">
        <v>92769020.804203659</v>
      </c>
    </row>
    <row r="7945" spans="2:6" ht="13.15" customHeight="1" x14ac:dyDescent="0.3">
      <c r="B7945" s="1173" t="s">
        <v>8695</v>
      </c>
      <c r="C7945" s="1206">
        <v>91705873.68174161</v>
      </c>
      <c r="D7945" s="1206">
        <v>3600943.7612376306</v>
      </c>
      <c r="E7945" s="1206">
        <v>4782351.2424876867</v>
      </c>
      <c r="F7945" s="1210">
        <v>100089168.68546693</v>
      </c>
    </row>
    <row r="7946" spans="2:6" ht="13.15" customHeight="1" x14ac:dyDescent="0.3">
      <c r="B7946" s="1172" t="s">
        <v>8696</v>
      </c>
      <c r="C7946" s="1207">
        <v>268735000.92380029</v>
      </c>
      <c r="D7946" s="1208">
        <v>5403561.6490375837</v>
      </c>
      <c r="E7946" s="1207">
        <v>22301822.94567626</v>
      </c>
      <c r="F7946" s="1211">
        <v>296440385.51851416</v>
      </c>
    </row>
    <row r="7947" spans="2:6" ht="13.15" customHeight="1" x14ac:dyDescent="0.3">
      <c r="B7947" s="1173" t="s">
        <v>8697</v>
      </c>
      <c r="C7947" s="1206">
        <v>14218994.792700693</v>
      </c>
      <c r="D7947" s="1206">
        <v>227575.26644835077</v>
      </c>
      <c r="E7947" s="1206">
        <v>4187860.4070382444</v>
      </c>
      <c r="F7947" s="1210">
        <v>18634430.466187287</v>
      </c>
    </row>
    <row r="7948" spans="2:6" ht="13.15" customHeight="1" x14ac:dyDescent="0.3">
      <c r="B7948" s="1172" t="s">
        <v>8698</v>
      </c>
      <c r="C7948" s="1207">
        <v>307365657.3065967</v>
      </c>
      <c r="D7948" s="1208">
        <v>10409007.303572927</v>
      </c>
      <c r="E7948" s="1207">
        <v>61335102.23379752</v>
      </c>
      <c r="F7948" s="1211">
        <v>379109766.8439672</v>
      </c>
    </row>
    <row r="7949" spans="2:6" ht="13.15" customHeight="1" x14ac:dyDescent="0.3">
      <c r="B7949" s="1173" t="s">
        <v>8699</v>
      </c>
      <c r="C7949" s="1206">
        <v>71264148.556089699</v>
      </c>
      <c r="D7949" s="1206">
        <v>6858821.8892360581</v>
      </c>
      <c r="E7949" s="1206">
        <v>5443891.3091447456</v>
      </c>
      <c r="F7949" s="1210">
        <v>83566861.754470512</v>
      </c>
    </row>
    <row r="7950" spans="2:6" ht="13.15" customHeight="1" x14ac:dyDescent="0.3">
      <c r="B7950" s="1172" t="s">
        <v>8700</v>
      </c>
      <c r="C7950" s="1207">
        <v>53762702.427009791</v>
      </c>
      <c r="D7950" s="1208">
        <v>2297719.3347114259</v>
      </c>
      <c r="E7950" s="1207">
        <v>2055250.3293464065</v>
      </c>
      <c r="F7950" s="1211">
        <v>58115672.09106762</v>
      </c>
    </row>
    <row r="7951" spans="2:6" ht="13.15" customHeight="1" x14ac:dyDescent="0.3">
      <c r="B7951" s="1173" t="s">
        <v>8701</v>
      </c>
      <c r="C7951" s="1206">
        <v>496833418.15270978</v>
      </c>
      <c r="D7951" s="1206">
        <v>21214554.517685562</v>
      </c>
      <c r="E7951" s="1206">
        <v>148027030.22250673</v>
      </c>
      <c r="F7951" s="1210">
        <v>666075002.89290214</v>
      </c>
    </row>
    <row r="7952" spans="2:6" ht="13.15" customHeight="1" x14ac:dyDescent="0.3">
      <c r="B7952" s="1172" t="s">
        <v>8702</v>
      </c>
      <c r="C7952" s="1207">
        <v>14580692.52939239</v>
      </c>
      <c r="D7952" s="1208">
        <v>626085.28194123076</v>
      </c>
      <c r="E7952" s="1207">
        <v>1091062.6279013997</v>
      </c>
      <c r="F7952" s="1211">
        <v>16297840.43923502</v>
      </c>
    </row>
    <row r="7953" spans="2:6" ht="13.15" customHeight="1" x14ac:dyDescent="0.3">
      <c r="B7953" s="1173" t="s">
        <v>8703</v>
      </c>
      <c r="C7953" s="1206">
        <v>43752591.263422646</v>
      </c>
      <c r="D7953" s="1206">
        <v>2039945.1737665294</v>
      </c>
      <c r="E7953" s="1206">
        <v>3354079.4609124246</v>
      </c>
      <c r="F7953" s="1210">
        <v>49146615.898101598</v>
      </c>
    </row>
    <row r="7954" spans="2:6" ht="13.15" customHeight="1" x14ac:dyDescent="0.3">
      <c r="B7954" s="1172" t="s">
        <v>8704</v>
      </c>
      <c r="C7954" s="1207">
        <v>65578844.531790279</v>
      </c>
      <c r="D7954" s="1208">
        <v>3838453.9855212853</v>
      </c>
      <c r="E7954" s="1207">
        <v>8923738.3646591436</v>
      </c>
      <c r="F7954" s="1211">
        <v>78341036.881970704</v>
      </c>
    </row>
    <row r="7955" spans="2:6" ht="13.15" customHeight="1" x14ac:dyDescent="0.3">
      <c r="B7955" s="1173" t="s">
        <v>8705</v>
      </c>
      <c r="C7955" s="1206">
        <v>100827374.47523074</v>
      </c>
      <c r="D7955" s="1206">
        <v>6251691.8313800357</v>
      </c>
      <c r="E7955" s="1206">
        <v>33431824.353503149</v>
      </c>
      <c r="F7955" s="1210">
        <v>140510890.66011393</v>
      </c>
    </row>
    <row r="7956" spans="2:6" ht="13.15" customHeight="1" x14ac:dyDescent="0.3">
      <c r="B7956" s="1172" t="s">
        <v>8706</v>
      </c>
      <c r="C7956" s="1207">
        <v>32781502.874151804</v>
      </c>
      <c r="D7956" s="1208">
        <v>3282799.9556561103</v>
      </c>
      <c r="E7956" s="1207">
        <v>5987261.736270153</v>
      </c>
      <c r="F7956" s="1211">
        <v>42051564.566078067</v>
      </c>
    </row>
    <row r="7957" spans="2:6" ht="13.15" customHeight="1" x14ac:dyDescent="0.3">
      <c r="B7957" s="1173" t="s">
        <v>8707</v>
      </c>
      <c r="C7957" s="1206">
        <v>20153350.033204615</v>
      </c>
      <c r="D7957" s="1206">
        <v>3121138.772069748</v>
      </c>
      <c r="E7957" s="1206">
        <v>13107198.606734458</v>
      </c>
      <c r="F7957" s="1210">
        <v>36381687.412008822</v>
      </c>
    </row>
    <row r="7958" spans="2:6" ht="13.15" customHeight="1" x14ac:dyDescent="0.3">
      <c r="B7958" s="1172" t="s">
        <v>8708</v>
      </c>
      <c r="C7958" s="1207">
        <v>37440016.796555556</v>
      </c>
      <c r="D7958" s="1208">
        <v>3842886.7216659323</v>
      </c>
      <c r="E7958" s="1207">
        <v>21921281.042473182</v>
      </c>
      <c r="F7958" s="1211">
        <v>63204184.560694672</v>
      </c>
    </row>
    <row r="7959" spans="2:6" ht="13.15" customHeight="1" x14ac:dyDescent="0.3">
      <c r="B7959" s="1173" t="s">
        <v>8709</v>
      </c>
      <c r="C7959" s="1206">
        <v>7423473.9707265534</v>
      </c>
      <c r="D7959" s="1206">
        <v>833227.74558949517</v>
      </c>
      <c r="E7959" s="1206">
        <v>1127489.0058134543</v>
      </c>
      <c r="F7959" s="1210">
        <v>9384190.7221295014</v>
      </c>
    </row>
    <row r="7960" spans="2:6" ht="13.15" customHeight="1" x14ac:dyDescent="0.3">
      <c r="B7960" s="1172" t="s">
        <v>8710</v>
      </c>
      <c r="C7960" s="1207">
        <v>8958197.4740918875</v>
      </c>
      <c r="D7960" s="1208">
        <v>263825.19758679706</v>
      </c>
      <c r="E7960" s="1207">
        <v>511311.64211852197</v>
      </c>
      <c r="F7960" s="1211">
        <v>9733334.3137972057</v>
      </c>
    </row>
    <row r="7961" spans="2:6" ht="13.15" customHeight="1" x14ac:dyDescent="0.3">
      <c r="B7961" s="1173" t="s">
        <v>8711</v>
      </c>
      <c r="C7961" s="1206">
        <v>881919.84948724997</v>
      </c>
      <c r="D7961" s="1206">
        <v>0</v>
      </c>
      <c r="E7961" s="1206">
        <v>246.95849431901306</v>
      </c>
      <c r="F7961" s="1210">
        <v>882166.80798156897</v>
      </c>
    </row>
    <row r="7962" spans="2:6" ht="13.15" customHeight="1" x14ac:dyDescent="0.3">
      <c r="B7962" s="1172" t="s">
        <v>8712</v>
      </c>
      <c r="C7962" s="1207">
        <v>1178111518.1264613</v>
      </c>
      <c r="D7962" s="1208">
        <v>32887989.252385348</v>
      </c>
      <c r="E7962" s="1207">
        <v>235522633.70488909</v>
      </c>
      <c r="F7962" s="1211">
        <v>1446522141.0837357</v>
      </c>
    </row>
    <row r="7963" spans="2:6" ht="13.15" customHeight="1" x14ac:dyDescent="0.3">
      <c r="B7963" s="1173" t="s">
        <v>8713</v>
      </c>
      <c r="C7963" s="1206">
        <v>0</v>
      </c>
      <c r="D7963" s="1206">
        <v>14775.787148823183</v>
      </c>
      <c r="E7963" s="1206">
        <v>280359.63067565963</v>
      </c>
      <c r="F7963" s="1210">
        <v>295135.41782448284</v>
      </c>
    </row>
    <row r="7964" spans="2:6" ht="13.15" customHeight="1" x14ac:dyDescent="0.3">
      <c r="B7964" s="1172" t="s">
        <v>8714</v>
      </c>
      <c r="C7964" s="1207">
        <v>385480079.72067899</v>
      </c>
      <c r="D7964" s="1208">
        <v>13930963.928366425</v>
      </c>
      <c r="E7964" s="1207">
        <v>20785715.971842427</v>
      </c>
      <c r="F7964" s="1211">
        <v>420196759.62088782</v>
      </c>
    </row>
    <row r="7965" spans="2:6" ht="13.15" customHeight="1" x14ac:dyDescent="0.3">
      <c r="B7965" s="1173" t="s">
        <v>8715</v>
      </c>
      <c r="C7965" s="1206">
        <v>275829410.51346725</v>
      </c>
      <c r="D7965" s="1206">
        <v>9390054.9496118408</v>
      </c>
      <c r="E7965" s="1206">
        <v>12537896.965938574</v>
      </c>
      <c r="F7965" s="1210">
        <v>297757362.42901766</v>
      </c>
    </row>
    <row r="7966" spans="2:6" ht="13.15" customHeight="1" x14ac:dyDescent="0.3">
      <c r="B7966" s="1172" t="s">
        <v>8716</v>
      </c>
      <c r="C7966" s="1207">
        <v>130712291.54863593</v>
      </c>
      <c r="D7966" s="1208">
        <v>5431044.6131343972</v>
      </c>
      <c r="E7966" s="1207">
        <v>15498205.881959481</v>
      </c>
      <c r="F7966" s="1211">
        <v>151641542.04372978</v>
      </c>
    </row>
    <row r="7967" spans="2:6" ht="13.15" customHeight="1" x14ac:dyDescent="0.3">
      <c r="B7967" s="1173" t="s">
        <v>8717</v>
      </c>
      <c r="C7967" s="1206">
        <v>215635342.74344003</v>
      </c>
      <c r="D7967" s="1206">
        <v>6635200.904872302</v>
      </c>
      <c r="E7967" s="1206">
        <v>31639071.64603281</v>
      </c>
      <c r="F7967" s="1210">
        <v>253909615.29434514</v>
      </c>
    </row>
    <row r="7968" spans="2:6" ht="13.15" customHeight="1" x14ac:dyDescent="0.3">
      <c r="B7968" s="1172" t="s">
        <v>8718</v>
      </c>
      <c r="C7968" s="1207">
        <v>210549181.66689575</v>
      </c>
      <c r="D7968" s="1208">
        <v>30118612.719705239</v>
      </c>
      <c r="E7968" s="1207">
        <v>188683822.8741447</v>
      </c>
      <c r="F7968" s="1211">
        <v>429351617.26074564</v>
      </c>
    </row>
    <row r="7969" spans="2:6" ht="13.15" customHeight="1" x14ac:dyDescent="0.3">
      <c r="B7969" s="1173" t="s">
        <v>8719</v>
      </c>
      <c r="C7969" s="1206">
        <v>104044.42255910891</v>
      </c>
      <c r="D7969" s="1206">
        <v>11820.629719058548</v>
      </c>
      <c r="E7969" s="1206">
        <v>14014.894552603992</v>
      </c>
      <c r="F7969" s="1210">
        <v>129879.94683077144</v>
      </c>
    </row>
    <row r="7970" spans="2:6" ht="13.15" customHeight="1" x14ac:dyDescent="0.3">
      <c r="B7970" s="1172" t="s">
        <v>8720</v>
      </c>
      <c r="C7970" s="1207">
        <v>206054517.22883695</v>
      </c>
      <c r="D7970" s="1208">
        <v>17461603.087132122</v>
      </c>
      <c r="E7970" s="1207">
        <v>36558138.735727534</v>
      </c>
      <c r="F7970" s="1211">
        <v>260074259.0516966</v>
      </c>
    </row>
    <row r="7971" spans="2:6" ht="13.15" customHeight="1" x14ac:dyDescent="0.3">
      <c r="B7971" s="1173" t="s">
        <v>8721</v>
      </c>
      <c r="C7971" s="1206">
        <v>32012366.086388707</v>
      </c>
      <c r="D7971" s="1206">
        <v>1173957.3972413579</v>
      </c>
      <c r="E7971" s="1206">
        <v>4901817.4141145088</v>
      </c>
      <c r="F7971" s="1210">
        <v>38088140.897744574</v>
      </c>
    </row>
    <row r="7972" spans="2:6" ht="13.15" customHeight="1" x14ac:dyDescent="0.3">
      <c r="B7972" s="1172" t="s">
        <v>8722</v>
      </c>
      <c r="C7972" s="1207">
        <v>44693087.303563252</v>
      </c>
      <c r="D7972" s="1208">
        <v>2028391.9154339721</v>
      </c>
      <c r="E7972" s="1207">
        <v>4142751.0028409059</v>
      </c>
      <c r="F7972" s="1211">
        <v>50864230.221838132</v>
      </c>
    </row>
    <row r="7973" spans="2:6" ht="13.15" customHeight="1" x14ac:dyDescent="0.3">
      <c r="B7973" s="1173" t="s">
        <v>8723</v>
      </c>
      <c r="C7973" s="1206">
        <v>43205743.609421037</v>
      </c>
      <c r="D7973" s="1206">
        <v>2393100.5588016398</v>
      </c>
      <c r="E7973" s="1206">
        <v>6556291.4021509085</v>
      </c>
      <c r="F7973" s="1210">
        <v>52155135.570373587</v>
      </c>
    </row>
    <row r="7974" spans="2:6" ht="13.15" customHeight="1" x14ac:dyDescent="0.3">
      <c r="B7974" s="1172" t="s">
        <v>8724</v>
      </c>
      <c r="C7974" s="1207">
        <v>219666313.14080229</v>
      </c>
      <c r="D7974" s="1208">
        <v>10772210.223869238</v>
      </c>
      <c r="E7974" s="1207">
        <v>35346143.422824353</v>
      </c>
      <c r="F7974" s="1211">
        <v>265784666.78749588</v>
      </c>
    </row>
    <row r="7975" spans="2:6" ht="13.15" customHeight="1" x14ac:dyDescent="0.3">
      <c r="B7975" s="1173" t="s">
        <v>8725</v>
      </c>
      <c r="C7975" s="1206">
        <v>53372331.0305577</v>
      </c>
      <c r="D7975" s="1206">
        <v>1968444.4361444626</v>
      </c>
      <c r="E7975" s="1206">
        <v>4867119.7456626892</v>
      </c>
      <c r="F7975" s="1210">
        <v>60207895.212364852</v>
      </c>
    </row>
    <row r="7976" spans="2:6" ht="13.15" customHeight="1" x14ac:dyDescent="0.3">
      <c r="B7976" s="1172" t="s">
        <v>8726</v>
      </c>
      <c r="C7976" s="1207">
        <v>91715977.733276218</v>
      </c>
      <c r="D7976" s="1208">
        <v>3809690.4532049093</v>
      </c>
      <c r="E7976" s="1207">
        <v>10454936.381099667</v>
      </c>
      <c r="F7976" s="1211">
        <v>105980604.5675808</v>
      </c>
    </row>
    <row r="7977" spans="2:6" ht="13.15" customHeight="1" x14ac:dyDescent="0.3">
      <c r="B7977" s="1173" t="s">
        <v>8727</v>
      </c>
      <c r="C7977" s="1206">
        <v>0</v>
      </c>
      <c r="D7977" s="1206">
        <v>5910.3148595292741</v>
      </c>
      <c r="E7977" s="1206">
        <v>72791.016200529106</v>
      </c>
      <c r="F7977" s="1210">
        <v>78701.331060058379</v>
      </c>
    </row>
    <row r="7978" spans="2:6" ht="13.15" customHeight="1" x14ac:dyDescent="0.3">
      <c r="B7978" s="1172" t="s">
        <v>8728</v>
      </c>
      <c r="C7978" s="1207">
        <v>632943730.9630934</v>
      </c>
      <c r="D7978" s="1208">
        <v>24851129.034219209</v>
      </c>
      <c r="E7978" s="1207">
        <v>135926411.19744369</v>
      </c>
      <c r="F7978" s="1211">
        <v>793721271.19475639</v>
      </c>
    </row>
    <row r="7979" spans="2:6" ht="13.15" customHeight="1" x14ac:dyDescent="0.3">
      <c r="B7979" s="1173" t="s">
        <v>8729</v>
      </c>
      <c r="C7979" s="1206">
        <v>42576698.130772986</v>
      </c>
      <c r="D7979" s="1206">
        <v>3214155.8702161512</v>
      </c>
      <c r="E7979" s="1206">
        <v>5516960.7328077722</v>
      </c>
      <c r="F7979" s="1210">
        <v>51307814.733796909</v>
      </c>
    </row>
    <row r="7980" spans="2:6" ht="13.15" customHeight="1" x14ac:dyDescent="0.3">
      <c r="B7980" s="1172" t="s">
        <v>8730</v>
      </c>
      <c r="C7980" s="1207">
        <v>51773569.68706084</v>
      </c>
      <c r="D7980" s="1208">
        <v>4101885.1621174468</v>
      </c>
      <c r="E7980" s="1207">
        <v>9376507.1688797791</v>
      </c>
      <c r="F7980" s="1211">
        <v>65251962.018058062</v>
      </c>
    </row>
    <row r="7981" spans="2:6" ht="13.15" customHeight="1" x14ac:dyDescent="0.3">
      <c r="B7981" s="1173" t="s">
        <v>8731</v>
      </c>
      <c r="C7981" s="1206">
        <v>4867422.0149437198</v>
      </c>
      <c r="D7981" s="1206">
        <v>463467.19023475394</v>
      </c>
      <c r="E7981" s="1206">
        <v>1507619.868193995</v>
      </c>
      <c r="F7981" s="1210">
        <v>6838509.0733724693</v>
      </c>
    </row>
    <row r="7982" spans="2:6" ht="13.15" customHeight="1" x14ac:dyDescent="0.3">
      <c r="B7982" s="1172" t="s">
        <v>8732</v>
      </c>
      <c r="C7982" s="1207">
        <v>1009194578.8543264</v>
      </c>
      <c r="D7982" s="1208">
        <v>37301319.863243543</v>
      </c>
      <c r="E7982" s="1207">
        <v>199760088.10003042</v>
      </c>
      <c r="F7982" s="1211">
        <v>1246255986.8176003</v>
      </c>
    </row>
    <row r="7983" spans="2:6" ht="13.15" customHeight="1" x14ac:dyDescent="0.3">
      <c r="B7983" s="1173" t="s">
        <v>8733</v>
      </c>
      <c r="C7983" s="1206">
        <v>31495967.128227893</v>
      </c>
      <c r="D7983" s="1206">
        <v>2977208.5330619756</v>
      </c>
      <c r="E7983" s="1206">
        <v>5861543.7307973672</v>
      </c>
      <c r="F7983" s="1210">
        <v>40334719.392087236</v>
      </c>
    </row>
    <row r="7984" spans="2:6" ht="13.15" customHeight="1" x14ac:dyDescent="0.3">
      <c r="B7984" s="1172" t="s">
        <v>8734</v>
      </c>
      <c r="C7984" s="1207">
        <v>158441222.49053401</v>
      </c>
      <c r="D7984" s="1208">
        <v>7051188.5657355068</v>
      </c>
      <c r="E7984" s="1207">
        <v>18186751.226881877</v>
      </c>
      <c r="F7984" s="1211">
        <v>183679162.28315139</v>
      </c>
    </row>
    <row r="7985" spans="2:6" ht="13.15" customHeight="1" x14ac:dyDescent="0.3">
      <c r="B7985" s="1173" t="s">
        <v>8735</v>
      </c>
      <c r="C7985" s="1206">
        <v>226612712.02961099</v>
      </c>
      <c r="D7985" s="1206">
        <v>14452929.163532279</v>
      </c>
      <c r="E7985" s="1206">
        <v>88790637.336950183</v>
      </c>
      <c r="F7985" s="1210">
        <v>329856278.53009343</v>
      </c>
    </row>
    <row r="7986" spans="2:6" ht="13.15" customHeight="1" x14ac:dyDescent="0.3">
      <c r="B7986" s="1172" t="s">
        <v>8736</v>
      </c>
      <c r="C7986" s="1207">
        <v>24398007.466400176</v>
      </c>
      <c r="D7986" s="1208">
        <v>1736858.5988985735</v>
      </c>
      <c r="E7986" s="1207">
        <v>2477425.8753847587</v>
      </c>
      <c r="F7986" s="1211">
        <v>28612291.94068351</v>
      </c>
    </row>
    <row r="7987" spans="2:6" ht="13.15" customHeight="1" x14ac:dyDescent="0.3">
      <c r="B7987" s="1173" t="s">
        <v>8737</v>
      </c>
      <c r="C7987" s="1206">
        <v>27706128.555326805</v>
      </c>
      <c r="D7987" s="1206">
        <v>5694194.3461658182</v>
      </c>
      <c r="E7987" s="1206">
        <v>363399.42439042765</v>
      </c>
      <c r="F7987" s="1210">
        <v>33763722.325883046</v>
      </c>
    </row>
    <row r="7988" spans="2:6" ht="13.15" customHeight="1" x14ac:dyDescent="0.3">
      <c r="B7988" s="1172" t="s">
        <v>8738</v>
      </c>
      <c r="C7988" s="1207">
        <v>363662701.63271326</v>
      </c>
      <c r="D7988" s="1208">
        <v>7610473.2175858123</v>
      </c>
      <c r="E7988" s="1207">
        <v>73048618.838527173</v>
      </c>
      <c r="F7988" s="1211">
        <v>444321793.6888262</v>
      </c>
    </row>
    <row r="7989" spans="2:6" ht="13.15" customHeight="1" x14ac:dyDescent="0.3">
      <c r="B7989" s="1173" t="s">
        <v>8739</v>
      </c>
      <c r="C7989" s="1206">
        <v>58782094.838683546</v>
      </c>
      <c r="D7989" s="1206">
        <v>5348398.7103486434</v>
      </c>
      <c r="E7989" s="1206">
        <v>27724560.164470181</v>
      </c>
      <c r="F7989" s="1210">
        <v>91855053.713502377</v>
      </c>
    </row>
    <row r="7990" spans="2:6" ht="13.15" customHeight="1" x14ac:dyDescent="0.3">
      <c r="B7990" s="1172" t="s">
        <v>8740</v>
      </c>
      <c r="C7990" s="1207">
        <v>47419815.805538848</v>
      </c>
      <c r="D7990" s="1208">
        <v>1850829.1704398296</v>
      </c>
      <c r="E7990" s="1207">
        <v>15329417.91482847</v>
      </c>
      <c r="F7990" s="1211">
        <v>64600062.890807152</v>
      </c>
    </row>
    <row r="7991" spans="2:6" ht="13.15" customHeight="1" x14ac:dyDescent="0.3">
      <c r="B7991" s="1173" t="s">
        <v>8741</v>
      </c>
      <c r="C7991" s="1206">
        <v>3321843210.1580505</v>
      </c>
      <c r="D7991" s="1206">
        <v>121963751.71817462</v>
      </c>
      <c r="E7991" s="1206">
        <v>1575330706.8211482</v>
      </c>
      <c r="F7991" s="1210">
        <v>5019137668.6973734</v>
      </c>
    </row>
    <row r="7992" spans="2:6" ht="13.15" customHeight="1" x14ac:dyDescent="0.3">
      <c r="B7992" s="1172" t="s">
        <v>8742</v>
      </c>
      <c r="C7992" s="1207">
        <v>222135934.49359316</v>
      </c>
      <c r="D7992" s="1208">
        <v>9799414.6145254336</v>
      </c>
      <c r="E7992" s="1207">
        <v>19680173.263332125</v>
      </c>
      <c r="F7992" s="1211">
        <v>251615522.37145072</v>
      </c>
    </row>
    <row r="7993" spans="2:6" ht="13.15" customHeight="1" x14ac:dyDescent="0.3">
      <c r="B7993" s="1173" t="s">
        <v>8743</v>
      </c>
      <c r="C7993" s="1206">
        <v>880966791.65330946</v>
      </c>
      <c r="D7993" s="1206">
        <v>16363579.163657477</v>
      </c>
      <c r="E7993" s="1206">
        <v>453268762.89504832</v>
      </c>
      <c r="F7993" s="1210">
        <v>1350599133.7120152</v>
      </c>
    </row>
    <row r="7994" spans="2:6" ht="13.15" customHeight="1" x14ac:dyDescent="0.3">
      <c r="B7994" s="1172" t="s">
        <v>8744</v>
      </c>
      <c r="C7994" s="1207">
        <v>601015064.65495777</v>
      </c>
      <c r="D7994" s="1208">
        <v>67266939.861156747</v>
      </c>
      <c r="E7994" s="1207">
        <v>234643390.12201071</v>
      </c>
      <c r="F7994" s="1211">
        <v>902925394.63812518</v>
      </c>
    </row>
    <row r="7995" spans="2:6" ht="13.15" customHeight="1" x14ac:dyDescent="0.3">
      <c r="B7995" s="1173" t="s">
        <v>8745</v>
      </c>
      <c r="C7995" s="1206">
        <v>1120853906.1983724</v>
      </c>
      <c r="D7995" s="1206">
        <v>18517255.681935236</v>
      </c>
      <c r="E7995" s="1206">
        <v>2104690371.2564206</v>
      </c>
      <c r="F7995" s="1210">
        <v>3244061533.1367283</v>
      </c>
    </row>
    <row r="7996" spans="2:6" ht="13.15" customHeight="1" x14ac:dyDescent="0.3">
      <c r="B7996" s="1172" t="s">
        <v>8746</v>
      </c>
      <c r="C7996" s="1207">
        <v>64582912.749446273</v>
      </c>
      <c r="D7996" s="1208">
        <v>10055035.732200081</v>
      </c>
      <c r="E7996" s="1207">
        <v>23831194.640950203</v>
      </c>
      <c r="F7996" s="1211">
        <v>98469143.122596562</v>
      </c>
    </row>
    <row r="7997" spans="2:6" ht="13.15" customHeight="1" x14ac:dyDescent="0.3">
      <c r="B7997" s="1173" t="s">
        <v>8747</v>
      </c>
      <c r="C7997" s="1206">
        <v>181310241.18552095</v>
      </c>
      <c r="D7997" s="1206">
        <v>9700895.2946883757</v>
      </c>
      <c r="E7997" s="1206">
        <v>43535443.617030382</v>
      </c>
      <c r="F7997" s="1210">
        <v>234546580.0972397</v>
      </c>
    </row>
    <row r="7998" spans="2:6" ht="13.15" customHeight="1" x14ac:dyDescent="0.3">
      <c r="B7998" s="1172" t="s">
        <v>8748</v>
      </c>
      <c r="C7998" s="1207">
        <v>96838458.778850421</v>
      </c>
      <c r="D7998" s="1208">
        <v>5155511.3632544354</v>
      </c>
      <c r="E7998" s="1207">
        <v>7147982.7650467698</v>
      </c>
      <c r="F7998" s="1211">
        <v>109141952.90715164</v>
      </c>
    </row>
    <row r="7999" spans="2:6" ht="13.15" customHeight="1" x14ac:dyDescent="0.3">
      <c r="B7999" s="1173" t="s">
        <v>8749</v>
      </c>
      <c r="C7999" s="1206">
        <v>28455057.240020644</v>
      </c>
      <c r="D7999" s="1206">
        <v>2088817.848783541</v>
      </c>
      <c r="E7999" s="1206">
        <v>12779596.3275204</v>
      </c>
      <c r="F7999" s="1210">
        <v>43323471.416324586</v>
      </c>
    </row>
    <row r="8000" spans="2:6" ht="13.15" customHeight="1" x14ac:dyDescent="0.3">
      <c r="B8000" s="1172" t="s">
        <v>8750</v>
      </c>
      <c r="C8000" s="1207">
        <v>45833616.255841792</v>
      </c>
      <c r="D8000" s="1208">
        <v>2275119.4164628447</v>
      </c>
      <c r="E8000" s="1207">
        <v>7696856.383402817</v>
      </c>
      <c r="F8000" s="1211">
        <v>55805592.055707455</v>
      </c>
    </row>
    <row r="8001" spans="2:6" ht="13.15" customHeight="1" x14ac:dyDescent="0.3">
      <c r="B8001" s="1173" t="s">
        <v>8751</v>
      </c>
      <c r="C8001" s="1206">
        <v>112660857.31710447</v>
      </c>
      <c r="D8001" s="1206">
        <v>5427005.8979803845</v>
      </c>
      <c r="E8001" s="1206">
        <v>15403198.047648657</v>
      </c>
      <c r="F8001" s="1210">
        <v>133491061.2627335</v>
      </c>
    </row>
    <row r="8002" spans="2:6" ht="13.15" customHeight="1" x14ac:dyDescent="0.3">
      <c r="B8002" s="1172" t="s">
        <v>8752</v>
      </c>
      <c r="C8002" s="1207">
        <v>50315172.735152908</v>
      </c>
      <c r="D8002" s="1208">
        <v>2290500.3072758592</v>
      </c>
      <c r="E8002" s="1207">
        <v>10676173.944452999</v>
      </c>
      <c r="F8002" s="1211">
        <v>63281846.98688177</v>
      </c>
    </row>
    <row r="8003" spans="2:6" ht="13.15" customHeight="1" x14ac:dyDescent="0.3">
      <c r="B8003" s="1173" t="s">
        <v>8753</v>
      </c>
      <c r="C8003" s="1206">
        <v>49471347.890775882</v>
      </c>
      <c r="D8003" s="1206">
        <v>3076586.2557714893</v>
      </c>
      <c r="E8003" s="1206">
        <v>3902993.7838412621</v>
      </c>
      <c r="F8003" s="1210">
        <v>56450927.930388629</v>
      </c>
    </row>
    <row r="8004" spans="2:6" ht="13.15" customHeight="1" x14ac:dyDescent="0.3">
      <c r="B8004" s="1172" t="s">
        <v>8754</v>
      </c>
      <c r="C8004" s="1207">
        <v>314347693.45825016</v>
      </c>
      <c r="D8004" s="1208">
        <v>20480859.288766179</v>
      </c>
      <c r="E8004" s="1207">
        <v>159356419.42012617</v>
      </c>
      <c r="F8004" s="1211">
        <v>494184972.16714251</v>
      </c>
    </row>
    <row r="8005" spans="2:6" ht="13.15" customHeight="1" x14ac:dyDescent="0.3">
      <c r="B8005" s="1173" t="s">
        <v>8755</v>
      </c>
      <c r="C8005" s="1206">
        <v>130239858.86877437</v>
      </c>
      <c r="D8005" s="1206">
        <v>8224850.4472338893</v>
      </c>
      <c r="E8005" s="1206">
        <v>29801665.089793667</v>
      </c>
      <c r="F8005" s="1210">
        <v>168266374.40580195</v>
      </c>
    </row>
    <row r="8006" spans="2:6" ht="13.15" customHeight="1" x14ac:dyDescent="0.3">
      <c r="B8006" s="1172" t="s">
        <v>8756</v>
      </c>
      <c r="C8006" s="1207">
        <v>116210110.23049216</v>
      </c>
      <c r="D8006" s="1208">
        <v>5205298.7298568515</v>
      </c>
      <c r="E8006" s="1207">
        <v>5011455.4585301317</v>
      </c>
      <c r="F8006" s="1211">
        <v>126426864.41887914</v>
      </c>
    </row>
    <row r="8007" spans="2:6" ht="13.15" customHeight="1" x14ac:dyDescent="0.3">
      <c r="B8007" s="1173" t="s">
        <v>8757</v>
      </c>
      <c r="C8007" s="1206">
        <v>235895877.64765373</v>
      </c>
      <c r="D8007" s="1206">
        <v>17061713.998172026</v>
      </c>
      <c r="E8007" s="1206">
        <v>108516406.29399885</v>
      </c>
      <c r="F8007" s="1210">
        <v>361473997.93982458</v>
      </c>
    </row>
    <row r="8008" spans="2:6" ht="13.15" customHeight="1" x14ac:dyDescent="0.3">
      <c r="B8008" s="1172" t="s">
        <v>8758</v>
      </c>
      <c r="C8008" s="1207">
        <v>31359425.891273685</v>
      </c>
      <c r="D8008" s="1208">
        <v>2416024.1371496711</v>
      </c>
      <c r="E8008" s="1207">
        <v>4337102.8141149385</v>
      </c>
      <c r="F8008" s="1211">
        <v>38112552.84253829</v>
      </c>
    </row>
    <row r="8009" spans="2:6" ht="13.15" customHeight="1" x14ac:dyDescent="0.3">
      <c r="B8009" s="1173" t="s">
        <v>8759</v>
      </c>
      <c r="C8009" s="1206">
        <v>410704844.37683684</v>
      </c>
      <c r="D8009" s="1206">
        <v>12738529.761099916</v>
      </c>
      <c r="E8009" s="1206">
        <v>349881337.208368</v>
      </c>
      <c r="F8009" s="1210">
        <v>773324711.34630477</v>
      </c>
    </row>
    <row r="8010" spans="2:6" ht="13.15" customHeight="1" x14ac:dyDescent="0.3">
      <c r="B8010" s="1172" t="s">
        <v>8760</v>
      </c>
      <c r="C8010" s="1207">
        <v>240811362.17800543</v>
      </c>
      <c r="D8010" s="1208">
        <v>6375090.762340066</v>
      </c>
      <c r="E8010" s="1207">
        <v>60704125.943086982</v>
      </c>
      <c r="F8010" s="1211">
        <v>307890578.88343251</v>
      </c>
    </row>
    <row r="8011" spans="2:6" ht="13.15" customHeight="1" x14ac:dyDescent="0.3">
      <c r="B8011" s="1173" t="s">
        <v>8761</v>
      </c>
      <c r="C8011" s="1206">
        <v>508387810.70624912</v>
      </c>
      <c r="D8011" s="1206">
        <v>20359346.029689908</v>
      </c>
      <c r="E8011" s="1206">
        <v>118344796.78337812</v>
      </c>
      <c r="F8011" s="1210">
        <v>647091953.51931715</v>
      </c>
    </row>
    <row r="8012" spans="2:6" ht="13.15" customHeight="1" x14ac:dyDescent="0.3">
      <c r="B8012" s="1172" t="s">
        <v>8762</v>
      </c>
      <c r="C8012" s="1207">
        <v>0</v>
      </c>
      <c r="D8012" s="1208">
        <v>0</v>
      </c>
      <c r="E8012" s="1207">
        <v>555.65661221777941</v>
      </c>
      <c r="F8012" s="1211">
        <v>555.65661221777941</v>
      </c>
    </row>
    <row r="8013" spans="2:6" ht="13.15" customHeight="1" x14ac:dyDescent="0.3">
      <c r="B8013" s="1173" t="s">
        <v>8763</v>
      </c>
      <c r="C8013" s="1206">
        <v>1253938738.2803237</v>
      </c>
      <c r="D8013" s="1206">
        <v>20793008.346418746</v>
      </c>
      <c r="E8013" s="1206">
        <v>804382307.9938854</v>
      </c>
      <c r="F8013" s="1210">
        <v>2079114054.6206279</v>
      </c>
    </row>
    <row r="8014" spans="2:6" ht="13.15" customHeight="1" x14ac:dyDescent="0.3">
      <c r="B8014" s="1172" t="s">
        <v>8764</v>
      </c>
      <c r="C8014" s="1207">
        <v>2066410028.0392642</v>
      </c>
      <c r="D8014" s="1208">
        <v>86106223.269866511</v>
      </c>
      <c r="E8014" s="1207">
        <v>1059890564.0328732</v>
      </c>
      <c r="F8014" s="1211">
        <v>3212406815.3420038</v>
      </c>
    </row>
    <row r="8015" spans="2:6" ht="13.15" customHeight="1" x14ac:dyDescent="0.3">
      <c r="B8015" s="1173" t="s">
        <v>8765</v>
      </c>
      <c r="C8015" s="1206">
        <v>885731398.11682653</v>
      </c>
      <c r="D8015" s="1206">
        <v>14031917.735038474</v>
      </c>
      <c r="E8015" s="1206">
        <v>641154689.97562349</v>
      </c>
      <c r="F8015" s="1210">
        <v>1540918005.8274884</v>
      </c>
    </row>
    <row r="8016" spans="2:6" ht="13.15" customHeight="1" x14ac:dyDescent="0.3">
      <c r="B8016" s="1172" t="s">
        <v>8766</v>
      </c>
      <c r="C8016" s="1207">
        <v>48581372.10830833</v>
      </c>
      <c r="D8016" s="1208">
        <v>2528235.6864113053</v>
      </c>
      <c r="E8016" s="1207">
        <v>4990105.0758335572</v>
      </c>
      <c r="F8016" s="1211">
        <v>56099712.870553195</v>
      </c>
    </row>
    <row r="8017" spans="2:6" ht="13.15" customHeight="1" x14ac:dyDescent="0.3">
      <c r="B8017" s="1173" t="s">
        <v>8767</v>
      </c>
      <c r="C8017" s="1206">
        <v>78432290.413711935</v>
      </c>
      <c r="D8017" s="1206">
        <v>3657204.329829054</v>
      </c>
      <c r="E8017" s="1206">
        <v>40768249.537359349</v>
      </c>
      <c r="F8017" s="1210">
        <v>122857744.28090033</v>
      </c>
    </row>
    <row r="8018" spans="2:6" ht="13.15" customHeight="1" x14ac:dyDescent="0.3">
      <c r="B8018" s="1172" t="s">
        <v>8768</v>
      </c>
      <c r="C8018" s="1207">
        <v>76715967.065197453</v>
      </c>
      <c r="D8018" s="1208">
        <v>4103334.5964758578</v>
      </c>
      <c r="E8018" s="1207">
        <v>7298303.1219218317</v>
      </c>
      <c r="F8018" s="1211">
        <v>88117604.783595145</v>
      </c>
    </row>
    <row r="8019" spans="2:6" ht="13.15" customHeight="1" x14ac:dyDescent="0.3">
      <c r="B8019" s="1173" t="s">
        <v>8769</v>
      </c>
      <c r="C8019" s="1206">
        <v>363980706.17357975</v>
      </c>
      <c r="D8019" s="1206">
        <v>15930676.744553441</v>
      </c>
      <c r="E8019" s="1206">
        <v>128972840.28027739</v>
      </c>
      <c r="F8019" s="1210">
        <v>508884223.19841057</v>
      </c>
    </row>
    <row r="8020" spans="2:6" ht="13.15" customHeight="1" x14ac:dyDescent="0.3">
      <c r="B8020" s="1172" t="s">
        <v>8770</v>
      </c>
      <c r="C8020" s="1207">
        <v>494494057.13997358</v>
      </c>
      <c r="D8020" s="1208">
        <v>12593403.386942005</v>
      </c>
      <c r="E8020" s="1207">
        <v>793045060.69832933</v>
      </c>
      <c r="F8020" s="1211">
        <v>1300132521.225245</v>
      </c>
    </row>
    <row r="8021" spans="2:6" ht="13.15" customHeight="1" x14ac:dyDescent="0.3">
      <c r="B8021" s="1173" t="s">
        <v>8771</v>
      </c>
      <c r="C8021" s="1206">
        <v>70979460.077040181</v>
      </c>
      <c r="D8021" s="1206">
        <v>1497842.6515435621</v>
      </c>
      <c r="E8021" s="1206">
        <v>147147810.88111132</v>
      </c>
      <c r="F8021" s="1210">
        <v>219625113.60969508</v>
      </c>
    </row>
    <row r="8022" spans="2:6" ht="13.15" customHeight="1" x14ac:dyDescent="0.3">
      <c r="B8022" s="1172" t="s">
        <v>8772</v>
      </c>
      <c r="C8022" s="1207">
        <v>615841804.49334168</v>
      </c>
      <c r="D8022" s="1208">
        <v>17311157.429600619</v>
      </c>
      <c r="E8022" s="1207">
        <v>562217437.30134416</v>
      </c>
      <c r="F8022" s="1211">
        <v>1195370399.2242866</v>
      </c>
    </row>
    <row r="8023" spans="2:6" ht="13.15" customHeight="1" x14ac:dyDescent="0.3">
      <c r="B8023" s="1173" t="s">
        <v>8773</v>
      </c>
      <c r="C8023" s="1206">
        <v>141796709.1645788</v>
      </c>
      <c r="D8023" s="1206">
        <v>10202272.933093537</v>
      </c>
      <c r="E8023" s="1206">
        <v>150461781.35790139</v>
      </c>
      <c r="F8023" s="1210">
        <v>302460763.45557374</v>
      </c>
    </row>
    <row r="8024" spans="2:6" ht="13.15" customHeight="1" x14ac:dyDescent="0.3">
      <c r="B8024" s="1172" t="s">
        <v>8774</v>
      </c>
      <c r="C8024" s="1207">
        <v>237724574.4341816</v>
      </c>
      <c r="D8024" s="1208">
        <v>18565410.675862174</v>
      </c>
      <c r="E8024" s="1207">
        <v>286748298.42152733</v>
      </c>
      <c r="F8024" s="1211">
        <v>543038283.53157115</v>
      </c>
    </row>
    <row r="8025" spans="2:6" ht="13.15" customHeight="1" x14ac:dyDescent="0.3">
      <c r="B8025" s="1173" t="s">
        <v>8775</v>
      </c>
      <c r="C8025" s="1206">
        <v>187892621.13660961</v>
      </c>
      <c r="D8025" s="1206">
        <v>11009861.169935266</v>
      </c>
      <c r="E8025" s="1206">
        <v>106017530.79010601</v>
      </c>
      <c r="F8025" s="1210">
        <v>304920013.0966509</v>
      </c>
    </row>
    <row r="8026" spans="2:6" ht="13.15" customHeight="1" x14ac:dyDescent="0.3">
      <c r="B8026" s="1172" t="s">
        <v>8776</v>
      </c>
      <c r="C8026" s="1207">
        <v>46496523.961254485</v>
      </c>
      <c r="D8026" s="1208">
        <v>3464218.4774871869</v>
      </c>
      <c r="E8026" s="1207">
        <v>8621740.6569987852</v>
      </c>
      <c r="F8026" s="1211">
        <v>58582483.095740452</v>
      </c>
    </row>
    <row r="8027" spans="2:6" ht="13.15" customHeight="1" x14ac:dyDescent="0.3">
      <c r="B8027" s="1173" t="s">
        <v>8777</v>
      </c>
      <c r="C8027" s="1206">
        <v>47240400.620181017</v>
      </c>
      <c r="D8027" s="1206">
        <v>3065666.2454595976</v>
      </c>
      <c r="E8027" s="1206">
        <v>5076745.6538444618</v>
      </c>
      <c r="F8027" s="1210">
        <v>55382812.519485071</v>
      </c>
    </row>
    <row r="8028" spans="2:6" ht="13.15" customHeight="1" x14ac:dyDescent="0.3">
      <c r="B8028" s="1172" t="s">
        <v>8778</v>
      </c>
      <c r="C8028" s="1207">
        <v>52697680.778766923</v>
      </c>
      <c r="D8028" s="1208">
        <v>4342660.1317520821</v>
      </c>
      <c r="E8028" s="1207">
        <v>1917602.8248348252</v>
      </c>
      <c r="F8028" s="1211">
        <v>58957943.735353827</v>
      </c>
    </row>
    <row r="8029" spans="2:6" ht="13.15" customHeight="1" x14ac:dyDescent="0.3">
      <c r="B8029" s="1173" t="s">
        <v>8779</v>
      </c>
      <c r="C8029" s="1206">
        <v>357815732.78386021</v>
      </c>
      <c r="D8029" s="1206">
        <v>14517027.935401691</v>
      </c>
      <c r="E8029" s="1206">
        <v>46651123.291177504</v>
      </c>
      <c r="F8029" s="1210">
        <v>418983884.0104394</v>
      </c>
    </row>
    <row r="8030" spans="2:6" ht="13.15" customHeight="1" x14ac:dyDescent="0.3">
      <c r="B8030" s="1172" t="s">
        <v>8780</v>
      </c>
      <c r="C8030" s="1207">
        <v>93704291.22580345</v>
      </c>
      <c r="D8030" s="1208">
        <v>4754046.1903317925</v>
      </c>
      <c r="E8030" s="1207">
        <v>7460299.9570105262</v>
      </c>
      <c r="F8030" s="1211">
        <v>105918637.37314576</v>
      </c>
    </row>
    <row r="8031" spans="2:6" ht="13.15" customHeight="1" x14ac:dyDescent="0.3">
      <c r="B8031" s="1173" t="s">
        <v>8781</v>
      </c>
      <c r="C8031" s="1206">
        <v>374815526.40837038</v>
      </c>
      <c r="D8031" s="1206">
        <v>9590428.6955281217</v>
      </c>
      <c r="E8031" s="1206">
        <v>104816977.81347513</v>
      </c>
      <c r="F8031" s="1210">
        <v>489222932.91737366</v>
      </c>
    </row>
    <row r="8032" spans="2:6" ht="13.15" customHeight="1" x14ac:dyDescent="0.3">
      <c r="B8032" s="1172" t="s">
        <v>8782</v>
      </c>
      <c r="C8032" s="1207">
        <v>1458379201.5471258</v>
      </c>
      <c r="D8032" s="1208">
        <v>29353086.223613854</v>
      </c>
      <c r="E8032" s="1207">
        <v>562081162.13613904</v>
      </c>
      <c r="F8032" s="1211">
        <v>2049813449.9068785</v>
      </c>
    </row>
    <row r="8033" spans="2:6" ht="13.15" customHeight="1" x14ac:dyDescent="0.3">
      <c r="B8033" s="1173" t="s">
        <v>8783</v>
      </c>
      <c r="C8033" s="1206">
        <v>1879389632.3243182</v>
      </c>
      <c r="D8033" s="1206">
        <v>31382266.181029093</v>
      </c>
      <c r="E8033" s="1206">
        <v>623141228.73928237</v>
      </c>
      <c r="F8033" s="1210">
        <v>2533913127.2446299</v>
      </c>
    </row>
    <row r="8034" spans="2:6" ht="13.15" customHeight="1" x14ac:dyDescent="0.3">
      <c r="B8034" s="1172" t="s">
        <v>8784</v>
      </c>
      <c r="C8034" s="1207">
        <v>1582796532.448462</v>
      </c>
      <c r="D8034" s="1208">
        <v>20335704.770251788</v>
      </c>
      <c r="E8034" s="1207">
        <v>302854619.48325455</v>
      </c>
      <c r="F8034" s="1211">
        <v>1905986856.7019682</v>
      </c>
    </row>
    <row r="8035" spans="2:6" ht="13.15" customHeight="1" x14ac:dyDescent="0.3">
      <c r="B8035" s="1173" t="s">
        <v>8785</v>
      </c>
      <c r="C8035" s="1206">
        <v>1469751038.4668577</v>
      </c>
      <c r="D8035" s="1206">
        <v>23587813.305173062</v>
      </c>
      <c r="E8035" s="1206">
        <v>185025809.19056946</v>
      </c>
      <c r="F8035" s="1210">
        <v>1678364660.9626002</v>
      </c>
    </row>
    <row r="8036" spans="2:6" ht="13.15" customHeight="1" x14ac:dyDescent="0.3">
      <c r="B8036" s="1172" t="s">
        <v>8786</v>
      </c>
      <c r="C8036" s="1207">
        <v>1380775852.9829628</v>
      </c>
      <c r="D8036" s="1208">
        <v>19680673.01767711</v>
      </c>
      <c r="E8036" s="1207">
        <v>177242261.9767243</v>
      </c>
      <c r="F8036" s="1211">
        <v>1577698787.9773643</v>
      </c>
    </row>
    <row r="8037" spans="2:6" ht="13.15" customHeight="1" x14ac:dyDescent="0.3">
      <c r="B8037" s="1173" t="s">
        <v>8787</v>
      </c>
      <c r="C8037" s="1206">
        <v>534260873.15546572</v>
      </c>
      <c r="D8037" s="1206">
        <v>9589936.1692898255</v>
      </c>
      <c r="E8037" s="1206">
        <v>53267070.783128694</v>
      </c>
      <c r="F8037" s="1210">
        <v>597117880.10788429</v>
      </c>
    </row>
    <row r="8038" spans="2:6" ht="13.15" customHeight="1" x14ac:dyDescent="0.3">
      <c r="B8038" s="1172" t="s">
        <v>8788</v>
      </c>
      <c r="C8038" s="1207">
        <v>333570.24187913787</v>
      </c>
      <c r="D8038" s="1208">
        <v>2955.1574297646371</v>
      </c>
      <c r="E8038" s="1207">
        <v>432.17736505827287</v>
      </c>
      <c r="F8038" s="1211">
        <v>336957.57667396078</v>
      </c>
    </row>
    <row r="8039" spans="2:6" ht="13.15" customHeight="1" x14ac:dyDescent="0.3">
      <c r="B8039" s="1173" t="s">
        <v>8789</v>
      </c>
      <c r="C8039" s="1206">
        <v>83836.31948988566</v>
      </c>
      <c r="D8039" s="1206">
        <v>5910.3148595292741</v>
      </c>
      <c r="E8039" s="1206">
        <v>0</v>
      </c>
      <c r="F8039" s="1210">
        <v>89746.634349414933</v>
      </c>
    </row>
    <row r="8040" spans="2:6" ht="13.15" customHeight="1" x14ac:dyDescent="0.3">
      <c r="B8040" s="1172" t="s">
        <v>8790</v>
      </c>
      <c r="C8040" s="1207">
        <v>0</v>
      </c>
      <c r="D8040" s="1208">
        <v>4432.7361446469558</v>
      </c>
      <c r="E8040" s="1207">
        <v>432.17736505827281</v>
      </c>
      <c r="F8040" s="1211">
        <v>4864.9135097052285</v>
      </c>
    </row>
    <row r="8041" spans="2:6" ht="13.15" customHeight="1" x14ac:dyDescent="0.3">
      <c r="B8041" s="1173" t="s">
        <v>8791</v>
      </c>
      <c r="C8041" s="1206">
        <v>0</v>
      </c>
      <c r="D8041" s="1206">
        <v>2955.1574297646371</v>
      </c>
      <c r="E8041" s="1206">
        <v>0</v>
      </c>
      <c r="F8041" s="1210">
        <v>2955.1574297646371</v>
      </c>
    </row>
    <row r="8042" spans="2:6" ht="13.15" customHeight="1" x14ac:dyDescent="0.3">
      <c r="B8042" s="1172" t="s">
        <v>8792</v>
      </c>
      <c r="C8042" s="1207">
        <v>175865.11319702398</v>
      </c>
      <c r="D8042" s="1208">
        <v>0</v>
      </c>
      <c r="E8042" s="1207">
        <v>0</v>
      </c>
      <c r="F8042" s="1211">
        <v>175865.11319702398</v>
      </c>
    </row>
    <row r="8043" spans="2:6" ht="13.15" customHeight="1" x14ac:dyDescent="0.3">
      <c r="B8043" s="1173" t="s">
        <v>12623</v>
      </c>
      <c r="C8043" s="1206">
        <v>0</v>
      </c>
      <c r="D8043" s="1206">
        <v>8865.4722892939117</v>
      </c>
      <c r="E8043" s="1206">
        <v>0</v>
      </c>
      <c r="F8043" s="1210">
        <v>8865.4722892939117</v>
      </c>
    </row>
    <row r="8044" spans="2:6" ht="13.15" customHeight="1" x14ac:dyDescent="0.3">
      <c r="B8044" s="1172" t="s">
        <v>12624</v>
      </c>
      <c r="C8044" s="1207">
        <v>284005.77286475926</v>
      </c>
      <c r="D8044" s="1208">
        <v>0</v>
      </c>
      <c r="E8044" s="1207">
        <v>0</v>
      </c>
      <c r="F8044" s="1211">
        <v>284005.77286475926</v>
      </c>
    </row>
    <row r="8045" spans="2:6" ht="13.15" customHeight="1" x14ac:dyDescent="0.3">
      <c r="B8045" s="1173" t="s">
        <v>8793</v>
      </c>
      <c r="C8045" s="1206">
        <v>299571.47387753933</v>
      </c>
      <c r="D8045" s="1206">
        <v>2955.1574297646371</v>
      </c>
      <c r="E8045" s="1206">
        <v>679.1358593772859</v>
      </c>
      <c r="F8045" s="1210">
        <v>303205.76716668124</v>
      </c>
    </row>
    <row r="8046" spans="2:6" ht="13.15" customHeight="1" x14ac:dyDescent="0.3">
      <c r="B8046" s="1172" t="s">
        <v>8794</v>
      </c>
      <c r="C8046" s="1207">
        <v>142822.1338541049</v>
      </c>
      <c r="D8046" s="1208">
        <v>0</v>
      </c>
      <c r="E8046" s="1207">
        <v>0</v>
      </c>
      <c r="F8046" s="1211">
        <v>142822.1338541049</v>
      </c>
    </row>
    <row r="8047" spans="2:6" ht="13.15" customHeight="1" x14ac:dyDescent="0.3">
      <c r="B8047" s="1173" t="s">
        <v>8795</v>
      </c>
      <c r="C8047" s="1206">
        <v>0</v>
      </c>
      <c r="D8047" s="1206">
        <v>0</v>
      </c>
      <c r="E8047" s="1206">
        <v>1975.6679545521044</v>
      </c>
      <c r="F8047" s="1210">
        <v>1975.6679545521044</v>
      </c>
    </row>
    <row r="8048" spans="2:6" ht="13.15" customHeight="1" x14ac:dyDescent="0.3">
      <c r="B8048" s="1172" t="s">
        <v>12625</v>
      </c>
      <c r="C8048" s="1207">
        <v>0</v>
      </c>
      <c r="D8048" s="1208">
        <v>2955.1574297646371</v>
      </c>
      <c r="E8048" s="1207">
        <v>0</v>
      </c>
      <c r="F8048" s="1211">
        <v>2955.1574297646371</v>
      </c>
    </row>
    <row r="8049" spans="2:6" ht="13.15" customHeight="1" x14ac:dyDescent="0.3">
      <c r="B8049" s="1173" t="s">
        <v>8796</v>
      </c>
      <c r="C8049" s="1206">
        <v>137906.64932375328</v>
      </c>
      <c r="D8049" s="1206">
        <v>5910.3148595292741</v>
      </c>
      <c r="E8049" s="1206">
        <v>0</v>
      </c>
      <c r="F8049" s="1210">
        <v>143816.96418328257</v>
      </c>
    </row>
    <row r="8050" spans="2:6" ht="13.15" customHeight="1" x14ac:dyDescent="0.3">
      <c r="B8050" s="1172" t="s">
        <v>8797</v>
      </c>
      <c r="C8050" s="1207">
        <v>420683.55105592462</v>
      </c>
      <c r="D8050" s="1208">
        <v>2955.1574297646371</v>
      </c>
      <c r="E8050" s="1207">
        <v>4939.1698863802612</v>
      </c>
      <c r="F8050" s="1211">
        <v>428577.87837206951</v>
      </c>
    </row>
    <row r="8051" spans="2:6" ht="13.15" customHeight="1" x14ac:dyDescent="0.3">
      <c r="B8051" s="1173" t="s">
        <v>8798</v>
      </c>
      <c r="C8051" s="1206">
        <v>0</v>
      </c>
      <c r="D8051" s="1206">
        <v>23641.259438117097</v>
      </c>
      <c r="E8051" s="1206">
        <v>61.739623579753264</v>
      </c>
      <c r="F8051" s="1210">
        <v>23702.99906169685</v>
      </c>
    </row>
    <row r="8052" spans="2:6" ht="13.15" customHeight="1" x14ac:dyDescent="0.3">
      <c r="B8052" s="1172" t="s">
        <v>12626</v>
      </c>
      <c r="C8052" s="1207">
        <v>0</v>
      </c>
      <c r="D8052" s="1208">
        <v>5910.3148595292741</v>
      </c>
      <c r="E8052" s="1207">
        <v>0</v>
      </c>
      <c r="F8052" s="1211">
        <v>5910.3148595292741</v>
      </c>
    </row>
    <row r="8053" spans="2:6" ht="13.15" customHeight="1" x14ac:dyDescent="0.3">
      <c r="B8053" s="1173" t="s">
        <v>12627</v>
      </c>
      <c r="C8053" s="1206">
        <v>0</v>
      </c>
      <c r="D8053" s="1206">
        <v>0</v>
      </c>
      <c r="E8053" s="1206">
        <v>432.17736505827287</v>
      </c>
      <c r="F8053" s="1210">
        <v>432.17736505827287</v>
      </c>
    </row>
    <row r="8054" spans="2:6" ht="13.15" customHeight="1" x14ac:dyDescent="0.3">
      <c r="B8054" s="1172" t="s">
        <v>8799</v>
      </c>
      <c r="C8054" s="1207">
        <v>99538.561739619938</v>
      </c>
      <c r="D8054" s="1208">
        <v>13467.074572784557</v>
      </c>
      <c r="E8054" s="1207">
        <v>61.739623579753264</v>
      </c>
      <c r="F8054" s="1211">
        <v>113067.37593598425</v>
      </c>
    </row>
    <row r="8055" spans="2:6" ht="13.15" customHeight="1" x14ac:dyDescent="0.3">
      <c r="B8055" s="1173" t="s">
        <v>8800</v>
      </c>
      <c r="C8055" s="1206">
        <v>174363.15959052765</v>
      </c>
      <c r="D8055" s="1206">
        <v>204623.54374384566</v>
      </c>
      <c r="E8055" s="1206">
        <v>114047655.30296908</v>
      </c>
      <c r="F8055" s="1210">
        <v>114426642.00630346</v>
      </c>
    </row>
    <row r="8056" spans="2:6" ht="13.15" customHeight="1" x14ac:dyDescent="0.3">
      <c r="B8056" s="1172" t="s">
        <v>8801</v>
      </c>
      <c r="C8056" s="1207">
        <v>558726.74161663186</v>
      </c>
      <c r="D8056" s="1208">
        <v>57977.374336334789</v>
      </c>
      <c r="E8056" s="1207">
        <v>1903741.293081692</v>
      </c>
      <c r="F8056" s="1211">
        <v>2520445.4090346587</v>
      </c>
    </row>
    <row r="8057" spans="2:6" ht="13.15" customHeight="1" x14ac:dyDescent="0.3">
      <c r="B8057" s="1173" t="s">
        <v>8802</v>
      </c>
      <c r="C8057" s="1206">
        <v>1625386.8847029298</v>
      </c>
      <c r="D8057" s="1206">
        <v>223902.42792850063</v>
      </c>
      <c r="E8057" s="1206">
        <v>603936.99785714643</v>
      </c>
      <c r="F8057" s="1210">
        <v>2453226.310488577</v>
      </c>
    </row>
    <row r="8058" spans="2:6" ht="13.15" customHeight="1" x14ac:dyDescent="0.3">
      <c r="B8058" s="1172" t="s">
        <v>8803</v>
      </c>
      <c r="C8058" s="1207">
        <v>71595261.05570367</v>
      </c>
      <c r="D8058" s="1208">
        <v>3915822.821468174</v>
      </c>
      <c r="E8058" s="1207">
        <v>27288483.710677747</v>
      </c>
      <c r="F8058" s="1211">
        <v>102799567.58784959</v>
      </c>
    </row>
    <row r="8059" spans="2:6" ht="13.15" customHeight="1" x14ac:dyDescent="0.3">
      <c r="B8059" s="1173" t="s">
        <v>8804</v>
      </c>
      <c r="C8059" s="1206">
        <v>32363413.606597994</v>
      </c>
      <c r="D8059" s="1206">
        <v>1129236.0148042527</v>
      </c>
      <c r="E8059" s="1206">
        <v>3097924.0648039938</v>
      </c>
      <c r="F8059" s="1210">
        <v>36590573.686206236</v>
      </c>
    </row>
    <row r="8060" spans="2:6" ht="13.15" customHeight="1" x14ac:dyDescent="0.3">
      <c r="B8060" s="1172" t="s">
        <v>8805</v>
      </c>
      <c r="C8060" s="1207">
        <v>8667774.263090279</v>
      </c>
      <c r="D8060" s="1208">
        <v>391867.94736502774</v>
      </c>
      <c r="E8060" s="1207">
        <v>284060.57265470806</v>
      </c>
      <c r="F8060" s="1211">
        <v>9343702.7831100132</v>
      </c>
    </row>
    <row r="8061" spans="2:6" ht="13.15" customHeight="1" x14ac:dyDescent="0.3">
      <c r="B8061" s="1173" t="s">
        <v>8806</v>
      </c>
      <c r="C8061" s="1206">
        <v>29990736.532044675</v>
      </c>
      <c r="D8061" s="1206">
        <v>1499826.828674976</v>
      </c>
      <c r="E8061" s="1206">
        <v>11983228.75946505</v>
      </c>
      <c r="F8061" s="1210">
        <v>43473792.120184705</v>
      </c>
    </row>
    <row r="8062" spans="2:6" ht="13.15" customHeight="1" x14ac:dyDescent="0.3">
      <c r="B8062" s="1172" t="s">
        <v>8807</v>
      </c>
      <c r="C8062" s="1207">
        <v>22217034.288530558</v>
      </c>
      <c r="D8062" s="1208">
        <v>923979.22303974302</v>
      </c>
      <c r="E8062" s="1207">
        <v>10734359.653693801</v>
      </c>
      <c r="F8062" s="1211">
        <v>33875373.1652641</v>
      </c>
    </row>
    <row r="8063" spans="2:6" ht="13.15" customHeight="1" x14ac:dyDescent="0.3">
      <c r="B8063" s="1173" t="s">
        <v>8808</v>
      </c>
      <c r="C8063" s="1206">
        <v>89152142.926987037</v>
      </c>
      <c r="D8063" s="1206">
        <v>4142511.5406875904</v>
      </c>
      <c r="E8063" s="1206">
        <v>17091443.733558331</v>
      </c>
      <c r="F8063" s="1210">
        <v>110386098.20123295</v>
      </c>
    </row>
    <row r="8064" spans="2:6" ht="13.15" customHeight="1" x14ac:dyDescent="0.3">
      <c r="B8064" s="1172" t="s">
        <v>8809</v>
      </c>
      <c r="C8064" s="1207">
        <v>95690283.517302483</v>
      </c>
      <c r="D8064" s="1208">
        <v>4325098.053312338</v>
      </c>
      <c r="E8064" s="1207">
        <v>9292880.7689646054</v>
      </c>
      <c r="F8064" s="1211">
        <v>109308262.33957942</v>
      </c>
    </row>
    <row r="8065" spans="2:6" ht="13.15" customHeight="1" x14ac:dyDescent="0.3">
      <c r="B8065" s="1173" t="s">
        <v>8810</v>
      </c>
      <c r="C8065" s="1206">
        <v>0</v>
      </c>
      <c r="D8065" s="1206">
        <v>2955.1574297646371</v>
      </c>
      <c r="E8065" s="1206">
        <v>0</v>
      </c>
      <c r="F8065" s="1210">
        <v>2955.1574297646371</v>
      </c>
    </row>
    <row r="8066" spans="2:6" ht="13.15" customHeight="1" x14ac:dyDescent="0.3">
      <c r="B8066" s="1172" t="s">
        <v>8811</v>
      </c>
      <c r="C8066" s="1207">
        <v>5888887.008598173</v>
      </c>
      <c r="D8066" s="1208">
        <v>114814.90223547461</v>
      </c>
      <c r="E8066" s="1207">
        <v>863743.16427180986</v>
      </c>
      <c r="F8066" s="1211">
        <v>6867445.0751054576</v>
      </c>
    </row>
    <row r="8067" spans="2:6" ht="13.15" customHeight="1" x14ac:dyDescent="0.3">
      <c r="B8067" s="1173" t="s">
        <v>8812</v>
      </c>
      <c r="C8067" s="1206">
        <v>86360011.172510341</v>
      </c>
      <c r="D8067" s="1206">
        <v>3055618.7101983954</v>
      </c>
      <c r="E8067" s="1206">
        <v>5369698.5350386268</v>
      </c>
      <c r="F8067" s="1210">
        <v>94785328.417747363</v>
      </c>
    </row>
    <row r="8068" spans="2:6" ht="13.15" customHeight="1" x14ac:dyDescent="0.3">
      <c r="B8068" s="1172" t="s">
        <v>8813</v>
      </c>
      <c r="C8068" s="1207">
        <v>93907874.210102171</v>
      </c>
      <c r="D8068" s="1208">
        <v>8926798.8420506418</v>
      </c>
      <c r="E8068" s="1207">
        <v>31881308.853948068</v>
      </c>
      <c r="F8068" s="1211">
        <v>134715981.90610087</v>
      </c>
    </row>
    <row r="8069" spans="2:6" ht="13.15" customHeight="1" x14ac:dyDescent="0.3">
      <c r="B8069" s="1173" t="s">
        <v>8814</v>
      </c>
      <c r="C8069" s="1206">
        <v>186549601.529928</v>
      </c>
      <c r="D8069" s="1206">
        <v>8349797.3177999808</v>
      </c>
      <c r="E8069" s="1206">
        <v>130467906.19271514</v>
      </c>
      <c r="F8069" s="1210">
        <v>325367305.04044312</v>
      </c>
    </row>
    <row r="8070" spans="2:6" ht="13.15" customHeight="1" x14ac:dyDescent="0.3">
      <c r="B8070" s="1172" t="s">
        <v>8815</v>
      </c>
      <c r="C8070" s="1207">
        <v>137520237.62317282</v>
      </c>
      <c r="D8070" s="1208">
        <v>6457159.7058181008</v>
      </c>
      <c r="E8070" s="1207">
        <v>44300142.127735287</v>
      </c>
      <c r="F8070" s="1211">
        <v>188277539.45672619</v>
      </c>
    </row>
    <row r="8071" spans="2:6" ht="13.15" customHeight="1" x14ac:dyDescent="0.3">
      <c r="B8071" s="1173" t="s">
        <v>8816</v>
      </c>
      <c r="C8071" s="1206">
        <v>178903019.17801818</v>
      </c>
      <c r="D8071" s="1206">
        <v>19097606.384606317</v>
      </c>
      <c r="E8071" s="1206">
        <v>33667775.956313163</v>
      </c>
      <c r="F8071" s="1210">
        <v>231668401.51893768</v>
      </c>
    </row>
    <row r="8072" spans="2:6" ht="13.15" customHeight="1" x14ac:dyDescent="0.3">
      <c r="B8072" s="1172" t="s">
        <v>8817</v>
      </c>
      <c r="C8072" s="1207">
        <v>87898830.912984297</v>
      </c>
      <c r="D8072" s="1208">
        <v>3588855.7601320711</v>
      </c>
      <c r="E8072" s="1207">
        <v>7976828.3168263705</v>
      </c>
      <c r="F8072" s="1211">
        <v>99464514.989942744</v>
      </c>
    </row>
    <row r="8073" spans="2:6" ht="13.15" customHeight="1" x14ac:dyDescent="0.3">
      <c r="B8073" s="1173" t="s">
        <v>8818</v>
      </c>
      <c r="C8073" s="1206">
        <v>125656033.00298449</v>
      </c>
      <c r="D8073" s="1206">
        <v>6096433.4888914954</v>
      </c>
      <c r="E8073" s="1206">
        <v>24446557.748091929</v>
      </c>
      <c r="F8073" s="1210">
        <v>156199024.23996791</v>
      </c>
    </row>
    <row r="8074" spans="2:6" ht="13.15" customHeight="1" x14ac:dyDescent="0.3">
      <c r="B8074" s="1172" t="s">
        <v>8819</v>
      </c>
      <c r="C8074" s="1207">
        <v>54584134.50852631</v>
      </c>
      <c r="D8074" s="1208">
        <v>2281747.4124124614</v>
      </c>
      <c r="E8074" s="1207">
        <v>11982333.104820138</v>
      </c>
      <c r="F8074" s="1211">
        <v>68848215.025758907</v>
      </c>
    </row>
    <row r="8075" spans="2:6" ht="13.15" customHeight="1" x14ac:dyDescent="0.3">
      <c r="B8075" s="1173" t="s">
        <v>8820</v>
      </c>
      <c r="C8075" s="1206">
        <v>94573103.116543129</v>
      </c>
      <c r="D8075" s="1206">
        <v>3013191.0928139188</v>
      </c>
      <c r="E8075" s="1206">
        <v>14138250.320516333</v>
      </c>
      <c r="F8075" s="1210">
        <v>111724544.52987339</v>
      </c>
    </row>
    <row r="8076" spans="2:6" ht="13.15" customHeight="1" x14ac:dyDescent="0.3">
      <c r="B8076" s="1172" t="s">
        <v>8821</v>
      </c>
      <c r="C8076" s="1207">
        <v>80027228.602574065</v>
      </c>
      <c r="D8076" s="1208">
        <v>3275018.0410910668</v>
      </c>
      <c r="E8076" s="1207">
        <v>17334100.943066034</v>
      </c>
      <c r="F8076" s="1211">
        <v>100636347.58673117</v>
      </c>
    </row>
    <row r="8077" spans="2:6" ht="13.15" customHeight="1" x14ac:dyDescent="0.3">
      <c r="B8077" s="1173" t="s">
        <v>8822</v>
      </c>
      <c r="C8077" s="1206">
        <v>4108525.8199522141</v>
      </c>
      <c r="D8077" s="1206">
        <v>2849433.1546702469</v>
      </c>
      <c r="E8077" s="1206">
        <v>630361.55674928077</v>
      </c>
      <c r="F8077" s="1210">
        <v>7588320.5313717416</v>
      </c>
    </row>
    <row r="8078" spans="2:6" ht="13.15" customHeight="1" x14ac:dyDescent="0.3">
      <c r="B8078" s="1172" t="s">
        <v>8823</v>
      </c>
      <c r="C8078" s="1207">
        <v>163510862.07740694</v>
      </c>
      <c r="D8078" s="1208">
        <v>4485211.297292633</v>
      </c>
      <c r="E8078" s="1207">
        <v>18319156.899887335</v>
      </c>
      <c r="F8078" s="1211">
        <v>186315230.27458689</v>
      </c>
    </row>
    <row r="8079" spans="2:6" ht="13.15" customHeight="1" x14ac:dyDescent="0.3">
      <c r="B8079" s="1173" t="s">
        <v>8824</v>
      </c>
      <c r="C8079" s="1206">
        <v>186940246.00885397</v>
      </c>
      <c r="D8079" s="1206">
        <v>9662998.9186962061</v>
      </c>
      <c r="E8079" s="1206">
        <v>81109988.194947347</v>
      </c>
      <c r="F8079" s="1210">
        <v>277713233.1224975</v>
      </c>
    </row>
    <row r="8080" spans="2:6" ht="13.15" customHeight="1" x14ac:dyDescent="0.3">
      <c r="B8080" s="1172" t="s">
        <v>8825</v>
      </c>
      <c r="C8080" s="1207">
        <v>208395516.73641703</v>
      </c>
      <c r="D8080" s="1208">
        <v>11143842.378929496</v>
      </c>
      <c r="E8080" s="1207">
        <v>251796488.33056077</v>
      </c>
      <c r="F8080" s="1211">
        <v>471335847.44590729</v>
      </c>
    </row>
    <row r="8081" spans="2:6" ht="13.15" customHeight="1" x14ac:dyDescent="0.3">
      <c r="B8081" s="1173" t="s">
        <v>8826</v>
      </c>
      <c r="C8081" s="1206">
        <v>648077005.87843978</v>
      </c>
      <c r="D8081" s="1206">
        <v>8746252.7952702828</v>
      </c>
      <c r="E8081" s="1206">
        <v>122785102.15383083</v>
      </c>
      <c r="F8081" s="1210">
        <v>779608360.82754087</v>
      </c>
    </row>
    <row r="8082" spans="2:6" ht="13.15" customHeight="1" x14ac:dyDescent="0.3">
      <c r="B8082" s="1172" t="s">
        <v>8827</v>
      </c>
      <c r="C8082" s="1207">
        <v>29213953.435012151</v>
      </c>
      <c r="D8082" s="1208">
        <v>872826.85514834116</v>
      </c>
      <c r="E8082" s="1207">
        <v>7939346.9056933792</v>
      </c>
      <c r="F8082" s="1211">
        <v>38026127.195853874</v>
      </c>
    </row>
    <row r="8083" spans="2:6" ht="13.15" customHeight="1" x14ac:dyDescent="0.3">
      <c r="B8083" s="1173" t="s">
        <v>8828</v>
      </c>
      <c r="C8083" s="1206">
        <v>418545861.45016956</v>
      </c>
      <c r="D8083" s="1206">
        <v>7659064.449038092</v>
      </c>
      <c r="E8083" s="1206">
        <v>37631516.615793876</v>
      </c>
      <c r="F8083" s="1210">
        <v>463836442.51500154</v>
      </c>
    </row>
    <row r="8084" spans="2:6" ht="13.15" customHeight="1" x14ac:dyDescent="0.3">
      <c r="B8084" s="1172" t="s">
        <v>8829</v>
      </c>
      <c r="C8084" s="1207">
        <v>659491307.12286413</v>
      </c>
      <c r="D8084" s="1208">
        <v>14985054.511385228</v>
      </c>
      <c r="E8084" s="1207">
        <v>91899239.800118521</v>
      </c>
      <c r="F8084" s="1211">
        <v>766375601.4343679</v>
      </c>
    </row>
    <row r="8085" spans="2:6" ht="13.15" customHeight="1" x14ac:dyDescent="0.3">
      <c r="B8085" s="1173" t="s">
        <v>8830</v>
      </c>
      <c r="C8085" s="1206">
        <v>199284256.53569946</v>
      </c>
      <c r="D8085" s="1206">
        <v>5749315.0683200499</v>
      </c>
      <c r="E8085" s="1206">
        <v>77097294.776120275</v>
      </c>
      <c r="F8085" s="1210">
        <v>282130866.38013977</v>
      </c>
    </row>
    <row r="8086" spans="2:6" ht="13.15" customHeight="1" x14ac:dyDescent="0.3">
      <c r="B8086" s="1172" t="s">
        <v>8831</v>
      </c>
      <c r="C8086" s="1207">
        <v>0</v>
      </c>
      <c r="D8086" s="1208">
        <v>0</v>
      </c>
      <c r="E8086" s="1207">
        <v>370.43774147851963</v>
      </c>
      <c r="F8086" s="1211">
        <v>370.43774147851963</v>
      </c>
    </row>
    <row r="8087" spans="2:6" ht="13.15" customHeight="1" x14ac:dyDescent="0.3">
      <c r="B8087" s="1173" t="s">
        <v>8832</v>
      </c>
      <c r="C8087" s="1206">
        <v>19570592.033884037</v>
      </c>
      <c r="D8087" s="1206">
        <v>809305.04258663859</v>
      </c>
      <c r="E8087" s="1206">
        <v>7932430.316773857</v>
      </c>
      <c r="F8087" s="1210">
        <v>28312327.393244535</v>
      </c>
    </row>
    <row r="8088" spans="2:6" ht="13.15" customHeight="1" x14ac:dyDescent="0.3">
      <c r="B8088" s="1172" t="s">
        <v>8833</v>
      </c>
      <c r="C8088" s="1207">
        <v>118391629.57330963</v>
      </c>
      <c r="D8088" s="1208">
        <v>8806186.2023815345</v>
      </c>
      <c r="E8088" s="1207">
        <v>33938949.341555998</v>
      </c>
      <c r="F8088" s="1211">
        <v>161136765.11724716</v>
      </c>
    </row>
    <row r="8089" spans="2:6" ht="13.15" customHeight="1" x14ac:dyDescent="0.3">
      <c r="B8089" s="1173" t="s">
        <v>8834</v>
      </c>
      <c r="C8089" s="1206">
        <v>36112562.890886739</v>
      </c>
      <c r="D8089" s="1206">
        <v>2863209.8171642441</v>
      </c>
      <c r="E8089" s="1206">
        <v>12375942.895661896</v>
      </c>
      <c r="F8089" s="1210">
        <v>51351715.603712879</v>
      </c>
    </row>
    <row r="8090" spans="2:6" ht="13.15" customHeight="1" x14ac:dyDescent="0.3">
      <c r="B8090" s="1172" t="s">
        <v>8835</v>
      </c>
      <c r="C8090" s="1207">
        <v>19036306.173682209</v>
      </c>
      <c r="D8090" s="1208">
        <v>1216511.664229969</v>
      </c>
      <c r="E8090" s="1207">
        <v>812431.70668597333</v>
      </c>
      <c r="F8090" s="1211">
        <v>21065249.544598155</v>
      </c>
    </row>
    <row r="8091" spans="2:6" ht="13.15" customHeight="1" x14ac:dyDescent="0.3">
      <c r="B8091" s="1173" t="s">
        <v>8836</v>
      </c>
      <c r="C8091" s="1206">
        <v>75187524.458731994</v>
      </c>
      <c r="D8091" s="1206">
        <v>2339358.9101146339</v>
      </c>
      <c r="E8091" s="1206">
        <v>6879383.2528534485</v>
      </c>
      <c r="F8091" s="1210">
        <v>84406266.621700078</v>
      </c>
    </row>
    <row r="8092" spans="2:6" ht="13.15" customHeight="1" x14ac:dyDescent="0.3">
      <c r="B8092" s="1172" t="s">
        <v>8837</v>
      </c>
      <c r="C8092" s="1207">
        <v>61675267.108506314</v>
      </c>
      <c r="D8092" s="1208">
        <v>11603425.647970859</v>
      </c>
      <c r="E8092" s="1207">
        <v>36178448.616440073</v>
      </c>
      <c r="F8092" s="1211">
        <v>109457141.37291725</v>
      </c>
    </row>
    <row r="8093" spans="2:6" ht="13.15" customHeight="1" x14ac:dyDescent="0.3">
      <c r="B8093" s="1173" t="s">
        <v>8838</v>
      </c>
      <c r="C8093" s="1206">
        <v>2541529839.4440932</v>
      </c>
      <c r="D8093" s="1206">
        <v>31211204.782380439</v>
      </c>
      <c r="E8093" s="1206">
        <v>1378776713.9251199</v>
      </c>
      <c r="F8093" s="1210">
        <v>3951517758.1515937</v>
      </c>
    </row>
    <row r="8094" spans="2:6" ht="13.15" customHeight="1" x14ac:dyDescent="0.3">
      <c r="B8094" s="1172" t="s">
        <v>8839</v>
      </c>
      <c r="C8094" s="1207">
        <v>2100463002.9119341</v>
      </c>
      <c r="D8094" s="1208">
        <v>23963835.97984327</v>
      </c>
      <c r="E8094" s="1207">
        <v>621327328.40913737</v>
      </c>
      <c r="F8094" s="1211">
        <v>2745754167.3009148</v>
      </c>
    </row>
    <row r="8095" spans="2:6" ht="13.15" customHeight="1" x14ac:dyDescent="0.3">
      <c r="B8095" s="1173" t="s">
        <v>8840</v>
      </c>
      <c r="C8095" s="1206">
        <v>2493327369.2683339</v>
      </c>
      <c r="D8095" s="1206">
        <v>24852550.324221157</v>
      </c>
      <c r="E8095" s="1206">
        <v>345114179.74522579</v>
      </c>
      <c r="F8095" s="1210">
        <v>2863294099.337781</v>
      </c>
    </row>
    <row r="8096" spans="2:6" ht="13.15" customHeight="1" x14ac:dyDescent="0.3">
      <c r="B8096" s="1172" t="s">
        <v>8841</v>
      </c>
      <c r="C8096" s="1207">
        <v>1991207484.0444679</v>
      </c>
      <c r="D8096" s="1208">
        <v>23564636.427616771</v>
      </c>
      <c r="E8096" s="1207">
        <v>311967416.22350121</v>
      </c>
      <c r="F8096" s="1211">
        <v>2326739536.6955862</v>
      </c>
    </row>
    <row r="8097" spans="2:6" ht="13.15" customHeight="1" x14ac:dyDescent="0.3">
      <c r="B8097" s="1173" t="s">
        <v>8842</v>
      </c>
      <c r="C8097" s="1206">
        <v>2430782880.6453757</v>
      </c>
      <c r="D8097" s="1206">
        <v>31901895.434607625</v>
      </c>
      <c r="E8097" s="1206">
        <v>245406892.15351152</v>
      </c>
      <c r="F8097" s="1210">
        <v>2708091668.2334948</v>
      </c>
    </row>
    <row r="8098" spans="2:6" ht="13.15" customHeight="1" x14ac:dyDescent="0.3">
      <c r="B8098" s="1172" t="s">
        <v>8843</v>
      </c>
      <c r="C8098" s="1207">
        <v>1880320433.936636</v>
      </c>
      <c r="D8098" s="1208">
        <v>21192433.053497043</v>
      </c>
      <c r="E8098" s="1207">
        <v>371800182.89185703</v>
      </c>
      <c r="F8098" s="1211">
        <v>2273313049.88199</v>
      </c>
    </row>
    <row r="8099" spans="2:6" ht="13.15" customHeight="1" x14ac:dyDescent="0.3">
      <c r="B8099" s="1173" t="s">
        <v>8844</v>
      </c>
      <c r="C8099" s="1206">
        <v>1597342953.1273777</v>
      </c>
      <c r="D8099" s="1206">
        <v>23723778.691298708</v>
      </c>
      <c r="E8099" s="1206">
        <v>297079539.69964415</v>
      </c>
      <c r="F8099" s="1210">
        <v>1918146271.5183206</v>
      </c>
    </row>
    <row r="8100" spans="2:6" ht="13.15" customHeight="1" x14ac:dyDescent="0.3">
      <c r="B8100" s="1172" t="s">
        <v>8845</v>
      </c>
      <c r="C8100" s="1207">
        <v>1519249148.4400761</v>
      </c>
      <c r="D8100" s="1208">
        <v>25060508.974207152</v>
      </c>
      <c r="E8100" s="1207">
        <v>468547064.58003789</v>
      </c>
      <c r="F8100" s="1211">
        <v>2012856721.9943211</v>
      </c>
    </row>
    <row r="8101" spans="2:6" ht="13.15" customHeight="1" x14ac:dyDescent="0.3">
      <c r="B8101" s="1173" t="s">
        <v>8846</v>
      </c>
      <c r="C8101" s="1206">
        <v>2264716512.7771344</v>
      </c>
      <c r="D8101" s="1206">
        <v>27964556.25261512</v>
      </c>
      <c r="E8101" s="1206">
        <v>179743462.0262371</v>
      </c>
      <c r="F8101" s="1210">
        <v>2472424531.0559864</v>
      </c>
    </row>
    <row r="8102" spans="2:6" ht="13.15" customHeight="1" x14ac:dyDescent="0.3">
      <c r="B8102" s="1172" t="s">
        <v>8847</v>
      </c>
      <c r="C8102" s="1207">
        <v>2690241133.3892713</v>
      </c>
      <c r="D8102" s="1208">
        <v>35111379.341649123</v>
      </c>
      <c r="E8102" s="1207">
        <v>518389372.49882674</v>
      </c>
      <c r="F8102" s="1211">
        <v>3243741885.2297468</v>
      </c>
    </row>
    <row r="8103" spans="2:6" ht="13.15" customHeight="1" x14ac:dyDescent="0.3">
      <c r="B8103" s="1173" t="s">
        <v>8848</v>
      </c>
      <c r="C8103" s="1206">
        <v>1671332601.3143113</v>
      </c>
      <c r="D8103" s="1206">
        <v>20302818.089711979</v>
      </c>
      <c r="E8103" s="1206">
        <v>212198710.19873229</v>
      </c>
      <c r="F8103" s="1210">
        <v>1903834129.6027555</v>
      </c>
    </row>
    <row r="8104" spans="2:6" ht="13.15" customHeight="1" x14ac:dyDescent="0.3">
      <c r="B8104" s="1172" t="s">
        <v>8849</v>
      </c>
      <c r="C8104" s="1207">
        <v>3897224978.7758865</v>
      </c>
      <c r="D8104" s="1208">
        <v>37688543.991790332</v>
      </c>
      <c r="E8104" s="1207">
        <v>1477958526.1070399</v>
      </c>
      <c r="F8104" s="1211">
        <v>5412872048.8747168</v>
      </c>
    </row>
    <row r="8105" spans="2:6" ht="13.15" customHeight="1" x14ac:dyDescent="0.3">
      <c r="B8105" s="1173" t="s">
        <v>8850</v>
      </c>
      <c r="C8105" s="1206">
        <v>772696827.43417859</v>
      </c>
      <c r="D8105" s="1206">
        <v>22307202.869073678</v>
      </c>
      <c r="E8105" s="1206">
        <v>284573246.95453531</v>
      </c>
      <c r="F8105" s="1210">
        <v>1079577277.2577875</v>
      </c>
    </row>
    <row r="8106" spans="2:6" ht="13.15" customHeight="1" x14ac:dyDescent="0.3">
      <c r="B8106" s="1172" t="s">
        <v>8851</v>
      </c>
      <c r="C8106" s="1207">
        <v>754621498.48617971</v>
      </c>
      <c r="D8106" s="1208">
        <v>24716289.422352526</v>
      </c>
      <c r="E8106" s="1207">
        <v>626145848.20642126</v>
      </c>
      <c r="F8106" s="1211">
        <v>1405483636.1149535</v>
      </c>
    </row>
    <row r="8107" spans="2:6" ht="13.15" customHeight="1" x14ac:dyDescent="0.3">
      <c r="B8107" s="1173" t="s">
        <v>8852</v>
      </c>
      <c r="C8107" s="1206">
        <v>458019386.88868397</v>
      </c>
      <c r="D8107" s="1206">
        <v>11048531.51573047</v>
      </c>
      <c r="E8107" s="1206">
        <v>37552005.96520482</v>
      </c>
      <c r="F8107" s="1210">
        <v>506619924.36961925</v>
      </c>
    </row>
    <row r="8108" spans="2:6" ht="13.15" customHeight="1" x14ac:dyDescent="0.3">
      <c r="B8108" s="1172" t="s">
        <v>8853</v>
      </c>
      <c r="C8108" s="1207">
        <v>332034835.66958779</v>
      </c>
      <c r="D8108" s="1208">
        <v>7202745.9253477212</v>
      </c>
      <c r="E8108" s="1207">
        <v>134682378.78808215</v>
      </c>
      <c r="F8108" s="1211">
        <v>473919960.38301766</v>
      </c>
    </row>
    <row r="8109" spans="2:6" ht="13.15" customHeight="1" x14ac:dyDescent="0.3">
      <c r="B8109" s="1173" t="s">
        <v>8854</v>
      </c>
      <c r="C8109" s="1206">
        <v>0</v>
      </c>
      <c r="D8109" s="1206">
        <v>5910.3148595292741</v>
      </c>
      <c r="E8109" s="1206">
        <v>22164.524865131421</v>
      </c>
      <c r="F8109" s="1210">
        <v>28074.839724660695</v>
      </c>
    </row>
    <row r="8110" spans="2:6" ht="13.15" customHeight="1" x14ac:dyDescent="0.3">
      <c r="B8110" s="1172" t="s">
        <v>8855</v>
      </c>
      <c r="C8110" s="1207">
        <v>0</v>
      </c>
      <c r="D8110" s="1208">
        <v>2955.1574297646371</v>
      </c>
      <c r="E8110" s="1207">
        <v>123.47924715950653</v>
      </c>
      <c r="F8110" s="1211">
        <v>3078.6366769241436</v>
      </c>
    </row>
    <row r="8111" spans="2:6" ht="13.15" customHeight="1" x14ac:dyDescent="0.3">
      <c r="B8111" s="1173" t="s">
        <v>8856</v>
      </c>
      <c r="C8111" s="1206">
        <v>273628.63885623915</v>
      </c>
      <c r="D8111" s="1206">
        <v>4643.818818201572</v>
      </c>
      <c r="E8111" s="1206">
        <v>123.47924715950653</v>
      </c>
      <c r="F8111" s="1210">
        <v>278395.93692160019</v>
      </c>
    </row>
    <row r="8112" spans="2:6" ht="13.15" customHeight="1" x14ac:dyDescent="0.3">
      <c r="B8112" s="1172" t="s">
        <v>8857</v>
      </c>
      <c r="C8112" s="1207">
        <v>980165092.6304394</v>
      </c>
      <c r="D8112" s="1208">
        <v>10438587.022227049</v>
      </c>
      <c r="E8112" s="1207">
        <v>197781476.6225726</v>
      </c>
      <c r="F8112" s="1211">
        <v>1188385156.275239</v>
      </c>
    </row>
    <row r="8113" spans="2:6" ht="13.15" customHeight="1" x14ac:dyDescent="0.3">
      <c r="B8113" s="1173" t="s">
        <v>8858</v>
      </c>
      <c r="C8113" s="1206">
        <v>90866554.698184103</v>
      </c>
      <c r="D8113" s="1206">
        <v>3295000.5341875697</v>
      </c>
      <c r="E8113" s="1206">
        <v>9965207.4231372308</v>
      </c>
      <c r="F8113" s="1210">
        <v>104126762.65550891</v>
      </c>
    </row>
    <row r="8114" spans="2:6" ht="13.15" customHeight="1" x14ac:dyDescent="0.3">
      <c r="B8114" s="1172" t="s">
        <v>8859</v>
      </c>
      <c r="C8114" s="1207">
        <v>125297339.17350577</v>
      </c>
      <c r="D8114" s="1208">
        <v>4932636.2043372374</v>
      </c>
      <c r="E8114" s="1207">
        <v>10450663.657168496</v>
      </c>
      <c r="F8114" s="1211">
        <v>140680639.0350115</v>
      </c>
    </row>
    <row r="8115" spans="2:6" ht="13.15" customHeight="1" x14ac:dyDescent="0.3">
      <c r="B8115" s="1173" t="s">
        <v>8860</v>
      </c>
      <c r="C8115" s="1206">
        <v>239412224.12293562</v>
      </c>
      <c r="D8115" s="1206">
        <v>6748664.8779970277</v>
      </c>
      <c r="E8115" s="1206">
        <v>24503665.979660422</v>
      </c>
      <c r="F8115" s="1210">
        <v>270664554.98059309</v>
      </c>
    </row>
    <row r="8116" spans="2:6" ht="13.15" customHeight="1" x14ac:dyDescent="0.3">
      <c r="B8116" s="1172" t="s">
        <v>8861</v>
      </c>
      <c r="C8116" s="1207">
        <v>60846325.258957326</v>
      </c>
      <c r="D8116" s="1208">
        <v>2387471.6875068503</v>
      </c>
      <c r="E8116" s="1207">
        <v>47258158.740221933</v>
      </c>
      <c r="F8116" s="1211">
        <v>110491955.6866861</v>
      </c>
    </row>
    <row r="8117" spans="2:6" ht="13.15" customHeight="1" x14ac:dyDescent="0.3">
      <c r="B8117" s="1173" t="s">
        <v>8862</v>
      </c>
      <c r="C8117" s="1206">
        <v>532510.82412142353</v>
      </c>
      <c r="D8117" s="1206">
        <v>41231.48223433517</v>
      </c>
      <c r="E8117" s="1206">
        <v>1411892.2749512699</v>
      </c>
      <c r="F8117" s="1210">
        <v>1985634.5813070284</v>
      </c>
    </row>
    <row r="8118" spans="2:6" ht="13.15" customHeight="1" x14ac:dyDescent="0.3">
      <c r="B8118" s="1172" t="s">
        <v>8863</v>
      </c>
      <c r="C8118" s="1207">
        <v>417567133.86368191</v>
      </c>
      <c r="D8118" s="1208">
        <v>13127301.829252811</v>
      </c>
      <c r="E8118" s="1207">
        <v>90202190.862256318</v>
      </c>
      <c r="F8118" s="1211">
        <v>520896626.55519104</v>
      </c>
    </row>
    <row r="8119" spans="2:6" ht="13.15" customHeight="1" x14ac:dyDescent="0.3">
      <c r="B8119" s="1173" t="s">
        <v>8864</v>
      </c>
      <c r="C8119" s="1206">
        <v>204488525.78220925</v>
      </c>
      <c r="D8119" s="1206">
        <v>5450689.3739532121</v>
      </c>
      <c r="E8119" s="1206">
        <v>21806072.915330485</v>
      </c>
      <c r="F8119" s="1210">
        <v>231745288.07149297</v>
      </c>
    </row>
    <row r="8120" spans="2:6" ht="13.15" customHeight="1" x14ac:dyDescent="0.3">
      <c r="B8120" s="1172" t="s">
        <v>8865</v>
      </c>
      <c r="C8120" s="1207">
        <v>106151253.8453124</v>
      </c>
      <c r="D8120" s="1208">
        <v>3394350.1125406106</v>
      </c>
      <c r="E8120" s="1207">
        <v>44254823.961662583</v>
      </c>
      <c r="F8120" s="1211">
        <v>153800427.91951561</v>
      </c>
    </row>
    <row r="8121" spans="2:6" ht="13.15" customHeight="1" x14ac:dyDescent="0.3">
      <c r="B8121" s="1173" t="s">
        <v>8866</v>
      </c>
      <c r="C8121" s="1206">
        <v>285143844.07477248</v>
      </c>
      <c r="D8121" s="1206">
        <v>8652405.4386078771</v>
      </c>
      <c r="E8121" s="1206">
        <v>265231526.29085559</v>
      </c>
      <c r="F8121" s="1210">
        <v>559027775.80423594</v>
      </c>
    </row>
    <row r="8122" spans="2:6" ht="13.15" customHeight="1" x14ac:dyDescent="0.3">
      <c r="B8122" s="1172" t="s">
        <v>8867</v>
      </c>
      <c r="C8122" s="1207">
        <v>145320975.03160393</v>
      </c>
      <c r="D8122" s="1208">
        <v>7946404.2564588729</v>
      </c>
      <c r="E8122" s="1207">
        <v>112971449.48149596</v>
      </c>
      <c r="F8122" s="1211">
        <v>266238828.76955879</v>
      </c>
    </row>
    <row r="8123" spans="2:6" ht="13.15" customHeight="1" x14ac:dyDescent="0.3">
      <c r="B8123" s="1173" t="s">
        <v>8868</v>
      </c>
      <c r="C8123" s="1206">
        <v>307473388.34255344</v>
      </c>
      <c r="D8123" s="1206">
        <v>8226806.4800088257</v>
      </c>
      <c r="E8123" s="1206">
        <v>22052796.475184079</v>
      </c>
      <c r="F8123" s="1210">
        <v>337752991.29774636</v>
      </c>
    </row>
    <row r="8124" spans="2:6" ht="13.15" customHeight="1" x14ac:dyDescent="0.3">
      <c r="B8124" s="1172" t="s">
        <v>8869</v>
      </c>
      <c r="C8124" s="1207">
        <v>240219592.4570457</v>
      </c>
      <c r="D8124" s="1208">
        <v>9759885.8658577688</v>
      </c>
      <c r="E8124" s="1207">
        <v>156911472.76606485</v>
      </c>
      <c r="F8124" s="1211">
        <v>406890951.08896834</v>
      </c>
    </row>
    <row r="8125" spans="2:6" ht="13.15" customHeight="1" x14ac:dyDescent="0.3">
      <c r="B8125" s="1173" t="s">
        <v>8870</v>
      </c>
      <c r="C8125" s="1206">
        <v>576642317.31739426</v>
      </c>
      <c r="D8125" s="1206">
        <v>13406043.535770794</v>
      </c>
      <c r="E8125" s="1206">
        <v>522184824.94178116</v>
      </c>
      <c r="F8125" s="1210">
        <v>1112233185.7949462</v>
      </c>
    </row>
    <row r="8126" spans="2:6" ht="13.15" customHeight="1" x14ac:dyDescent="0.3">
      <c r="B8126" s="1172" t="s">
        <v>8871</v>
      </c>
      <c r="C8126" s="1207">
        <v>219410707.94522411</v>
      </c>
      <c r="D8126" s="1208">
        <v>6045126.3270394849</v>
      </c>
      <c r="E8126" s="1207">
        <v>123549701.98827341</v>
      </c>
      <c r="F8126" s="1211">
        <v>349005536.26053703</v>
      </c>
    </row>
    <row r="8127" spans="2:6" ht="13.15" customHeight="1" x14ac:dyDescent="0.3">
      <c r="B8127" s="1173" t="s">
        <v>8872</v>
      </c>
      <c r="C8127" s="1206">
        <v>233792050.26866326</v>
      </c>
      <c r="D8127" s="1206">
        <v>4808730.6749606766</v>
      </c>
      <c r="E8127" s="1206">
        <v>51218960.436087675</v>
      </c>
      <c r="F8127" s="1210">
        <v>289819741.37971163</v>
      </c>
    </row>
    <row r="8128" spans="2:6" ht="13.15" customHeight="1" x14ac:dyDescent="0.3">
      <c r="B8128" s="1172" t="s">
        <v>8873</v>
      </c>
      <c r="C8128" s="1207">
        <v>112236.89677636157</v>
      </c>
      <c r="D8128" s="1208">
        <v>1635510.771235886</v>
      </c>
      <c r="E8128" s="1207">
        <v>83904.14844488469</v>
      </c>
      <c r="F8128" s="1211">
        <v>1831651.8164571323</v>
      </c>
    </row>
    <row r="8129" spans="2:6" ht="13.15" customHeight="1" x14ac:dyDescent="0.3">
      <c r="B8129" s="1173" t="s">
        <v>8874</v>
      </c>
      <c r="C8129" s="1206">
        <v>552940806.70069742</v>
      </c>
      <c r="D8129" s="1206">
        <v>7702997.7894939259</v>
      </c>
      <c r="E8129" s="1206">
        <v>36634062.017292663</v>
      </c>
      <c r="F8129" s="1210">
        <v>597277866.50748396</v>
      </c>
    </row>
    <row r="8130" spans="2:6" ht="13.15" customHeight="1" x14ac:dyDescent="0.3">
      <c r="B8130" s="1172" t="s">
        <v>8875</v>
      </c>
      <c r="C8130" s="1207">
        <v>1082748250.8716643</v>
      </c>
      <c r="D8130" s="1208">
        <v>17414053.196869388</v>
      </c>
      <c r="E8130" s="1207">
        <v>307725267.36383009</v>
      </c>
      <c r="F8130" s="1211">
        <v>1407887571.4323637</v>
      </c>
    </row>
    <row r="8131" spans="2:6" ht="13.15" customHeight="1" x14ac:dyDescent="0.3">
      <c r="B8131" s="1173" t="s">
        <v>8876</v>
      </c>
      <c r="C8131" s="1206">
        <v>124786128.78234921</v>
      </c>
      <c r="D8131" s="1206">
        <v>3737472.0344927595</v>
      </c>
      <c r="E8131" s="1206">
        <v>13400979.417839965</v>
      </c>
      <c r="F8131" s="1210">
        <v>141924580.23468193</v>
      </c>
    </row>
    <row r="8132" spans="2:6" ht="13.15" customHeight="1" x14ac:dyDescent="0.3">
      <c r="B8132" s="1172" t="s">
        <v>8877</v>
      </c>
      <c r="C8132" s="1207">
        <v>353106288.98007256</v>
      </c>
      <c r="D8132" s="1208">
        <v>5810796.4150373861</v>
      </c>
      <c r="E8132" s="1207">
        <v>60088880.859020054</v>
      </c>
      <c r="F8132" s="1211">
        <v>419005966.25413001</v>
      </c>
    </row>
    <row r="8133" spans="2:6" ht="13.15" customHeight="1" x14ac:dyDescent="0.3">
      <c r="B8133" s="1173" t="s">
        <v>8878</v>
      </c>
      <c r="C8133" s="1206">
        <v>106497249.33975433</v>
      </c>
      <c r="D8133" s="1206">
        <v>2899304.9543420859</v>
      </c>
      <c r="E8133" s="1206">
        <v>168252451.7418021</v>
      </c>
      <c r="F8133" s="1210">
        <v>277649006.03589851</v>
      </c>
    </row>
    <row r="8134" spans="2:6" ht="13.15" customHeight="1" x14ac:dyDescent="0.3">
      <c r="B8134" s="1172" t="s">
        <v>8879</v>
      </c>
      <c r="C8134" s="1207">
        <v>131399640.13546342</v>
      </c>
      <c r="D8134" s="1208">
        <v>3784895.2751513617</v>
      </c>
      <c r="E8134" s="1207">
        <v>17437746.319400877</v>
      </c>
      <c r="F8134" s="1211">
        <v>152622281.73001567</v>
      </c>
    </row>
    <row r="8135" spans="2:6" ht="13.15" customHeight="1" x14ac:dyDescent="0.3">
      <c r="B8135" s="1173" t="s">
        <v>8880</v>
      </c>
      <c r="C8135" s="1206">
        <v>686487011.62231779</v>
      </c>
      <c r="D8135" s="1206">
        <v>16723855.070880514</v>
      </c>
      <c r="E8135" s="1206">
        <v>104686723.52841948</v>
      </c>
      <c r="F8135" s="1210">
        <v>807897590.22161782</v>
      </c>
    </row>
    <row r="8136" spans="2:6" ht="13.15" customHeight="1" x14ac:dyDescent="0.3">
      <c r="B8136" s="1172" t="s">
        <v>8881</v>
      </c>
      <c r="C8136" s="1207">
        <v>202921578.54692268</v>
      </c>
      <c r="D8136" s="1208">
        <v>7758554.7491735006</v>
      </c>
      <c r="E8136" s="1207">
        <v>11373531.161078986</v>
      </c>
      <c r="F8136" s="1211">
        <v>222053664.45717517</v>
      </c>
    </row>
    <row r="8137" spans="2:6" ht="13.15" customHeight="1" x14ac:dyDescent="0.3">
      <c r="B8137" s="1173" t="s">
        <v>8882</v>
      </c>
      <c r="C8137" s="1206">
        <v>271445344.47734147</v>
      </c>
      <c r="D8137" s="1206">
        <v>9169318.761786662</v>
      </c>
      <c r="E8137" s="1206">
        <v>16522953.355374504</v>
      </c>
      <c r="F8137" s="1210">
        <v>297137616.59450263</v>
      </c>
    </row>
    <row r="8138" spans="2:6" ht="13.15" customHeight="1" x14ac:dyDescent="0.3">
      <c r="B8138" s="1172" t="s">
        <v>8883</v>
      </c>
      <c r="C8138" s="1207">
        <v>447138279.17456597</v>
      </c>
      <c r="D8138" s="1208">
        <v>7479151.6502783755</v>
      </c>
      <c r="E8138" s="1207">
        <v>30625424.108499009</v>
      </c>
      <c r="F8138" s="1211">
        <v>485242854.93334335</v>
      </c>
    </row>
    <row r="8139" spans="2:6" ht="13.15" customHeight="1" x14ac:dyDescent="0.3">
      <c r="B8139" s="1173" t="s">
        <v>8884</v>
      </c>
      <c r="C8139" s="1206">
        <v>197234089.86283183</v>
      </c>
      <c r="D8139" s="1206">
        <v>5973484.8676350554</v>
      </c>
      <c r="E8139" s="1206">
        <v>34013212.802006893</v>
      </c>
      <c r="F8139" s="1210">
        <v>237220787.53247377</v>
      </c>
    </row>
    <row r="8140" spans="2:6" ht="13.15" customHeight="1" x14ac:dyDescent="0.3">
      <c r="B8140" s="1172" t="s">
        <v>8885</v>
      </c>
      <c r="C8140" s="1207">
        <v>162198973.87275085</v>
      </c>
      <c r="D8140" s="1208">
        <v>3388721.2412458188</v>
      </c>
      <c r="E8140" s="1207">
        <v>7036650.1182552176</v>
      </c>
      <c r="F8140" s="1211">
        <v>172624345.23225188</v>
      </c>
    </row>
    <row r="8141" spans="2:6" ht="13.15" customHeight="1" x14ac:dyDescent="0.3">
      <c r="B8141" s="1173" t="s">
        <v>8886</v>
      </c>
      <c r="C8141" s="1206">
        <v>441751454.29424846</v>
      </c>
      <c r="D8141" s="1206">
        <v>8842759.7936194316</v>
      </c>
      <c r="E8141" s="1206">
        <v>50269300.198941953</v>
      </c>
      <c r="F8141" s="1210">
        <v>500863514.28680986</v>
      </c>
    </row>
    <row r="8142" spans="2:6" ht="13.15" customHeight="1" x14ac:dyDescent="0.3">
      <c r="B8142" s="1172" t="s">
        <v>8887</v>
      </c>
      <c r="C8142" s="1207">
        <v>1204350647.6319516</v>
      </c>
      <c r="D8142" s="1208">
        <v>40610688.091411054</v>
      </c>
      <c r="E8142" s="1207">
        <v>1461151789.6357746</v>
      </c>
      <c r="F8142" s="1211">
        <v>2706113125.3591375</v>
      </c>
    </row>
    <row r="8143" spans="2:6" ht="13.15" customHeight="1" x14ac:dyDescent="0.3">
      <c r="B8143" s="1173" t="s">
        <v>8888</v>
      </c>
      <c r="C8143" s="1206">
        <v>235504413.9213061</v>
      </c>
      <c r="D8143" s="1206">
        <v>7085735.7633072753</v>
      </c>
      <c r="E8143" s="1206">
        <v>156193630.62867415</v>
      </c>
      <c r="F8143" s="1210">
        <v>398783780.3132875</v>
      </c>
    </row>
    <row r="8144" spans="2:6" ht="13.15" customHeight="1" x14ac:dyDescent="0.3">
      <c r="B8144" s="1172" t="s">
        <v>8889</v>
      </c>
      <c r="C8144" s="1207">
        <v>29210949.52779917</v>
      </c>
      <c r="D8144" s="1208">
        <v>2853148.2097248076</v>
      </c>
      <c r="E8144" s="1207">
        <v>6663248.8748448724</v>
      </c>
      <c r="F8144" s="1211">
        <v>38727346.612368852</v>
      </c>
    </row>
    <row r="8145" spans="2:6" ht="13.15" customHeight="1" x14ac:dyDescent="0.3">
      <c r="B8145" s="1173" t="s">
        <v>8890</v>
      </c>
      <c r="C8145" s="1206">
        <v>81428278.234961241</v>
      </c>
      <c r="D8145" s="1206">
        <v>3732138.6789409439</v>
      </c>
      <c r="E8145" s="1206">
        <v>16475029.805119324</v>
      </c>
      <c r="F8145" s="1210">
        <v>101635446.7190215</v>
      </c>
    </row>
    <row r="8146" spans="2:6" ht="13.15" customHeight="1" x14ac:dyDescent="0.3">
      <c r="B8146" s="1172" t="s">
        <v>8891</v>
      </c>
      <c r="C8146" s="1207">
        <v>54667697.745542295</v>
      </c>
      <c r="D8146" s="1208">
        <v>2474803.6256455136</v>
      </c>
      <c r="E8146" s="1207">
        <v>6887779.001898651</v>
      </c>
      <c r="F8146" s="1211">
        <v>64030280.37308646</v>
      </c>
    </row>
    <row r="8147" spans="2:6" ht="13.15" customHeight="1" x14ac:dyDescent="0.3">
      <c r="B8147" s="1173" t="s">
        <v>8892</v>
      </c>
      <c r="C8147" s="1206">
        <v>38006662.929915532</v>
      </c>
      <c r="D8147" s="1206">
        <v>4396035.9038049243</v>
      </c>
      <c r="E8147" s="1206">
        <v>23644567.763757329</v>
      </c>
      <c r="F8147" s="1210">
        <v>66047266.597477794</v>
      </c>
    </row>
    <row r="8148" spans="2:6" ht="13.15" customHeight="1" x14ac:dyDescent="0.3">
      <c r="B8148" s="1172" t="s">
        <v>8893</v>
      </c>
      <c r="C8148" s="1207">
        <v>329182216.14714038</v>
      </c>
      <c r="D8148" s="1208">
        <v>22154111.642033633</v>
      </c>
      <c r="E8148" s="1207">
        <v>347214137.70023239</v>
      </c>
      <c r="F8148" s="1211">
        <v>698550465.48940635</v>
      </c>
    </row>
    <row r="8149" spans="2:6" ht="13.15" customHeight="1" x14ac:dyDescent="0.3">
      <c r="B8149" s="1173" t="s">
        <v>8894</v>
      </c>
      <c r="C8149" s="1206">
        <v>424193343.55183285</v>
      </c>
      <c r="D8149" s="1206">
        <v>23032032.625703782</v>
      </c>
      <c r="E8149" s="1206">
        <v>545978730.78003705</v>
      </c>
      <c r="F8149" s="1210">
        <v>993204106.95757365</v>
      </c>
    </row>
    <row r="8150" spans="2:6" ht="13.15" customHeight="1" x14ac:dyDescent="0.3">
      <c r="B8150" s="1172" t="s">
        <v>8895</v>
      </c>
      <c r="C8150" s="1207">
        <v>192792813.04842237</v>
      </c>
      <c r="D8150" s="1208">
        <v>10077480.856488045</v>
      </c>
      <c r="E8150" s="1207">
        <v>57619955.541997321</v>
      </c>
      <c r="F8150" s="1211">
        <v>260490249.44690773</v>
      </c>
    </row>
    <row r="8151" spans="2:6" ht="13.15" customHeight="1" x14ac:dyDescent="0.3">
      <c r="B8151" s="1173" t="s">
        <v>8896</v>
      </c>
      <c r="C8151" s="1206">
        <v>165108940.71471903</v>
      </c>
      <c r="D8151" s="1206">
        <v>9632208.9927136991</v>
      </c>
      <c r="E8151" s="1206">
        <v>156554619.89001051</v>
      </c>
      <c r="F8151" s="1210">
        <v>331295769.59744322</v>
      </c>
    </row>
    <row r="8152" spans="2:6" ht="13.15" customHeight="1" x14ac:dyDescent="0.3">
      <c r="B8152" s="1172" t="s">
        <v>8897</v>
      </c>
      <c r="C8152" s="1207">
        <v>299463060.13539761</v>
      </c>
      <c r="D8152" s="1208">
        <v>9419479.8743053526</v>
      </c>
      <c r="E8152" s="1207">
        <v>114769244.95708245</v>
      </c>
      <c r="F8152" s="1211">
        <v>423651784.96678543</v>
      </c>
    </row>
    <row r="8153" spans="2:6" ht="13.15" customHeight="1" x14ac:dyDescent="0.3">
      <c r="B8153" s="1173" t="s">
        <v>8898</v>
      </c>
      <c r="C8153" s="1206">
        <v>75652856.994271949</v>
      </c>
      <c r="D8153" s="1206">
        <v>2990717.8241694714</v>
      </c>
      <c r="E8153" s="1206">
        <v>21812485.531479672</v>
      </c>
      <c r="F8153" s="1210">
        <v>100456060.34992109</v>
      </c>
    </row>
    <row r="8154" spans="2:6" ht="13.15" customHeight="1" x14ac:dyDescent="0.3">
      <c r="B8154" s="1172" t="s">
        <v>8899</v>
      </c>
      <c r="C8154" s="1207">
        <v>13318641.876224622</v>
      </c>
      <c r="D8154" s="1208">
        <v>255466.32371403428</v>
      </c>
      <c r="E8154" s="1207">
        <v>182317.10843101138</v>
      </c>
      <c r="F8154" s="1211">
        <v>13756425.308369668</v>
      </c>
    </row>
    <row r="8155" spans="2:6" ht="13.15" customHeight="1" x14ac:dyDescent="0.3">
      <c r="B8155" s="1173" t="s">
        <v>8900</v>
      </c>
      <c r="C8155" s="1206">
        <v>45410065.338809818</v>
      </c>
      <c r="D8155" s="1206">
        <v>1232807.2466283848</v>
      </c>
      <c r="E8155" s="1206">
        <v>1930844.987833204</v>
      </c>
      <c r="F8155" s="1210">
        <v>48573717.573271401</v>
      </c>
    </row>
    <row r="8156" spans="2:6" ht="13.15" customHeight="1" x14ac:dyDescent="0.3">
      <c r="B8156" s="1172" t="s">
        <v>8901</v>
      </c>
      <c r="C8156" s="1207">
        <v>167458951.94393793</v>
      </c>
      <c r="D8156" s="1208">
        <v>8404355.1528247297</v>
      </c>
      <c r="E8156" s="1207">
        <v>36480034.547854379</v>
      </c>
      <c r="F8156" s="1211">
        <v>212343341.64461702</v>
      </c>
    </row>
    <row r="8157" spans="2:6" ht="13.15" customHeight="1" x14ac:dyDescent="0.3">
      <c r="B8157" s="1173" t="s">
        <v>8902</v>
      </c>
      <c r="C8157" s="1206">
        <v>17325034.850935083</v>
      </c>
      <c r="D8157" s="1206">
        <v>915015.24550279032</v>
      </c>
      <c r="E8157" s="1206">
        <v>4530977.1727161538</v>
      </c>
      <c r="F8157" s="1210">
        <v>22771027.269154027</v>
      </c>
    </row>
    <row r="8158" spans="2:6" ht="13.15" customHeight="1" x14ac:dyDescent="0.3">
      <c r="B8158" s="1172" t="s">
        <v>8903</v>
      </c>
      <c r="C8158" s="1207">
        <v>20079344.682775434</v>
      </c>
      <c r="D8158" s="1208">
        <v>651612.21326310257</v>
      </c>
      <c r="E8158" s="1207">
        <v>2366479.771811943</v>
      </c>
      <c r="F8158" s="1211">
        <v>23097436.667850479</v>
      </c>
    </row>
    <row r="8159" spans="2:6" ht="13.15" customHeight="1" x14ac:dyDescent="0.3">
      <c r="B8159" s="1173" t="s">
        <v>8904</v>
      </c>
      <c r="C8159" s="1206">
        <v>44416864.381204918</v>
      </c>
      <c r="D8159" s="1206">
        <v>1035388.6581418703</v>
      </c>
      <c r="E8159" s="1206">
        <v>595169.97130882146</v>
      </c>
      <c r="F8159" s="1210">
        <v>46047423.010655612</v>
      </c>
    </row>
    <row r="8160" spans="2:6" ht="13.15" customHeight="1" x14ac:dyDescent="0.3">
      <c r="B8160" s="1172" t="s">
        <v>8905</v>
      </c>
      <c r="C8160" s="1207">
        <v>12830370.412876364</v>
      </c>
      <c r="D8160" s="1208">
        <v>441317.58168975601</v>
      </c>
      <c r="E8160" s="1207">
        <v>3086.981178987663</v>
      </c>
      <c r="F8160" s="1211">
        <v>13274774.975745108</v>
      </c>
    </row>
    <row r="8161" spans="2:6" ht="13.15" customHeight="1" x14ac:dyDescent="0.3">
      <c r="B8161" s="1173" t="s">
        <v>8906</v>
      </c>
      <c r="C8161" s="1206">
        <v>17571901.407348294</v>
      </c>
      <c r="D8161" s="1206">
        <v>152612.77297998802</v>
      </c>
      <c r="E8161" s="1206">
        <v>379266.50765042432</v>
      </c>
      <c r="F8161" s="1210">
        <v>18103780.687978707</v>
      </c>
    </row>
    <row r="8162" spans="2:6" ht="13.15" customHeight="1" x14ac:dyDescent="0.3">
      <c r="B8162" s="1172" t="s">
        <v>8907</v>
      </c>
      <c r="C8162" s="1207">
        <v>143689716.87371188</v>
      </c>
      <c r="D8162" s="1208">
        <v>5461820.4669386623</v>
      </c>
      <c r="E8162" s="1207">
        <v>78683045.795294493</v>
      </c>
      <c r="F8162" s="1211">
        <v>227834583.13594505</v>
      </c>
    </row>
    <row r="8163" spans="2:6" ht="13.15" customHeight="1" x14ac:dyDescent="0.3">
      <c r="B8163" s="1173" t="s">
        <v>8908</v>
      </c>
      <c r="C8163" s="1206">
        <v>54822398.967011422</v>
      </c>
      <c r="D8163" s="1206">
        <v>1653495.0150227367</v>
      </c>
      <c r="E8163" s="1206">
        <v>1944300.9961677159</v>
      </c>
      <c r="F8163" s="1210">
        <v>58420194.978201881</v>
      </c>
    </row>
    <row r="8164" spans="2:6" ht="13.15" customHeight="1" x14ac:dyDescent="0.3">
      <c r="B8164" s="1172" t="s">
        <v>8909</v>
      </c>
      <c r="C8164" s="1207">
        <v>36132088.28777118</v>
      </c>
      <c r="D8164" s="1208">
        <v>1137496.3834293571</v>
      </c>
      <c r="E8164" s="1207">
        <v>3838846.3149418985</v>
      </c>
      <c r="F8164" s="1211">
        <v>41108430.986142434</v>
      </c>
    </row>
    <row r="8165" spans="2:6" ht="13.15" customHeight="1" x14ac:dyDescent="0.3">
      <c r="B8165" s="1173" t="s">
        <v>8910</v>
      </c>
      <c r="C8165" s="1206">
        <v>49436666.416589528</v>
      </c>
      <c r="D8165" s="1206">
        <v>1673308.6419803968</v>
      </c>
      <c r="E8165" s="1206">
        <v>3104453.4924607333</v>
      </c>
      <c r="F8165" s="1210">
        <v>54214428.551030658</v>
      </c>
    </row>
    <row r="8166" spans="2:6" ht="13.15" customHeight="1" x14ac:dyDescent="0.3">
      <c r="B8166" s="1172" t="s">
        <v>8911</v>
      </c>
      <c r="C8166" s="1207">
        <v>69410737.805673242</v>
      </c>
      <c r="D8166" s="1208">
        <v>3381502.213810252</v>
      </c>
      <c r="E8166" s="1207">
        <v>14894995.678292375</v>
      </c>
      <c r="F8166" s="1211">
        <v>87687235.697775871</v>
      </c>
    </row>
    <row r="8167" spans="2:6" ht="13.15" customHeight="1" x14ac:dyDescent="0.3">
      <c r="B8167" s="1173" t="s">
        <v>8912</v>
      </c>
      <c r="C8167" s="1206">
        <v>695133485.45244324</v>
      </c>
      <c r="D8167" s="1206">
        <v>25037585.395859126</v>
      </c>
      <c r="E8167" s="1206">
        <v>228752688.68296042</v>
      </c>
      <c r="F8167" s="1210">
        <v>948923759.53126276</v>
      </c>
    </row>
    <row r="8168" spans="2:6" ht="13.15" customHeight="1" x14ac:dyDescent="0.3">
      <c r="B8168" s="1172" t="s">
        <v>8913</v>
      </c>
      <c r="C8168" s="1207">
        <v>55091658.286285125</v>
      </c>
      <c r="D8168" s="1208">
        <v>2374581.5722417808</v>
      </c>
      <c r="E8168" s="1207">
        <v>1828798.1715587289</v>
      </c>
      <c r="F8168" s="1211">
        <v>59295038.030085638</v>
      </c>
    </row>
    <row r="8169" spans="2:6" ht="13.15" customHeight="1" x14ac:dyDescent="0.3">
      <c r="B8169" s="1173" t="s">
        <v>8914</v>
      </c>
      <c r="C8169" s="1206">
        <v>28555688.131655909</v>
      </c>
      <c r="D8169" s="1206">
        <v>961580.08328893932</v>
      </c>
      <c r="E8169" s="1206">
        <v>819524.60408713564</v>
      </c>
      <c r="F8169" s="1210">
        <v>30336792.819031984</v>
      </c>
    </row>
    <row r="8170" spans="2:6" ht="13.15" customHeight="1" x14ac:dyDescent="0.3">
      <c r="B8170" s="1172" t="s">
        <v>8915</v>
      </c>
      <c r="C8170" s="1207">
        <v>153189983.05851203</v>
      </c>
      <c r="D8170" s="1208">
        <v>5310263.1073264461</v>
      </c>
      <c r="E8170" s="1207">
        <v>16171736.075243196</v>
      </c>
      <c r="F8170" s="1211">
        <v>174671982.24108168</v>
      </c>
    </row>
    <row r="8171" spans="2:6" ht="13.15" customHeight="1" x14ac:dyDescent="0.3">
      <c r="B8171" s="1173" t="s">
        <v>8916</v>
      </c>
      <c r="C8171" s="1206">
        <v>131775674.70203523</v>
      </c>
      <c r="D8171" s="1206">
        <v>3901877.2928353306</v>
      </c>
      <c r="E8171" s="1206">
        <v>23125520.326409899</v>
      </c>
      <c r="F8171" s="1210">
        <v>158803072.32128048</v>
      </c>
    </row>
    <row r="8172" spans="2:6" ht="13.15" customHeight="1" x14ac:dyDescent="0.3">
      <c r="B8172" s="1172" t="s">
        <v>8917</v>
      </c>
      <c r="C8172" s="1207">
        <v>56589379.114435837</v>
      </c>
      <c r="D8172" s="1208">
        <v>2827550.9175117519</v>
      </c>
      <c r="E8172" s="1207">
        <v>5792328.4728044337</v>
      </c>
      <c r="F8172" s="1211">
        <v>65209258.504752025</v>
      </c>
    </row>
    <row r="8173" spans="2:6" ht="13.15" customHeight="1" x14ac:dyDescent="0.3">
      <c r="B8173" s="1173" t="s">
        <v>8918</v>
      </c>
      <c r="C8173" s="1206">
        <v>36690815.029387809</v>
      </c>
      <c r="D8173" s="1206">
        <v>2054974.2601236186</v>
      </c>
      <c r="E8173" s="1206">
        <v>5535533.4402651172</v>
      </c>
      <c r="F8173" s="1210">
        <v>44281322.729776546</v>
      </c>
    </row>
    <row r="8174" spans="2:6" ht="13.15" customHeight="1" x14ac:dyDescent="0.3">
      <c r="B8174" s="1172" t="s">
        <v>8919</v>
      </c>
      <c r="C8174" s="1207">
        <v>685144674.72182119</v>
      </c>
      <c r="D8174" s="1208">
        <v>21248468.467236664</v>
      </c>
      <c r="E8174" s="1207">
        <v>79343007.814068079</v>
      </c>
      <c r="F8174" s="1211">
        <v>785736151.00312591</v>
      </c>
    </row>
    <row r="8175" spans="2:6" ht="13.15" customHeight="1" x14ac:dyDescent="0.3">
      <c r="B8175" s="1173" t="s">
        <v>8920</v>
      </c>
      <c r="C8175" s="1206">
        <v>37336791.621418193</v>
      </c>
      <c r="D8175" s="1206">
        <v>2071889.0183644611</v>
      </c>
      <c r="E8175" s="1206">
        <v>4536071.884028052</v>
      </c>
      <c r="F8175" s="1210">
        <v>43944752.523810707</v>
      </c>
    </row>
    <row r="8176" spans="2:6" ht="13.15" customHeight="1" x14ac:dyDescent="0.3">
      <c r="B8176" s="1172" t="s">
        <v>8921</v>
      </c>
      <c r="C8176" s="1207">
        <v>84385215.26244159</v>
      </c>
      <c r="D8176" s="1208">
        <v>2857144.7083441094</v>
      </c>
      <c r="E8176" s="1207">
        <v>47623532.442868806</v>
      </c>
      <c r="F8176" s="1211">
        <v>134865892.41365451</v>
      </c>
    </row>
    <row r="8177" spans="2:6" ht="13.15" customHeight="1" x14ac:dyDescent="0.3">
      <c r="B8177" s="1173" t="s">
        <v>8922</v>
      </c>
      <c r="C8177" s="1206">
        <v>41733965.616291597</v>
      </c>
      <c r="D8177" s="1206">
        <v>550461.39609573013</v>
      </c>
      <c r="E8177" s="1206">
        <v>923671.99925908668</v>
      </c>
      <c r="F8177" s="1210">
        <v>43208099.011646412</v>
      </c>
    </row>
    <row r="8178" spans="2:6" ht="13.15" customHeight="1" x14ac:dyDescent="0.3">
      <c r="B8178" s="1172" t="s">
        <v>8923</v>
      </c>
      <c r="C8178" s="1207">
        <v>38303503.579053998</v>
      </c>
      <c r="D8178" s="1208">
        <v>1962477.8325719845</v>
      </c>
      <c r="E8178" s="1207">
        <v>1784398.6007020292</v>
      </c>
      <c r="F8178" s="1211">
        <v>42050380.012328014</v>
      </c>
    </row>
    <row r="8179" spans="2:6" ht="13.15" customHeight="1" x14ac:dyDescent="0.3">
      <c r="B8179" s="1173" t="s">
        <v>8924</v>
      </c>
      <c r="C8179" s="1206">
        <v>183758015.94039908</v>
      </c>
      <c r="D8179" s="1206">
        <v>15465140.944117855</v>
      </c>
      <c r="E8179" s="1206">
        <v>335828523.45658559</v>
      </c>
      <c r="F8179" s="1210">
        <v>535051680.34110248</v>
      </c>
    </row>
    <row r="8180" spans="2:6" ht="13.15" customHeight="1" x14ac:dyDescent="0.3">
      <c r="B8180" s="1172" t="s">
        <v>8925</v>
      </c>
      <c r="C8180" s="1207">
        <v>19045590.977795094</v>
      </c>
      <c r="D8180" s="1208">
        <v>328219.48519919219</v>
      </c>
      <c r="E8180" s="1207">
        <v>1663388.9384857123</v>
      </c>
      <c r="F8180" s="1211">
        <v>21037199.401479997</v>
      </c>
    </row>
    <row r="8181" spans="2:6" ht="13.15" customHeight="1" x14ac:dyDescent="0.3">
      <c r="B8181" s="1173" t="s">
        <v>8926</v>
      </c>
      <c r="C8181" s="1206">
        <v>13747108.277786938</v>
      </c>
      <c r="D8181" s="1206">
        <v>197784.465120676</v>
      </c>
      <c r="E8181" s="1206">
        <v>303450.24989448726</v>
      </c>
      <c r="F8181" s="1210">
        <v>14248342.992802102</v>
      </c>
    </row>
    <row r="8182" spans="2:6" ht="13.15" customHeight="1" x14ac:dyDescent="0.3">
      <c r="B8182" s="1172" t="s">
        <v>8927</v>
      </c>
      <c r="C8182" s="1207">
        <v>9440188.0405402519</v>
      </c>
      <c r="D8182" s="1208">
        <v>206776.58701410255</v>
      </c>
      <c r="E8182" s="1207">
        <v>1152740.5118575729</v>
      </c>
      <c r="F8182" s="1211">
        <v>10799705.139411928</v>
      </c>
    </row>
    <row r="8183" spans="2:6" ht="13.15" customHeight="1" x14ac:dyDescent="0.3">
      <c r="B8183" s="1173" t="s">
        <v>8928</v>
      </c>
      <c r="C8183" s="1206">
        <v>11162655.744717622</v>
      </c>
      <c r="D8183" s="1206">
        <v>250709.9274699369</v>
      </c>
      <c r="E8183" s="1206">
        <v>5675661.8560631378</v>
      </c>
      <c r="F8183" s="1210">
        <v>17089027.528250698</v>
      </c>
    </row>
    <row r="8184" spans="2:6" ht="13.15" customHeight="1" x14ac:dyDescent="0.3">
      <c r="B8184" s="1172" t="s">
        <v>8929</v>
      </c>
      <c r="C8184" s="1207">
        <v>25140382.171720222</v>
      </c>
      <c r="D8184" s="1208">
        <v>1048602.4335063891</v>
      </c>
      <c r="E8184" s="1207">
        <v>6450396.3488170803</v>
      </c>
      <c r="F8184" s="1211">
        <v>32639380.95404369</v>
      </c>
    </row>
    <row r="8185" spans="2:6" ht="13.15" customHeight="1" x14ac:dyDescent="0.3">
      <c r="B8185" s="1173" t="s">
        <v>8930</v>
      </c>
      <c r="C8185" s="1206">
        <v>1415818888.3647864</v>
      </c>
      <c r="D8185" s="1206">
        <v>49798469.551044628</v>
      </c>
      <c r="E8185" s="1206">
        <v>509937319.48657376</v>
      </c>
      <c r="F8185" s="1210">
        <v>1975554677.4024048</v>
      </c>
    </row>
    <row r="8186" spans="2:6" ht="13.15" customHeight="1" x14ac:dyDescent="0.3">
      <c r="B8186" s="1172" t="s">
        <v>8931</v>
      </c>
      <c r="C8186" s="1207">
        <v>71487803.102220699</v>
      </c>
      <c r="D8186" s="1208">
        <v>4326730.4259878229</v>
      </c>
      <c r="E8186" s="1207">
        <v>28403684.26560697</v>
      </c>
      <c r="F8186" s="1211">
        <v>104218217.79381549</v>
      </c>
    </row>
    <row r="8187" spans="2:6" ht="13.15" customHeight="1" x14ac:dyDescent="0.3">
      <c r="B8187" s="1173" t="s">
        <v>8932</v>
      </c>
      <c r="C8187" s="1206">
        <v>39957427.582280375</v>
      </c>
      <c r="D8187" s="1206">
        <v>6654522.0055916617</v>
      </c>
      <c r="E8187" s="1206">
        <v>26611373.237824898</v>
      </c>
      <c r="F8187" s="1210">
        <v>73223322.82569693</v>
      </c>
    </row>
    <row r="8188" spans="2:6" ht="13.15" customHeight="1" x14ac:dyDescent="0.3">
      <c r="B8188" s="1172" t="s">
        <v>8933</v>
      </c>
      <c r="C8188" s="1207">
        <v>121969829.22893171</v>
      </c>
      <c r="D8188" s="1208">
        <v>7918752.4262232119</v>
      </c>
      <c r="E8188" s="1207">
        <v>44554486.204650238</v>
      </c>
      <c r="F8188" s="1211">
        <v>174443067.85980517</v>
      </c>
    </row>
    <row r="8189" spans="2:6" ht="13.15" customHeight="1" x14ac:dyDescent="0.3">
      <c r="B8189" s="1173" t="s">
        <v>8934</v>
      </c>
      <c r="C8189" s="1206">
        <v>26727400.968839023</v>
      </c>
      <c r="D8189" s="1206">
        <v>1859455.4156990948</v>
      </c>
      <c r="E8189" s="1206">
        <v>10055470.752810834</v>
      </c>
      <c r="F8189" s="1210">
        <v>38642327.13734895</v>
      </c>
    </row>
    <row r="8190" spans="2:6" ht="13.15" customHeight="1" x14ac:dyDescent="0.3">
      <c r="B8190" s="1172" t="s">
        <v>8935</v>
      </c>
      <c r="C8190" s="1207">
        <v>70246233.634596065</v>
      </c>
      <c r="D8190" s="1208">
        <v>2815153.3284849785</v>
      </c>
      <c r="E8190" s="1207">
        <v>8183373.1928842654</v>
      </c>
      <c r="F8190" s="1211">
        <v>81244760.155965313</v>
      </c>
    </row>
    <row r="8191" spans="2:6" ht="13.15" customHeight="1" x14ac:dyDescent="0.3">
      <c r="B8191" s="1173" t="s">
        <v>8936</v>
      </c>
      <c r="C8191" s="1206">
        <v>19410156.080462839</v>
      </c>
      <c r="D8191" s="1206">
        <v>2471130.7871256624</v>
      </c>
      <c r="E8191" s="1206">
        <v>27751775.580228351</v>
      </c>
      <c r="F8191" s="1210">
        <v>49633062.447816849</v>
      </c>
    </row>
    <row r="8192" spans="2:6" ht="13.15" customHeight="1" x14ac:dyDescent="0.3">
      <c r="B8192" s="1172" t="s">
        <v>8937</v>
      </c>
      <c r="C8192" s="1207">
        <v>43124774.655907191</v>
      </c>
      <c r="D8192" s="1208">
        <v>3260608.1305764029</v>
      </c>
      <c r="E8192" s="1207">
        <v>20127240.766246732</v>
      </c>
      <c r="F8192" s="1211">
        <v>66512623.552730322</v>
      </c>
    </row>
    <row r="8193" spans="2:6" ht="13.15" customHeight="1" x14ac:dyDescent="0.3">
      <c r="B8193" s="1173" t="s">
        <v>8938</v>
      </c>
      <c r="C8193" s="1206">
        <v>75696413.64886035</v>
      </c>
      <c r="D8193" s="1206">
        <v>6192363.5279329512</v>
      </c>
      <c r="E8193" s="1206">
        <v>37755508.528479353</v>
      </c>
      <c r="F8193" s="1210">
        <v>119644285.70527266</v>
      </c>
    </row>
    <row r="8194" spans="2:6" ht="13.15" customHeight="1" x14ac:dyDescent="0.3">
      <c r="B8194" s="1172" t="s">
        <v>8939</v>
      </c>
      <c r="C8194" s="1207">
        <v>212712950.64890918</v>
      </c>
      <c r="D8194" s="1208">
        <v>10836871.882868141</v>
      </c>
      <c r="E8194" s="1207">
        <v>48794595.778133072</v>
      </c>
      <c r="F8194" s="1211">
        <v>272344418.30991042</v>
      </c>
    </row>
    <row r="8195" spans="2:6" ht="13.15" customHeight="1" x14ac:dyDescent="0.3">
      <c r="B8195" s="1173" t="s">
        <v>8940</v>
      </c>
      <c r="C8195" s="1206">
        <v>103281976.29195659</v>
      </c>
      <c r="D8195" s="1206">
        <v>9156864.8840469345</v>
      </c>
      <c r="E8195" s="1206">
        <v>40944611.397008926</v>
      </c>
      <c r="F8195" s="1210">
        <v>153383452.57301244</v>
      </c>
    </row>
    <row r="8196" spans="2:6" ht="13.15" customHeight="1" x14ac:dyDescent="0.3">
      <c r="B8196" s="1172" t="s">
        <v>8941</v>
      </c>
      <c r="C8196" s="1207">
        <v>12998725.758040905</v>
      </c>
      <c r="D8196" s="1208">
        <v>868478.5520731163</v>
      </c>
      <c r="E8196" s="1207">
        <v>2321656.8050930416</v>
      </c>
      <c r="F8196" s="1211">
        <v>16188861.115207061</v>
      </c>
    </row>
    <row r="8197" spans="2:6" ht="13.15" customHeight="1" x14ac:dyDescent="0.3">
      <c r="B8197" s="1173" t="s">
        <v>8942</v>
      </c>
      <c r="C8197" s="1206">
        <v>15755902.955857288</v>
      </c>
      <c r="D8197" s="1206">
        <v>532899.31765598594</v>
      </c>
      <c r="E8197" s="1206">
        <v>220657.41467403818</v>
      </c>
      <c r="F8197" s="1210">
        <v>16509459.688187312</v>
      </c>
    </row>
    <row r="8198" spans="2:6" ht="13.15" customHeight="1" x14ac:dyDescent="0.3">
      <c r="B8198" s="1172" t="s">
        <v>8943</v>
      </c>
      <c r="C8198" s="1207">
        <v>11183410.012734666</v>
      </c>
      <c r="D8198" s="1208">
        <v>488839.32759601867</v>
      </c>
      <c r="E8198" s="1207">
        <v>1426213.8232702846</v>
      </c>
      <c r="F8198" s="1211">
        <v>13098463.16360097</v>
      </c>
    </row>
    <row r="8199" spans="2:6" ht="13.15" customHeight="1" x14ac:dyDescent="0.3">
      <c r="B8199" s="1173" t="s">
        <v>8944</v>
      </c>
      <c r="C8199" s="1206">
        <v>8445621.6705657784</v>
      </c>
      <c r="D8199" s="1206">
        <v>286368.82712243014</v>
      </c>
      <c r="E8199" s="1206">
        <v>74766.684155081195</v>
      </c>
      <c r="F8199" s="1210">
        <v>8806757.1818432882</v>
      </c>
    </row>
    <row r="8200" spans="2:6" ht="13.15" customHeight="1" x14ac:dyDescent="0.3">
      <c r="B8200" s="1172" t="s">
        <v>8945</v>
      </c>
      <c r="C8200" s="1207">
        <v>22505409.380977858</v>
      </c>
      <c r="D8200" s="1208">
        <v>640129.31582173158</v>
      </c>
      <c r="E8200" s="1207">
        <v>1423839.1989962696</v>
      </c>
      <c r="F8200" s="1211">
        <v>24569377.895795859</v>
      </c>
    </row>
    <row r="8201" spans="2:6" ht="13.15" customHeight="1" x14ac:dyDescent="0.3">
      <c r="B8201" s="1173" t="s">
        <v>8946</v>
      </c>
      <c r="C8201" s="1206">
        <v>30993495.376236387</v>
      </c>
      <c r="D8201" s="1206">
        <v>1116613.2709256867</v>
      </c>
      <c r="E8201" s="1206">
        <v>5622565.779784549</v>
      </c>
      <c r="F8201" s="1210">
        <v>37732674.426946625</v>
      </c>
    </row>
    <row r="8202" spans="2:6" ht="13.15" customHeight="1" x14ac:dyDescent="0.3">
      <c r="B8202" s="1172" t="s">
        <v>8947</v>
      </c>
      <c r="C8202" s="1207">
        <v>147584555.65783083</v>
      </c>
      <c r="D8202" s="1208">
        <v>9514945.5314649995</v>
      </c>
      <c r="E8202" s="1207">
        <v>111315986.69277504</v>
      </c>
      <c r="F8202" s="1211">
        <v>268415487.88207087</v>
      </c>
    </row>
    <row r="8203" spans="2:6" ht="13.15" customHeight="1" x14ac:dyDescent="0.3">
      <c r="B8203" s="1173" t="s">
        <v>8948</v>
      </c>
      <c r="C8203" s="1206">
        <v>18844875.359472413</v>
      </c>
      <c r="D8203" s="1206">
        <v>954881.72644813918</v>
      </c>
      <c r="E8203" s="1206">
        <v>2174222.5839845911</v>
      </c>
      <c r="F8203" s="1210">
        <v>21973979.669905141</v>
      </c>
    </row>
    <row r="8204" spans="2:6" ht="13.15" customHeight="1" x14ac:dyDescent="0.3">
      <c r="B8204" s="1172" t="s">
        <v>8949</v>
      </c>
      <c r="C8204" s="1207">
        <v>27635673.277058437</v>
      </c>
      <c r="D8204" s="1208">
        <v>2264424.5610027458</v>
      </c>
      <c r="E8204" s="1207">
        <v>8974039.5061878767</v>
      </c>
      <c r="F8204" s="1211">
        <v>38874137.344249062</v>
      </c>
    </row>
    <row r="8205" spans="2:6" ht="13.15" customHeight="1" x14ac:dyDescent="0.3">
      <c r="B8205" s="1173" t="s">
        <v>8950</v>
      </c>
      <c r="C8205" s="1206">
        <v>21714152.912828207</v>
      </c>
      <c r="D8205" s="1206">
        <v>1953767.1542432965</v>
      </c>
      <c r="E8205" s="1206">
        <v>6022391.5820870316</v>
      </c>
      <c r="F8205" s="1210">
        <v>29690311.649158537</v>
      </c>
    </row>
    <row r="8206" spans="2:6" ht="13.15" customHeight="1" x14ac:dyDescent="0.3">
      <c r="B8206" s="1172" t="s">
        <v>8951</v>
      </c>
      <c r="C8206" s="1207">
        <v>524858370.49632448</v>
      </c>
      <c r="D8206" s="1208">
        <v>26563699.053480778</v>
      </c>
      <c r="E8206" s="1207">
        <v>248944782.54186231</v>
      </c>
      <c r="F8206" s="1211">
        <v>800366852.09166765</v>
      </c>
    </row>
    <row r="8207" spans="2:6" ht="13.15" customHeight="1" x14ac:dyDescent="0.3">
      <c r="B8207" s="1173" t="s">
        <v>8952</v>
      </c>
      <c r="C8207" s="1206">
        <v>3066033.4758068118</v>
      </c>
      <c r="D8207" s="1206">
        <v>173214.44191891863</v>
      </c>
      <c r="E8207" s="1206">
        <v>1553492.4085137516</v>
      </c>
      <c r="F8207" s="1210">
        <v>4792740.3262394825</v>
      </c>
    </row>
    <row r="8208" spans="2:6" ht="13.15" customHeight="1" x14ac:dyDescent="0.3">
      <c r="B8208" s="1172" t="s">
        <v>8953</v>
      </c>
      <c r="C8208" s="1207">
        <v>25287573.625156865</v>
      </c>
      <c r="D8208" s="1208">
        <v>1469262.057544267</v>
      </c>
      <c r="E8208" s="1207">
        <v>7576871.8245780608</v>
      </c>
      <c r="F8208" s="1211">
        <v>34333707.507279195</v>
      </c>
    </row>
    <row r="8209" spans="2:6" ht="13.15" customHeight="1" x14ac:dyDescent="0.3">
      <c r="B8209" s="1173" t="s">
        <v>8954</v>
      </c>
      <c r="C8209" s="1206">
        <v>27582558.73588324</v>
      </c>
      <c r="D8209" s="1206">
        <v>2780915.7188344174</v>
      </c>
      <c r="E8209" s="1206">
        <v>7006212.4838303998</v>
      </c>
      <c r="F8209" s="1210">
        <v>37369686.938548058</v>
      </c>
    </row>
    <row r="8210" spans="2:6" ht="13.15" customHeight="1" x14ac:dyDescent="0.3">
      <c r="B8210" s="1172" t="s">
        <v>8955</v>
      </c>
      <c r="C8210" s="1207">
        <v>18629959.452506483</v>
      </c>
      <c r="D8210" s="1208">
        <v>1650047.3313546781</v>
      </c>
      <c r="E8210" s="1207">
        <v>3921330.4520444488</v>
      </c>
      <c r="F8210" s="1211">
        <v>24201337.23590561</v>
      </c>
    </row>
    <row r="8211" spans="2:6" ht="13.15" customHeight="1" x14ac:dyDescent="0.3">
      <c r="B8211" s="1173" t="s">
        <v>8956</v>
      </c>
      <c r="C8211" s="1206">
        <v>38220076.88327498</v>
      </c>
      <c r="D8211" s="1206">
        <v>2784855.9287407701</v>
      </c>
      <c r="E8211" s="1206">
        <v>9082639.5040646624</v>
      </c>
      <c r="F8211" s="1210">
        <v>50087572.316080414</v>
      </c>
    </row>
    <row r="8212" spans="2:6" ht="13.15" customHeight="1" x14ac:dyDescent="0.3">
      <c r="B8212" s="1172" t="s">
        <v>8957</v>
      </c>
      <c r="C8212" s="1207">
        <v>35583329.056452207</v>
      </c>
      <c r="D8212" s="1208">
        <v>2968511.926911525</v>
      </c>
      <c r="E8212" s="1207">
        <v>24614805.439542662</v>
      </c>
      <c r="F8212" s="1211">
        <v>63166646.422906399</v>
      </c>
    </row>
    <row r="8213" spans="2:6" ht="13.15" customHeight="1" x14ac:dyDescent="0.3">
      <c r="B8213" s="1173" t="s">
        <v>8958</v>
      </c>
      <c r="C8213" s="1206">
        <v>19989227.466385651</v>
      </c>
      <c r="D8213" s="1206">
        <v>1477916.4471600065</v>
      </c>
      <c r="E8213" s="1206">
        <v>3605902.7151754885</v>
      </c>
      <c r="F8213" s="1210">
        <v>25073046.628721144</v>
      </c>
    </row>
    <row r="8214" spans="2:6" ht="13.15" customHeight="1" x14ac:dyDescent="0.3">
      <c r="B8214" s="1172" t="s">
        <v>8959</v>
      </c>
      <c r="C8214" s="1207">
        <v>2596195.079447371</v>
      </c>
      <c r="D8214" s="1208">
        <v>83588.738727628297</v>
      </c>
      <c r="E8214" s="1207">
        <v>746740.74719711579</v>
      </c>
      <c r="F8214" s="1211">
        <v>3426524.565372115</v>
      </c>
    </row>
    <row r="8215" spans="2:6" ht="13.15" customHeight="1" x14ac:dyDescent="0.3">
      <c r="B8215" s="1173" t="s">
        <v>8960</v>
      </c>
      <c r="C8215" s="1206">
        <v>79509191.14956975</v>
      </c>
      <c r="D8215" s="1206">
        <v>4690172.5733141648</v>
      </c>
      <c r="E8215" s="1206">
        <v>37418847.011901185</v>
      </c>
      <c r="F8215" s="1210">
        <v>121618210.73478509</v>
      </c>
    </row>
    <row r="8216" spans="2:6" ht="13.15" customHeight="1" x14ac:dyDescent="0.3">
      <c r="B8216" s="1172" t="s">
        <v>8961</v>
      </c>
      <c r="C8216" s="1207">
        <v>14764613.575569712</v>
      </c>
      <c r="D8216" s="1208">
        <v>474035.39609072154</v>
      </c>
      <c r="E8216" s="1207">
        <v>23208171.462123573</v>
      </c>
      <c r="F8216" s="1211">
        <v>38446820.433784008</v>
      </c>
    </row>
    <row r="8217" spans="2:6" ht="13.15" customHeight="1" x14ac:dyDescent="0.3">
      <c r="B8217" s="1173" t="s">
        <v>8962</v>
      </c>
      <c r="C8217" s="1206">
        <v>65527095.402984619</v>
      </c>
      <c r="D8217" s="1206">
        <v>4092133.1425992236</v>
      </c>
      <c r="E8217" s="1206">
        <v>29528077.106746584</v>
      </c>
      <c r="F8217" s="1210">
        <v>99147305.652330428</v>
      </c>
    </row>
    <row r="8218" spans="2:6" ht="13.15" customHeight="1" x14ac:dyDescent="0.3">
      <c r="B8218" s="1172" t="s">
        <v>8963</v>
      </c>
      <c r="C8218" s="1207">
        <v>27429905.632968437</v>
      </c>
      <c r="D8218" s="1208">
        <v>2124645.6145748789</v>
      </c>
      <c r="E8218" s="1207">
        <v>6697143.9281901559</v>
      </c>
      <c r="F8218" s="1211">
        <v>36251695.175733469</v>
      </c>
    </row>
    <row r="8219" spans="2:6" ht="13.15" customHeight="1" x14ac:dyDescent="0.3">
      <c r="B8219" s="1173" t="s">
        <v>8964</v>
      </c>
      <c r="C8219" s="1206">
        <v>12867100.005617043</v>
      </c>
      <c r="D8219" s="1206">
        <v>395400.06410250819</v>
      </c>
      <c r="E8219" s="1206">
        <v>2346.1056960306241</v>
      </c>
      <c r="F8219" s="1210">
        <v>13264846.175415581</v>
      </c>
    </row>
    <row r="8220" spans="2:6" ht="13.15" customHeight="1" x14ac:dyDescent="0.3">
      <c r="B8220" s="1172" t="s">
        <v>8965</v>
      </c>
      <c r="C8220" s="1207">
        <v>17281341.655109733</v>
      </c>
      <c r="D8220" s="1208">
        <v>486559.63472162909</v>
      </c>
      <c r="E8220" s="1207">
        <v>1738958.2377473302</v>
      </c>
      <c r="F8220" s="1211">
        <v>19506859.527578693</v>
      </c>
    </row>
    <row r="8221" spans="2:6" ht="13.15" customHeight="1" x14ac:dyDescent="0.3">
      <c r="B8221" s="1173" t="s">
        <v>8966</v>
      </c>
      <c r="C8221" s="1206">
        <v>46755952.311467506</v>
      </c>
      <c r="D8221" s="1206">
        <v>1595137.691874004</v>
      </c>
      <c r="E8221" s="1206">
        <v>15147748.997225285</v>
      </c>
      <c r="F8221" s="1210">
        <v>63498839.000566795</v>
      </c>
    </row>
    <row r="8222" spans="2:6" ht="13.15" customHeight="1" x14ac:dyDescent="0.3">
      <c r="B8222" s="1172" t="s">
        <v>8967</v>
      </c>
      <c r="C8222" s="1207">
        <v>5651714.8800087078</v>
      </c>
      <c r="D8222" s="1208">
        <v>127634.6566093584</v>
      </c>
      <c r="E8222" s="1207">
        <v>2593.0641903496376</v>
      </c>
      <c r="F8222" s="1211">
        <v>5781942.6008084156</v>
      </c>
    </row>
    <row r="8223" spans="2:6" ht="13.15" customHeight="1" x14ac:dyDescent="0.3">
      <c r="B8223" s="1173" t="s">
        <v>8968</v>
      </c>
      <c r="C8223" s="1206">
        <v>6947354.6774672195</v>
      </c>
      <c r="D8223" s="1206">
        <v>99349.578353039702</v>
      </c>
      <c r="E8223" s="1206">
        <v>935798.94999495277</v>
      </c>
      <c r="F8223" s="1210">
        <v>7982503.2058152119</v>
      </c>
    </row>
    <row r="8224" spans="2:6" ht="13.15" customHeight="1" x14ac:dyDescent="0.3">
      <c r="B8224" s="1172" t="s">
        <v>8969</v>
      </c>
      <c r="C8224" s="1207">
        <v>14804483.616760347</v>
      </c>
      <c r="D8224" s="1208">
        <v>403308.62827168801</v>
      </c>
      <c r="E8224" s="1207">
        <v>351421.93741595565</v>
      </c>
      <c r="F8224" s="1211">
        <v>15559214.18244799</v>
      </c>
    </row>
    <row r="8225" spans="2:6" ht="13.15" customHeight="1" x14ac:dyDescent="0.3">
      <c r="B8225" s="1173" t="s">
        <v>8970</v>
      </c>
      <c r="C8225" s="1206">
        <v>116094459.80279201</v>
      </c>
      <c r="D8225" s="1206">
        <v>3627821.6216702522</v>
      </c>
      <c r="E8225" s="1206">
        <v>37460003.704992898</v>
      </c>
      <c r="F8225" s="1210">
        <v>157182285.12945515</v>
      </c>
    </row>
    <row r="8226" spans="2:6" ht="13.15" customHeight="1" x14ac:dyDescent="0.3">
      <c r="B8226" s="1172" t="s">
        <v>8971</v>
      </c>
      <c r="C8226" s="1207">
        <v>53500543.252057701</v>
      </c>
      <c r="D8226" s="1208">
        <v>3470536.8855155888</v>
      </c>
      <c r="E8226" s="1207">
        <v>17728471.171302572</v>
      </c>
      <c r="F8226" s="1211">
        <v>74699551.308875859</v>
      </c>
    </row>
    <row r="8227" spans="2:6" ht="13.15" customHeight="1" x14ac:dyDescent="0.3">
      <c r="B8227" s="1173" t="s">
        <v>8972</v>
      </c>
      <c r="C8227" s="1206">
        <v>34844777.505766876</v>
      </c>
      <c r="D8227" s="1206">
        <v>1855937.3711398507</v>
      </c>
      <c r="E8227" s="1206">
        <v>10918750.769407799</v>
      </c>
      <c r="F8227" s="1210">
        <v>47619465.646314532</v>
      </c>
    </row>
    <row r="8228" spans="2:6" ht="13.15" customHeight="1" x14ac:dyDescent="0.3">
      <c r="B8228" s="1172" t="s">
        <v>8973</v>
      </c>
      <c r="C8228" s="1207">
        <v>10512855.998052534</v>
      </c>
      <c r="D8228" s="1208">
        <v>794290.02840778674</v>
      </c>
      <c r="E8228" s="1207">
        <v>529479.01181996381</v>
      </c>
      <c r="F8228" s="1211">
        <v>11836625.038280284</v>
      </c>
    </row>
    <row r="8229" spans="2:6" ht="13.15" customHeight="1" x14ac:dyDescent="0.3">
      <c r="B8229" s="1173" t="s">
        <v>8974</v>
      </c>
      <c r="C8229" s="1206">
        <v>15587001.445744928</v>
      </c>
      <c r="D8229" s="1206">
        <v>1297018.5959236994</v>
      </c>
      <c r="E8229" s="1206">
        <v>775881.84952675935</v>
      </c>
      <c r="F8229" s="1210">
        <v>17659901.891195387</v>
      </c>
    </row>
    <row r="8230" spans="2:6" ht="13.15" customHeight="1" x14ac:dyDescent="0.3">
      <c r="B8230" s="1172" t="s">
        <v>8975</v>
      </c>
      <c r="C8230" s="1207">
        <v>8582982.1549417134</v>
      </c>
      <c r="D8230" s="1208">
        <v>352733.21968800167</v>
      </c>
      <c r="E8230" s="1207">
        <v>848981.56384518719</v>
      </c>
      <c r="F8230" s="1211">
        <v>9784696.9384749029</v>
      </c>
    </row>
    <row r="8231" spans="2:6" ht="13.15" customHeight="1" x14ac:dyDescent="0.3">
      <c r="B8231" s="1173" t="s">
        <v>8976</v>
      </c>
      <c r="C8231" s="1206">
        <v>48220357.077801421</v>
      </c>
      <c r="D8231" s="1206">
        <v>1607704.1470396218</v>
      </c>
      <c r="E8231" s="1206">
        <v>6056431.1906190058</v>
      </c>
      <c r="F8231" s="1210">
        <v>55884492.41546005</v>
      </c>
    </row>
    <row r="8232" spans="2:6" ht="13.15" customHeight="1" x14ac:dyDescent="0.3">
      <c r="B8232" s="1172" t="s">
        <v>8977</v>
      </c>
      <c r="C8232" s="1207">
        <v>16306164.14078276</v>
      </c>
      <c r="D8232" s="1208">
        <v>1210094.7509539083</v>
      </c>
      <c r="E8232" s="1207">
        <v>9108817.1044624783</v>
      </c>
      <c r="F8232" s="1211">
        <v>26625075.996199146</v>
      </c>
    </row>
    <row r="8233" spans="2:6" ht="13.15" customHeight="1" x14ac:dyDescent="0.3">
      <c r="B8233" s="1173" t="s">
        <v>8978</v>
      </c>
      <c r="C8233" s="1206">
        <v>26963207.68505894</v>
      </c>
      <c r="D8233" s="1206">
        <v>2265705.1292223088</v>
      </c>
      <c r="E8233" s="1206">
        <v>3942013.2259436655</v>
      </c>
      <c r="F8233" s="1210">
        <v>33170926.040224914</v>
      </c>
    </row>
    <row r="8234" spans="2:6" ht="13.15" customHeight="1" x14ac:dyDescent="0.3">
      <c r="B8234" s="1172" t="s">
        <v>8979</v>
      </c>
      <c r="C8234" s="1207">
        <v>47322734.986064427</v>
      </c>
      <c r="D8234" s="1208">
        <v>2530726.4619592484</v>
      </c>
      <c r="E8234" s="1207">
        <v>7738208.9619440539</v>
      </c>
      <c r="F8234" s="1211">
        <v>57591670.409967728</v>
      </c>
    </row>
    <row r="8235" spans="2:6" ht="13.15" customHeight="1" x14ac:dyDescent="0.3">
      <c r="B8235" s="1173" t="s">
        <v>8980</v>
      </c>
      <c r="C8235" s="1206">
        <v>37788743.115736611</v>
      </c>
      <c r="D8235" s="1206">
        <v>1654226.7682910587</v>
      </c>
      <c r="E8235" s="1206">
        <v>11038086.400419403</v>
      </c>
      <c r="F8235" s="1210">
        <v>50481056.284447074</v>
      </c>
    </row>
    <row r="8236" spans="2:6" ht="13.15" customHeight="1" x14ac:dyDescent="0.3">
      <c r="B8236" s="1172" t="s">
        <v>8981</v>
      </c>
      <c r="C8236" s="1207">
        <v>8827117.8866158444</v>
      </c>
      <c r="D8236" s="1208">
        <v>381356.03022200766</v>
      </c>
      <c r="E8236" s="1207">
        <v>2906824.9573819432</v>
      </c>
      <c r="F8236" s="1211">
        <v>12115298.874219796</v>
      </c>
    </row>
    <row r="8237" spans="2:6" ht="13.15" customHeight="1" x14ac:dyDescent="0.3">
      <c r="B8237" s="1173" t="s">
        <v>8982</v>
      </c>
      <c r="C8237" s="1206">
        <v>185933254.38631675</v>
      </c>
      <c r="D8237" s="1206">
        <v>9982226.2820019685</v>
      </c>
      <c r="E8237" s="1206">
        <v>84908930.316217124</v>
      </c>
      <c r="F8237" s="1210">
        <v>280824410.98453581</v>
      </c>
    </row>
    <row r="8238" spans="2:6" ht="13.15" customHeight="1" x14ac:dyDescent="0.3">
      <c r="B8238" s="1172" t="s">
        <v>8983</v>
      </c>
      <c r="C8238" s="1207">
        <v>35773667.540766373</v>
      </c>
      <c r="D8238" s="1208">
        <v>1974917.6381334693</v>
      </c>
      <c r="E8238" s="1207">
        <v>5951567.0915121753</v>
      </c>
      <c r="F8238" s="1211">
        <v>43700152.270412013</v>
      </c>
    </row>
    <row r="8239" spans="2:6" ht="13.15" customHeight="1" x14ac:dyDescent="0.3">
      <c r="B8239" s="1173" t="s">
        <v>8984</v>
      </c>
      <c r="C8239" s="1206">
        <v>9175434.582086036</v>
      </c>
      <c r="D8239" s="1206">
        <v>572526.57157130609</v>
      </c>
      <c r="E8239" s="1206">
        <v>180341.44047645925</v>
      </c>
      <c r="F8239" s="1210">
        <v>9928302.5941337999</v>
      </c>
    </row>
    <row r="8240" spans="2:6" ht="13.15" customHeight="1" x14ac:dyDescent="0.3">
      <c r="B8240" s="1172" t="s">
        <v>8985</v>
      </c>
      <c r="C8240" s="1207">
        <v>21598912.108838845</v>
      </c>
      <c r="D8240" s="1208">
        <v>1630487.0036052845</v>
      </c>
      <c r="E8240" s="1207">
        <v>1844286.0355743901</v>
      </c>
      <c r="F8240" s="1211">
        <v>25073685.14801852</v>
      </c>
    </row>
    <row r="8241" spans="2:6" ht="13.15" customHeight="1" x14ac:dyDescent="0.3">
      <c r="B8241" s="1173" t="s">
        <v>8986</v>
      </c>
      <c r="C8241" s="1206">
        <v>42146456.693130277</v>
      </c>
      <c r="D8241" s="1206">
        <v>2132357.1682487391</v>
      </c>
      <c r="E8241" s="1206">
        <v>9610760.2441658713</v>
      </c>
      <c r="F8241" s="1210">
        <v>53889574.10554488</v>
      </c>
    </row>
    <row r="8242" spans="2:6" ht="13.15" customHeight="1" x14ac:dyDescent="0.3">
      <c r="B8242" s="1172" t="s">
        <v>8987</v>
      </c>
      <c r="C8242" s="1207">
        <v>2887113662.0566473</v>
      </c>
      <c r="D8242" s="1208">
        <v>42212875.944581784</v>
      </c>
      <c r="E8242" s="1207">
        <v>695052062.35730338</v>
      </c>
      <c r="F8242" s="1211">
        <v>3624378600.3585329</v>
      </c>
    </row>
    <row r="8243" spans="2:6" ht="13.15" customHeight="1" x14ac:dyDescent="0.3">
      <c r="B8243" s="1173" t="s">
        <v>8988</v>
      </c>
      <c r="C8243" s="1206">
        <v>367500875.80349636</v>
      </c>
      <c r="D8243" s="1206">
        <v>6275966.3388388148</v>
      </c>
      <c r="E8243" s="1206">
        <v>80795010.244449019</v>
      </c>
      <c r="F8243" s="1210">
        <v>454571852.3867842</v>
      </c>
    </row>
    <row r="8244" spans="2:6" ht="13.15" customHeight="1" x14ac:dyDescent="0.3">
      <c r="B8244" s="1172" t="s">
        <v>8989</v>
      </c>
      <c r="C8244" s="1207">
        <v>413165454.00798869</v>
      </c>
      <c r="D8244" s="1208">
        <v>9371367.096913144</v>
      </c>
      <c r="E8244" s="1207">
        <v>72558928.651816651</v>
      </c>
      <c r="F8244" s="1211">
        <v>495095749.75671852</v>
      </c>
    </row>
    <row r="8245" spans="2:6" ht="13.15" customHeight="1" x14ac:dyDescent="0.3">
      <c r="B8245" s="1173" t="s">
        <v>8990</v>
      </c>
      <c r="C8245" s="1206">
        <v>288059136.02498174</v>
      </c>
      <c r="D8245" s="1206">
        <v>10847397.872189395</v>
      </c>
      <c r="E8245" s="1206">
        <v>154433013.14006016</v>
      </c>
      <c r="F8245" s="1210">
        <v>453339547.03723133</v>
      </c>
    </row>
    <row r="8246" spans="2:6" ht="13.15" customHeight="1" x14ac:dyDescent="0.3">
      <c r="B8246" s="1172" t="s">
        <v>8991</v>
      </c>
      <c r="C8246" s="1207">
        <v>143654489.23457772</v>
      </c>
      <c r="D8246" s="1208">
        <v>4937265.9509771988</v>
      </c>
      <c r="E8246" s="1207">
        <v>22453398.778915405</v>
      </c>
      <c r="F8246" s="1211">
        <v>171045153.96447033</v>
      </c>
    </row>
    <row r="8247" spans="2:6" ht="13.15" customHeight="1" x14ac:dyDescent="0.3">
      <c r="B8247" s="1173" t="s">
        <v>8992</v>
      </c>
      <c r="C8247" s="1206">
        <v>85921167.636939541</v>
      </c>
      <c r="D8247" s="1206">
        <v>4265966.7603605688</v>
      </c>
      <c r="E8247" s="1206">
        <v>12141132.268465485</v>
      </c>
      <c r="F8247" s="1210">
        <v>102328266.6657656</v>
      </c>
    </row>
    <row r="8248" spans="2:6" ht="13.15" customHeight="1" x14ac:dyDescent="0.3">
      <c r="B8248" s="1172" t="s">
        <v>8993</v>
      </c>
      <c r="C8248" s="1207">
        <v>36533246.441942647</v>
      </c>
      <c r="D8248" s="1208">
        <v>2072086.0288597774</v>
      </c>
      <c r="E8248" s="1207">
        <v>22783088.488049798</v>
      </c>
      <c r="F8248" s="1211">
        <v>61388420.958852224</v>
      </c>
    </row>
    <row r="8249" spans="2:6" ht="13.15" customHeight="1" x14ac:dyDescent="0.3">
      <c r="B8249" s="1173" t="s">
        <v>8994</v>
      </c>
      <c r="C8249" s="1206">
        <v>59815165.837479085</v>
      </c>
      <c r="D8249" s="1206">
        <v>3542980.4590795324</v>
      </c>
      <c r="E8249" s="1206">
        <v>42879776.262362935</v>
      </c>
      <c r="F8249" s="1210">
        <v>106237922.55892155</v>
      </c>
    </row>
    <row r="8250" spans="2:6" ht="13.15" customHeight="1" x14ac:dyDescent="0.3">
      <c r="B8250" s="1172" t="s">
        <v>8995</v>
      </c>
      <c r="C8250" s="1207">
        <v>60896435.892919518</v>
      </c>
      <c r="D8250" s="1208">
        <v>2707332.2988332794</v>
      </c>
      <c r="E8250" s="1207">
        <v>7655897.1005649641</v>
      </c>
      <c r="F8250" s="1211">
        <v>71259665.292317763</v>
      </c>
    </row>
    <row r="8251" spans="2:6" ht="13.15" customHeight="1" x14ac:dyDescent="0.3">
      <c r="B8251" s="1173" t="s">
        <v>8996</v>
      </c>
      <c r="C8251" s="1206">
        <v>137957033.04018936</v>
      </c>
      <c r="D8251" s="1206">
        <v>4079102.3055517864</v>
      </c>
      <c r="E8251" s="1206">
        <v>27141250.083151974</v>
      </c>
      <c r="F8251" s="1210">
        <v>169177385.42889312</v>
      </c>
    </row>
    <row r="8252" spans="2:6" ht="13.15" customHeight="1" x14ac:dyDescent="0.3">
      <c r="B8252" s="1172" t="s">
        <v>8997</v>
      </c>
      <c r="C8252" s="1207">
        <v>190447990.38620773</v>
      </c>
      <c r="D8252" s="1208">
        <v>9582140.1825465467</v>
      </c>
      <c r="E8252" s="1207">
        <v>107559060.24065283</v>
      </c>
      <c r="F8252" s="1211">
        <v>307589190.80940711</v>
      </c>
    </row>
    <row r="8253" spans="2:6" ht="13.15" customHeight="1" x14ac:dyDescent="0.3">
      <c r="B8253" s="1173" t="s">
        <v>8998</v>
      </c>
      <c r="C8253" s="1206">
        <v>658309679.25826216</v>
      </c>
      <c r="D8253" s="1206">
        <v>20971204.339433558</v>
      </c>
      <c r="E8253" s="1206">
        <v>159653071.22490552</v>
      </c>
      <c r="F8253" s="1210">
        <v>838933954.8226012</v>
      </c>
    </row>
    <row r="8254" spans="2:6" ht="13.15" customHeight="1" x14ac:dyDescent="0.3">
      <c r="B8254" s="1172" t="s">
        <v>8999</v>
      </c>
      <c r="C8254" s="1207">
        <v>423737295.82040554</v>
      </c>
      <c r="D8254" s="1208">
        <v>8952410.2064419389</v>
      </c>
      <c r="E8254" s="1207">
        <v>55069289.821080998</v>
      </c>
      <c r="F8254" s="1211">
        <v>487758995.84792846</v>
      </c>
    </row>
    <row r="8255" spans="2:6" ht="13.15" customHeight="1" x14ac:dyDescent="0.3">
      <c r="B8255" s="1173" t="s">
        <v>9000</v>
      </c>
      <c r="C8255" s="1206">
        <v>80227398.055948883</v>
      </c>
      <c r="D8255" s="1206">
        <v>2962095.0136354645</v>
      </c>
      <c r="E8255" s="1206">
        <v>10988986.052442603</v>
      </c>
      <c r="F8255" s="1210">
        <v>94178479.12202695</v>
      </c>
    </row>
    <row r="8256" spans="2:6" ht="13.15" customHeight="1" x14ac:dyDescent="0.3">
      <c r="B8256" s="1172" t="s">
        <v>9001</v>
      </c>
      <c r="C8256" s="1207">
        <v>76096342.93189925</v>
      </c>
      <c r="D8256" s="1208">
        <v>3510895.8926992323</v>
      </c>
      <c r="E8256" s="1207">
        <v>17307224.407846142</v>
      </c>
      <c r="F8256" s="1211">
        <v>96914463.232444614</v>
      </c>
    </row>
    <row r="8257" spans="2:6" ht="13.15" customHeight="1" x14ac:dyDescent="0.3">
      <c r="B8257" s="1173" t="s">
        <v>9002</v>
      </c>
      <c r="C8257" s="1206">
        <v>115448756.29323554</v>
      </c>
      <c r="D8257" s="1206">
        <v>3977121.2298684344</v>
      </c>
      <c r="E8257" s="1206">
        <v>39965307.880705446</v>
      </c>
      <c r="F8257" s="1210">
        <v>159391185.40380943</v>
      </c>
    </row>
    <row r="8258" spans="2:6" ht="13.15" customHeight="1" x14ac:dyDescent="0.3">
      <c r="B8258" s="1172" t="s">
        <v>9003</v>
      </c>
      <c r="C8258" s="1207">
        <v>957978233.95527601</v>
      </c>
      <c r="D8258" s="1208">
        <v>28497103.765815157</v>
      </c>
      <c r="E8258" s="1207">
        <v>370678702.76113254</v>
      </c>
      <c r="F8258" s="1211">
        <v>1357154040.4822237</v>
      </c>
    </row>
    <row r="8259" spans="2:6" ht="13.15" customHeight="1" x14ac:dyDescent="0.3">
      <c r="B8259" s="1173" t="s">
        <v>9004</v>
      </c>
      <c r="C8259" s="1206">
        <v>116834922.93079467</v>
      </c>
      <c r="D8259" s="1206">
        <v>6691292.6073248805</v>
      </c>
      <c r="E8259" s="1206">
        <v>14134755.12713605</v>
      </c>
      <c r="F8259" s="1210">
        <v>137660970.66525561</v>
      </c>
    </row>
    <row r="8260" spans="2:6" ht="13.15" customHeight="1" x14ac:dyDescent="0.3">
      <c r="B8260" s="1172" t="s">
        <v>9005</v>
      </c>
      <c r="C8260" s="1207">
        <v>125544888.43610372</v>
      </c>
      <c r="D8260" s="1208">
        <v>4385172.1822059816</v>
      </c>
      <c r="E8260" s="1207">
        <v>25231349.006670438</v>
      </c>
      <c r="F8260" s="1211">
        <v>155161409.62498012</v>
      </c>
    </row>
    <row r="8261" spans="2:6" ht="13.15" customHeight="1" x14ac:dyDescent="0.3">
      <c r="B8261" s="1173" t="s">
        <v>9006</v>
      </c>
      <c r="C8261" s="1206">
        <v>75081158.835144684</v>
      </c>
      <c r="D8261" s="1206">
        <v>4522305.5591252977</v>
      </c>
      <c r="E8261" s="1206">
        <v>48161072.047277309</v>
      </c>
      <c r="F8261" s="1210">
        <v>127764536.4415473</v>
      </c>
    </row>
    <row r="8262" spans="2:6" ht="13.15" customHeight="1" x14ac:dyDescent="0.3">
      <c r="B8262" s="1172" t="s">
        <v>9007</v>
      </c>
      <c r="C8262" s="1207">
        <v>439912789.99742293</v>
      </c>
      <c r="D8262" s="1208">
        <v>18873732.10103428</v>
      </c>
      <c r="E8262" s="1207">
        <v>178726141.23157319</v>
      </c>
      <c r="F8262" s="1211">
        <v>637512663.33003044</v>
      </c>
    </row>
    <row r="8263" spans="2:6" ht="13.15" customHeight="1" x14ac:dyDescent="0.3">
      <c r="B8263" s="1173" t="s">
        <v>9008</v>
      </c>
      <c r="C8263" s="1206">
        <v>304464292.56255651</v>
      </c>
      <c r="D8263" s="1206">
        <v>15578042.030113097</v>
      </c>
      <c r="E8263" s="1206">
        <v>143536841.29810417</v>
      </c>
      <c r="F8263" s="1210">
        <v>463579175.89077377</v>
      </c>
    </row>
    <row r="8264" spans="2:6" ht="13.15" customHeight="1" x14ac:dyDescent="0.3">
      <c r="B8264" s="1172" t="s">
        <v>9009</v>
      </c>
      <c r="C8264" s="1207">
        <v>28392657.89473258</v>
      </c>
      <c r="D8264" s="1208">
        <v>2305515.3214547103</v>
      </c>
      <c r="E8264" s="1207">
        <v>4369952.7506157327</v>
      </c>
      <c r="F8264" s="1211">
        <v>35068125.966803022</v>
      </c>
    </row>
    <row r="8265" spans="2:6" ht="13.15" customHeight="1" x14ac:dyDescent="0.3">
      <c r="B8265" s="1173" t="s">
        <v>9010</v>
      </c>
      <c r="C8265" s="1206">
        <v>105253495.21233846</v>
      </c>
      <c r="D8265" s="1206">
        <v>7266816.5528606595</v>
      </c>
      <c r="E8265" s="1206">
        <v>44561179.604908727</v>
      </c>
      <c r="F8265" s="1210">
        <v>157081491.37010786</v>
      </c>
    </row>
    <row r="8266" spans="2:6" ht="13.15" customHeight="1" x14ac:dyDescent="0.3">
      <c r="B8266" s="1172" t="s">
        <v>9011</v>
      </c>
      <c r="C8266" s="1207">
        <v>293628379.99787027</v>
      </c>
      <c r="D8266" s="1208">
        <v>8869778.375834424</v>
      </c>
      <c r="E8266" s="1207">
        <v>42182371.931954436</v>
      </c>
      <c r="F8266" s="1211">
        <v>344680530.30565912</v>
      </c>
    </row>
    <row r="8267" spans="2:6" ht="13.15" customHeight="1" x14ac:dyDescent="0.3">
      <c r="B8267" s="1173" t="s">
        <v>9012</v>
      </c>
      <c r="C8267" s="1206">
        <v>253439651.56018937</v>
      </c>
      <c r="D8267" s="1206">
        <v>14282402.507656617</v>
      </c>
      <c r="E8267" s="1206">
        <v>103647787.05920123</v>
      </c>
      <c r="F8267" s="1210">
        <v>371369841.12704718</v>
      </c>
    </row>
    <row r="8268" spans="2:6" ht="13.15" customHeight="1" x14ac:dyDescent="0.3">
      <c r="B8268" s="1172" t="s">
        <v>9013</v>
      </c>
      <c r="C8268" s="1207">
        <v>39849286.922612615</v>
      </c>
      <c r="D8268" s="1208">
        <v>2229835.1468962627</v>
      </c>
      <c r="E8268" s="1207">
        <v>99147864.510319814</v>
      </c>
      <c r="F8268" s="1211">
        <v>141226986.57982868</v>
      </c>
    </row>
    <row r="8269" spans="2:6" ht="13.15" customHeight="1" x14ac:dyDescent="0.3">
      <c r="B8269" s="1173" t="s">
        <v>9014</v>
      </c>
      <c r="C8269" s="1206">
        <v>77743712.955751836</v>
      </c>
      <c r="D8269" s="1206">
        <v>1761893.0039821509</v>
      </c>
      <c r="E8269" s="1206">
        <v>7442873.4679031316</v>
      </c>
      <c r="F8269" s="1210">
        <v>86948479.42763713</v>
      </c>
    </row>
    <row r="8270" spans="2:6" ht="13.15" customHeight="1" x14ac:dyDescent="0.3">
      <c r="B8270" s="1172" t="s">
        <v>9015</v>
      </c>
      <c r="C8270" s="1207">
        <v>20485964.486425072</v>
      </c>
      <c r="D8270" s="1208">
        <v>534559.83468794881</v>
      </c>
      <c r="E8270" s="1207">
        <v>531348.68658944801</v>
      </c>
      <c r="F8270" s="1211">
        <v>21551873.00770247</v>
      </c>
    </row>
    <row r="8271" spans="2:6" ht="13.15" customHeight="1" x14ac:dyDescent="0.3">
      <c r="B8271" s="1173" t="s">
        <v>9016</v>
      </c>
      <c r="C8271" s="1206">
        <v>14682688.833397189</v>
      </c>
      <c r="D8271" s="1206">
        <v>381313.81368729682</v>
      </c>
      <c r="E8271" s="1206">
        <v>1415874.787554482</v>
      </c>
      <c r="F8271" s="1210">
        <v>16479877.434638968</v>
      </c>
    </row>
    <row r="8272" spans="2:6" ht="13.15" customHeight="1" x14ac:dyDescent="0.3">
      <c r="B8272" s="1172" t="s">
        <v>9017</v>
      </c>
      <c r="C8272" s="1207">
        <v>595480911.77996659</v>
      </c>
      <c r="D8272" s="1208">
        <v>21990339.631711729</v>
      </c>
      <c r="E8272" s="1207">
        <v>236431166.40789539</v>
      </c>
      <c r="F8272" s="1211">
        <v>853902417.81957364</v>
      </c>
    </row>
    <row r="8273" spans="2:6" ht="13.15" customHeight="1" x14ac:dyDescent="0.3">
      <c r="B8273" s="1173" t="s">
        <v>9018</v>
      </c>
      <c r="C8273" s="1206">
        <v>35987627.659073614</v>
      </c>
      <c r="D8273" s="1206">
        <v>1447619.0474158009</v>
      </c>
      <c r="E8273" s="1206">
        <v>3863126.1648729853</v>
      </c>
      <c r="F8273" s="1210">
        <v>41298372.871362403</v>
      </c>
    </row>
    <row r="8274" spans="2:6" ht="13.15" customHeight="1" x14ac:dyDescent="0.3">
      <c r="B8274" s="1172" t="s">
        <v>9019</v>
      </c>
      <c r="C8274" s="1207">
        <v>25822405.650306508</v>
      </c>
      <c r="D8274" s="1208">
        <v>1273124.0372773171</v>
      </c>
      <c r="E8274" s="1207">
        <v>1904543.908188229</v>
      </c>
      <c r="F8274" s="1211">
        <v>29000073.595772054</v>
      </c>
    </row>
    <row r="8275" spans="2:6" ht="13.15" customHeight="1" x14ac:dyDescent="0.3">
      <c r="B8275" s="1173" t="s">
        <v>9020</v>
      </c>
      <c r="C8275" s="1206">
        <v>46343051.610917941</v>
      </c>
      <c r="D8275" s="1206">
        <v>1862424.6453070964</v>
      </c>
      <c r="E8275" s="1206">
        <v>1308323.4309627779</v>
      </c>
      <c r="F8275" s="1210">
        <v>49513799.687187813</v>
      </c>
    </row>
    <row r="8276" spans="2:6" ht="13.15" customHeight="1" x14ac:dyDescent="0.3">
      <c r="B8276" s="1172" t="s">
        <v>9021</v>
      </c>
      <c r="C8276" s="1207">
        <v>43347063.789668649</v>
      </c>
      <c r="D8276" s="1208">
        <v>2336108.2369418917</v>
      </c>
      <c r="E8276" s="1207">
        <v>21768988.145480476</v>
      </c>
      <c r="F8276" s="1211">
        <v>67452160.172091007</v>
      </c>
    </row>
    <row r="8277" spans="2:6" ht="13.15" customHeight="1" x14ac:dyDescent="0.3">
      <c r="B8277" s="1173" t="s">
        <v>9022</v>
      </c>
      <c r="C8277" s="1206">
        <v>46029279.848397188</v>
      </c>
      <c r="D8277" s="1206">
        <v>2008564.2162980749</v>
      </c>
      <c r="E8277" s="1206">
        <v>62552707.721797891</v>
      </c>
      <c r="F8277" s="1210">
        <v>110590551.78649315</v>
      </c>
    </row>
    <row r="8278" spans="2:6" ht="13.15" customHeight="1" x14ac:dyDescent="0.3">
      <c r="B8278" s="1172" t="s">
        <v>9023</v>
      </c>
      <c r="C8278" s="1207">
        <v>38569349.367403835</v>
      </c>
      <c r="D8278" s="1208">
        <v>1139747.931947273</v>
      </c>
      <c r="E8278" s="1207">
        <v>703893.44843276683</v>
      </c>
      <c r="F8278" s="1211">
        <v>40412990.747783877</v>
      </c>
    </row>
    <row r="8279" spans="2:6" ht="13.15" customHeight="1" x14ac:dyDescent="0.3">
      <c r="B8279" s="1173" t="s">
        <v>9024</v>
      </c>
      <c r="C8279" s="1206">
        <v>157835525.56340516</v>
      </c>
      <c r="D8279" s="1206">
        <v>10019025.028091656</v>
      </c>
      <c r="E8279" s="1206">
        <v>17625378.870684676</v>
      </c>
      <c r="F8279" s="1210">
        <v>185479929.46218151</v>
      </c>
    </row>
    <row r="8280" spans="2:6" ht="13.15" customHeight="1" x14ac:dyDescent="0.3">
      <c r="B8280" s="1172" t="s">
        <v>9025</v>
      </c>
      <c r="C8280" s="1207">
        <v>75082660.788751215</v>
      </c>
      <c r="D8280" s="1208">
        <v>4304299.3738780878</v>
      </c>
      <c r="E8280" s="1207">
        <v>19627190.318550289</v>
      </c>
      <c r="F8280" s="1211">
        <v>99014150.481179595</v>
      </c>
    </row>
    <row r="8281" spans="2:6" ht="13.15" customHeight="1" x14ac:dyDescent="0.3">
      <c r="B8281" s="1173" t="s">
        <v>9026</v>
      </c>
      <c r="C8281" s="1206">
        <v>213334759.44199869</v>
      </c>
      <c r="D8281" s="1206">
        <v>10033477.155141026</v>
      </c>
      <c r="E8281" s="1206">
        <v>34192558.811148696</v>
      </c>
      <c r="F8281" s="1210">
        <v>257560795.40828842</v>
      </c>
    </row>
    <row r="8282" spans="2:6" ht="13.15" customHeight="1" x14ac:dyDescent="0.3">
      <c r="B8282" s="1172" t="s">
        <v>9027</v>
      </c>
      <c r="C8282" s="1207">
        <v>14441830.091409959</v>
      </c>
      <c r="D8282" s="1208">
        <v>350988.26958661684</v>
      </c>
      <c r="E8282" s="1207">
        <v>239395.17665676295</v>
      </c>
      <c r="F8282" s="1211">
        <v>15032213.537653338</v>
      </c>
    </row>
    <row r="8283" spans="2:6" ht="13.15" customHeight="1" x14ac:dyDescent="0.3">
      <c r="B8283" s="1173" t="s">
        <v>9028</v>
      </c>
      <c r="C8283" s="1206">
        <v>76638411.642607436</v>
      </c>
      <c r="D8283" s="1206">
        <v>2613808.6022703466</v>
      </c>
      <c r="E8283" s="1206">
        <v>7158734.5297687706</v>
      </c>
      <c r="F8283" s="1210">
        <v>86410954.77464655</v>
      </c>
    </row>
    <row r="8284" spans="2:6" ht="13.15" customHeight="1" x14ac:dyDescent="0.3">
      <c r="B8284" s="1172" t="s">
        <v>9029</v>
      </c>
      <c r="C8284" s="1207">
        <v>69699795.604305327</v>
      </c>
      <c r="D8284" s="1208">
        <v>3824255.1576801767</v>
      </c>
      <c r="E8284" s="1207">
        <v>37577327.04140351</v>
      </c>
      <c r="F8284" s="1211">
        <v>111101377.80338901</v>
      </c>
    </row>
    <row r="8285" spans="2:6" ht="13.15" customHeight="1" x14ac:dyDescent="0.3">
      <c r="B8285" s="1173" t="s">
        <v>9030</v>
      </c>
      <c r="C8285" s="1206">
        <v>211593175.96464765</v>
      </c>
      <c r="D8285" s="1206">
        <v>9168404.0702012572</v>
      </c>
      <c r="E8285" s="1206">
        <v>72884314.283749059</v>
      </c>
      <c r="F8285" s="1210">
        <v>293645894.31859797</v>
      </c>
    </row>
    <row r="8286" spans="2:6" ht="13.15" customHeight="1" x14ac:dyDescent="0.3">
      <c r="B8286" s="1172" t="s">
        <v>9031</v>
      </c>
      <c r="C8286" s="1207">
        <v>34884920.629431412</v>
      </c>
      <c r="D8286" s="1208">
        <v>1799282.7815577909</v>
      </c>
      <c r="E8286" s="1207">
        <v>11638382.573451504</v>
      </c>
      <c r="F8286" s="1211">
        <v>48322585.984440707</v>
      </c>
    </row>
    <row r="8287" spans="2:6" ht="13.15" customHeight="1" x14ac:dyDescent="0.3">
      <c r="B8287" s="1173" t="s">
        <v>9032</v>
      </c>
      <c r="C8287" s="1206">
        <v>38072885.429838322</v>
      </c>
      <c r="D8287" s="1206">
        <v>2023579.2304769279</v>
      </c>
      <c r="E8287" s="1206">
        <v>2821377.318347564</v>
      </c>
      <c r="F8287" s="1210">
        <v>42917841.978662819</v>
      </c>
    </row>
    <row r="8288" spans="2:6" ht="13.15" customHeight="1" x14ac:dyDescent="0.3">
      <c r="B8288" s="1172" t="s">
        <v>9033</v>
      </c>
      <c r="C8288" s="1207">
        <v>50975895.78077434</v>
      </c>
      <c r="D8288" s="1208">
        <v>2099343.8381047985</v>
      </c>
      <c r="E8288" s="1207">
        <v>5410402.4174292702</v>
      </c>
      <c r="F8288" s="1211">
        <v>58485642.036308408</v>
      </c>
    </row>
    <row r="8289" spans="2:6" ht="13.15" customHeight="1" x14ac:dyDescent="0.3">
      <c r="B8289" s="1173" t="s">
        <v>9034</v>
      </c>
      <c r="C8289" s="1206">
        <v>60507156.826363087</v>
      </c>
      <c r="D8289" s="1206">
        <v>1712246.3591621055</v>
      </c>
      <c r="E8289" s="1206">
        <v>2190446.9350100979</v>
      </c>
      <c r="F8289" s="1210">
        <v>64409850.120535292</v>
      </c>
    </row>
    <row r="8290" spans="2:6" ht="13.15" customHeight="1" x14ac:dyDescent="0.3">
      <c r="B8290" s="1172" t="s">
        <v>9035</v>
      </c>
      <c r="C8290" s="1207">
        <v>39955379.463726044</v>
      </c>
      <c r="D8290" s="1208">
        <v>1586398.8691888417</v>
      </c>
      <c r="E8290" s="1207">
        <v>1188672.9727809895</v>
      </c>
      <c r="F8290" s="1211">
        <v>42730451.305695876</v>
      </c>
    </row>
    <row r="8291" spans="2:6" ht="13.15" customHeight="1" x14ac:dyDescent="0.3">
      <c r="B8291" s="1173" t="s">
        <v>9036</v>
      </c>
      <c r="C8291" s="1206">
        <v>1229797428.3393972</v>
      </c>
      <c r="D8291" s="1206">
        <v>38425264.739030659</v>
      </c>
      <c r="E8291" s="1206">
        <v>334099001.61033833</v>
      </c>
      <c r="F8291" s="1210">
        <v>1602321694.688766</v>
      </c>
    </row>
    <row r="8292" spans="2:6" ht="13.15" customHeight="1" x14ac:dyDescent="0.3">
      <c r="B8292" s="1172" t="s">
        <v>9037</v>
      </c>
      <c r="C8292" s="1207">
        <v>99979726.476218998</v>
      </c>
      <c r="D8292" s="1208">
        <v>4143918.7585112918</v>
      </c>
      <c r="E8292" s="1207">
        <v>12669203.758987462</v>
      </c>
      <c r="F8292" s="1211">
        <v>116792848.99371774</v>
      </c>
    </row>
    <row r="8293" spans="2:6" ht="13.15" customHeight="1" x14ac:dyDescent="0.3">
      <c r="B8293" s="1173" t="s">
        <v>9038</v>
      </c>
      <c r="C8293" s="1206">
        <v>61639766.386898242</v>
      </c>
      <c r="D8293" s="1206">
        <v>4365274.1221788954</v>
      </c>
      <c r="E8293" s="1206">
        <v>24960490.072992943</v>
      </c>
      <c r="F8293" s="1210">
        <v>90965530.582070082</v>
      </c>
    </row>
    <row r="8294" spans="2:6" ht="13.15" customHeight="1" x14ac:dyDescent="0.3">
      <c r="B8294" s="1172" t="s">
        <v>9039</v>
      </c>
      <c r="C8294" s="1207">
        <v>38633796.831246242</v>
      </c>
      <c r="D8294" s="1208">
        <v>2738994.6998664718</v>
      </c>
      <c r="E8294" s="1207">
        <v>5611037.5184675809</v>
      </c>
      <c r="F8294" s="1211">
        <v>46983829.049580298</v>
      </c>
    </row>
    <row r="8295" spans="2:6" ht="13.15" customHeight="1" x14ac:dyDescent="0.3">
      <c r="B8295" s="1173" t="s">
        <v>9040</v>
      </c>
      <c r="C8295" s="1206">
        <v>118386304.46506834</v>
      </c>
      <c r="D8295" s="1206">
        <v>4054588.5710629746</v>
      </c>
      <c r="E8295" s="1206">
        <v>12787877.096325049</v>
      </c>
      <c r="F8295" s="1210">
        <v>135228770.13245636</v>
      </c>
    </row>
    <row r="8296" spans="2:6" ht="13.15" customHeight="1" x14ac:dyDescent="0.3">
      <c r="B8296" s="1172" t="s">
        <v>9041</v>
      </c>
      <c r="C8296" s="1207">
        <v>100905202.98029462</v>
      </c>
      <c r="D8296" s="1208">
        <v>4717852.5479062945</v>
      </c>
      <c r="E8296" s="1207">
        <v>10047449.546097824</v>
      </c>
      <c r="F8296" s="1211">
        <v>115670505.07429874</v>
      </c>
    </row>
    <row r="8297" spans="2:6" ht="13.15" customHeight="1" x14ac:dyDescent="0.3">
      <c r="B8297" s="1173" t="s">
        <v>9042</v>
      </c>
      <c r="C8297" s="1206">
        <v>76930746.430926442</v>
      </c>
      <c r="D8297" s="1206">
        <v>4046750.3677849812</v>
      </c>
      <c r="E8297" s="1206">
        <v>8505835.8886264339</v>
      </c>
      <c r="F8297" s="1210">
        <v>89483332.687337846</v>
      </c>
    </row>
    <row r="8298" spans="2:6" ht="13.15" customHeight="1" x14ac:dyDescent="0.3">
      <c r="B8298" s="1172" t="s">
        <v>9043</v>
      </c>
      <c r="C8298" s="1207">
        <v>59323890.46691785</v>
      </c>
      <c r="D8298" s="1208">
        <v>2280565.3494405546</v>
      </c>
      <c r="E8298" s="1207">
        <v>8750789.0273234881</v>
      </c>
      <c r="F8298" s="1211">
        <v>70355244.843681887</v>
      </c>
    </row>
    <row r="8299" spans="2:6" ht="13.15" customHeight="1" x14ac:dyDescent="0.3">
      <c r="B8299" s="1173" t="s">
        <v>9044</v>
      </c>
      <c r="C8299" s="1206">
        <v>71887186.220311791</v>
      </c>
      <c r="D8299" s="1206">
        <v>3284713.7718963404</v>
      </c>
      <c r="E8299" s="1206">
        <v>19199910.868037444</v>
      </c>
      <c r="F8299" s="1210">
        <v>94371810.860245585</v>
      </c>
    </row>
    <row r="8300" spans="2:6" ht="13.15" customHeight="1" x14ac:dyDescent="0.3">
      <c r="B8300" s="1172" t="s">
        <v>9045</v>
      </c>
      <c r="C8300" s="1207">
        <v>32522757.230123561</v>
      </c>
      <c r="D8300" s="1208">
        <v>2593094.3559055198</v>
      </c>
      <c r="E8300" s="1207">
        <v>23851219.28309704</v>
      </c>
      <c r="F8300" s="1211">
        <v>58967070.869126126</v>
      </c>
    </row>
    <row r="8301" spans="2:6" ht="13.15" customHeight="1" x14ac:dyDescent="0.3">
      <c r="B8301" s="1173" t="s">
        <v>9046</v>
      </c>
      <c r="C8301" s="1206">
        <v>597219218.26763034</v>
      </c>
      <c r="D8301" s="1206">
        <v>15339574.897709325</v>
      </c>
      <c r="E8301" s="1206">
        <v>46462305.31400203</v>
      </c>
      <c r="F8301" s="1210">
        <v>659021098.47934175</v>
      </c>
    </row>
    <row r="8302" spans="2:6" ht="13.15" customHeight="1" x14ac:dyDescent="0.3">
      <c r="B8302" s="1172" t="s">
        <v>9047</v>
      </c>
      <c r="C8302" s="1207">
        <v>220868558.7321842</v>
      </c>
      <c r="D8302" s="1208">
        <v>5897537.3216901012</v>
      </c>
      <c r="E8302" s="1207">
        <v>23325894.270675812</v>
      </c>
      <c r="F8302" s="1211">
        <v>250091990.32455012</v>
      </c>
    </row>
    <row r="8303" spans="2:6" ht="13.15" customHeight="1" x14ac:dyDescent="0.3">
      <c r="B8303" s="1173" t="s">
        <v>9048</v>
      </c>
      <c r="C8303" s="1206">
        <v>78098174.006884933</v>
      </c>
      <c r="D8303" s="1206">
        <v>5035644.5490318863</v>
      </c>
      <c r="E8303" s="1206">
        <v>91591528.828327358</v>
      </c>
      <c r="F8303" s="1210">
        <v>174725347.38424417</v>
      </c>
    </row>
    <row r="8304" spans="2:6" ht="13.15" customHeight="1" x14ac:dyDescent="0.3">
      <c r="B8304" s="1172" t="s">
        <v>9049</v>
      </c>
      <c r="C8304" s="1207">
        <v>237004592.49172196</v>
      </c>
      <c r="D8304" s="1208">
        <v>7794086.9992218548</v>
      </c>
      <c r="E8304" s="1207">
        <v>23899569.627209149</v>
      </c>
      <c r="F8304" s="1211">
        <v>268698249.11815298</v>
      </c>
    </row>
    <row r="8305" spans="2:6" ht="13.15" customHeight="1" x14ac:dyDescent="0.3">
      <c r="B8305" s="1173" t="s">
        <v>9050</v>
      </c>
      <c r="C8305" s="1206">
        <v>805968103.72528481</v>
      </c>
      <c r="D8305" s="1206">
        <v>28859532.716308448</v>
      </c>
      <c r="E8305" s="1206">
        <v>217522491.48965192</v>
      </c>
      <c r="F8305" s="1210">
        <v>1052350127.9312452</v>
      </c>
    </row>
    <row r="8306" spans="2:6" ht="13.15" customHeight="1" x14ac:dyDescent="0.3">
      <c r="B8306" s="1172" t="s">
        <v>9051</v>
      </c>
      <c r="C8306" s="1207">
        <v>65393694.614480376</v>
      </c>
      <c r="D8306" s="1208">
        <v>2508154.6880671424</v>
      </c>
      <c r="E8306" s="1207">
        <v>22902736.036285765</v>
      </c>
      <c r="F8306" s="1211">
        <v>90804585.338833272</v>
      </c>
    </row>
    <row r="8307" spans="2:6" ht="13.15" customHeight="1" x14ac:dyDescent="0.3">
      <c r="B8307" s="1173" t="s">
        <v>9052</v>
      </c>
      <c r="C8307" s="1206">
        <v>93979558.35950321</v>
      </c>
      <c r="D8307" s="1206">
        <v>4632378.1372949108</v>
      </c>
      <c r="E8307" s="1206">
        <v>105294653.83902249</v>
      </c>
      <c r="F8307" s="1210">
        <v>203906590.33582062</v>
      </c>
    </row>
    <row r="8308" spans="2:6" ht="13.15" customHeight="1" x14ac:dyDescent="0.3">
      <c r="B8308" s="1172" t="s">
        <v>9053</v>
      </c>
      <c r="C8308" s="1207">
        <v>93392840.664310917</v>
      </c>
      <c r="D8308" s="1208">
        <v>3681324.0433272272</v>
      </c>
      <c r="E8308" s="1207">
        <v>6981930.7590455804</v>
      </c>
      <c r="F8308" s="1211">
        <v>104056095.46668373</v>
      </c>
    </row>
    <row r="8309" spans="2:6" ht="13.15" customHeight="1" x14ac:dyDescent="0.3">
      <c r="B8309" s="1173" t="s">
        <v>9054</v>
      </c>
      <c r="C8309" s="1206">
        <v>142405273.45768368</v>
      </c>
      <c r="D8309" s="1206">
        <v>5441049.9318608874</v>
      </c>
      <c r="E8309" s="1206">
        <v>10791941.121064266</v>
      </c>
      <c r="F8309" s="1210">
        <v>158638264.51060885</v>
      </c>
    </row>
    <row r="8310" spans="2:6" ht="13.15" customHeight="1" x14ac:dyDescent="0.3">
      <c r="B8310" s="1172" t="s">
        <v>9055</v>
      </c>
      <c r="C8310" s="1207">
        <v>26447627.974319845</v>
      </c>
      <c r="D8310" s="1208">
        <v>1363917.7312622764</v>
      </c>
      <c r="E8310" s="1207">
        <v>6904325.9321706546</v>
      </c>
      <c r="F8310" s="1211">
        <v>34715871.637752779</v>
      </c>
    </row>
    <row r="8311" spans="2:6" ht="13.15" customHeight="1" x14ac:dyDescent="0.3">
      <c r="B8311" s="1173" t="s">
        <v>9056</v>
      </c>
      <c r="C8311" s="1206">
        <v>85989165.172942713</v>
      </c>
      <c r="D8311" s="1206">
        <v>2586691.514807696</v>
      </c>
      <c r="E8311" s="1206">
        <v>6574003.7828024505</v>
      </c>
      <c r="F8311" s="1210">
        <v>95149860.470552862</v>
      </c>
    </row>
    <row r="8312" spans="2:6" ht="13.15" customHeight="1" x14ac:dyDescent="0.3">
      <c r="B8312" s="1172" t="s">
        <v>9057</v>
      </c>
      <c r="C8312" s="1207">
        <v>118249080.52192938</v>
      </c>
      <c r="D8312" s="1208">
        <v>11370685.892109536</v>
      </c>
      <c r="E8312" s="1207">
        <v>70449875.648122489</v>
      </c>
      <c r="F8312" s="1211">
        <v>200069642.06216142</v>
      </c>
    </row>
    <row r="8313" spans="2:6" ht="13.15" customHeight="1" x14ac:dyDescent="0.3">
      <c r="B8313" s="1173" t="s">
        <v>9058</v>
      </c>
      <c r="C8313" s="1206">
        <v>37844451.940413944</v>
      </c>
      <c r="D8313" s="1206">
        <v>1078336.9461211164</v>
      </c>
      <c r="E8313" s="1206">
        <v>6250876.7743130093</v>
      </c>
      <c r="F8313" s="1210">
        <v>45173665.660848074</v>
      </c>
    </row>
    <row r="8314" spans="2:6" ht="13.15" customHeight="1" x14ac:dyDescent="0.3">
      <c r="B8314" s="1172" t="s">
        <v>9059</v>
      </c>
      <c r="C8314" s="1207">
        <v>89992281.157966271</v>
      </c>
      <c r="D8314" s="1208">
        <v>4078863.0785217565</v>
      </c>
      <c r="E8314" s="1207">
        <v>11961356.342639387</v>
      </c>
      <c r="F8314" s="1211">
        <v>106032500.57912742</v>
      </c>
    </row>
    <row r="8315" spans="2:6" ht="13.15" customHeight="1" x14ac:dyDescent="0.3">
      <c r="B8315" s="1173" t="s">
        <v>9060</v>
      </c>
      <c r="C8315" s="1206">
        <v>82602805.955241352</v>
      </c>
      <c r="D8315" s="1206">
        <v>3586491.6341882576</v>
      </c>
      <c r="E8315" s="1206">
        <v>23862947.328347165</v>
      </c>
      <c r="F8315" s="1210">
        <v>110052244.91777678</v>
      </c>
    </row>
    <row r="8316" spans="2:6" ht="13.15" customHeight="1" x14ac:dyDescent="0.3">
      <c r="B8316" s="1172" t="s">
        <v>9061</v>
      </c>
      <c r="C8316" s="1207">
        <v>56473045.980550863</v>
      </c>
      <c r="D8316" s="1208">
        <v>2682705.9869185742</v>
      </c>
      <c r="E8316" s="1207">
        <v>4142214.5629249946</v>
      </c>
      <c r="F8316" s="1211">
        <v>63297966.530394435</v>
      </c>
    </row>
    <row r="8317" spans="2:6" ht="13.15" customHeight="1" x14ac:dyDescent="0.3">
      <c r="B8317" s="1173" t="s">
        <v>9062</v>
      </c>
      <c r="C8317" s="1206">
        <v>540950847.60127449</v>
      </c>
      <c r="D8317" s="1206">
        <v>17818009.145339984</v>
      </c>
      <c r="E8317" s="1206">
        <v>88620464.740597412</v>
      </c>
      <c r="F8317" s="1210">
        <v>647389321.48721182</v>
      </c>
    </row>
    <row r="8318" spans="2:6" ht="13.15" customHeight="1" x14ac:dyDescent="0.3">
      <c r="B8318" s="1172" t="s">
        <v>9063</v>
      </c>
      <c r="C8318" s="1207">
        <v>0</v>
      </c>
      <c r="D8318" s="1208">
        <v>0</v>
      </c>
      <c r="E8318" s="1207">
        <v>1049.5736008558056</v>
      </c>
      <c r="F8318" s="1211">
        <v>1049.5736008558056</v>
      </c>
    </row>
    <row r="8319" spans="2:6" ht="13.15" customHeight="1" x14ac:dyDescent="0.3">
      <c r="B8319" s="1173" t="s">
        <v>9064</v>
      </c>
      <c r="C8319" s="1206">
        <v>54101188.153419286</v>
      </c>
      <c r="D8319" s="1206">
        <v>2336671.1240713713</v>
      </c>
      <c r="E8319" s="1206">
        <v>10530725.61444268</v>
      </c>
      <c r="F8319" s="1210">
        <v>66968584.891933337</v>
      </c>
    </row>
    <row r="8320" spans="2:6" ht="13.15" customHeight="1" x14ac:dyDescent="0.3">
      <c r="B8320" s="1172" t="s">
        <v>9065</v>
      </c>
      <c r="C8320" s="1207">
        <v>21902033.654877197</v>
      </c>
      <c r="D8320" s="1208">
        <v>1320913.1545700824</v>
      </c>
      <c r="E8320" s="1207">
        <v>846882.41664347565</v>
      </c>
      <c r="F8320" s="1211">
        <v>24069829.226090755</v>
      </c>
    </row>
    <row r="8321" spans="2:6" ht="13.15" customHeight="1" x14ac:dyDescent="0.3">
      <c r="B8321" s="1173" t="s">
        <v>9066</v>
      </c>
      <c r="C8321" s="1206">
        <v>24290822.595391121</v>
      </c>
      <c r="D8321" s="1206">
        <v>1268353.568854983</v>
      </c>
      <c r="E8321" s="1206">
        <v>2994854.2726530773</v>
      </c>
      <c r="F8321" s="1210">
        <v>28554030.436899181</v>
      </c>
    </row>
    <row r="8322" spans="2:6" ht="13.15" customHeight="1" x14ac:dyDescent="0.3">
      <c r="B8322" s="1172" t="s">
        <v>9067</v>
      </c>
      <c r="C8322" s="1207">
        <v>56466901.624887936</v>
      </c>
      <c r="D8322" s="1208">
        <v>2938805.5586532727</v>
      </c>
      <c r="E8322" s="1207">
        <v>6980691.2589952815</v>
      </c>
      <c r="F8322" s="1211">
        <v>66386398.442536488</v>
      </c>
    </row>
    <row r="8323" spans="2:6" ht="13.15" customHeight="1" x14ac:dyDescent="0.3">
      <c r="B8323" s="1173" t="s">
        <v>9068</v>
      </c>
      <c r="C8323" s="1206">
        <v>175938299.30003142</v>
      </c>
      <c r="D8323" s="1206">
        <v>6605072.3712669397</v>
      </c>
      <c r="E8323" s="1206">
        <v>49353959.208720796</v>
      </c>
      <c r="F8323" s="1210">
        <v>231897330.88001916</v>
      </c>
    </row>
    <row r="8324" spans="2:6" ht="13.15" customHeight="1" x14ac:dyDescent="0.3">
      <c r="B8324" s="1172" t="s">
        <v>9069</v>
      </c>
      <c r="C8324" s="1207">
        <v>158901366.45906979</v>
      </c>
      <c r="D8324" s="1208">
        <v>3829616.6575884661</v>
      </c>
      <c r="E8324" s="1207">
        <v>57320895.254089318</v>
      </c>
      <c r="F8324" s="1211">
        <v>220051878.37074757</v>
      </c>
    </row>
    <row r="8325" spans="2:6" ht="13.15" customHeight="1" x14ac:dyDescent="0.3">
      <c r="B8325" s="1173" t="s">
        <v>9070</v>
      </c>
      <c r="C8325" s="1206">
        <v>519531623.76026708</v>
      </c>
      <c r="D8325" s="1206">
        <v>16342864.917292656</v>
      </c>
      <c r="E8325" s="1206">
        <v>89982840.021301091</v>
      </c>
      <c r="F8325" s="1210">
        <v>625857328.69886088</v>
      </c>
    </row>
    <row r="8326" spans="2:6" ht="13.15" customHeight="1" x14ac:dyDescent="0.3">
      <c r="B8326" s="1172" t="s">
        <v>9071</v>
      </c>
      <c r="C8326" s="1207">
        <v>6252496.3226072388</v>
      </c>
      <c r="D8326" s="1208">
        <v>358981.26682521845</v>
      </c>
      <c r="E8326" s="1207">
        <v>601035.235548898</v>
      </c>
      <c r="F8326" s="1211">
        <v>7212512.8249813551</v>
      </c>
    </row>
    <row r="8327" spans="2:6" ht="13.15" customHeight="1" x14ac:dyDescent="0.3">
      <c r="B8327" s="1173" t="s">
        <v>9072</v>
      </c>
      <c r="C8327" s="1206">
        <v>45170435.467955187</v>
      </c>
      <c r="D8327" s="1206">
        <v>3066285.4213020243</v>
      </c>
      <c r="E8327" s="1206">
        <v>6169227.8105548117</v>
      </c>
      <c r="F8327" s="1210">
        <v>54405948.699812017</v>
      </c>
    </row>
    <row r="8328" spans="2:6" ht="13.15" customHeight="1" x14ac:dyDescent="0.3">
      <c r="B8328" s="1172" t="s">
        <v>9073</v>
      </c>
      <c r="C8328" s="1207">
        <v>917360629.49232209</v>
      </c>
      <c r="D8328" s="1208">
        <v>15224183.036166139</v>
      </c>
      <c r="E8328" s="1207">
        <v>235147871.76219749</v>
      </c>
      <c r="F8328" s="1211">
        <v>1167732684.2906857</v>
      </c>
    </row>
    <row r="8329" spans="2:6" ht="13.15" customHeight="1" x14ac:dyDescent="0.3">
      <c r="B8329" s="1173" t="s">
        <v>9074</v>
      </c>
      <c r="C8329" s="1206">
        <v>93484050.210596323</v>
      </c>
      <c r="D8329" s="1206">
        <v>2076912.7859950617</v>
      </c>
      <c r="E8329" s="1206">
        <v>15931587.012403077</v>
      </c>
      <c r="F8329" s="1210">
        <v>111492550.00899446</v>
      </c>
    </row>
    <row r="8330" spans="2:6" ht="13.15" customHeight="1" x14ac:dyDescent="0.3">
      <c r="B8330" s="1172" t="s">
        <v>9075</v>
      </c>
      <c r="C8330" s="1207">
        <v>136619202.00051203</v>
      </c>
      <c r="D8330" s="1208">
        <v>4531072.5261669327</v>
      </c>
      <c r="E8330" s="1207">
        <v>21293599.373410199</v>
      </c>
      <c r="F8330" s="1211">
        <v>162443873.90008917</v>
      </c>
    </row>
    <row r="8331" spans="2:6" ht="13.15" customHeight="1" x14ac:dyDescent="0.3">
      <c r="B8331" s="1173" t="s">
        <v>9076</v>
      </c>
      <c r="C8331" s="1206">
        <v>70611617.98468551</v>
      </c>
      <c r="D8331" s="1206">
        <v>2569495.3130021142</v>
      </c>
      <c r="E8331" s="1206">
        <v>6107234.2476540701</v>
      </c>
      <c r="F8331" s="1210">
        <v>79288347.545341685</v>
      </c>
    </row>
    <row r="8332" spans="2:6" ht="13.15" customHeight="1" x14ac:dyDescent="0.3">
      <c r="B8332" s="1172" t="s">
        <v>9077</v>
      </c>
      <c r="C8332" s="1207">
        <v>111508176.19473702</v>
      </c>
      <c r="D8332" s="1208">
        <v>3797222.5032869508</v>
      </c>
      <c r="E8332" s="1207">
        <v>20425247.365463734</v>
      </c>
      <c r="F8332" s="1211">
        <v>135730646.06348771</v>
      </c>
    </row>
    <row r="8333" spans="2:6" ht="13.15" customHeight="1" x14ac:dyDescent="0.3">
      <c r="B8333" s="1173" t="s">
        <v>9078</v>
      </c>
      <c r="C8333" s="1206">
        <v>31255381.468714565</v>
      </c>
      <c r="D8333" s="1206">
        <v>1607619.7139702002</v>
      </c>
      <c r="E8333" s="1206">
        <v>14283277.890950067</v>
      </c>
      <c r="F8333" s="1210">
        <v>47146279.073634833</v>
      </c>
    </row>
    <row r="8334" spans="2:6" ht="13.15" customHeight="1" x14ac:dyDescent="0.3">
      <c r="B8334" s="1172" t="s">
        <v>9079</v>
      </c>
      <c r="C8334" s="1207">
        <v>100807575.99587244</v>
      </c>
      <c r="D8334" s="1208">
        <v>2703265.4393227943</v>
      </c>
      <c r="E8334" s="1207">
        <v>22981548.877356246</v>
      </c>
      <c r="F8334" s="1211">
        <v>126492390.31255148</v>
      </c>
    </row>
    <row r="8335" spans="2:6" ht="13.15" customHeight="1" x14ac:dyDescent="0.3">
      <c r="B8335" s="1173" t="s">
        <v>9080</v>
      </c>
      <c r="C8335" s="1206">
        <v>890852786.83250558</v>
      </c>
      <c r="D8335" s="1206">
        <v>26764410.53167475</v>
      </c>
      <c r="E8335" s="1206">
        <v>193418156.8345024</v>
      </c>
      <c r="F8335" s="1210">
        <v>1111035354.1986828</v>
      </c>
    </row>
    <row r="8336" spans="2:6" ht="13.15" customHeight="1" x14ac:dyDescent="0.3">
      <c r="B8336" s="1172" t="s">
        <v>9081</v>
      </c>
      <c r="C8336" s="1207">
        <v>99192429.703940958</v>
      </c>
      <c r="D8336" s="1208">
        <v>3521844.047367597</v>
      </c>
      <c r="E8336" s="1207">
        <v>12739479.029499657</v>
      </c>
      <c r="F8336" s="1211">
        <v>115453752.78080821</v>
      </c>
    </row>
    <row r="8337" spans="2:6" ht="13.15" customHeight="1" x14ac:dyDescent="0.3">
      <c r="B8337" s="1173" t="s">
        <v>9082</v>
      </c>
      <c r="C8337" s="1206">
        <v>64465077.661954775</v>
      </c>
      <c r="D8337" s="1206">
        <v>2600608.8990840651</v>
      </c>
      <c r="E8337" s="1206">
        <v>7698102.2648895569</v>
      </c>
      <c r="F8337" s="1210">
        <v>74763788.82592839</v>
      </c>
    </row>
    <row r="8338" spans="2:6" ht="13.15" customHeight="1" x14ac:dyDescent="0.3">
      <c r="B8338" s="1172" t="s">
        <v>9083</v>
      </c>
      <c r="C8338" s="1207">
        <v>102151278.3087388</v>
      </c>
      <c r="D8338" s="1208">
        <v>3777127.4327645511</v>
      </c>
      <c r="E8338" s="1207">
        <v>30533909.365054373</v>
      </c>
      <c r="F8338" s="1211">
        <v>136462315.10655773</v>
      </c>
    </row>
    <row r="8339" spans="2:6" ht="13.15" customHeight="1" x14ac:dyDescent="0.3">
      <c r="B8339" s="1173" t="s">
        <v>9084</v>
      </c>
      <c r="C8339" s="1206">
        <v>33651816.718497932</v>
      </c>
      <c r="D8339" s="1206">
        <v>2244188.7686979757</v>
      </c>
      <c r="E8339" s="1206">
        <v>2860187.4316415004</v>
      </c>
      <c r="F8339" s="1210">
        <v>38756192.918837413</v>
      </c>
    </row>
    <row r="8340" spans="2:6" ht="13.15" customHeight="1" x14ac:dyDescent="0.3">
      <c r="B8340" s="1172" t="s">
        <v>9085</v>
      </c>
      <c r="C8340" s="1207">
        <v>29415624.841993526</v>
      </c>
      <c r="D8340" s="1208">
        <v>1515728.3900827568</v>
      </c>
      <c r="E8340" s="1207">
        <v>3505075.6465429096</v>
      </c>
      <c r="F8340" s="1211">
        <v>34436428.878619194</v>
      </c>
    </row>
    <row r="8341" spans="2:6" ht="13.15" customHeight="1" x14ac:dyDescent="0.3">
      <c r="B8341" s="1173" t="s">
        <v>9086</v>
      </c>
      <c r="C8341" s="1206">
        <v>78166035.001651183</v>
      </c>
      <c r="D8341" s="1206">
        <v>12234942.79071155</v>
      </c>
      <c r="E8341" s="1206">
        <v>80703194.359632343</v>
      </c>
      <c r="F8341" s="1210">
        <v>171104172.15199506</v>
      </c>
    </row>
    <row r="8342" spans="2:6" ht="13.15" customHeight="1" x14ac:dyDescent="0.3">
      <c r="B8342" s="1172" t="s">
        <v>9087</v>
      </c>
      <c r="C8342" s="1207">
        <v>45529675.462381721</v>
      </c>
      <c r="D8342" s="1208">
        <v>1772827.0864722789</v>
      </c>
      <c r="E8342" s="1207">
        <v>5690853.8981095096</v>
      </c>
      <c r="F8342" s="1211">
        <v>52993356.446963511</v>
      </c>
    </row>
    <row r="8343" spans="2:6" ht="13.15" customHeight="1" x14ac:dyDescent="0.3">
      <c r="B8343" s="1173" t="s">
        <v>9088</v>
      </c>
      <c r="C8343" s="1206">
        <v>99560271.796295702</v>
      </c>
      <c r="D8343" s="1206">
        <v>4805564.4348573573</v>
      </c>
      <c r="E8343" s="1206">
        <v>22204665.21561284</v>
      </c>
      <c r="F8343" s="1210">
        <v>126570501.4467659</v>
      </c>
    </row>
    <row r="8344" spans="2:6" ht="13.15" customHeight="1" x14ac:dyDescent="0.3">
      <c r="B8344" s="1172" t="s">
        <v>9089</v>
      </c>
      <c r="C8344" s="1207">
        <v>227213630.01344642</v>
      </c>
      <c r="D8344" s="1208">
        <v>10482295.2078311</v>
      </c>
      <c r="E8344" s="1207">
        <v>21024423.89687147</v>
      </c>
      <c r="F8344" s="1211">
        <v>258720349.11814901</v>
      </c>
    </row>
    <row r="8345" spans="2:6" ht="13.15" customHeight="1" x14ac:dyDescent="0.3">
      <c r="B8345" s="1173" t="s">
        <v>9090</v>
      </c>
      <c r="C8345" s="1206">
        <v>269777629.80918252</v>
      </c>
      <c r="D8345" s="1206">
        <v>8418399.1867052317</v>
      </c>
      <c r="E8345" s="1206">
        <v>151058578.27563551</v>
      </c>
      <c r="F8345" s="1210">
        <v>429254607.27152324</v>
      </c>
    </row>
    <row r="8346" spans="2:6" ht="13.15" customHeight="1" x14ac:dyDescent="0.3">
      <c r="B8346" s="1172" t="s">
        <v>9091</v>
      </c>
      <c r="C8346" s="1207">
        <v>45964968.925791733</v>
      </c>
      <c r="D8346" s="1208">
        <v>1602131.56445778</v>
      </c>
      <c r="E8346" s="1207">
        <v>1829838.9636567272</v>
      </c>
      <c r="F8346" s="1211">
        <v>49396939.453906238</v>
      </c>
    </row>
    <row r="8347" spans="2:6" ht="13.15" customHeight="1" x14ac:dyDescent="0.3">
      <c r="B8347" s="1173" t="s">
        <v>9092</v>
      </c>
      <c r="C8347" s="1206">
        <v>42516483.445276186</v>
      </c>
      <c r="D8347" s="1206">
        <v>2521762.4844222958</v>
      </c>
      <c r="E8347" s="1206">
        <v>34041561.472039297</v>
      </c>
      <c r="F8347" s="1210">
        <v>79079807.401737779</v>
      </c>
    </row>
    <row r="8348" spans="2:6" ht="13.15" customHeight="1" x14ac:dyDescent="0.3">
      <c r="B8348" s="1172" t="s">
        <v>9093</v>
      </c>
      <c r="C8348" s="1207">
        <v>74335234.057663798</v>
      </c>
      <c r="D8348" s="1208">
        <v>2969693.9898834294</v>
      </c>
      <c r="E8348" s="1207">
        <v>99915264.580965623</v>
      </c>
      <c r="F8348" s="1211">
        <v>177220192.62851286</v>
      </c>
    </row>
    <row r="8349" spans="2:6" ht="13.15" customHeight="1" x14ac:dyDescent="0.3">
      <c r="B8349" s="1173" t="s">
        <v>9094</v>
      </c>
      <c r="C8349" s="1206">
        <v>42392640.543358721</v>
      </c>
      <c r="D8349" s="1206">
        <v>1450560.1326673282</v>
      </c>
      <c r="E8349" s="1206">
        <v>5723875.5213944633</v>
      </c>
      <c r="F8349" s="1210">
        <v>49567076.197420508</v>
      </c>
    </row>
    <row r="8350" spans="2:6" ht="13.15" customHeight="1" x14ac:dyDescent="0.3">
      <c r="B8350" s="1172" t="s">
        <v>9095</v>
      </c>
      <c r="C8350" s="1207">
        <v>84906256.622658879</v>
      </c>
      <c r="D8350" s="1208">
        <v>4846021.9472886566</v>
      </c>
      <c r="E8350" s="1207">
        <v>32836237.337656464</v>
      </c>
      <c r="F8350" s="1211">
        <v>122588515.90760401</v>
      </c>
    </row>
    <row r="8351" spans="2:6" ht="13.15" customHeight="1" x14ac:dyDescent="0.3">
      <c r="B8351" s="1173" t="s">
        <v>9096</v>
      </c>
      <c r="C8351" s="1206">
        <v>14859646.276489846</v>
      </c>
      <c r="D8351" s="1206">
        <v>342516.81828795827</v>
      </c>
      <c r="E8351" s="1206">
        <v>439894.81800574204</v>
      </c>
      <c r="F8351" s="1210">
        <v>15642057.912783546</v>
      </c>
    </row>
    <row r="8352" spans="2:6" ht="13.15" customHeight="1" x14ac:dyDescent="0.3">
      <c r="B8352" s="1172" t="s">
        <v>9097</v>
      </c>
      <c r="C8352" s="1207">
        <v>18839686.792468149</v>
      </c>
      <c r="D8352" s="1208">
        <v>504079.49662666221</v>
      </c>
      <c r="E8352" s="1207">
        <v>621162.35283589759</v>
      </c>
      <c r="F8352" s="1211">
        <v>19964928.641930711</v>
      </c>
    </row>
    <row r="8353" spans="2:6" ht="13.15" customHeight="1" x14ac:dyDescent="0.3">
      <c r="B8353" s="1173" t="s">
        <v>9098</v>
      </c>
      <c r="C8353" s="1206">
        <v>6938342.9558282401</v>
      </c>
      <c r="D8353" s="1206">
        <v>232796.04457426848</v>
      </c>
      <c r="E8353" s="1206">
        <v>946097.99173613905</v>
      </c>
      <c r="F8353" s="1210">
        <v>8117236.9921386475</v>
      </c>
    </row>
    <row r="8354" spans="2:6" ht="13.15" customHeight="1" x14ac:dyDescent="0.3">
      <c r="B8354" s="1172" t="s">
        <v>9099</v>
      </c>
      <c r="C8354" s="1207">
        <v>7768786.7589837555</v>
      </c>
      <c r="D8354" s="1208">
        <v>233879.60229851553</v>
      </c>
      <c r="E8354" s="1207">
        <v>307031.14806211297</v>
      </c>
      <c r="F8354" s="1211">
        <v>8309697.5093443841</v>
      </c>
    </row>
    <row r="8355" spans="2:6" ht="13.15" customHeight="1" x14ac:dyDescent="0.3">
      <c r="B8355" s="1173" t="s">
        <v>9100</v>
      </c>
      <c r="C8355" s="1206">
        <v>17042121.407965958</v>
      </c>
      <c r="D8355" s="1206">
        <v>371477.36109965167</v>
      </c>
      <c r="E8355" s="1206">
        <v>106377.37142791488</v>
      </c>
      <c r="F8355" s="1210">
        <v>17519976.140493527</v>
      </c>
    </row>
    <row r="8356" spans="2:6" ht="13.15" customHeight="1" x14ac:dyDescent="0.3">
      <c r="B8356" s="1172" t="s">
        <v>9101</v>
      </c>
      <c r="C8356" s="1207">
        <v>32879539.482284911</v>
      </c>
      <c r="D8356" s="1208">
        <v>1792105.9706569351</v>
      </c>
      <c r="E8356" s="1207">
        <v>15545014.009288419</v>
      </c>
      <c r="F8356" s="1211">
        <v>50216659.462230265</v>
      </c>
    </row>
    <row r="8357" spans="2:6" ht="13.15" customHeight="1" x14ac:dyDescent="0.3">
      <c r="B8357" s="1173" t="s">
        <v>9102</v>
      </c>
      <c r="C8357" s="1206">
        <v>72739340.080143005</v>
      </c>
      <c r="D8357" s="1206">
        <v>3757046.4344203882</v>
      </c>
      <c r="E8357" s="1206">
        <v>36235889.020281598</v>
      </c>
      <c r="F8357" s="1210">
        <v>112732275.53484499</v>
      </c>
    </row>
    <row r="8358" spans="2:6" ht="13.15" customHeight="1" x14ac:dyDescent="0.3">
      <c r="B8358" s="1172" t="s">
        <v>9103</v>
      </c>
      <c r="C8358" s="1207">
        <v>27044586.262283657</v>
      </c>
      <c r="D8358" s="1208">
        <v>826093.15122334904</v>
      </c>
      <c r="E8358" s="1207">
        <v>1109175.3295695051</v>
      </c>
      <c r="F8358" s="1211">
        <v>28979854.743076511</v>
      </c>
    </row>
    <row r="8359" spans="2:6" ht="13.15" customHeight="1" x14ac:dyDescent="0.3">
      <c r="B8359" s="1173" t="s">
        <v>9104</v>
      </c>
      <c r="C8359" s="1206">
        <v>38056637.022640772</v>
      </c>
      <c r="D8359" s="1206">
        <v>966603.85091953899</v>
      </c>
      <c r="E8359" s="1206">
        <v>1291824.210409598</v>
      </c>
      <c r="F8359" s="1210">
        <v>40315065.083969906</v>
      </c>
    </row>
    <row r="8360" spans="2:6" ht="13.15" customHeight="1" x14ac:dyDescent="0.3">
      <c r="B8360" s="1172" t="s">
        <v>9105</v>
      </c>
      <c r="C8360" s="1207">
        <v>12126227.253903497</v>
      </c>
      <c r="D8360" s="1208">
        <v>390812.53399725468</v>
      </c>
      <c r="E8360" s="1207">
        <v>848240.68836222996</v>
      </c>
      <c r="F8360" s="1211">
        <v>13365280.476262981</v>
      </c>
    </row>
    <row r="8361" spans="2:6" ht="13.15" customHeight="1" x14ac:dyDescent="0.3">
      <c r="B8361" s="1173" t="s">
        <v>9106</v>
      </c>
      <c r="C8361" s="1206">
        <v>31965532.442113426</v>
      </c>
      <c r="D8361" s="1206">
        <v>918054.83600197744</v>
      </c>
      <c r="E8361" s="1206">
        <v>1269024.7981354841</v>
      </c>
      <c r="F8361" s="1210">
        <v>34152612.076250888</v>
      </c>
    </row>
    <row r="8362" spans="2:6" ht="13.15" customHeight="1" x14ac:dyDescent="0.3">
      <c r="B8362" s="1172" t="s">
        <v>9107</v>
      </c>
      <c r="C8362" s="1207">
        <v>12635116.44403184</v>
      </c>
      <c r="D8362" s="1208">
        <v>167472.99319823302</v>
      </c>
      <c r="E8362" s="1207">
        <v>776746.20425687579</v>
      </c>
      <c r="F8362" s="1211">
        <v>13579335.641486948</v>
      </c>
    </row>
    <row r="8363" spans="2:6" ht="13.15" customHeight="1" x14ac:dyDescent="0.3">
      <c r="B8363" s="1173" t="s">
        <v>9108</v>
      </c>
      <c r="C8363" s="1206">
        <v>55931113.811079606</v>
      </c>
      <c r="D8363" s="1206">
        <v>1882153.8391953344</v>
      </c>
      <c r="E8363" s="1206">
        <v>10086099.029394368</v>
      </c>
      <c r="F8363" s="1210">
        <v>67899366.679669306</v>
      </c>
    </row>
    <row r="8364" spans="2:6" ht="13.15" customHeight="1" x14ac:dyDescent="0.3">
      <c r="B8364" s="1172" t="s">
        <v>9109</v>
      </c>
      <c r="C8364" s="1207">
        <v>13844462.179735288</v>
      </c>
      <c r="D8364" s="1208">
        <v>388518.76894462772</v>
      </c>
      <c r="E8364" s="1207">
        <v>661725.28552779544</v>
      </c>
      <c r="F8364" s="1211">
        <v>14894706.234207712</v>
      </c>
    </row>
    <row r="8365" spans="2:6" ht="13.15" customHeight="1" x14ac:dyDescent="0.3">
      <c r="B8365" s="1173" t="s">
        <v>9110</v>
      </c>
      <c r="C8365" s="1206">
        <v>12874746.314886482</v>
      </c>
      <c r="D8365" s="1206">
        <v>473219.2097529773</v>
      </c>
      <c r="E8365" s="1206">
        <v>124006.24608531533</v>
      </c>
      <c r="F8365" s="1210">
        <v>13471971.770724775</v>
      </c>
    </row>
    <row r="8366" spans="2:6" ht="13.15" customHeight="1" x14ac:dyDescent="0.3">
      <c r="B8366" s="1172" t="s">
        <v>9111</v>
      </c>
      <c r="C8366" s="1207">
        <v>132171.91737167642</v>
      </c>
      <c r="D8366" s="1208">
        <v>31380.957468453049</v>
      </c>
      <c r="E8366" s="1207">
        <v>4445.2528977422353</v>
      </c>
      <c r="F8366" s="1211">
        <v>167998.12773787169</v>
      </c>
    </row>
    <row r="8367" spans="2:6" ht="13.15" customHeight="1" x14ac:dyDescent="0.3">
      <c r="B8367" s="1173" t="s">
        <v>9112</v>
      </c>
      <c r="C8367" s="1206">
        <v>10348323.807522712</v>
      </c>
      <c r="D8367" s="1206">
        <v>278826.13958741189</v>
      </c>
      <c r="E8367" s="1206">
        <v>421245.94925025397</v>
      </c>
      <c r="F8367" s="1210">
        <v>11048395.896360379</v>
      </c>
    </row>
    <row r="8368" spans="2:6" ht="13.15" customHeight="1" x14ac:dyDescent="0.3">
      <c r="B8368" s="1172" t="s">
        <v>9113</v>
      </c>
      <c r="C8368" s="1207">
        <v>5809693.0911647324</v>
      </c>
      <c r="D8368" s="1208">
        <v>144788.64188023025</v>
      </c>
      <c r="E8368" s="1207">
        <v>212754.74285582977</v>
      </c>
      <c r="F8368" s="1211">
        <v>6167236.4759007925</v>
      </c>
    </row>
    <row r="8369" spans="2:6" ht="13.15" customHeight="1" x14ac:dyDescent="0.3">
      <c r="B8369" s="1173" t="s">
        <v>9114</v>
      </c>
      <c r="C8369" s="1206">
        <v>53453436.525308482</v>
      </c>
      <c r="D8369" s="1206">
        <v>1354658.2379823471</v>
      </c>
      <c r="E8369" s="1206">
        <v>2121373.4662003219</v>
      </c>
      <c r="F8369" s="1210">
        <v>56929468.229491152</v>
      </c>
    </row>
    <row r="8370" spans="2:6" ht="13.15" customHeight="1" x14ac:dyDescent="0.3">
      <c r="B8370" s="1172" t="s">
        <v>9115</v>
      </c>
      <c r="C8370" s="1207">
        <v>40950355.457411371</v>
      </c>
      <c r="D8370" s="1208">
        <v>1167146.4629746627</v>
      </c>
      <c r="E8370" s="1207">
        <v>2223096.0191483768</v>
      </c>
      <c r="F8370" s="1211">
        <v>44340597.939534411</v>
      </c>
    </row>
    <row r="8371" spans="2:6" ht="13.15" customHeight="1" x14ac:dyDescent="0.3">
      <c r="B8371" s="1173" t="s">
        <v>9116</v>
      </c>
      <c r="C8371" s="1206">
        <v>10947193.672803881</v>
      </c>
      <c r="D8371" s="1206">
        <v>411653.42996621388</v>
      </c>
      <c r="E8371" s="1206">
        <v>166943.94215965283</v>
      </c>
      <c r="F8371" s="1210">
        <v>11525791.044929747</v>
      </c>
    </row>
    <row r="8372" spans="2:6" ht="13.15" customHeight="1" x14ac:dyDescent="0.3">
      <c r="B8372" s="1172" t="s">
        <v>9117</v>
      </c>
      <c r="C8372" s="1207">
        <v>51185759.66197297</v>
      </c>
      <c r="D8372" s="1208">
        <v>2359608.7745976411</v>
      </c>
      <c r="E8372" s="1207">
        <v>14394243.865595341</v>
      </c>
      <c r="F8372" s="1211">
        <v>67939612.302165955</v>
      </c>
    </row>
    <row r="8373" spans="2:6" ht="13.15" customHeight="1" x14ac:dyDescent="0.3">
      <c r="B8373" s="1173" t="s">
        <v>9118</v>
      </c>
      <c r="C8373" s="1206">
        <v>9911118.766795326</v>
      </c>
      <c r="D8373" s="1206">
        <v>233907.74665498937</v>
      </c>
      <c r="E8373" s="1206">
        <v>1517374.7287195958</v>
      </c>
      <c r="F8373" s="1210">
        <v>11662401.242169911</v>
      </c>
    </row>
    <row r="8374" spans="2:6" ht="13.15" customHeight="1" x14ac:dyDescent="0.3">
      <c r="B8374" s="1172" t="s">
        <v>9119</v>
      </c>
      <c r="C8374" s="1207">
        <v>34189516.109623611</v>
      </c>
      <c r="D8374" s="1208">
        <v>1098164.6452570134</v>
      </c>
      <c r="E8374" s="1207">
        <v>1964740.0411784884</v>
      </c>
      <c r="F8374" s="1211">
        <v>37252420.796059109</v>
      </c>
    </row>
    <row r="8375" spans="2:6" ht="13.15" customHeight="1" x14ac:dyDescent="0.3">
      <c r="B8375" s="1173" t="s">
        <v>9120</v>
      </c>
      <c r="C8375" s="1206">
        <v>19553114.755553901</v>
      </c>
      <c r="D8375" s="1206">
        <v>670581.50952654437</v>
      </c>
      <c r="E8375" s="1206">
        <v>154966.4551851807</v>
      </c>
      <c r="F8375" s="1210">
        <v>20378662.720265627</v>
      </c>
    </row>
    <row r="8376" spans="2:6" ht="13.15" customHeight="1" x14ac:dyDescent="0.3">
      <c r="B8376" s="1172" t="s">
        <v>9121</v>
      </c>
      <c r="C8376" s="1207">
        <v>1758015532.5122173</v>
      </c>
      <c r="D8376" s="1208">
        <v>34646476.789234146</v>
      </c>
      <c r="E8376" s="1207">
        <v>246228017.9655529</v>
      </c>
      <c r="F8376" s="1211">
        <v>2038890027.2670043</v>
      </c>
    </row>
    <row r="8377" spans="2:6" ht="13.15" customHeight="1" x14ac:dyDescent="0.3">
      <c r="B8377" s="1173" t="s">
        <v>9122</v>
      </c>
      <c r="C8377" s="1206">
        <v>117886290.45534202</v>
      </c>
      <c r="D8377" s="1206">
        <v>6377412.6717491681</v>
      </c>
      <c r="E8377" s="1206">
        <v>58361265.036007181</v>
      </c>
      <c r="F8377" s="1210">
        <v>182624968.16309839</v>
      </c>
    </row>
    <row r="8378" spans="2:6" ht="13.15" customHeight="1" x14ac:dyDescent="0.3">
      <c r="B8378" s="1172" t="s">
        <v>9123</v>
      </c>
      <c r="C8378" s="1207">
        <v>40686967.411326706</v>
      </c>
      <c r="D8378" s="1208">
        <v>1982840.2744808865</v>
      </c>
      <c r="E8378" s="1207">
        <v>3721417.5508932071</v>
      </c>
      <c r="F8378" s="1211">
        <v>46391225.236700803</v>
      </c>
    </row>
    <row r="8379" spans="2:6" ht="13.15" customHeight="1" x14ac:dyDescent="0.3">
      <c r="B8379" s="1173" t="s">
        <v>9124</v>
      </c>
      <c r="C8379" s="1206">
        <v>95369548.151697025</v>
      </c>
      <c r="D8379" s="1206">
        <v>3107277.6765063275</v>
      </c>
      <c r="E8379" s="1206">
        <v>13034496.179711621</v>
      </c>
      <c r="F8379" s="1210">
        <v>111511322.00791498</v>
      </c>
    </row>
    <row r="8380" spans="2:6" ht="13.15" customHeight="1" x14ac:dyDescent="0.3">
      <c r="B8380" s="1172" t="s">
        <v>9125</v>
      </c>
      <c r="C8380" s="1207">
        <v>25025960.61515259</v>
      </c>
      <c r="D8380" s="1208">
        <v>694687.15084648144</v>
      </c>
      <c r="E8380" s="1207">
        <v>1678638.6255099114</v>
      </c>
      <c r="F8380" s="1211">
        <v>27399286.391508982</v>
      </c>
    </row>
    <row r="8381" spans="2:6" ht="13.15" customHeight="1" x14ac:dyDescent="0.3">
      <c r="B8381" s="1173" t="s">
        <v>9126</v>
      </c>
      <c r="C8381" s="1206">
        <v>74392854.459658504</v>
      </c>
      <c r="D8381" s="1206">
        <v>2815828.7930403519</v>
      </c>
      <c r="E8381" s="1206">
        <v>8371893.9871183122</v>
      </c>
      <c r="F8381" s="1210">
        <v>85580577.239817172</v>
      </c>
    </row>
    <row r="8382" spans="2:6" ht="13.15" customHeight="1" x14ac:dyDescent="0.3">
      <c r="B8382" s="1172" t="s">
        <v>9127</v>
      </c>
      <c r="C8382" s="1207">
        <v>122686943.80541521</v>
      </c>
      <c r="D8382" s="1208">
        <v>5259645.4822080452</v>
      </c>
      <c r="E8382" s="1207">
        <v>5007442.3727752622</v>
      </c>
      <c r="F8382" s="1211">
        <v>132954031.66039851</v>
      </c>
    </row>
    <row r="8383" spans="2:6" ht="13.15" customHeight="1" x14ac:dyDescent="0.3">
      <c r="B8383" s="1173" t="s">
        <v>9128</v>
      </c>
      <c r="C8383" s="1206">
        <v>41418691.900164336</v>
      </c>
      <c r="D8383" s="1206">
        <v>1304547.2112804812</v>
      </c>
      <c r="E8383" s="1206">
        <v>3024255.3334007966</v>
      </c>
      <c r="F8383" s="1210">
        <v>45747494.444845609</v>
      </c>
    </row>
    <row r="8384" spans="2:6" ht="13.15" customHeight="1" x14ac:dyDescent="0.3">
      <c r="B8384" s="1172" t="s">
        <v>9129</v>
      </c>
      <c r="C8384" s="1207">
        <v>34768860.578020334</v>
      </c>
      <c r="D8384" s="1208">
        <v>3129736.8729725406</v>
      </c>
      <c r="E8384" s="1207">
        <v>1346294.2317800999</v>
      </c>
      <c r="F8384" s="1211">
        <v>39244891.682772972</v>
      </c>
    </row>
    <row r="8385" spans="2:6" ht="13.15" customHeight="1" x14ac:dyDescent="0.3">
      <c r="B8385" s="1173" t="s">
        <v>9130</v>
      </c>
      <c r="C8385" s="1206">
        <v>42078732.239600986</v>
      </c>
      <c r="D8385" s="1206">
        <v>1743796.1827694017</v>
      </c>
      <c r="E8385" s="1206">
        <v>7021343.8781217653</v>
      </c>
      <c r="F8385" s="1210">
        <v>50843872.300492153</v>
      </c>
    </row>
    <row r="8386" spans="2:6" ht="13.15" customHeight="1" x14ac:dyDescent="0.3">
      <c r="B8386" s="1172" t="s">
        <v>9131</v>
      </c>
      <c r="C8386" s="1207">
        <v>242869448.24261627</v>
      </c>
      <c r="D8386" s="1208">
        <v>8576190.5212764237</v>
      </c>
      <c r="E8386" s="1207">
        <v>28920086.260399155</v>
      </c>
      <c r="F8386" s="1211">
        <v>280365725.02429181</v>
      </c>
    </row>
    <row r="8387" spans="2:6" ht="13.15" customHeight="1" x14ac:dyDescent="0.3">
      <c r="B8387" s="1173" t="s">
        <v>9132</v>
      </c>
      <c r="C8387" s="1206">
        <v>123824741.93295462</v>
      </c>
      <c r="D8387" s="1206">
        <v>3303049.8201391189</v>
      </c>
      <c r="E8387" s="1206">
        <v>14656863.204863334</v>
      </c>
      <c r="F8387" s="1210">
        <v>141784654.95795709</v>
      </c>
    </row>
    <row r="8388" spans="2:6" ht="13.15" customHeight="1" x14ac:dyDescent="0.3">
      <c r="B8388" s="1172" t="s">
        <v>9133</v>
      </c>
      <c r="C8388" s="1207">
        <v>75480678.494472727</v>
      </c>
      <c r="D8388" s="1208">
        <v>1525691.4922745344</v>
      </c>
      <c r="E8388" s="1207">
        <v>7317318.4470487759</v>
      </c>
      <c r="F8388" s="1211">
        <v>84323688.433796048</v>
      </c>
    </row>
    <row r="8389" spans="2:6" ht="13.15" customHeight="1" x14ac:dyDescent="0.3">
      <c r="B8389" s="1173" t="s">
        <v>9134</v>
      </c>
      <c r="C8389" s="1206">
        <v>38338458.135714278</v>
      </c>
      <c r="D8389" s="1206">
        <v>1419573.1961895095</v>
      </c>
      <c r="E8389" s="1206">
        <v>3034687.717815612</v>
      </c>
      <c r="F8389" s="1210">
        <v>42792719.049719401</v>
      </c>
    </row>
    <row r="8390" spans="2:6" ht="13.15" customHeight="1" x14ac:dyDescent="0.3">
      <c r="B8390" s="1172" t="s">
        <v>9135</v>
      </c>
      <c r="C8390" s="1207">
        <v>63460270.699208699</v>
      </c>
      <c r="D8390" s="1208">
        <v>1800577.4219555932</v>
      </c>
      <c r="E8390" s="1207">
        <v>1719075.1894531983</v>
      </c>
      <c r="F8390" s="1211">
        <v>66979923.310617492</v>
      </c>
    </row>
    <row r="8391" spans="2:6" ht="13.15" customHeight="1" x14ac:dyDescent="0.3">
      <c r="B8391" s="1173" t="s">
        <v>9136</v>
      </c>
      <c r="C8391" s="1206">
        <v>56473455.604261726</v>
      </c>
      <c r="D8391" s="1206">
        <v>1412649.6844969189</v>
      </c>
      <c r="E8391" s="1206">
        <v>1537810.5441244945</v>
      </c>
      <c r="F8391" s="1210">
        <v>59423915.832883134</v>
      </c>
    </row>
    <row r="8392" spans="2:6" ht="13.15" customHeight="1" x14ac:dyDescent="0.3">
      <c r="B8392" s="1172" t="s">
        <v>9137</v>
      </c>
      <c r="C8392" s="1207">
        <v>53860465.952669002</v>
      </c>
      <c r="D8392" s="1208">
        <v>2156265.799073359</v>
      </c>
      <c r="E8392" s="1207">
        <v>6355987.9968552804</v>
      </c>
      <c r="F8392" s="1211">
        <v>62372719.748597644</v>
      </c>
    </row>
    <row r="8393" spans="2:6" ht="13.15" customHeight="1" x14ac:dyDescent="0.3">
      <c r="B8393" s="1173" t="s">
        <v>9138</v>
      </c>
      <c r="C8393" s="1206">
        <v>49527875.962874927</v>
      </c>
      <c r="D8393" s="1206">
        <v>1878101.0518630857</v>
      </c>
      <c r="E8393" s="1206">
        <v>765198.59224626841</v>
      </c>
      <c r="F8393" s="1210">
        <v>52171175.606984288</v>
      </c>
    </row>
    <row r="8394" spans="2:6" ht="13.15" customHeight="1" x14ac:dyDescent="0.3">
      <c r="B8394" s="1172" t="s">
        <v>9139</v>
      </c>
      <c r="C8394" s="1207">
        <v>41682762.652433783</v>
      </c>
      <c r="D8394" s="1208">
        <v>929242.21770037129</v>
      </c>
      <c r="E8394" s="1207">
        <v>4160780.1675710822</v>
      </c>
      <c r="F8394" s="1211">
        <v>46772785.037705235</v>
      </c>
    </row>
    <row r="8395" spans="2:6" ht="13.15" customHeight="1" x14ac:dyDescent="0.3">
      <c r="B8395" s="1173" t="s">
        <v>9140</v>
      </c>
      <c r="C8395" s="1206">
        <v>324052498.41600752</v>
      </c>
      <c r="D8395" s="1206">
        <v>7219829.5497274017</v>
      </c>
      <c r="E8395" s="1206">
        <v>89174946.538490742</v>
      </c>
      <c r="F8395" s="1210">
        <v>420447274.50422561</v>
      </c>
    </row>
    <row r="8396" spans="2:6" ht="13.15" customHeight="1" x14ac:dyDescent="0.3">
      <c r="B8396" s="1172" t="s">
        <v>9141</v>
      </c>
      <c r="C8396" s="1207">
        <v>66775628.47369393</v>
      </c>
      <c r="D8396" s="1208">
        <v>2341371.2316025221</v>
      </c>
      <c r="E8396" s="1207">
        <v>6927833.8539770488</v>
      </c>
      <c r="F8396" s="1211">
        <v>76044833.559273511</v>
      </c>
    </row>
    <row r="8397" spans="2:6" ht="13.15" customHeight="1" x14ac:dyDescent="0.3">
      <c r="B8397" s="1173" t="s">
        <v>9142</v>
      </c>
      <c r="C8397" s="1206">
        <v>19333419.905294571</v>
      </c>
      <c r="D8397" s="1206">
        <v>560185.27125747979</v>
      </c>
      <c r="E8397" s="1206">
        <v>4260.0340270029747</v>
      </c>
      <c r="F8397" s="1210">
        <v>19897865.210579053</v>
      </c>
    </row>
    <row r="8398" spans="2:6" ht="13.15" customHeight="1" x14ac:dyDescent="0.3">
      <c r="B8398" s="1172" t="s">
        <v>9143</v>
      </c>
      <c r="C8398" s="1207">
        <v>16678512.093956895</v>
      </c>
      <c r="D8398" s="1208">
        <v>656945.56881491595</v>
      </c>
      <c r="E8398" s="1207">
        <v>6423760.8749790089</v>
      </c>
      <c r="F8398" s="1211">
        <v>23759218.537750818</v>
      </c>
    </row>
    <row r="8399" spans="2:6" ht="13.15" customHeight="1" x14ac:dyDescent="0.3">
      <c r="B8399" s="1173" t="s">
        <v>9144</v>
      </c>
      <c r="C8399" s="1206">
        <v>21249093.45976216</v>
      </c>
      <c r="D8399" s="1206">
        <v>751032.15250732726</v>
      </c>
      <c r="E8399" s="1206">
        <v>1535384.1824845667</v>
      </c>
      <c r="F8399" s="1210">
        <v>23535509.794754054</v>
      </c>
    </row>
    <row r="8400" spans="2:6" ht="13.15" customHeight="1" x14ac:dyDescent="0.3">
      <c r="B8400" s="1172" t="s">
        <v>9145</v>
      </c>
      <c r="C8400" s="1207">
        <v>38986755.928772867</v>
      </c>
      <c r="D8400" s="1208">
        <v>590004.21694162814</v>
      </c>
      <c r="E8400" s="1207">
        <v>1089210.4391940071</v>
      </c>
      <c r="F8400" s="1211">
        <v>40665970.5849085</v>
      </c>
    </row>
    <row r="8401" spans="2:6" ht="13.15" customHeight="1" x14ac:dyDescent="0.3">
      <c r="B8401" s="1173" t="s">
        <v>9146</v>
      </c>
      <c r="C8401" s="1206">
        <v>46295671.80169484</v>
      </c>
      <c r="D8401" s="1206">
        <v>2531162.6994845951</v>
      </c>
      <c r="E8401" s="1206">
        <v>6071598.0620800955</v>
      </c>
      <c r="F8401" s="1210">
        <v>54898432.563259527</v>
      </c>
    </row>
    <row r="8402" spans="2:6" ht="13.15" customHeight="1" x14ac:dyDescent="0.3">
      <c r="B8402" s="1172" t="s">
        <v>9147</v>
      </c>
      <c r="C8402" s="1207">
        <v>18550219.370125223</v>
      </c>
      <c r="D8402" s="1208">
        <v>665234.08179649408</v>
      </c>
      <c r="E8402" s="1207">
        <v>2098900.2432172922</v>
      </c>
      <c r="F8402" s="1211">
        <v>21314353.69513901</v>
      </c>
    </row>
    <row r="8403" spans="2:6" ht="13.15" customHeight="1" x14ac:dyDescent="0.3">
      <c r="B8403" s="1173" t="s">
        <v>9148</v>
      </c>
      <c r="C8403" s="1206">
        <v>132885345.33476213</v>
      </c>
      <c r="D8403" s="1206">
        <v>1605044.5053528331</v>
      </c>
      <c r="E8403" s="1206">
        <v>61432604.442522623</v>
      </c>
      <c r="F8403" s="1210">
        <v>195922994.28263757</v>
      </c>
    </row>
    <row r="8404" spans="2:6" ht="13.15" customHeight="1" x14ac:dyDescent="0.3">
      <c r="B8404" s="1172" t="s">
        <v>9149</v>
      </c>
      <c r="C8404" s="1207">
        <v>78662089.315505818</v>
      </c>
      <c r="D8404" s="1208">
        <v>2763086.2690081722</v>
      </c>
      <c r="E8404" s="1207">
        <v>9555318.0621912535</v>
      </c>
      <c r="F8404" s="1211">
        <v>90980493.64670524</v>
      </c>
    </row>
    <row r="8405" spans="2:6" ht="13.15" customHeight="1" x14ac:dyDescent="0.3">
      <c r="B8405" s="1173" t="s">
        <v>9150</v>
      </c>
      <c r="C8405" s="1206">
        <v>17728377.664897826</v>
      </c>
      <c r="D8405" s="1206">
        <v>606721.96468715416</v>
      </c>
      <c r="E8405" s="1206">
        <v>1321222.2326024827</v>
      </c>
      <c r="F8405" s="1210">
        <v>19656321.86218746</v>
      </c>
    </row>
    <row r="8406" spans="2:6" ht="13.15" customHeight="1" x14ac:dyDescent="0.3">
      <c r="B8406" s="1172" t="s">
        <v>9151</v>
      </c>
      <c r="C8406" s="1207">
        <v>11795114.754289536</v>
      </c>
      <c r="D8406" s="1208">
        <v>432198.81019219657</v>
      </c>
      <c r="E8406" s="1207">
        <v>88737.103705826943</v>
      </c>
      <c r="F8406" s="1211">
        <v>12316050.668187559</v>
      </c>
    </row>
    <row r="8407" spans="2:6" ht="13.15" customHeight="1" x14ac:dyDescent="0.3">
      <c r="B8407" s="1173" t="s">
        <v>9152</v>
      </c>
      <c r="C8407" s="1206">
        <v>41617359.39993269</v>
      </c>
      <c r="D8407" s="1206">
        <v>1627672.5679578884</v>
      </c>
      <c r="E8407" s="1206">
        <v>7886866.4745719973</v>
      </c>
      <c r="F8407" s="1210">
        <v>51131898.442462571</v>
      </c>
    </row>
    <row r="8408" spans="2:6" ht="13.15" customHeight="1" x14ac:dyDescent="0.3">
      <c r="B8408" s="1172" t="s">
        <v>9153</v>
      </c>
      <c r="C8408" s="1207">
        <v>1537806604.495759</v>
      </c>
      <c r="D8408" s="1208">
        <v>34404716.767122932</v>
      </c>
      <c r="E8408" s="1207">
        <v>646955592.46769726</v>
      </c>
      <c r="F8408" s="1211">
        <v>2219166913.7305794</v>
      </c>
    </row>
    <row r="8409" spans="2:6" ht="13.15" customHeight="1" x14ac:dyDescent="0.3">
      <c r="B8409" s="1173" t="s">
        <v>9154</v>
      </c>
      <c r="C8409" s="1206">
        <v>132868823.84509069</v>
      </c>
      <c r="D8409" s="1206">
        <v>3759199.477690646</v>
      </c>
      <c r="E8409" s="1206">
        <v>13084417.231290586</v>
      </c>
      <c r="F8409" s="1210">
        <v>149712440.5540719</v>
      </c>
    </row>
    <row r="8410" spans="2:6" ht="13.15" customHeight="1" x14ac:dyDescent="0.3">
      <c r="B8410" s="1172" t="s">
        <v>9155</v>
      </c>
      <c r="C8410" s="1207">
        <v>71508011.2052899</v>
      </c>
      <c r="D8410" s="1208">
        <v>2640953.8340894696</v>
      </c>
      <c r="E8410" s="1207">
        <v>2467306.010905067</v>
      </c>
      <c r="F8410" s="1211">
        <v>76616271.050284445</v>
      </c>
    </row>
    <row r="8411" spans="2:6" ht="13.15" customHeight="1" x14ac:dyDescent="0.3">
      <c r="B8411" s="1173" t="s">
        <v>9156</v>
      </c>
      <c r="C8411" s="1206">
        <v>110901796.56142327</v>
      </c>
      <c r="D8411" s="1206">
        <v>3630354.6137529081</v>
      </c>
      <c r="E8411" s="1206">
        <v>21353161.449085388</v>
      </c>
      <c r="F8411" s="1210">
        <v>135885312.62426156</v>
      </c>
    </row>
    <row r="8412" spans="2:6" ht="13.15" customHeight="1" x14ac:dyDescent="0.3">
      <c r="B8412" s="1172" t="s">
        <v>9157</v>
      </c>
      <c r="C8412" s="1207">
        <v>180125609.41370624</v>
      </c>
      <c r="D8412" s="1208">
        <v>3532074.5209458801</v>
      </c>
      <c r="E8412" s="1207">
        <v>15285378.387685774</v>
      </c>
      <c r="F8412" s="1211">
        <v>198943062.3223379</v>
      </c>
    </row>
    <row r="8413" spans="2:6" ht="13.15" customHeight="1" x14ac:dyDescent="0.3">
      <c r="B8413" s="1173" t="s">
        <v>9158</v>
      </c>
      <c r="C8413" s="1206">
        <v>73980499.924056813</v>
      </c>
      <c r="D8413" s="1206">
        <v>3582607.7129948558</v>
      </c>
      <c r="E8413" s="1206">
        <v>7113406.5823243242</v>
      </c>
      <c r="F8413" s="1210">
        <v>84676514.219375998</v>
      </c>
    </row>
    <row r="8414" spans="2:6" ht="13.15" customHeight="1" x14ac:dyDescent="0.3">
      <c r="B8414" s="1172" t="s">
        <v>9159</v>
      </c>
      <c r="C8414" s="1207">
        <v>163945609.37586921</v>
      </c>
      <c r="D8414" s="1208">
        <v>5615390.1480387598</v>
      </c>
      <c r="E8414" s="1207">
        <v>20113196.513354495</v>
      </c>
      <c r="F8414" s="1211">
        <v>189674196.03726244</v>
      </c>
    </row>
    <row r="8415" spans="2:6" ht="13.15" customHeight="1" x14ac:dyDescent="0.3">
      <c r="B8415" s="1173" t="s">
        <v>9160</v>
      </c>
      <c r="C8415" s="1206">
        <v>2152162.9768722765</v>
      </c>
      <c r="D8415" s="1206">
        <v>366270.65515197127</v>
      </c>
      <c r="E8415" s="1206">
        <v>1080566.8918928418</v>
      </c>
      <c r="F8415" s="1210">
        <v>3599000.5239170892</v>
      </c>
    </row>
    <row r="8416" spans="2:6" ht="13.15" customHeight="1" x14ac:dyDescent="0.3">
      <c r="B8416" s="1172" t="s">
        <v>9161</v>
      </c>
      <c r="C8416" s="1207">
        <v>816996266.35160303</v>
      </c>
      <c r="D8416" s="1208">
        <v>10830300.175631467</v>
      </c>
      <c r="E8416" s="1207">
        <v>142854800.50220314</v>
      </c>
      <c r="F8416" s="1211">
        <v>970681367.02943766</v>
      </c>
    </row>
    <row r="8417" spans="2:6" ht="13.15" customHeight="1" x14ac:dyDescent="0.3">
      <c r="B8417" s="1173" t="s">
        <v>9162</v>
      </c>
      <c r="C8417" s="1206">
        <v>139362042.36844829</v>
      </c>
      <c r="D8417" s="1206">
        <v>3143077.2979411953</v>
      </c>
      <c r="E8417" s="1206">
        <v>10533983.635811498</v>
      </c>
      <c r="F8417" s="1210">
        <v>153039103.302201</v>
      </c>
    </row>
    <row r="8418" spans="2:6" ht="13.15" customHeight="1" x14ac:dyDescent="0.3">
      <c r="B8418" s="1172" t="s">
        <v>9163</v>
      </c>
      <c r="C8418" s="1207">
        <v>108516011.52812237</v>
      </c>
      <c r="D8418" s="1208">
        <v>3291989.0880448557</v>
      </c>
      <c r="E8418" s="1207">
        <v>29195988.932226792</v>
      </c>
      <c r="F8418" s="1211">
        <v>141003989.54839402</v>
      </c>
    </row>
    <row r="8419" spans="2:6" ht="13.15" customHeight="1" x14ac:dyDescent="0.3">
      <c r="B8419" s="1173" t="s">
        <v>9164</v>
      </c>
      <c r="C8419" s="1206">
        <v>242218965.7897664</v>
      </c>
      <c r="D8419" s="1206">
        <v>10960594.473927611</v>
      </c>
      <c r="E8419" s="1206">
        <v>28189517.036101975</v>
      </c>
      <c r="F8419" s="1210">
        <v>281369077.29979599</v>
      </c>
    </row>
    <row r="8420" spans="2:6" ht="13.15" customHeight="1" x14ac:dyDescent="0.3">
      <c r="B8420" s="1172" t="s">
        <v>9165</v>
      </c>
      <c r="C8420" s="1207">
        <v>1625696287.1458678</v>
      </c>
      <c r="D8420" s="1208">
        <v>31039763.434919354</v>
      </c>
      <c r="E8420" s="1207">
        <v>266655410.92284599</v>
      </c>
      <c r="F8420" s="1211">
        <v>1923391461.5036333</v>
      </c>
    </row>
    <row r="8421" spans="2:6" ht="13.15" customHeight="1" x14ac:dyDescent="0.3">
      <c r="B8421" s="1173" t="s">
        <v>9166</v>
      </c>
      <c r="C8421" s="1206">
        <v>438115497.69539469</v>
      </c>
      <c r="D8421" s="1206">
        <v>7243161.2212443091</v>
      </c>
      <c r="E8421" s="1206">
        <v>55184839.205932066</v>
      </c>
      <c r="F8421" s="1210">
        <v>500543498.12257111</v>
      </c>
    </row>
    <row r="8422" spans="2:6" ht="13.15" customHeight="1" x14ac:dyDescent="0.3">
      <c r="B8422" s="1172" t="s">
        <v>9167</v>
      </c>
      <c r="C8422" s="1207">
        <v>50292233.807344593</v>
      </c>
      <c r="D8422" s="1208">
        <v>1983797.1826009997</v>
      </c>
      <c r="E8422" s="1207">
        <v>7365204.4036729885</v>
      </c>
      <c r="F8422" s="1211">
        <v>59641235.393618576</v>
      </c>
    </row>
    <row r="8423" spans="2:6" ht="13.15" customHeight="1" x14ac:dyDescent="0.3">
      <c r="B8423" s="1173" t="s">
        <v>9168</v>
      </c>
      <c r="C8423" s="1206">
        <v>325628184.29045916</v>
      </c>
      <c r="D8423" s="1206">
        <v>7992518.7845414355</v>
      </c>
      <c r="E8423" s="1206">
        <v>21651793.865492273</v>
      </c>
      <c r="F8423" s="1210">
        <v>355272496.94049287</v>
      </c>
    </row>
    <row r="8424" spans="2:6" ht="13.15" customHeight="1" x14ac:dyDescent="0.3">
      <c r="B8424" s="1172" t="s">
        <v>9169</v>
      </c>
      <c r="C8424" s="1207">
        <v>24087239.611092392</v>
      </c>
      <c r="D8424" s="1208">
        <v>192873.27491597197</v>
      </c>
      <c r="E8424" s="1207">
        <v>139469.80966666262</v>
      </c>
      <c r="F8424" s="1211">
        <v>24419582.695675027</v>
      </c>
    </row>
    <row r="8425" spans="2:6" ht="13.15" customHeight="1" x14ac:dyDescent="0.3">
      <c r="B8425" s="1173" t="s">
        <v>9170</v>
      </c>
      <c r="C8425" s="1206">
        <v>272666296.21818596</v>
      </c>
      <c r="D8425" s="1206">
        <v>7219885.838440354</v>
      </c>
      <c r="E8425" s="1206">
        <v>23583401.098298088</v>
      </c>
      <c r="F8425" s="1210">
        <v>303469583.15492439</v>
      </c>
    </row>
    <row r="8426" spans="2:6" ht="13.15" customHeight="1" x14ac:dyDescent="0.3">
      <c r="B8426" s="1172" t="s">
        <v>9171</v>
      </c>
      <c r="C8426" s="1207">
        <v>815128928.3950175</v>
      </c>
      <c r="D8426" s="1208">
        <v>14635783.047543526</v>
      </c>
      <c r="E8426" s="1207">
        <v>103399335.69173951</v>
      </c>
      <c r="F8426" s="1211">
        <v>933164047.13430059</v>
      </c>
    </row>
    <row r="8427" spans="2:6" ht="13.15" customHeight="1" x14ac:dyDescent="0.3">
      <c r="B8427" s="1173" t="s">
        <v>9172</v>
      </c>
      <c r="C8427" s="1206">
        <v>134243111.39503482</v>
      </c>
      <c r="D8427" s="1206">
        <v>4088755.819822351</v>
      </c>
      <c r="E8427" s="1206">
        <v>13933890.466499697</v>
      </c>
      <c r="F8427" s="1210">
        <v>152265757.68135685</v>
      </c>
    </row>
    <row r="8428" spans="2:6" ht="13.15" customHeight="1" x14ac:dyDescent="0.3">
      <c r="B8428" s="1172" t="s">
        <v>9173</v>
      </c>
      <c r="C8428" s="1207">
        <v>255920196.21193656</v>
      </c>
      <c r="D8428" s="1208">
        <v>6421641.5279479735</v>
      </c>
      <c r="E8428" s="1207">
        <v>46897153.600514263</v>
      </c>
      <c r="F8428" s="1211">
        <v>309238991.34039879</v>
      </c>
    </row>
    <row r="8429" spans="2:6" ht="13.15" customHeight="1" x14ac:dyDescent="0.3">
      <c r="B8429" s="1173" t="s">
        <v>9174</v>
      </c>
      <c r="C8429" s="1206">
        <v>146276763.69028336</v>
      </c>
      <c r="D8429" s="1206">
        <v>3811773.1355839847</v>
      </c>
      <c r="E8429" s="1206">
        <v>56491410.524647318</v>
      </c>
      <c r="F8429" s="1210">
        <v>206579947.35051468</v>
      </c>
    </row>
    <row r="8430" spans="2:6" ht="13.15" customHeight="1" x14ac:dyDescent="0.3">
      <c r="B8430" s="1172" t="s">
        <v>9175</v>
      </c>
      <c r="C8430" s="1207">
        <v>176669887.24763209</v>
      </c>
      <c r="D8430" s="1208">
        <v>5469335.0101172011</v>
      </c>
      <c r="E8430" s="1207">
        <v>12358063.544465266</v>
      </c>
      <c r="F8430" s="1211">
        <v>194497285.80221456</v>
      </c>
    </row>
    <row r="8431" spans="2:6" ht="13.15" customHeight="1" x14ac:dyDescent="0.3">
      <c r="B8431" s="1173" t="s">
        <v>9176</v>
      </c>
      <c r="C8431" s="1206">
        <v>230964144.71010458</v>
      </c>
      <c r="D8431" s="1206">
        <v>15799355.177245997</v>
      </c>
      <c r="E8431" s="1206">
        <v>30052155.407587159</v>
      </c>
      <c r="F8431" s="1210">
        <v>276815655.29493773</v>
      </c>
    </row>
    <row r="8432" spans="2:6" ht="13.15" customHeight="1" x14ac:dyDescent="0.3">
      <c r="B8432" s="1172" t="s">
        <v>9177</v>
      </c>
      <c r="C8432" s="1207">
        <v>1735500565.2446532</v>
      </c>
      <c r="D8432" s="1208">
        <v>16925481.240659881</v>
      </c>
      <c r="E8432" s="1207">
        <v>480606153.72378367</v>
      </c>
      <c r="F8432" s="1211">
        <v>2233032200.2090969</v>
      </c>
    </row>
    <row r="8433" spans="2:6" ht="13.15" customHeight="1" x14ac:dyDescent="0.3">
      <c r="B8433" s="1173" t="s">
        <v>9178</v>
      </c>
      <c r="C8433" s="1206">
        <v>214825243.58459082</v>
      </c>
      <c r="D8433" s="1206">
        <v>3674780.4804470362</v>
      </c>
      <c r="E8433" s="1206">
        <v>37219744.987257756</v>
      </c>
      <c r="F8433" s="1210">
        <v>255719769.0522956</v>
      </c>
    </row>
    <row r="8434" spans="2:6" ht="13.15" customHeight="1" x14ac:dyDescent="0.3">
      <c r="B8434" s="1172" t="s">
        <v>9179</v>
      </c>
      <c r="C8434" s="1207">
        <v>145400032.40780038</v>
      </c>
      <c r="D8434" s="1208">
        <v>8054661.5236359127</v>
      </c>
      <c r="E8434" s="1207">
        <v>69490968.530127317</v>
      </c>
      <c r="F8434" s="1211">
        <v>222945662.46156362</v>
      </c>
    </row>
    <row r="8435" spans="2:6" ht="13.15" customHeight="1" x14ac:dyDescent="0.3">
      <c r="B8435" s="1173" t="s">
        <v>9180</v>
      </c>
      <c r="C8435" s="1206">
        <v>189246700.5834845</v>
      </c>
      <c r="D8435" s="1206">
        <v>12832419.334297009</v>
      </c>
      <c r="E8435" s="1206">
        <v>99276669.712746412</v>
      </c>
      <c r="F8435" s="1210">
        <v>301355789.63052791</v>
      </c>
    </row>
    <row r="8436" spans="2:6" ht="13.15" customHeight="1" x14ac:dyDescent="0.3">
      <c r="B8436" s="1172" t="s">
        <v>9181</v>
      </c>
      <c r="C8436" s="1207">
        <v>217720463.97296783</v>
      </c>
      <c r="D8436" s="1208">
        <v>6088060.5428404976</v>
      </c>
      <c r="E8436" s="1207">
        <v>35779097.560707003</v>
      </c>
      <c r="F8436" s="1211">
        <v>259587622.07651535</v>
      </c>
    </row>
    <row r="8437" spans="2:6" ht="13.15" customHeight="1" x14ac:dyDescent="0.3">
      <c r="B8437" s="1173" t="s">
        <v>9182</v>
      </c>
      <c r="C8437" s="1206">
        <v>543564929.58276272</v>
      </c>
      <c r="D8437" s="1206">
        <v>6612066.2438507164</v>
      </c>
      <c r="E8437" s="1206">
        <v>157070959.16975686</v>
      </c>
      <c r="F8437" s="1210">
        <v>707247954.99637032</v>
      </c>
    </row>
    <row r="8438" spans="2:6" ht="13.15" customHeight="1" x14ac:dyDescent="0.3">
      <c r="B8438" s="1172" t="s">
        <v>9183</v>
      </c>
      <c r="C8438" s="1207">
        <v>186601077.57625961</v>
      </c>
      <c r="D8438" s="1208">
        <v>4076386.3751520505</v>
      </c>
      <c r="E8438" s="1207">
        <v>58715071.306404673</v>
      </c>
      <c r="F8438" s="1211">
        <v>249392535.25781634</v>
      </c>
    </row>
    <row r="8439" spans="2:6" ht="13.15" customHeight="1" x14ac:dyDescent="0.3">
      <c r="B8439" s="1173" t="s">
        <v>9184</v>
      </c>
      <c r="C8439" s="1206">
        <v>920586279.67412853</v>
      </c>
      <c r="D8439" s="1206">
        <v>25052318.96647324</v>
      </c>
      <c r="E8439" s="1206">
        <v>793848685.91861522</v>
      </c>
      <c r="F8439" s="1210">
        <v>1739487284.559217</v>
      </c>
    </row>
    <row r="8440" spans="2:6" ht="13.15" customHeight="1" x14ac:dyDescent="0.3">
      <c r="B8440" s="1172" t="s">
        <v>9185</v>
      </c>
      <c r="C8440" s="1207">
        <v>198083922.52163503</v>
      </c>
      <c r="D8440" s="1208">
        <v>2997627.2636838234</v>
      </c>
      <c r="E8440" s="1207">
        <v>49309639.208765261</v>
      </c>
      <c r="F8440" s="1211">
        <v>250391188.99408412</v>
      </c>
    </row>
    <row r="8441" spans="2:6" ht="13.15" customHeight="1" x14ac:dyDescent="0.3">
      <c r="B8441" s="1173" t="s">
        <v>9186</v>
      </c>
      <c r="C8441" s="1206">
        <v>198040365.86704654</v>
      </c>
      <c r="D8441" s="1206">
        <v>2968920.0200803992</v>
      </c>
      <c r="E8441" s="1206">
        <v>28464652.949599843</v>
      </c>
      <c r="F8441" s="1210">
        <v>229473938.83672675</v>
      </c>
    </row>
    <row r="8442" spans="2:6" ht="13.15" customHeight="1" x14ac:dyDescent="0.3">
      <c r="B8442" s="1172" t="s">
        <v>9187</v>
      </c>
      <c r="C8442" s="1207">
        <v>596050698.36177659</v>
      </c>
      <c r="D8442" s="1208">
        <v>16674518.013981672</v>
      </c>
      <c r="E8442" s="1207">
        <v>191330281.1433441</v>
      </c>
      <c r="F8442" s="1211">
        <v>804055497.51910233</v>
      </c>
    </row>
    <row r="8443" spans="2:6" ht="13.15" customHeight="1" x14ac:dyDescent="0.3">
      <c r="B8443" s="1173" t="s">
        <v>9188</v>
      </c>
      <c r="C8443" s="1206">
        <v>82405230.785368577</v>
      </c>
      <c r="D8443" s="1206">
        <v>542383.96578770678</v>
      </c>
      <c r="E8443" s="1206">
        <v>31172242.493664864</v>
      </c>
      <c r="F8443" s="1210">
        <v>114119857.24482115</v>
      </c>
    </row>
    <row r="8444" spans="2:6" ht="13.15" customHeight="1" x14ac:dyDescent="0.3">
      <c r="B8444" s="1172" t="s">
        <v>9189</v>
      </c>
      <c r="C8444" s="1207">
        <v>289344535.22966886</v>
      </c>
      <c r="D8444" s="1208">
        <v>5678335.0012927456</v>
      </c>
      <c r="E8444" s="1207">
        <v>47986385.264146715</v>
      </c>
      <c r="F8444" s="1211">
        <v>343009255.49510837</v>
      </c>
    </row>
    <row r="8445" spans="2:6" ht="13.15" customHeight="1" x14ac:dyDescent="0.3">
      <c r="B8445" s="1173" t="s">
        <v>9190</v>
      </c>
      <c r="C8445" s="1206">
        <v>166795224.99110359</v>
      </c>
      <c r="D8445" s="1206">
        <v>3821159.2784680431</v>
      </c>
      <c r="E8445" s="1206">
        <v>34829955.497498833</v>
      </c>
      <c r="F8445" s="1210">
        <v>205446339.76707047</v>
      </c>
    </row>
    <row r="8446" spans="2:6" ht="13.15" customHeight="1" x14ac:dyDescent="0.3">
      <c r="B8446" s="1172" t="s">
        <v>9191</v>
      </c>
      <c r="C8446" s="1207">
        <v>15089991.343231602</v>
      </c>
      <c r="D8446" s="1208">
        <v>402773.88549868303</v>
      </c>
      <c r="E8446" s="1207">
        <v>10970884.151627835</v>
      </c>
      <c r="F8446" s="1211">
        <v>26463649.380358122</v>
      </c>
    </row>
    <row r="8447" spans="2:6" ht="13.15" customHeight="1" x14ac:dyDescent="0.3">
      <c r="B8447" s="1173" t="s">
        <v>9192</v>
      </c>
      <c r="C8447" s="1206">
        <v>462580273.82666552</v>
      </c>
      <c r="D8447" s="1206">
        <v>14466649.53731332</v>
      </c>
      <c r="E8447" s="1206">
        <v>145095766.07184085</v>
      </c>
      <c r="F8447" s="1210">
        <v>622142689.43581975</v>
      </c>
    </row>
    <row r="8448" spans="2:6" ht="13.15" customHeight="1" x14ac:dyDescent="0.3">
      <c r="B8448" s="1172" t="s">
        <v>9193</v>
      </c>
      <c r="C8448" s="1207">
        <v>1493525052.4803765</v>
      </c>
      <c r="D8448" s="1208">
        <v>16795679.468602013</v>
      </c>
      <c r="E8448" s="1207">
        <v>571869635.81771398</v>
      </c>
      <c r="F8448" s="1211">
        <v>2082190367.7666924</v>
      </c>
    </row>
    <row r="8449" spans="2:6" ht="13.15" customHeight="1" x14ac:dyDescent="0.3">
      <c r="B8449" s="1173" t="s">
        <v>9194</v>
      </c>
      <c r="C8449" s="1206">
        <v>1242556933.8502946</v>
      </c>
      <c r="D8449" s="1206">
        <v>12783574.80363648</v>
      </c>
      <c r="E8449" s="1206">
        <v>529716852.69076216</v>
      </c>
      <c r="F8449" s="1210">
        <v>1785057361.3446932</v>
      </c>
    </row>
    <row r="8450" spans="2:6" ht="13.15" customHeight="1" x14ac:dyDescent="0.3">
      <c r="B8450" s="1172" t="s">
        <v>9195</v>
      </c>
      <c r="C8450" s="1207">
        <v>2861488421.9525032</v>
      </c>
      <c r="D8450" s="1208">
        <v>40907231.103398815</v>
      </c>
      <c r="E8450" s="1207">
        <v>262541750.54741678</v>
      </c>
      <c r="F8450" s="1211">
        <v>3164937403.6033187</v>
      </c>
    </row>
    <row r="8451" spans="2:6" ht="13.15" customHeight="1" x14ac:dyDescent="0.3">
      <c r="B8451" s="1173" t="s">
        <v>9196</v>
      </c>
      <c r="C8451" s="1206">
        <v>2873614785.7476444</v>
      </c>
      <c r="D8451" s="1206">
        <v>35064139.039307564</v>
      </c>
      <c r="E8451" s="1206">
        <v>342252876.98117006</v>
      </c>
      <c r="F8451" s="1210">
        <v>3250931801.7681222</v>
      </c>
    </row>
    <row r="8452" spans="2:6" ht="13.15" customHeight="1" x14ac:dyDescent="0.3">
      <c r="B8452" s="1172" t="s">
        <v>9197</v>
      </c>
      <c r="C8452" s="1207">
        <v>2007343108.1802945</v>
      </c>
      <c r="D8452" s="1208">
        <v>21922005.134192977</v>
      </c>
      <c r="E8452" s="1207">
        <v>275640835.54407263</v>
      </c>
      <c r="F8452" s="1211">
        <v>2304905948.8585601</v>
      </c>
    </row>
    <row r="8453" spans="2:6" ht="13.15" customHeight="1" x14ac:dyDescent="0.3">
      <c r="B8453" s="1173" t="s">
        <v>9198</v>
      </c>
      <c r="C8453" s="1206">
        <v>2790014409.5152144</v>
      </c>
      <c r="D8453" s="1206">
        <v>38654613.099936888</v>
      </c>
      <c r="E8453" s="1206">
        <v>207908460.67895976</v>
      </c>
      <c r="F8453" s="1210">
        <v>3036577483.2941113</v>
      </c>
    </row>
    <row r="8454" spans="2:6" ht="13.15" customHeight="1" x14ac:dyDescent="0.3">
      <c r="B8454" s="1172" t="s">
        <v>9199</v>
      </c>
      <c r="C8454" s="1207">
        <v>2099876012.134268</v>
      </c>
      <c r="D8454" s="1208">
        <v>22837034.451873999</v>
      </c>
      <c r="E8454" s="1207">
        <v>308708205.45958102</v>
      </c>
      <c r="F8454" s="1211">
        <v>2431421252.045723</v>
      </c>
    </row>
    <row r="8455" spans="2:6" ht="13.15" customHeight="1" x14ac:dyDescent="0.3">
      <c r="B8455" s="1173" t="s">
        <v>9200</v>
      </c>
      <c r="C8455" s="1206">
        <v>3847312329.6072755</v>
      </c>
      <c r="D8455" s="1206">
        <v>56783673.673026964</v>
      </c>
      <c r="E8455" s="1206">
        <v>961971039.44713449</v>
      </c>
      <c r="F8455" s="1210">
        <v>4866067042.727437</v>
      </c>
    </row>
    <row r="8456" spans="2:6" ht="13.15" customHeight="1" x14ac:dyDescent="0.3">
      <c r="B8456" s="1172" t="s">
        <v>9201</v>
      </c>
      <c r="C8456" s="1207">
        <v>4074390.5107136611</v>
      </c>
      <c r="D8456" s="1208">
        <v>506091.81811454956</v>
      </c>
      <c r="E8456" s="1207">
        <v>49542621.896300465</v>
      </c>
      <c r="F8456" s="1211">
        <v>54123104.225128673</v>
      </c>
    </row>
    <row r="8457" spans="2:6" ht="13.15" customHeight="1" x14ac:dyDescent="0.3">
      <c r="B8457" s="1173" t="s">
        <v>12628</v>
      </c>
      <c r="C8457" s="1206">
        <v>0</v>
      </c>
      <c r="D8457" s="1206">
        <v>17730.94457858782</v>
      </c>
      <c r="E8457" s="1206">
        <v>0</v>
      </c>
      <c r="F8457" s="1210">
        <v>17730.94457858782</v>
      </c>
    </row>
    <row r="8458" spans="2:6" ht="13.15" customHeight="1" x14ac:dyDescent="0.3">
      <c r="B8458" s="1172" t="s">
        <v>9202</v>
      </c>
      <c r="C8458" s="1207">
        <v>551216.97358415055</v>
      </c>
      <c r="D8458" s="1208">
        <v>15648.262199515599</v>
      </c>
      <c r="E8458" s="1207">
        <v>0</v>
      </c>
      <c r="F8458" s="1211">
        <v>566865.23578366614</v>
      </c>
    </row>
    <row r="8459" spans="2:6" ht="13.15" customHeight="1" x14ac:dyDescent="0.3">
      <c r="B8459" s="1173" t="s">
        <v>9203</v>
      </c>
      <c r="C8459" s="1206">
        <v>1028565.137976073</v>
      </c>
      <c r="D8459" s="1206">
        <v>24443.373597624643</v>
      </c>
      <c r="E8459" s="1206">
        <v>257639.44919831038</v>
      </c>
      <c r="F8459" s="1210">
        <v>1310647.9607720082</v>
      </c>
    </row>
    <row r="8460" spans="2:6" ht="13.15" customHeight="1" x14ac:dyDescent="0.3">
      <c r="B8460" s="1172" t="s">
        <v>9204</v>
      </c>
      <c r="C8460" s="1207">
        <v>156968761.79121986</v>
      </c>
      <c r="D8460" s="1208">
        <v>4532057.5786435213</v>
      </c>
      <c r="E8460" s="1207">
        <v>102315843.85163489</v>
      </c>
      <c r="F8460" s="1211">
        <v>263816663.22149828</v>
      </c>
    </row>
    <row r="8461" spans="2:6" ht="13.15" customHeight="1" x14ac:dyDescent="0.3">
      <c r="B8461" s="1173" t="s">
        <v>9205</v>
      </c>
      <c r="C8461" s="1206">
        <v>63476928.730117165</v>
      </c>
      <c r="D8461" s="1206">
        <v>3735417.4964701612</v>
      </c>
      <c r="E8461" s="1206">
        <v>14729654.174786795</v>
      </c>
      <c r="F8461" s="1210">
        <v>81942000.401374117</v>
      </c>
    </row>
    <row r="8462" spans="2:6" ht="13.15" customHeight="1" x14ac:dyDescent="0.3">
      <c r="B8462" s="1172" t="s">
        <v>9206</v>
      </c>
      <c r="C8462" s="1207">
        <v>12967867.438489253</v>
      </c>
      <c r="D8462" s="1208">
        <v>1216990.118290026</v>
      </c>
      <c r="E8462" s="1207">
        <v>33250525.369982053</v>
      </c>
      <c r="F8462" s="1211">
        <v>47435382.926761329</v>
      </c>
    </row>
    <row r="8463" spans="2:6" ht="13.15" customHeight="1" x14ac:dyDescent="0.3">
      <c r="B8463" s="1173" t="s">
        <v>9207</v>
      </c>
      <c r="C8463" s="1206">
        <v>27427174.808229364</v>
      </c>
      <c r="D8463" s="1206">
        <v>1413071.8498440285</v>
      </c>
      <c r="E8463" s="1206">
        <v>7728998.257078574</v>
      </c>
      <c r="F8463" s="1210">
        <v>36569244.915151969</v>
      </c>
    </row>
    <row r="8464" spans="2:6" ht="13.15" customHeight="1" x14ac:dyDescent="0.3">
      <c r="B8464" s="1172" t="s">
        <v>9208</v>
      </c>
      <c r="C8464" s="1207">
        <v>69730927.006330863</v>
      </c>
      <c r="D8464" s="1208">
        <v>2238742.8357202667</v>
      </c>
      <c r="E8464" s="1207">
        <v>46848037.62629091</v>
      </c>
      <c r="F8464" s="1211">
        <v>118817707.46834204</v>
      </c>
    </row>
    <row r="8465" spans="2:6" ht="13.15" customHeight="1" x14ac:dyDescent="0.3">
      <c r="B8465" s="1173" t="s">
        <v>9209</v>
      </c>
      <c r="C8465" s="1206">
        <v>845872.96293133823</v>
      </c>
      <c r="D8465" s="1206">
        <v>5910.3148595292741</v>
      </c>
      <c r="E8465" s="1206">
        <v>0</v>
      </c>
      <c r="F8465" s="1210">
        <v>851783.27779086749</v>
      </c>
    </row>
    <row r="8466" spans="2:6" ht="13.15" customHeight="1" x14ac:dyDescent="0.3">
      <c r="B8466" s="1172" t="s">
        <v>9210</v>
      </c>
      <c r="C8466" s="1207">
        <v>193301565.69731364</v>
      </c>
      <c r="D8466" s="1208">
        <v>6677065.6351273013</v>
      </c>
      <c r="E8466" s="1207">
        <v>40001708.09466055</v>
      </c>
      <c r="F8466" s="1211">
        <v>239980339.42710149</v>
      </c>
    </row>
    <row r="8467" spans="2:6" ht="13.15" customHeight="1" x14ac:dyDescent="0.3">
      <c r="B8467" s="1173" t="s">
        <v>9211</v>
      </c>
      <c r="C8467" s="1206">
        <v>135705058.41910359</v>
      </c>
      <c r="D8467" s="1206">
        <v>7095220.4114389988</v>
      </c>
      <c r="E8467" s="1206">
        <v>29892776.472835213</v>
      </c>
      <c r="F8467" s="1210">
        <v>172693055.30337781</v>
      </c>
    </row>
    <row r="8468" spans="2:6" ht="13.15" customHeight="1" x14ac:dyDescent="0.3">
      <c r="B8468" s="1172" t="s">
        <v>9212</v>
      </c>
      <c r="C8468" s="1207">
        <v>45518752.163425364</v>
      </c>
      <c r="D8468" s="1208">
        <v>2970158.3717652503</v>
      </c>
      <c r="E8468" s="1207">
        <v>16023284.507653367</v>
      </c>
      <c r="F8468" s="1211">
        <v>64512195.042843983</v>
      </c>
    </row>
    <row r="8469" spans="2:6" ht="13.15" customHeight="1" x14ac:dyDescent="0.3">
      <c r="B8469" s="1173" t="s">
        <v>9213</v>
      </c>
      <c r="C8469" s="1206">
        <v>2519049.2805682421</v>
      </c>
      <c r="D8469" s="1206">
        <v>162969.89616240122</v>
      </c>
      <c r="E8469" s="1206">
        <v>3483102.60387536</v>
      </c>
      <c r="F8469" s="1210">
        <v>6165121.7806060035</v>
      </c>
    </row>
    <row r="8470" spans="2:6" ht="13.15" customHeight="1" x14ac:dyDescent="0.3">
      <c r="B8470" s="1172" t="s">
        <v>9214</v>
      </c>
      <c r="C8470" s="1207">
        <v>12143977.614707537</v>
      </c>
      <c r="D8470" s="1208">
        <v>859852.30681385077</v>
      </c>
      <c r="E8470" s="1207">
        <v>2060004.2803620477</v>
      </c>
      <c r="F8470" s="1211">
        <v>15063834.201883435</v>
      </c>
    </row>
    <row r="8471" spans="2:6" ht="13.15" customHeight="1" x14ac:dyDescent="0.3">
      <c r="B8471" s="1173" t="s">
        <v>9215</v>
      </c>
      <c r="C8471" s="1206">
        <v>2193534.9716694024</v>
      </c>
      <c r="D8471" s="1206">
        <v>399241.7687612024</v>
      </c>
      <c r="E8471" s="1206">
        <v>1371669.2170713781</v>
      </c>
      <c r="F8471" s="1210">
        <v>3964445.9575019828</v>
      </c>
    </row>
    <row r="8472" spans="2:6" ht="13.15" customHeight="1" x14ac:dyDescent="0.3">
      <c r="B8472" s="1172" t="s">
        <v>9216</v>
      </c>
      <c r="C8472" s="1207">
        <v>180234.43277955873</v>
      </c>
      <c r="D8472" s="1208">
        <v>8865.4722892939117</v>
      </c>
      <c r="E8472" s="1207">
        <v>0</v>
      </c>
      <c r="F8472" s="1211">
        <v>189099.90506885265</v>
      </c>
    </row>
    <row r="8473" spans="2:6" ht="13.15" customHeight="1" x14ac:dyDescent="0.3">
      <c r="B8473" s="1173" t="s">
        <v>9217</v>
      </c>
      <c r="C8473" s="1206">
        <v>14797929.637386544</v>
      </c>
      <c r="D8473" s="1206">
        <v>1171466.6216934135</v>
      </c>
      <c r="E8473" s="1206">
        <v>8642682.9464353416</v>
      </c>
      <c r="F8473" s="1210">
        <v>24612079.205515299</v>
      </c>
    </row>
    <row r="8474" spans="2:6" ht="13.15" customHeight="1" x14ac:dyDescent="0.3">
      <c r="B8474" s="1172" t="s">
        <v>9218</v>
      </c>
      <c r="C8474" s="1207">
        <v>2665011.8628722928</v>
      </c>
      <c r="D8474" s="1208">
        <v>700850.76491427631</v>
      </c>
      <c r="E8474" s="1207">
        <v>2847184.4810039015</v>
      </c>
      <c r="F8474" s="1211">
        <v>6213047.1087904703</v>
      </c>
    </row>
    <row r="8475" spans="2:6" ht="13.15" customHeight="1" x14ac:dyDescent="0.3">
      <c r="B8475" s="1173" t="s">
        <v>9219</v>
      </c>
      <c r="C8475" s="1206">
        <v>44251922.566964202</v>
      </c>
      <c r="D8475" s="1206">
        <v>1927241.0982666011</v>
      </c>
      <c r="E8475" s="1206">
        <v>15458664.313451087</v>
      </c>
      <c r="F8475" s="1210">
        <v>61637827.978681892</v>
      </c>
    </row>
    <row r="8476" spans="2:6" ht="13.15" customHeight="1" x14ac:dyDescent="0.3">
      <c r="B8476" s="1172" t="s">
        <v>9220</v>
      </c>
      <c r="C8476" s="1207">
        <v>62727726.962949395</v>
      </c>
      <c r="D8476" s="1208">
        <v>3198169.8757389504</v>
      </c>
      <c r="E8476" s="1207">
        <v>41132439.391415961</v>
      </c>
      <c r="F8476" s="1211">
        <v>107058336.2301043</v>
      </c>
    </row>
    <row r="8477" spans="2:6" ht="13.15" customHeight="1" x14ac:dyDescent="0.3">
      <c r="B8477" s="1173" t="s">
        <v>9221</v>
      </c>
      <c r="C8477" s="1206">
        <v>28859355.842642073</v>
      </c>
      <c r="D8477" s="1206">
        <v>1561772.5572741374</v>
      </c>
      <c r="E8477" s="1206">
        <v>8199515.9283798691</v>
      </c>
      <c r="F8477" s="1210">
        <v>38620644.32829608</v>
      </c>
    </row>
    <row r="8478" spans="2:6" ht="13.15" customHeight="1" x14ac:dyDescent="0.3">
      <c r="B8478" s="1172" t="s">
        <v>9222</v>
      </c>
      <c r="C8478" s="1207">
        <v>7108882.9607840488</v>
      </c>
      <c r="D8478" s="1208">
        <v>234878.72695334058</v>
      </c>
      <c r="E8478" s="1207">
        <v>4553914.6352426009</v>
      </c>
      <c r="F8478" s="1211">
        <v>11897676.32297999</v>
      </c>
    </row>
    <row r="8479" spans="2:6" ht="13.15" customHeight="1" x14ac:dyDescent="0.3">
      <c r="B8479" s="1173" t="s">
        <v>9223</v>
      </c>
      <c r="C8479" s="1206">
        <v>12413783.098929061</v>
      </c>
      <c r="D8479" s="1206">
        <v>591594.37308240635</v>
      </c>
      <c r="E8479" s="1206">
        <v>1866818.9069979894</v>
      </c>
      <c r="F8479" s="1210">
        <v>14872196.379009457</v>
      </c>
    </row>
    <row r="8480" spans="2:6" ht="13.15" customHeight="1" x14ac:dyDescent="0.3">
      <c r="B8480" s="1172" t="s">
        <v>9224</v>
      </c>
      <c r="C8480" s="1207">
        <v>8192747.2997265775</v>
      </c>
      <c r="D8480" s="1208">
        <v>107173.7094527975</v>
      </c>
      <c r="E8480" s="1207">
        <v>1063032.8387961916</v>
      </c>
      <c r="F8480" s="1211">
        <v>9362953.847975567</v>
      </c>
    </row>
    <row r="8481" spans="2:6" ht="13.15" customHeight="1" x14ac:dyDescent="0.3">
      <c r="B8481" s="1173" t="s">
        <v>9225</v>
      </c>
      <c r="C8481" s="1206">
        <v>27997780.637460999</v>
      </c>
      <c r="D8481" s="1206">
        <v>1139396.1274913487</v>
      </c>
      <c r="E8481" s="1206">
        <v>5462929.6415642062</v>
      </c>
      <c r="F8481" s="1210">
        <v>34600106.406516552</v>
      </c>
    </row>
    <row r="8482" spans="2:6" ht="13.15" customHeight="1" x14ac:dyDescent="0.3">
      <c r="B8482" s="1172" t="s">
        <v>9226</v>
      </c>
      <c r="C8482" s="1207">
        <v>10747843.466850733</v>
      </c>
      <c r="D8482" s="1208">
        <v>417873.3327469565</v>
      </c>
      <c r="E8482" s="1207">
        <v>2076982.6768464795</v>
      </c>
      <c r="F8482" s="1211">
        <v>13242699.47644417</v>
      </c>
    </row>
    <row r="8483" spans="2:6" ht="13.15" customHeight="1" x14ac:dyDescent="0.3">
      <c r="B8483" s="1173" t="s">
        <v>9227</v>
      </c>
      <c r="C8483" s="1206">
        <v>283056265.10297954</v>
      </c>
      <c r="D8483" s="1206">
        <v>9955531.3598864283</v>
      </c>
      <c r="E8483" s="1206">
        <v>79784309.826261833</v>
      </c>
      <c r="F8483" s="1210">
        <v>372796106.28912777</v>
      </c>
    </row>
    <row r="8484" spans="2:6" ht="13.15" customHeight="1" x14ac:dyDescent="0.3">
      <c r="B8484" s="1172" t="s">
        <v>9228</v>
      </c>
      <c r="C8484" s="1207">
        <v>55661717.950568974</v>
      </c>
      <c r="D8484" s="1208">
        <v>1627264.4747890166</v>
      </c>
      <c r="E8484" s="1207">
        <v>26660651.21270337</v>
      </c>
      <c r="F8484" s="1211">
        <v>83949633.63806136</v>
      </c>
    </row>
    <row r="8485" spans="2:6" ht="13.15" customHeight="1" x14ac:dyDescent="0.3">
      <c r="B8485" s="1173" t="s">
        <v>9229</v>
      </c>
      <c r="C8485" s="1206">
        <v>598232763.86954188</v>
      </c>
      <c r="D8485" s="1206">
        <v>34200079.151200838</v>
      </c>
      <c r="E8485" s="1206">
        <v>667508637.11076105</v>
      </c>
      <c r="F8485" s="1210">
        <v>1299941480.1315038</v>
      </c>
    </row>
    <row r="8486" spans="2:6" ht="13.15" customHeight="1" x14ac:dyDescent="0.3">
      <c r="B8486" s="1172" t="s">
        <v>9230</v>
      </c>
      <c r="C8486" s="1207">
        <v>902118940.8348341</v>
      </c>
      <c r="D8486" s="1208">
        <v>17631989.021225408</v>
      </c>
      <c r="E8486" s="1207">
        <v>204511960.06264499</v>
      </c>
      <c r="F8486" s="1211">
        <v>1124262889.9187045</v>
      </c>
    </row>
    <row r="8487" spans="2:6" ht="13.15" customHeight="1" x14ac:dyDescent="0.3">
      <c r="B8487" s="1173" t="s">
        <v>9231</v>
      </c>
      <c r="C8487" s="1206">
        <v>776919.63826946169</v>
      </c>
      <c r="D8487" s="1206">
        <v>12552.382987381219</v>
      </c>
      <c r="E8487" s="1206">
        <v>246.95849431901306</v>
      </c>
      <c r="F8487" s="1210">
        <v>789718.97975116188</v>
      </c>
    </row>
    <row r="8488" spans="2:6" ht="13.15" customHeight="1" x14ac:dyDescent="0.3">
      <c r="B8488" s="1172" t="s">
        <v>9232</v>
      </c>
      <c r="C8488" s="1207">
        <v>376907338.15850884</v>
      </c>
      <c r="D8488" s="1208">
        <v>8545400.5952939279</v>
      </c>
      <c r="E8488" s="1207">
        <v>66892911.313327119</v>
      </c>
      <c r="F8488" s="1211">
        <v>452345650.06712991</v>
      </c>
    </row>
    <row r="8489" spans="2:6" ht="13.15" customHeight="1" x14ac:dyDescent="0.3">
      <c r="B8489" s="1173" t="s">
        <v>9233</v>
      </c>
      <c r="C8489" s="1206">
        <v>735267051.23039472</v>
      </c>
      <c r="D8489" s="1206">
        <v>24754537.602800623</v>
      </c>
      <c r="E8489" s="1206">
        <v>364070245.9393068</v>
      </c>
      <c r="F8489" s="1210">
        <v>1124091834.7725022</v>
      </c>
    </row>
    <row r="8490" spans="2:6" ht="13.15" customHeight="1" x14ac:dyDescent="0.3">
      <c r="B8490" s="1172" t="s">
        <v>9234</v>
      </c>
      <c r="C8490" s="1207">
        <v>106507626.4737629</v>
      </c>
      <c r="D8490" s="1208">
        <v>2764971.9408919262</v>
      </c>
      <c r="E8490" s="1207">
        <v>7093095.1994811883</v>
      </c>
      <c r="F8490" s="1211">
        <v>116365693.61413601</v>
      </c>
    </row>
    <row r="8491" spans="2:6" ht="13.15" customHeight="1" x14ac:dyDescent="0.3">
      <c r="B8491" s="1173" t="s">
        <v>9235</v>
      </c>
      <c r="C8491" s="1206">
        <v>304567244.65522009</v>
      </c>
      <c r="D8491" s="1206">
        <v>4998719.1533380663</v>
      </c>
      <c r="E8491" s="1206">
        <v>3879691.5573283816</v>
      </c>
      <c r="F8491" s="1210">
        <v>313445655.36588657</v>
      </c>
    </row>
    <row r="8492" spans="2:6" ht="13.15" customHeight="1" x14ac:dyDescent="0.3">
      <c r="B8492" s="1172" t="s">
        <v>9236</v>
      </c>
      <c r="C8492" s="1207">
        <v>100172522.70279837</v>
      </c>
      <c r="D8492" s="1208">
        <v>2536932.2925617564</v>
      </c>
      <c r="E8492" s="1207">
        <v>8275009.4959876584</v>
      </c>
      <c r="F8492" s="1211">
        <v>110984464.49134777</v>
      </c>
    </row>
    <row r="8493" spans="2:6" ht="13.15" customHeight="1" x14ac:dyDescent="0.3">
      <c r="B8493" s="1173" t="s">
        <v>9237</v>
      </c>
      <c r="C8493" s="1206">
        <v>57530967.484472103</v>
      </c>
      <c r="D8493" s="1206">
        <v>1392906.4184304434</v>
      </c>
      <c r="E8493" s="1206">
        <v>20327956.282504506</v>
      </c>
      <c r="F8493" s="1210">
        <v>79251830.185407043</v>
      </c>
    </row>
    <row r="8494" spans="2:6" ht="13.15" customHeight="1" x14ac:dyDescent="0.3">
      <c r="B8494" s="1172" t="s">
        <v>9238</v>
      </c>
      <c r="C8494" s="1207">
        <v>416335122.28264403</v>
      </c>
      <c r="D8494" s="1208">
        <v>10499618.059240805</v>
      </c>
      <c r="E8494" s="1207">
        <v>48448734.861756623</v>
      </c>
      <c r="F8494" s="1211">
        <v>475283475.20364147</v>
      </c>
    </row>
    <row r="8495" spans="2:6" ht="13.15" customHeight="1" x14ac:dyDescent="0.3">
      <c r="B8495" s="1173" t="s">
        <v>9239</v>
      </c>
      <c r="C8495" s="1206">
        <v>86020.979281153035</v>
      </c>
      <c r="D8495" s="1206">
        <v>0</v>
      </c>
      <c r="E8495" s="1206">
        <v>0</v>
      </c>
      <c r="F8495" s="1210">
        <v>86020.979281153035</v>
      </c>
    </row>
    <row r="8496" spans="2:6" ht="13.15" customHeight="1" x14ac:dyDescent="0.3">
      <c r="B8496" s="1172" t="s">
        <v>9240</v>
      </c>
      <c r="C8496" s="1207">
        <v>89985863.719829425</v>
      </c>
      <c r="D8496" s="1208">
        <v>3529330.4461896676</v>
      </c>
      <c r="E8496" s="1207">
        <v>37144999.342987314</v>
      </c>
      <c r="F8496" s="1211">
        <v>130660193.50900641</v>
      </c>
    </row>
    <row r="8497" spans="2:6" ht="13.15" customHeight="1" x14ac:dyDescent="0.3">
      <c r="B8497" s="1173" t="s">
        <v>9241</v>
      </c>
      <c r="C8497" s="1206">
        <v>38890630.897957094</v>
      </c>
      <c r="D8497" s="1206">
        <v>1624815.9157757824</v>
      </c>
      <c r="E8497" s="1206">
        <v>11338975.787410323</v>
      </c>
      <c r="F8497" s="1210">
        <v>51854422.601143196</v>
      </c>
    </row>
    <row r="8498" spans="2:6" ht="13.15" customHeight="1" x14ac:dyDescent="0.3">
      <c r="B8498" s="1172" t="s">
        <v>9242</v>
      </c>
      <c r="C8498" s="1207">
        <v>21520810.521301042</v>
      </c>
      <c r="D8498" s="1208">
        <v>1266017.5872676454</v>
      </c>
      <c r="E8498" s="1207">
        <v>4331096.8796775565</v>
      </c>
      <c r="F8498" s="1211">
        <v>27117924.988246243</v>
      </c>
    </row>
    <row r="8499" spans="2:6" ht="13.15" customHeight="1" x14ac:dyDescent="0.3">
      <c r="B8499" s="1173" t="s">
        <v>9243</v>
      </c>
      <c r="C8499" s="1206">
        <v>219018151.88898072</v>
      </c>
      <c r="D8499" s="1206">
        <v>9401467.4861620329</v>
      </c>
      <c r="E8499" s="1206">
        <v>67987767.358549863</v>
      </c>
      <c r="F8499" s="1210">
        <v>296407386.73369265</v>
      </c>
    </row>
    <row r="8500" spans="2:6" ht="13.15" customHeight="1" x14ac:dyDescent="0.3">
      <c r="B8500" s="1172" t="s">
        <v>9244</v>
      </c>
      <c r="C8500" s="1207">
        <v>34408118.629987322</v>
      </c>
      <c r="D8500" s="1208">
        <v>2765365.9618825619</v>
      </c>
      <c r="E8500" s="1207">
        <v>6752215.6724232947</v>
      </c>
      <c r="F8500" s="1211">
        <v>43925700.264293179</v>
      </c>
    </row>
    <row r="8501" spans="2:6" ht="13.15" customHeight="1" x14ac:dyDescent="0.3">
      <c r="B8501" s="1173" t="s">
        <v>9245</v>
      </c>
      <c r="C8501" s="1206">
        <v>48627659.587635815</v>
      </c>
      <c r="D8501" s="1206">
        <v>1932588.5259966524</v>
      </c>
      <c r="E8501" s="1206">
        <v>19016043.326035719</v>
      </c>
      <c r="F8501" s="1210">
        <v>69576291.439668193</v>
      </c>
    </row>
    <row r="8502" spans="2:6" ht="13.15" customHeight="1" x14ac:dyDescent="0.3">
      <c r="B8502" s="1172" t="s">
        <v>9246</v>
      </c>
      <c r="C8502" s="1207">
        <v>22659700.978736114</v>
      </c>
      <c r="D8502" s="1208">
        <v>1810484.2354344234</v>
      </c>
      <c r="E8502" s="1207">
        <v>8535379.4806537312</v>
      </c>
      <c r="F8502" s="1211">
        <v>33005564.694824271</v>
      </c>
    </row>
    <row r="8503" spans="2:6" ht="13.15" customHeight="1" x14ac:dyDescent="0.3">
      <c r="B8503" s="1173" t="s">
        <v>9247</v>
      </c>
      <c r="C8503" s="1206">
        <v>44581260.03049776</v>
      </c>
      <c r="D8503" s="1206">
        <v>2388794.4722611252</v>
      </c>
      <c r="E8503" s="1206">
        <v>21128966.158828214</v>
      </c>
      <c r="F8503" s="1210">
        <v>68099020.661587089</v>
      </c>
    </row>
    <row r="8504" spans="2:6" ht="13.15" customHeight="1" x14ac:dyDescent="0.3">
      <c r="B8504" s="1172" t="s">
        <v>9248</v>
      </c>
      <c r="C8504" s="1207">
        <v>27088142.916872043</v>
      </c>
      <c r="D8504" s="1208">
        <v>815299.79051558988</v>
      </c>
      <c r="E8504" s="1207">
        <v>8888079.840670405</v>
      </c>
      <c r="F8504" s="1211">
        <v>36791522.54805804</v>
      </c>
    </row>
    <row r="8505" spans="2:6" ht="13.15" customHeight="1" x14ac:dyDescent="0.3">
      <c r="B8505" s="1173" t="s">
        <v>9249</v>
      </c>
      <c r="C8505" s="1206">
        <v>45335104.199721962</v>
      </c>
      <c r="D8505" s="1206">
        <v>1921654.4435065219</v>
      </c>
      <c r="E8505" s="1206">
        <v>14442933.024426347</v>
      </c>
      <c r="F8505" s="1210">
        <v>61699691.667654835</v>
      </c>
    </row>
    <row r="8506" spans="2:6" ht="13.15" customHeight="1" x14ac:dyDescent="0.3">
      <c r="B8506" s="1172" t="s">
        <v>9250</v>
      </c>
      <c r="C8506" s="1207">
        <v>122896124.98042899</v>
      </c>
      <c r="D8506" s="1208">
        <v>6063997.1180552691</v>
      </c>
      <c r="E8506" s="1207">
        <v>25529236.26272925</v>
      </c>
      <c r="F8506" s="1211">
        <v>154489358.36121351</v>
      </c>
    </row>
    <row r="8507" spans="2:6" ht="13.15" customHeight="1" x14ac:dyDescent="0.3">
      <c r="B8507" s="1173" t="s">
        <v>9251</v>
      </c>
      <c r="C8507" s="1206">
        <v>24280855.085093461</v>
      </c>
      <c r="D8507" s="1206">
        <v>666964.95971964172</v>
      </c>
      <c r="E8507" s="1206">
        <v>3027772.8799746796</v>
      </c>
      <c r="F8507" s="1210">
        <v>27975592.924787782</v>
      </c>
    </row>
    <row r="8508" spans="2:6" ht="13.15" customHeight="1" x14ac:dyDescent="0.3">
      <c r="B8508" s="1172" t="s">
        <v>9252</v>
      </c>
      <c r="C8508" s="1207">
        <v>5294659.5453734463</v>
      </c>
      <c r="D8508" s="1208">
        <v>240606.10349578928</v>
      </c>
      <c r="E8508" s="1207">
        <v>691236.82559891755</v>
      </c>
      <c r="F8508" s="1211">
        <v>6226502.4744681539</v>
      </c>
    </row>
    <row r="8509" spans="2:6" ht="13.15" customHeight="1" x14ac:dyDescent="0.3">
      <c r="B8509" s="1173" t="s">
        <v>9253</v>
      </c>
      <c r="C8509" s="1206">
        <v>12636754.938875288</v>
      </c>
      <c r="D8509" s="1206">
        <v>404167.03114414337</v>
      </c>
      <c r="E8509" s="1206">
        <v>2845147.0734257698</v>
      </c>
      <c r="F8509" s="1210">
        <v>15886069.043445202</v>
      </c>
    </row>
    <row r="8510" spans="2:6" ht="13.15" customHeight="1" x14ac:dyDescent="0.3">
      <c r="B8510" s="1172" t="s">
        <v>9254</v>
      </c>
      <c r="C8510" s="1207">
        <v>67871918.065199316</v>
      </c>
      <c r="D8510" s="1208">
        <v>3001468.9683425189</v>
      </c>
      <c r="E8510" s="1207">
        <v>19344112.043586377</v>
      </c>
      <c r="F8510" s="1211">
        <v>90217499.077128202</v>
      </c>
    </row>
    <row r="8511" spans="2:6" ht="13.15" customHeight="1" x14ac:dyDescent="0.3">
      <c r="B8511" s="1173" t="s">
        <v>9255</v>
      </c>
      <c r="C8511" s="1206">
        <v>25920032.634728767</v>
      </c>
      <c r="D8511" s="1206">
        <v>1492284.1411399574</v>
      </c>
      <c r="E8511" s="1206">
        <v>7460060.4567651665</v>
      </c>
      <c r="F8511" s="1210">
        <v>34872377.232633889</v>
      </c>
    </row>
    <row r="8512" spans="2:6" ht="13.15" customHeight="1" x14ac:dyDescent="0.3">
      <c r="B8512" s="1172" t="s">
        <v>9256</v>
      </c>
      <c r="C8512" s="1207">
        <v>16540468.903396191</v>
      </c>
      <c r="D8512" s="1208">
        <v>523864.97922784847</v>
      </c>
      <c r="E8512" s="1207">
        <v>3573921.5901611773</v>
      </c>
      <c r="F8512" s="1211">
        <v>20638255.47278522</v>
      </c>
    </row>
    <row r="8513" spans="2:6" ht="13.15" customHeight="1" x14ac:dyDescent="0.3">
      <c r="B8513" s="1173" t="s">
        <v>9257</v>
      </c>
      <c r="C8513" s="1206">
        <v>17961726.638852578</v>
      </c>
      <c r="D8513" s="1206">
        <v>851648.22690169502</v>
      </c>
      <c r="E8513" s="1206">
        <v>4563299.0580267236</v>
      </c>
      <c r="F8513" s="1210">
        <v>23376673.923780996</v>
      </c>
    </row>
    <row r="8514" spans="2:6" ht="13.15" customHeight="1" x14ac:dyDescent="0.3">
      <c r="B8514" s="1172" t="s">
        <v>9258</v>
      </c>
      <c r="C8514" s="1207">
        <v>30571036.789100066</v>
      </c>
      <c r="D8514" s="1208">
        <v>2398166.5429669521</v>
      </c>
      <c r="E8514" s="1207">
        <v>48306587.508978158</v>
      </c>
      <c r="F8514" s="1211">
        <v>81275790.841045171</v>
      </c>
    </row>
    <row r="8515" spans="2:6" ht="13.15" customHeight="1" x14ac:dyDescent="0.3">
      <c r="B8515" s="1173" t="s">
        <v>9259</v>
      </c>
      <c r="C8515" s="1206">
        <v>36269585.313384071</v>
      </c>
      <c r="D8515" s="1206">
        <v>2163667.7648260077</v>
      </c>
      <c r="E8515" s="1206">
        <v>6522620.093900335</v>
      </c>
      <c r="F8515" s="1210">
        <v>44955873.172110416</v>
      </c>
    </row>
    <row r="8516" spans="2:6" ht="13.15" customHeight="1" x14ac:dyDescent="0.3">
      <c r="B8516" s="1172" t="s">
        <v>9260</v>
      </c>
      <c r="C8516" s="1207">
        <v>26941361.087146264</v>
      </c>
      <c r="D8516" s="1208">
        <v>881833.0492200054</v>
      </c>
      <c r="E8516" s="1207">
        <v>16920237.759020023</v>
      </c>
      <c r="F8516" s="1211">
        <v>44743431.895386294</v>
      </c>
    </row>
    <row r="8517" spans="2:6" ht="13.15" customHeight="1" x14ac:dyDescent="0.3">
      <c r="B8517" s="1173" t="s">
        <v>9261</v>
      </c>
      <c r="C8517" s="1206">
        <v>33367264.780685358</v>
      </c>
      <c r="D8517" s="1206">
        <v>1447787.9135546442</v>
      </c>
      <c r="E8517" s="1206">
        <v>11348902.985269731</v>
      </c>
      <c r="F8517" s="1210">
        <v>46163955.679509737</v>
      </c>
    </row>
    <row r="8518" spans="2:6" ht="13.15" customHeight="1" x14ac:dyDescent="0.3">
      <c r="B8518" s="1172" t="s">
        <v>9262</v>
      </c>
      <c r="C8518" s="1207">
        <v>7834053.4702478666</v>
      </c>
      <c r="D8518" s="1208">
        <v>258083.74886611153</v>
      </c>
      <c r="E8518" s="1207">
        <v>55627.400845357697</v>
      </c>
      <c r="F8518" s="1211">
        <v>8147764.6199593367</v>
      </c>
    </row>
    <row r="8519" spans="2:6" ht="13.15" customHeight="1" x14ac:dyDescent="0.3">
      <c r="B8519" s="1173" t="s">
        <v>9263</v>
      </c>
      <c r="C8519" s="1206">
        <v>73691305.584187791</v>
      </c>
      <c r="D8519" s="1206">
        <v>2744046.6118535455</v>
      </c>
      <c r="E8519" s="1206">
        <v>12789649.364081873</v>
      </c>
      <c r="F8519" s="1210">
        <v>89225001.560123205</v>
      </c>
    </row>
    <row r="8520" spans="2:6" ht="13.15" customHeight="1" x14ac:dyDescent="0.3">
      <c r="B8520" s="1172" t="s">
        <v>9264</v>
      </c>
      <c r="C8520" s="1207">
        <v>6468368.0182318445</v>
      </c>
      <c r="D8520" s="1208">
        <v>430116.12781312445</v>
      </c>
      <c r="E8520" s="1207">
        <v>2545895.1179347057</v>
      </c>
      <c r="F8520" s="1211">
        <v>9444379.2639796734</v>
      </c>
    </row>
    <row r="8521" spans="2:6" ht="13.15" customHeight="1" x14ac:dyDescent="0.3">
      <c r="B8521" s="1173" t="s">
        <v>9265</v>
      </c>
      <c r="C8521" s="1206">
        <v>46549638.502429672</v>
      </c>
      <c r="D8521" s="1206">
        <v>1365479.7430465806</v>
      </c>
      <c r="E8521" s="1206">
        <v>4933722.2336111618</v>
      </c>
      <c r="F8521" s="1210">
        <v>52848840.479087412</v>
      </c>
    </row>
    <row r="8522" spans="2:6" ht="13.15" customHeight="1" x14ac:dyDescent="0.3">
      <c r="B8522" s="1172" t="s">
        <v>9266</v>
      </c>
      <c r="C8522" s="1207">
        <v>19677640.363656141</v>
      </c>
      <c r="D8522" s="1208">
        <v>887166.4047718182</v>
      </c>
      <c r="E8522" s="1207">
        <v>5843179.5949960239</v>
      </c>
      <c r="F8522" s="1211">
        <v>26407986.363423984</v>
      </c>
    </row>
    <row r="8523" spans="2:6" ht="13.15" customHeight="1" x14ac:dyDescent="0.3">
      <c r="B8523" s="1173" t="s">
        <v>9267</v>
      </c>
      <c r="C8523" s="1206">
        <v>34421090.04749795</v>
      </c>
      <c r="D8523" s="1206">
        <v>2171308.9576086849</v>
      </c>
      <c r="E8523" s="1206">
        <v>9186305.0358456094</v>
      </c>
      <c r="F8523" s="1210">
        <v>45778704.040952243</v>
      </c>
    </row>
    <row r="8524" spans="2:6" ht="13.15" customHeight="1" x14ac:dyDescent="0.3">
      <c r="B8524" s="1172" t="s">
        <v>9268</v>
      </c>
      <c r="C8524" s="1207">
        <v>24591622.940401245</v>
      </c>
      <c r="D8524" s="1208">
        <v>1339629.1516252586</v>
      </c>
      <c r="E8524" s="1207">
        <v>9237983.3192509506</v>
      </c>
      <c r="F8524" s="1211">
        <v>35169235.411277451</v>
      </c>
    </row>
    <row r="8525" spans="2:6" ht="13.15" customHeight="1" x14ac:dyDescent="0.3">
      <c r="B8525" s="1173" t="s">
        <v>9269</v>
      </c>
      <c r="C8525" s="1206">
        <v>40519567.85482084</v>
      </c>
      <c r="D8525" s="1206">
        <v>1698075.6756774713</v>
      </c>
      <c r="E8525" s="1206">
        <v>9383311.470898062</v>
      </c>
      <c r="F8525" s="1210">
        <v>51600955.001396373</v>
      </c>
    </row>
    <row r="8526" spans="2:6" ht="13.15" customHeight="1" x14ac:dyDescent="0.3">
      <c r="B8526" s="1172" t="s">
        <v>9270</v>
      </c>
      <c r="C8526" s="1207">
        <v>11015054.667570122</v>
      </c>
      <c r="D8526" s="1208">
        <v>644660.5572140374</v>
      </c>
      <c r="E8526" s="1207">
        <v>7787218.7221142808</v>
      </c>
      <c r="F8526" s="1211">
        <v>19446933.946898438</v>
      </c>
    </row>
    <row r="8527" spans="2:6" ht="13.15" customHeight="1" x14ac:dyDescent="0.3">
      <c r="B8527" s="1173" t="s">
        <v>9271</v>
      </c>
      <c r="C8527" s="1206">
        <v>741245509.2904346</v>
      </c>
      <c r="D8527" s="1206">
        <v>18815473.283133205</v>
      </c>
      <c r="E8527" s="1206">
        <v>233229681.24095699</v>
      </c>
      <c r="F8527" s="1210">
        <v>993290663.81452477</v>
      </c>
    </row>
    <row r="8528" spans="2:6" ht="13.15" customHeight="1" x14ac:dyDescent="0.3">
      <c r="B8528" s="1172" t="s">
        <v>9272</v>
      </c>
      <c r="C8528" s="1207">
        <v>109555909.58876567</v>
      </c>
      <c r="D8528" s="1208">
        <v>4585348.9176269416</v>
      </c>
      <c r="E8528" s="1207">
        <v>38608406.847047582</v>
      </c>
      <c r="F8528" s="1211">
        <v>152749665.3534402</v>
      </c>
    </row>
    <row r="8529" spans="2:6" ht="13.15" customHeight="1" x14ac:dyDescent="0.3">
      <c r="B8529" s="1173" t="s">
        <v>9273</v>
      </c>
      <c r="C8529" s="1206">
        <v>38995767.650411867</v>
      </c>
      <c r="D8529" s="1206">
        <v>1827638.2207052957</v>
      </c>
      <c r="E8529" s="1206">
        <v>5049807.2918351777</v>
      </c>
      <c r="F8529" s="1210">
        <v>45873213.162952334</v>
      </c>
    </row>
    <row r="8530" spans="2:6" ht="13.15" customHeight="1" x14ac:dyDescent="0.3">
      <c r="B8530" s="1172" t="s">
        <v>9274</v>
      </c>
      <c r="C8530" s="1207">
        <v>48988264.994431876</v>
      </c>
      <c r="D8530" s="1208">
        <v>3584127.5082444455</v>
      </c>
      <c r="E8530" s="1207">
        <v>17458113.359646823</v>
      </c>
      <c r="F8530" s="1211">
        <v>70030505.86232315</v>
      </c>
    </row>
    <row r="8531" spans="2:6" ht="13.15" customHeight="1" x14ac:dyDescent="0.3">
      <c r="B8531" s="1173" t="s">
        <v>9275</v>
      </c>
      <c r="C8531" s="1206">
        <v>12217573.341425858</v>
      </c>
      <c r="D8531" s="1206">
        <v>314217.66785340261</v>
      </c>
      <c r="E8531" s="1206">
        <v>261652.52473099434</v>
      </c>
      <c r="F8531" s="1210">
        <v>12793443.534010254</v>
      </c>
    </row>
    <row r="8532" spans="2:6" ht="13.15" customHeight="1" x14ac:dyDescent="0.3">
      <c r="B8532" s="1172" t="s">
        <v>9276</v>
      </c>
      <c r="C8532" s="1207">
        <v>27237245.947626047</v>
      </c>
      <c r="D8532" s="1208">
        <v>609620.83340397058</v>
      </c>
      <c r="E8532" s="1207">
        <v>1309620.2205532023</v>
      </c>
      <c r="F8532" s="1211">
        <v>29156487.001583219</v>
      </c>
    </row>
    <row r="8533" spans="2:6" ht="13.15" customHeight="1" x14ac:dyDescent="0.3">
      <c r="B8533" s="1173" t="s">
        <v>9277</v>
      </c>
      <c r="C8533" s="1206">
        <v>25227768.563370917</v>
      </c>
      <c r="D8533" s="1206">
        <v>801579.41673453955</v>
      </c>
      <c r="E8533" s="1206">
        <v>6012636.721561431</v>
      </c>
      <c r="F8533" s="1210">
        <v>32041984.701666888</v>
      </c>
    </row>
    <row r="8534" spans="2:6" ht="13.15" customHeight="1" x14ac:dyDescent="0.3">
      <c r="B8534" s="1172" t="s">
        <v>9278</v>
      </c>
      <c r="C8534" s="1207">
        <v>21463872.825491138</v>
      </c>
      <c r="D8534" s="1208">
        <v>1610166.7782310927</v>
      </c>
      <c r="E8534" s="1207">
        <v>6527174.7444750955</v>
      </c>
      <c r="F8534" s="1211">
        <v>29601214.348197326</v>
      </c>
    </row>
    <row r="8535" spans="2:6" ht="13.15" customHeight="1" x14ac:dyDescent="0.3">
      <c r="B8535" s="1173" t="s">
        <v>9279</v>
      </c>
      <c r="C8535" s="1206">
        <v>48440325.010534629</v>
      </c>
      <c r="D8535" s="1206">
        <v>3454973.0563854962</v>
      </c>
      <c r="E8535" s="1206">
        <v>12291713.03686155</v>
      </c>
      <c r="F8535" s="1210">
        <v>64187011.10378167</v>
      </c>
    </row>
    <row r="8536" spans="2:6" ht="13.15" customHeight="1" x14ac:dyDescent="0.3">
      <c r="B8536" s="1172" t="s">
        <v>9280</v>
      </c>
      <c r="C8536" s="1207">
        <v>57756670.149157412</v>
      </c>
      <c r="D8536" s="1208">
        <v>3227228.9237982985</v>
      </c>
      <c r="E8536" s="1207">
        <v>20401735.132682301</v>
      </c>
      <c r="F8536" s="1211">
        <v>81385634.205638021</v>
      </c>
    </row>
    <row r="8537" spans="2:6" ht="13.15" customHeight="1" x14ac:dyDescent="0.3">
      <c r="B8537" s="1173" t="s">
        <v>9281</v>
      </c>
      <c r="C8537" s="1206">
        <v>28142104.72492161</v>
      </c>
      <c r="D8537" s="1206">
        <v>858107.35671246611</v>
      </c>
      <c r="E8537" s="1206">
        <v>8085670.0196844833</v>
      </c>
      <c r="F8537" s="1210">
        <v>37085882.101318561</v>
      </c>
    </row>
    <row r="8538" spans="2:6" ht="13.15" customHeight="1" x14ac:dyDescent="0.3">
      <c r="B8538" s="1172" t="s">
        <v>9282</v>
      </c>
      <c r="C8538" s="1207">
        <v>17133467.495488327</v>
      </c>
      <c r="D8538" s="1208">
        <v>1020275.13871536</v>
      </c>
      <c r="E8538" s="1207">
        <v>8443078.7434020005</v>
      </c>
      <c r="F8538" s="1211">
        <v>26596821.377605688</v>
      </c>
    </row>
    <row r="8539" spans="2:6" ht="13.15" customHeight="1" x14ac:dyDescent="0.3">
      <c r="B8539" s="1173" t="s">
        <v>9283</v>
      </c>
      <c r="C8539" s="1206">
        <v>22426352.004781369</v>
      </c>
      <c r="D8539" s="1206">
        <v>1582149.0713612756</v>
      </c>
      <c r="E8539" s="1206">
        <v>6421229.5504122376</v>
      </c>
      <c r="F8539" s="1210">
        <v>30429730.626554884</v>
      </c>
    </row>
    <row r="8540" spans="2:6" ht="13.15" customHeight="1" x14ac:dyDescent="0.3">
      <c r="B8540" s="1172" t="s">
        <v>9284</v>
      </c>
      <c r="C8540" s="1207">
        <v>72949613.58505249</v>
      </c>
      <c r="D8540" s="1208">
        <v>11160996.364200369</v>
      </c>
      <c r="E8540" s="1207">
        <v>420143354.70892757</v>
      </c>
      <c r="F8540" s="1211">
        <v>504253964.65818042</v>
      </c>
    </row>
    <row r="8541" spans="2:6" ht="13.15" customHeight="1" x14ac:dyDescent="0.3">
      <c r="B8541" s="1173" t="s">
        <v>9285</v>
      </c>
      <c r="C8541" s="1206">
        <v>19493446.235004909</v>
      </c>
      <c r="D8541" s="1206">
        <v>4076681.8908950286</v>
      </c>
      <c r="E8541" s="1206">
        <v>169082849.6789498</v>
      </c>
      <c r="F8541" s="1210">
        <v>192652977.80484974</v>
      </c>
    </row>
    <row r="8542" spans="2:6" ht="13.15" customHeight="1" x14ac:dyDescent="0.3">
      <c r="B8542" s="1172" t="s">
        <v>9286</v>
      </c>
      <c r="C8542" s="1207">
        <v>17372824.283869054</v>
      </c>
      <c r="D8542" s="1208">
        <v>2487524.8747717384</v>
      </c>
      <c r="E8542" s="1207">
        <v>28298850.384768546</v>
      </c>
      <c r="F8542" s="1211">
        <v>48159199.54340934</v>
      </c>
    </row>
    <row r="8543" spans="2:6" ht="13.15" customHeight="1" x14ac:dyDescent="0.3">
      <c r="B8543" s="1173" t="s">
        <v>9287</v>
      </c>
      <c r="C8543" s="1206">
        <v>40311479.009702645</v>
      </c>
      <c r="D8543" s="1206">
        <v>4046764.4399632197</v>
      </c>
      <c r="E8543" s="1206">
        <v>22533048.678278968</v>
      </c>
      <c r="F8543" s="1210">
        <v>66891292.127944835</v>
      </c>
    </row>
    <row r="8544" spans="2:6" ht="13.15" customHeight="1" x14ac:dyDescent="0.3">
      <c r="B8544" s="1172" t="s">
        <v>9288</v>
      </c>
      <c r="C8544" s="1207">
        <v>98818852.879634336</v>
      </c>
      <c r="D8544" s="1208">
        <v>5821519.4148539677</v>
      </c>
      <c r="E8544" s="1207">
        <v>23812024.933264971</v>
      </c>
      <c r="F8544" s="1211">
        <v>128452397.22775328</v>
      </c>
    </row>
    <row r="8545" spans="2:6" ht="13.15" customHeight="1" x14ac:dyDescent="0.3">
      <c r="B8545" s="1173" t="s">
        <v>9289</v>
      </c>
      <c r="C8545" s="1206">
        <v>91868221.212480173</v>
      </c>
      <c r="D8545" s="1206">
        <v>3454466.4579689638</v>
      </c>
      <c r="E8545" s="1206">
        <v>19461507.766863871</v>
      </c>
      <c r="F8545" s="1210">
        <v>114784195.43731301</v>
      </c>
    </row>
    <row r="8546" spans="2:6" ht="13.15" customHeight="1" x14ac:dyDescent="0.3">
      <c r="B8546" s="1172" t="s">
        <v>9290</v>
      </c>
      <c r="C8546" s="1207">
        <v>77685819.471283242</v>
      </c>
      <c r="D8546" s="1208">
        <v>1960718.8102923632</v>
      </c>
      <c r="E8546" s="1207">
        <v>7447197.6677300567</v>
      </c>
      <c r="F8546" s="1211">
        <v>87093735.949305668</v>
      </c>
    </row>
    <row r="8547" spans="2:6" ht="13.15" customHeight="1" x14ac:dyDescent="0.3">
      <c r="B8547" s="1173" t="s">
        <v>9291</v>
      </c>
      <c r="C8547" s="1206">
        <v>89100939.963129207</v>
      </c>
      <c r="D8547" s="1206">
        <v>3929796.4944574875</v>
      </c>
      <c r="E8547" s="1206">
        <v>11000006.737637162</v>
      </c>
      <c r="F8547" s="1210">
        <v>104030743.19522385</v>
      </c>
    </row>
    <row r="8548" spans="2:6" ht="13.15" customHeight="1" x14ac:dyDescent="0.3">
      <c r="B8548" s="1172" t="s">
        <v>9292</v>
      </c>
      <c r="C8548" s="1207">
        <v>81741503.832534149</v>
      </c>
      <c r="D8548" s="1208">
        <v>4546636.3552970262</v>
      </c>
      <c r="E8548" s="1207">
        <v>32441189.379700843</v>
      </c>
      <c r="F8548" s="1211">
        <v>118729329.56753202</v>
      </c>
    </row>
    <row r="8549" spans="2:6" ht="13.15" customHeight="1" x14ac:dyDescent="0.3">
      <c r="B8549" s="1173" t="s">
        <v>9293</v>
      </c>
      <c r="C8549" s="1206">
        <v>61492574.933461577</v>
      </c>
      <c r="D8549" s="1206">
        <v>4402185.4456944829</v>
      </c>
      <c r="E8549" s="1206">
        <v>56252471.944176748</v>
      </c>
      <c r="F8549" s="1210">
        <v>122147232.32333282</v>
      </c>
    </row>
    <row r="8550" spans="2:6" ht="13.15" customHeight="1" x14ac:dyDescent="0.3">
      <c r="B8550" s="1172" t="s">
        <v>9294</v>
      </c>
      <c r="C8550" s="1207">
        <v>18950967.900585826</v>
      </c>
      <c r="D8550" s="1208">
        <v>601557.47527418437</v>
      </c>
      <c r="E8550" s="1207">
        <v>15746876.212886807</v>
      </c>
      <c r="F8550" s="1211">
        <v>35299401.588746816</v>
      </c>
    </row>
    <row r="8551" spans="2:6" ht="13.15" customHeight="1" x14ac:dyDescent="0.3">
      <c r="B8551" s="1173" t="s">
        <v>9295</v>
      </c>
      <c r="C8551" s="1206">
        <v>22080083.427865483</v>
      </c>
      <c r="D8551" s="1206">
        <v>1488836.457471899</v>
      </c>
      <c r="E8551" s="1206">
        <v>11784921.08852688</v>
      </c>
      <c r="F8551" s="1210">
        <v>35353840.973864265</v>
      </c>
    </row>
    <row r="8552" spans="2:6" ht="13.15" customHeight="1" x14ac:dyDescent="0.3">
      <c r="B8552" s="1172" t="s">
        <v>9296</v>
      </c>
      <c r="C8552" s="1207">
        <v>22121865.046373472</v>
      </c>
      <c r="D8552" s="1208">
        <v>976285.5095465784</v>
      </c>
      <c r="E8552" s="1207">
        <v>9919396.622441059</v>
      </c>
      <c r="F8552" s="1211">
        <v>33017547.17836111</v>
      </c>
    </row>
    <row r="8553" spans="2:6" ht="13.15" customHeight="1" x14ac:dyDescent="0.3">
      <c r="B8553" s="1173" t="s">
        <v>9297</v>
      </c>
      <c r="C8553" s="1206">
        <v>30521608.861322649</v>
      </c>
      <c r="D8553" s="1206">
        <v>3705682.9838554314</v>
      </c>
      <c r="E8553" s="1206">
        <v>14487948.98225945</v>
      </c>
      <c r="F8553" s="1210">
        <v>48715240.827437535</v>
      </c>
    </row>
    <row r="8554" spans="2:6" ht="13.15" customHeight="1" x14ac:dyDescent="0.3">
      <c r="B8554" s="1172" t="s">
        <v>9298</v>
      </c>
      <c r="C8554" s="1207">
        <v>43204924.361999318</v>
      </c>
      <c r="D8554" s="1208">
        <v>2133764.3860724382</v>
      </c>
      <c r="E8554" s="1207">
        <v>14271149.060526604</v>
      </c>
      <c r="F8554" s="1211">
        <v>59609837.808598362</v>
      </c>
    </row>
    <row r="8555" spans="2:6" ht="13.15" customHeight="1" x14ac:dyDescent="0.3">
      <c r="B8555" s="1173" t="s">
        <v>9299</v>
      </c>
      <c r="C8555" s="1206">
        <v>37383215.641982622</v>
      </c>
      <c r="D8555" s="1206">
        <v>1781734.775296285</v>
      </c>
      <c r="E8555" s="1206">
        <v>15119833.329540763</v>
      </c>
      <c r="F8555" s="1210">
        <v>54284783.746819675</v>
      </c>
    </row>
    <row r="8556" spans="2:6" ht="13.15" customHeight="1" x14ac:dyDescent="0.3">
      <c r="B8556" s="1172" t="s">
        <v>9300</v>
      </c>
      <c r="C8556" s="1207">
        <v>13117653.175428022</v>
      </c>
      <c r="D8556" s="1208">
        <v>858205.86196012492</v>
      </c>
      <c r="E8556" s="1207">
        <v>5633559.9961409327</v>
      </c>
      <c r="F8556" s="1211">
        <v>19609419.03352908</v>
      </c>
    </row>
    <row r="8557" spans="2:6" ht="13.15" customHeight="1" x14ac:dyDescent="0.3">
      <c r="B8557" s="1173" t="s">
        <v>9301</v>
      </c>
      <c r="C8557" s="1206">
        <v>71166794.654141366</v>
      </c>
      <c r="D8557" s="1206">
        <v>2685858.1548436563</v>
      </c>
      <c r="E8557" s="1206">
        <v>17646718.648690041</v>
      </c>
      <c r="F8557" s="1210">
        <v>91499371.45767507</v>
      </c>
    </row>
    <row r="8558" spans="2:6" ht="13.15" customHeight="1" x14ac:dyDescent="0.3">
      <c r="B8558" s="1172" t="s">
        <v>9302</v>
      </c>
      <c r="C8558" s="1207">
        <v>33009799.822339229</v>
      </c>
      <c r="D8558" s="1208">
        <v>2863336.4667683775</v>
      </c>
      <c r="E8558" s="1207">
        <v>16599881.585842125</v>
      </c>
      <c r="F8558" s="1211">
        <v>52473017.874949731</v>
      </c>
    </row>
    <row r="8559" spans="2:6" ht="13.15" customHeight="1" x14ac:dyDescent="0.3">
      <c r="B8559" s="1173" t="s">
        <v>9303</v>
      </c>
      <c r="C8559" s="1206">
        <v>49873734.916079938</v>
      </c>
      <c r="D8559" s="1206">
        <v>2660429.7287694435</v>
      </c>
      <c r="E8559" s="1206">
        <v>12451762.624908449</v>
      </c>
      <c r="F8559" s="1210">
        <v>64985927.26975783</v>
      </c>
    </row>
    <row r="8560" spans="2:6" ht="13.15" customHeight="1" x14ac:dyDescent="0.3">
      <c r="B8560" s="1172" t="s">
        <v>9304</v>
      </c>
      <c r="C8560" s="1207">
        <v>50692709.255331315</v>
      </c>
      <c r="D8560" s="1208">
        <v>1789924.7830302035</v>
      </c>
      <c r="E8560" s="1207">
        <v>4290965.5784164313</v>
      </c>
      <c r="F8560" s="1211">
        <v>56773599.616777949</v>
      </c>
    </row>
    <row r="8561" spans="2:6" ht="13.15" customHeight="1" x14ac:dyDescent="0.3">
      <c r="B8561" s="1173" t="s">
        <v>9305</v>
      </c>
      <c r="C8561" s="1206">
        <v>456971705.97753465</v>
      </c>
      <c r="D8561" s="1206">
        <v>13689006.895759882</v>
      </c>
      <c r="E8561" s="1206">
        <v>118127188.67502907</v>
      </c>
      <c r="F8561" s="1210">
        <v>588787901.54832363</v>
      </c>
    </row>
    <row r="8562" spans="2:6" ht="13.15" customHeight="1" x14ac:dyDescent="0.3">
      <c r="B8562" s="1172" t="s">
        <v>9306</v>
      </c>
      <c r="C8562" s="1207">
        <v>25566254.289780416</v>
      </c>
      <c r="D8562" s="1208">
        <v>1396143.0194249479</v>
      </c>
      <c r="E8562" s="1207">
        <v>2140265.7910157279</v>
      </c>
      <c r="F8562" s="1211">
        <v>29102663.100221094</v>
      </c>
    </row>
    <row r="8563" spans="2:6" ht="13.15" customHeight="1" x14ac:dyDescent="0.3">
      <c r="B8563" s="1173" t="s">
        <v>9307</v>
      </c>
      <c r="C8563" s="1206">
        <v>4189631.314703017</v>
      </c>
      <c r="D8563" s="1206">
        <v>153555.60892186523</v>
      </c>
      <c r="E8563" s="1206">
        <v>295781.1863202324</v>
      </c>
      <c r="F8563" s="1210">
        <v>4638968.1099451147</v>
      </c>
    </row>
    <row r="8564" spans="2:6" ht="13.15" customHeight="1" x14ac:dyDescent="0.3">
      <c r="B8564" s="1172" t="s">
        <v>9308</v>
      </c>
      <c r="C8564" s="1207">
        <v>27696980.292450868</v>
      </c>
      <c r="D8564" s="1208">
        <v>1834055.1339813555</v>
      </c>
      <c r="E8564" s="1207">
        <v>7462777.0002026754</v>
      </c>
      <c r="F8564" s="1211">
        <v>36993812.4266349</v>
      </c>
    </row>
    <row r="8565" spans="2:6" ht="13.15" customHeight="1" x14ac:dyDescent="0.3">
      <c r="B8565" s="1173" t="s">
        <v>9309</v>
      </c>
      <c r="C8565" s="1206">
        <v>12610948.645090943</v>
      </c>
      <c r="D8565" s="1206">
        <v>2207361.8782518143</v>
      </c>
      <c r="E8565" s="1206">
        <v>19522748.111777365</v>
      </c>
      <c r="F8565" s="1210">
        <v>34341058.635120124</v>
      </c>
    </row>
    <row r="8566" spans="2:6" ht="13.15" customHeight="1" x14ac:dyDescent="0.3">
      <c r="B8566" s="1172" t="s">
        <v>9310</v>
      </c>
      <c r="C8566" s="1207">
        <v>127112245.29510117</v>
      </c>
      <c r="D8566" s="1208">
        <v>2422328.4729998363</v>
      </c>
      <c r="E8566" s="1207">
        <v>11474370.781920725</v>
      </c>
      <c r="F8566" s="1211">
        <v>141008944.55002174</v>
      </c>
    </row>
    <row r="8567" spans="2:6" ht="13.15" customHeight="1" x14ac:dyDescent="0.3">
      <c r="B8567" s="1173" t="s">
        <v>9311</v>
      </c>
      <c r="C8567" s="1206">
        <v>35247027.989833996</v>
      </c>
      <c r="D8567" s="1206">
        <v>2718421.1752840145</v>
      </c>
      <c r="E8567" s="1206">
        <v>11887640.179734221</v>
      </c>
      <c r="F8567" s="1210">
        <v>49853089.344852231</v>
      </c>
    </row>
    <row r="8568" spans="2:6" ht="13.15" customHeight="1" x14ac:dyDescent="0.3">
      <c r="B8568" s="1172" t="s">
        <v>9312</v>
      </c>
      <c r="C8568" s="1207">
        <v>15118938.085465897</v>
      </c>
      <c r="D8568" s="1208">
        <v>915690.7100581656</v>
      </c>
      <c r="E8568" s="1207">
        <v>5728264.0153530873</v>
      </c>
      <c r="F8568" s="1211">
        <v>21762892.810877152</v>
      </c>
    </row>
    <row r="8569" spans="2:6" ht="13.15" customHeight="1" x14ac:dyDescent="0.3">
      <c r="B8569" s="1173" t="s">
        <v>9313</v>
      </c>
      <c r="C8569" s="1206">
        <v>5761903.6582307573</v>
      </c>
      <c r="D8569" s="1206">
        <v>254030.96153386295</v>
      </c>
      <c r="E8569" s="1206">
        <v>1252758.7020567735</v>
      </c>
      <c r="F8569" s="1210">
        <v>7268693.3218213934</v>
      </c>
    </row>
    <row r="8570" spans="2:6" ht="13.15" customHeight="1" x14ac:dyDescent="0.3">
      <c r="B8570" s="1172" t="s">
        <v>9314</v>
      </c>
      <c r="C8570" s="1207">
        <v>925613.04531259742</v>
      </c>
      <c r="D8570" s="1208">
        <v>5910.3148595292741</v>
      </c>
      <c r="E8570" s="1207">
        <v>0</v>
      </c>
      <c r="F8570" s="1211">
        <v>931523.36017212668</v>
      </c>
    </row>
    <row r="8571" spans="2:6" ht="13.15" customHeight="1" x14ac:dyDescent="0.3">
      <c r="B8571" s="1173" t="s">
        <v>9315</v>
      </c>
      <c r="C8571" s="1206">
        <v>21392598.299801037</v>
      </c>
      <c r="D8571" s="1206">
        <v>899310.69459032745</v>
      </c>
      <c r="E8571" s="1206">
        <v>4396519.387407288</v>
      </c>
      <c r="F8571" s="1210">
        <v>26688428.381798651</v>
      </c>
    </row>
    <row r="8572" spans="2:6" ht="13.15" customHeight="1" x14ac:dyDescent="0.3">
      <c r="B8572" s="1172" t="s">
        <v>9316</v>
      </c>
      <c r="C8572" s="1207">
        <v>1490211.0601182606</v>
      </c>
      <c r="D8572" s="1208">
        <v>155173.90941911738</v>
      </c>
      <c r="E8572" s="1207">
        <v>3139645.0779011929</v>
      </c>
      <c r="F8572" s="1211">
        <v>4785030.0474385712</v>
      </c>
    </row>
    <row r="8573" spans="2:6" ht="13.15" customHeight="1" x14ac:dyDescent="0.3">
      <c r="B8573" s="1173" t="s">
        <v>9317</v>
      </c>
      <c r="C8573" s="1206">
        <v>13142367.139316732</v>
      </c>
      <c r="D8573" s="1206">
        <v>410443.22263783397</v>
      </c>
      <c r="E8573" s="1206">
        <v>3698141.7128036413</v>
      </c>
      <c r="F8573" s="1210">
        <v>17250952.074758209</v>
      </c>
    </row>
    <row r="8574" spans="2:6" ht="13.15" customHeight="1" x14ac:dyDescent="0.3">
      <c r="B8574" s="1172" t="s">
        <v>9318</v>
      </c>
      <c r="C8574" s="1207">
        <v>26924020.350053079</v>
      </c>
      <c r="D8574" s="1208">
        <v>2107139.8248480815</v>
      </c>
      <c r="E8574" s="1207">
        <v>18503004.859532874</v>
      </c>
      <c r="F8574" s="1211">
        <v>47534165.034434035</v>
      </c>
    </row>
    <row r="8575" spans="2:6" ht="13.15" customHeight="1" x14ac:dyDescent="0.3">
      <c r="B8575" s="1173" t="s">
        <v>9319</v>
      </c>
      <c r="C8575" s="1206">
        <v>5431610.4060385209</v>
      </c>
      <c r="D8575" s="1206">
        <v>465901.67706975021</v>
      </c>
      <c r="E8575" s="1206">
        <v>2409512.2894470305</v>
      </c>
      <c r="F8575" s="1210">
        <v>8307024.3725553025</v>
      </c>
    </row>
    <row r="8576" spans="2:6" ht="13.15" customHeight="1" x14ac:dyDescent="0.3">
      <c r="B8576" s="1172" t="s">
        <v>9320</v>
      </c>
      <c r="C8576" s="1207">
        <v>2730824.7390842233</v>
      </c>
      <c r="D8576" s="1208">
        <v>124229.18947601055</v>
      </c>
      <c r="E8576" s="1207">
        <v>744271.16225392569</v>
      </c>
      <c r="F8576" s="1211">
        <v>3599325.0908141593</v>
      </c>
    </row>
    <row r="8577" spans="2:6" ht="13.15" customHeight="1" x14ac:dyDescent="0.3">
      <c r="B8577" s="1173" t="s">
        <v>9321</v>
      </c>
      <c r="C8577" s="1206">
        <v>17048811.928576712</v>
      </c>
      <c r="D8577" s="1206">
        <v>874220.0007938015</v>
      </c>
      <c r="E8577" s="1206">
        <v>807677.75567033223</v>
      </c>
      <c r="F8577" s="1210">
        <v>18730709.685040843</v>
      </c>
    </row>
    <row r="8578" spans="2:6" ht="13.15" customHeight="1" x14ac:dyDescent="0.3">
      <c r="B8578" s="1172" t="s">
        <v>9322</v>
      </c>
      <c r="C8578" s="1207">
        <v>77743849.496988744</v>
      </c>
      <c r="D8578" s="1208">
        <v>2367137.3899544226</v>
      </c>
      <c r="E8578" s="1207">
        <v>16005524.942772906</v>
      </c>
      <c r="F8578" s="1211">
        <v>96116511.829716071</v>
      </c>
    </row>
    <row r="8579" spans="2:6" ht="13.15" customHeight="1" x14ac:dyDescent="0.3">
      <c r="B8579" s="1173" t="s">
        <v>9323</v>
      </c>
      <c r="C8579" s="1206">
        <v>29510657.54291366</v>
      </c>
      <c r="D8579" s="1206">
        <v>1450658.6379149868</v>
      </c>
      <c r="E8579" s="1206">
        <v>9675401.6300538741</v>
      </c>
      <c r="F8579" s="1210">
        <v>40636717.810882524</v>
      </c>
    </row>
    <row r="8580" spans="2:6" ht="13.15" customHeight="1" x14ac:dyDescent="0.3">
      <c r="B8580" s="1172" t="s">
        <v>9324</v>
      </c>
      <c r="C8580" s="1207">
        <v>28826449.404536102</v>
      </c>
      <c r="D8580" s="1208">
        <v>1896324.5226799671</v>
      </c>
      <c r="E8580" s="1207">
        <v>13302901.845973052</v>
      </c>
      <c r="F8580" s="1211">
        <v>44025675.77318912</v>
      </c>
    </row>
    <row r="8581" spans="2:6" ht="13.15" customHeight="1" x14ac:dyDescent="0.3">
      <c r="B8581" s="1173" t="s">
        <v>9325</v>
      </c>
      <c r="C8581" s="1206">
        <v>19530312.36898255</v>
      </c>
      <c r="D8581" s="1206">
        <v>747471.89141337306</v>
      </c>
      <c r="E8581" s="1206">
        <v>21227527.964254469</v>
      </c>
      <c r="F8581" s="1210">
        <v>41505312.22465039</v>
      </c>
    </row>
    <row r="8582" spans="2:6" ht="13.15" customHeight="1" x14ac:dyDescent="0.3">
      <c r="B8582" s="1172" t="s">
        <v>9326</v>
      </c>
      <c r="C8582" s="1207">
        <v>79472461.55682908</v>
      </c>
      <c r="D8582" s="1208">
        <v>3311774.5706460425</v>
      </c>
      <c r="E8582" s="1207">
        <v>12319713.622346062</v>
      </c>
      <c r="F8582" s="1211">
        <v>95103949.749821186</v>
      </c>
    </row>
    <row r="8583" spans="2:6" ht="13.15" customHeight="1" x14ac:dyDescent="0.3">
      <c r="B8583" s="1173" t="s">
        <v>9327</v>
      </c>
      <c r="C8583" s="1206">
        <v>30075119.016482376</v>
      </c>
      <c r="D8583" s="1206">
        <v>1504906.8850185233</v>
      </c>
      <c r="E8583" s="1206">
        <v>7944593.0226190686</v>
      </c>
      <c r="F8583" s="1210">
        <v>39524618.924119964</v>
      </c>
    </row>
    <row r="8584" spans="2:6" ht="13.15" customHeight="1" x14ac:dyDescent="0.3">
      <c r="B8584" s="1172" t="s">
        <v>9328</v>
      </c>
      <c r="C8584" s="1207">
        <v>306808.1594361125</v>
      </c>
      <c r="D8584" s="1208">
        <v>1688.6613884369353</v>
      </c>
      <c r="E8584" s="1207">
        <v>0</v>
      </c>
      <c r="F8584" s="1211">
        <v>308496.82082454942</v>
      </c>
    </row>
    <row r="8585" spans="2:6" ht="13.15" customHeight="1" x14ac:dyDescent="0.3">
      <c r="B8585" s="1173" t="s">
        <v>9329</v>
      </c>
      <c r="C8585" s="1206">
        <v>5880557.9931439683</v>
      </c>
      <c r="D8585" s="1206">
        <v>345795.63581717329</v>
      </c>
      <c r="E8585" s="1206">
        <v>2362466.6962792589</v>
      </c>
      <c r="F8585" s="1210">
        <v>8588820.3252403997</v>
      </c>
    </row>
    <row r="8586" spans="2:6" ht="13.15" customHeight="1" x14ac:dyDescent="0.3">
      <c r="B8586" s="1172" t="s">
        <v>9330</v>
      </c>
      <c r="C8586" s="1207">
        <v>42072997.5076489</v>
      </c>
      <c r="D8586" s="1208">
        <v>1464688.5996172503</v>
      </c>
      <c r="E8586" s="1207">
        <v>19998930.907116216</v>
      </c>
      <c r="F8586" s="1211">
        <v>63536617.014382362</v>
      </c>
    </row>
    <row r="8587" spans="2:6" ht="13.15" customHeight="1" x14ac:dyDescent="0.3">
      <c r="B8587" s="1173" t="s">
        <v>9331</v>
      </c>
      <c r="C8587" s="1206">
        <v>18426239.926970795</v>
      </c>
      <c r="D8587" s="1206">
        <v>600051.75220282818</v>
      </c>
      <c r="E8587" s="1206">
        <v>19805947.765137691</v>
      </c>
      <c r="F8587" s="1210">
        <v>38832239.444311313</v>
      </c>
    </row>
    <row r="8588" spans="2:6" ht="13.15" customHeight="1" x14ac:dyDescent="0.3">
      <c r="B8588" s="1172" t="s">
        <v>9332</v>
      </c>
      <c r="C8588" s="1207">
        <v>4434722.8350358233</v>
      </c>
      <c r="D8588" s="1208">
        <v>60510.366418990197</v>
      </c>
      <c r="E8588" s="1207">
        <v>244612.38862298243</v>
      </c>
      <c r="F8588" s="1211">
        <v>4739845.590077796</v>
      </c>
    </row>
    <row r="8589" spans="2:6" ht="13.15" customHeight="1" x14ac:dyDescent="0.3">
      <c r="B8589" s="1173" t="s">
        <v>9333</v>
      </c>
      <c r="C8589" s="1206">
        <v>79942982.659373313</v>
      </c>
      <c r="D8589" s="1206">
        <v>3197409.9781141509</v>
      </c>
      <c r="E8589" s="1206">
        <v>23749688.912445329</v>
      </c>
      <c r="F8589" s="1210">
        <v>106890081.54993281</v>
      </c>
    </row>
    <row r="8590" spans="2:6" ht="13.15" customHeight="1" x14ac:dyDescent="0.3">
      <c r="B8590" s="1172" t="s">
        <v>9334</v>
      </c>
      <c r="C8590" s="1207">
        <v>1404728599.4756551</v>
      </c>
      <c r="D8590" s="1208">
        <v>35745907.930532515</v>
      </c>
      <c r="E8590" s="1207">
        <v>402147494.23394948</v>
      </c>
      <c r="F8590" s="1211">
        <v>1842622001.640137</v>
      </c>
    </row>
    <row r="8591" spans="2:6" ht="13.15" customHeight="1" x14ac:dyDescent="0.3">
      <c r="B8591" s="1173" t="s">
        <v>9335</v>
      </c>
      <c r="C8591" s="1206">
        <v>64165369.646840259</v>
      </c>
      <c r="D8591" s="1206">
        <v>2334180.3485234282</v>
      </c>
      <c r="E8591" s="1206">
        <v>15642258.02668279</v>
      </c>
      <c r="F8591" s="1210">
        <v>82141808.022046477</v>
      </c>
    </row>
    <row r="8592" spans="2:6" ht="13.15" customHeight="1" x14ac:dyDescent="0.3">
      <c r="B8592" s="1172" t="s">
        <v>9336</v>
      </c>
      <c r="C8592" s="1207">
        <v>297250.27284931776</v>
      </c>
      <c r="D8592" s="1208">
        <v>29833.017862385859</v>
      </c>
      <c r="E8592" s="1207">
        <v>127554.06231577024</v>
      </c>
      <c r="F8592" s="1211">
        <v>454637.35302747384</v>
      </c>
    </row>
    <row r="8593" spans="2:6" ht="13.15" customHeight="1" x14ac:dyDescent="0.3">
      <c r="B8593" s="1173" t="s">
        <v>9337</v>
      </c>
      <c r="C8593" s="1206">
        <v>15070192.86387324</v>
      </c>
      <c r="D8593" s="1206">
        <v>252454.87757132182</v>
      </c>
      <c r="E8593" s="1206">
        <v>503116.1925514093</v>
      </c>
      <c r="F8593" s="1210">
        <v>15825763.933995971</v>
      </c>
    </row>
    <row r="8594" spans="2:6" ht="13.15" customHeight="1" x14ac:dyDescent="0.3">
      <c r="B8594" s="1172" t="s">
        <v>9338</v>
      </c>
      <c r="C8594" s="1207">
        <v>5831130.0653665429</v>
      </c>
      <c r="D8594" s="1208">
        <v>256676.53104241414</v>
      </c>
      <c r="E8594" s="1207">
        <v>1261525.7286050986</v>
      </c>
      <c r="F8594" s="1211">
        <v>7349332.3250140548</v>
      </c>
    </row>
    <row r="8595" spans="2:6" ht="13.15" customHeight="1" x14ac:dyDescent="0.3">
      <c r="B8595" s="1173" t="s">
        <v>9339</v>
      </c>
      <c r="C8595" s="1206">
        <v>29596268.898483951</v>
      </c>
      <c r="D8595" s="1206">
        <v>910568.43717990676</v>
      </c>
      <c r="E8595" s="1206">
        <v>11053800.466095446</v>
      </c>
      <c r="F8595" s="1210">
        <v>41560637.801759303</v>
      </c>
    </row>
    <row r="8596" spans="2:6" ht="13.15" customHeight="1" x14ac:dyDescent="0.3">
      <c r="B8596" s="1172" t="s">
        <v>9340</v>
      </c>
      <c r="C8596" s="1207">
        <v>44902541.561051011</v>
      </c>
      <c r="D8596" s="1208">
        <v>1826540.5908028116</v>
      </c>
      <c r="E8596" s="1207">
        <v>6990993.2725698641</v>
      </c>
      <c r="F8596" s="1211">
        <v>53720075.424423687</v>
      </c>
    </row>
    <row r="8597" spans="2:6" ht="13.15" customHeight="1" x14ac:dyDescent="0.3">
      <c r="B8597" s="1173" t="s">
        <v>9341</v>
      </c>
      <c r="C8597" s="1206">
        <v>30573494.531365238</v>
      </c>
      <c r="D8597" s="1206">
        <v>914691.58540334017</v>
      </c>
      <c r="E8597" s="1206">
        <v>4056739.311795712</v>
      </c>
      <c r="F8597" s="1210">
        <v>35544925.428564295</v>
      </c>
    </row>
    <row r="8598" spans="2:6" ht="13.15" customHeight="1" x14ac:dyDescent="0.3">
      <c r="B8598" s="1172" t="s">
        <v>9342</v>
      </c>
      <c r="C8598" s="1207">
        <v>39830034.608202077</v>
      </c>
      <c r="D8598" s="1208">
        <v>1065080.9542218868</v>
      </c>
      <c r="E8598" s="1207">
        <v>3383701.8099119575</v>
      </c>
      <c r="F8598" s="1211">
        <v>44278817.372335926</v>
      </c>
    </row>
    <row r="8599" spans="2:6" ht="13.15" customHeight="1" x14ac:dyDescent="0.3">
      <c r="B8599" s="1173" t="s">
        <v>9343</v>
      </c>
      <c r="C8599" s="1206">
        <v>52219376.825716347</v>
      </c>
      <c r="D8599" s="1206">
        <v>1267284.0833089722</v>
      </c>
      <c r="E8599" s="1206">
        <v>6524026.0236725276</v>
      </c>
      <c r="F8599" s="1210">
        <v>60010686.932697847</v>
      </c>
    </row>
    <row r="8600" spans="2:6" ht="13.15" customHeight="1" x14ac:dyDescent="0.3">
      <c r="B8600" s="1172" t="s">
        <v>9344</v>
      </c>
      <c r="C8600" s="1207">
        <v>8078735.3668698138</v>
      </c>
      <c r="D8600" s="1208">
        <v>329922.21876586607</v>
      </c>
      <c r="E8600" s="1207">
        <v>1599920.6054457261</v>
      </c>
      <c r="F8600" s="1211">
        <v>10008578.191081407</v>
      </c>
    </row>
    <row r="8601" spans="2:6" ht="13.15" customHeight="1" x14ac:dyDescent="0.3">
      <c r="B8601" s="1173" t="s">
        <v>9345</v>
      </c>
      <c r="C8601" s="1206">
        <v>20676302.970739242</v>
      </c>
      <c r="D8601" s="1206">
        <v>345865.99670835823</v>
      </c>
      <c r="E8601" s="1206">
        <v>1116005.4358276201</v>
      </c>
      <c r="F8601" s="1210">
        <v>22138174.403275222</v>
      </c>
    </row>
    <row r="8602" spans="2:6" ht="13.15" customHeight="1" x14ac:dyDescent="0.3">
      <c r="B8602" s="1172" t="s">
        <v>9346</v>
      </c>
      <c r="C8602" s="1207">
        <v>14957273.260912109</v>
      </c>
      <c r="D8602" s="1208">
        <v>531984.62607058254</v>
      </c>
      <c r="E8602" s="1207">
        <v>4877738.960918407</v>
      </c>
      <c r="F8602" s="1211">
        <v>20366996.847901098</v>
      </c>
    </row>
    <row r="8603" spans="2:6" ht="13.15" customHeight="1" x14ac:dyDescent="0.3">
      <c r="B8603" s="1173" t="s">
        <v>9347</v>
      </c>
      <c r="C8603" s="1206">
        <v>71989592.14802742</v>
      </c>
      <c r="D8603" s="1206">
        <v>2328649.9824762964</v>
      </c>
      <c r="E8603" s="1206">
        <v>11630342.819751617</v>
      </c>
      <c r="F8603" s="1210">
        <v>85948584.950255334</v>
      </c>
    </row>
    <row r="8604" spans="2:6" ht="13.15" customHeight="1" x14ac:dyDescent="0.3">
      <c r="B8604" s="1172" t="s">
        <v>9348</v>
      </c>
      <c r="C8604" s="1207">
        <v>27875030.065439168</v>
      </c>
      <c r="D8604" s="1208">
        <v>625423.88956409309</v>
      </c>
      <c r="E8604" s="1207">
        <v>3303625.5181290172</v>
      </c>
      <c r="F8604" s="1211">
        <v>31804079.473132279</v>
      </c>
    </row>
    <row r="8605" spans="2:6" ht="13.15" customHeight="1" x14ac:dyDescent="0.3">
      <c r="B8605" s="1173" t="s">
        <v>9349</v>
      </c>
      <c r="C8605" s="1206">
        <v>40090009.123362906</v>
      </c>
      <c r="D8605" s="1206">
        <v>1412832.6228139997</v>
      </c>
      <c r="E8605" s="1206">
        <v>4309879.782600903</v>
      </c>
      <c r="F8605" s="1210">
        <v>45812721.528777808</v>
      </c>
    </row>
    <row r="8606" spans="2:6" ht="13.15" customHeight="1" x14ac:dyDescent="0.3">
      <c r="B8606" s="1172" t="s">
        <v>9350</v>
      </c>
      <c r="C8606" s="1207">
        <v>10672745.786525916</v>
      </c>
      <c r="D8606" s="1208">
        <v>426485.50582798501</v>
      </c>
      <c r="E8606" s="1207">
        <v>1191821.6935835569</v>
      </c>
      <c r="F8606" s="1211">
        <v>12291052.985937459</v>
      </c>
    </row>
    <row r="8607" spans="2:6" ht="13.15" customHeight="1" x14ac:dyDescent="0.3">
      <c r="B8607" s="1173" t="s">
        <v>9351</v>
      </c>
      <c r="C8607" s="1206">
        <v>23015527.442238789</v>
      </c>
      <c r="D8607" s="1206">
        <v>623481.92896739102</v>
      </c>
      <c r="E8607" s="1206">
        <v>3019438.030791413</v>
      </c>
      <c r="F8607" s="1210">
        <v>26658447.401997592</v>
      </c>
    </row>
    <row r="8608" spans="2:6" ht="13.15" customHeight="1" x14ac:dyDescent="0.3">
      <c r="B8608" s="1172" t="s">
        <v>9352</v>
      </c>
      <c r="C8608" s="1207">
        <v>3109863.2128691138</v>
      </c>
      <c r="D8608" s="1208">
        <v>97477.978647522134</v>
      </c>
      <c r="E8608" s="1207">
        <v>643951.7319085577</v>
      </c>
      <c r="F8608" s="1211">
        <v>3851292.9234251939</v>
      </c>
    </row>
    <row r="8609" spans="2:6" ht="13.15" customHeight="1" x14ac:dyDescent="0.3">
      <c r="B8609" s="1173" t="s">
        <v>9353</v>
      </c>
      <c r="C8609" s="1206">
        <v>17651368.407255646</v>
      </c>
      <c r="D8609" s="1206">
        <v>510974.86396277981</v>
      </c>
      <c r="E8609" s="1206">
        <v>2241718.9806104824</v>
      </c>
      <c r="F8609" s="1210">
        <v>20404062.251828909</v>
      </c>
    </row>
    <row r="8610" spans="2:6" ht="13.15" customHeight="1" x14ac:dyDescent="0.3">
      <c r="B8610" s="1172" t="s">
        <v>9354</v>
      </c>
      <c r="C8610" s="1207">
        <v>10062269.916103639</v>
      </c>
      <c r="D8610" s="1208">
        <v>206396.63820170434</v>
      </c>
      <c r="E8610" s="1207">
        <v>676604.53481051605</v>
      </c>
      <c r="F8610" s="1211">
        <v>10945271.089115858</v>
      </c>
    </row>
    <row r="8611" spans="2:6" ht="13.15" customHeight="1" x14ac:dyDescent="0.3">
      <c r="B8611" s="1173" t="s">
        <v>9355</v>
      </c>
      <c r="C8611" s="1206">
        <v>10902817.770793762</v>
      </c>
      <c r="D8611" s="1206">
        <v>505979.2406886539</v>
      </c>
      <c r="E8611" s="1206">
        <v>154781.2363144414</v>
      </c>
      <c r="F8611" s="1210">
        <v>11563578.247796858</v>
      </c>
    </row>
    <row r="8612" spans="2:6" ht="13.15" customHeight="1" x14ac:dyDescent="0.3">
      <c r="B8612" s="1172" t="s">
        <v>9356</v>
      </c>
      <c r="C8612" s="1207">
        <v>4645815.5873670345</v>
      </c>
      <c r="D8612" s="1208">
        <v>200007.86928211802</v>
      </c>
      <c r="E8612" s="1207">
        <v>918685.59886672848</v>
      </c>
      <c r="F8612" s="1211">
        <v>5764509.0555158807</v>
      </c>
    </row>
    <row r="8613" spans="2:6" ht="13.15" customHeight="1" x14ac:dyDescent="0.3">
      <c r="B8613" s="1173" t="s">
        <v>9357</v>
      </c>
      <c r="C8613" s="1206">
        <v>33451237.641412206</v>
      </c>
      <c r="D8613" s="1206">
        <v>1908131.0802207896</v>
      </c>
      <c r="E8613" s="1206">
        <v>12836964.274325879</v>
      </c>
      <c r="F8613" s="1210">
        <v>48196332.995958872</v>
      </c>
    </row>
    <row r="8614" spans="2:6" ht="13.15" customHeight="1" x14ac:dyDescent="0.3">
      <c r="B8614" s="1172" t="s">
        <v>9358</v>
      </c>
      <c r="C8614" s="1207">
        <v>12978517.654971682</v>
      </c>
      <c r="D8614" s="1208">
        <v>687383.69034149183</v>
      </c>
      <c r="E8614" s="1207">
        <v>7708130.2643086137</v>
      </c>
      <c r="F8614" s="1211">
        <v>21374031.609621786</v>
      </c>
    </row>
    <row r="8615" spans="2:6" ht="13.15" customHeight="1" x14ac:dyDescent="0.3">
      <c r="B8615" s="1173" t="s">
        <v>9359</v>
      </c>
      <c r="C8615" s="1206">
        <v>35281572.922783405</v>
      </c>
      <c r="D8615" s="1206">
        <v>1343119.0518280286</v>
      </c>
      <c r="E8615" s="1206">
        <v>14674952.868295135</v>
      </c>
      <c r="F8615" s="1210">
        <v>51299644.842906564</v>
      </c>
    </row>
    <row r="8616" spans="2:6" ht="13.15" customHeight="1" x14ac:dyDescent="0.3">
      <c r="B8616" s="1172" t="s">
        <v>9360</v>
      </c>
      <c r="C8616" s="1207">
        <v>11617201.522538196</v>
      </c>
      <c r="D8616" s="1208">
        <v>373574.11565696093</v>
      </c>
      <c r="E8616" s="1207">
        <v>1050993.61219814</v>
      </c>
      <c r="F8616" s="1211">
        <v>13041769.250393298</v>
      </c>
    </row>
    <row r="8617" spans="2:6" ht="13.15" customHeight="1" x14ac:dyDescent="0.3">
      <c r="B8617" s="1173" t="s">
        <v>9361</v>
      </c>
      <c r="C8617" s="1206">
        <v>6878810.976516204</v>
      </c>
      <c r="D8617" s="1206">
        <v>250104.82380574703</v>
      </c>
      <c r="E8617" s="1206">
        <v>1594610.9978178672</v>
      </c>
      <c r="F8617" s="1210">
        <v>8723526.798139818</v>
      </c>
    </row>
    <row r="8618" spans="2:6" ht="13.15" customHeight="1" x14ac:dyDescent="0.3">
      <c r="B8618" s="1172" t="s">
        <v>9362</v>
      </c>
      <c r="C8618" s="1207">
        <v>0</v>
      </c>
      <c r="D8618" s="1208">
        <v>2955.1574297646371</v>
      </c>
      <c r="E8618" s="1207">
        <v>444154.85203274502</v>
      </c>
      <c r="F8618" s="1211">
        <v>447110.00946250965</v>
      </c>
    </row>
    <row r="8619" spans="2:6" ht="13.15" customHeight="1" x14ac:dyDescent="0.3">
      <c r="B8619" s="1173" t="s">
        <v>9363</v>
      </c>
      <c r="C8619" s="1206">
        <v>5817749.0241450295</v>
      </c>
      <c r="D8619" s="1206">
        <v>160704.27546624833</v>
      </c>
      <c r="E8619" s="1206">
        <v>579858.54466104275</v>
      </c>
      <c r="F8619" s="1210">
        <v>6558311.8442723211</v>
      </c>
    </row>
    <row r="8620" spans="2:6" ht="13.15" customHeight="1" x14ac:dyDescent="0.3">
      <c r="B8620" s="1172" t="s">
        <v>9364</v>
      </c>
      <c r="C8620" s="1207">
        <v>79569815.458777398</v>
      </c>
      <c r="D8620" s="1208">
        <v>3499018.9742672262</v>
      </c>
      <c r="E8620" s="1207">
        <v>22747782.761298742</v>
      </c>
      <c r="F8620" s="1211">
        <v>105816617.19434337</v>
      </c>
    </row>
    <row r="8621" spans="2:6" ht="13.15" customHeight="1" x14ac:dyDescent="0.3">
      <c r="B8621" s="1173" t="s">
        <v>9365</v>
      </c>
      <c r="C8621" s="1206">
        <v>18085979.164480899</v>
      </c>
      <c r="D8621" s="1206">
        <v>691155.03410900105</v>
      </c>
      <c r="E8621" s="1206">
        <v>2303628.8350077537</v>
      </c>
      <c r="F8621" s="1210">
        <v>21080763.033597652</v>
      </c>
    </row>
    <row r="8622" spans="2:6" ht="13.15" customHeight="1" x14ac:dyDescent="0.3">
      <c r="B8622" s="1172" t="s">
        <v>9366</v>
      </c>
      <c r="C8622" s="1207">
        <v>38237554.161605105</v>
      </c>
      <c r="D8622" s="1208">
        <v>1472597.1637864294</v>
      </c>
      <c r="E8622" s="1207">
        <v>3988317.9436284797</v>
      </c>
      <c r="F8622" s="1211">
        <v>43698469.269020014</v>
      </c>
    </row>
    <row r="8623" spans="2:6" ht="13.15" customHeight="1" x14ac:dyDescent="0.3">
      <c r="B8623" s="1173" t="s">
        <v>9367</v>
      </c>
      <c r="C8623" s="1206">
        <v>18800635.998699248</v>
      </c>
      <c r="D8623" s="1206">
        <v>1134330.143326038</v>
      </c>
      <c r="E8623" s="1206">
        <v>3361756.5232816022</v>
      </c>
      <c r="F8623" s="1210">
        <v>23296722.665306889</v>
      </c>
    </row>
    <row r="8624" spans="2:6" ht="13.15" customHeight="1" x14ac:dyDescent="0.3">
      <c r="B8624" s="1172" t="s">
        <v>9368</v>
      </c>
      <c r="C8624" s="1207">
        <v>34269802.35695269</v>
      </c>
      <c r="D8624" s="1208">
        <v>642690.45226086082</v>
      </c>
      <c r="E8624" s="1207">
        <v>19489532.194291461</v>
      </c>
      <c r="F8624" s="1211">
        <v>54402025.003505006</v>
      </c>
    </row>
    <row r="8625" spans="2:6" ht="13.15" customHeight="1" x14ac:dyDescent="0.3">
      <c r="B8625" s="1173" t="s">
        <v>9369</v>
      </c>
      <c r="C8625" s="1206">
        <v>471340.34996593697</v>
      </c>
      <c r="D8625" s="1206">
        <v>20686.102008352456</v>
      </c>
      <c r="E8625" s="1206">
        <v>0</v>
      </c>
      <c r="F8625" s="1210">
        <v>492026.45197428943</v>
      </c>
    </row>
    <row r="8626" spans="2:6" ht="13.15" customHeight="1" x14ac:dyDescent="0.3">
      <c r="B8626" s="1172" t="s">
        <v>9370</v>
      </c>
      <c r="C8626" s="1207">
        <v>11139853.358146274</v>
      </c>
      <c r="D8626" s="1208">
        <v>87951.113981090413</v>
      </c>
      <c r="E8626" s="1207">
        <v>308.69811789876633</v>
      </c>
      <c r="F8626" s="1211">
        <v>11228113.170245264</v>
      </c>
    </row>
    <row r="8627" spans="2:6" ht="13.15" customHeight="1" x14ac:dyDescent="0.3">
      <c r="B8627" s="1173" t="s">
        <v>9371</v>
      </c>
      <c r="C8627" s="1206">
        <v>29028803.517702259</v>
      </c>
      <c r="D8627" s="1206">
        <v>1034403.6056652822</v>
      </c>
      <c r="E8627" s="1206">
        <v>3185332.3993502106</v>
      </c>
      <c r="F8627" s="1210">
        <v>33248539.522717752</v>
      </c>
    </row>
    <row r="8628" spans="2:6" ht="13.15" customHeight="1" x14ac:dyDescent="0.3">
      <c r="B8628" s="1172" t="s">
        <v>9372</v>
      </c>
      <c r="C8628" s="1207">
        <v>80562606.792671427</v>
      </c>
      <c r="D8628" s="1208">
        <v>2531106.4107716479</v>
      </c>
      <c r="E8628" s="1207">
        <v>16090491.56707718</v>
      </c>
      <c r="F8628" s="1211">
        <v>99184204.770520255</v>
      </c>
    </row>
    <row r="8629" spans="2:6" ht="13.15" customHeight="1" x14ac:dyDescent="0.3">
      <c r="B8629" s="1173" t="s">
        <v>9373</v>
      </c>
      <c r="C8629" s="1206">
        <v>125465284.89495949</v>
      </c>
      <c r="D8629" s="1206">
        <v>3549031.4957214319</v>
      </c>
      <c r="E8629" s="1206">
        <v>68217812.848604694</v>
      </c>
      <c r="F8629" s="1210">
        <v>197232129.23928562</v>
      </c>
    </row>
    <row r="8630" spans="2:6" ht="13.15" customHeight="1" x14ac:dyDescent="0.3">
      <c r="B8630" s="1172" t="s">
        <v>9374</v>
      </c>
      <c r="C8630" s="1207">
        <v>19797387.028464984</v>
      </c>
      <c r="D8630" s="1208">
        <v>2006453.38956253</v>
      </c>
      <c r="E8630" s="1207">
        <v>3542895.8866191735</v>
      </c>
      <c r="F8630" s="1211">
        <v>25346736.304646686</v>
      </c>
    </row>
    <row r="8631" spans="2:6" ht="13.15" customHeight="1" x14ac:dyDescent="0.3">
      <c r="B8631" s="1173" t="s">
        <v>9375</v>
      </c>
      <c r="C8631" s="1206">
        <v>13334071.036000444</v>
      </c>
      <c r="D8631" s="1206">
        <v>698599.21639636031</v>
      </c>
      <c r="E8631" s="1206">
        <v>2060374.7181035255</v>
      </c>
      <c r="F8631" s="1210">
        <v>16093044.97050033</v>
      </c>
    </row>
    <row r="8632" spans="2:6" ht="13.15" customHeight="1" x14ac:dyDescent="0.3">
      <c r="B8632" s="1172" t="s">
        <v>9376</v>
      </c>
      <c r="C8632" s="1207">
        <v>21947911.510493804</v>
      </c>
      <c r="D8632" s="1208">
        <v>910286.99361516756</v>
      </c>
      <c r="E8632" s="1207">
        <v>2727471.3508827598</v>
      </c>
      <c r="F8632" s="1211">
        <v>25585669.854991734</v>
      </c>
    </row>
    <row r="8633" spans="2:6" ht="13.15" customHeight="1" x14ac:dyDescent="0.3">
      <c r="B8633" s="1173" t="s">
        <v>9377</v>
      </c>
      <c r="C8633" s="1206">
        <v>21597273.613995396</v>
      </c>
      <c r="D8633" s="1206">
        <v>541652.21251938434</v>
      </c>
      <c r="E8633" s="1206">
        <v>4506930.7816984085</v>
      </c>
      <c r="F8633" s="1210">
        <v>26645856.60821319</v>
      </c>
    </row>
    <row r="8634" spans="2:6" ht="13.15" customHeight="1" x14ac:dyDescent="0.3">
      <c r="B8634" s="1172" t="s">
        <v>9378</v>
      </c>
      <c r="C8634" s="1207">
        <v>42931978.429327838</v>
      </c>
      <c r="D8634" s="1208">
        <v>508526.304949546</v>
      </c>
      <c r="E8634" s="1207">
        <v>4540393.6576786358</v>
      </c>
      <c r="F8634" s="1211">
        <v>47980898.391956016</v>
      </c>
    </row>
    <row r="8635" spans="2:6" ht="13.15" customHeight="1" x14ac:dyDescent="0.3">
      <c r="B8635" s="1173" t="s">
        <v>9379</v>
      </c>
      <c r="C8635" s="1206">
        <v>39028537.547280855</v>
      </c>
      <c r="D8635" s="1206">
        <v>933871.96434033627</v>
      </c>
      <c r="E8635" s="1206">
        <v>3014528.5022953739</v>
      </c>
      <c r="F8635" s="1210">
        <v>42976938.013916567</v>
      </c>
    </row>
    <row r="8636" spans="2:6" ht="13.15" customHeight="1" x14ac:dyDescent="0.3">
      <c r="B8636" s="1172" t="s">
        <v>9380</v>
      </c>
      <c r="C8636" s="1207">
        <v>44968764.060973823</v>
      </c>
      <c r="D8636" s="1208">
        <v>2151481.2584727891</v>
      </c>
      <c r="E8636" s="1207">
        <v>6288371.9271889469</v>
      </c>
      <c r="F8636" s="1211">
        <v>53408617.246635556</v>
      </c>
    </row>
    <row r="8637" spans="2:6" ht="13.15" customHeight="1" x14ac:dyDescent="0.3">
      <c r="B8637" s="1173" t="s">
        <v>9381</v>
      </c>
      <c r="C8637" s="1206">
        <v>51852627.063257322</v>
      </c>
      <c r="D8637" s="1206">
        <v>1171171.1059504366</v>
      </c>
      <c r="E8637" s="1206">
        <v>4089632.665922856</v>
      </c>
      <c r="F8637" s="1210">
        <v>57113430.835130617</v>
      </c>
    </row>
    <row r="8638" spans="2:6" ht="13.15" customHeight="1" x14ac:dyDescent="0.3">
      <c r="B8638" s="1172" t="s">
        <v>9382</v>
      </c>
      <c r="C8638" s="1207">
        <v>83884245.464056596</v>
      </c>
      <c r="D8638" s="1208">
        <v>1091818.0928721384</v>
      </c>
      <c r="E8638" s="1207">
        <v>12132115.455808965</v>
      </c>
      <c r="F8638" s="1211">
        <v>97108179.012737706</v>
      </c>
    </row>
    <row r="8639" spans="2:6" ht="13.15" customHeight="1" x14ac:dyDescent="0.3">
      <c r="B8639" s="1173" t="s">
        <v>9383</v>
      </c>
      <c r="C8639" s="1206">
        <v>51742438.285035275</v>
      </c>
      <c r="D8639" s="1206">
        <v>985530.93064826983</v>
      </c>
      <c r="E8639" s="1206">
        <v>22602073.577441134</v>
      </c>
      <c r="F8639" s="1210">
        <v>75330042.793124676</v>
      </c>
    </row>
    <row r="8640" spans="2:6" ht="13.15" customHeight="1" x14ac:dyDescent="0.3">
      <c r="B8640" s="1172" t="s">
        <v>9384</v>
      </c>
      <c r="C8640" s="1207">
        <v>15438308.038701789</v>
      </c>
      <c r="D8640" s="1208">
        <v>593522.26150087221</v>
      </c>
      <c r="E8640" s="1207">
        <v>2810873.5886551766</v>
      </c>
      <c r="F8640" s="1211">
        <v>18842703.888857838</v>
      </c>
    </row>
    <row r="8641" spans="2:6" ht="13.15" customHeight="1" x14ac:dyDescent="0.3">
      <c r="B8641" s="1173" t="s">
        <v>9385</v>
      </c>
      <c r="C8641" s="1206">
        <v>34032903.310837135</v>
      </c>
      <c r="D8641" s="1206">
        <v>938529.85533677496</v>
      </c>
      <c r="E8641" s="1206">
        <v>9630631.9147285949</v>
      </c>
      <c r="F8641" s="1210">
        <v>44602065.080902509</v>
      </c>
    </row>
    <row r="8642" spans="2:6" ht="13.15" customHeight="1" x14ac:dyDescent="0.3">
      <c r="B8642" s="1172" t="s">
        <v>9386</v>
      </c>
      <c r="C8642" s="1207">
        <v>17770159.283405814</v>
      </c>
      <c r="D8642" s="1208">
        <v>684667.75994175544</v>
      </c>
      <c r="E8642" s="1207">
        <v>5571692.3299548328</v>
      </c>
      <c r="F8642" s="1211">
        <v>24026519.373302404</v>
      </c>
    </row>
    <row r="8643" spans="2:6" ht="13.15" customHeight="1" x14ac:dyDescent="0.3">
      <c r="B8643" s="1173" t="s">
        <v>9387</v>
      </c>
      <c r="C8643" s="1206">
        <v>2477131.1208232995</v>
      </c>
      <c r="D8643" s="1206">
        <v>49914.016206548426</v>
      </c>
      <c r="E8643" s="1206">
        <v>44205.570483103336</v>
      </c>
      <c r="F8643" s="1210">
        <v>2571250.7075129515</v>
      </c>
    </row>
    <row r="8644" spans="2:6" ht="13.15" customHeight="1" x14ac:dyDescent="0.3">
      <c r="B8644" s="1172" t="s">
        <v>9388</v>
      </c>
      <c r="C8644" s="1207">
        <v>5555589.8491929434</v>
      </c>
      <c r="D8644" s="1208">
        <v>53614.999082872717</v>
      </c>
      <c r="E8644" s="1207">
        <v>106377.37142791488</v>
      </c>
      <c r="F8644" s="1211">
        <v>5715582.2197037311</v>
      </c>
    </row>
    <row r="8645" spans="2:6" ht="13.15" customHeight="1" x14ac:dyDescent="0.3">
      <c r="B8645" s="1173" t="s">
        <v>9389</v>
      </c>
      <c r="C8645" s="1206">
        <v>20026912.847785015</v>
      </c>
      <c r="D8645" s="1206">
        <v>685666.88459658087</v>
      </c>
      <c r="E8645" s="1206">
        <v>4389507.0548334308</v>
      </c>
      <c r="F8645" s="1210">
        <v>25102086.787215028</v>
      </c>
    </row>
    <row r="8646" spans="2:6" ht="13.15" customHeight="1" x14ac:dyDescent="0.3">
      <c r="B8646" s="1172" t="s">
        <v>9390</v>
      </c>
      <c r="C8646" s="1207">
        <v>3957784.2943547652</v>
      </c>
      <c r="D8646" s="1208">
        <v>242210.33181480438</v>
      </c>
      <c r="E8646" s="1207">
        <v>168116.99500766816</v>
      </c>
      <c r="F8646" s="1211">
        <v>4368111.6211772375</v>
      </c>
    </row>
    <row r="8647" spans="2:6" ht="13.15" customHeight="1" x14ac:dyDescent="0.3">
      <c r="B8647" s="1173" t="s">
        <v>9391</v>
      </c>
      <c r="C8647" s="1206">
        <v>1299189.869619319</v>
      </c>
      <c r="D8647" s="1206">
        <v>26174.251520772501</v>
      </c>
      <c r="E8647" s="1206">
        <v>0</v>
      </c>
      <c r="F8647" s="1210">
        <v>1325364.1211400914</v>
      </c>
    </row>
    <row r="8648" spans="2:6" ht="13.15" customHeight="1" x14ac:dyDescent="0.3">
      <c r="B8648" s="1172" t="s">
        <v>9392</v>
      </c>
      <c r="C8648" s="1207">
        <v>1643169469.2388988</v>
      </c>
      <c r="D8648" s="1208">
        <v>27834923.346696097</v>
      </c>
      <c r="E8648" s="1207">
        <v>331030860.17981535</v>
      </c>
      <c r="F8648" s="1211">
        <v>2002035252.7654102</v>
      </c>
    </row>
    <row r="8649" spans="2:6" ht="13.15" customHeight="1" x14ac:dyDescent="0.3">
      <c r="B8649" s="1173" t="s">
        <v>9393</v>
      </c>
      <c r="C8649" s="1206">
        <v>196386168.78134614</v>
      </c>
      <c r="D8649" s="1206">
        <v>1932644.8147095991</v>
      </c>
      <c r="E8649" s="1206">
        <v>66724728.158013798</v>
      </c>
      <c r="F8649" s="1210">
        <v>265043541.75406954</v>
      </c>
    </row>
    <row r="8650" spans="2:6" ht="13.15" customHeight="1" x14ac:dyDescent="0.3">
      <c r="B8650" s="1172" t="s">
        <v>9394</v>
      </c>
      <c r="C8650" s="1207">
        <v>19360045.446500644</v>
      </c>
      <c r="D8650" s="1208">
        <v>715429.54156778206</v>
      </c>
      <c r="E8650" s="1207">
        <v>2084885.3486646886</v>
      </c>
      <c r="F8650" s="1211">
        <v>22160360.336733118</v>
      </c>
    </row>
    <row r="8651" spans="2:6" ht="13.15" customHeight="1" x14ac:dyDescent="0.3">
      <c r="B8651" s="1173" t="s">
        <v>9395</v>
      </c>
      <c r="C8651" s="1206">
        <v>32295142.988120902</v>
      </c>
      <c r="D8651" s="1206">
        <v>825924.2850845051</v>
      </c>
      <c r="E8651" s="1206">
        <v>2030554.479914505</v>
      </c>
      <c r="F8651" s="1210">
        <v>35151621.753119916</v>
      </c>
    </row>
    <row r="8652" spans="2:6" ht="13.15" customHeight="1" x14ac:dyDescent="0.3">
      <c r="B8652" s="1172" t="s">
        <v>9396</v>
      </c>
      <c r="C8652" s="1207">
        <v>4657558.1337450966</v>
      </c>
      <c r="D8652" s="1208">
        <v>443808.35723770055</v>
      </c>
      <c r="E8652" s="1207">
        <v>1390067.624898145</v>
      </c>
      <c r="F8652" s="1211">
        <v>6491434.115880942</v>
      </c>
    </row>
    <row r="8653" spans="2:6" ht="13.15" customHeight="1" x14ac:dyDescent="0.3">
      <c r="B8653" s="1173" t="s">
        <v>9397</v>
      </c>
      <c r="C8653" s="1206">
        <v>11593989.51225598</v>
      </c>
      <c r="D8653" s="1206">
        <v>319818.39479171846</v>
      </c>
      <c r="E8653" s="1206">
        <v>3175927.4618941196</v>
      </c>
      <c r="F8653" s="1210">
        <v>15089735.368941817</v>
      </c>
    </row>
    <row r="8654" spans="2:6" ht="13.15" customHeight="1" x14ac:dyDescent="0.3">
      <c r="B8654" s="1172" t="s">
        <v>9398</v>
      </c>
      <c r="C8654" s="1207">
        <v>487452.21592653391</v>
      </c>
      <c r="D8654" s="1208">
        <v>0</v>
      </c>
      <c r="E8654" s="1207">
        <v>474737.08281022753</v>
      </c>
      <c r="F8654" s="1211">
        <v>962189.29873676144</v>
      </c>
    </row>
    <row r="8655" spans="2:6" ht="13.15" customHeight="1" x14ac:dyDescent="0.3">
      <c r="B8655" s="1173" t="s">
        <v>9399</v>
      </c>
      <c r="C8655" s="1206">
        <v>69837292.629918173</v>
      </c>
      <c r="D8655" s="1206">
        <v>1338798.8931092776</v>
      </c>
      <c r="E8655" s="1206">
        <v>6922131.4911917746</v>
      </c>
      <c r="F8655" s="1210">
        <v>78098223.014219224</v>
      </c>
    </row>
    <row r="8656" spans="2:6" ht="13.15" customHeight="1" x14ac:dyDescent="0.3">
      <c r="B8656" s="1172" t="s">
        <v>9400</v>
      </c>
      <c r="C8656" s="1207">
        <v>29819104.19719322</v>
      </c>
      <c r="D8656" s="1208">
        <v>417985.9101728524</v>
      </c>
      <c r="E8656" s="1207">
        <v>6746097.7067408748</v>
      </c>
      <c r="F8656" s="1211">
        <v>36983187.814106949</v>
      </c>
    </row>
    <row r="8657" spans="2:6" ht="13.15" customHeight="1" x14ac:dyDescent="0.3">
      <c r="B8657" s="1173" t="s">
        <v>9401</v>
      </c>
      <c r="C8657" s="1206">
        <v>11822149.919206463</v>
      </c>
      <c r="D8657" s="1206">
        <v>397961.20054163766</v>
      </c>
      <c r="E8657" s="1206">
        <v>4129705.9616573611</v>
      </c>
      <c r="F8657" s="1210">
        <v>16349817.081405461</v>
      </c>
    </row>
    <row r="8658" spans="2:6" ht="13.15" customHeight="1" x14ac:dyDescent="0.3">
      <c r="B8658" s="1172" t="s">
        <v>9402</v>
      </c>
      <c r="C8658" s="1207">
        <v>73031811.409698918</v>
      </c>
      <c r="D8658" s="1208">
        <v>1478268.2516159301</v>
      </c>
      <c r="E8658" s="1207">
        <v>15999939.992070079</v>
      </c>
      <c r="F8658" s="1211">
        <v>90510019.653384924</v>
      </c>
    </row>
    <row r="8659" spans="2:6" ht="13.15" customHeight="1" x14ac:dyDescent="0.3">
      <c r="B8659" s="1173" t="s">
        <v>9403</v>
      </c>
      <c r="C8659" s="1206">
        <v>73776916.939758047</v>
      </c>
      <c r="D8659" s="1206">
        <v>2939002.5691485894</v>
      </c>
      <c r="E8659" s="1206">
        <v>5377265.1027511228</v>
      </c>
      <c r="F8659" s="1210">
        <v>82093184.611657754</v>
      </c>
    </row>
    <row r="8660" spans="2:6" ht="13.15" customHeight="1" x14ac:dyDescent="0.3">
      <c r="B8660" s="1172" t="s">
        <v>9404</v>
      </c>
      <c r="C8660" s="1207">
        <v>2702287.6205607937</v>
      </c>
      <c r="D8660" s="1208">
        <v>29987.811822992579</v>
      </c>
      <c r="E8660" s="1207">
        <v>111069.58281997613</v>
      </c>
      <c r="F8660" s="1211">
        <v>2843345.0152037623</v>
      </c>
    </row>
    <row r="8661" spans="2:6" ht="13.15" customHeight="1" x14ac:dyDescent="0.3">
      <c r="B8661" s="1173" t="s">
        <v>9405</v>
      </c>
      <c r="C8661" s="1206">
        <v>60831442.264129274</v>
      </c>
      <c r="D8661" s="1206">
        <v>1065095.0264001233</v>
      </c>
      <c r="E8661" s="1206">
        <v>6099994.1116718557</v>
      </c>
      <c r="F8661" s="1210">
        <v>67996531.40220125</v>
      </c>
    </row>
    <row r="8662" spans="2:6" ht="13.15" customHeight="1" x14ac:dyDescent="0.3">
      <c r="B8662" s="1172" t="s">
        <v>9406</v>
      </c>
      <c r="C8662" s="1207">
        <v>1585653.3847492542</v>
      </c>
      <c r="D8662" s="1208">
        <v>0</v>
      </c>
      <c r="E8662" s="1207">
        <v>250354.17361589946</v>
      </c>
      <c r="F8662" s="1211">
        <v>1836007.5583651536</v>
      </c>
    </row>
    <row r="8663" spans="2:6" ht="13.15" customHeight="1" x14ac:dyDescent="0.3">
      <c r="B8663" s="1173" t="s">
        <v>9407</v>
      </c>
      <c r="C8663" s="1206">
        <v>52980048.056788228</v>
      </c>
      <c r="D8663" s="1206">
        <v>1804208.0439407325</v>
      </c>
      <c r="E8663" s="1206">
        <v>80138876.472443789</v>
      </c>
      <c r="F8663" s="1210">
        <v>134923132.57317275</v>
      </c>
    </row>
    <row r="8664" spans="2:6" ht="13.15" customHeight="1" x14ac:dyDescent="0.3">
      <c r="B8664" s="1172" t="s">
        <v>9408</v>
      </c>
      <c r="C8664" s="1207">
        <v>54608575.389941119</v>
      </c>
      <c r="D8664" s="1208">
        <v>1321504.1860560349</v>
      </c>
      <c r="E8664" s="1207">
        <v>43271040.859934509</v>
      </c>
      <c r="F8664" s="1211">
        <v>99201120.435931653</v>
      </c>
    </row>
    <row r="8665" spans="2:6" ht="13.15" customHeight="1" x14ac:dyDescent="0.3">
      <c r="B8665" s="1173" t="s">
        <v>9409</v>
      </c>
      <c r="C8665" s="1206">
        <v>37072447.786674842</v>
      </c>
      <c r="D8665" s="1206">
        <v>554317.17293266114</v>
      </c>
      <c r="E8665" s="1206">
        <v>4187983.8862854033</v>
      </c>
      <c r="F8665" s="1210">
        <v>41814748.845892906</v>
      </c>
    </row>
    <row r="8666" spans="2:6" ht="13.15" customHeight="1" x14ac:dyDescent="0.3">
      <c r="B8666" s="1172" t="s">
        <v>9410</v>
      </c>
      <c r="C8666" s="1207">
        <v>29830710.202334341</v>
      </c>
      <c r="D8666" s="1208">
        <v>494608.92067317833</v>
      </c>
      <c r="E8666" s="1207">
        <v>3307321.9018599722</v>
      </c>
      <c r="F8666" s="1211">
        <v>33632641.02486749</v>
      </c>
    </row>
    <row r="8667" spans="2:6" ht="13.15" customHeight="1" x14ac:dyDescent="0.3">
      <c r="B8667" s="1173" t="s">
        <v>9411</v>
      </c>
      <c r="C8667" s="1206">
        <v>72240554.941549271</v>
      </c>
      <c r="D8667" s="1206">
        <v>2296593.5604524682</v>
      </c>
      <c r="E8667" s="1206">
        <v>17021517.544967864</v>
      </c>
      <c r="F8667" s="1210">
        <v>91558666.046969593</v>
      </c>
    </row>
    <row r="8668" spans="2:6" ht="13.15" customHeight="1" x14ac:dyDescent="0.3">
      <c r="B8668" s="1172" t="s">
        <v>9412</v>
      </c>
      <c r="C8668" s="1207">
        <v>25678354.645319823</v>
      </c>
      <c r="D8668" s="1208">
        <v>333637.2738204273</v>
      </c>
      <c r="E8668" s="1207">
        <v>5168563.3882366223</v>
      </c>
      <c r="F8668" s="1211">
        <v>31180555.307376873</v>
      </c>
    </row>
    <row r="8669" spans="2:6" ht="13.15" customHeight="1" x14ac:dyDescent="0.3">
      <c r="B8669" s="1173" t="s">
        <v>9413</v>
      </c>
      <c r="C8669" s="1206">
        <v>9107300.5048458856</v>
      </c>
      <c r="D8669" s="1206">
        <v>285200.8363287613</v>
      </c>
      <c r="E8669" s="1206">
        <v>6280648.4275211394</v>
      </c>
      <c r="F8669" s="1210">
        <v>15673149.768695787</v>
      </c>
    </row>
    <row r="8670" spans="2:6" ht="13.15" customHeight="1" x14ac:dyDescent="0.3">
      <c r="B8670" s="1172" t="s">
        <v>9414</v>
      </c>
      <c r="C8670" s="1207">
        <v>1318851.8077407256</v>
      </c>
      <c r="D8670" s="1208">
        <v>68250.064449326135</v>
      </c>
      <c r="E8670" s="1207">
        <v>189849.3425077413</v>
      </c>
      <c r="F8670" s="1211">
        <v>1576951.2146977931</v>
      </c>
    </row>
    <row r="8671" spans="2:6" ht="13.15" customHeight="1" x14ac:dyDescent="0.3">
      <c r="B8671" s="1173" t="s">
        <v>9415</v>
      </c>
      <c r="C8671" s="1206">
        <v>2967860.3264367343</v>
      </c>
      <c r="D8671" s="1206">
        <v>114983.76837431834</v>
      </c>
      <c r="E8671" s="1206">
        <v>962273.77311403444</v>
      </c>
      <c r="F8671" s="1210">
        <v>4045117.867925087</v>
      </c>
    </row>
    <row r="8672" spans="2:6" ht="13.15" customHeight="1" x14ac:dyDescent="0.3">
      <c r="B8672" s="1172" t="s">
        <v>9416</v>
      </c>
      <c r="C8672" s="1207">
        <v>9026058.4688581303</v>
      </c>
      <c r="D8672" s="1208">
        <v>576734.15286416141</v>
      </c>
      <c r="E8672" s="1207">
        <v>4906386.1462594103</v>
      </c>
      <c r="F8672" s="1211">
        <v>14509178.767981702</v>
      </c>
    </row>
    <row r="8673" spans="2:6" ht="13.15" customHeight="1" x14ac:dyDescent="0.3">
      <c r="B8673" s="1173" t="s">
        <v>9417</v>
      </c>
      <c r="C8673" s="1206">
        <v>2548405.6465133973</v>
      </c>
      <c r="D8673" s="1206">
        <v>193323.5846195551</v>
      </c>
      <c r="E8673" s="1206">
        <v>493.91698863802611</v>
      </c>
      <c r="F8673" s="1210">
        <v>2742223.1481215907</v>
      </c>
    </row>
    <row r="8674" spans="2:6" ht="13.15" customHeight="1" x14ac:dyDescent="0.3">
      <c r="B8674" s="1172" t="s">
        <v>9418</v>
      </c>
      <c r="C8674" s="1207">
        <v>10388193.84871334</v>
      </c>
      <c r="D8674" s="1208">
        <v>212250.66434828573</v>
      </c>
      <c r="E8674" s="1207">
        <v>651970.42500219448</v>
      </c>
      <c r="F8674" s="1211">
        <v>11252414.938063821</v>
      </c>
    </row>
    <row r="8675" spans="2:6" ht="13.15" customHeight="1" x14ac:dyDescent="0.3">
      <c r="B8675" s="1173" t="s">
        <v>9419</v>
      </c>
      <c r="C8675" s="1206">
        <v>69111439.414269611</v>
      </c>
      <c r="D8675" s="1206">
        <v>3246718.8906565118</v>
      </c>
      <c r="E8675" s="1206">
        <v>18181980.418347608</v>
      </c>
      <c r="F8675" s="1210">
        <v>90540138.723273739</v>
      </c>
    </row>
    <row r="8676" spans="2:6" ht="13.15" customHeight="1" x14ac:dyDescent="0.3">
      <c r="B8676" s="1172" t="s">
        <v>9420</v>
      </c>
      <c r="C8676" s="1207">
        <v>27665575.807951406</v>
      </c>
      <c r="D8676" s="1208">
        <v>1020064.0560418052</v>
      </c>
      <c r="E8676" s="1207">
        <v>4128960.806143159</v>
      </c>
      <c r="F8676" s="1211">
        <v>32814600.67013637</v>
      </c>
    </row>
    <row r="8677" spans="2:6" ht="13.15" customHeight="1" x14ac:dyDescent="0.3">
      <c r="B8677" s="1173" t="s">
        <v>9421</v>
      </c>
      <c r="C8677" s="1206">
        <v>31687124.859963782</v>
      </c>
      <c r="D8677" s="1206">
        <v>1418278.5557917086</v>
      </c>
      <c r="E8677" s="1206">
        <v>15405641.313361511</v>
      </c>
      <c r="F8677" s="1210">
        <v>48511044.729117006</v>
      </c>
    </row>
    <row r="8678" spans="2:6" ht="13.15" customHeight="1" x14ac:dyDescent="0.3">
      <c r="B8678" s="1172" t="s">
        <v>9422</v>
      </c>
      <c r="C8678" s="1207">
        <v>18036687.77794043</v>
      </c>
      <c r="D8678" s="1208">
        <v>1131290.5528268509</v>
      </c>
      <c r="E8678" s="1207">
        <v>4828223.7828074442</v>
      </c>
      <c r="F8678" s="1211">
        <v>23996202.113574725</v>
      </c>
    </row>
    <row r="8679" spans="2:6" ht="13.15" customHeight="1" x14ac:dyDescent="0.3">
      <c r="B8679" s="1173" t="s">
        <v>9423</v>
      </c>
      <c r="C8679" s="1206">
        <v>19046546.766453784</v>
      </c>
      <c r="D8679" s="1206">
        <v>730261.61742955318</v>
      </c>
      <c r="E8679" s="1206">
        <v>5474081.9850752437</v>
      </c>
      <c r="F8679" s="1210">
        <v>25250890.368958581</v>
      </c>
    </row>
    <row r="8680" spans="2:6" ht="13.15" customHeight="1" x14ac:dyDescent="0.3">
      <c r="B8680" s="1172" t="s">
        <v>9424</v>
      </c>
      <c r="C8680" s="1207">
        <v>43254761.913487591</v>
      </c>
      <c r="D8680" s="1208">
        <v>1418686.6489605813</v>
      </c>
      <c r="E8680" s="1207">
        <v>12487961.770901898</v>
      </c>
      <c r="F8680" s="1211">
        <v>57161410.33335007</v>
      </c>
    </row>
    <row r="8681" spans="2:6" ht="13.15" customHeight="1" x14ac:dyDescent="0.3">
      <c r="B8681" s="1173" t="s">
        <v>9425</v>
      </c>
      <c r="C8681" s="1206">
        <v>9193321.4841270391</v>
      </c>
      <c r="D8681" s="1206">
        <v>146280.2927733495</v>
      </c>
      <c r="E8681" s="1206">
        <v>676851.49330483505</v>
      </c>
      <c r="F8681" s="1210">
        <v>10016453.270205224</v>
      </c>
    </row>
    <row r="8682" spans="2:6" ht="13.15" customHeight="1" x14ac:dyDescent="0.3">
      <c r="B8682" s="1172" t="s">
        <v>9426</v>
      </c>
      <c r="C8682" s="1207">
        <v>76426090.019143686</v>
      </c>
      <c r="D8682" s="1208">
        <v>2994756.5393234831</v>
      </c>
      <c r="E8682" s="1207">
        <v>54890646.187308095</v>
      </c>
      <c r="F8682" s="1211">
        <v>134311492.74577525</v>
      </c>
    </row>
    <row r="8683" spans="2:6" ht="13.15" customHeight="1" x14ac:dyDescent="0.3">
      <c r="B8683" s="1173" t="s">
        <v>9427</v>
      </c>
      <c r="C8683" s="1206">
        <v>527795099.42073607</v>
      </c>
      <c r="D8683" s="1206">
        <v>18509037.529844843</v>
      </c>
      <c r="E8683" s="1206">
        <v>1223914711.8137443</v>
      </c>
      <c r="F8683" s="1210">
        <v>1770218848.7643251</v>
      </c>
    </row>
    <row r="8684" spans="2:6" ht="13.15" customHeight="1" x14ac:dyDescent="0.3">
      <c r="B8684" s="1172" t="s">
        <v>9428</v>
      </c>
      <c r="C8684" s="1207">
        <v>8290510.825385794</v>
      </c>
      <c r="D8684" s="1208">
        <v>254833.07569337051</v>
      </c>
      <c r="E8684" s="1207">
        <v>6546622.7259027166</v>
      </c>
      <c r="F8684" s="1211">
        <v>15091966.626981881</v>
      </c>
    </row>
    <row r="8685" spans="2:6" ht="13.15" customHeight="1" x14ac:dyDescent="0.3">
      <c r="B8685" s="1173" t="s">
        <v>9429</v>
      </c>
      <c r="C8685" s="1206">
        <v>11568183.218471631</v>
      </c>
      <c r="D8685" s="1206">
        <v>163673.50507424993</v>
      </c>
      <c r="E8685" s="1206">
        <v>1284801.5666946652</v>
      </c>
      <c r="F8685" s="1210">
        <v>13016658.290240547</v>
      </c>
    </row>
    <row r="8686" spans="2:6" ht="13.15" customHeight="1" x14ac:dyDescent="0.3">
      <c r="B8686" s="1172" t="s">
        <v>9430</v>
      </c>
      <c r="C8686" s="1207">
        <v>6602451.5129208835</v>
      </c>
      <c r="D8686" s="1208">
        <v>212095.870387679</v>
      </c>
      <c r="E8686" s="1207">
        <v>1459462.9618017878</v>
      </c>
      <c r="F8686" s="1211">
        <v>8274010.3451103503</v>
      </c>
    </row>
    <row r="8687" spans="2:6" ht="13.15" customHeight="1" x14ac:dyDescent="0.3">
      <c r="B8687" s="1173" t="s">
        <v>9431</v>
      </c>
      <c r="C8687" s="1206">
        <v>12471403.500923742</v>
      </c>
      <c r="D8687" s="1206">
        <v>285116.40325933945</v>
      </c>
      <c r="E8687" s="1206">
        <v>7297098.3262782814</v>
      </c>
      <c r="F8687" s="1210">
        <v>20053618.230461363</v>
      </c>
    </row>
    <row r="8688" spans="2:6" ht="13.15" customHeight="1" x14ac:dyDescent="0.3">
      <c r="B8688" s="1172" t="s">
        <v>9432</v>
      </c>
      <c r="C8688" s="1207">
        <v>27680185.720305502</v>
      </c>
      <c r="D8688" s="1208">
        <v>954023.32357568387</v>
      </c>
      <c r="E8688" s="1207">
        <v>25089609.592987537</v>
      </c>
      <c r="F8688" s="1211">
        <v>53723818.636868723</v>
      </c>
    </row>
    <row r="8689" spans="2:6" ht="13.15" customHeight="1" x14ac:dyDescent="0.3">
      <c r="B8689" s="1173" t="s">
        <v>9433</v>
      </c>
      <c r="C8689" s="1206">
        <v>28338724.106135678</v>
      </c>
      <c r="D8689" s="1206">
        <v>1107635.2212104981</v>
      </c>
      <c r="E8689" s="1206">
        <v>79761014.941528216</v>
      </c>
      <c r="F8689" s="1210">
        <v>109207374.26887439</v>
      </c>
    </row>
    <row r="8690" spans="2:6" ht="13.15" customHeight="1" x14ac:dyDescent="0.3">
      <c r="B8690" s="1172" t="s">
        <v>9434</v>
      </c>
      <c r="C8690" s="1207">
        <v>18923250.029484127</v>
      </c>
      <c r="D8690" s="1208">
        <v>488487.52314009459</v>
      </c>
      <c r="E8690" s="1207">
        <v>35350120.128604509</v>
      </c>
      <c r="F8690" s="1211">
        <v>54761857.681228727</v>
      </c>
    </row>
    <row r="8691" spans="2:6" ht="13.15" customHeight="1" x14ac:dyDescent="0.3">
      <c r="B8691" s="1173" t="s">
        <v>9435</v>
      </c>
      <c r="C8691" s="1206">
        <v>16254961.176924938</v>
      </c>
      <c r="D8691" s="1206">
        <v>1052430.0659868461</v>
      </c>
      <c r="E8691" s="1206">
        <v>8888145.6493842695</v>
      </c>
      <c r="F8691" s="1210">
        <v>26195536.892296053</v>
      </c>
    </row>
    <row r="8692" spans="2:6" ht="13.15" customHeight="1" x14ac:dyDescent="0.3">
      <c r="B8692" s="1172" t="s">
        <v>9436</v>
      </c>
      <c r="C8692" s="1207">
        <v>7915432.0474725766</v>
      </c>
      <c r="D8692" s="1208">
        <v>195040.39036446597</v>
      </c>
      <c r="E8692" s="1207">
        <v>1216208.8448975596</v>
      </c>
      <c r="F8692" s="1211">
        <v>9326681.2827346027</v>
      </c>
    </row>
    <row r="8693" spans="2:6" ht="13.15" customHeight="1" x14ac:dyDescent="0.3">
      <c r="B8693" s="1173" t="s">
        <v>9437</v>
      </c>
      <c r="C8693" s="1206">
        <v>35676450.18005497</v>
      </c>
      <c r="D8693" s="1206">
        <v>1519274.5789984742</v>
      </c>
      <c r="E8693" s="1206">
        <v>6422152.5338241113</v>
      </c>
      <c r="F8693" s="1210">
        <v>43617877.292877555</v>
      </c>
    </row>
    <row r="8694" spans="2:6" ht="13.15" customHeight="1" x14ac:dyDescent="0.3">
      <c r="B8694" s="1172" t="s">
        <v>9438</v>
      </c>
      <c r="C8694" s="1207">
        <v>201534.8657444157</v>
      </c>
      <c r="D8694" s="1208">
        <v>506.5984165310806</v>
      </c>
      <c r="E8694" s="1207">
        <v>0</v>
      </c>
      <c r="F8694" s="1211">
        <v>202041.46416094678</v>
      </c>
    </row>
    <row r="8695" spans="2:6" ht="13.15" customHeight="1" x14ac:dyDescent="0.3">
      <c r="B8695" s="1173" t="s">
        <v>9439</v>
      </c>
      <c r="C8695" s="1206">
        <v>6838531.3116147118</v>
      </c>
      <c r="D8695" s="1206">
        <v>135430.64335264225</v>
      </c>
      <c r="E8695" s="1206">
        <v>5793461.0578533076</v>
      </c>
      <c r="F8695" s="1210">
        <v>12767423.012820661</v>
      </c>
    </row>
    <row r="8696" spans="2:6" ht="13.15" customHeight="1" x14ac:dyDescent="0.3">
      <c r="B8696" s="1172" t="s">
        <v>9440</v>
      </c>
      <c r="C8696" s="1207">
        <v>25780214.408087652</v>
      </c>
      <c r="D8696" s="1208">
        <v>1270379.9625211069</v>
      </c>
      <c r="E8696" s="1207">
        <v>8842348.8890922628</v>
      </c>
      <c r="F8696" s="1211">
        <v>35892943.259701021</v>
      </c>
    </row>
    <row r="8697" spans="2:6" ht="13.15" customHeight="1" x14ac:dyDescent="0.3">
      <c r="B8697" s="1173" t="s">
        <v>9441</v>
      </c>
      <c r="C8697" s="1206">
        <v>62551452.226041511</v>
      </c>
      <c r="D8697" s="1206">
        <v>1744542.0082159613</v>
      </c>
      <c r="E8697" s="1206">
        <v>30682353.440003738</v>
      </c>
      <c r="F8697" s="1210">
        <v>94978347.674261212</v>
      </c>
    </row>
    <row r="8698" spans="2:6" ht="13.15" customHeight="1" x14ac:dyDescent="0.3">
      <c r="B8698" s="1172" t="s">
        <v>9442</v>
      </c>
      <c r="C8698" s="1207">
        <v>34633138.588487841</v>
      </c>
      <c r="D8698" s="1208">
        <v>738254.61466815462</v>
      </c>
      <c r="E8698" s="1207">
        <v>103229144.54233606</v>
      </c>
      <c r="F8698" s="1211">
        <v>138600537.74549204</v>
      </c>
    </row>
    <row r="8699" spans="2:6" ht="13.15" customHeight="1" x14ac:dyDescent="0.3">
      <c r="B8699" s="1173" t="s">
        <v>9443</v>
      </c>
      <c r="C8699" s="1206">
        <v>40755101.488566868</v>
      </c>
      <c r="D8699" s="1206">
        <v>1881154.7145405097</v>
      </c>
      <c r="E8699" s="1206">
        <v>9203210.499037616</v>
      </c>
      <c r="F8699" s="1210">
        <v>51839466.702144995</v>
      </c>
    </row>
    <row r="8700" spans="2:6" ht="13.15" customHeight="1" x14ac:dyDescent="0.3">
      <c r="B8700" s="1172" t="s">
        <v>9444</v>
      </c>
      <c r="C8700" s="1207">
        <v>15209874.549277397</v>
      </c>
      <c r="D8700" s="1208">
        <v>815482.72883267025</v>
      </c>
      <c r="E8700" s="1207">
        <v>1821812.8125913595</v>
      </c>
      <c r="F8700" s="1211">
        <v>17847170.090701427</v>
      </c>
    </row>
    <row r="8701" spans="2:6" ht="13.15" customHeight="1" x14ac:dyDescent="0.3">
      <c r="B8701" s="1173" t="s">
        <v>9445</v>
      </c>
      <c r="C8701" s="1206">
        <v>14018006.091904089</v>
      </c>
      <c r="D8701" s="1206">
        <v>147476.42792349227</v>
      </c>
      <c r="E8701" s="1206">
        <v>1408993.4282543943</v>
      </c>
      <c r="F8701" s="1210">
        <v>15574475.948081976</v>
      </c>
    </row>
    <row r="8702" spans="2:6" ht="13.15" customHeight="1" x14ac:dyDescent="0.3">
      <c r="B8702" s="1172" t="s">
        <v>9446</v>
      </c>
      <c r="C8702" s="1207">
        <v>26142185.227253266</v>
      </c>
      <c r="D8702" s="1208">
        <v>768608.30312530836</v>
      </c>
      <c r="E8702" s="1207">
        <v>3760436.9929956119</v>
      </c>
      <c r="F8702" s="1211">
        <v>30671230.523374185</v>
      </c>
    </row>
    <row r="8703" spans="2:6" ht="13.15" customHeight="1" x14ac:dyDescent="0.3">
      <c r="B8703" s="1173" t="s">
        <v>9447</v>
      </c>
      <c r="C8703" s="1206">
        <v>36477537.617265329</v>
      </c>
      <c r="D8703" s="1206">
        <v>1370602.0159248391</v>
      </c>
      <c r="E8703" s="1206">
        <v>130369484.27122897</v>
      </c>
      <c r="F8703" s="1210">
        <v>168217623.90441912</v>
      </c>
    </row>
    <row r="8704" spans="2:6" ht="13.15" customHeight="1" x14ac:dyDescent="0.3">
      <c r="B8704" s="1172" t="s">
        <v>9448</v>
      </c>
      <c r="C8704" s="1207">
        <v>103105018.84886399</v>
      </c>
      <c r="D8704" s="1208">
        <v>4369453.5591152795</v>
      </c>
      <c r="E8704" s="1207">
        <v>57729758.507495433</v>
      </c>
      <c r="F8704" s="1211">
        <v>165204230.91547471</v>
      </c>
    </row>
    <row r="8705" spans="2:6" ht="13.15" customHeight="1" x14ac:dyDescent="0.3">
      <c r="B8705" s="1173" t="s">
        <v>9449</v>
      </c>
      <c r="C8705" s="1206">
        <v>123774494.75775541</v>
      </c>
      <c r="D8705" s="1206">
        <v>4523178.034175992</v>
      </c>
      <c r="E8705" s="1206">
        <v>23017631.245476257</v>
      </c>
      <c r="F8705" s="1210">
        <v>151315304.03740767</v>
      </c>
    </row>
    <row r="8706" spans="2:6" ht="13.15" customHeight="1" x14ac:dyDescent="0.3">
      <c r="B8706" s="1172" t="s">
        <v>9450</v>
      </c>
      <c r="C8706" s="1207">
        <v>145894448.22681159</v>
      </c>
      <c r="D8706" s="1208">
        <v>4502337.1382070296</v>
      </c>
      <c r="E8706" s="1207">
        <v>44736567.835371874</v>
      </c>
      <c r="F8706" s="1211">
        <v>195133353.20039049</v>
      </c>
    </row>
    <row r="8707" spans="2:6" ht="13.15" customHeight="1" x14ac:dyDescent="0.3">
      <c r="B8707" s="1173" t="s">
        <v>9451</v>
      </c>
      <c r="C8707" s="1206">
        <v>78627407.841319457</v>
      </c>
      <c r="D8707" s="1206">
        <v>5223789.5720602348</v>
      </c>
      <c r="E8707" s="1206">
        <v>49510177.201452158</v>
      </c>
      <c r="F8707" s="1210">
        <v>133361374.61483186</v>
      </c>
    </row>
    <row r="8708" spans="2:6" ht="13.15" customHeight="1" x14ac:dyDescent="0.3">
      <c r="B8708" s="1172" t="s">
        <v>9452</v>
      </c>
      <c r="C8708" s="1207">
        <v>511176665.47103882</v>
      </c>
      <c r="D8708" s="1208">
        <v>17359396.856596977</v>
      </c>
      <c r="E8708" s="1207">
        <v>177782093.93855032</v>
      </c>
      <c r="F8708" s="1211">
        <v>706318156.26618612</v>
      </c>
    </row>
    <row r="8709" spans="2:6" ht="13.15" customHeight="1" x14ac:dyDescent="0.3">
      <c r="B8709" s="1173" t="s">
        <v>9453</v>
      </c>
      <c r="C8709" s="1206">
        <v>29943356.722821552</v>
      </c>
      <c r="D8709" s="1206">
        <v>2762340.4435616117</v>
      </c>
      <c r="E8709" s="1206">
        <v>21022465.308153145</v>
      </c>
      <c r="F8709" s="1210">
        <v>53728162.474536307</v>
      </c>
    </row>
    <row r="8710" spans="2:6" ht="13.15" customHeight="1" x14ac:dyDescent="0.3">
      <c r="B8710" s="1172" t="s">
        <v>9454</v>
      </c>
      <c r="C8710" s="1207">
        <v>9729109.2979353648</v>
      </c>
      <c r="D8710" s="1208">
        <v>1292445.1379966834</v>
      </c>
      <c r="E8710" s="1207">
        <v>3060618.3597191088</v>
      </c>
      <c r="F8710" s="1211">
        <v>14082172.795651156</v>
      </c>
    </row>
    <row r="8711" spans="2:6" ht="13.15" customHeight="1" x14ac:dyDescent="0.3">
      <c r="B8711" s="1173" t="s">
        <v>9455</v>
      </c>
      <c r="C8711" s="1206">
        <v>6510013.0955028795</v>
      </c>
      <c r="D8711" s="1206">
        <v>461454.86874686659</v>
      </c>
      <c r="E8711" s="1206">
        <v>916092.53467637906</v>
      </c>
      <c r="F8711" s="1210">
        <v>7887560.4989261255</v>
      </c>
    </row>
    <row r="8712" spans="2:6" ht="13.15" customHeight="1" x14ac:dyDescent="0.3">
      <c r="B8712" s="1172" t="s">
        <v>9456</v>
      </c>
      <c r="C8712" s="1207">
        <v>16157197.651265718</v>
      </c>
      <c r="D8712" s="1208">
        <v>2241683.9209717945</v>
      </c>
      <c r="E8712" s="1207">
        <v>3311528.1899472256</v>
      </c>
      <c r="F8712" s="1211">
        <v>21710409.762184739</v>
      </c>
    </row>
    <row r="8713" spans="2:6" ht="13.15" customHeight="1" x14ac:dyDescent="0.3">
      <c r="B8713" s="1173" t="s">
        <v>9457</v>
      </c>
      <c r="C8713" s="1206">
        <v>16131937.522429181</v>
      </c>
      <c r="D8713" s="1206">
        <v>690817.30183131364</v>
      </c>
      <c r="E8713" s="1206">
        <v>4334903.4542928794</v>
      </c>
      <c r="F8713" s="1210">
        <v>21157658.278553374</v>
      </c>
    </row>
    <row r="8714" spans="2:6" ht="13.15" customHeight="1" x14ac:dyDescent="0.3">
      <c r="B8714" s="1172" t="s">
        <v>9458</v>
      </c>
      <c r="C8714" s="1207">
        <v>16917186.176152855</v>
      </c>
      <c r="D8714" s="1208">
        <v>1630909.1689523922</v>
      </c>
      <c r="E8714" s="1207">
        <v>8273726.9559227331</v>
      </c>
      <c r="F8714" s="1211">
        <v>26821822.30102798</v>
      </c>
    </row>
    <row r="8715" spans="2:6" ht="13.15" customHeight="1" x14ac:dyDescent="0.3">
      <c r="B8715" s="1173" t="s">
        <v>9459</v>
      </c>
      <c r="C8715" s="1206">
        <v>4089273.5055416697</v>
      </c>
      <c r="D8715" s="1206">
        <v>666317.63952074083</v>
      </c>
      <c r="E8715" s="1206">
        <v>900904.58727575967</v>
      </c>
      <c r="F8715" s="1210">
        <v>5656495.7323381696</v>
      </c>
    </row>
    <row r="8716" spans="2:6" ht="13.15" customHeight="1" x14ac:dyDescent="0.3">
      <c r="B8716" s="1172" t="s">
        <v>9460</v>
      </c>
      <c r="C8716" s="1207">
        <v>12411871.521611704</v>
      </c>
      <c r="D8716" s="1208">
        <v>783116.71888762934</v>
      </c>
      <c r="E8716" s="1207">
        <v>2012217.8117113181</v>
      </c>
      <c r="F8716" s="1211">
        <v>15207206.052210651</v>
      </c>
    </row>
    <row r="8717" spans="2:6" ht="13.15" customHeight="1" x14ac:dyDescent="0.3">
      <c r="B8717" s="1173" t="s">
        <v>9461</v>
      </c>
      <c r="C8717" s="1206">
        <v>1014774.4730436973</v>
      </c>
      <c r="D8717" s="1206">
        <v>83729.460509998069</v>
      </c>
      <c r="E8717" s="1206">
        <v>0</v>
      </c>
      <c r="F8717" s="1210">
        <v>1098503.9335536954</v>
      </c>
    </row>
    <row r="8718" spans="2:6" ht="13.15" customHeight="1" x14ac:dyDescent="0.3">
      <c r="B8718" s="1172" t="s">
        <v>9462</v>
      </c>
      <c r="C8718" s="1207">
        <v>12477001.691638861</v>
      </c>
      <c r="D8718" s="1208">
        <v>768115.77688701428</v>
      </c>
      <c r="E8718" s="1207">
        <v>6533040.0087151723</v>
      </c>
      <c r="F8718" s="1211">
        <v>19778157.477241047</v>
      </c>
    </row>
    <row r="8719" spans="2:6" ht="13.15" customHeight="1" x14ac:dyDescent="0.3">
      <c r="B8719" s="1173" t="s">
        <v>9463</v>
      </c>
      <c r="C8719" s="1206">
        <v>7786946.7434986625</v>
      </c>
      <c r="D8719" s="1206">
        <v>464156.72696836572</v>
      </c>
      <c r="E8719" s="1206">
        <v>5086295.4093708135</v>
      </c>
      <c r="F8719" s="1210">
        <v>13337398.879837841</v>
      </c>
    </row>
    <row r="8720" spans="2:6" ht="13.15" customHeight="1" x14ac:dyDescent="0.3">
      <c r="B8720" s="1172" t="s">
        <v>9464</v>
      </c>
      <c r="C8720" s="1207">
        <v>8043644.2689725775</v>
      </c>
      <c r="D8720" s="1208">
        <v>1063490.7980811086</v>
      </c>
      <c r="E8720" s="1207">
        <v>3844217.662193337</v>
      </c>
      <c r="F8720" s="1211">
        <v>12951352.729247024</v>
      </c>
    </row>
    <row r="8721" spans="2:6" ht="13.15" customHeight="1" x14ac:dyDescent="0.3">
      <c r="B8721" s="1173" t="s">
        <v>9465</v>
      </c>
      <c r="C8721" s="1206">
        <v>607745.04568319395</v>
      </c>
      <c r="D8721" s="1206">
        <v>33491.784203999217</v>
      </c>
      <c r="E8721" s="1206">
        <v>250477.65286305902</v>
      </c>
      <c r="F8721" s="1210">
        <v>891714.48275025212</v>
      </c>
    </row>
    <row r="8722" spans="2:6" ht="13.15" customHeight="1" x14ac:dyDescent="0.3">
      <c r="B8722" s="1172" t="s">
        <v>9466</v>
      </c>
      <c r="C8722" s="1207">
        <v>111690.73182854473</v>
      </c>
      <c r="D8722" s="1208">
        <v>5910.3148595292741</v>
      </c>
      <c r="E8722" s="1207">
        <v>0</v>
      </c>
      <c r="F8722" s="1211">
        <v>117601.046688074</v>
      </c>
    </row>
    <row r="8723" spans="2:6" ht="13.15" customHeight="1" x14ac:dyDescent="0.3">
      <c r="B8723" s="1173" t="s">
        <v>9467</v>
      </c>
      <c r="C8723" s="1206">
        <v>22565214.442763802</v>
      </c>
      <c r="D8723" s="1206">
        <v>2687392.0222714851</v>
      </c>
      <c r="E8723" s="1206">
        <v>2014918.723218869</v>
      </c>
      <c r="F8723" s="1210">
        <v>27267525.188254155</v>
      </c>
    </row>
    <row r="8724" spans="2:6" ht="13.15" customHeight="1" x14ac:dyDescent="0.3">
      <c r="B8724" s="1172" t="s">
        <v>9468</v>
      </c>
      <c r="C8724" s="1207">
        <v>23870958.291756932</v>
      </c>
      <c r="D8724" s="1208">
        <v>2119171.5372406943</v>
      </c>
      <c r="E8724" s="1207">
        <v>19606775.739469409</v>
      </c>
      <c r="F8724" s="1211">
        <v>45596905.568467036</v>
      </c>
    </row>
    <row r="8725" spans="2:6" ht="13.15" customHeight="1" x14ac:dyDescent="0.3">
      <c r="B8725" s="1173" t="s">
        <v>9469</v>
      </c>
      <c r="C8725" s="1206">
        <v>121599802.47678569</v>
      </c>
      <c r="D8725" s="1206">
        <v>4457798.694087008</v>
      </c>
      <c r="E8725" s="1206">
        <v>24006408.727934696</v>
      </c>
      <c r="F8725" s="1210">
        <v>150064009.89880741</v>
      </c>
    </row>
    <row r="8726" spans="2:6" ht="13.15" customHeight="1" x14ac:dyDescent="0.3">
      <c r="B8726" s="1172" t="s">
        <v>9470</v>
      </c>
      <c r="C8726" s="1207">
        <v>2469211.7290799543</v>
      </c>
      <c r="D8726" s="1208">
        <v>336902.01917140564</v>
      </c>
      <c r="E8726" s="1207">
        <v>1256833.517213037</v>
      </c>
      <c r="F8726" s="1211">
        <v>4062947.2654643971</v>
      </c>
    </row>
    <row r="8727" spans="2:6" ht="13.15" customHeight="1" x14ac:dyDescent="0.3">
      <c r="B8727" s="1173" t="s">
        <v>9471</v>
      </c>
      <c r="C8727" s="1206">
        <v>50894653.744786598</v>
      </c>
      <c r="D8727" s="1206">
        <v>5333538.4901303966</v>
      </c>
      <c r="E8727" s="1206">
        <v>49045144.707455434</v>
      </c>
      <c r="F8727" s="1210">
        <v>105273336.94237243</v>
      </c>
    </row>
    <row r="8728" spans="2:6" ht="13.15" customHeight="1" x14ac:dyDescent="0.3">
      <c r="B8728" s="1172" t="s">
        <v>9472</v>
      </c>
      <c r="C8728" s="1207">
        <v>23363434.513998121</v>
      </c>
      <c r="D8728" s="1208">
        <v>1950136.5322581581</v>
      </c>
      <c r="E8728" s="1207">
        <v>25406455.172794975</v>
      </c>
      <c r="F8728" s="1211">
        <v>50720026.219051257</v>
      </c>
    </row>
    <row r="8729" spans="2:6" ht="13.15" customHeight="1" x14ac:dyDescent="0.3">
      <c r="B8729" s="1173" t="s">
        <v>9473</v>
      </c>
      <c r="C8729" s="1206">
        <v>116446872.73537078</v>
      </c>
      <c r="D8729" s="1206">
        <v>5536304.5063469633</v>
      </c>
      <c r="E8729" s="1206">
        <v>44005960.344549045</v>
      </c>
      <c r="F8729" s="1210">
        <v>165989137.58626682</v>
      </c>
    </row>
    <row r="8730" spans="2:6" ht="13.15" customHeight="1" x14ac:dyDescent="0.3">
      <c r="B8730" s="1172" t="s">
        <v>9474</v>
      </c>
      <c r="C8730" s="1207">
        <v>15482274.317001048</v>
      </c>
      <c r="D8730" s="1208">
        <v>1280075.6933263829</v>
      </c>
      <c r="E8730" s="1207">
        <v>9253843.4802513178</v>
      </c>
      <c r="F8730" s="1211">
        <v>26016193.490578748</v>
      </c>
    </row>
    <row r="8731" spans="2:6" ht="13.15" customHeight="1" x14ac:dyDescent="0.3">
      <c r="B8731" s="1173" t="s">
        <v>9475</v>
      </c>
      <c r="C8731" s="1206">
        <v>1623760815.112042</v>
      </c>
      <c r="D8731" s="1206">
        <v>30648247.292010255</v>
      </c>
      <c r="E8731" s="1206">
        <v>288570089.89513928</v>
      </c>
      <c r="F8731" s="1210">
        <v>1942979152.2991915</v>
      </c>
    </row>
    <row r="8732" spans="2:6" ht="13.15" customHeight="1" x14ac:dyDescent="0.3">
      <c r="B8732" s="1172" t="s">
        <v>9476</v>
      </c>
      <c r="C8732" s="1207">
        <v>1878484363.9233119</v>
      </c>
      <c r="D8732" s="1208">
        <v>30689591.351670489</v>
      </c>
      <c r="E8732" s="1207">
        <v>2607397516.4361024</v>
      </c>
      <c r="F8732" s="1211">
        <v>4516571471.7110844</v>
      </c>
    </row>
    <row r="8733" spans="2:6" ht="13.15" customHeight="1" x14ac:dyDescent="0.3">
      <c r="B8733" s="1173" t="s">
        <v>9477</v>
      </c>
      <c r="C8733" s="1206">
        <v>967223577.65068281</v>
      </c>
      <c r="D8733" s="1206">
        <v>21961435.377612948</v>
      </c>
      <c r="E8733" s="1206">
        <v>492687332.70145351</v>
      </c>
      <c r="F8733" s="1210">
        <v>1481872345.7297492</v>
      </c>
    </row>
    <row r="8734" spans="2:6" ht="13.15" customHeight="1" x14ac:dyDescent="0.3">
      <c r="B8734" s="1172" t="s">
        <v>9478</v>
      </c>
      <c r="C8734" s="1207">
        <v>1546087830.5170321</v>
      </c>
      <c r="D8734" s="1208">
        <v>27843676.241559498</v>
      </c>
      <c r="E8734" s="1207">
        <v>998152788.99851739</v>
      </c>
      <c r="F8734" s="1211">
        <v>2572084295.7571092</v>
      </c>
    </row>
    <row r="8735" spans="2:6" ht="13.15" customHeight="1" x14ac:dyDescent="0.3">
      <c r="B8735" s="1173" t="s">
        <v>9479</v>
      </c>
      <c r="C8735" s="1206">
        <v>1356220413.4703538</v>
      </c>
      <c r="D8735" s="1206">
        <v>17087775.672266897</v>
      </c>
      <c r="E8735" s="1206">
        <v>304354952.77104974</v>
      </c>
      <c r="F8735" s="1210">
        <v>1677663141.9136705</v>
      </c>
    </row>
    <row r="8736" spans="2:6" ht="13.15" customHeight="1" x14ac:dyDescent="0.3">
      <c r="B8736" s="1172" t="s">
        <v>9480</v>
      </c>
      <c r="C8736" s="1207">
        <v>1539745353.5192733</v>
      </c>
      <c r="D8736" s="1208">
        <v>24219063.07652726</v>
      </c>
      <c r="E8736" s="1207">
        <v>308887317.94703579</v>
      </c>
      <c r="F8736" s="1211">
        <v>1872851734.5428364</v>
      </c>
    </row>
    <row r="8737" spans="2:6" ht="13.15" customHeight="1" x14ac:dyDescent="0.3">
      <c r="B8737" s="1173" t="s">
        <v>9481</v>
      </c>
      <c r="C8737" s="1206">
        <v>908511118.84284568</v>
      </c>
      <c r="D8737" s="1206">
        <v>14498945.18636718</v>
      </c>
      <c r="E8737" s="1206">
        <v>336437422.93052477</v>
      </c>
      <c r="F8737" s="1210">
        <v>1259447486.9597375</v>
      </c>
    </row>
    <row r="8738" spans="2:6" ht="13.15" customHeight="1" x14ac:dyDescent="0.3">
      <c r="B8738" s="1172" t="s">
        <v>9482</v>
      </c>
      <c r="C8738" s="1207">
        <v>1684661483.7833066</v>
      </c>
      <c r="D8738" s="1208">
        <v>25489696.338256642</v>
      </c>
      <c r="E8738" s="1207">
        <v>228910766.79231429</v>
      </c>
      <c r="F8738" s="1211">
        <v>1939061946.9138775</v>
      </c>
    </row>
    <row r="8739" spans="2:6" ht="13.15" customHeight="1" x14ac:dyDescent="0.3">
      <c r="B8739" s="1173" t="s">
        <v>9483</v>
      </c>
      <c r="C8739" s="1206">
        <v>1042237831.2797196</v>
      </c>
      <c r="D8739" s="1206">
        <v>23192694.684635285</v>
      </c>
      <c r="E8739" s="1206">
        <v>106440780.65349478</v>
      </c>
      <c r="F8739" s="1210">
        <v>1171871306.6178496</v>
      </c>
    </row>
    <row r="8740" spans="2:6" ht="13.15" customHeight="1" x14ac:dyDescent="0.3">
      <c r="B8740" s="1172" t="s">
        <v>9484</v>
      </c>
      <c r="C8740" s="1207">
        <v>1061439215.8088789</v>
      </c>
      <c r="D8740" s="1208">
        <v>27875282.353879739</v>
      </c>
      <c r="E8740" s="1207">
        <v>422083761.58784652</v>
      </c>
      <c r="F8740" s="1211">
        <v>1511398259.7506051</v>
      </c>
    </row>
    <row r="8741" spans="2:6" ht="13.15" customHeight="1" x14ac:dyDescent="0.3">
      <c r="B8741" s="1173" t="s">
        <v>9485</v>
      </c>
      <c r="C8741" s="1206">
        <v>1348891289.4943628</v>
      </c>
      <c r="D8741" s="1206">
        <v>28667630.421690822</v>
      </c>
      <c r="E8741" s="1206">
        <v>86336091.329779908</v>
      </c>
      <c r="F8741" s="1210">
        <v>1463895011.2458336</v>
      </c>
    </row>
    <row r="8742" spans="2:6" ht="13.15" customHeight="1" x14ac:dyDescent="0.3">
      <c r="B8742" s="1172" t="s">
        <v>9486</v>
      </c>
      <c r="C8742" s="1207">
        <v>0</v>
      </c>
      <c r="D8742" s="1208">
        <v>0</v>
      </c>
      <c r="E8742" s="1207">
        <v>102240.8166480714</v>
      </c>
      <c r="F8742" s="1211">
        <v>102240.8166480714</v>
      </c>
    </row>
    <row r="8743" spans="2:6" ht="13.15" customHeight="1" x14ac:dyDescent="0.3">
      <c r="B8743" s="1173" t="s">
        <v>9487</v>
      </c>
      <c r="C8743" s="1206">
        <v>1092466.4368706436</v>
      </c>
      <c r="D8743" s="1206">
        <v>29551.574297646373</v>
      </c>
      <c r="E8743" s="1206">
        <v>0</v>
      </c>
      <c r="F8743" s="1210">
        <v>1122018.0111682899</v>
      </c>
    </row>
    <row r="8744" spans="2:6" ht="13.15" customHeight="1" x14ac:dyDescent="0.3">
      <c r="B8744" s="1172" t="s">
        <v>9488</v>
      </c>
      <c r="C8744" s="1207">
        <v>62399.34528807451</v>
      </c>
      <c r="D8744" s="1208">
        <v>8865.4722892939117</v>
      </c>
      <c r="E8744" s="1207">
        <v>0</v>
      </c>
      <c r="F8744" s="1211">
        <v>71264.81757736842</v>
      </c>
    </row>
    <row r="8745" spans="2:6" ht="13.15" customHeight="1" x14ac:dyDescent="0.3">
      <c r="B8745" s="1173" t="s">
        <v>12629</v>
      </c>
      <c r="C8745" s="1206">
        <v>0</v>
      </c>
      <c r="D8745" s="1206">
        <v>5910.3148595292741</v>
      </c>
      <c r="E8745" s="1206">
        <v>0</v>
      </c>
      <c r="F8745" s="1210">
        <v>5910.3148595292741</v>
      </c>
    </row>
    <row r="8746" spans="2:6" ht="13.15" customHeight="1" x14ac:dyDescent="0.3">
      <c r="B8746" s="1172" t="s">
        <v>9489</v>
      </c>
      <c r="C8746" s="1207">
        <v>76053.468983495623</v>
      </c>
      <c r="D8746" s="1208">
        <v>0</v>
      </c>
      <c r="E8746" s="1207">
        <v>555.65661221777941</v>
      </c>
      <c r="F8746" s="1211">
        <v>76609.125595713398</v>
      </c>
    </row>
    <row r="8747" spans="2:6" ht="13.15" customHeight="1" x14ac:dyDescent="0.3">
      <c r="B8747" s="1173" t="s">
        <v>12630</v>
      </c>
      <c r="C8747" s="1206">
        <v>0</v>
      </c>
      <c r="D8747" s="1206">
        <v>8865.4722892939117</v>
      </c>
      <c r="E8747" s="1206">
        <v>0</v>
      </c>
      <c r="F8747" s="1210">
        <v>8865.4722892939117</v>
      </c>
    </row>
    <row r="8748" spans="2:6" ht="13.15" customHeight="1" x14ac:dyDescent="0.3">
      <c r="B8748" s="1172" t="s">
        <v>9490</v>
      </c>
      <c r="C8748" s="1207">
        <v>0</v>
      </c>
      <c r="D8748" s="1208">
        <v>8865.4722892939117</v>
      </c>
      <c r="E8748" s="1207">
        <v>246.95849431901306</v>
      </c>
      <c r="F8748" s="1211">
        <v>9112.4307836129246</v>
      </c>
    </row>
    <row r="8749" spans="2:6" ht="13.15" customHeight="1" x14ac:dyDescent="0.3">
      <c r="B8749" s="1173" t="s">
        <v>9491</v>
      </c>
      <c r="C8749" s="1206">
        <v>27171.706153888023</v>
      </c>
      <c r="D8749" s="1206">
        <v>4432.7361446469558</v>
      </c>
      <c r="E8749" s="1206">
        <v>926.09435369629909</v>
      </c>
      <c r="F8749" s="1210">
        <v>32530.536652231276</v>
      </c>
    </row>
    <row r="8750" spans="2:6" ht="13.15" customHeight="1" x14ac:dyDescent="0.3">
      <c r="B8750" s="1172" t="s">
        <v>9492</v>
      </c>
      <c r="C8750" s="1207">
        <v>413037.2417864888</v>
      </c>
      <c r="D8750" s="1208">
        <v>54670.412450645796</v>
      </c>
      <c r="E8750" s="1207">
        <v>123.47924715950653</v>
      </c>
      <c r="F8750" s="1211">
        <v>467831.13348429411</v>
      </c>
    </row>
    <row r="8751" spans="2:6" ht="13.15" customHeight="1" x14ac:dyDescent="0.3">
      <c r="B8751" s="1173" t="s">
        <v>9493</v>
      </c>
      <c r="C8751" s="1206">
        <v>517764.37053036876</v>
      </c>
      <c r="D8751" s="1206">
        <v>11820.629719058548</v>
      </c>
      <c r="E8751" s="1206">
        <v>0</v>
      </c>
      <c r="F8751" s="1210">
        <v>529585.00024942728</v>
      </c>
    </row>
    <row r="8752" spans="2:6" ht="13.15" customHeight="1" x14ac:dyDescent="0.3">
      <c r="B8752" s="1172" t="s">
        <v>9494</v>
      </c>
      <c r="C8752" s="1207">
        <v>0</v>
      </c>
      <c r="D8752" s="1208">
        <v>0</v>
      </c>
      <c r="E8752" s="1207">
        <v>987.83397727605222</v>
      </c>
      <c r="F8752" s="1211">
        <v>987.83397727605222</v>
      </c>
    </row>
    <row r="8753" spans="2:6" ht="13.15" customHeight="1" x14ac:dyDescent="0.3">
      <c r="B8753" s="1173" t="s">
        <v>12631</v>
      </c>
      <c r="C8753" s="1206">
        <v>0</v>
      </c>
      <c r="D8753" s="1206">
        <v>5910.3148595292741</v>
      </c>
      <c r="E8753" s="1206">
        <v>0</v>
      </c>
      <c r="F8753" s="1210">
        <v>5910.3148595292741</v>
      </c>
    </row>
    <row r="8754" spans="2:6" ht="13.15" customHeight="1" x14ac:dyDescent="0.3">
      <c r="B8754" s="1172" t="s">
        <v>12632</v>
      </c>
      <c r="C8754" s="1207">
        <v>0</v>
      </c>
      <c r="D8754" s="1208">
        <v>2955.1574297646371</v>
      </c>
      <c r="E8754" s="1207">
        <v>0</v>
      </c>
      <c r="F8754" s="1211">
        <v>2955.1574297646371</v>
      </c>
    </row>
    <row r="8755" spans="2:6" ht="13.15" customHeight="1" x14ac:dyDescent="0.3">
      <c r="B8755" s="1173" t="s">
        <v>9495</v>
      </c>
      <c r="C8755" s="1206">
        <v>130806.50500213432</v>
      </c>
      <c r="D8755" s="1206">
        <v>0</v>
      </c>
      <c r="E8755" s="1206">
        <v>0</v>
      </c>
      <c r="F8755" s="1210">
        <v>130806.50500213432</v>
      </c>
    </row>
    <row r="8756" spans="2:6" ht="13.15" customHeight="1" x14ac:dyDescent="0.3">
      <c r="B8756" s="1172" t="s">
        <v>9496</v>
      </c>
      <c r="C8756" s="1207">
        <v>589994.68487914652</v>
      </c>
      <c r="D8756" s="1208">
        <v>18153.109925697056</v>
      </c>
      <c r="E8756" s="1207">
        <v>679.1358593772859</v>
      </c>
      <c r="F8756" s="1211">
        <v>608826.93066422094</v>
      </c>
    </row>
    <row r="8757" spans="2:6" ht="13.15" customHeight="1" x14ac:dyDescent="0.3">
      <c r="B8757" s="1173" t="s">
        <v>9497</v>
      </c>
      <c r="C8757" s="1206">
        <v>946648451.73652649</v>
      </c>
      <c r="D8757" s="1206">
        <v>12421019.203539092</v>
      </c>
      <c r="E8757" s="1206">
        <v>904591286.10242856</v>
      </c>
      <c r="F8757" s="1210">
        <v>1863660757.0424943</v>
      </c>
    </row>
    <row r="8758" spans="2:6" ht="13.15" customHeight="1" x14ac:dyDescent="0.3">
      <c r="B8758" s="1172" t="s">
        <v>9498</v>
      </c>
      <c r="C8758" s="1207">
        <v>2603977.9299537614</v>
      </c>
      <c r="D8758" s="1208">
        <v>248767.96687323449</v>
      </c>
      <c r="E8758" s="1207">
        <v>3775192.763031173</v>
      </c>
      <c r="F8758" s="1211">
        <v>6627938.659858169</v>
      </c>
    </row>
    <row r="8759" spans="2:6" ht="13.15" customHeight="1" x14ac:dyDescent="0.3">
      <c r="B8759" s="1173" t="s">
        <v>9499</v>
      </c>
      <c r="C8759" s="1206">
        <v>1902770817.1991205</v>
      </c>
      <c r="D8759" s="1206">
        <v>65432054.46865914</v>
      </c>
      <c r="E8759" s="1206">
        <v>379040362.10991484</v>
      </c>
      <c r="F8759" s="1210">
        <v>2347243233.7776947</v>
      </c>
    </row>
    <row r="8760" spans="2:6" ht="13.15" customHeight="1" x14ac:dyDescent="0.3">
      <c r="B8760" s="1172" t="s">
        <v>9500</v>
      </c>
      <c r="C8760" s="1207">
        <v>1916637808.6829529</v>
      </c>
      <c r="D8760" s="1208">
        <v>64294572.157407917</v>
      </c>
      <c r="E8760" s="1207">
        <v>1586518815.789428</v>
      </c>
      <c r="F8760" s="1211">
        <v>3567451196.6297889</v>
      </c>
    </row>
    <row r="8761" spans="2:6" ht="13.15" customHeight="1" x14ac:dyDescent="0.3">
      <c r="B8761" s="1173" t="s">
        <v>9501</v>
      </c>
      <c r="C8761" s="1206">
        <v>786079780.23300827</v>
      </c>
      <c r="D8761" s="1206">
        <v>43047750.135025017</v>
      </c>
      <c r="E8761" s="1206">
        <v>342360984.94079936</v>
      </c>
      <c r="F8761" s="1210">
        <v>1171488515.3088326</v>
      </c>
    </row>
    <row r="8762" spans="2:6" ht="13.15" customHeight="1" x14ac:dyDescent="0.3">
      <c r="B8762" s="1172" t="s">
        <v>9502</v>
      </c>
      <c r="C8762" s="1207">
        <v>81952460.043628454</v>
      </c>
      <c r="D8762" s="1208">
        <v>9434368.2388800867</v>
      </c>
      <c r="E8762" s="1207">
        <v>276957632.35479671</v>
      </c>
      <c r="F8762" s="1211">
        <v>368344460.63730526</v>
      </c>
    </row>
    <row r="8763" spans="2:6" ht="13.15" customHeight="1" x14ac:dyDescent="0.3">
      <c r="B8763" s="1173" t="s">
        <v>9503</v>
      </c>
      <c r="C8763" s="1206">
        <v>1209831822.5070059</v>
      </c>
      <c r="D8763" s="1206">
        <v>28952324.659603044</v>
      </c>
      <c r="E8763" s="1206">
        <v>133500304.37988387</v>
      </c>
      <c r="F8763" s="1210">
        <v>1372284451.5464928</v>
      </c>
    </row>
    <row r="8764" spans="2:6" ht="13.15" customHeight="1" x14ac:dyDescent="0.3">
      <c r="B8764" s="1172" t="s">
        <v>9504</v>
      </c>
      <c r="C8764" s="1207">
        <v>109292248.46020703</v>
      </c>
      <c r="D8764" s="1208">
        <v>5005670.8093871316</v>
      </c>
      <c r="E8764" s="1207">
        <v>53857790.097313948</v>
      </c>
      <c r="F8764" s="1211">
        <v>168155709.3669081</v>
      </c>
    </row>
    <row r="8765" spans="2:6" ht="13.15" customHeight="1" x14ac:dyDescent="0.3">
      <c r="B8765" s="1173" t="s">
        <v>9505</v>
      </c>
      <c r="C8765" s="1206">
        <v>20618136.403796744</v>
      </c>
      <c r="D8765" s="1206">
        <v>953601.15822857479</v>
      </c>
      <c r="E8765" s="1206">
        <v>1779953.347804287</v>
      </c>
      <c r="F8765" s="1210">
        <v>23351690.909829605</v>
      </c>
    </row>
    <row r="8766" spans="2:6" ht="13.15" customHeight="1" x14ac:dyDescent="0.3">
      <c r="B8766" s="1172" t="s">
        <v>9506</v>
      </c>
      <c r="C8766" s="1207">
        <v>23536022.637508243</v>
      </c>
      <c r="D8766" s="1208">
        <v>2359679.1354888249</v>
      </c>
      <c r="E8766" s="1207">
        <v>1875032.3681171066</v>
      </c>
      <c r="F8766" s="1211">
        <v>27770734.141114172</v>
      </c>
    </row>
    <row r="8767" spans="2:6" ht="13.15" customHeight="1" x14ac:dyDescent="0.3">
      <c r="B8767" s="1173" t="s">
        <v>9507</v>
      </c>
      <c r="C8767" s="1206">
        <v>7344689.6770039732</v>
      </c>
      <c r="D8767" s="1206">
        <v>436054.58702912764</v>
      </c>
      <c r="E8767" s="1206">
        <v>68284.023679207094</v>
      </c>
      <c r="F8767" s="1210">
        <v>7849028.2877123076</v>
      </c>
    </row>
    <row r="8768" spans="2:6" ht="13.15" customHeight="1" x14ac:dyDescent="0.3">
      <c r="B8768" s="1172" t="s">
        <v>9508</v>
      </c>
      <c r="C8768" s="1207">
        <v>20858722.063310064</v>
      </c>
      <c r="D8768" s="1208">
        <v>942076.04425249237</v>
      </c>
      <c r="E8768" s="1207">
        <v>4497484.6192907048</v>
      </c>
      <c r="F8768" s="1211">
        <v>26298282.726853263</v>
      </c>
    </row>
    <row r="8769" spans="2:6" ht="13.15" customHeight="1" x14ac:dyDescent="0.3">
      <c r="B8769" s="1173" t="s">
        <v>9509</v>
      </c>
      <c r="C8769" s="1206">
        <v>81499552.76065129</v>
      </c>
      <c r="D8769" s="1206">
        <v>3529865.1889626752</v>
      </c>
      <c r="E8769" s="1206">
        <v>6971308.824340621</v>
      </c>
      <c r="F8769" s="1210">
        <v>92000726.773954585</v>
      </c>
    </row>
    <row r="8770" spans="2:6" ht="13.15" customHeight="1" x14ac:dyDescent="0.3">
      <c r="B8770" s="1172" t="s">
        <v>9510</v>
      </c>
      <c r="C8770" s="1207">
        <v>17607265.587719433</v>
      </c>
      <c r="D8770" s="1208">
        <v>1157394.4434564386</v>
      </c>
      <c r="E8770" s="1207">
        <v>636658.99835441564</v>
      </c>
      <c r="F8770" s="1211">
        <v>19401319.029530287</v>
      </c>
    </row>
    <row r="8771" spans="2:6" ht="13.15" customHeight="1" x14ac:dyDescent="0.3">
      <c r="B8771" s="1173" t="s">
        <v>9511</v>
      </c>
      <c r="C8771" s="1206">
        <v>96834226.000504851</v>
      </c>
      <c r="D8771" s="1206">
        <v>2732141.5490650642</v>
      </c>
      <c r="E8771" s="1206">
        <v>3476302.9271038426</v>
      </c>
      <c r="F8771" s="1210">
        <v>103042670.47667377</v>
      </c>
    </row>
    <row r="8772" spans="2:6" ht="13.15" customHeight="1" x14ac:dyDescent="0.3">
      <c r="B8772" s="1172" t="s">
        <v>9512</v>
      </c>
      <c r="C8772" s="1207">
        <v>179048299.05413756</v>
      </c>
      <c r="D8772" s="1208">
        <v>7476745.3077998478</v>
      </c>
      <c r="E8772" s="1207">
        <v>217389666.92296657</v>
      </c>
      <c r="F8772" s="1211">
        <v>403914711.284904</v>
      </c>
    </row>
    <row r="8773" spans="2:6" ht="13.15" customHeight="1" x14ac:dyDescent="0.3">
      <c r="B8773" s="1173" t="s">
        <v>9513</v>
      </c>
      <c r="C8773" s="1206">
        <v>436708167.16610765</v>
      </c>
      <c r="D8773" s="1206">
        <v>10211715.364690544</v>
      </c>
      <c r="E8773" s="1206">
        <v>66623810.336910784</v>
      </c>
      <c r="F8773" s="1210">
        <v>513543692.86770898</v>
      </c>
    </row>
    <row r="8774" spans="2:6" ht="13.15" customHeight="1" x14ac:dyDescent="0.3">
      <c r="B8774" s="1172" t="s">
        <v>9514</v>
      </c>
      <c r="C8774" s="1207">
        <v>140901408.27387002</v>
      </c>
      <c r="D8774" s="1208">
        <v>6937372.7881548498</v>
      </c>
      <c r="E8774" s="1207">
        <v>62964205.887223877</v>
      </c>
      <c r="F8774" s="1211">
        <v>210802986.94924873</v>
      </c>
    </row>
    <row r="8775" spans="2:6" ht="13.15" customHeight="1" x14ac:dyDescent="0.3">
      <c r="B8775" s="1173" t="s">
        <v>9515</v>
      </c>
      <c r="C8775" s="1206">
        <v>508699261.26774168</v>
      </c>
      <c r="D8775" s="1206">
        <v>8047414.351843874</v>
      </c>
      <c r="E8775" s="1206">
        <v>240458238.78780228</v>
      </c>
      <c r="F8775" s="1210">
        <v>757204914.40738785</v>
      </c>
    </row>
    <row r="8776" spans="2:6" ht="13.15" customHeight="1" x14ac:dyDescent="0.3">
      <c r="B8776" s="1172" t="s">
        <v>9516</v>
      </c>
      <c r="C8776" s="1207">
        <v>460139053.05116129</v>
      </c>
      <c r="D8776" s="1208">
        <v>7153085.2083494393</v>
      </c>
      <c r="E8776" s="1207">
        <v>77897422.371941552</v>
      </c>
      <c r="F8776" s="1211">
        <v>545189560.63145232</v>
      </c>
    </row>
    <row r="8777" spans="2:6" ht="13.15" customHeight="1" x14ac:dyDescent="0.3">
      <c r="B8777" s="1173" t="s">
        <v>9517</v>
      </c>
      <c r="C8777" s="1206">
        <v>397671846.76832056</v>
      </c>
      <c r="D8777" s="1206">
        <v>8253473.2577678878</v>
      </c>
      <c r="E8777" s="1206">
        <v>59362647.30856026</v>
      </c>
      <c r="F8777" s="1210">
        <v>465287967.33464873</v>
      </c>
    </row>
    <row r="8778" spans="2:6" ht="13.15" customHeight="1" x14ac:dyDescent="0.3">
      <c r="B8778" s="1172" t="s">
        <v>9518</v>
      </c>
      <c r="C8778" s="1207">
        <v>537481880.93521547</v>
      </c>
      <c r="D8778" s="1208">
        <v>6128222.5395288225</v>
      </c>
      <c r="E8778" s="1207">
        <v>116694422.53725789</v>
      </c>
      <c r="F8778" s="1211">
        <v>660304526.01200223</v>
      </c>
    </row>
    <row r="8779" spans="2:6" ht="13.15" customHeight="1" x14ac:dyDescent="0.3">
      <c r="B8779" s="1173" t="s">
        <v>9519</v>
      </c>
      <c r="C8779" s="1206">
        <v>1139202181.0790422</v>
      </c>
      <c r="D8779" s="1206">
        <v>25722436.094117962</v>
      </c>
      <c r="E8779" s="1206">
        <v>200968491.43534341</v>
      </c>
      <c r="F8779" s="1210">
        <v>1365893108.6085036</v>
      </c>
    </row>
    <row r="8780" spans="2:6" ht="13.15" customHeight="1" x14ac:dyDescent="0.3">
      <c r="B8780" s="1172" t="s">
        <v>9520</v>
      </c>
      <c r="C8780" s="1207">
        <v>929990011.20440173</v>
      </c>
      <c r="D8780" s="1208">
        <v>29192916.69092061</v>
      </c>
      <c r="E8780" s="1207">
        <v>263025416.52732372</v>
      </c>
      <c r="F8780" s="1211">
        <v>1222208344.422646</v>
      </c>
    </row>
    <row r="8781" spans="2:6" ht="13.15" customHeight="1" x14ac:dyDescent="0.3">
      <c r="B8781" s="1173" t="s">
        <v>9521</v>
      </c>
      <c r="C8781" s="1206">
        <v>282953722.63402706</v>
      </c>
      <c r="D8781" s="1206">
        <v>5793487.6358059114</v>
      </c>
      <c r="E8781" s="1206">
        <v>200755393.00263286</v>
      </c>
      <c r="F8781" s="1210">
        <v>489502603.27246583</v>
      </c>
    </row>
    <row r="8782" spans="2:6" ht="13.15" customHeight="1" x14ac:dyDescent="0.3">
      <c r="B8782" s="1172" t="s">
        <v>9522</v>
      </c>
      <c r="C8782" s="1207">
        <v>514096872.90577877</v>
      </c>
      <c r="D8782" s="1208">
        <v>11694768.15690705</v>
      </c>
      <c r="E8782" s="1207">
        <v>32025734.078364022</v>
      </c>
      <c r="F8782" s="1211">
        <v>557817375.14104986</v>
      </c>
    </row>
    <row r="8783" spans="2:6" ht="13.15" customHeight="1" x14ac:dyDescent="0.3">
      <c r="B8783" s="1173" t="s">
        <v>9523</v>
      </c>
      <c r="C8783" s="1206">
        <v>243215307.19582123</v>
      </c>
      <c r="D8783" s="1206">
        <v>12398939.955885265</v>
      </c>
      <c r="E8783" s="1206">
        <v>28716739.154558733</v>
      </c>
      <c r="F8783" s="1210">
        <v>284330986.30626523</v>
      </c>
    </row>
    <row r="8784" spans="2:6" ht="13.15" customHeight="1" x14ac:dyDescent="0.3">
      <c r="B8784" s="1172" t="s">
        <v>9524</v>
      </c>
      <c r="C8784" s="1207">
        <v>318507558.78329724</v>
      </c>
      <c r="D8784" s="1208">
        <v>7955874.8324123528</v>
      </c>
      <c r="E8784" s="1207">
        <v>32791161.03294348</v>
      </c>
      <c r="F8784" s="1211">
        <v>359254594.64865309</v>
      </c>
    </row>
    <row r="8785" spans="2:6" ht="13.15" customHeight="1" x14ac:dyDescent="0.3">
      <c r="B8785" s="1173" t="s">
        <v>9525</v>
      </c>
      <c r="C8785" s="1206">
        <v>346921653.65223163</v>
      </c>
      <c r="D8785" s="1206">
        <v>14805451.300546722</v>
      </c>
      <c r="E8785" s="1206">
        <v>77408389.579834163</v>
      </c>
      <c r="F8785" s="1210">
        <v>439135494.5326125</v>
      </c>
    </row>
    <row r="8786" spans="2:6" ht="13.15" customHeight="1" x14ac:dyDescent="0.3">
      <c r="B8786" s="1172" t="s">
        <v>9526</v>
      </c>
      <c r="C8786" s="1207">
        <v>203123249.95390406</v>
      </c>
      <c r="D8786" s="1208">
        <v>16371656.593965514</v>
      </c>
      <c r="E8786" s="1207">
        <v>68109423.281904399</v>
      </c>
      <c r="F8786" s="1211">
        <v>287604329.82977396</v>
      </c>
    </row>
    <row r="8787" spans="2:6" ht="13.15" customHeight="1" x14ac:dyDescent="0.3">
      <c r="B8787" s="1173" t="s">
        <v>9527</v>
      </c>
      <c r="C8787" s="1206">
        <v>518209085.33912891</v>
      </c>
      <c r="D8787" s="1206">
        <v>17926083.474199947</v>
      </c>
      <c r="E8787" s="1206">
        <v>81525105.814322606</v>
      </c>
      <c r="F8787" s="1210">
        <v>617660274.62765145</v>
      </c>
    </row>
    <row r="8788" spans="2:6" ht="13.15" customHeight="1" x14ac:dyDescent="0.3">
      <c r="B8788" s="1172" t="s">
        <v>9528</v>
      </c>
      <c r="C8788" s="1207">
        <v>1247577.2820506275</v>
      </c>
      <c r="D8788" s="1208">
        <v>129689.19463195663</v>
      </c>
      <c r="E8788" s="1207">
        <v>10001.819019920029</v>
      </c>
      <c r="F8788" s="1211">
        <v>1387268.2957025042</v>
      </c>
    </row>
    <row r="8789" spans="2:6" ht="13.15" customHeight="1" x14ac:dyDescent="0.3">
      <c r="B8789" s="1173" t="s">
        <v>9529</v>
      </c>
      <c r="C8789" s="1206">
        <v>335786852.31985247</v>
      </c>
      <c r="D8789" s="1206">
        <v>16969808.60210634</v>
      </c>
      <c r="E8789" s="1206">
        <v>221406135.36383277</v>
      </c>
      <c r="F8789" s="1210">
        <v>574162796.28579164</v>
      </c>
    </row>
    <row r="8790" spans="2:6" ht="13.15" customHeight="1" x14ac:dyDescent="0.3">
      <c r="B8790" s="1172" t="s">
        <v>9530</v>
      </c>
      <c r="C8790" s="1207">
        <v>142172880.27238756</v>
      </c>
      <c r="D8790" s="1208">
        <v>7421385.3586155912</v>
      </c>
      <c r="E8790" s="1207">
        <v>28807410.088611793</v>
      </c>
      <c r="F8790" s="1211">
        <v>178401675.71961492</v>
      </c>
    </row>
    <row r="8791" spans="2:6" ht="13.15" customHeight="1" x14ac:dyDescent="0.3">
      <c r="B8791" s="1173" t="s">
        <v>9531</v>
      </c>
      <c r="C8791" s="1206">
        <v>165844351.81695446</v>
      </c>
      <c r="D8791" s="1206">
        <v>7247931.6896666409</v>
      </c>
      <c r="E8791" s="1206">
        <v>15002200.74285798</v>
      </c>
      <c r="F8791" s="1210">
        <v>188094484.24947909</v>
      </c>
    </row>
    <row r="8792" spans="2:6" ht="13.15" customHeight="1" x14ac:dyDescent="0.3">
      <c r="B8792" s="1172" t="s">
        <v>9532</v>
      </c>
      <c r="C8792" s="1207">
        <v>170536454.88364893</v>
      </c>
      <c r="D8792" s="1208">
        <v>9765162.9326966349</v>
      </c>
      <c r="E8792" s="1207">
        <v>24410344.418306481</v>
      </c>
      <c r="F8792" s="1211">
        <v>204711962.23465204</v>
      </c>
    </row>
    <row r="8793" spans="2:6" ht="13.15" customHeight="1" x14ac:dyDescent="0.3">
      <c r="B8793" s="1173" t="s">
        <v>9533</v>
      </c>
      <c r="C8793" s="1206">
        <v>7227673.8369342107</v>
      </c>
      <c r="D8793" s="1206">
        <v>437208.50564455963</v>
      </c>
      <c r="E8793" s="1206">
        <v>902139.37974735477</v>
      </c>
      <c r="F8793" s="1210">
        <v>8567021.7223261259</v>
      </c>
    </row>
    <row r="8794" spans="2:6" ht="13.15" customHeight="1" x14ac:dyDescent="0.3">
      <c r="B8794" s="1172" t="s">
        <v>9534</v>
      </c>
      <c r="C8794" s="1207">
        <v>3894019.5366971483</v>
      </c>
      <c r="D8794" s="1208">
        <v>70501.612967242065</v>
      </c>
      <c r="E8794" s="1207">
        <v>17595.792720229678</v>
      </c>
      <c r="F8794" s="1211">
        <v>3982116.9423846202</v>
      </c>
    </row>
    <row r="8795" spans="2:6" ht="13.15" customHeight="1" x14ac:dyDescent="0.3">
      <c r="B8795" s="1173" t="s">
        <v>9535</v>
      </c>
      <c r="C8795" s="1206">
        <v>650117068.49977207</v>
      </c>
      <c r="D8795" s="1206">
        <v>18470606.411079671</v>
      </c>
      <c r="E8795" s="1206">
        <v>144721220.73731846</v>
      </c>
      <c r="F8795" s="1210">
        <v>813308895.64817023</v>
      </c>
    </row>
    <row r="8796" spans="2:6" ht="13.15" customHeight="1" x14ac:dyDescent="0.3">
      <c r="B8796" s="1172" t="s">
        <v>9536</v>
      </c>
      <c r="C8796" s="1207">
        <v>126520339.03290468</v>
      </c>
      <c r="D8796" s="1208">
        <v>6322249.733060224</v>
      </c>
      <c r="E8796" s="1207">
        <v>102578505.21956126</v>
      </c>
      <c r="F8796" s="1211">
        <v>235421093.98552617</v>
      </c>
    </row>
    <row r="8797" spans="2:6" ht="13.15" customHeight="1" x14ac:dyDescent="0.3">
      <c r="B8797" s="1173" t="s">
        <v>9537</v>
      </c>
      <c r="C8797" s="1206">
        <v>1916172612.6886497</v>
      </c>
      <c r="D8797" s="1206">
        <v>59040091.164612874</v>
      </c>
      <c r="E8797" s="1206">
        <v>650234213.49394417</v>
      </c>
      <c r="F8797" s="1210">
        <v>2625446917.3472066</v>
      </c>
    </row>
    <row r="8798" spans="2:6" ht="13.15" customHeight="1" x14ac:dyDescent="0.3">
      <c r="B8798" s="1172" t="s">
        <v>9538</v>
      </c>
      <c r="C8798" s="1207">
        <v>86403567.827098712</v>
      </c>
      <c r="D8798" s="1208">
        <v>5070529.478881347</v>
      </c>
      <c r="E8798" s="1207">
        <v>11132927.831118247</v>
      </c>
      <c r="F8798" s="1211">
        <v>102607025.1370983</v>
      </c>
    </row>
    <row r="8799" spans="2:6" ht="13.15" customHeight="1" x14ac:dyDescent="0.3">
      <c r="B8799" s="1173" t="s">
        <v>9539</v>
      </c>
      <c r="C8799" s="1206">
        <v>125299523.83329709</v>
      </c>
      <c r="D8799" s="1206">
        <v>5865790.4875874864</v>
      </c>
      <c r="E8799" s="1206">
        <v>12221815.645065915</v>
      </c>
      <c r="F8799" s="1210">
        <v>143387129.96595049</v>
      </c>
    </row>
    <row r="8800" spans="2:6" ht="13.15" customHeight="1" x14ac:dyDescent="0.3">
      <c r="B8800" s="1172" t="s">
        <v>9540</v>
      </c>
      <c r="C8800" s="1207">
        <v>106780162.78272352</v>
      </c>
      <c r="D8800" s="1208">
        <v>3871622.1096258345</v>
      </c>
      <c r="E8800" s="1207">
        <v>141860596.92728594</v>
      </c>
      <c r="F8800" s="1211">
        <v>252512381.81963527</v>
      </c>
    </row>
    <row r="8801" spans="2:6" ht="13.15" customHeight="1" x14ac:dyDescent="0.3">
      <c r="B8801" s="1173" t="s">
        <v>9541</v>
      </c>
      <c r="C8801" s="1206">
        <v>20059682.744654022</v>
      </c>
      <c r="D8801" s="1206">
        <v>2940283.1373681533</v>
      </c>
      <c r="E8801" s="1206">
        <v>1360960.3358254477</v>
      </c>
      <c r="F8801" s="1210">
        <v>24360926.217847623</v>
      </c>
    </row>
    <row r="8802" spans="2:6" ht="13.15" customHeight="1" x14ac:dyDescent="0.3">
      <c r="B8802" s="1172" t="s">
        <v>9542</v>
      </c>
      <c r="C8802" s="1207">
        <v>99142045.987504914</v>
      </c>
      <c r="D8802" s="1208">
        <v>2259513.3707980402</v>
      </c>
      <c r="E8802" s="1207">
        <v>12398123.82494274</v>
      </c>
      <c r="F8802" s="1211">
        <v>113799683.18324569</v>
      </c>
    </row>
    <row r="8803" spans="2:6" ht="13.15" customHeight="1" x14ac:dyDescent="0.3">
      <c r="B8803" s="1173" t="s">
        <v>9543</v>
      </c>
      <c r="C8803" s="1206">
        <v>166955251.32081395</v>
      </c>
      <c r="D8803" s="1206">
        <v>10195138.338727383</v>
      </c>
      <c r="E8803" s="1206">
        <v>21997756.78829544</v>
      </c>
      <c r="F8803" s="1210">
        <v>199148146.44783679</v>
      </c>
    </row>
    <row r="8804" spans="2:6" ht="13.15" customHeight="1" x14ac:dyDescent="0.3">
      <c r="B8804" s="1172" t="s">
        <v>9544</v>
      </c>
      <c r="C8804" s="1207">
        <v>1822704947.4264896</v>
      </c>
      <c r="D8804" s="1208">
        <v>45766706.053082064</v>
      </c>
      <c r="E8804" s="1207">
        <v>595690334.67612159</v>
      </c>
      <c r="F8804" s="1211">
        <v>2464161988.1556931</v>
      </c>
    </row>
    <row r="8805" spans="2:6" ht="13.15" customHeight="1" x14ac:dyDescent="0.3">
      <c r="B8805" s="1173" t="s">
        <v>9545</v>
      </c>
      <c r="C8805" s="1206">
        <v>49122758.112831801</v>
      </c>
      <c r="D8805" s="1206">
        <v>2698565.3317916449</v>
      </c>
      <c r="E8805" s="1206">
        <v>7819001.2723419387</v>
      </c>
      <c r="F8805" s="1210">
        <v>59640324.716965385</v>
      </c>
    </row>
    <row r="8806" spans="2:6" ht="13.15" customHeight="1" x14ac:dyDescent="0.3">
      <c r="B8806" s="1172" t="s">
        <v>9546</v>
      </c>
      <c r="C8806" s="1207">
        <v>252749162.52491194</v>
      </c>
      <c r="D8806" s="1208">
        <v>9466818.6818945389</v>
      </c>
      <c r="E8806" s="1207">
        <v>55622453.717010669</v>
      </c>
      <c r="F8806" s="1211">
        <v>317838434.92381716</v>
      </c>
    </row>
    <row r="8807" spans="2:6" ht="13.15" customHeight="1" x14ac:dyDescent="0.3">
      <c r="B8807" s="1173" t="s">
        <v>9547</v>
      </c>
      <c r="C8807" s="1206">
        <v>130157934.1266018</v>
      </c>
      <c r="D8807" s="1206">
        <v>3960220.5438058269</v>
      </c>
      <c r="E8807" s="1206">
        <v>30106785.796625942</v>
      </c>
      <c r="F8807" s="1210">
        <v>164224940.46703357</v>
      </c>
    </row>
    <row r="8808" spans="2:6" ht="13.15" customHeight="1" x14ac:dyDescent="0.3">
      <c r="B8808" s="1172" t="s">
        <v>9548</v>
      </c>
      <c r="C8808" s="1207">
        <v>996010157.01402783</v>
      </c>
      <c r="D8808" s="1208">
        <v>41453893.011370562</v>
      </c>
      <c r="E8808" s="1207">
        <v>214284468.40918425</v>
      </c>
      <c r="F8808" s="1211">
        <v>1251748518.4345827</v>
      </c>
    </row>
    <row r="8809" spans="2:6" ht="13.15" customHeight="1" x14ac:dyDescent="0.3">
      <c r="B8809" s="1173" t="s">
        <v>9549</v>
      </c>
      <c r="C8809" s="1206">
        <v>117716296.61533414</v>
      </c>
      <c r="D8809" s="1206">
        <v>6918487.9249608321</v>
      </c>
      <c r="E8809" s="1206">
        <v>15755599.454309851</v>
      </c>
      <c r="F8809" s="1210">
        <v>140390383.99460483</v>
      </c>
    </row>
    <row r="8810" spans="2:6" ht="13.15" customHeight="1" x14ac:dyDescent="0.3">
      <c r="B8810" s="1172" t="s">
        <v>9550</v>
      </c>
      <c r="C8810" s="1207">
        <v>38006116.764967732</v>
      </c>
      <c r="D8810" s="1208">
        <v>966660.13963248685</v>
      </c>
      <c r="E8810" s="1207">
        <v>11060574.698898694</v>
      </c>
      <c r="F8810" s="1211">
        <v>50033351.603498913</v>
      </c>
    </row>
    <row r="8811" spans="2:6" ht="13.15" customHeight="1" x14ac:dyDescent="0.3">
      <c r="B8811" s="1173" t="s">
        <v>9551</v>
      </c>
      <c r="C8811" s="1206">
        <v>39903084.169972576</v>
      </c>
      <c r="D8811" s="1206">
        <v>1361047.006901934</v>
      </c>
      <c r="E8811" s="1206">
        <v>2817485.5587692717</v>
      </c>
      <c r="F8811" s="1210">
        <v>44081616.735643782</v>
      </c>
    </row>
    <row r="8812" spans="2:6" ht="13.15" customHeight="1" x14ac:dyDescent="0.3">
      <c r="B8812" s="1172" t="s">
        <v>9552</v>
      </c>
      <c r="C8812" s="1207">
        <v>209952359.92016885</v>
      </c>
      <c r="D8812" s="1208">
        <v>3713788.5585199296</v>
      </c>
      <c r="E8812" s="1207">
        <v>21354040.771147124</v>
      </c>
      <c r="F8812" s="1211">
        <v>235020189.24983591</v>
      </c>
    </row>
    <row r="8813" spans="2:6" ht="13.15" customHeight="1" x14ac:dyDescent="0.3">
      <c r="B8813" s="1173" t="s">
        <v>9553</v>
      </c>
      <c r="C8813" s="1206">
        <v>119782711.69539911</v>
      </c>
      <c r="D8813" s="1206">
        <v>6574254.3009279678</v>
      </c>
      <c r="E8813" s="1206">
        <v>10376262.214018382</v>
      </c>
      <c r="F8813" s="1210">
        <v>136733228.21034545</v>
      </c>
    </row>
    <row r="8814" spans="2:6" ht="13.15" customHeight="1" x14ac:dyDescent="0.3">
      <c r="B8814" s="1172" t="s">
        <v>9554</v>
      </c>
      <c r="C8814" s="1207">
        <v>495887460.46309102</v>
      </c>
      <c r="D8814" s="1208">
        <v>15010891.030628322</v>
      </c>
      <c r="E8814" s="1207">
        <v>94829830.642704815</v>
      </c>
      <c r="F8814" s="1211">
        <v>605728182.13642418</v>
      </c>
    </row>
    <row r="8815" spans="2:6" ht="13.15" customHeight="1" x14ac:dyDescent="0.3">
      <c r="B8815" s="1173" t="s">
        <v>9555</v>
      </c>
      <c r="C8815" s="1206">
        <v>516448386.08860421</v>
      </c>
      <c r="D8815" s="1206">
        <v>19330894.955418859</v>
      </c>
      <c r="E8815" s="1206">
        <v>67456817.88472873</v>
      </c>
      <c r="F8815" s="1210">
        <v>603236098.92875183</v>
      </c>
    </row>
    <row r="8816" spans="2:6" ht="13.15" customHeight="1" x14ac:dyDescent="0.3">
      <c r="B8816" s="1172" t="s">
        <v>9556</v>
      </c>
      <c r="C8816" s="1207">
        <v>81609741.538873315</v>
      </c>
      <c r="D8816" s="1208">
        <v>2525688.6221504132</v>
      </c>
      <c r="E8816" s="1207">
        <v>21648485.050404403</v>
      </c>
      <c r="F8816" s="1211">
        <v>105783915.21142812</v>
      </c>
    </row>
    <row r="8817" spans="2:6" ht="13.15" customHeight="1" x14ac:dyDescent="0.3">
      <c r="B8817" s="1173" t="s">
        <v>9557</v>
      </c>
      <c r="C8817" s="1206">
        <v>360173936.48729646</v>
      </c>
      <c r="D8817" s="1206">
        <v>20657521.414353151</v>
      </c>
      <c r="E8817" s="1206">
        <v>70015417.887862325</v>
      </c>
      <c r="F8817" s="1210">
        <v>450846875.78951192</v>
      </c>
    </row>
    <row r="8818" spans="2:6" ht="13.15" customHeight="1" x14ac:dyDescent="0.3">
      <c r="B8818" s="1172" t="s">
        <v>9558</v>
      </c>
      <c r="C8818" s="1207">
        <v>21074320.676460773</v>
      </c>
      <c r="D8818" s="1208">
        <v>1774628.3252866121</v>
      </c>
      <c r="E8818" s="1207">
        <v>927024.15631426056</v>
      </c>
      <c r="F8818" s="1211">
        <v>23775973.158061646</v>
      </c>
    </row>
    <row r="8819" spans="2:6" ht="13.15" customHeight="1" x14ac:dyDescent="0.3">
      <c r="B8819" s="1173" t="s">
        <v>9559</v>
      </c>
      <c r="C8819" s="1206">
        <v>1064870497.0935392</v>
      </c>
      <c r="D8819" s="1206">
        <v>31625700.792350519</v>
      </c>
      <c r="E8819" s="1206">
        <v>310467603.09129548</v>
      </c>
      <c r="F8819" s="1210">
        <v>1406963800.9771852</v>
      </c>
    </row>
    <row r="8820" spans="2:6" ht="13.15" customHeight="1" x14ac:dyDescent="0.3">
      <c r="B8820" s="1172" t="s">
        <v>9560</v>
      </c>
      <c r="C8820" s="1207">
        <v>27547467.637986012</v>
      </c>
      <c r="D8820" s="1208">
        <v>1276374.7104500586</v>
      </c>
      <c r="E8820" s="1207">
        <v>1024877.7514239041</v>
      </c>
      <c r="F8820" s="1211">
        <v>29848720.099859972</v>
      </c>
    </row>
    <row r="8821" spans="2:6" ht="13.15" customHeight="1" x14ac:dyDescent="0.3">
      <c r="B8821" s="1173" t="s">
        <v>9561</v>
      </c>
      <c r="C8821" s="1206">
        <v>35279524.804229088</v>
      </c>
      <c r="D8821" s="1206">
        <v>1940145.2857099061</v>
      </c>
      <c r="E8821" s="1206">
        <v>18617120.847568057</v>
      </c>
      <c r="F8821" s="1210">
        <v>55836790.937507048</v>
      </c>
    </row>
    <row r="8822" spans="2:6" ht="13.15" customHeight="1" x14ac:dyDescent="0.3">
      <c r="B8822" s="1172" t="s">
        <v>9562</v>
      </c>
      <c r="C8822" s="1207">
        <v>3292989589.0473619</v>
      </c>
      <c r="D8822" s="1208">
        <v>50901249.870763369</v>
      </c>
      <c r="E8822" s="1207">
        <v>1703128380.7859118</v>
      </c>
      <c r="F8822" s="1211">
        <v>5047019219.7040367</v>
      </c>
    </row>
    <row r="8823" spans="2:6" ht="13.15" customHeight="1" x14ac:dyDescent="0.3">
      <c r="B8823" s="1173" t="s">
        <v>9563</v>
      </c>
      <c r="C8823" s="1206">
        <v>1624561083.3018303</v>
      </c>
      <c r="D8823" s="1206">
        <v>51766224.450455502</v>
      </c>
      <c r="E8823" s="1206">
        <v>400318656.33327579</v>
      </c>
      <c r="F8823" s="1210">
        <v>2076645964.0855615</v>
      </c>
    </row>
    <row r="8824" spans="2:6" ht="13.15" customHeight="1" x14ac:dyDescent="0.3">
      <c r="B8824" s="1172" t="s">
        <v>9564</v>
      </c>
      <c r="C8824" s="1207">
        <v>74365273.129793808</v>
      </c>
      <c r="D8824" s="1208">
        <v>1401068.2818078885</v>
      </c>
      <c r="E8824" s="1207">
        <v>6301080.9568209117</v>
      </c>
      <c r="F8824" s="1211">
        <v>82067422.368422598</v>
      </c>
    </row>
    <row r="8825" spans="2:6" ht="13.15" customHeight="1" x14ac:dyDescent="0.3">
      <c r="B8825" s="1173" t="s">
        <v>9565</v>
      </c>
      <c r="C8825" s="1206">
        <v>99252371.306963935</v>
      </c>
      <c r="D8825" s="1206">
        <v>5490443.2774726674</v>
      </c>
      <c r="E8825" s="1206">
        <v>19922812.662561063</v>
      </c>
      <c r="F8825" s="1210">
        <v>124665627.24699765</v>
      </c>
    </row>
    <row r="8826" spans="2:6" ht="13.15" customHeight="1" x14ac:dyDescent="0.3">
      <c r="B8826" s="1172" t="s">
        <v>9566</v>
      </c>
      <c r="C8826" s="1207">
        <v>65858754.067546412</v>
      </c>
      <c r="D8826" s="1208">
        <v>6884489.5423403019</v>
      </c>
      <c r="E8826" s="1207">
        <v>9624544.8679678049</v>
      </c>
      <c r="F8826" s="1211">
        <v>82367788.47785452</v>
      </c>
    </row>
    <row r="8827" spans="2:6" ht="13.15" customHeight="1" x14ac:dyDescent="0.3">
      <c r="B8827" s="1173" t="s">
        <v>9567</v>
      </c>
      <c r="C8827" s="1206">
        <v>29392685.914185226</v>
      </c>
      <c r="D8827" s="1206">
        <v>3005901.7044871673</v>
      </c>
      <c r="E8827" s="1206">
        <v>1385684.1116239824</v>
      </c>
      <c r="F8827" s="1210">
        <v>33784271.730296373</v>
      </c>
    </row>
    <row r="8828" spans="2:6" ht="13.15" customHeight="1" x14ac:dyDescent="0.3">
      <c r="B8828" s="1172" t="s">
        <v>9568</v>
      </c>
      <c r="C8828" s="1207">
        <v>63800941.085409477</v>
      </c>
      <c r="D8828" s="1208">
        <v>2012799.9419474059</v>
      </c>
      <c r="E8828" s="1207">
        <v>11856909.489620874</v>
      </c>
      <c r="F8828" s="1211">
        <v>77670650.516977757</v>
      </c>
    </row>
    <row r="8829" spans="2:6" ht="13.15" customHeight="1" x14ac:dyDescent="0.3">
      <c r="B8829" s="1173" t="s">
        <v>9569</v>
      </c>
      <c r="C8829" s="1206">
        <v>147676720.99277484</v>
      </c>
      <c r="D8829" s="1206">
        <v>4699572.7883764673</v>
      </c>
      <c r="E8829" s="1206">
        <v>21578698.57031351</v>
      </c>
      <c r="F8829" s="1210">
        <v>173954992.35146484</v>
      </c>
    </row>
    <row r="8830" spans="2:6" ht="13.15" customHeight="1" x14ac:dyDescent="0.3">
      <c r="B8830" s="1172" t="s">
        <v>9570</v>
      </c>
      <c r="C8830" s="1207">
        <v>150782214.88606143</v>
      </c>
      <c r="D8830" s="1208">
        <v>3225315.1075580711</v>
      </c>
      <c r="E8830" s="1207">
        <v>14016175.317940187</v>
      </c>
      <c r="F8830" s="1211">
        <v>168023705.31155968</v>
      </c>
    </row>
    <row r="8831" spans="2:6" ht="13.15" customHeight="1" x14ac:dyDescent="0.3">
      <c r="B8831" s="1173" t="s">
        <v>9571</v>
      </c>
      <c r="C8831" s="1206">
        <v>147671805.5082446</v>
      </c>
      <c r="D8831" s="1206">
        <v>5267877.7064766828</v>
      </c>
      <c r="E8831" s="1206">
        <v>36317482.746307276</v>
      </c>
      <c r="F8831" s="1210">
        <v>189257165.96102858</v>
      </c>
    </row>
    <row r="8832" spans="2:6" ht="13.15" customHeight="1" x14ac:dyDescent="0.3">
      <c r="B8832" s="1172" t="s">
        <v>9572</v>
      </c>
      <c r="C8832" s="1207">
        <v>141598860.91223207</v>
      </c>
      <c r="D8832" s="1208">
        <v>8282447.8727578223</v>
      </c>
      <c r="E8832" s="1207">
        <v>20039267.308265489</v>
      </c>
      <c r="F8832" s="1211">
        <v>169920576.09325537</v>
      </c>
    </row>
    <row r="8833" spans="2:6" ht="13.15" customHeight="1" x14ac:dyDescent="0.3">
      <c r="B8833" s="1173" t="s">
        <v>9573</v>
      </c>
      <c r="C8833" s="1206">
        <v>61768388.232109077</v>
      </c>
      <c r="D8833" s="1206">
        <v>5351185.0016395673</v>
      </c>
      <c r="E8833" s="1206">
        <v>16776340.28529403</v>
      </c>
      <c r="F8833" s="1210">
        <v>83895913.519042671</v>
      </c>
    </row>
    <row r="8834" spans="2:6" ht="13.15" customHeight="1" x14ac:dyDescent="0.3">
      <c r="B8834" s="1172" t="s">
        <v>9574</v>
      </c>
      <c r="C8834" s="1207">
        <v>8141953.959579614</v>
      </c>
      <c r="D8834" s="1208">
        <v>262052.10312893835</v>
      </c>
      <c r="E8834" s="1207">
        <v>2821932.9749597819</v>
      </c>
      <c r="F8834" s="1211">
        <v>11225939.037668334</v>
      </c>
    </row>
    <row r="8835" spans="2:6" ht="13.15" customHeight="1" x14ac:dyDescent="0.3">
      <c r="B8835" s="1173" t="s">
        <v>9575</v>
      </c>
      <c r="C8835" s="1206">
        <v>1138299916.5852487</v>
      </c>
      <c r="D8835" s="1206">
        <v>37076418.310660228</v>
      </c>
      <c r="E8835" s="1206">
        <v>279278502.69059503</v>
      </c>
      <c r="F8835" s="1210">
        <v>1454654837.586504</v>
      </c>
    </row>
    <row r="8836" spans="2:6" ht="13.15" customHeight="1" x14ac:dyDescent="0.3">
      <c r="B8836" s="1172" t="s">
        <v>9576</v>
      </c>
      <c r="C8836" s="1207">
        <v>121279203.65241721</v>
      </c>
      <c r="D8836" s="1208">
        <v>7760271.5549184065</v>
      </c>
      <c r="E8836" s="1207">
        <v>35137961.592491999</v>
      </c>
      <c r="F8836" s="1211">
        <v>164177436.79982764</v>
      </c>
    </row>
    <row r="8837" spans="2:6" ht="13.15" customHeight="1" x14ac:dyDescent="0.3">
      <c r="B8837" s="1173" t="s">
        <v>9577</v>
      </c>
      <c r="C8837" s="1206">
        <v>127466569.80499735</v>
      </c>
      <c r="D8837" s="1206">
        <v>7957746.432117871</v>
      </c>
      <c r="E8837" s="1206">
        <v>22162319.472360484</v>
      </c>
      <c r="F8837" s="1210">
        <v>157586635.70947573</v>
      </c>
    </row>
    <row r="8838" spans="2:6" ht="13.15" customHeight="1" x14ac:dyDescent="0.3">
      <c r="B8838" s="1172" t="s">
        <v>9578</v>
      </c>
      <c r="C8838" s="1207">
        <v>17579411.175380781</v>
      </c>
      <c r="D8838" s="1208">
        <v>185260.2264897688</v>
      </c>
      <c r="E8838" s="1207">
        <v>26718081.536511932</v>
      </c>
      <c r="F8838" s="1211">
        <v>44482752.938382477</v>
      </c>
    </row>
    <row r="8839" spans="2:6" ht="13.15" customHeight="1" x14ac:dyDescent="0.3">
      <c r="B8839" s="1173" t="s">
        <v>9579</v>
      </c>
      <c r="C8839" s="1206">
        <v>56021367.568706349</v>
      </c>
      <c r="D8839" s="1206">
        <v>4427698.3048381191</v>
      </c>
      <c r="E8839" s="1206">
        <v>2377797.0151294288</v>
      </c>
      <c r="F8839" s="1210">
        <v>62826862.888673902</v>
      </c>
    </row>
    <row r="8840" spans="2:6" ht="13.15" customHeight="1" x14ac:dyDescent="0.3">
      <c r="B8840" s="1172" t="s">
        <v>9580</v>
      </c>
      <c r="C8840" s="1207">
        <v>25895591.753313966</v>
      </c>
      <c r="D8840" s="1208">
        <v>2203492.029236645</v>
      </c>
      <c r="E8840" s="1207">
        <v>902695.03635957255</v>
      </c>
      <c r="F8840" s="1211">
        <v>29001778.818910182</v>
      </c>
    </row>
    <row r="8841" spans="2:6" ht="13.15" customHeight="1" x14ac:dyDescent="0.3">
      <c r="B8841" s="1173" t="s">
        <v>9581</v>
      </c>
      <c r="C8841" s="1206">
        <v>204843396.45705321</v>
      </c>
      <c r="D8841" s="1206">
        <v>11415238.408407789</v>
      </c>
      <c r="E8841" s="1206">
        <v>52458167.37565621</v>
      </c>
      <c r="F8841" s="1210">
        <v>268716802.24111718</v>
      </c>
    </row>
    <row r="8842" spans="2:6" ht="13.15" customHeight="1" x14ac:dyDescent="0.3">
      <c r="B8842" s="1172" t="s">
        <v>9582</v>
      </c>
      <c r="C8842" s="1207">
        <v>43406868.851454586</v>
      </c>
      <c r="D8842" s="1208">
        <v>1519330.867711422</v>
      </c>
      <c r="E8842" s="1207">
        <v>11790171.459651126</v>
      </c>
      <c r="F8842" s="1211">
        <v>56716371.178817138</v>
      </c>
    </row>
    <row r="8843" spans="2:6" ht="13.15" customHeight="1" x14ac:dyDescent="0.3">
      <c r="B8843" s="1173" t="s">
        <v>9583</v>
      </c>
      <c r="C8843" s="1206">
        <v>2073788.3068605592</v>
      </c>
      <c r="D8843" s="1206">
        <v>238889.29775087847</v>
      </c>
      <c r="E8843" s="1206">
        <v>7717.4529474691581</v>
      </c>
      <c r="F8843" s="1210">
        <v>2320395.0575589067</v>
      </c>
    </row>
    <row r="8844" spans="2:6" ht="13.15" customHeight="1" x14ac:dyDescent="0.3">
      <c r="B8844" s="1172" t="s">
        <v>9584</v>
      </c>
      <c r="C8844" s="1207">
        <v>150500803.39669895</v>
      </c>
      <c r="D8844" s="1208">
        <v>5750426.7704007691</v>
      </c>
      <c r="E8844" s="1207">
        <v>45034571.96724657</v>
      </c>
      <c r="F8844" s="1211">
        <v>201285802.13434628</v>
      </c>
    </row>
    <row r="8845" spans="2:6" ht="13.15" customHeight="1" x14ac:dyDescent="0.3">
      <c r="B8845" s="1173" t="s">
        <v>9585</v>
      </c>
      <c r="C8845" s="1206">
        <v>10358291.317820366</v>
      </c>
      <c r="D8845" s="1206">
        <v>322140.30420081929</v>
      </c>
      <c r="E8845" s="1206">
        <v>1965789.6147793443</v>
      </c>
      <c r="F8845" s="1210">
        <v>12646221.236800529</v>
      </c>
    </row>
    <row r="8846" spans="2:6" ht="13.15" customHeight="1" x14ac:dyDescent="0.3">
      <c r="B8846" s="1172" t="s">
        <v>9586</v>
      </c>
      <c r="C8846" s="1207">
        <v>39613070.58268182</v>
      </c>
      <c r="D8846" s="1208">
        <v>1835476.4239832903</v>
      </c>
      <c r="E8846" s="1207">
        <v>4730243.0001863753</v>
      </c>
      <c r="F8846" s="1211">
        <v>46178790.006851487</v>
      </c>
    </row>
    <row r="8847" spans="2:6" ht="13.15" customHeight="1" x14ac:dyDescent="0.3">
      <c r="B8847" s="1173" t="s">
        <v>9587</v>
      </c>
      <c r="C8847" s="1206">
        <v>77750403.476362571</v>
      </c>
      <c r="D8847" s="1206">
        <v>2305543.4658111851</v>
      </c>
      <c r="E8847" s="1206">
        <v>16459721.906738643</v>
      </c>
      <c r="F8847" s="1210">
        <v>96515668.848912388</v>
      </c>
    </row>
    <row r="8848" spans="2:6" ht="13.15" customHeight="1" x14ac:dyDescent="0.3">
      <c r="B8848" s="1172" t="s">
        <v>9588</v>
      </c>
      <c r="C8848" s="1207">
        <v>171744298.66574582</v>
      </c>
      <c r="D8848" s="1208">
        <v>6424934.4176554289</v>
      </c>
      <c r="E8848" s="1207">
        <v>68000096.711555138</v>
      </c>
      <c r="F8848" s="1211">
        <v>246169329.79495639</v>
      </c>
    </row>
    <row r="8849" spans="2:6" ht="13.15" customHeight="1" x14ac:dyDescent="0.3">
      <c r="B8849" s="1173" t="s">
        <v>9589</v>
      </c>
      <c r="C8849" s="1206">
        <v>41871053.01819364</v>
      </c>
      <c r="D8849" s="1206">
        <v>1358739.1696710696</v>
      </c>
      <c r="E8849" s="1206">
        <v>1819732.4133725206</v>
      </c>
      <c r="F8849" s="1210">
        <v>45049524.60123723</v>
      </c>
    </row>
    <row r="8850" spans="2:6" ht="13.15" customHeight="1" x14ac:dyDescent="0.3">
      <c r="B8850" s="1172" t="s">
        <v>9590</v>
      </c>
      <c r="C8850" s="1207">
        <v>164337346.1846908</v>
      </c>
      <c r="D8850" s="1208">
        <v>9978525.2991256453</v>
      </c>
      <c r="E8850" s="1207">
        <v>125986798.57665122</v>
      </c>
      <c r="F8850" s="1211">
        <v>300302670.06046766</v>
      </c>
    </row>
    <row r="8851" spans="2:6" ht="13.15" customHeight="1" x14ac:dyDescent="0.3">
      <c r="B8851" s="1173" t="s">
        <v>9591</v>
      </c>
      <c r="C8851" s="1206">
        <v>15045751.982458441</v>
      </c>
      <c r="D8851" s="1206">
        <v>1047828.463703356</v>
      </c>
      <c r="E8851" s="1206">
        <v>4961890.0678576101</v>
      </c>
      <c r="F8851" s="1210">
        <v>21055470.514019407</v>
      </c>
    </row>
    <row r="8852" spans="2:6" ht="13.15" customHeight="1" x14ac:dyDescent="0.3">
      <c r="B8852" s="1172" t="s">
        <v>9592</v>
      </c>
      <c r="C8852" s="1207">
        <v>745255861.96101689</v>
      </c>
      <c r="D8852" s="1208">
        <v>40208111.216407716</v>
      </c>
      <c r="E8852" s="1207">
        <v>275929010.79297376</v>
      </c>
      <c r="F8852" s="1211">
        <v>1061392983.9703984</v>
      </c>
    </row>
    <row r="8853" spans="2:6" ht="13.15" customHeight="1" x14ac:dyDescent="0.3">
      <c r="B8853" s="1173" t="s">
        <v>9593</v>
      </c>
      <c r="C8853" s="1206">
        <v>484510571.51759225</v>
      </c>
      <c r="D8853" s="1206">
        <v>9070574.2870978191</v>
      </c>
      <c r="E8853" s="1206">
        <v>71260940.289665997</v>
      </c>
      <c r="F8853" s="1210">
        <v>564842086.09435606</v>
      </c>
    </row>
    <row r="8854" spans="2:6" ht="13.15" customHeight="1" x14ac:dyDescent="0.3">
      <c r="B8854" s="1172" t="s">
        <v>9594</v>
      </c>
      <c r="C8854" s="1207">
        <v>65161847.594132103</v>
      </c>
      <c r="D8854" s="1208">
        <v>6951599.7603524346</v>
      </c>
      <c r="E8854" s="1207">
        <v>313846149.53404641</v>
      </c>
      <c r="F8854" s="1211">
        <v>385959596.88853097</v>
      </c>
    </row>
    <row r="8855" spans="2:6" ht="13.15" customHeight="1" x14ac:dyDescent="0.3">
      <c r="B8855" s="1173" t="s">
        <v>9595</v>
      </c>
      <c r="C8855" s="1206">
        <v>191121684.84933978</v>
      </c>
      <c r="D8855" s="1206">
        <v>7353585.6038698442</v>
      </c>
      <c r="E8855" s="1206">
        <v>9784365.9465648104</v>
      </c>
      <c r="F8855" s="1210">
        <v>208259636.39977446</v>
      </c>
    </row>
    <row r="8856" spans="2:6" ht="13.15" customHeight="1" x14ac:dyDescent="0.3">
      <c r="B8856" s="1172" t="s">
        <v>9596</v>
      </c>
      <c r="C8856" s="1207">
        <v>136161242.6917676</v>
      </c>
      <c r="D8856" s="1208">
        <v>5691745.7871525865</v>
      </c>
      <c r="E8856" s="1207">
        <v>10372317.924144056</v>
      </c>
      <c r="F8856" s="1211">
        <v>152225306.40306425</v>
      </c>
    </row>
    <row r="8857" spans="2:6" ht="13.15" customHeight="1" x14ac:dyDescent="0.3">
      <c r="B8857" s="1173" t="s">
        <v>9597</v>
      </c>
      <c r="C8857" s="1206">
        <v>1838745811.9438689</v>
      </c>
      <c r="D8857" s="1206">
        <v>46009324.478065722</v>
      </c>
      <c r="E8857" s="1206">
        <v>272049764.98650897</v>
      </c>
      <c r="F8857" s="1210">
        <v>2156804901.4084435</v>
      </c>
    </row>
    <row r="8858" spans="2:6" ht="13.15" customHeight="1" x14ac:dyDescent="0.3">
      <c r="B8858" s="1172" t="s">
        <v>9598</v>
      </c>
      <c r="C8858" s="1207">
        <v>140437168.06822568</v>
      </c>
      <c r="D8858" s="1208">
        <v>5984489.311016365</v>
      </c>
      <c r="E8858" s="1207">
        <v>5916581.7083278531</v>
      </c>
      <c r="F8858" s="1211">
        <v>152338239.08756989</v>
      </c>
    </row>
    <row r="8859" spans="2:6" ht="13.15" customHeight="1" x14ac:dyDescent="0.3">
      <c r="B8859" s="1173" t="s">
        <v>9599</v>
      </c>
      <c r="C8859" s="1206">
        <v>302213273.73012924</v>
      </c>
      <c r="D8859" s="1206">
        <v>24624834.335990436</v>
      </c>
      <c r="E8859" s="1206">
        <v>203452468.64980677</v>
      </c>
      <c r="F8859" s="1210">
        <v>530290576.71592641</v>
      </c>
    </row>
    <row r="8860" spans="2:6" ht="13.15" customHeight="1" x14ac:dyDescent="0.3">
      <c r="B8860" s="1172" t="s">
        <v>9600</v>
      </c>
      <c r="C8860" s="1207">
        <v>20839469.748899519</v>
      </c>
      <c r="D8860" s="1208">
        <v>1316086.3974347995</v>
      </c>
      <c r="E8860" s="1207">
        <v>2419267.1499726316</v>
      </c>
      <c r="F8860" s="1211">
        <v>24574823.296306953</v>
      </c>
    </row>
    <row r="8861" spans="2:6" ht="13.15" customHeight="1" x14ac:dyDescent="0.3">
      <c r="B8861" s="1173" t="s">
        <v>9601</v>
      </c>
      <c r="C8861" s="1206">
        <v>103121676.87977228</v>
      </c>
      <c r="D8861" s="1206">
        <v>6043550.2430769484</v>
      </c>
      <c r="E8861" s="1206">
        <v>24668893.928490996</v>
      </c>
      <c r="F8861" s="1210">
        <v>133834121.05134022</v>
      </c>
    </row>
    <row r="8862" spans="2:6" ht="13.15" customHeight="1" x14ac:dyDescent="0.3">
      <c r="B8862" s="1172" t="s">
        <v>9602</v>
      </c>
      <c r="C8862" s="1207">
        <v>13174863.953711834</v>
      </c>
      <c r="D8862" s="1208">
        <v>929819.17700808763</v>
      </c>
      <c r="E8862" s="1207">
        <v>3492672.245530223</v>
      </c>
      <c r="F8862" s="1211">
        <v>17597355.376250144</v>
      </c>
    </row>
    <row r="8863" spans="2:6" ht="13.15" customHeight="1" x14ac:dyDescent="0.3">
      <c r="B8863" s="1173" t="s">
        <v>9603</v>
      </c>
      <c r="C8863" s="1206">
        <v>80388926.339265719</v>
      </c>
      <c r="D8863" s="1206">
        <v>5955739.8508782266</v>
      </c>
      <c r="E8863" s="1206">
        <v>56492496.450957201</v>
      </c>
      <c r="F8863" s="1210">
        <v>142837162.64110115</v>
      </c>
    </row>
    <row r="8864" spans="2:6" ht="13.15" customHeight="1" x14ac:dyDescent="0.3">
      <c r="B8864" s="1172" t="s">
        <v>9604</v>
      </c>
      <c r="C8864" s="1207">
        <v>344312214.07279962</v>
      </c>
      <c r="D8864" s="1208">
        <v>8330068.1239117449</v>
      </c>
      <c r="E8864" s="1207">
        <v>27782786.645212051</v>
      </c>
      <c r="F8864" s="1211">
        <v>380425068.84192342</v>
      </c>
    </row>
    <row r="8865" spans="2:6" ht="13.15" customHeight="1" x14ac:dyDescent="0.3">
      <c r="B8865" s="1173" t="s">
        <v>9605</v>
      </c>
      <c r="C8865" s="1206">
        <v>69603397.491015658</v>
      </c>
      <c r="D8865" s="1206">
        <v>5313288.6256473958</v>
      </c>
      <c r="E8865" s="1206">
        <v>136481954.49983093</v>
      </c>
      <c r="F8865" s="1210">
        <v>211398640.616494</v>
      </c>
    </row>
    <row r="8866" spans="2:6" ht="13.15" customHeight="1" x14ac:dyDescent="0.3">
      <c r="B8866" s="1172" t="s">
        <v>9606</v>
      </c>
      <c r="C8866" s="1207">
        <v>9459576.8961877525</v>
      </c>
      <c r="D8866" s="1208">
        <v>929931.75443398359</v>
      </c>
      <c r="E8866" s="1207">
        <v>953259.78807139059</v>
      </c>
      <c r="F8866" s="1211">
        <v>11342768.438693127</v>
      </c>
    </row>
    <row r="8867" spans="2:6" ht="13.15" customHeight="1" x14ac:dyDescent="0.3">
      <c r="B8867" s="1173" t="s">
        <v>9607</v>
      </c>
      <c r="C8867" s="1206">
        <v>39181873.356380418</v>
      </c>
      <c r="D8867" s="1206">
        <v>2396970.4078168073</v>
      </c>
      <c r="E8867" s="1206">
        <v>3177923.6445206408</v>
      </c>
      <c r="F8867" s="1210">
        <v>44756767.408717863</v>
      </c>
    </row>
    <row r="8868" spans="2:6" ht="13.15" customHeight="1" x14ac:dyDescent="0.3">
      <c r="B8868" s="1172" t="s">
        <v>9608</v>
      </c>
      <c r="C8868" s="1207">
        <v>7240781.7956818184</v>
      </c>
      <c r="D8868" s="1208">
        <v>1509902.5082926492</v>
      </c>
      <c r="E8868" s="1207">
        <v>59754220.815745197</v>
      </c>
      <c r="F8868" s="1211">
        <v>68504905.119719669</v>
      </c>
    </row>
    <row r="8869" spans="2:6" ht="13.15" customHeight="1" x14ac:dyDescent="0.3">
      <c r="B8869" s="1173" t="s">
        <v>9609</v>
      </c>
      <c r="C8869" s="1206">
        <v>21062578.130082708</v>
      </c>
      <c r="D8869" s="1206">
        <v>1732876.1724575099</v>
      </c>
      <c r="E8869" s="1206">
        <v>4009185.9363984372</v>
      </c>
      <c r="F8869" s="1210">
        <v>26804640.238938652</v>
      </c>
    </row>
    <row r="8870" spans="2:6" ht="13.15" customHeight="1" x14ac:dyDescent="0.3">
      <c r="B8870" s="1172" t="s">
        <v>9610</v>
      </c>
      <c r="C8870" s="1207">
        <v>20411959.135995895</v>
      </c>
      <c r="D8870" s="1208">
        <v>2056071.8900261016</v>
      </c>
      <c r="E8870" s="1207">
        <v>6418681.6408781353</v>
      </c>
      <c r="F8870" s="1211">
        <v>28886712.666900128</v>
      </c>
    </row>
    <row r="8871" spans="2:6" ht="13.15" customHeight="1" x14ac:dyDescent="0.3">
      <c r="B8871" s="1173" t="s">
        <v>9611</v>
      </c>
      <c r="C8871" s="1206">
        <v>78186925.810905144</v>
      </c>
      <c r="D8871" s="1206">
        <v>7823525.9960936112</v>
      </c>
      <c r="E8871" s="1206">
        <v>9097671.2763852123</v>
      </c>
      <c r="F8871" s="1210">
        <v>95108123.083383977</v>
      </c>
    </row>
    <row r="8872" spans="2:6" ht="13.15" customHeight="1" x14ac:dyDescent="0.3">
      <c r="B8872" s="1172" t="s">
        <v>9612</v>
      </c>
      <c r="C8872" s="1207">
        <v>447612896.51421881</v>
      </c>
      <c r="D8872" s="1208">
        <v>18814122.354022451</v>
      </c>
      <c r="E8872" s="1207">
        <v>236664441.26329604</v>
      </c>
      <c r="F8872" s="1211">
        <v>703091460.13153732</v>
      </c>
    </row>
    <row r="8873" spans="2:6" ht="13.15" customHeight="1" x14ac:dyDescent="0.3">
      <c r="B8873" s="1173" t="s">
        <v>9613</v>
      </c>
      <c r="C8873" s="1206">
        <v>3224967.4756215126</v>
      </c>
      <c r="D8873" s="1206">
        <v>108918.65955418232</v>
      </c>
      <c r="E8873" s="1206">
        <v>3851775.5202355059</v>
      </c>
      <c r="F8873" s="1210">
        <v>7185661.6554112006</v>
      </c>
    </row>
    <row r="8874" spans="2:6" ht="13.15" customHeight="1" x14ac:dyDescent="0.3">
      <c r="B8874" s="1172" t="s">
        <v>9614</v>
      </c>
      <c r="C8874" s="1207">
        <v>1343282175.4802835</v>
      </c>
      <c r="D8874" s="1208">
        <v>47735966.675564259</v>
      </c>
      <c r="E8874" s="1207">
        <v>267861925.75021383</v>
      </c>
      <c r="F8874" s="1211">
        <v>1658880067.9060616</v>
      </c>
    </row>
    <row r="8875" spans="2:6" ht="13.15" customHeight="1" x14ac:dyDescent="0.3">
      <c r="B8875" s="1173" t="s">
        <v>9615</v>
      </c>
      <c r="C8875" s="1206">
        <v>1055218397.0532459</v>
      </c>
      <c r="D8875" s="1206">
        <v>16358794.623056909</v>
      </c>
      <c r="E8875" s="1206">
        <v>148737807.3094241</v>
      </c>
      <c r="F8875" s="1210">
        <v>1220314998.9857268</v>
      </c>
    </row>
    <row r="8876" spans="2:6" ht="13.15" customHeight="1" x14ac:dyDescent="0.3">
      <c r="B8876" s="1172" t="s">
        <v>9616</v>
      </c>
      <c r="C8876" s="1207">
        <v>47436473.836447276</v>
      </c>
      <c r="D8876" s="1208">
        <v>3045908.9072148842</v>
      </c>
      <c r="E8876" s="1207">
        <v>40528507.389576562</v>
      </c>
      <c r="F8876" s="1211">
        <v>91010890.133238733</v>
      </c>
    </row>
    <row r="8877" spans="2:6" ht="13.15" customHeight="1" x14ac:dyDescent="0.3">
      <c r="B8877" s="1173" t="s">
        <v>9617</v>
      </c>
      <c r="C8877" s="1206">
        <v>19024290.54483024</v>
      </c>
      <c r="D8877" s="1206">
        <v>5164503.4851478618</v>
      </c>
      <c r="E8877" s="1206">
        <v>19576523.323915325</v>
      </c>
      <c r="F8877" s="1210">
        <v>43765317.353893429</v>
      </c>
    </row>
    <row r="8878" spans="2:6" ht="13.15" customHeight="1" x14ac:dyDescent="0.3">
      <c r="B8878" s="1172" t="s">
        <v>9618</v>
      </c>
      <c r="C8878" s="1207">
        <v>2157215.0026395824</v>
      </c>
      <c r="D8878" s="1208">
        <v>837618.26519943087</v>
      </c>
      <c r="E8878" s="1207">
        <v>526392.03064097639</v>
      </c>
      <c r="F8878" s="1211">
        <v>3521225.2984799896</v>
      </c>
    </row>
    <row r="8879" spans="2:6" ht="13.15" customHeight="1" x14ac:dyDescent="0.3">
      <c r="B8879" s="1173" t="s">
        <v>9619</v>
      </c>
      <c r="C8879" s="1206">
        <v>40047544.798670143</v>
      </c>
      <c r="D8879" s="1206">
        <v>3408830.3839464565</v>
      </c>
      <c r="E8879" s="1206">
        <v>1953093.0442479437</v>
      </c>
      <c r="F8879" s="1210">
        <v>45409468.226864539</v>
      </c>
    </row>
    <row r="8880" spans="2:6" ht="13.15" customHeight="1" x14ac:dyDescent="0.3">
      <c r="B8880" s="1172" t="s">
        <v>9620</v>
      </c>
      <c r="C8880" s="1207">
        <v>40575413.22073511</v>
      </c>
      <c r="D8880" s="1208">
        <v>2527405.4278953252</v>
      </c>
      <c r="E8880" s="1207">
        <v>6426945.974046058</v>
      </c>
      <c r="F8880" s="1211">
        <v>49529764.622676492</v>
      </c>
    </row>
    <row r="8881" spans="2:6" ht="13.15" customHeight="1" x14ac:dyDescent="0.3">
      <c r="B8881" s="1173" t="s">
        <v>9621</v>
      </c>
      <c r="C8881" s="1206">
        <v>310420904.02468401</v>
      </c>
      <c r="D8881" s="1206">
        <v>7816166.2468756735</v>
      </c>
      <c r="E8881" s="1206">
        <v>30015243.137036871</v>
      </c>
      <c r="F8881" s="1210">
        <v>348252313.40859658</v>
      </c>
    </row>
    <row r="8882" spans="2:6" ht="13.15" customHeight="1" x14ac:dyDescent="0.3">
      <c r="B8882" s="1172" t="s">
        <v>9622</v>
      </c>
      <c r="C8882" s="1207">
        <v>696633.39094038529</v>
      </c>
      <c r="D8882" s="1208">
        <v>196067.65937576513</v>
      </c>
      <c r="E8882" s="1207">
        <v>39181441.430390544</v>
      </c>
      <c r="F8882" s="1211">
        <v>40074142.480706692</v>
      </c>
    </row>
    <row r="8883" spans="2:6" ht="13.15" customHeight="1" x14ac:dyDescent="0.3">
      <c r="B8883" s="1173" t="s">
        <v>9623</v>
      </c>
      <c r="C8883" s="1206">
        <v>580325653.72547054</v>
      </c>
      <c r="D8883" s="1206">
        <v>21186058.356755685</v>
      </c>
      <c r="E8883" s="1206">
        <v>279623410.99916577</v>
      </c>
      <c r="F8883" s="1210">
        <v>881135123.08139205</v>
      </c>
    </row>
    <row r="8884" spans="2:6" ht="13.15" customHeight="1" x14ac:dyDescent="0.3">
      <c r="B8884" s="1172" t="s">
        <v>9624</v>
      </c>
      <c r="C8884" s="1207">
        <v>511253674.72868109</v>
      </c>
      <c r="D8884" s="1208">
        <v>17694596.142201703</v>
      </c>
      <c r="E8884" s="1207">
        <v>63917595.859086648</v>
      </c>
      <c r="F8884" s="1211">
        <v>592865866.7299695</v>
      </c>
    </row>
    <row r="8885" spans="2:6" ht="13.15" customHeight="1" x14ac:dyDescent="0.3">
      <c r="B8885" s="1173" t="s">
        <v>9625</v>
      </c>
      <c r="C8885" s="1206">
        <v>597268509.65417111</v>
      </c>
      <c r="D8885" s="1206">
        <v>24437055.189596239</v>
      </c>
      <c r="E8885" s="1206">
        <v>94084016.012983263</v>
      </c>
      <c r="F8885" s="1210">
        <v>715789580.85675073</v>
      </c>
    </row>
    <row r="8886" spans="2:6" ht="13.15" customHeight="1" x14ac:dyDescent="0.3">
      <c r="B8886" s="1172" t="s">
        <v>9626</v>
      </c>
      <c r="C8886" s="1207">
        <v>114774652.20639256</v>
      </c>
      <c r="D8886" s="1208">
        <v>5668385.9712792076</v>
      </c>
      <c r="E8886" s="1207">
        <v>10959948.723506011</v>
      </c>
      <c r="F8886" s="1211">
        <v>131402986.90117776</v>
      </c>
    </row>
    <row r="8887" spans="2:6" ht="13.15" customHeight="1" x14ac:dyDescent="0.3">
      <c r="B8887" s="1173" t="s">
        <v>9627</v>
      </c>
      <c r="C8887" s="1206">
        <v>36250469.540210478</v>
      </c>
      <c r="D8887" s="1206">
        <v>2303601.505214483</v>
      </c>
      <c r="E8887" s="1206">
        <v>11225535.638907209</v>
      </c>
      <c r="F8887" s="1210">
        <v>49779606.68433217</v>
      </c>
    </row>
    <row r="8888" spans="2:6" ht="13.15" customHeight="1" x14ac:dyDescent="0.3">
      <c r="B8888" s="1172" t="s">
        <v>9628</v>
      </c>
      <c r="C8888" s="1207">
        <v>885049374.63824046</v>
      </c>
      <c r="D8888" s="1208">
        <v>14003745.234208046</v>
      </c>
      <c r="E8888" s="1207">
        <v>71993564.218528196</v>
      </c>
      <c r="F8888" s="1211">
        <v>971046684.0909766</v>
      </c>
    </row>
    <row r="8889" spans="2:6" ht="13.15" customHeight="1" x14ac:dyDescent="0.3">
      <c r="B8889" s="1173" t="s">
        <v>9629</v>
      </c>
      <c r="C8889" s="1206">
        <v>413447957.82724702</v>
      </c>
      <c r="D8889" s="1206">
        <v>15035095.177195909</v>
      </c>
      <c r="E8889" s="1206">
        <v>107342832.23489663</v>
      </c>
      <c r="F8889" s="1210">
        <v>535825885.23933959</v>
      </c>
    </row>
    <row r="8890" spans="2:6" ht="13.15" customHeight="1" x14ac:dyDescent="0.3">
      <c r="B8890" s="1172" t="s">
        <v>9630</v>
      </c>
      <c r="C8890" s="1207">
        <v>1252871395.4310529</v>
      </c>
      <c r="D8890" s="1208">
        <v>34004236.646676868</v>
      </c>
      <c r="E8890" s="1207">
        <v>196575344.74355543</v>
      </c>
      <c r="F8890" s="1211">
        <v>1483450976.8212852</v>
      </c>
    </row>
    <row r="8891" spans="2:6" ht="13.15" customHeight="1" x14ac:dyDescent="0.3">
      <c r="B8891" s="1173" t="s">
        <v>9631</v>
      </c>
      <c r="C8891" s="1206">
        <v>1144496567.5419416</v>
      </c>
      <c r="D8891" s="1206">
        <v>27509644.946748417</v>
      </c>
      <c r="E8891" s="1206">
        <v>581360716.65142298</v>
      </c>
      <c r="F8891" s="1210">
        <v>1753366929.1401131</v>
      </c>
    </row>
    <row r="8892" spans="2:6" ht="13.15" customHeight="1" x14ac:dyDescent="0.3">
      <c r="B8892" s="1172" t="s">
        <v>9632</v>
      </c>
      <c r="C8892" s="1207">
        <v>549603602.32829952</v>
      </c>
      <c r="D8892" s="1208">
        <v>22171476.70997807</v>
      </c>
      <c r="E8892" s="1207">
        <v>349337374.84559274</v>
      </c>
      <c r="F8892" s="1211">
        <v>921112453.88387036</v>
      </c>
    </row>
    <row r="8893" spans="2:6" ht="13.15" customHeight="1" x14ac:dyDescent="0.3">
      <c r="B8893" s="1173" t="s">
        <v>9633</v>
      </c>
      <c r="C8893" s="1206">
        <v>44457007.504869424</v>
      </c>
      <c r="D8893" s="1206">
        <v>2542054.565440014</v>
      </c>
      <c r="E8893" s="1206">
        <v>2749004.8510448793</v>
      </c>
      <c r="F8893" s="1210">
        <v>49748066.921354316</v>
      </c>
    </row>
    <row r="8894" spans="2:6" ht="13.15" customHeight="1" x14ac:dyDescent="0.3">
      <c r="B8894" s="1172" t="s">
        <v>9634</v>
      </c>
      <c r="C8894" s="1207">
        <v>2488986450.2630868</v>
      </c>
      <c r="D8894" s="1208">
        <v>30151035.018363249</v>
      </c>
      <c r="E8894" s="1207">
        <v>1651169248.997596</v>
      </c>
      <c r="F8894" s="1211">
        <v>4170306734.2790461</v>
      </c>
    </row>
    <row r="8895" spans="2:6" ht="13.15" customHeight="1" x14ac:dyDescent="0.3">
      <c r="B8895" s="1173" t="s">
        <v>9635</v>
      </c>
      <c r="C8895" s="1206">
        <v>235764661.51894081</v>
      </c>
      <c r="D8895" s="1206">
        <v>4158680.4734818782</v>
      </c>
      <c r="E8895" s="1206">
        <v>44273122.011087678</v>
      </c>
      <c r="F8895" s="1210">
        <v>284196464.00351036</v>
      </c>
    </row>
    <row r="8896" spans="2:6" ht="13.15" customHeight="1" x14ac:dyDescent="0.3">
      <c r="B8896" s="1172" t="s">
        <v>9636</v>
      </c>
      <c r="C8896" s="1207">
        <v>2111462082.2547805</v>
      </c>
      <c r="D8896" s="1208">
        <v>26755756.142058983</v>
      </c>
      <c r="E8896" s="1207">
        <v>2359153024.1932192</v>
      </c>
      <c r="F8896" s="1211">
        <v>4497370862.5900593</v>
      </c>
    </row>
    <row r="8897" spans="2:6" ht="13.15" customHeight="1" x14ac:dyDescent="0.3">
      <c r="B8897" s="1173" t="s">
        <v>9637</v>
      </c>
      <c r="C8897" s="1206">
        <v>2037399111.4236035</v>
      </c>
      <c r="D8897" s="1206">
        <v>48953688.547122598</v>
      </c>
      <c r="E8897" s="1206">
        <v>1866608004.2988379</v>
      </c>
      <c r="F8897" s="1210">
        <v>3952960804.2695637</v>
      </c>
    </row>
    <row r="8898" spans="2:6" ht="13.15" customHeight="1" x14ac:dyDescent="0.3">
      <c r="B8898" s="1172" t="s">
        <v>9638</v>
      </c>
      <c r="C8898" s="1207">
        <v>196504823.11625946</v>
      </c>
      <c r="D8898" s="1208">
        <v>9169543.9166384526</v>
      </c>
      <c r="E8898" s="1207">
        <v>19974927.883621246</v>
      </c>
      <c r="F8898" s="1211">
        <v>225649294.91651917</v>
      </c>
    </row>
    <row r="8899" spans="2:6" ht="13.15" customHeight="1" x14ac:dyDescent="0.3">
      <c r="B8899" s="1173" t="s">
        <v>9639</v>
      </c>
      <c r="C8899" s="1206">
        <v>1054526952.22931</v>
      </c>
      <c r="D8899" s="1206">
        <v>15782088.614549227</v>
      </c>
      <c r="E8899" s="1206">
        <v>261697396.83691007</v>
      </c>
      <c r="F8899" s="1210">
        <v>1332006437.6807694</v>
      </c>
    </row>
    <row r="8900" spans="2:6" ht="13.15" customHeight="1" x14ac:dyDescent="0.3">
      <c r="B8900" s="1172" t="s">
        <v>9640</v>
      </c>
      <c r="C8900" s="1207">
        <v>575779786.32355416</v>
      </c>
      <c r="D8900" s="1208">
        <v>6905682.2427651845</v>
      </c>
      <c r="E8900" s="1207">
        <v>312809046.6896261</v>
      </c>
      <c r="F8900" s="1211">
        <v>895494515.25594544</v>
      </c>
    </row>
    <row r="8901" spans="2:6" ht="13.15" customHeight="1" x14ac:dyDescent="0.3">
      <c r="B8901" s="1173" t="s">
        <v>9641</v>
      </c>
      <c r="C8901" s="1206">
        <v>328148325.90092313</v>
      </c>
      <c r="D8901" s="1206">
        <v>15775291.752460768</v>
      </c>
      <c r="E8901" s="1206">
        <v>81304280.240401357</v>
      </c>
      <c r="F8901" s="1210">
        <v>425227897.89378524</v>
      </c>
    </row>
    <row r="8902" spans="2:6" ht="13.15" customHeight="1" x14ac:dyDescent="0.3">
      <c r="B8902" s="1172" t="s">
        <v>9642</v>
      </c>
      <c r="C8902" s="1207">
        <v>1120215848.9980845</v>
      </c>
      <c r="D8902" s="1208">
        <v>12494081.952945445</v>
      </c>
      <c r="E8902" s="1207">
        <v>569181405.17170048</v>
      </c>
      <c r="F8902" s="1211">
        <v>1701891336.1227305</v>
      </c>
    </row>
    <row r="8903" spans="2:6" ht="13.15" customHeight="1" x14ac:dyDescent="0.3">
      <c r="B8903" s="1173" t="s">
        <v>9643</v>
      </c>
      <c r="C8903" s="1206">
        <v>94927564.167676196</v>
      </c>
      <c r="D8903" s="1206">
        <v>5522274.5446447041</v>
      </c>
      <c r="E8903" s="1206">
        <v>14005231.22214569</v>
      </c>
      <c r="F8903" s="1210">
        <v>114455069.93446659</v>
      </c>
    </row>
    <row r="8904" spans="2:6" ht="13.15" customHeight="1" x14ac:dyDescent="0.3">
      <c r="B8904" s="1172" t="s">
        <v>9644</v>
      </c>
      <c r="C8904" s="1207">
        <v>55168121.378979474</v>
      </c>
      <c r="D8904" s="1208">
        <v>2951118.714610626</v>
      </c>
      <c r="E8904" s="1207">
        <v>37157570.230090052</v>
      </c>
      <c r="F8904" s="1211">
        <v>95276810.323680162</v>
      </c>
    </row>
    <row r="8905" spans="2:6" ht="13.15" customHeight="1" x14ac:dyDescent="0.3">
      <c r="B8905" s="1173" t="s">
        <v>9645</v>
      </c>
      <c r="C8905" s="1206">
        <v>285848396.85745627</v>
      </c>
      <c r="D8905" s="1206">
        <v>8924519.1491762549</v>
      </c>
      <c r="E8905" s="1206">
        <v>65651789.315407366</v>
      </c>
      <c r="F8905" s="1210">
        <v>360424705.32203984</v>
      </c>
    </row>
    <row r="8906" spans="2:6" ht="13.15" customHeight="1" x14ac:dyDescent="0.3">
      <c r="B8906" s="1172" t="s">
        <v>9646</v>
      </c>
      <c r="C8906" s="1207">
        <v>539902483.98393977</v>
      </c>
      <c r="D8906" s="1208">
        <v>14148322.793414727</v>
      </c>
      <c r="E8906" s="1207">
        <v>302695561.5718137</v>
      </c>
      <c r="F8906" s="1211">
        <v>856746368.34916818</v>
      </c>
    </row>
    <row r="8907" spans="2:6" ht="13.15" customHeight="1" x14ac:dyDescent="0.3">
      <c r="B8907" s="1173" t="s">
        <v>9647</v>
      </c>
      <c r="C8907" s="1206">
        <v>44749888.458136201</v>
      </c>
      <c r="D8907" s="1206">
        <v>2391960.712364444</v>
      </c>
      <c r="E8907" s="1206">
        <v>4957074.3772183908</v>
      </c>
      <c r="F8907" s="1210">
        <v>52098923.547719032</v>
      </c>
    </row>
    <row r="8908" spans="2:6" ht="13.15" customHeight="1" x14ac:dyDescent="0.3">
      <c r="B8908" s="1172" t="s">
        <v>9648</v>
      </c>
      <c r="C8908" s="1207">
        <v>54877425.085503966</v>
      </c>
      <c r="D8908" s="1208">
        <v>5287044.0132354386</v>
      </c>
      <c r="E8908" s="1207">
        <v>26446970.375493839</v>
      </c>
      <c r="F8908" s="1211">
        <v>86611439.47423324</v>
      </c>
    </row>
    <row r="8909" spans="2:6" ht="13.15" customHeight="1" x14ac:dyDescent="0.3">
      <c r="B8909" s="1173" t="s">
        <v>9649</v>
      </c>
      <c r="C8909" s="1206">
        <v>168692055.85487145</v>
      </c>
      <c r="D8909" s="1206">
        <v>4618559.2582662059</v>
      </c>
      <c r="E8909" s="1206">
        <v>53020828.602809668</v>
      </c>
      <c r="F8909" s="1210">
        <v>226331443.71594733</v>
      </c>
    </row>
    <row r="8910" spans="2:6" ht="13.15" customHeight="1" x14ac:dyDescent="0.3">
      <c r="B8910" s="1172" t="s">
        <v>9650</v>
      </c>
      <c r="C8910" s="1207">
        <v>1176755527.1022694</v>
      </c>
      <c r="D8910" s="1208">
        <v>30118176.482179921</v>
      </c>
      <c r="E8910" s="1207">
        <v>403311577.14844459</v>
      </c>
      <c r="F8910" s="1211">
        <v>1610185280.7328939</v>
      </c>
    </row>
    <row r="8911" spans="2:6" ht="13.15" customHeight="1" x14ac:dyDescent="0.3">
      <c r="B8911" s="1173" t="s">
        <v>9651</v>
      </c>
      <c r="C8911" s="1206">
        <v>402400542.8865186</v>
      </c>
      <c r="D8911" s="1206">
        <v>18363517.134696323</v>
      </c>
      <c r="E8911" s="1206">
        <v>130225194.22773097</v>
      </c>
      <c r="F8911" s="1210">
        <v>550989254.24894583</v>
      </c>
    </row>
    <row r="8912" spans="2:6" ht="13.15" customHeight="1" x14ac:dyDescent="0.3">
      <c r="B8912" s="1172" t="s">
        <v>9652</v>
      </c>
      <c r="C8912" s="1207">
        <v>125408210.6579126</v>
      </c>
      <c r="D8912" s="1208">
        <v>3696930.0889920346</v>
      </c>
      <c r="E8912" s="1207">
        <v>21665962.32895143</v>
      </c>
      <c r="F8912" s="1211">
        <v>150771103.07585606</v>
      </c>
    </row>
    <row r="8913" spans="2:6" ht="13.15" customHeight="1" x14ac:dyDescent="0.3">
      <c r="B8913" s="1173" t="s">
        <v>9653</v>
      </c>
      <c r="C8913" s="1206">
        <v>356913604.83130378</v>
      </c>
      <c r="D8913" s="1206">
        <v>12146259.923462138</v>
      </c>
      <c r="E8913" s="1206">
        <v>160350437.32236293</v>
      </c>
      <c r="F8913" s="1210">
        <v>529410302.07712889</v>
      </c>
    </row>
    <row r="8914" spans="2:6" ht="13.15" customHeight="1" x14ac:dyDescent="0.3">
      <c r="B8914" s="1172" t="s">
        <v>9654</v>
      </c>
      <c r="C8914" s="1207">
        <v>46055905.389603235</v>
      </c>
      <c r="D8914" s="1208">
        <v>1085007.1586054428</v>
      </c>
      <c r="E8914" s="1207">
        <v>12376719.232704071</v>
      </c>
      <c r="F8914" s="1211">
        <v>59517631.780912749</v>
      </c>
    </row>
    <row r="8915" spans="2:6" ht="13.15" customHeight="1" x14ac:dyDescent="0.3">
      <c r="B8915" s="1173" t="s">
        <v>9655</v>
      </c>
      <c r="C8915" s="1206">
        <v>13477712.417276276</v>
      </c>
      <c r="D8915" s="1206">
        <v>585444.83119284851</v>
      </c>
      <c r="E8915" s="1206">
        <v>127368.843445031</v>
      </c>
      <c r="F8915" s="1210">
        <v>14190526.091914156</v>
      </c>
    </row>
    <row r="8916" spans="2:6" ht="13.15" customHeight="1" x14ac:dyDescent="0.3">
      <c r="B8916" s="1172" t="s">
        <v>9656</v>
      </c>
      <c r="C8916" s="1207">
        <v>125273580.99827573</v>
      </c>
      <c r="D8916" s="1208">
        <v>6947518.8286637124</v>
      </c>
      <c r="E8916" s="1207">
        <v>33853937.547539413</v>
      </c>
      <c r="F8916" s="1211">
        <v>166075037.37447885</v>
      </c>
    </row>
    <row r="8917" spans="2:6" ht="13.15" customHeight="1" x14ac:dyDescent="0.3">
      <c r="B8917" s="1173" t="s">
        <v>9657</v>
      </c>
      <c r="C8917" s="1206">
        <v>175270339.56885144</v>
      </c>
      <c r="D8917" s="1206">
        <v>9818918.6535618771</v>
      </c>
      <c r="E8917" s="1206">
        <v>61030375.605532803</v>
      </c>
      <c r="F8917" s="1210">
        <v>246119633.82794613</v>
      </c>
    </row>
    <row r="8918" spans="2:6" ht="13.15" customHeight="1" x14ac:dyDescent="0.3">
      <c r="B8918" s="1172" t="s">
        <v>9658</v>
      </c>
      <c r="C8918" s="1207">
        <v>51432762.759623118</v>
      </c>
      <c r="D8918" s="1208">
        <v>5035039.4453676967</v>
      </c>
      <c r="E8918" s="1207">
        <v>21870937.142528117</v>
      </c>
      <c r="F8918" s="1211">
        <v>78338739.347518921</v>
      </c>
    </row>
    <row r="8919" spans="2:6" ht="13.15" customHeight="1" x14ac:dyDescent="0.3">
      <c r="B8919" s="1173" t="s">
        <v>9659</v>
      </c>
      <c r="C8919" s="1206">
        <v>4185261.9951204807</v>
      </c>
      <c r="D8919" s="1206">
        <v>1218538.0578960928</v>
      </c>
      <c r="E8919" s="1206">
        <v>414334.61384372407</v>
      </c>
      <c r="F8919" s="1210">
        <v>5818134.6668602973</v>
      </c>
    </row>
    <row r="8920" spans="2:6" ht="13.15" customHeight="1" x14ac:dyDescent="0.3">
      <c r="B8920" s="1172" t="s">
        <v>9660</v>
      </c>
      <c r="C8920" s="1207">
        <v>6475195.0800795564</v>
      </c>
      <c r="D8920" s="1208">
        <v>674704.65774997754</v>
      </c>
      <c r="E8920" s="1207">
        <v>38340.306243026775</v>
      </c>
      <c r="F8920" s="1211">
        <v>7188240.044072561</v>
      </c>
    </row>
    <row r="8921" spans="2:6" ht="13.15" customHeight="1" x14ac:dyDescent="0.3">
      <c r="B8921" s="1173" t="s">
        <v>9661</v>
      </c>
      <c r="C8921" s="1206">
        <v>16509200.960133675</v>
      </c>
      <c r="D8921" s="1206">
        <v>777698.93026639393</v>
      </c>
      <c r="E8921" s="1206">
        <v>3042219.9518923415</v>
      </c>
      <c r="F8921" s="1210">
        <v>20329119.842292413</v>
      </c>
    </row>
    <row r="8922" spans="2:6" ht="13.15" customHeight="1" x14ac:dyDescent="0.3">
      <c r="B8922" s="1172" t="s">
        <v>9662</v>
      </c>
      <c r="C8922" s="1207">
        <v>192617630.64141005</v>
      </c>
      <c r="D8922" s="1208">
        <v>10601838.361954192</v>
      </c>
      <c r="E8922" s="1207">
        <v>29146427.430092946</v>
      </c>
      <c r="F8922" s="1211">
        <v>232365896.4334572</v>
      </c>
    </row>
    <row r="8923" spans="2:6" ht="13.15" customHeight="1" x14ac:dyDescent="0.3">
      <c r="B8923" s="1173" t="s">
        <v>9663</v>
      </c>
      <c r="C8923" s="1206">
        <v>38743985.609468266</v>
      </c>
      <c r="D8923" s="1206">
        <v>1137580.816498779</v>
      </c>
      <c r="E8923" s="1206">
        <v>964496.39956290578</v>
      </c>
      <c r="F8923" s="1210">
        <v>40846062.825529948</v>
      </c>
    </row>
    <row r="8924" spans="2:6" ht="13.15" customHeight="1" x14ac:dyDescent="0.3">
      <c r="B8924" s="1172" t="s">
        <v>9664</v>
      </c>
      <c r="C8924" s="1207">
        <v>45858739.843441367</v>
      </c>
      <c r="D8924" s="1208">
        <v>847567.29521297221</v>
      </c>
      <c r="E8924" s="1207">
        <v>1263192.6984417515</v>
      </c>
      <c r="F8924" s="1211">
        <v>47969499.837096088</v>
      </c>
    </row>
    <row r="8925" spans="2:6" ht="13.15" customHeight="1" x14ac:dyDescent="0.3">
      <c r="B8925" s="1173" t="s">
        <v>9665</v>
      </c>
      <c r="C8925" s="1206">
        <v>91881602.253701687</v>
      </c>
      <c r="D8925" s="1206">
        <v>5182839.5333906412</v>
      </c>
      <c r="E8925" s="1206">
        <v>40987439.236915007</v>
      </c>
      <c r="F8925" s="1210">
        <v>138051881.02400732</v>
      </c>
    </row>
    <row r="8926" spans="2:6" ht="13.15" customHeight="1" x14ac:dyDescent="0.3">
      <c r="B8926" s="1172" t="s">
        <v>9666</v>
      </c>
      <c r="C8926" s="1207">
        <v>18333664.968315847</v>
      </c>
      <c r="D8926" s="1208">
        <v>826754.54360048682</v>
      </c>
      <c r="E8926" s="1207">
        <v>3180948.886076048</v>
      </c>
      <c r="F8926" s="1211">
        <v>22341368.397992384</v>
      </c>
    </row>
    <row r="8927" spans="2:6" ht="13.15" customHeight="1" x14ac:dyDescent="0.3">
      <c r="B8927" s="1173" t="s">
        <v>9667</v>
      </c>
      <c r="C8927" s="1206">
        <v>499925394.46353805</v>
      </c>
      <c r="D8927" s="1206">
        <v>18795279.707363147</v>
      </c>
      <c r="E8927" s="1206">
        <v>159675472.92399991</v>
      </c>
      <c r="F8927" s="1210">
        <v>678396147.09490108</v>
      </c>
    </row>
    <row r="8928" spans="2:6" ht="13.15" customHeight="1" x14ac:dyDescent="0.3">
      <c r="B8928" s="1172" t="s">
        <v>9668</v>
      </c>
      <c r="C8928" s="1207">
        <v>36959391.642476737</v>
      </c>
      <c r="D8928" s="1208">
        <v>1111237.6988391625</v>
      </c>
      <c r="E8928" s="1207">
        <v>980610.44131722103</v>
      </c>
      <c r="F8928" s="1211">
        <v>39051239.782633126</v>
      </c>
    </row>
    <row r="8929" spans="2:6" ht="13.15" customHeight="1" x14ac:dyDescent="0.3">
      <c r="B8929" s="1173" t="s">
        <v>9669</v>
      </c>
      <c r="C8929" s="1206">
        <v>85603982.343494907</v>
      </c>
      <c r="D8929" s="1206">
        <v>2931670.964287125</v>
      </c>
      <c r="E8929" s="1206">
        <v>4950605.3244881304</v>
      </c>
      <c r="F8929" s="1210">
        <v>93486258.632270172</v>
      </c>
    </row>
    <row r="8930" spans="2:6" ht="13.15" customHeight="1" x14ac:dyDescent="0.3">
      <c r="B8930" s="1172" t="s">
        <v>9670</v>
      </c>
      <c r="C8930" s="1207">
        <v>1461713538.5535476</v>
      </c>
      <c r="D8930" s="1208">
        <v>43395529.947973587</v>
      </c>
      <c r="E8930" s="1207">
        <v>360541181.61855662</v>
      </c>
      <c r="F8930" s="1211">
        <v>1865650250.1200776</v>
      </c>
    </row>
    <row r="8931" spans="2:6" ht="13.15" customHeight="1" x14ac:dyDescent="0.3">
      <c r="B8931" s="1173" t="s">
        <v>9671</v>
      </c>
      <c r="C8931" s="1206">
        <v>20571166.218284499</v>
      </c>
      <c r="D8931" s="1206">
        <v>750891.43072495738</v>
      </c>
      <c r="E8931" s="1206">
        <v>37360189.718698204</v>
      </c>
      <c r="F8931" s="1210">
        <v>58682247.367707655</v>
      </c>
    </row>
    <row r="8932" spans="2:6" ht="13.15" customHeight="1" x14ac:dyDescent="0.3">
      <c r="B8932" s="1172" t="s">
        <v>9672</v>
      </c>
      <c r="C8932" s="1207">
        <v>28866729.069437604</v>
      </c>
      <c r="D8932" s="1208">
        <v>940007.43405165733</v>
      </c>
      <c r="E8932" s="1207">
        <v>1807859.6576623358</v>
      </c>
      <c r="F8932" s="1211">
        <v>31614596.161151599</v>
      </c>
    </row>
    <row r="8933" spans="2:6" ht="13.15" customHeight="1" x14ac:dyDescent="0.3">
      <c r="B8933" s="1173" t="s">
        <v>9673</v>
      </c>
      <c r="C8933" s="1206">
        <v>149708318.05741656</v>
      </c>
      <c r="D8933" s="1206">
        <v>4909515.6154938824</v>
      </c>
      <c r="E8933" s="1206">
        <v>16994872.578751534</v>
      </c>
      <c r="F8933" s="1210">
        <v>171612706.25166199</v>
      </c>
    </row>
    <row r="8934" spans="2:6" ht="13.15" customHeight="1" x14ac:dyDescent="0.3">
      <c r="B8934" s="1172" t="s">
        <v>9674</v>
      </c>
      <c r="C8934" s="1207">
        <v>295300600.5268485</v>
      </c>
      <c r="D8934" s="1208">
        <v>7145556.5929926485</v>
      </c>
      <c r="E8934" s="1207">
        <v>94264571.336791351</v>
      </c>
      <c r="F8934" s="1211">
        <v>396710728.45663249</v>
      </c>
    </row>
    <row r="8935" spans="2:6" ht="13.15" customHeight="1" x14ac:dyDescent="0.3">
      <c r="B8935" s="1173" t="s">
        <v>9675</v>
      </c>
      <c r="C8935" s="1206">
        <v>28319471.791725121</v>
      </c>
      <c r="D8935" s="1206">
        <v>792502.86177169101</v>
      </c>
      <c r="E8935" s="1206">
        <v>10293291.782840041</v>
      </c>
      <c r="F8935" s="1210">
        <v>39405266.436336853</v>
      </c>
    </row>
    <row r="8936" spans="2:6" ht="13.15" customHeight="1" x14ac:dyDescent="0.3">
      <c r="B8936" s="1172" t="s">
        <v>9676</v>
      </c>
      <c r="C8936" s="1207">
        <v>202800329.9285073</v>
      </c>
      <c r="D8936" s="1208">
        <v>8850710.5743233189</v>
      </c>
      <c r="E8936" s="1207">
        <v>48297215.560905114</v>
      </c>
      <c r="F8936" s="1211">
        <v>259948256.06373572</v>
      </c>
    </row>
    <row r="8937" spans="2:6" ht="13.15" customHeight="1" x14ac:dyDescent="0.3">
      <c r="B8937" s="1173" t="s">
        <v>9677</v>
      </c>
      <c r="C8937" s="1206">
        <v>57396610.907309175</v>
      </c>
      <c r="D8937" s="1206">
        <v>3009870.0587499938</v>
      </c>
      <c r="E8937" s="1206">
        <v>55427640.45191101</v>
      </c>
      <c r="F8937" s="1210">
        <v>115834121.41797018</v>
      </c>
    </row>
    <row r="8938" spans="2:6" ht="13.15" customHeight="1" x14ac:dyDescent="0.3">
      <c r="B8938" s="1172" t="s">
        <v>9678</v>
      </c>
      <c r="C8938" s="1207">
        <v>24474743.641568441</v>
      </c>
      <c r="D8938" s="1208">
        <v>2360945.6315301526</v>
      </c>
      <c r="E8938" s="1207">
        <v>3016906.7062246436</v>
      </c>
      <c r="F8938" s="1211">
        <v>29852595.979323238</v>
      </c>
    </row>
    <row r="8939" spans="2:6" ht="13.15" customHeight="1" x14ac:dyDescent="0.3">
      <c r="B8939" s="1173" t="s">
        <v>9679</v>
      </c>
      <c r="C8939" s="1206">
        <v>126405507.85262614</v>
      </c>
      <c r="D8939" s="1206">
        <v>5159507.8618737375</v>
      </c>
      <c r="E8939" s="1206">
        <v>17111600.806230165</v>
      </c>
      <c r="F8939" s="1210">
        <v>148676616.52073005</v>
      </c>
    </row>
    <row r="8940" spans="2:6" ht="13.15" customHeight="1" x14ac:dyDescent="0.3">
      <c r="B8940" s="1172" t="s">
        <v>9680</v>
      </c>
      <c r="C8940" s="1207">
        <v>540920808.52914429</v>
      </c>
      <c r="D8940" s="1208">
        <v>25229614.340080902</v>
      </c>
      <c r="E8940" s="1207">
        <v>234824621.17230719</v>
      </c>
      <c r="F8940" s="1211">
        <v>800975044.04153228</v>
      </c>
    </row>
    <row r="8941" spans="2:6" ht="13.15" customHeight="1" x14ac:dyDescent="0.3">
      <c r="B8941" s="1173" t="s">
        <v>9681</v>
      </c>
      <c r="C8941" s="1206">
        <v>7300586.8574677631</v>
      </c>
      <c r="D8941" s="1206">
        <v>625029.86857345793</v>
      </c>
      <c r="E8941" s="1206">
        <v>364140.29987338476</v>
      </c>
      <c r="F8941" s="1210">
        <v>8289757.0259146057</v>
      </c>
    </row>
    <row r="8942" spans="2:6" ht="13.15" customHeight="1" x14ac:dyDescent="0.3">
      <c r="B8942" s="1172" t="s">
        <v>9682</v>
      </c>
      <c r="C8942" s="1207">
        <v>71989182.524316579</v>
      </c>
      <c r="D8942" s="1208">
        <v>1574536.0229350729</v>
      </c>
      <c r="E8942" s="1207">
        <v>17254512.933211118</v>
      </c>
      <c r="F8942" s="1211">
        <v>90818231.480462775</v>
      </c>
    </row>
    <row r="8943" spans="2:6" ht="13.15" customHeight="1" x14ac:dyDescent="0.3">
      <c r="B8943" s="1173" t="s">
        <v>9683</v>
      </c>
      <c r="C8943" s="1206">
        <v>65678519.634766884</v>
      </c>
      <c r="D8943" s="1206">
        <v>1935543.683426416</v>
      </c>
      <c r="E8943" s="1206">
        <v>1362867.4242287334</v>
      </c>
      <c r="F8943" s="1210">
        <v>68976930.742422029</v>
      </c>
    </row>
    <row r="8944" spans="2:6" ht="13.15" customHeight="1" x14ac:dyDescent="0.3">
      <c r="B8944" s="1172" t="s">
        <v>9684</v>
      </c>
      <c r="C8944" s="1207">
        <v>43819223.387056291</v>
      </c>
      <c r="D8944" s="1208">
        <v>2481867.8591204747</v>
      </c>
      <c r="E8944" s="1207">
        <v>6009164.2166452929</v>
      </c>
      <c r="F8944" s="1211">
        <v>52310255.462822057</v>
      </c>
    </row>
    <row r="8945" spans="2:6" ht="13.15" customHeight="1" x14ac:dyDescent="0.3">
      <c r="B8945" s="1173" t="s">
        <v>9685</v>
      </c>
      <c r="C8945" s="1206">
        <v>4323168.6444442337</v>
      </c>
      <c r="D8945" s="1206">
        <v>800045.54930670885</v>
      </c>
      <c r="E8945" s="1206">
        <v>6112.2227343955738</v>
      </c>
      <c r="F8945" s="1210">
        <v>5129326.4164853375</v>
      </c>
    </row>
    <row r="8946" spans="2:6" ht="13.15" customHeight="1" x14ac:dyDescent="0.3">
      <c r="B8946" s="1172" t="s">
        <v>9686</v>
      </c>
      <c r="C8946" s="1207">
        <v>63063618.405856758</v>
      </c>
      <c r="D8946" s="1208">
        <v>5006852.8723590355</v>
      </c>
      <c r="E8946" s="1207">
        <v>31478298.00424391</v>
      </c>
      <c r="F8946" s="1211">
        <v>99548769.282459706</v>
      </c>
    </row>
    <row r="8947" spans="2:6" ht="13.15" customHeight="1" x14ac:dyDescent="0.3">
      <c r="B8947" s="1173" t="s">
        <v>9687</v>
      </c>
      <c r="C8947" s="1206">
        <v>5514081.3131588651</v>
      </c>
      <c r="D8947" s="1206">
        <v>311093.64428479428</v>
      </c>
      <c r="E8947" s="1206">
        <v>861452.96780829737</v>
      </c>
      <c r="F8947" s="1210">
        <v>6686627.925251957</v>
      </c>
    </row>
    <row r="8948" spans="2:6" ht="13.15" customHeight="1" x14ac:dyDescent="0.3">
      <c r="B8948" s="1172" t="s">
        <v>9688</v>
      </c>
      <c r="C8948" s="1207">
        <v>37188780.920559831</v>
      </c>
      <c r="D8948" s="1208">
        <v>3892772.5935160043</v>
      </c>
      <c r="E8948" s="1207">
        <v>17686346.829023305</v>
      </c>
      <c r="F8948" s="1211">
        <v>58767900.343099147</v>
      </c>
    </row>
    <row r="8949" spans="2:6" ht="13.15" customHeight="1" x14ac:dyDescent="0.3">
      <c r="B8949" s="1173" t="s">
        <v>9689</v>
      </c>
      <c r="C8949" s="1206">
        <v>58654838.405842207</v>
      </c>
      <c r="D8949" s="1206">
        <v>4257579.7421313301</v>
      </c>
      <c r="E8949" s="1206">
        <v>14619959.350433229</v>
      </c>
      <c r="F8949" s="1210">
        <v>77532377.498406768</v>
      </c>
    </row>
    <row r="8950" spans="2:6" ht="13.15" customHeight="1" x14ac:dyDescent="0.3">
      <c r="B8950" s="1172" t="s">
        <v>9690</v>
      </c>
      <c r="C8950" s="1207">
        <v>2251974.6210858054</v>
      </c>
      <c r="D8950" s="1208">
        <v>186977.03223467965</v>
      </c>
      <c r="E8950" s="1207">
        <v>802.6151065367925</v>
      </c>
      <c r="F8950" s="1211">
        <v>2439754.2684270218</v>
      </c>
    </row>
    <row r="8951" spans="2:6" ht="13.15" customHeight="1" x14ac:dyDescent="0.3">
      <c r="B8951" s="1173" t="s">
        <v>9691</v>
      </c>
      <c r="C8951" s="1206">
        <v>724487.80327904446</v>
      </c>
      <c r="D8951" s="1206">
        <v>249837.45241924451</v>
      </c>
      <c r="E8951" s="1206">
        <v>0</v>
      </c>
      <c r="F8951" s="1210">
        <v>974325.25569828902</v>
      </c>
    </row>
    <row r="8952" spans="2:6" ht="13.15" customHeight="1" x14ac:dyDescent="0.3">
      <c r="B8952" s="1172" t="s">
        <v>9692</v>
      </c>
      <c r="C8952" s="1207">
        <v>12773159.634592544</v>
      </c>
      <c r="D8952" s="1208">
        <v>3373087.0512245386</v>
      </c>
      <c r="E8952" s="1207">
        <v>2286015.293341862</v>
      </c>
      <c r="F8952" s="1211">
        <v>18432261.979158945</v>
      </c>
    </row>
    <row r="8953" spans="2:6" ht="13.15" customHeight="1" x14ac:dyDescent="0.3">
      <c r="B8953" s="1173" t="s">
        <v>9693</v>
      </c>
      <c r="C8953" s="1206">
        <v>1711407.8639840831</v>
      </c>
      <c r="D8953" s="1206">
        <v>208774.83632375306</v>
      </c>
      <c r="E8953" s="1206">
        <v>441623.52746597509</v>
      </c>
      <c r="F8953" s="1210">
        <v>2361806.2277738112</v>
      </c>
    </row>
    <row r="8954" spans="2:6" ht="13.15" customHeight="1" x14ac:dyDescent="0.3">
      <c r="B8954" s="1172" t="s">
        <v>9694</v>
      </c>
      <c r="C8954" s="1207">
        <v>8931845.0153597277</v>
      </c>
      <c r="D8954" s="1208">
        <v>455446.04863967845</v>
      </c>
      <c r="E8954" s="1207">
        <v>1288576.7383416449</v>
      </c>
      <c r="F8954" s="1211">
        <v>10675867.802341051</v>
      </c>
    </row>
    <row r="8955" spans="2:6" ht="13.15" customHeight="1" x14ac:dyDescent="0.3">
      <c r="B8955" s="1173" t="s">
        <v>9695</v>
      </c>
      <c r="C8955" s="1206">
        <v>283714940.03004682</v>
      </c>
      <c r="D8955" s="1206">
        <v>7978615.4724433022</v>
      </c>
      <c r="E8955" s="1206">
        <v>124266523.62873819</v>
      </c>
      <c r="F8955" s="1210">
        <v>415960079.13122833</v>
      </c>
    </row>
    <row r="8956" spans="2:6" ht="13.15" customHeight="1" x14ac:dyDescent="0.3">
      <c r="B8956" s="1172" t="s">
        <v>9696</v>
      </c>
      <c r="C8956" s="1207">
        <v>16231066.460457938</v>
      </c>
      <c r="D8956" s="1208">
        <v>574834.40880216996</v>
      </c>
      <c r="E8956" s="1207">
        <v>2534095.5772447321</v>
      </c>
      <c r="F8956" s="1211">
        <v>19339996.446504839</v>
      </c>
    </row>
    <row r="8957" spans="2:6" ht="13.15" customHeight="1" x14ac:dyDescent="0.3">
      <c r="B8957" s="1173" t="s">
        <v>9697</v>
      </c>
      <c r="C8957" s="1206">
        <v>6158282.8691088315</v>
      </c>
      <c r="D8957" s="1206">
        <v>287367.9517772554</v>
      </c>
      <c r="E8957" s="1206">
        <v>517933.7022105502</v>
      </c>
      <c r="F8957" s="1210">
        <v>6963584.5230966369</v>
      </c>
    </row>
    <row r="8958" spans="2:6" ht="13.15" customHeight="1" x14ac:dyDescent="0.3">
      <c r="B8958" s="1172" t="s">
        <v>9698</v>
      </c>
      <c r="C8958" s="1207">
        <v>2189711.8170346846</v>
      </c>
      <c r="D8958" s="1208">
        <v>157467.67447174422</v>
      </c>
      <c r="E8958" s="1207">
        <v>2654.8038139293908</v>
      </c>
      <c r="F8958" s="1211">
        <v>2349834.2953203581</v>
      </c>
    </row>
    <row r="8959" spans="2:6" ht="13.15" customHeight="1" x14ac:dyDescent="0.3">
      <c r="B8959" s="1173" t="s">
        <v>9699</v>
      </c>
      <c r="C8959" s="1206">
        <v>5579894.1893707924</v>
      </c>
      <c r="D8959" s="1206">
        <v>559115.78571146959</v>
      </c>
      <c r="E8959" s="1206">
        <v>1602884.1073775545</v>
      </c>
      <c r="F8959" s="1210">
        <v>7741894.0824598158</v>
      </c>
    </row>
    <row r="8960" spans="2:6" ht="13.15" customHeight="1" x14ac:dyDescent="0.3">
      <c r="B8960" s="1172" t="s">
        <v>9700</v>
      </c>
      <c r="C8960" s="1207">
        <v>80833504.60678862</v>
      </c>
      <c r="D8960" s="1208">
        <v>11008425.807755096</v>
      </c>
      <c r="E8960" s="1207">
        <v>88289084.196622923</v>
      </c>
      <c r="F8960" s="1211">
        <v>180131014.61116666</v>
      </c>
    </row>
    <row r="8961" spans="2:6" ht="13.15" customHeight="1" x14ac:dyDescent="0.3">
      <c r="B8961" s="1173" t="s">
        <v>9701</v>
      </c>
      <c r="C8961" s="1206">
        <v>44930532.514626622</v>
      </c>
      <c r="D8961" s="1206">
        <v>2333110.8629774181</v>
      </c>
      <c r="E8961" s="1206">
        <v>2803943.3301024693</v>
      </c>
      <c r="F8961" s="1210">
        <v>50067586.707706504</v>
      </c>
    </row>
    <row r="8962" spans="2:6" ht="13.15" customHeight="1" x14ac:dyDescent="0.3">
      <c r="B8962" s="1172" t="s">
        <v>9702</v>
      </c>
      <c r="C8962" s="1207">
        <v>117614983.01751404</v>
      </c>
      <c r="D8962" s="1208">
        <v>10624227.197529214</v>
      </c>
      <c r="E8962" s="1207">
        <v>52680035.488751866</v>
      </c>
      <c r="F8962" s="1211">
        <v>180919245.70379511</v>
      </c>
    </row>
    <row r="8963" spans="2:6" ht="13.15" customHeight="1" x14ac:dyDescent="0.3">
      <c r="B8963" s="1173" t="s">
        <v>9703</v>
      </c>
      <c r="C8963" s="1206">
        <v>5553268.6481647221</v>
      </c>
      <c r="D8963" s="1206">
        <v>568530.0729520052</v>
      </c>
      <c r="E8963" s="1206">
        <v>834164.05418604636</v>
      </c>
      <c r="F8963" s="1210">
        <v>6955962.7753027733</v>
      </c>
    </row>
    <row r="8964" spans="2:6" ht="13.15" customHeight="1" x14ac:dyDescent="0.3">
      <c r="B8964" s="1172" t="s">
        <v>9704</v>
      </c>
      <c r="C8964" s="1207">
        <v>20358161.888635937</v>
      </c>
      <c r="D8964" s="1208">
        <v>945974.0376241341</v>
      </c>
      <c r="E8964" s="1207">
        <v>8937620.56041486</v>
      </c>
      <c r="F8964" s="1211">
        <v>30241756.486674935</v>
      </c>
    </row>
    <row r="8965" spans="2:6" ht="13.15" customHeight="1" x14ac:dyDescent="0.3">
      <c r="B8965" s="1173" t="s">
        <v>9705</v>
      </c>
      <c r="C8965" s="1206">
        <v>41209920.348861352</v>
      </c>
      <c r="D8965" s="1206">
        <v>3366993.7980479295</v>
      </c>
      <c r="E8965" s="1206">
        <v>13087849.364788217</v>
      </c>
      <c r="F8965" s="1210">
        <v>57664763.511697501</v>
      </c>
    </row>
    <row r="8966" spans="2:6" ht="13.15" customHeight="1" x14ac:dyDescent="0.3">
      <c r="B8966" s="1172" t="s">
        <v>9706</v>
      </c>
      <c r="C8966" s="1207">
        <v>23299669.756340507</v>
      </c>
      <c r="D8966" s="1208">
        <v>2364013.3663858119</v>
      </c>
      <c r="E8966" s="1207">
        <v>8232237.9288771404</v>
      </c>
      <c r="F8966" s="1211">
        <v>33895921.051603459</v>
      </c>
    </row>
    <row r="8967" spans="2:6" ht="13.15" customHeight="1" x14ac:dyDescent="0.3">
      <c r="B8967" s="1173" t="s">
        <v>9707</v>
      </c>
      <c r="C8967" s="1206">
        <v>86479757.837319225</v>
      </c>
      <c r="D8967" s="1206">
        <v>3475138.4877990778</v>
      </c>
      <c r="E8967" s="1206">
        <v>4263758.8572021546</v>
      </c>
      <c r="F8967" s="1210">
        <v>94218655.182320461</v>
      </c>
    </row>
    <row r="8968" spans="2:6" ht="13.15" customHeight="1" x14ac:dyDescent="0.3">
      <c r="B8968" s="1172" t="s">
        <v>9708</v>
      </c>
      <c r="C8968" s="1207">
        <v>30368273.052223068</v>
      </c>
      <c r="D8968" s="1208">
        <v>897551.67231070541</v>
      </c>
      <c r="E8968" s="1207">
        <v>7545287.9303600863</v>
      </c>
      <c r="F8968" s="1211">
        <v>38811112.65489386</v>
      </c>
    </row>
    <row r="8969" spans="2:6" ht="13.15" customHeight="1" x14ac:dyDescent="0.3">
      <c r="B8969" s="1173" t="s">
        <v>9709</v>
      </c>
      <c r="C8969" s="1206">
        <v>1109129246.7223508</v>
      </c>
      <c r="D8969" s="1206">
        <v>12529135.748933731</v>
      </c>
      <c r="E8969" s="1206">
        <v>534718346.44124758</v>
      </c>
      <c r="F8969" s="1210">
        <v>1656376728.9125323</v>
      </c>
    </row>
    <row r="8970" spans="2:6" ht="13.15" customHeight="1" x14ac:dyDescent="0.3">
      <c r="B8970" s="1172" t="s">
        <v>9710</v>
      </c>
      <c r="C8970" s="1207">
        <v>581352716.90984046</v>
      </c>
      <c r="D8970" s="1208">
        <v>13755230.566543078</v>
      </c>
      <c r="E8970" s="1207">
        <v>476241317.6914047</v>
      </c>
      <c r="F8970" s="1211">
        <v>1071349265.1677883</v>
      </c>
    </row>
    <row r="8971" spans="2:6" ht="13.15" customHeight="1" x14ac:dyDescent="0.3">
      <c r="B8971" s="1173" t="s">
        <v>9711</v>
      </c>
      <c r="C8971" s="1206">
        <v>2333763095.1038513</v>
      </c>
      <c r="D8971" s="1206">
        <v>18973320.90641737</v>
      </c>
      <c r="E8971" s="1206">
        <v>1050940644.4832609</v>
      </c>
      <c r="F8971" s="1210">
        <v>3403677060.4935293</v>
      </c>
    </row>
    <row r="8972" spans="2:6" ht="13.15" customHeight="1" x14ac:dyDescent="0.3">
      <c r="B8972" s="1172" t="s">
        <v>9712</v>
      </c>
      <c r="C8972" s="1207">
        <v>1064187927.4500045</v>
      </c>
      <c r="D8972" s="1208">
        <v>34699134.880196616</v>
      </c>
      <c r="E8972" s="1207">
        <v>864396713.59135234</v>
      </c>
      <c r="F8972" s="1211">
        <v>1963283775.9215536</v>
      </c>
    </row>
    <row r="8973" spans="2:6" ht="13.15" customHeight="1" x14ac:dyDescent="0.3">
      <c r="B8973" s="1173" t="s">
        <v>9713</v>
      </c>
      <c r="C8973" s="1206">
        <v>2022725980.4767926</v>
      </c>
      <c r="D8973" s="1206">
        <v>22938255.629932564</v>
      </c>
      <c r="E8973" s="1206">
        <v>304409913.19786125</v>
      </c>
      <c r="F8973" s="1210">
        <v>2350074149.3045864</v>
      </c>
    </row>
    <row r="8974" spans="2:6" ht="13.15" customHeight="1" x14ac:dyDescent="0.3">
      <c r="B8974" s="1172" t="s">
        <v>9714</v>
      </c>
      <c r="C8974" s="1207">
        <v>1398359906.5604</v>
      </c>
      <c r="D8974" s="1208">
        <v>17608615.13317379</v>
      </c>
      <c r="E8974" s="1207">
        <v>138832319.02602503</v>
      </c>
      <c r="F8974" s="1211">
        <v>1554800840.7195988</v>
      </c>
    </row>
    <row r="8975" spans="2:6" ht="13.15" customHeight="1" x14ac:dyDescent="0.3">
      <c r="B8975" s="1173" t="s">
        <v>9715</v>
      </c>
      <c r="C8975" s="1206">
        <v>1095391286.7074394</v>
      </c>
      <c r="D8975" s="1206">
        <v>13184378.58418197</v>
      </c>
      <c r="E8975" s="1206">
        <v>185690842.88324603</v>
      </c>
      <c r="F8975" s="1210">
        <v>1294266508.1748674</v>
      </c>
    </row>
    <row r="8976" spans="2:6" ht="13.15" customHeight="1" x14ac:dyDescent="0.3">
      <c r="B8976" s="1172" t="s">
        <v>9716</v>
      </c>
      <c r="C8976" s="1207">
        <v>1250015089.2952077</v>
      </c>
      <c r="D8976" s="1208">
        <v>13810069.845132569</v>
      </c>
      <c r="E8976" s="1207">
        <v>222339061.49589565</v>
      </c>
      <c r="F8976" s="1211">
        <v>1486164220.636236</v>
      </c>
    </row>
    <row r="8977" spans="2:6" ht="13.15" customHeight="1" x14ac:dyDescent="0.3">
      <c r="B8977" s="1173" t="s">
        <v>9717</v>
      </c>
      <c r="C8977" s="1206">
        <v>1375878938.060837</v>
      </c>
      <c r="D8977" s="1206">
        <v>17298633.190969728</v>
      </c>
      <c r="E8977" s="1206">
        <v>233921655.92460394</v>
      </c>
      <c r="F8977" s="1210">
        <v>1627099227.1764107</v>
      </c>
    </row>
    <row r="8978" spans="2:6" ht="13.15" customHeight="1" x14ac:dyDescent="0.3">
      <c r="B8978" s="1172" t="s">
        <v>9718</v>
      </c>
      <c r="C8978" s="1207">
        <v>1256440992.9887471</v>
      </c>
      <c r="D8978" s="1208">
        <v>11560224.060783327</v>
      </c>
      <c r="E8978" s="1207">
        <v>184365920.29621392</v>
      </c>
      <c r="F8978" s="1211">
        <v>1452367137.3457444</v>
      </c>
    </row>
    <row r="8979" spans="2:6" ht="13.15" customHeight="1" x14ac:dyDescent="0.3">
      <c r="B8979" s="1173" t="s">
        <v>9719</v>
      </c>
      <c r="C8979" s="1206">
        <v>3560855914.6216617</v>
      </c>
      <c r="D8979" s="1206">
        <v>133871980.74675851</v>
      </c>
      <c r="E8979" s="1206">
        <v>1281669331.8545063</v>
      </c>
      <c r="F8979" s="1210">
        <v>4976397227.2229261</v>
      </c>
    </row>
    <row r="8980" spans="2:6" ht="13.15" customHeight="1" x14ac:dyDescent="0.3">
      <c r="B8980" s="1172" t="s">
        <v>9720</v>
      </c>
      <c r="C8980" s="1207">
        <v>3190901529.3313346</v>
      </c>
      <c r="D8980" s="1208">
        <v>53188386.927440636</v>
      </c>
      <c r="E8980" s="1207">
        <v>427653234.9899295</v>
      </c>
      <c r="F8980" s="1211">
        <v>3671743151.2487049</v>
      </c>
    </row>
    <row r="8981" spans="2:6" ht="13.15" customHeight="1" x14ac:dyDescent="0.3">
      <c r="B8981" s="1173" t="s">
        <v>9721</v>
      </c>
      <c r="C8981" s="1206">
        <v>105682.91740255945</v>
      </c>
      <c r="D8981" s="1206">
        <v>0</v>
      </c>
      <c r="E8981" s="1206">
        <v>802.6151065367925</v>
      </c>
      <c r="F8981" s="1210">
        <v>106485.53250909624</v>
      </c>
    </row>
    <row r="8982" spans="2:6" ht="13.15" customHeight="1" x14ac:dyDescent="0.3">
      <c r="B8982" s="1172" t="s">
        <v>9722</v>
      </c>
      <c r="C8982" s="1207">
        <v>100630.89163525363</v>
      </c>
      <c r="D8982" s="1208">
        <v>5910.3148595292741</v>
      </c>
      <c r="E8982" s="1207">
        <v>0</v>
      </c>
      <c r="F8982" s="1211">
        <v>106541.20649478291</v>
      </c>
    </row>
    <row r="8983" spans="2:6" ht="13.15" customHeight="1" x14ac:dyDescent="0.3">
      <c r="B8983" s="1173" t="s">
        <v>12633</v>
      </c>
      <c r="C8983" s="1206">
        <v>565690.34470129688</v>
      </c>
      <c r="D8983" s="1206">
        <v>0</v>
      </c>
      <c r="E8983" s="1206">
        <v>0</v>
      </c>
      <c r="F8983" s="1210">
        <v>565690.34470129688</v>
      </c>
    </row>
    <row r="8984" spans="2:6" ht="13.15" customHeight="1" x14ac:dyDescent="0.3">
      <c r="B8984" s="1172" t="s">
        <v>9723</v>
      </c>
      <c r="C8984" s="1207">
        <v>149239.5719909528</v>
      </c>
      <c r="D8984" s="1208">
        <v>0</v>
      </c>
      <c r="E8984" s="1207">
        <v>0</v>
      </c>
      <c r="F8984" s="1211">
        <v>149239.5719909528</v>
      </c>
    </row>
    <row r="8985" spans="2:6" ht="13.15" customHeight="1" x14ac:dyDescent="0.3">
      <c r="B8985" s="1173" t="s">
        <v>12634</v>
      </c>
      <c r="C8985" s="1206">
        <v>0</v>
      </c>
      <c r="D8985" s="1206">
        <v>11820.629719058548</v>
      </c>
      <c r="E8985" s="1206">
        <v>0</v>
      </c>
      <c r="F8985" s="1210">
        <v>11820.629719058548</v>
      </c>
    </row>
    <row r="8986" spans="2:6" ht="13.15" customHeight="1" x14ac:dyDescent="0.3">
      <c r="B8986" s="1172" t="s">
        <v>9724</v>
      </c>
      <c r="C8986" s="1207">
        <v>764904.00941749103</v>
      </c>
      <c r="D8986" s="1208">
        <v>11820.629719058548</v>
      </c>
      <c r="E8986" s="1207">
        <v>246.95849431901306</v>
      </c>
      <c r="F8986" s="1211">
        <v>776971.59763086855</v>
      </c>
    </row>
    <row r="8987" spans="2:6" ht="13.15" customHeight="1" x14ac:dyDescent="0.3">
      <c r="B8987" s="1173" t="s">
        <v>9725</v>
      </c>
      <c r="C8987" s="1206">
        <v>66905.20610756347</v>
      </c>
      <c r="D8987" s="1206">
        <v>2955.1574297646371</v>
      </c>
      <c r="E8987" s="1206">
        <v>0</v>
      </c>
      <c r="F8987" s="1210">
        <v>69860.363537328114</v>
      </c>
    </row>
    <row r="8988" spans="2:6" ht="13.15" customHeight="1" x14ac:dyDescent="0.3">
      <c r="B8988" s="1172" t="s">
        <v>9726</v>
      </c>
      <c r="C8988" s="1207">
        <v>3286274.4910139544</v>
      </c>
      <c r="D8988" s="1208">
        <v>52911.390171023973</v>
      </c>
      <c r="E8988" s="1207">
        <v>3479521.705707734</v>
      </c>
      <c r="F8988" s="1211">
        <v>6818707.5868927129</v>
      </c>
    </row>
    <row r="8989" spans="2:6" ht="13.15" customHeight="1" x14ac:dyDescent="0.3">
      <c r="B8989" s="1173" t="s">
        <v>9727</v>
      </c>
      <c r="C8989" s="1206">
        <v>135721.9895324859</v>
      </c>
      <c r="D8989" s="1206">
        <v>11820.629719058548</v>
      </c>
      <c r="E8989" s="1206">
        <v>0</v>
      </c>
      <c r="F8989" s="1210">
        <v>147542.61925154444</v>
      </c>
    </row>
    <row r="8990" spans="2:6" ht="13.15" customHeight="1" x14ac:dyDescent="0.3">
      <c r="B8990" s="1172" t="s">
        <v>12635</v>
      </c>
      <c r="C8990" s="1207">
        <v>0</v>
      </c>
      <c r="D8990" s="1208">
        <v>2955.1574297646371</v>
      </c>
      <c r="E8990" s="1207">
        <v>0</v>
      </c>
      <c r="F8990" s="1211">
        <v>2955.1574297646371</v>
      </c>
    </row>
    <row r="8991" spans="2:6" ht="13.15" customHeight="1" x14ac:dyDescent="0.3">
      <c r="B8991" s="1173" t="s">
        <v>9728</v>
      </c>
      <c r="C8991" s="1206">
        <v>645565193.28343022</v>
      </c>
      <c r="D8991" s="1206">
        <v>13781686.2616286</v>
      </c>
      <c r="E8991" s="1206">
        <v>183164666.48258695</v>
      </c>
      <c r="F8991" s="1210">
        <v>842511546.02764583</v>
      </c>
    </row>
    <row r="8992" spans="2:6" ht="13.15" customHeight="1" x14ac:dyDescent="0.3">
      <c r="B8992" s="1172" t="s">
        <v>9729</v>
      </c>
      <c r="C8992" s="1207">
        <v>262704111.0287697</v>
      </c>
      <c r="D8992" s="1208">
        <v>5020249.5860406375</v>
      </c>
      <c r="E8992" s="1207">
        <v>49164840.6363848</v>
      </c>
      <c r="F8992" s="1211">
        <v>316889201.25119513</v>
      </c>
    </row>
    <row r="8993" spans="2:6" ht="13.15" customHeight="1" x14ac:dyDescent="0.3">
      <c r="B8993" s="1173" t="s">
        <v>9730</v>
      </c>
      <c r="C8993" s="1206">
        <v>868750993.34796417</v>
      </c>
      <c r="D8993" s="1206">
        <v>13937887.440059014</v>
      </c>
      <c r="E8993" s="1206">
        <v>90840522.814311832</v>
      </c>
      <c r="F8993" s="1210">
        <v>973529403.6023351</v>
      </c>
    </row>
    <row r="8994" spans="2:6" ht="13.15" customHeight="1" x14ac:dyDescent="0.3">
      <c r="B8994" s="1172" t="s">
        <v>9731</v>
      </c>
      <c r="C8994" s="1207">
        <v>752957743.51389337</v>
      </c>
      <c r="D8994" s="1208">
        <v>13584886.848984504</v>
      </c>
      <c r="E8994" s="1207">
        <v>61675733.421100833</v>
      </c>
      <c r="F8994" s="1211">
        <v>828218363.7839787</v>
      </c>
    </row>
    <row r="8995" spans="2:6" ht="13.15" customHeight="1" x14ac:dyDescent="0.3">
      <c r="B8995" s="1173" t="s">
        <v>9732</v>
      </c>
      <c r="C8995" s="1206">
        <v>276951096.77504593</v>
      </c>
      <c r="D8995" s="1206">
        <v>4164801.8710149634</v>
      </c>
      <c r="E8995" s="1206">
        <v>57037177.41424986</v>
      </c>
      <c r="F8995" s="1210">
        <v>338153076.06031072</v>
      </c>
    </row>
    <row r="8996" spans="2:6" ht="13.15" customHeight="1" x14ac:dyDescent="0.3">
      <c r="B8996" s="1172" t="s">
        <v>9733</v>
      </c>
      <c r="C8996" s="1207">
        <v>469165930.76744115</v>
      </c>
      <c r="D8996" s="1208">
        <v>3878559.693496665</v>
      </c>
      <c r="E8996" s="1207">
        <v>74068156.386232123</v>
      </c>
      <c r="F8996" s="1211">
        <v>547112646.84716988</v>
      </c>
    </row>
    <row r="8997" spans="2:6" ht="13.15" customHeight="1" x14ac:dyDescent="0.3">
      <c r="B8997" s="1173" t="s">
        <v>9734</v>
      </c>
      <c r="C8997" s="1206">
        <v>1287310.7820043028</v>
      </c>
      <c r="D8997" s="1206">
        <v>0</v>
      </c>
      <c r="E8997" s="1206">
        <v>337839.2202284098</v>
      </c>
      <c r="F8997" s="1210">
        <v>1625150.0022327127</v>
      </c>
    </row>
    <row r="8998" spans="2:6" ht="13.15" customHeight="1" x14ac:dyDescent="0.3">
      <c r="B8998" s="1172" t="s">
        <v>9735</v>
      </c>
      <c r="C8998" s="1207">
        <v>185373844.93851519</v>
      </c>
      <c r="D8998" s="1208">
        <v>4101800.7290480253</v>
      </c>
      <c r="E8998" s="1207">
        <v>45068605.642611176</v>
      </c>
      <c r="F8998" s="1211">
        <v>234544251.31017438</v>
      </c>
    </row>
    <row r="8999" spans="2:6" ht="13.15" customHeight="1" x14ac:dyDescent="0.3">
      <c r="B8999" s="1173" t="s">
        <v>9736</v>
      </c>
      <c r="C8999" s="1206">
        <v>384989896.68001336</v>
      </c>
      <c r="D8999" s="1206">
        <v>5872615.4940324184</v>
      </c>
      <c r="E8999" s="1206">
        <v>79114266.306630239</v>
      </c>
      <c r="F8999" s="1210">
        <v>469976778.48067605</v>
      </c>
    </row>
    <row r="9000" spans="2:6" ht="13.15" customHeight="1" x14ac:dyDescent="0.3">
      <c r="B9000" s="1172" t="s">
        <v>9737</v>
      </c>
      <c r="C9000" s="1207">
        <v>470644808.90489233</v>
      </c>
      <c r="D9000" s="1208">
        <v>5915718.5759722684</v>
      </c>
      <c r="E9000" s="1207">
        <v>63685945.135370985</v>
      </c>
      <c r="F9000" s="1211">
        <v>540246472.61623561</v>
      </c>
    </row>
    <row r="9001" spans="2:6" ht="13.15" customHeight="1" x14ac:dyDescent="0.3">
      <c r="B9001" s="1173" t="s">
        <v>9738</v>
      </c>
      <c r="C9001" s="1206">
        <v>1852812017.0924187</v>
      </c>
      <c r="D9001" s="1206">
        <v>6159125.0429372191</v>
      </c>
      <c r="E9001" s="1206">
        <v>197636448.83201742</v>
      </c>
      <c r="F9001" s="1210">
        <v>2056607590.9673734</v>
      </c>
    </row>
    <row r="9002" spans="2:6" ht="13.15" customHeight="1" x14ac:dyDescent="0.3">
      <c r="B9002" s="1172" t="s">
        <v>9739</v>
      </c>
      <c r="C9002" s="1207">
        <v>2224393.2912210538</v>
      </c>
      <c r="D9002" s="1208">
        <v>8865.4722892939117</v>
      </c>
      <c r="E9002" s="1207">
        <v>300918.92532771744</v>
      </c>
      <c r="F9002" s="1211">
        <v>2534177.6888380651</v>
      </c>
    </row>
    <row r="9003" spans="2:6" ht="13.15" customHeight="1" x14ac:dyDescent="0.3">
      <c r="B9003" s="1173" t="s">
        <v>9740</v>
      </c>
      <c r="C9003" s="1206">
        <v>54302586.477926731</v>
      </c>
      <c r="D9003" s="1206">
        <v>1022442.2541638537</v>
      </c>
      <c r="E9003" s="1206">
        <v>7596546.1053312868</v>
      </c>
      <c r="F9003" s="1210">
        <v>62921574.837421872</v>
      </c>
    </row>
    <row r="9004" spans="2:6" ht="13.15" customHeight="1" x14ac:dyDescent="0.3">
      <c r="B9004" s="1172" t="s">
        <v>9741</v>
      </c>
      <c r="C9004" s="1207">
        <v>355882172.32735145</v>
      </c>
      <c r="D9004" s="1208">
        <v>6604636.1337415911</v>
      </c>
      <c r="E9004" s="1207">
        <v>96208810.608668819</v>
      </c>
      <c r="F9004" s="1211">
        <v>458695619.06976187</v>
      </c>
    </row>
    <row r="9005" spans="2:6" ht="13.15" customHeight="1" x14ac:dyDescent="0.3">
      <c r="B9005" s="1173" t="s">
        <v>9742</v>
      </c>
      <c r="C9005" s="1206">
        <v>163884848.52542445</v>
      </c>
      <c r="D9005" s="1206">
        <v>2574786.4520192174</v>
      </c>
      <c r="E9005" s="1206">
        <v>24070720.054449875</v>
      </c>
      <c r="F9005" s="1210">
        <v>190530355.03189355</v>
      </c>
    </row>
    <row r="9006" spans="2:6" ht="13.15" customHeight="1" x14ac:dyDescent="0.3">
      <c r="B9006" s="1172" t="s">
        <v>9743</v>
      </c>
      <c r="C9006" s="1207">
        <v>411698864.5818637</v>
      </c>
      <c r="D9006" s="1208">
        <v>4252654.4797483915</v>
      </c>
      <c r="E9006" s="1207">
        <v>116059540.98655638</v>
      </c>
      <c r="F9006" s="1211">
        <v>532011060.04816842</v>
      </c>
    </row>
    <row r="9007" spans="2:6" ht="13.15" customHeight="1" x14ac:dyDescent="0.3">
      <c r="B9007" s="1173" t="s">
        <v>9744</v>
      </c>
      <c r="C9007" s="1206">
        <v>374208737.15134585</v>
      </c>
      <c r="D9007" s="1206">
        <v>4798049.8916788092</v>
      </c>
      <c r="E9007" s="1206">
        <v>34057102.349566013</v>
      </c>
      <c r="F9007" s="1210">
        <v>413063889.39259064</v>
      </c>
    </row>
    <row r="9008" spans="2:6" ht="13.15" customHeight="1" x14ac:dyDescent="0.3">
      <c r="B9008" s="1172" t="s">
        <v>9745</v>
      </c>
      <c r="C9008" s="1207">
        <v>1302386573.0588908</v>
      </c>
      <c r="D9008" s="1208">
        <v>26945266.166376337</v>
      </c>
      <c r="E9008" s="1207">
        <v>558041367.27800918</v>
      </c>
      <c r="F9008" s="1211">
        <v>1887373206.5032763</v>
      </c>
    </row>
    <row r="9009" spans="2:6" ht="13.15" customHeight="1" x14ac:dyDescent="0.3">
      <c r="B9009" s="1173" t="s">
        <v>9746</v>
      </c>
      <c r="C9009" s="1206">
        <v>175217498.11015019</v>
      </c>
      <c r="D9009" s="1206">
        <v>4049367.7929370608</v>
      </c>
      <c r="E9009" s="1206">
        <v>39777420.830623657</v>
      </c>
      <c r="F9009" s="1210">
        <v>219044286.73371091</v>
      </c>
    </row>
    <row r="9010" spans="2:6" ht="13.15" customHeight="1" x14ac:dyDescent="0.3">
      <c r="B9010" s="1172" t="s">
        <v>9747</v>
      </c>
      <c r="C9010" s="1207">
        <v>15785259.321802443</v>
      </c>
      <c r="D9010" s="1208">
        <v>356701.57395082864</v>
      </c>
      <c r="E9010" s="1207">
        <v>4880146.8062380161</v>
      </c>
      <c r="F9010" s="1211">
        <v>21022107.70199129</v>
      </c>
    </row>
    <row r="9011" spans="2:6" ht="13.15" customHeight="1" x14ac:dyDescent="0.3">
      <c r="B9011" s="1173" t="s">
        <v>9748</v>
      </c>
      <c r="C9011" s="1206">
        <v>235733393.57567823</v>
      </c>
      <c r="D9011" s="1206">
        <v>7515359.364882105</v>
      </c>
      <c r="E9011" s="1206">
        <v>46136592.371629536</v>
      </c>
      <c r="F9011" s="1210">
        <v>289385345.31218988</v>
      </c>
    </row>
    <row r="9012" spans="2:6" ht="13.15" customHeight="1" x14ac:dyDescent="0.3">
      <c r="B9012" s="1172" t="s">
        <v>9749</v>
      </c>
      <c r="C9012" s="1207">
        <v>127355152.1556427</v>
      </c>
      <c r="D9012" s="1208">
        <v>3303303.1193473851</v>
      </c>
      <c r="E9012" s="1207">
        <v>27032836.406236678</v>
      </c>
      <c r="F9012" s="1211">
        <v>157691291.68122676</v>
      </c>
    </row>
    <row r="9013" spans="2:6" ht="13.15" customHeight="1" x14ac:dyDescent="0.3">
      <c r="B9013" s="1173" t="s">
        <v>9750</v>
      </c>
      <c r="C9013" s="1206">
        <v>53487708.375784002</v>
      </c>
      <c r="D9013" s="1206">
        <v>1119385.4900383714</v>
      </c>
      <c r="E9013" s="1206">
        <v>21768886.618266594</v>
      </c>
      <c r="F9013" s="1210">
        <v>76375980.484088972</v>
      </c>
    </row>
    <row r="9014" spans="2:6" ht="13.15" customHeight="1" x14ac:dyDescent="0.3">
      <c r="B9014" s="1172" t="s">
        <v>9751</v>
      </c>
      <c r="C9014" s="1207">
        <v>515033.54579128447</v>
      </c>
      <c r="D9014" s="1208">
        <v>0</v>
      </c>
      <c r="E9014" s="1207">
        <v>0</v>
      </c>
      <c r="F9014" s="1211">
        <v>515033.54579128447</v>
      </c>
    </row>
    <row r="9015" spans="2:6" ht="13.15" customHeight="1" x14ac:dyDescent="0.3">
      <c r="B9015" s="1173" t="s">
        <v>9752</v>
      </c>
      <c r="C9015" s="1206">
        <v>15992119.295788068</v>
      </c>
      <c r="D9015" s="1206">
        <v>150839.67852212922</v>
      </c>
      <c r="E9015" s="1206">
        <v>650365.19478912093</v>
      </c>
      <c r="F9015" s="1210">
        <v>16793324.169099316</v>
      </c>
    </row>
    <row r="9016" spans="2:6" ht="13.15" customHeight="1" x14ac:dyDescent="0.3">
      <c r="B9016" s="1172" t="s">
        <v>9753</v>
      </c>
      <c r="C9016" s="1207">
        <v>2383736.9147466193</v>
      </c>
      <c r="D9016" s="1208">
        <v>24485.590132335561</v>
      </c>
      <c r="E9016" s="1207">
        <v>1111.3132244355588</v>
      </c>
      <c r="F9016" s="1211">
        <v>2409333.8181033907</v>
      </c>
    </row>
    <row r="9017" spans="2:6" ht="13.15" customHeight="1" x14ac:dyDescent="0.3">
      <c r="B9017" s="1173" t="s">
        <v>9754</v>
      </c>
      <c r="C9017" s="1206">
        <v>81878727.775673136</v>
      </c>
      <c r="D9017" s="1206">
        <v>1598683.8807897212</v>
      </c>
      <c r="E9017" s="1206">
        <v>11397397.448185017</v>
      </c>
      <c r="F9017" s="1210">
        <v>94874809.104647875</v>
      </c>
    </row>
    <row r="9018" spans="2:6" ht="13.15" customHeight="1" x14ac:dyDescent="0.3">
      <c r="B9018" s="1172" t="s">
        <v>9755</v>
      </c>
      <c r="C9018" s="1207">
        <v>84463999.55616419</v>
      </c>
      <c r="D9018" s="1208">
        <v>1770209.6613202037</v>
      </c>
      <c r="E9018" s="1207">
        <v>11884190.888494913</v>
      </c>
      <c r="F9018" s="1211">
        <v>98118400.105979308</v>
      </c>
    </row>
    <row r="9019" spans="2:6" ht="13.15" customHeight="1" x14ac:dyDescent="0.3">
      <c r="B9019" s="1173" t="s">
        <v>9756</v>
      </c>
      <c r="C9019" s="1206">
        <v>1423305.8540106975</v>
      </c>
      <c r="D9019" s="1206">
        <v>79648.528821275453</v>
      </c>
      <c r="E9019" s="1206">
        <v>679.1358593772859</v>
      </c>
      <c r="F9019" s="1210">
        <v>1503633.5186913502</v>
      </c>
    </row>
    <row r="9020" spans="2:6" ht="13.15" customHeight="1" x14ac:dyDescent="0.3">
      <c r="B9020" s="1172" t="s">
        <v>9757</v>
      </c>
      <c r="C9020" s="1207">
        <v>1534723.5033653337</v>
      </c>
      <c r="D9020" s="1208">
        <v>113281.03480764441</v>
      </c>
      <c r="E9020" s="1207">
        <v>320305.16713175998</v>
      </c>
      <c r="F9020" s="1211">
        <v>1968309.7053047379</v>
      </c>
    </row>
    <row r="9021" spans="2:6" ht="13.15" customHeight="1" x14ac:dyDescent="0.3">
      <c r="B9021" s="1173" t="s">
        <v>9758</v>
      </c>
      <c r="C9021" s="1206">
        <v>107060481.94219048</v>
      </c>
      <c r="D9021" s="1206">
        <v>3566157.3366358294</v>
      </c>
      <c r="E9021" s="1206">
        <v>34708294.03829132</v>
      </c>
      <c r="F9021" s="1210">
        <v>145334933.31711763</v>
      </c>
    </row>
    <row r="9022" spans="2:6" ht="13.15" customHeight="1" x14ac:dyDescent="0.3">
      <c r="B9022" s="1172" t="s">
        <v>9759</v>
      </c>
      <c r="C9022" s="1207">
        <v>1440236.9673930195</v>
      </c>
      <c r="D9022" s="1208">
        <v>209394.01216618001</v>
      </c>
      <c r="E9022" s="1207">
        <v>815086.51049990254</v>
      </c>
      <c r="F9022" s="1211">
        <v>2464717.490059102</v>
      </c>
    </row>
    <row r="9023" spans="2:6" ht="13.15" customHeight="1" x14ac:dyDescent="0.3">
      <c r="B9023" s="1173" t="s">
        <v>9760</v>
      </c>
      <c r="C9023" s="1206">
        <v>38746443.351733446</v>
      </c>
      <c r="D9023" s="1206">
        <v>1099515.5743677632</v>
      </c>
      <c r="E9023" s="1206">
        <v>18634314.928464711</v>
      </c>
      <c r="F9023" s="1210">
        <v>58480273.854565918</v>
      </c>
    </row>
    <row r="9024" spans="2:6" ht="13.15" customHeight="1" x14ac:dyDescent="0.3">
      <c r="B9024" s="1172" t="s">
        <v>9761</v>
      </c>
      <c r="C9024" s="1207">
        <v>5012773302.1299286</v>
      </c>
      <c r="D9024" s="1208">
        <v>212984134.42235321</v>
      </c>
      <c r="E9024" s="1207">
        <v>1250438787.4026303</v>
      </c>
      <c r="F9024" s="1211">
        <v>6476196223.9549122</v>
      </c>
    </row>
    <row r="9025" spans="2:6" ht="13.15" customHeight="1" x14ac:dyDescent="0.3">
      <c r="B9025" s="1173" t="s">
        <v>9762</v>
      </c>
      <c r="C9025" s="1206">
        <v>556368674.45443308</v>
      </c>
      <c r="D9025" s="1206">
        <v>8688585.0088551398</v>
      </c>
      <c r="E9025" s="1206">
        <v>57701316.715315506</v>
      </c>
      <c r="F9025" s="1210">
        <v>622758576.17860365</v>
      </c>
    </row>
    <row r="9026" spans="2:6" ht="13.15" customHeight="1" x14ac:dyDescent="0.3">
      <c r="B9026" s="1172" t="s">
        <v>9763</v>
      </c>
      <c r="C9026" s="1207">
        <v>533112697.89391768</v>
      </c>
      <c r="D9026" s="1208">
        <v>17279776.472132195</v>
      </c>
      <c r="E9026" s="1207">
        <v>337079615.89080966</v>
      </c>
      <c r="F9026" s="1211">
        <v>887472090.25685954</v>
      </c>
    </row>
    <row r="9027" spans="2:6" ht="13.15" customHeight="1" x14ac:dyDescent="0.3">
      <c r="B9027" s="1173" t="s">
        <v>9764</v>
      </c>
      <c r="C9027" s="1206">
        <v>222513880.63748243</v>
      </c>
      <c r="D9027" s="1206">
        <v>5850001.5036055995</v>
      </c>
      <c r="E9027" s="1206">
        <v>96793204.613041028</v>
      </c>
      <c r="F9027" s="1210">
        <v>325157086.75412905</v>
      </c>
    </row>
    <row r="9028" spans="2:6" ht="13.15" customHeight="1" x14ac:dyDescent="0.3">
      <c r="B9028" s="1172" t="s">
        <v>9765</v>
      </c>
      <c r="C9028" s="1207">
        <v>344005542.45460039</v>
      </c>
      <c r="D9028" s="1208">
        <v>12049668.49204354</v>
      </c>
      <c r="E9028" s="1207">
        <v>46544150.876707353</v>
      </c>
      <c r="F9028" s="1211">
        <v>402599361.82335132</v>
      </c>
    </row>
    <row r="9029" spans="2:6" ht="13.15" customHeight="1" x14ac:dyDescent="0.3">
      <c r="B9029" s="1173" t="s">
        <v>9766</v>
      </c>
      <c r="C9029" s="1206">
        <v>223910560.9502871</v>
      </c>
      <c r="D9029" s="1206">
        <v>5372222.9081038395</v>
      </c>
      <c r="E9029" s="1206">
        <v>48628045.717945375</v>
      </c>
      <c r="F9029" s="1210">
        <v>277910829.57633632</v>
      </c>
    </row>
    <row r="9030" spans="2:6" ht="13.15" customHeight="1" x14ac:dyDescent="0.3">
      <c r="B9030" s="1172" t="s">
        <v>9767</v>
      </c>
      <c r="C9030" s="1207">
        <v>72735926.549219146</v>
      </c>
      <c r="D9030" s="1208">
        <v>4200108.9662115276</v>
      </c>
      <c r="E9030" s="1207">
        <v>52454070.34102644</v>
      </c>
      <c r="F9030" s="1211">
        <v>129390105.85645711</v>
      </c>
    </row>
    <row r="9031" spans="2:6" ht="13.15" customHeight="1" x14ac:dyDescent="0.3">
      <c r="B9031" s="1173" t="s">
        <v>9768</v>
      </c>
      <c r="C9031" s="1206">
        <v>20327167.027847324</v>
      </c>
      <c r="D9031" s="1206">
        <v>267343.24214604084</v>
      </c>
      <c r="E9031" s="1206">
        <v>1783172.8546433402</v>
      </c>
      <c r="F9031" s="1210">
        <v>22377683.124636706</v>
      </c>
    </row>
    <row r="9032" spans="2:6" ht="13.15" customHeight="1" x14ac:dyDescent="0.3">
      <c r="B9032" s="1172" t="s">
        <v>9769</v>
      </c>
      <c r="C9032" s="1207">
        <v>8715836.7784981597</v>
      </c>
      <c r="D9032" s="1208">
        <v>17139.913092634892</v>
      </c>
      <c r="E9032" s="1207">
        <v>5807414.2127823317</v>
      </c>
      <c r="F9032" s="1211">
        <v>14540390.904373128</v>
      </c>
    </row>
    <row r="9033" spans="2:6" ht="13.15" customHeight="1" x14ac:dyDescent="0.3">
      <c r="B9033" s="1173" t="s">
        <v>9770</v>
      </c>
      <c r="C9033" s="1206">
        <v>250589216.69753334</v>
      </c>
      <c r="D9033" s="1206">
        <v>5457204.7924769316</v>
      </c>
      <c r="E9033" s="1206">
        <v>54098157.446112975</v>
      </c>
      <c r="F9033" s="1210">
        <v>310144578.93612325</v>
      </c>
    </row>
    <row r="9034" spans="2:6" ht="13.15" customHeight="1" x14ac:dyDescent="0.3">
      <c r="B9034" s="1172" t="s">
        <v>9771</v>
      </c>
      <c r="C9034" s="1207">
        <v>119310415.5567745</v>
      </c>
      <c r="D9034" s="1208">
        <v>1535851.6049616302</v>
      </c>
      <c r="E9034" s="1207">
        <v>18958996.778887905</v>
      </c>
      <c r="F9034" s="1211">
        <v>139805263.94062403</v>
      </c>
    </row>
    <row r="9035" spans="2:6" ht="13.15" customHeight="1" x14ac:dyDescent="0.3">
      <c r="B9035" s="1173" t="s">
        <v>9772</v>
      </c>
      <c r="C9035" s="1206">
        <v>13307718.577268284</v>
      </c>
      <c r="D9035" s="1206">
        <v>323223.86192506627</v>
      </c>
      <c r="E9035" s="1206">
        <v>4213050.173458783</v>
      </c>
      <c r="F9035" s="1210">
        <v>17843992.61265213</v>
      </c>
    </row>
    <row r="9036" spans="2:6" ht="13.15" customHeight="1" x14ac:dyDescent="0.3">
      <c r="B9036" s="1172" t="s">
        <v>9773</v>
      </c>
      <c r="C9036" s="1207">
        <v>135333529.71335122</v>
      </c>
      <c r="D9036" s="1208">
        <v>3551170.4668134525</v>
      </c>
      <c r="E9036" s="1207">
        <v>145131441.45307112</v>
      </c>
      <c r="F9036" s="1211">
        <v>284016141.63323581</v>
      </c>
    </row>
    <row r="9037" spans="2:6" ht="13.15" customHeight="1" x14ac:dyDescent="0.3">
      <c r="B9037" s="1173" t="s">
        <v>9774</v>
      </c>
      <c r="C9037" s="1206">
        <v>912314065.37449443</v>
      </c>
      <c r="D9037" s="1206">
        <v>10447832.443328744</v>
      </c>
      <c r="E9037" s="1206">
        <v>161874469.26591203</v>
      </c>
      <c r="F9037" s="1210">
        <v>1084636367.0837352</v>
      </c>
    </row>
    <row r="9038" spans="2:6" ht="13.15" customHeight="1" x14ac:dyDescent="0.3">
      <c r="B9038" s="1172" t="s">
        <v>9775</v>
      </c>
      <c r="C9038" s="1207">
        <v>346843142.44098294</v>
      </c>
      <c r="D9038" s="1208">
        <v>11376216.25815665</v>
      </c>
      <c r="E9038" s="1207">
        <v>41929355.369607203</v>
      </c>
      <c r="F9038" s="1211">
        <v>400148714.06874681</v>
      </c>
    </row>
    <row r="9039" spans="2:6" ht="13.15" customHeight="1" x14ac:dyDescent="0.3">
      <c r="B9039" s="1173" t="s">
        <v>9776</v>
      </c>
      <c r="C9039" s="1206">
        <v>210318290.4352062</v>
      </c>
      <c r="D9039" s="1206">
        <v>4960316.1789293643</v>
      </c>
      <c r="E9039" s="1206">
        <v>34492784.447214365</v>
      </c>
      <c r="F9039" s="1210">
        <v>249771391.06134993</v>
      </c>
    </row>
    <row r="9040" spans="2:6" ht="13.15" customHeight="1" x14ac:dyDescent="0.3">
      <c r="B9040" s="1172" t="s">
        <v>9777</v>
      </c>
      <c r="C9040" s="1207">
        <v>114967.7215154458</v>
      </c>
      <c r="D9040" s="1208">
        <v>0</v>
      </c>
      <c r="E9040" s="1207">
        <v>493.91698863802611</v>
      </c>
      <c r="F9040" s="1211">
        <v>115461.63850408382</v>
      </c>
    </row>
    <row r="9041" spans="2:6" ht="13.15" customHeight="1" x14ac:dyDescent="0.3">
      <c r="B9041" s="1173" t="s">
        <v>9778</v>
      </c>
      <c r="C9041" s="1206">
        <v>962538984.3520205</v>
      </c>
      <c r="D9041" s="1206">
        <v>21759246.32070414</v>
      </c>
      <c r="E9041" s="1206">
        <v>140808927.04939437</v>
      </c>
      <c r="F9041" s="1210">
        <v>1125107157.7221189</v>
      </c>
    </row>
    <row r="9042" spans="2:6" ht="13.15" customHeight="1" x14ac:dyDescent="0.3">
      <c r="B9042" s="1172" t="s">
        <v>9779</v>
      </c>
      <c r="C9042" s="1207">
        <v>53346797.819247253</v>
      </c>
      <c r="D9042" s="1208">
        <v>2177219.2724682153</v>
      </c>
      <c r="E9042" s="1207">
        <v>7689284.8863940174</v>
      </c>
      <c r="F9042" s="1211">
        <v>63213301.978109486</v>
      </c>
    </row>
    <row r="9043" spans="2:6" ht="13.15" customHeight="1" x14ac:dyDescent="0.3">
      <c r="B9043" s="1173" t="s">
        <v>9780</v>
      </c>
      <c r="C9043" s="1206">
        <v>80785032.467669889</v>
      </c>
      <c r="D9043" s="1206">
        <v>4288200.8019749895</v>
      </c>
      <c r="E9043" s="1206">
        <v>158837239.96143782</v>
      </c>
      <c r="F9043" s="1210">
        <v>243910473.23108271</v>
      </c>
    </row>
    <row r="9044" spans="2:6" ht="13.15" customHeight="1" x14ac:dyDescent="0.3">
      <c r="B9044" s="1172" t="s">
        <v>9781</v>
      </c>
      <c r="C9044" s="1207">
        <v>213193575.80298802</v>
      </c>
      <c r="D9044" s="1208">
        <v>7623658.8485938627</v>
      </c>
      <c r="E9044" s="1207">
        <v>132484150.68287092</v>
      </c>
      <c r="F9044" s="1211">
        <v>353301385.33445281</v>
      </c>
    </row>
    <row r="9045" spans="2:6" ht="13.15" customHeight="1" x14ac:dyDescent="0.3">
      <c r="B9045" s="1173" t="s">
        <v>9782</v>
      </c>
      <c r="C9045" s="1206">
        <v>70457599.469401211</v>
      </c>
      <c r="D9045" s="1206">
        <v>2284702.5698422254</v>
      </c>
      <c r="E9045" s="1206">
        <v>11009426.199544137</v>
      </c>
      <c r="F9045" s="1210">
        <v>83751728.238787562</v>
      </c>
    </row>
    <row r="9046" spans="2:6" ht="13.15" customHeight="1" x14ac:dyDescent="0.3">
      <c r="B9046" s="1172" t="s">
        <v>9783</v>
      </c>
      <c r="C9046" s="1207">
        <v>3775501.7430208926</v>
      </c>
      <c r="D9046" s="1208">
        <v>31240.23568608331</v>
      </c>
      <c r="E9046" s="1207">
        <v>1481.7509659140785</v>
      </c>
      <c r="F9046" s="1211">
        <v>3808223.7296728902</v>
      </c>
    </row>
    <row r="9047" spans="2:6" ht="13.15" customHeight="1" x14ac:dyDescent="0.3">
      <c r="B9047" s="1173" t="s">
        <v>9784</v>
      </c>
      <c r="C9047" s="1206">
        <v>10299168.962219192</v>
      </c>
      <c r="D9047" s="1206">
        <v>142621.52643173616</v>
      </c>
      <c r="E9047" s="1206">
        <v>2264238.9551638714</v>
      </c>
      <c r="F9047" s="1210">
        <v>12706029.443814799</v>
      </c>
    </row>
    <row r="9048" spans="2:6" ht="13.15" customHeight="1" x14ac:dyDescent="0.3">
      <c r="B9048" s="1172" t="s">
        <v>9785</v>
      </c>
      <c r="C9048" s="1207">
        <v>52745743.294174828</v>
      </c>
      <c r="D9048" s="1208">
        <v>1714497.9076800214</v>
      </c>
      <c r="E9048" s="1207">
        <v>20534226.654140156</v>
      </c>
      <c r="F9048" s="1211">
        <v>74994467.855994999</v>
      </c>
    </row>
    <row r="9049" spans="2:6" ht="13.15" customHeight="1" x14ac:dyDescent="0.3">
      <c r="B9049" s="1173" t="s">
        <v>9786</v>
      </c>
      <c r="C9049" s="1206">
        <v>107874677.3381484</v>
      </c>
      <c r="D9049" s="1206">
        <v>1853235.5129183519</v>
      </c>
      <c r="E9049" s="1206">
        <v>8930574.8111877311</v>
      </c>
      <c r="F9049" s="1210">
        <v>118658487.66225448</v>
      </c>
    </row>
    <row r="9050" spans="2:6" ht="13.15" customHeight="1" x14ac:dyDescent="0.3">
      <c r="B9050" s="1172" t="s">
        <v>9787</v>
      </c>
      <c r="C9050" s="1207">
        <v>82734022.083954319</v>
      </c>
      <c r="D9050" s="1208">
        <v>2575419.7000398794</v>
      </c>
      <c r="E9050" s="1207">
        <v>11245146.382681202</v>
      </c>
      <c r="F9050" s="1211">
        <v>96554588.166675404</v>
      </c>
    </row>
    <row r="9051" spans="2:6" ht="13.15" customHeight="1" x14ac:dyDescent="0.3">
      <c r="B9051" s="1173" t="s">
        <v>9788</v>
      </c>
      <c r="C9051" s="1206">
        <v>95155451.49215281</v>
      </c>
      <c r="D9051" s="1206">
        <v>2394521.8488035733</v>
      </c>
      <c r="E9051" s="1206">
        <v>13527666.776747357</v>
      </c>
      <c r="F9051" s="1210">
        <v>111077640.11770375</v>
      </c>
    </row>
    <row r="9052" spans="2:6" ht="13.15" customHeight="1" x14ac:dyDescent="0.3">
      <c r="B9052" s="1172" t="s">
        <v>9789</v>
      </c>
      <c r="C9052" s="1207">
        <v>62147836.329604849</v>
      </c>
      <c r="D9052" s="1208">
        <v>1690814.4317071927</v>
      </c>
      <c r="E9052" s="1207">
        <v>9280503.5685182028</v>
      </c>
      <c r="F9052" s="1211">
        <v>73119154.329830244</v>
      </c>
    </row>
    <row r="9053" spans="2:6" ht="13.15" customHeight="1" x14ac:dyDescent="0.3">
      <c r="B9053" s="1173" t="s">
        <v>9790</v>
      </c>
      <c r="C9053" s="1206">
        <v>2896039.6357988189</v>
      </c>
      <c r="D9053" s="1206">
        <v>52911.390171023973</v>
      </c>
      <c r="E9053" s="1206">
        <v>802.6151065367925</v>
      </c>
      <c r="F9053" s="1210">
        <v>2949753.6410763799</v>
      </c>
    </row>
    <row r="9054" spans="2:6" ht="13.15" customHeight="1" x14ac:dyDescent="0.3">
      <c r="B9054" s="1172" t="s">
        <v>9791</v>
      </c>
      <c r="C9054" s="1207">
        <v>173358898.79272944</v>
      </c>
      <c r="D9054" s="1208">
        <v>6151807.510253991</v>
      </c>
      <c r="E9054" s="1207">
        <v>34823014.983628877</v>
      </c>
      <c r="F9054" s="1211">
        <v>214333721.2866123</v>
      </c>
    </row>
    <row r="9055" spans="2:6" ht="13.15" customHeight="1" x14ac:dyDescent="0.3">
      <c r="B9055" s="1173" t="s">
        <v>9792</v>
      </c>
      <c r="C9055" s="1206">
        <v>55472198.713676527</v>
      </c>
      <c r="D9055" s="1206">
        <v>3256710.1372047625</v>
      </c>
      <c r="E9055" s="1206">
        <v>7130741.3045907617</v>
      </c>
      <c r="F9055" s="1210">
        <v>65859650.155472055</v>
      </c>
    </row>
    <row r="9056" spans="2:6" ht="13.15" customHeight="1" x14ac:dyDescent="0.3">
      <c r="B9056" s="1172" t="s">
        <v>9793</v>
      </c>
      <c r="C9056" s="1207">
        <v>25312833.753993392</v>
      </c>
      <c r="D9056" s="1208">
        <v>741336.42170205177</v>
      </c>
      <c r="E9056" s="1207">
        <v>1172781411.549933</v>
      </c>
      <c r="F9056" s="1211">
        <v>1198835581.7256284</v>
      </c>
    </row>
    <row r="9057" spans="2:6" ht="13.15" customHeight="1" x14ac:dyDescent="0.3">
      <c r="B9057" s="1173" t="s">
        <v>9794</v>
      </c>
      <c r="C9057" s="1206">
        <v>577953659.35710239</v>
      </c>
      <c r="D9057" s="1206">
        <v>14410037.164265987</v>
      </c>
      <c r="E9057" s="1206">
        <v>109988235.71561787</v>
      </c>
      <c r="F9057" s="1210">
        <v>702351932.23698628</v>
      </c>
    </row>
    <row r="9058" spans="2:6" ht="13.15" customHeight="1" x14ac:dyDescent="0.3">
      <c r="B9058" s="1172" t="s">
        <v>9795</v>
      </c>
      <c r="C9058" s="1207">
        <v>288468759.73584455</v>
      </c>
      <c r="D9058" s="1208">
        <v>6047546.741696246</v>
      </c>
      <c r="E9058" s="1207">
        <v>31659312.884186015</v>
      </c>
      <c r="F9058" s="1211">
        <v>326175619.36172682</v>
      </c>
    </row>
    <row r="9059" spans="2:6" ht="13.15" customHeight="1" x14ac:dyDescent="0.3">
      <c r="B9059" s="1173" t="s">
        <v>9796</v>
      </c>
      <c r="C9059" s="1206">
        <v>829004658.51801479</v>
      </c>
      <c r="D9059" s="1206">
        <v>15960453.473702881</v>
      </c>
      <c r="E9059" s="1206">
        <v>78798631.513398126</v>
      </c>
      <c r="F9059" s="1210">
        <v>923763743.50511587</v>
      </c>
    </row>
    <row r="9060" spans="2:6" ht="13.15" customHeight="1" x14ac:dyDescent="0.3">
      <c r="B9060" s="1172" t="s">
        <v>9797</v>
      </c>
      <c r="C9060" s="1207">
        <v>396732852.68178654</v>
      </c>
      <c r="D9060" s="1208">
        <v>9431680.4528368153</v>
      </c>
      <c r="E9060" s="1207">
        <v>21027224.759400379</v>
      </c>
      <c r="F9060" s="1211">
        <v>427191757.89402372</v>
      </c>
    </row>
    <row r="9061" spans="2:6" ht="13.15" customHeight="1" x14ac:dyDescent="0.3">
      <c r="B9061" s="1173" t="s">
        <v>9798</v>
      </c>
      <c r="C9061" s="1206">
        <v>24533046.749747898</v>
      </c>
      <c r="D9061" s="1206">
        <v>1588580.0568155742</v>
      </c>
      <c r="E9061" s="1206">
        <v>13765651.692212522</v>
      </c>
      <c r="F9061" s="1210">
        <v>39887278.498775996</v>
      </c>
    </row>
    <row r="9062" spans="2:6" ht="13.15" customHeight="1" x14ac:dyDescent="0.3">
      <c r="B9062" s="1172" t="s">
        <v>9799</v>
      </c>
      <c r="C9062" s="1207">
        <v>45255091.034866795</v>
      </c>
      <c r="D9062" s="1208">
        <v>1350689.8837195204</v>
      </c>
      <c r="E9062" s="1207">
        <v>11310822.519057957</v>
      </c>
      <c r="F9062" s="1211">
        <v>57916603.437644273</v>
      </c>
    </row>
    <row r="9063" spans="2:6" ht="13.15" customHeight="1" x14ac:dyDescent="0.3">
      <c r="B9063" s="1173" t="s">
        <v>9800</v>
      </c>
      <c r="C9063" s="1206">
        <v>774161641.82422352</v>
      </c>
      <c r="D9063" s="1206">
        <v>17014698.850682296</v>
      </c>
      <c r="E9063" s="1206">
        <v>250819796.30027321</v>
      </c>
      <c r="F9063" s="1210">
        <v>1041996136.975179</v>
      </c>
    </row>
    <row r="9064" spans="2:6" ht="13.15" customHeight="1" x14ac:dyDescent="0.3">
      <c r="B9064" s="1172" t="s">
        <v>9801</v>
      </c>
      <c r="C9064" s="1207">
        <v>6560396.8119389834</v>
      </c>
      <c r="D9064" s="1208">
        <v>15620.117843041651</v>
      </c>
      <c r="E9064" s="1207">
        <v>303450.24989448726</v>
      </c>
      <c r="F9064" s="1211">
        <v>6879467.1796765123</v>
      </c>
    </row>
    <row r="9065" spans="2:6" ht="13.15" customHeight="1" x14ac:dyDescent="0.3">
      <c r="B9065" s="1173" t="s">
        <v>9802</v>
      </c>
      <c r="C9065" s="1206">
        <v>153349463.22327462</v>
      </c>
      <c r="D9065" s="1206">
        <v>3267264.270882492</v>
      </c>
      <c r="E9065" s="1206">
        <v>9806320.5557984468</v>
      </c>
      <c r="F9065" s="1210">
        <v>166423048.04995555</v>
      </c>
    </row>
    <row r="9066" spans="2:6" ht="13.15" customHeight="1" x14ac:dyDescent="0.3">
      <c r="B9066" s="1172" t="s">
        <v>9803</v>
      </c>
      <c r="C9066" s="1207">
        <v>274234881.94831586</v>
      </c>
      <c r="D9066" s="1208">
        <v>6822135.7205722677</v>
      </c>
      <c r="E9066" s="1207">
        <v>37845777.71921058</v>
      </c>
      <c r="F9066" s="1211">
        <v>318902795.38809872</v>
      </c>
    </row>
    <row r="9067" spans="2:6" ht="13.15" customHeight="1" x14ac:dyDescent="0.3">
      <c r="B9067" s="1173" t="s">
        <v>9804</v>
      </c>
      <c r="C9067" s="1206">
        <v>81889651.074629486</v>
      </c>
      <c r="D9067" s="1206">
        <v>1743571.0279176093</v>
      </c>
      <c r="E9067" s="1206">
        <v>22897702.044838633</v>
      </c>
      <c r="F9067" s="1210">
        <v>106530924.14738573</v>
      </c>
    </row>
    <row r="9068" spans="2:6" ht="13.15" customHeight="1" x14ac:dyDescent="0.3">
      <c r="B9068" s="1172" t="s">
        <v>9805</v>
      </c>
      <c r="C9068" s="1207">
        <v>36058492.561052851</v>
      </c>
      <c r="D9068" s="1208">
        <v>923838.50125737383</v>
      </c>
      <c r="E9068" s="1207">
        <v>11492460.491629589</v>
      </c>
      <c r="F9068" s="1211">
        <v>48474791.553939819</v>
      </c>
    </row>
    <row r="9069" spans="2:6" ht="13.15" customHeight="1" x14ac:dyDescent="0.3">
      <c r="B9069" s="1173" t="s">
        <v>9806</v>
      </c>
      <c r="C9069" s="1206">
        <v>105100569.02694979</v>
      </c>
      <c r="D9069" s="1206">
        <v>3596792.4686577236</v>
      </c>
      <c r="E9069" s="1206">
        <v>18586332.584032197</v>
      </c>
      <c r="F9069" s="1210">
        <v>127283694.0796397</v>
      </c>
    </row>
    <row r="9070" spans="2:6" ht="13.15" customHeight="1" x14ac:dyDescent="0.3">
      <c r="B9070" s="1172" t="s">
        <v>9807</v>
      </c>
      <c r="C9070" s="1207">
        <v>13656991.061397158</v>
      </c>
      <c r="D9070" s="1208">
        <v>553796.50233789324</v>
      </c>
      <c r="E9070" s="1207">
        <v>3193728.9881570572</v>
      </c>
      <c r="F9070" s="1211">
        <v>17404516.551892109</v>
      </c>
    </row>
    <row r="9071" spans="2:6" ht="13.15" customHeight="1" x14ac:dyDescent="0.3">
      <c r="B9071" s="1173" t="s">
        <v>9808</v>
      </c>
      <c r="C9071" s="1206">
        <v>32466092.616787564</v>
      </c>
      <c r="D9071" s="1206">
        <v>808052.61872354802</v>
      </c>
      <c r="E9071" s="1206">
        <v>10814593.639695615</v>
      </c>
      <c r="F9071" s="1210">
        <v>44088738.875206724</v>
      </c>
    </row>
    <row r="9072" spans="2:6" ht="13.15" customHeight="1" x14ac:dyDescent="0.3">
      <c r="B9072" s="1172" t="s">
        <v>9809</v>
      </c>
      <c r="C9072" s="1207">
        <v>607901931.56445408</v>
      </c>
      <c r="D9072" s="1208">
        <v>4685950.919843073</v>
      </c>
      <c r="E9072" s="1207">
        <v>118133255.35533956</v>
      </c>
      <c r="F9072" s="1211">
        <v>730721137.83963668</v>
      </c>
    </row>
    <row r="9073" spans="2:6" ht="13.15" customHeight="1" x14ac:dyDescent="0.3">
      <c r="B9073" s="1173" t="s">
        <v>9810</v>
      </c>
      <c r="C9073" s="1206">
        <v>139214987.45624849</v>
      </c>
      <c r="D9073" s="1206">
        <v>2311214.553640685</v>
      </c>
      <c r="E9073" s="1206">
        <v>15815045.884037236</v>
      </c>
      <c r="F9073" s="1210">
        <v>157341247.89392641</v>
      </c>
    </row>
    <row r="9074" spans="2:6" ht="13.15" customHeight="1" x14ac:dyDescent="0.3">
      <c r="B9074" s="1172" t="s">
        <v>9811</v>
      </c>
      <c r="C9074" s="1207">
        <v>68905671.770179629</v>
      </c>
      <c r="D9074" s="1208">
        <v>1421078.9192608669</v>
      </c>
      <c r="E9074" s="1207">
        <v>12729377.981387645</v>
      </c>
      <c r="F9074" s="1211">
        <v>83056128.670828134</v>
      </c>
    </row>
    <row r="9075" spans="2:6" ht="13.15" customHeight="1" x14ac:dyDescent="0.3">
      <c r="B9075" s="1173" t="s">
        <v>9812</v>
      </c>
      <c r="C9075" s="1206">
        <v>264736527.34083304</v>
      </c>
      <c r="D9075" s="1206">
        <v>2294834.5381728485</v>
      </c>
      <c r="E9075" s="1206">
        <v>29450018.717406437</v>
      </c>
      <c r="F9075" s="1210">
        <v>296481380.5964123</v>
      </c>
    </row>
    <row r="9076" spans="2:6" ht="13.15" customHeight="1" x14ac:dyDescent="0.3">
      <c r="B9076" s="1172" t="s">
        <v>9813</v>
      </c>
      <c r="C9076" s="1207">
        <v>130514170.2138153</v>
      </c>
      <c r="D9076" s="1208">
        <v>2120339.5280343648</v>
      </c>
      <c r="E9076" s="1207">
        <v>20257514.899989873</v>
      </c>
      <c r="F9076" s="1211">
        <v>152892024.64183953</v>
      </c>
    </row>
    <row r="9077" spans="2:6" ht="13.15" customHeight="1" x14ac:dyDescent="0.3">
      <c r="B9077" s="1173" t="s">
        <v>9814</v>
      </c>
      <c r="C9077" s="1206">
        <v>274762067.66419595</v>
      </c>
      <c r="D9077" s="1206">
        <v>32774314.196587048</v>
      </c>
      <c r="E9077" s="1206">
        <v>79386775.707786173</v>
      </c>
      <c r="F9077" s="1210">
        <v>386923157.56856918</v>
      </c>
    </row>
    <row r="9078" spans="2:6" ht="13.15" customHeight="1" x14ac:dyDescent="0.3">
      <c r="B9078" s="1172" t="s">
        <v>9815</v>
      </c>
      <c r="C9078" s="1207">
        <v>140257070.17668313</v>
      </c>
      <c r="D9078" s="1208">
        <v>6746638.4843309028</v>
      </c>
      <c r="E9078" s="1207">
        <v>200679544.39453673</v>
      </c>
      <c r="F9078" s="1211">
        <v>347683253.05555075</v>
      </c>
    </row>
    <row r="9079" spans="2:6" ht="13.15" customHeight="1" x14ac:dyDescent="0.3">
      <c r="B9079" s="1173" t="s">
        <v>9816</v>
      </c>
      <c r="C9079" s="1206">
        <v>210732693.0893622</v>
      </c>
      <c r="D9079" s="1206">
        <v>5379244.9250440933</v>
      </c>
      <c r="E9079" s="1206">
        <v>15949505.657475559</v>
      </c>
      <c r="F9079" s="1210">
        <v>232061443.67188185</v>
      </c>
    </row>
    <row r="9080" spans="2:6" ht="13.15" customHeight="1" x14ac:dyDescent="0.3">
      <c r="B9080" s="1172" t="s">
        <v>9817</v>
      </c>
      <c r="C9080" s="1207">
        <v>676352784.47433913</v>
      </c>
      <c r="D9080" s="1208">
        <v>8538702.2384531293</v>
      </c>
      <c r="E9080" s="1207">
        <v>96791715.819488004</v>
      </c>
      <c r="F9080" s="1211">
        <v>781683202.53228033</v>
      </c>
    </row>
    <row r="9081" spans="2:6" ht="13.15" customHeight="1" x14ac:dyDescent="0.3">
      <c r="B9081" s="1173" t="s">
        <v>9818</v>
      </c>
      <c r="C9081" s="1206">
        <v>59130957.699101545</v>
      </c>
      <c r="D9081" s="1206">
        <v>1662022.7550343438</v>
      </c>
      <c r="E9081" s="1206">
        <v>17491452.756379899</v>
      </c>
      <c r="F9081" s="1210">
        <v>78284433.210515782</v>
      </c>
    </row>
    <row r="9082" spans="2:6" ht="13.15" customHeight="1" x14ac:dyDescent="0.3">
      <c r="B9082" s="1172" t="s">
        <v>9819</v>
      </c>
      <c r="C9082" s="1207">
        <v>123706360.68051533</v>
      </c>
      <c r="D9082" s="1208">
        <v>3473393.5376976957</v>
      </c>
      <c r="E9082" s="1207">
        <v>54705972.677096017</v>
      </c>
      <c r="F9082" s="1211">
        <v>181885726.89530906</v>
      </c>
    </row>
    <row r="9083" spans="2:6" ht="13.15" customHeight="1" x14ac:dyDescent="0.3">
      <c r="B9083" s="1173" t="s">
        <v>9820</v>
      </c>
      <c r="C9083" s="1206">
        <v>99150511.544196084</v>
      </c>
      <c r="D9083" s="1206">
        <v>2513572.4766883766</v>
      </c>
      <c r="E9083" s="1206">
        <v>13125597.014561223</v>
      </c>
      <c r="F9083" s="1210">
        <v>114789681.03544568</v>
      </c>
    </row>
    <row r="9084" spans="2:6" ht="13.15" customHeight="1" x14ac:dyDescent="0.3">
      <c r="B9084" s="1172" t="s">
        <v>9821</v>
      </c>
      <c r="C9084" s="1207">
        <v>59809840.729237869</v>
      </c>
      <c r="D9084" s="1208">
        <v>1991762.0354831286</v>
      </c>
      <c r="E9084" s="1207">
        <v>9996606.9842459466</v>
      </c>
      <c r="F9084" s="1211">
        <v>71798209.748966947</v>
      </c>
    </row>
    <row r="9085" spans="2:6" ht="13.15" customHeight="1" x14ac:dyDescent="0.3">
      <c r="B9085" s="1173" t="s">
        <v>9822</v>
      </c>
      <c r="C9085" s="1206">
        <v>22283802.953401171</v>
      </c>
      <c r="D9085" s="1206">
        <v>464592.96449371194</v>
      </c>
      <c r="E9085" s="1206">
        <v>4309487.465490357</v>
      </c>
      <c r="F9085" s="1210">
        <v>27057883.383385237</v>
      </c>
    </row>
    <row r="9086" spans="2:6" ht="13.15" customHeight="1" x14ac:dyDescent="0.3">
      <c r="B9086" s="1172" t="s">
        <v>9823</v>
      </c>
      <c r="C9086" s="1207">
        <v>48129420.613989875</v>
      </c>
      <c r="D9086" s="1208">
        <v>1231456.3175176359</v>
      </c>
      <c r="E9086" s="1207">
        <v>6787805.4516424276</v>
      </c>
      <c r="F9086" s="1211">
        <v>56148682.383149937</v>
      </c>
    </row>
    <row r="9087" spans="2:6" ht="13.15" customHeight="1" x14ac:dyDescent="0.3">
      <c r="B9087" s="1173" t="s">
        <v>9824</v>
      </c>
      <c r="C9087" s="1206">
        <v>49628370.313273236</v>
      </c>
      <c r="D9087" s="1206">
        <v>1598092.8493037682</v>
      </c>
      <c r="E9087" s="1206">
        <v>17774527.333578952</v>
      </c>
      <c r="F9087" s="1210">
        <v>69000990.496155947</v>
      </c>
    </row>
    <row r="9088" spans="2:6" ht="13.15" customHeight="1" x14ac:dyDescent="0.3">
      <c r="B9088" s="1172" t="s">
        <v>9825</v>
      </c>
      <c r="C9088" s="1207">
        <v>20011074.064298317</v>
      </c>
      <c r="D9088" s="1208">
        <v>645406.38266059698</v>
      </c>
      <c r="E9088" s="1207">
        <v>40554412.623843893</v>
      </c>
      <c r="F9088" s="1211">
        <v>61210893.070802808</v>
      </c>
    </row>
    <row r="9089" spans="2:6" ht="13.15" customHeight="1" x14ac:dyDescent="0.3">
      <c r="B9089" s="1173" t="s">
        <v>9826</v>
      </c>
      <c r="C9089" s="1206">
        <v>14594892.818035632</v>
      </c>
      <c r="D9089" s="1206">
        <v>465521.72825735225</v>
      </c>
      <c r="E9089" s="1206">
        <v>2929792.0973536111</v>
      </c>
      <c r="F9089" s="1210">
        <v>17990206.643646598</v>
      </c>
    </row>
    <row r="9090" spans="2:6" ht="13.15" customHeight="1" x14ac:dyDescent="0.3">
      <c r="B9090" s="1172" t="s">
        <v>9827</v>
      </c>
      <c r="C9090" s="1207">
        <v>18905636.209917031</v>
      </c>
      <c r="D9090" s="1208">
        <v>512607.23663826857</v>
      </c>
      <c r="E9090" s="1207">
        <v>5651151.225501975</v>
      </c>
      <c r="F9090" s="1211">
        <v>25069394.672057278</v>
      </c>
    </row>
    <row r="9091" spans="2:6" ht="13.15" customHeight="1" x14ac:dyDescent="0.3">
      <c r="B9091" s="1173" t="s">
        <v>9828</v>
      </c>
      <c r="C9091" s="1206">
        <v>15077429.549431818</v>
      </c>
      <c r="D9091" s="1206">
        <v>565448.2659181077</v>
      </c>
      <c r="E9091" s="1206">
        <v>818822.84703950153</v>
      </c>
      <c r="F9091" s="1210">
        <v>16461700.662389427</v>
      </c>
    </row>
    <row r="9092" spans="2:6" ht="13.15" customHeight="1" x14ac:dyDescent="0.3">
      <c r="B9092" s="1172" t="s">
        <v>9829</v>
      </c>
      <c r="C9092" s="1207">
        <v>24415621.285967272</v>
      </c>
      <c r="D9092" s="1208">
        <v>576804.51375534676</v>
      </c>
      <c r="E9092" s="1207">
        <v>2081119.2316263232</v>
      </c>
      <c r="F9092" s="1211">
        <v>27073545.031348944</v>
      </c>
    </row>
    <row r="9093" spans="2:6" ht="13.15" customHeight="1" x14ac:dyDescent="0.3">
      <c r="B9093" s="1173" t="s">
        <v>9830</v>
      </c>
      <c r="C9093" s="1206">
        <v>186725603.18436199</v>
      </c>
      <c r="D9093" s="1206">
        <v>3485748.9101897571</v>
      </c>
      <c r="E9093" s="1206">
        <v>32244549.017872073</v>
      </c>
      <c r="F9093" s="1210">
        <v>222455901.11242381</v>
      </c>
    </row>
    <row r="9094" spans="2:6" ht="13.15" customHeight="1" x14ac:dyDescent="0.3">
      <c r="B9094" s="1172" t="s">
        <v>9831</v>
      </c>
      <c r="C9094" s="1207">
        <v>38198366.82659927</v>
      </c>
      <c r="D9094" s="1208">
        <v>864130.24899789086</v>
      </c>
      <c r="E9094" s="1207">
        <v>5985162.5890684407</v>
      </c>
      <c r="F9094" s="1211">
        <v>45047659.664665602</v>
      </c>
    </row>
    <row r="9095" spans="2:6" ht="13.15" customHeight="1" x14ac:dyDescent="0.3">
      <c r="B9095" s="1173" t="s">
        <v>9832</v>
      </c>
      <c r="C9095" s="1206">
        <v>191091236.15349892</v>
      </c>
      <c r="D9095" s="1206">
        <v>3466104.1493709423</v>
      </c>
      <c r="E9095" s="1206">
        <v>85040563.581330553</v>
      </c>
      <c r="F9095" s="1210">
        <v>279597903.88420039</v>
      </c>
    </row>
    <row r="9096" spans="2:6" ht="13.15" customHeight="1" x14ac:dyDescent="0.3">
      <c r="B9096" s="1172" t="s">
        <v>9833</v>
      </c>
      <c r="C9096" s="1207">
        <v>60891383.867152214</v>
      </c>
      <c r="D9096" s="1208">
        <v>1523890.2534602014</v>
      </c>
      <c r="E9096" s="1207">
        <v>19575783.231140301</v>
      </c>
      <c r="F9096" s="1211">
        <v>81991057.351752713</v>
      </c>
    </row>
    <row r="9097" spans="2:6" ht="13.15" customHeight="1" x14ac:dyDescent="0.3">
      <c r="B9097" s="1173" t="s">
        <v>9834</v>
      </c>
      <c r="C9097" s="1206">
        <v>26012471.052146766</v>
      </c>
      <c r="D9097" s="1206">
        <v>716006.5008754977</v>
      </c>
      <c r="E9097" s="1206">
        <v>6223443.192228335</v>
      </c>
      <c r="F9097" s="1210">
        <v>32951920.745250601</v>
      </c>
    </row>
    <row r="9098" spans="2:6" ht="13.15" customHeight="1" x14ac:dyDescent="0.3">
      <c r="B9098" s="1172" t="s">
        <v>9835</v>
      </c>
      <c r="C9098" s="1207">
        <v>14638449.472624021</v>
      </c>
      <c r="D9098" s="1208">
        <v>363639.15782165702</v>
      </c>
      <c r="E9098" s="1207">
        <v>1043831.8158628891</v>
      </c>
      <c r="F9098" s="1211">
        <v>16045920.446308566</v>
      </c>
    </row>
    <row r="9099" spans="2:6" ht="13.15" customHeight="1" x14ac:dyDescent="0.3">
      <c r="B9099" s="1173" t="s">
        <v>9836</v>
      </c>
      <c r="C9099" s="1206">
        <v>34938035.170606598</v>
      </c>
      <c r="D9099" s="1206">
        <v>866536.59147641389</v>
      </c>
      <c r="E9099" s="1206">
        <v>6483515.3947251998</v>
      </c>
      <c r="F9099" s="1210">
        <v>42288087.156808212</v>
      </c>
    </row>
    <row r="9100" spans="2:6" ht="13.15" customHeight="1" x14ac:dyDescent="0.3">
      <c r="B9100" s="1172" t="s">
        <v>9837</v>
      </c>
      <c r="C9100" s="1207">
        <v>25227222.398423098</v>
      </c>
      <c r="D9100" s="1208">
        <v>784833.52463253995</v>
      </c>
      <c r="E9100" s="1207">
        <v>6540016.5861796848</v>
      </c>
      <c r="F9100" s="1211">
        <v>32552072.509235322</v>
      </c>
    </row>
    <row r="9101" spans="2:6" ht="13.15" customHeight="1" x14ac:dyDescent="0.3">
      <c r="B9101" s="1173" t="s">
        <v>9838</v>
      </c>
      <c r="C9101" s="1206">
        <v>74219447.088726684</v>
      </c>
      <c r="D9101" s="1206">
        <v>2203027.6473548268</v>
      </c>
      <c r="E9101" s="1206">
        <v>11654588.743150024</v>
      </c>
      <c r="F9101" s="1210">
        <v>88077063.479231536</v>
      </c>
    </row>
    <row r="9102" spans="2:6" ht="13.15" customHeight="1" x14ac:dyDescent="0.3">
      <c r="B9102" s="1172" t="s">
        <v>9839</v>
      </c>
      <c r="C9102" s="1207">
        <v>48753277.525633678</v>
      </c>
      <c r="D9102" s="1208">
        <v>1419390.2578724297</v>
      </c>
      <c r="E9102" s="1207">
        <v>26322688.513227805</v>
      </c>
      <c r="F9102" s="1211">
        <v>76495356.296733916</v>
      </c>
    </row>
    <row r="9103" spans="2:6" ht="13.15" customHeight="1" x14ac:dyDescent="0.3">
      <c r="B9103" s="1173" t="s">
        <v>9840</v>
      </c>
      <c r="C9103" s="1206">
        <v>27570406.565794319</v>
      </c>
      <c r="D9103" s="1206">
        <v>741448.99912794761</v>
      </c>
      <c r="E9103" s="1206">
        <v>8180541.6016530786</v>
      </c>
      <c r="F9103" s="1210">
        <v>36492397.166575342</v>
      </c>
    </row>
    <row r="9104" spans="2:6" ht="13.15" customHeight="1" x14ac:dyDescent="0.3">
      <c r="B9104" s="1172" t="s">
        <v>9841</v>
      </c>
      <c r="C9104" s="1207">
        <v>27485068.292697936</v>
      </c>
      <c r="D9104" s="1208">
        <v>1102062.6386286551</v>
      </c>
      <c r="E9104" s="1207">
        <v>2893008.3486225009</v>
      </c>
      <c r="F9104" s="1211">
        <v>31480139.279949091</v>
      </c>
    </row>
    <row r="9105" spans="2:6" ht="13.15" customHeight="1" x14ac:dyDescent="0.3">
      <c r="B9105" s="1173" t="s">
        <v>9842</v>
      </c>
      <c r="C9105" s="1206">
        <v>137411004.6336095</v>
      </c>
      <c r="D9105" s="1206">
        <v>3955407.858848779</v>
      </c>
      <c r="E9105" s="1206">
        <v>51015084.048810177</v>
      </c>
      <c r="F9105" s="1210">
        <v>192381496.54126847</v>
      </c>
    </row>
    <row r="9106" spans="2:6" ht="13.15" customHeight="1" x14ac:dyDescent="0.3">
      <c r="B9106" s="1172" t="s">
        <v>9843</v>
      </c>
      <c r="C9106" s="1207">
        <v>660313.42191056523</v>
      </c>
      <c r="D9106" s="1208">
        <v>28285.078256318666</v>
      </c>
      <c r="E9106" s="1207">
        <v>308.69811789876633</v>
      </c>
      <c r="F9106" s="1211">
        <v>688907.1982847827</v>
      </c>
    </row>
    <row r="9107" spans="2:6" ht="13.15" customHeight="1" x14ac:dyDescent="0.3">
      <c r="B9107" s="1173" t="s">
        <v>9844</v>
      </c>
      <c r="C9107" s="1206">
        <v>29009278.120817803</v>
      </c>
      <c r="D9107" s="1206">
        <v>543847.47232435236</v>
      </c>
      <c r="E9107" s="1206">
        <v>10174517.994269419</v>
      </c>
      <c r="F9107" s="1210">
        <v>39727643.587411575</v>
      </c>
    </row>
    <row r="9108" spans="2:6" ht="13.15" customHeight="1" x14ac:dyDescent="0.3">
      <c r="B9108" s="1172" t="s">
        <v>9845</v>
      </c>
      <c r="C9108" s="1207">
        <v>52953422.515582174</v>
      </c>
      <c r="D9108" s="1208">
        <v>1995463.0183594523</v>
      </c>
      <c r="E9108" s="1207">
        <v>27890874.952153534</v>
      </c>
      <c r="F9108" s="1211">
        <v>82839760.48609516</v>
      </c>
    </row>
    <row r="9109" spans="2:6" ht="13.15" customHeight="1" x14ac:dyDescent="0.3">
      <c r="B9109" s="1173" t="s">
        <v>9846</v>
      </c>
      <c r="C9109" s="1206">
        <v>27616967.127595704</v>
      </c>
      <c r="D9109" s="1206">
        <v>532097.20349647838</v>
      </c>
      <c r="E9109" s="1206">
        <v>11104167.33372887</v>
      </c>
      <c r="F9109" s="1210">
        <v>39253231.664821051</v>
      </c>
    </row>
    <row r="9110" spans="2:6" ht="13.15" customHeight="1" x14ac:dyDescent="0.3">
      <c r="B9110" s="1172" t="s">
        <v>9847</v>
      </c>
      <c r="C9110" s="1207">
        <v>864032.94744624814</v>
      </c>
      <c r="D9110" s="1208">
        <v>7739.6980303359533</v>
      </c>
      <c r="E9110" s="1207">
        <v>0</v>
      </c>
      <c r="F9110" s="1211">
        <v>871772.64547658409</v>
      </c>
    </row>
    <row r="9111" spans="2:6" ht="13.15" customHeight="1" x14ac:dyDescent="0.3">
      <c r="B9111" s="1173" t="s">
        <v>9848</v>
      </c>
      <c r="C9111" s="1206">
        <v>185100216.29965895</v>
      </c>
      <c r="D9111" s="1206">
        <v>8204206.561760243</v>
      </c>
      <c r="E9111" s="1206">
        <v>55947154.482306778</v>
      </c>
      <c r="F9111" s="1210">
        <v>249251577.34372598</v>
      </c>
    </row>
    <row r="9112" spans="2:6" ht="13.15" customHeight="1" x14ac:dyDescent="0.3">
      <c r="B9112" s="1172" t="s">
        <v>9849</v>
      </c>
      <c r="C9112" s="1207">
        <v>129363673.75123915</v>
      </c>
      <c r="D9112" s="1208">
        <v>3116593.4584992072</v>
      </c>
      <c r="E9112" s="1207">
        <v>19795789.127160955</v>
      </c>
      <c r="F9112" s="1211">
        <v>152276056.33689931</v>
      </c>
    </row>
    <row r="9113" spans="2:6" ht="13.15" customHeight="1" x14ac:dyDescent="0.3">
      <c r="B9113" s="1173" t="s">
        <v>9850</v>
      </c>
      <c r="C9113" s="1206">
        <v>120875587.7559806</v>
      </c>
      <c r="D9113" s="1206">
        <v>3523434.2035083752</v>
      </c>
      <c r="E9113" s="1206">
        <v>38228837.399560563</v>
      </c>
      <c r="F9113" s="1210">
        <v>162627859.35904953</v>
      </c>
    </row>
    <row r="9114" spans="2:6" ht="13.15" customHeight="1" x14ac:dyDescent="0.3">
      <c r="B9114" s="1172" t="s">
        <v>9851</v>
      </c>
      <c r="C9114" s="1207">
        <v>166367168.21325213</v>
      </c>
      <c r="D9114" s="1208">
        <v>3820948.1957944911</v>
      </c>
      <c r="E9114" s="1207">
        <v>40185863.567724086</v>
      </c>
      <c r="F9114" s="1211">
        <v>210373979.9767707</v>
      </c>
    </row>
    <row r="9115" spans="2:6" ht="13.15" customHeight="1" x14ac:dyDescent="0.3">
      <c r="B9115" s="1173" t="s">
        <v>9852</v>
      </c>
      <c r="C9115" s="1206">
        <v>142282795.96813574</v>
      </c>
      <c r="D9115" s="1206">
        <v>2272234.6199242668</v>
      </c>
      <c r="E9115" s="1206">
        <v>27822905.240654018</v>
      </c>
      <c r="F9115" s="1210">
        <v>172377935.82871404</v>
      </c>
    </row>
    <row r="9116" spans="2:6" ht="13.15" customHeight="1" x14ac:dyDescent="0.3">
      <c r="B9116" s="1172" t="s">
        <v>9853</v>
      </c>
      <c r="C9116" s="1207">
        <v>14004078.885734757</v>
      </c>
      <c r="D9116" s="1208">
        <v>510482.33772448555</v>
      </c>
      <c r="E9116" s="1207">
        <v>1891825.5457307994</v>
      </c>
      <c r="F9116" s="1211">
        <v>16406386.769190043</v>
      </c>
    </row>
    <row r="9117" spans="2:6" ht="13.15" customHeight="1" x14ac:dyDescent="0.3">
      <c r="B9117" s="1173" t="s">
        <v>9854</v>
      </c>
      <c r="C9117" s="1206">
        <v>2193136680.881207</v>
      </c>
      <c r="D9117" s="1206">
        <v>54551502.544543386</v>
      </c>
      <c r="E9117" s="1206">
        <v>1460833035.3847179</v>
      </c>
      <c r="F9117" s="1210">
        <v>3708521218.8104682</v>
      </c>
    </row>
    <row r="9118" spans="2:6" ht="13.15" customHeight="1" x14ac:dyDescent="0.3">
      <c r="B9118" s="1172" t="s">
        <v>9855</v>
      </c>
      <c r="C9118" s="1207">
        <v>370566226.57311833</v>
      </c>
      <c r="D9118" s="1208">
        <v>18968691.159777395</v>
      </c>
      <c r="E9118" s="1207">
        <v>180477271.81259516</v>
      </c>
      <c r="F9118" s="1211">
        <v>570012189.54549086</v>
      </c>
    </row>
    <row r="9119" spans="2:6" ht="13.15" customHeight="1" x14ac:dyDescent="0.3">
      <c r="B9119" s="1173" t="s">
        <v>9856</v>
      </c>
      <c r="C9119" s="1206">
        <v>310299109.24132085</v>
      </c>
      <c r="D9119" s="1206">
        <v>7492168.4151475718</v>
      </c>
      <c r="E9119" s="1206">
        <v>115794356.23897499</v>
      </c>
      <c r="F9119" s="1210">
        <v>433585633.89544338</v>
      </c>
    </row>
    <row r="9120" spans="2:6" ht="13.15" customHeight="1" x14ac:dyDescent="0.3">
      <c r="B9120" s="1172" t="s">
        <v>9857</v>
      </c>
      <c r="C9120" s="1207">
        <v>1160078107.3382082</v>
      </c>
      <c r="D9120" s="1208">
        <v>22316406.073640652</v>
      </c>
      <c r="E9120" s="1207">
        <v>370702777.0231263</v>
      </c>
      <c r="F9120" s="1211">
        <v>1553097290.4349751</v>
      </c>
    </row>
    <row r="9121" spans="2:6" ht="13.15" customHeight="1" x14ac:dyDescent="0.3">
      <c r="B9121" s="1173" t="s">
        <v>9858</v>
      </c>
      <c r="C9121" s="1206">
        <v>397498575.93862563</v>
      </c>
      <c r="D9121" s="1206">
        <v>12447432.682089858</v>
      </c>
      <c r="E9121" s="1206">
        <v>427203404.08793813</v>
      </c>
      <c r="F9121" s="1210">
        <v>837149412.70865369</v>
      </c>
    </row>
    <row r="9122" spans="2:6" ht="13.15" customHeight="1" x14ac:dyDescent="0.3">
      <c r="B9122" s="1172" t="s">
        <v>9859</v>
      </c>
      <c r="C9122" s="1207">
        <v>226928668.45192295</v>
      </c>
      <c r="D9122" s="1208">
        <v>5698458.2161716213</v>
      </c>
      <c r="E9122" s="1207">
        <v>49417284.356382281</v>
      </c>
      <c r="F9122" s="1211">
        <v>282044411.02447689</v>
      </c>
    </row>
    <row r="9123" spans="2:6" ht="13.15" customHeight="1" x14ac:dyDescent="0.3">
      <c r="B9123" s="1173" t="s">
        <v>9860</v>
      </c>
      <c r="C9123" s="1206">
        <v>72112069.637575373</v>
      </c>
      <c r="D9123" s="1206">
        <v>1428326.0910529085</v>
      </c>
      <c r="E9123" s="1206">
        <v>4474098.1525471266</v>
      </c>
      <c r="F9123" s="1210">
        <v>78014493.881175399</v>
      </c>
    </row>
    <row r="9124" spans="2:6" ht="13.15" customHeight="1" x14ac:dyDescent="0.3">
      <c r="B9124" s="1172" t="s">
        <v>9861</v>
      </c>
      <c r="C9124" s="1207">
        <v>159841589.41673651</v>
      </c>
      <c r="D9124" s="1208">
        <v>6125323.6708120052</v>
      </c>
      <c r="E9124" s="1207">
        <v>32436525.104620382</v>
      </c>
      <c r="F9124" s="1211">
        <v>198403438.19216889</v>
      </c>
    </row>
    <row r="9125" spans="2:6" ht="13.15" customHeight="1" x14ac:dyDescent="0.3">
      <c r="B9125" s="1173" t="s">
        <v>9862</v>
      </c>
      <c r="C9125" s="1206">
        <v>59588643.925372072</v>
      </c>
      <c r="D9125" s="1206">
        <v>1837136.9410152531</v>
      </c>
      <c r="E9125" s="1206">
        <v>11042635.7355936</v>
      </c>
      <c r="F9125" s="1210">
        <v>72468416.601980925</v>
      </c>
    </row>
    <row r="9126" spans="2:6" ht="13.15" customHeight="1" x14ac:dyDescent="0.3">
      <c r="B9126" s="1172" t="s">
        <v>9863</v>
      </c>
      <c r="C9126" s="1207">
        <v>384014309.54197574</v>
      </c>
      <c r="D9126" s="1208">
        <v>13595328.405236349</v>
      </c>
      <c r="E9126" s="1207">
        <v>67791892.097166747</v>
      </c>
      <c r="F9126" s="1211">
        <v>465401530.04437888</v>
      </c>
    </row>
    <row r="9127" spans="2:6" ht="13.15" customHeight="1" x14ac:dyDescent="0.3">
      <c r="B9127" s="1173" t="s">
        <v>9864</v>
      </c>
      <c r="C9127" s="1206">
        <v>170477469.06928471</v>
      </c>
      <c r="D9127" s="1206">
        <v>4446470.5906062415</v>
      </c>
      <c r="E9127" s="1206">
        <v>19020318.986881591</v>
      </c>
      <c r="F9127" s="1210">
        <v>193944258.64677253</v>
      </c>
    </row>
    <row r="9128" spans="2:6" ht="13.15" customHeight="1" x14ac:dyDescent="0.3">
      <c r="B9128" s="1172" t="s">
        <v>9865</v>
      </c>
      <c r="C9128" s="1207">
        <v>235820370.34361812</v>
      </c>
      <c r="D9128" s="1208">
        <v>7947853.6908172788</v>
      </c>
      <c r="E9128" s="1207">
        <v>117155348.690862</v>
      </c>
      <c r="F9128" s="1211">
        <v>360923572.72529739</v>
      </c>
    </row>
    <row r="9129" spans="2:6" ht="13.15" customHeight="1" x14ac:dyDescent="0.3">
      <c r="B9129" s="1173" t="s">
        <v>9866</v>
      </c>
      <c r="C9129" s="1206">
        <v>39063901.727652006</v>
      </c>
      <c r="D9129" s="1206">
        <v>1079617.5143406813</v>
      </c>
      <c r="E9129" s="1206">
        <v>8411591.5353763252</v>
      </c>
      <c r="F9129" s="1210">
        <v>48555110.777369015</v>
      </c>
    </row>
    <row r="9130" spans="2:6" ht="13.15" customHeight="1" x14ac:dyDescent="0.3">
      <c r="B9130" s="1172" t="s">
        <v>9867</v>
      </c>
      <c r="C9130" s="1207">
        <v>59848208.816822022</v>
      </c>
      <c r="D9130" s="1208">
        <v>2562782.8839830779</v>
      </c>
      <c r="E9130" s="1207">
        <v>14405821.932648003</v>
      </c>
      <c r="F9130" s="1211">
        <v>76816813.633453101</v>
      </c>
    </row>
    <row r="9131" spans="2:6" ht="13.15" customHeight="1" x14ac:dyDescent="0.3">
      <c r="B9131" s="1173" t="s">
        <v>9868</v>
      </c>
      <c r="C9131" s="1206">
        <v>47473749.594135769</v>
      </c>
      <c r="D9131" s="1206">
        <v>2469188.8265289599</v>
      </c>
      <c r="E9131" s="1206">
        <v>16911488.285532452</v>
      </c>
      <c r="F9131" s="1210">
        <v>66854426.70619718</v>
      </c>
    </row>
    <row r="9132" spans="2:6" ht="13.15" customHeight="1" x14ac:dyDescent="0.3">
      <c r="B9132" s="1172" t="s">
        <v>9869</v>
      </c>
      <c r="C9132" s="1207">
        <v>78654033.382525533</v>
      </c>
      <c r="D9132" s="1208">
        <v>2511109.8454969078</v>
      </c>
      <c r="E9132" s="1207">
        <v>40114143.721165515</v>
      </c>
      <c r="F9132" s="1211">
        <v>121279286.94918796</v>
      </c>
    </row>
    <row r="9133" spans="2:6" ht="13.15" customHeight="1" x14ac:dyDescent="0.3">
      <c r="B9133" s="1173" t="s">
        <v>9870</v>
      </c>
      <c r="C9133" s="1206">
        <v>69178208.079140216</v>
      </c>
      <c r="D9133" s="1206">
        <v>4461584.1100327512</v>
      </c>
      <c r="E9133" s="1206">
        <v>24419831.167454597</v>
      </c>
      <c r="F9133" s="1210">
        <v>98059623.356627569</v>
      </c>
    </row>
    <row r="9134" spans="2:6" ht="13.15" customHeight="1" x14ac:dyDescent="0.3">
      <c r="B9134" s="1172" t="s">
        <v>9871</v>
      </c>
      <c r="C9134" s="1207">
        <v>263549983.99170098</v>
      </c>
      <c r="D9134" s="1208">
        <v>6110111.6461378355</v>
      </c>
      <c r="E9134" s="1207">
        <v>14226826.021184567</v>
      </c>
      <c r="F9134" s="1211">
        <v>283886921.6590234</v>
      </c>
    </row>
    <row r="9135" spans="2:6" ht="13.15" customHeight="1" x14ac:dyDescent="0.3">
      <c r="B9135" s="1173" t="s">
        <v>9872</v>
      </c>
      <c r="C9135" s="1206">
        <v>274768621.64356983</v>
      </c>
      <c r="D9135" s="1206">
        <v>6047251.2259532688</v>
      </c>
      <c r="E9135" s="1206">
        <v>26620693.742359389</v>
      </c>
      <c r="F9135" s="1210">
        <v>307436566.61188251</v>
      </c>
    </row>
    <row r="9136" spans="2:6" ht="13.15" customHeight="1" x14ac:dyDescent="0.3">
      <c r="B9136" s="1172" t="s">
        <v>9873</v>
      </c>
      <c r="C9136" s="1207">
        <v>101941004.80382927</v>
      </c>
      <c r="D9136" s="1208">
        <v>2511335.0003486988</v>
      </c>
      <c r="E9136" s="1207">
        <v>77473630.055512637</v>
      </c>
      <c r="F9136" s="1211">
        <v>181925969.85969061</v>
      </c>
    </row>
    <row r="9137" spans="2:6" ht="13.15" customHeight="1" x14ac:dyDescent="0.3">
      <c r="B9137" s="1173" t="s">
        <v>9874</v>
      </c>
      <c r="C9137" s="1206">
        <v>172362557.38667461</v>
      </c>
      <c r="D9137" s="1206">
        <v>5783186.8013364412</v>
      </c>
      <c r="E9137" s="1206">
        <v>67048856.685169749</v>
      </c>
      <c r="F9137" s="1210">
        <v>245194600.87318081</v>
      </c>
    </row>
    <row r="9138" spans="2:6" ht="13.15" customHeight="1" x14ac:dyDescent="0.3">
      <c r="B9138" s="1172" t="s">
        <v>9875</v>
      </c>
      <c r="C9138" s="1207">
        <v>119853303.51490442</v>
      </c>
      <c r="D9138" s="1208">
        <v>3837736.3044312014</v>
      </c>
      <c r="E9138" s="1207">
        <v>17489714.317213293</v>
      </c>
      <c r="F9138" s="1211">
        <v>141180754.13654891</v>
      </c>
    </row>
    <row r="9139" spans="2:6" ht="13.15" customHeight="1" x14ac:dyDescent="0.3">
      <c r="B9139" s="1173" t="s">
        <v>9876</v>
      </c>
      <c r="C9139" s="1206">
        <v>6364596.6781466464</v>
      </c>
      <c r="D9139" s="1206">
        <v>137710.33622703206</v>
      </c>
      <c r="E9139" s="1206">
        <v>41859.46478707272</v>
      </c>
      <c r="F9139" s="1210">
        <v>6544166.4791607512</v>
      </c>
    </row>
    <row r="9140" spans="2:6" ht="13.15" customHeight="1" x14ac:dyDescent="0.3">
      <c r="B9140" s="1172" t="s">
        <v>9877</v>
      </c>
      <c r="C9140" s="1207">
        <v>15617450.141585719</v>
      </c>
      <c r="D9140" s="1208">
        <v>475048.5929237837</v>
      </c>
      <c r="E9140" s="1207">
        <v>502498.79631561181</v>
      </c>
      <c r="F9140" s="1211">
        <v>16594997.530825114</v>
      </c>
    </row>
    <row r="9141" spans="2:6" ht="13.15" customHeight="1" x14ac:dyDescent="0.3">
      <c r="B9141" s="1173" t="s">
        <v>9878</v>
      </c>
      <c r="C9141" s="1206">
        <v>11266973.249750644</v>
      </c>
      <c r="D9141" s="1206">
        <v>167022.68349464986</v>
      </c>
      <c r="E9141" s="1206">
        <v>186021.48584579659</v>
      </c>
      <c r="F9141" s="1210">
        <v>11620017.419091091</v>
      </c>
    </row>
    <row r="9142" spans="2:6" ht="13.15" customHeight="1" x14ac:dyDescent="0.3">
      <c r="B9142" s="1172" t="s">
        <v>9879</v>
      </c>
      <c r="C9142" s="1207">
        <v>66505140.283287637</v>
      </c>
      <c r="D9142" s="1208">
        <v>2901640.9359294237</v>
      </c>
      <c r="E9142" s="1207">
        <v>12680903.116161836</v>
      </c>
      <c r="F9142" s="1211">
        <v>82087684.3353789</v>
      </c>
    </row>
    <row r="9143" spans="2:6" ht="13.15" customHeight="1" x14ac:dyDescent="0.3">
      <c r="B9143" s="1173" t="s">
        <v>9880</v>
      </c>
      <c r="C9143" s="1206">
        <v>40294274.813846394</v>
      </c>
      <c r="D9143" s="1206">
        <v>1867068.4641252973</v>
      </c>
      <c r="E9143" s="1206">
        <v>4976892.7963874899</v>
      </c>
      <c r="F9143" s="1210">
        <v>47138236.074359179</v>
      </c>
    </row>
    <row r="9144" spans="2:6" ht="13.15" customHeight="1" x14ac:dyDescent="0.3">
      <c r="B9144" s="1172" t="s">
        <v>9881</v>
      </c>
      <c r="C9144" s="1207">
        <v>44965350.53004995</v>
      </c>
      <c r="D9144" s="1208">
        <v>1642715.726493215</v>
      </c>
      <c r="E9144" s="1207">
        <v>6380610.3581612129</v>
      </c>
      <c r="F9144" s="1211">
        <v>52988676.614704378</v>
      </c>
    </row>
    <row r="9145" spans="2:6" ht="13.15" customHeight="1" x14ac:dyDescent="0.3">
      <c r="B9145" s="1173" t="s">
        <v>9882</v>
      </c>
      <c r="C9145" s="1206">
        <v>7687817.8054699069</v>
      </c>
      <c r="D9145" s="1206">
        <v>269425.92452511296</v>
      </c>
      <c r="E9145" s="1206">
        <v>1625789.507725643</v>
      </c>
      <c r="F9145" s="1210">
        <v>9583033.2377206627</v>
      </c>
    </row>
    <row r="9146" spans="2:6" ht="13.15" customHeight="1" x14ac:dyDescent="0.3">
      <c r="B9146" s="1172" t="s">
        <v>9883</v>
      </c>
      <c r="C9146" s="1207">
        <v>37193832.946327135</v>
      </c>
      <c r="D9146" s="1208">
        <v>1265567.2775640613</v>
      </c>
      <c r="E9146" s="1207">
        <v>1234915.9508422248</v>
      </c>
      <c r="F9146" s="1211">
        <v>39694316.174733423</v>
      </c>
    </row>
    <row r="9147" spans="2:6" ht="13.15" customHeight="1" x14ac:dyDescent="0.3">
      <c r="B9147" s="1173" t="s">
        <v>9884</v>
      </c>
      <c r="C9147" s="1206">
        <v>237020704.35768265</v>
      </c>
      <c r="D9147" s="1206">
        <v>7800855.7169538448</v>
      </c>
      <c r="E9147" s="1206">
        <v>33287307.264026567</v>
      </c>
      <c r="F9147" s="1210">
        <v>278108867.33866304</v>
      </c>
    </row>
    <row r="9148" spans="2:6" ht="13.15" customHeight="1" x14ac:dyDescent="0.3">
      <c r="B9148" s="1172" t="s">
        <v>9885</v>
      </c>
      <c r="C9148" s="1207">
        <v>86205446.492278159</v>
      </c>
      <c r="D9148" s="1208">
        <v>2118186.4847641052</v>
      </c>
      <c r="E9148" s="1207">
        <v>26405538.596545178</v>
      </c>
      <c r="F9148" s="1211">
        <v>114729171.57358743</v>
      </c>
    </row>
    <row r="9149" spans="2:6" ht="13.15" customHeight="1" x14ac:dyDescent="0.3">
      <c r="B9149" s="1173" t="s">
        <v>9886</v>
      </c>
      <c r="C9149" s="1206">
        <v>123275709.61916173</v>
      </c>
      <c r="D9149" s="1206">
        <v>4327813.9837120734</v>
      </c>
      <c r="E9149" s="1206">
        <v>11050679.115225811</v>
      </c>
      <c r="F9149" s="1210">
        <v>138654202.71809962</v>
      </c>
    </row>
    <row r="9150" spans="2:6" ht="13.15" customHeight="1" x14ac:dyDescent="0.3">
      <c r="B9150" s="1172" t="s">
        <v>9887</v>
      </c>
      <c r="C9150" s="1207">
        <v>211895205.18079036</v>
      </c>
      <c r="D9150" s="1208">
        <v>6365085.4436135767</v>
      </c>
      <c r="E9150" s="1207">
        <v>46038440.394931369</v>
      </c>
      <c r="F9150" s="1211">
        <v>264298731.01933533</v>
      </c>
    </row>
    <row r="9151" spans="2:6" ht="13.15" customHeight="1" x14ac:dyDescent="0.3">
      <c r="B9151" s="1173" t="s">
        <v>9888</v>
      </c>
      <c r="C9151" s="1206">
        <v>176915798.01538655</v>
      </c>
      <c r="D9151" s="1206">
        <v>6347298.2103220411</v>
      </c>
      <c r="E9151" s="1206">
        <v>62433147.495430537</v>
      </c>
      <c r="F9151" s="1210">
        <v>245696243.72113913</v>
      </c>
    </row>
    <row r="9152" spans="2:6" ht="13.15" customHeight="1" x14ac:dyDescent="0.3">
      <c r="B9152" s="1172" t="s">
        <v>9889</v>
      </c>
      <c r="C9152" s="1207">
        <v>72887623.863475263</v>
      </c>
      <c r="D9152" s="1208">
        <v>1682483.7021909035</v>
      </c>
      <c r="E9152" s="1207">
        <v>7347426.9510156736</v>
      </c>
      <c r="F9152" s="1211">
        <v>81917534.51668185</v>
      </c>
    </row>
    <row r="9153" spans="2:6" ht="13.15" customHeight="1" x14ac:dyDescent="0.3">
      <c r="B9153" s="1173" t="s">
        <v>9890</v>
      </c>
      <c r="C9153" s="1206">
        <v>84120598.345224321</v>
      </c>
      <c r="D9153" s="1206">
        <v>2425973.1671632114</v>
      </c>
      <c r="E9153" s="1206">
        <v>7284877.7591259647</v>
      </c>
      <c r="F9153" s="1210">
        <v>93831449.271513492</v>
      </c>
    </row>
    <row r="9154" spans="2:6" ht="13.15" customHeight="1" x14ac:dyDescent="0.3">
      <c r="B9154" s="1172" t="s">
        <v>9891</v>
      </c>
      <c r="C9154" s="1207">
        <v>94483668.606338084</v>
      </c>
      <c r="D9154" s="1208">
        <v>5816509.7194016008</v>
      </c>
      <c r="E9154" s="1207">
        <v>84395131.31009765</v>
      </c>
      <c r="F9154" s="1211">
        <v>184695309.63583732</v>
      </c>
    </row>
    <row r="9155" spans="2:6" ht="13.15" customHeight="1" x14ac:dyDescent="0.3">
      <c r="B9155" s="1173" t="s">
        <v>9892</v>
      </c>
      <c r="C9155" s="1206">
        <v>3657300588.4731336</v>
      </c>
      <c r="D9155" s="1206">
        <v>48243367.20625481</v>
      </c>
      <c r="E9155" s="1206">
        <v>546728217.48341382</v>
      </c>
      <c r="F9155" s="1210">
        <v>4252272173.1628022</v>
      </c>
    </row>
    <row r="9156" spans="2:6" ht="13.15" customHeight="1" x14ac:dyDescent="0.3">
      <c r="B9156" s="1172" t="s">
        <v>9893</v>
      </c>
      <c r="C9156" s="1207">
        <v>208046653.875999</v>
      </c>
      <c r="D9156" s="1208">
        <v>3454424.2414342551</v>
      </c>
      <c r="E9156" s="1207">
        <v>19992362.855570275</v>
      </c>
      <c r="F9156" s="1211">
        <v>231493440.97300354</v>
      </c>
    </row>
    <row r="9157" spans="2:6" ht="13.15" customHeight="1" x14ac:dyDescent="0.3">
      <c r="B9157" s="1173" t="s">
        <v>9894</v>
      </c>
      <c r="C9157" s="1206">
        <v>97228147.469117731</v>
      </c>
      <c r="D9157" s="1206">
        <v>2747269.1406698134</v>
      </c>
      <c r="E9157" s="1206">
        <v>7701012.499817254</v>
      </c>
      <c r="F9157" s="1210">
        <v>107676429.10960479</v>
      </c>
    </row>
    <row r="9158" spans="2:6" ht="13.15" customHeight="1" x14ac:dyDescent="0.3">
      <c r="B9158" s="1172" t="s">
        <v>9895</v>
      </c>
      <c r="C9158" s="1207">
        <v>10998669.719135616</v>
      </c>
      <c r="D9158" s="1208">
        <v>52348.503041545002</v>
      </c>
      <c r="E9158" s="1207">
        <v>1581903.2658843356</v>
      </c>
      <c r="F9158" s="1211">
        <v>12632921.488061497</v>
      </c>
    </row>
    <row r="9159" spans="2:6" ht="13.15" customHeight="1" x14ac:dyDescent="0.3">
      <c r="B9159" s="1173" t="s">
        <v>9896</v>
      </c>
      <c r="C9159" s="1206">
        <v>431182616.38904482</v>
      </c>
      <c r="D9159" s="1206">
        <v>8972251.9777560718</v>
      </c>
      <c r="E9159" s="1206">
        <v>254432068.00609982</v>
      </c>
      <c r="F9159" s="1210">
        <v>694586936.37290072</v>
      </c>
    </row>
    <row r="9160" spans="2:6" ht="13.15" customHeight="1" x14ac:dyDescent="0.3">
      <c r="B9160" s="1172" t="s">
        <v>9897</v>
      </c>
      <c r="C9160" s="1207">
        <v>465234089.3081075</v>
      </c>
      <c r="D9160" s="1208">
        <v>11489764.664350802</v>
      </c>
      <c r="E9160" s="1207">
        <v>92016514.228229523</v>
      </c>
      <c r="F9160" s="1211">
        <v>568740368.20068789</v>
      </c>
    </row>
    <row r="9161" spans="2:6" ht="13.15" customHeight="1" x14ac:dyDescent="0.3">
      <c r="B9161" s="1173" t="s">
        <v>9898</v>
      </c>
      <c r="C9161" s="1206">
        <v>326123965.5218401</v>
      </c>
      <c r="D9161" s="1206">
        <v>8321990.6936037168</v>
      </c>
      <c r="E9161" s="1206">
        <v>60964009.305891879</v>
      </c>
      <c r="F9161" s="1210">
        <v>395409965.52133566</v>
      </c>
    </row>
    <row r="9162" spans="2:6" ht="13.15" customHeight="1" x14ac:dyDescent="0.3">
      <c r="B9162" s="1172" t="s">
        <v>9899</v>
      </c>
      <c r="C9162" s="1207">
        <v>314899456.59678197</v>
      </c>
      <c r="D9162" s="1208">
        <v>8584282.0237626936</v>
      </c>
      <c r="E9162" s="1207">
        <v>86422410.726016462</v>
      </c>
      <c r="F9162" s="1211">
        <v>409906149.34656113</v>
      </c>
    </row>
    <row r="9163" spans="2:6" ht="13.15" customHeight="1" x14ac:dyDescent="0.3">
      <c r="B9163" s="1173" t="s">
        <v>9900</v>
      </c>
      <c r="C9163" s="1206">
        <v>1143396.3182545644</v>
      </c>
      <c r="D9163" s="1206">
        <v>18575.275272806288</v>
      </c>
      <c r="E9163" s="1206">
        <v>1173.0528480153121</v>
      </c>
      <c r="F9163" s="1210">
        <v>1163144.6463753858</v>
      </c>
    </row>
    <row r="9164" spans="2:6" ht="13.15" customHeight="1" x14ac:dyDescent="0.3">
      <c r="B9164" s="1172" t="s">
        <v>9901</v>
      </c>
      <c r="C9164" s="1207">
        <v>137549457.4478811</v>
      </c>
      <c r="D9164" s="1208">
        <v>4004688.6270346665</v>
      </c>
      <c r="E9164" s="1207">
        <v>56399360.680982873</v>
      </c>
      <c r="F9164" s="1211">
        <v>197953506.75589865</v>
      </c>
    </row>
    <row r="9165" spans="2:6" ht="13.15" customHeight="1" x14ac:dyDescent="0.3">
      <c r="B9165" s="1173" t="s">
        <v>9902</v>
      </c>
      <c r="C9165" s="1206">
        <v>190623855.4994047</v>
      </c>
      <c r="D9165" s="1206">
        <v>6096011.3235443868</v>
      </c>
      <c r="E9165" s="1206">
        <v>429753290.71072465</v>
      </c>
      <c r="F9165" s="1210">
        <v>626473157.53367376</v>
      </c>
    </row>
    <row r="9166" spans="2:6" ht="13.15" customHeight="1" x14ac:dyDescent="0.3">
      <c r="B9166" s="1172" t="s">
        <v>9903</v>
      </c>
      <c r="C9166" s="1207">
        <v>218921753.77569109</v>
      </c>
      <c r="D9166" s="1208">
        <v>5774715.3500377852</v>
      </c>
      <c r="E9166" s="1207">
        <v>30549147.041801538</v>
      </c>
      <c r="F9166" s="1211">
        <v>255245616.16753042</v>
      </c>
    </row>
    <row r="9167" spans="2:6" ht="13.15" customHeight="1" x14ac:dyDescent="0.3">
      <c r="B9167" s="1173" t="s">
        <v>9904</v>
      </c>
      <c r="C9167" s="1206">
        <v>0</v>
      </c>
      <c r="D9167" s="1206">
        <v>2955.1574297646371</v>
      </c>
      <c r="E9167" s="1206">
        <v>0</v>
      </c>
      <c r="F9167" s="1210">
        <v>2955.1574297646371</v>
      </c>
    </row>
    <row r="9168" spans="2:6" ht="13.15" customHeight="1" x14ac:dyDescent="0.3">
      <c r="B9168" s="1172" t="s">
        <v>9905</v>
      </c>
      <c r="C9168" s="1207">
        <v>191223271.52963361</v>
      </c>
      <c r="D9168" s="1208">
        <v>4455547.1455690907</v>
      </c>
      <c r="E9168" s="1207">
        <v>48013737.710468806</v>
      </c>
      <c r="F9168" s="1211">
        <v>243692556.3856715</v>
      </c>
    </row>
    <row r="9169" spans="2:6" ht="13.15" customHeight="1" x14ac:dyDescent="0.3">
      <c r="B9169" s="1173" t="s">
        <v>9906</v>
      </c>
      <c r="C9169" s="1206">
        <v>20307368.548488963</v>
      </c>
      <c r="D9169" s="1206">
        <v>752157.92676628521</v>
      </c>
      <c r="E9169" s="1206">
        <v>3505205.3891169121</v>
      </c>
      <c r="F9169" s="1210">
        <v>24564731.86437216</v>
      </c>
    </row>
    <row r="9170" spans="2:6" ht="13.15" customHeight="1" x14ac:dyDescent="0.3">
      <c r="B9170" s="1172" t="s">
        <v>9907</v>
      </c>
      <c r="C9170" s="1207">
        <v>139948350.43992954</v>
      </c>
      <c r="D9170" s="1208">
        <v>3538167.774122491</v>
      </c>
      <c r="E9170" s="1207">
        <v>86015080.353674769</v>
      </c>
      <c r="F9170" s="1211">
        <v>229501598.56772679</v>
      </c>
    </row>
    <row r="9171" spans="2:6" ht="13.15" customHeight="1" x14ac:dyDescent="0.3">
      <c r="B9171" s="1173" t="s">
        <v>9908</v>
      </c>
      <c r="C9171" s="1206">
        <v>1780634.2711198681</v>
      </c>
      <c r="D9171" s="1206">
        <v>27046.726571464911</v>
      </c>
      <c r="E9171" s="1206">
        <v>125887.09247911691</v>
      </c>
      <c r="F9171" s="1210">
        <v>1933568.09017045</v>
      </c>
    </row>
    <row r="9172" spans="2:6" ht="13.15" customHeight="1" x14ac:dyDescent="0.3">
      <c r="B9172" s="1172" t="s">
        <v>9909</v>
      </c>
      <c r="C9172" s="1207">
        <v>374669.15420235548</v>
      </c>
      <c r="D9172" s="1208">
        <v>21389.710920201182</v>
      </c>
      <c r="E9172" s="1207">
        <v>0</v>
      </c>
      <c r="F9172" s="1211">
        <v>396058.86512255669</v>
      </c>
    </row>
    <row r="9173" spans="2:6" ht="13.15" customHeight="1" x14ac:dyDescent="0.3">
      <c r="B9173" s="1173" t="s">
        <v>9910</v>
      </c>
      <c r="C9173" s="1206">
        <v>38722002.470318668</v>
      </c>
      <c r="D9173" s="1206">
        <v>638342.14918563596</v>
      </c>
      <c r="E9173" s="1206">
        <v>3848626.0266699628</v>
      </c>
      <c r="F9173" s="1210">
        <v>43208970.646174267</v>
      </c>
    </row>
    <row r="9174" spans="2:6" ht="13.15" customHeight="1" x14ac:dyDescent="0.3">
      <c r="B9174" s="1172" t="s">
        <v>9911</v>
      </c>
      <c r="C9174" s="1207">
        <v>38933231.763886809</v>
      </c>
      <c r="D9174" s="1208">
        <v>1042565.4690427277</v>
      </c>
      <c r="E9174" s="1207">
        <v>7134408.5979767554</v>
      </c>
      <c r="F9174" s="1211">
        <v>47110205.830906287</v>
      </c>
    </row>
    <row r="9175" spans="2:6" ht="13.15" customHeight="1" x14ac:dyDescent="0.3">
      <c r="B9175" s="1173" t="s">
        <v>9912</v>
      </c>
      <c r="C9175" s="1206">
        <v>172396009.98972827</v>
      </c>
      <c r="D9175" s="1206">
        <v>4176397.3458822267</v>
      </c>
      <c r="E9175" s="1206">
        <v>38943480.73275052</v>
      </c>
      <c r="F9175" s="1210">
        <v>215515888.06836104</v>
      </c>
    </row>
    <row r="9176" spans="2:6" ht="13.15" customHeight="1" x14ac:dyDescent="0.3">
      <c r="B9176" s="1172" t="s">
        <v>9913</v>
      </c>
      <c r="C9176" s="1207">
        <v>4428305.3968989775</v>
      </c>
      <c r="D9176" s="1208">
        <v>32928.897074520246</v>
      </c>
      <c r="E9176" s="1207">
        <v>926.09435369629887</v>
      </c>
      <c r="F9176" s="1211">
        <v>4462160.3883271944</v>
      </c>
    </row>
    <row r="9177" spans="2:6" ht="13.15" customHeight="1" x14ac:dyDescent="0.3">
      <c r="B9177" s="1173" t="s">
        <v>9914</v>
      </c>
      <c r="C9177" s="1206">
        <v>220976562.85061494</v>
      </c>
      <c r="D9177" s="1206">
        <v>6304786.1598681435</v>
      </c>
      <c r="E9177" s="1206">
        <v>38430645.141232714</v>
      </c>
      <c r="F9177" s="1210">
        <v>265711994.15171582</v>
      </c>
    </row>
    <row r="9178" spans="2:6" ht="13.15" customHeight="1" x14ac:dyDescent="0.3">
      <c r="B9178" s="1172" t="s">
        <v>9915</v>
      </c>
      <c r="C9178" s="1207">
        <v>741418.9166613667</v>
      </c>
      <c r="D9178" s="1208">
        <v>23781.981220486839</v>
      </c>
      <c r="E9178" s="1207">
        <v>1296.5320951748186</v>
      </c>
      <c r="F9178" s="1211">
        <v>766497.42997702828</v>
      </c>
    </row>
    <row r="9179" spans="2:6" ht="13.15" customHeight="1" x14ac:dyDescent="0.3">
      <c r="B9179" s="1173" t="s">
        <v>9916</v>
      </c>
      <c r="C9179" s="1206">
        <v>1244640143.5025063</v>
      </c>
      <c r="D9179" s="1206">
        <v>17787571.0238134</v>
      </c>
      <c r="E9179" s="1206">
        <v>480058024.65785348</v>
      </c>
      <c r="F9179" s="1210">
        <v>1742485739.1841731</v>
      </c>
    </row>
    <row r="9180" spans="2:6" ht="13.15" customHeight="1" x14ac:dyDescent="0.3">
      <c r="B9180" s="1172" t="s">
        <v>9917</v>
      </c>
      <c r="C9180" s="1207">
        <v>11403514.486704852</v>
      </c>
      <c r="D9180" s="1208">
        <v>118797.32867653841</v>
      </c>
      <c r="E9180" s="1207">
        <v>551828.75555583485</v>
      </c>
      <c r="F9180" s="1211">
        <v>12074140.570937226</v>
      </c>
    </row>
    <row r="9181" spans="2:6" ht="13.15" customHeight="1" x14ac:dyDescent="0.3">
      <c r="B9181" s="1173" t="s">
        <v>9918</v>
      </c>
      <c r="C9181" s="1206">
        <v>822412720.68033969</v>
      </c>
      <c r="D9181" s="1206">
        <v>18520337.488969136</v>
      </c>
      <c r="E9181" s="1206">
        <v>201195728.77995548</v>
      </c>
      <c r="F9181" s="1210">
        <v>1042128786.9492643</v>
      </c>
    </row>
    <row r="9182" spans="2:6" ht="13.15" customHeight="1" x14ac:dyDescent="0.3">
      <c r="B9182" s="1172" t="s">
        <v>9919</v>
      </c>
      <c r="C9182" s="1207">
        <v>202059866.80050468</v>
      </c>
      <c r="D9182" s="1208">
        <v>3600732.6785640763</v>
      </c>
      <c r="E9182" s="1207">
        <v>252641517.44162741</v>
      </c>
      <c r="F9182" s="1211">
        <v>458302116.92069614</v>
      </c>
    </row>
    <row r="9183" spans="2:6" ht="13.15" customHeight="1" x14ac:dyDescent="0.3">
      <c r="B9183" s="1173" t="s">
        <v>9920</v>
      </c>
      <c r="C9183" s="1206">
        <v>21727943.577760577</v>
      </c>
      <c r="D9183" s="1206">
        <v>621399.24658831861</v>
      </c>
      <c r="E9183" s="1206">
        <v>4196192.0782810226</v>
      </c>
      <c r="F9183" s="1210">
        <v>26545534.902629919</v>
      </c>
    </row>
    <row r="9184" spans="2:6" ht="13.15" customHeight="1" x14ac:dyDescent="0.3">
      <c r="B9184" s="1172" t="s">
        <v>9921</v>
      </c>
      <c r="C9184" s="1207">
        <v>70890298.649309084</v>
      </c>
      <c r="D9184" s="1208">
        <v>1558310.8014278414</v>
      </c>
      <c r="E9184" s="1207">
        <v>12845113.904638408</v>
      </c>
      <c r="F9184" s="1211">
        <v>85293723.355375335</v>
      </c>
    </row>
    <row r="9185" spans="2:6" ht="13.15" customHeight="1" x14ac:dyDescent="0.3">
      <c r="B9185" s="1173" t="s">
        <v>9922</v>
      </c>
      <c r="C9185" s="1206">
        <v>281572608.02223527</v>
      </c>
      <c r="D9185" s="1206">
        <v>4057487.4397797943</v>
      </c>
      <c r="E9185" s="1206">
        <v>407250658.09957904</v>
      </c>
      <c r="F9185" s="1210">
        <v>692880753.56159413</v>
      </c>
    </row>
    <row r="9186" spans="2:6" ht="13.15" customHeight="1" x14ac:dyDescent="0.3">
      <c r="B9186" s="1172" t="s">
        <v>9923</v>
      </c>
      <c r="C9186" s="1207">
        <v>119525468.00497735</v>
      </c>
      <c r="D9186" s="1208">
        <v>3328506.3905698061</v>
      </c>
      <c r="E9186" s="1207">
        <v>14530960.114794364</v>
      </c>
      <c r="F9186" s="1211">
        <v>137384934.51034153</v>
      </c>
    </row>
    <row r="9187" spans="2:6" ht="13.15" customHeight="1" x14ac:dyDescent="0.3">
      <c r="B9187" s="1173" t="s">
        <v>9924</v>
      </c>
      <c r="C9187" s="1206">
        <v>2602326736.7752738</v>
      </c>
      <c r="D9187" s="1206">
        <v>31575477.188222751</v>
      </c>
      <c r="E9187" s="1206">
        <v>400970701.47613698</v>
      </c>
      <c r="F9187" s="1210">
        <v>3034872915.4396338</v>
      </c>
    </row>
    <row r="9188" spans="2:6" ht="13.15" customHeight="1" x14ac:dyDescent="0.3">
      <c r="B9188" s="1172" t="s">
        <v>9925</v>
      </c>
      <c r="C9188" s="1207">
        <v>239859396.67396063</v>
      </c>
      <c r="D9188" s="1208">
        <v>3833585.011851294</v>
      </c>
      <c r="E9188" s="1207">
        <v>26464405.074337114</v>
      </c>
      <c r="F9188" s="1211">
        <v>270157386.760149</v>
      </c>
    </row>
    <row r="9189" spans="2:6" ht="13.15" customHeight="1" x14ac:dyDescent="0.3">
      <c r="B9189" s="1173" t="s">
        <v>9926</v>
      </c>
      <c r="C9189" s="1206">
        <v>20023635.858098116</v>
      </c>
      <c r="D9189" s="1206">
        <v>401971.77133917535</v>
      </c>
      <c r="E9189" s="1206">
        <v>1786682.9667744797</v>
      </c>
      <c r="F9189" s="1210">
        <v>22212290.596211769</v>
      </c>
    </row>
    <row r="9190" spans="2:6" ht="13.15" customHeight="1" x14ac:dyDescent="0.3">
      <c r="B9190" s="1172" t="s">
        <v>9927</v>
      </c>
      <c r="C9190" s="1207">
        <v>64736248.558545813</v>
      </c>
      <c r="D9190" s="1208">
        <v>886406.50714702148</v>
      </c>
      <c r="E9190" s="1207">
        <v>1270824.9613151567</v>
      </c>
      <c r="F9190" s="1211">
        <v>66893480.02700799</v>
      </c>
    </row>
    <row r="9191" spans="2:6" ht="13.15" customHeight="1" x14ac:dyDescent="0.3">
      <c r="B9191" s="1173" t="s">
        <v>9928</v>
      </c>
      <c r="C9191" s="1206">
        <v>11665264.037946081</v>
      </c>
      <c r="D9191" s="1206">
        <v>38248.180448096602</v>
      </c>
      <c r="E9191" s="1206">
        <v>453045.35782822949</v>
      </c>
      <c r="F9191" s="1210">
        <v>12156557.576222407</v>
      </c>
    </row>
    <row r="9192" spans="2:6" ht="13.15" customHeight="1" x14ac:dyDescent="0.3">
      <c r="B9192" s="1172" t="s">
        <v>9929</v>
      </c>
      <c r="C9192" s="1207">
        <v>876185.11753517296</v>
      </c>
      <c r="D9192" s="1208">
        <v>17716.872400350847</v>
      </c>
      <c r="E9192" s="1207">
        <v>3457.4189204661825</v>
      </c>
      <c r="F9192" s="1211">
        <v>897359.40885599004</v>
      </c>
    </row>
    <row r="9193" spans="2:6" ht="13.15" customHeight="1" x14ac:dyDescent="0.3">
      <c r="B9193" s="1173" t="s">
        <v>9930</v>
      </c>
      <c r="C9193" s="1206">
        <v>4364540.6392413611</v>
      </c>
      <c r="D9193" s="1206">
        <v>7598.9762479662095</v>
      </c>
      <c r="E9193" s="1206">
        <v>1412726.0667519143</v>
      </c>
      <c r="F9193" s="1210">
        <v>5784865.6822412414</v>
      </c>
    </row>
    <row r="9194" spans="2:6" ht="13.15" customHeight="1" x14ac:dyDescent="0.3">
      <c r="B9194" s="1172" t="s">
        <v>9931</v>
      </c>
      <c r="C9194" s="1207">
        <v>323048101.07697254</v>
      </c>
      <c r="D9194" s="1208">
        <v>6456048.0037373807</v>
      </c>
      <c r="E9194" s="1207">
        <v>96059010.05024305</v>
      </c>
      <c r="F9194" s="1211">
        <v>425563159.13095295</v>
      </c>
    </row>
    <row r="9195" spans="2:6" ht="13.15" customHeight="1" x14ac:dyDescent="0.3">
      <c r="B9195" s="1173" t="s">
        <v>9932</v>
      </c>
      <c r="C9195" s="1206">
        <v>427270709.95030677</v>
      </c>
      <c r="D9195" s="1206">
        <v>7952610.0870613763</v>
      </c>
      <c r="E9195" s="1206">
        <v>60767428.850830607</v>
      </c>
      <c r="F9195" s="1210">
        <v>495990748.88819879</v>
      </c>
    </row>
    <row r="9196" spans="2:6" ht="13.15" customHeight="1" x14ac:dyDescent="0.3">
      <c r="B9196" s="1172" t="s">
        <v>9933</v>
      </c>
      <c r="C9196" s="1207">
        <v>40659522.622698925</v>
      </c>
      <c r="D9196" s="1208">
        <v>1308008.9671267767</v>
      </c>
      <c r="E9196" s="1207">
        <v>133692470.98918578</v>
      </c>
      <c r="F9196" s="1211">
        <v>175660002.5790115</v>
      </c>
    </row>
    <row r="9197" spans="2:6" ht="13.15" customHeight="1" x14ac:dyDescent="0.3">
      <c r="B9197" s="1173" t="s">
        <v>9934</v>
      </c>
      <c r="C9197" s="1206">
        <v>134033110.9725993</v>
      </c>
      <c r="D9197" s="1206">
        <v>10035587.98187656</v>
      </c>
      <c r="E9197" s="1206">
        <v>768962427.3623637</v>
      </c>
      <c r="F9197" s="1210">
        <v>913031126.31683958</v>
      </c>
    </row>
    <row r="9198" spans="2:6" ht="13.15" customHeight="1" x14ac:dyDescent="0.3">
      <c r="B9198" s="1172" t="s">
        <v>9935</v>
      </c>
      <c r="C9198" s="1207">
        <v>179252701.28585798</v>
      </c>
      <c r="D9198" s="1208">
        <v>3430937.7759567443</v>
      </c>
      <c r="E9198" s="1207">
        <v>25111580.910409193</v>
      </c>
      <c r="F9198" s="1211">
        <v>207795219.97222391</v>
      </c>
    </row>
    <row r="9199" spans="2:6" ht="13.15" customHeight="1" x14ac:dyDescent="0.3">
      <c r="B9199" s="1173" t="s">
        <v>9936</v>
      </c>
      <c r="C9199" s="1206">
        <v>149341022.13000989</v>
      </c>
      <c r="D9199" s="1206">
        <v>4700403.0468924455</v>
      </c>
      <c r="E9199" s="1206">
        <v>33974469.475742444</v>
      </c>
      <c r="F9199" s="1210">
        <v>188015894.65264475</v>
      </c>
    </row>
    <row r="9200" spans="2:6" ht="13.15" customHeight="1" x14ac:dyDescent="0.3">
      <c r="B9200" s="1172" t="s">
        <v>9937</v>
      </c>
      <c r="C9200" s="1207">
        <v>119455968.51536772</v>
      </c>
      <c r="D9200" s="1208">
        <v>2049472.0384329618</v>
      </c>
      <c r="E9200" s="1207">
        <v>24345123.482752267</v>
      </c>
      <c r="F9200" s="1211">
        <v>145850564.03655294</v>
      </c>
    </row>
    <row r="9201" spans="2:6" ht="13.15" customHeight="1" x14ac:dyDescent="0.3">
      <c r="B9201" s="1173" t="s">
        <v>9938</v>
      </c>
      <c r="C9201" s="1206">
        <v>4308558.7320901342</v>
      </c>
      <c r="D9201" s="1206">
        <v>136781.57246339179</v>
      </c>
      <c r="E9201" s="1206">
        <v>2127238.7304403991</v>
      </c>
      <c r="F9201" s="1210">
        <v>6572579.0349939242</v>
      </c>
    </row>
    <row r="9202" spans="2:6" ht="13.15" customHeight="1" x14ac:dyDescent="0.3">
      <c r="B9202" s="1172" t="s">
        <v>9939</v>
      </c>
      <c r="C9202" s="1207">
        <v>190627678.65403935</v>
      </c>
      <c r="D9202" s="1208">
        <v>2978995.6996980719</v>
      </c>
      <c r="E9202" s="1207">
        <v>29231897.648595136</v>
      </c>
      <c r="F9202" s="1211">
        <v>222838572.00233254</v>
      </c>
    </row>
    <row r="9203" spans="2:6" ht="13.15" customHeight="1" x14ac:dyDescent="0.3">
      <c r="B9203" s="1173" t="s">
        <v>9940</v>
      </c>
      <c r="C9203" s="1206">
        <v>445231890.4242115</v>
      </c>
      <c r="D9203" s="1206">
        <v>7515204.5709214974</v>
      </c>
      <c r="E9203" s="1206">
        <v>69124886.767326146</v>
      </c>
      <c r="F9203" s="1210">
        <v>521871981.76245916</v>
      </c>
    </row>
    <row r="9204" spans="2:6" ht="13.15" customHeight="1" x14ac:dyDescent="0.3">
      <c r="B9204" s="1172" t="s">
        <v>9941</v>
      </c>
      <c r="C9204" s="1207">
        <v>12140291.001309777</v>
      </c>
      <c r="D9204" s="1208">
        <v>471797.91975104267</v>
      </c>
      <c r="E9204" s="1207">
        <v>2455693.5278846864</v>
      </c>
      <c r="F9204" s="1211">
        <v>15067782.448945506</v>
      </c>
    </row>
    <row r="9205" spans="2:6" ht="13.15" customHeight="1" x14ac:dyDescent="0.3">
      <c r="B9205" s="1173" t="s">
        <v>9942</v>
      </c>
      <c r="C9205" s="1206">
        <v>87015955.274838388</v>
      </c>
      <c r="D9205" s="1206">
        <v>2806977.392929296</v>
      </c>
      <c r="E9205" s="1206">
        <v>26709687.570043553</v>
      </c>
      <c r="F9205" s="1210">
        <v>116532620.23781124</v>
      </c>
    </row>
    <row r="9206" spans="2:6" ht="13.15" customHeight="1" x14ac:dyDescent="0.3">
      <c r="B9206" s="1172" t="s">
        <v>9943</v>
      </c>
      <c r="C9206" s="1207">
        <v>2578854.3423541859</v>
      </c>
      <c r="D9206" s="1208">
        <v>167599.64280236585</v>
      </c>
      <c r="E9206" s="1207">
        <v>2078922.2291428919</v>
      </c>
      <c r="F9206" s="1211">
        <v>4825376.2142994441</v>
      </c>
    </row>
    <row r="9207" spans="2:6" ht="13.15" customHeight="1" x14ac:dyDescent="0.3">
      <c r="B9207" s="1173" t="s">
        <v>9944</v>
      </c>
      <c r="C9207" s="1206">
        <v>54295076.709894255</v>
      </c>
      <c r="D9207" s="1206">
        <v>1726909.5688850316</v>
      </c>
      <c r="E9207" s="1206">
        <v>15500639.995398486</v>
      </c>
      <c r="F9207" s="1210">
        <v>71522626.274177775</v>
      </c>
    </row>
    <row r="9208" spans="2:6" ht="13.15" customHeight="1" x14ac:dyDescent="0.3">
      <c r="B9208" s="1172" t="s">
        <v>9945</v>
      </c>
      <c r="C9208" s="1207">
        <v>97585748.968700781</v>
      </c>
      <c r="D9208" s="1208">
        <v>1106157.6424956152</v>
      </c>
      <c r="E9208" s="1207">
        <v>16007464.773286169</v>
      </c>
      <c r="F9208" s="1211">
        <v>114699371.38448256</v>
      </c>
    </row>
    <row r="9209" spans="2:6" ht="13.15" customHeight="1" x14ac:dyDescent="0.3">
      <c r="B9209" s="1173" t="s">
        <v>9946</v>
      </c>
      <c r="C9209" s="1206">
        <v>2092084.8326124237</v>
      </c>
      <c r="D9209" s="1206">
        <v>43201.587187511599</v>
      </c>
      <c r="E9209" s="1206">
        <v>1481.7509659140783</v>
      </c>
      <c r="F9209" s="1210">
        <v>2136768.1707658493</v>
      </c>
    </row>
    <row r="9210" spans="2:6" ht="13.15" customHeight="1" x14ac:dyDescent="0.3">
      <c r="B9210" s="1172" t="s">
        <v>9947</v>
      </c>
      <c r="C9210" s="1207">
        <v>213687.03583334049</v>
      </c>
      <c r="D9210" s="1208">
        <v>31380.957468453042</v>
      </c>
      <c r="E9210" s="1207">
        <v>30190.675930499347</v>
      </c>
      <c r="F9210" s="1211">
        <v>275258.66923229286</v>
      </c>
    </row>
    <row r="9211" spans="2:6" ht="13.15" customHeight="1" x14ac:dyDescent="0.3">
      <c r="B9211" s="1173" t="s">
        <v>9948</v>
      </c>
      <c r="C9211" s="1206">
        <v>64970553.321159266</v>
      </c>
      <c r="D9211" s="1206">
        <v>1560337.1950939656</v>
      </c>
      <c r="E9211" s="1206">
        <v>6373630.6904764799</v>
      </c>
      <c r="F9211" s="1210">
        <v>72904521.20672971</v>
      </c>
    </row>
    <row r="9212" spans="2:6" ht="13.15" customHeight="1" x14ac:dyDescent="0.3">
      <c r="B9212" s="1172" t="s">
        <v>9949</v>
      </c>
      <c r="C9212" s="1207">
        <v>81548434.523480892</v>
      </c>
      <c r="D9212" s="1208">
        <v>1896831.1210964986</v>
      </c>
      <c r="E9212" s="1207">
        <v>9336002.4373221807</v>
      </c>
      <c r="F9212" s="1211">
        <v>92781268.081899568</v>
      </c>
    </row>
    <row r="9213" spans="2:6" ht="13.15" customHeight="1" x14ac:dyDescent="0.3">
      <c r="B9213" s="1173" t="s">
        <v>9950</v>
      </c>
      <c r="C9213" s="1206">
        <v>66892644.313763708</v>
      </c>
      <c r="D9213" s="1206">
        <v>1722181.3169974093</v>
      </c>
      <c r="E9213" s="1206">
        <v>14524616.884878436</v>
      </c>
      <c r="F9213" s="1210">
        <v>83139442.515639558</v>
      </c>
    </row>
    <row r="9214" spans="2:6" ht="13.15" customHeight="1" x14ac:dyDescent="0.3">
      <c r="B9214" s="1172" t="s">
        <v>9951</v>
      </c>
      <c r="C9214" s="1207">
        <v>293349835.87448376</v>
      </c>
      <c r="D9214" s="1208">
        <v>3665661.7089494765</v>
      </c>
      <c r="E9214" s="1207">
        <v>19941695.268169507</v>
      </c>
      <c r="F9214" s="1211">
        <v>316957192.85160279</v>
      </c>
    </row>
    <row r="9215" spans="2:6" ht="13.15" customHeight="1" x14ac:dyDescent="0.3">
      <c r="B9215" s="1173" t="s">
        <v>9952</v>
      </c>
      <c r="C9215" s="1206">
        <v>450811648.07234538</v>
      </c>
      <c r="D9215" s="1206">
        <v>7057183.3136644522</v>
      </c>
      <c r="E9215" s="1206">
        <v>222977673.64070815</v>
      </c>
      <c r="F9215" s="1210">
        <v>680846505.0267179</v>
      </c>
    </row>
    <row r="9216" spans="2:6" ht="13.15" customHeight="1" x14ac:dyDescent="0.3">
      <c r="B9216" s="1172" t="s">
        <v>9953</v>
      </c>
      <c r="C9216" s="1207">
        <v>132379733.13432071</v>
      </c>
      <c r="D9216" s="1208">
        <v>3137997.2415976431</v>
      </c>
      <c r="E9216" s="1207">
        <v>18181433.1261902</v>
      </c>
      <c r="F9216" s="1211">
        <v>153699163.50210857</v>
      </c>
    </row>
    <row r="9217" spans="2:6" ht="13.15" customHeight="1" x14ac:dyDescent="0.3">
      <c r="B9217" s="1173" t="s">
        <v>9954</v>
      </c>
      <c r="C9217" s="1206">
        <v>27543098.318403468</v>
      </c>
      <c r="D9217" s="1206">
        <v>491850.77373873169</v>
      </c>
      <c r="E9217" s="1206">
        <v>2690674.535229227</v>
      </c>
      <c r="F9217" s="1210">
        <v>30725623.627371427</v>
      </c>
    </row>
    <row r="9218" spans="2:6" ht="13.15" customHeight="1" x14ac:dyDescent="0.3">
      <c r="B9218" s="1172" t="s">
        <v>9955</v>
      </c>
      <c r="C9218" s="1207">
        <v>143981232.41460919</v>
      </c>
      <c r="D9218" s="1208">
        <v>3003284.2793350895</v>
      </c>
      <c r="E9218" s="1207">
        <v>17385982.83921022</v>
      </c>
      <c r="F9218" s="1211">
        <v>164370499.53315449</v>
      </c>
    </row>
    <row r="9219" spans="2:6" ht="13.15" customHeight="1" x14ac:dyDescent="0.3">
      <c r="B9219" s="1173" t="s">
        <v>9956</v>
      </c>
      <c r="C9219" s="1206">
        <v>87792465.289396942</v>
      </c>
      <c r="D9219" s="1206">
        <v>1716510.229167908</v>
      </c>
      <c r="E9219" s="1206">
        <v>6417379.1188391019</v>
      </c>
      <c r="F9219" s="1210">
        <v>95926354.63740395</v>
      </c>
    </row>
    <row r="9220" spans="2:6" ht="13.15" customHeight="1" x14ac:dyDescent="0.3">
      <c r="B9220" s="1172" t="s">
        <v>9957</v>
      </c>
      <c r="C9220" s="1207">
        <v>1242947032.164273</v>
      </c>
      <c r="D9220" s="1208">
        <v>26640519.074476421</v>
      </c>
      <c r="E9220" s="1207">
        <v>1154478147.7970219</v>
      </c>
      <c r="F9220" s="1211">
        <v>2424065699.0357714</v>
      </c>
    </row>
    <row r="9221" spans="2:6" ht="13.15" customHeight="1" x14ac:dyDescent="0.3">
      <c r="B9221" s="1173" t="s">
        <v>9958</v>
      </c>
      <c r="C9221" s="1206">
        <v>1112895463.6612585</v>
      </c>
      <c r="D9221" s="1206">
        <v>14528862.637298994</v>
      </c>
      <c r="E9221" s="1206">
        <v>192030173.34193209</v>
      </c>
      <c r="F9221" s="1210">
        <v>1319454499.6404896</v>
      </c>
    </row>
    <row r="9222" spans="2:6" ht="13.15" customHeight="1" x14ac:dyDescent="0.3">
      <c r="B9222" s="1172" t="s">
        <v>9959</v>
      </c>
      <c r="C9222" s="1207">
        <v>799068811.5632261</v>
      </c>
      <c r="D9222" s="1208">
        <v>12861014.000474552</v>
      </c>
      <c r="E9222" s="1207">
        <v>126877280.1308414</v>
      </c>
      <c r="F9222" s="1211">
        <v>938807105.69454205</v>
      </c>
    </row>
    <row r="9223" spans="2:6" ht="13.15" customHeight="1" x14ac:dyDescent="0.3">
      <c r="B9223" s="1173" t="s">
        <v>9960</v>
      </c>
      <c r="C9223" s="1206">
        <v>758568359.48157847</v>
      </c>
      <c r="D9223" s="1206">
        <v>12500850.670677416</v>
      </c>
      <c r="E9223" s="1206">
        <v>89063223.140457407</v>
      </c>
      <c r="F9223" s="1210">
        <v>860132433.29271328</v>
      </c>
    </row>
    <row r="9224" spans="2:6" ht="13.15" customHeight="1" x14ac:dyDescent="0.3">
      <c r="B9224" s="1172" t="s">
        <v>9961</v>
      </c>
      <c r="C9224" s="1207">
        <v>823930649.61155927</v>
      </c>
      <c r="D9224" s="1208">
        <v>10726067.551430203</v>
      </c>
      <c r="E9224" s="1207">
        <v>51580570.104718603</v>
      </c>
      <c r="F9224" s="1211">
        <v>886237287.26770806</v>
      </c>
    </row>
    <row r="9225" spans="2:6" ht="13.15" customHeight="1" x14ac:dyDescent="0.3">
      <c r="B9225" s="1173" t="s">
        <v>9962</v>
      </c>
      <c r="C9225" s="1206">
        <v>1267960567.5268629</v>
      </c>
      <c r="D9225" s="1206">
        <v>28365965.136824802</v>
      </c>
      <c r="E9225" s="1206">
        <v>282169133.64674157</v>
      </c>
      <c r="F9225" s="1210">
        <v>1578495666.3104293</v>
      </c>
    </row>
    <row r="9226" spans="2:6" ht="13.15" customHeight="1" x14ac:dyDescent="0.3">
      <c r="B9226" s="1172" t="s">
        <v>12636</v>
      </c>
      <c r="C9226" s="1207">
        <v>0</v>
      </c>
      <c r="D9226" s="1208">
        <v>5910.3148595292741</v>
      </c>
      <c r="E9226" s="1207">
        <v>0</v>
      </c>
      <c r="F9226" s="1211">
        <v>5910.3148595292741</v>
      </c>
    </row>
    <row r="9227" spans="2:6" ht="13.15" customHeight="1" x14ac:dyDescent="0.3">
      <c r="B9227" s="1173" t="s">
        <v>9963</v>
      </c>
      <c r="C9227" s="1206">
        <v>209181.17501385152</v>
      </c>
      <c r="D9227" s="1206">
        <v>12059.856749087114</v>
      </c>
      <c r="E9227" s="1206">
        <v>0</v>
      </c>
      <c r="F9227" s="1210">
        <v>221241.03176293863</v>
      </c>
    </row>
    <row r="9228" spans="2:6" ht="13.15" customHeight="1" x14ac:dyDescent="0.3">
      <c r="B9228" s="1172" t="s">
        <v>9964</v>
      </c>
      <c r="C9228" s="1207">
        <v>0</v>
      </c>
      <c r="D9228" s="1208">
        <v>239.22703002856585</v>
      </c>
      <c r="E9228" s="1207">
        <v>13212.279446067199</v>
      </c>
      <c r="F9228" s="1211">
        <v>13451.506476095765</v>
      </c>
    </row>
    <row r="9229" spans="2:6" ht="13.15" customHeight="1" x14ac:dyDescent="0.3">
      <c r="B9229" s="1173" t="s">
        <v>12637</v>
      </c>
      <c r="C9229" s="1206">
        <v>0</v>
      </c>
      <c r="D9229" s="1206">
        <v>5910.3148595292741</v>
      </c>
      <c r="E9229" s="1206">
        <v>0</v>
      </c>
      <c r="F9229" s="1210">
        <v>5910.3148595292741</v>
      </c>
    </row>
    <row r="9230" spans="2:6" ht="13.15" customHeight="1" x14ac:dyDescent="0.3">
      <c r="B9230" s="1172" t="s">
        <v>9965</v>
      </c>
      <c r="C9230" s="1207">
        <v>4077121.3354527457</v>
      </c>
      <c r="D9230" s="1208">
        <v>55486.598788390314</v>
      </c>
      <c r="E9230" s="1207">
        <v>0</v>
      </c>
      <c r="F9230" s="1211">
        <v>4132607.9342411361</v>
      </c>
    </row>
    <row r="9231" spans="2:6" ht="13.15" customHeight="1" x14ac:dyDescent="0.3">
      <c r="B9231" s="1173" t="s">
        <v>9966</v>
      </c>
      <c r="C9231" s="1206">
        <v>713642605.91024542</v>
      </c>
      <c r="D9231" s="1206">
        <v>10464451.685826607</v>
      </c>
      <c r="E9231" s="1206">
        <v>399634190.14232117</v>
      </c>
      <c r="F9231" s="1210">
        <v>1123741247.7383933</v>
      </c>
    </row>
    <row r="9232" spans="2:6" ht="13.15" customHeight="1" x14ac:dyDescent="0.3">
      <c r="B9232" s="1172" t="s">
        <v>9967</v>
      </c>
      <c r="C9232" s="1207">
        <v>76936208.080404609</v>
      </c>
      <c r="D9232" s="1208">
        <v>3204783.7995103253</v>
      </c>
      <c r="E9232" s="1207">
        <v>18031918.330699615</v>
      </c>
      <c r="F9232" s="1211">
        <v>98172910.210614562</v>
      </c>
    </row>
    <row r="9233" spans="2:6" ht="13.15" customHeight="1" x14ac:dyDescent="0.3">
      <c r="B9233" s="1173" t="s">
        <v>12638</v>
      </c>
      <c r="C9233" s="1206">
        <v>0</v>
      </c>
      <c r="D9233" s="1206">
        <v>3700.9828763242836</v>
      </c>
      <c r="E9233" s="1206">
        <v>0</v>
      </c>
      <c r="F9233" s="1210">
        <v>3700.9828763242836</v>
      </c>
    </row>
    <row r="9234" spans="2:6" ht="13.15" customHeight="1" x14ac:dyDescent="0.3">
      <c r="B9234" s="1172" t="s">
        <v>9968</v>
      </c>
      <c r="C9234" s="1207">
        <v>53070711.438125841</v>
      </c>
      <c r="D9234" s="1208">
        <v>0</v>
      </c>
      <c r="E9234" s="1207">
        <v>11002556.578524251</v>
      </c>
      <c r="F9234" s="1211">
        <v>64073268.016650096</v>
      </c>
    </row>
    <row r="9235" spans="2:6" ht="13.15" customHeight="1" x14ac:dyDescent="0.3">
      <c r="B9235" s="1173" t="s">
        <v>9969</v>
      </c>
      <c r="C9235" s="1206">
        <v>11854646.733601566</v>
      </c>
      <c r="D9235" s="1206">
        <v>678110.12488332565</v>
      </c>
      <c r="E9235" s="1206">
        <v>3697586.0561914225</v>
      </c>
      <c r="F9235" s="1210">
        <v>16230342.914676314</v>
      </c>
    </row>
    <row r="9236" spans="2:6" ht="13.15" customHeight="1" x14ac:dyDescent="0.3">
      <c r="B9236" s="1172" t="s">
        <v>9970</v>
      </c>
      <c r="C9236" s="1207">
        <v>14380113.452306652</v>
      </c>
      <c r="D9236" s="1208">
        <v>428962.20919769251</v>
      </c>
      <c r="E9236" s="1207">
        <v>40554845.024554662</v>
      </c>
      <c r="F9236" s="1211">
        <v>55363920.686059006</v>
      </c>
    </row>
    <row r="9237" spans="2:6" ht="13.15" customHeight="1" x14ac:dyDescent="0.3">
      <c r="B9237" s="1173" t="s">
        <v>9971</v>
      </c>
      <c r="C9237" s="1206">
        <v>16005773.419483494</v>
      </c>
      <c r="D9237" s="1206">
        <v>559692.74501918524</v>
      </c>
      <c r="E9237" s="1206">
        <v>4119329.4248647173</v>
      </c>
      <c r="F9237" s="1210">
        <v>20684795.589367397</v>
      </c>
    </row>
    <row r="9238" spans="2:6" ht="13.15" customHeight="1" x14ac:dyDescent="0.3">
      <c r="B9238" s="1172" t="s">
        <v>9972</v>
      </c>
      <c r="C9238" s="1207">
        <v>61428946.717040919</v>
      </c>
      <c r="D9238" s="1208">
        <v>2120888.3429856058</v>
      </c>
      <c r="E9238" s="1207">
        <v>172284311.37582499</v>
      </c>
      <c r="F9238" s="1211">
        <v>235834146.43585151</v>
      </c>
    </row>
    <row r="9239" spans="2:6" ht="13.15" customHeight="1" x14ac:dyDescent="0.3">
      <c r="B9239" s="1173" t="s">
        <v>9973</v>
      </c>
      <c r="C9239" s="1206">
        <v>593954.38075081864</v>
      </c>
      <c r="D9239" s="1206">
        <v>31169.874794898435</v>
      </c>
      <c r="E9239" s="1206">
        <v>0</v>
      </c>
      <c r="F9239" s="1210">
        <v>625124.25554571708</v>
      </c>
    </row>
    <row r="9240" spans="2:6" ht="13.15" customHeight="1" x14ac:dyDescent="0.3">
      <c r="B9240" s="1172" t="s">
        <v>9974</v>
      </c>
      <c r="C9240" s="1207">
        <v>774188.81353037735</v>
      </c>
      <c r="D9240" s="1208">
        <v>17730.94457858782</v>
      </c>
      <c r="E9240" s="1207">
        <v>1111.3132244355588</v>
      </c>
      <c r="F9240" s="1211">
        <v>793031.07133340067</v>
      </c>
    </row>
    <row r="9241" spans="2:6" ht="13.15" customHeight="1" x14ac:dyDescent="0.3">
      <c r="B9241" s="1173" t="s">
        <v>9975</v>
      </c>
      <c r="C9241" s="1206">
        <v>12433854.660761334</v>
      </c>
      <c r="D9241" s="1206">
        <v>194871.52422562227</v>
      </c>
      <c r="E9241" s="1206">
        <v>1520153.0117806848</v>
      </c>
      <c r="F9241" s="1210">
        <v>14148879.196767641</v>
      </c>
    </row>
    <row r="9242" spans="2:6" ht="13.15" customHeight="1" x14ac:dyDescent="0.3">
      <c r="B9242" s="1172" t="s">
        <v>9976</v>
      </c>
      <c r="C9242" s="1207">
        <v>41608484.219530687</v>
      </c>
      <c r="D9242" s="1208">
        <v>1603538.7822814777</v>
      </c>
      <c r="E9242" s="1207">
        <v>17309415.472051106</v>
      </c>
      <c r="F9242" s="1211">
        <v>60521438.473863274</v>
      </c>
    </row>
    <row r="9243" spans="2:6" ht="13.15" customHeight="1" x14ac:dyDescent="0.3">
      <c r="B9243" s="1173" t="s">
        <v>9977</v>
      </c>
      <c r="C9243" s="1206">
        <v>17561251.190865863</v>
      </c>
      <c r="D9243" s="1206">
        <v>1453726.3727706473</v>
      </c>
      <c r="E9243" s="1206">
        <v>5847544.9681091709</v>
      </c>
      <c r="F9243" s="1210">
        <v>24862522.531745683</v>
      </c>
    </row>
    <row r="9244" spans="2:6" ht="13.15" customHeight="1" x14ac:dyDescent="0.3">
      <c r="B9244" s="1172" t="s">
        <v>9978</v>
      </c>
      <c r="C9244" s="1207">
        <v>22208432.190602444</v>
      </c>
      <c r="D9244" s="1208">
        <v>1213232.846700754</v>
      </c>
      <c r="E9244" s="1207">
        <v>4647470.5916404007</v>
      </c>
      <c r="F9244" s="1211">
        <v>28069135.6289436</v>
      </c>
    </row>
    <row r="9245" spans="2:6" ht="13.15" customHeight="1" x14ac:dyDescent="0.3">
      <c r="B9245" s="1173" t="s">
        <v>9979</v>
      </c>
      <c r="C9245" s="1206">
        <v>119016578.81484906</v>
      </c>
      <c r="D9245" s="1206">
        <v>0</v>
      </c>
      <c r="E9245" s="1206">
        <v>618076736.12301636</v>
      </c>
      <c r="F9245" s="1210">
        <v>737093314.93786538</v>
      </c>
    </row>
    <row r="9246" spans="2:6" ht="13.15" customHeight="1" x14ac:dyDescent="0.3">
      <c r="B9246" s="1172" t="s">
        <v>9980</v>
      </c>
      <c r="C9246" s="1207">
        <v>79852865.442983493</v>
      </c>
      <c r="D9246" s="1208">
        <v>3504507.1237796466</v>
      </c>
      <c r="E9246" s="1207">
        <v>43762798.305999994</v>
      </c>
      <c r="F9246" s="1211">
        <v>127120170.87276313</v>
      </c>
    </row>
    <row r="9247" spans="2:6" ht="13.15" customHeight="1" x14ac:dyDescent="0.3">
      <c r="B9247" s="1173" t="s">
        <v>9981</v>
      </c>
      <c r="C9247" s="1206">
        <v>257641571.58621845</v>
      </c>
      <c r="D9247" s="1206">
        <v>3632578.0179143469</v>
      </c>
      <c r="E9247" s="1206">
        <v>60446692.927807368</v>
      </c>
      <c r="F9247" s="1210">
        <v>321720842.53194016</v>
      </c>
    </row>
    <row r="9248" spans="2:6" ht="13.15" customHeight="1" x14ac:dyDescent="0.3">
      <c r="B9248" s="1172" t="s">
        <v>9982</v>
      </c>
      <c r="C9248" s="1207">
        <v>23712843.539363947</v>
      </c>
      <c r="D9248" s="1208">
        <v>1102527.0205104756</v>
      </c>
      <c r="E9248" s="1207">
        <v>5220774.4097276349</v>
      </c>
      <c r="F9248" s="1211">
        <v>30036144.969602056</v>
      </c>
    </row>
    <row r="9249" spans="2:6" ht="13.15" customHeight="1" x14ac:dyDescent="0.3">
      <c r="B9249" s="1173" t="s">
        <v>9983</v>
      </c>
      <c r="C9249" s="1206">
        <v>46369404.069650114</v>
      </c>
      <c r="D9249" s="1206">
        <v>1963969.4834651044</v>
      </c>
      <c r="E9249" s="1206">
        <v>8015717.0689829476</v>
      </c>
      <c r="F9249" s="1210">
        <v>56349090.622098163</v>
      </c>
    </row>
    <row r="9250" spans="2:6" ht="13.15" customHeight="1" x14ac:dyDescent="0.3">
      <c r="B9250" s="1172" t="s">
        <v>9984</v>
      </c>
      <c r="C9250" s="1207">
        <v>19896789.048967652</v>
      </c>
      <c r="D9250" s="1208">
        <v>892907.8534925034</v>
      </c>
      <c r="E9250" s="1207">
        <v>5481922.9172698716</v>
      </c>
      <c r="F9250" s="1211">
        <v>26271619.819730025</v>
      </c>
    </row>
    <row r="9251" spans="2:6" ht="13.15" customHeight="1" x14ac:dyDescent="0.3">
      <c r="B9251" s="1173" t="s">
        <v>9985</v>
      </c>
      <c r="C9251" s="1206">
        <v>143331705.75041798</v>
      </c>
      <c r="D9251" s="1206">
        <v>6740798.5303625558</v>
      </c>
      <c r="E9251" s="1206">
        <v>168140363.76124367</v>
      </c>
      <c r="F9251" s="1210">
        <v>318212868.0420242</v>
      </c>
    </row>
    <row r="9252" spans="2:6" ht="13.15" customHeight="1" x14ac:dyDescent="0.3">
      <c r="B9252" s="1172" t="s">
        <v>9986</v>
      </c>
      <c r="C9252" s="1207">
        <v>123838942.22159784</v>
      </c>
      <c r="D9252" s="1208">
        <v>1301099.5276124228</v>
      </c>
      <c r="E9252" s="1207">
        <v>5096647.7746153809</v>
      </c>
      <c r="F9252" s="1211">
        <v>130236689.52382563</v>
      </c>
    </row>
    <row r="9253" spans="2:6" ht="13.15" customHeight="1" x14ac:dyDescent="0.3">
      <c r="B9253" s="1173" t="s">
        <v>9987</v>
      </c>
      <c r="C9253" s="1206">
        <v>86987008.532604113</v>
      </c>
      <c r="D9253" s="1206">
        <v>2059941.7390412702</v>
      </c>
      <c r="E9253" s="1206">
        <v>3693634.7202823195</v>
      </c>
      <c r="F9253" s="1210">
        <v>92740584.991927698</v>
      </c>
    </row>
    <row r="9254" spans="2:6" ht="13.15" customHeight="1" x14ac:dyDescent="0.3">
      <c r="B9254" s="1172" t="s">
        <v>9988</v>
      </c>
      <c r="C9254" s="1207">
        <v>33324936.997229554</v>
      </c>
      <c r="D9254" s="1208">
        <v>1303660.6640515514</v>
      </c>
      <c r="E9254" s="1207">
        <v>20451268.213903416</v>
      </c>
      <c r="F9254" s="1211">
        <v>55079865.875184521</v>
      </c>
    </row>
    <row r="9255" spans="2:6" ht="13.15" customHeight="1" x14ac:dyDescent="0.3">
      <c r="B9255" s="1173" t="s">
        <v>9989</v>
      </c>
      <c r="C9255" s="1206">
        <v>71564129.653678104</v>
      </c>
      <c r="D9255" s="1206">
        <v>2175910.5598921753</v>
      </c>
      <c r="E9255" s="1206">
        <v>16120471.992382854</v>
      </c>
      <c r="F9255" s="1210">
        <v>89860512.205953136</v>
      </c>
    </row>
    <row r="9256" spans="2:6" ht="13.15" customHeight="1" x14ac:dyDescent="0.3">
      <c r="B9256" s="1172" t="s">
        <v>12639</v>
      </c>
      <c r="C9256" s="1207">
        <v>0</v>
      </c>
      <c r="D9256" s="1208">
        <v>11820.629719058548</v>
      </c>
      <c r="E9256" s="1207">
        <v>0</v>
      </c>
      <c r="F9256" s="1211">
        <v>11820.629719058548</v>
      </c>
    </row>
    <row r="9257" spans="2:6" ht="13.15" customHeight="1" x14ac:dyDescent="0.3">
      <c r="B9257" s="1173" t="s">
        <v>12640</v>
      </c>
      <c r="C9257" s="1206">
        <v>0</v>
      </c>
      <c r="D9257" s="1206">
        <v>2955.1574297646371</v>
      </c>
      <c r="E9257" s="1206">
        <v>0</v>
      </c>
      <c r="F9257" s="1210">
        <v>2955.1574297646371</v>
      </c>
    </row>
    <row r="9258" spans="2:6" ht="13.15" customHeight="1" x14ac:dyDescent="0.3">
      <c r="B9258" s="1172" t="s">
        <v>9990</v>
      </c>
      <c r="C9258" s="1207">
        <v>218580946.84825325</v>
      </c>
      <c r="D9258" s="1208">
        <v>4954645.0910998592</v>
      </c>
      <c r="E9258" s="1207">
        <v>41356468.519391455</v>
      </c>
      <c r="F9258" s="1211">
        <v>264892060.45874456</v>
      </c>
    </row>
    <row r="9259" spans="2:6" ht="13.15" customHeight="1" x14ac:dyDescent="0.3">
      <c r="B9259" s="1173" t="s">
        <v>9991</v>
      </c>
      <c r="C9259" s="1206">
        <v>70956111.525520995</v>
      </c>
      <c r="D9259" s="1206">
        <v>1232272.5038553807</v>
      </c>
      <c r="E9259" s="1206">
        <v>12758088.049886186</v>
      </c>
      <c r="F9259" s="1210">
        <v>84946472.079262555</v>
      </c>
    </row>
    <row r="9260" spans="2:6" ht="13.15" customHeight="1" x14ac:dyDescent="0.3">
      <c r="B9260" s="1172" t="s">
        <v>9992</v>
      </c>
      <c r="C9260" s="1207">
        <v>55107770.152245738</v>
      </c>
      <c r="D9260" s="1208">
        <v>851718.58779287932</v>
      </c>
      <c r="E9260" s="1207">
        <v>9132463.380293522</v>
      </c>
      <c r="F9260" s="1211">
        <v>65091952.120332137</v>
      </c>
    </row>
    <row r="9261" spans="2:6" ht="13.15" customHeight="1" x14ac:dyDescent="0.3">
      <c r="B9261" s="1173" t="s">
        <v>9993</v>
      </c>
      <c r="C9261" s="1206">
        <v>46637297.976554275</v>
      </c>
      <c r="D9261" s="1206">
        <v>1188114.0085477538</v>
      </c>
      <c r="E9261" s="1206">
        <v>9439932.2113406099</v>
      </c>
      <c r="F9261" s="1210">
        <v>57265344.196442634</v>
      </c>
    </row>
    <row r="9262" spans="2:6" ht="13.15" customHeight="1" x14ac:dyDescent="0.3">
      <c r="B9262" s="1172" t="s">
        <v>9994</v>
      </c>
      <c r="C9262" s="1207">
        <v>56088682.398524784</v>
      </c>
      <c r="D9262" s="1208">
        <v>1190858.0833039647</v>
      </c>
      <c r="E9262" s="1207">
        <v>8793821.5449585766</v>
      </c>
      <c r="F9262" s="1211">
        <v>66073362.026787326</v>
      </c>
    </row>
    <row r="9263" spans="2:6" ht="13.15" customHeight="1" x14ac:dyDescent="0.3">
      <c r="B9263" s="1173" t="s">
        <v>9995</v>
      </c>
      <c r="C9263" s="1206">
        <v>101127355.57281914</v>
      </c>
      <c r="D9263" s="1206">
        <v>2216466.5775711355</v>
      </c>
      <c r="E9263" s="1206">
        <v>26617177.89519871</v>
      </c>
      <c r="F9263" s="1210">
        <v>129961000.045589</v>
      </c>
    </row>
    <row r="9264" spans="2:6" ht="13.15" customHeight="1" x14ac:dyDescent="0.3">
      <c r="B9264" s="1172" t="s">
        <v>9996</v>
      </c>
      <c r="C9264" s="1207">
        <v>89872671.034394369</v>
      </c>
      <c r="D9264" s="1208">
        <v>1166907.2359446338</v>
      </c>
      <c r="E9264" s="1207">
        <v>13592626.224522512</v>
      </c>
      <c r="F9264" s="1211">
        <v>104632204.49486151</v>
      </c>
    </row>
    <row r="9265" spans="2:6" ht="13.15" customHeight="1" x14ac:dyDescent="0.3">
      <c r="B9265" s="1173" t="s">
        <v>9997</v>
      </c>
      <c r="C9265" s="1206">
        <v>68064577.750541672</v>
      </c>
      <c r="D9265" s="1206">
        <v>1182668.0755700453</v>
      </c>
      <c r="E9265" s="1206">
        <v>11243773.287850345</v>
      </c>
      <c r="F9265" s="1210">
        <v>80491019.113962069</v>
      </c>
    </row>
    <row r="9266" spans="2:6" ht="13.15" customHeight="1" x14ac:dyDescent="0.3">
      <c r="B9266" s="1172" t="s">
        <v>9998</v>
      </c>
      <c r="C9266" s="1207">
        <v>56043077.625382058</v>
      </c>
      <c r="D9266" s="1208">
        <v>967068.23280135973</v>
      </c>
      <c r="E9266" s="1207">
        <v>30313212.452060755</v>
      </c>
      <c r="F9266" s="1211">
        <v>87323358.310244173</v>
      </c>
    </row>
    <row r="9267" spans="2:6" ht="13.15" customHeight="1" x14ac:dyDescent="0.3">
      <c r="B9267" s="1173" t="s">
        <v>9999</v>
      </c>
      <c r="C9267" s="1206">
        <v>27251036.612558417</v>
      </c>
      <c r="D9267" s="1206">
        <v>350608.32077421853</v>
      </c>
      <c r="E9267" s="1206">
        <v>9221738.875989845</v>
      </c>
      <c r="F9267" s="1210">
        <v>36823383.809322484</v>
      </c>
    </row>
    <row r="9268" spans="2:6" ht="13.15" customHeight="1" x14ac:dyDescent="0.3">
      <c r="B9268" s="1172" t="s">
        <v>10000</v>
      </c>
      <c r="C9268" s="1207">
        <v>17547050.90222263</v>
      </c>
      <c r="D9268" s="1208">
        <v>685469.87410126324</v>
      </c>
      <c r="E9268" s="1207">
        <v>4750987.5137091735</v>
      </c>
      <c r="F9268" s="1211">
        <v>22983508.290033065</v>
      </c>
    </row>
    <row r="9269" spans="2:6" ht="13.15" customHeight="1" x14ac:dyDescent="0.3">
      <c r="B9269" s="1173" t="s">
        <v>10001</v>
      </c>
      <c r="C9269" s="1206">
        <v>18726494.107033104</v>
      </c>
      <c r="D9269" s="1206">
        <v>340673.36293891462</v>
      </c>
      <c r="E9269" s="1206">
        <v>6217488.7925990522</v>
      </c>
      <c r="F9269" s="1210">
        <v>25284656.26257107</v>
      </c>
    </row>
    <row r="9270" spans="2:6" ht="13.15" customHeight="1" x14ac:dyDescent="0.3">
      <c r="B9270" s="1172" t="s">
        <v>10002</v>
      </c>
      <c r="C9270" s="1207">
        <v>38120538.321535356</v>
      </c>
      <c r="D9270" s="1208">
        <v>628618.27402388619</v>
      </c>
      <c r="E9270" s="1207">
        <v>5242187.9589096894</v>
      </c>
      <c r="F9270" s="1211">
        <v>43991344.55446893</v>
      </c>
    </row>
    <row r="9271" spans="2:6" ht="13.15" customHeight="1" x14ac:dyDescent="0.3">
      <c r="B9271" s="1173" t="s">
        <v>10003</v>
      </c>
      <c r="C9271" s="1206">
        <v>64336046.193033032</v>
      </c>
      <c r="D9271" s="1206">
        <v>1085147.8803878122</v>
      </c>
      <c r="E9271" s="1206">
        <v>12877650.686264934</v>
      </c>
      <c r="F9271" s="1210">
        <v>78298844.759685785</v>
      </c>
    </row>
    <row r="9272" spans="2:6" ht="13.15" customHeight="1" x14ac:dyDescent="0.3">
      <c r="B9272" s="1172" t="s">
        <v>10004</v>
      </c>
      <c r="C9272" s="1207">
        <v>34877274.320161976</v>
      </c>
      <c r="D9272" s="1208">
        <v>661279.79971190391</v>
      </c>
      <c r="E9272" s="1207">
        <v>15933436.744822027</v>
      </c>
      <c r="F9272" s="1211">
        <v>51471990.864695907</v>
      </c>
    </row>
    <row r="9273" spans="2:6" ht="13.15" customHeight="1" x14ac:dyDescent="0.3">
      <c r="B9273" s="1173" t="s">
        <v>10005</v>
      </c>
      <c r="C9273" s="1206">
        <v>16547295.965243898</v>
      </c>
      <c r="D9273" s="1206">
        <v>456065.22448210546</v>
      </c>
      <c r="E9273" s="1206">
        <v>4708078.4753212454</v>
      </c>
      <c r="F9273" s="1210">
        <v>21711439.665047247</v>
      </c>
    </row>
    <row r="9274" spans="2:6" ht="13.15" customHeight="1" x14ac:dyDescent="0.3">
      <c r="B9274" s="1172" t="s">
        <v>10006</v>
      </c>
      <c r="C9274" s="1207">
        <v>29339434.831773076</v>
      </c>
      <c r="D9274" s="1208">
        <v>665360.73140062648</v>
      </c>
      <c r="E9274" s="1207">
        <v>6127040.2440547142</v>
      </c>
      <c r="F9274" s="1211">
        <v>36131835.807228416</v>
      </c>
    </row>
    <row r="9275" spans="2:6" ht="13.15" customHeight="1" x14ac:dyDescent="0.3">
      <c r="B9275" s="1173" t="s">
        <v>10007</v>
      </c>
      <c r="C9275" s="1206">
        <v>26231483.196221318</v>
      </c>
      <c r="D9275" s="1206">
        <v>731556.25782735448</v>
      </c>
      <c r="E9275" s="1206">
        <v>3369163.6968075689</v>
      </c>
      <c r="F9275" s="1210">
        <v>30332203.150856242</v>
      </c>
    </row>
    <row r="9276" spans="2:6" ht="13.15" customHeight="1" x14ac:dyDescent="0.3">
      <c r="B9276" s="1172" t="s">
        <v>10008</v>
      </c>
      <c r="C9276" s="1207">
        <v>39776783.525789931</v>
      </c>
      <c r="D9276" s="1208">
        <v>696685.40015613171</v>
      </c>
      <c r="E9276" s="1207">
        <v>13451273.528944422</v>
      </c>
      <c r="F9276" s="1211">
        <v>53924742.45489049</v>
      </c>
    </row>
    <row r="9277" spans="2:6" ht="13.15" customHeight="1" x14ac:dyDescent="0.3">
      <c r="B9277" s="1173" t="s">
        <v>10009</v>
      </c>
      <c r="C9277" s="1206">
        <v>137693508.45286775</v>
      </c>
      <c r="D9277" s="1206">
        <v>3087900.2870740173</v>
      </c>
      <c r="E9277" s="1206">
        <v>51379050.492210969</v>
      </c>
      <c r="F9277" s="1210">
        <v>192160459.23215276</v>
      </c>
    </row>
    <row r="9278" spans="2:6" ht="13.15" customHeight="1" x14ac:dyDescent="0.3">
      <c r="B9278" s="1172" t="s">
        <v>10010</v>
      </c>
      <c r="C9278" s="1207">
        <v>185699086.16494012</v>
      </c>
      <c r="D9278" s="1208">
        <v>4886240.2326899292</v>
      </c>
      <c r="E9278" s="1207">
        <v>26780120.938152757</v>
      </c>
      <c r="F9278" s="1211">
        <v>217365447.3357828</v>
      </c>
    </row>
    <row r="9279" spans="2:6" ht="13.15" customHeight="1" x14ac:dyDescent="0.3">
      <c r="B9279" s="1173" t="s">
        <v>10011</v>
      </c>
      <c r="C9279" s="1206">
        <v>52959157.24753426</v>
      </c>
      <c r="D9279" s="1206">
        <v>1955061.7946410987</v>
      </c>
      <c r="E9279" s="1206">
        <v>14805516.57090291</v>
      </c>
      <c r="F9279" s="1210">
        <v>69719735.613078266</v>
      </c>
    </row>
    <row r="9280" spans="2:6" ht="13.15" customHeight="1" x14ac:dyDescent="0.3">
      <c r="B9280" s="1172" t="s">
        <v>10012</v>
      </c>
      <c r="C9280" s="1207">
        <v>67359751.885384053</v>
      </c>
      <c r="D9280" s="1208">
        <v>1493212.9049035977</v>
      </c>
      <c r="E9280" s="1207">
        <v>6558328.4699018458</v>
      </c>
      <c r="F9280" s="1211">
        <v>75411293.260189489</v>
      </c>
    </row>
    <row r="9281" spans="2:6" ht="13.15" customHeight="1" x14ac:dyDescent="0.3">
      <c r="B9281" s="1173" t="s">
        <v>10013</v>
      </c>
      <c r="C9281" s="1206">
        <v>718347134.2295028</v>
      </c>
      <c r="D9281" s="1206">
        <v>0</v>
      </c>
      <c r="E9281" s="1206">
        <v>681518461.20981419</v>
      </c>
      <c r="F9281" s="1210">
        <v>1399865595.439317</v>
      </c>
    </row>
    <row r="9282" spans="2:6" ht="13.15" customHeight="1" x14ac:dyDescent="0.3">
      <c r="B9282" s="1172" t="s">
        <v>10014</v>
      </c>
      <c r="C9282" s="1207">
        <v>156850926.70372838</v>
      </c>
      <c r="D9282" s="1208">
        <v>9498016.7010459173</v>
      </c>
      <c r="E9282" s="1207">
        <v>345484931.80828243</v>
      </c>
      <c r="F9282" s="1211">
        <v>511833875.21305674</v>
      </c>
    </row>
    <row r="9283" spans="2:6" ht="13.15" customHeight="1" x14ac:dyDescent="0.3">
      <c r="B9283" s="1173" t="s">
        <v>10015</v>
      </c>
      <c r="C9283" s="1206">
        <v>584946891.89018619</v>
      </c>
      <c r="D9283" s="1206">
        <v>15138173.882781746</v>
      </c>
      <c r="E9283" s="1206">
        <v>168652228.21647277</v>
      </c>
      <c r="F9283" s="1210">
        <v>768737293.98944068</v>
      </c>
    </row>
    <row r="9284" spans="2:6" ht="13.15" customHeight="1" x14ac:dyDescent="0.3">
      <c r="B9284" s="1172" t="s">
        <v>10016</v>
      </c>
      <c r="C9284" s="1207">
        <v>293299315.6168108</v>
      </c>
      <c r="D9284" s="1208">
        <v>7388062.4405504344</v>
      </c>
      <c r="E9284" s="1207">
        <v>10252947.861554231</v>
      </c>
      <c r="F9284" s="1211">
        <v>310940325.91891545</v>
      </c>
    </row>
    <row r="9285" spans="2:6" ht="13.15" customHeight="1" x14ac:dyDescent="0.3">
      <c r="B9285" s="1173" t="s">
        <v>10017</v>
      </c>
      <c r="C9285" s="1206">
        <v>924798849.91664004</v>
      </c>
      <c r="D9285" s="1206">
        <v>31300605.330719925</v>
      </c>
      <c r="E9285" s="1206">
        <v>347903844.4631111</v>
      </c>
      <c r="F9285" s="1210">
        <v>1304003299.7104712</v>
      </c>
    </row>
    <row r="9286" spans="2:6" ht="13.15" customHeight="1" x14ac:dyDescent="0.3">
      <c r="B9286" s="1172" t="s">
        <v>10018</v>
      </c>
      <c r="C9286" s="1207">
        <v>6410337.9925263068</v>
      </c>
      <c r="D9286" s="1208">
        <v>265654.58075760386</v>
      </c>
      <c r="E9286" s="1207">
        <v>2132671.8173154173</v>
      </c>
      <c r="F9286" s="1211">
        <v>8808664.390599329</v>
      </c>
    </row>
    <row r="9287" spans="2:6" ht="13.15" customHeight="1" x14ac:dyDescent="0.3">
      <c r="B9287" s="1173" t="s">
        <v>10019</v>
      </c>
      <c r="C9287" s="1206">
        <v>5022123.2364128409</v>
      </c>
      <c r="D9287" s="1206">
        <v>511143.7301016234</v>
      </c>
      <c r="E9287" s="1206">
        <v>3227624.0415023407</v>
      </c>
      <c r="F9287" s="1210">
        <v>8760891.0080168061</v>
      </c>
    </row>
    <row r="9288" spans="2:6" ht="13.15" customHeight="1" x14ac:dyDescent="0.3">
      <c r="B9288" s="1172" t="s">
        <v>10020</v>
      </c>
      <c r="C9288" s="1207">
        <v>10218336.549942302</v>
      </c>
      <c r="D9288" s="1208">
        <v>791095.64394799341</v>
      </c>
      <c r="E9288" s="1207">
        <v>1998326.3964058741</v>
      </c>
      <c r="F9288" s="1211">
        <v>13007758.59029617</v>
      </c>
    </row>
    <row r="9289" spans="2:6" ht="13.15" customHeight="1" x14ac:dyDescent="0.3">
      <c r="B9289" s="1173" t="s">
        <v>10021</v>
      </c>
      <c r="C9289" s="1206">
        <v>56091822.846974716</v>
      </c>
      <c r="D9289" s="1206">
        <v>5423347.1316387709</v>
      </c>
      <c r="E9289" s="1206">
        <v>51466111.21092274</v>
      </c>
      <c r="F9289" s="1210">
        <v>112981281.18953623</v>
      </c>
    </row>
    <row r="9290" spans="2:6" ht="13.15" customHeight="1" x14ac:dyDescent="0.3">
      <c r="B9290" s="1172" t="s">
        <v>10022</v>
      </c>
      <c r="C9290" s="1207">
        <v>23335989.725370321</v>
      </c>
      <c r="D9290" s="1208">
        <v>1776288.8423185763</v>
      </c>
      <c r="E9290" s="1207">
        <v>9941794.6834403835</v>
      </c>
      <c r="F9290" s="1211">
        <v>35054073.251129285</v>
      </c>
    </row>
    <row r="9291" spans="2:6" ht="13.15" customHeight="1" x14ac:dyDescent="0.3">
      <c r="B9291" s="1173" t="s">
        <v>10023</v>
      </c>
      <c r="C9291" s="1206">
        <v>31581032.318850361</v>
      </c>
      <c r="D9291" s="1206">
        <v>2140800.475190924</v>
      </c>
      <c r="E9291" s="1206">
        <v>22305231.048296064</v>
      </c>
      <c r="F9291" s="1210">
        <v>56027063.842337348</v>
      </c>
    </row>
    <row r="9292" spans="2:6" ht="13.15" customHeight="1" x14ac:dyDescent="0.3">
      <c r="B9292" s="1172" t="s">
        <v>10024</v>
      </c>
      <c r="C9292" s="1207">
        <v>96531104.454466522</v>
      </c>
      <c r="D9292" s="1208">
        <v>6922217.0521936333</v>
      </c>
      <c r="E9292" s="1207">
        <v>60923670.494176768</v>
      </c>
      <c r="F9292" s="1211">
        <v>164376992.00083691</v>
      </c>
    </row>
    <row r="9293" spans="2:6" ht="13.15" customHeight="1" x14ac:dyDescent="0.3">
      <c r="B9293" s="1173" t="s">
        <v>10025</v>
      </c>
      <c r="C9293" s="1206">
        <v>16529955.228150709</v>
      </c>
      <c r="D9293" s="1206">
        <v>1478788.9222106985</v>
      </c>
      <c r="E9293" s="1206">
        <v>8409531.1511722356</v>
      </c>
      <c r="F9293" s="1210">
        <v>26418275.301533643</v>
      </c>
    </row>
    <row r="9294" spans="2:6" ht="13.15" customHeight="1" x14ac:dyDescent="0.3">
      <c r="B9294" s="1172" t="s">
        <v>10026</v>
      </c>
      <c r="C9294" s="1207">
        <v>6935339.0486152489</v>
      </c>
      <c r="D9294" s="1208">
        <v>397187.23073860398</v>
      </c>
      <c r="E9294" s="1207">
        <v>2264018.0584046389</v>
      </c>
      <c r="F9294" s="1211">
        <v>9596544.3377584927</v>
      </c>
    </row>
    <row r="9295" spans="2:6" ht="13.15" customHeight="1" x14ac:dyDescent="0.3">
      <c r="B9295" s="1173" t="s">
        <v>10027</v>
      </c>
      <c r="C9295" s="1206">
        <v>37123650.750532642</v>
      </c>
      <c r="D9295" s="1206">
        <v>2524956.8688820899</v>
      </c>
      <c r="E9295" s="1206">
        <v>7434191.5544852493</v>
      </c>
      <c r="F9295" s="1210">
        <v>47082799.173899978</v>
      </c>
    </row>
    <row r="9296" spans="2:6" ht="13.15" customHeight="1" x14ac:dyDescent="0.3">
      <c r="B9296" s="1172" t="s">
        <v>10028</v>
      </c>
      <c r="C9296" s="1207">
        <v>62530971.040498376</v>
      </c>
      <c r="D9296" s="1208">
        <v>3898865.8466926189</v>
      </c>
      <c r="E9296" s="1207">
        <v>34228578.733880818</v>
      </c>
      <c r="F9296" s="1211">
        <v>100658415.62107182</v>
      </c>
    </row>
    <row r="9297" spans="2:6" ht="13.15" customHeight="1" x14ac:dyDescent="0.3">
      <c r="B9297" s="1173" t="s">
        <v>10029</v>
      </c>
      <c r="C9297" s="1206">
        <v>13125299.484697456</v>
      </c>
      <c r="D9297" s="1206">
        <v>1405993.5441908296</v>
      </c>
      <c r="E9297" s="1206">
        <v>11012743.61641491</v>
      </c>
      <c r="F9297" s="1210">
        <v>25544036.645303197</v>
      </c>
    </row>
    <row r="9298" spans="2:6" ht="13.15" customHeight="1" x14ac:dyDescent="0.3">
      <c r="B9298" s="1172" t="s">
        <v>10030</v>
      </c>
      <c r="C9298" s="1207">
        <v>8600732.5157457609</v>
      </c>
      <c r="D9298" s="1208">
        <v>492019.63987757516</v>
      </c>
      <c r="E9298" s="1207">
        <v>3370798.2285837885</v>
      </c>
      <c r="F9298" s="1211">
        <v>12463550.384207124</v>
      </c>
    </row>
    <row r="9299" spans="2:6" ht="13.15" customHeight="1" x14ac:dyDescent="0.3">
      <c r="B9299" s="1173" t="s">
        <v>10031</v>
      </c>
      <c r="C9299" s="1206">
        <v>2922119.0120570729</v>
      </c>
      <c r="D9299" s="1206">
        <v>403378.98916287289</v>
      </c>
      <c r="E9299" s="1206">
        <v>190158.04062564007</v>
      </c>
      <c r="F9299" s="1210">
        <v>3515656.0418455862</v>
      </c>
    </row>
    <row r="9300" spans="2:6" ht="13.15" customHeight="1" x14ac:dyDescent="0.3">
      <c r="B9300" s="1172" t="s">
        <v>10032</v>
      </c>
      <c r="C9300" s="1207">
        <v>3663264.8462445308</v>
      </c>
      <c r="D9300" s="1208">
        <v>475147.09817144269</v>
      </c>
      <c r="E9300" s="1207">
        <v>2738214.0453856373</v>
      </c>
      <c r="F9300" s="1211">
        <v>6876625.9898016108</v>
      </c>
    </row>
    <row r="9301" spans="2:6" ht="13.15" customHeight="1" x14ac:dyDescent="0.3">
      <c r="B9301" s="1173" t="s">
        <v>10033</v>
      </c>
      <c r="C9301" s="1206">
        <v>12284205.465059517</v>
      </c>
      <c r="D9301" s="1206">
        <v>492104.07294699684</v>
      </c>
      <c r="E9301" s="1206">
        <v>4816369.7750801323</v>
      </c>
      <c r="F9301" s="1210">
        <v>17592679.313086648</v>
      </c>
    </row>
    <row r="9302" spans="2:6" ht="13.15" customHeight="1" x14ac:dyDescent="0.3">
      <c r="B9302" s="1172" t="s">
        <v>10034</v>
      </c>
      <c r="C9302" s="1207">
        <v>14137616.215475976</v>
      </c>
      <c r="D9302" s="1208">
        <v>410358.78956841218</v>
      </c>
      <c r="E9302" s="1207">
        <v>3282140.1291232626</v>
      </c>
      <c r="F9302" s="1211">
        <v>17830115.134167653</v>
      </c>
    </row>
    <row r="9303" spans="2:6" ht="13.15" customHeight="1" x14ac:dyDescent="0.3">
      <c r="B9303" s="1173" t="s">
        <v>10035</v>
      </c>
      <c r="C9303" s="1206">
        <v>20493337.7132206</v>
      </c>
      <c r="D9303" s="1206">
        <v>665993.97942129057</v>
      </c>
      <c r="E9303" s="1206">
        <v>2277512.9742335179</v>
      </c>
      <c r="F9303" s="1210">
        <v>23436844.666875411</v>
      </c>
    </row>
    <row r="9304" spans="2:6" ht="13.15" customHeight="1" x14ac:dyDescent="0.3">
      <c r="B9304" s="1172" t="s">
        <v>10036</v>
      </c>
      <c r="C9304" s="1207">
        <v>58192919.401226133</v>
      </c>
      <c r="D9304" s="1208">
        <v>1956680.0951383514</v>
      </c>
      <c r="E9304" s="1207">
        <v>22732283.689881109</v>
      </c>
      <c r="F9304" s="1211">
        <v>82881883.18624559</v>
      </c>
    </row>
    <row r="9305" spans="2:6" ht="13.15" customHeight="1" x14ac:dyDescent="0.3">
      <c r="B9305" s="1173" t="s">
        <v>10037</v>
      </c>
      <c r="C9305" s="1206">
        <v>9864967.8287048042</v>
      </c>
      <c r="D9305" s="1206">
        <v>311628.38705779932</v>
      </c>
      <c r="E9305" s="1206">
        <v>1459895.1391668459</v>
      </c>
      <c r="F9305" s="1210">
        <v>11636491.354929451</v>
      </c>
    </row>
    <row r="9306" spans="2:6" ht="13.15" customHeight="1" x14ac:dyDescent="0.3">
      <c r="B9306" s="1172" t="s">
        <v>10038</v>
      </c>
      <c r="C9306" s="1207">
        <v>17002251.36677533</v>
      </c>
      <c r="D9306" s="1208">
        <v>1174858.0166485247</v>
      </c>
      <c r="E9306" s="1207">
        <v>5001032.9892071728</v>
      </c>
      <c r="F9306" s="1211">
        <v>23178142.372631028</v>
      </c>
    </row>
    <row r="9307" spans="2:6" ht="13.15" customHeight="1" x14ac:dyDescent="0.3">
      <c r="B9307" s="1173" t="s">
        <v>10039</v>
      </c>
      <c r="C9307" s="1206">
        <v>49995802.781916998</v>
      </c>
      <c r="D9307" s="1206">
        <v>4950409.3654505331</v>
      </c>
      <c r="E9307" s="1206">
        <v>29337619.551497895</v>
      </c>
      <c r="F9307" s="1210">
        <v>84283831.698865429</v>
      </c>
    </row>
    <row r="9308" spans="2:6" ht="13.15" customHeight="1" x14ac:dyDescent="0.3">
      <c r="B9308" s="1172" t="s">
        <v>10040</v>
      </c>
      <c r="C9308" s="1207">
        <v>18600603.086561322</v>
      </c>
      <c r="D9308" s="1208">
        <v>2586733.7313424097</v>
      </c>
      <c r="E9308" s="1207">
        <v>16355473.730728637</v>
      </c>
      <c r="F9308" s="1211">
        <v>37542810.548632368</v>
      </c>
    </row>
    <row r="9309" spans="2:6" ht="13.15" customHeight="1" x14ac:dyDescent="0.3">
      <c r="B9309" s="1173" t="s">
        <v>10041</v>
      </c>
      <c r="C9309" s="1206">
        <v>22638400.545771249</v>
      </c>
      <c r="D9309" s="1206">
        <v>1414380.5624200669</v>
      </c>
      <c r="E9309" s="1206">
        <v>13074229.647742871</v>
      </c>
      <c r="F9309" s="1210">
        <v>37127010.755934186</v>
      </c>
    </row>
    <row r="9310" spans="2:6" ht="13.15" customHeight="1" x14ac:dyDescent="0.3">
      <c r="B9310" s="1172" t="s">
        <v>10042</v>
      </c>
      <c r="C9310" s="1207">
        <v>106241234.52046522</v>
      </c>
      <c r="D9310" s="1208">
        <v>5126396.026482136</v>
      </c>
      <c r="E9310" s="1207">
        <v>65515587.636977375</v>
      </c>
      <c r="F9310" s="1211">
        <v>176883218.18392473</v>
      </c>
    </row>
    <row r="9311" spans="2:6" ht="13.15" customHeight="1" x14ac:dyDescent="0.3">
      <c r="B9311" s="1173" t="s">
        <v>10043</v>
      </c>
      <c r="C9311" s="1206">
        <v>97835482.89109005</v>
      </c>
      <c r="D9311" s="1206">
        <v>4899130.3479549997</v>
      </c>
      <c r="E9311" s="1206">
        <v>141937980.24807262</v>
      </c>
      <c r="F9311" s="1210">
        <v>244672593.48711768</v>
      </c>
    </row>
    <row r="9312" spans="2:6" ht="13.15" customHeight="1" x14ac:dyDescent="0.3">
      <c r="B9312" s="1172" t="s">
        <v>10044</v>
      </c>
      <c r="C9312" s="1207">
        <v>206596859.02201909</v>
      </c>
      <c r="D9312" s="1208">
        <v>10479016.390301874</v>
      </c>
      <c r="E9312" s="1207">
        <v>201397796.87937093</v>
      </c>
      <c r="F9312" s="1211">
        <v>418473672.2916919</v>
      </c>
    </row>
    <row r="9313" spans="2:6" ht="13.15" customHeight="1" x14ac:dyDescent="0.3">
      <c r="B9313" s="1173" t="s">
        <v>10045</v>
      </c>
      <c r="C9313" s="1206">
        <v>101613715.45885003</v>
      </c>
      <c r="D9313" s="1206">
        <v>6449631.0904613184</v>
      </c>
      <c r="E9313" s="1206">
        <v>39421326.624997854</v>
      </c>
      <c r="F9313" s="1210">
        <v>147484673.17430919</v>
      </c>
    </row>
    <row r="9314" spans="2:6" ht="13.15" customHeight="1" x14ac:dyDescent="0.3">
      <c r="B9314" s="1172" t="s">
        <v>10046</v>
      </c>
      <c r="C9314" s="1207">
        <v>27465269.813339576</v>
      </c>
      <c r="D9314" s="1208">
        <v>1041059.7459713708</v>
      </c>
      <c r="E9314" s="1207">
        <v>1431371.4330729998</v>
      </c>
      <c r="F9314" s="1211">
        <v>29937700.992383946</v>
      </c>
    </row>
    <row r="9315" spans="2:6" ht="13.15" customHeight="1" x14ac:dyDescent="0.3">
      <c r="B9315" s="1173" t="s">
        <v>10047</v>
      </c>
      <c r="C9315" s="1206">
        <v>46750081.038278446</v>
      </c>
      <c r="D9315" s="1206">
        <v>2328621.8381198221</v>
      </c>
      <c r="E9315" s="1206">
        <v>67933077.389732525</v>
      </c>
      <c r="F9315" s="1210">
        <v>117011780.26613079</v>
      </c>
    </row>
    <row r="9316" spans="2:6" ht="13.15" customHeight="1" x14ac:dyDescent="0.3">
      <c r="B9316" s="1172" t="s">
        <v>10048</v>
      </c>
      <c r="C9316" s="1207">
        <v>37385809.925484747</v>
      </c>
      <c r="D9316" s="1208">
        <v>2064444.8360771008</v>
      </c>
      <c r="E9316" s="1207">
        <v>13219558.149439353</v>
      </c>
      <c r="F9316" s="1211">
        <v>52669812.911001205</v>
      </c>
    </row>
    <row r="9317" spans="2:6" ht="13.15" customHeight="1" x14ac:dyDescent="0.3">
      <c r="B9317" s="1173" t="s">
        <v>10049</v>
      </c>
      <c r="C9317" s="1206">
        <v>49634378.127699241</v>
      </c>
      <c r="D9317" s="1206">
        <v>1793555.4050153438</v>
      </c>
      <c r="E9317" s="1206">
        <v>5987261.7362701511</v>
      </c>
      <c r="F9317" s="1210">
        <v>57415195.268984735</v>
      </c>
    </row>
    <row r="9318" spans="2:6" ht="13.15" customHeight="1" x14ac:dyDescent="0.3">
      <c r="B9318" s="1172" t="s">
        <v>10050</v>
      </c>
      <c r="C9318" s="1207">
        <v>15889167.203124598</v>
      </c>
      <c r="D9318" s="1208">
        <v>870645.66752161016</v>
      </c>
      <c r="E9318" s="1207">
        <v>5578915.8659136649</v>
      </c>
      <c r="F9318" s="1211">
        <v>22338728.736559875</v>
      </c>
    </row>
    <row r="9319" spans="2:6" ht="13.15" customHeight="1" x14ac:dyDescent="0.3">
      <c r="B9319" s="1173" t="s">
        <v>10051</v>
      </c>
      <c r="C9319" s="1206">
        <v>33624098.847396225</v>
      </c>
      <c r="D9319" s="1206">
        <v>1364565.0514611769</v>
      </c>
      <c r="E9319" s="1206">
        <v>11225389.904131681</v>
      </c>
      <c r="F9319" s="1210">
        <v>46214053.802989081</v>
      </c>
    </row>
    <row r="9320" spans="2:6" ht="13.15" customHeight="1" x14ac:dyDescent="0.3">
      <c r="B9320" s="1172" t="s">
        <v>10052</v>
      </c>
      <c r="C9320" s="1207">
        <v>16866256.294768937</v>
      </c>
      <c r="D9320" s="1208">
        <v>1511731.8914634557</v>
      </c>
      <c r="E9320" s="1207">
        <v>7055851.1411885219</v>
      </c>
      <c r="F9320" s="1211">
        <v>25433839.327420913</v>
      </c>
    </row>
    <row r="9321" spans="2:6" ht="13.15" customHeight="1" x14ac:dyDescent="0.3">
      <c r="B9321" s="1173" t="s">
        <v>10053</v>
      </c>
      <c r="C9321" s="1206">
        <v>95782721.934720412</v>
      </c>
      <c r="D9321" s="1206">
        <v>6093407.9705705484</v>
      </c>
      <c r="E9321" s="1206">
        <v>145477374.73540136</v>
      </c>
      <c r="F9321" s="1210">
        <v>247353504.64069232</v>
      </c>
    </row>
    <row r="9322" spans="2:6" ht="13.15" customHeight="1" x14ac:dyDescent="0.3">
      <c r="B9322" s="1172" t="s">
        <v>10054</v>
      </c>
      <c r="C9322" s="1207">
        <v>31379907.07681682</v>
      </c>
      <c r="D9322" s="1208">
        <v>579182.71187739517</v>
      </c>
      <c r="E9322" s="1207">
        <v>1784460.3403256086</v>
      </c>
      <c r="F9322" s="1211">
        <v>33743550.129019819</v>
      </c>
    </row>
    <row r="9323" spans="2:6" ht="13.15" customHeight="1" x14ac:dyDescent="0.3">
      <c r="B9323" s="1173" t="s">
        <v>10055</v>
      </c>
      <c r="C9323" s="1206">
        <v>137723001.36004984</v>
      </c>
      <c r="D9323" s="1206">
        <v>3194314.0989020164</v>
      </c>
      <c r="E9323" s="1206">
        <v>37461035.642923824</v>
      </c>
      <c r="F9323" s="1210">
        <v>178378351.10187569</v>
      </c>
    </row>
    <row r="9324" spans="2:6" ht="13.15" customHeight="1" x14ac:dyDescent="0.3">
      <c r="B9324" s="1172" t="s">
        <v>10056</v>
      </c>
      <c r="C9324" s="1207">
        <v>16501418.109627284</v>
      </c>
      <c r="D9324" s="1208">
        <v>1533206.0354530797</v>
      </c>
      <c r="E9324" s="1207">
        <v>9923718.39609164</v>
      </c>
      <c r="F9324" s="1211">
        <v>27958342.541172005</v>
      </c>
    </row>
    <row r="9325" spans="2:6" ht="13.15" customHeight="1" x14ac:dyDescent="0.3">
      <c r="B9325" s="1173" t="s">
        <v>10057</v>
      </c>
      <c r="C9325" s="1206">
        <v>6445429.0904235383</v>
      </c>
      <c r="D9325" s="1206">
        <v>339280.2172934541</v>
      </c>
      <c r="E9325" s="1206">
        <v>1183980.7613889282</v>
      </c>
      <c r="F9325" s="1210">
        <v>7968690.0691059213</v>
      </c>
    </row>
    <row r="9326" spans="2:6" ht="13.15" customHeight="1" x14ac:dyDescent="0.3">
      <c r="B9326" s="1172" t="s">
        <v>10058</v>
      </c>
      <c r="C9326" s="1207">
        <v>101741518.05663915</v>
      </c>
      <c r="D9326" s="1208">
        <v>1190252.9796397744</v>
      </c>
      <c r="E9326" s="1207">
        <v>10485131.632024951</v>
      </c>
      <c r="F9326" s="1211">
        <v>113416902.66830388</v>
      </c>
    </row>
    <row r="9327" spans="2:6" ht="13.15" customHeight="1" x14ac:dyDescent="0.3">
      <c r="B9327" s="1173" t="s">
        <v>10059</v>
      </c>
      <c r="C9327" s="1206">
        <v>16303842.93975454</v>
      </c>
      <c r="D9327" s="1206">
        <v>294601.05139106029</v>
      </c>
      <c r="E9327" s="1206">
        <v>1527245.6156317187</v>
      </c>
      <c r="F9327" s="1210">
        <v>18125689.606777318</v>
      </c>
    </row>
    <row r="9328" spans="2:6" ht="13.15" customHeight="1" x14ac:dyDescent="0.3">
      <c r="B9328" s="1172" t="s">
        <v>10060</v>
      </c>
      <c r="C9328" s="1207">
        <v>33233317.827233274</v>
      </c>
      <c r="D9328" s="1208">
        <v>1450574.2048455647</v>
      </c>
      <c r="E9328" s="1207">
        <v>11451094.943831159</v>
      </c>
      <c r="F9328" s="1211">
        <v>46134986.975910001</v>
      </c>
    </row>
    <row r="9329" spans="2:6" ht="13.15" customHeight="1" x14ac:dyDescent="0.3">
      <c r="B9329" s="1173" t="s">
        <v>10061</v>
      </c>
      <c r="C9329" s="1206">
        <v>25888764.69146625</v>
      </c>
      <c r="D9329" s="1206">
        <v>599840.66952927352</v>
      </c>
      <c r="E9329" s="1206">
        <v>4094662.4028942082</v>
      </c>
      <c r="F9329" s="1210">
        <v>30583267.76388973</v>
      </c>
    </row>
    <row r="9330" spans="2:6" ht="13.15" customHeight="1" x14ac:dyDescent="0.3">
      <c r="B9330" s="1172" t="s">
        <v>10062</v>
      </c>
      <c r="C9330" s="1207">
        <v>260111.05639777231</v>
      </c>
      <c r="D9330" s="1208">
        <v>0</v>
      </c>
      <c r="E9330" s="1207">
        <v>0</v>
      </c>
      <c r="F9330" s="1211">
        <v>260111.05639777231</v>
      </c>
    </row>
    <row r="9331" spans="2:6" ht="13.15" customHeight="1" x14ac:dyDescent="0.3">
      <c r="B9331" s="1173" t="s">
        <v>10063</v>
      </c>
      <c r="C9331" s="1206">
        <v>47926383.794638984</v>
      </c>
      <c r="D9331" s="1206">
        <v>1068950.8032370543</v>
      </c>
      <c r="E9331" s="1206">
        <v>4818097.2277306765</v>
      </c>
      <c r="F9331" s="1210">
        <v>53813431.825606711</v>
      </c>
    </row>
    <row r="9332" spans="2:6" ht="13.15" customHeight="1" x14ac:dyDescent="0.3">
      <c r="B9332" s="1172" t="s">
        <v>10064</v>
      </c>
      <c r="C9332" s="1207">
        <v>32994507.203800373</v>
      </c>
      <c r="D9332" s="1208">
        <v>633276.16502032487</v>
      </c>
      <c r="E9332" s="1207">
        <v>4598900.822799121</v>
      </c>
      <c r="F9332" s="1211">
        <v>38226684.191619821</v>
      </c>
    </row>
    <row r="9333" spans="2:6" ht="13.15" customHeight="1" x14ac:dyDescent="0.3">
      <c r="B9333" s="1173" t="s">
        <v>10065</v>
      </c>
      <c r="C9333" s="1206">
        <v>369361659.78070849</v>
      </c>
      <c r="D9333" s="1206">
        <v>12704573.595014099</v>
      </c>
      <c r="E9333" s="1206">
        <v>115690347.20464906</v>
      </c>
      <c r="F9333" s="1210">
        <v>497756580.58037162</v>
      </c>
    </row>
    <row r="9334" spans="2:6" ht="13.15" customHeight="1" x14ac:dyDescent="0.3">
      <c r="B9334" s="1172" t="s">
        <v>10066</v>
      </c>
      <c r="C9334" s="1207">
        <v>52697271.155056097</v>
      </c>
      <c r="D9334" s="1208">
        <v>1633695.4602433129</v>
      </c>
      <c r="E9334" s="1207">
        <v>21069154.333931394</v>
      </c>
      <c r="F9334" s="1211">
        <v>75400120.949230805</v>
      </c>
    </row>
    <row r="9335" spans="2:6" ht="13.15" customHeight="1" x14ac:dyDescent="0.3">
      <c r="B9335" s="1173" t="s">
        <v>10067</v>
      </c>
      <c r="C9335" s="1206">
        <v>74842621.294185653</v>
      </c>
      <c r="D9335" s="1206">
        <v>1493508.4206465741</v>
      </c>
      <c r="E9335" s="1206">
        <v>15657675.193854248</v>
      </c>
      <c r="F9335" s="1210">
        <v>91993804.908686474</v>
      </c>
    </row>
    <row r="9336" spans="2:6" ht="13.15" customHeight="1" x14ac:dyDescent="0.3">
      <c r="B9336" s="1172" t="s">
        <v>10068</v>
      </c>
      <c r="C9336" s="1207">
        <v>33347193.218853094</v>
      </c>
      <c r="D9336" s="1208">
        <v>1441793.1656256933</v>
      </c>
      <c r="E9336" s="1207">
        <v>13637974.1506496</v>
      </c>
      <c r="F9336" s="1211">
        <v>48426960.535128385</v>
      </c>
    </row>
    <row r="9337" spans="2:6" ht="13.15" customHeight="1" x14ac:dyDescent="0.3">
      <c r="B9337" s="1173" t="s">
        <v>10069</v>
      </c>
      <c r="C9337" s="1206">
        <v>95003890.719133675</v>
      </c>
      <c r="D9337" s="1206">
        <v>2199959.9124991647</v>
      </c>
      <c r="E9337" s="1206">
        <v>24798282.569954146</v>
      </c>
      <c r="F9337" s="1210">
        <v>122002133.20158698</v>
      </c>
    </row>
    <row r="9338" spans="2:6" ht="13.15" customHeight="1" x14ac:dyDescent="0.3">
      <c r="B9338" s="1172" t="s">
        <v>10070</v>
      </c>
      <c r="C9338" s="1207">
        <v>62946192.942076139</v>
      </c>
      <c r="D9338" s="1208">
        <v>3013711.763408687</v>
      </c>
      <c r="E9338" s="1207">
        <v>20907665.991670378</v>
      </c>
      <c r="F9338" s="1211">
        <v>86867570.697155207</v>
      </c>
    </row>
    <row r="9339" spans="2:6" ht="13.15" customHeight="1" x14ac:dyDescent="0.3">
      <c r="B9339" s="1173" t="s">
        <v>10071</v>
      </c>
      <c r="C9339" s="1206">
        <v>30081809.537093122</v>
      </c>
      <c r="D9339" s="1206">
        <v>754564.26924480812</v>
      </c>
      <c r="E9339" s="1206">
        <v>5425801.5994358771</v>
      </c>
      <c r="F9339" s="1210">
        <v>36262175.405773804</v>
      </c>
    </row>
    <row r="9340" spans="2:6" ht="13.15" customHeight="1" x14ac:dyDescent="0.3">
      <c r="B9340" s="1172" t="s">
        <v>10072</v>
      </c>
      <c r="C9340" s="1207">
        <v>64881801.517139025</v>
      </c>
      <c r="D9340" s="1208">
        <v>1667398.3271208676</v>
      </c>
      <c r="E9340" s="1207">
        <v>18785613.796436541</v>
      </c>
      <c r="F9340" s="1211">
        <v>85334813.640696436</v>
      </c>
    </row>
    <row r="9341" spans="2:6" ht="13.15" customHeight="1" x14ac:dyDescent="0.3">
      <c r="B9341" s="1173" t="s">
        <v>10073</v>
      </c>
      <c r="C9341" s="1206">
        <v>50455400.585504882</v>
      </c>
      <c r="D9341" s="1206">
        <v>1810385.7301867651</v>
      </c>
      <c r="E9341" s="1206">
        <v>10434552.041590517</v>
      </c>
      <c r="F9341" s="1210">
        <v>62700338.357282169</v>
      </c>
    </row>
    <row r="9342" spans="2:6" ht="13.15" customHeight="1" x14ac:dyDescent="0.3">
      <c r="B9342" s="1172" t="s">
        <v>10074</v>
      </c>
      <c r="C9342" s="1207">
        <v>64125636.146886617</v>
      </c>
      <c r="D9342" s="1208">
        <v>1730835.7066131483</v>
      </c>
      <c r="E9342" s="1207">
        <v>8877046.5575440824</v>
      </c>
      <c r="F9342" s="1211">
        <v>74733518.411043853</v>
      </c>
    </row>
    <row r="9343" spans="2:6" ht="13.15" customHeight="1" x14ac:dyDescent="0.3">
      <c r="B9343" s="1173" t="s">
        <v>10075</v>
      </c>
      <c r="C9343" s="1206">
        <v>31297709.252170376</v>
      </c>
      <c r="D9343" s="1206">
        <v>1926030.8909382222</v>
      </c>
      <c r="E9343" s="1206">
        <v>13322234.326504068</v>
      </c>
      <c r="F9343" s="1210">
        <v>46545974.469612665</v>
      </c>
    </row>
    <row r="9344" spans="2:6" ht="13.15" customHeight="1" x14ac:dyDescent="0.3">
      <c r="B9344" s="1172" t="s">
        <v>10076</v>
      </c>
      <c r="C9344" s="1207">
        <v>7994352.8824321087</v>
      </c>
      <c r="D9344" s="1208">
        <v>169119.43805195903</v>
      </c>
      <c r="E9344" s="1207">
        <v>979869.56583426415</v>
      </c>
      <c r="F9344" s="1211">
        <v>9143341.8863183316</v>
      </c>
    </row>
    <row r="9345" spans="2:6" ht="13.15" customHeight="1" x14ac:dyDescent="0.3">
      <c r="B9345" s="1173" t="s">
        <v>10077</v>
      </c>
      <c r="C9345" s="1206">
        <v>28885162.136426419</v>
      </c>
      <c r="D9345" s="1206">
        <v>870519.01791747729</v>
      </c>
      <c r="E9345" s="1206">
        <v>10846706.031533824</v>
      </c>
      <c r="F9345" s="1210">
        <v>40602387.185877718</v>
      </c>
    </row>
    <row r="9346" spans="2:6" ht="13.15" customHeight="1" x14ac:dyDescent="0.3">
      <c r="B9346" s="1172" t="s">
        <v>10078</v>
      </c>
      <c r="C9346" s="1207">
        <v>13095123.871330582</v>
      </c>
      <c r="D9346" s="1208">
        <v>494538.55978199362</v>
      </c>
      <c r="E9346" s="1207">
        <v>2017280.4608448583</v>
      </c>
      <c r="F9346" s="1211">
        <v>15606942.891957432</v>
      </c>
    </row>
    <row r="9347" spans="2:6" ht="13.15" customHeight="1" x14ac:dyDescent="0.3">
      <c r="B9347" s="1173" t="s">
        <v>10079</v>
      </c>
      <c r="C9347" s="1206">
        <v>62222387.844981857</v>
      </c>
      <c r="D9347" s="1206">
        <v>1297356.3282013871</v>
      </c>
      <c r="E9347" s="1206">
        <v>6199388.8898587069</v>
      </c>
      <c r="F9347" s="1210">
        <v>69719133.063041955</v>
      </c>
    </row>
    <row r="9348" spans="2:6" ht="13.15" customHeight="1" x14ac:dyDescent="0.3">
      <c r="B9348" s="1172" t="s">
        <v>10080</v>
      </c>
      <c r="C9348" s="1207">
        <v>146892428.12770987</v>
      </c>
      <c r="D9348" s="1208">
        <v>5171455.1411969271</v>
      </c>
      <c r="E9348" s="1207">
        <v>88970447.807907432</v>
      </c>
      <c r="F9348" s="1211">
        <v>241034331.07681423</v>
      </c>
    </row>
    <row r="9349" spans="2:6" ht="13.15" customHeight="1" x14ac:dyDescent="0.3">
      <c r="B9349" s="1173" t="s">
        <v>10081</v>
      </c>
      <c r="C9349" s="1206">
        <v>111786310.69441268</v>
      </c>
      <c r="D9349" s="1206">
        <v>4043218.2510475041</v>
      </c>
      <c r="E9349" s="1206">
        <v>56433009.41432222</v>
      </c>
      <c r="F9349" s="1210">
        <v>172262538.3597824</v>
      </c>
    </row>
    <row r="9350" spans="2:6" ht="13.15" customHeight="1" x14ac:dyDescent="0.3">
      <c r="B9350" s="1172" t="s">
        <v>10082</v>
      </c>
      <c r="C9350" s="1207">
        <v>44777060.164290078</v>
      </c>
      <c r="D9350" s="1208">
        <v>1623324.264882664</v>
      </c>
      <c r="E9350" s="1207">
        <v>20140973.678515442</v>
      </c>
      <c r="F9350" s="1211">
        <v>66541358.107688181</v>
      </c>
    </row>
    <row r="9351" spans="2:6" ht="13.15" customHeight="1" x14ac:dyDescent="0.3">
      <c r="B9351" s="1173" t="s">
        <v>10083</v>
      </c>
      <c r="C9351" s="1206">
        <v>85661329.663015679</v>
      </c>
      <c r="D9351" s="1206">
        <v>2715789.6779537015</v>
      </c>
      <c r="E9351" s="1206">
        <v>19926203.9996619</v>
      </c>
      <c r="F9351" s="1210">
        <v>108303323.34063128</v>
      </c>
    </row>
    <row r="9352" spans="2:6" ht="13.15" customHeight="1" x14ac:dyDescent="0.3">
      <c r="B9352" s="1172" t="s">
        <v>10084</v>
      </c>
      <c r="C9352" s="1207">
        <v>29254096.558676701</v>
      </c>
      <c r="D9352" s="1208">
        <v>2267210.8522936655</v>
      </c>
      <c r="E9352" s="1207">
        <v>31515503.959026217</v>
      </c>
      <c r="F9352" s="1211">
        <v>63036811.369996585</v>
      </c>
    </row>
    <row r="9353" spans="2:6" ht="13.15" customHeight="1" x14ac:dyDescent="0.3">
      <c r="B9353" s="1173" t="s">
        <v>10085</v>
      </c>
      <c r="C9353" s="1206">
        <v>44226662.438127674</v>
      </c>
      <c r="D9353" s="1206">
        <v>1191829.0636023155</v>
      </c>
      <c r="E9353" s="1206">
        <v>32631820.611424975</v>
      </c>
      <c r="F9353" s="1210">
        <v>78050312.113154963</v>
      </c>
    </row>
    <row r="9354" spans="2:6" ht="13.15" customHeight="1" x14ac:dyDescent="0.3">
      <c r="B9354" s="1172" t="s">
        <v>10086</v>
      </c>
      <c r="C9354" s="1207">
        <v>33211880.853031464</v>
      </c>
      <c r="D9354" s="1208">
        <v>935265.1099857972</v>
      </c>
      <c r="E9354" s="1207">
        <v>24420182.0126177</v>
      </c>
      <c r="F9354" s="1211">
        <v>58567327.975634962</v>
      </c>
    </row>
    <row r="9355" spans="2:6" ht="13.15" customHeight="1" x14ac:dyDescent="0.3">
      <c r="B9355" s="1173" t="s">
        <v>10087</v>
      </c>
      <c r="C9355" s="1206">
        <v>29913863.815639444</v>
      </c>
      <c r="D9355" s="1206">
        <v>1064011.4686758765</v>
      </c>
      <c r="E9355" s="1206">
        <v>9798819.1375897992</v>
      </c>
      <c r="F9355" s="1210">
        <v>40776694.421905123</v>
      </c>
    </row>
    <row r="9356" spans="2:6" ht="13.15" customHeight="1" x14ac:dyDescent="0.3">
      <c r="B9356" s="1172" t="s">
        <v>10088</v>
      </c>
      <c r="C9356" s="1207">
        <v>12152306.630161747</v>
      </c>
      <c r="D9356" s="1208">
        <v>285805.93999295123</v>
      </c>
      <c r="E9356" s="1207">
        <v>3625264.5123257013</v>
      </c>
      <c r="F9356" s="1211">
        <v>16063377.082480401</v>
      </c>
    </row>
    <row r="9357" spans="2:6" ht="13.15" customHeight="1" x14ac:dyDescent="0.3">
      <c r="B9357" s="1173" t="s">
        <v>10089</v>
      </c>
      <c r="C9357" s="1206">
        <v>32202294.946992025</v>
      </c>
      <c r="D9357" s="1206">
        <v>1100767.9982308538</v>
      </c>
      <c r="E9357" s="1206">
        <v>11731601.478371767</v>
      </c>
      <c r="F9357" s="1210">
        <v>45034664.423594646</v>
      </c>
    </row>
    <row r="9358" spans="2:6" ht="13.15" customHeight="1" x14ac:dyDescent="0.3">
      <c r="B9358" s="1172" t="s">
        <v>10090</v>
      </c>
      <c r="C9358" s="1207">
        <v>80043203.927297682</v>
      </c>
      <c r="D9358" s="1208">
        <v>3387131.0851050401</v>
      </c>
      <c r="E9358" s="1207">
        <v>26860068.873057626</v>
      </c>
      <c r="F9358" s="1211">
        <v>110290403.88546035</v>
      </c>
    </row>
    <row r="9359" spans="2:6" ht="13.15" customHeight="1" x14ac:dyDescent="0.3">
      <c r="B9359" s="1173" t="s">
        <v>10091</v>
      </c>
      <c r="C9359" s="1206">
        <v>5804914.1478713341</v>
      </c>
      <c r="D9359" s="1206">
        <v>152303.1850587746</v>
      </c>
      <c r="E9359" s="1206">
        <v>31222653.738634918</v>
      </c>
      <c r="F9359" s="1210">
        <v>37179871.071565025</v>
      </c>
    </row>
    <row r="9360" spans="2:6" ht="13.15" customHeight="1" x14ac:dyDescent="0.3">
      <c r="B9360" s="1172" t="s">
        <v>10092</v>
      </c>
      <c r="C9360" s="1207">
        <v>949555278.1300447</v>
      </c>
      <c r="D9360" s="1208">
        <v>16757543.865579827</v>
      </c>
      <c r="E9360" s="1207">
        <v>179035277.29217005</v>
      </c>
      <c r="F9360" s="1211">
        <v>1145348099.2877946</v>
      </c>
    </row>
    <row r="9361" spans="2:6" ht="13.15" customHeight="1" x14ac:dyDescent="0.3">
      <c r="B9361" s="1173" t="s">
        <v>10093</v>
      </c>
      <c r="C9361" s="1206">
        <v>64650910.285449438</v>
      </c>
      <c r="D9361" s="1206">
        <v>1804433.1987925249</v>
      </c>
      <c r="E9361" s="1206">
        <v>12322627.807422768</v>
      </c>
      <c r="F9361" s="1210">
        <v>78777971.291664734</v>
      </c>
    </row>
    <row r="9362" spans="2:6" ht="13.15" customHeight="1" x14ac:dyDescent="0.3">
      <c r="B9362" s="1172" t="s">
        <v>10094</v>
      </c>
      <c r="C9362" s="1207">
        <v>455853296.70564282</v>
      </c>
      <c r="D9362" s="1208">
        <v>6365732.7638124796</v>
      </c>
      <c r="E9362" s="1207">
        <v>42740157.38098193</v>
      </c>
      <c r="F9362" s="1211">
        <v>504959186.85043722</v>
      </c>
    </row>
    <row r="9363" spans="2:6" ht="13.15" customHeight="1" x14ac:dyDescent="0.3">
      <c r="B9363" s="1173" t="s">
        <v>10095</v>
      </c>
      <c r="C9363" s="1206">
        <v>8224015.2429890912</v>
      </c>
      <c r="D9363" s="1206">
        <v>811852.10684753011</v>
      </c>
      <c r="E9363" s="1206">
        <v>5130393.6424161233</v>
      </c>
      <c r="F9363" s="1210">
        <v>14166260.992252745</v>
      </c>
    </row>
    <row r="9364" spans="2:6" ht="13.15" customHeight="1" x14ac:dyDescent="0.3">
      <c r="B9364" s="1172" t="s">
        <v>10096</v>
      </c>
      <c r="C9364" s="1207">
        <v>162889189.82555443</v>
      </c>
      <c r="D9364" s="1208">
        <v>3067439.3399174563</v>
      </c>
      <c r="E9364" s="1207">
        <v>16719648.369348885</v>
      </c>
      <c r="F9364" s="1211">
        <v>182676277.53482077</v>
      </c>
    </row>
    <row r="9365" spans="2:6" ht="13.15" customHeight="1" x14ac:dyDescent="0.3">
      <c r="B9365" s="1173" t="s">
        <v>10097</v>
      </c>
      <c r="C9365" s="1206">
        <v>92414113.077823043</v>
      </c>
      <c r="D9365" s="1206">
        <v>1969471.7051557612</v>
      </c>
      <c r="E9365" s="1206">
        <v>23937885.392519258</v>
      </c>
      <c r="F9365" s="1210">
        <v>118321470.17549807</v>
      </c>
    </row>
    <row r="9366" spans="2:6" ht="13.15" customHeight="1" x14ac:dyDescent="0.3">
      <c r="B9366" s="1172" t="s">
        <v>10098</v>
      </c>
      <c r="C9366" s="1207">
        <v>131443196.79005176</v>
      </c>
      <c r="D9366" s="1208">
        <v>3490266.079403827</v>
      </c>
      <c r="E9366" s="1207">
        <v>55983969.30839511</v>
      </c>
      <c r="F9366" s="1211">
        <v>190917432.17785069</v>
      </c>
    </row>
    <row r="9367" spans="2:6" ht="13.15" customHeight="1" x14ac:dyDescent="0.3">
      <c r="B9367" s="1173" t="s">
        <v>10099</v>
      </c>
      <c r="C9367" s="1206">
        <v>93695962.210349232</v>
      </c>
      <c r="D9367" s="1206">
        <v>1270788.0556899796</v>
      </c>
      <c r="E9367" s="1206">
        <v>28824289.777804919</v>
      </c>
      <c r="F9367" s="1210">
        <v>123791040.04384413</v>
      </c>
    </row>
    <row r="9368" spans="2:6" ht="13.15" customHeight="1" x14ac:dyDescent="0.3">
      <c r="B9368" s="1172" t="s">
        <v>10100</v>
      </c>
      <c r="C9368" s="1207">
        <v>374489465.93452382</v>
      </c>
      <c r="D9368" s="1208">
        <v>4261534.0242159255</v>
      </c>
      <c r="E9368" s="1207">
        <v>22026347.909962222</v>
      </c>
      <c r="F9368" s="1211">
        <v>400777347.86870199</v>
      </c>
    </row>
    <row r="9369" spans="2:6" ht="13.15" customHeight="1" x14ac:dyDescent="0.3">
      <c r="B9369" s="1173" t="s">
        <v>10101</v>
      </c>
      <c r="C9369" s="1206">
        <v>71819734.849256411</v>
      </c>
      <c r="D9369" s="1206">
        <v>1790712.8250114734</v>
      </c>
      <c r="E9369" s="1206">
        <v>12147614.845500503</v>
      </c>
      <c r="F9369" s="1210">
        <v>85758062.519768387</v>
      </c>
    </row>
    <row r="9370" spans="2:6" ht="13.15" customHeight="1" x14ac:dyDescent="0.3">
      <c r="B9370" s="1172" t="s">
        <v>10102</v>
      </c>
      <c r="C9370" s="1207">
        <v>64673985.754494704</v>
      </c>
      <c r="D9370" s="1208">
        <v>2691613.6757425796</v>
      </c>
      <c r="E9370" s="1207">
        <v>31204207.641810935</v>
      </c>
      <c r="F9370" s="1211">
        <v>98569807.072048217</v>
      </c>
    </row>
    <row r="9371" spans="2:6" ht="13.15" customHeight="1" x14ac:dyDescent="0.3">
      <c r="B9371" s="1173" t="s">
        <v>10103</v>
      </c>
      <c r="C9371" s="1206">
        <v>20581543.352293018</v>
      </c>
      <c r="D9371" s="1206">
        <v>676505.8965643103</v>
      </c>
      <c r="E9371" s="1206">
        <v>3857800.3793808823</v>
      </c>
      <c r="F9371" s="1210">
        <v>25115849.628238209</v>
      </c>
    </row>
    <row r="9372" spans="2:6" ht="13.15" customHeight="1" x14ac:dyDescent="0.3">
      <c r="B9372" s="1172" t="s">
        <v>10104</v>
      </c>
      <c r="C9372" s="1207">
        <v>34823477.072802007</v>
      </c>
      <c r="D9372" s="1208">
        <v>943131.45762026589</v>
      </c>
      <c r="E9372" s="1207">
        <v>6795194.1400690908</v>
      </c>
      <c r="F9372" s="1211">
        <v>42561802.67049136</v>
      </c>
    </row>
    <row r="9373" spans="2:6" ht="13.15" customHeight="1" x14ac:dyDescent="0.3">
      <c r="B9373" s="1173" t="s">
        <v>10105</v>
      </c>
      <c r="C9373" s="1206">
        <v>17905608.190464389</v>
      </c>
      <c r="D9373" s="1206">
        <v>1112532.3392369647</v>
      </c>
      <c r="E9373" s="1206">
        <v>2845949.6885323063</v>
      </c>
      <c r="F9373" s="1210">
        <v>21864090.21823366</v>
      </c>
    </row>
    <row r="9374" spans="2:6" ht="13.15" customHeight="1" x14ac:dyDescent="0.3">
      <c r="B9374" s="1172" t="s">
        <v>10106</v>
      </c>
      <c r="C9374" s="1207">
        <v>17441231.44358312</v>
      </c>
      <c r="D9374" s="1208">
        <v>283132.22612792603</v>
      </c>
      <c r="E9374" s="1207">
        <v>859106.86211226671</v>
      </c>
      <c r="F9374" s="1211">
        <v>18583470.531823311</v>
      </c>
    </row>
    <row r="9375" spans="2:6" ht="13.15" customHeight="1" x14ac:dyDescent="0.3">
      <c r="B9375" s="1173" t="s">
        <v>10107</v>
      </c>
      <c r="C9375" s="1206">
        <v>40136842.767638206</v>
      </c>
      <c r="D9375" s="1206">
        <v>1149063.7139401499</v>
      </c>
      <c r="E9375" s="1206">
        <v>4991401.6079287315</v>
      </c>
      <c r="F9375" s="1210">
        <v>46277308.089507088</v>
      </c>
    </row>
    <row r="9376" spans="2:6" ht="13.15" customHeight="1" x14ac:dyDescent="0.3">
      <c r="B9376" s="1172" t="s">
        <v>10108</v>
      </c>
      <c r="C9376" s="1207">
        <v>59059000.467226684</v>
      </c>
      <c r="D9376" s="1208">
        <v>1544435.6336861849</v>
      </c>
      <c r="E9376" s="1207">
        <v>6086292.0924920784</v>
      </c>
      <c r="F9376" s="1211">
        <v>66689728.19340495</v>
      </c>
    </row>
    <row r="9377" spans="2:6" ht="13.15" customHeight="1" x14ac:dyDescent="0.3">
      <c r="B9377" s="1173" t="s">
        <v>10109</v>
      </c>
      <c r="C9377" s="1206">
        <v>33736881.909120396</v>
      </c>
      <c r="D9377" s="1206">
        <v>1213767.5894737595</v>
      </c>
      <c r="E9377" s="1206">
        <v>22796766.732562404</v>
      </c>
      <c r="F9377" s="1210">
        <v>57747416.231156558</v>
      </c>
    </row>
    <row r="9378" spans="2:6" ht="13.15" customHeight="1" x14ac:dyDescent="0.3">
      <c r="B9378" s="1172" t="s">
        <v>10110</v>
      </c>
      <c r="C9378" s="1207">
        <v>84382.4844377025</v>
      </c>
      <c r="D9378" s="1208">
        <v>16605.170319629866</v>
      </c>
      <c r="E9378" s="1207">
        <v>0</v>
      </c>
      <c r="F9378" s="1211">
        <v>100987.65475733236</v>
      </c>
    </row>
    <row r="9379" spans="2:6" ht="13.15" customHeight="1" x14ac:dyDescent="0.3">
      <c r="B9379" s="1173" t="s">
        <v>10111</v>
      </c>
      <c r="C9379" s="1206">
        <v>24404288.363300074</v>
      </c>
      <c r="D9379" s="1206">
        <v>671665.06725079136</v>
      </c>
      <c r="E9379" s="1206">
        <v>4859217.0738444813</v>
      </c>
      <c r="F9379" s="1210">
        <v>29935170.504395347</v>
      </c>
    </row>
    <row r="9380" spans="2:6" ht="13.15" customHeight="1" x14ac:dyDescent="0.3">
      <c r="B9380" s="1172" t="s">
        <v>10112</v>
      </c>
      <c r="C9380" s="1207">
        <v>238746449.05154675</v>
      </c>
      <c r="D9380" s="1208">
        <v>10987078.313369598</v>
      </c>
      <c r="E9380" s="1207">
        <v>108757755.62973481</v>
      </c>
      <c r="F9380" s="1211">
        <v>358491282.9946512</v>
      </c>
    </row>
    <row r="9381" spans="2:6" ht="13.15" customHeight="1" x14ac:dyDescent="0.3">
      <c r="B9381" s="1173" t="s">
        <v>10113</v>
      </c>
      <c r="C9381" s="1206">
        <v>61372009.021231033</v>
      </c>
      <c r="D9381" s="1206">
        <v>2852275.7346741161</v>
      </c>
      <c r="E9381" s="1206">
        <v>32829199.921663124</v>
      </c>
      <c r="F9381" s="1210">
        <v>97053484.677568272</v>
      </c>
    </row>
    <row r="9382" spans="2:6" ht="13.15" customHeight="1" x14ac:dyDescent="0.3">
      <c r="B9382" s="1172" t="s">
        <v>10114</v>
      </c>
      <c r="C9382" s="1207">
        <v>18428151.504288159</v>
      </c>
      <c r="D9382" s="1208">
        <v>794852.91553726536</v>
      </c>
      <c r="E9382" s="1207">
        <v>1633943.3769034417</v>
      </c>
      <c r="F9382" s="1211">
        <v>20856947.796728864</v>
      </c>
    </row>
    <row r="9383" spans="2:6" ht="13.15" customHeight="1" x14ac:dyDescent="0.3">
      <c r="B9383" s="1173" t="s">
        <v>10115</v>
      </c>
      <c r="C9383" s="1206">
        <v>34233209.305448949</v>
      </c>
      <c r="D9383" s="1206">
        <v>1165992.5443592304</v>
      </c>
      <c r="E9383" s="1206">
        <v>15068666.447863221</v>
      </c>
      <c r="F9383" s="1210">
        <v>50467868.2976714</v>
      </c>
    </row>
    <row r="9384" spans="2:6" ht="13.15" customHeight="1" x14ac:dyDescent="0.3">
      <c r="B9384" s="1172" t="s">
        <v>10116</v>
      </c>
      <c r="C9384" s="1207">
        <v>27035028.37569686</v>
      </c>
      <c r="D9384" s="1208">
        <v>1763286.149627611</v>
      </c>
      <c r="E9384" s="1207">
        <v>3457912.8374548205</v>
      </c>
      <c r="F9384" s="1211">
        <v>32256227.362779293</v>
      </c>
    </row>
    <row r="9385" spans="2:6" ht="13.15" customHeight="1" x14ac:dyDescent="0.3">
      <c r="B9385" s="1173" t="s">
        <v>10117</v>
      </c>
      <c r="C9385" s="1206">
        <v>12791865.784055274</v>
      </c>
      <c r="D9385" s="1206">
        <v>994903.00135409506</v>
      </c>
      <c r="E9385" s="1206">
        <v>2137486.9722425388</v>
      </c>
      <c r="F9385" s="1210">
        <v>15924255.757651906</v>
      </c>
    </row>
    <row r="9386" spans="2:6" ht="13.15" customHeight="1" x14ac:dyDescent="0.3">
      <c r="B9386" s="1172" t="s">
        <v>10118</v>
      </c>
      <c r="C9386" s="1207">
        <v>14229781.550420066</v>
      </c>
      <c r="D9386" s="1208">
        <v>483998.49828249967</v>
      </c>
      <c r="E9386" s="1207">
        <v>4007148.5288203056</v>
      </c>
      <c r="F9386" s="1211">
        <v>18720928.57752287</v>
      </c>
    </row>
    <row r="9387" spans="2:6" ht="13.15" customHeight="1" x14ac:dyDescent="0.3">
      <c r="B9387" s="1173" t="s">
        <v>10119</v>
      </c>
      <c r="C9387" s="1206">
        <v>58781685.214972682</v>
      </c>
      <c r="D9387" s="1206">
        <v>3367964.778346281</v>
      </c>
      <c r="E9387" s="1206">
        <v>21050989.014246996</v>
      </c>
      <c r="F9387" s="1210">
        <v>83200639.00756596</v>
      </c>
    </row>
    <row r="9388" spans="2:6" ht="13.15" customHeight="1" x14ac:dyDescent="0.3">
      <c r="B9388" s="1172" t="s">
        <v>10120</v>
      </c>
      <c r="C9388" s="1207">
        <v>4790958.9222493619</v>
      </c>
      <c r="D9388" s="1208">
        <v>529564.21141382295</v>
      </c>
      <c r="E9388" s="1207">
        <v>3715503.5057873358</v>
      </c>
      <c r="F9388" s="1211">
        <v>9036026.6394505203</v>
      </c>
    </row>
    <row r="9389" spans="2:6" ht="13.15" customHeight="1" x14ac:dyDescent="0.3">
      <c r="B9389" s="1173" t="s">
        <v>10121</v>
      </c>
      <c r="C9389" s="1206">
        <v>23872733.327837322</v>
      </c>
      <c r="D9389" s="1206">
        <v>1192617.1055835863</v>
      </c>
      <c r="E9389" s="1206">
        <v>15081446.549944229</v>
      </c>
      <c r="F9389" s="1210">
        <v>40146796.983365133</v>
      </c>
    </row>
    <row r="9390" spans="2:6" ht="13.15" customHeight="1" x14ac:dyDescent="0.3">
      <c r="B9390" s="1172" t="s">
        <v>10122</v>
      </c>
      <c r="C9390" s="1207">
        <v>8905629.0978645142</v>
      </c>
      <c r="D9390" s="1208">
        <v>618458.16133679054</v>
      </c>
      <c r="E9390" s="1207">
        <v>4455748.6337507935</v>
      </c>
      <c r="F9390" s="1211">
        <v>13979835.892952099</v>
      </c>
    </row>
    <row r="9391" spans="2:6" ht="13.15" customHeight="1" x14ac:dyDescent="0.3">
      <c r="B9391" s="1173" t="s">
        <v>10123</v>
      </c>
      <c r="C9391" s="1206">
        <v>122579895.4756431</v>
      </c>
      <c r="D9391" s="1206">
        <v>6760823.2399937725</v>
      </c>
      <c r="E9391" s="1206">
        <v>39127228.045278102</v>
      </c>
      <c r="F9391" s="1210">
        <v>168467946.76091498</v>
      </c>
    </row>
    <row r="9392" spans="2:6" ht="13.15" customHeight="1" x14ac:dyDescent="0.3">
      <c r="B9392" s="1172" t="s">
        <v>10124</v>
      </c>
      <c r="C9392" s="1207">
        <v>142328264.20004144</v>
      </c>
      <c r="D9392" s="1208">
        <v>6654676.799552273</v>
      </c>
      <c r="E9392" s="1207">
        <v>74034564.300219506</v>
      </c>
      <c r="F9392" s="1211">
        <v>223017505.29981321</v>
      </c>
    </row>
    <row r="9393" spans="2:6" ht="13.15" customHeight="1" x14ac:dyDescent="0.3">
      <c r="B9393" s="1173" t="s">
        <v>10125</v>
      </c>
      <c r="C9393" s="1206">
        <v>150747260.32940122</v>
      </c>
      <c r="D9393" s="1206">
        <v>5222424.5707712509</v>
      </c>
      <c r="E9393" s="1206">
        <v>13735546.267966431</v>
      </c>
      <c r="F9393" s="1210">
        <v>169705231.16813889</v>
      </c>
    </row>
    <row r="9394" spans="2:6" ht="13.15" customHeight="1" x14ac:dyDescent="0.3">
      <c r="B9394" s="1172" t="s">
        <v>10126</v>
      </c>
      <c r="C9394" s="1207">
        <v>12230135.135225648</v>
      </c>
      <c r="D9394" s="1208">
        <v>801509.05584335478</v>
      </c>
      <c r="E9394" s="1207">
        <v>4838472.5603216831</v>
      </c>
      <c r="F9394" s="1211">
        <v>17870116.751390688</v>
      </c>
    </row>
    <row r="9395" spans="2:6" ht="13.15" customHeight="1" x14ac:dyDescent="0.3">
      <c r="B9395" s="1173" t="s">
        <v>10127</v>
      </c>
      <c r="C9395" s="1206">
        <v>8116693.8307430837</v>
      </c>
      <c r="D9395" s="1206">
        <v>239818.06151451872</v>
      </c>
      <c r="E9395" s="1206">
        <v>4623186.4928990845</v>
      </c>
      <c r="F9395" s="1210">
        <v>12979698.385156687</v>
      </c>
    </row>
    <row r="9396" spans="2:6" ht="13.15" customHeight="1" x14ac:dyDescent="0.3">
      <c r="B9396" s="1172" t="s">
        <v>10128</v>
      </c>
      <c r="C9396" s="1207">
        <v>31407215.324207649</v>
      </c>
      <c r="D9396" s="1208">
        <v>565096.46146218362</v>
      </c>
      <c r="E9396" s="1207">
        <v>8361634.1929759132</v>
      </c>
      <c r="F9396" s="1211">
        <v>40333945.978645749</v>
      </c>
    </row>
    <row r="9397" spans="2:6" ht="13.15" customHeight="1" x14ac:dyDescent="0.3">
      <c r="B9397" s="1173" t="s">
        <v>10129</v>
      </c>
      <c r="C9397" s="1206">
        <v>27489574.153517421</v>
      </c>
      <c r="D9397" s="1206">
        <v>962790.29061731917</v>
      </c>
      <c r="E9397" s="1206">
        <v>4597070.6321248477</v>
      </c>
      <c r="F9397" s="1210">
        <v>33049435.076259591</v>
      </c>
    </row>
    <row r="9398" spans="2:6" ht="13.15" customHeight="1" x14ac:dyDescent="0.3">
      <c r="B9398" s="1172" t="s">
        <v>10130</v>
      </c>
      <c r="C9398" s="1207">
        <v>15032234.399999969</v>
      </c>
      <c r="D9398" s="1208">
        <v>907754.00153251213</v>
      </c>
      <c r="E9398" s="1207">
        <v>6669642.5853170287</v>
      </c>
      <c r="F9398" s="1211">
        <v>22609630.986849509</v>
      </c>
    </row>
    <row r="9399" spans="2:6" ht="13.15" customHeight="1" x14ac:dyDescent="0.3">
      <c r="B9399" s="1173" t="s">
        <v>10131</v>
      </c>
      <c r="C9399" s="1206">
        <v>46565204.203442447</v>
      </c>
      <c r="D9399" s="1206">
        <v>2253349.7567302464</v>
      </c>
      <c r="E9399" s="1206">
        <v>15004889.416705335</v>
      </c>
      <c r="F9399" s="1210">
        <v>63823443.376878023</v>
      </c>
    </row>
    <row r="9400" spans="2:6" ht="13.15" customHeight="1" x14ac:dyDescent="0.3">
      <c r="B9400" s="1172" t="s">
        <v>10132</v>
      </c>
      <c r="C9400" s="1207">
        <v>447403988.42167884</v>
      </c>
      <c r="D9400" s="1208">
        <v>6334562.8890175782</v>
      </c>
      <c r="E9400" s="1207">
        <v>42239485.26751785</v>
      </c>
      <c r="F9400" s="1211">
        <v>495978036.57821429</v>
      </c>
    </row>
    <row r="9401" spans="2:6" ht="13.15" customHeight="1" x14ac:dyDescent="0.3">
      <c r="B9401" s="1173" t="s">
        <v>10133</v>
      </c>
      <c r="C9401" s="1206">
        <v>37839946.079594448</v>
      </c>
      <c r="D9401" s="1206">
        <v>1209208.2037249787</v>
      </c>
      <c r="E9401" s="1206">
        <v>3174034.0482351147</v>
      </c>
      <c r="F9401" s="1210">
        <v>42223188.331554547</v>
      </c>
    </row>
    <row r="9402" spans="2:6" ht="13.15" customHeight="1" x14ac:dyDescent="0.3">
      <c r="B9402" s="1172" t="s">
        <v>10134</v>
      </c>
      <c r="C9402" s="1207">
        <v>394467.63356071606</v>
      </c>
      <c r="D9402" s="1208">
        <v>0</v>
      </c>
      <c r="E9402" s="1207">
        <v>0</v>
      </c>
      <c r="F9402" s="1211">
        <v>394467.63356071606</v>
      </c>
    </row>
    <row r="9403" spans="2:6" ht="13.15" customHeight="1" x14ac:dyDescent="0.3">
      <c r="B9403" s="1173" t="s">
        <v>10135</v>
      </c>
      <c r="C9403" s="1206">
        <v>37484392.698565677</v>
      </c>
      <c r="D9403" s="1206">
        <v>278263.25245793292</v>
      </c>
      <c r="E9403" s="1206">
        <v>6308581.2317728279</v>
      </c>
      <c r="F9403" s="1210">
        <v>44071237.182796434</v>
      </c>
    </row>
    <row r="9404" spans="2:6" ht="13.15" customHeight="1" x14ac:dyDescent="0.3">
      <c r="B9404" s="1172" t="s">
        <v>10136</v>
      </c>
      <c r="C9404" s="1207">
        <v>11495816.3628859</v>
      </c>
      <c r="D9404" s="1208">
        <v>264979.11620222905</v>
      </c>
      <c r="E9404" s="1207">
        <v>980610.44131722103</v>
      </c>
      <c r="F9404" s="1211">
        <v>12741405.920405351</v>
      </c>
    </row>
    <row r="9405" spans="2:6" ht="13.15" customHeight="1" x14ac:dyDescent="0.3">
      <c r="B9405" s="1173" t="s">
        <v>10137</v>
      </c>
      <c r="C9405" s="1206">
        <v>31081837.556545768</v>
      </c>
      <c r="D9405" s="1206">
        <v>831356.1458839773</v>
      </c>
      <c r="E9405" s="1206">
        <v>2261584.1513499417</v>
      </c>
      <c r="F9405" s="1210">
        <v>34174777.853779688</v>
      </c>
    </row>
    <row r="9406" spans="2:6" ht="13.15" customHeight="1" x14ac:dyDescent="0.3">
      <c r="B9406" s="1172" t="s">
        <v>10138</v>
      </c>
      <c r="C9406" s="1207">
        <v>13402751.278188417</v>
      </c>
      <c r="D9406" s="1208">
        <v>37994.881239831055</v>
      </c>
      <c r="E9406" s="1207">
        <v>1669970.412114545</v>
      </c>
      <c r="F9406" s="1211">
        <v>15110716.571542794</v>
      </c>
    </row>
    <row r="9407" spans="2:6" ht="13.15" customHeight="1" x14ac:dyDescent="0.3">
      <c r="B9407" s="1173" t="s">
        <v>10139</v>
      </c>
      <c r="C9407" s="1206">
        <v>99945181.54326959</v>
      </c>
      <c r="D9407" s="1206">
        <v>756801.74558448698</v>
      </c>
      <c r="E9407" s="1206">
        <v>14075522.862959309</v>
      </c>
      <c r="F9407" s="1210">
        <v>114777506.15181339</v>
      </c>
    </row>
    <row r="9408" spans="2:6" ht="13.15" customHeight="1" x14ac:dyDescent="0.3">
      <c r="B9408" s="1172" t="s">
        <v>10140</v>
      </c>
      <c r="C9408" s="1207">
        <v>12713764.196517467</v>
      </c>
      <c r="D9408" s="1208">
        <v>821913.71428696776</v>
      </c>
      <c r="E9408" s="1207">
        <v>4371659.2664351696</v>
      </c>
      <c r="F9408" s="1211">
        <v>17907337.177239604</v>
      </c>
    </row>
    <row r="9409" spans="2:6" ht="13.15" customHeight="1" x14ac:dyDescent="0.3">
      <c r="B9409" s="1173" t="s">
        <v>10141</v>
      </c>
      <c r="C9409" s="1206">
        <v>33910562.362526156</v>
      </c>
      <c r="D9409" s="1206">
        <v>1014899.5666288356</v>
      </c>
      <c r="E9409" s="1206">
        <v>3134150.2514025946</v>
      </c>
      <c r="F9409" s="1210">
        <v>38059612.180557586</v>
      </c>
    </row>
    <row r="9410" spans="2:6" ht="13.15" customHeight="1" x14ac:dyDescent="0.3">
      <c r="B9410" s="1172" t="s">
        <v>10142</v>
      </c>
      <c r="C9410" s="1207">
        <v>131015959.25962204</v>
      </c>
      <c r="D9410" s="1208">
        <v>6507566.2482629446</v>
      </c>
      <c r="E9410" s="1207">
        <v>61181727.210185021</v>
      </c>
      <c r="F9410" s="1211">
        <v>198705252.71807</v>
      </c>
    </row>
    <row r="9411" spans="2:6" ht="13.15" customHeight="1" x14ac:dyDescent="0.3">
      <c r="B9411" s="1173" t="s">
        <v>10143</v>
      </c>
      <c r="C9411" s="1206">
        <v>40738443.457658447</v>
      </c>
      <c r="D9411" s="1206">
        <v>1450841.5762320668</v>
      </c>
      <c r="E9411" s="1206">
        <v>6248017.3032694794</v>
      </c>
      <c r="F9411" s="1210">
        <v>48437302.337159991</v>
      </c>
    </row>
    <row r="9412" spans="2:6" ht="13.15" customHeight="1" x14ac:dyDescent="0.3">
      <c r="B9412" s="1172" t="s">
        <v>10144</v>
      </c>
      <c r="C9412" s="1207">
        <v>23650853.817786735</v>
      </c>
      <c r="D9412" s="1208">
        <v>1784929.1597560789</v>
      </c>
      <c r="E9412" s="1207">
        <v>38037288.170497358</v>
      </c>
      <c r="F9412" s="1211">
        <v>63473071.148040175</v>
      </c>
    </row>
    <row r="9413" spans="2:6" ht="13.15" customHeight="1" x14ac:dyDescent="0.3">
      <c r="B9413" s="1173" t="s">
        <v>10145</v>
      </c>
      <c r="C9413" s="1206">
        <v>18756260.096689124</v>
      </c>
      <c r="D9413" s="1206">
        <v>951813.99159247882</v>
      </c>
      <c r="E9413" s="1206">
        <v>10231243.461142393</v>
      </c>
      <c r="F9413" s="1210">
        <v>29939317.549423993</v>
      </c>
    </row>
    <row r="9414" spans="2:6" ht="13.15" customHeight="1" x14ac:dyDescent="0.3">
      <c r="B9414" s="1172" t="s">
        <v>10146</v>
      </c>
      <c r="C9414" s="1207">
        <v>45934110.606240094</v>
      </c>
      <c r="D9414" s="1208">
        <v>949196.56644040195</v>
      </c>
      <c r="E9414" s="1207">
        <v>3988379.6832520603</v>
      </c>
      <c r="F9414" s="1211">
        <v>50871686.855932556</v>
      </c>
    </row>
    <row r="9415" spans="2:6" ht="13.15" customHeight="1" x14ac:dyDescent="0.3">
      <c r="B9415" s="1173" t="s">
        <v>10147</v>
      </c>
      <c r="C9415" s="1206">
        <v>11992689.924162276</v>
      </c>
      <c r="D9415" s="1206">
        <v>541272.26370698551</v>
      </c>
      <c r="E9415" s="1206">
        <v>6094133.0246867063</v>
      </c>
      <c r="F9415" s="1210">
        <v>18628095.212555967</v>
      </c>
    </row>
    <row r="9416" spans="2:6" ht="13.15" customHeight="1" x14ac:dyDescent="0.3">
      <c r="B9416" s="1172" t="s">
        <v>10148</v>
      </c>
      <c r="C9416" s="1207">
        <v>27286537.334166512</v>
      </c>
      <c r="D9416" s="1208">
        <v>882846.2460530675</v>
      </c>
      <c r="E9416" s="1207">
        <v>5658189.5425900677</v>
      </c>
      <c r="F9416" s="1211">
        <v>33827573.122809649</v>
      </c>
    </row>
    <row r="9417" spans="2:6" ht="13.15" customHeight="1" x14ac:dyDescent="0.3">
      <c r="B9417" s="1173" t="s">
        <v>10149</v>
      </c>
      <c r="C9417" s="1206">
        <v>14916993.596010616</v>
      </c>
      <c r="D9417" s="1206">
        <v>202189.05690884902</v>
      </c>
      <c r="E9417" s="1206">
        <v>1642459.2060921763</v>
      </c>
      <c r="F9417" s="1210">
        <v>16761641.859011643</v>
      </c>
    </row>
    <row r="9418" spans="2:6" ht="13.15" customHeight="1" x14ac:dyDescent="0.3">
      <c r="B9418" s="1172" t="s">
        <v>10150</v>
      </c>
      <c r="C9418" s="1207">
        <v>48653056.257709287</v>
      </c>
      <c r="D9418" s="1208">
        <v>1283368.5830338348</v>
      </c>
      <c r="E9418" s="1207">
        <v>8087200.3712417977</v>
      </c>
      <c r="F9418" s="1211">
        <v>58023625.211984925</v>
      </c>
    </row>
    <row r="9419" spans="2:6" ht="13.15" customHeight="1" x14ac:dyDescent="0.3">
      <c r="B9419" s="1173" t="s">
        <v>10151</v>
      </c>
      <c r="C9419" s="1206">
        <v>35578823.195632704</v>
      </c>
      <c r="D9419" s="1206">
        <v>551615.31471116189</v>
      </c>
      <c r="E9419" s="1206">
        <v>3636329.244974656</v>
      </c>
      <c r="F9419" s="1210">
        <v>39766767.755318522</v>
      </c>
    </row>
    <row r="9420" spans="2:6" ht="13.15" customHeight="1" x14ac:dyDescent="0.3">
      <c r="B9420" s="1172" t="s">
        <v>10152</v>
      </c>
      <c r="C9420" s="1207">
        <v>32516612.874460611</v>
      </c>
      <c r="D9420" s="1208">
        <v>1848099.1678618565</v>
      </c>
      <c r="E9420" s="1207">
        <v>18561773.667428594</v>
      </c>
      <c r="F9420" s="1211">
        <v>52926485.70975107</v>
      </c>
    </row>
    <row r="9421" spans="2:6" ht="13.15" customHeight="1" x14ac:dyDescent="0.3">
      <c r="B9421" s="1173" t="s">
        <v>10153</v>
      </c>
      <c r="C9421" s="1206">
        <v>4001887.1138909748</v>
      </c>
      <c r="D9421" s="1206">
        <v>211786.28246646564</v>
      </c>
      <c r="E9421" s="1206">
        <v>879295.71902284585</v>
      </c>
      <c r="F9421" s="1210">
        <v>5092969.1153802862</v>
      </c>
    </row>
    <row r="9422" spans="2:6" ht="13.15" customHeight="1" x14ac:dyDescent="0.3">
      <c r="B9422" s="1172" t="s">
        <v>10154</v>
      </c>
      <c r="C9422" s="1207">
        <v>8143319.371949154</v>
      </c>
      <c r="D9422" s="1208">
        <v>97238.751617493544</v>
      </c>
      <c r="E9422" s="1207">
        <v>8026.1510653679252</v>
      </c>
      <c r="F9422" s="1211">
        <v>8248584.2746320153</v>
      </c>
    </row>
    <row r="9423" spans="2:6" ht="13.15" customHeight="1" x14ac:dyDescent="0.3">
      <c r="B9423" s="1173" t="s">
        <v>10155</v>
      </c>
      <c r="C9423" s="1206">
        <v>26040735.088196293</v>
      </c>
      <c r="D9423" s="1206">
        <v>410935.74887612811</v>
      </c>
      <c r="E9423" s="1206">
        <v>8430854.2979332078</v>
      </c>
      <c r="F9423" s="1210">
        <v>34882525.135005631</v>
      </c>
    </row>
    <row r="9424" spans="2:6" ht="13.15" customHeight="1" x14ac:dyDescent="0.3">
      <c r="B9424" s="1172" t="s">
        <v>10156</v>
      </c>
      <c r="C9424" s="1207">
        <v>12507040.76376879</v>
      </c>
      <c r="D9424" s="1208">
        <v>329345.25945815019</v>
      </c>
      <c r="E9424" s="1207">
        <v>702117.49285604886</v>
      </c>
      <c r="F9424" s="1211">
        <v>13538503.516082989</v>
      </c>
    </row>
    <row r="9425" spans="2:6" ht="13.15" customHeight="1" x14ac:dyDescent="0.3">
      <c r="B9425" s="1173" t="s">
        <v>10157</v>
      </c>
      <c r="C9425" s="1206">
        <v>17472089.763134774</v>
      </c>
      <c r="D9425" s="1206">
        <v>628083.53125088126</v>
      </c>
      <c r="E9425" s="1206">
        <v>4618247.3230127031</v>
      </c>
      <c r="F9425" s="1210">
        <v>22718420.617398359</v>
      </c>
    </row>
    <row r="9426" spans="2:6" ht="13.15" customHeight="1" x14ac:dyDescent="0.3">
      <c r="B9426" s="1172" t="s">
        <v>10158</v>
      </c>
      <c r="C9426" s="1207">
        <v>68132029.121597037</v>
      </c>
      <c r="D9426" s="1208">
        <v>2855259.0364603559</v>
      </c>
      <c r="E9426" s="1207">
        <v>24500080.440448098</v>
      </c>
      <c r="F9426" s="1211">
        <v>95487368.598505497</v>
      </c>
    </row>
    <row r="9427" spans="2:6" ht="13.15" customHeight="1" x14ac:dyDescent="0.3">
      <c r="B9427" s="1173" t="s">
        <v>10159</v>
      </c>
      <c r="C9427" s="1206">
        <v>2599335.5278973179</v>
      </c>
      <c r="D9427" s="1206">
        <v>205932.25631988421</v>
      </c>
      <c r="E9427" s="1206">
        <v>1055191.9066015631</v>
      </c>
      <c r="F9427" s="1210">
        <v>3860459.6908187652</v>
      </c>
    </row>
    <row r="9428" spans="2:6" ht="13.15" customHeight="1" x14ac:dyDescent="0.3">
      <c r="B9428" s="1172" t="s">
        <v>10160</v>
      </c>
      <c r="C9428" s="1207">
        <v>274174.80380405602</v>
      </c>
      <c r="D9428" s="1208">
        <v>40668.595104856191</v>
      </c>
      <c r="E9428" s="1207">
        <v>0</v>
      </c>
      <c r="F9428" s="1211">
        <v>314843.3989089122</v>
      </c>
    </row>
    <row r="9429" spans="2:6" ht="13.15" customHeight="1" x14ac:dyDescent="0.3">
      <c r="B9429" s="1173" t="s">
        <v>10161</v>
      </c>
      <c r="C9429" s="1206">
        <v>62770600.911353</v>
      </c>
      <c r="D9429" s="1206">
        <v>875964.95089518628</v>
      </c>
      <c r="E9429" s="1206">
        <v>6550759.280682561</v>
      </c>
      <c r="F9429" s="1210">
        <v>70197325.142930746</v>
      </c>
    </row>
    <row r="9430" spans="2:6" ht="13.15" customHeight="1" x14ac:dyDescent="0.3">
      <c r="B9430" s="1172" t="s">
        <v>10162</v>
      </c>
      <c r="C9430" s="1207">
        <v>125238626.44161548</v>
      </c>
      <c r="D9430" s="1208">
        <v>1881070.2814710867</v>
      </c>
      <c r="E9430" s="1207">
        <v>23153479.740564302</v>
      </c>
      <c r="F9430" s="1211">
        <v>150273176.46365088</v>
      </c>
    </row>
    <row r="9431" spans="2:6" ht="13.15" customHeight="1" x14ac:dyDescent="0.3">
      <c r="B9431" s="1173" t="s">
        <v>10163</v>
      </c>
      <c r="C9431" s="1206">
        <v>22979070.931972016</v>
      </c>
      <c r="D9431" s="1206">
        <v>495861.34453626932</v>
      </c>
      <c r="E9431" s="1206">
        <v>6416983.4537358591</v>
      </c>
      <c r="F9431" s="1210">
        <v>29891915.730244145</v>
      </c>
    </row>
    <row r="9432" spans="2:6" ht="13.15" customHeight="1" x14ac:dyDescent="0.3">
      <c r="B9432" s="1172" t="s">
        <v>10164</v>
      </c>
      <c r="C9432" s="1207">
        <v>63767488.482355721</v>
      </c>
      <c r="D9432" s="1208">
        <v>511988.06079584174</v>
      </c>
      <c r="E9432" s="1207">
        <v>2376362.8262619595</v>
      </c>
      <c r="F9432" s="1211">
        <v>66655839.369413525</v>
      </c>
    </row>
    <row r="9433" spans="2:6" ht="13.15" customHeight="1" x14ac:dyDescent="0.3">
      <c r="B9433" s="1173" t="s">
        <v>10165</v>
      </c>
      <c r="C9433" s="1206">
        <v>38078073.996842593</v>
      </c>
      <c r="D9433" s="1206">
        <v>711630.05344379856</v>
      </c>
      <c r="E9433" s="1206">
        <v>21244172.296428043</v>
      </c>
      <c r="F9433" s="1210">
        <v>60033876.346714437</v>
      </c>
    </row>
    <row r="9434" spans="2:6" ht="13.15" customHeight="1" x14ac:dyDescent="0.3">
      <c r="B9434" s="1172" t="s">
        <v>10166</v>
      </c>
      <c r="C9434" s="1207">
        <v>13197256.716572331</v>
      </c>
      <c r="D9434" s="1208">
        <v>520783.17219395074</v>
      </c>
      <c r="E9434" s="1207">
        <v>1178918.1122553886</v>
      </c>
      <c r="F9434" s="1211">
        <v>14896958.00102167</v>
      </c>
    </row>
    <row r="9435" spans="2:6" ht="13.15" customHeight="1" x14ac:dyDescent="0.3">
      <c r="B9435" s="1173" t="s">
        <v>12641</v>
      </c>
      <c r="C9435" s="1206">
        <v>0</v>
      </c>
      <c r="D9435" s="1206">
        <v>2955.1574297646371</v>
      </c>
      <c r="E9435" s="1206">
        <v>0</v>
      </c>
      <c r="F9435" s="1210">
        <v>2955.1574297646371</v>
      </c>
    </row>
    <row r="9436" spans="2:6" ht="13.15" customHeight="1" x14ac:dyDescent="0.3">
      <c r="B9436" s="1172" t="s">
        <v>10167</v>
      </c>
      <c r="C9436" s="1207">
        <v>2380872143.054081</v>
      </c>
      <c r="D9436" s="1208">
        <v>24123104.893129352</v>
      </c>
      <c r="E9436" s="1207">
        <v>2171454906.5466375</v>
      </c>
      <c r="F9436" s="1211">
        <v>4576450154.4938478</v>
      </c>
    </row>
    <row r="9437" spans="2:6" ht="13.15" customHeight="1" x14ac:dyDescent="0.3">
      <c r="B9437" s="1173" t="s">
        <v>10168</v>
      </c>
      <c r="C9437" s="1206">
        <v>1951363522.2300959</v>
      </c>
      <c r="D9437" s="1206">
        <v>24091400.275561433</v>
      </c>
      <c r="E9437" s="1206">
        <v>558557095.72085619</v>
      </c>
      <c r="F9437" s="1210">
        <v>2534012018.2265134</v>
      </c>
    </row>
    <row r="9438" spans="2:6" ht="13.15" customHeight="1" x14ac:dyDescent="0.3">
      <c r="B9438" s="1172" t="s">
        <v>10169</v>
      </c>
      <c r="C9438" s="1207">
        <v>3930552646.5978546</v>
      </c>
      <c r="D9438" s="1208">
        <v>42391747.402151987</v>
      </c>
      <c r="E9438" s="1207">
        <v>743893162.21670651</v>
      </c>
      <c r="F9438" s="1211">
        <v>4716837556.216713</v>
      </c>
    </row>
    <row r="9439" spans="2:6" ht="13.15" customHeight="1" x14ac:dyDescent="0.3">
      <c r="B9439" s="1173" t="s">
        <v>10170</v>
      </c>
      <c r="C9439" s="1206">
        <v>1815785583.7025974</v>
      </c>
      <c r="D9439" s="1206">
        <v>21903809.80773256</v>
      </c>
      <c r="E9439" s="1206">
        <v>1057974575.8731972</v>
      </c>
      <c r="F9439" s="1210">
        <v>2895663969.3835273</v>
      </c>
    </row>
    <row r="9440" spans="2:6" ht="13.15" customHeight="1" x14ac:dyDescent="0.3">
      <c r="B9440" s="1172" t="s">
        <v>10171</v>
      </c>
      <c r="C9440" s="1207">
        <v>3589789958.520916</v>
      </c>
      <c r="D9440" s="1208">
        <v>42310916.810358815</v>
      </c>
      <c r="E9440" s="1207">
        <v>566478927.56640124</v>
      </c>
      <c r="F9440" s="1211">
        <v>4198579802.8976765</v>
      </c>
    </row>
    <row r="9441" spans="2:6" ht="13.15" customHeight="1" x14ac:dyDescent="0.3">
      <c r="B9441" s="1173" t="s">
        <v>10172</v>
      </c>
      <c r="C9441" s="1206">
        <v>5043924639.1760826</v>
      </c>
      <c r="D9441" s="1206">
        <v>102160383.37844928</v>
      </c>
      <c r="E9441" s="1206">
        <v>702244597.43437755</v>
      </c>
      <c r="F9441" s="1210">
        <v>5848329619.9889097</v>
      </c>
    </row>
    <row r="9442" spans="2:6" ht="13.15" customHeight="1" x14ac:dyDescent="0.3">
      <c r="B9442" s="1172" t="s">
        <v>10173</v>
      </c>
      <c r="C9442" s="1207">
        <v>2972791786.2918096</v>
      </c>
      <c r="D9442" s="1208">
        <v>89402265.145243719</v>
      </c>
      <c r="E9442" s="1207">
        <v>2726616470.6966586</v>
      </c>
      <c r="F9442" s="1211">
        <v>5788810522.1337118</v>
      </c>
    </row>
    <row r="9443" spans="2:6" ht="13.15" customHeight="1" x14ac:dyDescent="0.3">
      <c r="B9443" s="1173" t="s">
        <v>10174</v>
      </c>
      <c r="C9443" s="1206">
        <v>5445556454.8985472</v>
      </c>
      <c r="D9443" s="1206">
        <v>78538304.319269344</v>
      </c>
      <c r="E9443" s="1206">
        <v>592412464.80637836</v>
      </c>
      <c r="F9443" s="1210">
        <v>6116507224.0241947</v>
      </c>
    </row>
    <row r="9444" spans="2:6" ht="13.15" customHeight="1" x14ac:dyDescent="0.3">
      <c r="B9444" s="1172" t="s">
        <v>10175</v>
      </c>
      <c r="C9444" s="1207">
        <v>3072378410.5468369</v>
      </c>
      <c r="D9444" s="1208">
        <v>37984847.776748098</v>
      </c>
      <c r="E9444" s="1207">
        <v>311408732.07557696</v>
      </c>
      <c r="F9444" s="1211">
        <v>3421771990.3991618</v>
      </c>
    </row>
    <row r="9445" spans="2:6" ht="13.15" customHeight="1" x14ac:dyDescent="0.3">
      <c r="B9445" s="1173" t="s">
        <v>10176</v>
      </c>
      <c r="C9445" s="1206">
        <v>4467302120.338047</v>
      </c>
      <c r="D9445" s="1206">
        <v>53860150.499939039</v>
      </c>
      <c r="E9445" s="1206">
        <v>510782756.91185182</v>
      </c>
      <c r="F9445" s="1210">
        <v>5031945027.7498379</v>
      </c>
    </row>
    <row r="9446" spans="2:6" ht="13.15" customHeight="1" x14ac:dyDescent="0.3">
      <c r="B9446" s="1172" t="s">
        <v>10177</v>
      </c>
      <c r="C9446" s="1207">
        <v>3656572004.4327478</v>
      </c>
      <c r="D9446" s="1208">
        <v>49509722.525800154</v>
      </c>
      <c r="E9446" s="1207">
        <v>1977721520.1501946</v>
      </c>
      <c r="F9446" s="1211">
        <v>5683803247.1087427</v>
      </c>
    </row>
    <row r="9447" spans="2:6" ht="13.15" customHeight="1" x14ac:dyDescent="0.3">
      <c r="B9447" s="1173" t="s">
        <v>10178</v>
      </c>
      <c r="C9447" s="1206">
        <v>2288551424.1823363</v>
      </c>
      <c r="D9447" s="1206">
        <v>35997068.167706035</v>
      </c>
      <c r="E9447" s="1206">
        <v>1149472433.5865216</v>
      </c>
      <c r="F9447" s="1210">
        <v>3474020925.936564</v>
      </c>
    </row>
    <row r="9448" spans="2:6" ht="13.15" customHeight="1" x14ac:dyDescent="0.3">
      <c r="B9448" s="1172" t="s">
        <v>10179</v>
      </c>
      <c r="C9448" s="1207">
        <v>9967844004.4405308</v>
      </c>
      <c r="D9448" s="1208">
        <v>112935337.67707463</v>
      </c>
      <c r="E9448" s="1207">
        <v>3814444454.8602533</v>
      </c>
      <c r="F9448" s="1211">
        <v>13895223796.977859</v>
      </c>
    </row>
    <row r="9449" spans="2:6" ht="13.15" customHeight="1" x14ac:dyDescent="0.3">
      <c r="B9449" s="1173" t="s">
        <v>10180</v>
      </c>
      <c r="C9449" s="1206">
        <v>1229383844.9326637</v>
      </c>
      <c r="D9449" s="1206">
        <v>21824104.990198355</v>
      </c>
      <c r="E9449" s="1206">
        <v>380265044.27123362</v>
      </c>
      <c r="F9449" s="1210">
        <v>1631472994.1940956</v>
      </c>
    </row>
    <row r="9450" spans="2:6" ht="13.15" customHeight="1" x14ac:dyDescent="0.3">
      <c r="B9450" s="1172" t="s">
        <v>10181</v>
      </c>
      <c r="C9450" s="1207">
        <v>4132015282.0279226</v>
      </c>
      <c r="D9450" s="1208">
        <v>76713564.96728085</v>
      </c>
      <c r="E9450" s="1207">
        <v>502184064.1163938</v>
      </c>
      <c r="F9450" s="1211">
        <v>4710912911.1115971</v>
      </c>
    </row>
    <row r="9451" spans="2:6" ht="13.15" customHeight="1" x14ac:dyDescent="0.3">
      <c r="B9451" s="1173" t="s">
        <v>10182</v>
      </c>
      <c r="C9451" s="1206">
        <v>926990746.39346564</v>
      </c>
      <c r="D9451" s="1206">
        <v>44092384.214268565</v>
      </c>
      <c r="E9451" s="1206">
        <v>1089964786.5391533</v>
      </c>
      <c r="F9451" s="1210">
        <v>2061047917.1468875</v>
      </c>
    </row>
    <row r="9452" spans="2:6" ht="13.15" customHeight="1" x14ac:dyDescent="0.3">
      <c r="B9452" s="1172" t="s">
        <v>10183</v>
      </c>
      <c r="C9452" s="1207">
        <v>118445836.4443804</v>
      </c>
      <c r="D9452" s="1208">
        <v>3664789.2338987845</v>
      </c>
      <c r="E9452" s="1207">
        <v>35966719.873236693</v>
      </c>
      <c r="F9452" s="1211">
        <v>158077345.55151588</v>
      </c>
    </row>
    <row r="9453" spans="2:6" ht="13.15" customHeight="1" x14ac:dyDescent="0.3">
      <c r="B9453" s="1173" t="s">
        <v>10184</v>
      </c>
      <c r="C9453" s="1206">
        <v>2629544730.4084892</v>
      </c>
      <c r="D9453" s="1206">
        <v>33501761.378369253</v>
      </c>
      <c r="E9453" s="1206">
        <v>930160425.26814377</v>
      </c>
      <c r="F9453" s="1210">
        <v>3593206917.0550022</v>
      </c>
    </row>
    <row r="9454" spans="2:6" ht="13.15" customHeight="1" x14ac:dyDescent="0.3">
      <c r="B9454" s="1172" t="s">
        <v>10185</v>
      </c>
      <c r="C9454" s="1207">
        <v>2041091323.0120823</v>
      </c>
      <c r="D9454" s="1208">
        <v>39636386.758995906</v>
      </c>
      <c r="E9454" s="1207">
        <v>180511060.92451081</v>
      </c>
      <c r="F9454" s="1211">
        <v>2261238770.6955891</v>
      </c>
    </row>
    <row r="9455" spans="2:6" ht="13.15" customHeight="1" x14ac:dyDescent="0.3">
      <c r="B9455" s="1173" t="s">
        <v>10186</v>
      </c>
      <c r="C9455" s="1206">
        <v>5846266890.3540478</v>
      </c>
      <c r="D9455" s="1206">
        <v>112330782.82783601</v>
      </c>
      <c r="E9455" s="1206">
        <v>1146066556.9976835</v>
      </c>
      <c r="F9455" s="1210">
        <v>7104664230.1795673</v>
      </c>
    </row>
    <row r="9456" spans="2:6" ht="13.15" customHeight="1" x14ac:dyDescent="0.3">
      <c r="B9456" s="1172" t="s">
        <v>10187</v>
      </c>
      <c r="C9456" s="1207">
        <v>0</v>
      </c>
      <c r="D9456" s="1208">
        <v>2955.1574297646371</v>
      </c>
      <c r="E9456" s="1207">
        <v>0</v>
      </c>
      <c r="F9456" s="1211">
        <v>2955.1574297646371</v>
      </c>
    </row>
    <row r="9457" spans="2:6" ht="13.15" customHeight="1" x14ac:dyDescent="0.3">
      <c r="B9457" s="1173" t="s">
        <v>10188</v>
      </c>
      <c r="C9457" s="1206">
        <v>352549.47381577326</v>
      </c>
      <c r="D9457" s="1206">
        <v>0</v>
      </c>
      <c r="E9457" s="1206">
        <v>0</v>
      </c>
      <c r="F9457" s="1210">
        <v>352549.47381577326</v>
      </c>
    </row>
    <row r="9458" spans="2:6" ht="13.15" customHeight="1" x14ac:dyDescent="0.3">
      <c r="B9458" s="1172" t="s">
        <v>10189</v>
      </c>
      <c r="C9458" s="1207">
        <v>0</v>
      </c>
      <c r="D9458" s="1208">
        <v>8865.4722892939117</v>
      </c>
      <c r="E9458" s="1207">
        <v>0</v>
      </c>
      <c r="F9458" s="1211">
        <v>8865.4722892939117</v>
      </c>
    </row>
    <row r="9459" spans="2:6" ht="13.15" customHeight="1" x14ac:dyDescent="0.3">
      <c r="B9459" s="1173" t="s">
        <v>10190</v>
      </c>
      <c r="C9459" s="1206">
        <v>1338240.6633882236</v>
      </c>
      <c r="D9459" s="1206">
        <v>5234.8503041544991</v>
      </c>
      <c r="E9459" s="1206">
        <v>1234.7924715950653</v>
      </c>
      <c r="F9459" s="1210">
        <v>1344710.3061639732</v>
      </c>
    </row>
    <row r="9460" spans="2:6" ht="13.15" customHeight="1" x14ac:dyDescent="0.3">
      <c r="B9460" s="1172" t="s">
        <v>10191</v>
      </c>
      <c r="C9460" s="1207">
        <v>1762201.2041310493</v>
      </c>
      <c r="D9460" s="1208">
        <v>1149387.3740396027</v>
      </c>
      <c r="E9460" s="1207">
        <v>7779130.8314253306</v>
      </c>
      <c r="F9460" s="1211">
        <v>10690719.409595983</v>
      </c>
    </row>
    <row r="9461" spans="2:6" ht="13.15" customHeight="1" x14ac:dyDescent="0.3">
      <c r="B9461" s="1173" t="s">
        <v>10192</v>
      </c>
      <c r="C9461" s="1206">
        <v>0</v>
      </c>
      <c r="D9461" s="1206">
        <v>5910.3148595292741</v>
      </c>
      <c r="E9461" s="1206">
        <v>0</v>
      </c>
      <c r="F9461" s="1210">
        <v>5910.3148595292741</v>
      </c>
    </row>
    <row r="9462" spans="2:6" ht="13.15" customHeight="1" x14ac:dyDescent="0.3">
      <c r="B9462" s="1172" t="s">
        <v>10193</v>
      </c>
      <c r="C9462" s="1207">
        <v>1563806.7868365806</v>
      </c>
      <c r="D9462" s="1208">
        <v>238818.93685969347</v>
      </c>
      <c r="E9462" s="1207">
        <v>16198131.121631233</v>
      </c>
      <c r="F9462" s="1211">
        <v>18000756.845327508</v>
      </c>
    </row>
    <row r="9463" spans="2:6" ht="13.15" customHeight="1" x14ac:dyDescent="0.3">
      <c r="B9463" s="1173" t="s">
        <v>10194</v>
      </c>
      <c r="C9463" s="1206">
        <v>3121110251.0982666</v>
      </c>
      <c r="D9463" s="1206">
        <v>67866344.293160334</v>
      </c>
      <c r="E9463" s="1206">
        <v>334344087.24556375</v>
      </c>
      <c r="F9463" s="1210">
        <v>3523320682.6369905</v>
      </c>
    </row>
    <row r="9464" spans="2:6" ht="13.15" customHeight="1" x14ac:dyDescent="0.3">
      <c r="B9464" s="1172" t="s">
        <v>10195</v>
      </c>
      <c r="C9464" s="1207">
        <v>600371.81888766645</v>
      </c>
      <c r="D9464" s="1208">
        <v>128338.2655212071</v>
      </c>
      <c r="E9464" s="1207">
        <v>0</v>
      </c>
      <c r="F9464" s="1211">
        <v>728710.08440887358</v>
      </c>
    </row>
    <row r="9465" spans="2:6" ht="13.15" customHeight="1" x14ac:dyDescent="0.3">
      <c r="B9465" s="1173" t="s">
        <v>10196</v>
      </c>
      <c r="C9465" s="1206">
        <v>52401522.835813254</v>
      </c>
      <c r="D9465" s="1206">
        <v>18643933.430424493</v>
      </c>
      <c r="E9465" s="1206">
        <v>2840442555.7785053</v>
      </c>
      <c r="F9465" s="1210">
        <v>2911488012.0447431</v>
      </c>
    </row>
    <row r="9466" spans="2:6" ht="13.15" customHeight="1" x14ac:dyDescent="0.3">
      <c r="B9466" s="1172" t="s">
        <v>12642</v>
      </c>
      <c r="C9466" s="1207">
        <v>0</v>
      </c>
      <c r="D9466" s="1208">
        <v>29551.574297646373</v>
      </c>
      <c r="E9466" s="1207">
        <v>0</v>
      </c>
      <c r="F9466" s="1211">
        <v>29551.574297646373</v>
      </c>
    </row>
    <row r="9467" spans="2:6" ht="13.15" customHeight="1" x14ac:dyDescent="0.3">
      <c r="B9467" s="1173" t="s">
        <v>10197</v>
      </c>
      <c r="C9467" s="1206">
        <v>1671163426.7217247</v>
      </c>
      <c r="D9467" s="1206">
        <v>55491509.978595033</v>
      </c>
      <c r="E9467" s="1206">
        <v>315020917.02973217</v>
      </c>
      <c r="F9467" s="1210">
        <v>2041675853.730052</v>
      </c>
    </row>
    <row r="9468" spans="2:6" ht="13.15" customHeight="1" x14ac:dyDescent="0.3">
      <c r="B9468" s="1172" t="s">
        <v>10198</v>
      </c>
      <c r="C9468" s="1207">
        <v>744723624.21936929</v>
      </c>
      <c r="D9468" s="1208">
        <v>27030557.638670642</v>
      </c>
      <c r="E9468" s="1207">
        <v>312433977.43603146</v>
      </c>
      <c r="F9468" s="1211">
        <v>1084188159.2940714</v>
      </c>
    </row>
    <row r="9469" spans="2:6" ht="13.15" customHeight="1" x14ac:dyDescent="0.3">
      <c r="B9469" s="1173" t="s">
        <v>10199</v>
      </c>
      <c r="C9469" s="1206">
        <v>419951963.10832393</v>
      </c>
      <c r="D9469" s="1206">
        <v>13880008.570970332</v>
      </c>
      <c r="E9469" s="1206">
        <v>47118664.552130952</v>
      </c>
      <c r="F9469" s="1210">
        <v>480950636.23142523</v>
      </c>
    </row>
    <row r="9470" spans="2:6" ht="13.15" customHeight="1" x14ac:dyDescent="0.3">
      <c r="B9470" s="1172" t="s">
        <v>10200</v>
      </c>
      <c r="C9470" s="1207">
        <v>854009455.24143982</v>
      </c>
      <c r="D9470" s="1208">
        <v>22322907.419986147</v>
      </c>
      <c r="E9470" s="1207">
        <v>160918904.98569545</v>
      </c>
      <c r="F9470" s="1211">
        <v>1037251267.6471214</v>
      </c>
    </row>
    <row r="9471" spans="2:6" ht="13.15" customHeight="1" x14ac:dyDescent="0.3">
      <c r="B9471" s="1173" t="s">
        <v>10201</v>
      </c>
      <c r="C9471" s="1206">
        <v>486346368.44844186</v>
      </c>
      <c r="D9471" s="1206">
        <v>24022488.818734966</v>
      </c>
      <c r="E9471" s="1206">
        <v>187565188.8793202</v>
      </c>
      <c r="F9471" s="1210">
        <v>697934046.14649701</v>
      </c>
    </row>
    <row r="9472" spans="2:6" ht="13.15" customHeight="1" x14ac:dyDescent="0.3">
      <c r="B9472" s="1172" t="s">
        <v>10202</v>
      </c>
      <c r="C9472" s="1207">
        <v>216955696.50478736</v>
      </c>
      <c r="D9472" s="1208">
        <v>17217436.722542383</v>
      </c>
      <c r="E9472" s="1207">
        <v>112983414.76825123</v>
      </c>
      <c r="F9472" s="1211">
        <v>347156547.99558097</v>
      </c>
    </row>
    <row r="9473" spans="2:6" ht="13.15" customHeight="1" x14ac:dyDescent="0.3">
      <c r="B9473" s="1173" t="s">
        <v>10203</v>
      </c>
      <c r="C9473" s="1206">
        <v>6265877.3638287494</v>
      </c>
      <c r="D9473" s="1206">
        <v>649782.83009229577</v>
      </c>
      <c r="E9473" s="1206">
        <v>10534199.794048244</v>
      </c>
      <c r="F9473" s="1210">
        <v>17449859.98796929</v>
      </c>
    </row>
    <row r="9474" spans="2:6" ht="13.15" customHeight="1" x14ac:dyDescent="0.3">
      <c r="B9474" s="1172" t="s">
        <v>10204</v>
      </c>
      <c r="C9474" s="1207">
        <v>716292325.15457904</v>
      </c>
      <c r="D9474" s="1208">
        <v>21275444.832916953</v>
      </c>
      <c r="E9474" s="1207">
        <v>144563248.58687925</v>
      </c>
      <c r="F9474" s="1211">
        <v>882131018.57437527</v>
      </c>
    </row>
    <row r="9475" spans="2:6" ht="13.15" customHeight="1" x14ac:dyDescent="0.3">
      <c r="B9475" s="1173" t="s">
        <v>10205</v>
      </c>
      <c r="C9475" s="1206">
        <v>78906088.505942985</v>
      </c>
      <c r="D9475" s="1206">
        <v>3780110.7345507918</v>
      </c>
      <c r="E9475" s="1206">
        <v>12874534.403522803</v>
      </c>
      <c r="F9475" s="1210">
        <v>95560733.644016579</v>
      </c>
    </row>
    <row r="9476" spans="2:6" ht="13.15" customHeight="1" x14ac:dyDescent="0.3">
      <c r="B9476" s="1172" t="s">
        <v>10206</v>
      </c>
      <c r="C9476" s="1207">
        <v>511913441.9856438</v>
      </c>
      <c r="D9476" s="1208">
        <v>19931875.471385356</v>
      </c>
      <c r="E9476" s="1207">
        <v>390087875.21911174</v>
      </c>
      <c r="F9476" s="1211">
        <v>921933192.6761409</v>
      </c>
    </row>
    <row r="9477" spans="2:6" ht="13.15" customHeight="1" x14ac:dyDescent="0.3">
      <c r="B9477" s="1173" t="s">
        <v>10207</v>
      </c>
      <c r="C9477" s="1206">
        <v>66357948.829851009</v>
      </c>
      <c r="D9477" s="1206">
        <v>3039843.7983947485</v>
      </c>
      <c r="E9477" s="1206">
        <v>11977980.838342959</v>
      </c>
      <c r="F9477" s="1210">
        <v>81375773.466588721</v>
      </c>
    </row>
    <row r="9478" spans="2:6" ht="13.15" customHeight="1" x14ac:dyDescent="0.3">
      <c r="B9478" s="1172" t="s">
        <v>10208</v>
      </c>
      <c r="C9478" s="1207">
        <v>271237801.797171</v>
      </c>
      <c r="D9478" s="1208">
        <v>5211420.1273899367</v>
      </c>
      <c r="E9478" s="1207">
        <v>48367543.976309657</v>
      </c>
      <c r="F9478" s="1211">
        <v>324816765.90087056</v>
      </c>
    </row>
    <row r="9479" spans="2:6" ht="13.15" customHeight="1" x14ac:dyDescent="0.3">
      <c r="B9479" s="1173" t="s">
        <v>10209</v>
      </c>
      <c r="C9479" s="1206">
        <v>417681145.79653841</v>
      </c>
      <c r="D9479" s="1206">
        <v>14239932.673737433</v>
      </c>
      <c r="E9479" s="1206">
        <v>79420290.558925092</v>
      </c>
      <c r="F9479" s="1210">
        <v>511341369.02920091</v>
      </c>
    </row>
    <row r="9480" spans="2:6" ht="13.15" customHeight="1" x14ac:dyDescent="0.3">
      <c r="B9480" s="1172" t="s">
        <v>10210</v>
      </c>
      <c r="C9480" s="1207">
        <v>312598736.75410354</v>
      </c>
      <c r="D9480" s="1208">
        <v>11032489.232540315</v>
      </c>
      <c r="E9480" s="1207">
        <v>94403076.10344401</v>
      </c>
      <c r="F9480" s="1211">
        <v>418034302.09008789</v>
      </c>
    </row>
    <row r="9481" spans="2:6" ht="13.15" customHeight="1" x14ac:dyDescent="0.3">
      <c r="B9481" s="1173" t="s">
        <v>10211</v>
      </c>
      <c r="C9481" s="1206">
        <v>100578459.80026318</v>
      </c>
      <c r="D9481" s="1206">
        <v>3314546.7897587265</v>
      </c>
      <c r="E9481" s="1206">
        <v>21331067.48140157</v>
      </c>
      <c r="F9481" s="1210">
        <v>125224074.07142347</v>
      </c>
    </row>
    <row r="9482" spans="2:6" ht="13.15" customHeight="1" x14ac:dyDescent="0.3">
      <c r="B9482" s="1172" t="s">
        <v>10212</v>
      </c>
      <c r="C9482" s="1207">
        <v>79681779.273079872</v>
      </c>
      <c r="D9482" s="1208">
        <v>4015678.9982377416</v>
      </c>
      <c r="E9482" s="1207">
        <v>23964178.426815007</v>
      </c>
      <c r="F9482" s="1211">
        <v>107661636.69813262</v>
      </c>
    </row>
    <row r="9483" spans="2:6" ht="13.15" customHeight="1" x14ac:dyDescent="0.3">
      <c r="B9483" s="1173" t="s">
        <v>10213</v>
      </c>
      <c r="C9483" s="1206">
        <v>2028478326.2484355</v>
      </c>
      <c r="D9483" s="1206">
        <v>68248249.138333619</v>
      </c>
      <c r="E9483" s="1206">
        <v>756600837.572474</v>
      </c>
      <c r="F9483" s="1210">
        <v>2853327412.9592428</v>
      </c>
    </row>
    <row r="9484" spans="2:6" ht="13.15" customHeight="1" x14ac:dyDescent="0.3">
      <c r="B9484" s="1172" t="s">
        <v>10214</v>
      </c>
      <c r="C9484" s="1207">
        <v>785308322.24421728</v>
      </c>
      <c r="D9484" s="1208">
        <v>23239808.337372702</v>
      </c>
      <c r="E9484" s="1207">
        <v>451018048.11943746</v>
      </c>
      <c r="F9484" s="1211">
        <v>1259566178.7010274</v>
      </c>
    </row>
    <row r="9485" spans="2:6" ht="13.15" customHeight="1" x14ac:dyDescent="0.3">
      <c r="B9485" s="1173" t="s">
        <v>10215</v>
      </c>
      <c r="C9485" s="1206">
        <v>739071226.63317585</v>
      </c>
      <c r="D9485" s="1206">
        <v>22014726.71659641</v>
      </c>
      <c r="E9485" s="1206">
        <v>242468083.7795299</v>
      </c>
      <c r="F9485" s="1210">
        <v>1003554037.1293021</v>
      </c>
    </row>
    <row r="9486" spans="2:6" ht="13.15" customHeight="1" x14ac:dyDescent="0.3">
      <c r="B9486" s="1172" t="s">
        <v>10216</v>
      </c>
      <c r="C9486" s="1207">
        <v>394053094.36532307</v>
      </c>
      <c r="D9486" s="1208">
        <v>15832832.889271764</v>
      </c>
      <c r="E9486" s="1207">
        <v>96821756.672771633</v>
      </c>
      <c r="F9486" s="1211">
        <v>506707683.92736644</v>
      </c>
    </row>
    <row r="9487" spans="2:6" ht="13.15" customHeight="1" x14ac:dyDescent="0.3">
      <c r="B9487" s="1173" t="s">
        <v>10217</v>
      </c>
      <c r="C9487" s="1206">
        <v>39441438.247830398</v>
      </c>
      <c r="D9487" s="1206">
        <v>1502852.3469959248</v>
      </c>
      <c r="E9487" s="1206">
        <v>2852370.6093846005</v>
      </c>
      <c r="F9487" s="1210">
        <v>43796661.20421093</v>
      </c>
    </row>
    <row r="9488" spans="2:6" ht="13.15" customHeight="1" x14ac:dyDescent="0.3">
      <c r="B9488" s="1172" t="s">
        <v>10218</v>
      </c>
      <c r="C9488" s="1207">
        <v>601192977.88670933</v>
      </c>
      <c r="D9488" s="1208">
        <v>23252290.359468862</v>
      </c>
      <c r="E9488" s="1207">
        <v>155047748.74746275</v>
      </c>
      <c r="F9488" s="1211">
        <v>779493016.9936409</v>
      </c>
    </row>
    <row r="9489" spans="2:6" ht="13.15" customHeight="1" x14ac:dyDescent="0.3">
      <c r="B9489" s="1173" t="s">
        <v>10219</v>
      </c>
      <c r="C9489" s="1206">
        <v>228252299.20295689</v>
      </c>
      <c r="D9489" s="1206">
        <v>10821645.786015723</v>
      </c>
      <c r="E9489" s="1206">
        <v>67861361.848206237</v>
      </c>
      <c r="F9489" s="1210">
        <v>306935306.83717883</v>
      </c>
    </row>
    <row r="9490" spans="2:6" ht="13.15" customHeight="1" x14ac:dyDescent="0.3">
      <c r="B9490" s="1172" t="s">
        <v>10220</v>
      </c>
      <c r="C9490" s="1207">
        <v>31765362.988738541</v>
      </c>
      <c r="D9490" s="1208">
        <v>1939596.4707586644</v>
      </c>
      <c r="E9490" s="1207">
        <v>2509390.5803728574</v>
      </c>
      <c r="F9490" s="1211">
        <v>36214350.039870061</v>
      </c>
    </row>
    <row r="9491" spans="2:6" ht="13.15" customHeight="1" x14ac:dyDescent="0.3">
      <c r="B9491" s="1173" t="s">
        <v>10221</v>
      </c>
      <c r="C9491" s="1206">
        <v>227095385.30224401</v>
      </c>
      <c r="D9491" s="1206">
        <v>9671034.1324695144</v>
      </c>
      <c r="E9491" s="1206">
        <v>57643644.834747277</v>
      </c>
      <c r="F9491" s="1210">
        <v>294410064.2694608</v>
      </c>
    </row>
    <row r="9492" spans="2:6" ht="13.15" customHeight="1" x14ac:dyDescent="0.3">
      <c r="B9492" s="1172" t="s">
        <v>10222</v>
      </c>
      <c r="C9492" s="1207">
        <v>187859441.61602965</v>
      </c>
      <c r="D9492" s="1208">
        <v>8204431.7166120308</v>
      </c>
      <c r="E9492" s="1207">
        <v>34932776.09507747</v>
      </c>
      <c r="F9492" s="1211">
        <v>230996649.42771918</v>
      </c>
    </row>
    <row r="9493" spans="2:6" ht="13.15" customHeight="1" x14ac:dyDescent="0.3">
      <c r="B9493" s="1173" t="s">
        <v>10223</v>
      </c>
      <c r="C9493" s="1206">
        <v>23514449.122069478</v>
      </c>
      <c r="D9493" s="1206">
        <v>1178699.7213072183</v>
      </c>
      <c r="E9493" s="1206">
        <v>1198489.5729301707</v>
      </c>
      <c r="F9493" s="1210">
        <v>25891638.416306868</v>
      </c>
    </row>
    <row r="9494" spans="2:6" ht="13.15" customHeight="1" x14ac:dyDescent="0.3">
      <c r="B9494" s="1172" t="s">
        <v>10224</v>
      </c>
      <c r="C9494" s="1207">
        <v>150056771.29412377</v>
      </c>
      <c r="D9494" s="1208">
        <v>4339367.2420446286</v>
      </c>
      <c r="E9494" s="1207">
        <v>55382674.7940825</v>
      </c>
      <c r="F9494" s="1211">
        <v>209778813.33025089</v>
      </c>
    </row>
    <row r="9495" spans="2:6" ht="13.15" customHeight="1" x14ac:dyDescent="0.3">
      <c r="B9495" s="1173" t="s">
        <v>10225</v>
      </c>
      <c r="C9495" s="1206">
        <v>280951345.39409357</v>
      </c>
      <c r="D9495" s="1206">
        <v>11040496.301957158</v>
      </c>
      <c r="E9495" s="1206">
        <v>85580827.197925001</v>
      </c>
      <c r="F9495" s="1210">
        <v>377572668.89397573</v>
      </c>
    </row>
    <row r="9496" spans="2:6" ht="13.15" customHeight="1" x14ac:dyDescent="0.3">
      <c r="B9496" s="1172" t="s">
        <v>10226</v>
      </c>
      <c r="C9496" s="1207">
        <v>79349574.443570271</v>
      </c>
      <c r="D9496" s="1208">
        <v>5100615.7959519988</v>
      </c>
      <c r="E9496" s="1207">
        <v>27464190.615960985</v>
      </c>
      <c r="F9496" s="1211">
        <v>111914380.85548325</v>
      </c>
    </row>
    <row r="9497" spans="2:6" ht="13.15" customHeight="1" x14ac:dyDescent="0.3">
      <c r="B9497" s="1173" t="s">
        <v>10227</v>
      </c>
      <c r="C9497" s="1206">
        <v>39981049.216273427</v>
      </c>
      <c r="D9497" s="1206">
        <v>1275037.8535175456</v>
      </c>
      <c r="E9497" s="1206">
        <v>3294252.5397977405</v>
      </c>
      <c r="F9497" s="1210">
        <v>44550339.609588712</v>
      </c>
    </row>
    <row r="9498" spans="2:6" ht="13.15" customHeight="1" x14ac:dyDescent="0.3">
      <c r="B9498" s="1172" t="s">
        <v>10228</v>
      </c>
      <c r="C9498" s="1207">
        <v>1239248.2665964207</v>
      </c>
      <c r="D9498" s="1208">
        <v>142466.73247112942</v>
      </c>
      <c r="E9498" s="1207">
        <v>61245.706591115239</v>
      </c>
      <c r="F9498" s="1211">
        <v>1442960.7056586654</v>
      </c>
    </row>
    <row r="9499" spans="2:6" ht="13.15" customHeight="1" x14ac:dyDescent="0.3">
      <c r="B9499" s="1173" t="s">
        <v>10229</v>
      </c>
      <c r="C9499" s="1206">
        <v>123624982.10329057</v>
      </c>
      <c r="D9499" s="1206">
        <v>7169662.2343125893</v>
      </c>
      <c r="E9499" s="1206">
        <v>78401399.06329155</v>
      </c>
      <c r="F9499" s="1210">
        <v>209196043.4008947</v>
      </c>
    </row>
    <row r="9500" spans="2:6" ht="13.15" customHeight="1" x14ac:dyDescent="0.3">
      <c r="B9500" s="1172" t="s">
        <v>10230</v>
      </c>
      <c r="C9500" s="1207">
        <v>3065656758.5340538</v>
      </c>
      <c r="D9500" s="1208">
        <v>91845856.679559648</v>
      </c>
      <c r="E9500" s="1207">
        <v>1390237872.0421269</v>
      </c>
      <c r="F9500" s="1211">
        <v>4547740487.2557402</v>
      </c>
    </row>
    <row r="9501" spans="2:6" ht="13.15" customHeight="1" x14ac:dyDescent="0.3">
      <c r="B9501" s="1173" t="s">
        <v>10231</v>
      </c>
      <c r="C9501" s="1206">
        <v>66770303.365452707</v>
      </c>
      <c r="D9501" s="1206">
        <v>5519938.563057364</v>
      </c>
      <c r="E9501" s="1206">
        <v>61733273.798071459</v>
      </c>
      <c r="F9501" s="1210">
        <v>134023515.72658153</v>
      </c>
    </row>
    <row r="9502" spans="2:6" ht="13.15" customHeight="1" x14ac:dyDescent="0.3">
      <c r="B9502" s="1172" t="s">
        <v>10232</v>
      </c>
      <c r="C9502" s="1207">
        <v>2131640282.7931101</v>
      </c>
      <c r="D9502" s="1208">
        <v>79666752.292092353</v>
      </c>
      <c r="E9502" s="1207">
        <v>979974455.21710718</v>
      </c>
      <c r="F9502" s="1211">
        <v>3191281490.30231</v>
      </c>
    </row>
    <row r="9503" spans="2:6" ht="13.15" customHeight="1" x14ac:dyDescent="0.3">
      <c r="B9503" s="1173" t="s">
        <v>10233</v>
      </c>
      <c r="C9503" s="1206">
        <v>377147787.27678531</v>
      </c>
      <c r="D9503" s="1206">
        <v>25338420.422209185</v>
      </c>
      <c r="E9503" s="1206">
        <v>136786852.28739873</v>
      </c>
      <c r="F9503" s="1210">
        <v>539273059.98639321</v>
      </c>
    </row>
    <row r="9504" spans="2:6" ht="13.15" customHeight="1" x14ac:dyDescent="0.3">
      <c r="B9504" s="1172" t="s">
        <v>10234</v>
      </c>
      <c r="C9504" s="1207">
        <v>191620196.90545958</v>
      </c>
      <c r="D9504" s="1208">
        <v>13057292.742523858</v>
      </c>
      <c r="E9504" s="1207">
        <v>97949890.639334768</v>
      </c>
      <c r="F9504" s="1211">
        <v>302627380.28731823</v>
      </c>
    </row>
    <row r="9505" spans="2:6" ht="13.15" customHeight="1" x14ac:dyDescent="0.3">
      <c r="B9505" s="1173" t="s">
        <v>10235</v>
      </c>
      <c r="C9505" s="1206">
        <v>227517570.80690634</v>
      </c>
      <c r="D9505" s="1206">
        <v>13581917.619376509</v>
      </c>
      <c r="E9505" s="1206">
        <v>78007290.42616494</v>
      </c>
      <c r="F9505" s="1210">
        <v>319106778.85244781</v>
      </c>
    </row>
    <row r="9506" spans="2:6" ht="13.15" customHeight="1" x14ac:dyDescent="0.3">
      <c r="B9506" s="1172" t="s">
        <v>10236</v>
      </c>
      <c r="C9506" s="1207">
        <v>136530450.19649187</v>
      </c>
      <c r="D9506" s="1208">
        <v>9916227.7660705559</v>
      </c>
      <c r="E9506" s="1207">
        <v>45026012.739591278</v>
      </c>
      <c r="F9506" s="1211">
        <v>191472690.70215368</v>
      </c>
    </row>
    <row r="9507" spans="2:6" ht="13.15" customHeight="1" x14ac:dyDescent="0.3">
      <c r="B9507" s="1173" t="s">
        <v>10237</v>
      </c>
      <c r="C9507" s="1206">
        <v>1083882908.5507541</v>
      </c>
      <c r="D9507" s="1206">
        <v>44409725.905690566</v>
      </c>
      <c r="E9507" s="1206">
        <v>384332719.15159106</v>
      </c>
      <c r="F9507" s="1210">
        <v>1512625353.6080358</v>
      </c>
    </row>
    <row r="9508" spans="2:6" ht="13.15" customHeight="1" x14ac:dyDescent="0.3">
      <c r="B9508" s="1172" t="s">
        <v>10238</v>
      </c>
      <c r="C9508" s="1207">
        <v>132997036.06659073</v>
      </c>
      <c r="D9508" s="1208">
        <v>8186616.3389640227</v>
      </c>
      <c r="E9508" s="1207">
        <v>62916805.766461447</v>
      </c>
      <c r="F9508" s="1211">
        <v>204100458.1720162</v>
      </c>
    </row>
    <row r="9509" spans="2:6" ht="13.15" customHeight="1" x14ac:dyDescent="0.3">
      <c r="B9509" s="1173" t="s">
        <v>10239</v>
      </c>
      <c r="C9509" s="1206">
        <v>296218294.18041795</v>
      </c>
      <c r="D9509" s="1206">
        <v>13081159.156813772</v>
      </c>
      <c r="E9509" s="1206">
        <v>91275141.420621365</v>
      </c>
      <c r="F9509" s="1210">
        <v>400574594.75785315</v>
      </c>
    </row>
    <row r="9510" spans="2:6" ht="13.15" customHeight="1" x14ac:dyDescent="0.3">
      <c r="B9510" s="1172" t="s">
        <v>10240</v>
      </c>
      <c r="C9510" s="1207">
        <v>53786187.519765899</v>
      </c>
      <c r="D9510" s="1208">
        <v>3700448.1335512772</v>
      </c>
      <c r="E9510" s="1207">
        <v>17463978.623886906</v>
      </c>
      <c r="F9510" s="1211">
        <v>74950614.277204081</v>
      </c>
    </row>
    <row r="9511" spans="2:6" ht="13.15" customHeight="1" x14ac:dyDescent="0.3">
      <c r="B9511" s="1173" t="s">
        <v>10241</v>
      </c>
      <c r="C9511" s="1206">
        <v>191165787.66887599</v>
      </c>
      <c r="D9511" s="1206">
        <v>9499972.7338208538</v>
      </c>
      <c r="E9511" s="1206">
        <v>29527581.237406142</v>
      </c>
      <c r="F9511" s="1210">
        <v>230193341.64010298</v>
      </c>
    </row>
    <row r="9512" spans="2:6" ht="13.15" customHeight="1" x14ac:dyDescent="0.3">
      <c r="B9512" s="1172" t="s">
        <v>10242</v>
      </c>
      <c r="C9512" s="1207">
        <v>1139573.1636198463</v>
      </c>
      <c r="D9512" s="1208">
        <v>11117.020807209825</v>
      </c>
      <c r="E9512" s="1207">
        <v>0</v>
      </c>
      <c r="F9512" s="1211">
        <v>1150690.1844270562</v>
      </c>
    </row>
    <row r="9513" spans="2:6" ht="13.15" customHeight="1" x14ac:dyDescent="0.3">
      <c r="B9513" s="1173" t="s">
        <v>10243</v>
      </c>
      <c r="C9513" s="1206">
        <v>134764425.83772603</v>
      </c>
      <c r="D9513" s="1206">
        <v>8480753.0084732678</v>
      </c>
      <c r="E9513" s="1206">
        <v>36691962.427111968</v>
      </c>
      <c r="F9513" s="1210">
        <v>179937141.27331126</v>
      </c>
    </row>
    <row r="9514" spans="2:6" ht="13.15" customHeight="1" x14ac:dyDescent="0.3">
      <c r="B9514" s="1172" t="s">
        <v>10244</v>
      </c>
      <c r="C9514" s="1207">
        <v>287009.68007775187</v>
      </c>
      <c r="D9514" s="1208">
        <v>0</v>
      </c>
      <c r="E9514" s="1207">
        <v>370.43774147851963</v>
      </c>
      <c r="F9514" s="1211">
        <v>287380.11781923036</v>
      </c>
    </row>
    <row r="9515" spans="2:6" ht="13.15" customHeight="1" x14ac:dyDescent="0.3">
      <c r="B9515" s="1173" t="s">
        <v>10245</v>
      </c>
      <c r="C9515" s="1206">
        <v>5531405255.6799049</v>
      </c>
      <c r="D9515" s="1206">
        <v>277366108.87878597</v>
      </c>
      <c r="E9515" s="1206">
        <v>3086263900.3258533</v>
      </c>
      <c r="F9515" s="1210">
        <v>8895035264.8845444</v>
      </c>
    </row>
    <row r="9516" spans="2:6" ht="13.15" customHeight="1" x14ac:dyDescent="0.3">
      <c r="B9516" s="1172" t="s">
        <v>10246</v>
      </c>
      <c r="C9516" s="1207">
        <v>1359102525.8999839</v>
      </c>
      <c r="D9516" s="1208">
        <v>57235418.738790378</v>
      </c>
      <c r="E9516" s="1207">
        <v>340165526.2434811</v>
      </c>
      <c r="F9516" s="1211">
        <v>1756503470.8822553</v>
      </c>
    </row>
    <row r="9517" spans="2:6" ht="13.15" customHeight="1" x14ac:dyDescent="0.3">
      <c r="B9517" s="1173" t="s">
        <v>10247</v>
      </c>
      <c r="C9517" s="1206">
        <v>976894247.29920173</v>
      </c>
      <c r="D9517" s="1206">
        <v>55052500.234136127</v>
      </c>
      <c r="E9517" s="1206">
        <v>690265410.57143712</v>
      </c>
      <c r="F9517" s="1210">
        <v>1722212158.104775</v>
      </c>
    </row>
    <row r="9518" spans="2:6" ht="13.15" customHeight="1" x14ac:dyDescent="0.3">
      <c r="B9518" s="1172" t="s">
        <v>10248</v>
      </c>
      <c r="C9518" s="1207">
        <v>1584646393.1267166</v>
      </c>
      <c r="D9518" s="1208">
        <v>59537444.160042264</v>
      </c>
      <c r="E9518" s="1207">
        <v>663307609.60881102</v>
      </c>
      <c r="F9518" s="1211">
        <v>2307491446.8955698</v>
      </c>
    </row>
    <row r="9519" spans="2:6" ht="13.15" customHeight="1" x14ac:dyDescent="0.3">
      <c r="B9519" s="1173" t="s">
        <v>10249</v>
      </c>
      <c r="C9519" s="1206">
        <v>641384710.23160315</v>
      </c>
      <c r="D9519" s="1206">
        <v>38756608.247798465</v>
      </c>
      <c r="E9519" s="1206">
        <v>199346253.21041521</v>
      </c>
      <c r="F9519" s="1210">
        <v>879487571.68981683</v>
      </c>
    </row>
    <row r="9520" spans="2:6" ht="13.15" customHeight="1" x14ac:dyDescent="0.3">
      <c r="B9520" s="1172" t="s">
        <v>10250</v>
      </c>
      <c r="C9520" s="1207">
        <v>122819934.97020857</v>
      </c>
      <c r="D9520" s="1208">
        <v>7088550.1989546698</v>
      </c>
      <c r="E9520" s="1207">
        <v>74221567.207107872</v>
      </c>
      <c r="F9520" s="1211">
        <v>204130052.37627113</v>
      </c>
    </row>
    <row r="9521" spans="2:6" ht="13.15" customHeight="1" x14ac:dyDescent="0.3">
      <c r="B9521" s="1173" t="s">
        <v>10251</v>
      </c>
      <c r="C9521" s="1206">
        <v>777828729.82510293</v>
      </c>
      <c r="D9521" s="1206">
        <v>42057448.735954389</v>
      </c>
      <c r="E9521" s="1206">
        <v>723268690.60667658</v>
      </c>
      <c r="F9521" s="1210">
        <v>1543154869.1677339</v>
      </c>
    </row>
    <row r="9522" spans="2:6" ht="13.15" customHeight="1" x14ac:dyDescent="0.3">
      <c r="B9522" s="1172" t="s">
        <v>10252</v>
      </c>
      <c r="C9522" s="1207">
        <v>10876328.770824647</v>
      </c>
      <c r="D9522" s="1208">
        <v>883577.99932138959</v>
      </c>
      <c r="E9522" s="1207">
        <v>3356607.4942629747</v>
      </c>
      <c r="F9522" s="1211">
        <v>15116514.264409011</v>
      </c>
    </row>
    <row r="9523" spans="2:6" ht="13.15" customHeight="1" x14ac:dyDescent="0.3">
      <c r="B9523" s="1173" t="s">
        <v>10253</v>
      </c>
      <c r="C9523" s="1206">
        <v>73375622.244349629</v>
      </c>
      <c r="D9523" s="1206">
        <v>3889803.3639080073</v>
      </c>
      <c r="E9523" s="1206">
        <v>45388159.900781289</v>
      </c>
      <c r="F9523" s="1210">
        <v>122653585.50903893</v>
      </c>
    </row>
    <row r="9524" spans="2:6" ht="13.15" customHeight="1" x14ac:dyDescent="0.3">
      <c r="B9524" s="1172" t="s">
        <v>10254</v>
      </c>
      <c r="C9524" s="1207">
        <v>112335616.0906795</v>
      </c>
      <c r="D9524" s="1208">
        <v>12820331.333191451</v>
      </c>
      <c r="E9524" s="1207">
        <v>94963148.517942965</v>
      </c>
      <c r="F9524" s="1211">
        <v>220119095.94181392</v>
      </c>
    </row>
    <row r="9525" spans="2:6" ht="13.15" customHeight="1" x14ac:dyDescent="0.3">
      <c r="B9525" s="1173" t="s">
        <v>10255</v>
      </c>
      <c r="C9525" s="1206">
        <v>183706403.35283053</v>
      </c>
      <c r="D9525" s="1206">
        <v>19232319.346868858</v>
      </c>
      <c r="E9525" s="1206">
        <v>108255178.41116308</v>
      </c>
      <c r="F9525" s="1210">
        <v>311193901.11086249</v>
      </c>
    </row>
    <row r="9526" spans="2:6" ht="13.15" customHeight="1" x14ac:dyDescent="0.3">
      <c r="B9526" s="1172" t="s">
        <v>10256</v>
      </c>
      <c r="C9526" s="1207">
        <v>361124400.03773469</v>
      </c>
      <c r="D9526" s="1208">
        <v>25322237.417236641</v>
      </c>
      <c r="E9526" s="1207">
        <v>185399613.61361632</v>
      </c>
      <c r="F9526" s="1211">
        <v>571846251.06858766</v>
      </c>
    </row>
    <row r="9527" spans="2:6" ht="13.15" customHeight="1" x14ac:dyDescent="0.3">
      <c r="B9527" s="1173" t="s">
        <v>10257</v>
      </c>
      <c r="C9527" s="1206">
        <v>160282890.69457248</v>
      </c>
      <c r="D9527" s="1206">
        <v>12836556.554698687</v>
      </c>
      <c r="E9527" s="1206">
        <v>72446309.795124874</v>
      </c>
      <c r="F9527" s="1210">
        <v>245565757.04439604</v>
      </c>
    </row>
    <row r="9528" spans="2:6" ht="13.15" customHeight="1" x14ac:dyDescent="0.3">
      <c r="B9528" s="1172" t="s">
        <v>10258</v>
      </c>
      <c r="C9528" s="1207">
        <v>80649173.936900496</v>
      </c>
      <c r="D9528" s="1208">
        <v>10481802.681592796</v>
      </c>
      <c r="E9528" s="1207">
        <v>40515023.789314277</v>
      </c>
      <c r="F9528" s="1211">
        <v>131646000.40780756</v>
      </c>
    </row>
    <row r="9529" spans="2:6" ht="13.15" customHeight="1" x14ac:dyDescent="0.3">
      <c r="B9529" s="1173" t="s">
        <v>10259</v>
      </c>
      <c r="C9529" s="1206">
        <v>95838294.218160838</v>
      </c>
      <c r="D9529" s="1206">
        <v>7882164.7628070796</v>
      </c>
      <c r="E9529" s="1206">
        <v>43199305.103229173</v>
      </c>
      <c r="F9529" s="1210">
        <v>146919764.0841971</v>
      </c>
    </row>
    <row r="9530" spans="2:6" ht="13.15" customHeight="1" x14ac:dyDescent="0.3">
      <c r="B9530" s="1172" t="s">
        <v>10260</v>
      </c>
      <c r="C9530" s="1207">
        <v>139643044.23410004</v>
      </c>
      <c r="D9530" s="1208">
        <v>17696566.247154895</v>
      </c>
      <c r="E9530" s="1207">
        <v>112147325.71177517</v>
      </c>
      <c r="F9530" s="1211">
        <v>269486936.19303012</v>
      </c>
    </row>
    <row r="9531" spans="2:6" ht="13.15" customHeight="1" x14ac:dyDescent="0.3">
      <c r="B9531" s="1173" t="s">
        <v>10261</v>
      </c>
      <c r="C9531" s="1206">
        <v>184552412.85699877</v>
      </c>
      <c r="D9531" s="1206">
        <v>14077173.860248586</v>
      </c>
      <c r="E9531" s="1206">
        <v>134840924.18819296</v>
      </c>
      <c r="F9531" s="1210">
        <v>333470510.90544033</v>
      </c>
    </row>
    <row r="9532" spans="2:6" ht="13.15" customHeight="1" x14ac:dyDescent="0.3">
      <c r="B9532" s="1172" t="s">
        <v>10262</v>
      </c>
      <c r="C9532" s="1207">
        <v>15868686.017581465</v>
      </c>
      <c r="D9532" s="1208">
        <v>1320716.1440747643</v>
      </c>
      <c r="E9532" s="1207">
        <v>5973151.098063211</v>
      </c>
      <c r="F9532" s="1211">
        <v>23162553.259719443</v>
      </c>
    </row>
    <row r="9533" spans="2:6" ht="13.15" customHeight="1" x14ac:dyDescent="0.3">
      <c r="B9533" s="1173" t="s">
        <v>10263</v>
      </c>
      <c r="C9533" s="1206">
        <v>901449888.77375877</v>
      </c>
      <c r="D9533" s="1206">
        <v>49905671.40485391</v>
      </c>
      <c r="E9533" s="1206">
        <v>302849917.43599886</v>
      </c>
      <c r="F9533" s="1210">
        <v>1254205477.6146116</v>
      </c>
    </row>
    <row r="9534" spans="2:6" ht="13.15" customHeight="1" x14ac:dyDescent="0.3">
      <c r="B9534" s="1172" t="s">
        <v>10264</v>
      </c>
      <c r="C9534" s="1207">
        <v>318630036.27284497</v>
      </c>
      <c r="D9534" s="1208">
        <v>21379944.828504723</v>
      </c>
      <c r="E9534" s="1207">
        <v>136326692.34371489</v>
      </c>
      <c r="F9534" s="1211">
        <v>476336673.4450646</v>
      </c>
    </row>
    <row r="9535" spans="2:6" ht="13.15" customHeight="1" x14ac:dyDescent="0.3">
      <c r="B9535" s="1173" t="s">
        <v>10265</v>
      </c>
      <c r="C9535" s="1206">
        <v>1086129148.439888</v>
      </c>
      <c r="D9535" s="1206">
        <v>49275941.428749308</v>
      </c>
      <c r="E9535" s="1206">
        <v>331747956.71209127</v>
      </c>
      <c r="F9535" s="1210">
        <v>1467153046.5807285</v>
      </c>
    </row>
    <row r="9536" spans="2:6" ht="13.15" customHeight="1" x14ac:dyDescent="0.3">
      <c r="B9536" s="1172" t="s">
        <v>10266</v>
      </c>
      <c r="C9536" s="1207">
        <v>146034812.61840054</v>
      </c>
      <c r="D9536" s="1208">
        <v>11791275.155256214</v>
      </c>
      <c r="E9536" s="1207">
        <v>91095212.379546061</v>
      </c>
      <c r="F9536" s="1211">
        <v>248921300.15320283</v>
      </c>
    </row>
    <row r="9537" spans="2:6" ht="13.15" customHeight="1" x14ac:dyDescent="0.3">
      <c r="B9537" s="1173" t="s">
        <v>10267</v>
      </c>
      <c r="C9537" s="1206">
        <v>997040224.10561085</v>
      </c>
      <c r="D9537" s="1206">
        <v>44552122.277270541</v>
      </c>
      <c r="E9537" s="1206">
        <v>420785763.71365047</v>
      </c>
      <c r="F9537" s="1210">
        <v>1462378110.0965319</v>
      </c>
    </row>
    <row r="9538" spans="2:6" ht="13.15" customHeight="1" x14ac:dyDescent="0.3">
      <c r="B9538" s="1172" t="s">
        <v>10268</v>
      </c>
      <c r="C9538" s="1207">
        <v>194777986.09249946</v>
      </c>
      <c r="D9538" s="1208">
        <v>17656291.673040669</v>
      </c>
      <c r="E9538" s="1207">
        <v>73790579.077872947</v>
      </c>
      <c r="F9538" s="1211">
        <v>286224856.84341305</v>
      </c>
    </row>
    <row r="9539" spans="2:6" ht="13.15" customHeight="1" x14ac:dyDescent="0.3">
      <c r="B9539" s="1173" t="s">
        <v>10269</v>
      </c>
      <c r="C9539" s="1206">
        <v>159270437.422557</v>
      </c>
      <c r="D9539" s="1206">
        <v>14263081.406937256</v>
      </c>
      <c r="E9539" s="1206">
        <v>72731943.087822437</v>
      </c>
      <c r="F9539" s="1210">
        <v>246265461.91731668</v>
      </c>
    </row>
    <row r="9540" spans="2:6" ht="13.15" customHeight="1" x14ac:dyDescent="0.3">
      <c r="B9540" s="1172" t="s">
        <v>10270</v>
      </c>
      <c r="C9540" s="1207">
        <v>74078946.155900747</v>
      </c>
      <c r="D9540" s="1208">
        <v>10552839.037333041</v>
      </c>
      <c r="E9540" s="1207">
        <v>56338169.688702151</v>
      </c>
      <c r="F9540" s="1211">
        <v>140969954.88193595</v>
      </c>
    </row>
    <row r="9541" spans="2:6" ht="13.15" customHeight="1" x14ac:dyDescent="0.3">
      <c r="B9541" s="1173" t="s">
        <v>10271</v>
      </c>
      <c r="C9541" s="1206">
        <v>4204787.3920049323</v>
      </c>
      <c r="D9541" s="1206">
        <v>328796.44450690824</v>
      </c>
      <c r="E9541" s="1206">
        <v>829471.84279398504</v>
      </c>
      <c r="F9541" s="1210">
        <v>5363055.6793058254</v>
      </c>
    </row>
    <row r="9542" spans="2:6" ht="13.15" customHeight="1" x14ac:dyDescent="0.3">
      <c r="B9542" s="1172" t="s">
        <v>10272</v>
      </c>
      <c r="C9542" s="1207">
        <v>38365083.676920347</v>
      </c>
      <c r="D9542" s="1208">
        <v>4420296.33908547</v>
      </c>
      <c r="E9542" s="1207">
        <v>11574733.002910804</v>
      </c>
      <c r="F9542" s="1211">
        <v>54360113.018916622</v>
      </c>
    </row>
    <row r="9543" spans="2:6" ht="13.15" customHeight="1" x14ac:dyDescent="0.3">
      <c r="B9543" s="1173" t="s">
        <v>10273</v>
      </c>
      <c r="C9543" s="1206">
        <v>57036551.665460937</v>
      </c>
      <c r="D9543" s="1206">
        <v>4977329.4424178656</v>
      </c>
      <c r="E9543" s="1206">
        <v>17285790.076551914</v>
      </c>
      <c r="F9543" s="1210">
        <v>79299671.184430718</v>
      </c>
    </row>
    <row r="9544" spans="2:6" ht="13.15" customHeight="1" x14ac:dyDescent="0.3">
      <c r="B9544" s="1172" t="s">
        <v>10274</v>
      </c>
      <c r="C9544" s="1207">
        <v>88877148.875761226</v>
      </c>
      <c r="D9544" s="1208">
        <v>7310116.6452958314</v>
      </c>
      <c r="E9544" s="1207">
        <v>18454616.791240208</v>
      </c>
      <c r="F9544" s="1211">
        <v>114641882.31229725</v>
      </c>
    </row>
    <row r="9545" spans="2:6" ht="13.15" customHeight="1" x14ac:dyDescent="0.3">
      <c r="B9545" s="1173" t="s">
        <v>10275</v>
      </c>
      <c r="C9545" s="1206">
        <v>962502800.92422843</v>
      </c>
      <c r="D9545" s="1206">
        <v>49743841.355128698</v>
      </c>
      <c r="E9545" s="1206">
        <v>1681143451.0578108</v>
      </c>
      <c r="F9545" s="1210">
        <v>2693390093.3371677</v>
      </c>
    </row>
    <row r="9546" spans="2:6" ht="13.15" customHeight="1" x14ac:dyDescent="0.3">
      <c r="B9546" s="1172" t="s">
        <v>10276</v>
      </c>
      <c r="C9546" s="1207">
        <v>2144316771.2319396</v>
      </c>
      <c r="D9546" s="1208">
        <v>45388248.891576856</v>
      </c>
      <c r="E9546" s="1207">
        <v>405871994.14315689</v>
      </c>
      <c r="F9546" s="1211">
        <v>2595577014.2666736</v>
      </c>
    </row>
    <row r="9547" spans="2:6" ht="13.15" customHeight="1" x14ac:dyDescent="0.3">
      <c r="B9547" s="1173" t="s">
        <v>10277</v>
      </c>
      <c r="C9547" s="1206">
        <v>1748451638.1109982</v>
      </c>
      <c r="D9547" s="1206">
        <v>52306300.579012312</v>
      </c>
      <c r="E9547" s="1206">
        <v>357557669.02490997</v>
      </c>
      <c r="F9547" s="1210">
        <v>2158315607.7149205</v>
      </c>
    </row>
    <row r="9548" spans="2:6" ht="13.15" customHeight="1" x14ac:dyDescent="0.3">
      <c r="B9548" s="1172" t="s">
        <v>10278</v>
      </c>
      <c r="C9548" s="1207">
        <v>818191548.33990037</v>
      </c>
      <c r="D9548" s="1208">
        <v>32709680.681944676</v>
      </c>
      <c r="E9548" s="1207">
        <v>988146096.55688906</v>
      </c>
      <c r="F9548" s="1211">
        <v>1839047325.5787342</v>
      </c>
    </row>
    <row r="9549" spans="2:6" ht="13.15" customHeight="1" x14ac:dyDescent="0.3">
      <c r="B9549" s="1173" t="s">
        <v>10279</v>
      </c>
      <c r="C9549" s="1206">
        <v>2593020495.6881852</v>
      </c>
      <c r="D9549" s="1206">
        <v>39581463.047336981</v>
      </c>
      <c r="E9549" s="1206">
        <v>340101292.51771462</v>
      </c>
      <c r="F9549" s="1210">
        <v>2972703251.2532368</v>
      </c>
    </row>
    <row r="9550" spans="2:6" ht="13.15" customHeight="1" x14ac:dyDescent="0.3">
      <c r="B9550" s="1172" t="s">
        <v>10280</v>
      </c>
      <c r="C9550" s="1207">
        <v>3253920771.8351812</v>
      </c>
      <c r="D9550" s="1208">
        <v>99275699.417295501</v>
      </c>
      <c r="E9550" s="1207">
        <v>1099362674.9724178</v>
      </c>
      <c r="F9550" s="1211">
        <v>4452559146.2248945</v>
      </c>
    </row>
    <row r="9551" spans="2:6" ht="13.15" customHeight="1" x14ac:dyDescent="0.3">
      <c r="B9551" s="1173" t="s">
        <v>10281</v>
      </c>
      <c r="C9551" s="1206">
        <v>69451836.717996448</v>
      </c>
      <c r="D9551" s="1206">
        <v>5892949.7915848503</v>
      </c>
      <c r="E9551" s="1206">
        <v>39450100.38519457</v>
      </c>
      <c r="F9551" s="1210">
        <v>114794886.89477587</v>
      </c>
    </row>
    <row r="9552" spans="2:6" ht="13.15" customHeight="1" x14ac:dyDescent="0.3">
      <c r="B9552" s="1172" t="s">
        <v>10282</v>
      </c>
      <c r="C9552" s="1207">
        <v>1451132821.5607283</v>
      </c>
      <c r="D9552" s="1208">
        <v>85810538.660751298</v>
      </c>
      <c r="E9552" s="1207">
        <v>557181684.60377538</v>
      </c>
      <c r="F9552" s="1211">
        <v>2094125044.8252549</v>
      </c>
    </row>
    <row r="9553" spans="2:6" ht="13.15" customHeight="1" x14ac:dyDescent="0.3">
      <c r="B9553" s="1173" t="s">
        <v>10283</v>
      </c>
      <c r="C9553" s="1206">
        <v>96543939.330740198</v>
      </c>
      <c r="D9553" s="1206">
        <v>10623931.681786237</v>
      </c>
      <c r="E9553" s="1206">
        <v>29708360.979466069</v>
      </c>
      <c r="F9553" s="1210">
        <v>136876231.9919925</v>
      </c>
    </row>
    <row r="9554" spans="2:6" ht="13.15" customHeight="1" x14ac:dyDescent="0.3">
      <c r="B9554" s="1172" t="s">
        <v>10284</v>
      </c>
      <c r="C9554" s="1207">
        <v>23423922.281968832</v>
      </c>
      <c r="D9554" s="1208">
        <v>2600763.6930446709</v>
      </c>
      <c r="E9554" s="1207">
        <v>14966363.891591568</v>
      </c>
      <c r="F9554" s="1211">
        <v>40991049.866605073</v>
      </c>
    </row>
    <row r="9555" spans="2:6" ht="13.15" customHeight="1" x14ac:dyDescent="0.3">
      <c r="B9555" s="1173" t="s">
        <v>10285</v>
      </c>
      <c r="C9555" s="1206">
        <v>1555750.8538562821</v>
      </c>
      <c r="D9555" s="1206">
        <v>768580.15876883396</v>
      </c>
      <c r="E9555" s="1206">
        <v>1474836.1280731461</v>
      </c>
      <c r="F9555" s="1210">
        <v>3799167.140698262</v>
      </c>
    </row>
    <row r="9556" spans="2:6" ht="13.15" customHeight="1" x14ac:dyDescent="0.3">
      <c r="B9556" s="1172" t="s">
        <v>10286</v>
      </c>
      <c r="C9556" s="1207">
        <v>659572139.53514087</v>
      </c>
      <c r="D9556" s="1208">
        <v>41386825.009893157</v>
      </c>
      <c r="E9556" s="1207">
        <v>293452604.8157621</v>
      </c>
      <c r="F9556" s="1211">
        <v>994411569.36079621</v>
      </c>
    </row>
    <row r="9557" spans="2:6" ht="13.15" customHeight="1" x14ac:dyDescent="0.3">
      <c r="B9557" s="1173" t="s">
        <v>10287</v>
      </c>
      <c r="C9557" s="1206">
        <v>45498953.684067018</v>
      </c>
      <c r="D9557" s="1206">
        <v>3081018.9919161345</v>
      </c>
      <c r="E9557" s="1206">
        <v>11797501.946666263</v>
      </c>
      <c r="F9557" s="1210">
        <v>60377474.622649416</v>
      </c>
    </row>
    <row r="9558" spans="2:6" ht="13.15" customHeight="1" x14ac:dyDescent="0.3">
      <c r="B9558" s="1172" t="s">
        <v>10288</v>
      </c>
      <c r="C9558" s="1207">
        <v>1549297914.9978261</v>
      </c>
      <c r="D9558" s="1208">
        <v>82569336.063963696</v>
      </c>
      <c r="E9558" s="1207">
        <v>663551304.17940879</v>
      </c>
      <c r="F9558" s="1211">
        <v>2295418555.2411985</v>
      </c>
    </row>
    <row r="9559" spans="2:6" ht="13.15" customHeight="1" x14ac:dyDescent="0.3">
      <c r="B9559" s="1173" t="s">
        <v>10289</v>
      </c>
      <c r="C9559" s="1206">
        <v>426433848.70901436</v>
      </c>
      <c r="D9559" s="1206">
        <v>26629711.64159042</v>
      </c>
      <c r="E9559" s="1206">
        <v>139896361.05345857</v>
      </c>
      <c r="F9559" s="1210">
        <v>592959921.40406334</v>
      </c>
    </row>
    <row r="9560" spans="2:6" ht="13.15" customHeight="1" x14ac:dyDescent="0.3">
      <c r="B9560" s="1172" t="s">
        <v>10290</v>
      </c>
      <c r="C9560" s="1207">
        <v>152866653.4094044</v>
      </c>
      <c r="D9560" s="1208">
        <v>9262012.1998336129</v>
      </c>
      <c r="E9560" s="1207">
        <v>78051869.133671522</v>
      </c>
      <c r="F9560" s="1211">
        <v>240180534.74290952</v>
      </c>
    </row>
    <row r="9561" spans="2:6" ht="13.15" customHeight="1" x14ac:dyDescent="0.3">
      <c r="B9561" s="1173" t="s">
        <v>10291</v>
      </c>
      <c r="C9561" s="1206">
        <v>156319644.75073951</v>
      </c>
      <c r="D9561" s="1206">
        <v>12708246.433533948</v>
      </c>
      <c r="E9561" s="1206">
        <v>55816984.697440274</v>
      </c>
      <c r="F9561" s="1210">
        <v>224844875.88171372</v>
      </c>
    </row>
    <row r="9562" spans="2:6" ht="13.15" customHeight="1" x14ac:dyDescent="0.3">
      <c r="B9562" s="1172" t="s">
        <v>10292</v>
      </c>
      <c r="C9562" s="1207">
        <v>270774380.83894843</v>
      </c>
      <c r="D9562" s="1208">
        <v>17807609.805622853</v>
      </c>
      <c r="E9562" s="1207">
        <v>103894625.73087189</v>
      </c>
      <c r="F9562" s="1211">
        <v>392476616.37544322</v>
      </c>
    </row>
    <row r="9563" spans="2:6" ht="13.15" customHeight="1" x14ac:dyDescent="0.3">
      <c r="B9563" s="1173" t="s">
        <v>10293</v>
      </c>
      <c r="C9563" s="1206">
        <v>50913906.05919712</v>
      </c>
      <c r="D9563" s="1206">
        <v>4676494.4160678266</v>
      </c>
      <c r="E9563" s="1206">
        <v>22613197.865699299</v>
      </c>
      <c r="F9563" s="1210">
        <v>78203598.340964243</v>
      </c>
    </row>
    <row r="9564" spans="2:6" ht="13.15" customHeight="1" x14ac:dyDescent="0.3">
      <c r="B9564" s="1172" t="s">
        <v>10294</v>
      </c>
      <c r="C9564" s="1207">
        <v>930182943.9722178</v>
      </c>
      <c r="D9564" s="1208">
        <v>29468210.713770524</v>
      </c>
      <c r="E9564" s="1207">
        <v>317994598.79823655</v>
      </c>
      <c r="F9564" s="1211">
        <v>1277645753.4842248</v>
      </c>
    </row>
    <row r="9565" spans="2:6" ht="13.15" customHeight="1" x14ac:dyDescent="0.3">
      <c r="B9565" s="1173" t="s">
        <v>10295</v>
      </c>
      <c r="C9565" s="1206">
        <v>414831803.26377821</v>
      </c>
      <c r="D9565" s="1206">
        <v>20126254.469372671</v>
      </c>
      <c r="E9565" s="1206">
        <v>114213783.36388816</v>
      </c>
      <c r="F9565" s="1210">
        <v>549171841.0970391</v>
      </c>
    </row>
    <row r="9566" spans="2:6" ht="13.15" customHeight="1" x14ac:dyDescent="0.3">
      <c r="B9566" s="1172" t="s">
        <v>10296</v>
      </c>
      <c r="C9566" s="1207">
        <v>348690955.00068456</v>
      </c>
      <c r="D9566" s="1208">
        <v>14753074.653148713</v>
      </c>
      <c r="E9566" s="1207">
        <v>78789655.378771022</v>
      </c>
      <c r="F9566" s="1211">
        <v>442233685.03260428</v>
      </c>
    </row>
    <row r="9567" spans="2:6" ht="13.15" customHeight="1" x14ac:dyDescent="0.3">
      <c r="B9567" s="1173" t="s">
        <v>10297</v>
      </c>
      <c r="C9567" s="1206">
        <v>485111352.96019101</v>
      </c>
      <c r="D9567" s="1206">
        <v>17278636.625694983</v>
      </c>
      <c r="E9567" s="1206">
        <v>92825312.713589773</v>
      </c>
      <c r="F9567" s="1210">
        <v>595215302.29947579</v>
      </c>
    </row>
    <row r="9568" spans="2:6" ht="13.15" customHeight="1" x14ac:dyDescent="0.3">
      <c r="B9568" s="1172" t="s">
        <v>10298</v>
      </c>
      <c r="C9568" s="1207">
        <v>1270285591.7097194</v>
      </c>
      <c r="D9568" s="1208">
        <v>32622278.382914845</v>
      </c>
      <c r="E9568" s="1207">
        <v>169519500.99967843</v>
      </c>
      <c r="F9568" s="1211">
        <v>1472427371.0923126</v>
      </c>
    </row>
    <row r="9569" spans="2:6" ht="13.15" customHeight="1" x14ac:dyDescent="0.3">
      <c r="B9569" s="1173" t="s">
        <v>10299</v>
      </c>
      <c r="C9569" s="1206">
        <v>371041253.5364821</v>
      </c>
      <c r="D9569" s="1206">
        <v>12365574.821285384</v>
      </c>
      <c r="E9569" s="1206">
        <v>53372881.277563624</v>
      </c>
      <c r="F9569" s="1210">
        <v>436779709.63533109</v>
      </c>
    </row>
    <row r="9570" spans="2:6" ht="13.15" customHeight="1" x14ac:dyDescent="0.3">
      <c r="B9570" s="1172" t="s">
        <v>10300</v>
      </c>
      <c r="C9570" s="1207">
        <v>134560842.85342732</v>
      </c>
      <c r="D9570" s="1208">
        <v>8624289.2264904082</v>
      </c>
      <c r="E9570" s="1207">
        <v>15930053.715122292</v>
      </c>
      <c r="F9570" s="1211">
        <v>159115185.79504001</v>
      </c>
    </row>
    <row r="9571" spans="2:6" ht="13.15" customHeight="1" x14ac:dyDescent="0.3">
      <c r="B9571" s="1173" t="s">
        <v>10301</v>
      </c>
      <c r="C9571" s="1206">
        <v>28608119.966646321</v>
      </c>
      <c r="D9571" s="1206">
        <v>1999825.3936129152</v>
      </c>
      <c r="E9571" s="1206">
        <v>21705151.394049492</v>
      </c>
      <c r="F9571" s="1210">
        <v>52313096.75430873</v>
      </c>
    </row>
    <row r="9572" spans="2:6" ht="13.15" customHeight="1" x14ac:dyDescent="0.3">
      <c r="B9572" s="1172" t="s">
        <v>10302</v>
      </c>
      <c r="C9572" s="1207">
        <v>139388394.82718036</v>
      </c>
      <c r="D9572" s="1208">
        <v>5991764.6271648789</v>
      </c>
      <c r="E9572" s="1207">
        <v>34484661.836508177</v>
      </c>
      <c r="F9572" s="1211">
        <v>179864821.29085341</v>
      </c>
    </row>
    <row r="9573" spans="2:6" ht="13.15" customHeight="1" x14ac:dyDescent="0.3">
      <c r="B9573" s="1173" t="s">
        <v>10303</v>
      </c>
      <c r="C9573" s="1206">
        <v>169888430.17306417</v>
      </c>
      <c r="D9573" s="1206">
        <v>7026548.1816425584</v>
      </c>
      <c r="E9573" s="1206">
        <v>79301320.565611929</v>
      </c>
      <c r="F9573" s="1210">
        <v>256216298.92031866</v>
      </c>
    </row>
    <row r="9574" spans="2:6" ht="13.15" customHeight="1" x14ac:dyDescent="0.3">
      <c r="B9574" s="1172" t="s">
        <v>10304</v>
      </c>
      <c r="C9574" s="1207">
        <v>631075300.67661226</v>
      </c>
      <c r="D9574" s="1208">
        <v>31661289.331111815</v>
      </c>
      <c r="E9574" s="1207">
        <v>412469681.97747636</v>
      </c>
      <c r="F9574" s="1211">
        <v>1075206271.9852004</v>
      </c>
    </row>
    <row r="9575" spans="2:6" ht="13.15" customHeight="1" x14ac:dyDescent="0.3">
      <c r="B9575" s="1173" t="s">
        <v>10305</v>
      </c>
      <c r="C9575" s="1206">
        <v>257922846.53434405</v>
      </c>
      <c r="D9575" s="1206">
        <v>10774335.12278302</v>
      </c>
      <c r="E9575" s="1206">
        <v>90718075.850298733</v>
      </c>
      <c r="F9575" s="1210">
        <v>359415257.50742579</v>
      </c>
    </row>
    <row r="9576" spans="2:6" ht="13.15" customHeight="1" x14ac:dyDescent="0.3">
      <c r="B9576" s="1172" t="s">
        <v>10306</v>
      </c>
      <c r="C9576" s="1207">
        <v>215714809.74334753</v>
      </c>
      <c r="D9576" s="1208">
        <v>12024662.231316445</v>
      </c>
      <c r="E9576" s="1207">
        <v>72407648.846099406</v>
      </c>
      <c r="F9576" s="1211">
        <v>300147120.82076335</v>
      </c>
    </row>
    <row r="9577" spans="2:6" ht="13.15" customHeight="1" x14ac:dyDescent="0.3">
      <c r="B9577" s="1173" t="s">
        <v>10307</v>
      </c>
      <c r="C9577" s="1206">
        <v>418205054.52273178</v>
      </c>
      <c r="D9577" s="1206">
        <v>16517486.57703528</v>
      </c>
      <c r="E9577" s="1206">
        <v>358073845.72370088</v>
      </c>
      <c r="F9577" s="1210">
        <v>792796386.82346797</v>
      </c>
    </row>
    <row r="9578" spans="2:6" ht="13.15" customHeight="1" x14ac:dyDescent="0.3">
      <c r="B9578" s="1172" t="s">
        <v>10308</v>
      </c>
      <c r="C9578" s="1207">
        <v>249233498.75581497</v>
      </c>
      <c r="D9578" s="1208">
        <v>13414909.008060096</v>
      </c>
      <c r="E9578" s="1207">
        <v>158238439.79749113</v>
      </c>
      <c r="F9578" s="1211">
        <v>420886847.5613662</v>
      </c>
    </row>
    <row r="9579" spans="2:6" ht="13.15" customHeight="1" x14ac:dyDescent="0.3">
      <c r="B9579" s="1173" t="s">
        <v>10309</v>
      </c>
      <c r="C9579" s="1206">
        <v>96829856.680922329</v>
      </c>
      <c r="D9579" s="1206">
        <v>3923562.5194985066</v>
      </c>
      <c r="E9579" s="1206">
        <v>23429584.302564144</v>
      </c>
      <c r="F9579" s="1210">
        <v>124183003.50298499</v>
      </c>
    </row>
    <row r="9580" spans="2:6" ht="13.15" customHeight="1" x14ac:dyDescent="0.3">
      <c r="B9580" s="1172" t="s">
        <v>10310</v>
      </c>
      <c r="C9580" s="1207">
        <v>60303164.218353473</v>
      </c>
      <c r="D9580" s="1208">
        <v>1989032.0329051553</v>
      </c>
      <c r="E9580" s="1207">
        <v>11500486.642694958</v>
      </c>
      <c r="F9580" s="1211">
        <v>73792682.893953592</v>
      </c>
    </row>
    <row r="9581" spans="2:6" ht="13.15" customHeight="1" x14ac:dyDescent="0.3">
      <c r="B9581" s="1173" t="s">
        <v>10311</v>
      </c>
      <c r="C9581" s="1206">
        <v>26619533.391645189</v>
      </c>
      <c r="D9581" s="1206">
        <v>379202.98695175076</v>
      </c>
      <c r="E9581" s="1206">
        <v>1412232.1497632761</v>
      </c>
      <c r="F9581" s="1210">
        <v>28410968.528360214</v>
      </c>
    </row>
    <row r="9582" spans="2:6" ht="13.15" customHeight="1" x14ac:dyDescent="0.3">
      <c r="B9582" s="1172" t="s">
        <v>10312</v>
      </c>
      <c r="C9582" s="1207">
        <v>119616814.09249976</v>
      </c>
      <c r="D9582" s="1208">
        <v>2638997.8013145318</v>
      </c>
      <c r="E9582" s="1207">
        <v>44154856.643512197</v>
      </c>
      <c r="F9582" s="1211">
        <v>166410668.53732648</v>
      </c>
    </row>
    <row r="9583" spans="2:6" ht="13.15" customHeight="1" x14ac:dyDescent="0.3">
      <c r="B9583" s="1173" t="s">
        <v>10313</v>
      </c>
      <c r="C9583" s="1206">
        <v>18955064.137694456</v>
      </c>
      <c r="D9583" s="1206">
        <v>571780.74612474663</v>
      </c>
      <c r="E9583" s="1206">
        <v>3693718.8647648785</v>
      </c>
      <c r="F9583" s="1210">
        <v>23220563.748584084</v>
      </c>
    </row>
    <row r="9584" spans="2:6" ht="13.15" customHeight="1" x14ac:dyDescent="0.3">
      <c r="B9584" s="1172" t="s">
        <v>10314</v>
      </c>
      <c r="C9584" s="1207">
        <v>15415505.652130442</v>
      </c>
      <c r="D9584" s="1208">
        <v>400831.92490198044</v>
      </c>
      <c r="E9584" s="1207">
        <v>1012838.5248258524</v>
      </c>
      <c r="F9584" s="1211">
        <v>16829176.101858273</v>
      </c>
    </row>
    <row r="9585" spans="2:6" ht="13.15" customHeight="1" x14ac:dyDescent="0.3">
      <c r="B9585" s="1173" t="s">
        <v>10315</v>
      </c>
      <c r="C9585" s="1206">
        <v>9536859.2363038324</v>
      </c>
      <c r="D9585" s="1206">
        <v>285777.79563647718</v>
      </c>
      <c r="E9585" s="1206">
        <v>9384.4227841224965</v>
      </c>
      <c r="F9585" s="1210">
        <v>9832021.454724431</v>
      </c>
    </row>
    <row r="9586" spans="2:6" ht="13.15" customHeight="1" x14ac:dyDescent="0.3">
      <c r="B9586" s="1172" t="s">
        <v>10316</v>
      </c>
      <c r="C9586" s="1207">
        <v>2190874602.2085853</v>
      </c>
      <c r="D9586" s="1208">
        <v>45217483.008671157</v>
      </c>
      <c r="E9586" s="1207">
        <v>487351142.10596973</v>
      </c>
      <c r="F9586" s="1211">
        <v>2723443227.3232265</v>
      </c>
    </row>
    <row r="9587" spans="2:6" ht="13.15" customHeight="1" x14ac:dyDescent="0.3">
      <c r="B9587" s="1173" t="s">
        <v>10317</v>
      </c>
      <c r="C9587" s="1206">
        <v>628041764.01520038</v>
      </c>
      <c r="D9587" s="1206">
        <v>20242940.971313655</v>
      </c>
      <c r="E9587" s="1206">
        <v>251680474.32986641</v>
      </c>
      <c r="F9587" s="1210">
        <v>899965179.3163805</v>
      </c>
    </row>
    <row r="9588" spans="2:6" ht="13.15" customHeight="1" x14ac:dyDescent="0.3">
      <c r="B9588" s="1172" t="s">
        <v>10318</v>
      </c>
      <c r="C9588" s="1207">
        <v>189891721.38685611</v>
      </c>
      <c r="D9588" s="1208">
        <v>5753396.0000087712</v>
      </c>
      <c r="E9588" s="1207">
        <v>5622332.1300973976</v>
      </c>
      <c r="F9588" s="1211">
        <v>201267449.51696226</v>
      </c>
    </row>
    <row r="9589" spans="2:6" ht="13.15" customHeight="1" x14ac:dyDescent="0.3">
      <c r="B9589" s="1173" t="s">
        <v>10319</v>
      </c>
      <c r="C9589" s="1206">
        <v>342008626.86414516</v>
      </c>
      <c r="D9589" s="1206">
        <v>17692119.438832015</v>
      </c>
      <c r="E9589" s="1206">
        <v>323936697.33735073</v>
      </c>
      <c r="F9589" s="1210">
        <v>683637443.64032793</v>
      </c>
    </row>
    <row r="9590" spans="2:6" ht="13.15" customHeight="1" x14ac:dyDescent="0.3">
      <c r="B9590" s="1172" t="s">
        <v>10320</v>
      </c>
      <c r="C9590" s="1207">
        <v>98785809.900291339</v>
      </c>
      <c r="D9590" s="1208">
        <v>1761977.4370515721</v>
      </c>
      <c r="E9590" s="1207">
        <v>7568483.0696250172</v>
      </c>
      <c r="F9590" s="1211">
        <v>108116270.40696794</v>
      </c>
    </row>
    <row r="9591" spans="2:6" ht="13.15" customHeight="1" x14ac:dyDescent="0.3">
      <c r="B9591" s="1173" t="s">
        <v>10321</v>
      </c>
      <c r="C9591" s="1206">
        <v>1582866441.5617826</v>
      </c>
      <c r="D9591" s="1206">
        <v>44466985.598936833</v>
      </c>
      <c r="E9591" s="1206">
        <v>258116200.66508514</v>
      </c>
      <c r="F9591" s="1210">
        <v>1885449627.8258045</v>
      </c>
    </row>
    <row r="9592" spans="2:6" ht="13.15" customHeight="1" x14ac:dyDescent="0.3">
      <c r="B9592" s="1172" t="s">
        <v>10322</v>
      </c>
      <c r="C9592" s="1207">
        <v>4174843216.0346923</v>
      </c>
      <c r="D9592" s="1208">
        <v>87747405.12893188</v>
      </c>
      <c r="E9592" s="1207">
        <v>1056187031.1310607</v>
      </c>
      <c r="F9592" s="1211">
        <v>5318777652.2946854</v>
      </c>
    </row>
    <row r="9593" spans="2:6" ht="13.15" customHeight="1" x14ac:dyDescent="0.3">
      <c r="B9593" s="1173" t="s">
        <v>10323</v>
      </c>
      <c r="C9593" s="1206">
        <v>734841725.27728224</v>
      </c>
      <c r="D9593" s="1206">
        <v>19679814.614804648</v>
      </c>
      <c r="E9593" s="1206">
        <v>78559160.756167203</v>
      </c>
      <c r="F9593" s="1210">
        <v>833080700.64825404</v>
      </c>
    </row>
    <row r="9594" spans="2:6" ht="13.15" customHeight="1" x14ac:dyDescent="0.3">
      <c r="B9594" s="1172" t="s">
        <v>10324</v>
      </c>
      <c r="C9594" s="1207">
        <v>1682615003.7238381</v>
      </c>
      <c r="D9594" s="1208">
        <v>43004421.898233384</v>
      </c>
      <c r="E9594" s="1207">
        <v>597118337.59637034</v>
      </c>
      <c r="F9594" s="1211">
        <v>2322737763.218442</v>
      </c>
    </row>
    <row r="9595" spans="2:6" ht="13.15" customHeight="1" x14ac:dyDescent="0.3">
      <c r="B9595" s="1173" t="s">
        <v>10325</v>
      </c>
      <c r="C9595" s="1206">
        <v>2444774943.9022593</v>
      </c>
      <c r="D9595" s="1206">
        <v>46913912.239494905</v>
      </c>
      <c r="E9595" s="1206">
        <v>462819436.07042658</v>
      </c>
      <c r="F9595" s="1210">
        <v>2954508292.2121806</v>
      </c>
    </row>
    <row r="9596" spans="2:6" ht="13.15" customHeight="1" x14ac:dyDescent="0.3">
      <c r="B9596" s="1172" t="s">
        <v>10326</v>
      </c>
      <c r="C9596" s="1207">
        <v>1221888686.8125355</v>
      </c>
      <c r="D9596" s="1208">
        <v>28499453.819580741</v>
      </c>
      <c r="E9596" s="1207">
        <v>184841336.02014643</v>
      </c>
      <c r="F9596" s="1211">
        <v>1435229476.6522627</v>
      </c>
    </row>
    <row r="9597" spans="2:6" ht="13.15" customHeight="1" x14ac:dyDescent="0.3">
      <c r="B9597" s="1173" t="s">
        <v>10327</v>
      </c>
      <c r="C9597" s="1206">
        <v>1075344575.3802969</v>
      </c>
      <c r="D9597" s="1206">
        <v>26375694.752234787</v>
      </c>
      <c r="E9597" s="1206">
        <v>132118807.6360825</v>
      </c>
      <c r="F9597" s="1210">
        <v>1233839077.7686141</v>
      </c>
    </row>
    <row r="9598" spans="2:6" ht="13.15" customHeight="1" x14ac:dyDescent="0.3">
      <c r="B9598" s="1172" t="s">
        <v>10328</v>
      </c>
      <c r="C9598" s="1207">
        <v>418604437.64082283</v>
      </c>
      <c r="D9598" s="1208">
        <v>18064722.574190624</v>
      </c>
      <c r="E9598" s="1207">
        <v>146258720.40803379</v>
      </c>
      <c r="F9598" s="1211">
        <v>582927880.62304723</v>
      </c>
    </row>
    <row r="9599" spans="2:6" ht="13.15" customHeight="1" x14ac:dyDescent="0.3">
      <c r="B9599" s="1173" t="s">
        <v>10329</v>
      </c>
      <c r="C9599" s="1206">
        <v>945843131.52097058</v>
      </c>
      <c r="D9599" s="1206">
        <v>27394787.827978261</v>
      </c>
      <c r="E9599" s="1206">
        <v>173826012.96047625</v>
      </c>
      <c r="F9599" s="1210">
        <v>1147063932.3094251</v>
      </c>
    </row>
    <row r="9600" spans="2:6" ht="13.15" customHeight="1" x14ac:dyDescent="0.3">
      <c r="B9600" s="1172" t="s">
        <v>10330</v>
      </c>
      <c r="C9600" s="1207">
        <v>6159511.7402414186</v>
      </c>
      <c r="D9600" s="1208">
        <v>323871.18212396721</v>
      </c>
      <c r="E9600" s="1207">
        <v>16793.177613692886</v>
      </c>
      <c r="F9600" s="1211">
        <v>6500176.0999790793</v>
      </c>
    </row>
    <row r="9601" spans="2:6" ht="13.15" customHeight="1" x14ac:dyDescent="0.3">
      <c r="B9601" s="1173" t="s">
        <v>10331</v>
      </c>
      <c r="C9601" s="1206">
        <v>1010594263.0743442</v>
      </c>
      <c r="D9601" s="1206">
        <v>18250784.914839897</v>
      </c>
      <c r="E9601" s="1206">
        <v>188358084.031964</v>
      </c>
      <c r="F9601" s="1210">
        <v>1217203132.021148</v>
      </c>
    </row>
    <row r="9602" spans="2:6" ht="13.15" customHeight="1" x14ac:dyDescent="0.3">
      <c r="B9602" s="1172" t="s">
        <v>10332</v>
      </c>
      <c r="C9602" s="1207">
        <v>844776673.33983254</v>
      </c>
      <c r="D9602" s="1208">
        <v>15752199.307973895</v>
      </c>
      <c r="E9602" s="1207">
        <v>220782379.10205469</v>
      </c>
      <c r="F9602" s="1211">
        <v>1081311251.749861</v>
      </c>
    </row>
    <row r="9603" spans="2:6" ht="13.15" customHeight="1" x14ac:dyDescent="0.3">
      <c r="B9603" s="1173" t="s">
        <v>10333</v>
      </c>
      <c r="C9603" s="1206">
        <v>1644924297.2162344</v>
      </c>
      <c r="D9603" s="1206">
        <v>23531904.541037563</v>
      </c>
      <c r="E9603" s="1206">
        <v>188098052.73820636</v>
      </c>
      <c r="F9603" s="1210">
        <v>1856554254.4954784</v>
      </c>
    </row>
    <row r="9604" spans="2:6" ht="13.15" customHeight="1" x14ac:dyDescent="0.3">
      <c r="B9604" s="1172" t="s">
        <v>10334</v>
      </c>
      <c r="C9604" s="1207">
        <v>1589841104.4866397</v>
      </c>
      <c r="D9604" s="1208">
        <v>30878636.994106017</v>
      </c>
      <c r="E9604" s="1207">
        <v>193569770.47602689</v>
      </c>
      <c r="F9604" s="1211">
        <v>1814289511.9567728</v>
      </c>
    </row>
    <row r="9605" spans="2:6" ht="13.15" customHeight="1" x14ac:dyDescent="0.3">
      <c r="B9605" s="1173" t="s">
        <v>10335</v>
      </c>
      <c r="C9605" s="1206">
        <v>579571536.47377312</v>
      </c>
      <c r="D9605" s="1206">
        <v>24961637.849914171</v>
      </c>
      <c r="E9605" s="1206">
        <v>574161167.87832737</v>
      </c>
      <c r="F9605" s="1210">
        <v>1178694342.2020147</v>
      </c>
    </row>
    <row r="9606" spans="2:6" ht="13.15" customHeight="1" x14ac:dyDescent="0.3">
      <c r="B9606" s="1172" t="s">
        <v>10336</v>
      </c>
      <c r="C9606" s="1207">
        <v>0</v>
      </c>
      <c r="D9606" s="1208">
        <v>2955.1574297646371</v>
      </c>
      <c r="E9606" s="1207">
        <v>0</v>
      </c>
      <c r="F9606" s="1211">
        <v>2955.1574297646371</v>
      </c>
    </row>
    <row r="9607" spans="2:6" ht="13.15" customHeight="1" x14ac:dyDescent="0.3">
      <c r="B9607" s="1173" t="s">
        <v>10337</v>
      </c>
      <c r="C9607" s="1206">
        <v>398154.24695847975</v>
      </c>
      <c r="D9607" s="1206">
        <v>13650.012889865226</v>
      </c>
      <c r="E9607" s="1206">
        <v>0</v>
      </c>
      <c r="F9607" s="1210">
        <v>411804.25984834495</v>
      </c>
    </row>
    <row r="9608" spans="2:6" ht="13.15" customHeight="1" x14ac:dyDescent="0.3">
      <c r="B9608" s="1172" t="s">
        <v>10338</v>
      </c>
      <c r="C9608" s="1207">
        <v>72718858.89459987</v>
      </c>
      <c r="D9608" s="1208">
        <v>65998.51593141022</v>
      </c>
      <c r="E9608" s="1207">
        <v>5093978.8171215514</v>
      </c>
      <c r="F9608" s="1211">
        <v>77878836.227652833</v>
      </c>
    </row>
    <row r="9609" spans="2:6" ht="13.15" customHeight="1" x14ac:dyDescent="0.3">
      <c r="B9609" s="1173" t="s">
        <v>10339</v>
      </c>
      <c r="C9609" s="1206">
        <v>287803667.3706407</v>
      </c>
      <c r="D9609" s="1206">
        <v>13996793.578158984</v>
      </c>
      <c r="E9609" s="1206">
        <v>367261949.79942244</v>
      </c>
      <c r="F9609" s="1210">
        <v>669062410.74822211</v>
      </c>
    </row>
    <row r="9610" spans="2:6" ht="13.15" customHeight="1" x14ac:dyDescent="0.3">
      <c r="B9610" s="1172" t="s">
        <v>10340</v>
      </c>
      <c r="C9610" s="1207">
        <v>53603631.885958113</v>
      </c>
      <c r="D9610" s="1208">
        <v>1187508.9048835642</v>
      </c>
      <c r="E9610" s="1207">
        <v>8031236.0830283361</v>
      </c>
      <c r="F9610" s="1211">
        <v>62822376.873870015</v>
      </c>
    </row>
    <row r="9611" spans="2:6" ht="13.15" customHeight="1" x14ac:dyDescent="0.3">
      <c r="B9611" s="1173" t="s">
        <v>10341</v>
      </c>
      <c r="C9611" s="1206">
        <v>39082061.712166913</v>
      </c>
      <c r="D9611" s="1206">
        <v>2033218.6725692558</v>
      </c>
      <c r="E9611" s="1206">
        <v>40221989.81808012</v>
      </c>
      <c r="F9611" s="1210">
        <v>81337270.202816278</v>
      </c>
    </row>
    <row r="9612" spans="2:6" ht="13.15" customHeight="1" x14ac:dyDescent="0.3">
      <c r="B9612" s="1172" t="s">
        <v>10342</v>
      </c>
      <c r="C9612" s="1207">
        <v>555722.83440363943</v>
      </c>
      <c r="D9612" s="1208">
        <v>0</v>
      </c>
      <c r="E9612" s="1207">
        <v>926.09435369629887</v>
      </c>
      <c r="F9612" s="1211">
        <v>556648.92875733576</v>
      </c>
    </row>
    <row r="9613" spans="2:6" ht="13.15" customHeight="1" x14ac:dyDescent="0.3">
      <c r="B9613" s="1173" t="s">
        <v>10343</v>
      </c>
      <c r="C9613" s="1206">
        <v>330090351.91412294</v>
      </c>
      <c r="D9613" s="1206">
        <v>20369238.770990506</v>
      </c>
      <c r="E9613" s="1206">
        <v>254022518.72979784</v>
      </c>
      <c r="F9613" s="1210">
        <v>604482109.41491127</v>
      </c>
    </row>
    <row r="9614" spans="2:6" ht="13.15" customHeight="1" x14ac:dyDescent="0.3">
      <c r="B9614" s="1172" t="s">
        <v>10344</v>
      </c>
      <c r="C9614" s="1207">
        <v>710697.13834666915</v>
      </c>
      <c r="D9614" s="1208">
        <v>37994.881239831047</v>
      </c>
      <c r="E9614" s="1207">
        <v>617.39623579753265</v>
      </c>
      <c r="F9614" s="1211">
        <v>749309.4158222978</v>
      </c>
    </row>
    <row r="9615" spans="2:6" ht="13.15" customHeight="1" x14ac:dyDescent="0.3">
      <c r="B9615" s="1173" t="s">
        <v>10345</v>
      </c>
      <c r="C9615" s="1206">
        <v>36611211.488243505</v>
      </c>
      <c r="D9615" s="1206">
        <v>1977703.9294243918</v>
      </c>
      <c r="E9615" s="1206">
        <v>20572109.12355227</v>
      </c>
      <c r="F9615" s="1210">
        <v>59161024.541220166</v>
      </c>
    </row>
    <row r="9616" spans="2:6" ht="13.15" customHeight="1" x14ac:dyDescent="0.3">
      <c r="B9616" s="1172" t="s">
        <v>10346</v>
      </c>
      <c r="C9616" s="1207">
        <v>70983556.314148799</v>
      </c>
      <c r="D9616" s="1208">
        <v>2251478.1570247291</v>
      </c>
      <c r="E9616" s="1207">
        <v>43686461.755248584</v>
      </c>
      <c r="F9616" s="1211">
        <v>116921496.2264221</v>
      </c>
    </row>
    <row r="9617" spans="2:6" ht="13.15" customHeight="1" x14ac:dyDescent="0.3">
      <c r="B9617" s="1173" t="s">
        <v>10347</v>
      </c>
      <c r="C9617" s="1206">
        <v>318550.70581417467</v>
      </c>
      <c r="D9617" s="1206">
        <v>0</v>
      </c>
      <c r="E9617" s="1206">
        <v>432.17736505827287</v>
      </c>
      <c r="F9617" s="1210">
        <v>318982.88317923294</v>
      </c>
    </row>
    <row r="9618" spans="2:6" ht="13.15" customHeight="1" x14ac:dyDescent="0.3">
      <c r="B9618" s="1172" t="s">
        <v>10348</v>
      </c>
      <c r="C9618" s="1207">
        <v>31603561.622947808</v>
      </c>
      <c r="D9618" s="1208">
        <v>2262496.672584279</v>
      </c>
      <c r="E9618" s="1207">
        <v>13910573.017354259</v>
      </c>
      <c r="F9618" s="1211">
        <v>47776631.312886342</v>
      </c>
    </row>
    <row r="9619" spans="2:6" ht="13.15" customHeight="1" x14ac:dyDescent="0.3">
      <c r="B9619" s="1173" t="s">
        <v>10349</v>
      </c>
      <c r="C9619" s="1206">
        <v>488544.54582216759</v>
      </c>
      <c r="D9619" s="1206">
        <v>64028.410978233798</v>
      </c>
      <c r="E9619" s="1206">
        <v>1181819.8745636372</v>
      </c>
      <c r="F9619" s="1210">
        <v>1734392.8313640386</v>
      </c>
    </row>
    <row r="9620" spans="2:6" ht="13.15" customHeight="1" x14ac:dyDescent="0.3">
      <c r="B9620" s="1172" t="s">
        <v>10350</v>
      </c>
      <c r="C9620" s="1207">
        <v>841367.10211184912</v>
      </c>
      <c r="D9620" s="1208">
        <v>222354.48832243346</v>
      </c>
      <c r="E9620" s="1207">
        <v>0</v>
      </c>
      <c r="F9620" s="1211">
        <v>1063721.5904342826</v>
      </c>
    </row>
    <row r="9621" spans="2:6" ht="13.15" customHeight="1" x14ac:dyDescent="0.3">
      <c r="B9621" s="1173" t="s">
        <v>10351</v>
      </c>
      <c r="C9621" s="1206">
        <v>56908339.44396092</v>
      </c>
      <c r="D9621" s="1206">
        <v>3312900.3449050011</v>
      </c>
      <c r="E9621" s="1206">
        <v>12374904.931455005</v>
      </c>
      <c r="F9621" s="1210">
        <v>72596144.720320925</v>
      </c>
    </row>
    <row r="9622" spans="2:6" ht="13.15" customHeight="1" x14ac:dyDescent="0.3">
      <c r="B9622" s="1172" t="s">
        <v>10352</v>
      </c>
      <c r="C9622" s="1207">
        <v>19617562.219396289</v>
      </c>
      <c r="D9622" s="1208">
        <v>1246879.4248653594</v>
      </c>
      <c r="E9622" s="1207">
        <v>8739814.4344892744</v>
      </c>
      <c r="F9622" s="1211">
        <v>29604256.078750923</v>
      </c>
    </row>
    <row r="9623" spans="2:6" ht="13.15" customHeight="1" x14ac:dyDescent="0.3">
      <c r="B9623" s="1173" t="s">
        <v>10353</v>
      </c>
      <c r="C9623" s="1206">
        <v>11541421.136028608</v>
      </c>
      <c r="D9623" s="1206">
        <v>1108127.7474487913</v>
      </c>
      <c r="E9623" s="1206">
        <v>7183124.9879094977</v>
      </c>
      <c r="F9623" s="1210">
        <v>19832673.871386897</v>
      </c>
    </row>
    <row r="9624" spans="2:6" ht="13.15" customHeight="1" x14ac:dyDescent="0.3">
      <c r="B9624" s="1172" t="s">
        <v>10354</v>
      </c>
      <c r="C9624" s="1207">
        <v>628772.39617414249</v>
      </c>
      <c r="D9624" s="1208">
        <v>40950.038669595684</v>
      </c>
      <c r="E9624" s="1207">
        <v>550840.92157855863</v>
      </c>
      <c r="F9624" s="1211">
        <v>1220563.3564222967</v>
      </c>
    </row>
    <row r="9625" spans="2:6" ht="13.15" customHeight="1" x14ac:dyDescent="0.3">
      <c r="B9625" s="1173" t="s">
        <v>10355</v>
      </c>
      <c r="C9625" s="1206">
        <v>37764302.234321803</v>
      </c>
      <c r="D9625" s="1206">
        <v>2022734.8997827095</v>
      </c>
      <c r="E9625" s="1206">
        <v>26975585.14585942</v>
      </c>
      <c r="F9625" s="1210">
        <v>66762622.279963933</v>
      </c>
    </row>
    <row r="9626" spans="2:6" ht="13.15" customHeight="1" x14ac:dyDescent="0.3">
      <c r="B9626" s="1172" t="s">
        <v>10356</v>
      </c>
      <c r="C9626" s="1207">
        <v>572380.86531205324</v>
      </c>
      <c r="D9626" s="1208">
        <v>91328.436757964242</v>
      </c>
      <c r="E9626" s="1207">
        <v>473666.39210386708</v>
      </c>
      <c r="F9626" s="1211">
        <v>1137375.6941738846</v>
      </c>
    </row>
    <row r="9627" spans="2:6" ht="13.15" customHeight="1" x14ac:dyDescent="0.3">
      <c r="B9627" s="1173" t="s">
        <v>10357</v>
      </c>
      <c r="C9627" s="1206">
        <v>27155184.664216563</v>
      </c>
      <c r="D9627" s="1206">
        <v>1898913.8034755706</v>
      </c>
      <c r="E9627" s="1206">
        <v>9446038.9284550902</v>
      </c>
      <c r="F9627" s="1210">
        <v>38500137.396147221</v>
      </c>
    </row>
    <row r="9628" spans="2:6" ht="13.15" customHeight="1" x14ac:dyDescent="0.3">
      <c r="B9628" s="1172" t="s">
        <v>10358</v>
      </c>
      <c r="C9628" s="1207">
        <v>1885224.8586267936</v>
      </c>
      <c r="D9628" s="1208">
        <v>56710.878295007074</v>
      </c>
      <c r="E9628" s="1207">
        <v>8704237.3511443548</v>
      </c>
      <c r="F9628" s="1211">
        <v>10646173.088066155</v>
      </c>
    </row>
    <row r="9629" spans="2:6" ht="13.15" customHeight="1" x14ac:dyDescent="0.3">
      <c r="B9629" s="1173" t="s">
        <v>10359</v>
      </c>
      <c r="C9629" s="1206">
        <v>36363662.225645505</v>
      </c>
      <c r="D9629" s="1206">
        <v>3129624.2955466467</v>
      </c>
      <c r="E9629" s="1206">
        <v>22566069.791684516</v>
      </c>
      <c r="F9629" s="1210">
        <v>62059356.312876664</v>
      </c>
    </row>
    <row r="9630" spans="2:6" ht="13.15" customHeight="1" x14ac:dyDescent="0.3">
      <c r="B9630" s="1172" t="s">
        <v>10360</v>
      </c>
      <c r="C9630" s="1207">
        <v>352822.55628968164</v>
      </c>
      <c r="D9630" s="1208">
        <v>160844.99724861808</v>
      </c>
      <c r="E9630" s="1207">
        <v>620977.13396515837</v>
      </c>
      <c r="F9630" s="1211">
        <v>1134644.687503458</v>
      </c>
    </row>
    <row r="9631" spans="2:6" ht="13.15" customHeight="1" x14ac:dyDescent="0.3">
      <c r="B9631" s="1173" t="s">
        <v>10361</v>
      </c>
      <c r="C9631" s="1206">
        <v>602829.56115284225</v>
      </c>
      <c r="D9631" s="1206">
        <v>206579.57651878512</v>
      </c>
      <c r="E9631" s="1206">
        <v>2883178.6815508977</v>
      </c>
      <c r="F9631" s="1210">
        <v>3692587.8192225248</v>
      </c>
    </row>
    <row r="9632" spans="2:6" ht="13.15" customHeight="1" x14ac:dyDescent="0.3">
      <c r="B9632" s="1172" t="s">
        <v>10362</v>
      </c>
      <c r="C9632" s="1207">
        <v>576750.18489458796</v>
      </c>
      <c r="D9632" s="1208">
        <v>131434.14473334147</v>
      </c>
      <c r="E9632" s="1207">
        <v>2741054.0680703055</v>
      </c>
      <c r="F9632" s="1211">
        <v>3449238.3976982348</v>
      </c>
    </row>
    <row r="9633" spans="2:6" ht="13.15" customHeight="1" x14ac:dyDescent="0.3">
      <c r="B9633" s="1173" t="s">
        <v>10363</v>
      </c>
      <c r="C9633" s="1206">
        <v>22860962.762006618</v>
      </c>
      <c r="D9633" s="1206">
        <v>1766058.3687402955</v>
      </c>
      <c r="E9633" s="1206">
        <v>43907862.018201761</v>
      </c>
      <c r="F9633" s="1210">
        <v>68534883.148948669</v>
      </c>
    </row>
    <row r="9634" spans="2:6" ht="13.15" customHeight="1" x14ac:dyDescent="0.3">
      <c r="B9634" s="1172" t="s">
        <v>10364</v>
      </c>
      <c r="C9634" s="1207">
        <v>266542421.74078965</v>
      </c>
      <c r="D9634" s="1208">
        <v>16857498.547597062</v>
      </c>
      <c r="E9634" s="1207">
        <v>71206235.060002208</v>
      </c>
      <c r="F9634" s="1211">
        <v>354606155.34838891</v>
      </c>
    </row>
    <row r="9635" spans="2:6" ht="13.15" customHeight="1" x14ac:dyDescent="0.3">
      <c r="B9635" s="1173" t="s">
        <v>10365</v>
      </c>
      <c r="C9635" s="1206">
        <v>74065018.949731439</v>
      </c>
      <c r="D9635" s="1206">
        <v>2004173.6966881407</v>
      </c>
      <c r="E9635" s="1206">
        <v>14354956.399281271</v>
      </c>
      <c r="F9635" s="1210">
        <v>90424149.045700848</v>
      </c>
    </row>
    <row r="9636" spans="2:6" ht="13.15" customHeight="1" x14ac:dyDescent="0.3">
      <c r="B9636" s="1172" t="s">
        <v>10366</v>
      </c>
      <c r="C9636" s="1207">
        <v>57387326.103196278</v>
      </c>
      <c r="D9636" s="1208">
        <v>1382844.8109910069</v>
      </c>
      <c r="E9636" s="1207">
        <v>13451892.413652467</v>
      </c>
      <c r="F9636" s="1211">
        <v>72222063.327839747</v>
      </c>
    </row>
    <row r="9637" spans="2:6" ht="13.15" customHeight="1" x14ac:dyDescent="0.3">
      <c r="B9637" s="1173" t="s">
        <v>10367</v>
      </c>
      <c r="C9637" s="1206">
        <v>4499716.4638260296</v>
      </c>
      <c r="D9637" s="1206">
        <v>243870.84884676745</v>
      </c>
      <c r="E9637" s="1206">
        <v>358583.73375120695</v>
      </c>
      <c r="F9637" s="1210">
        <v>5102171.0464240033</v>
      </c>
    </row>
    <row r="9638" spans="2:6" ht="13.15" customHeight="1" x14ac:dyDescent="0.3">
      <c r="B9638" s="1172" t="s">
        <v>10368</v>
      </c>
      <c r="C9638" s="1207">
        <v>6900111.4094810626</v>
      </c>
      <c r="D9638" s="1208">
        <v>74301.101091225166</v>
      </c>
      <c r="E9638" s="1207">
        <v>2798183.739110182</v>
      </c>
      <c r="F9638" s="1211">
        <v>9772596.2496824712</v>
      </c>
    </row>
    <row r="9639" spans="2:6" ht="13.15" customHeight="1" x14ac:dyDescent="0.3">
      <c r="B9639" s="1173" t="s">
        <v>10369</v>
      </c>
      <c r="C9639" s="1206">
        <v>79174938.20150581</v>
      </c>
      <c r="D9639" s="1206">
        <v>751144.72993322287</v>
      </c>
      <c r="E9639" s="1206">
        <v>12921592.162241006</v>
      </c>
      <c r="F9639" s="1210">
        <v>92847675.093680039</v>
      </c>
    </row>
    <row r="9640" spans="2:6" ht="13.15" customHeight="1" x14ac:dyDescent="0.3">
      <c r="B9640" s="1172" t="s">
        <v>10370</v>
      </c>
      <c r="C9640" s="1207">
        <v>92878762.907178283</v>
      </c>
      <c r="D9640" s="1208">
        <v>1743050.3573228423</v>
      </c>
      <c r="E9640" s="1207">
        <v>50532276.669814967</v>
      </c>
      <c r="F9640" s="1211">
        <v>145154089.9343161</v>
      </c>
    </row>
    <row r="9641" spans="2:6" ht="13.15" customHeight="1" x14ac:dyDescent="0.3">
      <c r="B9641" s="1173" t="s">
        <v>10371</v>
      </c>
      <c r="C9641" s="1206">
        <v>4540132.6699644756</v>
      </c>
      <c r="D9641" s="1206">
        <v>31803.122815562285</v>
      </c>
      <c r="E9641" s="1206">
        <v>192318.9274509314</v>
      </c>
      <c r="F9641" s="1210">
        <v>4764254.7202309696</v>
      </c>
    </row>
    <row r="9642" spans="2:6" ht="13.15" customHeight="1" x14ac:dyDescent="0.3">
      <c r="B9642" s="1172" t="s">
        <v>10372</v>
      </c>
      <c r="C9642" s="1207">
        <v>71332828.798277661</v>
      </c>
      <c r="D9642" s="1208">
        <v>1366563.300770828</v>
      </c>
      <c r="E9642" s="1207">
        <v>12355412.078144623</v>
      </c>
      <c r="F9642" s="1211">
        <v>85054804.17719312</v>
      </c>
    </row>
    <row r="9643" spans="2:6" ht="13.15" customHeight="1" x14ac:dyDescent="0.3">
      <c r="B9643" s="1173" t="s">
        <v>10373</v>
      </c>
      <c r="C9643" s="1206">
        <v>134593885.83277023</v>
      </c>
      <c r="D9643" s="1206">
        <v>3095161.5310442937</v>
      </c>
      <c r="E9643" s="1206">
        <v>39206920.642177783</v>
      </c>
      <c r="F9643" s="1210">
        <v>176895968.00599232</v>
      </c>
    </row>
    <row r="9644" spans="2:6" ht="13.15" customHeight="1" x14ac:dyDescent="0.3">
      <c r="B9644" s="1172" t="s">
        <v>10374</v>
      </c>
      <c r="C9644" s="1207">
        <v>162760704.52158049</v>
      </c>
      <c r="D9644" s="1208">
        <v>2900374.4398880946</v>
      </c>
      <c r="E9644" s="1207">
        <v>37090785.29355377</v>
      </c>
      <c r="F9644" s="1211">
        <v>202751864.25502235</v>
      </c>
    </row>
    <row r="9645" spans="2:6" ht="13.15" customHeight="1" x14ac:dyDescent="0.3">
      <c r="B9645" s="1173" t="s">
        <v>10375</v>
      </c>
      <c r="C9645" s="1206">
        <v>168764.968875405</v>
      </c>
      <c r="D9645" s="1206">
        <v>0</v>
      </c>
      <c r="E9645" s="1206">
        <v>123.47924715950653</v>
      </c>
      <c r="F9645" s="1210">
        <v>168888.4481225645</v>
      </c>
    </row>
    <row r="9646" spans="2:6" ht="13.15" customHeight="1" x14ac:dyDescent="0.3">
      <c r="B9646" s="1172" t="s">
        <v>10376</v>
      </c>
      <c r="C9646" s="1207">
        <v>1367323.9468594708</v>
      </c>
      <c r="D9646" s="1208">
        <v>46438.188182015721</v>
      </c>
      <c r="E9646" s="1207">
        <v>17966.230461708201</v>
      </c>
      <c r="F9646" s="1211">
        <v>1431728.3655031947</v>
      </c>
    </row>
    <row r="9647" spans="2:6" ht="13.15" customHeight="1" x14ac:dyDescent="0.3">
      <c r="B9647" s="1173" t="s">
        <v>10377</v>
      </c>
      <c r="C9647" s="1206">
        <v>115440563.8190182</v>
      </c>
      <c r="D9647" s="1206">
        <v>1388445.5379293228</v>
      </c>
      <c r="E9647" s="1206">
        <v>13321867.277921256</v>
      </c>
      <c r="F9647" s="1210">
        <v>130150876.63486879</v>
      </c>
    </row>
    <row r="9648" spans="2:6" ht="13.15" customHeight="1" x14ac:dyDescent="0.3">
      <c r="B9648" s="1172" t="s">
        <v>10378</v>
      </c>
      <c r="C9648" s="1207">
        <v>1877851.6318312662</v>
      </c>
      <c r="D9648" s="1208">
        <v>17730.94457858782</v>
      </c>
      <c r="E9648" s="1207">
        <v>0</v>
      </c>
      <c r="F9648" s="1211">
        <v>1895582.576409854</v>
      </c>
    </row>
    <row r="9649" spans="2:6" ht="13.15" customHeight="1" x14ac:dyDescent="0.3">
      <c r="B9649" s="1173" t="s">
        <v>10379</v>
      </c>
      <c r="C9649" s="1206">
        <v>64305597.497192241</v>
      </c>
      <c r="D9649" s="1206">
        <v>1305658.9133612015</v>
      </c>
      <c r="E9649" s="1206">
        <v>20010267.85656504</v>
      </c>
      <c r="F9649" s="1210">
        <v>85621524.267118484</v>
      </c>
    </row>
    <row r="9650" spans="2:6" ht="13.15" customHeight="1" x14ac:dyDescent="0.3">
      <c r="B9650" s="1172" t="s">
        <v>10380</v>
      </c>
      <c r="C9650" s="1207">
        <v>154120921.21206582</v>
      </c>
      <c r="D9650" s="1208">
        <v>5164799.0008908389</v>
      </c>
      <c r="E9650" s="1207">
        <v>48735200.256786615</v>
      </c>
      <c r="F9650" s="1211">
        <v>208020920.46974328</v>
      </c>
    </row>
    <row r="9651" spans="2:6" ht="13.15" customHeight="1" x14ac:dyDescent="0.3">
      <c r="B9651" s="1173" t="s">
        <v>10381</v>
      </c>
      <c r="C9651" s="1206">
        <v>98387246.029622033</v>
      </c>
      <c r="D9651" s="1206">
        <v>3036621.2695784792</v>
      </c>
      <c r="E9651" s="1206">
        <v>28801646.77913304</v>
      </c>
      <c r="F9651" s="1210">
        <v>130225514.07833354</v>
      </c>
    </row>
    <row r="9652" spans="2:6" ht="13.15" customHeight="1" x14ac:dyDescent="0.3">
      <c r="B9652" s="1172" t="s">
        <v>10382</v>
      </c>
      <c r="C9652" s="1207">
        <v>2316695.1674021007</v>
      </c>
      <c r="D9652" s="1208">
        <v>8865.4722892939117</v>
      </c>
      <c r="E9652" s="1207">
        <v>22596.702230189694</v>
      </c>
      <c r="F9652" s="1211">
        <v>2348157.3419215847</v>
      </c>
    </row>
    <row r="9653" spans="2:6" ht="13.15" customHeight="1" x14ac:dyDescent="0.3">
      <c r="B9653" s="1173" t="s">
        <v>10383</v>
      </c>
      <c r="C9653" s="1206">
        <v>2970044.9862280018</v>
      </c>
      <c r="D9653" s="1206">
        <v>25822.44706484814</v>
      </c>
      <c r="E9653" s="1206">
        <v>275296.98154211981</v>
      </c>
      <c r="F9653" s="1210">
        <v>3271164.4148349697</v>
      </c>
    </row>
    <row r="9654" spans="2:6" ht="13.15" customHeight="1" x14ac:dyDescent="0.3">
      <c r="B9654" s="1172" t="s">
        <v>10384</v>
      </c>
      <c r="C9654" s="1207">
        <v>27220860.999191549</v>
      </c>
      <c r="D9654" s="1208">
        <v>1091269.2779208957</v>
      </c>
      <c r="E9654" s="1207">
        <v>2503059.0421828334</v>
      </c>
      <c r="F9654" s="1211">
        <v>30815189.319295276</v>
      </c>
    </row>
    <row r="9655" spans="2:6" ht="13.15" customHeight="1" x14ac:dyDescent="0.3">
      <c r="B9655" s="1173" t="s">
        <v>10385</v>
      </c>
      <c r="C9655" s="1206">
        <v>113088367.93000805</v>
      </c>
      <c r="D9655" s="1206">
        <v>4168305.8433959689</v>
      </c>
      <c r="E9655" s="1206">
        <v>131611163.39680307</v>
      </c>
      <c r="F9655" s="1210">
        <v>248867837.17020708</v>
      </c>
    </row>
    <row r="9656" spans="2:6" ht="13.15" customHeight="1" x14ac:dyDescent="0.3">
      <c r="B9656" s="1172" t="s">
        <v>10386</v>
      </c>
      <c r="C9656" s="1207">
        <v>152243.47920394546</v>
      </c>
      <c r="D9656" s="1208">
        <v>2955.1574297646371</v>
      </c>
      <c r="E9656" s="1207">
        <v>308.69811789876633</v>
      </c>
      <c r="F9656" s="1211">
        <v>155507.33475160887</v>
      </c>
    </row>
    <row r="9657" spans="2:6" ht="13.15" customHeight="1" x14ac:dyDescent="0.3">
      <c r="B9657" s="1173" t="s">
        <v>10387</v>
      </c>
      <c r="C9657" s="1206">
        <v>24227604.002681322</v>
      </c>
      <c r="D9657" s="1206">
        <v>471066.16648272023</v>
      </c>
      <c r="E9657" s="1206">
        <v>1300853.8688254012</v>
      </c>
      <c r="F9657" s="1210">
        <v>25999524.037989445</v>
      </c>
    </row>
    <row r="9658" spans="2:6" ht="13.15" customHeight="1" x14ac:dyDescent="0.3">
      <c r="B9658" s="1172" t="s">
        <v>10388</v>
      </c>
      <c r="C9658" s="1207">
        <v>104760990.97064462</v>
      </c>
      <c r="D9658" s="1208">
        <v>2212906.3164771809</v>
      </c>
      <c r="E9658" s="1207">
        <v>25184827.250652954</v>
      </c>
      <c r="F9658" s="1211">
        <v>132158724.53777476</v>
      </c>
    </row>
    <row r="9659" spans="2:6" ht="13.15" customHeight="1" x14ac:dyDescent="0.3">
      <c r="B9659" s="1173" t="s">
        <v>10389</v>
      </c>
      <c r="C9659" s="1206">
        <v>12934824.459146334</v>
      </c>
      <c r="D9659" s="1206">
        <v>221693.09594529567</v>
      </c>
      <c r="E9659" s="1206">
        <v>1867376.6547932171</v>
      </c>
      <c r="F9659" s="1210">
        <v>15023894.209884847</v>
      </c>
    </row>
    <row r="9660" spans="2:6" ht="13.15" customHeight="1" x14ac:dyDescent="0.3">
      <c r="B9660" s="1172" t="s">
        <v>10390</v>
      </c>
      <c r="C9660" s="1207">
        <v>11270796.40438536</v>
      </c>
      <c r="D9660" s="1208">
        <v>324715.51281818567</v>
      </c>
      <c r="E9660" s="1207">
        <v>554051.38200470584</v>
      </c>
      <c r="F9660" s="1211">
        <v>12149563.299208252</v>
      </c>
    </row>
    <row r="9661" spans="2:6" ht="13.15" customHeight="1" x14ac:dyDescent="0.3">
      <c r="B9661" s="1173" t="s">
        <v>10391</v>
      </c>
      <c r="C9661" s="1206">
        <v>60997066.784554742</v>
      </c>
      <c r="D9661" s="1206">
        <v>1437247.8520551508</v>
      </c>
      <c r="E9661" s="1206">
        <v>25842415.981400903</v>
      </c>
      <c r="F9661" s="1210">
        <v>88276730.618010789</v>
      </c>
    </row>
    <row r="9662" spans="2:6" ht="13.15" customHeight="1" x14ac:dyDescent="0.3">
      <c r="B9662" s="1172" t="s">
        <v>10392</v>
      </c>
      <c r="C9662" s="1207">
        <v>105409.83492865102</v>
      </c>
      <c r="D9662" s="1208">
        <v>1688.6613884369353</v>
      </c>
      <c r="E9662" s="1207">
        <v>0</v>
      </c>
      <c r="F9662" s="1211">
        <v>107098.49631708795</v>
      </c>
    </row>
    <row r="9663" spans="2:6" ht="13.15" customHeight="1" x14ac:dyDescent="0.3">
      <c r="B9663" s="1173" t="s">
        <v>10393</v>
      </c>
      <c r="C9663" s="1206">
        <v>2495291.1053382088</v>
      </c>
      <c r="D9663" s="1206">
        <v>94565.037752468386</v>
      </c>
      <c r="E9663" s="1206">
        <v>184107.55751482424</v>
      </c>
      <c r="F9663" s="1210">
        <v>2773963.7006055019</v>
      </c>
    </row>
    <row r="9664" spans="2:6" ht="13.15" customHeight="1" x14ac:dyDescent="0.3">
      <c r="B9664" s="1172" t="s">
        <v>10394</v>
      </c>
      <c r="C9664" s="1207">
        <v>41647944.637010448</v>
      </c>
      <c r="D9664" s="1208">
        <v>842360.58926529111</v>
      </c>
      <c r="E9664" s="1207">
        <v>9855372.4008490704</v>
      </c>
      <c r="F9664" s="1211">
        <v>52345677.627124816</v>
      </c>
    </row>
    <row r="9665" spans="2:6" ht="13.15" customHeight="1" x14ac:dyDescent="0.3">
      <c r="B9665" s="1173" t="s">
        <v>10395</v>
      </c>
      <c r="C9665" s="1206">
        <v>47232071.604726814</v>
      </c>
      <c r="D9665" s="1206">
        <v>737888.7380339934</v>
      </c>
      <c r="E9665" s="1206">
        <v>12076059.900134539</v>
      </c>
      <c r="F9665" s="1210">
        <v>60046020.24289535</v>
      </c>
    </row>
    <row r="9666" spans="2:6" ht="13.15" customHeight="1" x14ac:dyDescent="0.3">
      <c r="B9666" s="1172" t="s">
        <v>10396</v>
      </c>
      <c r="C9666" s="1207">
        <v>72531114.693787858</v>
      </c>
      <c r="D9666" s="1208">
        <v>2328537.405050402</v>
      </c>
      <c r="E9666" s="1207">
        <v>108742934.02087329</v>
      </c>
      <c r="F9666" s="1211">
        <v>183602586.11971155</v>
      </c>
    </row>
    <row r="9667" spans="2:6" ht="13.15" customHeight="1" x14ac:dyDescent="0.3">
      <c r="B9667" s="1173" t="s">
        <v>10397</v>
      </c>
      <c r="C9667" s="1206">
        <v>3171170.2282615537</v>
      </c>
      <c r="D9667" s="1206">
        <v>181911.04806936884</v>
      </c>
      <c r="E9667" s="1206">
        <v>33956.792968864291</v>
      </c>
      <c r="F9667" s="1210">
        <v>3387038.0692997868</v>
      </c>
    </row>
    <row r="9668" spans="2:6" ht="13.15" customHeight="1" x14ac:dyDescent="0.3">
      <c r="B9668" s="1172" t="s">
        <v>10398</v>
      </c>
      <c r="C9668" s="1207">
        <v>1623202.2249116625</v>
      </c>
      <c r="D9668" s="1208">
        <v>63887.689195864055</v>
      </c>
      <c r="E9668" s="1207">
        <v>795823.74794301961</v>
      </c>
      <c r="F9668" s="1211">
        <v>2482913.6620505461</v>
      </c>
    </row>
    <row r="9669" spans="2:6" ht="13.15" customHeight="1" x14ac:dyDescent="0.3">
      <c r="B9669" s="1173" t="s">
        <v>10399</v>
      </c>
      <c r="C9669" s="1206">
        <v>520495.19526945287</v>
      </c>
      <c r="D9669" s="1206">
        <v>0</v>
      </c>
      <c r="E9669" s="1206">
        <v>0</v>
      </c>
      <c r="F9669" s="1210">
        <v>520495.19526945287</v>
      </c>
    </row>
    <row r="9670" spans="2:6" ht="13.15" customHeight="1" x14ac:dyDescent="0.3">
      <c r="B9670" s="1172" t="s">
        <v>10400</v>
      </c>
      <c r="C9670" s="1207">
        <v>55632361.584623799</v>
      </c>
      <c r="D9670" s="1208">
        <v>2455355.8753220155</v>
      </c>
      <c r="E9670" s="1207">
        <v>15597178.907752529</v>
      </c>
      <c r="F9670" s="1211">
        <v>73684896.367698342</v>
      </c>
    </row>
    <row r="9671" spans="2:6" ht="13.15" customHeight="1" x14ac:dyDescent="0.3">
      <c r="B9671" s="1173" t="s">
        <v>10401</v>
      </c>
      <c r="C9671" s="1206">
        <v>28150706.822849721</v>
      </c>
      <c r="D9671" s="1206">
        <v>1000813.316213624</v>
      </c>
      <c r="E9671" s="1206">
        <v>5676974.5092460765</v>
      </c>
      <c r="F9671" s="1210">
        <v>34828494.648309417</v>
      </c>
    </row>
    <row r="9672" spans="2:6" ht="13.15" customHeight="1" x14ac:dyDescent="0.3">
      <c r="B9672" s="1172" t="s">
        <v>10402</v>
      </c>
      <c r="C9672" s="1207">
        <v>842869.05571834568</v>
      </c>
      <c r="D9672" s="1208">
        <v>56288.712947897846</v>
      </c>
      <c r="E9672" s="1207">
        <v>176266.62532019557</v>
      </c>
      <c r="F9672" s="1211">
        <v>1075424.3939864391</v>
      </c>
    </row>
    <row r="9673" spans="2:6" ht="13.15" customHeight="1" x14ac:dyDescent="0.3">
      <c r="B9673" s="1173" t="s">
        <v>10403</v>
      </c>
      <c r="C9673" s="1206">
        <v>38938829.954601943</v>
      </c>
      <c r="D9673" s="1206">
        <v>951082.2383241565</v>
      </c>
      <c r="E9673" s="1206">
        <v>18748919.569476128</v>
      </c>
      <c r="F9673" s="1210">
        <v>58638831.762402229</v>
      </c>
    </row>
    <row r="9674" spans="2:6" ht="13.15" customHeight="1" x14ac:dyDescent="0.3">
      <c r="B9674" s="1172" t="s">
        <v>10404</v>
      </c>
      <c r="C9674" s="1207">
        <v>348835142.54690784</v>
      </c>
      <c r="D9674" s="1208">
        <v>10700906.496742493</v>
      </c>
      <c r="E9674" s="1207">
        <v>135327822.32777292</v>
      </c>
      <c r="F9674" s="1211">
        <v>494863871.37142324</v>
      </c>
    </row>
    <row r="9675" spans="2:6" ht="13.15" customHeight="1" x14ac:dyDescent="0.3">
      <c r="B9675" s="1173" t="s">
        <v>10405</v>
      </c>
      <c r="C9675" s="1206">
        <v>58140487.566235676</v>
      </c>
      <c r="D9675" s="1206">
        <v>22777115.116940979</v>
      </c>
      <c r="E9675" s="1206">
        <v>30223469.842930082</v>
      </c>
      <c r="F9675" s="1210">
        <v>111141072.52610673</v>
      </c>
    </row>
    <row r="9676" spans="2:6" ht="13.15" customHeight="1" x14ac:dyDescent="0.3">
      <c r="B9676" s="1172" t="s">
        <v>10406</v>
      </c>
      <c r="C9676" s="1207">
        <v>16444753.496291284</v>
      </c>
      <c r="D9676" s="1208">
        <v>480030.14401967288</v>
      </c>
      <c r="E9676" s="1207">
        <v>2786247.4725306854</v>
      </c>
      <c r="F9676" s="1211">
        <v>19711031.112841643</v>
      </c>
    </row>
    <row r="9677" spans="2:6" ht="13.15" customHeight="1" x14ac:dyDescent="0.3">
      <c r="B9677" s="1173" t="s">
        <v>10407</v>
      </c>
      <c r="C9677" s="1206">
        <v>68183095.544217959</v>
      </c>
      <c r="D9677" s="1206">
        <v>1883181.1082066332</v>
      </c>
      <c r="E9677" s="1206">
        <v>25214182.280650672</v>
      </c>
      <c r="F9677" s="1210">
        <v>95280458.933075264</v>
      </c>
    </row>
    <row r="9678" spans="2:6" ht="13.15" customHeight="1" x14ac:dyDescent="0.3">
      <c r="B9678" s="1172" t="s">
        <v>10408</v>
      </c>
      <c r="C9678" s="1207">
        <v>6840442.8889320707</v>
      </c>
      <c r="D9678" s="1208">
        <v>300722.44892414415</v>
      </c>
      <c r="E9678" s="1207">
        <v>3361660.7642939859</v>
      </c>
      <c r="F9678" s="1211">
        <v>10502826.1021502</v>
      </c>
    </row>
    <row r="9679" spans="2:6" ht="13.15" customHeight="1" x14ac:dyDescent="0.3">
      <c r="B9679" s="1173" t="s">
        <v>10409</v>
      </c>
      <c r="C9679" s="1206">
        <v>798356.6124712727</v>
      </c>
      <c r="D9679" s="1206">
        <v>2955.1574297646371</v>
      </c>
      <c r="E9679" s="1206">
        <v>0</v>
      </c>
      <c r="F9679" s="1210">
        <v>801311.76990103733</v>
      </c>
    </row>
    <row r="9680" spans="2:6" ht="13.15" customHeight="1" x14ac:dyDescent="0.3">
      <c r="B9680" s="1172" t="s">
        <v>10410</v>
      </c>
      <c r="C9680" s="1207">
        <v>258745.64402823016</v>
      </c>
      <c r="D9680" s="1208">
        <v>7317.532683226721</v>
      </c>
      <c r="E9680" s="1207">
        <v>638819.88517970708</v>
      </c>
      <c r="F9680" s="1211">
        <v>904883.06189116393</v>
      </c>
    </row>
    <row r="9681" spans="2:6" ht="13.15" customHeight="1" x14ac:dyDescent="0.3">
      <c r="B9681" s="1173" t="s">
        <v>10411</v>
      </c>
      <c r="C9681" s="1206">
        <v>706546830.90820897</v>
      </c>
      <c r="D9681" s="1206">
        <v>23080032.825670075</v>
      </c>
      <c r="E9681" s="1206">
        <v>284332171.6077351</v>
      </c>
      <c r="F9681" s="1210">
        <v>1013959035.3416142</v>
      </c>
    </row>
    <row r="9682" spans="2:6" ht="13.15" customHeight="1" x14ac:dyDescent="0.3">
      <c r="B9682" s="1172" t="s">
        <v>10412</v>
      </c>
      <c r="C9682" s="1207">
        <v>26277497.593074895</v>
      </c>
      <c r="D9682" s="1208">
        <v>1466644.6323921895</v>
      </c>
      <c r="E9682" s="1207">
        <v>15234992.993787076</v>
      </c>
      <c r="F9682" s="1211">
        <v>42979135.219254166</v>
      </c>
    </row>
    <row r="9683" spans="2:6" ht="13.15" customHeight="1" x14ac:dyDescent="0.3">
      <c r="B9683" s="1173" t="s">
        <v>10413</v>
      </c>
      <c r="C9683" s="1206">
        <v>36106281.993986845</v>
      </c>
      <c r="D9683" s="1206">
        <v>1731862.9756244479</v>
      </c>
      <c r="E9683" s="1206">
        <v>13888698.762006978</v>
      </c>
      <c r="F9683" s="1210">
        <v>51726843.73161827</v>
      </c>
    </row>
    <row r="9684" spans="2:6" ht="13.15" customHeight="1" x14ac:dyDescent="0.3">
      <c r="B9684" s="1172" t="s">
        <v>10414</v>
      </c>
      <c r="C9684" s="1207">
        <v>3415305.9599356838</v>
      </c>
      <c r="D9684" s="1208">
        <v>811120.35357920802</v>
      </c>
      <c r="E9684" s="1207">
        <v>1712224.9807372971</v>
      </c>
      <c r="F9684" s="1211">
        <v>5938651.2942521889</v>
      </c>
    </row>
    <row r="9685" spans="2:6" ht="13.15" customHeight="1" x14ac:dyDescent="0.3">
      <c r="B9685" s="1173" t="s">
        <v>10415</v>
      </c>
      <c r="C9685" s="1206">
        <v>41319699.503372535</v>
      </c>
      <c r="D9685" s="1206">
        <v>2330859.3144595008</v>
      </c>
      <c r="E9685" s="1206">
        <v>13597152.871509787</v>
      </c>
      <c r="F9685" s="1210">
        <v>57247711.689341828</v>
      </c>
    </row>
    <row r="9686" spans="2:6" ht="13.15" customHeight="1" x14ac:dyDescent="0.3">
      <c r="B9686" s="1172" t="s">
        <v>10416</v>
      </c>
      <c r="C9686" s="1207">
        <v>9650188.4629758261</v>
      </c>
      <c r="D9686" s="1208">
        <v>1264582.2250874734</v>
      </c>
      <c r="E9686" s="1207">
        <v>5870944.2854458969</v>
      </c>
      <c r="F9686" s="1211">
        <v>16785714.973509196</v>
      </c>
    </row>
    <row r="9687" spans="2:6" ht="13.15" customHeight="1" x14ac:dyDescent="0.3">
      <c r="B9687" s="1173" t="s">
        <v>10417</v>
      </c>
      <c r="C9687" s="1206">
        <v>168491.88640149657</v>
      </c>
      <c r="D9687" s="1206">
        <v>109565.97975308316</v>
      </c>
      <c r="E9687" s="1206">
        <v>45625.581825437665</v>
      </c>
      <c r="F9687" s="1210">
        <v>323683.4479800174</v>
      </c>
    </row>
    <row r="9688" spans="2:6" ht="13.15" customHeight="1" x14ac:dyDescent="0.3">
      <c r="B9688" s="1172" t="s">
        <v>10418</v>
      </c>
      <c r="C9688" s="1207">
        <v>37078182.518626906</v>
      </c>
      <c r="D9688" s="1208">
        <v>2972606.9307784848</v>
      </c>
      <c r="E9688" s="1207">
        <v>13532831.571693277</v>
      </c>
      <c r="F9688" s="1211">
        <v>53583621.021098666</v>
      </c>
    </row>
    <row r="9689" spans="2:6" ht="13.15" customHeight="1" x14ac:dyDescent="0.3">
      <c r="B9689" s="1173" t="s">
        <v>10419</v>
      </c>
      <c r="C9689" s="1206">
        <v>1123188.215185341</v>
      </c>
      <c r="D9689" s="1206">
        <v>51082.007000217294</v>
      </c>
      <c r="E9689" s="1206">
        <v>5763302.1968281046</v>
      </c>
      <c r="F9689" s="1210">
        <v>6937572.4190136623</v>
      </c>
    </row>
    <row r="9690" spans="2:6" ht="13.15" customHeight="1" x14ac:dyDescent="0.3">
      <c r="B9690" s="1172" t="s">
        <v>10420</v>
      </c>
      <c r="C9690" s="1207">
        <v>13499012.850241132</v>
      </c>
      <c r="D9690" s="1208">
        <v>2178879.7895001769</v>
      </c>
      <c r="E9690" s="1207">
        <v>28409302.57135272</v>
      </c>
      <c r="F9690" s="1211">
        <v>44087195.211094029</v>
      </c>
    </row>
    <row r="9691" spans="2:6" ht="13.15" customHeight="1" x14ac:dyDescent="0.3">
      <c r="B9691" s="1173" t="s">
        <v>10421</v>
      </c>
      <c r="C9691" s="1206">
        <v>30915939.953646403</v>
      </c>
      <c r="D9691" s="1206">
        <v>1920781.968455829</v>
      </c>
      <c r="E9691" s="1206">
        <v>7301389.6241652025</v>
      </c>
      <c r="F9691" s="1210">
        <v>40138111.546267435</v>
      </c>
    </row>
    <row r="9692" spans="2:6" ht="13.15" customHeight="1" x14ac:dyDescent="0.3">
      <c r="B9692" s="1172" t="s">
        <v>10422</v>
      </c>
      <c r="C9692" s="1207">
        <v>330429.79342919105</v>
      </c>
      <c r="D9692" s="1208">
        <v>18434.553490436545</v>
      </c>
      <c r="E9692" s="1207">
        <v>0</v>
      </c>
      <c r="F9692" s="1211">
        <v>348864.34691962757</v>
      </c>
    </row>
    <row r="9693" spans="2:6" ht="13.15" customHeight="1" x14ac:dyDescent="0.3">
      <c r="B9693" s="1173" t="s">
        <v>10423</v>
      </c>
      <c r="C9693" s="1206">
        <v>6797568.9405284477</v>
      </c>
      <c r="D9693" s="1206">
        <v>516871.1066440721</v>
      </c>
      <c r="E9693" s="1206">
        <v>1666043.7422996419</v>
      </c>
      <c r="F9693" s="1210">
        <v>8980483.7894721627</v>
      </c>
    </row>
    <row r="9694" spans="2:6" ht="13.15" customHeight="1" x14ac:dyDescent="0.3">
      <c r="B9694" s="1172" t="s">
        <v>10424</v>
      </c>
      <c r="C9694" s="1207">
        <v>36454735.230693981</v>
      </c>
      <c r="D9694" s="1208">
        <v>2390623.855431932</v>
      </c>
      <c r="E9694" s="1207">
        <v>19880117.068071719</v>
      </c>
      <c r="F9694" s="1211">
        <v>58725476.154197633</v>
      </c>
    </row>
    <row r="9695" spans="2:6" ht="13.15" customHeight="1" x14ac:dyDescent="0.3">
      <c r="B9695" s="1173" t="s">
        <v>10425</v>
      </c>
      <c r="C9695" s="1206">
        <v>989787.42668107664</v>
      </c>
      <c r="D9695" s="1206">
        <v>49674.789176519851</v>
      </c>
      <c r="E9695" s="1206">
        <v>0</v>
      </c>
      <c r="F9695" s="1210">
        <v>1039462.2158575965</v>
      </c>
    </row>
    <row r="9696" spans="2:6" ht="13.15" customHeight="1" x14ac:dyDescent="0.3">
      <c r="B9696" s="1172" t="s">
        <v>10426</v>
      </c>
      <c r="C9696" s="1207">
        <v>10823760.394597275</v>
      </c>
      <c r="D9696" s="1208">
        <v>1322587.7437802821</v>
      </c>
      <c r="E9696" s="1207">
        <v>7670901.2712900229</v>
      </c>
      <c r="F9696" s="1211">
        <v>19817249.409667581</v>
      </c>
    </row>
    <row r="9697" spans="2:6" ht="13.15" customHeight="1" x14ac:dyDescent="0.3">
      <c r="B9697" s="1173" t="s">
        <v>10427</v>
      </c>
      <c r="C9697" s="1206">
        <v>44169588.201080814</v>
      </c>
      <c r="D9697" s="1206">
        <v>1485022.8971696785</v>
      </c>
      <c r="E9697" s="1206">
        <v>18250635.600865882</v>
      </c>
      <c r="F9697" s="1210">
        <v>63905246.699116379</v>
      </c>
    </row>
    <row r="9698" spans="2:6" ht="13.15" customHeight="1" x14ac:dyDescent="0.3">
      <c r="B9698" s="1172" t="s">
        <v>10428</v>
      </c>
      <c r="C9698" s="1207">
        <v>106451371.48413771</v>
      </c>
      <c r="D9698" s="1208">
        <v>3499933.6658526286</v>
      </c>
      <c r="E9698" s="1207">
        <v>58395671.986949317</v>
      </c>
      <c r="F9698" s="1211">
        <v>168346977.13693967</v>
      </c>
    </row>
    <row r="9699" spans="2:6" ht="13.15" customHeight="1" x14ac:dyDescent="0.3">
      <c r="B9699" s="1173" t="s">
        <v>10429</v>
      </c>
      <c r="C9699" s="1206">
        <v>7898637.4753272077</v>
      </c>
      <c r="D9699" s="1206">
        <v>573441.26315670938</v>
      </c>
      <c r="E9699" s="1206">
        <v>4928427.1918773837</v>
      </c>
      <c r="F9699" s="1210">
        <v>13400505.930361301</v>
      </c>
    </row>
    <row r="9700" spans="2:6" ht="13.15" customHeight="1" x14ac:dyDescent="0.3">
      <c r="B9700" s="1172" t="s">
        <v>10430</v>
      </c>
      <c r="C9700" s="1207">
        <v>778011.9681650952</v>
      </c>
      <c r="D9700" s="1208">
        <v>92032.045669812986</v>
      </c>
      <c r="E9700" s="1207">
        <v>4074.8151562637167</v>
      </c>
      <c r="F9700" s="1211">
        <v>874118.8289911719</v>
      </c>
    </row>
    <row r="9701" spans="2:6" ht="13.15" customHeight="1" x14ac:dyDescent="0.3">
      <c r="B9701" s="1173" t="s">
        <v>10431</v>
      </c>
      <c r="C9701" s="1206">
        <v>138875272.85870644</v>
      </c>
      <c r="D9701" s="1206">
        <v>4436859.2928703884</v>
      </c>
      <c r="E9701" s="1206">
        <v>142664744.7689625</v>
      </c>
      <c r="F9701" s="1210">
        <v>285976876.92053938</v>
      </c>
    </row>
    <row r="9702" spans="2:6" ht="13.15" customHeight="1" x14ac:dyDescent="0.3">
      <c r="B9702" s="1172" t="s">
        <v>10432</v>
      </c>
      <c r="C9702" s="1207">
        <v>28863042.456039835</v>
      </c>
      <c r="D9702" s="1208">
        <v>205411.58572511617</v>
      </c>
      <c r="E9702" s="1207">
        <v>4741092.8260199577</v>
      </c>
      <c r="F9702" s="1211">
        <v>33809546.86778491</v>
      </c>
    </row>
    <row r="9703" spans="2:6" ht="13.15" customHeight="1" x14ac:dyDescent="0.3">
      <c r="B9703" s="1173" t="s">
        <v>10433</v>
      </c>
      <c r="C9703" s="1206">
        <v>33340775.780716233</v>
      </c>
      <c r="D9703" s="1206">
        <v>1424962.8404542715</v>
      </c>
      <c r="E9703" s="1206">
        <v>8981695.2195117678</v>
      </c>
      <c r="F9703" s="1210">
        <v>43747433.840682276</v>
      </c>
    </row>
    <row r="9704" spans="2:6" ht="13.15" customHeight="1" x14ac:dyDescent="0.3">
      <c r="B9704" s="1172" t="s">
        <v>10434</v>
      </c>
      <c r="C9704" s="1207">
        <v>30146257.00093551</v>
      </c>
      <c r="D9704" s="1208">
        <v>990976.86362597952</v>
      </c>
      <c r="E9704" s="1207">
        <v>1010307.2002590825</v>
      </c>
      <c r="F9704" s="1211">
        <v>32147541.064820573</v>
      </c>
    </row>
    <row r="9705" spans="2:6" ht="13.15" customHeight="1" x14ac:dyDescent="0.3">
      <c r="B9705" s="1173" t="s">
        <v>10435</v>
      </c>
      <c r="C9705" s="1206">
        <v>33933501.290334471</v>
      </c>
      <c r="D9705" s="1206">
        <v>1355938.806201912</v>
      </c>
      <c r="E9705" s="1206">
        <v>14983774.465441061</v>
      </c>
      <c r="F9705" s="1210">
        <v>50273214.561977446</v>
      </c>
    </row>
    <row r="9706" spans="2:6" ht="13.15" customHeight="1" x14ac:dyDescent="0.3">
      <c r="B9706" s="1172" t="s">
        <v>10436</v>
      </c>
      <c r="C9706" s="1207">
        <v>52602648.077846803</v>
      </c>
      <c r="D9706" s="1208">
        <v>2088677.1270011696</v>
      </c>
      <c r="E9706" s="1207">
        <v>15981944.836204523</v>
      </c>
      <c r="F9706" s="1211">
        <v>70673270.04105249</v>
      </c>
    </row>
    <row r="9707" spans="2:6" ht="13.15" customHeight="1" x14ac:dyDescent="0.3">
      <c r="B9707" s="1173" t="s">
        <v>10437</v>
      </c>
      <c r="C9707" s="1206">
        <v>21943542.190911278</v>
      </c>
      <c r="D9707" s="1206">
        <v>1344357.4035128818</v>
      </c>
      <c r="E9707" s="1206">
        <v>27751034.704745393</v>
      </c>
      <c r="F9707" s="1210">
        <v>51038934.299169555</v>
      </c>
    </row>
    <row r="9708" spans="2:6" ht="13.15" customHeight="1" x14ac:dyDescent="0.3">
      <c r="B9708" s="1172" t="s">
        <v>10438</v>
      </c>
      <c r="C9708" s="1207">
        <v>64203464.651950493</v>
      </c>
      <c r="D9708" s="1208">
        <v>1806262.5819633324</v>
      </c>
      <c r="E9708" s="1207">
        <v>16459474.948244322</v>
      </c>
      <c r="F9708" s="1211">
        <v>82469202.182158142</v>
      </c>
    </row>
    <row r="9709" spans="2:6" ht="13.15" customHeight="1" x14ac:dyDescent="0.3">
      <c r="B9709" s="1173" t="s">
        <v>10439</v>
      </c>
      <c r="C9709" s="1206">
        <v>339578.05630512314</v>
      </c>
      <c r="D9709" s="1206">
        <v>40387.151540116705</v>
      </c>
      <c r="E9709" s="1206">
        <v>0</v>
      </c>
      <c r="F9709" s="1210">
        <v>379965.20784523984</v>
      </c>
    </row>
    <row r="9710" spans="2:6" ht="13.15" customHeight="1" x14ac:dyDescent="0.3">
      <c r="B9710" s="1172" t="s">
        <v>10440</v>
      </c>
      <c r="C9710" s="1207">
        <v>3189193.6715395111</v>
      </c>
      <c r="D9710" s="1208">
        <v>346808.83265023556</v>
      </c>
      <c r="E9710" s="1207">
        <v>0</v>
      </c>
      <c r="F9710" s="1211">
        <v>3536002.5041897465</v>
      </c>
    </row>
    <row r="9711" spans="2:6" ht="13.15" customHeight="1" x14ac:dyDescent="0.3">
      <c r="B9711" s="1173" t="s">
        <v>10441</v>
      </c>
      <c r="C9711" s="1206">
        <v>62333942.035573438</v>
      </c>
      <c r="D9711" s="1206">
        <v>2568355.4665649203</v>
      </c>
      <c r="E9711" s="1206">
        <v>22021844.595038604</v>
      </c>
      <c r="F9711" s="1210">
        <v>86924142.097176969</v>
      </c>
    </row>
    <row r="9712" spans="2:6" ht="13.15" customHeight="1" x14ac:dyDescent="0.3">
      <c r="B9712" s="1172" t="s">
        <v>10442</v>
      </c>
      <c r="C9712" s="1207">
        <v>1418253.8282433914</v>
      </c>
      <c r="D9712" s="1208">
        <v>88936.166457678599</v>
      </c>
      <c r="E9712" s="1207">
        <v>926.09435369629875</v>
      </c>
      <c r="F9712" s="1211">
        <v>1508116.0890547663</v>
      </c>
    </row>
    <row r="9713" spans="2:6" ht="13.15" customHeight="1" x14ac:dyDescent="0.3">
      <c r="B9713" s="1173" t="s">
        <v>10443</v>
      </c>
      <c r="C9713" s="1206">
        <v>1332642.4726731009</v>
      </c>
      <c r="D9713" s="1206">
        <v>84010.90407473754</v>
      </c>
      <c r="E9713" s="1206">
        <v>987216.58104025491</v>
      </c>
      <c r="F9713" s="1210">
        <v>2403869.9577880935</v>
      </c>
    </row>
    <row r="9714" spans="2:6" ht="13.15" customHeight="1" x14ac:dyDescent="0.3">
      <c r="B9714" s="1172" t="s">
        <v>10444</v>
      </c>
      <c r="C9714" s="1207">
        <v>576025697.09130907</v>
      </c>
      <c r="D9714" s="1208">
        <v>14321523.163155412</v>
      </c>
      <c r="E9714" s="1207">
        <v>154871053.21469414</v>
      </c>
      <c r="F9714" s="1211">
        <v>745218273.46915865</v>
      </c>
    </row>
    <row r="9715" spans="2:6" ht="13.15" customHeight="1" x14ac:dyDescent="0.3">
      <c r="B9715" s="1173" t="s">
        <v>10445</v>
      </c>
      <c r="C9715" s="1206">
        <v>5659634.2717520529</v>
      </c>
      <c r="D9715" s="1206">
        <v>98406.742411162442</v>
      </c>
      <c r="E9715" s="1206">
        <v>465269.80329702061</v>
      </c>
      <c r="F9715" s="1210">
        <v>6223310.8174602361</v>
      </c>
    </row>
    <row r="9716" spans="2:6" ht="13.15" customHeight="1" x14ac:dyDescent="0.3">
      <c r="B9716" s="1172" t="s">
        <v>10446</v>
      </c>
      <c r="C9716" s="1207">
        <v>31561233.839491989</v>
      </c>
      <c r="D9716" s="1208">
        <v>540343.49994334555</v>
      </c>
      <c r="E9716" s="1207">
        <v>2319989.8352563884</v>
      </c>
      <c r="F9716" s="1211">
        <v>34421567.174691722</v>
      </c>
    </row>
    <row r="9717" spans="2:6" ht="13.15" customHeight="1" x14ac:dyDescent="0.3">
      <c r="B9717" s="1173" t="s">
        <v>10447</v>
      </c>
      <c r="C9717" s="1206">
        <v>443485.93762727792</v>
      </c>
      <c r="D9717" s="1206">
        <v>51363.45056495678</v>
      </c>
      <c r="E9717" s="1206">
        <v>13027.060575327938</v>
      </c>
      <c r="F9717" s="1210">
        <v>507876.44876756263</v>
      </c>
    </row>
    <row r="9718" spans="2:6" ht="13.15" customHeight="1" x14ac:dyDescent="0.3">
      <c r="B9718" s="1172" t="s">
        <v>10448</v>
      </c>
      <c r="C9718" s="1207">
        <v>47055796.867818922</v>
      </c>
      <c r="D9718" s="1208">
        <v>1461057.9776321109</v>
      </c>
      <c r="E9718" s="1207">
        <v>20531758.779941265</v>
      </c>
      <c r="F9718" s="1211">
        <v>69048613.625392303</v>
      </c>
    </row>
    <row r="9719" spans="2:6" ht="13.15" customHeight="1" x14ac:dyDescent="0.3">
      <c r="B9719" s="1173" t="s">
        <v>10449</v>
      </c>
      <c r="C9719" s="1206">
        <v>0</v>
      </c>
      <c r="D9719" s="1206">
        <v>51082.007000217294</v>
      </c>
      <c r="E9719" s="1206">
        <v>0</v>
      </c>
      <c r="F9719" s="1210">
        <v>51082.007000217294</v>
      </c>
    </row>
    <row r="9720" spans="2:6" ht="13.15" customHeight="1" x14ac:dyDescent="0.3">
      <c r="B9720" s="1172" t="s">
        <v>10450</v>
      </c>
      <c r="C9720" s="1207">
        <v>41021220.359390624</v>
      </c>
      <c r="D9720" s="1208">
        <v>941203.56920180016</v>
      </c>
      <c r="E9720" s="1207">
        <v>10897660.958062248</v>
      </c>
      <c r="F9720" s="1211">
        <v>52860084.886654668</v>
      </c>
    </row>
    <row r="9721" spans="2:6" ht="13.15" customHeight="1" x14ac:dyDescent="0.3">
      <c r="B9721" s="1173" t="s">
        <v>10451</v>
      </c>
      <c r="C9721" s="1206">
        <v>1955407.0544212582</v>
      </c>
      <c r="D9721" s="1206">
        <v>75426.875350183123</v>
      </c>
      <c r="E9721" s="1206">
        <v>361608.97530661488</v>
      </c>
      <c r="F9721" s="1210">
        <v>2392442.9050780563</v>
      </c>
    </row>
    <row r="9722" spans="2:6" ht="13.15" customHeight="1" x14ac:dyDescent="0.3">
      <c r="B9722" s="1172" t="s">
        <v>10452</v>
      </c>
      <c r="C9722" s="1207">
        <v>27937019.787016366</v>
      </c>
      <c r="D9722" s="1208">
        <v>561015.52977346105</v>
      </c>
      <c r="E9722" s="1207">
        <v>6635342.5649868231</v>
      </c>
      <c r="F9722" s="1211">
        <v>35133377.881776653</v>
      </c>
    </row>
    <row r="9723" spans="2:6" ht="13.15" customHeight="1" x14ac:dyDescent="0.3">
      <c r="B9723" s="1173" t="s">
        <v>10453</v>
      </c>
      <c r="C9723" s="1206">
        <v>115880090.06077382</v>
      </c>
      <c r="D9723" s="1206">
        <v>1964053.9165345258</v>
      </c>
      <c r="E9723" s="1206">
        <v>197919270.82528386</v>
      </c>
      <c r="F9723" s="1210">
        <v>315763414.80259222</v>
      </c>
    </row>
    <row r="9724" spans="2:6" ht="13.15" customHeight="1" x14ac:dyDescent="0.3">
      <c r="B9724" s="1172" t="s">
        <v>10454</v>
      </c>
      <c r="C9724" s="1207">
        <v>79122642.90775241</v>
      </c>
      <c r="D9724" s="1208">
        <v>3620743.3160170526</v>
      </c>
      <c r="E9724" s="1207">
        <v>49248405.698945619</v>
      </c>
      <c r="F9724" s="1211">
        <v>131991791.92271507</v>
      </c>
    </row>
    <row r="9725" spans="2:6" ht="13.15" customHeight="1" x14ac:dyDescent="0.3">
      <c r="B9725" s="1173" t="s">
        <v>10455</v>
      </c>
      <c r="C9725" s="1206">
        <v>60241993.744197942</v>
      </c>
      <c r="D9725" s="1206">
        <v>1463872.4132795059</v>
      </c>
      <c r="E9725" s="1206">
        <v>19203986.435235091</v>
      </c>
      <c r="F9725" s="1210">
        <v>80909852.592712536</v>
      </c>
    </row>
    <row r="9726" spans="2:6" ht="13.15" customHeight="1" x14ac:dyDescent="0.3">
      <c r="B9726" s="1172" t="s">
        <v>10456</v>
      </c>
      <c r="C9726" s="1207">
        <v>16609831.851768922</v>
      </c>
      <c r="D9726" s="1208">
        <v>1115121.620032568</v>
      </c>
      <c r="E9726" s="1207">
        <v>5728819.6719653057</v>
      </c>
      <c r="F9726" s="1211">
        <v>23453773.143766794</v>
      </c>
    </row>
    <row r="9727" spans="2:6" ht="13.15" customHeight="1" x14ac:dyDescent="0.3">
      <c r="B9727" s="1173" t="s">
        <v>10457</v>
      </c>
      <c r="C9727" s="1206">
        <v>307729949.32679039</v>
      </c>
      <c r="D9727" s="1206">
        <v>10097913.659288136</v>
      </c>
      <c r="E9727" s="1206">
        <v>81481254.695283189</v>
      </c>
      <c r="F9727" s="1210">
        <v>399309117.68136168</v>
      </c>
    </row>
    <row r="9728" spans="2:6" ht="13.15" customHeight="1" x14ac:dyDescent="0.3">
      <c r="B9728" s="1172" t="s">
        <v>10458</v>
      </c>
      <c r="C9728" s="1207">
        <v>2741065.3318557893</v>
      </c>
      <c r="D9728" s="1208">
        <v>346260.01769899356</v>
      </c>
      <c r="E9728" s="1207">
        <v>684507.20662872447</v>
      </c>
      <c r="F9728" s="1211">
        <v>3771832.5561835072</v>
      </c>
    </row>
    <row r="9729" spans="2:6" ht="13.15" customHeight="1" x14ac:dyDescent="0.3">
      <c r="B9729" s="1173" t="s">
        <v>10459</v>
      </c>
      <c r="C9729" s="1206">
        <v>8302936.0779486252</v>
      </c>
      <c r="D9729" s="1206">
        <v>82308.170508063631</v>
      </c>
      <c r="E9729" s="1206">
        <v>1240966.433953041</v>
      </c>
      <c r="F9729" s="1210">
        <v>9626210.6824097298</v>
      </c>
    </row>
    <row r="9730" spans="2:6" ht="13.15" customHeight="1" x14ac:dyDescent="0.3">
      <c r="B9730" s="1172" t="s">
        <v>10460</v>
      </c>
      <c r="C9730" s="1207">
        <v>35875663.844771162</v>
      </c>
      <c r="D9730" s="1208">
        <v>946353.98643653293</v>
      </c>
      <c r="E9730" s="1207">
        <v>14356685.108741503</v>
      </c>
      <c r="F9730" s="1211">
        <v>51178702.9399492</v>
      </c>
    </row>
    <row r="9731" spans="2:6" ht="13.15" customHeight="1" x14ac:dyDescent="0.3">
      <c r="B9731" s="1173" t="s">
        <v>10461</v>
      </c>
      <c r="C9731" s="1206">
        <v>41565473.729890108</v>
      </c>
      <c r="D9731" s="1206">
        <v>1199976.8548015235</v>
      </c>
      <c r="E9731" s="1206">
        <v>15004025.061975218</v>
      </c>
      <c r="F9731" s="1210">
        <v>57769475.646666847</v>
      </c>
    </row>
    <row r="9732" spans="2:6" ht="13.15" customHeight="1" x14ac:dyDescent="0.3">
      <c r="B9732" s="1172" t="s">
        <v>10462</v>
      </c>
      <c r="C9732" s="1207">
        <v>188426.90699681142</v>
      </c>
      <c r="D9732" s="1208">
        <v>0</v>
      </c>
      <c r="E9732" s="1207">
        <v>0</v>
      </c>
      <c r="F9732" s="1211">
        <v>188426.90699681142</v>
      </c>
    </row>
    <row r="9733" spans="2:6" ht="13.15" customHeight="1" x14ac:dyDescent="0.3">
      <c r="B9733" s="1173" t="s">
        <v>10463</v>
      </c>
      <c r="C9733" s="1206">
        <v>14080815.060903028</v>
      </c>
      <c r="D9733" s="1206">
        <v>119332.07144954341</v>
      </c>
      <c r="E9733" s="1206">
        <v>4887617.3006911678</v>
      </c>
      <c r="F9733" s="1210">
        <v>19087764.433043741</v>
      </c>
    </row>
    <row r="9734" spans="2:6" ht="13.15" customHeight="1" x14ac:dyDescent="0.3">
      <c r="B9734" s="1172" t="s">
        <v>10464</v>
      </c>
      <c r="C9734" s="1207">
        <v>54485688.27668231</v>
      </c>
      <c r="D9734" s="1208">
        <v>1741474.2733603015</v>
      </c>
      <c r="E9734" s="1207">
        <v>47767452.846666478</v>
      </c>
      <c r="F9734" s="1211">
        <v>103994615.39670908</v>
      </c>
    </row>
    <row r="9735" spans="2:6" ht="13.15" customHeight="1" x14ac:dyDescent="0.3">
      <c r="B9735" s="1173" t="s">
        <v>10465</v>
      </c>
      <c r="C9735" s="1206">
        <v>1410334.4365000471</v>
      </c>
      <c r="D9735" s="1206">
        <v>206199.62770638673</v>
      </c>
      <c r="E9735" s="1206">
        <v>1076492.076736578</v>
      </c>
      <c r="F9735" s="1210">
        <v>2693026.1409430122</v>
      </c>
    </row>
    <row r="9736" spans="2:6" ht="13.15" customHeight="1" x14ac:dyDescent="0.3">
      <c r="B9736" s="1172" t="s">
        <v>10466</v>
      </c>
      <c r="C9736" s="1207">
        <v>65354234.197000585</v>
      </c>
      <c r="D9736" s="1208">
        <v>2078094.8489669652</v>
      </c>
      <c r="E9736" s="1207">
        <v>18457245.688037977</v>
      </c>
      <c r="F9736" s="1211">
        <v>85889574.734005526</v>
      </c>
    </row>
    <row r="9737" spans="2:6" ht="13.15" customHeight="1" x14ac:dyDescent="0.3">
      <c r="B9737" s="1173" t="s">
        <v>10467</v>
      </c>
      <c r="C9737" s="1206">
        <v>2200225.4922801596</v>
      </c>
      <c r="D9737" s="1206">
        <v>181531.09925697054</v>
      </c>
      <c r="E9737" s="1206">
        <v>460515.85228137963</v>
      </c>
      <c r="F9737" s="1210">
        <v>2842272.4438185096</v>
      </c>
    </row>
    <row r="9738" spans="2:6" ht="13.15" customHeight="1" x14ac:dyDescent="0.3">
      <c r="B9738" s="1172" t="s">
        <v>10468</v>
      </c>
      <c r="C9738" s="1207">
        <v>114791583.3197749</v>
      </c>
      <c r="D9738" s="1208">
        <v>3269375.0976180374</v>
      </c>
      <c r="E9738" s="1207">
        <v>46635637.843670435</v>
      </c>
      <c r="F9738" s="1211">
        <v>164696596.26106337</v>
      </c>
    </row>
    <row r="9739" spans="2:6" ht="13.15" customHeight="1" x14ac:dyDescent="0.3">
      <c r="B9739" s="1173" t="s">
        <v>10469</v>
      </c>
      <c r="C9739" s="1206">
        <v>11046868.775780452</v>
      </c>
      <c r="D9739" s="1206">
        <v>250597.35004404123</v>
      </c>
      <c r="E9739" s="1206">
        <v>1985085.1296683894</v>
      </c>
      <c r="F9739" s="1210">
        <v>13282551.255492885</v>
      </c>
    </row>
    <row r="9740" spans="2:6" ht="13.15" customHeight="1" x14ac:dyDescent="0.3">
      <c r="B9740" s="1172" t="s">
        <v>10470</v>
      </c>
      <c r="C9740" s="1207">
        <v>36712934.709774405</v>
      </c>
      <c r="D9740" s="1208">
        <v>1837024.3635893569</v>
      </c>
      <c r="E9740" s="1207">
        <v>14198261.234635856</v>
      </c>
      <c r="F9740" s="1211">
        <v>52748220.307999611</v>
      </c>
    </row>
    <row r="9741" spans="2:6" ht="13.15" customHeight="1" x14ac:dyDescent="0.3">
      <c r="B9741" s="1173" t="s">
        <v>10471</v>
      </c>
      <c r="C9741" s="1206">
        <v>19879038.688163605</v>
      </c>
      <c r="D9741" s="1206">
        <v>543608.24529432354</v>
      </c>
      <c r="E9741" s="1206">
        <v>3793529.4312343593</v>
      </c>
      <c r="F9741" s="1210">
        <v>24216176.364692289</v>
      </c>
    </row>
    <row r="9742" spans="2:6" ht="13.15" customHeight="1" x14ac:dyDescent="0.3">
      <c r="B9742" s="1172" t="s">
        <v>10472</v>
      </c>
      <c r="C9742" s="1207">
        <v>32496677.853865303</v>
      </c>
      <c r="D9742" s="1208">
        <v>1228852.9645437961</v>
      </c>
      <c r="E9742" s="1207">
        <v>5044744.6427016398</v>
      </c>
      <c r="F9742" s="1211">
        <v>38770275.461110741</v>
      </c>
    </row>
    <row r="9743" spans="2:6" ht="13.15" customHeight="1" x14ac:dyDescent="0.3">
      <c r="B9743" s="1173" t="s">
        <v>10473</v>
      </c>
      <c r="C9743" s="1206">
        <v>1109943.7152007828</v>
      </c>
      <c r="D9743" s="1206">
        <v>16605.170319629866</v>
      </c>
      <c r="E9743" s="1206">
        <v>0</v>
      </c>
      <c r="F9743" s="1210">
        <v>1126548.8855204126</v>
      </c>
    </row>
    <row r="9744" spans="2:6" ht="13.15" customHeight="1" x14ac:dyDescent="0.3">
      <c r="B9744" s="1172" t="s">
        <v>10474</v>
      </c>
      <c r="C9744" s="1207">
        <v>11585660.496801771</v>
      </c>
      <c r="D9744" s="1208">
        <v>438643.86782473087</v>
      </c>
      <c r="E9744" s="1207">
        <v>4207864.0450780839</v>
      </c>
      <c r="F9744" s="1211">
        <v>16232168.409704586</v>
      </c>
    </row>
    <row r="9745" spans="2:6" ht="13.15" customHeight="1" x14ac:dyDescent="0.3">
      <c r="B9745" s="1173" t="s">
        <v>10475</v>
      </c>
      <c r="C9745" s="1206">
        <v>1430952.1632801332</v>
      </c>
      <c r="D9745" s="1206">
        <v>135951.31394741029</v>
      </c>
      <c r="E9745" s="1206">
        <v>485829.09794907842</v>
      </c>
      <c r="F9745" s="1210">
        <v>2052732.5751766218</v>
      </c>
    </row>
    <row r="9746" spans="2:6" ht="13.15" customHeight="1" x14ac:dyDescent="0.3">
      <c r="B9746" s="1172" t="s">
        <v>10476</v>
      </c>
      <c r="C9746" s="1207">
        <v>1914640893.0924983</v>
      </c>
      <c r="D9746" s="1208">
        <v>21756361.524165548</v>
      </c>
      <c r="E9746" s="1207">
        <v>767218107.30049551</v>
      </c>
      <c r="F9746" s="1211">
        <v>2703615361.9171596</v>
      </c>
    </row>
    <row r="9747" spans="2:6" ht="13.15" customHeight="1" x14ac:dyDescent="0.3">
      <c r="B9747" s="1173" t="s">
        <v>10477</v>
      </c>
      <c r="C9747" s="1206">
        <v>1763456700.8048446</v>
      </c>
      <c r="D9747" s="1206">
        <v>21311990.27979837</v>
      </c>
      <c r="E9747" s="1206">
        <v>183648862.60890841</v>
      </c>
      <c r="F9747" s="1210">
        <v>1968417553.6935513</v>
      </c>
    </row>
    <row r="9748" spans="2:6" ht="13.15" customHeight="1" x14ac:dyDescent="0.3">
      <c r="B9748" s="1172" t="s">
        <v>10478</v>
      </c>
      <c r="C9748" s="1207">
        <v>1013141576.3909616</v>
      </c>
      <c r="D9748" s="1208">
        <v>11959240.674692752</v>
      </c>
      <c r="E9748" s="1207">
        <v>585376921.16656935</v>
      </c>
      <c r="F9748" s="1211">
        <v>1610477738.2322237</v>
      </c>
    </row>
    <row r="9749" spans="2:6" ht="13.15" customHeight="1" x14ac:dyDescent="0.3">
      <c r="B9749" s="1173" t="s">
        <v>10479</v>
      </c>
      <c r="C9749" s="1206">
        <v>1016008532.7432895</v>
      </c>
      <c r="D9749" s="1206">
        <v>16862888.191861816</v>
      </c>
      <c r="E9749" s="1206">
        <v>402664453.97795832</v>
      </c>
      <c r="F9749" s="1210">
        <v>1435535874.9131098</v>
      </c>
    </row>
    <row r="9750" spans="2:6" ht="13.15" customHeight="1" x14ac:dyDescent="0.3">
      <c r="B9750" s="1172" t="s">
        <v>10480</v>
      </c>
      <c r="C9750" s="1207">
        <v>2426317162.9495521</v>
      </c>
      <c r="D9750" s="1208">
        <v>34156173.955101483</v>
      </c>
      <c r="E9750" s="1207">
        <v>339314480.36979955</v>
      </c>
      <c r="F9750" s="1211">
        <v>2799787817.2744532</v>
      </c>
    </row>
    <row r="9751" spans="2:6" ht="13.15" customHeight="1" x14ac:dyDescent="0.3">
      <c r="B9751" s="1173" t="s">
        <v>10481</v>
      </c>
      <c r="C9751" s="1206">
        <v>1856737577.6548517</v>
      </c>
      <c r="D9751" s="1206">
        <v>54947620.28973598</v>
      </c>
      <c r="E9751" s="1206">
        <v>2237573587.3624768</v>
      </c>
      <c r="F9751" s="1210">
        <v>4149258785.3070645</v>
      </c>
    </row>
    <row r="9752" spans="2:6" ht="13.15" customHeight="1" x14ac:dyDescent="0.3">
      <c r="B9752" s="1172" t="s">
        <v>10482</v>
      </c>
      <c r="C9752" s="1207">
        <v>3118373145.462285</v>
      </c>
      <c r="D9752" s="1208">
        <v>49071613.400748439</v>
      </c>
      <c r="E9752" s="1207">
        <v>427449254.93840361</v>
      </c>
      <c r="F9752" s="1211">
        <v>3594894013.8014369</v>
      </c>
    </row>
    <row r="9753" spans="2:6" ht="13.15" customHeight="1" x14ac:dyDescent="0.3">
      <c r="B9753" s="1173" t="s">
        <v>10483</v>
      </c>
      <c r="C9753" s="1206">
        <v>403270583.64839095</v>
      </c>
      <c r="D9753" s="1206">
        <v>7210555.984269239</v>
      </c>
      <c r="E9753" s="1206">
        <v>32991078.381964274</v>
      </c>
      <c r="F9753" s="1210">
        <v>443472218.01462448</v>
      </c>
    </row>
    <row r="9754" spans="2:6" ht="13.15" customHeight="1" x14ac:dyDescent="0.3">
      <c r="B9754" s="1172" t="s">
        <v>12643</v>
      </c>
      <c r="C9754" s="1207">
        <v>0</v>
      </c>
      <c r="D9754" s="1208">
        <v>2955.1574297646371</v>
      </c>
      <c r="E9754" s="1207">
        <v>0</v>
      </c>
      <c r="F9754" s="1211">
        <v>2955.1574297646371</v>
      </c>
    </row>
    <row r="9755" spans="2:6" ht="13.15" customHeight="1" x14ac:dyDescent="0.3">
      <c r="B9755" s="1173" t="s">
        <v>10484</v>
      </c>
      <c r="C9755" s="1206">
        <v>230891.23168957111</v>
      </c>
      <c r="D9755" s="1206">
        <v>0</v>
      </c>
      <c r="E9755" s="1206">
        <v>0</v>
      </c>
      <c r="F9755" s="1210">
        <v>230891.23168957111</v>
      </c>
    </row>
    <row r="9756" spans="2:6" ht="13.15" customHeight="1" x14ac:dyDescent="0.3">
      <c r="B9756" s="1172" t="s">
        <v>10485</v>
      </c>
      <c r="C9756" s="1207">
        <v>0</v>
      </c>
      <c r="D9756" s="1208">
        <v>0</v>
      </c>
      <c r="E9756" s="1207">
        <v>61.739623579753264</v>
      </c>
      <c r="F9756" s="1211">
        <v>61.739623579753264</v>
      </c>
    </row>
    <row r="9757" spans="2:6" ht="13.15" customHeight="1" x14ac:dyDescent="0.3">
      <c r="B9757" s="1173" t="s">
        <v>12644</v>
      </c>
      <c r="C9757" s="1206">
        <v>0</v>
      </c>
      <c r="D9757" s="1206">
        <v>28073.995582764052</v>
      </c>
      <c r="E9757" s="1206">
        <v>0</v>
      </c>
      <c r="F9757" s="1210">
        <v>28073.995582764052</v>
      </c>
    </row>
    <row r="9758" spans="2:6" ht="13.15" customHeight="1" x14ac:dyDescent="0.3">
      <c r="B9758" s="1172" t="s">
        <v>10486</v>
      </c>
      <c r="C9758" s="1207">
        <v>0</v>
      </c>
      <c r="D9758" s="1208">
        <v>0</v>
      </c>
      <c r="E9758" s="1207">
        <v>740.87548295703925</v>
      </c>
      <c r="F9758" s="1211">
        <v>740.87548295703925</v>
      </c>
    </row>
    <row r="9759" spans="2:6" ht="13.15" customHeight="1" x14ac:dyDescent="0.3">
      <c r="B9759" s="1173" t="s">
        <v>10487</v>
      </c>
      <c r="C9759" s="1206">
        <v>282913.44296912552</v>
      </c>
      <c r="D9759" s="1206">
        <v>3799.4881239831047</v>
      </c>
      <c r="E9759" s="1206">
        <v>370.43774147851963</v>
      </c>
      <c r="F9759" s="1210">
        <v>287083.36883458711</v>
      </c>
    </row>
    <row r="9760" spans="2:6" ht="13.15" customHeight="1" x14ac:dyDescent="0.3">
      <c r="B9760" s="1172" t="s">
        <v>10488</v>
      </c>
      <c r="C9760" s="1207">
        <v>446297731.31987596</v>
      </c>
      <c r="D9760" s="1208">
        <v>6456681.2517580492</v>
      </c>
      <c r="E9760" s="1207">
        <v>232330148.85557798</v>
      </c>
      <c r="F9760" s="1211">
        <v>685084561.427212</v>
      </c>
    </row>
    <row r="9761" spans="2:6" ht="13.15" customHeight="1" x14ac:dyDescent="0.3">
      <c r="B9761" s="1173" t="s">
        <v>10489</v>
      </c>
      <c r="C9761" s="1206">
        <v>1516290.4363765146</v>
      </c>
      <c r="D9761" s="1206">
        <v>1230189.8214763075</v>
      </c>
      <c r="E9761" s="1206">
        <v>590752487.99960434</v>
      </c>
      <c r="F9761" s="1210">
        <v>593498968.25745714</v>
      </c>
    </row>
    <row r="9762" spans="2:6" ht="13.15" customHeight="1" x14ac:dyDescent="0.3">
      <c r="B9762" s="1172" t="s">
        <v>10490</v>
      </c>
      <c r="C9762" s="1207">
        <v>629103508.67375672</v>
      </c>
      <c r="D9762" s="1208">
        <v>14256889.648512984</v>
      </c>
      <c r="E9762" s="1207">
        <v>136368037.31741336</v>
      </c>
      <c r="F9762" s="1211">
        <v>779728435.63968301</v>
      </c>
    </row>
    <row r="9763" spans="2:6" ht="13.15" customHeight="1" x14ac:dyDescent="0.3">
      <c r="B9763" s="1173" t="s">
        <v>10491</v>
      </c>
      <c r="C9763" s="1206">
        <v>519082812.71439892</v>
      </c>
      <c r="D9763" s="1206">
        <v>14991119.62020536</v>
      </c>
      <c r="E9763" s="1206">
        <v>718771582.62961626</v>
      </c>
      <c r="F9763" s="1210">
        <v>1252845514.9642205</v>
      </c>
    </row>
    <row r="9764" spans="2:6" ht="13.15" customHeight="1" x14ac:dyDescent="0.3">
      <c r="B9764" s="1172" t="s">
        <v>10492</v>
      </c>
      <c r="C9764" s="1207">
        <v>526097209.13921028</v>
      </c>
      <c r="D9764" s="1208">
        <v>44686849.311711356</v>
      </c>
      <c r="E9764" s="1207">
        <v>829508267.03642786</v>
      </c>
      <c r="F9764" s="1211">
        <v>1400292325.4873495</v>
      </c>
    </row>
    <row r="9765" spans="2:6" ht="13.15" customHeight="1" x14ac:dyDescent="0.3">
      <c r="B9765" s="1173" t="s">
        <v>10493</v>
      </c>
      <c r="C9765" s="1206">
        <v>541440757.55946589</v>
      </c>
      <c r="D9765" s="1206">
        <v>11153918.058547167</v>
      </c>
      <c r="E9765" s="1206">
        <v>28397375.739543326</v>
      </c>
      <c r="F9765" s="1210">
        <v>580992051.35755634</v>
      </c>
    </row>
    <row r="9766" spans="2:6" ht="13.15" customHeight="1" x14ac:dyDescent="0.3">
      <c r="B9766" s="1172" t="s">
        <v>12645</v>
      </c>
      <c r="C9766" s="1207">
        <v>0</v>
      </c>
      <c r="D9766" s="1208">
        <v>5910.3148595292741</v>
      </c>
      <c r="E9766" s="1207">
        <v>0</v>
      </c>
      <c r="F9766" s="1211">
        <v>5910.3148595292741</v>
      </c>
    </row>
    <row r="9767" spans="2:6" ht="13.15" customHeight="1" x14ac:dyDescent="0.3">
      <c r="B9767" s="1173" t="s">
        <v>10494</v>
      </c>
      <c r="C9767" s="1206">
        <v>286778106.13987762</v>
      </c>
      <c r="D9767" s="1206">
        <v>10351269.156266622</v>
      </c>
      <c r="E9767" s="1206">
        <v>185957465.18286103</v>
      </c>
      <c r="F9767" s="1210">
        <v>483086840.47900528</v>
      </c>
    </row>
    <row r="9768" spans="2:6" ht="13.15" customHeight="1" x14ac:dyDescent="0.3">
      <c r="B9768" s="1172" t="s">
        <v>10495</v>
      </c>
      <c r="C9768" s="1207">
        <v>237356732.34182689</v>
      </c>
      <c r="D9768" s="1208">
        <v>7048402.2744445829</v>
      </c>
      <c r="E9768" s="1207">
        <v>86501315.093671262</v>
      </c>
      <c r="F9768" s="1211">
        <v>330906449.7099427</v>
      </c>
    </row>
    <row r="9769" spans="2:6" ht="13.15" customHeight="1" x14ac:dyDescent="0.3">
      <c r="B9769" s="1173" t="s">
        <v>10496</v>
      </c>
      <c r="C9769" s="1206">
        <v>33454651.172336061</v>
      </c>
      <c r="D9769" s="1206">
        <v>2814674.87442492</v>
      </c>
      <c r="E9769" s="1206">
        <v>10924764.652813761</v>
      </c>
      <c r="F9769" s="1210">
        <v>47194090.699574746</v>
      </c>
    </row>
    <row r="9770" spans="2:6" ht="13.15" customHeight="1" x14ac:dyDescent="0.3">
      <c r="B9770" s="1172" t="s">
        <v>10497</v>
      </c>
      <c r="C9770" s="1207">
        <v>48465312.05689726</v>
      </c>
      <c r="D9770" s="1208">
        <v>1932546.3094619408</v>
      </c>
      <c r="E9770" s="1207">
        <v>10215423.788662771</v>
      </c>
      <c r="F9770" s="1211">
        <v>60613282.155021973</v>
      </c>
    </row>
    <row r="9771" spans="2:6" ht="13.15" customHeight="1" x14ac:dyDescent="0.3">
      <c r="B9771" s="1173" t="s">
        <v>10498</v>
      </c>
      <c r="C9771" s="1206">
        <v>163387019.17548949</v>
      </c>
      <c r="D9771" s="1206">
        <v>3539757.930263266</v>
      </c>
      <c r="E9771" s="1206">
        <v>123772287.93461347</v>
      </c>
      <c r="F9771" s="1210">
        <v>290699065.04036623</v>
      </c>
    </row>
    <row r="9772" spans="2:6" ht="13.15" customHeight="1" x14ac:dyDescent="0.3">
      <c r="B9772" s="1172" t="s">
        <v>10499</v>
      </c>
      <c r="C9772" s="1207">
        <v>6728888.6983404811</v>
      </c>
      <c r="D9772" s="1208">
        <v>227673.77169600982</v>
      </c>
      <c r="E9772" s="1207">
        <v>69704.035021541436</v>
      </c>
      <c r="F9772" s="1211">
        <v>7026266.5050580325</v>
      </c>
    </row>
    <row r="9773" spans="2:6" ht="13.15" customHeight="1" x14ac:dyDescent="0.3">
      <c r="B9773" s="1173" t="s">
        <v>10500</v>
      </c>
      <c r="C9773" s="1206">
        <v>442260889.64932477</v>
      </c>
      <c r="D9773" s="1206">
        <v>13036451.8465549</v>
      </c>
      <c r="E9773" s="1206">
        <v>61337433.216767564</v>
      </c>
      <c r="F9773" s="1210">
        <v>516634774.7126472</v>
      </c>
    </row>
    <row r="9774" spans="2:6" ht="13.15" customHeight="1" x14ac:dyDescent="0.3">
      <c r="B9774" s="1172" t="s">
        <v>10501</v>
      </c>
      <c r="C9774" s="1207">
        <v>111805153.38511238</v>
      </c>
      <c r="D9774" s="1208">
        <v>3880501.6540933675</v>
      </c>
      <c r="E9774" s="1207">
        <v>67197392.664959595</v>
      </c>
      <c r="F9774" s="1211">
        <v>182883047.70416534</v>
      </c>
    </row>
    <row r="9775" spans="2:6" ht="13.15" customHeight="1" x14ac:dyDescent="0.3">
      <c r="B9775" s="1173" t="s">
        <v>10502</v>
      </c>
      <c r="C9775" s="1206">
        <v>19707542.894549116</v>
      </c>
      <c r="D9775" s="1206">
        <v>914804.16282923613</v>
      </c>
      <c r="E9775" s="1206">
        <v>27389981.386050992</v>
      </c>
      <c r="F9775" s="1210">
        <v>48012328.443429343</v>
      </c>
    </row>
    <row r="9776" spans="2:6" ht="13.15" customHeight="1" x14ac:dyDescent="0.3">
      <c r="B9776" s="1172" t="s">
        <v>10503</v>
      </c>
      <c r="C9776" s="1207">
        <v>16083875.007021308</v>
      </c>
      <c r="D9776" s="1208">
        <v>537120.97112707817</v>
      </c>
      <c r="E9776" s="1207">
        <v>3187801.9842934003</v>
      </c>
      <c r="F9776" s="1211">
        <v>19808797.962441787</v>
      </c>
    </row>
    <row r="9777" spans="2:6" ht="13.15" customHeight="1" x14ac:dyDescent="0.3">
      <c r="B9777" s="1173" t="s">
        <v>10504</v>
      </c>
      <c r="C9777" s="1206">
        <v>12435083.531893918</v>
      </c>
      <c r="D9777" s="1206">
        <v>627731.72679495695</v>
      </c>
      <c r="E9777" s="1206">
        <v>970238.18455582263</v>
      </c>
      <c r="F9777" s="1210">
        <v>14033053.443244698</v>
      </c>
    </row>
    <row r="9778" spans="2:6" ht="13.15" customHeight="1" x14ac:dyDescent="0.3">
      <c r="B9778" s="1172" t="s">
        <v>12646</v>
      </c>
      <c r="C9778" s="1207">
        <v>0</v>
      </c>
      <c r="D9778" s="1208">
        <v>17730.94457858782</v>
      </c>
      <c r="E9778" s="1207">
        <v>0</v>
      </c>
      <c r="F9778" s="1211">
        <v>17730.94457858782</v>
      </c>
    </row>
    <row r="9779" spans="2:6" ht="13.15" customHeight="1" x14ac:dyDescent="0.3">
      <c r="B9779" s="1173" t="s">
        <v>12647</v>
      </c>
      <c r="C9779" s="1206">
        <v>143504.84003887593</v>
      </c>
      <c r="D9779" s="1206">
        <v>0</v>
      </c>
      <c r="E9779" s="1206">
        <v>0</v>
      </c>
      <c r="F9779" s="1210">
        <v>143504.84003887593</v>
      </c>
    </row>
    <row r="9780" spans="2:6" ht="13.15" customHeight="1" x14ac:dyDescent="0.3">
      <c r="B9780" s="1172" t="s">
        <v>10505</v>
      </c>
      <c r="C9780" s="1207">
        <v>11343709.424918909</v>
      </c>
      <c r="D9780" s="1208">
        <v>248205.07974375546</v>
      </c>
      <c r="E9780" s="1207">
        <v>496880.49056985433</v>
      </c>
      <c r="F9780" s="1211">
        <v>12088794.995232519</v>
      </c>
    </row>
    <row r="9781" spans="2:6" ht="13.15" customHeight="1" x14ac:dyDescent="0.3">
      <c r="B9781" s="1173" t="s">
        <v>10506</v>
      </c>
      <c r="C9781" s="1206">
        <v>85419378.591132775</v>
      </c>
      <c r="D9781" s="1206">
        <v>798807.19762185542</v>
      </c>
      <c r="E9781" s="1206">
        <v>73251276.137372777</v>
      </c>
      <c r="F9781" s="1210">
        <v>159469461.9261274</v>
      </c>
    </row>
    <row r="9782" spans="2:6" ht="13.15" customHeight="1" x14ac:dyDescent="0.3">
      <c r="B9782" s="1172" t="s">
        <v>10507</v>
      </c>
      <c r="C9782" s="1207">
        <v>1521748945.4062331</v>
      </c>
      <c r="D9782" s="1208">
        <v>20511804.008709289</v>
      </c>
      <c r="E9782" s="1207">
        <v>768330284.59201849</v>
      </c>
      <c r="F9782" s="1211">
        <v>2310591034.0069609</v>
      </c>
    </row>
    <row r="9783" spans="2:6" ht="13.15" customHeight="1" x14ac:dyDescent="0.3">
      <c r="B9783" s="1173" t="s">
        <v>10508</v>
      </c>
      <c r="C9783" s="1206">
        <v>2176853182.5857587</v>
      </c>
      <c r="D9783" s="1206">
        <v>34243871.769874305</v>
      </c>
      <c r="E9783" s="1206">
        <v>411596846.04563016</v>
      </c>
      <c r="F9783" s="1210">
        <v>2622693900.4012628</v>
      </c>
    </row>
    <row r="9784" spans="2:6" ht="13.15" customHeight="1" x14ac:dyDescent="0.3">
      <c r="B9784" s="1172" t="s">
        <v>10509</v>
      </c>
      <c r="C9784" s="1207">
        <v>1798026757.3418584</v>
      </c>
      <c r="D9784" s="1208">
        <v>25820167.371973749</v>
      </c>
      <c r="E9784" s="1207">
        <v>384813336.77953011</v>
      </c>
      <c r="F9784" s="1211">
        <v>2208660261.4933624</v>
      </c>
    </row>
    <row r="9785" spans="2:6" ht="13.15" customHeight="1" x14ac:dyDescent="0.3">
      <c r="B9785" s="1173" t="s">
        <v>10510</v>
      </c>
      <c r="C9785" s="1206">
        <v>2103258275.1148612</v>
      </c>
      <c r="D9785" s="1206">
        <v>39571556.233858146</v>
      </c>
      <c r="E9785" s="1206">
        <v>746558430.02759349</v>
      </c>
      <c r="F9785" s="1210">
        <v>2889388261.3763127</v>
      </c>
    </row>
    <row r="9786" spans="2:6" ht="13.15" customHeight="1" x14ac:dyDescent="0.3">
      <c r="B9786" s="1172" t="s">
        <v>10511</v>
      </c>
      <c r="C9786" s="1207">
        <v>2856334946.0461407</v>
      </c>
      <c r="D9786" s="1208">
        <v>54370717.270732939</v>
      </c>
      <c r="E9786" s="1207">
        <v>750614294.78085136</v>
      </c>
      <c r="F9786" s="1211">
        <v>3661319958.0977249</v>
      </c>
    </row>
    <row r="9787" spans="2:6" ht="13.15" customHeight="1" x14ac:dyDescent="0.3">
      <c r="B9787" s="1173" t="s">
        <v>10512</v>
      </c>
      <c r="C9787" s="1206">
        <v>1031738083.2404141</v>
      </c>
      <c r="D9787" s="1206">
        <v>27363941.613282792</v>
      </c>
      <c r="E9787" s="1206">
        <v>960723536.66193724</v>
      </c>
      <c r="F9787" s="1210">
        <v>2019825561.5156341</v>
      </c>
    </row>
    <row r="9788" spans="2:6" ht="13.15" customHeight="1" x14ac:dyDescent="0.3">
      <c r="B9788" s="1172" t="s">
        <v>10513</v>
      </c>
      <c r="C9788" s="1207">
        <v>847665066.66636217</v>
      </c>
      <c r="D9788" s="1208">
        <v>16020218.014675306</v>
      </c>
      <c r="E9788" s="1207">
        <v>162744943.21673626</v>
      </c>
      <c r="F9788" s="1211">
        <v>1026430227.8977737</v>
      </c>
    </row>
    <row r="9789" spans="2:6" ht="13.15" customHeight="1" x14ac:dyDescent="0.3">
      <c r="B9789" s="1173" t="s">
        <v>10514</v>
      </c>
      <c r="C9789" s="1206">
        <v>14958638.673281649</v>
      </c>
      <c r="D9789" s="1206">
        <v>679545.48706349684</v>
      </c>
      <c r="E9789" s="1206">
        <v>2714320.8110602731</v>
      </c>
      <c r="F9789" s="1210">
        <v>18352504.97140542</v>
      </c>
    </row>
    <row r="9790" spans="2:6" ht="13.15" customHeight="1" x14ac:dyDescent="0.3">
      <c r="B9790" s="1172" t="s">
        <v>10515</v>
      </c>
      <c r="C9790" s="1207">
        <v>62812928.694808811</v>
      </c>
      <c r="D9790" s="1208">
        <v>2402500.7738639391</v>
      </c>
      <c r="E9790" s="1207">
        <v>27577606.804134212</v>
      </c>
      <c r="F9790" s="1211">
        <v>92793036.272806972</v>
      </c>
    </row>
    <row r="9791" spans="2:6" ht="13.15" customHeight="1" x14ac:dyDescent="0.3">
      <c r="B9791" s="1173" t="s">
        <v>10516</v>
      </c>
      <c r="C9791" s="1206">
        <v>9919857.4059603978</v>
      </c>
      <c r="D9791" s="1206">
        <v>106287.16222386812</v>
      </c>
      <c r="E9791" s="1206">
        <v>1852.1887073925977</v>
      </c>
      <c r="F9791" s="1210">
        <v>10027996.756891659</v>
      </c>
    </row>
    <row r="9792" spans="2:6" ht="13.15" customHeight="1" x14ac:dyDescent="0.3">
      <c r="B9792" s="1172" t="s">
        <v>10517</v>
      </c>
      <c r="C9792" s="1207">
        <v>114938638.23197451</v>
      </c>
      <c r="D9792" s="1208">
        <v>2116399.3181280112</v>
      </c>
      <c r="E9792" s="1207">
        <v>6760118.3442415027</v>
      </c>
      <c r="F9792" s="1211">
        <v>123815155.89434402</v>
      </c>
    </row>
    <row r="9793" spans="2:6" ht="13.15" customHeight="1" x14ac:dyDescent="0.3">
      <c r="B9793" s="1173" t="s">
        <v>10518</v>
      </c>
      <c r="C9793" s="1206">
        <v>5516539.0554240393</v>
      </c>
      <c r="D9793" s="1206">
        <v>17730.94457858782</v>
      </c>
      <c r="E9793" s="1206">
        <v>0</v>
      </c>
      <c r="F9793" s="1210">
        <v>5534270.0000026273</v>
      </c>
    </row>
    <row r="9794" spans="2:6" ht="13.15" customHeight="1" x14ac:dyDescent="0.3">
      <c r="B9794" s="1172" t="s">
        <v>10519</v>
      </c>
      <c r="C9794" s="1207">
        <v>641343474.77804279</v>
      </c>
      <c r="D9794" s="1208">
        <v>23617604.106500745</v>
      </c>
      <c r="E9794" s="1207">
        <v>229838869.14691037</v>
      </c>
      <c r="F9794" s="1211">
        <v>894799948.03145385</v>
      </c>
    </row>
    <row r="9795" spans="2:6" ht="13.15" customHeight="1" x14ac:dyDescent="0.3">
      <c r="B9795" s="1173" t="s">
        <v>10520</v>
      </c>
      <c r="C9795" s="1206">
        <v>331244808.07257074</v>
      </c>
      <c r="D9795" s="1206">
        <v>9097029.982183326</v>
      </c>
      <c r="E9795" s="1206">
        <v>97115485.133301064</v>
      </c>
      <c r="F9795" s="1210">
        <v>437457323.18805516</v>
      </c>
    </row>
    <row r="9796" spans="2:6" ht="13.15" customHeight="1" x14ac:dyDescent="0.3">
      <c r="B9796" s="1172" t="s">
        <v>10521</v>
      </c>
      <c r="C9796" s="1207">
        <v>200544805.23526075</v>
      </c>
      <c r="D9796" s="1208">
        <v>7596527.6889529703</v>
      </c>
      <c r="E9796" s="1207">
        <v>75879069.722769558</v>
      </c>
      <c r="F9796" s="1211">
        <v>284020402.64698327</v>
      </c>
    </row>
    <row r="9797" spans="2:6" ht="13.15" customHeight="1" x14ac:dyDescent="0.3">
      <c r="B9797" s="1173" t="s">
        <v>10522</v>
      </c>
      <c r="C9797" s="1206">
        <v>100870384.9648713</v>
      </c>
      <c r="D9797" s="1206">
        <v>3297646.1036961204</v>
      </c>
      <c r="E9797" s="1206">
        <v>208670543.05506435</v>
      </c>
      <c r="F9797" s="1210">
        <v>312838574.12363178</v>
      </c>
    </row>
    <row r="9798" spans="2:6" ht="13.15" customHeight="1" x14ac:dyDescent="0.3">
      <c r="B9798" s="1172" t="s">
        <v>10523</v>
      </c>
      <c r="C9798" s="1207">
        <v>14687331.235453634</v>
      </c>
      <c r="D9798" s="1208">
        <v>417000.85769626423</v>
      </c>
      <c r="E9798" s="1207">
        <v>24308803.731679831</v>
      </c>
      <c r="F9798" s="1211">
        <v>39413135.824829727</v>
      </c>
    </row>
    <row r="9799" spans="2:6" ht="13.15" customHeight="1" x14ac:dyDescent="0.3">
      <c r="B9799" s="1173" t="s">
        <v>10524</v>
      </c>
      <c r="C9799" s="1206">
        <v>3338569.7847674177</v>
      </c>
      <c r="D9799" s="1206">
        <v>244208.58112445477</v>
      </c>
      <c r="E9799" s="1206">
        <v>7975771.5325268451</v>
      </c>
      <c r="F9799" s="1210">
        <v>11558549.898418717</v>
      </c>
    </row>
    <row r="9800" spans="2:6" ht="13.15" customHeight="1" x14ac:dyDescent="0.3">
      <c r="B9800" s="1172" t="s">
        <v>10525</v>
      </c>
      <c r="C9800" s="1207">
        <v>54078931.931795739</v>
      </c>
      <c r="D9800" s="1208">
        <v>1721562.1411549821</v>
      </c>
      <c r="E9800" s="1207">
        <v>9577630.27901759</v>
      </c>
      <c r="F9800" s="1211">
        <v>65378124.351968311</v>
      </c>
    </row>
    <row r="9801" spans="2:6" ht="13.15" customHeight="1" x14ac:dyDescent="0.3">
      <c r="B9801" s="1173" t="s">
        <v>10526</v>
      </c>
      <c r="C9801" s="1206">
        <v>171144063.38809517</v>
      </c>
      <c r="D9801" s="1206">
        <v>2591363.4779823725</v>
      </c>
      <c r="E9801" s="1206">
        <v>44089493.180957817</v>
      </c>
      <c r="F9801" s="1210">
        <v>217824920.04703537</v>
      </c>
    </row>
    <row r="9802" spans="2:6" ht="13.15" customHeight="1" x14ac:dyDescent="0.3">
      <c r="B9802" s="1172" t="s">
        <v>10527</v>
      </c>
      <c r="C9802" s="1207">
        <v>207884306.34526044</v>
      </c>
      <c r="D9802" s="1208">
        <v>5471769.496952204</v>
      </c>
      <c r="E9802" s="1207">
        <v>32995315.424496692</v>
      </c>
      <c r="F9802" s="1211">
        <v>246351391.26670933</v>
      </c>
    </row>
    <row r="9803" spans="2:6" ht="13.15" customHeight="1" x14ac:dyDescent="0.3">
      <c r="B9803" s="1173" t="s">
        <v>10528</v>
      </c>
      <c r="C9803" s="1206">
        <v>36321880.607137524</v>
      </c>
      <c r="D9803" s="1206">
        <v>1816436.7668286639</v>
      </c>
      <c r="E9803" s="1206">
        <v>11941739.732419457</v>
      </c>
      <c r="F9803" s="1210">
        <v>50080057.106385648</v>
      </c>
    </row>
    <row r="9804" spans="2:6" ht="13.15" customHeight="1" x14ac:dyDescent="0.3">
      <c r="B9804" s="1172" t="s">
        <v>10529</v>
      </c>
      <c r="C9804" s="1207">
        <v>19812543.105766904</v>
      </c>
      <c r="D9804" s="1208">
        <v>407614.71481220209</v>
      </c>
      <c r="E9804" s="1207">
        <v>4751543.170321391</v>
      </c>
      <c r="F9804" s="1211">
        <v>24971700.990900494</v>
      </c>
    </row>
    <row r="9805" spans="2:6" ht="13.15" customHeight="1" x14ac:dyDescent="0.3">
      <c r="B9805" s="1173" t="s">
        <v>10530</v>
      </c>
      <c r="C9805" s="1206">
        <v>24501778.806485385</v>
      </c>
      <c r="D9805" s="1206">
        <v>1256603.3000271083</v>
      </c>
      <c r="E9805" s="1206">
        <v>7636141.8632146241</v>
      </c>
      <c r="F9805" s="1210">
        <v>33394523.969727118</v>
      </c>
    </row>
    <row r="9806" spans="2:6" ht="13.15" customHeight="1" x14ac:dyDescent="0.3">
      <c r="B9806" s="1172" t="s">
        <v>10531</v>
      </c>
      <c r="C9806" s="1207">
        <v>17024917.21210973</v>
      </c>
      <c r="D9806" s="1208">
        <v>1238028.0247543023</v>
      </c>
      <c r="E9806" s="1207">
        <v>9194203.0038732775</v>
      </c>
      <c r="F9806" s="1211">
        <v>27457148.240737308</v>
      </c>
    </row>
    <row r="9807" spans="2:6" ht="13.15" customHeight="1" x14ac:dyDescent="0.3">
      <c r="B9807" s="1173" t="s">
        <v>10532</v>
      </c>
      <c r="C9807" s="1206">
        <v>31876507.555619277</v>
      </c>
      <c r="D9807" s="1206">
        <v>737621.36664749065</v>
      </c>
      <c r="E9807" s="1206">
        <v>5657880.8444721689</v>
      </c>
      <c r="F9807" s="1210">
        <v>38272009.766738936</v>
      </c>
    </row>
    <row r="9808" spans="2:6" ht="13.15" customHeight="1" x14ac:dyDescent="0.3">
      <c r="B9808" s="1172" t="s">
        <v>10533</v>
      </c>
      <c r="C9808" s="1207">
        <v>11814367.068700079</v>
      </c>
      <c r="D9808" s="1208">
        <v>553993.51283321087</v>
      </c>
      <c r="E9808" s="1207">
        <v>11137815.680963987</v>
      </c>
      <c r="F9808" s="1211">
        <v>23506176.262497276</v>
      </c>
    </row>
    <row r="9809" spans="2:6" ht="13.15" customHeight="1" x14ac:dyDescent="0.3">
      <c r="B9809" s="1173" t="s">
        <v>10534</v>
      </c>
      <c r="C9809" s="1206">
        <v>38969142.109205782</v>
      </c>
      <c r="D9809" s="1206">
        <v>1263076.5020161173</v>
      </c>
      <c r="E9809" s="1206">
        <v>18209109.299294915</v>
      </c>
      <c r="F9809" s="1210">
        <v>58441327.910516813</v>
      </c>
    </row>
    <row r="9810" spans="2:6" ht="13.15" customHeight="1" x14ac:dyDescent="0.3">
      <c r="B9810" s="1172" t="s">
        <v>10535</v>
      </c>
      <c r="C9810" s="1207">
        <v>3582432.4339676392</v>
      </c>
      <c r="D9810" s="1208">
        <v>244715.17954098585</v>
      </c>
      <c r="E9810" s="1207">
        <v>9784764.9082725979</v>
      </c>
      <c r="F9810" s="1211">
        <v>13611912.521781223</v>
      </c>
    </row>
    <row r="9811" spans="2:6" ht="13.15" customHeight="1" x14ac:dyDescent="0.3">
      <c r="B9811" s="1173" t="s">
        <v>10536</v>
      </c>
      <c r="C9811" s="1206">
        <v>57136363.309674434</v>
      </c>
      <c r="D9811" s="1206">
        <v>1725685.2893784151</v>
      </c>
      <c r="E9811" s="1206">
        <v>8709382.2389629353</v>
      </c>
      <c r="F9811" s="1210">
        <v>67571430.83801578</v>
      </c>
    </row>
    <row r="9812" spans="2:6" ht="13.15" customHeight="1" x14ac:dyDescent="0.3">
      <c r="B9812" s="1172" t="s">
        <v>10537</v>
      </c>
      <c r="C9812" s="1207">
        <v>89179997.339325681</v>
      </c>
      <c r="D9812" s="1208">
        <v>2947614.7422296191</v>
      </c>
      <c r="E9812" s="1207">
        <v>9193585.6076374743</v>
      </c>
      <c r="F9812" s="1211">
        <v>101321197.68919279</v>
      </c>
    </row>
    <row r="9813" spans="2:6" ht="13.15" customHeight="1" x14ac:dyDescent="0.3">
      <c r="B9813" s="1173" t="s">
        <v>10538</v>
      </c>
      <c r="C9813" s="1206">
        <v>95547734.465922251</v>
      </c>
      <c r="D9813" s="1206">
        <v>2932951.5325066904</v>
      </c>
      <c r="E9813" s="1206">
        <v>7717996.9535214398</v>
      </c>
      <c r="F9813" s="1210">
        <v>106198682.95195039</v>
      </c>
    </row>
    <row r="9814" spans="2:6" ht="13.15" customHeight="1" x14ac:dyDescent="0.3">
      <c r="B9814" s="1172" t="s">
        <v>10539</v>
      </c>
      <c r="C9814" s="1207">
        <v>107113050.31841785</v>
      </c>
      <c r="D9814" s="1208">
        <v>3817711.5947999875</v>
      </c>
      <c r="E9814" s="1207">
        <v>121105979.54175743</v>
      </c>
      <c r="F9814" s="1211">
        <v>232036741.45497525</v>
      </c>
    </row>
    <row r="9815" spans="2:6" ht="13.15" customHeight="1" x14ac:dyDescent="0.3">
      <c r="B9815" s="1173" t="s">
        <v>10540</v>
      </c>
      <c r="C9815" s="1206">
        <v>326901567.86629421</v>
      </c>
      <c r="D9815" s="1206">
        <v>6958284.0450149979</v>
      </c>
      <c r="E9815" s="1206">
        <v>92394759.554188624</v>
      </c>
      <c r="F9815" s="1210">
        <v>426254611.46549779</v>
      </c>
    </row>
    <row r="9816" spans="2:6" ht="13.15" customHeight="1" x14ac:dyDescent="0.3">
      <c r="B9816" s="1172" t="s">
        <v>10541</v>
      </c>
      <c r="C9816" s="1207">
        <v>369283148.56945962</v>
      </c>
      <c r="D9816" s="1208">
        <v>13321427.528031884</v>
      </c>
      <c r="E9816" s="1207">
        <v>26138311.870299302</v>
      </c>
      <c r="F9816" s="1211">
        <v>408742887.96779078</v>
      </c>
    </row>
    <row r="9817" spans="2:6" ht="13.15" customHeight="1" x14ac:dyDescent="0.3">
      <c r="B9817" s="1173" t="s">
        <v>10542</v>
      </c>
      <c r="C9817" s="1206">
        <v>177143821.88110015</v>
      </c>
      <c r="D9817" s="1206">
        <v>4125821.9372985428</v>
      </c>
      <c r="E9817" s="1206">
        <v>18444697.891114157</v>
      </c>
      <c r="F9817" s="1210">
        <v>199714341.70951283</v>
      </c>
    </row>
    <row r="9818" spans="2:6" ht="13.15" customHeight="1" x14ac:dyDescent="0.3">
      <c r="B9818" s="1172" t="s">
        <v>10543</v>
      </c>
      <c r="C9818" s="1207">
        <v>689326386.64478052</v>
      </c>
      <c r="D9818" s="1208">
        <v>20200372.632146809</v>
      </c>
      <c r="E9818" s="1207">
        <v>264386320.99314192</v>
      </c>
      <c r="F9818" s="1211">
        <v>973913080.27006924</v>
      </c>
    </row>
    <row r="9819" spans="2:6" ht="13.15" customHeight="1" x14ac:dyDescent="0.3">
      <c r="B9819" s="1173" t="s">
        <v>10544</v>
      </c>
      <c r="C9819" s="1206">
        <v>17968280.618226372</v>
      </c>
      <c r="D9819" s="1206">
        <v>758701.48964647844</v>
      </c>
      <c r="E9819" s="1206">
        <v>2138986.4874873939</v>
      </c>
      <c r="F9819" s="1210">
        <v>20865968.595360246</v>
      </c>
    </row>
    <row r="9820" spans="2:6" ht="13.15" customHeight="1" x14ac:dyDescent="0.3">
      <c r="B9820" s="1172" t="s">
        <v>10545</v>
      </c>
      <c r="C9820" s="1207">
        <v>41029276.292370915</v>
      </c>
      <c r="D9820" s="1208">
        <v>1581206.2354193984</v>
      </c>
      <c r="E9820" s="1207">
        <v>5991860.3982444312</v>
      </c>
      <c r="F9820" s="1211">
        <v>48602342.926034749</v>
      </c>
    </row>
    <row r="9821" spans="2:6" ht="13.15" customHeight="1" x14ac:dyDescent="0.3">
      <c r="B9821" s="1173" t="s">
        <v>10546</v>
      </c>
      <c r="C9821" s="1206">
        <v>79815999.309005857</v>
      </c>
      <c r="D9821" s="1206">
        <v>3193497.9125642725</v>
      </c>
      <c r="E9821" s="1206">
        <v>33838816.505277887</v>
      </c>
      <c r="F9821" s="1210">
        <v>116848313.72684802</v>
      </c>
    </row>
    <row r="9822" spans="2:6" ht="13.15" customHeight="1" x14ac:dyDescent="0.3">
      <c r="B9822" s="1172" t="s">
        <v>10547</v>
      </c>
      <c r="C9822" s="1207">
        <v>17308376.820026666</v>
      </c>
      <c r="D9822" s="1208">
        <v>303100.64704619284</v>
      </c>
      <c r="E9822" s="1207">
        <v>3840087.483738841</v>
      </c>
      <c r="F9822" s="1211">
        <v>21451564.950811699</v>
      </c>
    </row>
    <row r="9823" spans="2:6" ht="13.15" customHeight="1" x14ac:dyDescent="0.3">
      <c r="B9823" s="1173" t="s">
        <v>10548</v>
      </c>
      <c r="C9823" s="1206">
        <v>13771958.782912601</v>
      </c>
      <c r="D9823" s="1206">
        <v>429271.79711890582</v>
      </c>
      <c r="E9823" s="1206">
        <v>2335239.5222805878</v>
      </c>
      <c r="F9823" s="1210">
        <v>16536470.102312095</v>
      </c>
    </row>
    <row r="9824" spans="2:6" ht="13.15" customHeight="1" x14ac:dyDescent="0.3">
      <c r="B9824" s="1172" t="s">
        <v>10549</v>
      </c>
      <c r="C9824" s="1207">
        <v>13914917.458003655</v>
      </c>
      <c r="D9824" s="1208">
        <v>326601.18470194004</v>
      </c>
      <c r="E9824" s="1207">
        <v>7008126.4121613726</v>
      </c>
      <c r="F9824" s="1211">
        <v>21249645.05486697</v>
      </c>
    </row>
    <row r="9825" spans="2:6" ht="13.15" customHeight="1" x14ac:dyDescent="0.3">
      <c r="B9825" s="1173" t="s">
        <v>10550</v>
      </c>
      <c r="C9825" s="1206">
        <v>299786935.94945312</v>
      </c>
      <c r="D9825" s="1206">
        <v>13217856.296207743</v>
      </c>
      <c r="E9825" s="1206">
        <v>175690268.93578815</v>
      </c>
      <c r="F9825" s="1210">
        <v>488695061.181449</v>
      </c>
    </row>
    <row r="9826" spans="2:6" ht="13.15" customHeight="1" x14ac:dyDescent="0.3">
      <c r="B9826" s="1172" t="s">
        <v>10551</v>
      </c>
      <c r="C9826" s="1207">
        <v>21958152.103265371</v>
      </c>
      <c r="D9826" s="1208">
        <v>826262.01736219239</v>
      </c>
      <c r="E9826" s="1207">
        <v>12139109.1176208</v>
      </c>
      <c r="F9826" s="1211">
        <v>34923523.238248363</v>
      </c>
    </row>
    <row r="9827" spans="2:6" ht="13.15" customHeight="1" x14ac:dyDescent="0.3">
      <c r="B9827" s="1173" t="s">
        <v>10552</v>
      </c>
      <c r="C9827" s="1206">
        <v>54697600.276435263</v>
      </c>
      <c r="D9827" s="1206">
        <v>1858315.5692619001</v>
      </c>
      <c r="E9827" s="1206">
        <v>33871691.014034152</v>
      </c>
      <c r="F9827" s="1210">
        <v>90427606.859731317</v>
      </c>
    </row>
    <row r="9828" spans="2:6" ht="13.15" customHeight="1" x14ac:dyDescent="0.3">
      <c r="B9828" s="1172" t="s">
        <v>10553</v>
      </c>
      <c r="C9828" s="1207">
        <v>39672739.103230834</v>
      </c>
      <c r="D9828" s="1208">
        <v>2037074.4494061864</v>
      </c>
      <c r="E9828" s="1207">
        <v>39108357.440833427</v>
      </c>
      <c r="F9828" s="1211">
        <v>80818170.993470445</v>
      </c>
    </row>
    <row r="9829" spans="2:6" ht="13.15" customHeight="1" x14ac:dyDescent="0.3">
      <c r="B9829" s="1173" t="s">
        <v>10554</v>
      </c>
      <c r="C9829" s="1206">
        <v>133528727.64329048</v>
      </c>
      <c r="D9829" s="1206">
        <v>5255648.9835887467</v>
      </c>
      <c r="E9829" s="1206">
        <v>111372887.23715265</v>
      </c>
      <c r="F9829" s="1210">
        <v>250157263.86403185</v>
      </c>
    </row>
    <row r="9830" spans="2:6" ht="13.15" customHeight="1" x14ac:dyDescent="0.3">
      <c r="B9830" s="1172" t="s">
        <v>10555</v>
      </c>
      <c r="C9830" s="1207">
        <v>28851572.992135681</v>
      </c>
      <c r="D9830" s="1208">
        <v>885055.57803627267</v>
      </c>
      <c r="E9830" s="1207">
        <v>5773519.1594370482</v>
      </c>
      <c r="F9830" s="1211">
        <v>35510147.729608998</v>
      </c>
    </row>
    <row r="9831" spans="2:6" ht="13.15" customHeight="1" x14ac:dyDescent="0.3">
      <c r="B9831" s="1173" t="s">
        <v>10556</v>
      </c>
      <c r="C9831" s="1206">
        <v>28527424.095606402</v>
      </c>
      <c r="D9831" s="1206">
        <v>1190281.1239962485</v>
      </c>
      <c r="E9831" s="1206">
        <v>5952625.8074419117</v>
      </c>
      <c r="F9831" s="1210">
        <v>35670331.027044564</v>
      </c>
    </row>
    <row r="9832" spans="2:6" ht="13.15" customHeight="1" x14ac:dyDescent="0.3">
      <c r="B9832" s="1172" t="s">
        <v>10557</v>
      </c>
      <c r="C9832" s="1207">
        <v>80857399.323255643</v>
      </c>
      <c r="D9832" s="1208">
        <v>1848563.5497436766</v>
      </c>
      <c r="E9832" s="1207">
        <v>23751681.58241526</v>
      </c>
      <c r="F9832" s="1211">
        <v>106457644.45541459</v>
      </c>
    </row>
    <row r="9833" spans="2:6" ht="13.15" customHeight="1" x14ac:dyDescent="0.3">
      <c r="B9833" s="1173" t="s">
        <v>10558</v>
      </c>
      <c r="C9833" s="1206">
        <v>35429447.082404815</v>
      </c>
      <c r="D9833" s="1206">
        <v>1237451.065446587</v>
      </c>
      <c r="E9833" s="1206">
        <v>15127985.056147395</v>
      </c>
      <c r="F9833" s="1210">
        <v>51794883.203998797</v>
      </c>
    </row>
    <row r="9834" spans="2:6" ht="13.15" customHeight="1" x14ac:dyDescent="0.3">
      <c r="B9834" s="1172" t="s">
        <v>10559</v>
      </c>
      <c r="C9834" s="1207">
        <v>15197176.214240657</v>
      </c>
      <c r="D9834" s="1208">
        <v>229742.38189684498</v>
      </c>
      <c r="E9834" s="1207">
        <v>4105931.9265479106</v>
      </c>
      <c r="F9834" s="1211">
        <v>19532850.522685412</v>
      </c>
    </row>
    <row r="9835" spans="2:6" ht="13.15" customHeight="1" x14ac:dyDescent="0.3">
      <c r="B9835" s="1173" t="s">
        <v>10560</v>
      </c>
      <c r="C9835" s="1206">
        <v>110246262.08280618</v>
      </c>
      <c r="D9835" s="1206">
        <v>2764099.4658412337</v>
      </c>
      <c r="E9835" s="1206">
        <v>22266430.216162194</v>
      </c>
      <c r="F9835" s="1210">
        <v>135276791.76480961</v>
      </c>
    </row>
    <row r="9836" spans="2:6" ht="13.15" customHeight="1" x14ac:dyDescent="0.3">
      <c r="B9836" s="1172" t="s">
        <v>10561</v>
      </c>
      <c r="C9836" s="1207">
        <v>32388537.194197573</v>
      </c>
      <c r="D9836" s="1208">
        <v>845048.3753085538</v>
      </c>
      <c r="E9836" s="1207">
        <v>5819329.9601332238</v>
      </c>
      <c r="F9836" s="1211">
        <v>39052915.529639348</v>
      </c>
    </row>
    <row r="9837" spans="2:6" ht="13.15" customHeight="1" x14ac:dyDescent="0.3">
      <c r="B9837" s="1173" t="s">
        <v>10562</v>
      </c>
      <c r="C9837" s="1206">
        <v>364959706.84254146</v>
      </c>
      <c r="D9837" s="1206">
        <v>11517458.711121168</v>
      </c>
      <c r="E9837" s="1206">
        <v>118246383.40717563</v>
      </c>
      <c r="F9837" s="1210">
        <v>494723548.9608382</v>
      </c>
    </row>
    <row r="9838" spans="2:6" ht="13.15" customHeight="1" x14ac:dyDescent="0.3">
      <c r="B9838" s="1172" t="s">
        <v>10563</v>
      </c>
      <c r="C9838" s="1207">
        <v>1012180.1895415673</v>
      </c>
      <c r="D9838" s="1208">
        <v>57836.652553965032</v>
      </c>
      <c r="E9838" s="1207">
        <v>8437583.9169034008</v>
      </c>
      <c r="F9838" s="1211">
        <v>9507600.7589989342</v>
      </c>
    </row>
    <row r="9839" spans="2:6" ht="13.15" customHeight="1" x14ac:dyDescent="0.3">
      <c r="B9839" s="1173" t="s">
        <v>10564</v>
      </c>
      <c r="C9839" s="1206">
        <v>5523093.0347978408</v>
      </c>
      <c r="D9839" s="1206">
        <v>189242.6529308325</v>
      </c>
      <c r="E9839" s="1206">
        <v>1525647.8382792827</v>
      </c>
      <c r="F9839" s="1210">
        <v>7237983.5260079559</v>
      </c>
    </row>
    <row r="9840" spans="2:6" ht="13.15" customHeight="1" x14ac:dyDescent="0.3">
      <c r="B9840" s="1172" t="s">
        <v>10565</v>
      </c>
      <c r="C9840" s="1207">
        <v>59426432.935870454</v>
      </c>
      <c r="D9840" s="1208">
        <v>2111628.8497056779</v>
      </c>
      <c r="E9840" s="1207">
        <v>160645126.87742069</v>
      </c>
      <c r="F9840" s="1211">
        <v>222183188.66299683</v>
      </c>
    </row>
    <row r="9841" spans="2:6" ht="13.15" customHeight="1" x14ac:dyDescent="0.3">
      <c r="B9841" s="1173" t="s">
        <v>10566</v>
      </c>
      <c r="C9841" s="1206">
        <v>11223280.053925293</v>
      </c>
      <c r="D9841" s="1206">
        <v>172904.85399770521</v>
      </c>
      <c r="E9841" s="1206">
        <v>1282270.2421278954</v>
      </c>
      <c r="F9841" s="1210">
        <v>12678455.150050893</v>
      </c>
    </row>
    <row r="9842" spans="2:6" ht="13.15" customHeight="1" x14ac:dyDescent="0.3">
      <c r="B9842" s="1172" t="s">
        <v>10567</v>
      </c>
      <c r="C9842" s="1207">
        <v>493567897.92971283</v>
      </c>
      <c r="D9842" s="1208">
        <v>16072383.579399768</v>
      </c>
      <c r="E9842" s="1207">
        <v>238406173.46885002</v>
      </c>
      <c r="F9842" s="1211">
        <v>748046454.97796261</v>
      </c>
    </row>
    <row r="9843" spans="2:6" ht="13.15" customHeight="1" x14ac:dyDescent="0.3">
      <c r="B9843" s="1173" t="s">
        <v>10568</v>
      </c>
      <c r="C9843" s="1206">
        <v>8591720.7941067833</v>
      </c>
      <c r="D9843" s="1206">
        <v>254551.63212863094</v>
      </c>
      <c r="E9843" s="1206">
        <v>431313.01032815629</v>
      </c>
      <c r="F9843" s="1210">
        <v>9277585.4365635719</v>
      </c>
    </row>
    <row r="9844" spans="2:6" ht="13.15" customHeight="1" x14ac:dyDescent="0.3">
      <c r="B9844" s="1172" t="s">
        <v>10569</v>
      </c>
      <c r="C9844" s="1207">
        <v>531540289.00915301</v>
      </c>
      <c r="D9844" s="1208">
        <v>20592479.806541868</v>
      </c>
      <c r="E9844" s="1207">
        <v>534279653.6161868</v>
      </c>
      <c r="F9844" s="1211">
        <v>1086412422.4318817</v>
      </c>
    </row>
    <row r="9845" spans="2:6" ht="13.15" customHeight="1" x14ac:dyDescent="0.3">
      <c r="B9845" s="1173" t="s">
        <v>10570</v>
      </c>
      <c r="C9845" s="1206">
        <v>60746513.614743777</v>
      </c>
      <c r="D9845" s="1206">
        <v>1332128.6806249514</v>
      </c>
      <c r="E9845" s="1206">
        <v>9704454.9051921573</v>
      </c>
      <c r="F9845" s="1210">
        <v>71783097.200560883</v>
      </c>
    </row>
    <row r="9846" spans="2:6" ht="13.15" customHeight="1" x14ac:dyDescent="0.3">
      <c r="B9846" s="1172" t="s">
        <v>10571</v>
      </c>
      <c r="C9846" s="1207">
        <v>2088777394.229682</v>
      </c>
      <c r="D9846" s="1208">
        <v>48441756.775039703</v>
      </c>
      <c r="E9846" s="1207">
        <v>2113700776.6339345</v>
      </c>
      <c r="F9846" s="1211">
        <v>4250919927.6386561</v>
      </c>
    </row>
    <row r="9847" spans="2:6" ht="13.15" customHeight="1" x14ac:dyDescent="0.3">
      <c r="B9847" s="1173" t="s">
        <v>10572</v>
      </c>
      <c r="C9847" s="1206">
        <v>962754173.34146011</v>
      </c>
      <c r="D9847" s="1206">
        <v>6177728.4625664996</v>
      </c>
      <c r="E9847" s="1206">
        <v>297573625.53589886</v>
      </c>
      <c r="F9847" s="1210">
        <v>1266505527.3399255</v>
      </c>
    </row>
    <row r="9848" spans="2:6" ht="13.15" customHeight="1" x14ac:dyDescent="0.3">
      <c r="B9848" s="1172" t="s">
        <v>10573</v>
      </c>
      <c r="C9848" s="1207">
        <v>40848905.318354398</v>
      </c>
      <c r="D9848" s="1208">
        <v>1525030.099897397</v>
      </c>
      <c r="E9848" s="1207">
        <v>10453176.000980925</v>
      </c>
      <c r="F9848" s="1211">
        <v>52827111.419232726</v>
      </c>
    </row>
    <row r="9849" spans="2:6" ht="13.15" customHeight="1" x14ac:dyDescent="0.3">
      <c r="B9849" s="1173" t="s">
        <v>10574</v>
      </c>
      <c r="C9849" s="1206">
        <v>54493334.585951775</v>
      </c>
      <c r="D9849" s="1206">
        <v>1765199.96586784</v>
      </c>
      <c r="E9849" s="1206">
        <v>5822041.698049576</v>
      </c>
      <c r="F9849" s="1210">
        <v>62080576.24986919</v>
      </c>
    </row>
    <row r="9850" spans="2:6" ht="13.15" customHeight="1" x14ac:dyDescent="0.3">
      <c r="B9850" s="1172" t="s">
        <v>10575</v>
      </c>
      <c r="C9850" s="1207">
        <v>2821476377.8754406</v>
      </c>
      <c r="D9850" s="1208">
        <v>72062386.39986141</v>
      </c>
      <c r="E9850" s="1207">
        <v>921357596.24593914</v>
      </c>
      <c r="F9850" s="1211">
        <v>3814896360.5212412</v>
      </c>
    </row>
    <row r="9851" spans="2:6" ht="13.15" customHeight="1" x14ac:dyDescent="0.3">
      <c r="B9851" s="1173" t="s">
        <v>10576</v>
      </c>
      <c r="C9851" s="1206">
        <v>106190168.09784432</v>
      </c>
      <c r="D9851" s="1206">
        <v>4149041.0313895494</v>
      </c>
      <c r="E9851" s="1206">
        <v>25517668.461095035</v>
      </c>
      <c r="F9851" s="1210">
        <v>135856877.5903289</v>
      </c>
    </row>
    <row r="9852" spans="2:6" ht="13.15" customHeight="1" x14ac:dyDescent="0.3">
      <c r="B9852" s="1172" t="s">
        <v>10577</v>
      </c>
      <c r="C9852" s="1207">
        <v>81848142.538595363</v>
      </c>
      <c r="D9852" s="1208">
        <v>3408464.5073122941</v>
      </c>
      <c r="E9852" s="1207">
        <v>12763009.683236239</v>
      </c>
      <c r="F9852" s="1211">
        <v>98019616.729143903</v>
      </c>
    </row>
    <row r="9853" spans="2:6" ht="13.15" customHeight="1" x14ac:dyDescent="0.3">
      <c r="B9853" s="1173" t="s">
        <v>10578</v>
      </c>
      <c r="C9853" s="1206">
        <v>61707354.299190558</v>
      </c>
      <c r="D9853" s="1206">
        <v>2771022.9775338257</v>
      </c>
      <c r="E9853" s="1206">
        <v>13840697.29398674</v>
      </c>
      <c r="F9853" s="1210">
        <v>78319074.570711121</v>
      </c>
    </row>
    <row r="9854" spans="2:6" ht="13.15" customHeight="1" x14ac:dyDescent="0.3">
      <c r="B9854" s="1172" t="s">
        <v>10579</v>
      </c>
      <c r="C9854" s="1207">
        <v>54149114.127590209</v>
      </c>
      <c r="D9854" s="1208">
        <v>3361083.4831884024</v>
      </c>
      <c r="E9854" s="1207">
        <v>8841234.5884239245</v>
      </c>
      <c r="F9854" s="1211">
        <v>66351432.199202538</v>
      </c>
    </row>
    <row r="9855" spans="2:6" ht="13.15" customHeight="1" x14ac:dyDescent="0.3">
      <c r="B9855" s="1173" t="s">
        <v>10580</v>
      </c>
      <c r="C9855" s="1206">
        <v>33446731.78059271</v>
      </c>
      <c r="D9855" s="1206">
        <v>3489506.1817790302</v>
      </c>
      <c r="E9855" s="1206">
        <v>19106099.171088018</v>
      </c>
      <c r="F9855" s="1210">
        <v>56042337.133459754</v>
      </c>
    </row>
    <row r="9856" spans="2:6" ht="13.15" customHeight="1" x14ac:dyDescent="0.3">
      <c r="B9856" s="1172" t="s">
        <v>10581</v>
      </c>
      <c r="C9856" s="1207">
        <v>50550160.203951128</v>
      </c>
      <c r="D9856" s="1208">
        <v>3432921.9530881559</v>
      </c>
      <c r="E9856" s="1207">
        <v>53810790.450814493</v>
      </c>
      <c r="F9856" s="1211">
        <v>107793872.60785377</v>
      </c>
    </row>
    <row r="9857" spans="2:6" ht="13.15" customHeight="1" x14ac:dyDescent="0.3">
      <c r="B9857" s="1173" t="s">
        <v>10582</v>
      </c>
      <c r="C9857" s="1206">
        <v>48739896.484412193</v>
      </c>
      <c r="D9857" s="1206">
        <v>2894900.3625539127</v>
      </c>
      <c r="E9857" s="1206">
        <v>22133804.012334622</v>
      </c>
      <c r="F9857" s="1210">
        <v>73768600.859300733</v>
      </c>
    </row>
    <row r="9858" spans="2:6" ht="13.15" customHeight="1" x14ac:dyDescent="0.3">
      <c r="B9858" s="1172" t="s">
        <v>10583</v>
      </c>
      <c r="C9858" s="1207">
        <v>45473693.555230476</v>
      </c>
      <c r="D9858" s="1208">
        <v>1218819.5014608325</v>
      </c>
      <c r="E9858" s="1207">
        <v>42464142.660412818</v>
      </c>
      <c r="F9858" s="1211">
        <v>89156655.717104137</v>
      </c>
    </row>
    <row r="9859" spans="2:6" ht="13.15" customHeight="1" x14ac:dyDescent="0.3">
      <c r="B9859" s="1173" t="s">
        <v>10584</v>
      </c>
      <c r="C9859" s="1206">
        <v>380408938.18019974</v>
      </c>
      <c r="D9859" s="1206">
        <v>10668807.858183952</v>
      </c>
      <c r="E9859" s="1206">
        <v>117288344.45150341</v>
      </c>
      <c r="F9859" s="1210">
        <v>508366090.48988712</v>
      </c>
    </row>
    <row r="9860" spans="2:6" ht="13.15" customHeight="1" x14ac:dyDescent="0.3">
      <c r="B9860" s="1172" t="s">
        <v>10585</v>
      </c>
      <c r="C9860" s="1207">
        <v>601628407.89135611</v>
      </c>
      <c r="D9860" s="1208">
        <v>18464527.230081297</v>
      </c>
      <c r="E9860" s="1207">
        <v>318991605.40128314</v>
      </c>
      <c r="F9860" s="1211">
        <v>939084540.52272058</v>
      </c>
    </row>
    <row r="9861" spans="2:6" ht="13.15" customHeight="1" x14ac:dyDescent="0.3">
      <c r="B9861" s="1173" t="s">
        <v>10586</v>
      </c>
      <c r="C9861" s="1206">
        <v>53709724.427071571</v>
      </c>
      <c r="D9861" s="1206">
        <v>1994379.460635206</v>
      </c>
      <c r="E9861" s="1206">
        <v>23464038.06157589</v>
      </c>
      <c r="F9861" s="1210">
        <v>79168141.949282676</v>
      </c>
    </row>
    <row r="9862" spans="2:6" ht="13.15" customHeight="1" x14ac:dyDescent="0.3">
      <c r="B9862" s="1172" t="s">
        <v>10587</v>
      </c>
      <c r="C9862" s="1207">
        <v>42733310.929559454</v>
      </c>
      <c r="D9862" s="1208">
        <v>1280188.2707522777</v>
      </c>
      <c r="E9862" s="1207">
        <v>5220702.5699039362</v>
      </c>
      <c r="F9862" s="1211">
        <v>49234201.770215675</v>
      </c>
    </row>
    <row r="9863" spans="2:6" ht="13.15" customHeight="1" x14ac:dyDescent="0.3">
      <c r="B9863" s="1173" t="s">
        <v>10588</v>
      </c>
      <c r="C9863" s="1206">
        <v>138059302.42666811</v>
      </c>
      <c r="D9863" s="1206">
        <v>3499849.2327832072</v>
      </c>
      <c r="E9863" s="1206">
        <v>65636010.847157739</v>
      </c>
      <c r="F9863" s="1210">
        <v>207195162.50660905</v>
      </c>
    </row>
    <row r="9864" spans="2:6" ht="13.15" customHeight="1" x14ac:dyDescent="0.3">
      <c r="B9864" s="1172" t="s">
        <v>10589</v>
      </c>
      <c r="C9864" s="1207">
        <v>995269284.26231503</v>
      </c>
      <c r="D9864" s="1208">
        <v>29816609.702561539</v>
      </c>
      <c r="E9864" s="1207">
        <v>2106738481.1584051</v>
      </c>
      <c r="F9864" s="1211">
        <v>3131824375.1232815</v>
      </c>
    </row>
    <row r="9865" spans="2:6" ht="13.15" customHeight="1" x14ac:dyDescent="0.3">
      <c r="B9865" s="1173" t="s">
        <v>10590</v>
      </c>
      <c r="C9865" s="1206">
        <v>1866236478.427283</v>
      </c>
      <c r="D9865" s="1206">
        <v>33739018.303444624</v>
      </c>
      <c r="E9865" s="1206">
        <v>585476313.20073938</v>
      </c>
      <c r="F9865" s="1210">
        <v>2485451809.9314671</v>
      </c>
    </row>
    <row r="9866" spans="2:6" ht="13.15" customHeight="1" x14ac:dyDescent="0.3">
      <c r="B9866" s="1172" t="s">
        <v>10591</v>
      </c>
      <c r="C9866" s="1207">
        <v>76463.092694358245</v>
      </c>
      <c r="D9866" s="1208">
        <v>1688.6613884369353</v>
      </c>
      <c r="E9866" s="1207">
        <v>96499.031655154351</v>
      </c>
      <c r="F9866" s="1211">
        <v>174650.78573794954</v>
      </c>
    </row>
    <row r="9867" spans="2:6" ht="13.15" customHeight="1" x14ac:dyDescent="0.3">
      <c r="B9867" s="1173" t="s">
        <v>10592</v>
      </c>
      <c r="C9867" s="1206">
        <v>21961156.010478362</v>
      </c>
      <c r="D9867" s="1206">
        <v>473148.84886179224</v>
      </c>
      <c r="E9867" s="1206">
        <v>13073303.553389173</v>
      </c>
      <c r="F9867" s="1210">
        <v>35507608.412729323</v>
      </c>
    </row>
    <row r="9868" spans="2:6" ht="13.15" customHeight="1" x14ac:dyDescent="0.3">
      <c r="B9868" s="1172" t="s">
        <v>10593</v>
      </c>
      <c r="C9868" s="1207">
        <v>496431304.20987952</v>
      </c>
      <c r="D9868" s="1208">
        <v>15234976.396873904</v>
      </c>
      <c r="E9868" s="1207">
        <v>364804105.0260517</v>
      </c>
      <c r="F9868" s="1211">
        <v>876470385.63280511</v>
      </c>
    </row>
    <row r="9869" spans="2:6" ht="13.15" customHeight="1" x14ac:dyDescent="0.3">
      <c r="B9869" s="1173" t="s">
        <v>10594</v>
      </c>
      <c r="C9869" s="1206">
        <v>41740519.595665395</v>
      </c>
      <c r="D9869" s="1206">
        <v>1280089.7655046196</v>
      </c>
      <c r="E9869" s="1206">
        <v>9684094.8028163426</v>
      </c>
      <c r="F9869" s="1210">
        <v>52704704.163986355</v>
      </c>
    </row>
    <row r="9870" spans="2:6" ht="13.15" customHeight="1" x14ac:dyDescent="0.3">
      <c r="B9870" s="1172" t="s">
        <v>10595</v>
      </c>
      <c r="C9870" s="1207">
        <v>47096759.238905206</v>
      </c>
      <c r="D9870" s="1208">
        <v>1672239.1564343874</v>
      </c>
      <c r="E9870" s="1207">
        <v>7580615.4538710434</v>
      </c>
      <c r="F9870" s="1211">
        <v>56349613.849210635</v>
      </c>
    </row>
    <row r="9871" spans="2:6" ht="13.15" customHeight="1" x14ac:dyDescent="0.3">
      <c r="B9871" s="1173" t="s">
        <v>10596</v>
      </c>
      <c r="C9871" s="1206">
        <v>516676683.03679156</v>
      </c>
      <c r="D9871" s="1206">
        <v>20667794.104466148</v>
      </c>
      <c r="E9871" s="1206">
        <v>247365496.9953897</v>
      </c>
      <c r="F9871" s="1210">
        <v>784709974.13664746</v>
      </c>
    </row>
    <row r="9872" spans="2:6" ht="13.15" customHeight="1" x14ac:dyDescent="0.3">
      <c r="B9872" s="1172" t="s">
        <v>10597</v>
      </c>
      <c r="C9872" s="1207">
        <v>312030861.7496109</v>
      </c>
      <c r="D9872" s="1208">
        <v>2980740.649799455</v>
      </c>
      <c r="E9872" s="1207">
        <v>16725231.315757286</v>
      </c>
      <c r="F9872" s="1211">
        <v>331736833.71516764</v>
      </c>
    </row>
    <row r="9873" spans="2:6" ht="13.15" customHeight="1" x14ac:dyDescent="0.3">
      <c r="B9873" s="1173" t="s">
        <v>10598</v>
      </c>
      <c r="C9873" s="1206">
        <v>301550366.02471668</v>
      </c>
      <c r="D9873" s="1206">
        <v>13693101.899626838</v>
      </c>
      <c r="E9873" s="1206">
        <v>108280373.36611025</v>
      </c>
      <c r="F9873" s="1210">
        <v>423523841.29045379</v>
      </c>
    </row>
    <row r="9874" spans="2:6" ht="13.15" customHeight="1" x14ac:dyDescent="0.3">
      <c r="B9874" s="1172" t="s">
        <v>10599</v>
      </c>
      <c r="C9874" s="1207">
        <v>1204030731.5137691</v>
      </c>
      <c r="D9874" s="1208">
        <v>37627175.222498909</v>
      </c>
      <c r="E9874" s="1207">
        <v>360031511.6584115</v>
      </c>
      <c r="F9874" s="1211">
        <v>1601689418.3946795</v>
      </c>
    </row>
    <row r="9875" spans="2:6" ht="13.15" customHeight="1" x14ac:dyDescent="0.3">
      <c r="B9875" s="1173" t="s">
        <v>10600</v>
      </c>
      <c r="C9875" s="1206">
        <v>114421.55656762894</v>
      </c>
      <c r="D9875" s="1206">
        <v>0</v>
      </c>
      <c r="E9875" s="1206">
        <v>0</v>
      </c>
      <c r="F9875" s="1210">
        <v>114421.55656762894</v>
      </c>
    </row>
    <row r="9876" spans="2:6" ht="13.15" customHeight="1" x14ac:dyDescent="0.3">
      <c r="B9876" s="1172" t="s">
        <v>10601</v>
      </c>
      <c r="C9876" s="1207">
        <v>292975303.26151842</v>
      </c>
      <c r="D9876" s="1208">
        <v>9892614.6509889066</v>
      </c>
      <c r="E9876" s="1207">
        <v>128335619.49258825</v>
      </c>
      <c r="F9876" s="1211">
        <v>431203537.40509558</v>
      </c>
    </row>
    <row r="9877" spans="2:6" ht="13.15" customHeight="1" x14ac:dyDescent="0.3">
      <c r="B9877" s="1173" t="s">
        <v>10602</v>
      </c>
      <c r="C9877" s="1206">
        <v>87839981.639857024</v>
      </c>
      <c r="D9877" s="1206">
        <v>2773893.7018941683</v>
      </c>
      <c r="E9877" s="1206">
        <v>14167118.742443772</v>
      </c>
      <c r="F9877" s="1210">
        <v>104780994.08419496</v>
      </c>
    </row>
    <row r="9878" spans="2:6" ht="13.15" customHeight="1" x14ac:dyDescent="0.3">
      <c r="B9878" s="1172" t="s">
        <v>10603</v>
      </c>
      <c r="C9878" s="1207">
        <v>128472196.01516512</v>
      </c>
      <c r="D9878" s="1208">
        <v>3322793.0862055938</v>
      </c>
      <c r="E9878" s="1207">
        <v>27480274.377282083</v>
      </c>
      <c r="F9878" s="1211">
        <v>159275263.47865278</v>
      </c>
    </row>
    <row r="9879" spans="2:6" ht="13.15" customHeight="1" x14ac:dyDescent="0.3">
      <c r="B9879" s="1173" t="s">
        <v>10604</v>
      </c>
      <c r="C9879" s="1206">
        <v>48121774.304720469</v>
      </c>
      <c r="D9879" s="1206">
        <v>2391904.4236514964</v>
      </c>
      <c r="E9879" s="1206">
        <v>9782689.3401303794</v>
      </c>
      <c r="F9879" s="1210">
        <v>60296368.068502344</v>
      </c>
    </row>
    <row r="9880" spans="2:6" ht="13.15" customHeight="1" x14ac:dyDescent="0.3">
      <c r="B9880" s="1172" t="s">
        <v>10605</v>
      </c>
      <c r="C9880" s="1207">
        <v>65267530.511534683</v>
      </c>
      <c r="D9880" s="1208">
        <v>3798306.061011198</v>
      </c>
      <c r="E9880" s="1207">
        <v>15110691.17300554</v>
      </c>
      <c r="F9880" s="1211">
        <v>84176527.745551422</v>
      </c>
    </row>
    <row r="9881" spans="2:6" ht="13.15" customHeight="1" x14ac:dyDescent="0.3">
      <c r="B9881" s="1173" t="s">
        <v>10606</v>
      </c>
      <c r="C9881" s="1206">
        <v>21136310.398037985</v>
      </c>
      <c r="D9881" s="1206">
        <v>676463.68002959935</v>
      </c>
      <c r="E9881" s="1206">
        <v>5867795.5646433299</v>
      </c>
      <c r="F9881" s="1210">
        <v>27680569.642710917</v>
      </c>
    </row>
    <row r="9882" spans="2:6" ht="13.15" customHeight="1" x14ac:dyDescent="0.3">
      <c r="B9882" s="1172" t="s">
        <v>10607</v>
      </c>
      <c r="C9882" s="1207">
        <v>125922698.03875612</v>
      </c>
      <c r="D9882" s="1208">
        <v>6428790.1944923578</v>
      </c>
      <c r="E9882" s="1207">
        <v>36195396.480384357</v>
      </c>
      <c r="F9882" s="1211">
        <v>168546884.71363282</v>
      </c>
    </row>
    <row r="9883" spans="2:6" ht="13.15" customHeight="1" x14ac:dyDescent="0.3">
      <c r="B9883" s="1173" t="s">
        <v>10608</v>
      </c>
      <c r="C9883" s="1206">
        <v>64392574.265132099</v>
      </c>
      <c r="D9883" s="1206">
        <v>2430096.3153866474</v>
      </c>
      <c r="E9883" s="1206">
        <v>13979796.305363128</v>
      </c>
      <c r="F9883" s="1210">
        <v>80802466.885881871</v>
      </c>
    </row>
    <row r="9884" spans="2:6" ht="13.15" customHeight="1" x14ac:dyDescent="0.3">
      <c r="B9884" s="1172" t="s">
        <v>10609</v>
      </c>
      <c r="C9884" s="1207">
        <v>4023648510.0717897</v>
      </c>
      <c r="D9884" s="1208">
        <v>63516549.567042135</v>
      </c>
      <c r="E9884" s="1207">
        <v>766188762.90100741</v>
      </c>
      <c r="F9884" s="1211">
        <v>4853353822.5398397</v>
      </c>
    </row>
    <row r="9885" spans="2:6" ht="13.15" customHeight="1" x14ac:dyDescent="0.3">
      <c r="B9885" s="1173" t="s">
        <v>10610</v>
      </c>
      <c r="C9885" s="1206">
        <v>0</v>
      </c>
      <c r="D9885" s="1206">
        <v>0</v>
      </c>
      <c r="E9885" s="1206">
        <v>22596.702230189694</v>
      </c>
      <c r="F9885" s="1210">
        <v>22596.702230189694</v>
      </c>
    </row>
    <row r="9886" spans="2:6" ht="13.15" customHeight="1" x14ac:dyDescent="0.3">
      <c r="B9886" s="1172" t="s">
        <v>10611</v>
      </c>
      <c r="C9886" s="1207">
        <v>275538031.51380688</v>
      </c>
      <c r="D9886" s="1208">
        <v>14836410.092668073</v>
      </c>
      <c r="E9886" s="1207">
        <v>263590935.37922543</v>
      </c>
      <c r="F9886" s="1211">
        <v>553965376.98570037</v>
      </c>
    </row>
    <row r="9887" spans="2:6" ht="13.15" customHeight="1" x14ac:dyDescent="0.3">
      <c r="B9887" s="1173" t="s">
        <v>10612</v>
      </c>
      <c r="C9887" s="1206">
        <v>305014007.58253407</v>
      </c>
      <c r="D9887" s="1206">
        <v>8579469.338805642</v>
      </c>
      <c r="E9887" s="1206">
        <v>183421331.01900384</v>
      </c>
      <c r="F9887" s="1210">
        <v>497014807.9403435</v>
      </c>
    </row>
    <row r="9888" spans="2:6" ht="13.15" customHeight="1" x14ac:dyDescent="0.3">
      <c r="B9888" s="1172" t="s">
        <v>10613</v>
      </c>
      <c r="C9888" s="1207">
        <v>241120354.99723276</v>
      </c>
      <c r="D9888" s="1208">
        <v>8386342.7646814026</v>
      </c>
      <c r="E9888" s="1207">
        <v>126369052.59953299</v>
      </c>
      <c r="F9888" s="1211">
        <v>375875750.36144716</v>
      </c>
    </row>
    <row r="9889" spans="2:6" ht="13.15" customHeight="1" x14ac:dyDescent="0.3">
      <c r="B9889" s="1173" t="s">
        <v>10614</v>
      </c>
      <c r="C9889" s="1206">
        <v>299121570.50177503</v>
      </c>
      <c r="D9889" s="1206">
        <v>9934324.5872833021</v>
      </c>
      <c r="E9889" s="1206">
        <v>142574732.50229466</v>
      </c>
      <c r="F9889" s="1210">
        <v>451630627.591353</v>
      </c>
    </row>
    <row r="9890" spans="2:6" ht="13.15" customHeight="1" x14ac:dyDescent="0.3">
      <c r="B9890" s="1172" t="s">
        <v>10615</v>
      </c>
      <c r="C9890" s="1207">
        <v>24764757.228859186</v>
      </c>
      <c r="D9890" s="1208">
        <v>1292951.7364132139</v>
      </c>
      <c r="E9890" s="1207">
        <v>6127537.292429545</v>
      </c>
      <c r="F9890" s="1211">
        <v>32185246.257701945</v>
      </c>
    </row>
    <row r="9891" spans="2:6" ht="13.15" customHeight="1" x14ac:dyDescent="0.3">
      <c r="B9891" s="1173" t="s">
        <v>10616</v>
      </c>
      <c r="C9891" s="1206">
        <v>68448531.70885691</v>
      </c>
      <c r="D9891" s="1206">
        <v>1392245.0260533055</v>
      </c>
      <c r="E9891" s="1206">
        <v>3793714.6501050983</v>
      </c>
      <c r="F9891" s="1210">
        <v>73634491.385015324</v>
      </c>
    </row>
    <row r="9892" spans="2:6" ht="13.15" customHeight="1" x14ac:dyDescent="0.3">
      <c r="B9892" s="1172" t="s">
        <v>10617</v>
      </c>
      <c r="C9892" s="1207">
        <v>152856139.73415902</v>
      </c>
      <c r="D9892" s="1208">
        <v>5558608.9088525679</v>
      </c>
      <c r="E9892" s="1207">
        <v>21391017.171165243</v>
      </c>
      <c r="F9892" s="1211">
        <v>179805765.81417686</v>
      </c>
    </row>
    <row r="9893" spans="2:6" ht="13.15" customHeight="1" x14ac:dyDescent="0.3">
      <c r="B9893" s="1173" t="s">
        <v>10618</v>
      </c>
      <c r="C9893" s="1206">
        <v>413867002.88345945</v>
      </c>
      <c r="D9893" s="1206">
        <v>10979254.18226984</v>
      </c>
      <c r="E9893" s="1206">
        <v>140020570.5327388</v>
      </c>
      <c r="F9893" s="1210">
        <v>564866827.59846807</v>
      </c>
    </row>
    <row r="9894" spans="2:6" ht="13.15" customHeight="1" x14ac:dyDescent="0.3">
      <c r="B9894" s="1172" t="s">
        <v>10619</v>
      </c>
      <c r="C9894" s="1207">
        <v>323234889.48912585</v>
      </c>
      <c r="D9894" s="1208">
        <v>6944141.5058868406</v>
      </c>
      <c r="E9894" s="1207">
        <v>62366042.757259585</v>
      </c>
      <c r="F9894" s="1211">
        <v>392545073.75227231</v>
      </c>
    </row>
    <row r="9895" spans="2:6" ht="13.15" customHeight="1" x14ac:dyDescent="0.3">
      <c r="B9895" s="1173" t="s">
        <v>10620</v>
      </c>
      <c r="C9895" s="1206">
        <v>231603157.69905031</v>
      </c>
      <c r="D9895" s="1206">
        <v>29458669.776925799</v>
      </c>
      <c r="E9895" s="1206">
        <v>159094901.18861499</v>
      </c>
      <c r="F9895" s="1210">
        <v>420156728.66459107</v>
      </c>
    </row>
    <row r="9896" spans="2:6" ht="13.15" customHeight="1" x14ac:dyDescent="0.3">
      <c r="B9896" s="1172" t="s">
        <v>10621</v>
      </c>
      <c r="C9896" s="1207">
        <v>515766635.69249183</v>
      </c>
      <c r="D9896" s="1208">
        <v>15279317.830498608</v>
      </c>
      <c r="E9896" s="1207">
        <v>764765185.17421556</v>
      </c>
      <c r="F9896" s="1211">
        <v>1295811138.697206</v>
      </c>
    </row>
    <row r="9897" spans="2:6" ht="13.15" customHeight="1" x14ac:dyDescent="0.3">
      <c r="B9897" s="1173" t="s">
        <v>10622</v>
      </c>
      <c r="C9897" s="1206">
        <v>299099860.44509947</v>
      </c>
      <c r="D9897" s="1206">
        <v>8774453.4404571578</v>
      </c>
      <c r="E9897" s="1206">
        <v>168494994.10368037</v>
      </c>
      <c r="F9897" s="1210">
        <v>476369307.98923701</v>
      </c>
    </row>
    <row r="9898" spans="2:6" ht="13.15" customHeight="1" x14ac:dyDescent="0.3">
      <c r="B9898" s="1172" t="s">
        <v>10623</v>
      </c>
      <c r="C9898" s="1207">
        <v>94249910.008672491</v>
      </c>
      <c r="D9898" s="1208">
        <v>3877659.0740894964</v>
      </c>
      <c r="E9898" s="1207">
        <v>53177726.629278034</v>
      </c>
      <c r="F9898" s="1211">
        <v>151305295.71204001</v>
      </c>
    </row>
    <row r="9899" spans="2:6" ht="13.15" customHeight="1" x14ac:dyDescent="0.3">
      <c r="B9899" s="1173" t="s">
        <v>10624</v>
      </c>
      <c r="C9899" s="1206">
        <v>62172686.834730506</v>
      </c>
      <c r="D9899" s="1206">
        <v>2450374.3242261247</v>
      </c>
      <c r="E9899" s="1206">
        <v>88792207.806534544</v>
      </c>
      <c r="F9899" s="1210">
        <v>153415268.96549118</v>
      </c>
    </row>
    <row r="9900" spans="2:6" ht="13.15" customHeight="1" x14ac:dyDescent="0.3">
      <c r="B9900" s="1172" t="s">
        <v>10625</v>
      </c>
      <c r="C9900" s="1207">
        <v>27493397.308152143</v>
      </c>
      <c r="D9900" s="1208">
        <v>988063.92273092514</v>
      </c>
      <c r="E9900" s="1207">
        <v>30448377.119321242</v>
      </c>
      <c r="F9900" s="1211">
        <v>58929838.350204311</v>
      </c>
    </row>
    <row r="9901" spans="2:6" ht="13.15" customHeight="1" x14ac:dyDescent="0.3">
      <c r="B9901" s="1173" t="s">
        <v>10626</v>
      </c>
      <c r="C9901" s="1206">
        <v>47065627.836879641</v>
      </c>
      <c r="D9901" s="1206">
        <v>1465983.2400150513</v>
      </c>
      <c r="E9901" s="1206">
        <v>79007026.924593806</v>
      </c>
      <c r="F9901" s="1210">
        <v>127538638.00148851</v>
      </c>
    </row>
    <row r="9902" spans="2:6" ht="13.15" customHeight="1" x14ac:dyDescent="0.3">
      <c r="B9902" s="1172" t="s">
        <v>10627</v>
      </c>
      <c r="C9902" s="1207">
        <v>618806251.2888546</v>
      </c>
      <c r="D9902" s="1208">
        <v>15670074.075782914</v>
      </c>
      <c r="E9902" s="1207">
        <v>159707635.93383941</v>
      </c>
      <c r="F9902" s="1211">
        <v>794183961.29847693</v>
      </c>
    </row>
    <row r="9903" spans="2:6" ht="13.15" customHeight="1" x14ac:dyDescent="0.3">
      <c r="B9903" s="1173" t="s">
        <v>10628</v>
      </c>
      <c r="C9903" s="1206">
        <v>173894003.90035301</v>
      </c>
      <c r="D9903" s="1206">
        <v>6224011.8567879088</v>
      </c>
      <c r="E9903" s="1206">
        <v>45369480.283433624</v>
      </c>
      <c r="F9903" s="1210">
        <v>225487496.04057455</v>
      </c>
    </row>
    <row r="9904" spans="2:6" ht="13.15" customHeight="1" x14ac:dyDescent="0.3">
      <c r="B9904" s="1172" t="s">
        <v>10629</v>
      </c>
      <c r="C9904" s="1207">
        <v>192112428.06467959</v>
      </c>
      <c r="D9904" s="1208">
        <v>8241990.3603265174</v>
      </c>
      <c r="E9904" s="1207">
        <v>47759964.829264663</v>
      </c>
      <c r="F9904" s="1211">
        <v>248114383.25427079</v>
      </c>
    </row>
    <row r="9905" spans="2:6" ht="13.15" customHeight="1" x14ac:dyDescent="0.3">
      <c r="B9905" s="1173" t="s">
        <v>10630</v>
      </c>
      <c r="C9905" s="1206">
        <v>79438053.165116608</v>
      </c>
      <c r="D9905" s="1206">
        <v>3223415.3634960786</v>
      </c>
      <c r="E9905" s="1206">
        <v>20513639.902666584</v>
      </c>
      <c r="F9905" s="1210">
        <v>103175108.43127927</v>
      </c>
    </row>
    <row r="9906" spans="2:6" ht="13.15" customHeight="1" x14ac:dyDescent="0.3">
      <c r="B9906" s="1172" t="s">
        <v>10631</v>
      </c>
      <c r="C9906" s="1207">
        <v>48481970.087805636</v>
      </c>
      <c r="D9906" s="1208">
        <v>1992127.9121172901</v>
      </c>
      <c r="E9906" s="1207">
        <v>19666995.33313233</v>
      </c>
      <c r="F9906" s="1211">
        <v>70141093.333055258</v>
      </c>
    </row>
    <row r="9907" spans="2:6" ht="13.15" customHeight="1" x14ac:dyDescent="0.3">
      <c r="B9907" s="1173" t="s">
        <v>10632</v>
      </c>
      <c r="C9907" s="1206">
        <v>313536638.51074201</v>
      </c>
      <c r="D9907" s="1206">
        <v>8401948.8103462122</v>
      </c>
      <c r="E9907" s="1206">
        <v>114215904.67033915</v>
      </c>
      <c r="F9907" s="1210">
        <v>436154491.99142736</v>
      </c>
    </row>
    <row r="9908" spans="2:6" ht="13.15" customHeight="1" x14ac:dyDescent="0.3">
      <c r="B9908" s="1172" t="s">
        <v>10633</v>
      </c>
      <c r="C9908" s="1207">
        <v>380320459.45865321</v>
      </c>
      <c r="D9908" s="1208">
        <v>11176292.821943961</v>
      </c>
      <c r="E9908" s="1207">
        <v>72085527.894634709</v>
      </c>
      <c r="F9908" s="1211">
        <v>463582280.17523187</v>
      </c>
    </row>
    <row r="9909" spans="2:6" ht="13.15" customHeight="1" x14ac:dyDescent="0.3">
      <c r="B9909" s="1173" t="s">
        <v>10634</v>
      </c>
      <c r="C9909" s="1206">
        <v>371484056.76792461</v>
      </c>
      <c r="D9909" s="1206">
        <v>8056181.3188855089</v>
      </c>
      <c r="E9909" s="1206">
        <v>18194792.704058994</v>
      </c>
      <c r="F9909" s="1210">
        <v>397735030.79086912</v>
      </c>
    </row>
    <row r="9910" spans="2:6" ht="13.15" customHeight="1" x14ac:dyDescent="0.3">
      <c r="B9910" s="1172" t="s">
        <v>10635</v>
      </c>
      <c r="C9910" s="1207">
        <v>176609536.02089834</v>
      </c>
      <c r="D9910" s="1208">
        <v>4999183.5352198891</v>
      </c>
      <c r="E9910" s="1207">
        <v>66650722.532530561</v>
      </c>
      <c r="F9910" s="1211">
        <v>248259442.0886488</v>
      </c>
    </row>
    <row r="9911" spans="2:6" ht="13.15" customHeight="1" x14ac:dyDescent="0.3">
      <c r="B9911" s="1173" t="s">
        <v>10636</v>
      </c>
      <c r="C9911" s="1206">
        <v>122929031.41853496</v>
      </c>
      <c r="D9911" s="1206">
        <v>4085336.2805107646</v>
      </c>
      <c r="E9911" s="1206">
        <v>12817736.370617446</v>
      </c>
      <c r="F9911" s="1210">
        <v>139832104.06966317</v>
      </c>
    </row>
    <row r="9912" spans="2:6" ht="13.15" customHeight="1" x14ac:dyDescent="0.3">
      <c r="B9912" s="1172" t="s">
        <v>10637</v>
      </c>
      <c r="C9912" s="1207">
        <v>558316981.36453211</v>
      </c>
      <c r="D9912" s="1208">
        <v>14400425.866530126</v>
      </c>
      <c r="E9912" s="1207">
        <v>159505178.97302181</v>
      </c>
      <c r="F9912" s="1211">
        <v>732222586.20408416</v>
      </c>
    </row>
    <row r="9913" spans="2:6" ht="13.15" customHeight="1" x14ac:dyDescent="0.3">
      <c r="B9913" s="1173" t="s">
        <v>10638</v>
      </c>
      <c r="C9913" s="1206">
        <v>190067176.87634239</v>
      </c>
      <c r="D9913" s="1206">
        <v>5098673.8353552967</v>
      </c>
      <c r="E9913" s="1206">
        <v>10676914.201891908</v>
      </c>
      <c r="F9913" s="1210">
        <v>205842764.9135896</v>
      </c>
    </row>
    <row r="9914" spans="2:6" ht="13.15" customHeight="1" x14ac:dyDescent="0.3">
      <c r="B9914" s="1172" t="s">
        <v>10639</v>
      </c>
      <c r="C9914" s="1207">
        <v>282795607.88163418</v>
      </c>
      <c r="D9914" s="1208">
        <v>9108048.4977428801</v>
      </c>
      <c r="E9914" s="1207">
        <v>81694213.816968605</v>
      </c>
      <c r="F9914" s="1211">
        <v>373597870.19634569</v>
      </c>
    </row>
    <row r="9915" spans="2:6" ht="13.15" customHeight="1" x14ac:dyDescent="0.3">
      <c r="B9915" s="1173" t="s">
        <v>10640</v>
      </c>
      <c r="C9915" s="1206">
        <v>134967189.57460299</v>
      </c>
      <c r="D9915" s="1206">
        <v>3999510.065443459</v>
      </c>
      <c r="E9915" s="1206">
        <v>19929067.843845252</v>
      </c>
      <c r="F9915" s="1210">
        <v>158895767.4838917</v>
      </c>
    </row>
    <row r="9916" spans="2:6" ht="13.15" customHeight="1" x14ac:dyDescent="0.3">
      <c r="B9916" s="1172" t="s">
        <v>10641</v>
      </c>
      <c r="C9916" s="1207">
        <v>106158353.98963402</v>
      </c>
      <c r="D9916" s="1208">
        <v>4678619.3149816114</v>
      </c>
      <c r="E9916" s="1207">
        <v>16316619.672756627</v>
      </c>
      <c r="F9916" s="1211">
        <v>127153592.97737226</v>
      </c>
    </row>
    <row r="9917" spans="2:6" ht="13.15" customHeight="1" x14ac:dyDescent="0.3">
      <c r="B9917" s="1173" t="s">
        <v>10642</v>
      </c>
      <c r="C9917" s="1206">
        <v>46334586.054226764</v>
      </c>
      <c r="D9917" s="1206">
        <v>873910.41287258791</v>
      </c>
      <c r="E9917" s="1206">
        <v>6871990.5421680193</v>
      </c>
      <c r="F9917" s="1210">
        <v>54080487.009267375</v>
      </c>
    </row>
    <row r="9918" spans="2:6" ht="13.15" customHeight="1" x14ac:dyDescent="0.3">
      <c r="B9918" s="1172" t="s">
        <v>10643</v>
      </c>
      <c r="C9918" s="1207">
        <v>34569510.372067168</v>
      </c>
      <c r="D9918" s="1208">
        <v>784594.29760251148</v>
      </c>
      <c r="E9918" s="1207">
        <v>10121798.114013612</v>
      </c>
      <c r="F9918" s="1211">
        <v>45475902.783683293</v>
      </c>
    </row>
    <row r="9919" spans="2:6" ht="13.15" customHeight="1" x14ac:dyDescent="0.3">
      <c r="B9919" s="1173" t="s">
        <v>10644</v>
      </c>
      <c r="C9919" s="1206">
        <v>72057589.684030637</v>
      </c>
      <c r="D9919" s="1206">
        <v>1802828.9704735088</v>
      </c>
      <c r="E9919" s="1206">
        <v>18577144.037029859</v>
      </c>
      <c r="F9919" s="1210">
        <v>92437562.691534013</v>
      </c>
    </row>
    <row r="9920" spans="2:6" ht="13.15" customHeight="1" x14ac:dyDescent="0.3">
      <c r="B9920" s="1172" t="s">
        <v>10645</v>
      </c>
      <c r="C9920" s="1207">
        <v>45289089.802868418</v>
      </c>
      <c r="D9920" s="1208">
        <v>1753505.9857529141</v>
      </c>
      <c r="E9920" s="1207">
        <v>9002801.8114323206</v>
      </c>
      <c r="F9920" s="1211">
        <v>56045397.600053653</v>
      </c>
    </row>
    <row r="9921" spans="2:6" ht="13.15" customHeight="1" x14ac:dyDescent="0.3">
      <c r="B9921" s="1173" t="s">
        <v>10646</v>
      </c>
      <c r="C9921" s="1206">
        <v>34050926.75411509</v>
      </c>
      <c r="D9921" s="1206">
        <v>1225391.2086974992</v>
      </c>
      <c r="E9921" s="1206">
        <v>8483739.9174798802</v>
      </c>
      <c r="F9921" s="1210">
        <v>43760057.880292468</v>
      </c>
    </row>
    <row r="9922" spans="2:6" ht="13.15" customHeight="1" x14ac:dyDescent="0.3">
      <c r="B9922" s="1172" t="s">
        <v>10647</v>
      </c>
      <c r="C9922" s="1207">
        <v>283131089.70083064</v>
      </c>
      <c r="D9922" s="1208">
        <v>11570961.132778149</v>
      </c>
      <c r="E9922" s="1207">
        <v>219144868.44883269</v>
      </c>
      <c r="F9922" s="1211">
        <v>513846919.2824415</v>
      </c>
    </row>
    <row r="9923" spans="2:6" ht="13.15" customHeight="1" x14ac:dyDescent="0.3">
      <c r="B9923" s="1173" t="s">
        <v>10648</v>
      </c>
      <c r="C9923" s="1206">
        <v>91890613.975340709</v>
      </c>
      <c r="D9923" s="1206">
        <v>5030761.5031836582</v>
      </c>
      <c r="E9923" s="1206">
        <v>18452078.209697697</v>
      </c>
      <c r="F9923" s="1210">
        <v>115373453.68822207</v>
      </c>
    </row>
    <row r="9924" spans="2:6" ht="13.15" customHeight="1" x14ac:dyDescent="0.3">
      <c r="B9924" s="1172" t="s">
        <v>10649</v>
      </c>
      <c r="C9924" s="1207">
        <v>46087446.415339671</v>
      </c>
      <c r="D9924" s="1208">
        <v>3529921.4776756205</v>
      </c>
      <c r="E9924" s="1207">
        <v>30236834.923630811</v>
      </c>
      <c r="F9924" s="1211">
        <v>79854202.816646099</v>
      </c>
    </row>
    <row r="9925" spans="2:6" ht="13.15" customHeight="1" x14ac:dyDescent="0.3">
      <c r="B9925" s="1173" t="s">
        <v>10650</v>
      </c>
      <c r="C9925" s="1206">
        <v>31936449.158642177</v>
      </c>
      <c r="D9925" s="1206">
        <v>1595531.7128646383</v>
      </c>
      <c r="E9925" s="1206">
        <v>11628102.444634311</v>
      </c>
      <c r="F9925" s="1210">
        <v>45160083.316141129</v>
      </c>
    </row>
    <row r="9926" spans="2:6" ht="13.15" customHeight="1" x14ac:dyDescent="0.3">
      <c r="B9926" s="1172" t="s">
        <v>10651</v>
      </c>
      <c r="C9926" s="1207">
        <v>81596906.662599668</v>
      </c>
      <c r="D9926" s="1208">
        <v>5136119.9016438844</v>
      </c>
      <c r="E9926" s="1207">
        <v>18206582.816304177</v>
      </c>
      <c r="F9926" s="1211">
        <v>104939609.38054773</v>
      </c>
    </row>
    <row r="9927" spans="2:6" ht="13.15" customHeight="1" x14ac:dyDescent="0.3">
      <c r="B9927" s="1173" t="s">
        <v>10652</v>
      </c>
      <c r="C9927" s="1206">
        <v>50921552.368466564</v>
      </c>
      <c r="D9927" s="1206">
        <v>3037353.0228468031</v>
      </c>
      <c r="E9927" s="1206">
        <v>21497021.895281855</v>
      </c>
      <c r="F9927" s="1210">
        <v>75455927.286595225</v>
      </c>
    </row>
    <row r="9928" spans="2:6" ht="13.15" customHeight="1" x14ac:dyDescent="0.3">
      <c r="B9928" s="1172" t="s">
        <v>10653</v>
      </c>
      <c r="C9928" s="1207">
        <v>107296834.82335824</v>
      </c>
      <c r="D9928" s="1208">
        <v>10740998.132539626</v>
      </c>
      <c r="E9928" s="1207">
        <v>97868943.288195372</v>
      </c>
      <c r="F9928" s="1211">
        <v>215906776.24409324</v>
      </c>
    </row>
    <row r="9929" spans="2:6" ht="13.15" customHeight="1" x14ac:dyDescent="0.3">
      <c r="B9929" s="1173" t="s">
        <v>10654</v>
      </c>
      <c r="C9929" s="1206">
        <v>23167907.462679692</v>
      </c>
      <c r="D9929" s="1206">
        <v>1356895.7143220264</v>
      </c>
      <c r="E9929" s="1206">
        <v>13232270.537286207</v>
      </c>
      <c r="F9929" s="1210">
        <v>37757073.714287922</v>
      </c>
    </row>
    <row r="9930" spans="2:6" ht="13.15" customHeight="1" x14ac:dyDescent="0.3">
      <c r="B9930" s="1172" t="s">
        <v>10655</v>
      </c>
      <c r="C9930" s="1207">
        <v>110851685.92746112</v>
      </c>
      <c r="D9930" s="1208">
        <v>3105589.0151178944</v>
      </c>
      <c r="E9930" s="1207">
        <v>17220724.053602524</v>
      </c>
      <c r="F9930" s="1211">
        <v>131177998.99618155</v>
      </c>
    </row>
    <row r="9931" spans="2:6" ht="13.15" customHeight="1" x14ac:dyDescent="0.3">
      <c r="B9931" s="1173" t="s">
        <v>10656</v>
      </c>
      <c r="C9931" s="1206">
        <v>137477363.67476925</v>
      </c>
      <c r="D9931" s="1206">
        <v>5597518.4816778069</v>
      </c>
      <c r="E9931" s="1206">
        <v>3570710205.6591954</v>
      </c>
      <c r="F9931" s="1210">
        <v>3713785087.8156424</v>
      </c>
    </row>
    <row r="9932" spans="2:6" ht="13.15" customHeight="1" x14ac:dyDescent="0.3">
      <c r="B9932" s="1172" t="s">
        <v>10657</v>
      </c>
      <c r="C9932" s="1207">
        <v>108283754.8840633</v>
      </c>
      <c r="D9932" s="1208">
        <v>5208422.7534254594</v>
      </c>
      <c r="E9932" s="1207">
        <v>34736421.981062233</v>
      </c>
      <c r="F9932" s="1211">
        <v>148228599.61855102</v>
      </c>
    </row>
    <row r="9933" spans="2:6" ht="13.15" customHeight="1" x14ac:dyDescent="0.3">
      <c r="B9933" s="1173" t="s">
        <v>10658</v>
      </c>
      <c r="C9933" s="1206">
        <v>2374584828.7160521</v>
      </c>
      <c r="D9933" s="1206">
        <v>58692170.629881948</v>
      </c>
      <c r="E9933" s="1206">
        <v>1764032900.6910691</v>
      </c>
      <c r="F9933" s="1210">
        <v>4197309900.037003</v>
      </c>
    </row>
    <row r="9934" spans="2:6" ht="13.15" customHeight="1" x14ac:dyDescent="0.3">
      <c r="B9934" s="1172" t="s">
        <v>10659</v>
      </c>
      <c r="C9934" s="1207">
        <v>207170468.7584638</v>
      </c>
      <c r="D9934" s="1208">
        <v>6888148.3086819183</v>
      </c>
      <c r="E9934" s="1207">
        <v>982382520.21043706</v>
      </c>
      <c r="F9934" s="1211">
        <v>1196441137.2775826</v>
      </c>
    </row>
    <row r="9935" spans="2:6" ht="13.15" customHeight="1" x14ac:dyDescent="0.3">
      <c r="B9935" s="1173" t="s">
        <v>10660</v>
      </c>
      <c r="C9935" s="1206">
        <v>156047518.06548977</v>
      </c>
      <c r="D9935" s="1206">
        <v>4812037.6368463635</v>
      </c>
      <c r="E9935" s="1206">
        <v>24123758.975185663</v>
      </c>
      <c r="F9935" s="1210">
        <v>184983314.6775218</v>
      </c>
    </row>
    <row r="9936" spans="2:6" ht="13.15" customHeight="1" x14ac:dyDescent="0.3">
      <c r="B9936" s="1172" t="s">
        <v>10661</v>
      </c>
      <c r="C9936" s="1207">
        <v>310221826.90120488</v>
      </c>
      <c r="D9936" s="1208">
        <v>10890318.015812164</v>
      </c>
      <c r="E9936" s="1207">
        <v>910496418.40827847</v>
      </c>
      <c r="F9936" s="1211">
        <v>1231608563.3252954</v>
      </c>
    </row>
    <row r="9937" spans="2:6" ht="13.15" customHeight="1" x14ac:dyDescent="0.3">
      <c r="B9937" s="1173" t="s">
        <v>10662</v>
      </c>
      <c r="C9937" s="1206">
        <v>61484382.459244356</v>
      </c>
      <c r="D9937" s="1206">
        <v>2821021.4268097952</v>
      </c>
      <c r="E9937" s="1206">
        <v>53485266.609995022</v>
      </c>
      <c r="F9937" s="1210">
        <v>117790670.49604917</v>
      </c>
    </row>
    <row r="9938" spans="2:6" ht="13.15" customHeight="1" x14ac:dyDescent="0.3">
      <c r="B9938" s="1172" t="s">
        <v>10663</v>
      </c>
      <c r="C9938" s="1207">
        <v>132499479.79912959</v>
      </c>
      <c r="D9938" s="1208">
        <v>5923430.1296461336</v>
      </c>
      <c r="E9938" s="1207">
        <v>403298384.42164564</v>
      </c>
      <c r="F9938" s="1211">
        <v>541721294.35042143</v>
      </c>
    </row>
    <row r="9939" spans="2:6" ht="13.15" customHeight="1" x14ac:dyDescent="0.3">
      <c r="B9939" s="1173" t="s">
        <v>10664</v>
      </c>
      <c r="C9939" s="1206">
        <v>100751047.92377333</v>
      </c>
      <c r="D9939" s="1206">
        <v>3849162.9131596247</v>
      </c>
      <c r="E9939" s="1206">
        <v>26334749.304923199</v>
      </c>
      <c r="F9939" s="1210">
        <v>130934960.14185616</v>
      </c>
    </row>
    <row r="9940" spans="2:6" ht="13.15" customHeight="1" x14ac:dyDescent="0.3">
      <c r="B9940" s="1172" t="s">
        <v>10665</v>
      </c>
      <c r="C9940" s="1207">
        <v>54030323.251440033</v>
      </c>
      <c r="D9940" s="1208">
        <v>844851.3648132364</v>
      </c>
      <c r="E9940" s="1207">
        <v>9862659.407065697</v>
      </c>
      <c r="F9940" s="1211">
        <v>64737834.023318969</v>
      </c>
    </row>
    <row r="9941" spans="2:6" ht="13.15" customHeight="1" x14ac:dyDescent="0.3">
      <c r="B9941" s="1173" t="s">
        <v>10666</v>
      </c>
      <c r="C9941" s="1206">
        <v>50570095.224546403</v>
      </c>
      <c r="D9941" s="1206">
        <v>1939089.8723421337</v>
      </c>
      <c r="E9941" s="1206">
        <v>27894138.75680466</v>
      </c>
      <c r="F9941" s="1210">
        <v>80403323.853693187</v>
      </c>
    </row>
    <row r="9942" spans="2:6" ht="13.15" customHeight="1" x14ac:dyDescent="0.3">
      <c r="B9942" s="1172" t="s">
        <v>10667</v>
      </c>
      <c r="C9942" s="1207">
        <v>3001954809.845438</v>
      </c>
      <c r="D9942" s="1208">
        <v>27827704.319260541</v>
      </c>
      <c r="E9942" s="1207">
        <v>374034153.60102028</v>
      </c>
      <c r="F9942" s="1211">
        <v>3403816667.7657189</v>
      </c>
    </row>
    <row r="9943" spans="2:6" ht="13.15" customHeight="1" x14ac:dyDescent="0.3">
      <c r="B9943" s="1173" t="s">
        <v>10668</v>
      </c>
      <c r="C9943" s="1206">
        <v>2880366613.3737936</v>
      </c>
      <c r="D9943" s="1206">
        <v>38052971.19159326</v>
      </c>
      <c r="E9943" s="1206">
        <v>520704327.17634279</v>
      </c>
      <c r="F9943" s="1210">
        <v>3439123911.7417297</v>
      </c>
    </row>
    <row r="9944" spans="2:6" ht="13.15" customHeight="1" x14ac:dyDescent="0.3">
      <c r="B9944" s="1172" t="s">
        <v>10669</v>
      </c>
      <c r="C9944" s="1207">
        <v>657028376.29068375</v>
      </c>
      <c r="D9944" s="1208">
        <v>8919847.1860015839</v>
      </c>
      <c r="E9944" s="1207">
        <v>87012534.637992948</v>
      </c>
      <c r="F9944" s="1211">
        <v>752960758.11467826</v>
      </c>
    </row>
    <row r="9945" spans="2:6" ht="13.15" customHeight="1" x14ac:dyDescent="0.3">
      <c r="B9945" s="1173" t="s">
        <v>10670</v>
      </c>
      <c r="C9945" s="1206">
        <v>6012468297.50564</v>
      </c>
      <c r="D9945" s="1206">
        <v>46679990.420661695</v>
      </c>
      <c r="E9945" s="1206">
        <v>1743596705.6571598</v>
      </c>
      <c r="F9945" s="1210">
        <v>7802744993.5834618</v>
      </c>
    </row>
    <row r="9946" spans="2:6" ht="13.15" customHeight="1" x14ac:dyDescent="0.3">
      <c r="B9946" s="1172" t="s">
        <v>10671</v>
      </c>
      <c r="C9946" s="1207">
        <v>6724430900.0364008</v>
      </c>
      <c r="D9946" s="1208">
        <v>72635883.951731086</v>
      </c>
      <c r="E9946" s="1207">
        <v>1126195004.2807074</v>
      </c>
      <c r="F9946" s="1211">
        <v>7923261788.2688389</v>
      </c>
    </row>
    <row r="9947" spans="2:6" ht="13.15" customHeight="1" x14ac:dyDescent="0.3">
      <c r="B9947" s="1173" t="s">
        <v>10672</v>
      </c>
      <c r="C9947" s="1206">
        <v>1523386347.9197886</v>
      </c>
      <c r="D9947" s="1206">
        <v>16035233.02885416</v>
      </c>
      <c r="E9947" s="1206">
        <v>315744871.28326219</v>
      </c>
      <c r="F9947" s="1210">
        <v>1855166452.231905</v>
      </c>
    </row>
    <row r="9948" spans="2:6" ht="13.15" customHeight="1" x14ac:dyDescent="0.3">
      <c r="B9948" s="1172" t="s">
        <v>10673</v>
      </c>
      <c r="C9948" s="1207">
        <v>2110305714.5190165</v>
      </c>
      <c r="D9948" s="1208">
        <v>58882046.530833431</v>
      </c>
      <c r="E9948" s="1207">
        <v>785708090.70729458</v>
      </c>
      <c r="F9948" s="1211">
        <v>2954895851.7571445</v>
      </c>
    </row>
    <row r="9949" spans="2:6" ht="13.15" customHeight="1" x14ac:dyDescent="0.3">
      <c r="B9949" s="1173" t="s">
        <v>10674</v>
      </c>
      <c r="C9949" s="1206">
        <v>328565595.92105532</v>
      </c>
      <c r="D9949" s="1206">
        <v>9819214.1693048477</v>
      </c>
      <c r="E9949" s="1206">
        <v>39930798.722895034</v>
      </c>
      <c r="F9949" s="1210">
        <v>378315608.81325519</v>
      </c>
    </row>
    <row r="9950" spans="2:6" ht="13.15" customHeight="1" x14ac:dyDescent="0.3">
      <c r="B9950" s="1172" t="s">
        <v>10675</v>
      </c>
      <c r="C9950" s="1207">
        <v>101095951.08831964</v>
      </c>
      <c r="D9950" s="1208">
        <v>3147721.1167593957</v>
      </c>
      <c r="E9950" s="1207">
        <v>37380016.806094415</v>
      </c>
      <c r="F9950" s="1211">
        <v>141623689.01117346</v>
      </c>
    </row>
    <row r="9951" spans="2:6" ht="13.15" customHeight="1" x14ac:dyDescent="0.3">
      <c r="B9951" s="1173" t="s">
        <v>10676</v>
      </c>
      <c r="C9951" s="1206">
        <v>93357613.025176749</v>
      </c>
      <c r="D9951" s="1206">
        <v>1514518.1827543767</v>
      </c>
      <c r="E9951" s="1206">
        <v>7179402.995546381</v>
      </c>
      <c r="F9951" s="1210">
        <v>102051534.20347752</v>
      </c>
    </row>
    <row r="9952" spans="2:6" ht="13.15" customHeight="1" x14ac:dyDescent="0.3">
      <c r="B9952" s="1172" t="s">
        <v>10677</v>
      </c>
      <c r="C9952" s="1207">
        <v>2044313150.0392547</v>
      </c>
      <c r="D9952" s="1208">
        <v>13319204.123870432</v>
      </c>
      <c r="E9952" s="1207">
        <v>286416281.45662439</v>
      </c>
      <c r="F9952" s="1211">
        <v>2344048635.6197495</v>
      </c>
    </row>
    <row r="9953" spans="2:6" ht="13.15" customHeight="1" x14ac:dyDescent="0.3">
      <c r="B9953" s="1173" t="s">
        <v>10678</v>
      </c>
      <c r="C9953" s="1206">
        <v>2516675374.6225557</v>
      </c>
      <c r="D9953" s="1206">
        <v>27145119.241697848</v>
      </c>
      <c r="E9953" s="1206">
        <v>182772916.47146115</v>
      </c>
      <c r="F9953" s="1210">
        <v>2726593410.3357148</v>
      </c>
    </row>
    <row r="9954" spans="2:6" ht="13.15" customHeight="1" x14ac:dyDescent="0.3">
      <c r="B9954" s="1172" t="s">
        <v>10679</v>
      </c>
      <c r="C9954" s="1207">
        <v>2392828922.6329265</v>
      </c>
      <c r="D9954" s="1208">
        <v>24816525.547934495</v>
      </c>
      <c r="E9954" s="1207">
        <v>187800885.92615744</v>
      </c>
      <c r="F9954" s="1211">
        <v>2605446334.1070185</v>
      </c>
    </row>
    <row r="9955" spans="2:6" ht="13.15" customHeight="1" x14ac:dyDescent="0.3">
      <c r="B9955" s="1173" t="s">
        <v>10680</v>
      </c>
      <c r="C9955" s="1206">
        <v>1590036904.6204324</v>
      </c>
      <c r="D9955" s="1206">
        <v>18421198.993289653</v>
      </c>
      <c r="E9955" s="1206">
        <v>290685510.47450799</v>
      </c>
      <c r="F9955" s="1210">
        <v>1899143614.0882301</v>
      </c>
    </row>
    <row r="9956" spans="2:6" ht="13.15" customHeight="1" x14ac:dyDescent="0.3">
      <c r="B9956" s="1172" t="s">
        <v>10681</v>
      </c>
      <c r="C9956" s="1207">
        <v>88987201.112746313</v>
      </c>
      <c r="D9956" s="1208">
        <v>2103298.1201893883</v>
      </c>
      <c r="E9956" s="1207">
        <v>15723752.413788358</v>
      </c>
      <c r="F9956" s="1211">
        <v>106814251.64672406</v>
      </c>
    </row>
    <row r="9957" spans="2:6" ht="13.15" customHeight="1" x14ac:dyDescent="0.3">
      <c r="B9957" s="1173" t="s">
        <v>10682</v>
      </c>
      <c r="C9957" s="1206">
        <v>49073603.267528273</v>
      </c>
      <c r="D9957" s="1206">
        <v>2224431.4304532642</v>
      </c>
      <c r="E9957" s="1206">
        <v>28844372.381227054</v>
      </c>
      <c r="F9957" s="1210">
        <v>80142407.079208583</v>
      </c>
    </row>
    <row r="9958" spans="2:6" ht="13.15" customHeight="1" x14ac:dyDescent="0.3">
      <c r="B9958" s="1172" t="s">
        <v>10683</v>
      </c>
      <c r="C9958" s="1207">
        <v>83102683.423730701</v>
      </c>
      <c r="D9958" s="1208">
        <v>4302582.5681331782</v>
      </c>
      <c r="E9958" s="1207">
        <v>135891037.07363364</v>
      </c>
      <c r="F9958" s="1211">
        <v>223296303.06549752</v>
      </c>
    </row>
    <row r="9959" spans="2:6" ht="13.15" customHeight="1" x14ac:dyDescent="0.3">
      <c r="B9959" s="1173" t="s">
        <v>10684</v>
      </c>
      <c r="C9959" s="1206">
        <v>53440055.484086998</v>
      </c>
      <c r="D9959" s="1206">
        <v>1909270.9266579845</v>
      </c>
      <c r="E9959" s="1206">
        <v>16832126.405505385</v>
      </c>
      <c r="F9959" s="1210">
        <v>72181452.816250369</v>
      </c>
    </row>
    <row r="9960" spans="2:6" ht="13.15" customHeight="1" x14ac:dyDescent="0.3">
      <c r="B9960" s="1172" t="s">
        <v>10685</v>
      </c>
      <c r="C9960" s="1207">
        <v>939135816.33806896</v>
      </c>
      <c r="D9960" s="1208">
        <v>14306114.127985919</v>
      </c>
      <c r="E9960" s="1207">
        <v>229474403.49501246</v>
      </c>
      <c r="F9960" s="1211">
        <v>1182916333.9610674</v>
      </c>
    </row>
    <row r="9961" spans="2:6" ht="13.15" customHeight="1" x14ac:dyDescent="0.3">
      <c r="B9961" s="1173" t="s">
        <v>10686</v>
      </c>
      <c r="C9961" s="1206">
        <v>175800392.65070775</v>
      </c>
      <c r="D9961" s="1206">
        <v>3901018.8899628739</v>
      </c>
      <c r="E9961" s="1206">
        <v>227465615.8080025</v>
      </c>
      <c r="F9961" s="1210">
        <v>407167027.34867311</v>
      </c>
    </row>
    <row r="9962" spans="2:6" ht="13.15" customHeight="1" x14ac:dyDescent="0.3">
      <c r="B9962" s="1172" t="s">
        <v>10687</v>
      </c>
      <c r="C9962" s="1207">
        <v>2184087546.9433026</v>
      </c>
      <c r="D9962" s="1208">
        <v>20580757.682070471</v>
      </c>
      <c r="E9962" s="1207">
        <v>182092410.0100024</v>
      </c>
      <c r="F9962" s="1211">
        <v>2386760714.6353755</v>
      </c>
    </row>
    <row r="9963" spans="2:6" ht="13.15" customHeight="1" x14ac:dyDescent="0.3">
      <c r="B9963" s="1173" t="s">
        <v>10688</v>
      </c>
      <c r="C9963" s="1206">
        <v>1108458146.5427206</v>
      </c>
      <c r="D9963" s="1206">
        <v>11300184.279142277</v>
      </c>
      <c r="E9963" s="1206">
        <v>302603827.4612481</v>
      </c>
      <c r="F9963" s="1210">
        <v>1422362158.2831111</v>
      </c>
    </row>
    <row r="9964" spans="2:6" ht="13.15" customHeight="1" x14ac:dyDescent="0.3">
      <c r="B9964" s="1172" t="s">
        <v>10689</v>
      </c>
      <c r="C9964" s="1207">
        <v>318425770.58236152</v>
      </c>
      <c r="D9964" s="1208">
        <v>11682666.083623249</v>
      </c>
      <c r="E9964" s="1207">
        <v>160543798.13944599</v>
      </c>
      <c r="F9964" s="1211">
        <v>490652234.80543077</v>
      </c>
    </row>
    <row r="9965" spans="2:6" ht="13.15" customHeight="1" x14ac:dyDescent="0.3">
      <c r="B9965" s="1173" t="s">
        <v>10690</v>
      </c>
      <c r="C9965" s="1206">
        <v>865067520.39864993</v>
      </c>
      <c r="D9965" s="1206">
        <v>9241987.490202399</v>
      </c>
      <c r="E9965" s="1206">
        <v>135136429.79983404</v>
      </c>
      <c r="F9965" s="1210">
        <v>1009445937.6886864</v>
      </c>
    </row>
    <row r="9966" spans="2:6" ht="13.15" customHeight="1" x14ac:dyDescent="0.3">
      <c r="B9966" s="1172" t="s">
        <v>10691</v>
      </c>
      <c r="C9966" s="1207">
        <v>379535756.96987736</v>
      </c>
      <c r="D9966" s="1208">
        <v>27511699.484771028</v>
      </c>
      <c r="E9966" s="1207">
        <v>157524388.87395114</v>
      </c>
      <c r="F9966" s="1211">
        <v>564571845.32859945</v>
      </c>
    </row>
    <row r="9967" spans="2:6" ht="13.15" customHeight="1" x14ac:dyDescent="0.3">
      <c r="B9967" s="1173" t="s">
        <v>10692</v>
      </c>
      <c r="C9967" s="1206">
        <v>94995971.327390298</v>
      </c>
      <c r="D9967" s="1206">
        <v>6116500.4150574245</v>
      </c>
      <c r="E9967" s="1206">
        <v>136469540.40046406</v>
      </c>
      <c r="F9967" s="1210">
        <v>237582012.14291179</v>
      </c>
    </row>
    <row r="9968" spans="2:6" ht="13.15" customHeight="1" x14ac:dyDescent="0.3">
      <c r="B9968" s="1172" t="s">
        <v>10693</v>
      </c>
      <c r="C9968" s="1207">
        <v>594556937.22949743</v>
      </c>
      <c r="D9968" s="1208">
        <v>20985121.723709922</v>
      </c>
      <c r="E9968" s="1207">
        <v>442071227.84051687</v>
      </c>
      <c r="F9968" s="1211">
        <v>1057613286.7937243</v>
      </c>
    </row>
    <row r="9969" spans="2:6" ht="13.15" customHeight="1" x14ac:dyDescent="0.3">
      <c r="B9969" s="1173" t="s">
        <v>10694</v>
      </c>
      <c r="C9969" s="1206">
        <v>1773979524.3131936</v>
      </c>
      <c r="D9969" s="1206">
        <v>43631238.93344295</v>
      </c>
      <c r="E9969" s="1206">
        <v>206252677.94810963</v>
      </c>
      <c r="F9969" s="1210">
        <v>2023863441.194746</v>
      </c>
    </row>
    <row r="9970" spans="2:6" ht="13.15" customHeight="1" x14ac:dyDescent="0.3">
      <c r="B9970" s="1172" t="s">
        <v>10695</v>
      </c>
      <c r="C9970" s="1207">
        <v>990102973.4796778</v>
      </c>
      <c r="D9970" s="1208">
        <v>27366136.873087768</v>
      </c>
      <c r="E9970" s="1207">
        <v>527715089.91329402</v>
      </c>
      <c r="F9970" s="1211">
        <v>1545184200.2660596</v>
      </c>
    </row>
    <row r="9971" spans="2:6" ht="13.15" customHeight="1" x14ac:dyDescent="0.3">
      <c r="B9971" s="1173" t="s">
        <v>10696</v>
      </c>
      <c r="C9971" s="1206">
        <v>0</v>
      </c>
      <c r="D9971" s="1206">
        <v>34181.320937610973</v>
      </c>
      <c r="E9971" s="1206">
        <v>0</v>
      </c>
      <c r="F9971" s="1210">
        <v>34181.320937610973</v>
      </c>
    </row>
    <row r="9972" spans="2:6" ht="13.15" customHeight="1" x14ac:dyDescent="0.3">
      <c r="B9972" s="1172" t="s">
        <v>10697</v>
      </c>
      <c r="C9972" s="1207">
        <v>0</v>
      </c>
      <c r="D9972" s="1208">
        <v>17069.55220145002</v>
      </c>
      <c r="E9972" s="1207">
        <v>0</v>
      </c>
      <c r="F9972" s="1211">
        <v>17069.55220145002</v>
      </c>
    </row>
    <row r="9973" spans="2:6" ht="13.15" customHeight="1" x14ac:dyDescent="0.3">
      <c r="B9973" s="1173" t="s">
        <v>10698</v>
      </c>
      <c r="C9973" s="1206">
        <v>369454371.28060019</v>
      </c>
      <c r="D9973" s="1206">
        <v>8627539.8996631578</v>
      </c>
      <c r="E9973" s="1206">
        <v>81533999.556221187</v>
      </c>
      <c r="F9973" s="1210">
        <v>459615910.73648453</v>
      </c>
    </row>
    <row r="9974" spans="2:6" ht="13.15" customHeight="1" x14ac:dyDescent="0.3">
      <c r="B9974" s="1172" t="s">
        <v>10699</v>
      </c>
      <c r="C9974" s="1207">
        <v>94283089.52925238</v>
      </c>
      <c r="D9974" s="1208">
        <v>4471561.2844027681</v>
      </c>
      <c r="E9974" s="1207">
        <v>273725543.30937457</v>
      </c>
      <c r="F9974" s="1211">
        <v>372480194.12302971</v>
      </c>
    </row>
    <row r="9975" spans="2:6" ht="13.15" customHeight="1" x14ac:dyDescent="0.3">
      <c r="B9975" s="1173" t="s">
        <v>10700</v>
      </c>
      <c r="C9975" s="1206">
        <v>43434859.805030204</v>
      </c>
      <c r="D9975" s="1206">
        <v>1276909.4532230638</v>
      </c>
      <c r="E9975" s="1206">
        <v>14929752.294808779</v>
      </c>
      <c r="F9975" s="1210">
        <v>59641521.553062052</v>
      </c>
    </row>
    <row r="9976" spans="2:6" ht="13.15" customHeight="1" x14ac:dyDescent="0.3">
      <c r="B9976" s="1172" t="s">
        <v>10701</v>
      </c>
      <c r="C9976" s="1207">
        <v>16197477.316167215</v>
      </c>
      <c r="D9976" s="1208">
        <v>830582.17608094378</v>
      </c>
      <c r="E9976" s="1207">
        <v>8862301.4748088997</v>
      </c>
      <c r="F9976" s="1211">
        <v>25890360.967057057</v>
      </c>
    </row>
    <row r="9977" spans="2:6" ht="13.15" customHeight="1" x14ac:dyDescent="0.3">
      <c r="B9977" s="1173" t="s">
        <v>10702</v>
      </c>
      <c r="C9977" s="1206">
        <v>14192915.416442435</v>
      </c>
      <c r="D9977" s="1206">
        <v>751989.06062744185</v>
      </c>
      <c r="E9977" s="1206">
        <v>8147034.1476174472</v>
      </c>
      <c r="F9977" s="1210">
        <v>23091938.624687325</v>
      </c>
    </row>
    <row r="9978" spans="2:6" ht="13.15" customHeight="1" x14ac:dyDescent="0.3">
      <c r="B9978" s="1172" t="s">
        <v>10703</v>
      </c>
      <c r="C9978" s="1207">
        <v>16758661.800049016</v>
      </c>
      <c r="D9978" s="1208">
        <v>352803.58057918656</v>
      </c>
      <c r="E9978" s="1207">
        <v>2577814.5033254381</v>
      </c>
      <c r="F9978" s="1211">
        <v>19689279.883953638</v>
      </c>
    </row>
    <row r="9979" spans="2:6" ht="13.15" customHeight="1" x14ac:dyDescent="0.3">
      <c r="B9979" s="1173" t="s">
        <v>10704</v>
      </c>
      <c r="C9979" s="1206">
        <v>29405657.331695866</v>
      </c>
      <c r="D9979" s="1206">
        <v>887602.64229716477</v>
      </c>
      <c r="E9979" s="1206">
        <v>4669738.1690782178</v>
      </c>
      <c r="F9979" s="1210">
        <v>34962998.143071249</v>
      </c>
    </row>
    <row r="9980" spans="2:6" ht="13.15" customHeight="1" x14ac:dyDescent="0.3">
      <c r="B9980" s="1172" t="s">
        <v>10705</v>
      </c>
      <c r="C9980" s="1207">
        <v>23191665.63790971</v>
      </c>
      <c r="D9980" s="1208">
        <v>657832.11604384519</v>
      </c>
      <c r="E9980" s="1207">
        <v>3946334.9995942493</v>
      </c>
      <c r="F9980" s="1211">
        <v>27795832.753547803</v>
      </c>
    </row>
    <row r="9981" spans="2:6" ht="13.15" customHeight="1" x14ac:dyDescent="0.3">
      <c r="B9981" s="1173" t="s">
        <v>10706</v>
      </c>
      <c r="C9981" s="1206">
        <v>21442845.475000184</v>
      </c>
      <c r="D9981" s="1206">
        <v>1165542.2346556471</v>
      </c>
      <c r="E9981" s="1206">
        <v>6702885.7131830724</v>
      </c>
      <c r="F9981" s="1210">
        <v>29311273.422838904</v>
      </c>
    </row>
    <row r="9982" spans="2:6" ht="13.15" customHeight="1" x14ac:dyDescent="0.3">
      <c r="B9982" s="1172" t="s">
        <v>10707</v>
      </c>
      <c r="C9982" s="1207">
        <v>18051161.149057578</v>
      </c>
      <c r="D9982" s="1208">
        <v>567812.39186191943</v>
      </c>
      <c r="E9982" s="1207">
        <v>3415312.4971847916</v>
      </c>
      <c r="F9982" s="1211">
        <v>22034286.038104288</v>
      </c>
    </row>
    <row r="9983" spans="2:6" ht="13.15" customHeight="1" x14ac:dyDescent="0.3">
      <c r="B9983" s="1173" t="s">
        <v>10708</v>
      </c>
      <c r="C9983" s="1206">
        <v>25003704.393529058</v>
      </c>
      <c r="D9983" s="1206">
        <v>782019.08898514579</v>
      </c>
      <c r="E9983" s="1206">
        <v>5412465.8407426495</v>
      </c>
      <c r="F9983" s="1210">
        <v>31198189.32325685</v>
      </c>
    </row>
    <row r="9984" spans="2:6" ht="13.15" customHeight="1" x14ac:dyDescent="0.3">
      <c r="B9984" s="1172" t="s">
        <v>10709</v>
      </c>
      <c r="C9984" s="1207">
        <v>17711036.927804634</v>
      </c>
      <c r="D9984" s="1208">
        <v>417591.88918221713</v>
      </c>
      <c r="E9984" s="1207">
        <v>2215217.6940415469</v>
      </c>
      <c r="F9984" s="1211">
        <v>20343846.511028398</v>
      </c>
    </row>
    <row r="9985" spans="2:6" ht="13.15" customHeight="1" x14ac:dyDescent="0.3">
      <c r="B9985" s="1173" t="s">
        <v>10710</v>
      </c>
      <c r="C9985" s="1206">
        <v>10690632.688566921</v>
      </c>
      <c r="D9985" s="1206">
        <v>271353.81294357846</v>
      </c>
      <c r="E9985" s="1206">
        <v>1663018.5007442341</v>
      </c>
      <c r="F9985" s="1210">
        <v>12625005.002254734</v>
      </c>
    </row>
    <row r="9986" spans="2:6" ht="13.15" customHeight="1" x14ac:dyDescent="0.3">
      <c r="B9986" s="1172" t="s">
        <v>10711</v>
      </c>
      <c r="C9986" s="1207">
        <v>19357178.080524605</v>
      </c>
      <c r="D9986" s="1208">
        <v>1231878.4828647445</v>
      </c>
      <c r="E9986" s="1207">
        <v>4952382.165826329</v>
      </c>
      <c r="F9986" s="1211">
        <v>25541438.729215678</v>
      </c>
    </row>
    <row r="9987" spans="2:6" ht="13.15" customHeight="1" x14ac:dyDescent="0.3">
      <c r="B9987" s="1173" t="s">
        <v>10712</v>
      </c>
      <c r="C9987" s="1206">
        <v>28600883.281087756</v>
      </c>
      <c r="D9987" s="1206">
        <v>880496.19228749233</v>
      </c>
      <c r="E9987" s="1206">
        <v>8655591.740110524</v>
      </c>
      <c r="F9987" s="1210">
        <v>38136971.213485777</v>
      </c>
    </row>
    <row r="9988" spans="2:6" ht="13.15" customHeight="1" x14ac:dyDescent="0.3">
      <c r="B9988" s="1172" t="s">
        <v>10713</v>
      </c>
      <c r="C9988" s="1207">
        <v>52012380.310493775</v>
      </c>
      <c r="D9988" s="1208">
        <v>2025042.7370135719</v>
      </c>
      <c r="E9988" s="1207">
        <v>6250045.3521894533</v>
      </c>
      <c r="F9988" s="1211">
        <v>60287468.399696797</v>
      </c>
    </row>
    <row r="9989" spans="2:6" ht="13.15" customHeight="1" x14ac:dyDescent="0.3">
      <c r="B9989" s="1173" t="s">
        <v>10714</v>
      </c>
      <c r="C9989" s="1206">
        <v>34012831.749004871</v>
      </c>
      <c r="D9989" s="1206">
        <v>1672562.816533837</v>
      </c>
      <c r="E9989" s="1206">
        <v>9882730.9963905681</v>
      </c>
      <c r="F9989" s="1210">
        <v>45568125.561929271</v>
      </c>
    </row>
    <row r="9990" spans="2:6" ht="13.15" customHeight="1" x14ac:dyDescent="0.3">
      <c r="B9990" s="1172" t="s">
        <v>10715</v>
      </c>
      <c r="C9990" s="1207">
        <v>13932121.653859893</v>
      </c>
      <c r="D9990" s="1208">
        <v>366819.47010321316</v>
      </c>
      <c r="E9990" s="1207">
        <v>2215773.3506537648</v>
      </c>
      <c r="F9990" s="1211">
        <v>16514714.47461687</v>
      </c>
    </row>
    <row r="9991" spans="2:6" ht="13.15" customHeight="1" x14ac:dyDescent="0.3">
      <c r="B9991" s="1173" t="s">
        <v>10716</v>
      </c>
      <c r="C9991" s="1206">
        <v>17906290.896649163</v>
      </c>
      <c r="D9991" s="1206">
        <v>784186.20443363907</v>
      </c>
      <c r="E9991" s="1206">
        <v>4131615.6099570896</v>
      </c>
      <c r="F9991" s="1210">
        <v>22822092.711039893</v>
      </c>
    </row>
    <row r="9992" spans="2:6" ht="13.15" customHeight="1" x14ac:dyDescent="0.3">
      <c r="B9992" s="1172" t="s">
        <v>10717</v>
      </c>
      <c r="C9992" s="1207">
        <v>32641821.188747637</v>
      </c>
      <c r="D9992" s="1208">
        <v>866156.64266401588</v>
      </c>
      <c r="E9992" s="1207">
        <v>6037270.831369753</v>
      </c>
      <c r="F9992" s="1211">
        <v>39545248.662781402</v>
      </c>
    </row>
    <row r="9993" spans="2:6" ht="13.15" customHeight="1" x14ac:dyDescent="0.3">
      <c r="B9993" s="1173" t="s">
        <v>10718</v>
      </c>
      <c r="C9993" s="1206">
        <v>61614642.799298652</v>
      </c>
      <c r="D9993" s="1206">
        <v>3775621.7096931944</v>
      </c>
      <c r="E9993" s="1206">
        <v>44494511.020084582</v>
      </c>
      <c r="F9993" s="1210">
        <v>109884775.52907643</v>
      </c>
    </row>
    <row r="9994" spans="2:6" ht="13.15" customHeight="1" x14ac:dyDescent="0.3">
      <c r="B9994" s="1172" t="s">
        <v>10719</v>
      </c>
      <c r="C9994" s="1207">
        <v>32247626.637660813</v>
      </c>
      <c r="D9994" s="1208">
        <v>1581361.0293800058</v>
      </c>
      <c r="E9994" s="1207">
        <v>17639751.332218464</v>
      </c>
      <c r="F9994" s="1211">
        <v>51468738.999259278</v>
      </c>
    </row>
    <row r="9995" spans="2:6" ht="13.15" customHeight="1" x14ac:dyDescent="0.3">
      <c r="B9995" s="1173" t="s">
        <v>10720</v>
      </c>
      <c r="C9995" s="1206">
        <v>42453537.935040295</v>
      </c>
      <c r="D9995" s="1206">
        <v>1335182.3433023745</v>
      </c>
      <c r="E9995" s="1206">
        <v>22316175.912296895</v>
      </c>
      <c r="F9995" s="1210">
        <v>66104896.19063957</v>
      </c>
    </row>
    <row r="9996" spans="2:6" ht="13.15" customHeight="1" x14ac:dyDescent="0.3">
      <c r="B9996" s="1172" t="s">
        <v>10721</v>
      </c>
      <c r="C9996" s="1207">
        <v>22141390.443257928</v>
      </c>
      <c r="D9996" s="1208">
        <v>803380.65554887208</v>
      </c>
      <c r="E9996" s="1207">
        <v>2431306.3765706839</v>
      </c>
      <c r="F9996" s="1211">
        <v>25376077.475377481</v>
      </c>
    </row>
    <row r="9997" spans="2:6" ht="13.15" customHeight="1" x14ac:dyDescent="0.3">
      <c r="B9997" s="1173" t="s">
        <v>10722</v>
      </c>
      <c r="C9997" s="1206">
        <v>15597651.662227362</v>
      </c>
      <c r="D9997" s="1206">
        <v>972978.54766088899</v>
      </c>
      <c r="E9997" s="1206">
        <v>5829949.1753889415</v>
      </c>
      <c r="F9997" s="1210">
        <v>22400579.385277193</v>
      </c>
    </row>
    <row r="9998" spans="2:6" ht="13.15" customHeight="1" x14ac:dyDescent="0.3">
      <c r="B9998" s="1172" t="s">
        <v>10723</v>
      </c>
      <c r="C9998" s="1207">
        <v>17089364.675952118</v>
      </c>
      <c r="D9998" s="1208">
        <v>588751.79307853768</v>
      </c>
      <c r="E9998" s="1207">
        <v>11696201.24944278</v>
      </c>
      <c r="F9998" s="1211">
        <v>29374317.718473434</v>
      </c>
    </row>
    <row r="9999" spans="2:6" ht="13.15" customHeight="1" x14ac:dyDescent="0.3">
      <c r="B9999" s="1173" t="s">
        <v>10724</v>
      </c>
      <c r="C9999" s="1206">
        <v>6776814.672511409</v>
      </c>
      <c r="D9999" s="1206">
        <v>313809.57468453038</v>
      </c>
      <c r="E9999" s="1206">
        <v>4548975.4653562205</v>
      </c>
      <c r="F9999" s="1210">
        <v>11639599.71255216</v>
      </c>
    </row>
    <row r="10000" spans="2:6" ht="13.15" customHeight="1" x14ac:dyDescent="0.3">
      <c r="B10000" s="1172" t="s">
        <v>10725</v>
      </c>
      <c r="C10000" s="1207">
        <v>46659144.574466944</v>
      </c>
      <c r="D10000" s="1208">
        <v>3434005.5108124027</v>
      </c>
      <c r="E10000" s="1207">
        <v>64302003.177183785</v>
      </c>
      <c r="F10000" s="1211">
        <v>114395153.26246312</v>
      </c>
    </row>
    <row r="10001" spans="2:6" ht="13.15" customHeight="1" x14ac:dyDescent="0.3">
      <c r="B10001" s="1173" t="s">
        <v>10726</v>
      </c>
      <c r="C10001" s="1206">
        <v>47505290.619872183</v>
      </c>
      <c r="D10001" s="1206">
        <v>2325610.391977109</v>
      </c>
      <c r="E10001" s="1206">
        <v>19577901.796034321</v>
      </c>
      <c r="F10001" s="1210">
        <v>69408802.80788362</v>
      </c>
    </row>
    <row r="10002" spans="2:6" ht="13.15" customHeight="1" x14ac:dyDescent="0.3">
      <c r="B10002" s="1172" t="s">
        <v>10727</v>
      </c>
      <c r="C10002" s="1207">
        <v>33889535.012035213</v>
      </c>
      <c r="D10002" s="1208">
        <v>1460213.6469378925</v>
      </c>
      <c r="E10002" s="1207">
        <v>10780355.673260715</v>
      </c>
      <c r="F10002" s="1211">
        <v>46130104.332233816</v>
      </c>
    </row>
    <row r="10003" spans="2:6" ht="13.15" customHeight="1" x14ac:dyDescent="0.3">
      <c r="B10003" s="1173" t="s">
        <v>10728</v>
      </c>
      <c r="C10003" s="1206">
        <v>11802761.063558968</v>
      </c>
      <c r="D10003" s="1206">
        <v>948436.66881560511</v>
      </c>
      <c r="E10003" s="1206">
        <v>2666966.5197746018</v>
      </c>
      <c r="F10003" s="1210">
        <v>15418164.252149176</v>
      </c>
    </row>
    <row r="10004" spans="2:6" ht="13.15" customHeight="1" x14ac:dyDescent="0.3">
      <c r="B10004" s="1172" t="s">
        <v>10729</v>
      </c>
      <c r="C10004" s="1207">
        <v>7541035.9757441282</v>
      </c>
      <c r="D10004" s="1208">
        <v>787971.62037938531</v>
      </c>
      <c r="E10004" s="1207">
        <v>14345078.059508512</v>
      </c>
      <c r="F10004" s="1211">
        <v>22674085.655632026</v>
      </c>
    </row>
    <row r="10005" spans="2:6" ht="13.15" customHeight="1" x14ac:dyDescent="0.3">
      <c r="B10005" s="1173" t="s">
        <v>10730</v>
      </c>
      <c r="C10005" s="1206">
        <v>6306703.1936780615</v>
      </c>
      <c r="D10005" s="1206">
        <v>192366.6764994408</v>
      </c>
      <c r="E10005" s="1206">
        <v>44511096.465803936</v>
      </c>
      <c r="F10005" s="1210">
        <v>51010166.335981436</v>
      </c>
    </row>
    <row r="10006" spans="2:6" ht="13.15" customHeight="1" x14ac:dyDescent="0.3">
      <c r="B10006" s="1172" t="s">
        <v>10731</v>
      </c>
      <c r="C10006" s="1207">
        <v>14463949.771796547</v>
      </c>
      <c r="D10006" s="1208">
        <v>90273.023390191171</v>
      </c>
      <c r="E10006" s="1207">
        <v>957828.52021629224</v>
      </c>
      <c r="F10006" s="1211">
        <v>15512051.315403029</v>
      </c>
    </row>
    <row r="10007" spans="2:6" ht="13.15" customHeight="1" x14ac:dyDescent="0.3">
      <c r="B10007" s="1173" t="s">
        <v>10732</v>
      </c>
      <c r="C10007" s="1206">
        <v>46048668.704044685</v>
      </c>
      <c r="D10007" s="1206">
        <v>2360171.6617271188</v>
      </c>
      <c r="E10007" s="1206">
        <v>13259687.158798702</v>
      </c>
      <c r="F10007" s="1210">
        <v>61668527.524570502</v>
      </c>
    </row>
    <row r="10008" spans="2:6" ht="13.15" customHeight="1" x14ac:dyDescent="0.3">
      <c r="B10008" s="1172" t="s">
        <v>10733</v>
      </c>
      <c r="C10008" s="1207">
        <v>26888383.087208033</v>
      </c>
      <c r="D10008" s="1208">
        <v>2058421.9437916758</v>
      </c>
      <c r="E10008" s="1207">
        <v>5007577.3893066281</v>
      </c>
      <c r="F10008" s="1211">
        <v>33954382.42030634</v>
      </c>
    </row>
    <row r="10009" spans="2:6" ht="13.15" customHeight="1" x14ac:dyDescent="0.3">
      <c r="B10009" s="1173" t="s">
        <v>10734</v>
      </c>
      <c r="C10009" s="1206">
        <v>40508371.473390609</v>
      </c>
      <c r="D10009" s="1206">
        <v>2532443.2677041609</v>
      </c>
      <c r="E10009" s="1206">
        <v>10981617.513305247</v>
      </c>
      <c r="F10009" s="1210">
        <v>54022432.254400015</v>
      </c>
    </row>
    <row r="10010" spans="2:6" ht="13.15" customHeight="1" x14ac:dyDescent="0.3">
      <c r="B10010" s="1172" t="s">
        <v>10735</v>
      </c>
      <c r="C10010" s="1207">
        <v>17943157.030626796</v>
      </c>
      <c r="D10010" s="1208">
        <v>1650286.5583847063</v>
      </c>
      <c r="E10010" s="1207">
        <v>10152380.056352058</v>
      </c>
      <c r="F10010" s="1211">
        <v>29745823.645363562</v>
      </c>
    </row>
    <row r="10011" spans="2:6" ht="13.15" customHeight="1" x14ac:dyDescent="0.3">
      <c r="B10011" s="1173" t="s">
        <v>10736</v>
      </c>
      <c r="C10011" s="1206">
        <v>14133793.060841255</v>
      </c>
      <c r="D10011" s="1206">
        <v>1482349.1833046535</v>
      </c>
      <c r="E10011" s="1206">
        <v>4867798.8815220669</v>
      </c>
      <c r="F10011" s="1210">
        <v>20483941.125667974</v>
      </c>
    </row>
    <row r="10012" spans="2:6" ht="13.15" customHeight="1" x14ac:dyDescent="0.3">
      <c r="B10012" s="1172" t="s">
        <v>10737</v>
      </c>
      <c r="C10012" s="1207">
        <v>14420802.740919014</v>
      </c>
      <c r="D10012" s="1208">
        <v>1439893.4215637012</v>
      </c>
      <c r="E10012" s="1207">
        <v>20700060.99381968</v>
      </c>
      <c r="F10012" s="1211">
        <v>36560757.156302392</v>
      </c>
    </row>
    <row r="10013" spans="2:6" ht="13.15" customHeight="1" x14ac:dyDescent="0.3">
      <c r="B10013" s="1173" t="s">
        <v>10738</v>
      </c>
      <c r="C10013" s="1206">
        <v>4014585.4489277168</v>
      </c>
      <c r="D10013" s="1206">
        <v>194055.33788787777</v>
      </c>
      <c r="E10013" s="1206">
        <v>2725557.422551787</v>
      </c>
      <c r="F10013" s="1210">
        <v>6934198.2093673814</v>
      </c>
    </row>
    <row r="10014" spans="2:6" ht="13.15" customHeight="1" x14ac:dyDescent="0.3">
      <c r="B10014" s="1172" t="s">
        <v>10739</v>
      </c>
      <c r="C10014" s="1207">
        <v>8212682.3203218905</v>
      </c>
      <c r="D10014" s="1208">
        <v>1104384.548037756</v>
      </c>
      <c r="E10014" s="1207">
        <v>19953999.382481936</v>
      </c>
      <c r="F10014" s="1211">
        <v>29271066.25084158</v>
      </c>
    </row>
    <row r="10015" spans="2:6" ht="13.15" customHeight="1" x14ac:dyDescent="0.3">
      <c r="B10015" s="1173" t="s">
        <v>10740</v>
      </c>
      <c r="C10015" s="1206">
        <v>14602948.751015931</v>
      </c>
      <c r="D10015" s="1206">
        <v>1378749.8071240475</v>
      </c>
      <c r="E10015" s="1206">
        <v>55277779.678666033</v>
      </c>
      <c r="F10015" s="1210">
        <v>71259478.236806005</v>
      </c>
    </row>
    <row r="10016" spans="2:6" ht="13.15" customHeight="1" x14ac:dyDescent="0.3">
      <c r="B10016" s="1172" t="s">
        <v>10741</v>
      </c>
      <c r="C10016" s="1207">
        <v>26339487.314652108</v>
      </c>
      <c r="D10016" s="1208">
        <v>1585132.3731475146</v>
      </c>
      <c r="E10016" s="1207">
        <v>11627154.06380846</v>
      </c>
      <c r="F10016" s="1211">
        <v>39551773.751608081</v>
      </c>
    </row>
    <row r="10017" spans="2:6" ht="13.15" customHeight="1" x14ac:dyDescent="0.3">
      <c r="B10017" s="1173" t="s">
        <v>10742</v>
      </c>
      <c r="C10017" s="1206">
        <v>56230412.202483237</v>
      </c>
      <c r="D10017" s="1206">
        <v>1988863.1667663099</v>
      </c>
      <c r="E10017" s="1206">
        <v>3468637.9993413128</v>
      </c>
      <c r="F10017" s="1210">
        <v>61687913.368590862</v>
      </c>
    </row>
    <row r="10018" spans="2:6" ht="13.15" customHeight="1" x14ac:dyDescent="0.3">
      <c r="B10018" s="1172" t="s">
        <v>10743</v>
      </c>
      <c r="C10018" s="1207">
        <v>31228892.468745451</v>
      </c>
      <c r="D10018" s="1208">
        <v>770479.90283082577</v>
      </c>
      <c r="E10018" s="1207">
        <v>10234577.400815699</v>
      </c>
      <c r="F10018" s="1211">
        <v>42233949.772391975</v>
      </c>
    </row>
    <row r="10019" spans="2:6" ht="13.15" customHeight="1" x14ac:dyDescent="0.3">
      <c r="B10019" s="1173" t="s">
        <v>10744</v>
      </c>
      <c r="C10019" s="1206">
        <v>69666206.460014567</v>
      </c>
      <c r="D10019" s="1206">
        <v>1654592.6449252202</v>
      </c>
      <c r="E10019" s="1206">
        <v>1692591.7804389361</v>
      </c>
      <c r="F10019" s="1210">
        <v>73013390.885378718</v>
      </c>
    </row>
    <row r="10020" spans="2:6" ht="13.15" customHeight="1" x14ac:dyDescent="0.3">
      <c r="B10020" s="1172" t="s">
        <v>10745</v>
      </c>
      <c r="C10020" s="1207">
        <v>19496859.765928771</v>
      </c>
      <c r="D10020" s="1208">
        <v>581743.84831652429</v>
      </c>
      <c r="E10020" s="1207">
        <v>4992759.8796474868</v>
      </c>
      <c r="F10020" s="1211">
        <v>25071363.493892781</v>
      </c>
    </row>
    <row r="10021" spans="2:6" ht="13.15" customHeight="1" x14ac:dyDescent="0.3">
      <c r="B10021" s="1173" t="s">
        <v>10746</v>
      </c>
      <c r="C10021" s="1206">
        <v>15296851.317217231</v>
      </c>
      <c r="D10021" s="1206">
        <v>2078291.8594622826</v>
      </c>
      <c r="E10021" s="1206">
        <v>10505861.306825137</v>
      </c>
      <c r="F10021" s="1210">
        <v>27881004.483504653</v>
      </c>
    </row>
    <row r="10022" spans="2:6" ht="13.15" customHeight="1" x14ac:dyDescent="0.3">
      <c r="B10022" s="1172" t="s">
        <v>10747</v>
      </c>
      <c r="C10022" s="1207">
        <v>97481977.628615662</v>
      </c>
      <c r="D10022" s="1208">
        <v>14005138.37985353</v>
      </c>
      <c r="E10022" s="1207">
        <v>912531440.17636538</v>
      </c>
      <c r="F10022" s="1211">
        <v>1024018556.1848346</v>
      </c>
    </row>
    <row r="10023" spans="2:6" ht="13.15" customHeight="1" x14ac:dyDescent="0.3">
      <c r="B10023" s="1173" t="s">
        <v>10748</v>
      </c>
      <c r="C10023" s="1206">
        <v>451518248.97358322</v>
      </c>
      <c r="D10023" s="1206">
        <v>15473316.879673537</v>
      </c>
      <c r="E10023" s="1206">
        <v>147867252.03733081</v>
      </c>
      <c r="F10023" s="1210">
        <v>614858817.89058757</v>
      </c>
    </row>
    <row r="10024" spans="2:6" ht="13.15" customHeight="1" x14ac:dyDescent="0.3">
      <c r="B10024" s="1172" t="s">
        <v>10749</v>
      </c>
      <c r="C10024" s="1207">
        <v>16724936.114521326</v>
      </c>
      <c r="D10024" s="1208">
        <v>311220.29388892715</v>
      </c>
      <c r="E10024" s="1207">
        <v>608197.03188414942</v>
      </c>
      <c r="F10024" s="1211">
        <v>17644353.440294404</v>
      </c>
    </row>
    <row r="10025" spans="2:6" ht="13.15" customHeight="1" x14ac:dyDescent="0.3">
      <c r="B10025" s="1173" t="s">
        <v>10750</v>
      </c>
      <c r="C10025" s="1206">
        <v>7755132.6352883307</v>
      </c>
      <c r="D10025" s="1206">
        <v>305675.85566355928</v>
      </c>
      <c r="E10025" s="1206">
        <v>180897.09708867711</v>
      </c>
      <c r="F10025" s="1210">
        <v>8241705.588040567</v>
      </c>
    </row>
    <row r="10026" spans="2:6" ht="13.15" customHeight="1" x14ac:dyDescent="0.3">
      <c r="B10026" s="1172" t="s">
        <v>10751</v>
      </c>
      <c r="C10026" s="1207">
        <v>5979277.3074618615</v>
      </c>
      <c r="D10026" s="1208">
        <v>163997.16517370034</v>
      </c>
      <c r="E10026" s="1207">
        <v>3848292.4773496003</v>
      </c>
      <c r="F10026" s="1211">
        <v>9991566.9499851614</v>
      </c>
    </row>
    <row r="10027" spans="2:6" ht="13.15" customHeight="1" x14ac:dyDescent="0.3">
      <c r="B10027" s="1173" t="s">
        <v>10752</v>
      </c>
      <c r="C10027" s="1206">
        <v>15433665.636645351</v>
      </c>
      <c r="D10027" s="1206">
        <v>470826.93945269159</v>
      </c>
      <c r="E10027" s="1206">
        <v>1512250.3399624764</v>
      </c>
      <c r="F10027" s="1210">
        <v>17416742.916060518</v>
      </c>
    </row>
    <row r="10028" spans="2:6" ht="13.15" customHeight="1" x14ac:dyDescent="0.3">
      <c r="B10028" s="1172" t="s">
        <v>10753</v>
      </c>
      <c r="C10028" s="1207">
        <v>14697571.828225201</v>
      </c>
      <c r="D10028" s="1208">
        <v>747978.48982990382</v>
      </c>
      <c r="E10028" s="1207">
        <v>3785997.1971576293</v>
      </c>
      <c r="F10028" s="1211">
        <v>19231547.515212733</v>
      </c>
    </row>
    <row r="10029" spans="2:6" ht="13.15" customHeight="1" x14ac:dyDescent="0.3">
      <c r="B10029" s="1173" t="s">
        <v>10754</v>
      </c>
      <c r="C10029" s="1206">
        <v>3645787.5679143923</v>
      </c>
      <c r="D10029" s="1206">
        <v>303185.08011561469</v>
      </c>
      <c r="E10029" s="1206">
        <v>484409.08660674398</v>
      </c>
      <c r="F10029" s="1210">
        <v>4433381.734636751</v>
      </c>
    </row>
    <row r="10030" spans="2:6" ht="13.15" customHeight="1" x14ac:dyDescent="0.3">
      <c r="B10030" s="1172" t="s">
        <v>10755</v>
      </c>
      <c r="C10030" s="1207">
        <v>7633610.9343990851</v>
      </c>
      <c r="D10030" s="1208">
        <v>361078.0213825276</v>
      </c>
      <c r="E10030" s="1207">
        <v>2583124.110953297</v>
      </c>
      <c r="F10030" s="1211">
        <v>10577813.06673491</v>
      </c>
    </row>
    <row r="10031" spans="2:6" ht="13.15" customHeight="1" x14ac:dyDescent="0.3">
      <c r="B10031" s="1173" t="s">
        <v>10756</v>
      </c>
      <c r="C10031" s="1206">
        <v>3819604.562557104</v>
      </c>
      <c r="D10031" s="1206">
        <v>319283.65201871342</v>
      </c>
      <c r="E10031" s="1206">
        <v>884790.54552144406</v>
      </c>
      <c r="F10031" s="1210">
        <v>5023678.7600972615</v>
      </c>
    </row>
    <row r="10032" spans="2:6" ht="13.15" customHeight="1" x14ac:dyDescent="0.3">
      <c r="B10032" s="1172" t="s">
        <v>10757</v>
      </c>
      <c r="C10032" s="1207">
        <v>17925133.587348849</v>
      </c>
      <c r="D10032" s="1208">
        <v>1455443.1785155581</v>
      </c>
      <c r="E10032" s="1207">
        <v>9619712.4895849358</v>
      </c>
      <c r="F10032" s="1211">
        <v>29000289.25544934</v>
      </c>
    </row>
    <row r="10033" spans="2:6" ht="13.15" customHeight="1" x14ac:dyDescent="0.3">
      <c r="B10033" s="1173" t="s">
        <v>10758</v>
      </c>
      <c r="C10033" s="1206">
        <v>4433220.8814293277</v>
      </c>
      <c r="D10033" s="1206">
        <v>357771.05949683854</v>
      </c>
      <c r="E10033" s="1206">
        <v>2515210.5250155684</v>
      </c>
      <c r="F10033" s="1210">
        <v>7306202.4659417346</v>
      </c>
    </row>
    <row r="10034" spans="2:6" ht="13.15" customHeight="1" x14ac:dyDescent="0.3">
      <c r="B10034" s="1172" t="s">
        <v>10759</v>
      </c>
      <c r="C10034" s="1207">
        <v>23749163.508393764</v>
      </c>
      <c r="D10034" s="1208">
        <v>1402011.1177497664</v>
      </c>
      <c r="E10034" s="1207">
        <v>6672880.2561233127</v>
      </c>
      <c r="F10034" s="1211">
        <v>31824054.882266842</v>
      </c>
    </row>
    <row r="10035" spans="2:6" ht="13.15" customHeight="1" x14ac:dyDescent="0.3">
      <c r="B10035" s="1173" t="s">
        <v>10760</v>
      </c>
      <c r="C10035" s="1206">
        <v>16793752.89794625</v>
      </c>
      <c r="D10035" s="1206">
        <v>1717748.5808527616</v>
      </c>
      <c r="E10035" s="1206">
        <v>7854947.0891812686</v>
      </c>
      <c r="F10035" s="1210">
        <v>26366448.567980282</v>
      </c>
    </row>
    <row r="10036" spans="2:6" ht="13.15" customHeight="1" x14ac:dyDescent="0.3">
      <c r="B10036" s="1172" t="s">
        <v>10761</v>
      </c>
      <c r="C10036" s="1207">
        <v>181486379.38119197</v>
      </c>
      <c r="D10036" s="1208">
        <v>11294119.17032215</v>
      </c>
      <c r="E10036" s="1207">
        <v>213233329.58211669</v>
      </c>
      <c r="F10036" s="1211">
        <v>406013828.13363081</v>
      </c>
    </row>
    <row r="10037" spans="2:6" ht="13.15" customHeight="1" x14ac:dyDescent="0.3">
      <c r="B10037" s="1173" t="s">
        <v>10762</v>
      </c>
      <c r="C10037" s="1206">
        <v>8979224.8245828357</v>
      </c>
      <c r="D10037" s="1206">
        <v>352128.11602381174</v>
      </c>
      <c r="E10037" s="1206">
        <v>1853485.2394877726</v>
      </c>
      <c r="F10037" s="1210">
        <v>11184838.180094421</v>
      </c>
    </row>
    <row r="10038" spans="2:6" ht="13.15" customHeight="1" x14ac:dyDescent="0.3">
      <c r="B10038" s="1172" t="s">
        <v>10763</v>
      </c>
      <c r="C10038" s="1207">
        <v>5329341.0195598155</v>
      </c>
      <c r="D10038" s="1208">
        <v>311698.74794898432</v>
      </c>
      <c r="E10038" s="1207">
        <v>1374138.8020145684</v>
      </c>
      <c r="F10038" s="1211">
        <v>7015178.569523368</v>
      </c>
    </row>
    <row r="10039" spans="2:6" ht="13.15" customHeight="1" x14ac:dyDescent="0.3">
      <c r="B10039" s="1173" t="s">
        <v>10764</v>
      </c>
      <c r="C10039" s="1206">
        <v>45742133.627082452</v>
      </c>
      <c r="D10039" s="1206">
        <v>2028040.1109780481</v>
      </c>
      <c r="E10039" s="1206">
        <v>17876399.309399657</v>
      </c>
      <c r="F10039" s="1210">
        <v>65646573.047460154</v>
      </c>
    </row>
    <row r="10040" spans="2:6" ht="13.15" customHeight="1" x14ac:dyDescent="0.3">
      <c r="B10040" s="1172" t="s">
        <v>10765</v>
      </c>
      <c r="C10040" s="1207">
        <v>14297915.62766022</v>
      </c>
      <c r="D10040" s="1208">
        <v>1027254.9391208994</v>
      </c>
      <c r="E10040" s="1207">
        <v>6637503.4518121136</v>
      </c>
      <c r="F10040" s="1211">
        <v>21962674.018593233</v>
      </c>
    </row>
    <row r="10041" spans="2:6" ht="13.15" customHeight="1" x14ac:dyDescent="0.3">
      <c r="B10041" s="1173" t="s">
        <v>10766</v>
      </c>
      <c r="C10041" s="1206">
        <v>9268419.1644518562</v>
      </c>
      <c r="D10041" s="1206">
        <v>413876.83412765566</v>
      </c>
      <c r="E10041" s="1206">
        <v>3329185.7222910351</v>
      </c>
      <c r="F10041" s="1210">
        <v>13011481.720870547</v>
      </c>
    </row>
    <row r="10042" spans="2:6" ht="13.15" customHeight="1" x14ac:dyDescent="0.3">
      <c r="B10042" s="1172" t="s">
        <v>10767</v>
      </c>
      <c r="C10042" s="1207">
        <v>34364698.516635872</v>
      </c>
      <c r="D10042" s="1208">
        <v>1557466.4707336228</v>
      </c>
      <c r="E10042" s="1207">
        <v>3715120.1092880722</v>
      </c>
      <c r="F10042" s="1211">
        <v>39637285.096657567</v>
      </c>
    </row>
    <row r="10043" spans="2:6" ht="13.15" customHeight="1" x14ac:dyDescent="0.3">
      <c r="B10043" s="1173" t="s">
        <v>10768</v>
      </c>
      <c r="C10043" s="1206">
        <v>23496835.302502383</v>
      </c>
      <c r="D10043" s="1206">
        <v>1030857.416749565</v>
      </c>
      <c r="E10043" s="1206">
        <v>16802932.474218495</v>
      </c>
      <c r="F10043" s="1210">
        <v>41330625.193470448</v>
      </c>
    </row>
    <row r="10044" spans="2:6" ht="13.15" customHeight="1" x14ac:dyDescent="0.3">
      <c r="B10044" s="1172" t="s">
        <v>10769</v>
      </c>
      <c r="C10044" s="1207">
        <v>39248505.480014086</v>
      </c>
      <c r="D10044" s="1208">
        <v>2449164.116897746</v>
      </c>
      <c r="E10044" s="1207">
        <v>8066528.7791890828</v>
      </c>
      <c r="F10044" s="1211">
        <v>49764198.376100913</v>
      </c>
    </row>
    <row r="10045" spans="2:6" ht="13.15" customHeight="1" x14ac:dyDescent="0.3">
      <c r="B10045" s="1173" t="s">
        <v>10770</v>
      </c>
      <c r="C10045" s="1206">
        <v>50876084.136560798</v>
      </c>
      <c r="D10045" s="1206">
        <v>3755357.7730319505</v>
      </c>
      <c r="E10045" s="1206">
        <v>33458245.508457787</v>
      </c>
      <c r="F10045" s="1210">
        <v>88089687.418050528</v>
      </c>
    </row>
    <row r="10046" spans="2:6" ht="13.15" customHeight="1" x14ac:dyDescent="0.3">
      <c r="B10046" s="1172" t="s">
        <v>10771</v>
      </c>
      <c r="C10046" s="1207">
        <v>16848915.557675749</v>
      </c>
      <c r="D10046" s="1208">
        <v>1313623.7662433295</v>
      </c>
      <c r="E10046" s="1207">
        <v>9890378.9993585721</v>
      </c>
      <c r="F10046" s="1211">
        <v>28052918.323277652</v>
      </c>
    </row>
    <row r="10047" spans="2:6" ht="13.15" customHeight="1" x14ac:dyDescent="0.3">
      <c r="B10047" s="1173" t="s">
        <v>10772</v>
      </c>
      <c r="C10047" s="1206">
        <v>14505867.931541488</v>
      </c>
      <c r="D10047" s="1206">
        <v>1244937.4642686574</v>
      </c>
      <c r="E10047" s="1206">
        <v>4210518.8488920126</v>
      </c>
      <c r="F10047" s="1210">
        <v>19961324.24470216</v>
      </c>
    </row>
    <row r="10048" spans="2:6" ht="13.15" customHeight="1" x14ac:dyDescent="0.3">
      <c r="B10048" s="1172" t="s">
        <v>10773</v>
      </c>
      <c r="C10048" s="1207">
        <v>14145399.065982362</v>
      </c>
      <c r="D10048" s="1208">
        <v>1328540.2751745223</v>
      </c>
      <c r="E10048" s="1207">
        <v>14007856.2355159</v>
      </c>
      <c r="F10048" s="1211">
        <v>29481795.576672785</v>
      </c>
    </row>
    <row r="10049" spans="2:6" ht="13.15" customHeight="1" x14ac:dyDescent="0.3">
      <c r="B10049" s="1173" t="s">
        <v>10774</v>
      </c>
      <c r="C10049" s="1206">
        <v>83013248.913525656</v>
      </c>
      <c r="D10049" s="1206">
        <v>6340895.369224214</v>
      </c>
      <c r="E10049" s="1206">
        <v>48805720.174833097</v>
      </c>
      <c r="F10049" s="1210">
        <v>138159864.45758298</v>
      </c>
    </row>
    <row r="10050" spans="2:6" ht="13.15" customHeight="1" x14ac:dyDescent="0.3">
      <c r="B10050" s="1172" t="s">
        <v>10775</v>
      </c>
      <c r="C10050" s="1207">
        <v>52554175.938728072</v>
      </c>
      <c r="D10050" s="1208">
        <v>1688309.5839810111</v>
      </c>
      <c r="E10050" s="1207">
        <v>12330132.826285496</v>
      </c>
      <c r="F10050" s="1211">
        <v>66572618.348994583</v>
      </c>
    </row>
    <row r="10051" spans="2:6" ht="13.15" customHeight="1" x14ac:dyDescent="0.3">
      <c r="B10051" s="1173" t="s">
        <v>10776</v>
      </c>
      <c r="C10051" s="1206">
        <v>91288330.579135627</v>
      </c>
      <c r="D10051" s="1206">
        <v>1689562.0078441021</v>
      </c>
      <c r="E10051" s="1206">
        <v>11407725.713991271</v>
      </c>
      <c r="F10051" s="1210">
        <v>104385618.300971</v>
      </c>
    </row>
    <row r="10052" spans="2:6" ht="13.15" customHeight="1" x14ac:dyDescent="0.3">
      <c r="B10052" s="1172" t="s">
        <v>10777</v>
      </c>
      <c r="C10052" s="1207">
        <v>21535830.057366002</v>
      </c>
      <c r="D10052" s="1208">
        <v>287958.98326320818</v>
      </c>
      <c r="E10052" s="1207">
        <v>4667700.7615000857</v>
      </c>
      <c r="F10052" s="1211">
        <v>26491489.802129298</v>
      </c>
    </row>
    <row r="10053" spans="2:6" ht="13.15" customHeight="1" x14ac:dyDescent="0.3">
      <c r="B10053" s="1173" t="s">
        <v>10778</v>
      </c>
      <c r="C10053" s="1206">
        <v>7631289.733370861</v>
      </c>
      <c r="D10053" s="1206">
        <v>264022.20808211481</v>
      </c>
      <c r="E10053" s="1206">
        <v>3163771.0912082829</v>
      </c>
      <c r="F10053" s="1210">
        <v>11059083.032661259</v>
      </c>
    </row>
    <row r="10054" spans="2:6" ht="13.15" customHeight="1" x14ac:dyDescent="0.3">
      <c r="B10054" s="1172" t="s">
        <v>10779</v>
      </c>
      <c r="C10054" s="1207">
        <v>192392064.51796168</v>
      </c>
      <c r="D10054" s="1208">
        <v>11290080.455168145</v>
      </c>
      <c r="E10054" s="1207">
        <v>79356467.126890481</v>
      </c>
      <c r="F10054" s="1211">
        <v>283038612.10002029</v>
      </c>
    </row>
    <row r="10055" spans="2:6" ht="13.15" customHeight="1" x14ac:dyDescent="0.3">
      <c r="B10055" s="1173" t="s">
        <v>10780</v>
      </c>
      <c r="C10055" s="1206">
        <v>48860462.396642737</v>
      </c>
      <c r="D10055" s="1206">
        <v>3712775.3616868653</v>
      </c>
      <c r="E10055" s="1206">
        <v>15353409.591813041</v>
      </c>
      <c r="F10055" s="1210">
        <v>67926647.350142643</v>
      </c>
    </row>
    <row r="10056" spans="2:6" ht="13.15" customHeight="1" x14ac:dyDescent="0.3">
      <c r="B10056" s="1172" t="s">
        <v>10781</v>
      </c>
      <c r="C10056" s="1207">
        <v>9591475.7310855184</v>
      </c>
      <c r="D10056" s="1208">
        <v>664417.89545874926</v>
      </c>
      <c r="E10056" s="1207">
        <v>2566454.412586764</v>
      </c>
      <c r="F10056" s="1211">
        <v>12822348.03913103</v>
      </c>
    </row>
    <row r="10057" spans="2:6" ht="13.15" customHeight="1" x14ac:dyDescent="0.3">
      <c r="B10057" s="1173" t="s">
        <v>10782</v>
      </c>
      <c r="C10057" s="1206">
        <v>28088444.018798597</v>
      </c>
      <c r="D10057" s="1206">
        <v>1546053.9341834367</v>
      </c>
      <c r="E10057" s="1206">
        <v>9349725.1156706754</v>
      </c>
      <c r="F10057" s="1210">
        <v>38984223.068652712</v>
      </c>
    </row>
    <row r="10058" spans="2:6" ht="13.15" customHeight="1" x14ac:dyDescent="0.3">
      <c r="B10058" s="1172" t="s">
        <v>10783</v>
      </c>
      <c r="C10058" s="1207">
        <v>25073750.048086561</v>
      </c>
      <c r="D10058" s="1208">
        <v>738704.92437173752</v>
      </c>
      <c r="E10058" s="1207">
        <v>2763712.5099240751</v>
      </c>
      <c r="F10058" s="1211">
        <v>28576167.482382376</v>
      </c>
    </row>
    <row r="10059" spans="2:6" ht="13.15" customHeight="1" x14ac:dyDescent="0.3">
      <c r="B10059" s="1173" t="s">
        <v>10784</v>
      </c>
      <c r="C10059" s="1206">
        <v>12344283.609319367</v>
      </c>
      <c r="D10059" s="1206">
        <v>308251.06428092549</v>
      </c>
      <c r="E10059" s="1206">
        <v>801195.09519445815</v>
      </c>
      <c r="F10059" s="1210">
        <v>13453729.768794751</v>
      </c>
    </row>
    <row r="10060" spans="2:6" ht="13.15" customHeight="1" x14ac:dyDescent="0.3">
      <c r="B10060" s="1172" t="s">
        <v>10785</v>
      </c>
      <c r="C10060" s="1207">
        <v>17725510.298921786</v>
      </c>
      <c r="D10060" s="1208">
        <v>871813.65831527906</v>
      </c>
      <c r="E10060" s="1207">
        <v>9369234.8367218748</v>
      </c>
      <c r="F10060" s="1211">
        <v>27966558.79395894</v>
      </c>
    </row>
    <row r="10061" spans="2:6" ht="13.15" customHeight="1" x14ac:dyDescent="0.3">
      <c r="B10061" s="1173" t="s">
        <v>10786</v>
      </c>
      <c r="C10061" s="1206">
        <v>34245361.475537896</v>
      </c>
      <c r="D10061" s="1206">
        <v>2359862.0738059059</v>
      </c>
      <c r="E10061" s="1206">
        <v>9665893.7280225921</v>
      </c>
      <c r="F10061" s="1210">
        <v>46271117.277366392</v>
      </c>
    </row>
    <row r="10062" spans="2:6" ht="13.15" customHeight="1" x14ac:dyDescent="0.3">
      <c r="B10062" s="1172" t="s">
        <v>10787</v>
      </c>
      <c r="C10062" s="1207">
        <v>26248687.392077558</v>
      </c>
      <c r="D10062" s="1208">
        <v>2955424.8011511373</v>
      </c>
      <c r="E10062" s="1207">
        <v>24526003.72743341</v>
      </c>
      <c r="F10062" s="1211">
        <v>53730115.920662105</v>
      </c>
    </row>
    <row r="10063" spans="2:6" ht="13.15" customHeight="1" x14ac:dyDescent="0.3">
      <c r="B10063" s="1173" t="s">
        <v>10788</v>
      </c>
      <c r="C10063" s="1206">
        <v>13289285.510279464</v>
      </c>
      <c r="D10063" s="1206">
        <v>1273912.0792585872</v>
      </c>
      <c r="E10063" s="1206">
        <v>2982949.9132557791</v>
      </c>
      <c r="F10063" s="1210">
        <v>17546147.50279383</v>
      </c>
    </row>
    <row r="10064" spans="2:6" ht="13.15" customHeight="1" x14ac:dyDescent="0.3">
      <c r="B10064" s="1172" t="s">
        <v>10789</v>
      </c>
      <c r="C10064" s="1207">
        <v>23773740.931045525</v>
      </c>
      <c r="D10064" s="1208">
        <v>1615359.4120005358</v>
      </c>
      <c r="E10064" s="1207">
        <v>10170923.848904971</v>
      </c>
      <c r="F10064" s="1211">
        <v>35560024.191951036</v>
      </c>
    </row>
    <row r="10065" spans="2:6" ht="13.15" customHeight="1" x14ac:dyDescent="0.3">
      <c r="B10065" s="1173" t="s">
        <v>10790</v>
      </c>
      <c r="C10065" s="1206">
        <v>22693426.664263796</v>
      </c>
      <c r="D10065" s="1206">
        <v>784946.10205843602</v>
      </c>
      <c r="E10065" s="1206">
        <v>1404946.8741808652</v>
      </c>
      <c r="F10065" s="1210">
        <v>24883319.640503097</v>
      </c>
    </row>
    <row r="10066" spans="2:6" ht="13.15" customHeight="1" x14ac:dyDescent="0.3">
      <c r="B10066" s="1172" t="s">
        <v>10791</v>
      </c>
      <c r="C10066" s="1207">
        <v>214045593.1215823</v>
      </c>
      <c r="D10066" s="1208">
        <v>8314659.0887422515</v>
      </c>
      <c r="E10066" s="1207">
        <v>87048010.533951163</v>
      </c>
      <c r="F10066" s="1211">
        <v>309408262.74427569</v>
      </c>
    </row>
    <row r="10067" spans="2:6" ht="13.15" customHeight="1" x14ac:dyDescent="0.3">
      <c r="B10067" s="1173" t="s">
        <v>10792</v>
      </c>
      <c r="C10067" s="1206">
        <v>19790150.342906415</v>
      </c>
      <c r="D10067" s="1206">
        <v>554767.48263624439</v>
      </c>
      <c r="E10067" s="1206">
        <v>11146348.161841493</v>
      </c>
      <c r="F10067" s="1210">
        <v>31491265.987384152</v>
      </c>
    </row>
    <row r="10068" spans="2:6" ht="13.15" customHeight="1" x14ac:dyDescent="0.3">
      <c r="B10068" s="1172" t="s">
        <v>10793</v>
      </c>
      <c r="C10068" s="1207">
        <v>31998985.045167193</v>
      </c>
      <c r="D10068" s="1208">
        <v>2844099.7991184336</v>
      </c>
      <c r="E10068" s="1207">
        <v>15007431.567680907</v>
      </c>
      <c r="F10068" s="1211">
        <v>49850516.411966532</v>
      </c>
    </row>
    <row r="10069" spans="2:6" ht="13.15" customHeight="1" x14ac:dyDescent="0.3">
      <c r="B10069" s="1173" t="s">
        <v>10794</v>
      </c>
      <c r="C10069" s="1206">
        <v>27992182.446745895</v>
      </c>
      <c r="D10069" s="1206">
        <v>791869.61375102727</v>
      </c>
      <c r="E10069" s="1206">
        <v>22182429.355969559</v>
      </c>
      <c r="F10069" s="1210">
        <v>50966481.416466482</v>
      </c>
    </row>
    <row r="10070" spans="2:6" ht="13.15" customHeight="1" x14ac:dyDescent="0.3">
      <c r="B10070" s="1172" t="s">
        <v>10795</v>
      </c>
      <c r="C10070" s="1207">
        <v>26970307.829380568</v>
      </c>
      <c r="D10070" s="1208">
        <v>1184835.1910185392</v>
      </c>
      <c r="E10070" s="1207">
        <v>4864534.0312794326</v>
      </c>
      <c r="F10070" s="1211">
        <v>33019677.051678542</v>
      </c>
    </row>
    <row r="10071" spans="2:6" ht="13.15" customHeight="1" x14ac:dyDescent="0.3">
      <c r="B10071" s="1173" t="s">
        <v>10796</v>
      </c>
      <c r="C10071" s="1206">
        <v>23356743.993387368</v>
      </c>
      <c r="D10071" s="1206">
        <v>259096.9456991737</v>
      </c>
      <c r="E10071" s="1206">
        <v>4235827.5363116181</v>
      </c>
      <c r="F10071" s="1210">
        <v>27851668.475398161</v>
      </c>
    </row>
    <row r="10072" spans="2:6" ht="13.15" customHeight="1" x14ac:dyDescent="0.3">
      <c r="B10072" s="1172" t="s">
        <v>10797</v>
      </c>
      <c r="C10072" s="1207">
        <v>27790920.663475364</v>
      </c>
      <c r="D10072" s="1208">
        <v>549912.58114448807</v>
      </c>
      <c r="E10072" s="1207">
        <v>9245122.7056161296</v>
      </c>
      <c r="F10072" s="1211">
        <v>37585955.950235985</v>
      </c>
    </row>
    <row r="10073" spans="2:6" ht="13.15" customHeight="1" x14ac:dyDescent="0.3">
      <c r="B10073" s="1173" t="s">
        <v>10798</v>
      </c>
      <c r="C10073" s="1206">
        <v>158842790.26841635</v>
      </c>
      <c r="D10073" s="1206">
        <v>2844930.0576344165</v>
      </c>
      <c r="E10073" s="1206">
        <v>39565993.26084502</v>
      </c>
      <c r="F10073" s="1210">
        <v>201253713.58689576</v>
      </c>
    </row>
    <row r="10074" spans="2:6" ht="13.15" customHeight="1" x14ac:dyDescent="0.3">
      <c r="B10074" s="1172" t="s">
        <v>10799</v>
      </c>
      <c r="C10074" s="1207">
        <v>61709265.876507893</v>
      </c>
      <c r="D10074" s="1208">
        <v>1932616.6703531235</v>
      </c>
      <c r="E10074" s="1207">
        <v>26615035.73107807</v>
      </c>
      <c r="F10074" s="1211">
        <v>90256918.277939081</v>
      </c>
    </row>
    <row r="10075" spans="2:6" ht="13.15" customHeight="1" x14ac:dyDescent="0.3">
      <c r="B10075" s="1173" t="s">
        <v>10800</v>
      </c>
      <c r="C10075" s="1206">
        <v>57008833.794359177</v>
      </c>
      <c r="D10075" s="1206">
        <v>912144.52114244807</v>
      </c>
      <c r="E10075" s="1206">
        <v>50878328.351848066</v>
      </c>
      <c r="F10075" s="1210">
        <v>108799306.6673497</v>
      </c>
    </row>
    <row r="10076" spans="2:6" ht="13.15" customHeight="1" x14ac:dyDescent="0.3">
      <c r="B10076" s="1172" t="s">
        <v>10801</v>
      </c>
      <c r="C10076" s="1207">
        <v>25749629.171009909</v>
      </c>
      <c r="D10076" s="1208">
        <v>976088.49905126006</v>
      </c>
      <c r="E10076" s="1207">
        <v>4335912.0243824916</v>
      </c>
      <c r="F10076" s="1211">
        <v>31061629.694443662</v>
      </c>
    </row>
    <row r="10077" spans="2:6" ht="13.15" customHeight="1" x14ac:dyDescent="0.3">
      <c r="B10077" s="1173" t="s">
        <v>10802</v>
      </c>
      <c r="C10077" s="1206">
        <v>9735117.1123613454</v>
      </c>
      <c r="D10077" s="1206">
        <v>31507.607072585819</v>
      </c>
      <c r="E10077" s="1206">
        <v>740.87548295703925</v>
      </c>
      <c r="F10077" s="1210">
        <v>9767365.5949168894</v>
      </c>
    </row>
    <row r="10078" spans="2:6" ht="13.15" customHeight="1" x14ac:dyDescent="0.3">
      <c r="B10078" s="1172" t="s">
        <v>10803</v>
      </c>
      <c r="C10078" s="1207">
        <v>2154893.8016113611</v>
      </c>
      <c r="D10078" s="1208">
        <v>87416.371208085373</v>
      </c>
      <c r="E10078" s="1207">
        <v>1501569.3850831792</v>
      </c>
      <c r="F10078" s="1211">
        <v>3743879.5579026258</v>
      </c>
    </row>
    <row r="10079" spans="2:6" ht="13.15" customHeight="1" x14ac:dyDescent="0.3">
      <c r="B10079" s="1173" t="s">
        <v>10804</v>
      </c>
      <c r="C10079" s="1206">
        <v>31452137.391165573</v>
      </c>
      <c r="D10079" s="1206">
        <v>737255.49001332908</v>
      </c>
      <c r="E10079" s="1206">
        <v>8463020.6418182552</v>
      </c>
      <c r="F10079" s="1210">
        <v>40652413.522997156</v>
      </c>
    </row>
    <row r="10080" spans="2:6" ht="13.15" customHeight="1" x14ac:dyDescent="0.3">
      <c r="B10080" s="1172" t="s">
        <v>10805</v>
      </c>
      <c r="C10080" s="1207">
        <v>65271490.207406327</v>
      </c>
      <c r="D10080" s="1208">
        <v>238678.21507732378</v>
      </c>
      <c r="E10080" s="1207">
        <v>10258002.125788586</v>
      </c>
      <c r="F10080" s="1211">
        <v>75768170.548272237</v>
      </c>
    </row>
    <row r="10081" spans="2:6" ht="13.15" customHeight="1" x14ac:dyDescent="0.3">
      <c r="B10081" s="1173" t="s">
        <v>10806</v>
      </c>
      <c r="C10081" s="1206">
        <v>149008271.13555241</v>
      </c>
      <c r="D10081" s="1206">
        <v>939880.7844475254</v>
      </c>
      <c r="E10081" s="1206">
        <v>15945616.061190035</v>
      </c>
      <c r="F10081" s="1210">
        <v>165893767.98118997</v>
      </c>
    </row>
    <row r="10082" spans="2:6" ht="13.15" customHeight="1" x14ac:dyDescent="0.3">
      <c r="B10082" s="1172" t="s">
        <v>10807</v>
      </c>
      <c r="C10082" s="1207">
        <v>15163587.069949917</v>
      </c>
      <c r="D10082" s="1208">
        <v>440149.59089608717</v>
      </c>
      <c r="E10082" s="1207">
        <v>7546372.4505296629</v>
      </c>
      <c r="F10082" s="1211">
        <v>23150109.111375667</v>
      </c>
    </row>
    <row r="10083" spans="2:6" ht="13.15" customHeight="1" x14ac:dyDescent="0.3">
      <c r="B10083" s="1173" t="s">
        <v>10808</v>
      </c>
      <c r="C10083" s="1206">
        <v>12763874.830479665</v>
      </c>
      <c r="D10083" s="1206">
        <v>710250.97997657536</v>
      </c>
      <c r="E10083" s="1206">
        <v>7447959.490543534</v>
      </c>
      <c r="F10083" s="1210">
        <v>20922085.300999776</v>
      </c>
    </row>
    <row r="10084" spans="2:6" ht="13.15" customHeight="1" x14ac:dyDescent="0.3">
      <c r="B10084" s="1172" t="s">
        <v>10809</v>
      </c>
      <c r="C10084" s="1207">
        <v>9051318.5976946596</v>
      </c>
      <c r="D10084" s="1208">
        <v>502615.99009001686</v>
      </c>
      <c r="E10084" s="1207">
        <v>221213.07128625593</v>
      </c>
      <c r="F10084" s="1211">
        <v>9775147.6590709314</v>
      </c>
    </row>
    <row r="10085" spans="2:6" ht="13.15" customHeight="1" x14ac:dyDescent="0.3">
      <c r="B10085" s="1173" t="s">
        <v>10810</v>
      </c>
      <c r="C10085" s="1206">
        <v>57844739.246992856</v>
      </c>
      <c r="D10085" s="1206">
        <v>3250068.0690769092</v>
      </c>
      <c r="E10085" s="1206">
        <v>98852978.972701713</v>
      </c>
      <c r="F10085" s="1210">
        <v>159947786.28877148</v>
      </c>
    </row>
    <row r="10086" spans="2:6" ht="13.15" customHeight="1" x14ac:dyDescent="0.3">
      <c r="B10086" s="1172" t="s">
        <v>10811</v>
      </c>
      <c r="C10086" s="1207">
        <v>43836017.959201671</v>
      </c>
      <c r="D10086" s="1208">
        <v>389728.97627300769</v>
      </c>
      <c r="E10086" s="1207">
        <v>10442763.411526626</v>
      </c>
      <c r="F10086" s="1211">
        <v>54668510.347001307</v>
      </c>
    </row>
    <row r="10087" spans="2:6" ht="13.15" customHeight="1" x14ac:dyDescent="0.3">
      <c r="B10087" s="1173" t="s">
        <v>10812</v>
      </c>
      <c r="C10087" s="1206">
        <v>104419501.3370221</v>
      </c>
      <c r="D10087" s="1206">
        <v>4730658.2301019412</v>
      </c>
      <c r="E10087" s="1206">
        <v>31731954.832951613</v>
      </c>
      <c r="F10087" s="1210">
        <v>140882114.40007564</v>
      </c>
    </row>
    <row r="10088" spans="2:6" ht="13.15" customHeight="1" x14ac:dyDescent="0.3">
      <c r="B10088" s="1172" t="s">
        <v>10813</v>
      </c>
      <c r="C10088" s="1207">
        <v>39191431.242967233</v>
      </c>
      <c r="D10088" s="1208">
        <v>1972609.8009026065</v>
      </c>
      <c r="E10088" s="1207">
        <v>22935899.722136859</v>
      </c>
      <c r="F10088" s="1211">
        <v>64099940.766006693</v>
      </c>
    </row>
    <row r="10089" spans="2:6" ht="13.15" customHeight="1" x14ac:dyDescent="0.3">
      <c r="B10089" s="1173" t="s">
        <v>10814</v>
      </c>
      <c r="C10089" s="1206">
        <v>6234199.7968553724</v>
      </c>
      <c r="D10089" s="1206">
        <v>85178.894868406453</v>
      </c>
      <c r="E10089" s="1206">
        <v>308.69811789876633</v>
      </c>
      <c r="F10089" s="1210">
        <v>6319687.3898416776</v>
      </c>
    </row>
    <row r="10090" spans="2:6" ht="13.15" customHeight="1" x14ac:dyDescent="0.3">
      <c r="B10090" s="1172" t="s">
        <v>10815</v>
      </c>
      <c r="C10090" s="1207">
        <v>41425928.585722893</v>
      </c>
      <c r="D10090" s="1208">
        <v>1626729.7320160151</v>
      </c>
      <c r="E10090" s="1207">
        <v>6408634.667201967</v>
      </c>
      <c r="F10090" s="1211">
        <v>49461292.984940872</v>
      </c>
    </row>
    <row r="10091" spans="2:6" ht="13.15" customHeight="1" x14ac:dyDescent="0.3">
      <c r="B10091" s="1173" t="s">
        <v>10816</v>
      </c>
      <c r="C10091" s="1206">
        <v>29656210.501506854</v>
      </c>
      <c r="D10091" s="1206">
        <v>604878.50933811069</v>
      </c>
      <c r="E10091" s="1206">
        <v>2514346.1702854517</v>
      </c>
      <c r="F10091" s="1210">
        <v>32775435.181130417</v>
      </c>
    </row>
    <row r="10092" spans="2:6" ht="13.15" customHeight="1" x14ac:dyDescent="0.3">
      <c r="B10092" s="1172" t="s">
        <v>10817</v>
      </c>
      <c r="C10092" s="1207">
        <v>10437212.1527799</v>
      </c>
      <c r="D10092" s="1208">
        <v>525272.19705154572</v>
      </c>
      <c r="E10092" s="1207">
        <v>35528869.004075557</v>
      </c>
      <c r="F10092" s="1211">
        <v>46491353.353907004</v>
      </c>
    </row>
    <row r="10093" spans="2:6" ht="13.15" customHeight="1" x14ac:dyDescent="0.3">
      <c r="B10093" s="1173" t="s">
        <v>10818</v>
      </c>
      <c r="C10093" s="1206">
        <v>16432874.408676267</v>
      </c>
      <c r="D10093" s="1206">
        <v>887884.08586190396</v>
      </c>
      <c r="E10093" s="1206">
        <v>6362638.647635051</v>
      </c>
      <c r="F10093" s="1210">
        <v>23683397.142173219</v>
      </c>
    </row>
    <row r="10094" spans="2:6" ht="13.15" customHeight="1" x14ac:dyDescent="0.3">
      <c r="B10094" s="1172" t="s">
        <v>10819</v>
      </c>
      <c r="C10094" s="1207">
        <v>21791844.876655146</v>
      </c>
      <c r="D10094" s="1208">
        <v>1055103.7798518715</v>
      </c>
      <c r="E10094" s="1207">
        <v>10662435.634451779</v>
      </c>
      <c r="F10094" s="1211">
        <v>33509384.290958799</v>
      </c>
    </row>
    <row r="10095" spans="2:6" ht="13.15" customHeight="1" x14ac:dyDescent="0.3">
      <c r="B10095" s="1173" t="s">
        <v>10820</v>
      </c>
      <c r="C10095" s="1206">
        <v>23679800.560021024</v>
      </c>
      <c r="D10095" s="1206">
        <v>1257954.2291378591</v>
      </c>
      <c r="E10095" s="1206">
        <v>6482043.0796382939</v>
      </c>
      <c r="F10095" s="1210">
        <v>31419797.868797179</v>
      </c>
    </row>
    <row r="10096" spans="2:6" ht="13.15" customHeight="1" x14ac:dyDescent="0.3">
      <c r="B10096" s="1172" t="s">
        <v>10821</v>
      </c>
      <c r="C10096" s="1207">
        <v>8166121.7585205063</v>
      </c>
      <c r="D10096" s="1208">
        <v>493384.64116656157</v>
      </c>
      <c r="E10096" s="1207">
        <v>4817295.8694338286</v>
      </c>
      <c r="F10096" s="1211">
        <v>13476802.269120898</v>
      </c>
    </row>
    <row r="10097" spans="2:6" ht="13.15" customHeight="1" x14ac:dyDescent="0.3">
      <c r="B10097" s="1173" t="s">
        <v>10822</v>
      </c>
      <c r="C10097" s="1206">
        <v>13037093.845625035</v>
      </c>
      <c r="D10097" s="1206">
        <v>330119.22926118382</v>
      </c>
      <c r="E10097" s="1206">
        <v>1086246.9372621791</v>
      </c>
      <c r="F10097" s="1210">
        <v>14453460.012148399</v>
      </c>
    </row>
    <row r="10098" spans="2:6" ht="13.15" customHeight="1" x14ac:dyDescent="0.3">
      <c r="B10098" s="1172" t="s">
        <v>10823</v>
      </c>
      <c r="C10098" s="1207">
        <v>13995886.41151751</v>
      </c>
      <c r="D10098" s="1208">
        <v>521937.09080938308</v>
      </c>
      <c r="E10098" s="1207">
        <v>3515741.7320330376</v>
      </c>
      <c r="F10098" s="1211">
        <v>18033565.234359931</v>
      </c>
    </row>
    <row r="10099" spans="2:6" ht="13.15" customHeight="1" x14ac:dyDescent="0.3">
      <c r="B10099" s="1173" t="s">
        <v>10824</v>
      </c>
      <c r="C10099" s="1206">
        <v>5917833.7508324655</v>
      </c>
      <c r="D10099" s="1206">
        <v>94297.666365965881</v>
      </c>
      <c r="E10099" s="1206">
        <v>500152.6906195812</v>
      </c>
      <c r="F10099" s="1210">
        <v>6512284.1078180131</v>
      </c>
    </row>
    <row r="10100" spans="2:6" ht="13.15" customHeight="1" x14ac:dyDescent="0.3">
      <c r="B10100" s="1172" t="s">
        <v>10825</v>
      </c>
      <c r="C10100" s="1207">
        <v>548866279.64874673</v>
      </c>
      <c r="D10100" s="1208">
        <v>22265985.459017582</v>
      </c>
      <c r="E10100" s="1207">
        <v>271503365.7180059</v>
      </c>
      <c r="F10100" s="1211">
        <v>842635630.82577026</v>
      </c>
    </row>
    <row r="10101" spans="2:6" ht="13.15" customHeight="1" x14ac:dyDescent="0.3">
      <c r="B10101" s="1173" t="s">
        <v>10826</v>
      </c>
      <c r="C10101" s="1206">
        <v>54992802.430730268</v>
      </c>
      <c r="D10101" s="1206">
        <v>3112639.1764146173</v>
      </c>
      <c r="E10101" s="1206">
        <v>29296821.171763185</v>
      </c>
      <c r="F10101" s="1210">
        <v>87402262.778908074</v>
      </c>
    </row>
    <row r="10102" spans="2:6" ht="13.15" customHeight="1" x14ac:dyDescent="0.3">
      <c r="B10102" s="1172" t="s">
        <v>10827</v>
      </c>
      <c r="C10102" s="1207">
        <v>76528632.488096297</v>
      </c>
      <c r="D10102" s="1208">
        <v>4290790.0827705925</v>
      </c>
      <c r="E10102" s="1207">
        <v>114882498.49301453</v>
      </c>
      <c r="F10102" s="1211">
        <v>195701921.0638814</v>
      </c>
    </row>
    <row r="10103" spans="2:6" ht="13.15" customHeight="1" x14ac:dyDescent="0.3">
      <c r="B10103" s="1173" t="s">
        <v>10828</v>
      </c>
      <c r="C10103" s="1206">
        <v>567875.00449256424</v>
      </c>
      <c r="D10103" s="1206">
        <v>20123.214878873478</v>
      </c>
      <c r="E10103" s="1206">
        <v>1543.4905894938315</v>
      </c>
      <c r="F10103" s="1210">
        <v>589541.70996093156</v>
      </c>
    </row>
    <row r="10104" spans="2:6" ht="13.15" customHeight="1" x14ac:dyDescent="0.3">
      <c r="B10104" s="1172" t="s">
        <v>10829</v>
      </c>
      <c r="C10104" s="1207">
        <v>55513843.790947549</v>
      </c>
      <c r="D10104" s="1208">
        <v>3464837.6533296136</v>
      </c>
      <c r="E10104" s="1207">
        <v>37168611.66673021</v>
      </c>
      <c r="F10104" s="1211">
        <v>96147293.111007363</v>
      </c>
    </row>
    <row r="10105" spans="2:6" ht="13.15" customHeight="1" x14ac:dyDescent="0.3">
      <c r="B10105" s="1173" t="s">
        <v>10830</v>
      </c>
      <c r="C10105" s="1206">
        <v>136570320.23768234</v>
      </c>
      <c r="D10105" s="1206">
        <v>7137535.4513975773</v>
      </c>
      <c r="E10105" s="1206">
        <v>52111016.190511405</v>
      </c>
      <c r="F10105" s="1210">
        <v>195818871.87959132</v>
      </c>
    </row>
    <row r="10106" spans="2:6" ht="13.15" customHeight="1" x14ac:dyDescent="0.3">
      <c r="B10106" s="1172" t="s">
        <v>10831</v>
      </c>
      <c r="C10106" s="1207">
        <v>134173338.82295124</v>
      </c>
      <c r="D10106" s="1208">
        <v>7452048.6349939555</v>
      </c>
      <c r="E10106" s="1207">
        <v>56120144.662483655</v>
      </c>
      <c r="F10106" s="1211">
        <v>197745532.12042886</v>
      </c>
    </row>
    <row r="10107" spans="2:6" ht="13.15" customHeight="1" x14ac:dyDescent="0.3">
      <c r="B10107" s="1173" t="s">
        <v>10832</v>
      </c>
      <c r="C10107" s="1206">
        <v>50085100.750885062</v>
      </c>
      <c r="D10107" s="1206">
        <v>2658600.3455986371</v>
      </c>
      <c r="E10107" s="1206">
        <v>11826595.334443213</v>
      </c>
      <c r="F10107" s="1210">
        <v>64570296.430926912</v>
      </c>
    </row>
    <row r="10108" spans="2:6" ht="13.15" customHeight="1" x14ac:dyDescent="0.3">
      <c r="B10108" s="1172" t="s">
        <v>10833</v>
      </c>
      <c r="C10108" s="1207">
        <v>53743996.277547076</v>
      </c>
      <c r="D10108" s="1208">
        <v>1658842.4427527869</v>
      </c>
      <c r="E10108" s="1207">
        <v>8689837.7465063184</v>
      </c>
      <c r="F10108" s="1211">
        <v>64092676.466806181</v>
      </c>
    </row>
    <row r="10109" spans="2:6" ht="13.15" customHeight="1" x14ac:dyDescent="0.3">
      <c r="B10109" s="1173" t="s">
        <v>10834</v>
      </c>
      <c r="C10109" s="1206">
        <v>26330885.216723993</v>
      </c>
      <c r="D10109" s="1206">
        <v>780611.87116144784</v>
      </c>
      <c r="E10109" s="1206">
        <v>2716885.2175642136</v>
      </c>
      <c r="F10109" s="1210">
        <v>29828382.305449653</v>
      </c>
    </row>
    <row r="10110" spans="2:6" ht="13.15" customHeight="1" x14ac:dyDescent="0.3">
      <c r="B10110" s="1172" t="s">
        <v>10835</v>
      </c>
      <c r="C10110" s="1207">
        <v>248200837.38073036</v>
      </c>
      <c r="D10110" s="1208">
        <v>13763125.058534028</v>
      </c>
      <c r="E10110" s="1207">
        <v>139703712.40072224</v>
      </c>
      <c r="F10110" s="1211">
        <v>401667674.83998662</v>
      </c>
    </row>
    <row r="10111" spans="2:6" ht="13.15" customHeight="1" x14ac:dyDescent="0.3">
      <c r="B10111" s="1173" t="s">
        <v>10836</v>
      </c>
      <c r="C10111" s="1206">
        <v>5669874.8645236194</v>
      </c>
      <c r="D10111" s="1206">
        <v>115166.70669139898</v>
      </c>
      <c r="E10111" s="1206">
        <v>102179.07702449166</v>
      </c>
      <c r="F10111" s="1210">
        <v>5887220.6482395101</v>
      </c>
    </row>
    <row r="10112" spans="2:6" ht="13.15" customHeight="1" x14ac:dyDescent="0.3">
      <c r="B10112" s="1172" t="s">
        <v>10837</v>
      </c>
      <c r="C10112" s="1207">
        <v>49619222.050397292</v>
      </c>
      <c r="D10112" s="1208">
        <v>2933528.4918144052</v>
      </c>
      <c r="E10112" s="1207">
        <v>19122033.999525964</v>
      </c>
      <c r="F10112" s="1211">
        <v>71674784.541737661</v>
      </c>
    </row>
    <row r="10113" spans="2:6" ht="13.15" customHeight="1" x14ac:dyDescent="0.3">
      <c r="B10113" s="1173" t="s">
        <v>10838</v>
      </c>
      <c r="C10113" s="1206">
        <v>37275484.606025726</v>
      </c>
      <c r="D10113" s="1206">
        <v>2452527.3674963824</v>
      </c>
      <c r="E10113" s="1206">
        <v>44734246.879816756</v>
      </c>
      <c r="F10113" s="1210">
        <v>84462258.853338867</v>
      </c>
    </row>
    <row r="10114" spans="2:6" ht="13.15" customHeight="1" x14ac:dyDescent="0.3">
      <c r="B10114" s="1172" t="s">
        <v>10839</v>
      </c>
      <c r="C10114" s="1207">
        <v>42049512.414892778</v>
      </c>
      <c r="D10114" s="1208">
        <v>1353926.4847140249</v>
      </c>
      <c r="E10114" s="1207">
        <v>13100715.946258584</v>
      </c>
      <c r="F10114" s="1211">
        <v>56504154.845865384</v>
      </c>
    </row>
    <row r="10115" spans="2:6" ht="13.15" customHeight="1" x14ac:dyDescent="0.3">
      <c r="B10115" s="1173" t="s">
        <v>10840</v>
      </c>
      <c r="C10115" s="1206">
        <v>42862069.316007294</v>
      </c>
      <c r="D10115" s="1206">
        <v>2219928.3334174328</v>
      </c>
      <c r="E10115" s="1206">
        <v>20001229.1221397</v>
      </c>
      <c r="F10115" s="1210">
        <v>65083226.771564424</v>
      </c>
    </row>
    <row r="10116" spans="2:6" ht="13.15" customHeight="1" x14ac:dyDescent="0.3">
      <c r="B10116" s="1172" t="s">
        <v>10841</v>
      </c>
      <c r="C10116" s="1207">
        <v>54065004.725626431</v>
      </c>
      <c r="D10116" s="1208">
        <v>2174939.5795938242</v>
      </c>
      <c r="E10116" s="1207">
        <v>21123569.733545627</v>
      </c>
      <c r="F10116" s="1211">
        <v>77363514.038765877</v>
      </c>
    </row>
    <row r="10117" spans="2:6" ht="13.15" customHeight="1" x14ac:dyDescent="0.3">
      <c r="B10117" s="1173" t="s">
        <v>10842</v>
      </c>
      <c r="C10117" s="1206">
        <v>6612419.0232185367</v>
      </c>
      <c r="D10117" s="1206">
        <v>255902.56123938051</v>
      </c>
      <c r="E10117" s="1206">
        <v>2449766.5240210299</v>
      </c>
      <c r="F10117" s="1210">
        <v>9318088.1084789466</v>
      </c>
    </row>
    <row r="10118" spans="2:6" ht="13.15" customHeight="1" x14ac:dyDescent="0.3">
      <c r="B10118" s="1172" t="s">
        <v>10843</v>
      </c>
      <c r="C10118" s="1207">
        <v>20321295.754658293</v>
      </c>
      <c r="D10118" s="1208">
        <v>768734.95272944099</v>
      </c>
      <c r="E10118" s="1207">
        <v>7977808.9401049782</v>
      </c>
      <c r="F10118" s="1211">
        <v>29067839.647492714</v>
      </c>
    </row>
    <row r="10119" spans="2:6" ht="13.15" customHeight="1" x14ac:dyDescent="0.3">
      <c r="B10119" s="1173" t="s">
        <v>10844</v>
      </c>
      <c r="C10119" s="1206">
        <v>19288770.92081055</v>
      </c>
      <c r="D10119" s="1206">
        <v>732611.67119512765</v>
      </c>
      <c r="E10119" s="1206">
        <v>2728829.6226015147</v>
      </c>
      <c r="F10119" s="1210">
        <v>22750212.214607194</v>
      </c>
    </row>
    <row r="10120" spans="2:6" ht="13.15" customHeight="1" x14ac:dyDescent="0.3">
      <c r="B10120" s="1172" t="s">
        <v>10845</v>
      </c>
      <c r="C10120" s="1207">
        <v>111378871.64334133</v>
      </c>
      <c r="D10120" s="1208">
        <v>5209196.7232284918</v>
      </c>
      <c r="E10120" s="1207">
        <v>33287943.511576012</v>
      </c>
      <c r="F10120" s="1211">
        <v>149876011.87814581</v>
      </c>
    </row>
    <row r="10121" spans="2:6" ht="13.15" customHeight="1" x14ac:dyDescent="0.3">
      <c r="B10121" s="1173" t="s">
        <v>10846</v>
      </c>
      <c r="C10121" s="1206">
        <v>3065896.9345698575</v>
      </c>
      <c r="D10121" s="1206">
        <v>219737.06317035612</v>
      </c>
      <c r="E10121" s="1206">
        <v>510524.94738097984</v>
      </c>
      <c r="F10121" s="1210">
        <v>3796158.9451211938</v>
      </c>
    </row>
    <row r="10122" spans="2:6" ht="13.15" customHeight="1" x14ac:dyDescent="0.3">
      <c r="B10122" s="1172" t="s">
        <v>10847</v>
      </c>
      <c r="C10122" s="1207">
        <v>69110483.625610933</v>
      </c>
      <c r="D10122" s="1208">
        <v>4261140.0032252884</v>
      </c>
      <c r="E10122" s="1207">
        <v>31327734.876628868</v>
      </c>
      <c r="F10122" s="1211">
        <v>104699358.50546509</v>
      </c>
    </row>
    <row r="10123" spans="2:6" ht="13.15" customHeight="1" x14ac:dyDescent="0.3">
      <c r="B10123" s="1173" t="s">
        <v>10848</v>
      </c>
      <c r="C10123" s="1206">
        <v>296548314.35013604</v>
      </c>
      <c r="D10123" s="1206">
        <v>16104707.372810109</v>
      </c>
      <c r="E10123" s="1206">
        <v>153005738.8492271</v>
      </c>
      <c r="F10123" s="1210">
        <v>465658760.57217324</v>
      </c>
    </row>
    <row r="10124" spans="2:6" ht="13.15" customHeight="1" x14ac:dyDescent="0.3">
      <c r="B10124" s="1172" t="s">
        <v>10849</v>
      </c>
      <c r="C10124" s="1207">
        <v>22279843.257529501</v>
      </c>
      <c r="D10124" s="1208">
        <v>1242052.6677300774</v>
      </c>
      <c r="E10124" s="1207">
        <v>16590548.169104135</v>
      </c>
      <c r="F10124" s="1211">
        <v>40112444.094363712</v>
      </c>
    </row>
    <row r="10125" spans="2:6" ht="13.15" customHeight="1" x14ac:dyDescent="0.3">
      <c r="B10125" s="1173" t="s">
        <v>10850</v>
      </c>
      <c r="C10125" s="1206">
        <v>249985977.51266968</v>
      </c>
      <c r="D10125" s="1206">
        <v>11942339.988630135</v>
      </c>
      <c r="E10125" s="1206">
        <v>172884814.01772171</v>
      </c>
      <c r="F10125" s="1210">
        <v>434813131.51902151</v>
      </c>
    </row>
    <row r="10126" spans="2:6" ht="13.15" customHeight="1" x14ac:dyDescent="0.3">
      <c r="B10126" s="1172" t="s">
        <v>10851</v>
      </c>
      <c r="C10126" s="1207">
        <v>36039103.705405354</v>
      </c>
      <c r="D10126" s="1208">
        <v>3149198.6954742763</v>
      </c>
      <c r="E10126" s="1207">
        <v>23383697.211960807</v>
      </c>
      <c r="F10126" s="1211">
        <v>62571999.612840436</v>
      </c>
    </row>
    <row r="10127" spans="2:6" ht="13.15" customHeight="1" x14ac:dyDescent="0.3">
      <c r="B10127" s="1173" t="s">
        <v>10852</v>
      </c>
      <c r="C10127" s="1206">
        <v>24902663.87818294</v>
      </c>
      <c r="D10127" s="1206">
        <v>2493674.416661296</v>
      </c>
      <c r="E10127" s="1206">
        <v>21050803.795376249</v>
      </c>
      <c r="F10127" s="1210">
        <v>48447142.090220481</v>
      </c>
    </row>
    <row r="10128" spans="2:6" ht="13.15" customHeight="1" x14ac:dyDescent="0.3">
      <c r="B10128" s="1172" t="s">
        <v>10853</v>
      </c>
      <c r="C10128" s="1207">
        <v>77710260.352698043</v>
      </c>
      <c r="D10128" s="1208">
        <v>2967695.7405737801</v>
      </c>
      <c r="E10128" s="1207">
        <v>27810366.483005539</v>
      </c>
      <c r="F10128" s="1211">
        <v>108488322.57627736</v>
      </c>
    </row>
    <row r="10129" spans="2:6" ht="13.15" customHeight="1" x14ac:dyDescent="0.3">
      <c r="B10129" s="1173" t="s">
        <v>10854</v>
      </c>
      <c r="C10129" s="1206">
        <v>49549995.6432615</v>
      </c>
      <c r="D10129" s="1206">
        <v>2757963.9961299142</v>
      </c>
      <c r="E10129" s="1206">
        <v>13823131.281765278</v>
      </c>
      <c r="F10129" s="1210">
        <v>66131090.92115669</v>
      </c>
    </row>
    <row r="10130" spans="2:6" ht="13.15" customHeight="1" x14ac:dyDescent="0.3">
      <c r="B10130" s="1172" t="s">
        <v>10855</v>
      </c>
      <c r="C10130" s="1207">
        <v>10244689.008674465</v>
      </c>
      <c r="D10130" s="1208">
        <v>656241.95990306721</v>
      </c>
      <c r="E10130" s="1207">
        <v>10073683.94176686</v>
      </c>
      <c r="F10130" s="1211">
        <v>20974614.910344392</v>
      </c>
    </row>
    <row r="10131" spans="2:6" ht="13.15" customHeight="1" x14ac:dyDescent="0.3">
      <c r="B10131" s="1173" t="s">
        <v>10856</v>
      </c>
      <c r="C10131" s="1206">
        <v>15363893.064561749</v>
      </c>
      <c r="D10131" s="1206">
        <v>2164624.6729461215</v>
      </c>
      <c r="E10131" s="1206">
        <v>23390056.393189523</v>
      </c>
      <c r="F10131" s="1210">
        <v>40918574.130697399</v>
      </c>
    </row>
    <row r="10132" spans="2:6" ht="13.15" customHeight="1" x14ac:dyDescent="0.3">
      <c r="B10132" s="1172" t="s">
        <v>10857</v>
      </c>
      <c r="C10132" s="1207">
        <v>14527987.611928064</v>
      </c>
      <c r="D10132" s="1208">
        <v>758729.63400295249</v>
      </c>
      <c r="E10132" s="1207">
        <v>12527031.363955518</v>
      </c>
      <c r="F10132" s="1211">
        <v>27813748.609886535</v>
      </c>
    </row>
    <row r="10133" spans="2:6" ht="13.15" customHeight="1" x14ac:dyDescent="0.3">
      <c r="B10133" s="1173" t="s">
        <v>10858</v>
      </c>
      <c r="C10133" s="1206">
        <v>33451510.72388611</v>
      </c>
      <c r="D10133" s="1206">
        <v>2420316.1515119481</v>
      </c>
      <c r="E10133" s="1206">
        <v>22617817.181453973</v>
      </c>
      <c r="F10133" s="1210">
        <v>58489644.056852028</v>
      </c>
    </row>
    <row r="10134" spans="2:6" ht="13.15" customHeight="1" x14ac:dyDescent="0.3">
      <c r="B10134" s="1172" t="s">
        <v>10859</v>
      </c>
      <c r="C10134" s="1207">
        <v>61636079.77350048</v>
      </c>
      <c r="D10134" s="1208">
        <v>3654938.7091328995</v>
      </c>
      <c r="E10134" s="1207">
        <v>22902930.763145272</v>
      </c>
      <c r="F10134" s="1211">
        <v>88193949.24577865</v>
      </c>
    </row>
    <row r="10135" spans="2:6" ht="13.15" customHeight="1" x14ac:dyDescent="0.3">
      <c r="B10135" s="1173" t="s">
        <v>10860</v>
      </c>
      <c r="C10135" s="1206">
        <v>35817224.195354775</v>
      </c>
      <c r="D10135" s="1206">
        <v>2271756.1658642092</v>
      </c>
      <c r="E10135" s="1206">
        <v>13181233.403016528</v>
      </c>
      <c r="F10135" s="1210">
        <v>51270213.764235511</v>
      </c>
    </row>
    <row r="10136" spans="2:6" ht="13.15" customHeight="1" x14ac:dyDescent="0.3">
      <c r="B10136" s="1172" t="s">
        <v>10861</v>
      </c>
      <c r="C10136" s="1207">
        <v>67543399.849087462</v>
      </c>
      <c r="D10136" s="1208">
        <v>2966021.151363581</v>
      </c>
      <c r="E10136" s="1207">
        <v>20857215.08260794</v>
      </c>
      <c r="F10136" s="1211">
        <v>91366636.083058983</v>
      </c>
    </row>
    <row r="10137" spans="2:6" ht="13.15" customHeight="1" x14ac:dyDescent="0.3">
      <c r="B10137" s="1173" t="s">
        <v>10862</v>
      </c>
      <c r="C10137" s="1206">
        <v>36541848.539870754</v>
      </c>
      <c r="D10137" s="1206">
        <v>850874.25709866069</v>
      </c>
      <c r="E10137" s="1206">
        <v>3358820.7416093168</v>
      </c>
      <c r="F10137" s="1210">
        <v>40751543.538578734</v>
      </c>
    </row>
    <row r="10138" spans="2:6" ht="13.15" customHeight="1" x14ac:dyDescent="0.3">
      <c r="B10138" s="1172" t="s">
        <v>10863</v>
      </c>
      <c r="C10138" s="1207">
        <v>1508594016.4731174</v>
      </c>
      <c r="D10138" s="1208">
        <v>56168241.030011103</v>
      </c>
      <c r="E10138" s="1207">
        <v>606510316.14226031</v>
      </c>
      <c r="F10138" s="1211">
        <v>2171272573.6453886</v>
      </c>
    </row>
    <row r="10139" spans="2:6" ht="13.15" customHeight="1" x14ac:dyDescent="0.3">
      <c r="B10139" s="1173" t="s">
        <v>10864</v>
      </c>
      <c r="C10139" s="1206">
        <v>97971341.421859547</v>
      </c>
      <c r="D10139" s="1206">
        <v>6330383.4520811941</v>
      </c>
      <c r="E10139" s="1206">
        <v>36089482.169188268</v>
      </c>
      <c r="F10139" s="1210">
        <v>140391207.043129</v>
      </c>
    </row>
    <row r="10140" spans="2:6" ht="13.15" customHeight="1" x14ac:dyDescent="0.3">
      <c r="B10140" s="1172" t="s">
        <v>10865</v>
      </c>
      <c r="C10140" s="1207">
        <v>27950127.745763987</v>
      </c>
      <c r="D10140" s="1208">
        <v>2024719.0769141223</v>
      </c>
      <c r="E10140" s="1207">
        <v>12439114.139977951</v>
      </c>
      <c r="F10140" s="1211">
        <v>42413960.962656066</v>
      </c>
    </row>
    <row r="10141" spans="2:6" ht="13.15" customHeight="1" x14ac:dyDescent="0.3">
      <c r="B10141" s="1173" t="s">
        <v>10866</v>
      </c>
      <c r="C10141" s="1206">
        <v>45677822.70447702</v>
      </c>
      <c r="D10141" s="1206">
        <v>3387173.3016397501</v>
      </c>
      <c r="E10141" s="1206">
        <v>23519956.561201327</v>
      </c>
      <c r="F10141" s="1210">
        <v>72584952.567318097</v>
      </c>
    </row>
    <row r="10142" spans="2:6" ht="13.15" customHeight="1" x14ac:dyDescent="0.3">
      <c r="B10142" s="1172" t="s">
        <v>10867</v>
      </c>
      <c r="C10142" s="1207">
        <v>25017358.517224479</v>
      </c>
      <c r="D10142" s="1208">
        <v>1190407.7736003813</v>
      </c>
      <c r="E10142" s="1207">
        <v>7332104.9812870361</v>
      </c>
      <c r="F10142" s="1211">
        <v>33539871.272111896</v>
      </c>
    </row>
    <row r="10143" spans="2:6" ht="13.15" customHeight="1" x14ac:dyDescent="0.3">
      <c r="B10143" s="1173" t="s">
        <v>10868</v>
      </c>
      <c r="C10143" s="1206">
        <v>61871067.24229867</v>
      </c>
      <c r="D10143" s="1206">
        <v>3628834.8185033142</v>
      </c>
      <c r="E10143" s="1206">
        <v>26693950.332133878</v>
      </c>
      <c r="F10143" s="1210">
        <v>92193852.392935857</v>
      </c>
    </row>
    <row r="10144" spans="2:6" ht="13.15" customHeight="1" x14ac:dyDescent="0.3">
      <c r="B10144" s="1172" t="s">
        <v>10869</v>
      </c>
      <c r="C10144" s="1207">
        <v>16241307.053229516</v>
      </c>
      <c r="D10144" s="1208">
        <v>1332072.391912003</v>
      </c>
      <c r="E10144" s="1207">
        <v>7300278.3109407658</v>
      </c>
      <c r="F10144" s="1211">
        <v>24873657.756082285</v>
      </c>
    </row>
    <row r="10145" spans="2:6" ht="13.15" customHeight="1" x14ac:dyDescent="0.3">
      <c r="B10145" s="1173" t="s">
        <v>10870</v>
      </c>
      <c r="C10145" s="1206">
        <v>68768584.368277609</v>
      </c>
      <c r="D10145" s="1206">
        <v>3760283.0354148936</v>
      </c>
      <c r="E10145" s="1206">
        <v>23370546.672138326</v>
      </c>
      <c r="F10145" s="1210">
        <v>95899414.075830817</v>
      </c>
    </row>
    <row r="10146" spans="2:6" ht="13.15" customHeight="1" x14ac:dyDescent="0.3">
      <c r="B10146" s="1172" t="s">
        <v>10871</v>
      </c>
      <c r="C10146" s="1207">
        <v>67694141.3746849</v>
      </c>
      <c r="D10146" s="1208">
        <v>5400156.1819042396</v>
      </c>
      <c r="E10146" s="1207">
        <v>36778664.204200506</v>
      </c>
      <c r="F10146" s="1211">
        <v>109872961.76078965</v>
      </c>
    </row>
    <row r="10147" spans="2:6" ht="13.15" customHeight="1" x14ac:dyDescent="0.3">
      <c r="B10147" s="1173" t="s">
        <v>10872</v>
      </c>
      <c r="C10147" s="1206">
        <v>22653283.540599268</v>
      </c>
      <c r="D10147" s="1206">
        <v>854547.09561851132</v>
      </c>
      <c r="E10147" s="1206">
        <v>11053182.925640129</v>
      </c>
      <c r="F10147" s="1210">
        <v>34561013.561857909</v>
      </c>
    </row>
    <row r="10148" spans="2:6" ht="13.15" customHeight="1" x14ac:dyDescent="0.3">
      <c r="B10148" s="1172" t="s">
        <v>10873</v>
      </c>
      <c r="C10148" s="1207">
        <v>27585699.184333183</v>
      </c>
      <c r="D10148" s="1208">
        <v>587429.00832426199</v>
      </c>
      <c r="E10148" s="1207">
        <v>5222554.7586113289</v>
      </c>
      <c r="F10148" s="1211">
        <v>33395682.951268774</v>
      </c>
    </row>
    <row r="10149" spans="2:6" ht="13.15" customHeight="1" x14ac:dyDescent="0.3">
      <c r="B10149" s="1173" t="s">
        <v>10874</v>
      </c>
      <c r="C10149" s="1206">
        <v>25043437.893482734</v>
      </c>
      <c r="D10149" s="1206">
        <v>1995997.7611324585</v>
      </c>
      <c r="E10149" s="1206">
        <v>20325733.656055629</v>
      </c>
      <c r="F10149" s="1210">
        <v>47365169.310670823</v>
      </c>
    </row>
    <row r="10150" spans="2:6" ht="13.15" customHeight="1" x14ac:dyDescent="0.3">
      <c r="B10150" s="1172" t="s">
        <v>10875</v>
      </c>
      <c r="C10150" s="1207">
        <v>12797600.516007349</v>
      </c>
      <c r="D10150" s="1208">
        <v>456895.4829980869</v>
      </c>
      <c r="E10150" s="1207">
        <v>643643.25011993584</v>
      </c>
      <c r="F10150" s="1211">
        <v>13898139.249125371</v>
      </c>
    </row>
    <row r="10151" spans="2:6" ht="13.15" customHeight="1" x14ac:dyDescent="0.3">
      <c r="B10151" s="1173" t="s">
        <v>10876</v>
      </c>
      <c r="C10151" s="1206">
        <v>7896998.9804837583</v>
      </c>
      <c r="D10151" s="1206">
        <v>177745.68331122439</v>
      </c>
      <c r="E10151" s="1206">
        <v>3699006.0675337571</v>
      </c>
      <c r="F10151" s="1210">
        <v>11773750.731328739</v>
      </c>
    </row>
    <row r="10152" spans="2:6" ht="13.15" customHeight="1" x14ac:dyDescent="0.3">
      <c r="B10152" s="1172" t="s">
        <v>10877</v>
      </c>
      <c r="C10152" s="1207">
        <v>27301693.411468428</v>
      </c>
      <c r="D10152" s="1208">
        <v>2265381.4691228606</v>
      </c>
      <c r="E10152" s="1207">
        <v>36586727.22594256</v>
      </c>
      <c r="F10152" s="1211">
        <v>66153802.106533848</v>
      </c>
    </row>
    <row r="10153" spans="2:6" ht="13.15" customHeight="1" x14ac:dyDescent="0.3">
      <c r="B10153" s="1173" t="s">
        <v>10878</v>
      </c>
      <c r="C10153" s="1206">
        <v>7751719.1043644771</v>
      </c>
      <c r="D10153" s="1206">
        <v>605441.39646758919</v>
      </c>
      <c r="E10153" s="1206">
        <v>3854836.8774490547</v>
      </c>
      <c r="F10153" s="1210">
        <v>12211997.37828112</v>
      </c>
    </row>
    <row r="10154" spans="2:6" ht="13.15" customHeight="1" x14ac:dyDescent="0.3">
      <c r="B10154" s="1172" t="s">
        <v>10879</v>
      </c>
      <c r="C10154" s="1207">
        <v>21042506.568250436</v>
      </c>
      <c r="D10154" s="1208">
        <v>2447391.0224398882</v>
      </c>
      <c r="E10154" s="1207">
        <v>11491349.178405154</v>
      </c>
      <c r="F10154" s="1211">
        <v>34981246.76909548</v>
      </c>
    </row>
    <row r="10155" spans="2:6" ht="13.15" customHeight="1" x14ac:dyDescent="0.3">
      <c r="B10155" s="1173" t="s">
        <v>10880</v>
      </c>
      <c r="C10155" s="1206">
        <v>10599696.224755414</v>
      </c>
      <c r="D10155" s="1206">
        <v>1143561.492249493</v>
      </c>
      <c r="E10155" s="1206">
        <v>4483346.2454909422</v>
      </c>
      <c r="F10155" s="1210">
        <v>16226603.962495849</v>
      </c>
    </row>
    <row r="10156" spans="2:6" ht="13.15" customHeight="1" x14ac:dyDescent="0.3">
      <c r="B10156" s="1172" t="s">
        <v>10881</v>
      </c>
      <c r="C10156" s="1207">
        <v>113937927.50633715</v>
      </c>
      <c r="D10156" s="1208">
        <v>4165083.3145796987</v>
      </c>
      <c r="E10156" s="1207">
        <v>27936387.953250367</v>
      </c>
      <c r="F10156" s="1211">
        <v>146039398.77416721</v>
      </c>
    </row>
    <row r="10157" spans="2:6" ht="13.15" customHeight="1" x14ac:dyDescent="0.3">
      <c r="B10157" s="1173" t="s">
        <v>10882</v>
      </c>
      <c r="C10157" s="1206">
        <v>17945478.231655013</v>
      </c>
      <c r="D10157" s="1206">
        <v>430636.79840789235</v>
      </c>
      <c r="E10157" s="1206">
        <v>2655668.1686595073</v>
      </c>
      <c r="F10157" s="1210">
        <v>21031783.198722415</v>
      </c>
    </row>
    <row r="10158" spans="2:6" ht="13.15" customHeight="1" x14ac:dyDescent="0.3">
      <c r="B10158" s="1172" t="s">
        <v>10883</v>
      </c>
      <c r="C10158" s="1207">
        <v>14824555.178592617</v>
      </c>
      <c r="D10158" s="1208">
        <v>577198.53474598157</v>
      </c>
      <c r="E10158" s="1207">
        <v>3574462.3049972393</v>
      </c>
      <c r="F10158" s="1211">
        <v>18976216.018335838</v>
      </c>
    </row>
    <row r="10159" spans="2:6" ht="13.15" customHeight="1" x14ac:dyDescent="0.3">
      <c r="B10159" s="1173" t="s">
        <v>10884</v>
      </c>
      <c r="C10159" s="1206">
        <v>14145262.524745414</v>
      </c>
      <c r="D10159" s="1206">
        <v>811232.93100510421</v>
      </c>
      <c r="E10159" s="1206">
        <v>1350739.4846778421</v>
      </c>
      <c r="F10159" s="1210">
        <v>16307234.940428359</v>
      </c>
    </row>
    <row r="10160" spans="2:6" ht="13.15" customHeight="1" x14ac:dyDescent="0.3">
      <c r="B10160" s="1172" t="s">
        <v>10885</v>
      </c>
      <c r="C10160" s="1207">
        <v>5843418.7766924202</v>
      </c>
      <c r="D10160" s="1208">
        <v>188989.35372256697</v>
      </c>
      <c r="E10160" s="1207">
        <v>522961.50782891765</v>
      </c>
      <c r="F10160" s="1211">
        <v>6555369.6382439043</v>
      </c>
    </row>
    <row r="10161" spans="2:6" ht="13.15" customHeight="1" x14ac:dyDescent="0.3">
      <c r="B10161" s="1173" t="s">
        <v>10886</v>
      </c>
      <c r="C10161" s="1206">
        <v>7242147.2080513602</v>
      </c>
      <c r="D10161" s="1206">
        <v>546887.06282353867</v>
      </c>
      <c r="E10161" s="1206">
        <v>1814218.8388910498</v>
      </c>
      <c r="F10161" s="1210">
        <v>9603253.1097659487</v>
      </c>
    </row>
    <row r="10162" spans="2:6" ht="13.15" customHeight="1" x14ac:dyDescent="0.3">
      <c r="B10162" s="1172" t="s">
        <v>10887</v>
      </c>
      <c r="C10162" s="1207">
        <v>9227729.8758394998</v>
      </c>
      <c r="D10162" s="1208">
        <v>760150.92400488665</v>
      </c>
      <c r="E10162" s="1207">
        <v>8736465.434652986</v>
      </c>
      <c r="F10162" s="1211">
        <v>18724346.234497372</v>
      </c>
    </row>
    <row r="10163" spans="2:6" ht="13.15" customHeight="1" x14ac:dyDescent="0.3">
      <c r="B10163" s="1173" t="s">
        <v>10888</v>
      </c>
      <c r="C10163" s="1206">
        <v>532920.44783228624</v>
      </c>
      <c r="D10163" s="1206">
        <v>128844.86393773818</v>
      </c>
      <c r="E10163" s="1206">
        <v>432.17736505827287</v>
      </c>
      <c r="F10163" s="1210">
        <v>662197.48913508269</v>
      </c>
    </row>
    <row r="10164" spans="2:6" ht="13.15" customHeight="1" x14ac:dyDescent="0.3">
      <c r="B10164" s="1172" t="s">
        <v>10889</v>
      </c>
      <c r="C10164" s="1207">
        <v>10429429.302273512</v>
      </c>
      <c r="D10164" s="1208">
        <v>693111.06688394002</v>
      </c>
      <c r="E10164" s="1207">
        <v>6384431.1432329156</v>
      </c>
      <c r="F10164" s="1211">
        <v>17506971.512390368</v>
      </c>
    </row>
    <row r="10165" spans="2:6" ht="13.15" customHeight="1" x14ac:dyDescent="0.3">
      <c r="B10165" s="1173" t="s">
        <v>10890</v>
      </c>
      <c r="C10165" s="1206">
        <v>3272893.4497924414</v>
      </c>
      <c r="D10165" s="1206">
        <v>310615.19022473716</v>
      </c>
      <c r="E10165" s="1206">
        <v>817062.17845445476</v>
      </c>
      <c r="F10165" s="1210">
        <v>4400570.8184716338</v>
      </c>
    </row>
    <row r="10166" spans="2:6" ht="13.15" customHeight="1" x14ac:dyDescent="0.3">
      <c r="B10166" s="1172" t="s">
        <v>10891</v>
      </c>
      <c r="C10166" s="1207">
        <v>5148560.4218324414</v>
      </c>
      <c r="D10166" s="1208">
        <v>445384.44120024174</v>
      </c>
      <c r="E10166" s="1207">
        <v>234425.35073232313</v>
      </c>
      <c r="F10166" s="1211">
        <v>5828370.2137650056</v>
      </c>
    </row>
    <row r="10167" spans="2:6" ht="13.15" customHeight="1" x14ac:dyDescent="0.3">
      <c r="B10167" s="1173" t="s">
        <v>10892</v>
      </c>
      <c r="C10167" s="1206">
        <v>9843940.4782138579</v>
      </c>
      <c r="D10167" s="1206">
        <v>756815.81776272377</v>
      </c>
      <c r="E10167" s="1206">
        <v>3838661.0960711599</v>
      </c>
      <c r="F10167" s="1210">
        <v>14439417.392047741</v>
      </c>
    </row>
    <row r="10168" spans="2:6" ht="13.15" customHeight="1" x14ac:dyDescent="0.3">
      <c r="B10168" s="1172" t="s">
        <v>10893</v>
      </c>
      <c r="C10168" s="1207">
        <v>4709853.4274985595</v>
      </c>
      <c r="D10168" s="1208">
        <v>134248.58038073633</v>
      </c>
      <c r="E10168" s="1207">
        <v>846203.28078409832</v>
      </c>
      <c r="F10168" s="1211">
        <v>5690305.2886633938</v>
      </c>
    </row>
    <row r="10169" spans="2:6" ht="13.15" customHeight="1" x14ac:dyDescent="0.3">
      <c r="B10169" s="1173" t="s">
        <v>10894</v>
      </c>
      <c r="C10169" s="1206">
        <v>1770393.6783483024</v>
      </c>
      <c r="D10169" s="1206">
        <v>12383.516848537527</v>
      </c>
      <c r="E10169" s="1206">
        <v>0</v>
      </c>
      <c r="F10169" s="1210">
        <v>1782777.19519684</v>
      </c>
    </row>
    <row r="10170" spans="2:6" ht="13.15" customHeight="1" x14ac:dyDescent="0.3">
      <c r="B10170" s="1172" t="s">
        <v>10895</v>
      </c>
      <c r="C10170" s="1207">
        <v>26561776.448413562</v>
      </c>
      <c r="D10170" s="1208">
        <v>1871951.5099735283</v>
      </c>
      <c r="E10170" s="1207">
        <v>7267247.6123255994</v>
      </c>
      <c r="F10170" s="1211">
        <v>35700975.570712693</v>
      </c>
    </row>
    <row r="10171" spans="2:6" ht="13.15" customHeight="1" x14ac:dyDescent="0.3">
      <c r="B10171" s="1173" t="s">
        <v>10896</v>
      </c>
      <c r="C10171" s="1206">
        <v>198296653.76880962</v>
      </c>
      <c r="D10171" s="1206">
        <v>7022242.0951020457</v>
      </c>
      <c r="E10171" s="1206">
        <v>36783857.455559604</v>
      </c>
      <c r="F10171" s="1210">
        <v>242102753.31947127</v>
      </c>
    </row>
    <row r="10172" spans="2:6" ht="13.15" customHeight="1" x14ac:dyDescent="0.3">
      <c r="B10172" s="1172" t="s">
        <v>10897</v>
      </c>
      <c r="C10172" s="1207">
        <v>256834.06671087118</v>
      </c>
      <c r="D10172" s="1208">
        <v>17730.94457858782</v>
      </c>
      <c r="E10172" s="1207">
        <v>2901.7623082484033</v>
      </c>
      <c r="F10172" s="1211">
        <v>277466.77359770739</v>
      </c>
    </row>
    <row r="10173" spans="2:6" ht="13.15" customHeight="1" x14ac:dyDescent="0.3">
      <c r="B10173" s="1173" t="s">
        <v>10898</v>
      </c>
      <c r="C10173" s="1206">
        <v>3405201.908401072</v>
      </c>
      <c r="D10173" s="1206">
        <v>50322.109375420681</v>
      </c>
      <c r="E10173" s="1206">
        <v>190898.9161085971</v>
      </c>
      <c r="F10173" s="1210">
        <v>3646422.9338850896</v>
      </c>
    </row>
    <row r="10174" spans="2:6" ht="13.15" customHeight="1" x14ac:dyDescent="0.3">
      <c r="B10174" s="1172" t="s">
        <v>10899</v>
      </c>
      <c r="C10174" s="1207">
        <v>43645816.016124442</v>
      </c>
      <c r="D10174" s="1208">
        <v>1895043.9544604032</v>
      </c>
      <c r="E10174" s="1207">
        <v>12491963.257762216</v>
      </c>
      <c r="F10174" s="1211">
        <v>58032823.228347063</v>
      </c>
    </row>
    <row r="10175" spans="2:6" ht="13.15" customHeight="1" x14ac:dyDescent="0.3">
      <c r="B10175" s="1173" t="s">
        <v>10900</v>
      </c>
      <c r="C10175" s="1206">
        <v>756711.53520023834</v>
      </c>
      <c r="D10175" s="1206">
        <v>145506.3229703159</v>
      </c>
      <c r="E10175" s="1206">
        <v>757792.13981789164</v>
      </c>
      <c r="F10175" s="1210">
        <v>1660009.9979884459</v>
      </c>
    </row>
    <row r="10176" spans="2:6" ht="13.15" customHeight="1" x14ac:dyDescent="0.3">
      <c r="B10176" s="1172" t="s">
        <v>10901</v>
      </c>
      <c r="C10176" s="1207">
        <v>45596580.668489277</v>
      </c>
      <c r="D10176" s="1208">
        <v>2822400.5002770182</v>
      </c>
      <c r="E10176" s="1207">
        <v>49989410.877922364</v>
      </c>
      <c r="F10176" s="1211">
        <v>98408392.046688661</v>
      </c>
    </row>
    <row r="10177" spans="2:6" ht="13.15" customHeight="1" x14ac:dyDescent="0.3">
      <c r="B10177" s="1173" t="s">
        <v>10902</v>
      </c>
      <c r="C10177" s="1206">
        <v>17987669.473873872</v>
      </c>
      <c r="D10177" s="1206">
        <v>543833.40014611499</v>
      </c>
      <c r="E10177" s="1206">
        <v>4222187.637748586</v>
      </c>
      <c r="F10177" s="1210">
        <v>22753690.511768572</v>
      </c>
    </row>
    <row r="10178" spans="2:6" ht="13.15" customHeight="1" x14ac:dyDescent="0.3">
      <c r="B10178" s="1172" t="s">
        <v>10903</v>
      </c>
      <c r="C10178" s="1207">
        <v>78025670.610062271</v>
      </c>
      <c r="D10178" s="1208">
        <v>1138411.075014761</v>
      </c>
      <c r="E10178" s="1207">
        <v>4660230.267046934</v>
      </c>
      <c r="F10178" s="1211">
        <v>83824311.952123955</v>
      </c>
    </row>
    <row r="10179" spans="2:6" ht="13.15" customHeight="1" x14ac:dyDescent="0.3">
      <c r="B10179" s="1173" t="s">
        <v>10904</v>
      </c>
      <c r="C10179" s="1206">
        <v>44127670.041335873</v>
      </c>
      <c r="D10179" s="1206">
        <v>292180.63673430064</v>
      </c>
      <c r="E10179" s="1206">
        <v>2739932.953306973</v>
      </c>
      <c r="F10179" s="1210">
        <v>47159783.631377146</v>
      </c>
    </row>
    <row r="10180" spans="2:6" ht="13.15" customHeight="1" x14ac:dyDescent="0.3">
      <c r="B10180" s="1172" t="s">
        <v>10905</v>
      </c>
      <c r="C10180" s="1207">
        <v>16400650.676755074</v>
      </c>
      <c r="D10180" s="1208">
        <v>233457.43695140627</v>
      </c>
      <c r="E10180" s="1207">
        <v>7004977.6913588047</v>
      </c>
      <c r="F10180" s="1211">
        <v>23639085.805065285</v>
      </c>
    </row>
    <row r="10181" spans="2:6" ht="13.15" customHeight="1" x14ac:dyDescent="0.3">
      <c r="B10181" s="1173" t="s">
        <v>10906</v>
      </c>
      <c r="C10181" s="1206">
        <v>389051179.23197949</v>
      </c>
      <c r="D10181" s="1206">
        <v>6256251.217128817</v>
      </c>
      <c r="E10181" s="1206">
        <v>476773028.63185221</v>
      </c>
      <c r="F10181" s="1210">
        <v>872080459.08096051</v>
      </c>
    </row>
    <row r="10182" spans="2:6" ht="13.15" customHeight="1" x14ac:dyDescent="0.3">
      <c r="B10182" s="1172" t="s">
        <v>10907</v>
      </c>
      <c r="C10182" s="1207">
        <v>540400176.79263806</v>
      </c>
      <c r="D10182" s="1208">
        <v>8720936.9466219489</v>
      </c>
      <c r="E10182" s="1207">
        <v>442092658.57586992</v>
      </c>
      <c r="F10182" s="1211">
        <v>991213772.31512988</v>
      </c>
    </row>
    <row r="10183" spans="2:6" ht="13.15" customHeight="1" x14ac:dyDescent="0.3">
      <c r="B10183" s="1173" t="s">
        <v>10908</v>
      </c>
      <c r="C10183" s="1206">
        <v>982414746.05049706</v>
      </c>
      <c r="D10183" s="1206">
        <v>18958812.490655016</v>
      </c>
      <c r="E10183" s="1206">
        <v>448607105.82888895</v>
      </c>
      <c r="F10183" s="1210">
        <v>1449980664.3700411</v>
      </c>
    </row>
    <row r="10184" spans="2:6" ht="13.15" customHeight="1" x14ac:dyDescent="0.3">
      <c r="B10184" s="1172" t="s">
        <v>10909</v>
      </c>
      <c r="C10184" s="1207">
        <v>1270464324.1888924</v>
      </c>
      <c r="D10184" s="1208">
        <v>18595637.714715187</v>
      </c>
      <c r="E10184" s="1207">
        <v>532336874.40712857</v>
      </c>
      <c r="F10184" s="1211">
        <v>1821396836.3107362</v>
      </c>
    </row>
    <row r="10185" spans="2:6" ht="13.15" customHeight="1" x14ac:dyDescent="0.3">
      <c r="B10185" s="1173" t="s">
        <v>10910</v>
      </c>
      <c r="C10185" s="1206">
        <v>2483534358.671504</v>
      </c>
      <c r="D10185" s="1206">
        <v>46250352.746908635</v>
      </c>
      <c r="E10185" s="1206">
        <v>422639090.84291357</v>
      </c>
      <c r="F10185" s="1210">
        <v>2952423802.2613263</v>
      </c>
    </row>
    <row r="10186" spans="2:6" ht="13.15" customHeight="1" x14ac:dyDescent="0.3">
      <c r="B10186" s="1172" t="s">
        <v>10911</v>
      </c>
      <c r="C10186" s="1207">
        <v>768813321.57272732</v>
      </c>
      <c r="D10186" s="1208">
        <v>13143484.834225331</v>
      </c>
      <c r="E10186" s="1207">
        <v>69577026.447807416</v>
      </c>
      <c r="F10186" s="1211">
        <v>851533832.85476005</v>
      </c>
    </row>
    <row r="10187" spans="2:6" ht="13.15" customHeight="1" x14ac:dyDescent="0.3">
      <c r="B10187" s="1173" t="s">
        <v>10912</v>
      </c>
      <c r="C10187" s="1206">
        <v>2120759448.1614656</v>
      </c>
      <c r="D10187" s="1206">
        <v>49322084.101188369</v>
      </c>
      <c r="E10187" s="1206">
        <v>1120923921.9044197</v>
      </c>
      <c r="F10187" s="1210">
        <v>3291005454.1670732</v>
      </c>
    </row>
    <row r="10188" spans="2:6" ht="13.15" customHeight="1" x14ac:dyDescent="0.3">
      <c r="B10188" s="1172" t="s">
        <v>10913</v>
      </c>
      <c r="C10188" s="1207">
        <v>238054184.98018885</v>
      </c>
      <c r="D10188" s="1208">
        <v>5655988.3822524343</v>
      </c>
      <c r="E10188" s="1207">
        <v>23531818.011289865</v>
      </c>
      <c r="F10188" s="1211">
        <v>267241991.37373114</v>
      </c>
    </row>
    <row r="10189" spans="2:6" ht="13.15" customHeight="1" x14ac:dyDescent="0.3">
      <c r="B10189" s="1173" t="s">
        <v>10914</v>
      </c>
      <c r="C10189" s="1206">
        <v>34681.474186369633</v>
      </c>
      <c r="D10189" s="1206">
        <v>9906.8134788300213</v>
      </c>
      <c r="E10189" s="1206">
        <v>0</v>
      </c>
      <c r="F10189" s="1210">
        <v>44588.287665199656</v>
      </c>
    </row>
    <row r="10190" spans="2:6" ht="13.15" customHeight="1" x14ac:dyDescent="0.3">
      <c r="B10190" s="1172" t="s">
        <v>10915</v>
      </c>
      <c r="C10190" s="1207">
        <v>526639.55093239248</v>
      </c>
      <c r="D10190" s="1208">
        <v>292068.05930840486</v>
      </c>
      <c r="E10190" s="1207">
        <v>71413153.004784599</v>
      </c>
      <c r="F10190" s="1211">
        <v>72231860.615025401</v>
      </c>
    </row>
    <row r="10191" spans="2:6" ht="13.15" customHeight="1" x14ac:dyDescent="0.3">
      <c r="B10191" s="1173" t="s">
        <v>10916</v>
      </c>
      <c r="C10191" s="1206">
        <v>4168603.964212067</v>
      </c>
      <c r="D10191" s="1206">
        <v>224943.7691180367</v>
      </c>
      <c r="E10191" s="1206">
        <v>2792483.1745122406</v>
      </c>
      <c r="F10191" s="1210">
        <v>7186030.9078423437</v>
      </c>
    </row>
    <row r="10192" spans="2:6" ht="13.15" customHeight="1" x14ac:dyDescent="0.3">
      <c r="B10192" s="1172" t="s">
        <v>10917</v>
      </c>
      <c r="C10192" s="1207">
        <v>725558286.57676542</v>
      </c>
      <c r="D10192" s="1208">
        <v>30883323.029458925</v>
      </c>
      <c r="E10192" s="1207">
        <v>339246617.83301437</v>
      </c>
      <c r="F10192" s="1211">
        <v>1095688227.4392385</v>
      </c>
    </row>
    <row r="10193" spans="2:6" ht="13.15" customHeight="1" x14ac:dyDescent="0.3">
      <c r="B10193" s="1173" t="s">
        <v>10918</v>
      </c>
      <c r="C10193" s="1206">
        <v>2727274.6669234145</v>
      </c>
      <c r="D10193" s="1206">
        <v>293686.35980565695</v>
      </c>
      <c r="E10193" s="1206">
        <v>2283254.7592264349</v>
      </c>
      <c r="F10193" s="1210">
        <v>5304215.7859555064</v>
      </c>
    </row>
    <row r="10194" spans="2:6" ht="13.15" customHeight="1" x14ac:dyDescent="0.3">
      <c r="B10194" s="1172" t="s">
        <v>10919</v>
      </c>
      <c r="C10194" s="1207">
        <v>143200216.53923118</v>
      </c>
      <c r="D10194" s="1208">
        <v>7157700.8828111636</v>
      </c>
      <c r="E10194" s="1207">
        <v>85146230.914974198</v>
      </c>
      <c r="F10194" s="1211">
        <v>235504148.33701652</v>
      </c>
    </row>
    <row r="10195" spans="2:6" ht="13.15" customHeight="1" x14ac:dyDescent="0.3">
      <c r="B10195" s="1173" t="s">
        <v>10920</v>
      </c>
      <c r="C10195" s="1206">
        <v>447902910.10150969</v>
      </c>
      <c r="D10195" s="1206">
        <v>12733970.375351138</v>
      </c>
      <c r="E10195" s="1206">
        <v>25447403.458894581</v>
      </c>
      <c r="F10195" s="1210">
        <v>486084283.93575537</v>
      </c>
    </row>
    <row r="10196" spans="2:6" ht="13.15" customHeight="1" x14ac:dyDescent="0.3">
      <c r="B10196" s="1172" t="s">
        <v>10921</v>
      </c>
      <c r="C10196" s="1207">
        <v>364976637.9559238</v>
      </c>
      <c r="D10196" s="1208">
        <v>10055092.020913018</v>
      </c>
      <c r="E10196" s="1207">
        <v>42742858.893025517</v>
      </c>
      <c r="F10196" s="1211">
        <v>417774588.86986232</v>
      </c>
    </row>
    <row r="10197" spans="2:6" ht="13.15" customHeight="1" x14ac:dyDescent="0.3">
      <c r="B10197" s="1173" t="s">
        <v>10922</v>
      </c>
      <c r="C10197" s="1206">
        <v>17690965.36597237</v>
      </c>
      <c r="D10197" s="1206">
        <v>1166738.3698057903</v>
      </c>
      <c r="E10197" s="1206">
        <v>5182158.9148513414</v>
      </c>
      <c r="F10197" s="1210">
        <v>24039862.650629502</v>
      </c>
    </row>
    <row r="10198" spans="2:6" ht="13.15" customHeight="1" x14ac:dyDescent="0.3">
      <c r="B10198" s="1172" t="s">
        <v>10923</v>
      </c>
      <c r="C10198" s="1207">
        <v>98459749.426444694</v>
      </c>
      <c r="D10198" s="1208">
        <v>4956769.990013646</v>
      </c>
      <c r="E10198" s="1207">
        <v>44363677.943346873</v>
      </c>
      <c r="F10198" s="1211">
        <v>147780197.35980523</v>
      </c>
    </row>
    <row r="10199" spans="2:6" ht="13.15" customHeight="1" x14ac:dyDescent="0.3">
      <c r="B10199" s="1173" t="s">
        <v>10924</v>
      </c>
      <c r="C10199" s="1206">
        <v>120407797.47817546</v>
      </c>
      <c r="D10199" s="1206">
        <v>8648183.7851367854</v>
      </c>
      <c r="E10199" s="1206">
        <v>27728481.406092867</v>
      </c>
      <c r="F10199" s="1210">
        <v>156784462.6694051</v>
      </c>
    </row>
    <row r="10200" spans="2:6" ht="13.15" customHeight="1" x14ac:dyDescent="0.3">
      <c r="B10200" s="1172" t="s">
        <v>10925</v>
      </c>
      <c r="C10200" s="1207">
        <v>3347171.8826955329</v>
      </c>
      <c r="D10200" s="1208">
        <v>217696.59732599478</v>
      </c>
      <c r="E10200" s="1207">
        <v>725440.57706210087</v>
      </c>
      <c r="F10200" s="1211">
        <v>4290309.0570836281</v>
      </c>
    </row>
    <row r="10201" spans="2:6" ht="13.15" customHeight="1" x14ac:dyDescent="0.3">
      <c r="B10201" s="1173" t="s">
        <v>10926</v>
      </c>
      <c r="C10201" s="1206">
        <v>603894173.17737424</v>
      </c>
      <c r="D10201" s="1206">
        <v>15872291.277048238</v>
      </c>
      <c r="E10201" s="1206">
        <v>49459699.637334377</v>
      </c>
      <c r="F10201" s="1210">
        <v>669226164.09175682</v>
      </c>
    </row>
    <row r="10202" spans="2:6" ht="13.15" customHeight="1" x14ac:dyDescent="0.3">
      <c r="B10202" s="1172" t="s">
        <v>10927</v>
      </c>
      <c r="C10202" s="1207">
        <v>108335504.01286894</v>
      </c>
      <c r="D10202" s="1208">
        <v>2573196.2958784383</v>
      </c>
      <c r="E10202" s="1207">
        <v>49819863.153328218</v>
      </c>
      <c r="F10202" s="1211">
        <v>160728563.46207559</v>
      </c>
    </row>
    <row r="10203" spans="2:6" ht="13.15" customHeight="1" x14ac:dyDescent="0.3">
      <c r="B10203" s="1173" t="s">
        <v>10928</v>
      </c>
      <c r="C10203" s="1206">
        <v>24659074.311456624</v>
      </c>
      <c r="D10203" s="1206">
        <v>814765.04774258484</v>
      </c>
      <c r="E10203" s="1206">
        <v>7567178.7036760384</v>
      </c>
      <c r="F10203" s="1210">
        <v>33041018.062875248</v>
      </c>
    </row>
    <row r="10204" spans="2:6" ht="13.15" customHeight="1" x14ac:dyDescent="0.3">
      <c r="B10204" s="1172" t="s">
        <v>10929</v>
      </c>
      <c r="C10204" s="1207">
        <v>115058384.8967834</v>
      </c>
      <c r="D10204" s="1208">
        <v>8012585.7107073618</v>
      </c>
      <c r="E10204" s="1207">
        <v>68635398.535447702</v>
      </c>
      <c r="F10204" s="1211">
        <v>191706369.14293846</v>
      </c>
    </row>
    <row r="10205" spans="2:6" ht="13.15" customHeight="1" x14ac:dyDescent="0.3">
      <c r="B10205" s="1173" t="s">
        <v>10930</v>
      </c>
      <c r="C10205" s="1206">
        <v>89566135.957432225</v>
      </c>
      <c r="D10205" s="1206">
        <v>5483815.2815230526</v>
      </c>
      <c r="E10205" s="1206">
        <v>49676318.528505273</v>
      </c>
      <c r="F10205" s="1210">
        <v>144726269.76746055</v>
      </c>
    </row>
    <row r="10206" spans="2:6" ht="13.15" customHeight="1" x14ac:dyDescent="0.3">
      <c r="B10206" s="1172" t="s">
        <v>10931</v>
      </c>
      <c r="C10206" s="1207">
        <v>96887886.706627831</v>
      </c>
      <c r="D10206" s="1208">
        <v>4395993.6872702129</v>
      </c>
      <c r="E10206" s="1207">
        <v>38877218.483887792</v>
      </c>
      <c r="F10206" s="1211">
        <v>140161098.87778583</v>
      </c>
    </row>
    <row r="10207" spans="2:6" ht="13.15" customHeight="1" x14ac:dyDescent="0.3">
      <c r="B10207" s="1173" t="s">
        <v>10932</v>
      </c>
      <c r="C10207" s="1206">
        <v>110399870.9743796</v>
      </c>
      <c r="D10207" s="1206">
        <v>14052308.321303854</v>
      </c>
      <c r="E10207" s="1206">
        <v>75040737.05221498</v>
      </c>
      <c r="F10207" s="1210">
        <v>199492916.34789842</v>
      </c>
    </row>
    <row r="10208" spans="2:6" ht="13.15" customHeight="1" x14ac:dyDescent="0.3">
      <c r="B10208" s="1172" t="s">
        <v>10933</v>
      </c>
      <c r="C10208" s="1207">
        <v>146568006.14870673</v>
      </c>
      <c r="D10208" s="1208">
        <v>7462405.7581763677</v>
      </c>
      <c r="E10208" s="1207">
        <v>40879083.81735602</v>
      </c>
      <c r="F10208" s="1211">
        <v>194909495.72423911</v>
      </c>
    </row>
    <row r="10209" spans="2:6" ht="13.15" customHeight="1" x14ac:dyDescent="0.3">
      <c r="B10209" s="1173" t="s">
        <v>10934</v>
      </c>
      <c r="C10209" s="1206">
        <v>10706334.930816649</v>
      </c>
      <c r="D10209" s="1206">
        <v>456290.37933389709</v>
      </c>
      <c r="E10209" s="1206">
        <v>713771.78820552747</v>
      </c>
      <c r="F10209" s="1210">
        <v>11876397.098356072</v>
      </c>
    </row>
    <row r="10210" spans="2:6" ht="13.15" customHeight="1" x14ac:dyDescent="0.3">
      <c r="B10210" s="1172" t="s">
        <v>10935</v>
      </c>
      <c r="C10210" s="1207">
        <v>3427458.1300246092</v>
      </c>
      <c r="D10210" s="1208">
        <v>48056.488679267779</v>
      </c>
      <c r="E10210" s="1207">
        <v>61.739623579753264</v>
      </c>
      <c r="F10210" s="1211">
        <v>3475576.3583274567</v>
      </c>
    </row>
    <row r="10211" spans="2:6" ht="13.15" customHeight="1" x14ac:dyDescent="0.3">
      <c r="B10211" s="1173" t="s">
        <v>10936</v>
      </c>
      <c r="C10211" s="1206">
        <v>144102617.57426149</v>
      </c>
      <c r="D10211" s="1206">
        <v>8905338.7702392582</v>
      </c>
      <c r="E10211" s="1206">
        <v>45554267.063973643</v>
      </c>
      <c r="F10211" s="1210">
        <v>198562223.40847439</v>
      </c>
    </row>
    <row r="10212" spans="2:6" ht="13.15" customHeight="1" x14ac:dyDescent="0.3">
      <c r="B10212" s="1172" t="s">
        <v>10937</v>
      </c>
      <c r="C10212" s="1207">
        <v>213107008.658759</v>
      </c>
      <c r="D10212" s="1208">
        <v>15526945.950934652</v>
      </c>
      <c r="E10212" s="1207">
        <v>86567483.904763773</v>
      </c>
      <c r="F10212" s="1211">
        <v>315201438.5144574</v>
      </c>
    </row>
    <row r="10213" spans="2:6" ht="13.15" customHeight="1" x14ac:dyDescent="0.3">
      <c r="B10213" s="1173" t="s">
        <v>10938</v>
      </c>
      <c r="C10213" s="1206">
        <v>25982841.603727706</v>
      </c>
      <c r="D10213" s="1206">
        <v>295909.76396709896</v>
      </c>
      <c r="E10213" s="1206">
        <v>7177910.3770056954</v>
      </c>
      <c r="F10213" s="1210">
        <v>33456661.744700503</v>
      </c>
    </row>
    <row r="10214" spans="2:6" ht="13.15" customHeight="1" x14ac:dyDescent="0.3">
      <c r="B10214" s="1172" t="s">
        <v>10939</v>
      </c>
      <c r="C10214" s="1207">
        <v>122272268.06878528</v>
      </c>
      <c r="D10214" s="1208">
        <v>5760671.3161572888</v>
      </c>
      <c r="E10214" s="1207">
        <v>54219971.870356582</v>
      </c>
      <c r="F10214" s="1211">
        <v>182252911.25529915</v>
      </c>
    </row>
    <row r="10215" spans="2:6" ht="13.15" customHeight="1" x14ac:dyDescent="0.3">
      <c r="B10215" s="1173" t="s">
        <v>10940</v>
      </c>
      <c r="C10215" s="1206">
        <v>233394715.26912659</v>
      </c>
      <c r="D10215" s="1206">
        <v>12801291.676036824</v>
      </c>
      <c r="E10215" s="1206">
        <v>150031591.85618302</v>
      </c>
      <c r="F10215" s="1210">
        <v>396227598.80134642</v>
      </c>
    </row>
    <row r="10216" spans="2:6" ht="13.15" customHeight="1" x14ac:dyDescent="0.3">
      <c r="B10216" s="1172" t="s">
        <v>10941</v>
      </c>
      <c r="C10216" s="1207">
        <v>84301925.107899532</v>
      </c>
      <c r="D10216" s="1208">
        <v>3119112.3784036259</v>
      </c>
      <c r="E10216" s="1207">
        <v>35724089.693834737</v>
      </c>
      <c r="F10216" s="1211">
        <v>123145127.18013789</v>
      </c>
    </row>
    <row r="10217" spans="2:6" ht="13.15" customHeight="1" x14ac:dyDescent="0.3">
      <c r="B10217" s="1173" t="s">
        <v>10942</v>
      </c>
      <c r="C10217" s="1206">
        <v>27463767.859733086</v>
      </c>
      <c r="D10217" s="1206">
        <v>2522339.443730013</v>
      </c>
      <c r="E10217" s="1206">
        <v>203687211.48099148</v>
      </c>
      <c r="F10217" s="1210">
        <v>233673318.78445458</v>
      </c>
    </row>
    <row r="10218" spans="2:6" ht="13.15" customHeight="1" x14ac:dyDescent="0.3">
      <c r="B10218" s="1172" t="s">
        <v>10943</v>
      </c>
      <c r="C10218" s="1207">
        <v>174996710.9299953</v>
      </c>
      <c r="D10218" s="1208">
        <v>10107398.307419857</v>
      </c>
      <c r="E10218" s="1207">
        <v>74419402.180950969</v>
      </c>
      <c r="F10218" s="1211">
        <v>259523511.41836613</v>
      </c>
    </row>
    <row r="10219" spans="2:6" ht="13.15" customHeight="1" x14ac:dyDescent="0.3">
      <c r="B10219" s="1173" t="s">
        <v>10944</v>
      </c>
      <c r="C10219" s="1206">
        <v>64591105.223663494</v>
      </c>
      <c r="D10219" s="1206">
        <v>2945869.7921282332</v>
      </c>
      <c r="E10219" s="1206">
        <v>15988031.18258933</v>
      </c>
      <c r="F10219" s="1210">
        <v>83525006.198381066</v>
      </c>
    </row>
    <row r="10220" spans="2:6" ht="13.15" customHeight="1" x14ac:dyDescent="0.3">
      <c r="B10220" s="1172" t="s">
        <v>10945</v>
      </c>
      <c r="C10220" s="1207">
        <v>65369253.733065553</v>
      </c>
      <c r="D10220" s="1208">
        <v>1923624.5484596977</v>
      </c>
      <c r="E10220" s="1207">
        <v>16396809.230310872</v>
      </c>
      <c r="F10220" s="1211">
        <v>83689687.511836126</v>
      </c>
    </row>
    <row r="10221" spans="2:6" ht="13.15" customHeight="1" x14ac:dyDescent="0.3">
      <c r="B10221" s="1173" t="s">
        <v>10946</v>
      </c>
      <c r="C10221" s="1206">
        <v>11441063.326867264</v>
      </c>
      <c r="D10221" s="1206">
        <v>351523.01235962193</v>
      </c>
      <c r="E10221" s="1206">
        <v>2471992.7885097414</v>
      </c>
      <c r="F10221" s="1210">
        <v>14264579.127736628</v>
      </c>
    </row>
    <row r="10222" spans="2:6" ht="13.15" customHeight="1" x14ac:dyDescent="0.3">
      <c r="B10222" s="1172" t="s">
        <v>10947</v>
      </c>
      <c r="C10222" s="1207">
        <v>440827889.36749029</v>
      </c>
      <c r="D10222" s="1208">
        <v>12577881.774346614</v>
      </c>
      <c r="E10222" s="1207">
        <v>54709713.991661116</v>
      </c>
      <c r="F10222" s="1211">
        <v>508115485.13349801</v>
      </c>
    </row>
    <row r="10223" spans="2:6" ht="13.15" customHeight="1" x14ac:dyDescent="0.3">
      <c r="B10223" s="1173" t="s">
        <v>10948</v>
      </c>
      <c r="C10223" s="1206">
        <v>37858106.064109355</v>
      </c>
      <c r="D10223" s="1206">
        <v>1384294.2453494151</v>
      </c>
      <c r="E10223" s="1206">
        <v>13230369.155776063</v>
      </c>
      <c r="F10223" s="1210">
        <v>52472769.465234831</v>
      </c>
    </row>
    <row r="10224" spans="2:6" ht="13.15" customHeight="1" x14ac:dyDescent="0.3">
      <c r="B10224" s="1172" t="s">
        <v>10949</v>
      </c>
      <c r="C10224" s="1207">
        <v>101679801.4175359</v>
      </c>
      <c r="D10224" s="1208">
        <v>2905046.4030627715</v>
      </c>
      <c r="E10224" s="1207">
        <v>19364801.374085337</v>
      </c>
      <c r="F10224" s="1211">
        <v>123949649.19468401</v>
      </c>
    </row>
    <row r="10225" spans="2:6" ht="13.15" customHeight="1" x14ac:dyDescent="0.3">
      <c r="B10225" s="1173" t="s">
        <v>10950</v>
      </c>
      <c r="C10225" s="1206">
        <v>420176709.98435068</v>
      </c>
      <c r="D10225" s="1206">
        <v>10770845.222580258</v>
      </c>
      <c r="E10225" s="1206">
        <v>58894298.214550264</v>
      </c>
      <c r="F10225" s="1210">
        <v>489841853.42148119</v>
      </c>
    </row>
    <row r="10226" spans="2:6" ht="13.15" customHeight="1" x14ac:dyDescent="0.3">
      <c r="B10226" s="1172" t="s">
        <v>10951</v>
      </c>
      <c r="C10226" s="1207">
        <v>371196637.46413583</v>
      </c>
      <c r="D10226" s="1208">
        <v>13252136.122393012</v>
      </c>
      <c r="E10226" s="1207">
        <v>66810799.569609337</v>
      </c>
      <c r="F10226" s="1211">
        <v>451259573.15613818</v>
      </c>
    </row>
    <row r="10227" spans="2:6" ht="13.15" customHeight="1" x14ac:dyDescent="0.3">
      <c r="B10227" s="1173" t="s">
        <v>10952</v>
      </c>
      <c r="C10227" s="1206">
        <v>95010717.780981287</v>
      </c>
      <c r="D10227" s="1206">
        <v>2775751.2294214489</v>
      </c>
      <c r="E10227" s="1206">
        <v>6697870.2011696948</v>
      </c>
      <c r="F10227" s="1210">
        <v>104484339.21157244</v>
      </c>
    </row>
    <row r="10228" spans="2:6" ht="13.15" customHeight="1" x14ac:dyDescent="0.3">
      <c r="B10228" s="1172" t="s">
        <v>10953</v>
      </c>
      <c r="C10228" s="1207">
        <v>2764152953.0711408</v>
      </c>
      <c r="D10228" s="1208">
        <v>77037900.531286538</v>
      </c>
      <c r="E10228" s="1207">
        <v>1850639162.1458852</v>
      </c>
      <c r="F10228" s="1211">
        <v>4691830015.748313</v>
      </c>
    </row>
    <row r="10229" spans="2:6" ht="13.15" customHeight="1" x14ac:dyDescent="0.3">
      <c r="B10229" s="1173" t="s">
        <v>10954</v>
      </c>
      <c r="C10229" s="1206">
        <v>1017470479.7673587</v>
      </c>
      <c r="D10229" s="1206">
        <v>32140109.267803129</v>
      </c>
      <c r="E10229" s="1206">
        <v>453545432.7103495</v>
      </c>
      <c r="F10229" s="1210">
        <v>1503156021.7455113</v>
      </c>
    </row>
    <row r="10230" spans="2:6" ht="13.15" customHeight="1" x14ac:dyDescent="0.3">
      <c r="B10230" s="1172" t="s">
        <v>10955</v>
      </c>
      <c r="C10230" s="1207">
        <v>328712514.29201788</v>
      </c>
      <c r="D10230" s="1208">
        <v>15052755.760883318</v>
      </c>
      <c r="E10230" s="1207">
        <v>75768357.988630593</v>
      </c>
      <c r="F10230" s="1211">
        <v>419533628.0415318</v>
      </c>
    </row>
    <row r="10231" spans="2:6" ht="13.15" customHeight="1" x14ac:dyDescent="0.3">
      <c r="B10231" s="1173" t="s">
        <v>10956</v>
      </c>
      <c r="C10231" s="1206">
        <v>205953476.71349093</v>
      </c>
      <c r="D10231" s="1206">
        <v>7917725.1572119184</v>
      </c>
      <c r="E10231" s="1206">
        <v>102080928.40416928</v>
      </c>
      <c r="F10231" s="1210">
        <v>315952130.27487212</v>
      </c>
    </row>
    <row r="10232" spans="2:6" ht="13.15" customHeight="1" x14ac:dyDescent="0.3">
      <c r="B10232" s="1172" t="s">
        <v>10957</v>
      </c>
      <c r="C10232" s="1207">
        <v>133507973.37527338</v>
      </c>
      <c r="D10232" s="1208">
        <v>4366709.4843590725</v>
      </c>
      <c r="E10232" s="1207">
        <v>11532961.684697911</v>
      </c>
      <c r="F10232" s="1211">
        <v>149407644.54433036</v>
      </c>
    </row>
    <row r="10233" spans="2:6" ht="13.15" customHeight="1" x14ac:dyDescent="0.3">
      <c r="B10233" s="1173" t="s">
        <v>10958</v>
      </c>
      <c r="C10233" s="1206">
        <v>391575553.62078899</v>
      </c>
      <c r="D10233" s="1206">
        <v>11536625.017879935</v>
      </c>
      <c r="E10233" s="1206">
        <v>108035472.18476172</v>
      </c>
      <c r="F10233" s="1210">
        <v>511147650.82343066</v>
      </c>
    </row>
    <row r="10234" spans="2:6" ht="13.15" customHeight="1" x14ac:dyDescent="0.3">
      <c r="B10234" s="1172" t="s">
        <v>10959</v>
      </c>
      <c r="C10234" s="1207">
        <v>708511795.8492167</v>
      </c>
      <c r="D10234" s="1208">
        <v>16027732.557853872</v>
      </c>
      <c r="E10234" s="1207">
        <v>77294922.09555535</v>
      </c>
      <c r="F10234" s="1211">
        <v>801834450.50262582</v>
      </c>
    </row>
    <row r="10235" spans="2:6" ht="13.15" customHeight="1" x14ac:dyDescent="0.3">
      <c r="B10235" s="1173" t="s">
        <v>10960</v>
      </c>
      <c r="C10235" s="1206">
        <v>556673980.66026235</v>
      </c>
      <c r="D10235" s="1206">
        <v>16629754.415009867</v>
      </c>
      <c r="E10235" s="1206">
        <v>84338304.819670185</v>
      </c>
      <c r="F10235" s="1210">
        <v>657642039.8949424</v>
      </c>
    </row>
    <row r="10236" spans="2:6" ht="13.15" customHeight="1" x14ac:dyDescent="0.3">
      <c r="B10236" s="1172" t="s">
        <v>10961</v>
      </c>
      <c r="C10236" s="1207">
        <v>538636337.09366345</v>
      </c>
      <c r="D10236" s="1208">
        <v>15883070.565577753</v>
      </c>
      <c r="E10236" s="1207">
        <v>95095046.457487151</v>
      </c>
      <c r="F10236" s="1211">
        <v>649614454.11672831</v>
      </c>
    </row>
    <row r="10237" spans="2:6" ht="13.15" customHeight="1" x14ac:dyDescent="0.3">
      <c r="B10237" s="1173" t="s">
        <v>10962</v>
      </c>
      <c r="C10237" s="1206">
        <v>587152715.57318163</v>
      </c>
      <c r="D10237" s="1206">
        <v>17664495.752952844</v>
      </c>
      <c r="E10237" s="1206">
        <v>323224667.13461357</v>
      </c>
      <c r="F10237" s="1210">
        <v>928041878.46074796</v>
      </c>
    </row>
    <row r="10238" spans="2:6" ht="13.15" customHeight="1" x14ac:dyDescent="0.3">
      <c r="B10238" s="1172" t="s">
        <v>10963</v>
      </c>
      <c r="C10238" s="1207">
        <v>372273128.57628292</v>
      </c>
      <c r="D10238" s="1208">
        <v>15181502.119573398</v>
      </c>
      <c r="E10238" s="1207">
        <v>222292227.30858082</v>
      </c>
      <c r="F10238" s="1211">
        <v>609746858.00443721</v>
      </c>
    </row>
    <row r="10239" spans="2:6" ht="13.15" customHeight="1" x14ac:dyDescent="0.3">
      <c r="B10239" s="1173" t="s">
        <v>10964</v>
      </c>
      <c r="C10239" s="1206">
        <v>251581461.86647958</v>
      </c>
      <c r="D10239" s="1206">
        <v>13005704.137107119</v>
      </c>
      <c r="E10239" s="1206">
        <v>430674792.0778417</v>
      </c>
      <c r="F10239" s="1210">
        <v>695261958.08142841</v>
      </c>
    </row>
    <row r="10240" spans="2:6" ht="13.15" customHeight="1" x14ac:dyDescent="0.3">
      <c r="B10240" s="1172" t="s">
        <v>10965</v>
      </c>
      <c r="C10240" s="1207">
        <v>2142574914.6721148</v>
      </c>
      <c r="D10240" s="1208">
        <v>52062753.390264936</v>
      </c>
      <c r="E10240" s="1207">
        <v>227320430.67673796</v>
      </c>
      <c r="F10240" s="1211">
        <v>2421958098.7391176</v>
      </c>
    </row>
    <row r="10241" spans="2:6" ht="13.15" customHeight="1" x14ac:dyDescent="0.3">
      <c r="B10241" s="1173" t="s">
        <v>10966</v>
      </c>
      <c r="C10241" s="1206">
        <v>618916440.06707692</v>
      </c>
      <c r="D10241" s="1206">
        <v>19382272.47816208</v>
      </c>
      <c r="E10241" s="1206">
        <v>384473180.57711202</v>
      </c>
      <c r="F10241" s="1210">
        <v>1022771893.1223509</v>
      </c>
    </row>
    <row r="10242" spans="2:6" ht="13.15" customHeight="1" x14ac:dyDescent="0.3">
      <c r="B10242" s="1172" t="s">
        <v>10967</v>
      </c>
      <c r="C10242" s="1207">
        <v>0</v>
      </c>
      <c r="D10242" s="1208">
        <v>1744.9501013848333</v>
      </c>
      <c r="E10242" s="1207">
        <v>2593.0641903496371</v>
      </c>
      <c r="F10242" s="1211">
        <v>4338.0142917344701</v>
      </c>
    </row>
    <row r="10243" spans="2:6" ht="13.15" customHeight="1" x14ac:dyDescent="0.3">
      <c r="B10243" s="1173" t="s">
        <v>10968</v>
      </c>
      <c r="C10243" s="1206">
        <v>409346532.15161657</v>
      </c>
      <c r="D10243" s="1206">
        <v>15030254.347882407</v>
      </c>
      <c r="E10243" s="1206">
        <v>253343605.08904749</v>
      </c>
      <c r="F10243" s="1210">
        <v>677720391.58854651</v>
      </c>
    </row>
    <row r="10244" spans="2:6" ht="13.15" customHeight="1" x14ac:dyDescent="0.3">
      <c r="B10244" s="1172" t="s">
        <v>10969</v>
      </c>
      <c r="C10244" s="1207">
        <v>262797095.61113548</v>
      </c>
      <c r="D10244" s="1208">
        <v>10277460.581413694</v>
      </c>
      <c r="E10244" s="1207">
        <v>102582389.6139992</v>
      </c>
      <c r="F10244" s="1211">
        <v>375656945.80654836</v>
      </c>
    </row>
    <row r="10245" spans="2:6" ht="13.15" customHeight="1" x14ac:dyDescent="0.3">
      <c r="B10245" s="1173" t="s">
        <v>10970</v>
      </c>
      <c r="C10245" s="1206">
        <v>261467866.66938642</v>
      </c>
      <c r="D10245" s="1206">
        <v>15850591.978206817</v>
      </c>
      <c r="E10245" s="1206">
        <v>111685299.60044931</v>
      </c>
      <c r="F10245" s="1210">
        <v>389003758.24804258</v>
      </c>
    </row>
    <row r="10246" spans="2:6" ht="13.15" customHeight="1" x14ac:dyDescent="0.3">
      <c r="B10246" s="1172" t="s">
        <v>10971</v>
      </c>
      <c r="C10246" s="1207">
        <v>128739270.67464754</v>
      </c>
      <c r="D10246" s="1208">
        <v>4626383.3893659618</v>
      </c>
      <c r="E10246" s="1207">
        <v>66655756.376525149</v>
      </c>
      <c r="F10246" s="1211">
        <v>200021410.44053864</v>
      </c>
    </row>
    <row r="10247" spans="2:6" ht="13.15" customHeight="1" x14ac:dyDescent="0.3">
      <c r="B10247" s="1173" t="s">
        <v>10972</v>
      </c>
      <c r="C10247" s="1206">
        <v>317655678.00594008</v>
      </c>
      <c r="D10247" s="1206">
        <v>13839199.254083108</v>
      </c>
      <c r="E10247" s="1206">
        <v>83155564.082685292</v>
      </c>
      <c r="F10247" s="1210">
        <v>414650441.34270847</v>
      </c>
    </row>
    <row r="10248" spans="2:6" ht="13.15" customHeight="1" x14ac:dyDescent="0.3">
      <c r="B10248" s="1172" t="s">
        <v>10973</v>
      </c>
      <c r="C10248" s="1207">
        <v>914807171.82004118</v>
      </c>
      <c r="D10248" s="1208">
        <v>27408367.479976915</v>
      </c>
      <c r="E10248" s="1207">
        <v>462967952.86267966</v>
      </c>
      <c r="F10248" s="1211">
        <v>1405183492.1626978</v>
      </c>
    </row>
    <row r="10249" spans="2:6" ht="13.15" customHeight="1" x14ac:dyDescent="0.3">
      <c r="B10249" s="1173" t="s">
        <v>10974</v>
      </c>
      <c r="C10249" s="1206">
        <v>206156650.0740788</v>
      </c>
      <c r="D10249" s="1206">
        <v>9582928.2245278154</v>
      </c>
      <c r="E10249" s="1206">
        <v>78113204.748137608</v>
      </c>
      <c r="F10249" s="1210">
        <v>293852783.04674423</v>
      </c>
    </row>
    <row r="10250" spans="2:6" ht="13.15" customHeight="1" x14ac:dyDescent="0.3">
      <c r="B10250" s="1172" t="s">
        <v>10975</v>
      </c>
      <c r="C10250" s="1207">
        <v>167293463.96474949</v>
      </c>
      <c r="D10250" s="1208">
        <v>6318492.4614709541</v>
      </c>
      <c r="E10250" s="1207">
        <v>49289450.422679879</v>
      </c>
      <c r="F10250" s="1211">
        <v>222901406.84890032</v>
      </c>
    </row>
    <row r="10251" spans="2:6" ht="13.15" customHeight="1" x14ac:dyDescent="0.3">
      <c r="B10251" s="1173" t="s">
        <v>10976</v>
      </c>
      <c r="C10251" s="1206">
        <v>113875.39161981212</v>
      </c>
      <c r="D10251" s="1206">
        <v>21530.432702570924</v>
      </c>
      <c r="E10251" s="1206">
        <v>279433.5363219633</v>
      </c>
      <c r="F10251" s="1210">
        <v>414839.36064434634</v>
      </c>
    </row>
    <row r="10252" spans="2:6" ht="13.15" customHeight="1" x14ac:dyDescent="0.3">
      <c r="B10252" s="1172" t="s">
        <v>10977</v>
      </c>
      <c r="C10252" s="1207">
        <v>1374377667.1605251</v>
      </c>
      <c r="D10252" s="1208">
        <v>36018387.517735042</v>
      </c>
      <c r="E10252" s="1207">
        <v>325558854.38946593</v>
      </c>
      <c r="F10252" s="1211">
        <v>1735954909.0677261</v>
      </c>
    </row>
    <row r="10253" spans="2:6" ht="13.15" customHeight="1" x14ac:dyDescent="0.3">
      <c r="B10253" s="1173" t="s">
        <v>10978</v>
      </c>
      <c r="C10253" s="1206">
        <v>182485588.15322283</v>
      </c>
      <c r="D10253" s="1206">
        <v>10060566.098247202</v>
      </c>
      <c r="E10253" s="1206">
        <v>91630570.289184451</v>
      </c>
      <c r="F10253" s="1210">
        <v>284176724.54065448</v>
      </c>
    </row>
    <row r="10254" spans="2:6" ht="13.15" customHeight="1" x14ac:dyDescent="0.3">
      <c r="B10254" s="1172" t="s">
        <v>10979</v>
      </c>
      <c r="C10254" s="1207">
        <v>140511719.5836027</v>
      </c>
      <c r="D10254" s="1208">
        <v>10465169.366916696</v>
      </c>
      <c r="E10254" s="1207">
        <v>56446915.220358476</v>
      </c>
      <c r="F10254" s="1211">
        <v>207423804.17087787</v>
      </c>
    </row>
    <row r="10255" spans="2:6" ht="13.15" customHeight="1" x14ac:dyDescent="0.3">
      <c r="B10255" s="1173" t="s">
        <v>10980</v>
      </c>
      <c r="C10255" s="1206">
        <v>31064087.19574172</v>
      </c>
      <c r="D10255" s="1206">
        <v>958118.32744264393</v>
      </c>
      <c r="E10255" s="1206">
        <v>7823768.5792734949</v>
      </c>
      <c r="F10255" s="1210">
        <v>39845974.102457859</v>
      </c>
    </row>
    <row r="10256" spans="2:6" ht="13.15" customHeight="1" x14ac:dyDescent="0.3">
      <c r="B10256" s="1172" t="s">
        <v>10981</v>
      </c>
      <c r="C10256" s="1207">
        <v>371424797.8710863</v>
      </c>
      <c r="D10256" s="1208">
        <v>15337506.287508497</v>
      </c>
      <c r="E10256" s="1207">
        <v>65051336.451020099</v>
      </c>
      <c r="F10256" s="1211">
        <v>451813640.60961491</v>
      </c>
    </row>
    <row r="10257" spans="2:6" ht="13.15" customHeight="1" x14ac:dyDescent="0.3">
      <c r="B10257" s="1173" t="s">
        <v>10982</v>
      </c>
      <c r="C10257" s="1206">
        <v>60613795.532424279</v>
      </c>
      <c r="D10257" s="1206">
        <v>2072606.6994545469</v>
      </c>
      <c r="E10257" s="1206">
        <v>5861806.8211560939</v>
      </c>
      <c r="F10257" s="1210">
        <v>68548209.053034917</v>
      </c>
    </row>
    <row r="10258" spans="2:6" ht="13.15" customHeight="1" x14ac:dyDescent="0.3">
      <c r="B10258" s="1172" t="s">
        <v>10983</v>
      </c>
      <c r="C10258" s="1207">
        <v>513447619.32406145</v>
      </c>
      <c r="D10258" s="1208">
        <v>17090083.509497769</v>
      </c>
      <c r="E10258" s="1207">
        <v>382192240.2650587</v>
      </c>
      <c r="F10258" s="1211">
        <v>912729943.09861791</v>
      </c>
    </row>
    <row r="10259" spans="2:6" ht="13.15" customHeight="1" x14ac:dyDescent="0.3">
      <c r="B10259" s="1173" t="s">
        <v>10984</v>
      </c>
      <c r="C10259" s="1206">
        <v>245767535.99696925</v>
      </c>
      <c r="D10259" s="1206">
        <v>12074252.587423541</v>
      </c>
      <c r="E10259" s="1206">
        <v>733547993.44961989</v>
      </c>
      <c r="F10259" s="1210">
        <v>991389782.03401268</v>
      </c>
    </row>
    <row r="10260" spans="2:6" ht="13.15" customHeight="1" x14ac:dyDescent="0.3">
      <c r="B10260" s="1172" t="s">
        <v>10985</v>
      </c>
      <c r="C10260" s="1207">
        <v>137359118.96356693</v>
      </c>
      <c r="D10260" s="1208">
        <v>8490758.3271997608</v>
      </c>
      <c r="E10260" s="1207">
        <v>134331806.02684641</v>
      </c>
      <c r="F10260" s="1211">
        <v>280181683.31761312</v>
      </c>
    </row>
    <row r="10261" spans="2:6" ht="13.15" customHeight="1" x14ac:dyDescent="0.3">
      <c r="B10261" s="1173" t="s">
        <v>10986</v>
      </c>
      <c r="C10261" s="1206">
        <v>256403825.27322847</v>
      </c>
      <c r="D10261" s="1206">
        <v>20056653.475812584</v>
      </c>
      <c r="E10261" s="1206">
        <v>189755953.84555081</v>
      </c>
      <c r="F10261" s="1210">
        <v>466216432.59459186</v>
      </c>
    </row>
    <row r="10262" spans="2:6" ht="13.15" customHeight="1" x14ac:dyDescent="0.3">
      <c r="B10262" s="1172" t="s">
        <v>10987</v>
      </c>
      <c r="C10262" s="1207">
        <v>603433209.96141684</v>
      </c>
      <c r="D10262" s="1208">
        <v>36850123.612431414</v>
      </c>
      <c r="E10262" s="1207">
        <v>474378078.96146512</v>
      </c>
      <c r="F10262" s="1211">
        <v>1114661412.5353134</v>
      </c>
    </row>
    <row r="10263" spans="2:6" ht="13.15" customHeight="1" x14ac:dyDescent="0.3">
      <c r="B10263" s="1173" t="s">
        <v>10988</v>
      </c>
      <c r="C10263" s="1206">
        <v>47445622.099323198</v>
      </c>
      <c r="D10263" s="1206">
        <v>6383773.2963122791</v>
      </c>
      <c r="E10263" s="1206">
        <v>13130659.663694764</v>
      </c>
      <c r="F10263" s="1210">
        <v>66960055.05933024</v>
      </c>
    </row>
    <row r="10264" spans="2:6" ht="13.15" customHeight="1" x14ac:dyDescent="0.3">
      <c r="B10264" s="1172" t="s">
        <v>10989</v>
      </c>
      <c r="C10264" s="1207">
        <v>93011071.365786985</v>
      </c>
      <c r="D10264" s="1208">
        <v>6065474.6967701549</v>
      </c>
      <c r="E10264" s="1207">
        <v>55527618.586248018</v>
      </c>
      <c r="F10264" s="1211">
        <v>154604164.64880517</v>
      </c>
    </row>
    <row r="10265" spans="2:6" ht="13.15" customHeight="1" x14ac:dyDescent="0.3">
      <c r="B10265" s="1173" t="s">
        <v>10990</v>
      </c>
      <c r="C10265" s="1206">
        <v>46930588.553531922</v>
      </c>
      <c r="D10265" s="1206">
        <v>3236952.7989600501</v>
      </c>
      <c r="E10265" s="1206">
        <v>70989221.519974649</v>
      </c>
      <c r="F10265" s="1210">
        <v>121156762.87246662</v>
      </c>
    </row>
    <row r="10266" spans="2:6" ht="13.15" customHeight="1" x14ac:dyDescent="0.3">
      <c r="B10266" s="1172" t="s">
        <v>10991</v>
      </c>
      <c r="C10266" s="1207">
        <v>31443535.293237474</v>
      </c>
      <c r="D10266" s="1208">
        <v>3000272.8331923769</v>
      </c>
      <c r="E10266" s="1207">
        <v>22777897.569758452</v>
      </c>
      <c r="F10266" s="1211">
        <v>57221705.696188301</v>
      </c>
    </row>
    <row r="10267" spans="2:6" ht="13.15" customHeight="1" x14ac:dyDescent="0.3">
      <c r="B10267" s="1173" t="s">
        <v>10992</v>
      </c>
      <c r="C10267" s="1206">
        <v>154669134.27843705</v>
      </c>
      <c r="D10267" s="1206">
        <v>9418522.9661852457</v>
      </c>
      <c r="E10267" s="1206">
        <v>102610921.59171647</v>
      </c>
      <c r="F10267" s="1210">
        <v>266698578.83633876</v>
      </c>
    </row>
    <row r="10268" spans="2:6" ht="13.15" customHeight="1" x14ac:dyDescent="0.3">
      <c r="B10268" s="1172" t="s">
        <v>10993</v>
      </c>
      <c r="C10268" s="1207">
        <v>55783103.110221244</v>
      </c>
      <c r="D10268" s="1208">
        <v>2000177.1980688386</v>
      </c>
      <c r="E10268" s="1207">
        <v>17508122.454746433</v>
      </c>
      <c r="F10268" s="1211">
        <v>75291402.763036519</v>
      </c>
    </row>
    <row r="10269" spans="2:6" ht="13.15" customHeight="1" x14ac:dyDescent="0.3">
      <c r="B10269" s="1173" t="s">
        <v>10994</v>
      </c>
      <c r="C10269" s="1206">
        <v>363292538.33933049</v>
      </c>
      <c r="D10269" s="1206">
        <v>23101155.165203784</v>
      </c>
      <c r="E10269" s="1206">
        <v>271917124.64116436</v>
      </c>
      <c r="F10269" s="1210">
        <v>658310818.14569867</v>
      </c>
    </row>
    <row r="10270" spans="2:6" ht="13.15" customHeight="1" x14ac:dyDescent="0.3">
      <c r="B10270" s="1172" t="s">
        <v>10995</v>
      </c>
      <c r="C10270" s="1207">
        <v>26651757.123566385</v>
      </c>
      <c r="D10270" s="1208">
        <v>1286689.6170977603</v>
      </c>
      <c r="E10270" s="1207">
        <v>12525734.831860339</v>
      </c>
      <c r="F10270" s="1211">
        <v>40464181.572524488</v>
      </c>
    </row>
    <row r="10271" spans="2:6" ht="13.15" customHeight="1" x14ac:dyDescent="0.3">
      <c r="B10271" s="1173" t="s">
        <v>10996</v>
      </c>
      <c r="C10271" s="1206">
        <v>122121116.9194769</v>
      </c>
      <c r="D10271" s="1206">
        <v>10832579.868505852</v>
      </c>
      <c r="E10271" s="1206">
        <v>42994400.857055977</v>
      </c>
      <c r="F10271" s="1210">
        <v>175948097.64503872</v>
      </c>
    </row>
    <row r="10272" spans="2:6" ht="13.15" customHeight="1" x14ac:dyDescent="0.3">
      <c r="B10272" s="1172" t="s">
        <v>10997</v>
      </c>
      <c r="C10272" s="1207">
        <v>1224265733.2066717</v>
      </c>
      <c r="D10272" s="1208">
        <v>32278931.306110892</v>
      </c>
      <c r="E10272" s="1207">
        <v>400293218.42781156</v>
      </c>
      <c r="F10272" s="1211">
        <v>1656837882.9405942</v>
      </c>
    </row>
    <row r="10273" spans="2:6" ht="13.15" customHeight="1" x14ac:dyDescent="0.3">
      <c r="B10273" s="1173" t="s">
        <v>10998</v>
      </c>
      <c r="C10273" s="1206">
        <v>899249117.11653042</v>
      </c>
      <c r="D10273" s="1206">
        <v>28700868.906686567</v>
      </c>
      <c r="E10273" s="1206">
        <v>201270104.9628751</v>
      </c>
      <c r="F10273" s="1210">
        <v>1129220090.9860921</v>
      </c>
    </row>
    <row r="10274" spans="2:6" ht="13.15" customHeight="1" x14ac:dyDescent="0.3">
      <c r="B10274" s="1172" t="s">
        <v>10999</v>
      </c>
      <c r="C10274" s="1207">
        <v>79138891.314949945</v>
      </c>
      <c r="D10274" s="1208">
        <v>4205681.5487933708</v>
      </c>
      <c r="E10274" s="1207">
        <v>69909875.256161347</v>
      </c>
      <c r="F10274" s="1211">
        <v>153254448.11990467</v>
      </c>
    </row>
    <row r="10275" spans="2:6" ht="13.15" customHeight="1" x14ac:dyDescent="0.3">
      <c r="B10275" s="1173" t="s">
        <v>11000</v>
      </c>
      <c r="C10275" s="1206">
        <v>117367160.6724422</v>
      </c>
      <c r="D10275" s="1206">
        <v>6358288.5815251172</v>
      </c>
      <c r="E10275" s="1206">
        <v>102718943.38901369</v>
      </c>
      <c r="F10275" s="1210">
        <v>226444392.64298099</v>
      </c>
    </row>
    <row r="10276" spans="2:6" ht="13.15" customHeight="1" x14ac:dyDescent="0.3">
      <c r="B10276" s="1172" t="s">
        <v>11001</v>
      </c>
      <c r="C10276" s="1207">
        <v>277007624.84714514</v>
      </c>
      <c r="D10276" s="1208">
        <v>9337284.2812231891</v>
      </c>
      <c r="E10276" s="1207">
        <v>87773329.470564932</v>
      </c>
      <c r="F10276" s="1211">
        <v>374118238.59893322</v>
      </c>
    </row>
    <row r="10277" spans="2:6" ht="13.15" customHeight="1" x14ac:dyDescent="0.3">
      <c r="B10277" s="1173" t="s">
        <v>11002</v>
      </c>
      <c r="C10277" s="1206">
        <v>139880489.44516331</v>
      </c>
      <c r="D10277" s="1206">
        <v>4402298.0231203781</v>
      </c>
      <c r="E10277" s="1206">
        <v>8538085.3467358183</v>
      </c>
      <c r="F10277" s="1210">
        <v>152820872.81501949</v>
      </c>
    </row>
    <row r="10278" spans="2:6" ht="13.15" customHeight="1" x14ac:dyDescent="0.3">
      <c r="B10278" s="1172" t="s">
        <v>11003</v>
      </c>
      <c r="C10278" s="1207">
        <v>46566433.074575044</v>
      </c>
      <c r="D10278" s="1208">
        <v>1534303.6653555625</v>
      </c>
      <c r="E10278" s="1207">
        <v>31641634.007908024</v>
      </c>
      <c r="F10278" s="1211">
        <v>79742370.747838631</v>
      </c>
    </row>
    <row r="10279" spans="2:6" ht="13.15" customHeight="1" x14ac:dyDescent="0.3">
      <c r="B10279" s="1173" t="s">
        <v>11004</v>
      </c>
      <c r="C10279" s="1206">
        <v>454154587.17669517</v>
      </c>
      <c r="D10279" s="1206">
        <v>27001695.601106606</v>
      </c>
      <c r="E10279" s="1206">
        <v>207833761.09989721</v>
      </c>
      <c r="F10279" s="1210">
        <v>688990043.8776989</v>
      </c>
    </row>
    <row r="10280" spans="2:6" ht="13.15" customHeight="1" x14ac:dyDescent="0.3">
      <c r="B10280" s="1172" t="s">
        <v>11005</v>
      </c>
      <c r="C10280" s="1207">
        <v>72377642.343451276</v>
      </c>
      <c r="D10280" s="1208">
        <v>5409345.3142929822</v>
      </c>
      <c r="E10280" s="1207">
        <v>100566522.81801794</v>
      </c>
      <c r="F10280" s="1211">
        <v>178353510.47576219</v>
      </c>
    </row>
    <row r="10281" spans="2:6" ht="13.15" customHeight="1" x14ac:dyDescent="0.3">
      <c r="B10281" s="1173" t="s">
        <v>11006</v>
      </c>
      <c r="C10281" s="1206">
        <v>211914594.03643781</v>
      </c>
      <c r="D10281" s="1206">
        <v>7580147.6734851338</v>
      </c>
      <c r="E10281" s="1206">
        <v>52632070.279512122</v>
      </c>
      <c r="F10281" s="1210">
        <v>272126811.98943508</v>
      </c>
    </row>
    <row r="10282" spans="2:6" ht="13.15" customHeight="1" x14ac:dyDescent="0.3">
      <c r="B10282" s="1172" t="s">
        <v>11007</v>
      </c>
      <c r="C10282" s="1207">
        <v>252778655.43209428</v>
      </c>
      <c r="D10282" s="1208">
        <v>9946342.2274976801</v>
      </c>
      <c r="E10282" s="1207">
        <v>73881720.762811199</v>
      </c>
      <c r="F10282" s="1211">
        <v>336606718.42240316</v>
      </c>
    </row>
    <row r="10283" spans="2:6" ht="13.15" customHeight="1" x14ac:dyDescent="0.3">
      <c r="B10283" s="1173" t="s">
        <v>11008</v>
      </c>
      <c r="C10283" s="1206">
        <v>279197746.28789067</v>
      </c>
      <c r="D10283" s="1206">
        <v>11109267.03700125</v>
      </c>
      <c r="E10283" s="1206">
        <v>266892335.74250725</v>
      </c>
      <c r="F10283" s="1210">
        <v>557199349.06739914</v>
      </c>
    </row>
    <row r="10284" spans="2:6" ht="13.15" customHeight="1" x14ac:dyDescent="0.3">
      <c r="B10284" s="1172" t="s">
        <v>11009</v>
      </c>
      <c r="C10284" s="1207">
        <v>81338707.183519244</v>
      </c>
      <c r="D10284" s="1208">
        <v>4305917.6743753413</v>
      </c>
      <c r="E10284" s="1207">
        <v>26567856.558463003</v>
      </c>
      <c r="F10284" s="1211">
        <v>112212481.41635759</v>
      </c>
    </row>
    <row r="10285" spans="2:6" ht="13.15" customHeight="1" x14ac:dyDescent="0.3">
      <c r="B10285" s="1173" t="s">
        <v>11010</v>
      </c>
      <c r="C10285" s="1206">
        <v>60754159.924013257</v>
      </c>
      <c r="D10285" s="1206">
        <v>3367880.3452768596</v>
      </c>
      <c r="E10285" s="1206">
        <v>41404702.746226251</v>
      </c>
      <c r="F10285" s="1210">
        <v>105526743.01551637</v>
      </c>
    </row>
    <row r="10286" spans="2:6" ht="13.15" customHeight="1" x14ac:dyDescent="0.3">
      <c r="B10286" s="1172" t="s">
        <v>11011</v>
      </c>
      <c r="C10286" s="1207">
        <v>63981994.765610754</v>
      </c>
      <c r="D10286" s="1208">
        <v>1951107.5125565091</v>
      </c>
      <c r="E10286" s="1207">
        <v>15924785.425277393</v>
      </c>
      <c r="F10286" s="1211">
        <v>81857887.70344466</v>
      </c>
    </row>
    <row r="10287" spans="2:6" ht="13.15" customHeight="1" x14ac:dyDescent="0.3">
      <c r="B10287" s="1173" t="s">
        <v>11012</v>
      </c>
      <c r="C10287" s="1206">
        <v>62823032.746343382</v>
      </c>
      <c r="D10287" s="1206">
        <v>2110404.5701990598</v>
      </c>
      <c r="E10287" s="1206">
        <v>9661824.8381152246</v>
      </c>
      <c r="F10287" s="1210">
        <v>74595262.154657662</v>
      </c>
    </row>
    <row r="10288" spans="2:6" ht="13.15" customHeight="1" x14ac:dyDescent="0.3">
      <c r="B10288" s="1172" t="s">
        <v>11013</v>
      </c>
      <c r="C10288" s="1207">
        <v>82065379.646589562</v>
      </c>
      <c r="D10288" s="1208">
        <v>2074858.2479724619</v>
      </c>
      <c r="E10288" s="1207">
        <v>91906485.681887344</v>
      </c>
      <c r="F10288" s="1211">
        <v>176046723.57644936</v>
      </c>
    </row>
    <row r="10289" spans="2:6" ht="13.15" customHeight="1" x14ac:dyDescent="0.3">
      <c r="B10289" s="1173" t="s">
        <v>11014</v>
      </c>
      <c r="C10289" s="1206">
        <v>95094417.559234336</v>
      </c>
      <c r="D10289" s="1206">
        <v>3341565.3719737176</v>
      </c>
      <c r="E10289" s="1206">
        <v>32183507.50040663</v>
      </c>
      <c r="F10289" s="1210">
        <v>130619490.4316147</v>
      </c>
    </row>
    <row r="10290" spans="2:6" ht="13.15" customHeight="1" x14ac:dyDescent="0.3">
      <c r="B10290" s="1172" t="s">
        <v>11015</v>
      </c>
      <c r="C10290" s="1207">
        <v>366466029.76862019</v>
      </c>
      <c r="D10290" s="1208">
        <v>13738175.086519873</v>
      </c>
      <c r="E10290" s="1207">
        <v>158236892.5486902</v>
      </c>
      <c r="F10290" s="1211">
        <v>538441097.40383029</v>
      </c>
    </row>
    <row r="10291" spans="2:6" ht="13.15" customHeight="1" x14ac:dyDescent="0.3">
      <c r="B10291" s="1173" t="s">
        <v>11016</v>
      </c>
      <c r="C10291" s="1206">
        <v>270462111.03003412</v>
      </c>
      <c r="D10291" s="1206">
        <v>10595857.686203472</v>
      </c>
      <c r="E10291" s="1206">
        <v>74223305.211776853</v>
      </c>
      <c r="F10291" s="1210">
        <v>355281273.92801446</v>
      </c>
    </row>
    <row r="10292" spans="2:6" ht="13.15" customHeight="1" x14ac:dyDescent="0.3">
      <c r="B10292" s="1172" t="s">
        <v>11017</v>
      </c>
      <c r="C10292" s="1207">
        <v>76477975.689186305</v>
      </c>
      <c r="D10292" s="1208">
        <v>2809313.3745166343</v>
      </c>
      <c r="E10292" s="1207">
        <v>16688035.034736568</v>
      </c>
      <c r="F10292" s="1211">
        <v>95975324.098439515</v>
      </c>
    </row>
    <row r="10293" spans="2:6" ht="13.15" customHeight="1" x14ac:dyDescent="0.3">
      <c r="B10293" s="1173" t="s">
        <v>11018</v>
      </c>
      <c r="C10293" s="1206">
        <v>30862142.706286449</v>
      </c>
      <c r="D10293" s="1206">
        <v>1784492.9222307319</v>
      </c>
      <c r="E10293" s="1206">
        <v>8217543.8984651575</v>
      </c>
      <c r="F10293" s="1210">
        <v>40864179.526982337</v>
      </c>
    </row>
    <row r="10294" spans="2:6" ht="13.15" customHeight="1" x14ac:dyDescent="0.3">
      <c r="B10294" s="1172" t="s">
        <v>11019</v>
      </c>
      <c r="C10294" s="1207">
        <v>117362654.81162266</v>
      </c>
      <c r="D10294" s="1208">
        <v>5845779.8501345068</v>
      </c>
      <c r="E10294" s="1207">
        <v>44878121.489915311</v>
      </c>
      <c r="F10294" s="1211">
        <v>168086556.15167248</v>
      </c>
    </row>
    <row r="10295" spans="2:6" ht="13.15" customHeight="1" x14ac:dyDescent="0.3">
      <c r="B10295" s="1173" t="s">
        <v>11020</v>
      </c>
      <c r="C10295" s="1206">
        <v>70101636.464661554</v>
      </c>
      <c r="D10295" s="1206">
        <v>2738825.8337276285</v>
      </c>
      <c r="E10295" s="1206">
        <v>27962369.436258897</v>
      </c>
      <c r="F10295" s="1210">
        <v>100802831.73464808</v>
      </c>
    </row>
    <row r="10296" spans="2:6" ht="13.15" customHeight="1" x14ac:dyDescent="0.3">
      <c r="B10296" s="1172" t="s">
        <v>11021</v>
      </c>
      <c r="C10296" s="1207">
        <v>23194396.462648802</v>
      </c>
      <c r="D10296" s="1208">
        <v>628519.76877622772</v>
      </c>
      <c r="E10296" s="1207">
        <v>17360356.852444258</v>
      </c>
      <c r="F10296" s="1211">
        <v>41183273.083869286</v>
      </c>
    </row>
    <row r="10297" spans="2:6" ht="13.15" customHeight="1" x14ac:dyDescent="0.3">
      <c r="B10297" s="1173" t="s">
        <v>11022</v>
      </c>
      <c r="C10297" s="1206">
        <v>19500273.296852626</v>
      </c>
      <c r="D10297" s="1206">
        <v>1003163.369979199</v>
      </c>
      <c r="E10297" s="1206">
        <v>2011044.7588633029</v>
      </c>
      <c r="F10297" s="1210">
        <v>22514481.425695129</v>
      </c>
    </row>
    <row r="10298" spans="2:6" ht="13.15" customHeight="1" x14ac:dyDescent="0.3">
      <c r="B10298" s="1172" t="s">
        <v>11023</v>
      </c>
      <c r="C10298" s="1207">
        <v>403833270.08587956</v>
      </c>
      <c r="D10298" s="1208">
        <v>5189003.147458436</v>
      </c>
      <c r="E10298" s="1207">
        <v>17497419.254560947</v>
      </c>
      <c r="F10298" s="1211">
        <v>426519692.48789895</v>
      </c>
    </row>
    <row r="10299" spans="2:6" ht="13.15" customHeight="1" x14ac:dyDescent="0.3">
      <c r="B10299" s="1173" t="s">
        <v>11024</v>
      </c>
      <c r="C10299" s="1206">
        <v>58765709.890249029</v>
      </c>
      <c r="D10299" s="1206">
        <v>1470317.4709120402</v>
      </c>
      <c r="E10299" s="1206">
        <v>21385979.513084479</v>
      </c>
      <c r="F10299" s="1210">
        <v>81622006.874245554</v>
      </c>
    </row>
    <row r="10300" spans="2:6" ht="13.15" customHeight="1" x14ac:dyDescent="0.3">
      <c r="B10300" s="1172" t="s">
        <v>11025</v>
      </c>
      <c r="C10300" s="1207">
        <v>52121613.300057121</v>
      </c>
      <c r="D10300" s="1208">
        <v>1473033.4013117764</v>
      </c>
      <c r="E10300" s="1207">
        <v>5440186.9317299593</v>
      </c>
      <c r="F10300" s="1211">
        <v>59034833.633098856</v>
      </c>
    </row>
    <row r="10301" spans="2:6" ht="13.15" customHeight="1" x14ac:dyDescent="0.3">
      <c r="B10301" s="1173" t="s">
        <v>11026</v>
      </c>
      <c r="C10301" s="1206">
        <v>580300.25705539738</v>
      </c>
      <c r="D10301" s="1206">
        <v>47282.518876234193</v>
      </c>
      <c r="E10301" s="1206">
        <v>565287.99349622091</v>
      </c>
      <c r="F10301" s="1210">
        <v>1192870.7694278525</v>
      </c>
    </row>
    <row r="10302" spans="2:6" ht="13.15" customHeight="1" x14ac:dyDescent="0.3">
      <c r="B10302" s="1172" t="s">
        <v>11027</v>
      </c>
      <c r="C10302" s="1207">
        <v>187521638.59580502</v>
      </c>
      <c r="D10302" s="1208">
        <v>6320279.6281070532</v>
      </c>
      <c r="E10302" s="1207">
        <v>58111025.997627988</v>
      </c>
      <c r="F10302" s="1211">
        <v>251952944.22154003</v>
      </c>
    </row>
    <row r="10303" spans="2:6" ht="13.15" customHeight="1" x14ac:dyDescent="0.3">
      <c r="B10303" s="1173" t="s">
        <v>11028</v>
      </c>
      <c r="C10303" s="1206">
        <v>66286264.680450052</v>
      </c>
      <c r="D10303" s="1206">
        <v>4144819.3779184562</v>
      </c>
      <c r="E10303" s="1206">
        <v>34415030.907838523</v>
      </c>
      <c r="F10303" s="1210">
        <v>104846114.96620703</v>
      </c>
    </row>
    <row r="10304" spans="2:6" ht="13.15" customHeight="1" x14ac:dyDescent="0.3">
      <c r="B10304" s="1172" t="s">
        <v>11029</v>
      </c>
      <c r="C10304" s="1207">
        <v>17488474.711569279</v>
      </c>
      <c r="D10304" s="1208">
        <v>659211.18951106886</v>
      </c>
      <c r="E10304" s="1207">
        <v>10444677.339857599</v>
      </c>
      <c r="F10304" s="1211">
        <v>28592363.240937948</v>
      </c>
    </row>
    <row r="10305" spans="2:6" ht="13.15" customHeight="1" x14ac:dyDescent="0.3">
      <c r="B10305" s="1173" t="s">
        <v>11030</v>
      </c>
      <c r="C10305" s="1206">
        <v>22454206.417120025</v>
      </c>
      <c r="D10305" s="1206">
        <v>741069.05031554925</v>
      </c>
      <c r="E10305" s="1206">
        <v>13736942.767247941</v>
      </c>
      <c r="F10305" s="1210">
        <v>36932218.234683514</v>
      </c>
    </row>
    <row r="10306" spans="2:6" ht="13.15" customHeight="1" x14ac:dyDescent="0.3">
      <c r="B10306" s="1172" t="s">
        <v>11031</v>
      </c>
      <c r="C10306" s="1207">
        <v>82149762.131027266</v>
      </c>
      <c r="D10306" s="1208">
        <v>3167225.155795841</v>
      </c>
      <c r="E10306" s="1207">
        <v>15517630.376881735</v>
      </c>
      <c r="F10306" s="1211">
        <v>100834617.66370484</v>
      </c>
    </row>
    <row r="10307" spans="2:6" ht="13.15" customHeight="1" x14ac:dyDescent="0.3">
      <c r="B10307" s="1173" t="s">
        <v>11032</v>
      </c>
      <c r="C10307" s="1206">
        <v>72857175.167634502</v>
      </c>
      <c r="D10307" s="1206">
        <v>4086813.8592256499</v>
      </c>
      <c r="E10307" s="1206">
        <v>69281649.178601176</v>
      </c>
      <c r="F10307" s="1210">
        <v>146225638.20546132</v>
      </c>
    </row>
    <row r="10308" spans="2:6" ht="13.15" customHeight="1" x14ac:dyDescent="0.3">
      <c r="B10308" s="1172" t="s">
        <v>11033</v>
      </c>
      <c r="C10308" s="1207">
        <v>113707992.06330624</v>
      </c>
      <c r="D10308" s="1208">
        <v>4519322.2573390584</v>
      </c>
      <c r="E10308" s="1207">
        <v>31634183.415193893</v>
      </c>
      <c r="F10308" s="1211">
        <v>149861497.73583919</v>
      </c>
    </row>
    <row r="10309" spans="2:6" ht="13.15" customHeight="1" x14ac:dyDescent="0.3">
      <c r="B10309" s="1173" t="s">
        <v>11034</v>
      </c>
      <c r="C10309" s="1206">
        <v>11229151.327114325</v>
      </c>
      <c r="D10309" s="1206">
        <v>103894.89192358244</v>
      </c>
      <c r="E10309" s="1206">
        <v>1442855.0030588338</v>
      </c>
      <c r="F10309" s="1210">
        <v>12775901.222096741</v>
      </c>
    </row>
    <row r="10310" spans="2:6" ht="13.15" customHeight="1" x14ac:dyDescent="0.3">
      <c r="B10310" s="1172" t="s">
        <v>11035</v>
      </c>
      <c r="C10310" s="1207">
        <v>33023863.569745503</v>
      </c>
      <c r="D10310" s="1208">
        <v>840474.91738153703</v>
      </c>
      <c r="E10310" s="1207">
        <v>11762844.79767897</v>
      </c>
      <c r="F10310" s="1211">
        <v>45627183.284806013</v>
      </c>
    </row>
    <row r="10311" spans="2:6" ht="13.15" customHeight="1" x14ac:dyDescent="0.3">
      <c r="B10311" s="1173" t="s">
        <v>11036</v>
      </c>
      <c r="C10311" s="1206">
        <v>27023831.994266607</v>
      </c>
      <c r="D10311" s="1206">
        <v>949928.31970872474</v>
      </c>
      <c r="E10311" s="1206">
        <v>9330030.1757487357</v>
      </c>
      <c r="F10311" s="1210">
        <v>37303790.48972407</v>
      </c>
    </row>
    <row r="10312" spans="2:6" ht="13.15" customHeight="1" x14ac:dyDescent="0.3">
      <c r="B10312" s="1172" t="s">
        <v>11037</v>
      </c>
      <c r="C10312" s="1207">
        <v>21102584.712510291</v>
      </c>
      <c r="D10312" s="1208">
        <v>1511957.0463152484</v>
      </c>
      <c r="E10312" s="1207">
        <v>4216939.7697443077</v>
      </c>
      <c r="F10312" s="1211">
        <v>26831481.528569847</v>
      </c>
    </row>
    <row r="10313" spans="2:6" ht="13.15" customHeight="1" x14ac:dyDescent="0.3">
      <c r="B10313" s="1173" t="s">
        <v>11038</v>
      </c>
      <c r="C10313" s="1206">
        <v>20452921.507082153</v>
      </c>
      <c r="D10313" s="1206">
        <v>462313.27161932195</v>
      </c>
      <c r="E10313" s="1206">
        <v>3327148.3147129025</v>
      </c>
      <c r="F10313" s="1210">
        <v>24242383.093414381</v>
      </c>
    </row>
    <row r="10314" spans="2:6" ht="13.15" customHeight="1" x14ac:dyDescent="0.3">
      <c r="B10314" s="1172" t="s">
        <v>11039</v>
      </c>
      <c r="C10314" s="1207">
        <v>22438504.17487029</v>
      </c>
      <c r="D10314" s="1208">
        <v>1422964.5911446207</v>
      </c>
      <c r="E10314" s="1207">
        <v>2314433.26913421</v>
      </c>
      <c r="F10314" s="1211">
        <v>26175902.03514912</v>
      </c>
    </row>
    <row r="10315" spans="2:6" ht="13.15" customHeight="1" x14ac:dyDescent="0.3">
      <c r="B10315" s="1173" t="s">
        <v>11040</v>
      </c>
      <c r="C10315" s="1206">
        <v>61105890.150407255</v>
      </c>
      <c r="D10315" s="1206">
        <v>1633442.1610350476</v>
      </c>
      <c r="E10315" s="1206">
        <v>13320512.534192374</v>
      </c>
      <c r="F10315" s="1210">
        <v>76059844.845634669</v>
      </c>
    </row>
    <row r="10316" spans="2:6" ht="13.15" customHeight="1" x14ac:dyDescent="0.3">
      <c r="B10316" s="1172" t="s">
        <v>11041</v>
      </c>
      <c r="C10316" s="1207">
        <v>27262232.993988667</v>
      </c>
      <c r="D10316" s="1208">
        <v>1180712.0427951056</v>
      </c>
      <c r="E10316" s="1207">
        <v>14730563.807948304</v>
      </c>
      <c r="F10316" s="1211">
        <v>43173508.844732076</v>
      </c>
    </row>
    <row r="10317" spans="2:6" ht="13.15" customHeight="1" x14ac:dyDescent="0.3">
      <c r="B10317" s="1173" t="s">
        <v>11042</v>
      </c>
      <c r="C10317" s="1206">
        <v>22340877.190448031</v>
      </c>
      <c r="D10317" s="1206">
        <v>874782.88792328106</v>
      </c>
      <c r="E10317" s="1206">
        <v>3497426.1965458631</v>
      </c>
      <c r="F10317" s="1210">
        <v>26713086.274917174</v>
      </c>
    </row>
    <row r="10318" spans="2:6" ht="13.15" customHeight="1" x14ac:dyDescent="0.3">
      <c r="B10318" s="1172" t="s">
        <v>11043</v>
      </c>
      <c r="C10318" s="1207">
        <v>304300443.07821137</v>
      </c>
      <c r="D10318" s="1208">
        <v>9448820.3659294453</v>
      </c>
      <c r="E10318" s="1207">
        <v>32381562.469625216</v>
      </c>
      <c r="F10318" s="1211">
        <v>346130825.91376603</v>
      </c>
    </row>
    <row r="10319" spans="2:6" ht="13.15" customHeight="1" x14ac:dyDescent="0.3">
      <c r="B10319" s="1173" t="s">
        <v>11044</v>
      </c>
      <c r="C10319" s="1206">
        <v>68483622.806754157</v>
      </c>
      <c r="D10319" s="1206">
        <v>2643993.424588657</v>
      </c>
      <c r="E10319" s="1206">
        <v>34001318.532587536</v>
      </c>
      <c r="F10319" s="1210">
        <v>105128934.76393035</v>
      </c>
    </row>
    <row r="10320" spans="2:6" ht="13.15" customHeight="1" x14ac:dyDescent="0.3">
      <c r="B10320" s="1172" t="s">
        <v>11045</v>
      </c>
      <c r="C10320" s="1207">
        <v>132878791.35538836</v>
      </c>
      <c r="D10320" s="1208">
        <v>5416972.4348974209</v>
      </c>
      <c r="E10320" s="1207">
        <v>28929519.856650572</v>
      </c>
      <c r="F10320" s="1211">
        <v>167225283.64693633</v>
      </c>
    </row>
    <row r="10321" spans="2:6" ht="13.15" customHeight="1" x14ac:dyDescent="0.3">
      <c r="B10321" s="1173" t="s">
        <v>11046</v>
      </c>
      <c r="C10321" s="1206">
        <v>916244951.045169</v>
      </c>
      <c r="D10321" s="1206">
        <v>25668624.084539779</v>
      </c>
      <c r="E10321" s="1206">
        <v>146076382.05055356</v>
      </c>
      <c r="F10321" s="1210">
        <v>1087989957.1802623</v>
      </c>
    </row>
    <row r="10322" spans="2:6" ht="13.15" customHeight="1" x14ac:dyDescent="0.3">
      <c r="B10322" s="1172" t="s">
        <v>11047</v>
      </c>
      <c r="C10322" s="1207">
        <v>96090076.259104386</v>
      </c>
      <c r="D10322" s="1208">
        <v>2631835.0625919108</v>
      </c>
      <c r="E10322" s="1207">
        <v>8904109.9749930352</v>
      </c>
      <c r="F10322" s="1211">
        <v>107626021.29668933</v>
      </c>
    </row>
    <row r="10323" spans="2:6" ht="13.15" customHeight="1" x14ac:dyDescent="0.3">
      <c r="B10323" s="1173" t="s">
        <v>11048</v>
      </c>
      <c r="C10323" s="1206">
        <v>8674371935.6599064</v>
      </c>
      <c r="D10323" s="1206">
        <v>172377344.32431373</v>
      </c>
      <c r="E10323" s="1206">
        <v>1708140534.9079838</v>
      </c>
      <c r="F10323" s="1210">
        <v>10554889814.892204</v>
      </c>
    </row>
    <row r="10324" spans="2:6" ht="13.15" customHeight="1" x14ac:dyDescent="0.3">
      <c r="B10324" s="1172" t="s">
        <v>11049</v>
      </c>
      <c r="C10324" s="1207">
        <v>128860382.75182591</v>
      </c>
      <c r="D10324" s="1208">
        <v>5635245.9915311318</v>
      </c>
      <c r="E10324" s="1207">
        <v>20598503.935380559</v>
      </c>
      <c r="F10324" s="1211">
        <v>155094132.67873758</v>
      </c>
    </row>
    <row r="10325" spans="2:6" ht="13.15" customHeight="1" x14ac:dyDescent="0.3">
      <c r="B10325" s="1173" t="s">
        <v>11050</v>
      </c>
      <c r="C10325" s="1206">
        <v>53240978.360607743</v>
      </c>
      <c r="D10325" s="1206">
        <v>889572.747250341</v>
      </c>
      <c r="E10325" s="1206">
        <v>4415272.5340469079</v>
      </c>
      <c r="F10325" s="1210">
        <v>58545823.641904995</v>
      </c>
    </row>
    <row r="10326" spans="2:6" ht="13.15" customHeight="1" x14ac:dyDescent="0.3">
      <c r="B10326" s="1172" t="s">
        <v>11051</v>
      </c>
      <c r="C10326" s="1207">
        <v>159304982.35550642</v>
      </c>
      <c r="D10326" s="1208">
        <v>6808190.1919394275</v>
      </c>
      <c r="E10326" s="1207">
        <v>21124293.205298435</v>
      </c>
      <c r="F10326" s="1211">
        <v>187237465.75274426</v>
      </c>
    </row>
    <row r="10327" spans="2:6" ht="13.15" customHeight="1" x14ac:dyDescent="0.3">
      <c r="B10327" s="1173" t="s">
        <v>11052</v>
      </c>
      <c r="C10327" s="1206">
        <v>61486294.036561698</v>
      </c>
      <c r="D10327" s="1206">
        <v>2579331.7655897588</v>
      </c>
      <c r="E10327" s="1206">
        <v>16560357.493173644</v>
      </c>
      <c r="F10327" s="1210">
        <v>80625983.2953251</v>
      </c>
    </row>
    <row r="10328" spans="2:6" ht="13.15" customHeight="1" x14ac:dyDescent="0.3">
      <c r="B10328" s="1172" t="s">
        <v>11053</v>
      </c>
      <c r="C10328" s="1207">
        <v>7227537.2956972606</v>
      </c>
      <c r="D10328" s="1208">
        <v>305436.62863353058</v>
      </c>
      <c r="E10328" s="1207">
        <v>71679460.992895365</v>
      </c>
      <c r="F10328" s="1211">
        <v>79212434.917226151</v>
      </c>
    </row>
    <row r="10329" spans="2:6" ht="13.15" customHeight="1" x14ac:dyDescent="0.3">
      <c r="B10329" s="1173" t="s">
        <v>11054</v>
      </c>
      <c r="C10329" s="1206">
        <v>34733496.397649191</v>
      </c>
      <c r="D10329" s="1206">
        <v>1236902.2504953449</v>
      </c>
      <c r="E10329" s="1206">
        <v>15172203.796606466</v>
      </c>
      <c r="F10329" s="1210">
        <v>51142602.444751002</v>
      </c>
    </row>
    <row r="10330" spans="2:6" ht="13.15" customHeight="1" x14ac:dyDescent="0.3">
      <c r="B10330" s="1172" t="s">
        <v>11055</v>
      </c>
      <c r="C10330" s="1207">
        <v>82085451.208421811</v>
      </c>
      <c r="D10330" s="1208">
        <v>3639107.5086163068</v>
      </c>
      <c r="E10330" s="1207">
        <v>6643074.6763825053</v>
      </c>
      <c r="F10330" s="1211">
        <v>92367633.393420637</v>
      </c>
    </row>
    <row r="10331" spans="2:6" ht="13.15" customHeight="1" x14ac:dyDescent="0.3">
      <c r="B10331" s="1173" t="s">
        <v>11056</v>
      </c>
      <c r="C10331" s="1206">
        <v>85757045.070120558</v>
      </c>
      <c r="D10331" s="1206">
        <v>3067636.3504127744</v>
      </c>
      <c r="E10331" s="1206">
        <v>10927107.049968297</v>
      </c>
      <c r="F10331" s="1210">
        <v>99751788.470501631</v>
      </c>
    </row>
    <row r="10332" spans="2:6" ht="13.15" customHeight="1" x14ac:dyDescent="0.3">
      <c r="B10332" s="1172" t="s">
        <v>11057</v>
      </c>
      <c r="C10332" s="1207">
        <v>86815649.280226558</v>
      </c>
      <c r="D10332" s="1208">
        <v>1348719.7787663441</v>
      </c>
      <c r="E10332" s="1207">
        <v>4984277.1375070158</v>
      </c>
      <c r="F10332" s="1211">
        <v>93148646.196499929</v>
      </c>
    </row>
    <row r="10333" spans="2:6" ht="13.15" customHeight="1" x14ac:dyDescent="0.3">
      <c r="B10333" s="1173" t="s">
        <v>11058</v>
      </c>
      <c r="C10333" s="1206">
        <v>32038855.086357825</v>
      </c>
      <c r="D10333" s="1206">
        <v>980704.17351298733</v>
      </c>
      <c r="E10333" s="1206">
        <v>2155700.6969106644</v>
      </c>
      <c r="F10333" s="1210">
        <v>35175259.956781477</v>
      </c>
    </row>
    <row r="10334" spans="2:6" ht="13.15" customHeight="1" x14ac:dyDescent="0.3">
      <c r="B10334" s="1172" t="s">
        <v>11059</v>
      </c>
      <c r="C10334" s="1207">
        <v>6247853.9205507953</v>
      </c>
      <c r="D10334" s="1208">
        <v>263360.81570497691</v>
      </c>
      <c r="E10334" s="1207">
        <v>12984028.057692848</v>
      </c>
      <c r="F10334" s="1211">
        <v>19495242.793948621</v>
      </c>
    </row>
    <row r="10335" spans="2:6" ht="13.15" customHeight="1" x14ac:dyDescent="0.3">
      <c r="B10335" s="1173" t="s">
        <v>11060</v>
      </c>
      <c r="C10335" s="1206">
        <v>63006544.168809861</v>
      </c>
      <c r="D10335" s="1206">
        <v>1402897.6649786949</v>
      </c>
      <c r="E10335" s="1206">
        <v>7155470.7097843597</v>
      </c>
      <c r="F10335" s="1210">
        <v>71564912.543572918</v>
      </c>
    </row>
    <row r="10336" spans="2:6" ht="13.15" customHeight="1" x14ac:dyDescent="0.3">
      <c r="B10336" s="1172" t="s">
        <v>11061</v>
      </c>
      <c r="C10336" s="1207">
        <v>39224883.846021041</v>
      </c>
      <c r="D10336" s="1208">
        <v>1273489.9139114781</v>
      </c>
      <c r="E10336" s="1207">
        <v>6090407.1230633259</v>
      </c>
      <c r="F10336" s="1211">
        <v>46588780.882995844</v>
      </c>
    </row>
    <row r="10337" spans="2:6" ht="13.15" customHeight="1" x14ac:dyDescent="0.3">
      <c r="B10337" s="1173" t="s">
        <v>11062</v>
      </c>
      <c r="C10337" s="1206">
        <v>29779643.779713463</v>
      </c>
      <c r="D10337" s="1206">
        <v>403618.21619290143</v>
      </c>
      <c r="E10337" s="1206">
        <v>1494102.3723428315</v>
      </c>
      <c r="F10337" s="1210">
        <v>31677364.368249197</v>
      </c>
    </row>
    <row r="10338" spans="2:6" ht="13.15" customHeight="1" x14ac:dyDescent="0.3">
      <c r="B10338" s="1172" t="s">
        <v>11063</v>
      </c>
      <c r="C10338" s="1207">
        <v>21227246.861849491</v>
      </c>
      <c r="D10338" s="1208">
        <v>440205.87960903521</v>
      </c>
      <c r="E10338" s="1207">
        <v>2274549.4723016899</v>
      </c>
      <c r="F10338" s="1211">
        <v>23942002.213760212</v>
      </c>
    </row>
    <row r="10339" spans="2:6" ht="13.15" customHeight="1" x14ac:dyDescent="0.3">
      <c r="B10339" s="1173" t="s">
        <v>11064</v>
      </c>
      <c r="C10339" s="1206">
        <v>37212539.095789857</v>
      </c>
      <c r="D10339" s="1206">
        <v>1460143.2860467078</v>
      </c>
      <c r="E10339" s="1206">
        <v>1308021.3873870757</v>
      </c>
      <c r="F10339" s="1210">
        <v>39980703.769223638</v>
      </c>
    </row>
    <row r="10340" spans="2:6" ht="13.15" customHeight="1" x14ac:dyDescent="0.3">
      <c r="B10340" s="1172" t="s">
        <v>11065</v>
      </c>
      <c r="C10340" s="1207">
        <v>356856257.51178294</v>
      </c>
      <c r="D10340" s="1208">
        <v>11735647.834685463</v>
      </c>
      <c r="E10340" s="1207">
        <v>104984352.71818778</v>
      </c>
      <c r="F10340" s="1211">
        <v>473576258.06465614</v>
      </c>
    </row>
    <row r="10341" spans="2:6" ht="13.15" customHeight="1" x14ac:dyDescent="0.3">
      <c r="B10341" s="1173" t="s">
        <v>11066</v>
      </c>
      <c r="C10341" s="1206">
        <v>114105736.68655384</v>
      </c>
      <c r="D10341" s="1206">
        <v>2802403.9350022785</v>
      </c>
      <c r="E10341" s="1206">
        <v>6742825.1719750464</v>
      </c>
      <c r="F10341" s="1210">
        <v>123650965.79353116</v>
      </c>
    </row>
    <row r="10342" spans="2:6" ht="13.15" customHeight="1" x14ac:dyDescent="0.3">
      <c r="B10342" s="1172" t="s">
        <v>11067</v>
      </c>
      <c r="C10342" s="1207">
        <v>62046249.649310932</v>
      </c>
      <c r="D10342" s="1208">
        <v>2780929.7910126573</v>
      </c>
      <c r="E10342" s="1207">
        <v>12545933.763138348</v>
      </c>
      <c r="F10342" s="1211">
        <v>77373113.203461945</v>
      </c>
    </row>
    <row r="10343" spans="2:6" ht="13.15" customHeight="1" x14ac:dyDescent="0.3">
      <c r="B10343" s="1173" t="s">
        <v>11068</v>
      </c>
      <c r="C10343" s="1206">
        <v>76102760.370036095</v>
      </c>
      <c r="D10343" s="1206">
        <v>979873.91499700607</v>
      </c>
      <c r="E10343" s="1206">
        <v>7630955.7348339222</v>
      </c>
      <c r="F10343" s="1210">
        <v>84713590.019867033</v>
      </c>
    </row>
    <row r="10344" spans="2:6" ht="13.15" customHeight="1" x14ac:dyDescent="0.3">
      <c r="B10344" s="1172" t="s">
        <v>11069</v>
      </c>
      <c r="C10344" s="1207">
        <v>25854492.840990748</v>
      </c>
      <c r="D10344" s="1208">
        <v>726616.92326617637</v>
      </c>
      <c r="E10344" s="1207">
        <v>2015736.9702553644</v>
      </c>
      <c r="F10344" s="1211">
        <v>28596846.734512288</v>
      </c>
    </row>
    <row r="10345" spans="2:6" ht="13.15" customHeight="1" x14ac:dyDescent="0.3">
      <c r="B10345" s="1173" t="s">
        <v>11070</v>
      </c>
      <c r="C10345" s="1206">
        <v>24455354.785920944</v>
      </c>
      <c r="D10345" s="1206">
        <v>347188.78146263387</v>
      </c>
      <c r="E10345" s="1206">
        <v>563250.58591808914</v>
      </c>
      <c r="F10345" s="1210">
        <v>25365794.153301664</v>
      </c>
    </row>
    <row r="10346" spans="2:6" ht="13.15" customHeight="1" x14ac:dyDescent="0.3">
      <c r="B10346" s="1172" t="s">
        <v>11071</v>
      </c>
      <c r="C10346" s="1207">
        <v>43664795.248061098</v>
      </c>
      <c r="D10346" s="1208">
        <v>1659489.7629516886</v>
      </c>
      <c r="E10346" s="1207">
        <v>4838719.5188160017</v>
      </c>
      <c r="F10346" s="1211">
        <v>50163004.529828787</v>
      </c>
    </row>
    <row r="10347" spans="2:6" ht="13.15" customHeight="1" x14ac:dyDescent="0.3">
      <c r="B10347" s="1173" t="s">
        <v>11072</v>
      </c>
      <c r="C10347" s="1206">
        <v>325014567.971587</v>
      </c>
      <c r="D10347" s="1206">
        <v>5271958.6381654032</v>
      </c>
      <c r="E10347" s="1206">
        <v>13856721.705805724</v>
      </c>
      <c r="F10347" s="1210">
        <v>344143248.31555814</v>
      </c>
    </row>
    <row r="10348" spans="2:6" ht="13.15" customHeight="1" x14ac:dyDescent="0.3">
      <c r="B10348" s="1172" t="s">
        <v>11073</v>
      </c>
      <c r="C10348" s="1207">
        <v>61348660.469711855</v>
      </c>
      <c r="D10348" s="1208">
        <v>1823951.310007208</v>
      </c>
      <c r="E10348" s="1207">
        <v>10129452.338865258</v>
      </c>
      <c r="F10348" s="1211">
        <v>73302064.11858432</v>
      </c>
    </row>
    <row r="10349" spans="2:6" ht="13.15" customHeight="1" x14ac:dyDescent="0.3">
      <c r="B10349" s="1173" t="s">
        <v>11074</v>
      </c>
      <c r="C10349" s="1206">
        <v>18689081.808107652</v>
      </c>
      <c r="D10349" s="1206">
        <v>1026115.0926837043</v>
      </c>
      <c r="E10349" s="1206">
        <v>2602880.7904988173</v>
      </c>
      <c r="F10349" s="1210">
        <v>22318077.69129017</v>
      </c>
    </row>
    <row r="10350" spans="2:6" ht="13.15" customHeight="1" x14ac:dyDescent="0.3">
      <c r="B10350" s="1172" t="s">
        <v>11075</v>
      </c>
      <c r="C10350" s="1207">
        <v>16162386.218269976</v>
      </c>
      <c r="D10350" s="1208">
        <v>437208.50564455963</v>
      </c>
      <c r="E10350" s="1207">
        <v>1764800.1459763877</v>
      </c>
      <c r="F10350" s="1211">
        <v>18364394.869890925</v>
      </c>
    </row>
    <row r="10351" spans="2:6" ht="13.15" customHeight="1" x14ac:dyDescent="0.3">
      <c r="B10351" s="1173" t="s">
        <v>11076</v>
      </c>
      <c r="C10351" s="1206">
        <v>51635526.496500127</v>
      </c>
      <c r="D10351" s="1206">
        <v>1761541.1995262266</v>
      </c>
      <c r="E10351" s="1206">
        <v>9228098.0572185609</v>
      </c>
      <c r="F10351" s="1210">
        <v>62625165.753244914</v>
      </c>
    </row>
    <row r="10352" spans="2:6" ht="13.15" customHeight="1" x14ac:dyDescent="0.3">
      <c r="B10352" s="1172" t="s">
        <v>11077</v>
      </c>
      <c r="C10352" s="1207">
        <v>50153644.451836094</v>
      </c>
      <c r="D10352" s="1208">
        <v>1588889.6447367871</v>
      </c>
      <c r="E10352" s="1207">
        <v>15555033.875915214</v>
      </c>
      <c r="F10352" s="1211">
        <v>67297567.972488105</v>
      </c>
    </row>
    <row r="10353" spans="2:6" ht="13.15" customHeight="1" x14ac:dyDescent="0.3">
      <c r="B10353" s="1173" t="s">
        <v>11078</v>
      </c>
      <c r="C10353" s="1206">
        <v>133189559.21069609</v>
      </c>
      <c r="D10353" s="1206">
        <v>5542214.8212064952</v>
      </c>
      <c r="E10353" s="1206">
        <v>43061606.772945851</v>
      </c>
      <c r="F10353" s="1210">
        <v>181793380.80484843</v>
      </c>
    </row>
    <row r="10354" spans="2:6" ht="13.15" customHeight="1" x14ac:dyDescent="0.3">
      <c r="B10354" s="1172" t="s">
        <v>11079</v>
      </c>
      <c r="C10354" s="1207">
        <v>57405895.711422034</v>
      </c>
      <c r="D10354" s="1208">
        <v>3034848.1751206215</v>
      </c>
      <c r="E10354" s="1207">
        <v>18469574.514444448</v>
      </c>
      <c r="F10354" s="1211">
        <v>78910318.400987104</v>
      </c>
    </row>
    <row r="10355" spans="2:6" ht="13.15" customHeight="1" x14ac:dyDescent="0.3">
      <c r="B10355" s="1173" t="s">
        <v>11080</v>
      </c>
      <c r="C10355" s="1206">
        <v>175809540.91358361</v>
      </c>
      <c r="D10355" s="1206">
        <v>3383092.3699510302</v>
      </c>
      <c r="E10355" s="1206">
        <v>25519816.785489</v>
      </c>
      <c r="F10355" s="1210">
        <v>204712450.06902364</v>
      </c>
    </row>
    <row r="10356" spans="2:6" ht="13.15" customHeight="1" x14ac:dyDescent="0.3">
      <c r="B10356" s="1172" t="s">
        <v>11081</v>
      </c>
      <c r="C10356" s="1207">
        <v>8958060.9328549299</v>
      </c>
      <c r="D10356" s="1208">
        <v>488206.07957535511</v>
      </c>
      <c r="E10356" s="1207">
        <v>458725.40319756675</v>
      </c>
      <c r="F10356" s="1211">
        <v>9904992.4156278502</v>
      </c>
    </row>
    <row r="10357" spans="2:6" ht="13.15" customHeight="1" x14ac:dyDescent="0.3">
      <c r="B10357" s="1173" t="s">
        <v>11082</v>
      </c>
      <c r="C10357" s="1206">
        <v>67319335.679245591</v>
      </c>
      <c r="D10357" s="1206">
        <v>1407344.4733015799</v>
      </c>
      <c r="E10357" s="1206">
        <v>16263299.151007332</v>
      </c>
      <c r="F10357" s="1210">
        <v>84989979.303554505</v>
      </c>
    </row>
    <row r="10358" spans="2:6" ht="13.15" customHeight="1" x14ac:dyDescent="0.3">
      <c r="B10358" s="1172" t="s">
        <v>11083</v>
      </c>
      <c r="C10358" s="1207">
        <v>62872051.05040998</v>
      </c>
      <c r="D10358" s="1208">
        <v>2367264.0395585545</v>
      </c>
      <c r="E10358" s="1207">
        <v>20330995.760071758</v>
      </c>
      <c r="F10358" s="1211">
        <v>85570310.850040287</v>
      </c>
    </row>
    <row r="10359" spans="2:6" ht="13.15" customHeight="1" x14ac:dyDescent="0.3">
      <c r="B10359" s="1173" t="s">
        <v>11084</v>
      </c>
      <c r="C10359" s="1206">
        <v>28777704.18294346</v>
      </c>
      <c r="D10359" s="1206">
        <v>904264.10132974212</v>
      </c>
      <c r="E10359" s="1206">
        <v>5755576.8325287476</v>
      </c>
      <c r="F10359" s="1210">
        <v>35437545.116801947</v>
      </c>
    </row>
    <row r="10360" spans="2:6" ht="13.15" customHeight="1" x14ac:dyDescent="0.3">
      <c r="B10360" s="1172" t="s">
        <v>11085</v>
      </c>
      <c r="C10360" s="1207">
        <v>10559280.018616967</v>
      </c>
      <c r="D10360" s="1208">
        <v>313640.70854568674</v>
      </c>
      <c r="E10360" s="1207">
        <v>1415257.391318684</v>
      </c>
      <c r="F10360" s="1211">
        <v>12288178.118481338</v>
      </c>
    </row>
    <row r="10361" spans="2:6" ht="13.15" customHeight="1" x14ac:dyDescent="0.3">
      <c r="B10361" s="1173" t="s">
        <v>11086</v>
      </c>
      <c r="C10361" s="1206">
        <v>18685804.818420749</v>
      </c>
      <c r="D10361" s="1206">
        <v>760896.74945144646</v>
      </c>
      <c r="E10361" s="1206">
        <v>2527064.5327428812</v>
      </c>
      <c r="F10361" s="1210">
        <v>21973766.100615077</v>
      </c>
    </row>
    <row r="10362" spans="2:6" ht="13.15" customHeight="1" x14ac:dyDescent="0.3">
      <c r="B10362" s="1172" t="s">
        <v>11087</v>
      </c>
      <c r="C10362" s="1207">
        <v>22431130.948074766</v>
      </c>
      <c r="D10362" s="1208">
        <v>453025.63398291881</v>
      </c>
      <c r="E10362" s="1207">
        <v>3913859.9575912985</v>
      </c>
      <c r="F10362" s="1211">
        <v>26798016.539648984</v>
      </c>
    </row>
    <row r="10363" spans="2:6" ht="13.15" customHeight="1" x14ac:dyDescent="0.3">
      <c r="B10363" s="1173" t="s">
        <v>11088</v>
      </c>
      <c r="C10363" s="1206">
        <v>6591118.5902536809</v>
      </c>
      <c r="D10363" s="1206">
        <v>81140.179714394748</v>
      </c>
      <c r="E10363" s="1206">
        <v>180464.9197236188</v>
      </c>
      <c r="F10363" s="1210">
        <v>6852723.6896916945</v>
      </c>
    </row>
    <row r="10364" spans="2:6" ht="13.15" customHeight="1" x14ac:dyDescent="0.3">
      <c r="B10364" s="1172" t="s">
        <v>11089</v>
      </c>
      <c r="C10364" s="1207">
        <v>1825829.4205517117</v>
      </c>
      <c r="D10364" s="1208">
        <v>32366.009945041264</v>
      </c>
      <c r="E10364" s="1207">
        <v>0</v>
      </c>
      <c r="F10364" s="1211">
        <v>1858195.430496753</v>
      </c>
    </row>
    <row r="10365" spans="2:6" ht="13.15" customHeight="1" x14ac:dyDescent="0.3">
      <c r="B10365" s="1173" t="s">
        <v>11090</v>
      </c>
      <c r="C10365" s="1206">
        <v>8459412.3354981504</v>
      </c>
      <c r="D10365" s="1206">
        <v>84813.018234245101</v>
      </c>
      <c r="E10365" s="1206">
        <v>45502.102578278158</v>
      </c>
      <c r="F10365" s="1210">
        <v>8589727.4563106745</v>
      </c>
    </row>
    <row r="10366" spans="2:6" ht="13.15" customHeight="1" x14ac:dyDescent="0.3">
      <c r="B10366" s="1172" t="s">
        <v>11091</v>
      </c>
      <c r="C10366" s="1207">
        <v>2390427.4353573751</v>
      </c>
      <c r="D10366" s="1208">
        <v>33069.618856889989</v>
      </c>
      <c r="E10366" s="1207">
        <v>156139.50803319601</v>
      </c>
      <c r="F10366" s="1211">
        <v>2579636.5622474612</v>
      </c>
    </row>
    <row r="10367" spans="2:6" ht="13.15" customHeight="1" x14ac:dyDescent="0.3">
      <c r="B10367" s="1173" t="s">
        <v>11092</v>
      </c>
      <c r="C10367" s="1206">
        <v>210040019.39429349</v>
      </c>
      <c r="D10367" s="1206">
        <v>9268400.9687531982</v>
      </c>
      <c r="E10367" s="1206">
        <v>62914337.195888743</v>
      </c>
      <c r="F10367" s="1210">
        <v>282222757.5589354</v>
      </c>
    </row>
    <row r="10368" spans="2:6" ht="13.15" customHeight="1" x14ac:dyDescent="0.3">
      <c r="B10368" s="1172" t="s">
        <v>11093</v>
      </c>
      <c r="C10368" s="1207">
        <v>1045086.6276475324</v>
      </c>
      <c r="D10368" s="1208">
        <v>92172.767452182728</v>
      </c>
      <c r="E10368" s="1207">
        <v>40933.370433376411</v>
      </c>
      <c r="F10368" s="1211">
        <v>1178192.7655330915</v>
      </c>
    </row>
    <row r="10369" spans="2:6" ht="13.15" customHeight="1" x14ac:dyDescent="0.3">
      <c r="B10369" s="1173" t="s">
        <v>11094</v>
      </c>
      <c r="C10369" s="1206">
        <v>42893064.176795885</v>
      </c>
      <c r="D10369" s="1206">
        <v>2540830.2859333968</v>
      </c>
      <c r="E10369" s="1206">
        <v>6668309.6079587052</v>
      </c>
      <c r="F10369" s="1210">
        <v>52102204.070687987</v>
      </c>
    </row>
    <row r="10370" spans="2:6" ht="13.15" customHeight="1" x14ac:dyDescent="0.3">
      <c r="B10370" s="1172" t="s">
        <v>11095</v>
      </c>
      <c r="C10370" s="1207">
        <v>154868211.40191621</v>
      </c>
      <c r="D10370" s="1208">
        <v>12619268.050541572</v>
      </c>
      <c r="E10370" s="1207">
        <v>177256937.22959578</v>
      </c>
      <c r="F10370" s="1211">
        <v>344744416.68205357</v>
      </c>
    </row>
    <row r="10371" spans="2:6" ht="13.15" customHeight="1" x14ac:dyDescent="0.3">
      <c r="B10371" s="1173" t="s">
        <v>11096</v>
      </c>
      <c r="C10371" s="1206">
        <v>78594911.026924372</v>
      </c>
      <c r="D10371" s="1206">
        <v>1894368.4899050279</v>
      </c>
      <c r="E10371" s="1206">
        <v>10397261.308948347</v>
      </c>
      <c r="F10371" s="1210">
        <v>90886540.825777754</v>
      </c>
    </row>
    <row r="10372" spans="2:6" ht="13.15" customHeight="1" x14ac:dyDescent="0.3">
      <c r="B10372" s="1172" t="s">
        <v>11097</v>
      </c>
      <c r="C10372" s="1207">
        <v>44939271.153791711</v>
      </c>
      <c r="D10372" s="1208">
        <v>1888007.8653419164</v>
      </c>
      <c r="E10372" s="1207">
        <v>27689109.862294901</v>
      </c>
      <c r="F10372" s="1211">
        <v>74516388.881428525</v>
      </c>
    </row>
    <row r="10373" spans="2:6" ht="13.15" customHeight="1" x14ac:dyDescent="0.3">
      <c r="B10373" s="1173" t="s">
        <v>11098</v>
      </c>
      <c r="C10373" s="1206">
        <v>244880837.20418873</v>
      </c>
      <c r="D10373" s="1206">
        <v>9810911.5841450412</v>
      </c>
      <c r="E10373" s="1206">
        <v>164945152.7528415</v>
      </c>
      <c r="F10373" s="1210">
        <v>419636901.54117525</v>
      </c>
    </row>
    <row r="10374" spans="2:6" ht="13.15" customHeight="1" x14ac:dyDescent="0.3">
      <c r="B10374" s="1172" t="s">
        <v>11099</v>
      </c>
      <c r="C10374" s="1207">
        <v>24629035.239326704</v>
      </c>
      <c r="D10374" s="1208">
        <v>1106199.8590303261</v>
      </c>
      <c r="E10374" s="1207">
        <v>7987687.2798777372</v>
      </c>
      <c r="F10374" s="1211">
        <v>33722922.378234766</v>
      </c>
    </row>
    <row r="10375" spans="2:6" ht="13.15" customHeight="1" x14ac:dyDescent="0.3">
      <c r="B10375" s="1173" t="s">
        <v>11100</v>
      </c>
      <c r="C10375" s="1206">
        <v>136017464.76925483</v>
      </c>
      <c r="D10375" s="1206">
        <v>7834192.7071972415</v>
      </c>
      <c r="E10375" s="1206">
        <v>77934046.738648936</v>
      </c>
      <c r="F10375" s="1210">
        <v>221785704.215101</v>
      </c>
    </row>
    <row r="10376" spans="2:6" ht="13.15" customHeight="1" x14ac:dyDescent="0.3">
      <c r="B10376" s="1172" t="s">
        <v>11101</v>
      </c>
      <c r="C10376" s="1207">
        <v>10777063.291558934</v>
      </c>
      <c r="D10376" s="1208">
        <v>626521.51946657721</v>
      </c>
      <c r="E10376" s="1207">
        <v>10391951.70132049</v>
      </c>
      <c r="F10376" s="1211">
        <v>21795536.512345999</v>
      </c>
    </row>
    <row r="10377" spans="2:6" ht="13.15" customHeight="1" x14ac:dyDescent="0.3">
      <c r="B10377" s="1173" t="s">
        <v>11102</v>
      </c>
      <c r="C10377" s="1206">
        <v>106668608.59213191</v>
      </c>
      <c r="D10377" s="1206">
        <v>6066628.6153855836</v>
      </c>
      <c r="E10377" s="1206">
        <v>84729513.121904999</v>
      </c>
      <c r="F10377" s="1210">
        <v>197464750.32942247</v>
      </c>
    </row>
    <row r="10378" spans="2:6" ht="13.15" customHeight="1" x14ac:dyDescent="0.3">
      <c r="B10378" s="1172" t="s">
        <v>11103</v>
      </c>
      <c r="C10378" s="1207">
        <v>6309160.9359432356</v>
      </c>
      <c r="D10378" s="1208">
        <v>217499.58683067729</v>
      </c>
      <c r="E10378" s="1207">
        <v>490521.30934113974</v>
      </c>
      <c r="F10378" s="1211">
        <v>7017181.8321150532</v>
      </c>
    </row>
    <row r="10379" spans="2:6" ht="13.15" customHeight="1" x14ac:dyDescent="0.3">
      <c r="B10379" s="1173" t="s">
        <v>11104</v>
      </c>
      <c r="C10379" s="1206">
        <v>101972818.91203964</v>
      </c>
      <c r="D10379" s="1206">
        <v>4710886.8196789939</v>
      </c>
      <c r="E10379" s="1206">
        <v>31737341.975937966</v>
      </c>
      <c r="F10379" s="1210">
        <v>138421047.70765659</v>
      </c>
    </row>
    <row r="10380" spans="2:6" ht="13.15" customHeight="1" x14ac:dyDescent="0.3">
      <c r="B10380" s="1172" t="s">
        <v>11105</v>
      </c>
      <c r="C10380" s="1207">
        <v>119228900.43831281</v>
      </c>
      <c r="D10380" s="1208">
        <v>4870718.6200945461</v>
      </c>
      <c r="E10380" s="1207">
        <v>22843704.009699542</v>
      </c>
      <c r="F10380" s="1211">
        <v>146943323.06810692</v>
      </c>
    </row>
    <row r="10381" spans="2:6" ht="13.15" customHeight="1" x14ac:dyDescent="0.3">
      <c r="B10381" s="1173" t="s">
        <v>11106</v>
      </c>
      <c r="C10381" s="1206">
        <v>581810403.1361109</v>
      </c>
      <c r="D10381" s="1206">
        <v>40564165.470159598</v>
      </c>
      <c r="E10381" s="1206">
        <v>267817052.38496193</v>
      </c>
      <c r="F10381" s="1210">
        <v>890191620.99123251</v>
      </c>
    </row>
    <row r="10382" spans="2:6" ht="13.15" customHeight="1" x14ac:dyDescent="0.3">
      <c r="B10382" s="1172" t="s">
        <v>11107</v>
      </c>
      <c r="C10382" s="1207">
        <v>570532096.96369302</v>
      </c>
      <c r="D10382" s="1208">
        <v>44421110.297884271</v>
      </c>
      <c r="E10382" s="1207">
        <v>247305889.66915268</v>
      </c>
      <c r="F10382" s="1211">
        <v>862259096.93072987</v>
      </c>
    </row>
    <row r="10383" spans="2:6" ht="13.15" customHeight="1" x14ac:dyDescent="0.3">
      <c r="B10383" s="1173" t="s">
        <v>11108</v>
      </c>
      <c r="C10383" s="1206">
        <v>111513637.84421511</v>
      </c>
      <c r="D10383" s="1206">
        <v>8551507.920648776</v>
      </c>
      <c r="E10383" s="1206">
        <v>33592720.032621242</v>
      </c>
      <c r="F10383" s="1210">
        <v>153657865.79748511</v>
      </c>
    </row>
    <row r="10384" spans="2:6" ht="13.15" customHeight="1" x14ac:dyDescent="0.3">
      <c r="B10384" s="1172" t="s">
        <v>11109</v>
      </c>
      <c r="C10384" s="1207">
        <v>270588138.59174299</v>
      </c>
      <c r="D10384" s="1208">
        <v>18007800.613222055</v>
      </c>
      <c r="E10384" s="1207">
        <v>86457005.435004205</v>
      </c>
      <c r="F10384" s="1211">
        <v>375052944.63996923</v>
      </c>
    </row>
    <row r="10385" spans="2:6" ht="13.15" customHeight="1" x14ac:dyDescent="0.3">
      <c r="B10385" s="1173" t="s">
        <v>11110</v>
      </c>
      <c r="C10385" s="1206">
        <v>135279459.38351735</v>
      </c>
      <c r="D10385" s="1206">
        <v>10551375.530796399</v>
      </c>
      <c r="E10385" s="1206">
        <v>66632732.508003697</v>
      </c>
      <c r="F10385" s="1210">
        <v>212463567.42231745</v>
      </c>
    </row>
    <row r="10386" spans="2:6" ht="13.15" customHeight="1" x14ac:dyDescent="0.3">
      <c r="B10386" s="1172" t="s">
        <v>11111</v>
      </c>
      <c r="C10386" s="1207">
        <v>28532476.121373698</v>
      </c>
      <c r="D10386" s="1208">
        <v>3677482.338668535</v>
      </c>
      <c r="E10386" s="1207">
        <v>7548101.1599898916</v>
      </c>
      <c r="F10386" s="1211">
        <v>39758059.620032124</v>
      </c>
    </row>
    <row r="10387" spans="2:6" ht="13.15" customHeight="1" x14ac:dyDescent="0.3">
      <c r="B10387" s="1173" t="s">
        <v>11112</v>
      </c>
      <c r="C10387" s="1206">
        <v>102086557.76242247</v>
      </c>
      <c r="D10387" s="1206">
        <v>8824494.1062678434</v>
      </c>
      <c r="E10387" s="1206">
        <v>20568882.320597984</v>
      </c>
      <c r="F10387" s="1210">
        <v>131479934.18928829</v>
      </c>
    </row>
    <row r="10388" spans="2:6" ht="13.15" customHeight="1" x14ac:dyDescent="0.3">
      <c r="B10388" s="1172" t="s">
        <v>11113</v>
      </c>
      <c r="C10388" s="1207">
        <v>173700934.59129971</v>
      </c>
      <c r="D10388" s="1208">
        <v>8819625.1325978469</v>
      </c>
      <c r="E10388" s="1207">
        <v>44317774.695600912</v>
      </c>
      <c r="F10388" s="1211">
        <v>226838334.41949844</v>
      </c>
    </row>
    <row r="10389" spans="2:6" ht="13.15" customHeight="1" x14ac:dyDescent="0.3">
      <c r="B10389" s="1173" t="s">
        <v>11114</v>
      </c>
      <c r="C10389" s="1206">
        <v>64378783.600199722</v>
      </c>
      <c r="D10389" s="1206">
        <v>3656824.3810166563</v>
      </c>
      <c r="E10389" s="1206">
        <v>50726509.525596887</v>
      </c>
      <c r="F10389" s="1210">
        <v>118762117.50681326</v>
      </c>
    </row>
    <row r="10390" spans="2:6" ht="13.15" customHeight="1" x14ac:dyDescent="0.3">
      <c r="B10390" s="1172" t="s">
        <v>11115</v>
      </c>
      <c r="C10390" s="1207">
        <v>190533055.57683009</v>
      </c>
      <c r="D10390" s="1208">
        <v>8072462.8291056883</v>
      </c>
      <c r="E10390" s="1207">
        <v>67271490.442064434</v>
      </c>
      <c r="F10390" s="1211">
        <v>265877008.8480002</v>
      </c>
    </row>
    <row r="10391" spans="2:6" ht="13.15" customHeight="1" x14ac:dyDescent="0.3">
      <c r="B10391" s="1173" t="s">
        <v>11116</v>
      </c>
      <c r="C10391" s="1206">
        <v>52745333.670463935</v>
      </c>
      <c r="D10391" s="1206">
        <v>4397147.6058856444</v>
      </c>
      <c r="E10391" s="1206">
        <v>31557591.196555093</v>
      </c>
      <c r="F10391" s="1210">
        <v>88700072.472904682</v>
      </c>
    </row>
    <row r="10392" spans="2:6" ht="13.15" customHeight="1" x14ac:dyDescent="0.3">
      <c r="B10392" s="1172" t="s">
        <v>11117</v>
      </c>
      <c r="C10392" s="1207">
        <v>89176447.267164871</v>
      </c>
      <c r="D10392" s="1208">
        <v>7362746.59190212</v>
      </c>
      <c r="E10392" s="1207">
        <v>29399337.187266715</v>
      </c>
      <c r="F10392" s="1211">
        <v>125938531.0463337</v>
      </c>
    </row>
    <row r="10393" spans="2:6" ht="13.15" customHeight="1" x14ac:dyDescent="0.3">
      <c r="B10393" s="1173" t="s">
        <v>11118</v>
      </c>
      <c r="C10393" s="1206">
        <v>695410664.16346085</v>
      </c>
      <c r="D10393" s="1206">
        <v>34276505.151205853</v>
      </c>
      <c r="E10393" s="1206">
        <v>382696544.13622123</v>
      </c>
      <c r="F10393" s="1210">
        <v>1112383713.4508879</v>
      </c>
    </row>
    <row r="10394" spans="2:6" ht="13.15" customHeight="1" x14ac:dyDescent="0.3">
      <c r="B10394" s="1172" t="s">
        <v>11119</v>
      </c>
      <c r="C10394" s="1207">
        <v>242724031.82526001</v>
      </c>
      <c r="D10394" s="1208">
        <v>18708778.027740482</v>
      </c>
      <c r="E10394" s="1207">
        <v>97525614.61364539</v>
      </c>
      <c r="F10394" s="1211">
        <v>358958424.4666459</v>
      </c>
    </row>
    <row r="10395" spans="2:6" ht="13.15" customHeight="1" x14ac:dyDescent="0.3">
      <c r="B10395" s="1173" t="s">
        <v>11120</v>
      </c>
      <c r="C10395" s="1206">
        <v>103611177.21425326</v>
      </c>
      <c r="D10395" s="1206">
        <v>7952919.6749825934</v>
      </c>
      <c r="E10395" s="1206">
        <v>70453294.252934381</v>
      </c>
      <c r="F10395" s="1210">
        <v>182017391.14217025</v>
      </c>
    </row>
    <row r="10396" spans="2:6" ht="13.15" customHeight="1" x14ac:dyDescent="0.3">
      <c r="B10396" s="1172" t="s">
        <v>11121</v>
      </c>
      <c r="C10396" s="1207">
        <v>216639740.08247527</v>
      </c>
      <c r="D10396" s="1208">
        <v>24007656.742873199</v>
      </c>
      <c r="E10396" s="1207">
        <v>92138477.150843203</v>
      </c>
      <c r="F10396" s="1211">
        <v>332785873.97619164</v>
      </c>
    </row>
    <row r="10397" spans="2:6" ht="13.15" customHeight="1" x14ac:dyDescent="0.3">
      <c r="B10397" s="1173" t="s">
        <v>11122</v>
      </c>
      <c r="C10397" s="1206">
        <v>195026491.14375624</v>
      </c>
      <c r="D10397" s="1206">
        <v>23431978.003376819</v>
      </c>
      <c r="E10397" s="1206">
        <v>113032710.14630546</v>
      </c>
      <c r="F10397" s="1210">
        <v>331491179.29343849</v>
      </c>
    </row>
    <row r="10398" spans="2:6" ht="13.15" customHeight="1" x14ac:dyDescent="0.3">
      <c r="B10398" s="1172" t="s">
        <v>11123</v>
      </c>
      <c r="C10398" s="1207">
        <v>165954677.13641337</v>
      </c>
      <c r="D10398" s="1208">
        <v>20944227.973753288</v>
      </c>
      <c r="E10398" s="1207">
        <v>75286754.082579479</v>
      </c>
      <c r="F10398" s="1211">
        <v>262185659.19274616</v>
      </c>
    </row>
    <row r="10399" spans="2:6" ht="13.15" customHeight="1" x14ac:dyDescent="0.3">
      <c r="B10399" s="1173" t="s">
        <v>11124</v>
      </c>
      <c r="C10399" s="1206">
        <v>560563221.25366616</v>
      </c>
      <c r="D10399" s="1206">
        <v>35116895.635517977</v>
      </c>
      <c r="E10399" s="1206">
        <v>286237384.07692641</v>
      </c>
      <c r="F10399" s="1210">
        <v>881917500.96611047</v>
      </c>
    </row>
    <row r="10400" spans="2:6" ht="13.15" customHeight="1" x14ac:dyDescent="0.3">
      <c r="B10400" s="1172" t="s">
        <v>11125</v>
      </c>
      <c r="C10400" s="1207">
        <v>190755754.33430243</v>
      </c>
      <c r="D10400" s="1208">
        <v>12210260.190083899</v>
      </c>
      <c r="E10400" s="1207">
        <v>39133374.50704056</v>
      </c>
      <c r="F10400" s="1211">
        <v>242099389.03142688</v>
      </c>
    </row>
    <row r="10401" spans="2:6" ht="13.15" customHeight="1" x14ac:dyDescent="0.3">
      <c r="B10401" s="1173" t="s">
        <v>11126</v>
      </c>
      <c r="C10401" s="1206">
        <v>405950341.96485454</v>
      </c>
      <c r="D10401" s="1206">
        <v>21298016.606809065</v>
      </c>
      <c r="E10401" s="1206">
        <v>172595304.83498111</v>
      </c>
      <c r="F10401" s="1210">
        <v>599843663.4066447</v>
      </c>
    </row>
    <row r="10402" spans="2:6" ht="13.15" customHeight="1" x14ac:dyDescent="0.3">
      <c r="B10402" s="1172" t="s">
        <v>11127</v>
      </c>
      <c r="C10402" s="1207">
        <v>63626031.760871142</v>
      </c>
      <c r="D10402" s="1208">
        <v>2225965.2978810943</v>
      </c>
      <c r="E10402" s="1207">
        <v>19057478.308480334</v>
      </c>
      <c r="F10402" s="1211">
        <v>84909475.367232576</v>
      </c>
    </row>
    <row r="10403" spans="2:6" ht="13.15" customHeight="1" x14ac:dyDescent="0.3">
      <c r="B10403" s="1173" t="s">
        <v>11128</v>
      </c>
      <c r="C10403" s="1206">
        <v>281927478.69707918</v>
      </c>
      <c r="D10403" s="1206">
        <v>7726118.3783372715</v>
      </c>
      <c r="E10403" s="1206">
        <v>34843062.48572506</v>
      </c>
      <c r="F10403" s="1210">
        <v>324496659.56114149</v>
      </c>
    </row>
    <row r="10404" spans="2:6" ht="13.15" customHeight="1" x14ac:dyDescent="0.3">
      <c r="B10404" s="1172" t="s">
        <v>11129</v>
      </c>
      <c r="C10404" s="1207">
        <v>38554602.913812786</v>
      </c>
      <c r="D10404" s="1208">
        <v>836295.48044515552</v>
      </c>
      <c r="E10404" s="1207">
        <v>5869539.1900470238</v>
      </c>
      <c r="F10404" s="1211">
        <v>45260437.584304966</v>
      </c>
    </row>
    <row r="10405" spans="2:6" ht="13.15" customHeight="1" x14ac:dyDescent="0.3">
      <c r="B10405" s="1173" t="s">
        <v>11130</v>
      </c>
      <c r="C10405" s="1206">
        <v>236975645.74948773</v>
      </c>
      <c r="D10405" s="1206">
        <v>3641992.3051548833</v>
      </c>
      <c r="E10405" s="1206">
        <v>2283504.8953840137</v>
      </c>
      <c r="F10405" s="1210">
        <v>242901142.95002663</v>
      </c>
    </row>
    <row r="10406" spans="2:6" ht="13.15" customHeight="1" x14ac:dyDescent="0.3">
      <c r="B10406" s="1172" t="s">
        <v>11131</v>
      </c>
      <c r="C10406" s="1207">
        <v>607092515.11178958</v>
      </c>
      <c r="D10406" s="1208">
        <v>9932495.2041125018</v>
      </c>
      <c r="E10406" s="1207">
        <v>78918431.933003202</v>
      </c>
      <c r="F10406" s="1211">
        <v>695943442.2489053</v>
      </c>
    </row>
    <row r="10407" spans="2:6" ht="13.15" customHeight="1" x14ac:dyDescent="0.3">
      <c r="B10407" s="1173" t="s">
        <v>11132</v>
      </c>
      <c r="C10407" s="1206">
        <v>90097690.992894948</v>
      </c>
      <c r="D10407" s="1206">
        <v>3797799.4625946651</v>
      </c>
      <c r="E10407" s="1206">
        <v>12735084.974530775</v>
      </c>
      <c r="F10407" s="1210">
        <v>106630575.43002038</v>
      </c>
    </row>
    <row r="10408" spans="2:6" ht="13.15" customHeight="1" x14ac:dyDescent="0.3">
      <c r="B10408" s="1172" t="s">
        <v>11133</v>
      </c>
      <c r="C10408" s="1207">
        <v>44604608.58201696</v>
      </c>
      <c r="D10408" s="1208">
        <v>1031124.7881360671</v>
      </c>
      <c r="E10408" s="1207">
        <v>1633630.439920271</v>
      </c>
      <c r="F10408" s="1211">
        <v>47269363.810073294</v>
      </c>
    </row>
    <row r="10409" spans="2:6" ht="13.15" customHeight="1" x14ac:dyDescent="0.3">
      <c r="B10409" s="1173" t="s">
        <v>11134</v>
      </c>
      <c r="C10409" s="1206">
        <v>175622206.33648247</v>
      </c>
      <c r="D10409" s="1206">
        <v>2937046.5363736502</v>
      </c>
      <c r="E10409" s="1206">
        <v>13024899.688502645</v>
      </c>
      <c r="F10409" s="1210">
        <v>191584152.56135875</v>
      </c>
    </row>
    <row r="10410" spans="2:6" ht="13.15" customHeight="1" x14ac:dyDescent="0.3">
      <c r="B10410" s="1172" t="s">
        <v>11135</v>
      </c>
      <c r="C10410" s="1207">
        <v>175429546.65114009</v>
      </c>
      <c r="D10410" s="1208">
        <v>7150721.082405624</v>
      </c>
      <c r="E10410" s="1207">
        <v>40416049.831482679</v>
      </c>
      <c r="F10410" s="1211">
        <v>222996317.5650284</v>
      </c>
    </row>
    <row r="10411" spans="2:6" ht="13.15" customHeight="1" x14ac:dyDescent="0.3">
      <c r="B10411" s="1173" t="s">
        <v>11136</v>
      </c>
      <c r="C10411" s="1206">
        <v>646497360.3081162</v>
      </c>
      <c r="D10411" s="1206">
        <v>17577825.207191318</v>
      </c>
      <c r="E10411" s="1206">
        <v>56754385.560599409</v>
      </c>
      <c r="F10411" s="1210">
        <v>720829571.07590699</v>
      </c>
    </row>
    <row r="10412" spans="2:6" ht="13.15" customHeight="1" x14ac:dyDescent="0.3">
      <c r="B10412" s="1172" t="s">
        <v>11137</v>
      </c>
      <c r="C10412" s="1207">
        <v>397949025.47933763</v>
      </c>
      <c r="D10412" s="1208">
        <v>13594019.692660308</v>
      </c>
      <c r="E10412" s="1207">
        <v>112590261.39248963</v>
      </c>
      <c r="F10412" s="1211">
        <v>524133306.56448758</v>
      </c>
    </row>
    <row r="10413" spans="2:6" ht="13.15" customHeight="1" x14ac:dyDescent="0.3">
      <c r="B10413" s="1173" t="s">
        <v>11138</v>
      </c>
      <c r="C10413" s="1206">
        <v>854792519.23537171</v>
      </c>
      <c r="D10413" s="1206">
        <v>22688390.033156857</v>
      </c>
      <c r="E10413" s="1206">
        <v>691441042.57038677</v>
      </c>
      <c r="F10413" s="1210">
        <v>1568921951.8389153</v>
      </c>
    </row>
    <row r="10414" spans="2:6" ht="13.15" customHeight="1" x14ac:dyDescent="0.3">
      <c r="B10414" s="1172" t="s">
        <v>11139</v>
      </c>
      <c r="C10414" s="1207">
        <v>314309734.9943769</v>
      </c>
      <c r="D10414" s="1208">
        <v>8875688.6906939596</v>
      </c>
      <c r="E10414" s="1207">
        <v>41147052.654442824</v>
      </c>
      <c r="F10414" s="1211">
        <v>364332476.33951372</v>
      </c>
    </row>
    <row r="10415" spans="2:6" ht="13.15" customHeight="1" x14ac:dyDescent="0.3">
      <c r="B10415" s="1173" t="s">
        <v>11140</v>
      </c>
      <c r="C10415" s="1206">
        <v>2734418504.4408588</v>
      </c>
      <c r="D10415" s="1206">
        <v>42390790.494031914</v>
      </c>
      <c r="E10415" s="1206">
        <v>1932770871.0889521</v>
      </c>
      <c r="F10415" s="1210">
        <v>4709580166.0238428</v>
      </c>
    </row>
    <row r="10416" spans="2:6" ht="13.15" customHeight="1" x14ac:dyDescent="0.3">
      <c r="B10416" s="1172" t="s">
        <v>11141</v>
      </c>
      <c r="C10416" s="1207">
        <v>1929169836.4930844</v>
      </c>
      <c r="D10416" s="1208">
        <v>21432602.919467479</v>
      </c>
      <c r="E10416" s="1207">
        <v>2204632282.0211668</v>
      </c>
      <c r="F10416" s="1211">
        <v>4155234721.4337187</v>
      </c>
    </row>
    <row r="10417" spans="2:6" ht="13.15" customHeight="1" x14ac:dyDescent="0.3">
      <c r="B10417" s="1173" t="s">
        <v>11142</v>
      </c>
      <c r="C10417" s="1206">
        <v>2060652084.0769062</v>
      </c>
      <c r="D10417" s="1206">
        <v>22579752.81716739</v>
      </c>
      <c r="E10417" s="1206">
        <v>1127647228.6908059</v>
      </c>
      <c r="F10417" s="1210">
        <v>3210879065.5848794</v>
      </c>
    </row>
    <row r="10418" spans="2:6" ht="13.15" customHeight="1" x14ac:dyDescent="0.3">
      <c r="B10418" s="1172" t="s">
        <v>11143</v>
      </c>
      <c r="C10418" s="1207">
        <v>2723596519.0823407</v>
      </c>
      <c r="D10418" s="1208">
        <v>16153580.047827112</v>
      </c>
      <c r="E10418" s="1207">
        <v>1166169641.8175807</v>
      </c>
      <c r="F10418" s="1211">
        <v>3905919740.9477487</v>
      </c>
    </row>
    <row r="10419" spans="2:6" ht="13.15" customHeight="1" x14ac:dyDescent="0.3">
      <c r="B10419" s="1173" t="s">
        <v>11144</v>
      </c>
      <c r="C10419" s="1206">
        <v>3350745303.4078603</v>
      </c>
      <c r="D10419" s="1206">
        <v>29510652.40333325</v>
      </c>
      <c r="E10419" s="1206">
        <v>985912827.36982036</v>
      </c>
      <c r="F10419" s="1210">
        <v>4366168783.1810141</v>
      </c>
    </row>
    <row r="10420" spans="2:6" ht="13.15" customHeight="1" x14ac:dyDescent="0.3">
      <c r="B10420" s="1172" t="s">
        <v>11145</v>
      </c>
      <c r="C10420" s="1207">
        <v>5323811236.004406</v>
      </c>
      <c r="D10420" s="1208">
        <v>62930682.570502155</v>
      </c>
      <c r="E10420" s="1207">
        <v>835792542.5125227</v>
      </c>
      <c r="F10420" s="1211">
        <v>6222534461.087431</v>
      </c>
    </row>
    <row r="10421" spans="2:6" ht="13.15" customHeight="1" x14ac:dyDescent="0.3">
      <c r="B10421" s="1173" t="s">
        <v>11146</v>
      </c>
      <c r="C10421" s="1206">
        <v>5987952181.8692789</v>
      </c>
      <c r="D10421" s="1206">
        <v>65578700.638066605</v>
      </c>
      <c r="E10421" s="1206">
        <v>1003234766.6936268</v>
      </c>
      <c r="F10421" s="1210">
        <v>7056765649.2009716</v>
      </c>
    </row>
    <row r="10422" spans="2:6" ht="13.15" customHeight="1" x14ac:dyDescent="0.3">
      <c r="B10422" s="1172" t="s">
        <v>11147</v>
      </c>
      <c r="C10422" s="1207">
        <v>3796226654.6719871</v>
      </c>
      <c r="D10422" s="1208">
        <v>39163026.827460557</v>
      </c>
      <c r="E10422" s="1207">
        <v>746904572.23542368</v>
      </c>
      <c r="F10422" s="1211">
        <v>4582294253.7348719</v>
      </c>
    </row>
    <row r="10423" spans="2:6" ht="13.15" customHeight="1" x14ac:dyDescent="0.3">
      <c r="B10423" s="1173" t="s">
        <v>11148</v>
      </c>
      <c r="C10423" s="1206">
        <v>4874701301.3682194</v>
      </c>
      <c r="D10423" s="1206">
        <v>78162253.50024274</v>
      </c>
      <c r="E10423" s="1206">
        <v>1149996207.7331853</v>
      </c>
      <c r="F10423" s="1210">
        <v>6102859762.6016483</v>
      </c>
    </row>
    <row r="10424" spans="2:6" ht="13.15" customHeight="1" x14ac:dyDescent="0.3">
      <c r="B10424" s="1172" t="s">
        <v>11149</v>
      </c>
      <c r="C10424" s="1207">
        <v>3968367469.0898519</v>
      </c>
      <c r="D10424" s="1208">
        <v>40795075.842850134</v>
      </c>
      <c r="E10424" s="1207">
        <v>959921026.31391883</v>
      </c>
      <c r="F10424" s="1211">
        <v>4969083571.2466211</v>
      </c>
    </row>
    <row r="10425" spans="2:6" ht="13.15" customHeight="1" x14ac:dyDescent="0.3">
      <c r="B10425" s="1173" t="s">
        <v>11150</v>
      </c>
      <c r="C10425" s="1206">
        <v>3454471584.8848677</v>
      </c>
      <c r="D10425" s="1206">
        <v>46639997.290112197</v>
      </c>
      <c r="E10425" s="1206">
        <v>663142449.08584595</v>
      </c>
      <c r="F10425" s="1210">
        <v>4164254031.2608256</v>
      </c>
    </row>
    <row r="10426" spans="2:6" ht="13.15" customHeight="1" x14ac:dyDescent="0.3">
      <c r="B10426" s="1172" t="s">
        <v>11151</v>
      </c>
      <c r="C10426" s="1207">
        <v>1538863706.7522597</v>
      </c>
      <c r="D10426" s="1208">
        <v>16140253.6950367</v>
      </c>
      <c r="E10426" s="1207">
        <v>185440565.55194557</v>
      </c>
      <c r="F10426" s="1211">
        <v>1740444525.9992418</v>
      </c>
    </row>
    <row r="10427" spans="2:6" ht="13.15" customHeight="1" x14ac:dyDescent="0.3">
      <c r="B10427" s="1173" t="s">
        <v>11152</v>
      </c>
      <c r="C10427" s="1206">
        <v>2515280469.3458309</v>
      </c>
      <c r="D10427" s="1206">
        <v>36780663.340653718</v>
      </c>
      <c r="E10427" s="1206">
        <v>2980700729.6613541</v>
      </c>
      <c r="F10427" s="1210">
        <v>5532761862.3478394</v>
      </c>
    </row>
    <row r="10428" spans="2:6" ht="13.15" customHeight="1" x14ac:dyDescent="0.3">
      <c r="B10428" s="1172" t="s">
        <v>11153</v>
      </c>
      <c r="C10428" s="1207">
        <v>4271020542.1442075</v>
      </c>
      <c r="D10428" s="1208">
        <v>78684345.385012627</v>
      </c>
      <c r="E10428" s="1207">
        <v>888250715.46215618</v>
      </c>
      <c r="F10428" s="1211">
        <v>5237955602.9913769</v>
      </c>
    </row>
    <row r="10429" spans="2:6" ht="13.15" customHeight="1" x14ac:dyDescent="0.3">
      <c r="B10429" s="1173" t="s">
        <v>11154</v>
      </c>
      <c r="C10429" s="1206">
        <v>5202560432.9292746</v>
      </c>
      <c r="D10429" s="1206">
        <v>74384520.963813916</v>
      </c>
      <c r="E10429" s="1206">
        <v>1582608816.3818884</v>
      </c>
      <c r="F10429" s="1210">
        <v>6859553770.2749767</v>
      </c>
    </row>
    <row r="10430" spans="2:6" ht="13.15" customHeight="1" x14ac:dyDescent="0.3">
      <c r="B10430" s="1172" t="s">
        <v>11155</v>
      </c>
      <c r="C10430" s="1207">
        <v>9634486766.8910427</v>
      </c>
      <c r="D10430" s="1208">
        <v>94374120.510328099</v>
      </c>
      <c r="E10430" s="1207">
        <v>3753893874.0768771</v>
      </c>
      <c r="F10430" s="1211">
        <v>13482754761.478249</v>
      </c>
    </row>
    <row r="10431" spans="2:6" ht="13.15" customHeight="1" x14ac:dyDescent="0.3">
      <c r="B10431" s="1173" t="s">
        <v>11156</v>
      </c>
      <c r="C10431" s="1206">
        <v>4343627710.3069792</v>
      </c>
      <c r="D10431" s="1206">
        <v>66777565.790787347</v>
      </c>
      <c r="E10431" s="1206">
        <v>594676402.15554929</v>
      </c>
      <c r="F10431" s="1210">
        <v>5005081678.2533159</v>
      </c>
    </row>
    <row r="10432" spans="2:6" ht="13.15" customHeight="1" x14ac:dyDescent="0.3">
      <c r="B10432" s="1172" t="s">
        <v>11157</v>
      </c>
      <c r="C10432" s="1207">
        <v>5169515815.0915146</v>
      </c>
      <c r="D10432" s="1208">
        <v>66156616.853902645</v>
      </c>
      <c r="E10432" s="1207">
        <v>727449433.45503366</v>
      </c>
      <c r="F10432" s="1211">
        <v>5963121865.4004507</v>
      </c>
    </row>
    <row r="10433" spans="2:6" ht="13.15" customHeight="1" x14ac:dyDescent="0.3">
      <c r="B10433" s="1173" t="s">
        <v>11158</v>
      </c>
      <c r="C10433" s="1206">
        <v>3735857404.4949474</v>
      </c>
      <c r="D10433" s="1206">
        <v>53654176.02708444</v>
      </c>
      <c r="E10433" s="1206">
        <v>402203305.13990706</v>
      </c>
      <c r="F10433" s="1210">
        <v>4191714885.6619387</v>
      </c>
    </row>
    <row r="10434" spans="2:6" ht="13.15" customHeight="1" x14ac:dyDescent="0.3">
      <c r="B10434" s="1172" t="s">
        <v>11159</v>
      </c>
      <c r="C10434" s="1207">
        <v>3760973618.8677278</v>
      </c>
      <c r="D10434" s="1208">
        <v>48319891.711507499</v>
      </c>
      <c r="E10434" s="1207">
        <v>423550631.56287223</v>
      </c>
      <c r="F10434" s="1211">
        <v>4232844142.1421075</v>
      </c>
    </row>
    <row r="10435" spans="2:6" ht="13.15" customHeight="1" x14ac:dyDescent="0.3">
      <c r="B10435" s="1173" t="s">
        <v>11160</v>
      </c>
      <c r="C10435" s="1206">
        <v>4381278273.690918</v>
      </c>
      <c r="D10435" s="1206">
        <v>49565912.733500391</v>
      </c>
      <c r="E10435" s="1206">
        <v>1057458374.8088019</v>
      </c>
      <c r="F10435" s="1210">
        <v>5488302561.2332201</v>
      </c>
    </row>
    <row r="10436" spans="2:6" ht="13.15" customHeight="1" x14ac:dyDescent="0.3">
      <c r="B10436" s="1172" t="s">
        <v>11161</v>
      </c>
      <c r="C10436" s="1207">
        <v>5568080778.0907555</v>
      </c>
      <c r="D10436" s="1208">
        <v>68773422.830137476</v>
      </c>
      <c r="E10436" s="1207">
        <v>934173923.64504349</v>
      </c>
      <c r="F10436" s="1211">
        <v>6571028124.5659361</v>
      </c>
    </row>
    <row r="10437" spans="2:6" ht="13.15" customHeight="1" x14ac:dyDescent="0.3">
      <c r="B10437" s="1173" t="s">
        <v>11162</v>
      </c>
      <c r="C10437" s="1206">
        <v>3945312071.6064186</v>
      </c>
      <c r="D10437" s="1206">
        <v>58864962.906453684</v>
      </c>
      <c r="E10437" s="1206">
        <v>962661968.63860917</v>
      </c>
      <c r="F10437" s="1210">
        <v>4966839003.1514816</v>
      </c>
    </row>
    <row r="10438" spans="2:6" ht="13.15" customHeight="1" x14ac:dyDescent="0.3">
      <c r="B10438" s="1172" t="s">
        <v>11163</v>
      </c>
      <c r="C10438" s="1207">
        <v>1263909662.1089056</v>
      </c>
      <c r="D10438" s="1208">
        <v>42981920.485232435</v>
      </c>
      <c r="E10438" s="1207">
        <v>945145038.18351114</v>
      </c>
      <c r="F10438" s="1211">
        <v>2252036620.7776489</v>
      </c>
    </row>
    <row r="10439" spans="2:6" ht="13.15" customHeight="1" x14ac:dyDescent="0.3">
      <c r="B10439" s="1173" t="s">
        <v>11164</v>
      </c>
      <c r="C10439" s="1206">
        <v>3469184312.7903943</v>
      </c>
      <c r="D10439" s="1206">
        <v>56518610.123755336</v>
      </c>
      <c r="E10439" s="1206">
        <v>351126089.00077933</v>
      </c>
      <c r="F10439" s="1210">
        <v>3876829011.9149289</v>
      </c>
    </row>
    <row r="10440" spans="2:6" ht="13.15" customHeight="1" x14ac:dyDescent="0.3">
      <c r="B10440" s="1172" t="s">
        <v>11165</v>
      </c>
      <c r="C10440" s="1207">
        <v>2427274726.6443124</v>
      </c>
      <c r="D10440" s="1208">
        <v>34428231.37695694</v>
      </c>
      <c r="E10440" s="1207">
        <v>490509907.62772894</v>
      </c>
      <c r="F10440" s="1211">
        <v>2952212865.6489983</v>
      </c>
    </row>
    <row r="10441" spans="2:6" ht="13.15" customHeight="1" x14ac:dyDescent="0.3">
      <c r="B10441" s="1173" t="s">
        <v>11166</v>
      </c>
      <c r="C10441" s="1206">
        <v>1347175239.228323</v>
      </c>
      <c r="D10441" s="1206">
        <v>22134565.386462469</v>
      </c>
      <c r="E10441" s="1206">
        <v>679320283.78964972</v>
      </c>
      <c r="F10441" s="1210">
        <v>2048630088.4044352</v>
      </c>
    </row>
    <row r="10442" spans="2:6" ht="13.15" customHeight="1" x14ac:dyDescent="0.3">
      <c r="B10442" s="1172" t="s">
        <v>11167</v>
      </c>
      <c r="C10442" s="1207">
        <v>49154.84530351602</v>
      </c>
      <c r="D10442" s="1208">
        <v>5910.3148595292741</v>
      </c>
      <c r="E10442" s="1207">
        <v>0</v>
      </c>
      <c r="F10442" s="1211">
        <v>55065.160163045293</v>
      </c>
    </row>
    <row r="10443" spans="2:6" ht="13.15" customHeight="1" x14ac:dyDescent="0.3">
      <c r="B10443" s="1173" t="s">
        <v>11168</v>
      </c>
      <c r="C10443" s="1206">
        <v>1587155.3383557505</v>
      </c>
      <c r="D10443" s="1206">
        <v>42666.844414506573</v>
      </c>
      <c r="E10443" s="1206">
        <v>1009072.4077874874</v>
      </c>
      <c r="F10443" s="1210">
        <v>2638894.5905577447</v>
      </c>
    </row>
    <row r="10444" spans="2:6" ht="13.15" customHeight="1" x14ac:dyDescent="0.3">
      <c r="B10444" s="1172" t="s">
        <v>11169</v>
      </c>
      <c r="C10444" s="1207">
        <v>397608.082010663</v>
      </c>
      <c r="D10444" s="1208">
        <v>31662.401033192546</v>
      </c>
      <c r="E10444" s="1207">
        <v>0</v>
      </c>
      <c r="F10444" s="1211">
        <v>429270.48304385552</v>
      </c>
    </row>
    <row r="10445" spans="2:6" ht="13.15" customHeight="1" x14ac:dyDescent="0.3">
      <c r="B10445" s="1173" t="s">
        <v>11170</v>
      </c>
      <c r="C10445" s="1206">
        <v>10178193.426277764</v>
      </c>
      <c r="D10445" s="1206">
        <v>102375.0966739892</v>
      </c>
      <c r="E10445" s="1206">
        <v>10682745.328381129</v>
      </c>
      <c r="F10445" s="1210">
        <v>20963313.851332881</v>
      </c>
    </row>
    <row r="10446" spans="2:6" ht="13.15" customHeight="1" x14ac:dyDescent="0.3">
      <c r="B10446" s="1172" t="s">
        <v>11171</v>
      </c>
      <c r="C10446" s="1207">
        <v>3623424980.6672688</v>
      </c>
      <c r="D10446" s="1208">
        <v>64392486.373580806</v>
      </c>
      <c r="E10446" s="1207">
        <v>968024475.1703738</v>
      </c>
      <c r="F10446" s="1211">
        <v>4655841942.2112236</v>
      </c>
    </row>
    <row r="10447" spans="2:6" ht="13.15" customHeight="1" x14ac:dyDescent="0.3">
      <c r="B10447" s="1173" t="s">
        <v>11172</v>
      </c>
      <c r="C10447" s="1206">
        <v>1578515964.6699471</v>
      </c>
      <c r="D10447" s="1206">
        <v>26236520.909471102</v>
      </c>
      <c r="E10447" s="1206">
        <v>271826666.21275151</v>
      </c>
      <c r="F10447" s="1210">
        <v>1876579151.7921696</v>
      </c>
    </row>
    <row r="10448" spans="2:6" ht="13.15" customHeight="1" x14ac:dyDescent="0.3">
      <c r="B10448" s="1172" t="s">
        <v>11173</v>
      </c>
      <c r="C10448" s="1207">
        <v>979430227.69315171</v>
      </c>
      <c r="D10448" s="1208">
        <v>14091822.99779328</v>
      </c>
      <c r="E10448" s="1207">
        <v>91941886.243869036</v>
      </c>
      <c r="F10448" s="1211">
        <v>1085463936.934814</v>
      </c>
    </row>
    <row r="10449" spans="2:6" ht="13.15" customHeight="1" x14ac:dyDescent="0.3">
      <c r="B10449" s="1173" t="s">
        <v>11174</v>
      </c>
      <c r="C10449" s="1206">
        <v>330173232.44495398</v>
      </c>
      <c r="D10449" s="1206">
        <v>5801142.9007668262</v>
      </c>
      <c r="E10449" s="1206">
        <v>41186232.691495091</v>
      </c>
      <c r="F10449" s="1210">
        <v>377160608.03721595</v>
      </c>
    </row>
    <row r="10450" spans="2:6" ht="13.15" customHeight="1" x14ac:dyDescent="0.3">
      <c r="B10450" s="1172" t="s">
        <v>11175</v>
      </c>
      <c r="C10450" s="1207">
        <v>1728826293.0410936</v>
      </c>
      <c r="D10450" s="1208">
        <v>35816719.131420948</v>
      </c>
      <c r="E10450" s="1207">
        <v>529279423.54240292</v>
      </c>
      <c r="F10450" s="1211">
        <v>2293922435.7149172</v>
      </c>
    </row>
    <row r="10451" spans="2:6" ht="13.15" customHeight="1" x14ac:dyDescent="0.3">
      <c r="B10451" s="1173" t="s">
        <v>11176</v>
      </c>
      <c r="C10451" s="1206">
        <v>285507863.01249236</v>
      </c>
      <c r="D10451" s="1206">
        <v>7663483.1130044991</v>
      </c>
      <c r="E10451" s="1206">
        <v>97781215.61478515</v>
      </c>
      <c r="F10451" s="1210">
        <v>390952561.740282</v>
      </c>
    </row>
    <row r="10452" spans="2:6" ht="13.15" customHeight="1" x14ac:dyDescent="0.3">
      <c r="B10452" s="1172" t="s">
        <v>11177</v>
      </c>
      <c r="C10452" s="1207">
        <v>359848149.0959236</v>
      </c>
      <c r="D10452" s="1208">
        <v>5887109.8376165051</v>
      </c>
      <c r="E10452" s="1207">
        <v>270177001.84241879</v>
      </c>
      <c r="F10452" s="1211">
        <v>635912260.7759589</v>
      </c>
    </row>
    <row r="10453" spans="2:6" ht="13.15" customHeight="1" x14ac:dyDescent="0.3">
      <c r="B10453" s="1173" t="s">
        <v>11178</v>
      </c>
      <c r="C10453" s="1206">
        <v>279745140.10684013</v>
      </c>
      <c r="D10453" s="1206">
        <v>5995156.0221199943</v>
      </c>
      <c r="E10453" s="1206">
        <v>38801189.818434261</v>
      </c>
      <c r="F10453" s="1210">
        <v>324541485.94739437</v>
      </c>
    </row>
    <row r="10454" spans="2:6" ht="13.15" customHeight="1" x14ac:dyDescent="0.3">
      <c r="B10454" s="1172" t="s">
        <v>11179</v>
      </c>
      <c r="C10454" s="1207">
        <v>3350289665.3001471</v>
      </c>
      <c r="D10454" s="1208">
        <v>59007879.94862847</v>
      </c>
      <c r="E10454" s="1207">
        <v>617207622.80546153</v>
      </c>
      <c r="F10454" s="1211">
        <v>4026505168.0542369</v>
      </c>
    </row>
    <row r="10455" spans="2:6" ht="13.15" customHeight="1" x14ac:dyDescent="0.3">
      <c r="B10455" s="1173" t="s">
        <v>11180</v>
      </c>
      <c r="C10455" s="1206">
        <v>472690060.09322929</v>
      </c>
      <c r="D10455" s="1206">
        <v>7634100.4048456969</v>
      </c>
      <c r="E10455" s="1206">
        <v>50008634.743207075</v>
      </c>
      <c r="F10455" s="1210">
        <v>530332795.24128211</v>
      </c>
    </row>
    <row r="10456" spans="2:6" ht="13.15" customHeight="1" x14ac:dyDescent="0.3">
      <c r="B10456" s="1172" t="s">
        <v>11181</v>
      </c>
      <c r="C10456" s="1207">
        <v>1204081524.8539159</v>
      </c>
      <c r="D10456" s="1208">
        <v>24818101.631897051</v>
      </c>
      <c r="E10456" s="1207">
        <v>549982802.42402112</v>
      </c>
      <c r="F10456" s="1211">
        <v>1778882428.9098339</v>
      </c>
    </row>
    <row r="10457" spans="2:6" ht="13.15" customHeight="1" x14ac:dyDescent="0.3">
      <c r="B10457" s="1173" t="s">
        <v>11182</v>
      </c>
      <c r="C10457" s="1206">
        <v>3167394726.5185328</v>
      </c>
      <c r="D10457" s="1206">
        <v>48983563.781519674</v>
      </c>
      <c r="E10457" s="1206">
        <v>602283718.98770833</v>
      </c>
      <c r="F10457" s="1210">
        <v>3818662009.2877607</v>
      </c>
    </row>
    <row r="10458" spans="2:6" ht="13.15" customHeight="1" x14ac:dyDescent="0.3">
      <c r="B10458" s="1172" t="s">
        <v>11183</v>
      </c>
      <c r="C10458" s="1207">
        <v>314181.38623163989</v>
      </c>
      <c r="D10458" s="1208">
        <v>64352.071077684217</v>
      </c>
      <c r="E10458" s="1207">
        <v>3216634.3885051454</v>
      </c>
      <c r="F10458" s="1211">
        <v>3595167.8458144697</v>
      </c>
    </row>
    <row r="10459" spans="2:6" ht="13.15" customHeight="1" x14ac:dyDescent="0.3">
      <c r="B10459" s="1173" t="s">
        <v>11184</v>
      </c>
      <c r="C10459" s="1206">
        <v>1495386655.705009</v>
      </c>
      <c r="D10459" s="1206">
        <v>39992398.79621309</v>
      </c>
      <c r="E10459" s="1206">
        <v>339832347.23198789</v>
      </c>
      <c r="F10459" s="1210">
        <v>1875211401.7332101</v>
      </c>
    </row>
    <row r="10460" spans="2:6" ht="13.15" customHeight="1" x14ac:dyDescent="0.3">
      <c r="B10460" s="1172" t="s">
        <v>11185</v>
      </c>
      <c r="C10460" s="1207">
        <v>398014428.73183864</v>
      </c>
      <c r="D10460" s="1208">
        <v>13070112.496897755</v>
      </c>
      <c r="E10460" s="1207">
        <v>296984162.82683671</v>
      </c>
      <c r="F10460" s="1211">
        <v>708068704.05557311</v>
      </c>
    </row>
    <row r="10461" spans="2:6" ht="13.15" customHeight="1" x14ac:dyDescent="0.3">
      <c r="B10461" s="1173" t="s">
        <v>11186</v>
      </c>
      <c r="C10461" s="1206">
        <v>799894203.34061432</v>
      </c>
      <c r="D10461" s="1206">
        <v>15316651.319361301</v>
      </c>
      <c r="E10461" s="1206">
        <v>261614293.86179647</v>
      </c>
      <c r="F10461" s="1210">
        <v>1076825148.5217721</v>
      </c>
    </row>
    <row r="10462" spans="2:6" ht="13.15" customHeight="1" x14ac:dyDescent="0.3">
      <c r="B10462" s="1172" t="s">
        <v>11187</v>
      </c>
      <c r="C10462" s="1207">
        <v>995722191.54529226</v>
      </c>
      <c r="D10462" s="1208">
        <v>25723491.507485725</v>
      </c>
      <c r="E10462" s="1207">
        <v>1153720286.327632</v>
      </c>
      <c r="F10462" s="1211">
        <v>2175165969.3804102</v>
      </c>
    </row>
    <row r="10463" spans="2:6" ht="13.15" customHeight="1" x14ac:dyDescent="0.3">
      <c r="B10463" s="1173" t="s">
        <v>11188</v>
      </c>
      <c r="C10463" s="1206">
        <v>780532519.39926994</v>
      </c>
      <c r="D10463" s="1206">
        <v>15060593.964161307</v>
      </c>
      <c r="E10463" s="1206">
        <v>194186655.79456723</v>
      </c>
      <c r="F10463" s="1210">
        <v>989779769.15799844</v>
      </c>
    </row>
    <row r="10464" spans="2:6" ht="13.15" customHeight="1" x14ac:dyDescent="0.3">
      <c r="B10464" s="1172" t="s">
        <v>11189</v>
      </c>
      <c r="C10464" s="1207">
        <v>470023819.35922438</v>
      </c>
      <c r="D10464" s="1208">
        <v>19864329.015847869</v>
      </c>
      <c r="E10464" s="1207">
        <v>68284641.496163085</v>
      </c>
      <c r="F10464" s="1211">
        <v>558172789.87123537</v>
      </c>
    </row>
    <row r="10465" spans="2:6" ht="13.15" customHeight="1" x14ac:dyDescent="0.3">
      <c r="B10465" s="1173" t="s">
        <v>11190</v>
      </c>
      <c r="C10465" s="1206">
        <v>651008000.07089877</v>
      </c>
      <c r="D10465" s="1206">
        <v>16637465.968683721</v>
      </c>
      <c r="E10465" s="1206">
        <v>713213405.25765133</v>
      </c>
      <c r="F10465" s="1210">
        <v>1380858871.2972338</v>
      </c>
    </row>
    <row r="10466" spans="2:6" ht="13.15" customHeight="1" x14ac:dyDescent="0.3">
      <c r="B10466" s="1172" t="s">
        <v>11191</v>
      </c>
      <c r="C10466" s="1207">
        <v>827789578.05035973</v>
      </c>
      <c r="D10466" s="1208">
        <v>6128419.5500241397</v>
      </c>
      <c r="E10466" s="1207">
        <v>176289897.50596574</v>
      </c>
      <c r="F10466" s="1211">
        <v>1010207895.1063496</v>
      </c>
    </row>
    <row r="10467" spans="2:6" ht="13.15" customHeight="1" x14ac:dyDescent="0.3">
      <c r="B10467" s="1173" t="s">
        <v>11192</v>
      </c>
      <c r="C10467" s="1206">
        <v>917161961.99255383</v>
      </c>
      <c r="D10467" s="1206">
        <v>20450378.950704899</v>
      </c>
      <c r="E10467" s="1206">
        <v>413165008.94986802</v>
      </c>
      <c r="F10467" s="1210">
        <v>1350777349.8931267</v>
      </c>
    </row>
    <row r="10468" spans="2:6" ht="13.15" customHeight="1" x14ac:dyDescent="0.3">
      <c r="B10468" s="1172" t="s">
        <v>11193</v>
      </c>
      <c r="C10468" s="1207">
        <v>578417080.31532502</v>
      </c>
      <c r="D10468" s="1208">
        <v>12837724.545492347</v>
      </c>
      <c r="E10468" s="1207">
        <v>159194018.81873786</v>
      </c>
      <c r="F10468" s="1211">
        <v>750448823.67955518</v>
      </c>
    </row>
    <row r="10469" spans="2:6" ht="13.15" customHeight="1" x14ac:dyDescent="0.3">
      <c r="B10469" s="1173" t="s">
        <v>11194</v>
      </c>
      <c r="C10469" s="1206">
        <v>108303416.82218468</v>
      </c>
      <c r="D10469" s="1206">
        <v>3888804.239253181</v>
      </c>
      <c r="E10469" s="1206">
        <v>20160850.262763958</v>
      </c>
      <c r="F10469" s="1210">
        <v>132353071.32420182</v>
      </c>
    </row>
    <row r="10470" spans="2:6" ht="13.15" customHeight="1" x14ac:dyDescent="0.3">
      <c r="B10470" s="1172" t="s">
        <v>11195</v>
      </c>
      <c r="C10470" s="1207">
        <v>26406938.685707476</v>
      </c>
      <c r="D10470" s="1208">
        <v>1035416.8024983446</v>
      </c>
      <c r="E10470" s="1207">
        <v>6250704.7100849608</v>
      </c>
      <c r="F10470" s="1211">
        <v>33693060.19829078</v>
      </c>
    </row>
    <row r="10471" spans="2:6" ht="13.15" customHeight="1" x14ac:dyDescent="0.3">
      <c r="B10471" s="1173" t="s">
        <v>11196</v>
      </c>
      <c r="C10471" s="1206">
        <v>14973248.58563575</v>
      </c>
      <c r="D10471" s="1206">
        <v>226097.6877334686</v>
      </c>
      <c r="E10471" s="1206">
        <v>1173608.5046275295</v>
      </c>
      <c r="F10471" s="1210">
        <v>16372954.777996749</v>
      </c>
    </row>
    <row r="10472" spans="2:6" ht="13.15" customHeight="1" x14ac:dyDescent="0.3">
      <c r="B10472" s="1172" t="s">
        <v>11197</v>
      </c>
      <c r="C10472" s="1207">
        <v>46649586.687880151</v>
      </c>
      <c r="D10472" s="1208">
        <v>1471555.8225968943</v>
      </c>
      <c r="E10472" s="1207">
        <v>9126921.8382794429</v>
      </c>
      <c r="F10472" s="1211">
        <v>57248064.348756485</v>
      </c>
    </row>
    <row r="10473" spans="2:6" ht="13.15" customHeight="1" x14ac:dyDescent="0.3">
      <c r="B10473" s="1173" t="s">
        <v>11198</v>
      </c>
      <c r="C10473" s="1206">
        <v>11159651.837504636</v>
      </c>
      <c r="D10473" s="1206">
        <v>290745.27455412928</v>
      </c>
      <c r="E10473" s="1206">
        <v>1822121.510709258</v>
      </c>
      <c r="F10473" s="1210">
        <v>13272518.622768024</v>
      </c>
    </row>
    <row r="10474" spans="2:6" ht="13.15" customHeight="1" x14ac:dyDescent="0.3">
      <c r="B10474" s="1172" t="s">
        <v>11199</v>
      </c>
      <c r="C10474" s="1207">
        <v>27604541.875032868</v>
      </c>
      <c r="D10474" s="1208">
        <v>680755.69439187704</v>
      </c>
      <c r="E10474" s="1207">
        <v>1511765.0139801125</v>
      </c>
      <c r="F10474" s="1211">
        <v>29797062.583404858</v>
      </c>
    </row>
    <row r="10475" spans="2:6" ht="13.15" customHeight="1" x14ac:dyDescent="0.3">
      <c r="B10475" s="1173" t="s">
        <v>11200</v>
      </c>
      <c r="C10475" s="1206">
        <v>32354401.884959012</v>
      </c>
      <c r="D10475" s="1206">
        <v>444258.66694128374</v>
      </c>
      <c r="E10475" s="1206">
        <v>4457168.6450931272</v>
      </c>
      <c r="F10475" s="1210">
        <v>37255829.196993425</v>
      </c>
    </row>
    <row r="10476" spans="2:6" ht="13.15" customHeight="1" x14ac:dyDescent="0.3">
      <c r="B10476" s="1172" t="s">
        <v>11201</v>
      </c>
      <c r="C10476" s="1207">
        <v>22292131.968855374</v>
      </c>
      <c r="D10476" s="1208">
        <v>408881.21085352986</v>
      </c>
      <c r="E10476" s="1207">
        <v>2091553.2280113015</v>
      </c>
      <c r="F10476" s="1211">
        <v>24792566.407720204</v>
      </c>
    </row>
    <row r="10477" spans="2:6" ht="13.15" customHeight="1" x14ac:dyDescent="0.3">
      <c r="B10477" s="1173" t="s">
        <v>11202</v>
      </c>
      <c r="C10477" s="1206">
        <v>119642210.76257317</v>
      </c>
      <c r="D10477" s="1206">
        <v>3857226.2712894105</v>
      </c>
      <c r="E10477" s="1206">
        <v>27548781.667120393</v>
      </c>
      <c r="F10477" s="1210">
        <v>151048218.70098296</v>
      </c>
    </row>
    <row r="10478" spans="2:6" ht="13.15" customHeight="1" x14ac:dyDescent="0.3">
      <c r="B10478" s="1172" t="s">
        <v>11203</v>
      </c>
      <c r="C10478" s="1207">
        <v>494976593.8713696</v>
      </c>
      <c r="D10478" s="1208">
        <v>8530568.5194321536</v>
      </c>
      <c r="E10478" s="1207">
        <v>41757380.182992592</v>
      </c>
      <c r="F10478" s="1211">
        <v>545264542.57379436</v>
      </c>
    </row>
    <row r="10479" spans="2:6" ht="13.15" customHeight="1" x14ac:dyDescent="0.3">
      <c r="B10479" s="1173" t="s">
        <v>11204</v>
      </c>
      <c r="C10479" s="1206">
        <v>1148721.4264957786</v>
      </c>
      <c r="D10479" s="1206">
        <v>92876.376364031443</v>
      </c>
      <c r="E10479" s="1206">
        <v>316183.17285767704</v>
      </c>
      <c r="F10479" s="1210">
        <v>1557780.975717487</v>
      </c>
    </row>
    <row r="10480" spans="2:6" ht="13.15" customHeight="1" x14ac:dyDescent="0.3">
      <c r="B10480" s="1172" t="s">
        <v>11205</v>
      </c>
      <c r="C10480" s="1207">
        <v>2450083394.112565</v>
      </c>
      <c r="D10480" s="1208">
        <v>66137563.124569856</v>
      </c>
      <c r="E10480" s="1207">
        <v>1121443429.0818684</v>
      </c>
      <c r="F10480" s="1211">
        <v>3637664386.3190031</v>
      </c>
    </row>
    <row r="10481" spans="2:6" ht="13.15" customHeight="1" x14ac:dyDescent="0.3">
      <c r="B10481" s="1173" t="s">
        <v>11206</v>
      </c>
      <c r="C10481" s="1206">
        <v>74776398.794262901</v>
      </c>
      <c r="D10481" s="1206">
        <v>2606702.1522606737</v>
      </c>
      <c r="E10481" s="1206">
        <v>7850628.32341896</v>
      </c>
      <c r="F10481" s="1210">
        <v>85233729.269942537</v>
      </c>
    </row>
    <row r="10482" spans="2:6" ht="13.15" customHeight="1" x14ac:dyDescent="0.3">
      <c r="B10482" s="1172" t="s">
        <v>11207</v>
      </c>
      <c r="C10482" s="1207">
        <v>137774750.48885554</v>
      </c>
      <c r="D10482" s="1208">
        <v>4964425.254974558</v>
      </c>
      <c r="E10482" s="1207">
        <v>51771419.675523348</v>
      </c>
      <c r="F10482" s="1211">
        <v>194510595.41935343</v>
      </c>
    </row>
    <row r="10483" spans="2:6" ht="13.15" customHeight="1" x14ac:dyDescent="0.3">
      <c r="B10483" s="1173" t="s">
        <v>11208</v>
      </c>
      <c r="C10483" s="1206">
        <v>292424222.829171</v>
      </c>
      <c r="D10483" s="1206">
        <v>11136651.495850407</v>
      </c>
      <c r="E10483" s="1206">
        <v>61632084.063940853</v>
      </c>
      <c r="F10483" s="1210">
        <v>365192958.38896227</v>
      </c>
    </row>
    <row r="10484" spans="2:6" ht="13.15" customHeight="1" x14ac:dyDescent="0.3">
      <c r="B10484" s="1172" t="s">
        <v>11209</v>
      </c>
      <c r="C10484" s="1207">
        <v>64983661.279906891</v>
      </c>
      <c r="D10484" s="1208">
        <v>3674273.8820305048</v>
      </c>
      <c r="E10484" s="1207">
        <v>29628233.975464348</v>
      </c>
      <c r="F10484" s="1211">
        <v>98286169.137401745</v>
      </c>
    </row>
    <row r="10485" spans="2:6" ht="13.15" customHeight="1" x14ac:dyDescent="0.3">
      <c r="B10485" s="1173" t="s">
        <v>11210</v>
      </c>
      <c r="C10485" s="1206">
        <v>77275103.430524915</v>
      </c>
      <c r="D10485" s="1206">
        <v>1657744.8128503028</v>
      </c>
      <c r="E10485" s="1206">
        <v>8720536.6117694061</v>
      </c>
      <c r="F10485" s="1210">
        <v>87653384.85514462</v>
      </c>
    </row>
    <row r="10486" spans="2:6" ht="13.15" customHeight="1" x14ac:dyDescent="0.3">
      <c r="B10486" s="1172" t="s">
        <v>11211</v>
      </c>
      <c r="C10486" s="1207">
        <v>74870202.624050424</v>
      </c>
      <c r="D10486" s="1208">
        <v>2229609.9920444707</v>
      </c>
      <c r="E10486" s="1207">
        <v>14916631.602948379</v>
      </c>
      <c r="F10486" s="1211">
        <v>92016444.21904327</v>
      </c>
    </row>
    <row r="10487" spans="2:6" ht="13.15" customHeight="1" x14ac:dyDescent="0.3">
      <c r="B10487" s="1173" t="s">
        <v>11212</v>
      </c>
      <c r="C10487" s="1206">
        <v>86507612.249657869</v>
      </c>
      <c r="D10487" s="1206">
        <v>2797549.0335105225</v>
      </c>
      <c r="E10487" s="1206">
        <v>19372671.973503008</v>
      </c>
      <c r="F10487" s="1210">
        <v>108677833.2566714</v>
      </c>
    </row>
    <row r="10488" spans="2:6" ht="13.15" customHeight="1" x14ac:dyDescent="0.3">
      <c r="B10488" s="1172" t="s">
        <v>11213</v>
      </c>
      <c r="C10488" s="1207">
        <v>400709616.20807767</v>
      </c>
      <c r="D10488" s="1208">
        <v>6448575.6770935468</v>
      </c>
      <c r="E10488" s="1207">
        <v>148216319.6028156</v>
      </c>
      <c r="F10488" s="1211">
        <v>555374511.4879868</v>
      </c>
    </row>
    <row r="10489" spans="2:6" ht="13.15" customHeight="1" x14ac:dyDescent="0.3">
      <c r="B10489" s="1173" t="s">
        <v>11214</v>
      </c>
      <c r="C10489" s="1206">
        <v>316070707.32737529</v>
      </c>
      <c r="D10489" s="1206">
        <v>14356844.330530215</v>
      </c>
      <c r="E10489" s="1206">
        <v>134915281.29558375</v>
      </c>
      <c r="F10489" s="1210">
        <v>465342832.9534893</v>
      </c>
    </row>
    <row r="10490" spans="2:6" ht="13.15" customHeight="1" x14ac:dyDescent="0.3">
      <c r="B10490" s="1172" t="s">
        <v>11215</v>
      </c>
      <c r="C10490" s="1207">
        <v>223223212.36345956</v>
      </c>
      <c r="D10490" s="1208">
        <v>9629563.4232051484</v>
      </c>
      <c r="E10490" s="1207">
        <v>43915956.503660254</v>
      </c>
      <c r="F10490" s="1211">
        <v>276768732.29032493</v>
      </c>
    </row>
    <row r="10491" spans="2:6" ht="13.15" customHeight="1" x14ac:dyDescent="0.3">
      <c r="B10491" s="1173" t="s">
        <v>11216</v>
      </c>
      <c r="C10491" s="1206">
        <v>65402433.253645398</v>
      </c>
      <c r="D10491" s="1206">
        <v>3856719.6728728781</v>
      </c>
      <c r="E10491" s="1206">
        <v>25880941.506514668</v>
      </c>
      <c r="F10491" s="1210">
        <v>95140094.433032945</v>
      </c>
    </row>
    <row r="10492" spans="2:6" ht="13.15" customHeight="1" x14ac:dyDescent="0.3">
      <c r="B10492" s="1172" t="s">
        <v>11217</v>
      </c>
      <c r="C10492" s="1207">
        <v>22211436.097815435</v>
      </c>
      <c r="D10492" s="1208">
        <v>589216.17496035772</v>
      </c>
      <c r="E10492" s="1207">
        <v>5326647.7639667904</v>
      </c>
      <c r="F10492" s="1211">
        <v>28127300.036742583</v>
      </c>
    </row>
    <row r="10493" spans="2:6" ht="13.15" customHeight="1" x14ac:dyDescent="0.3">
      <c r="B10493" s="1173" t="s">
        <v>11218</v>
      </c>
      <c r="C10493" s="1206">
        <v>52853610.871368654</v>
      </c>
      <c r="D10493" s="1206">
        <v>2757288.5315745389</v>
      </c>
      <c r="E10493" s="1206">
        <v>60955313.127505824</v>
      </c>
      <c r="F10493" s="1210">
        <v>116566212.53044902</v>
      </c>
    </row>
    <row r="10494" spans="2:6" ht="13.15" customHeight="1" x14ac:dyDescent="0.3">
      <c r="B10494" s="1172" t="s">
        <v>11219</v>
      </c>
      <c r="C10494" s="1207">
        <v>67335584.086443171</v>
      </c>
      <c r="D10494" s="1208">
        <v>1530067.9397062333</v>
      </c>
      <c r="E10494" s="1207">
        <v>18134996.049812913</v>
      </c>
      <c r="F10494" s="1211">
        <v>87000648.07596232</v>
      </c>
    </row>
    <row r="10495" spans="2:6" ht="13.15" customHeight="1" x14ac:dyDescent="0.3">
      <c r="B10495" s="1173" t="s">
        <v>11220</v>
      </c>
      <c r="C10495" s="1206">
        <v>233115215.3570812</v>
      </c>
      <c r="D10495" s="1206">
        <v>6120975.3677367801</v>
      </c>
      <c r="E10495" s="1206">
        <v>23620461.791852131</v>
      </c>
      <c r="F10495" s="1210">
        <v>262856652.51667011</v>
      </c>
    </row>
    <row r="10496" spans="2:6" ht="13.15" customHeight="1" x14ac:dyDescent="0.3">
      <c r="B10496" s="1172" t="s">
        <v>11221</v>
      </c>
      <c r="C10496" s="1207">
        <v>97987453.287820116</v>
      </c>
      <c r="D10496" s="1208">
        <v>5464888.2017943207</v>
      </c>
      <c r="E10496" s="1207">
        <v>50960641.005880058</v>
      </c>
      <c r="F10496" s="1211">
        <v>154412982.49549448</v>
      </c>
    </row>
    <row r="10497" spans="2:6" ht="13.15" customHeight="1" x14ac:dyDescent="0.3">
      <c r="B10497" s="1173" t="s">
        <v>11222</v>
      </c>
      <c r="C10497" s="1206">
        <v>132240734.15510136</v>
      </c>
      <c r="D10497" s="1206">
        <v>9056108.0878702067</v>
      </c>
      <c r="E10497" s="1206">
        <v>90906838.875281259</v>
      </c>
      <c r="F10497" s="1210">
        <v>232203681.11825281</v>
      </c>
    </row>
    <row r="10498" spans="2:6" ht="13.15" customHeight="1" x14ac:dyDescent="0.3">
      <c r="B10498" s="1172" t="s">
        <v>11223</v>
      </c>
      <c r="C10498" s="1207">
        <v>49764092.302805744</v>
      </c>
      <c r="D10498" s="1208">
        <v>1896591.8940664702</v>
      </c>
      <c r="E10498" s="1207">
        <v>50279958.48391556</v>
      </c>
      <c r="F10498" s="1211">
        <v>101940642.68078777</v>
      </c>
    </row>
    <row r="10499" spans="2:6" ht="13.15" customHeight="1" x14ac:dyDescent="0.3">
      <c r="B10499" s="1173" t="s">
        <v>11224</v>
      </c>
      <c r="C10499" s="1206">
        <v>967306731.26398742</v>
      </c>
      <c r="D10499" s="1206">
        <v>42659189.149545684</v>
      </c>
      <c r="E10499" s="1206">
        <v>229233870.7044791</v>
      </c>
      <c r="F10499" s="1210">
        <v>1239199791.1180122</v>
      </c>
    </row>
    <row r="10500" spans="2:6" ht="13.15" customHeight="1" x14ac:dyDescent="0.3">
      <c r="B10500" s="1172" t="s">
        <v>11225</v>
      </c>
      <c r="C10500" s="1207">
        <v>190067996.12376401</v>
      </c>
      <c r="D10500" s="1208">
        <v>6310161.731954664</v>
      </c>
      <c r="E10500" s="1207">
        <v>98868078.191261739</v>
      </c>
      <c r="F10500" s="1211">
        <v>295246236.04698038</v>
      </c>
    </row>
    <row r="10501" spans="2:6" ht="13.15" customHeight="1" x14ac:dyDescent="0.3">
      <c r="B10501" s="1173" t="s">
        <v>11226</v>
      </c>
      <c r="C10501" s="1206">
        <v>1464849617.6839113</v>
      </c>
      <c r="D10501" s="1206">
        <v>25828061.86396471</v>
      </c>
      <c r="E10501" s="1206">
        <v>163093307.53931722</v>
      </c>
      <c r="F10501" s="1210">
        <v>1653770987.0871933</v>
      </c>
    </row>
    <row r="10502" spans="2:6" ht="13.15" customHeight="1" x14ac:dyDescent="0.3">
      <c r="B10502" s="1172" t="s">
        <v>11227</v>
      </c>
      <c r="C10502" s="1207">
        <v>2179716998.4896364</v>
      </c>
      <c r="D10502" s="1208">
        <v>37894532.536823206</v>
      </c>
      <c r="E10502" s="1207">
        <v>396882214.443106</v>
      </c>
      <c r="F10502" s="1211">
        <v>2614493745.4695659</v>
      </c>
    </row>
    <row r="10503" spans="2:6" ht="13.15" customHeight="1" x14ac:dyDescent="0.3">
      <c r="B10503" s="1173" t="s">
        <v>11228</v>
      </c>
      <c r="C10503" s="1206">
        <v>1281215035.0217197</v>
      </c>
      <c r="D10503" s="1206">
        <v>22148356.121134713</v>
      </c>
      <c r="E10503" s="1206">
        <v>236944203.28261083</v>
      </c>
      <c r="F10503" s="1210">
        <v>1540307594.4254653</v>
      </c>
    </row>
    <row r="10504" spans="2:6" ht="13.15" customHeight="1" x14ac:dyDescent="0.3">
      <c r="B10504" s="1172" t="s">
        <v>11229</v>
      </c>
      <c r="C10504" s="1207">
        <v>2610356453.8380775</v>
      </c>
      <c r="D10504" s="1208">
        <v>63014003.937843278</v>
      </c>
      <c r="E10504" s="1207">
        <v>784934276.08030295</v>
      </c>
      <c r="F10504" s="1211">
        <v>3458304733.8562241</v>
      </c>
    </row>
    <row r="10505" spans="2:6" ht="13.15" customHeight="1" x14ac:dyDescent="0.3">
      <c r="B10505" s="1173" t="s">
        <v>11230</v>
      </c>
      <c r="C10505" s="1206">
        <v>2110252873.0603139</v>
      </c>
      <c r="D10505" s="1206">
        <v>102654907.86605301</v>
      </c>
      <c r="E10505" s="1206">
        <v>2861797612.3993006</v>
      </c>
      <c r="F10505" s="1210">
        <v>5074705393.3256674</v>
      </c>
    </row>
    <row r="10506" spans="2:6" ht="13.15" customHeight="1" x14ac:dyDescent="0.3">
      <c r="B10506" s="1172" t="s">
        <v>11231</v>
      </c>
      <c r="C10506" s="1207">
        <v>1061425152.0614731</v>
      </c>
      <c r="D10506" s="1208">
        <v>26142026.232609827</v>
      </c>
      <c r="E10506" s="1207">
        <v>170853547.90971157</v>
      </c>
      <c r="F10506" s="1211">
        <v>1258420726.2037945</v>
      </c>
    </row>
    <row r="10507" spans="2:6" ht="13.15" customHeight="1" x14ac:dyDescent="0.3">
      <c r="B10507" s="1173" t="s">
        <v>11232</v>
      </c>
      <c r="C10507" s="1206">
        <v>1101291506.638705</v>
      </c>
      <c r="D10507" s="1206">
        <v>22967835.348586686</v>
      </c>
      <c r="E10507" s="1206">
        <v>201433397.96871975</v>
      </c>
      <c r="F10507" s="1210">
        <v>1325692739.9560115</v>
      </c>
    </row>
    <row r="10508" spans="2:6" ht="13.15" customHeight="1" x14ac:dyDescent="0.3">
      <c r="B10508" s="1172" t="s">
        <v>11233</v>
      </c>
      <c r="C10508" s="1207">
        <v>414079461.04816037</v>
      </c>
      <c r="D10508" s="1208">
        <v>8468425.7803376745</v>
      </c>
      <c r="E10508" s="1207">
        <v>32902670.25288853</v>
      </c>
      <c r="F10508" s="1211">
        <v>455450557.08138657</v>
      </c>
    </row>
    <row r="10509" spans="2:6" ht="13.15" customHeight="1" x14ac:dyDescent="0.3">
      <c r="B10509" s="1173" t="s">
        <v>11234</v>
      </c>
      <c r="C10509" s="1206">
        <v>200643524.54957867</v>
      </c>
      <c r="D10509" s="1206">
        <v>6518866.2073872322</v>
      </c>
      <c r="E10509" s="1206">
        <v>49569507.573017545</v>
      </c>
      <c r="F10509" s="1210">
        <v>256731898.32998344</v>
      </c>
    </row>
    <row r="10510" spans="2:6" ht="13.15" customHeight="1" x14ac:dyDescent="0.3">
      <c r="B10510" s="1172" t="s">
        <v>11235</v>
      </c>
      <c r="C10510" s="1207">
        <v>273415771.06782758</v>
      </c>
      <c r="D10510" s="1208">
        <v>7230946.5705346139</v>
      </c>
      <c r="E10510" s="1207">
        <v>80560167.682574332</v>
      </c>
      <c r="F10510" s="1211">
        <v>361206885.3209365</v>
      </c>
    </row>
    <row r="10511" spans="2:6" ht="13.15" customHeight="1" x14ac:dyDescent="0.3">
      <c r="B10511" s="1173" t="s">
        <v>11236</v>
      </c>
      <c r="C10511" s="1206">
        <v>339780273.87705255</v>
      </c>
      <c r="D10511" s="1206">
        <v>8308706.5573480111</v>
      </c>
      <c r="E10511" s="1206">
        <v>136394107.81050509</v>
      </c>
      <c r="F10511" s="1210">
        <v>484483088.24490565</v>
      </c>
    </row>
    <row r="10512" spans="2:6" ht="13.15" customHeight="1" x14ac:dyDescent="0.3">
      <c r="B10512" s="1172" t="s">
        <v>11237</v>
      </c>
      <c r="C10512" s="1207">
        <v>183296643.1007309</v>
      </c>
      <c r="D10512" s="1208">
        <v>5594070.7980097448</v>
      </c>
      <c r="E10512" s="1207">
        <v>128476738.23375806</v>
      </c>
      <c r="F10512" s="1211">
        <v>317367452.13249874</v>
      </c>
    </row>
    <row r="10513" spans="2:6" ht="13.15" customHeight="1" x14ac:dyDescent="0.3">
      <c r="B10513" s="1173" t="s">
        <v>11238</v>
      </c>
      <c r="C10513" s="1206">
        <v>44280459.685487658</v>
      </c>
      <c r="D10513" s="1206">
        <v>1582458.659282489</v>
      </c>
      <c r="E10513" s="1206">
        <v>8027685.2591868341</v>
      </c>
      <c r="F10513" s="1210">
        <v>53890603.603956982</v>
      </c>
    </row>
    <row r="10514" spans="2:6" ht="13.15" customHeight="1" x14ac:dyDescent="0.3">
      <c r="B10514" s="1172" t="s">
        <v>11239</v>
      </c>
      <c r="C10514" s="1207">
        <v>79352578.350783288</v>
      </c>
      <c r="D10514" s="1208">
        <v>1708095.0665821964</v>
      </c>
      <c r="E10514" s="1207">
        <v>21275877.810095489</v>
      </c>
      <c r="F10514" s="1211">
        <v>102336551.22746098</v>
      </c>
    </row>
    <row r="10515" spans="2:6" ht="13.15" customHeight="1" x14ac:dyDescent="0.3">
      <c r="B10515" s="1173" t="s">
        <v>11240</v>
      </c>
      <c r="C10515" s="1206">
        <v>2721182060.3892794</v>
      </c>
      <c r="D10515" s="1206">
        <v>57933961.666473575</v>
      </c>
      <c r="E10515" s="1206">
        <v>638778528.89480698</v>
      </c>
      <c r="F10515" s="1210">
        <v>3417894550.9505596</v>
      </c>
    </row>
    <row r="10516" spans="2:6" ht="13.15" customHeight="1" x14ac:dyDescent="0.3">
      <c r="B10516" s="1172" t="s">
        <v>11241</v>
      </c>
      <c r="C10516" s="1207">
        <v>1269637157.3754239</v>
      </c>
      <c r="D10516" s="1208">
        <v>24602389.211702455</v>
      </c>
      <c r="E10516" s="1207">
        <v>581663170.30324781</v>
      </c>
      <c r="F10516" s="1211">
        <v>1875902716.8903742</v>
      </c>
    </row>
    <row r="10517" spans="2:6" ht="13.15" customHeight="1" x14ac:dyDescent="0.3">
      <c r="B10517" s="1173" t="s">
        <v>11242</v>
      </c>
      <c r="C10517" s="1206">
        <v>2312688501.3449159</v>
      </c>
      <c r="D10517" s="1206">
        <v>50041214.62563245</v>
      </c>
      <c r="E10517" s="1206">
        <v>1255260336.9158645</v>
      </c>
      <c r="F10517" s="1210">
        <v>3617990052.8864126</v>
      </c>
    </row>
    <row r="10518" spans="2:6" ht="13.15" customHeight="1" x14ac:dyDescent="0.3">
      <c r="B10518" s="1172" t="s">
        <v>11243</v>
      </c>
      <c r="C10518" s="1207">
        <v>367432.46864378225</v>
      </c>
      <c r="D10518" s="1208">
        <v>12327.228135589628</v>
      </c>
      <c r="E10518" s="1207">
        <v>0</v>
      </c>
      <c r="F10518" s="1211">
        <v>379759.69677937188</v>
      </c>
    </row>
    <row r="10519" spans="2:6" ht="13.15" customHeight="1" x14ac:dyDescent="0.3">
      <c r="B10519" s="1173" t="s">
        <v>11244</v>
      </c>
      <c r="C10519" s="1206">
        <v>9721053.3649550658</v>
      </c>
      <c r="D10519" s="1206">
        <v>624101.10480981763</v>
      </c>
      <c r="E10519" s="1206">
        <v>27868304.857315488</v>
      </c>
      <c r="F10519" s="1210">
        <v>38213459.327080369</v>
      </c>
    </row>
    <row r="10520" spans="2:6" ht="13.15" customHeight="1" x14ac:dyDescent="0.3">
      <c r="B10520" s="1172" t="s">
        <v>11245</v>
      </c>
      <c r="C10520" s="1207">
        <v>1294966102.9953775</v>
      </c>
      <c r="D10520" s="1208">
        <v>37143261.157285824</v>
      </c>
      <c r="E10520" s="1207">
        <v>447495024.81381661</v>
      </c>
      <c r="F10520" s="1211">
        <v>1779604388.96648</v>
      </c>
    </row>
    <row r="10521" spans="2:6" ht="13.15" customHeight="1" x14ac:dyDescent="0.3">
      <c r="B10521" s="1173" t="s">
        <v>11246</v>
      </c>
      <c r="C10521" s="1206">
        <v>1559810088.2896934</v>
      </c>
      <c r="D10521" s="1206">
        <v>58971742.594915867</v>
      </c>
      <c r="E10521" s="1206">
        <v>1883429976.5791154</v>
      </c>
      <c r="F10521" s="1210">
        <v>3502211807.4637246</v>
      </c>
    </row>
    <row r="10522" spans="2:6" ht="13.15" customHeight="1" x14ac:dyDescent="0.3">
      <c r="B10522" s="1172" t="s">
        <v>11247</v>
      </c>
      <c r="C10522" s="1207">
        <v>1246063722.4389899</v>
      </c>
      <c r="D10522" s="1208">
        <v>29827051.258813389</v>
      </c>
      <c r="E10522" s="1207">
        <v>597180661.32476652</v>
      </c>
      <c r="F10522" s="1211">
        <v>1873071435.0225697</v>
      </c>
    </row>
    <row r="10523" spans="2:6" ht="13.15" customHeight="1" x14ac:dyDescent="0.3">
      <c r="B10523" s="1173" t="s">
        <v>11248</v>
      </c>
      <c r="C10523" s="1206">
        <v>1108619265.2023265</v>
      </c>
      <c r="D10523" s="1206">
        <v>23831332.349563897</v>
      </c>
      <c r="E10523" s="1206">
        <v>356130364.37992895</v>
      </c>
      <c r="F10523" s="1210">
        <v>1488580961.9318194</v>
      </c>
    </row>
    <row r="10524" spans="2:6" ht="13.15" customHeight="1" x14ac:dyDescent="0.3">
      <c r="B10524" s="1172" t="s">
        <v>11249</v>
      </c>
      <c r="C10524" s="1207">
        <v>116188809.79752734</v>
      </c>
      <c r="D10524" s="1208">
        <v>2580471.6120269545</v>
      </c>
      <c r="E10524" s="1207">
        <v>16584022.118103996</v>
      </c>
      <c r="F10524" s="1211">
        <v>135353303.52765828</v>
      </c>
    </row>
    <row r="10525" spans="2:6" ht="13.15" customHeight="1" x14ac:dyDescent="0.3">
      <c r="B10525" s="1173" t="s">
        <v>11250</v>
      </c>
      <c r="C10525" s="1206">
        <v>80840877.833584175</v>
      </c>
      <c r="D10525" s="1206">
        <v>2117426.5871393108</v>
      </c>
      <c r="E10525" s="1206">
        <v>18953958.311801851</v>
      </c>
      <c r="F10525" s="1210">
        <v>101912262.73252533</v>
      </c>
    </row>
    <row r="10526" spans="2:6" ht="13.15" customHeight="1" x14ac:dyDescent="0.3">
      <c r="B10526" s="1172" t="s">
        <v>11251</v>
      </c>
      <c r="C10526" s="1207">
        <v>11428911.156778339</v>
      </c>
      <c r="D10526" s="1208">
        <v>469841.88697610336</v>
      </c>
      <c r="E10526" s="1207">
        <v>596466.50340399623</v>
      </c>
      <c r="F10526" s="1211">
        <v>12495219.547158441</v>
      </c>
    </row>
    <row r="10527" spans="2:6" ht="13.15" customHeight="1" x14ac:dyDescent="0.3">
      <c r="B10527" s="1173" t="s">
        <v>11252</v>
      </c>
      <c r="C10527" s="1206">
        <v>88723813.066661671</v>
      </c>
      <c r="D10527" s="1206">
        <v>3554519.6452338523</v>
      </c>
      <c r="E10527" s="1206">
        <v>27474502.930731677</v>
      </c>
      <c r="F10527" s="1210">
        <v>119752835.64262721</v>
      </c>
    </row>
    <row r="10528" spans="2:6" ht="13.15" customHeight="1" x14ac:dyDescent="0.3">
      <c r="B10528" s="1172" t="s">
        <v>11253</v>
      </c>
      <c r="C10528" s="1207">
        <v>573099208.75966907</v>
      </c>
      <c r="D10528" s="1208">
        <v>17312972.740593202</v>
      </c>
      <c r="E10528" s="1207">
        <v>249597453.41873255</v>
      </c>
      <c r="F10528" s="1211">
        <v>840009634.91899478</v>
      </c>
    </row>
    <row r="10529" spans="2:6" ht="13.15" customHeight="1" x14ac:dyDescent="0.3">
      <c r="B10529" s="1173" t="s">
        <v>11254</v>
      </c>
      <c r="C10529" s="1206">
        <v>987317941.86952245</v>
      </c>
      <c r="D10529" s="1206">
        <v>24923572.607783161</v>
      </c>
      <c r="E10529" s="1206">
        <v>718649707.54497075</v>
      </c>
      <c r="F10529" s="1210">
        <v>1730891222.0222764</v>
      </c>
    </row>
    <row r="10530" spans="2:6" ht="13.15" customHeight="1" x14ac:dyDescent="0.3">
      <c r="B10530" s="1172" t="s">
        <v>11255</v>
      </c>
      <c r="C10530" s="1207">
        <v>211148051.53217703</v>
      </c>
      <c r="D10530" s="1208">
        <v>6788292.1319123469</v>
      </c>
      <c r="E10530" s="1207">
        <v>196313598.29201746</v>
      </c>
      <c r="F10530" s="1211">
        <v>414249941.95610684</v>
      </c>
    </row>
    <row r="10531" spans="2:6" ht="13.15" customHeight="1" x14ac:dyDescent="0.3">
      <c r="B10531" s="1173" t="s">
        <v>11256</v>
      </c>
      <c r="C10531" s="1206">
        <v>162746231.15046331</v>
      </c>
      <c r="D10531" s="1206">
        <v>5777445.3526157644</v>
      </c>
      <c r="E10531" s="1206">
        <v>184555534.18591186</v>
      </c>
      <c r="F10531" s="1210">
        <v>353079210.68899095</v>
      </c>
    </row>
    <row r="10532" spans="2:6" ht="13.15" customHeight="1" x14ac:dyDescent="0.3">
      <c r="B10532" s="1172" t="s">
        <v>11257</v>
      </c>
      <c r="C10532" s="1207">
        <v>189293397.68652287</v>
      </c>
      <c r="D10532" s="1208">
        <v>5296599.0222583422</v>
      </c>
      <c r="E10532" s="1207">
        <v>84130406.127642557</v>
      </c>
      <c r="F10532" s="1211">
        <v>278720402.83642375</v>
      </c>
    </row>
    <row r="10533" spans="2:6" ht="13.15" customHeight="1" x14ac:dyDescent="0.3">
      <c r="B10533" s="1173" t="s">
        <v>11258</v>
      </c>
      <c r="C10533" s="1206">
        <v>185753975.74219576</v>
      </c>
      <c r="D10533" s="1206">
        <v>5272985.9071766967</v>
      </c>
      <c r="E10533" s="1206">
        <v>27505093.561741624</v>
      </c>
      <c r="F10533" s="1210">
        <v>218532055.21111408</v>
      </c>
    </row>
    <row r="10534" spans="2:6" ht="13.15" customHeight="1" x14ac:dyDescent="0.3">
      <c r="B10534" s="1172" t="s">
        <v>11259</v>
      </c>
      <c r="C10534" s="1207">
        <v>127274729.36707665</v>
      </c>
      <c r="D10534" s="1208">
        <v>3222120.723098278</v>
      </c>
      <c r="E10534" s="1207">
        <v>22101644.328102864</v>
      </c>
      <c r="F10534" s="1211">
        <v>152598494.4182778</v>
      </c>
    </row>
    <row r="10535" spans="2:6" ht="13.15" customHeight="1" x14ac:dyDescent="0.3">
      <c r="B10535" s="1173" t="s">
        <v>11260</v>
      </c>
      <c r="C10535" s="1206">
        <v>1025958975.386328</v>
      </c>
      <c r="D10535" s="1206">
        <v>40359499.709881037</v>
      </c>
      <c r="E10535" s="1206">
        <v>408588380.39564323</v>
      </c>
      <c r="F10535" s="1210">
        <v>1474906855.4918523</v>
      </c>
    </row>
    <row r="10536" spans="2:6" ht="13.15" customHeight="1" x14ac:dyDescent="0.3">
      <c r="B10536" s="1172" t="s">
        <v>11261</v>
      </c>
      <c r="C10536" s="1207">
        <v>114478767.34591275</v>
      </c>
      <c r="D10536" s="1208">
        <v>6325711.4889065241</v>
      </c>
      <c r="E10536" s="1207">
        <v>55862388.264805235</v>
      </c>
      <c r="F10536" s="1211">
        <v>176666867.09962451</v>
      </c>
    </row>
    <row r="10537" spans="2:6" ht="13.15" customHeight="1" x14ac:dyDescent="0.3">
      <c r="B10537" s="1173" t="s">
        <v>11262</v>
      </c>
      <c r="C10537" s="1206">
        <v>24521986.909554604</v>
      </c>
      <c r="D10537" s="1206">
        <v>1343569.3615316113</v>
      </c>
      <c r="E10537" s="1206">
        <v>4601762.8435169095</v>
      </c>
      <c r="F10537" s="1210">
        <v>30467319.114603125</v>
      </c>
    </row>
    <row r="10538" spans="2:6" ht="13.15" customHeight="1" x14ac:dyDescent="0.3">
      <c r="B10538" s="1172" t="s">
        <v>11263</v>
      </c>
      <c r="C10538" s="1207">
        <v>40121686.690336265</v>
      </c>
      <c r="D10538" s="1208">
        <v>542552.8319265506</v>
      </c>
      <c r="E10538" s="1207">
        <v>4984054.592722741</v>
      </c>
      <c r="F10538" s="1211">
        <v>45648294.114985555</v>
      </c>
    </row>
    <row r="10539" spans="2:6" ht="13.15" customHeight="1" x14ac:dyDescent="0.3">
      <c r="B10539" s="1173" t="s">
        <v>11264</v>
      </c>
      <c r="C10539" s="1206">
        <v>87479376.233060956</v>
      </c>
      <c r="D10539" s="1206">
        <v>6811103.1328344839</v>
      </c>
      <c r="E10539" s="1206">
        <v>33699647.436654627</v>
      </c>
      <c r="F10539" s="1210">
        <v>127990126.80255006</v>
      </c>
    </row>
    <row r="10540" spans="2:6" ht="13.15" customHeight="1" x14ac:dyDescent="0.3">
      <c r="B10540" s="1172" t="s">
        <v>11265</v>
      </c>
      <c r="C10540" s="1207">
        <v>61736027.958950944</v>
      </c>
      <c r="D10540" s="1208">
        <v>4104769.9586560256</v>
      </c>
      <c r="E10540" s="1207">
        <v>45720772.607439026</v>
      </c>
      <c r="F10540" s="1211">
        <v>111561570.52504599</v>
      </c>
    </row>
    <row r="10541" spans="2:6" ht="13.15" customHeight="1" x14ac:dyDescent="0.3">
      <c r="B10541" s="1173" t="s">
        <v>11266</v>
      </c>
      <c r="C10541" s="1206">
        <v>70401890.644723862</v>
      </c>
      <c r="D10541" s="1206">
        <v>5257225.0675512869</v>
      </c>
      <c r="E10541" s="1206">
        <v>33606544.084296361</v>
      </c>
      <c r="F10541" s="1210">
        <v>109265659.79657151</v>
      </c>
    </row>
    <row r="10542" spans="2:6" ht="13.15" customHeight="1" x14ac:dyDescent="0.3">
      <c r="B10542" s="1172" t="s">
        <v>11267</v>
      </c>
      <c r="C10542" s="1207">
        <v>65956244.510731719</v>
      </c>
      <c r="D10542" s="1208">
        <v>3237980.0679713478</v>
      </c>
      <c r="E10542" s="1207">
        <v>18538389.714027159</v>
      </c>
      <c r="F10542" s="1211">
        <v>87732614.292730212</v>
      </c>
    </row>
    <row r="10543" spans="2:6" ht="13.15" customHeight="1" x14ac:dyDescent="0.3">
      <c r="B10543" s="1173" t="s">
        <v>11268</v>
      </c>
      <c r="C10543" s="1206">
        <v>111488787.33908947</v>
      </c>
      <c r="D10543" s="1206">
        <v>5348201.6998533281</v>
      </c>
      <c r="E10543" s="1206">
        <v>100732935.89425462</v>
      </c>
      <c r="F10543" s="1210">
        <v>217569924.93319744</v>
      </c>
    </row>
    <row r="10544" spans="2:6" ht="13.15" customHeight="1" x14ac:dyDescent="0.3">
      <c r="B10544" s="1172" t="s">
        <v>11269</v>
      </c>
      <c r="C10544" s="1207">
        <v>12267274.351677192</v>
      </c>
      <c r="D10544" s="1208">
        <v>716217.58354905224</v>
      </c>
      <c r="E10544" s="1207">
        <v>5859028.5380950039</v>
      </c>
      <c r="F10544" s="1211">
        <v>18842520.473321248</v>
      </c>
    </row>
    <row r="10545" spans="2:6" ht="13.15" customHeight="1" x14ac:dyDescent="0.3">
      <c r="B10545" s="1173" t="s">
        <v>11270</v>
      </c>
      <c r="C10545" s="1206">
        <v>123817914.87110686</v>
      </c>
      <c r="D10545" s="1206">
        <v>5836858.0891322661</v>
      </c>
      <c r="E10545" s="1206">
        <v>47198809.605617628</v>
      </c>
      <c r="F10545" s="1210">
        <v>176853582.56585675</v>
      </c>
    </row>
    <row r="10546" spans="2:6" ht="13.15" customHeight="1" x14ac:dyDescent="0.3">
      <c r="B10546" s="1172" t="s">
        <v>11271</v>
      </c>
      <c r="C10546" s="1207">
        <v>763402.0558109947</v>
      </c>
      <c r="D10546" s="1208">
        <v>33871.733016397528</v>
      </c>
      <c r="E10546" s="1207">
        <v>151138.598523236</v>
      </c>
      <c r="F10546" s="1211">
        <v>948412.38735062827</v>
      </c>
    </row>
    <row r="10547" spans="2:6" ht="13.15" customHeight="1" x14ac:dyDescent="0.3">
      <c r="B10547" s="1173" t="s">
        <v>11272</v>
      </c>
      <c r="C10547" s="1206">
        <v>2002617006.3455987</v>
      </c>
      <c r="D10547" s="1206">
        <v>55982558.638174251</v>
      </c>
      <c r="E10547" s="1206">
        <v>590099263.80648339</v>
      </c>
      <c r="F10547" s="1210">
        <v>2648698828.7902565</v>
      </c>
    </row>
    <row r="10548" spans="2:6" ht="13.15" customHeight="1" x14ac:dyDescent="0.3">
      <c r="B10548" s="1172" t="s">
        <v>11273</v>
      </c>
      <c r="C10548" s="1207">
        <v>60579660.223185726</v>
      </c>
      <c r="D10548" s="1208">
        <v>2020356.7016606603</v>
      </c>
      <c r="E10548" s="1207">
        <v>9199389.1322539747</v>
      </c>
      <c r="F10548" s="1211">
        <v>71799406.057100356</v>
      </c>
    </row>
    <row r="10549" spans="2:6" ht="13.15" customHeight="1" x14ac:dyDescent="0.3">
      <c r="B10549" s="1173" t="s">
        <v>11274</v>
      </c>
      <c r="C10549" s="1206">
        <v>5887794.6787025398</v>
      </c>
      <c r="D10549" s="1206">
        <v>118712.89560711654</v>
      </c>
      <c r="E10549" s="1206">
        <v>2430503.7614641469</v>
      </c>
      <c r="F10549" s="1210">
        <v>8437011.3357738033</v>
      </c>
    </row>
    <row r="10550" spans="2:6" ht="13.15" customHeight="1" x14ac:dyDescent="0.3">
      <c r="B10550" s="1172" t="s">
        <v>11275</v>
      </c>
      <c r="C10550" s="1207">
        <v>74044264.68171446</v>
      </c>
      <c r="D10550" s="1208">
        <v>3963696.37183036</v>
      </c>
      <c r="E10550" s="1207">
        <v>49186607.029358834</v>
      </c>
      <c r="F10550" s="1211">
        <v>127194568.08290365</v>
      </c>
    </row>
    <row r="10551" spans="2:6" ht="13.15" customHeight="1" x14ac:dyDescent="0.3">
      <c r="B10551" s="1173" t="s">
        <v>11276</v>
      </c>
      <c r="C10551" s="1206">
        <v>5765590.2716285214</v>
      </c>
      <c r="D10551" s="1206">
        <v>469081.98935130663</v>
      </c>
      <c r="E10551" s="1206">
        <v>14513361.314185861</v>
      </c>
      <c r="F10551" s="1210">
        <v>20748033.575165689</v>
      </c>
    </row>
    <row r="10552" spans="2:6" ht="13.15" customHeight="1" x14ac:dyDescent="0.3">
      <c r="B10552" s="1172" t="s">
        <v>11277</v>
      </c>
      <c r="C10552" s="1207">
        <v>40778859.663796887</v>
      </c>
      <c r="D10552" s="1208">
        <v>2908325.2205919856</v>
      </c>
      <c r="E10552" s="1207">
        <v>10344782.628905559</v>
      </c>
      <c r="F10552" s="1211">
        <v>54031967.513294429</v>
      </c>
    </row>
    <row r="10553" spans="2:6" ht="13.15" customHeight="1" x14ac:dyDescent="0.3">
      <c r="B10553" s="1173" t="s">
        <v>11278</v>
      </c>
      <c r="C10553" s="1206">
        <v>28193171.147542488</v>
      </c>
      <c r="D10553" s="1206">
        <v>1188170.2972607017</v>
      </c>
      <c r="E10553" s="1206">
        <v>6973305.2644623891</v>
      </c>
      <c r="F10553" s="1210">
        <v>36354646.709265575</v>
      </c>
    </row>
    <row r="10554" spans="2:6" ht="13.15" customHeight="1" x14ac:dyDescent="0.3">
      <c r="B10554" s="1172" t="s">
        <v>11279</v>
      </c>
      <c r="C10554" s="1207">
        <v>17598800.031028274</v>
      </c>
      <c r="D10554" s="1208">
        <v>166966.39478170194</v>
      </c>
      <c r="E10554" s="1207">
        <v>5365111.5494569791</v>
      </c>
      <c r="F10554" s="1211">
        <v>23130877.975266956</v>
      </c>
    </row>
    <row r="10555" spans="2:6" ht="13.15" customHeight="1" x14ac:dyDescent="0.3">
      <c r="B10555" s="1173" t="s">
        <v>11280</v>
      </c>
      <c r="C10555" s="1206">
        <v>72511862.379377291</v>
      </c>
      <c r="D10555" s="1206">
        <v>2935709.6794411382</v>
      </c>
      <c r="E10555" s="1206">
        <v>30139925.959916789</v>
      </c>
      <c r="F10555" s="1210">
        <v>105587498.01873522</v>
      </c>
    </row>
    <row r="10556" spans="2:6" ht="13.15" customHeight="1" x14ac:dyDescent="0.3">
      <c r="B10556" s="1172" t="s">
        <v>11281</v>
      </c>
      <c r="C10556" s="1207">
        <v>853930807.48895395</v>
      </c>
      <c r="D10556" s="1208">
        <v>724843.8288083229</v>
      </c>
      <c r="E10556" s="1207">
        <v>541164850.34855378</v>
      </c>
      <c r="F10556" s="1211">
        <v>1395820501.666316</v>
      </c>
    </row>
    <row r="10557" spans="2:6" ht="13.15" customHeight="1" x14ac:dyDescent="0.3">
      <c r="B10557" s="1173" t="s">
        <v>11282</v>
      </c>
      <c r="C10557" s="1206">
        <v>210300813.15687597</v>
      </c>
      <c r="D10557" s="1206">
        <v>6818941.3361124787</v>
      </c>
      <c r="E10557" s="1206">
        <v>17582601.217784695</v>
      </c>
      <c r="F10557" s="1210">
        <v>234702355.71077314</v>
      </c>
    </row>
    <row r="10558" spans="2:6" ht="13.15" customHeight="1" x14ac:dyDescent="0.3">
      <c r="B10558" s="1172" t="s">
        <v>11283</v>
      </c>
      <c r="C10558" s="1207">
        <v>161032365.54421407</v>
      </c>
      <c r="D10558" s="1208">
        <v>3364559.311212935</v>
      </c>
      <c r="E10558" s="1207">
        <v>14367125.625671348</v>
      </c>
      <c r="F10558" s="1211">
        <v>178764050.48109835</v>
      </c>
    </row>
    <row r="10559" spans="2:6" ht="13.15" customHeight="1" x14ac:dyDescent="0.3">
      <c r="B10559" s="1173" t="s">
        <v>11284</v>
      </c>
      <c r="C10559" s="1206">
        <v>155921490.50378105</v>
      </c>
      <c r="D10559" s="1206">
        <v>3479303.8525572242</v>
      </c>
      <c r="E10559" s="1206">
        <v>27493250.410203639</v>
      </c>
      <c r="F10559" s="1210">
        <v>186894044.7665419</v>
      </c>
    </row>
    <row r="10560" spans="2:6" ht="13.15" customHeight="1" x14ac:dyDescent="0.3">
      <c r="B10560" s="1172" t="s">
        <v>11285</v>
      </c>
      <c r="C10560" s="1207">
        <v>2180428924.4991159</v>
      </c>
      <c r="D10560" s="1208">
        <v>43153755.853684142</v>
      </c>
      <c r="E10560" s="1207">
        <v>875089708.10083318</v>
      </c>
      <c r="F10560" s="1211">
        <v>3098672388.4536333</v>
      </c>
    </row>
    <row r="10561" spans="2:6" ht="13.15" customHeight="1" x14ac:dyDescent="0.3">
      <c r="B10561" s="1173" t="s">
        <v>11286</v>
      </c>
      <c r="C10561" s="1206">
        <v>816348924.3472029</v>
      </c>
      <c r="D10561" s="1206">
        <v>39630209.072749861</v>
      </c>
      <c r="E10561" s="1206">
        <v>1687744980.5957386</v>
      </c>
      <c r="F10561" s="1210">
        <v>2543724114.0156913</v>
      </c>
    </row>
    <row r="10562" spans="2:6" ht="13.15" customHeight="1" x14ac:dyDescent="0.3">
      <c r="B10562" s="1172" t="s">
        <v>11287</v>
      </c>
      <c r="C10562" s="1207">
        <v>492288369.99821502</v>
      </c>
      <c r="D10562" s="1208">
        <v>14322451.926919052</v>
      </c>
      <c r="E10562" s="1207">
        <v>72494335.480819851</v>
      </c>
      <c r="F10562" s="1211">
        <v>579105157.40595388</v>
      </c>
    </row>
    <row r="10563" spans="2:6" ht="13.15" customHeight="1" x14ac:dyDescent="0.3">
      <c r="B10563" s="1173" t="s">
        <v>11288</v>
      </c>
      <c r="C10563" s="1206">
        <v>810893828.8484081</v>
      </c>
      <c r="D10563" s="1206">
        <v>26751168.611953735</v>
      </c>
      <c r="E10563" s="1206">
        <v>170501361.66876262</v>
      </c>
      <c r="F10563" s="1210">
        <v>1008146359.1291244</v>
      </c>
    </row>
    <row r="10564" spans="2:6" ht="13.15" customHeight="1" x14ac:dyDescent="0.3">
      <c r="B10564" s="1172" t="s">
        <v>11289</v>
      </c>
      <c r="C10564" s="1207">
        <v>229696768.94869572</v>
      </c>
      <c r="D10564" s="1208">
        <v>10743432.619374625</v>
      </c>
      <c r="E10564" s="1207">
        <v>194861508.39693457</v>
      </c>
      <c r="F10564" s="1211">
        <v>435301709.96500492</v>
      </c>
    </row>
    <row r="10565" spans="2:6" ht="13.15" customHeight="1" x14ac:dyDescent="0.3">
      <c r="B10565" s="1173" t="s">
        <v>11290</v>
      </c>
      <c r="C10565" s="1206">
        <v>22262502.52043632</v>
      </c>
      <c r="D10565" s="1206">
        <v>491681.90759988769</v>
      </c>
      <c r="E10565" s="1206">
        <v>8597119.1042334829</v>
      </c>
      <c r="F10565" s="1210">
        <v>31351303.532269694</v>
      </c>
    </row>
    <row r="10566" spans="2:6" ht="13.15" customHeight="1" x14ac:dyDescent="0.3">
      <c r="B10566" s="1172" t="s">
        <v>11291</v>
      </c>
      <c r="C10566" s="1207">
        <v>235292365.38031632</v>
      </c>
      <c r="D10566" s="1208">
        <v>3637235.9089107877</v>
      </c>
      <c r="E10566" s="1207">
        <v>38914341.685548976</v>
      </c>
      <c r="F10566" s="1211">
        <v>277843942.97477609</v>
      </c>
    </row>
    <row r="10567" spans="2:6" ht="13.15" customHeight="1" x14ac:dyDescent="0.3">
      <c r="B10567" s="1173" t="s">
        <v>11292</v>
      </c>
      <c r="C10567" s="1206">
        <v>159278493.3555373</v>
      </c>
      <c r="D10567" s="1206">
        <v>11626883.969091879</v>
      </c>
      <c r="E10567" s="1206">
        <v>181559040.62334737</v>
      </c>
      <c r="F10567" s="1210">
        <v>352464417.94797659</v>
      </c>
    </row>
    <row r="10568" spans="2:6" ht="13.15" customHeight="1" x14ac:dyDescent="0.3">
      <c r="B10568" s="1172" t="s">
        <v>11293</v>
      </c>
      <c r="C10568" s="1207">
        <v>60461688.594457321</v>
      </c>
      <c r="D10568" s="1208">
        <v>11799338.513386006</v>
      </c>
      <c r="E10568" s="1207">
        <v>840369112.01621532</v>
      </c>
      <c r="F10568" s="1211">
        <v>912630139.1240586</v>
      </c>
    </row>
    <row r="10569" spans="2:6" ht="13.15" customHeight="1" x14ac:dyDescent="0.3">
      <c r="B10569" s="1173" t="s">
        <v>11294</v>
      </c>
      <c r="C10569" s="1206">
        <v>4382071441.7363853</v>
      </c>
      <c r="D10569" s="1206">
        <v>39589202.745367333</v>
      </c>
      <c r="E10569" s="1206">
        <v>509103207.19626367</v>
      </c>
      <c r="F10569" s="1210">
        <v>4930763851.6780157</v>
      </c>
    </row>
    <row r="10570" spans="2:6" ht="13.15" customHeight="1" x14ac:dyDescent="0.3">
      <c r="B10570" s="1172" t="s">
        <v>11295</v>
      </c>
      <c r="C10570" s="1207">
        <v>353061776.53682536</v>
      </c>
      <c r="D10570" s="1208">
        <v>1043902.3259752402</v>
      </c>
      <c r="E10570" s="1207">
        <v>25463301.517575465</v>
      </c>
      <c r="F10570" s="1211">
        <v>379568980.38037604</v>
      </c>
    </row>
    <row r="10571" spans="2:6" ht="13.15" customHeight="1" x14ac:dyDescent="0.3">
      <c r="B10571" s="1173" t="s">
        <v>11296</v>
      </c>
      <c r="C10571" s="1206">
        <v>94127159.436650664</v>
      </c>
      <c r="D10571" s="1206">
        <v>1076085.397603201</v>
      </c>
      <c r="E10571" s="1206">
        <v>6009055.823393805</v>
      </c>
      <c r="F10571" s="1210">
        <v>101212300.65764767</v>
      </c>
    </row>
    <row r="10572" spans="2:6" ht="13.15" customHeight="1" x14ac:dyDescent="0.3">
      <c r="B10572" s="1172" t="s">
        <v>11297</v>
      </c>
      <c r="C10572" s="1207">
        <v>3031794668.3106475</v>
      </c>
      <c r="D10572" s="1208">
        <v>59963071.262997814</v>
      </c>
      <c r="E10572" s="1207">
        <v>723014636.29833007</v>
      </c>
      <c r="F10572" s="1211">
        <v>3814772375.8719749</v>
      </c>
    </row>
    <row r="10573" spans="2:6" ht="13.15" customHeight="1" x14ac:dyDescent="0.3">
      <c r="B10573" s="1173" t="s">
        <v>11298</v>
      </c>
      <c r="C10573" s="1206">
        <v>142834832.18914157</v>
      </c>
      <c r="D10573" s="1206">
        <v>3979583.8610599041</v>
      </c>
      <c r="E10573" s="1206">
        <v>17567661.109806009</v>
      </c>
      <c r="F10573" s="1210">
        <v>164382077.16000748</v>
      </c>
    </row>
    <row r="10574" spans="2:6" ht="13.15" customHeight="1" x14ac:dyDescent="0.3">
      <c r="B10574" s="1172" t="s">
        <v>11299</v>
      </c>
      <c r="C10574" s="1207">
        <v>93621956.859920099</v>
      </c>
      <c r="D10574" s="1208">
        <v>2834010.0473225242</v>
      </c>
      <c r="E10574" s="1207">
        <v>13159144.627235359</v>
      </c>
      <c r="F10574" s="1211">
        <v>109615111.53447798</v>
      </c>
    </row>
    <row r="10575" spans="2:6" ht="13.15" customHeight="1" x14ac:dyDescent="0.3">
      <c r="B10575" s="1173" t="s">
        <v>11300</v>
      </c>
      <c r="C10575" s="1206">
        <v>723083203.57449651</v>
      </c>
      <c r="D10575" s="1206">
        <v>2910407.9029710582</v>
      </c>
      <c r="E10575" s="1206">
        <v>51697578.052379139</v>
      </c>
      <c r="F10575" s="1210">
        <v>777691189.52984667</v>
      </c>
    </row>
    <row r="10576" spans="2:6" ht="13.15" customHeight="1" x14ac:dyDescent="0.3">
      <c r="B10576" s="1172" t="s">
        <v>11301</v>
      </c>
      <c r="C10576" s="1207">
        <v>645011655.10881722</v>
      </c>
      <c r="D10576" s="1208">
        <v>5494847.8692608373</v>
      </c>
      <c r="E10576" s="1207">
        <v>88694565.756663531</v>
      </c>
      <c r="F10576" s="1211">
        <v>739201068.73474157</v>
      </c>
    </row>
    <row r="10577" spans="2:6" ht="13.15" customHeight="1" x14ac:dyDescent="0.3">
      <c r="B10577" s="1173" t="s">
        <v>11302</v>
      </c>
      <c r="C10577" s="1206">
        <v>442287105.56681985</v>
      </c>
      <c r="D10577" s="1206">
        <v>9417369.0475698132</v>
      </c>
      <c r="E10577" s="1206">
        <v>393862935.1275574</v>
      </c>
      <c r="F10577" s="1210">
        <v>845567409.74194705</v>
      </c>
    </row>
    <row r="10578" spans="2:6" ht="13.15" customHeight="1" x14ac:dyDescent="0.3">
      <c r="B10578" s="1172" t="s">
        <v>11303</v>
      </c>
      <c r="C10578" s="1207">
        <v>27156413.535349149</v>
      </c>
      <c r="D10578" s="1208">
        <v>1143336.3373977013</v>
      </c>
      <c r="E10578" s="1207">
        <v>68844410.122003391</v>
      </c>
      <c r="F10578" s="1211">
        <v>97144159.994750246</v>
      </c>
    </row>
    <row r="10579" spans="2:6" ht="13.15" customHeight="1" x14ac:dyDescent="0.3">
      <c r="B10579" s="1173" t="s">
        <v>11304</v>
      </c>
      <c r="C10579" s="1206">
        <v>932732851.57233751</v>
      </c>
      <c r="D10579" s="1206">
        <v>21630120.013201669</v>
      </c>
      <c r="E10579" s="1206">
        <v>712504777.76563656</v>
      </c>
      <c r="F10579" s="1210">
        <v>1666867749.3511758</v>
      </c>
    </row>
    <row r="10580" spans="2:6" ht="13.15" customHeight="1" x14ac:dyDescent="0.3">
      <c r="B10580" s="1172" t="s">
        <v>11305</v>
      </c>
      <c r="C10580" s="1207">
        <v>1208703309.1835785</v>
      </c>
      <c r="D10580" s="1208">
        <v>30843653.559008885</v>
      </c>
      <c r="E10580" s="1207">
        <v>424395001.83867854</v>
      </c>
      <c r="F10580" s="1211">
        <v>1663941964.5812659</v>
      </c>
    </row>
    <row r="10581" spans="2:6" ht="13.15" customHeight="1" x14ac:dyDescent="0.3">
      <c r="B10581" s="1173" t="s">
        <v>11306</v>
      </c>
      <c r="C10581" s="1206">
        <v>1668461412.1836371</v>
      </c>
      <c r="D10581" s="1206">
        <v>53231912.174727559</v>
      </c>
      <c r="E10581" s="1206">
        <v>1473847120.5330377</v>
      </c>
      <c r="F10581" s="1210">
        <v>3195540444.8914022</v>
      </c>
    </row>
    <row r="10582" spans="2:6" ht="13.15" customHeight="1" x14ac:dyDescent="0.3">
      <c r="B10582" s="1172" t="s">
        <v>11307</v>
      </c>
      <c r="C10582" s="1207">
        <v>222335967.40573111</v>
      </c>
      <c r="D10582" s="1208">
        <v>30582361.353504758</v>
      </c>
      <c r="E10582" s="1207">
        <v>896736365.40249109</v>
      </c>
      <c r="F10582" s="1211">
        <v>1149654694.161727</v>
      </c>
    </row>
    <row r="10583" spans="2:6" ht="13.15" customHeight="1" x14ac:dyDescent="0.3">
      <c r="B10583" s="1173" t="s">
        <v>11308</v>
      </c>
      <c r="C10583" s="1206">
        <v>5775827860.4928751</v>
      </c>
      <c r="D10583" s="1206">
        <v>142491035.12294492</v>
      </c>
      <c r="E10583" s="1206">
        <v>2287981367.6266494</v>
      </c>
      <c r="F10583" s="1210">
        <v>8206300263.2424698</v>
      </c>
    </row>
    <row r="10584" spans="2:6" ht="13.15" customHeight="1" x14ac:dyDescent="0.3">
      <c r="B10584" s="1172" t="s">
        <v>11309</v>
      </c>
      <c r="C10584" s="1207">
        <v>2909632589.0200844</v>
      </c>
      <c r="D10584" s="1208">
        <v>44150657.10434787</v>
      </c>
      <c r="E10584" s="1207">
        <v>1016239818.8727374</v>
      </c>
      <c r="F10584" s="1211">
        <v>3970023064.9971695</v>
      </c>
    </row>
    <row r="10585" spans="2:6" ht="13.15" customHeight="1" x14ac:dyDescent="0.3">
      <c r="B10585" s="1173" t="s">
        <v>11310</v>
      </c>
      <c r="C10585" s="1206">
        <v>118425355.25883727</v>
      </c>
      <c r="D10585" s="1206">
        <v>3780279.6006896333</v>
      </c>
      <c r="E10585" s="1206">
        <v>2764723.9487935398</v>
      </c>
      <c r="F10585" s="1210">
        <v>124970358.80832045</v>
      </c>
    </row>
    <row r="10586" spans="2:6" ht="13.15" customHeight="1" x14ac:dyDescent="0.3">
      <c r="B10586" s="1172" t="s">
        <v>11311</v>
      </c>
      <c r="C10586" s="1207">
        <v>177467970.77762952</v>
      </c>
      <c r="D10586" s="1208">
        <v>6650750.6618241621</v>
      </c>
      <c r="E10586" s="1207">
        <v>187048703.46486795</v>
      </c>
      <c r="F10586" s="1211">
        <v>371167424.90432167</v>
      </c>
    </row>
    <row r="10587" spans="2:6" ht="13.15" customHeight="1" x14ac:dyDescent="0.3">
      <c r="B10587" s="1173" t="s">
        <v>11312</v>
      </c>
      <c r="C10587" s="1206">
        <v>231064365.97802913</v>
      </c>
      <c r="D10587" s="1206">
        <v>5936756.4824365526</v>
      </c>
      <c r="E10587" s="1206">
        <v>29188600.016971443</v>
      </c>
      <c r="F10587" s="1210">
        <v>266189722.47743711</v>
      </c>
    </row>
    <row r="10588" spans="2:6" ht="13.15" customHeight="1" x14ac:dyDescent="0.3">
      <c r="B10588" s="1172" t="s">
        <v>11313</v>
      </c>
      <c r="C10588" s="1207">
        <v>354629269.93705958</v>
      </c>
      <c r="D10588" s="1208">
        <v>8852933.9784847703</v>
      </c>
      <c r="E10588" s="1207">
        <v>43493771.477353096</v>
      </c>
      <c r="F10588" s="1211">
        <v>406975975.39289743</v>
      </c>
    </row>
    <row r="10589" spans="2:6" ht="13.15" customHeight="1" x14ac:dyDescent="0.3">
      <c r="B10589" s="1173" t="s">
        <v>11314</v>
      </c>
      <c r="C10589" s="1206">
        <v>2255388.1520096604</v>
      </c>
      <c r="D10589" s="1206">
        <v>34814.568958274816</v>
      </c>
      <c r="E10589" s="1206">
        <v>770572.24189890036</v>
      </c>
      <c r="F10589" s="1210">
        <v>3060774.9628668358</v>
      </c>
    </row>
    <row r="10590" spans="2:6" ht="13.15" customHeight="1" x14ac:dyDescent="0.3">
      <c r="B10590" s="1172" t="s">
        <v>11315</v>
      </c>
      <c r="C10590" s="1207">
        <v>61496807.711807176</v>
      </c>
      <c r="D10590" s="1208">
        <v>1520695.8690004086</v>
      </c>
      <c r="E10590" s="1207">
        <v>9578099.983292181</v>
      </c>
      <c r="F10590" s="1211">
        <v>72595603.564099759</v>
      </c>
    </row>
    <row r="10591" spans="2:6" ht="13.15" customHeight="1" x14ac:dyDescent="0.3">
      <c r="B10591" s="1173" t="s">
        <v>11316</v>
      </c>
      <c r="C10591" s="1206">
        <v>94960334.064545289</v>
      </c>
      <c r="D10591" s="1206">
        <v>2006186.0181760269</v>
      </c>
      <c r="E10591" s="1206">
        <v>9585377.3373005185</v>
      </c>
      <c r="F10591" s="1210">
        <v>106551897.42002185</v>
      </c>
    </row>
    <row r="10592" spans="2:6" ht="13.15" customHeight="1" x14ac:dyDescent="0.3">
      <c r="B10592" s="1172" t="s">
        <v>11317</v>
      </c>
      <c r="C10592" s="1207">
        <v>5243109220.6088076</v>
      </c>
      <c r="D10592" s="1208">
        <v>92451058.848997131</v>
      </c>
      <c r="E10592" s="1207">
        <v>1084987488.2306778</v>
      </c>
      <c r="F10592" s="1211">
        <v>6420547767.6884823</v>
      </c>
    </row>
    <row r="10593" spans="2:6" ht="13.15" customHeight="1" x14ac:dyDescent="0.3">
      <c r="B10593" s="1173" t="s">
        <v>11318</v>
      </c>
      <c r="C10593" s="1206">
        <v>1929200694.8126371</v>
      </c>
      <c r="D10593" s="1206">
        <v>15422192.656138605</v>
      </c>
      <c r="E10593" s="1206">
        <v>173708227.6885125</v>
      </c>
      <c r="F10593" s="1210">
        <v>2118331115.1572883</v>
      </c>
    </row>
    <row r="10594" spans="2:6" ht="13.15" customHeight="1" x14ac:dyDescent="0.3">
      <c r="B10594" s="1172" t="s">
        <v>11319</v>
      </c>
      <c r="C10594" s="1207">
        <v>2446358549.1684551</v>
      </c>
      <c r="D10594" s="1208">
        <v>43398935.415106945</v>
      </c>
      <c r="E10594" s="1207">
        <v>1000802617.5910008</v>
      </c>
      <c r="F10594" s="1211">
        <v>3490560102.1745625</v>
      </c>
    </row>
    <row r="10595" spans="2:6" ht="13.15" customHeight="1" x14ac:dyDescent="0.3">
      <c r="B10595" s="1173" t="s">
        <v>11320</v>
      </c>
      <c r="C10595" s="1206">
        <v>1394659229.4152308</v>
      </c>
      <c r="D10595" s="1206">
        <v>24715360.658588871</v>
      </c>
      <c r="E10595" s="1206">
        <v>434787768.15987319</v>
      </c>
      <c r="F10595" s="1210">
        <v>1854162358.2336929</v>
      </c>
    </row>
    <row r="10596" spans="2:6" ht="13.15" customHeight="1" x14ac:dyDescent="0.3">
      <c r="B10596" s="1172" t="s">
        <v>11321</v>
      </c>
      <c r="C10596" s="1207">
        <v>395299579.31747818</v>
      </c>
      <c r="D10596" s="1208">
        <v>27411111.554733153</v>
      </c>
      <c r="E10596" s="1207">
        <v>461390775.58292562</v>
      </c>
      <c r="F10596" s="1211">
        <v>884101466.45513701</v>
      </c>
    </row>
    <row r="10597" spans="2:6" ht="13.15" customHeight="1" x14ac:dyDescent="0.3">
      <c r="B10597" s="1173" t="s">
        <v>11322</v>
      </c>
      <c r="C10597" s="1206">
        <v>264799882.47477984</v>
      </c>
      <c r="D10597" s="1206">
        <v>16046364.121839589</v>
      </c>
      <c r="E10597" s="1206">
        <v>228664699.73893219</v>
      </c>
      <c r="F10597" s="1210">
        <v>509510946.33555162</v>
      </c>
    </row>
    <row r="10598" spans="2:6" ht="13.15" customHeight="1" x14ac:dyDescent="0.3">
      <c r="B10598" s="1172" t="s">
        <v>11323</v>
      </c>
      <c r="C10598" s="1207">
        <v>170627254.80622348</v>
      </c>
      <c r="D10598" s="1208">
        <v>3184829.450770298</v>
      </c>
      <c r="E10598" s="1207">
        <v>35953481.949103586</v>
      </c>
      <c r="F10598" s="1211">
        <v>209765566.20609736</v>
      </c>
    </row>
    <row r="10599" spans="2:6" ht="13.15" customHeight="1" x14ac:dyDescent="0.3">
      <c r="B10599" s="1173" t="s">
        <v>11324</v>
      </c>
      <c r="C10599" s="1206">
        <v>239216014.36543238</v>
      </c>
      <c r="D10599" s="1206">
        <v>2880026.0701574287</v>
      </c>
      <c r="E10599" s="1206">
        <v>8287065.0417917119</v>
      </c>
      <c r="F10599" s="1210">
        <v>250383105.47738153</v>
      </c>
    </row>
    <row r="10600" spans="2:6" ht="13.15" customHeight="1" x14ac:dyDescent="0.3">
      <c r="B10600" s="1172" t="s">
        <v>11325</v>
      </c>
      <c r="C10600" s="1207">
        <v>21456909.222406466</v>
      </c>
      <c r="D10600" s="1208">
        <v>450506.71407850052</v>
      </c>
      <c r="E10600" s="1207">
        <v>3142991.1059040828</v>
      </c>
      <c r="F10600" s="1211">
        <v>25050407.04238905</v>
      </c>
    </row>
    <row r="10601" spans="2:6" ht="13.15" customHeight="1" x14ac:dyDescent="0.3">
      <c r="B10601" s="1173" t="s">
        <v>11326</v>
      </c>
      <c r="C10601" s="1206">
        <v>93811749.179286405</v>
      </c>
      <c r="D10601" s="1206">
        <v>1354883.3928341388</v>
      </c>
      <c r="E10601" s="1206">
        <v>13846781.98695818</v>
      </c>
      <c r="F10601" s="1210">
        <v>109013414.55907872</v>
      </c>
    </row>
    <row r="10602" spans="2:6" ht="13.15" customHeight="1" x14ac:dyDescent="0.3">
      <c r="B10602" s="1172" t="s">
        <v>11327</v>
      </c>
      <c r="C10602" s="1207">
        <v>58145403.050766051</v>
      </c>
      <c r="D10602" s="1208">
        <v>1677516.2232732521</v>
      </c>
      <c r="E10602" s="1207">
        <v>5836370.0962412367</v>
      </c>
      <c r="F10602" s="1211">
        <v>65659289.370280541</v>
      </c>
    </row>
    <row r="10603" spans="2:6" ht="13.15" customHeight="1" x14ac:dyDescent="0.3">
      <c r="B10603" s="1173" t="s">
        <v>11328</v>
      </c>
      <c r="C10603" s="1206">
        <v>118842079.11402149</v>
      </c>
      <c r="D10603" s="1206">
        <v>1865872.3289751543</v>
      </c>
      <c r="E10603" s="1206">
        <v>10054551.081059549</v>
      </c>
      <c r="F10603" s="1210">
        <v>130762502.5240562</v>
      </c>
    </row>
    <row r="10604" spans="2:6" ht="13.15" customHeight="1" x14ac:dyDescent="0.3">
      <c r="B10604" s="1172" t="s">
        <v>11329</v>
      </c>
      <c r="C10604" s="1207">
        <v>4734713900.1345234</v>
      </c>
      <c r="D10604" s="1208">
        <v>104854262.67488821</v>
      </c>
      <c r="E10604" s="1207">
        <v>1868755010.4947033</v>
      </c>
      <c r="F10604" s="1211">
        <v>6708323173.3041153</v>
      </c>
    </row>
    <row r="10605" spans="2:6" ht="13.15" customHeight="1" x14ac:dyDescent="0.3">
      <c r="B10605" s="1173" t="s">
        <v>11330</v>
      </c>
      <c r="C10605" s="1206">
        <v>515575751.0432294</v>
      </c>
      <c r="D10605" s="1206">
        <v>14950183.653714007</v>
      </c>
      <c r="E10605" s="1206">
        <v>305783405.28639627</v>
      </c>
      <c r="F10605" s="1210">
        <v>836309339.98333967</v>
      </c>
    </row>
    <row r="10606" spans="2:6" ht="13.15" customHeight="1" x14ac:dyDescent="0.3">
      <c r="B10606" s="1172" t="s">
        <v>11331</v>
      </c>
      <c r="C10606" s="1207">
        <v>55892063.017310716</v>
      </c>
      <c r="D10606" s="1208">
        <v>1631049.8907347627</v>
      </c>
      <c r="E10606" s="1207">
        <v>27723364.650470782</v>
      </c>
      <c r="F10606" s="1211">
        <v>85246477.558516264</v>
      </c>
    </row>
    <row r="10607" spans="2:6" ht="13.15" customHeight="1" x14ac:dyDescent="0.3">
      <c r="B10607" s="1173" t="s">
        <v>11332</v>
      </c>
      <c r="C10607" s="1206">
        <v>322377956.68600124</v>
      </c>
      <c r="D10607" s="1206">
        <v>9080748.4719631448</v>
      </c>
      <c r="E10607" s="1206">
        <v>75883933.729875743</v>
      </c>
      <c r="F10607" s="1210">
        <v>407342638.88784015</v>
      </c>
    </row>
    <row r="10608" spans="2:6" ht="13.15" customHeight="1" x14ac:dyDescent="0.3">
      <c r="B10608" s="1172" t="s">
        <v>11333</v>
      </c>
      <c r="C10608" s="1207">
        <v>121404548.50794125</v>
      </c>
      <c r="D10608" s="1208">
        <v>2787402.9930016641</v>
      </c>
      <c r="E10608" s="1207">
        <v>18159537.96978946</v>
      </c>
      <c r="F10608" s="1211">
        <v>142351489.47073239</v>
      </c>
    </row>
    <row r="10609" spans="2:6" ht="13.15" customHeight="1" x14ac:dyDescent="0.3">
      <c r="B10609" s="1173" t="s">
        <v>11334</v>
      </c>
      <c r="C10609" s="1206">
        <v>231580218.77124214</v>
      </c>
      <c r="D10609" s="1206">
        <v>5788126.1358976224</v>
      </c>
      <c r="E10609" s="1206">
        <v>41056513.256215684</v>
      </c>
      <c r="F10609" s="1210">
        <v>278424858.16335547</v>
      </c>
    </row>
    <row r="10610" spans="2:6" ht="13.15" customHeight="1" x14ac:dyDescent="0.3">
      <c r="B10610" s="1172" t="s">
        <v>11335</v>
      </c>
      <c r="C10610" s="1207">
        <v>518834717.28685284</v>
      </c>
      <c r="D10610" s="1208">
        <v>15218526.020514872</v>
      </c>
      <c r="E10610" s="1207">
        <v>116729471.66063525</v>
      </c>
      <c r="F10610" s="1211">
        <v>650782714.96800292</v>
      </c>
    </row>
    <row r="10611" spans="2:6" ht="13.15" customHeight="1" x14ac:dyDescent="0.3">
      <c r="B10611" s="1173" t="s">
        <v>11336</v>
      </c>
      <c r="C10611" s="1206">
        <v>45006859.066084035</v>
      </c>
      <c r="D10611" s="1206">
        <v>987233.66421494423</v>
      </c>
      <c r="E10611" s="1206">
        <v>4702336.6903283261</v>
      </c>
      <c r="F10611" s="1210">
        <v>50696429.420627311</v>
      </c>
    </row>
    <row r="10612" spans="2:6" ht="13.15" customHeight="1" x14ac:dyDescent="0.3">
      <c r="B10612" s="1172" t="s">
        <v>11337</v>
      </c>
      <c r="C10612" s="1207">
        <v>73696221.068718106</v>
      </c>
      <c r="D10612" s="1208">
        <v>1686888.2939790774</v>
      </c>
      <c r="E10612" s="1207">
        <v>8951997.1625942402</v>
      </c>
      <c r="F10612" s="1211">
        <v>84335106.525291428</v>
      </c>
    </row>
    <row r="10613" spans="2:6" ht="13.15" customHeight="1" x14ac:dyDescent="0.3">
      <c r="B10613" s="1173" t="s">
        <v>11338</v>
      </c>
      <c r="C10613" s="1206">
        <v>94479981.992940336</v>
      </c>
      <c r="D10613" s="1206">
        <v>2331126.6858460051</v>
      </c>
      <c r="E10613" s="1206">
        <v>21049013.346292444</v>
      </c>
      <c r="F10613" s="1210">
        <v>117860122.02507877</v>
      </c>
    </row>
    <row r="10614" spans="2:6" ht="13.15" customHeight="1" x14ac:dyDescent="0.3">
      <c r="B10614" s="1172" t="s">
        <v>11339</v>
      </c>
      <c r="C10614" s="1207">
        <v>70508938.974495977</v>
      </c>
      <c r="D10614" s="1208">
        <v>2135340.4700349784</v>
      </c>
      <c r="E10614" s="1207">
        <v>8286789.4902669219</v>
      </c>
      <c r="F10614" s="1211">
        <v>80931068.934797868</v>
      </c>
    </row>
    <row r="10615" spans="2:6" ht="13.15" customHeight="1" x14ac:dyDescent="0.3">
      <c r="B10615" s="1173" t="s">
        <v>11340</v>
      </c>
      <c r="C10615" s="1206">
        <v>73053931.090085521</v>
      </c>
      <c r="D10615" s="1206">
        <v>2667015.5081843487</v>
      </c>
      <c r="E10615" s="1206">
        <v>2544362149.6875949</v>
      </c>
      <c r="F10615" s="1210">
        <v>2620083096.2858648</v>
      </c>
    </row>
    <row r="10616" spans="2:6" ht="13.15" customHeight="1" x14ac:dyDescent="0.3">
      <c r="B10616" s="1172" t="s">
        <v>11341</v>
      </c>
      <c r="C10616" s="1207">
        <v>167562996.36649701</v>
      </c>
      <c r="D10616" s="1208">
        <v>6726726.3521255851</v>
      </c>
      <c r="E10616" s="1207">
        <v>99328951.924796075</v>
      </c>
      <c r="F10616" s="1211">
        <v>273618674.64341867</v>
      </c>
    </row>
    <row r="10617" spans="2:6" ht="13.15" customHeight="1" x14ac:dyDescent="0.3">
      <c r="B10617" s="1173" t="s">
        <v>11342</v>
      </c>
      <c r="C10617" s="1206">
        <v>95971968.089139014</v>
      </c>
      <c r="D10617" s="1206">
        <v>3997117.7951431745</v>
      </c>
      <c r="E10617" s="1206">
        <v>32916952.322777878</v>
      </c>
      <c r="F10617" s="1210">
        <v>132886038.20706007</v>
      </c>
    </row>
    <row r="10618" spans="2:6" ht="13.15" customHeight="1" x14ac:dyDescent="0.3">
      <c r="B10618" s="1172" t="s">
        <v>11343</v>
      </c>
      <c r="C10618" s="1207">
        <v>404620839.94063115</v>
      </c>
      <c r="D10618" s="1208">
        <v>13747293.858017432</v>
      </c>
      <c r="E10618" s="1207">
        <v>208571057.39053059</v>
      </c>
      <c r="F10618" s="1211">
        <v>626939191.18917918</v>
      </c>
    </row>
    <row r="10619" spans="2:6" ht="13.15" customHeight="1" x14ac:dyDescent="0.3">
      <c r="B10619" s="1173" t="s">
        <v>11344</v>
      </c>
      <c r="C10619" s="1206">
        <v>1156728614.2544839</v>
      </c>
      <c r="D10619" s="1206">
        <v>26717564.250323854</v>
      </c>
      <c r="E10619" s="1206">
        <v>187433575.93905747</v>
      </c>
      <c r="F10619" s="1210">
        <v>1370879754.4438653</v>
      </c>
    </row>
    <row r="10620" spans="2:6" ht="13.15" customHeight="1" x14ac:dyDescent="0.3">
      <c r="B10620" s="1172" t="s">
        <v>11345</v>
      </c>
      <c r="C10620" s="1207">
        <v>57348821.474375181</v>
      </c>
      <c r="D10620" s="1208">
        <v>1357711.9006597709</v>
      </c>
      <c r="E10620" s="1207">
        <v>8157969.7764580436</v>
      </c>
      <c r="F10620" s="1211">
        <v>66864503.151492998</v>
      </c>
    </row>
    <row r="10621" spans="2:6" ht="13.15" customHeight="1" x14ac:dyDescent="0.3">
      <c r="B10621" s="1173" t="s">
        <v>11346</v>
      </c>
      <c r="C10621" s="1206">
        <v>220475593.05222997</v>
      </c>
      <c r="D10621" s="1206">
        <v>6381296.5929425722</v>
      </c>
      <c r="E10621" s="1206">
        <v>78477925.025779113</v>
      </c>
      <c r="F10621" s="1210">
        <v>305334814.67095166</v>
      </c>
    </row>
    <row r="10622" spans="2:6" ht="13.15" customHeight="1" x14ac:dyDescent="0.3">
      <c r="B10622" s="1172" t="s">
        <v>11347</v>
      </c>
      <c r="C10622" s="1207">
        <v>215427936.60450667</v>
      </c>
      <c r="D10622" s="1208">
        <v>5156426.0548398383</v>
      </c>
      <c r="E10622" s="1207">
        <v>22068738.664818835</v>
      </c>
      <c r="F10622" s="1211">
        <v>242653101.32416534</v>
      </c>
    </row>
    <row r="10623" spans="2:6" ht="13.15" customHeight="1" x14ac:dyDescent="0.3">
      <c r="B10623" s="1173" t="s">
        <v>11348</v>
      </c>
      <c r="C10623" s="1206">
        <v>155277152.40659419</v>
      </c>
      <c r="D10623" s="1206">
        <v>3720937.2250643116</v>
      </c>
      <c r="E10623" s="1206">
        <v>28868332.516134873</v>
      </c>
      <c r="F10623" s="1210">
        <v>187866422.14779335</v>
      </c>
    </row>
    <row r="10624" spans="2:6" ht="13.15" customHeight="1" x14ac:dyDescent="0.3">
      <c r="B10624" s="1172" t="s">
        <v>11349</v>
      </c>
      <c r="C10624" s="1207">
        <v>101065092.76876801</v>
      </c>
      <c r="D10624" s="1208">
        <v>2663989.9898633985</v>
      </c>
      <c r="E10624" s="1207">
        <v>12016332.019001506</v>
      </c>
      <c r="F10624" s="1211">
        <v>115745414.77763292</v>
      </c>
    </row>
    <row r="10625" spans="2:6" ht="13.15" customHeight="1" x14ac:dyDescent="0.3">
      <c r="B10625" s="1173" t="s">
        <v>11350</v>
      </c>
      <c r="C10625" s="1206">
        <v>207975925.51525661</v>
      </c>
      <c r="D10625" s="1206">
        <v>7304628.4957834147</v>
      </c>
      <c r="E10625" s="1206">
        <v>103980638.12178949</v>
      </c>
      <c r="F10625" s="1210">
        <v>319261192.13282955</v>
      </c>
    </row>
    <row r="10626" spans="2:6" ht="13.15" customHeight="1" x14ac:dyDescent="0.3">
      <c r="B10626" s="1172" t="s">
        <v>11351</v>
      </c>
      <c r="C10626" s="1207">
        <v>443549975.46740943</v>
      </c>
      <c r="D10626" s="1208">
        <v>10723576.775882257</v>
      </c>
      <c r="E10626" s="1207">
        <v>103453699.83425289</v>
      </c>
      <c r="F10626" s="1211">
        <v>557727252.07754457</v>
      </c>
    </row>
    <row r="10627" spans="2:6" ht="13.15" customHeight="1" x14ac:dyDescent="0.3">
      <c r="B10627" s="1173" t="s">
        <v>11352</v>
      </c>
      <c r="C10627" s="1206">
        <v>2613817637.6536293</v>
      </c>
      <c r="D10627" s="1206">
        <v>54182150.082357325</v>
      </c>
      <c r="E10627" s="1206">
        <v>977289513.10083139</v>
      </c>
      <c r="F10627" s="1210">
        <v>3645289300.8368182</v>
      </c>
    </row>
    <row r="10628" spans="2:6" ht="13.15" customHeight="1" x14ac:dyDescent="0.3">
      <c r="B10628" s="1172" t="s">
        <v>11353</v>
      </c>
      <c r="C10628" s="1207">
        <v>362987778.29844868</v>
      </c>
      <c r="D10628" s="1208">
        <v>8084790.0572412787</v>
      </c>
      <c r="E10628" s="1207">
        <v>48745407.877780899</v>
      </c>
      <c r="F10628" s="1211">
        <v>419817976.23347086</v>
      </c>
    </row>
    <row r="10629" spans="2:6" ht="13.15" customHeight="1" x14ac:dyDescent="0.3">
      <c r="B10629" s="1173" t="s">
        <v>11354</v>
      </c>
      <c r="C10629" s="1206">
        <v>218264853.88470426</v>
      </c>
      <c r="D10629" s="1206">
        <v>5745881.4568302259</v>
      </c>
      <c r="E10629" s="1206">
        <v>60375707.575849779</v>
      </c>
      <c r="F10629" s="1210">
        <v>284386442.91738427</v>
      </c>
    </row>
    <row r="10630" spans="2:6" ht="13.15" customHeight="1" x14ac:dyDescent="0.3">
      <c r="B10630" s="1172" t="s">
        <v>11355</v>
      </c>
      <c r="C10630" s="1207">
        <v>111033422.31384721</v>
      </c>
      <c r="D10630" s="1208">
        <v>2437357.5593569255</v>
      </c>
      <c r="E10630" s="1207">
        <v>7377616.3857469885</v>
      </c>
      <c r="F10630" s="1211">
        <v>120848396.25895113</v>
      </c>
    </row>
    <row r="10631" spans="2:6" ht="13.15" customHeight="1" x14ac:dyDescent="0.3">
      <c r="B10631" s="1173" t="s">
        <v>11356</v>
      </c>
      <c r="C10631" s="1206">
        <v>493331681.58978218</v>
      </c>
      <c r="D10631" s="1206">
        <v>11028675.672238098</v>
      </c>
      <c r="E10631" s="1206">
        <v>147175273.45987797</v>
      </c>
      <c r="F10631" s="1210">
        <v>651535630.72189832</v>
      </c>
    </row>
    <row r="10632" spans="2:6" ht="13.15" customHeight="1" x14ac:dyDescent="0.3">
      <c r="B10632" s="1172" t="s">
        <v>11357</v>
      </c>
      <c r="C10632" s="1207">
        <v>290522886.10458374</v>
      </c>
      <c r="D10632" s="1208">
        <v>6811356.4320427459</v>
      </c>
      <c r="E10632" s="1207">
        <v>104617746.74801983</v>
      </c>
      <c r="F10632" s="1211">
        <v>401951989.28464627</v>
      </c>
    </row>
    <row r="10633" spans="2:6" ht="13.15" customHeight="1" x14ac:dyDescent="0.3">
      <c r="B10633" s="1173" t="s">
        <v>11358</v>
      </c>
      <c r="C10633" s="1206">
        <v>99355869.56457524</v>
      </c>
      <c r="D10633" s="1206">
        <v>3085859.8212296567</v>
      </c>
      <c r="E10633" s="1206">
        <v>25815261.419711679</v>
      </c>
      <c r="F10633" s="1210">
        <v>128256990.80551657</v>
      </c>
    </row>
    <row r="10634" spans="2:6" ht="13.15" customHeight="1" x14ac:dyDescent="0.3">
      <c r="B10634" s="1172" t="s">
        <v>11359</v>
      </c>
      <c r="C10634" s="1207">
        <v>417140715.58067364</v>
      </c>
      <c r="D10634" s="1208">
        <v>5127043.3466810388</v>
      </c>
      <c r="E10634" s="1207">
        <v>111007795.74845223</v>
      </c>
      <c r="F10634" s="1211">
        <v>533275554.67580694</v>
      </c>
    </row>
    <row r="10635" spans="2:6" ht="13.15" customHeight="1" x14ac:dyDescent="0.3">
      <c r="B10635" s="1173" t="s">
        <v>11360</v>
      </c>
      <c r="C10635" s="1206">
        <v>2989240636.025208</v>
      </c>
      <c r="D10635" s="1206">
        <v>81174304.746619448</v>
      </c>
      <c r="E10635" s="1206">
        <v>797622899.32695711</v>
      </c>
      <c r="F10635" s="1210">
        <v>3868037840.0987844</v>
      </c>
    </row>
    <row r="10636" spans="2:6" ht="13.15" customHeight="1" x14ac:dyDescent="0.3">
      <c r="B10636" s="1172" t="s">
        <v>11361</v>
      </c>
      <c r="C10636" s="1207">
        <v>3650847103.449729</v>
      </c>
      <c r="D10636" s="1208">
        <v>54215304.134283811</v>
      </c>
      <c r="E10636" s="1207">
        <v>915315502.12424576</v>
      </c>
      <c r="F10636" s="1211">
        <v>4620377909.7082586</v>
      </c>
    </row>
    <row r="10637" spans="2:6" ht="13.15" customHeight="1" x14ac:dyDescent="0.3">
      <c r="B10637" s="1173" t="s">
        <v>11362</v>
      </c>
      <c r="C10637" s="1206">
        <v>138339485.04489806</v>
      </c>
      <c r="D10637" s="1206">
        <v>4965719.8953723665</v>
      </c>
      <c r="E10637" s="1206">
        <v>18308782.006008644</v>
      </c>
      <c r="F10637" s="1210">
        <v>161613986.94627908</v>
      </c>
    </row>
    <row r="10638" spans="2:6" ht="13.15" customHeight="1" x14ac:dyDescent="0.3">
      <c r="B10638" s="1172" t="s">
        <v>11363</v>
      </c>
      <c r="C10638" s="1207">
        <v>965702781.35348666</v>
      </c>
      <c r="D10638" s="1208">
        <v>7172547.0308511704</v>
      </c>
      <c r="E10638" s="1207">
        <v>134169786.14131969</v>
      </c>
      <c r="F10638" s="1211">
        <v>1107045114.5256574</v>
      </c>
    </row>
    <row r="10639" spans="2:6" ht="13.15" customHeight="1" x14ac:dyDescent="0.3">
      <c r="B10639" s="1173" t="s">
        <v>11364</v>
      </c>
      <c r="C10639" s="1206">
        <v>848938996.40714467</v>
      </c>
      <c r="D10639" s="1206">
        <v>8322933.5295455949</v>
      </c>
      <c r="E10639" s="1206">
        <v>676405304.36006713</v>
      </c>
      <c r="F10639" s="1210">
        <v>1533667234.2967572</v>
      </c>
    </row>
    <row r="10640" spans="2:6" ht="13.15" customHeight="1" x14ac:dyDescent="0.3">
      <c r="B10640" s="1172" t="s">
        <v>11365</v>
      </c>
      <c r="C10640" s="1207">
        <v>590446909.45593882</v>
      </c>
      <c r="D10640" s="1208">
        <v>6410608.9402101906</v>
      </c>
      <c r="E10640" s="1207">
        <v>105229727.19453432</v>
      </c>
      <c r="F10640" s="1211">
        <v>702087245.59068334</v>
      </c>
    </row>
    <row r="10641" spans="2:6" ht="13.15" customHeight="1" x14ac:dyDescent="0.3">
      <c r="B10641" s="1173" t="s">
        <v>11366</v>
      </c>
      <c r="C10641" s="1206">
        <v>701481151.01720786</v>
      </c>
      <c r="D10641" s="1206">
        <v>11081713.712013252</v>
      </c>
      <c r="E10641" s="1206">
        <v>210913615.83492514</v>
      </c>
      <c r="F10641" s="1210">
        <v>923476480.56414628</v>
      </c>
    </row>
    <row r="10642" spans="2:6" ht="13.15" customHeight="1" x14ac:dyDescent="0.3">
      <c r="B10642" s="1172" t="s">
        <v>11367</v>
      </c>
      <c r="C10642" s="1207">
        <v>78299299.248918474</v>
      </c>
      <c r="D10642" s="1208">
        <v>3346434.3456437113</v>
      </c>
      <c r="E10642" s="1207">
        <v>47029025.851159811</v>
      </c>
      <c r="F10642" s="1211">
        <v>128674759.445722</v>
      </c>
    </row>
    <row r="10643" spans="2:6" ht="13.15" customHeight="1" x14ac:dyDescent="0.3">
      <c r="B10643" s="1173" t="s">
        <v>11368</v>
      </c>
      <c r="C10643" s="1206">
        <v>128413346.74203786</v>
      </c>
      <c r="D10643" s="1206">
        <v>5053305.1327192886</v>
      </c>
      <c r="E10643" s="1206">
        <v>137428819.86061203</v>
      </c>
      <c r="F10643" s="1210">
        <v>270895471.73536921</v>
      </c>
    </row>
    <row r="10644" spans="2:6" ht="13.15" customHeight="1" x14ac:dyDescent="0.3">
      <c r="B10644" s="1172" t="s">
        <v>11369</v>
      </c>
      <c r="C10644" s="1207">
        <v>134360673.4000524</v>
      </c>
      <c r="D10644" s="1208">
        <v>3272273.9663348566</v>
      </c>
      <c r="E10644" s="1207">
        <v>14048029.154466785</v>
      </c>
      <c r="F10644" s="1211">
        <v>151680976.52085403</v>
      </c>
    </row>
    <row r="10645" spans="2:6" ht="13.15" customHeight="1" x14ac:dyDescent="0.3">
      <c r="B10645" s="1173" t="s">
        <v>11370</v>
      </c>
      <c r="C10645" s="1206">
        <v>405902689.07315719</v>
      </c>
      <c r="D10645" s="1206">
        <v>8390184.4693400972</v>
      </c>
      <c r="E10645" s="1206">
        <v>23369741.063922338</v>
      </c>
      <c r="F10645" s="1210">
        <v>437662614.60641962</v>
      </c>
    </row>
    <row r="10646" spans="2:6" ht="13.15" customHeight="1" x14ac:dyDescent="0.3">
      <c r="B10646" s="1172" t="s">
        <v>11371</v>
      </c>
      <c r="C10646" s="1207">
        <v>447582447.81837815</v>
      </c>
      <c r="D10646" s="1208">
        <v>11972060.429066624</v>
      </c>
      <c r="E10646" s="1207">
        <v>142574020.13944691</v>
      </c>
      <c r="F10646" s="1211">
        <v>602128528.3868916</v>
      </c>
    </row>
    <row r="10647" spans="2:6" ht="13.15" customHeight="1" x14ac:dyDescent="0.3">
      <c r="B10647" s="1173" t="s">
        <v>11372</v>
      </c>
      <c r="C10647" s="1206">
        <v>112391324.91535679</v>
      </c>
      <c r="D10647" s="1206">
        <v>2527222.4895782438</v>
      </c>
      <c r="E10647" s="1206">
        <v>65643950.098790891</v>
      </c>
      <c r="F10647" s="1210">
        <v>180562497.50372592</v>
      </c>
    </row>
    <row r="10648" spans="2:6" ht="13.15" customHeight="1" x14ac:dyDescent="0.3">
      <c r="B10648" s="1172" t="s">
        <v>11373</v>
      </c>
      <c r="C10648" s="1207">
        <v>223442770.67248192</v>
      </c>
      <c r="D10648" s="1208">
        <v>7060068.1102030333</v>
      </c>
      <c r="E10648" s="1207">
        <v>89959328.379833043</v>
      </c>
      <c r="F10648" s="1211">
        <v>320462167.16251802</v>
      </c>
    </row>
    <row r="10649" spans="2:6" ht="13.15" customHeight="1" x14ac:dyDescent="0.3">
      <c r="B10649" s="1173" t="s">
        <v>11374</v>
      </c>
      <c r="C10649" s="1206">
        <v>199505316.79832834</v>
      </c>
      <c r="D10649" s="1206">
        <v>7379942.7937077051</v>
      </c>
      <c r="E10649" s="1206">
        <v>48623196.111827366</v>
      </c>
      <c r="F10649" s="1210">
        <v>255508455.70386341</v>
      </c>
    </row>
    <row r="10650" spans="2:6" ht="13.15" customHeight="1" x14ac:dyDescent="0.3">
      <c r="B10650" s="1172" t="s">
        <v>11375</v>
      </c>
      <c r="C10650" s="1207">
        <v>217016866.97894287</v>
      </c>
      <c r="D10650" s="1208">
        <v>4766035.6861896925</v>
      </c>
      <c r="E10650" s="1207">
        <v>87242593.759509832</v>
      </c>
      <c r="F10650" s="1211">
        <v>309025496.42464238</v>
      </c>
    </row>
    <row r="10651" spans="2:6" ht="13.15" customHeight="1" x14ac:dyDescent="0.3">
      <c r="B10651" s="1173" t="s">
        <v>11376</v>
      </c>
      <c r="C10651" s="1206">
        <v>175457674.14595252</v>
      </c>
      <c r="D10651" s="1206">
        <v>4827404.4554811362</v>
      </c>
      <c r="E10651" s="1206">
        <v>49992159.498871505</v>
      </c>
      <c r="F10651" s="1210">
        <v>230277238.10030517</v>
      </c>
    </row>
    <row r="10652" spans="2:6" ht="13.15" customHeight="1" x14ac:dyDescent="0.3">
      <c r="B10652" s="1172" t="s">
        <v>11377</v>
      </c>
      <c r="C10652" s="1207">
        <v>85406680.256096035</v>
      </c>
      <c r="D10652" s="1208">
        <v>3631213.0166253624</v>
      </c>
      <c r="E10652" s="1207">
        <v>26746688.651211921</v>
      </c>
      <c r="F10652" s="1211">
        <v>115784581.92393331</v>
      </c>
    </row>
    <row r="10653" spans="2:6" ht="13.15" customHeight="1" x14ac:dyDescent="0.3">
      <c r="B10653" s="1173" t="s">
        <v>11378</v>
      </c>
      <c r="C10653" s="1206">
        <v>258676281.07985747</v>
      </c>
      <c r="D10653" s="1206">
        <v>9055502.9842060134</v>
      </c>
      <c r="E10653" s="1206">
        <v>202593030.39033568</v>
      </c>
      <c r="F10653" s="1210">
        <v>470324814.45439917</v>
      </c>
    </row>
    <row r="10654" spans="2:6" ht="13.15" customHeight="1" x14ac:dyDescent="0.3">
      <c r="B10654" s="1172" t="s">
        <v>11379</v>
      </c>
      <c r="C10654" s="1207">
        <v>186041258.50474742</v>
      </c>
      <c r="D10654" s="1208">
        <v>2190503.4087239187</v>
      </c>
      <c r="E10654" s="1207">
        <v>22908565.730801981</v>
      </c>
      <c r="F10654" s="1211">
        <v>211140327.64427331</v>
      </c>
    </row>
    <row r="10655" spans="2:6" ht="13.15" customHeight="1" x14ac:dyDescent="0.3">
      <c r="B10655" s="1173" t="s">
        <v>11380</v>
      </c>
      <c r="C10655" s="1206">
        <v>177058347.06676683</v>
      </c>
      <c r="D10655" s="1206">
        <v>4410248.803824272</v>
      </c>
      <c r="E10655" s="1206">
        <v>27253339.340687212</v>
      </c>
      <c r="F10655" s="1210">
        <v>208721935.21127832</v>
      </c>
    </row>
    <row r="10656" spans="2:6" ht="13.15" customHeight="1" x14ac:dyDescent="0.3">
      <c r="B10656" s="1172" t="s">
        <v>11381</v>
      </c>
      <c r="C10656" s="1207">
        <v>3544191329.7338724</v>
      </c>
      <c r="D10656" s="1208">
        <v>21656547.563930694</v>
      </c>
      <c r="E10656" s="1207">
        <v>467601882.40317011</v>
      </c>
      <c r="F10656" s="1211">
        <v>4033449759.700973</v>
      </c>
    </row>
    <row r="10657" spans="2:6" ht="13.15" customHeight="1" x14ac:dyDescent="0.3">
      <c r="B10657" s="1173" t="s">
        <v>11382</v>
      </c>
      <c r="C10657" s="1206">
        <v>2111364045.646646</v>
      </c>
      <c r="D10657" s="1206">
        <v>40429269.569579996</v>
      </c>
      <c r="E10657" s="1206">
        <v>993919106.82076335</v>
      </c>
      <c r="F10657" s="1210">
        <v>3145712422.0369892</v>
      </c>
    </row>
    <row r="10658" spans="2:6" ht="13.15" customHeight="1" x14ac:dyDescent="0.3">
      <c r="B10658" s="1172" t="s">
        <v>11383</v>
      </c>
      <c r="C10658" s="1207">
        <v>14248760.782356704</v>
      </c>
      <c r="D10658" s="1208">
        <v>479523.54560314177</v>
      </c>
      <c r="E10658" s="1207">
        <v>7732314.1409492875</v>
      </c>
      <c r="F10658" s="1211">
        <v>22460598.468909133</v>
      </c>
    </row>
    <row r="10659" spans="2:6" ht="13.15" customHeight="1" x14ac:dyDescent="0.3">
      <c r="B10659" s="1173" t="s">
        <v>11384</v>
      </c>
      <c r="C10659" s="1206">
        <v>297204531.53493822</v>
      </c>
      <c r="D10659" s="1206">
        <v>8503859.5251383781</v>
      </c>
      <c r="E10659" s="1206">
        <v>58330006.048437901</v>
      </c>
      <c r="F10659" s="1210">
        <v>364038397.10851449</v>
      </c>
    </row>
    <row r="10660" spans="2:6" ht="13.15" customHeight="1" x14ac:dyDescent="0.3">
      <c r="B10660" s="1172" t="s">
        <v>11385</v>
      </c>
      <c r="C10660" s="1207">
        <v>201499638.10528144</v>
      </c>
      <c r="D10660" s="1208">
        <v>3315137.8212446803</v>
      </c>
      <c r="E10660" s="1207">
        <v>67434443.635470554</v>
      </c>
      <c r="F10660" s="1211">
        <v>272249219.5619967</v>
      </c>
    </row>
    <row r="10661" spans="2:6" ht="13.15" customHeight="1" x14ac:dyDescent="0.3">
      <c r="B10661" s="1173" t="s">
        <v>11386</v>
      </c>
      <c r="C10661" s="1206">
        <v>12765103.701612249</v>
      </c>
      <c r="D10661" s="1206">
        <v>75680.174558448663</v>
      </c>
      <c r="E10661" s="1206">
        <v>380686.51899275865</v>
      </c>
      <c r="F10661" s="1210">
        <v>13221470.395163458</v>
      </c>
    </row>
    <row r="10662" spans="2:6" ht="13.15" customHeight="1" x14ac:dyDescent="0.3">
      <c r="B10662" s="1172" t="s">
        <v>11387</v>
      </c>
      <c r="C10662" s="1207">
        <v>2664864671.4188585</v>
      </c>
      <c r="D10662" s="1208">
        <v>35481238.402251482</v>
      </c>
      <c r="E10662" s="1207">
        <v>484661704.86109996</v>
      </c>
      <c r="F10662" s="1211">
        <v>3185007614.68221</v>
      </c>
    </row>
    <row r="10663" spans="2:6" ht="13.15" customHeight="1" x14ac:dyDescent="0.3">
      <c r="B10663" s="1173" t="s">
        <v>11388</v>
      </c>
      <c r="C10663" s="1206">
        <v>1167436314.5976706</v>
      </c>
      <c r="D10663" s="1206">
        <v>12432530.245336911</v>
      </c>
      <c r="E10663" s="1206">
        <v>1751183772.9176426</v>
      </c>
      <c r="F10663" s="1210">
        <v>2931052617.7606502</v>
      </c>
    </row>
    <row r="10664" spans="2:6" ht="13.15" customHeight="1" x14ac:dyDescent="0.3">
      <c r="B10664" s="1172" t="s">
        <v>11389</v>
      </c>
      <c r="C10664" s="1207">
        <v>3785902771.7458782</v>
      </c>
      <c r="D10664" s="1208">
        <v>60058860.58025685</v>
      </c>
      <c r="E10664" s="1207">
        <v>889122706.33112442</v>
      </c>
      <c r="F10664" s="1211">
        <v>4735084338.6572599</v>
      </c>
    </row>
    <row r="10665" spans="2:6" ht="13.15" customHeight="1" x14ac:dyDescent="0.3">
      <c r="B10665" s="1173" t="s">
        <v>11390</v>
      </c>
      <c r="C10665" s="1206">
        <v>223599656.55374241</v>
      </c>
      <c r="D10665" s="1206">
        <v>6566542.7472541044</v>
      </c>
      <c r="E10665" s="1206">
        <v>173628384.35013267</v>
      </c>
      <c r="F10665" s="1210">
        <v>403794583.65112919</v>
      </c>
    </row>
    <row r="10666" spans="2:6" ht="13.15" customHeight="1" x14ac:dyDescent="0.3">
      <c r="B10666" s="1172" t="s">
        <v>11391</v>
      </c>
      <c r="C10666" s="1207">
        <v>154437150.71685177</v>
      </c>
      <c r="D10666" s="1208">
        <v>4522150.765164692</v>
      </c>
      <c r="E10666" s="1207">
        <v>89892219.754575878</v>
      </c>
      <c r="F10666" s="1211">
        <v>248851521.23659235</v>
      </c>
    </row>
    <row r="10667" spans="2:6" ht="13.15" customHeight="1" x14ac:dyDescent="0.3">
      <c r="B10667" s="1173" t="s">
        <v>11392</v>
      </c>
      <c r="C10667" s="1206">
        <v>168846483.99386668</v>
      </c>
      <c r="D10667" s="1206">
        <v>2237405.9787877523</v>
      </c>
      <c r="E10667" s="1206">
        <v>14144026.093929503</v>
      </c>
      <c r="F10667" s="1210">
        <v>185227916.06658393</v>
      </c>
    </row>
    <row r="10668" spans="2:6" ht="13.15" customHeight="1" x14ac:dyDescent="0.3">
      <c r="B10668" s="1172" t="s">
        <v>11393</v>
      </c>
      <c r="C10668" s="1207">
        <v>3620608954.1963267</v>
      </c>
      <c r="D10668" s="1208">
        <v>59085445.795070685</v>
      </c>
      <c r="E10668" s="1207">
        <v>1401180586.2867756</v>
      </c>
      <c r="F10668" s="1211">
        <v>5080874986.2781734</v>
      </c>
    </row>
    <row r="10669" spans="2:6" ht="13.15" customHeight="1" x14ac:dyDescent="0.3">
      <c r="B10669" s="1173" t="s">
        <v>11394</v>
      </c>
      <c r="C10669" s="1206">
        <v>435174262.91016424</v>
      </c>
      <c r="D10669" s="1206">
        <v>13496569.858369257</v>
      </c>
      <c r="E10669" s="1206">
        <v>234249473.70765907</v>
      </c>
      <c r="F10669" s="1210">
        <v>682920306.47619247</v>
      </c>
    </row>
    <row r="10670" spans="2:6" ht="13.15" customHeight="1" x14ac:dyDescent="0.3">
      <c r="B10670" s="1172" t="s">
        <v>11395</v>
      </c>
      <c r="C10670" s="1207">
        <v>9012540.8863996621</v>
      </c>
      <c r="D10670" s="1208">
        <v>110818.40361617388</v>
      </c>
      <c r="E10670" s="1207">
        <v>3552806.6388969021</v>
      </c>
      <c r="F10670" s="1211">
        <v>12676165.928912736</v>
      </c>
    </row>
    <row r="10671" spans="2:6" ht="13.15" customHeight="1" x14ac:dyDescent="0.3">
      <c r="B10671" s="1173" t="s">
        <v>11396</v>
      </c>
      <c r="C10671" s="1206">
        <v>411223427.99478906</v>
      </c>
      <c r="D10671" s="1206">
        <v>13050763.251821917</v>
      </c>
      <c r="E10671" s="1206">
        <v>309589581.27644032</v>
      </c>
      <c r="F10671" s="1210">
        <v>733863772.52305126</v>
      </c>
    </row>
    <row r="10672" spans="2:6" ht="13.15" customHeight="1" x14ac:dyDescent="0.3">
      <c r="B10672" s="1172" t="s">
        <v>11397</v>
      </c>
      <c r="C10672" s="1207">
        <v>33896362.073882923</v>
      </c>
      <c r="D10672" s="1208">
        <v>894793.52537625807</v>
      </c>
      <c r="E10672" s="1207">
        <v>11243773.287850346</v>
      </c>
      <c r="F10672" s="1211">
        <v>46034928.887109533</v>
      </c>
    </row>
    <row r="10673" spans="2:6" ht="13.15" customHeight="1" x14ac:dyDescent="0.3">
      <c r="B10673" s="1173" t="s">
        <v>11398</v>
      </c>
      <c r="C10673" s="1206">
        <v>101391562.86632551</v>
      </c>
      <c r="D10673" s="1206">
        <v>3821736.2377757602</v>
      </c>
      <c r="E10673" s="1206">
        <v>43030770.094758525</v>
      </c>
      <c r="F10673" s="1210">
        <v>148244069.19885981</v>
      </c>
    </row>
    <row r="10674" spans="2:6" ht="13.15" customHeight="1" x14ac:dyDescent="0.3">
      <c r="B10674" s="1172" t="s">
        <v>11399</v>
      </c>
      <c r="C10674" s="1207">
        <v>279498683.17413753</v>
      </c>
      <c r="D10674" s="1208">
        <v>10212390.829245925</v>
      </c>
      <c r="E10674" s="1207">
        <v>106027513.7478673</v>
      </c>
      <c r="F10674" s="1211">
        <v>395738587.75125074</v>
      </c>
    </row>
    <row r="10675" spans="2:6" ht="13.15" customHeight="1" x14ac:dyDescent="0.3">
      <c r="B10675" s="1173" t="s">
        <v>11400</v>
      </c>
      <c r="C10675" s="1206">
        <v>104579254.58425853</v>
      </c>
      <c r="D10675" s="1206">
        <v>3396925.3211579765</v>
      </c>
      <c r="E10675" s="1206">
        <v>49696447.515257671</v>
      </c>
      <c r="F10675" s="1210">
        <v>157672627.42067418</v>
      </c>
    </row>
    <row r="10676" spans="2:6" ht="13.15" customHeight="1" x14ac:dyDescent="0.3">
      <c r="B10676" s="1172" t="s">
        <v>11401</v>
      </c>
      <c r="C10676" s="1207">
        <v>8868762.9638868775</v>
      </c>
      <c r="D10676" s="1208">
        <v>291350.37821831921</v>
      </c>
      <c r="E10676" s="1207">
        <v>3134150.2514025937</v>
      </c>
      <c r="F10676" s="1211">
        <v>12294263.593507791</v>
      </c>
    </row>
    <row r="10677" spans="2:6" ht="13.15" customHeight="1" x14ac:dyDescent="0.3">
      <c r="B10677" s="1173" t="s">
        <v>11402</v>
      </c>
      <c r="C10677" s="1206">
        <v>29516801.898576606</v>
      </c>
      <c r="D10677" s="1206">
        <v>1039835.4664647541</v>
      </c>
      <c r="E10677" s="1206">
        <v>7684223.8239524011</v>
      </c>
      <c r="F10677" s="1210">
        <v>38240861.188993759</v>
      </c>
    </row>
    <row r="10678" spans="2:6" ht="13.15" customHeight="1" x14ac:dyDescent="0.3">
      <c r="B10678" s="1172" t="s">
        <v>11403</v>
      </c>
      <c r="C10678" s="1207">
        <v>80069010.221082017</v>
      </c>
      <c r="D10678" s="1208">
        <v>2002879.056290339</v>
      </c>
      <c r="E10678" s="1207">
        <v>31859897.622777719</v>
      </c>
      <c r="F10678" s="1211">
        <v>113931786.90015008</v>
      </c>
    </row>
    <row r="10679" spans="2:6" ht="13.15" customHeight="1" x14ac:dyDescent="0.3">
      <c r="B10679" s="1173" t="s">
        <v>11404</v>
      </c>
      <c r="C10679" s="1206">
        <v>232633497.87310681</v>
      </c>
      <c r="D10679" s="1206">
        <v>5782356.5428204648</v>
      </c>
      <c r="E10679" s="1206">
        <v>106929404.75391363</v>
      </c>
      <c r="F10679" s="1210">
        <v>345345259.16984087</v>
      </c>
    </row>
    <row r="10680" spans="2:6" ht="13.15" customHeight="1" x14ac:dyDescent="0.3">
      <c r="B10680" s="1172" t="s">
        <v>11405</v>
      </c>
      <c r="C10680" s="1207">
        <v>211663904.32538989</v>
      </c>
      <c r="D10680" s="1208">
        <v>5969403.9359463295</v>
      </c>
      <c r="E10680" s="1207">
        <v>39116623.188196793</v>
      </c>
      <c r="F10680" s="1211">
        <v>256749931.44953299</v>
      </c>
    </row>
    <row r="10681" spans="2:6" ht="13.15" customHeight="1" x14ac:dyDescent="0.3">
      <c r="B10681" s="1173" t="s">
        <v>11406</v>
      </c>
      <c r="C10681" s="1206">
        <v>118519978.33604656</v>
      </c>
      <c r="D10681" s="1206">
        <v>3427461.9479322094</v>
      </c>
      <c r="E10681" s="1206">
        <v>14920379.213146724</v>
      </c>
      <c r="F10681" s="1210">
        <v>136867819.49712551</v>
      </c>
    </row>
    <row r="10682" spans="2:6" ht="13.15" customHeight="1" x14ac:dyDescent="0.3">
      <c r="B10682" s="1172" t="s">
        <v>11407</v>
      </c>
      <c r="C10682" s="1207">
        <v>257496018.62762529</v>
      </c>
      <c r="D10682" s="1208">
        <v>6941383.3589523928</v>
      </c>
      <c r="E10682" s="1207">
        <v>116058960.86429153</v>
      </c>
      <c r="F10682" s="1211">
        <v>380496362.85086924</v>
      </c>
    </row>
    <row r="10683" spans="2:6" ht="13.15" customHeight="1" x14ac:dyDescent="0.3">
      <c r="B10683" s="1173" t="s">
        <v>11408</v>
      </c>
      <c r="C10683" s="1206">
        <v>61493940.345831126</v>
      </c>
      <c r="D10683" s="1206">
        <v>1972469.0791202364</v>
      </c>
      <c r="E10683" s="1206">
        <v>14226539.292924369</v>
      </c>
      <c r="F10683" s="1210">
        <v>77692948.717875734</v>
      </c>
    </row>
    <row r="10684" spans="2:6" ht="13.15" customHeight="1" x14ac:dyDescent="0.3">
      <c r="B10684" s="1172" t="s">
        <v>11409</v>
      </c>
      <c r="C10684" s="1207">
        <v>37357818.971909121</v>
      </c>
      <c r="D10684" s="1208">
        <v>1567274.7789647935</v>
      </c>
      <c r="E10684" s="1207">
        <v>13909857.652561009</v>
      </c>
      <c r="F10684" s="1211">
        <v>52834951.403434925</v>
      </c>
    </row>
    <row r="10685" spans="2:6" ht="13.15" customHeight="1" x14ac:dyDescent="0.3">
      <c r="B10685" s="1173" t="s">
        <v>11410</v>
      </c>
      <c r="C10685" s="1206">
        <v>497226383.83266431</v>
      </c>
      <c r="D10685" s="1206">
        <v>33372761.720470916</v>
      </c>
      <c r="E10685" s="1206">
        <v>251715286.61026725</v>
      </c>
      <c r="F10685" s="1210">
        <v>782314432.16340244</v>
      </c>
    </row>
    <row r="10686" spans="2:6" ht="13.15" customHeight="1" x14ac:dyDescent="0.3">
      <c r="B10686" s="1172" t="s">
        <v>11411</v>
      </c>
      <c r="C10686" s="1207">
        <v>189361258.68128908</v>
      </c>
      <c r="D10686" s="1208">
        <v>8655782.7613847479</v>
      </c>
      <c r="E10686" s="1207">
        <v>51132100.552843355</v>
      </c>
      <c r="F10686" s="1211">
        <v>249149141.99551719</v>
      </c>
    </row>
    <row r="10687" spans="2:6" ht="13.15" customHeight="1" x14ac:dyDescent="0.3">
      <c r="B10687" s="1173" t="s">
        <v>11412</v>
      </c>
      <c r="C10687" s="1206">
        <v>225030745.25825945</v>
      </c>
      <c r="D10687" s="1206">
        <v>10856643.293291079</v>
      </c>
      <c r="E10687" s="1206">
        <v>69382086.648740798</v>
      </c>
      <c r="F10687" s="1210">
        <v>305269475.20029134</v>
      </c>
    </row>
    <row r="10688" spans="2:6" ht="13.15" customHeight="1" x14ac:dyDescent="0.3">
      <c r="B10688" s="1172" t="s">
        <v>11413</v>
      </c>
      <c r="C10688" s="1207">
        <v>93278555.6489802</v>
      </c>
      <c r="D10688" s="1208">
        <v>7625389.7265170151</v>
      </c>
      <c r="E10688" s="1207">
        <v>51367993.810022302</v>
      </c>
      <c r="F10688" s="1211">
        <v>152271939.18551952</v>
      </c>
    </row>
    <row r="10689" spans="2:6" ht="13.15" customHeight="1" x14ac:dyDescent="0.3">
      <c r="B10689" s="1173" t="s">
        <v>11414</v>
      </c>
      <c r="C10689" s="1206">
        <v>211282954.27428776</v>
      </c>
      <c r="D10689" s="1206">
        <v>10226927.389364721</v>
      </c>
      <c r="E10689" s="1206">
        <v>125411184.89257848</v>
      </c>
      <c r="F10689" s="1210">
        <v>346921066.55623096</v>
      </c>
    </row>
    <row r="10690" spans="2:6" ht="13.15" customHeight="1" x14ac:dyDescent="0.3">
      <c r="B10690" s="1172" t="s">
        <v>11415</v>
      </c>
      <c r="C10690" s="1207">
        <v>202321343.26927185</v>
      </c>
      <c r="D10690" s="1208">
        <v>6345778.4150724467</v>
      </c>
      <c r="E10690" s="1207">
        <v>84004290.453880996</v>
      </c>
      <c r="F10690" s="1211">
        <v>292671412.13822532</v>
      </c>
    </row>
    <row r="10691" spans="2:6" ht="13.15" customHeight="1" x14ac:dyDescent="0.3">
      <c r="B10691" s="1173" t="s">
        <v>11416</v>
      </c>
      <c r="C10691" s="1206">
        <v>110255273.8044451</v>
      </c>
      <c r="D10691" s="1206">
        <v>4744167.5212094365</v>
      </c>
      <c r="E10691" s="1206">
        <v>35422637.366037026</v>
      </c>
      <c r="F10691" s="1210">
        <v>150422078.69169158</v>
      </c>
    </row>
    <row r="10692" spans="2:6" ht="13.15" customHeight="1" x14ac:dyDescent="0.3">
      <c r="B10692" s="1172" t="s">
        <v>11417</v>
      </c>
      <c r="C10692" s="1207">
        <v>74060786.171385869</v>
      </c>
      <c r="D10692" s="1208">
        <v>2631511.4024924608</v>
      </c>
      <c r="E10692" s="1207">
        <v>26522269.198811997</v>
      </c>
      <c r="F10692" s="1211">
        <v>103214566.77269033</v>
      </c>
    </row>
    <row r="10693" spans="2:6" ht="13.15" customHeight="1" x14ac:dyDescent="0.3">
      <c r="B10693" s="1173" t="s">
        <v>11418</v>
      </c>
      <c r="C10693" s="1206">
        <v>57145921.19626122</v>
      </c>
      <c r="D10693" s="1206">
        <v>2804134.8129254272</v>
      </c>
      <c r="E10693" s="1206">
        <v>17117826.969556395</v>
      </c>
      <c r="F10693" s="1210">
        <v>77067882.978743047</v>
      </c>
    </row>
    <row r="10694" spans="2:6" ht="13.15" customHeight="1" x14ac:dyDescent="0.3">
      <c r="B10694" s="1172" t="s">
        <v>11419</v>
      </c>
      <c r="C10694" s="1207">
        <v>888023106.23786616</v>
      </c>
      <c r="D10694" s="1208">
        <v>26005160.227077022</v>
      </c>
      <c r="E10694" s="1207">
        <v>1174281963.8949311</v>
      </c>
      <c r="F10694" s="1211">
        <v>2088310230.3598742</v>
      </c>
    </row>
    <row r="10695" spans="2:6" ht="13.15" customHeight="1" x14ac:dyDescent="0.3">
      <c r="B10695" s="1173" t="s">
        <v>11420</v>
      </c>
      <c r="C10695" s="1206">
        <v>692780743.39848542</v>
      </c>
      <c r="D10695" s="1206">
        <v>14352439.73874205</v>
      </c>
      <c r="E10695" s="1206">
        <v>277446707.74673218</v>
      </c>
      <c r="F10695" s="1210">
        <v>984579890.88395953</v>
      </c>
    </row>
    <row r="10696" spans="2:6" ht="13.15" customHeight="1" x14ac:dyDescent="0.3">
      <c r="B10696" s="1172" t="s">
        <v>11421</v>
      </c>
      <c r="C10696" s="1207">
        <v>65659267.320356317</v>
      </c>
      <c r="D10696" s="1208">
        <v>4345727.8666077415</v>
      </c>
      <c r="E10696" s="1207">
        <v>31430160.613486473</v>
      </c>
      <c r="F10696" s="1211">
        <v>101435155.80045053</v>
      </c>
    </row>
    <row r="10697" spans="2:6" ht="13.15" customHeight="1" x14ac:dyDescent="0.3">
      <c r="B10697" s="1173" t="s">
        <v>11422</v>
      </c>
      <c r="C10697" s="1206">
        <v>183588568.26533899</v>
      </c>
      <c r="D10697" s="1206">
        <v>4850201.384225036</v>
      </c>
      <c r="E10697" s="1206">
        <v>346891658.19725102</v>
      </c>
      <c r="F10697" s="1210">
        <v>535330427.84681505</v>
      </c>
    </row>
    <row r="10698" spans="2:6" ht="13.15" customHeight="1" x14ac:dyDescent="0.3">
      <c r="B10698" s="1172" t="s">
        <v>11423</v>
      </c>
      <c r="C10698" s="1207">
        <v>3795050761.5393372</v>
      </c>
      <c r="D10698" s="1208">
        <v>79537991.861224011</v>
      </c>
      <c r="E10698" s="1207">
        <v>1625361148.6283119</v>
      </c>
      <c r="F10698" s="1211">
        <v>5499949902.0288734</v>
      </c>
    </row>
    <row r="10699" spans="2:6" ht="13.15" customHeight="1" x14ac:dyDescent="0.3">
      <c r="B10699" s="1173" t="s">
        <v>11424</v>
      </c>
      <c r="C10699" s="1206">
        <v>486776473.34484762</v>
      </c>
      <c r="D10699" s="1206">
        <v>8704571.003332343</v>
      </c>
      <c r="E10699" s="1206">
        <v>277590499.96247399</v>
      </c>
      <c r="F10699" s="1210">
        <v>773071544.31065392</v>
      </c>
    </row>
    <row r="10700" spans="2:6" ht="13.15" customHeight="1" x14ac:dyDescent="0.3">
      <c r="B10700" s="1172" t="s">
        <v>11425</v>
      </c>
      <c r="C10700" s="1207">
        <v>274883725.90632224</v>
      </c>
      <c r="D10700" s="1208">
        <v>6694782.5075276503</v>
      </c>
      <c r="E10700" s="1207">
        <v>337100552.38674164</v>
      </c>
      <c r="F10700" s="1211">
        <v>618679060.80059147</v>
      </c>
    </row>
    <row r="10701" spans="2:6" ht="13.15" customHeight="1" x14ac:dyDescent="0.3">
      <c r="B10701" s="1173" t="s">
        <v>11426</v>
      </c>
      <c r="C10701" s="1206">
        <v>86629680.115494967</v>
      </c>
      <c r="D10701" s="1206">
        <v>2785855.0533955982</v>
      </c>
      <c r="E10701" s="1206">
        <v>109005719.05771175</v>
      </c>
      <c r="F10701" s="1210">
        <v>198421254.22660232</v>
      </c>
    </row>
    <row r="10702" spans="2:6" ht="13.15" customHeight="1" x14ac:dyDescent="0.3">
      <c r="B10702" s="1172" t="s">
        <v>11427</v>
      </c>
      <c r="C10702" s="1207">
        <v>139169519.22434276</v>
      </c>
      <c r="D10702" s="1208">
        <v>6198498.9976442726</v>
      </c>
      <c r="E10702" s="1207">
        <v>213551244.64237514</v>
      </c>
      <c r="F10702" s="1211">
        <v>358919262.86436218</v>
      </c>
    </row>
    <row r="10703" spans="2:6" ht="13.15" customHeight="1" x14ac:dyDescent="0.3">
      <c r="B10703" s="1173" t="s">
        <v>11428</v>
      </c>
      <c r="C10703" s="1206">
        <v>105594165.59853923</v>
      </c>
      <c r="D10703" s="1206">
        <v>162449.22556763262</v>
      </c>
      <c r="E10703" s="1206">
        <v>214173554.21017766</v>
      </c>
      <c r="F10703" s="1210">
        <v>319930169.03428453</v>
      </c>
    </row>
    <row r="10704" spans="2:6" ht="13.15" customHeight="1" x14ac:dyDescent="0.3">
      <c r="B10704" s="1172" t="s">
        <v>11429</v>
      </c>
      <c r="C10704" s="1207">
        <v>230365411.38606039</v>
      </c>
      <c r="D10704" s="1208">
        <v>6391695.9326596959</v>
      </c>
      <c r="E10704" s="1207">
        <v>39009565.199160919</v>
      </c>
      <c r="F10704" s="1211">
        <v>275766672.51788098</v>
      </c>
    </row>
    <row r="10705" spans="2:6" ht="13.15" customHeight="1" x14ac:dyDescent="0.3">
      <c r="B10705" s="1173" t="s">
        <v>11430</v>
      </c>
      <c r="C10705" s="1206">
        <v>7591609211.4171238</v>
      </c>
      <c r="D10705" s="1206">
        <v>139292668.23671034</v>
      </c>
      <c r="E10705" s="1206">
        <v>1756519863.1035841</v>
      </c>
      <c r="F10705" s="1210">
        <v>9487421742.7574177</v>
      </c>
    </row>
    <row r="10706" spans="2:6" ht="13.15" customHeight="1" x14ac:dyDescent="0.3">
      <c r="B10706" s="1172" t="s">
        <v>11431</v>
      </c>
      <c r="C10706" s="1207">
        <v>1093587986.5909851</v>
      </c>
      <c r="D10706" s="1208">
        <v>18411953.572187956</v>
      </c>
      <c r="E10706" s="1207">
        <v>91966746.303230807</v>
      </c>
      <c r="F10706" s="1211">
        <v>1203966686.4664037</v>
      </c>
    </row>
    <row r="10707" spans="2:6" ht="13.15" customHeight="1" x14ac:dyDescent="0.3">
      <c r="B10707" s="1173" t="s">
        <v>11432</v>
      </c>
      <c r="C10707" s="1206">
        <v>36106008.911512934</v>
      </c>
      <c r="D10707" s="1206">
        <v>5357039.0277861496</v>
      </c>
      <c r="E10707" s="1206">
        <v>47360893.526078478</v>
      </c>
      <c r="F10707" s="1210">
        <v>88823941.465377569</v>
      </c>
    </row>
    <row r="10708" spans="2:6" ht="13.15" customHeight="1" x14ac:dyDescent="0.3">
      <c r="B10708" s="1172" t="s">
        <v>11433</v>
      </c>
      <c r="C10708" s="1207">
        <v>4810427927.602951</v>
      </c>
      <c r="D10708" s="1208">
        <v>110890143.58082584</v>
      </c>
      <c r="E10708" s="1207">
        <v>1045050952.2263236</v>
      </c>
      <c r="F10708" s="1211">
        <v>5966369023.4101009</v>
      </c>
    </row>
    <row r="10709" spans="2:6" ht="13.15" customHeight="1" x14ac:dyDescent="0.3">
      <c r="B10709" s="1173" t="s">
        <v>11434</v>
      </c>
      <c r="C10709" s="1206">
        <v>4497506680.4471626</v>
      </c>
      <c r="D10709" s="1206">
        <v>69261361.538326293</v>
      </c>
      <c r="E10709" s="1206">
        <v>654563212.72584069</v>
      </c>
      <c r="F10709" s="1210">
        <v>5221331254.7113295</v>
      </c>
    </row>
    <row r="10710" spans="2:6" ht="13.15" customHeight="1" x14ac:dyDescent="0.3">
      <c r="B10710" s="1172" t="s">
        <v>11435</v>
      </c>
      <c r="C10710" s="1207">
        <v>2541960353.964211</v>
      </c>
      <c r="D10710" s="1208">
        <v>81745789.97700119</v>
      </c>
      <c r="E10710" s="1207">
        <v>2223388714.3359966</v>
      </c>
      <c r="F10710" s="1211">
        <v>4847094858.2772083</v>
      </c>
    </row>
    <row r="10711" spans="2:6" ht="13.15" customHeight="1" x14ac:dyDescent="0.3">
      <c r="B10711" s="1173" t="s">
        <v>11436</v>
      </c>
      <c r="C10711" s="1206">
        <v>2799461697.7000756</v>
      </c>
      <c r="D10711" s="1206">
        <v>60696119.17171827</v>
      </c>
      <c r="E10711" s="1206">
        <v>1216279220.7523336</v>
      </c>
      <c r="F10711" s="1210">
        <v>4076437037.6241274</v>
      </c>
    </row>
    <row r="10712" spans="2:6" ht="13.15" customHeight="1" x14ac:dyDescent="0.3">
      <c r="B10712" s="1172" t="s">
        <v>11437</v>
      </c>
      <c r="C10712" s="1207">
        <v>2776022619.340807</v>
      </c>
      <c r="D10712" s="1208">
        <v>50625744.765239887</v>
      </c>
      <c r="E10712" s="1207">
        <v>731939454.50597739</v>
      </c>
      <c r="F10712" s="1211">
        <v>3558587818.6120243</v>
      </c>
    </row>
    <row r="10713" spans="2:6" ht="13.15" customHeight="1" x14ac:dyDescent="0.3">
      <c r="B10713" s="1173" t="s">
        <v>11438</v>
      </c>
      <c r="C10713" s="1206">
        <v>3057188334.4769182</v>
      </c>
      <c r="D10713" s="1206">
        <v>82580396.796057805</v>
      </c>
      <c r="E10713" s="1206">
        <v>1397414711.5599043</v>
      </c>
      <c r="F10713" s="1210">
        <v>4537183442.83288</v>
      </c>
    </row>
    <row r="10714" spans="2:6" ht="13.15" customHeight="1" x14ac:dyDescent="0.3">
      <c r="B10714" s="1172" t="s">
        <v>11439</v>
      </c>
      <c r="C10714" s="1207">
        <v>2801415739.3421278</v>
      </c>
      <c r="D10714" s="1208">
        <v>73546719.760297477</v>
      </c>
      <c r="E10714" s="1207">
        <v>1110235329.8973508</v>
      </c>
      <c r="F10714" s="1211">
        <v>3985197788.9997759</v>
      </c>
    </row>
    <row r="10715" spans="2:6" ht="13.15" customHeight="1" x14ac:dyDescent="0.3">
      <c r="B10715" s="1173" t="s">
        <v>11440</v>
      </c>
      <c r="C10715" s="1206">
        <v>5943094698.9164143</v>
      </c>
      <c r="D10715" s="1206">
        <v>131721568.97383176</v>
      </c>
      <c r="E10715" s="1206">
        <v>3380258637.4285583</v>
      </c>
      <c r="F10715" s="1210">
        <v>9455074905.3188057</v>
      </c>
    </row>
    <row r="10716" spans="2:6" ht="13.15" customHeight="1" x14ac:dyDescent="0.3">
      <c r="B10716" s="1172" t="s">
        <v>11441</v>
      </c>
      <c r="C10716" s="1207">
        <v>6676047.2396391993</v>
      </c>
      <c r="D10716" s="1208">
        <v>15384197.774898795</v>
      </c>
      <c r="E10716" s="1207">
        <v>814673162.45974374</v>
      </c>
      <c r="F10716" s="1211">
        <v>836733407.47428179</v>
      </c>
    </row>
    <row r="10717" spans="2:6" ht="13.15" customHeight="1" x14ac:dyDescent="0.3">
      <c r="B10717" s="1173" t="s">
        <v>11442</v>
      </c>
      <c r="C10717" s="1206">
        <v>290943569.65563971</v>
      </c>
      <c r="D10717" s="1206">
        <v>5678011.3411932988</v>
      </c>
      <c r="E10717" s="1206">
        <v>35996231.943354361</v>
      </c>
      <c r="F10717" s="1210">
        <v>332617812.94018739</v>
      </c>
    </row>
    <row r="10718" spans="2:6" ht="13.15" customHeight="1" x14ac:dyDescent="0.3">
      <c r="B10718" s="1172" t="s">
        <v>11443</v>
      </c>
      <c r="C10718" s="1207">
        <v>1364461223.2854886</v>
      </c>
      <c r="D10718" s="1208">
        <v>19163998.921528339</v>
      </c>
      <c r="E10718" s="1207">
        <v>1526523760.9572396</v>
      </c>
      <c r="F10718" s="1211">
        <v>2910148983.1642566</v>
      </c>
    </row>
    <row r="10719" spans="2:6" ht="13.15" customHeight="1" x14ac:dyDescent="0.3">
      <c r="B10719" s="1173" t="s">
        <v>11444</v>
      </c>
      <c r="C10719" s="1206">
        <v>1092569115.8808331</v>
      </c>
      <c r="D10719" s="1206">
        <v>10321942.736820765</v>
      </c>
      <c r="E10719" s="1206">
        <v>287296613.21373326</v>
      </c>
      <c r="F10719" s="1210">
        <v>1390187671.831387</v>
      </c>
    </row>
    <row r="10720" spans="2:6" ht="13.15" customHeight="1" x14ac:dyDescent="0.3">
      <c r="B10720" s="1172" t="s">
        <v>11445</v>
      </c>
      <c r="C10720" s="1207">
        <v>1817769391.3343053</v>
      </c>
      <c r="D10720" s="1208">
        <v>30920853.528816868</v>
      </c>
      <c r="E10720" s="1207">
        <v>614194204.46205783</v>
      </c>
      <c r="F10720" s="1211">
        <v>2462884449.3251801</v>
      </c>
    </row>
    <row r="10721" spans="2:6" ht="13.15" customHeight="1" x14ac:dyDescent="0.3">
      <c r="B10721" s="1173" t="s">
        <v>11446</v>
      </c>
      <c r="C10721" s="1206">
        <v>1522868583.5492575</v>
      </c>
      <c r="D10721" s="1206">
        <v>19510357.444474999</v>
      </c>
      <c r="E10721" s="1206">
        <v>388898468.90659881</v>
      </c>
      <c r="F10721" s="1210">
        <v>1931277409.9003313</v>
      </c>
    </row>
    <row r="10722" spans="2:6" ht="13.15" customHeight="1" x14ac:dyDescent="0.3">
      <c r="B10722" s="1172" t="s">
        <v>11447</v>
      </c>
      <c r="C10722" s="1207">
        <v>2011954242.2934747</v>
      </c>
      <c r="D10722" s="1208">
        <v>23351034.834157731</v>
      </c>
      <c r="E10722" s="1207">
        <v>196284843.1922043</v>
      </c>
      <c r="F10722" s="1211">
        <v>2231590120.3198366</v>
      </c>
    </row>
    <row r="10723" spans="2:6" ht="13.15" customHeight="1" x14ac:dyDescent="0.3">
      <c r="B10723" s="1173" t="s">
        <v>11448</v>
      </c>
      <c r="C10723" s="1206">
        <v>4776127403.4676838</v>
      </c>
      <c r="D10723" s="1206">
        <v>39140131.393468939</v>
      </c>
      <c r="E10723" s="1206">
        <v>735097482.4871738</v>
      </c>
      <c r="F10723" s="1210">
        <v>5550365017.3483267</v>
      </c>
    </row>
    <row r="10724" spans="2:6" ht="13.15" customHeight="1" x14ac:dyDescent="0.3">
      <c r="B10724" s="1172" t="s">
        <v>11449</v>
      </c>
      <c r="C10724" s="1207">
        <v>2315312004.6717553</v>
      </c>
      <c r="D10724" s="1208">
        <v>29180364.307933223</v>
      </c>
      <c r="E10724" s="1207">
        <v>315983609.9263106</v>
      </c>
      <c r="F10724" s="1211">
        <v>2660475978.9059992</v>
      </c>
    </row>
    <row r="10725" spans="2:6" ht="13.15" customHeight="1" x14ac:dyDescent="0.3">
      <c r="B10725" s="1173" t="s">
        <v>11450</v>
      </c>
      <c r="C10725" s="1206">
        <v>3866404208.0643969</v>
      </c>
      <c r="D10725" s="1206">
        <v>86984017.603932589</v>
      </c>
      <c r="E10725" s="1206">
        <v>4957972178.3783159</v>
      </c>
      <c r="F10725" s="1210">
        <v>8911360404.0466461</v>
      </c>
    </row>
    <row r="10726" spans="2:6" ht="13.15" customHeight="1" x14ac:dyDescent="0.3">
      <c r="B10726" s="1172" t="s">
        <v>11451</v>
      </c>
      <c r="C10726" s="1207">
        <v>2584545927.2753859</v>
      </c>
      <c r="D10726" s="1208">
        <v>69523118.12571232</v>
      </c>
      <c r="E10726" s="1207">
        <v>978743516.57051539</v>
      </c>
      <c r="F10726" s="1211">
        <v>3632812561.9716139</v>
      </c>
    </row>
    <row r="10727" spans="2:6" ht="13.15" customHeight="1" x14ac:dyDescent="0.3">
      <c r="B10727" s="1173" t="s">
        <v>11452</v>
      </c>
      <c r="C10727" s="1206">
        <v>2241739353.4224806</v>
      </c>
      <c r="D10727" s="1206">
        <v>27995937.210083555</v>
      </c>
      <c r="E10727" s="1206">
        <v>161292028.9331246</v>
      </c>
      <c r="F10727" s="1210">
        <v>2431027319.5656886</v>
      </c>
    </row>
    <row r="10728" spans="2:6" ht="13.15" customHeight="1" x14ac:dyDescent="0.3">
      <c r="B10728" s="1172" t="s">
        <v>11453</v>
      </c>
      <c r="C10728" s="1207">
        <v>1774308588.6942525</v>
      </c>
      <c r="D10728" s="1208">
        <v>25517671.828591745</v>
      </c>
      <c r="E10728" s="1207">
        <v>719699400.59791017</v>
      </c>
      <c r="F10728" s="1211">
        <v>2519525661.1207542</v>
      </c>
    </row>
    <row r="10729" spans="2:6" ht="13.15" customHeight="1" x14ac:dyDescent="0.3">
      <c r="B10729" s="1173" t="s">
        <v>11454</v>
      </c>
      <c r="C10729" s="1206">
        <v>2694021687.1580586</v>
      </c>
      <c r="D10729" s="1206">
        <v>89220945.128660291</v>
      </c>
      <c r="E10729" s="1206">
        <v>1789047392.9072089</v>
      </c>
      <c r="F10729" s="1210">
        <v>4572290025.1939278</v>
      </c>
    </row>
    <row r="10730" spans="2:6" ht="13.15" customHeight="1" x14ac:dyDescent="0.3">
      <c r="B10730" s="1172" t="s">
        <v>11455</v>
      </c>
      <c r="C10730" s="1207">
        <v>2766339114.8160133</v>
      </c>
      <c r="D10730" s="1208">
        <v>40941961.239287682</v>
      </c>
      <c r="E10730" s="1207">
        <v>315635394.06706774</v>
      </c>
      <c r="F10730" s="1211">
        <v>3122916470.1223688</v>
      </c>
    </row>
    <row r="10731" spans="2:6" ht="13.15" customHeight="1" x14ac:dyDescent="0.3">
      <c r="B10731" s="1173" t="s">
        <v>11456</v>
      </c>
      <c r="C10731" s="1206">
        <v>4345189742.0577335</v>
      </c>
      <c r="D10731" s="1206">
        <v>63786932.399687357</v>
      </c>
      <c r="E10731" s="1206">
        <v>461757437.54632944</v>
      </c>
      <c r="F10731" s="1210">
        <v>4870734112.0037508</v>
      </c>
    </row>
    <row r="10732" spans="2:6" ht="13.15" customHeight="1" x14ac:dyDescent="0.3">
      <c r="B10732" s="1172" t="s">
        <v>11457</v>
      </c>
      <c r="C10732" s="1207">
        <v>911060480.27801764</v>
      </c>
      <c r="D10732" s="1208">
        <v>11758698.062637622</v>
      </c>
      <c r="E10732" s="1207">
        <v>223241234.95652348</v>
      </c>
      <c r="F10732" s="1211">
        <v>1146060413.2971787</v>
      </c>
    </row>
    <row r="10733" spans="2:6" ht="13.15" customHeight="1" x14ac:dyDescent="0.3">
      <c r="B10733" s="1173" t="s">
        <v>11458</v>
      </c>
      <c r="C10733" s="1206">
        <v>386886454.46130741</v>
      </c>
      <c r="D10733" s="1206">
        <v>7489368.0516784154</v>
      </c>
      <c r="E10733" s="1206">
        <v>44638299.435683534</v>
      </c>
      <c r="F10733" s="1210">
        <v>439014121.94866937</v>
      </c>
    </row>
    <row r="10734" spans="2:6" ht="13.15" customHeight="1" x14ac:dyDescent="0.3">
      <c r="B10734" s="1172" t="s">
        <v>11459</v>
      </c>
      <c r="C10734" s="1207">
        <v>91188655.476159051</v>
      </c>
      <c r="D10734" s="1208">
        <v>2440467.5107472953</v>
      </c>
      <c r="E10734" s="1207">
        <v>19550463.566872369</v>
      </c>
      <c r="F10734" s="1211">
        <v>113179586.55377872</v>
      </c>
    </row>
    <row r="10735" spans="2:6" ht="13.15" customHeight="1" x14ac:dyDescent="0.3">
      <c r="B10735" s="1173" t="s">
        <v>11460</v>
      </c>
      <c r="C10735" s="1206">
        <v>1136705.7976438079</v>
      </c>
      <c r="D10735" s="1206">
        <v>10554.133677730846</v>
      </c>
      <c r="E10735" s="1206">
        <v>185.21887073925981</v>
      </c>
      <c r="F10735" s="1210">
        <v>1147445.150192278</v>
      </c>
    </row>
    <row r="10736" spans="2:6" ht="13.15" customHeight="1" x14ac:dyDescent="0.3">
      <c r="B10736" s="1172" t="s">
        <v>11461</v>
      </c>
      <c r="C10736" s="1207">
        <v>2268359.5695203105</v>
      </c>
      <c r="D10736" s="1208">
        <v>6051.0366418990188</v>
      </c>
      <c r="E10736" s="1207">
        <v>555.65661221777941</v>
      </c>
      <c r="F10736" s="1211">
        <v>2274966.2627744274</v>
      </c>
    </row>
    <row r="10737" spans="2:6" ht="13.15" customHeight="1" x14ac:dyDescent="0.3">
      <c r="B10737" s="1173" t="s">
        <v>12648</v>
      </c>
      <c r="C10737" s="1206">
        <v>0</v>
      </c>
      <c r="D10737" s="1206">
        <v>0</v>
      </c>
      <c r="E10737" s="1206">
        <v>10193582.290758742</v>
      </c>
      <c r="F10737" s="1210">
        <v>10193582.290758742</v>
      </c>
    </row>
    <row r="10738" spans="2:6" ht="13.15" customHeight="1" x14ac:dyDescent="0.3">
      <c r="B10738" s="1172" t="s">
        <v>11462</v>
      </c>
      <c r="C10738" s="1207">
        <v>1530627.2662567073</v>
      </c>
      <c r="D10738" s="1208">
        <v>122962.69343468281</v>
      </c>
      <c r="E10738" s="1207">
        <v>101152532.30323111</v>
      </c>
      <c r="F10738" s="1211">
        <v>102806122.2629225</v>
      </c>
    </row>
    <row r="10739" spans="2:6" ht="13.15" customHeight="1" x14ac:dyDescent="0.3">
      <c r="B10739" s="1173" t="s">
        <v>11463</v>
      </c>
      <c r="C10739" s="1206">
        <v>936933679.26847148</v>
      </c>
      <c r="D10739" s="1206">
        <v>22671292.336598925</v>
      </c>
      <c r="E10739" s="1206">
        <v>327891428.88403159</v>
      </c>
      <c r="F10739" s="1210">
        <v>1287496400.4891019</v>
      </c>
    </row>
    <row r="10740" spans="2:6" ht="13.15" customHeight="1" x14ac:dyDescent="0.3">
      <c r="B10740" s="1172" t="s">
        <v>11464</v>
      </c>
      <c r="C10740" s="1207">
        <v>31534471.757048976</v>
      </c>
      <c r="D10740" s="1208">
        <v>1198808.8640078548</v>
      </c>
      <c r="E10740" s="1207">
        <v>13318842.036365854</v>
      </c>
      <c r="F10740" s="1211">
        <v>46052122.657422684</v>
      </c>
    </row>
    <row r="10741" spans="2:6" ht="13.15" customHeight="1" x14ac:dyDescent="0.3">
      <c r="B10741" s="1173" t="s">
        <v>11465</v>
      </c>
      <c r="C10741" s="1206">
        <v>30411010.459389731</v>
      </c>
      <c r="D10741" s="1206">
        <v>2100371.1071160971</v>
      </c>
      <c r="E10741" s="1206">
        <v>18109219.429918904</v>
      </c>
      <c r="F10741" s="1210">
        <v>50620600.996424735</v>
      </c>
    </row>
    <row r="10742" spans="2:6" ht="13.15" customHeight="1" x14ac:dyDescent="0.3">
      <c r="B10742" s="1172" t="s">
        <v>11466</v>
      </c>
      <c r="C10742" s="1207">
        <v>17166647.016068205</v>
      </c>
      <c r="D10742" s="1208">
        <v>1088271.90395642</v>
      </c>
      <c r="E10742" s="1207">
        <v>38421370.368786998</v>
      </c>
      <c r="F10742" s="1211">
        <v>56676289.288811624</v>
      </c>
    </row>
    <row r="10743" spans="2:6" ht="13.15" customHeight="1" x14ac:dyDescent="0.3">
      <c r="B10743" s="1173" t="s">
        <v>11467</v>
      </c>
      <c r="C10743" s="1206">
        <v>19401007.817586914</v>
      </c>
      <c r="D10743" s="1206">
        <v>1781847.3527221796</v>
      </c>
      <c r="E10743" s="1206">
        <v>5264381.9809456449</v>
      </c>
      <c r="F10743" s="1210">
        <v>26447237.151254736</v>
      </c>
    </row>
    <row r="10744" spans="2:6" ht="13.15" customHeight="1" x14ac:dyDescent="0.3">
      <c r="B10744" s="1172" t="s">
        <v>11468</v>
      </c>
      <c r="C10744" s="1207">
        <v>37997787.749513522</v>
      </c>
      <c r="D10744" s="1208">
        <v>3186771.4113669991</v>
      </c>
      <c r="E10744" s="1207">
        <v>35177508.806283168</v>
      </c>
      <c r="F10744" s="1211">
        <v>76362067.967163682</v>
      </c>
    </row>
    <row r="10745" spans="2:6" ht="13.15" customHeight="1" x14ac:dyDescent="0.3">
      <c r="B10745" s="1173" t="s">
        <v>11469</v>
      </c>
      <c r="C10745" s="1206">
        <v>24517890.672445979</v>
      </c>
      <c r="D10745" s="1206">
        <v>1775331.9341984612</v>
      </c>
      <c r="E10745" s="1206">
        <v>18076783.691736773</v>
      </c>
      <c r="F10745" s="1210">
        <v>44370006.298381209</v>
      </c>
    </row>
    <row r="10746" spans="2:6" ht="13.15" customHeight="1" x14ac:dyDescent="0.3">
      <c r="B10746" s="1172" t="s">
        <v>11470</v>
      </c>
      <c r="C10746" s="1207">
        <v>63521168.090890281</v>
      </c>
      <c r="D10746" s="1208">
        <v>2299351.7073869151</v>
      </c>
      <c r="E10746" s="1207">
        <v>56668266.084401824</v>
      </c>
      <c r="F10746" s="1211">
        <v>122488785.88267902</v>
      </c>
    </row>
    <row r="10747" spans="2:6" ht="13.15" customHeight="1" x14ac:dyDescent="0.3">
      <c r="B10747" s="1173" t="s">
        <v>11471</v>
      </c>
      <c r="C10747" s="1206">
        <v>36025586.122946896</v>
      </c>
      <c r="D10747" s="1206">
        <v>1561955.4955912174</v>
      </c>
      <c r="E10747" s="1206">
        <v>29214918.737397432</v>
      </c>
      <c r="F10747" s="1210">
        <v>66802460.355935544</v>
      </c>
    </row>
    <row r="10748" spans="2:6" ht="13.15" customHeight="1" x14ac:dyDescent="0.3">
      <c r="B10748" s="1172" t="s">
        <v>11472</v>
      </c>
      <c r="C10748" s="1207">
        <v>25729830.691651549</v>
      </c>
      <c r="D10748" s="1208">
        <v>2774723.9604101512</v>
      </c>
      <c r="E10748" s="1207">
        <v>8227301.5196059756</v>
      </c>
      <c r="F10748" s="1211">
        <v>36731856.17166768</v>
      </c>
    </row>
    <row r="10749" spans="2:6" ht="13.15" customHeight="1" x14ac:dyDescent="0.3">
      <c r="B10749" s="1173" t="s">
        <v>11473</v>
      </c>
      <c r="C10749" s="1206">
        <v>690765258.19980407</v>
      </c>
      <c r="D10749" s="1206">
        <v>12361493.889596656</v>
      </c>
      <c r="E10749" s="1206">
        <v>66453918.708748609</v>
      </c>
      <c r="F10749" s="1210">
        <v>769580670.79814935</v>
      </c>
    </row>
    <row r="10750" spans="2:6" ht="13.15" customHeight="1" x14ac:dyDescent="0.3">
      <c r="B10750" s="1172" t="s">
        <v>11474</v>
      </c>
      <c r="C10750" s="1207">
        <v>72357980.405329883</v>
      </c>
      <c r="D10750" s="1208">
        <v>4551308.3184717018</v>
      </c>
      <c r="E10750" s="1207">
        <v>52193089.709403485</v>
      </c>
      <c r="F10750" s="1211">
        <v>129102378.43320507</v>
      </c>
    </row>
    <row r="10751" spans="2:6" ht="13.15" customHeight="1" x14ac:dyDescent="0.3">
      <c r="B10751" s="1173" t="s">
        <v>11475</v>
      </c>
      <c r="C10751" s="1206">
        <v>68875496.156812757</v>
      </c>
      <c r="D10751" s="1206">
        <v>2777172.5194233833</v>
      </c>
      <c r="E10751" s="1206">
        <v>48131099.229551204</v>
      </c>
      <c r="F10751" s="1210">
        <v>119783767.90578735</v>
      </c>
    </row>
    <row r="10752" spans="2:6" ht="13.15" customHeight="1" x14ac:dyDescent="0.3">
      <c r="B10752" s="1172" t="s">
        <v>11476</v>
      </c>
      <c r="C10752" s="1207">
        <v>15288658.84299998</v>
      </c>
      <c r="D10752" s="1208">
        <v>1194713.8601408952</v>
      </c>
      <c r="E10752" s="1207">
        <v>7724246.6289084964</v>
      </c>
      <c r="F10752" s="1211">
        <v>24207619.33204937</v>
      </c>
    </row>
    <row r="10753" spans="2:6" ht="13.15" customHeight="1" x14ac:dyDescent="0.3">
      <c r="B10753" s="1173" t="s">
        <v>11477</v>
      </c>
      <c r="C10753" s="1206">
        <v>51201325.362985738</v>
      </c>
      <c r="D10753" s="1206">
        <v>3915006.6351304282</v>
      </c>
      <c r="E10753" s="1206">
        <v>128449083.98241441</v>
      </c>
      <c r="F10753" s="1210">
        <v>183565415.98053056</v>
      </c>
    </row>
    <row r="10754" spans="2:6" ht="13.15" customHeight="1" x14ac:dyDescent="0.3">
      <c r="B10754" s="1172" t="s">
        <v>11478</v>
      </c>
      <c r="C10754" s="1207">
        <v>2283448468.5336461</v>
      </c>
      <c r="D10754" s="1208">
        <v>58568588.760604799</v>
      </c>
      <c r="E10754" s="1207">
        <v>372695139.67289245</v>
      </c>
      <c r="F10754" s="1211">
        <v>2714712196.9671435</v>
      </c>
    </row>
    <row r="10755" spans="2:6" ht="13.15" customHeight="1" x14ac:dyDescent="0.3">
      <c r="B10755" s="1173" t="s">
        <v>11479</v>
      </c>
      <c r="C10755" s="1206">
        <v>261274660.81909618</v>
      </c>
      <c r="D10755" s="1206">
        <v>5328191.0624003503</v>
      </c>
      <c r="E10755" s="1206">
        <v>31078591.550487965</v>
      </c>
      <c r="F10755" s="1210">
        <v>297681443.43198448</v>
      </c>
    </row>
    <row r="10756" spans="2:6" ht="13.15" customHeight="1" x14ac:dyDescent="0.3">
      <c r="B10756" s="1172" t="s">
        <v>11480</v>
      </c>
      <c r="C10756" s="1207">
        <v>480085679.65161729</v>
      </c>
      <c r="D10756" s="1208">
        <v>1489934.0873743803</v>
      </c>
      <c r="E10756" s="1207">
        <v>285355901.08968335</v>
      </c>
      <c r="F10756" s="1211">
        <v>766931514.82867503</v>
      </c>
    </row>
    <row r="10757" spans="2:6" ht="13.15" customHeight="1" x14ac:dyDescent="0.3">
      <c r="B10757" s="1173" t="s">
        <v>11481</v>
      </c>
      <c r="C10757" s="1206">
        <v>131558027.97033024</v>
      </c>
      <c r="D10757" s="1206">
        <v>3189585.8470143955</v>
      </c>
      <c r="E10757" s="1206">
        <v>6449061.6459356342</v>
      </c>
      <c r="F10757" s="1210">
        <v>141196675.46328026</v>
      </c>
    </row>
    <row r="10758" spans="2:6" ht="13.15" customHeight="1" x14ac:dyDescent="0.3">
      <c r="B10758" s="1172" t="s">
        <v>11482</v>
      </c>
      <c r="C10758" s="1207">
        <v>84330598.767659917</v>
      </c>
      <c r="D10758" s="1208">
        <v>1504963.1737314707</v>
      </c>
      <c r="E10758" s="1207">
        <v>9815208.1979251709</v>
      </c>
      <c r="F10758" s="1211">
        <v>95650770.139316559</v>
      </c>
    </row>
    <row r="10759" spans="2:6" ht="13.15" customHeight="1" x14ac:dyDescent="0.3">
      <c r="B10759" s="1173" t="s">
        <v>11483</v>
      </c>
      <c r="C10759" s="1206">
        <v>417789422.99744326</v>
      </c>
      <c r="D10759" s="1206">
        <v>13283460.791148515</v>
      </c>
      <c r="E10759" s="1206">
        <v>191577027.85284346</v>
      </c>
      <c r="F10759" s="1210">
        <v>622649911.64143527</v>
      </c>
    </row>
    <row r="10760" spans="2:6" ht="13.15" customHeight="1" x14ac:dyDescent="0.3">
      <c r="B10760" s="1172" t="s">
        <v>11484</v>
      </c>
      <c r="C10760" s="1207">
        <v>266772493.72505727</v>
      </c>
      <c r="D10760" s="1208">
        <v>9391729.5388220455</v>
      </c>
      <c r="E10760" s="1207">
        <v>119395832.48483419</v>
      </c>
      <c r="F10760" s="1211">
        <v>395560055.74871349</v>
      </c>
    </row>
    <row r="10761" spans="2:6" ht="13.15" customHeight="1" x14ac:dyDescent="0.3">
      <c r="B10761" s="1173" t="s">
        <v>11485</v>
      </c>
      <c r="C10761" s="1206">
        <v>117695132.72360618</v>
      </c>
      <c r="D10761" s="1206">
        <v>2638097.1819073651</v>
      </c>
      <c r="E10761" s="1206">
        <v>14461412.939618381</v>
      </c>
      <c r="F10761" s="1210">
        <v>134794642.84513193</v>
      </c>
    </row>
    <row r="10762" spans="2:6" ht="13.15" customHeight="1" x14ac:dyDescent="0.3">
      <c r="B10762" s="1172" t="s">
        <v>11486</v>
      </c>
      <c r="C10762" s="1207">
        <v>679627452.96021223</v>
      </c>
      <c r="D10762" s="1208">
        <v>17281169.617777642</v>
      </c>
      <c r="E10762" s="1207">
        <v>289543216.08591503</v>
      </c>
      <c r="F10762" s="1211">
        <v>986451838.66390491</v>
      </c>
    </row>
    <row r="10763" spans="2:6" ht="13.15" customHeight="1" x14ac:dyDescent="0.3">
      <c r="B10763" s="1173" t="s">
        <v>11487</v>
      </c>
      <c r="C10763" s="1206">
        <v>62658227.473339699</v>
      </c>
      <c r="D10763" s="1206">
        <v>2960561.1462076348</v>
      </c>
      <c r="E10763" s="1206">
        <v>58824912.004364967</v>
      </c>
      <c r="F10763" s="1210">
        <v>124443700.6239123</v>
      </c>
    </row>
    <row r="10764" spans="2:6" ht="13.15" customHeight="1" x14ac:dyDescent="0.3">
      <c r="B10764" s="1172" t="s">
        <v>11488</v>
      </c>
      <c r="C10764" s="1207">
        <v>11025841.425289506</v>
      </c>
      <c r="D10764" s="1208">
        <v>1520231.487118589</v>
      </c>
      <c r="E10764" s="1207">
        <v>3421486.4595427662</v>
      </c>
      <c r="F10764" s="1211">
        <v>15967559.371950861</v>
      </c>
    </row>
    <row r="10765" spans="2:6" ht="13.15" customHeight="1" x14ac:dyDescent="0.3">
      <c r="B10765" s="1173" t="s">
        <v>11489</v>
      </c>
      <c r="C10765" s="1206">
        <v>30854769.47949091</v>
      </c>
      <c r="D10765" s="1206">
        <v>1231287.4513787921</v>
      </c>
      <c r="E10765" s="1206">
        <v>5070626.6119039794</v>
      </c>
      <c r="F10765" s="1210">
        <v>37156683.542773679</v>
      </c>
    </row>
    <row r="10766" spans="2:6" ht="13.15" customHeight="1" x14ac:dyDescent="0.3">
      <c r="B10766" s="1172" t="s">
        <v>11490</v>
      </c>
      <c r="C10766" s="1207">
        <v>39312952.94385647</v>
      </c>
      <c r="D10766" s="1208">
        <v>252665.96024487642</v>
      </c>
      <c r="E10766" s="1207">
        <v>240167.13572524019</v>
      </c>
      <c r="F10766" s="1211">
        <v>39805786.039826587</v>
      </c>
    </row>
    <row r="10767" spans="2:6" ht="13.15" customHeight="1" x14ac:dyDescent="0.3">
      <c r="B10767" s="1173" t="s">
        <v>11491</v>
      </c>
      <c r="C10767" s="1206">
        <v>340628194.958538</v>
      </c>
      <c r="D10767" s="1206">
        <v>10259490.409805071</v>
      </c>
      <c r="E10767" s="1206">
        <v>75143206.928261191</v>
      </c>
      <c r="F10767" s="1210">
        <v>426030892.29660428</v>
      </c>
    </row>
    <row r="10768" spans="2:6" ht="13.15" customHeight="1" x14ac:dyDescent="0.3">
      <c r="B10768" s="1172" t="s">
        <v>11492</v>
      </c>
      <c r="C10768" s="1207">
        <v>49384780.746546917</v>
      </c>
      <c r="D10768" s="1208">
        <v>1710051.0993571365</v>
      </c>
      <c r="E10768" s="1207">
        <v>6451850.9564015241</v>
      </c>
      <c r="F10768" s="1211">
        <v>57546682.802305579</v>
      </c>
    </row>
    <row r="10769" spans="2:6" ht="13.15" customHeight="1" x14ac:dyDescent="0.3">
      <c r="B10769" s="1173" t="s">
        <v>11493</v>
      </c>
      <c r="C10769" s="1206">
        <v>13836815.870465856</v>
      </c>
      <c r="D10769" s="1206">
        <v>843936.67322783277</v>
      </c>
      <c r="E10769" s="1206">
        <v>1415072.1724479448</v>
      </c>
      <c r="F10769" s="1210">
        <v>16095824.716141634</v>
      </c>
    </row>
    <row r="10770" spans="2:6" ht="13.15" customHeight="1" x14ac:dyDescent="0.3">
      <c r="B10770" s="1172" t="s">
        <v>11494</v>
      </c>
      <c r="C10770" s="1207">
        <v>22995865.504117388</v>
      </c>
      <c r="D10770" s="1208">
        <v>805716.63713620999</v>
      </c>
      <c r="E10770" s="1207">
        <v>2376993.6840363955</v>
      </c>
      <c r="F10770" s="1211">
        <v>26178575.825289994</v>
      </c>
    </row>
    <row r="10771" spans="2:6" ht="13.15" customHeight="1" x14ac:dyDescent="0.3">
      <c r="B10771" s="1173" t="s">
        <v>11495</v>
      </c>
      <c r="C10771" s="1206">
        <v>12022319.372581342</v>
      </c>
      <c r="D10771" s="1206">
        <v>613152.95014145155</v>
      </c>
      <c r="E10771" s="1206">
        <v>719513.57319844456</v>
      </c>
      <c r="F10771" s="1210">
        <v>13354985.89592124</v>
      </c>
    </row>
    <row r="10772" spans="2:6" ht="13.15" customHeight="1" x14ac:dyDescent="0.3">
      <c r="B10772" s="1172" t="s">
        <v>11496</v>
      </c>
      <c r="C10772" s="1207">
        <v>25385610.233289987</v>
      </c>
      <c r="D10772" s="1208">
        <v>2217423.4856912508</v>
      </c>
      <c r="E10772" s="1207">
        <v>9064858.4924736917</v>
      </c>
      <c r="F10772" s="1211">
        <v>36667892.211454928</v>
      </c>
    </row>
    <row r="10773" spans="2:6" ht="13.15" customHeight="1" x14ac:dyDescent="0.3">
      <c r="B10773" s="1173" t="s">
        <v>11497</v>
      </c>
      <c r="C10773" s="1206">
        <v>20812844.207693458</v>
      </c>
      <c r="D10773" s="1206">
        <v>1843933.8031037115</v>
      </c>
      <c r="E10773" s="1206">
        <v>18882322.996384576</v>
      </c>
      <c r="F10773" s="1210">
        <v>41539101.007181749</v>
      </c>
    </row>
    <row r="10774" spans="2:6" ht="13.15" customHeight="1" x14ac:dyDescent="0.3">
      <c r="B10774" s="1172" t="s">
        <v>11498</v>
      </c>
      <c r="C10774" s="1207">
        <v>10044519.555299593</v>
      </c>
      <c r="D10774" s="1208">
        <v>774462.32927188999</v>
      </c>
      <c r="E10774" s="1207">
        <v>4145877.4630040126</v>
      </c>
      <c r="F10774" s="1211">
        <v>14964859.347575497</v>
      </c>
    </row>
    <row r="10775" spans="2:6" ht="13.15" customHeight="1" x14ac:dyDescent="0.3">
      <c r="B10775" s="1173" t="s">
        <v>11499</v>
      </c>
      <c r="C10775" s="1206">
        <v>11273527.229124447</v>
      </c>
      <c r="D10775" s="1206">
        <v>651218.19227246719</v>
      </c>
      <c r="E10775" s="1206">
        <v>2122052.6020597001</v>
      </c>
      <c r="F10775" s="1210">
        <v>14046798.023456614</v>
      </c>
    </row>
    <row r="10776" spans="2:6" ht="13.15" customHeight="1" x14ac:dyDescent="0.3">
      <c r="B10776" s="1172" t="s">
        <v>11500</v>
      </c>
      <c r="C10776" s="1207">
        <v>6803167.1312435716</v>
      </c>
      <c r="D10776" s="1208">
        <v>657480.31158792099</v>
      </c>
      <c r="E10776" s="1207">
        <v>4158040.1688492228</v>
      </c>
      <c r="F10776" s="1211">
        <v>11618687.611680716</v>
      </c>
    </row>
    <row r="10777" spans="2:6" ht="13.15" customHeight="1" x14ac:dyDescent="0.3">
      <c r="B10777" s="1173" t="s">
        <v>11501</v>
      </c>
      <c r="C10777" s="1206">
        <v>19234154.426028866</v>
      </c>
      <c r="D10777" s="1206">
        <v>2016993.4510620239</v>
      </c>
      <c r="E10777" s="1206">
        <v>5320067.4645384764</v>
      </c>
      <c r="F10777" s="1210">
        <v>26571215.341629367</v>
      </c>
    </row>
    <row r="10778" spans="2:6" ht="13.15" customHeight="1" x14ac:dyDescent="0.3">
      <c r="B10778" s="1172" t="s">
        <v>11502</v>
      </c>
      <c r="C10778" s="1207">
        <v>7298538.7389134495</v>
      </c>
      <c r="D10778" s="1208">
        <v>475414.46955794527</v>
      </c>
      <c r="E10778" s="1207">
        <v>1769642.8306664678</v>
      </c>
      <c r="F10778" s="1211">
        <v>9543596.0391378626</v>
      </c>
    </row>
    <row r="10779" spans="2:6" ht="13.15" customHeight="1" x14ac:dyDescent="0.3">
      <c r="B10779" s="1173" t="s">
        <v>11503</v>
      </c>
      <c r="C10779" s="1206">
        <v>14411791.019280035</v>
      </c>
      <c r="D10779" s="1206">
        <v>1255350.8761640179</v>
      </c>
      <c r="E10779" s="1206">
        <v>5075552.7148679355</v>
      </c>
      <c r="F10779" s="1210">
        <v>20742694.610311989</v>
      </c>
    </row>
    <row r="10780" spans="2:6" ht="13.15" customHeight="1" x14ac:dyDescent="0.3">
      <c r="B10780" s="1172" t="s">
        <v>11504</v>
      </c>
      <c r="C10780" s="1207">
        <v>6077586.9980688933</v>
      </c>
      <c r="D10780" s="1208">
        <v>413468.7409587836</v>
      </c>
      <c r="E10780" s="1207">
        <v>597763.03549917112</v>
      </c>
      <c r="F10780" s="1211">
        <v>7088818.7745268485</v>
      </c>
    </row>
    <row r="10781" spans="2:6" ht="13.15" customHeight="1" x14ac:dyDescent="0.3">
      <c r="B10781" s="1173" t="s">
        <v>11505</v>
      </c>
      <c r="C10781" s="1206">
        <v>31252241.020264618</v>
      </c>
      <c r="D10781" s="1206">
        <v>1403601.2738905444</v>
      </c>
      <c r="E10781" s="1206">
        <v>4280222.8839135543</v>
      </c>
      <c r="F10781" s="1210">
        <v>36936065.178068712</v>
      </c>
    </row>
    <row r="10782" spans="2:6" ht="13.15" customHeight="1" x14ac:dyDescent="0.3">
      <c r="B10782" s="1172" t="s">
        <v>11506</v>
      </c>
      <c r="C10782" s="1207">
        <v>30824047.701176226</v>
      </c>
      <c r="D10782" s="1208">
        <v>1276360.6382718212</v>
      </c>
      <c r="E10782" s="1207">
        <v>4039623.5708232555</v>
      </c>
      <c r="F10782" s="1211">
        <v>36140031.910271302</v>
      </c>
    </row>
    <row r="10783" spans="2:6" ht="13.15" customHeight="1" x14ac:dyDescent="0.3">
      <c r="B10783" s="1173" t="s">
        <v>11507</v>
      </c>
      <c r="C10783" s="1206">
        <v>36326659.550430924</v>
      </c>
      <c r="D10783" s="1206">
        <v>1834491.3715067029</v>
      </c>
      <c r="E10783" s="1206">
        <v>17024824.681364119</v>
      </c>
      <c r="F10783" s="1210">
        <v>55185975.603301749</v>
      </c>
    </row>
    <row r="10784" spans="2:6" ht="13.15" customHeight="1" x14ac:dyDescent="0.3">
      <c r="B10784" s="1172" t="s">
        <v>11508</v>
      </c>
      <c r="C10784" s="1207">
        <v>19116865.503485195</v>
      </c>
      <c r="D10784" s="1208">
        <v>997182.69422848476</v>
      </c>
      <c r="E10784" s="1207">
        <v>4641584.900725849</v>
      </c>
      <c r="F10784" s="1211">
        <v>24755633.09843953</v>
      </c>
    </row>
    <row r="10785" spans="2:6" ht="13.15" customHeight="1" x14ac:dyDescent="0.3">
      <c r="B10785" s="1173" t="s">
        <v>11509</v>
      </c>
      <c r="C10785" s="1206">
        <v>995886860.27705848</v>
      </c>
      <c r="D10785" s="1206">
        <v>25141029.978079133</v>
      </c>
      <c r="E10785" s="1206">
        <v>315464578.41176862</v>
      </c>
      <c r="F10785" s="1210">
        <v>1336492468.6669061</v>
      </c>
    </row>
    <row r="10786" spans="2:6" ht="13.15" customHeight="1" x14ac:dyDescent="0.3">
      <c r="B10786" s="1172" t="s">
        <v>11510</v>
      </c>
      <c r="C10786" s="1207">
        <v>288288252.22059107</v>
      </c>
      <c r="D10786" s="1208">
        <v>9562579.8547971528</v>
      </c>
      <c r="E10786" s="1207">
        <v>76556995.435914814</v>
      </c>
      <c r="F10786" s="1211">
        <v>374407827.51130301</v>
      </c>
    </row>
    <row r="10787" spans="2:6" ht="13.15" customHeight="1" x14ac:dyDescent="0.3">
      <c r="B10787" s="1173" t="s">
        <v>11511</v>
      </c>
      <c r="C10787" s="1206">
        <v>2585848803.7584023</v>
      </c>
      <c r="D10787" s="1206">
        <v>49299357.533335648</v>
      </c>
      <c r="E10787" s="1206">
        <v>700220840.78795385</v>
      </c>
      <c r="F10787" s="1210">
        <v>3335369002.0796919</v>
      </c>
    </row>
    <row r="10788" spans="2:6" ht="13.15" customHeight="1" x14ac:dyDescent="0.3">
      <c r="B10788" s="1172" t="s">
        <v>11512</v>
      </c>
      <c r="C10788" s="1207">
        <v>95409008.569176793</v>
      </c>
      <c r="D10788" s="1208">
        <v>4666320.2312024934</v>
      </c>
      <c r="E10788" s="1207">
        <v>31321152.96495318</v>
      </c>
      <c r="F10788" s="1211">
        <v>131396481.76533248</v>
      </c>
    </row>
    <row r="10789" spans="2:6" ht="13.15" customHeight="1" x14ac:dyDescent="0.3">
      <c r="B10789" s="1173" t="s">
        <v>11513</v>
      </c>
      <c r="C10789" s="1206">
        <v>41115433.812889017</v>
      </c>
      <c r="D10789" s="1206">
        <v>618711.46054505615</v>
      </c>
      <c r="E10789" s="1206">
        <v>54037723.794579789</v>
      </c>
      <c r="F10789" s="1210">
        <v>95771869.068013862</v>
      </c>
    </row>
    <row r="10790" spans="2:6" ht="13.15" customHeight="1" x14ac:dyDescent="0.3">
      <c r="B10790" s="1172" t="s">
        <v>11514</v>
      </c>
      <c r="C10790" s="1207">
        <v>68252321.951353759</v>
      </c>
      <c r="D10790" s="1208">
        <v>1926847.0772759647</v>
      </c>
      <c r="E10790" s="1207">
        <v>24326192.245608632</v>
      </c>
      <c r="F10790" s="1211">
        <v>94505361.274238348</v>
      </c>
    </row>
    <row r="10791" spans="2:6" ht="13.15" customHeight="1" x14ac:dyDescent="0.3">
      <c r="B10791" s="1173" t="s">
        <v>11515</v>
      </c>
      <c r="C10791" s="1206">
        <v>7783260.1301008994</v>
      </c>
      <c r="D10791" s="1206">
        <v>647179.47711845569</v>
      </c>
      <c r="E10791" s="1206">
        <v>1708767.5618168314</v>
      </c>
      <c r="F10791" s="1210">
        <v>10139207.169036187</v>
      </c>
    </row>
    <row r="10792" spans="2:6" ht="13.15" customHeight="1" x14ac:dyDescent="0.3">
      <c r="B10792" s="1172" t="s">
        <v>11516</v>
      </c>
      <c r="C10792" s="1207">
        <v>65992018.314813703</v>
      </c>
      <c r="D10792" s="1208">
        <v>4902831.3308313238</v>
      </c>
      <c r="E10792" s="1207">
        <v>36183920.198595263</v>
      </c>
      <c r="F10792" s="1211">
        <v>107078769.84424028</v>
      </c>
    </row>
    <row r="10793" spans="2:6" ht="13.15" customHeight="1" x14ac:dyDescent="0.3">
      <c r="B10793" s="1173" t="s">
        <v>11517</v>
      </c>
      <c r="C10793" s="1206">
        <v>45468778.070700161</v>
      </c>
      <c r="D10793" s="1206">
        <v>2048360.3363522396</v>
      </c>
      <c r="E10793" s="1206">
        <v>19150433.654605672</v>
      </c>
      <c r="F10793" s="1210">
        <v>66667572.061658069</v>
      </c>
    </row>
    <row r="10794" spans="2:6" ht="13.15" customHeight="1" x14ac:dyDescent="0.3">
      <c r="B10794" s="1172" t="s">
        <v>11518</v>
      </c>
      <c r="C10794" s="1207">
        <v>56760192.201865584</v>
      </c>
      <c r="D10794" s="1208">
        <v>2048078.8927874984</v>
      </c>
      <c r="E10794" s="1207">
        <v>23552783.009634942</v>
      </c>
      <c r="F10794" s="1211">
        <v>82361054.104288027</v>
      </c>
    </row>
    <row r="10795" spans="2:6" ht="13.15" customHeight="1" x14ac:dyDescent="0.3">
      <c r="B10795" s="1173" t="s">
        <v>11519</v>
      </c>
      <c r="C10795" s="1206">
        <v>96369439.629912734</v>
      </c>
      <c r="D10795" s="1206">
        <v>3752177.4607503973</v>
      </c>
      <c r="E10795" s="1206">
        <v>42868618.758170262</v>
      </c>
      <c r="F10795" s="1210">
        <v>142990235.84883338</v>
      </c>
    </row>
    <row r="10796" spans="2:6" ht="13.15" customHeight="1" x14ac:dyDescent="0.3">
      <c r="B10796" s="1172" t="s">
        <v>11520</v>
      </c>
      <c r="C10796" s="1207">
        <v>59792636.533381671</v>
      </c>
      <c r="D10796" s="1208">
        <v>4228112.6009031078</v>
      </c>
      <c r="E10796" s="1207">
        <v>88083668.373067379</v>
      </c>
      <c r="F10796" s="1211">
        <v>152104417.50735217</v>
      </c>
    </row>
    <row r="10797" spans="2:6" ht="13.15" customHeight="1" x14ac:dyDescent="0.3">
      <c r="B10797" s="1173" t="s">
        <v>11521</v>
      </c>
      <c r="C10797" s="1206">
        <v>11936571.475774096</v>
      </c>
      <c r="D10797" s="1206">
        <v>275870.98215764732</v>
      </c>
      <c r="E10797" s="1206">
        <v>3315170.8277384313</v>
      </c>
      <c r="F10797" s="1210">
        <v>15527613.285670176</v>
      </c>
    </row>
    <row r="10798" spans="2:6" ht="13.15" customHeight="1" x14ac:dyDescent="0.3">
      <c r="B10798" s="1172" t="s">
        <v>11522</v>
      </c>
      <c r="C10798" s="1207">
        <v>5036186.9838191252</v>
      </c>
      <c r="D10798" s="1208">
        <v>97745.350034024639</v>
      </c>
      <c r="E10798" s="1207">
        <v>66431.834971814504</v>
      </c>
      <c r="F10798" s="1211">
        <v>5200364.1688249642</v>
      </c>
    </row>
    <row r="10799" spans="2:6" ht="13.15" customHeight="1" x14ac:dyDescent="0.3">
      <c r="B10799" s="1173" t="s">
        <v>11523</v>
      </c>
      <c r="C10799" s="1206">
        <v>100811535.69174406</v>
      </c>
      <c r="D10799" s="1206">
        <v>2618227.266236756</v>
      </c>
      <c r="E10799" s="1206">
        <v>66436070.988735132</v>
      </c>
      <c r="F10799" s="1210">
        <v>169865833.94671595</v>
      </c>
    </row>
    <row r="10800" spans="2:6" ht="13.15" customHeight="1" x14ac:dyDescent="0.3">
      <c r="B10800" s="1172" t="s">
        <v>11524</v>
      </c>
      <c r="C10800" s="1207">
        <v>151284959.7205269</v>
      </c>
      <c r="D10800" s="1208">
        <v>5985263.2808194002</v>
      </c>
      <c r="E10800" s="1207">
        <v>64277517.779095449</v>
      </c>
      <c r="F10800" s="1211">
        <v>221547740.78044173</v>
      </c>
    </row>
    <row r="10801" spans="2:6" ht="13.15" customHeight="1" x14ac:dyDescent="0.3">
      <c r="B10801" s="1173" t="s">
        <v>11525</v>
      </c>
      <c r="C10801" s="1206">
        <v>114257570.54204695</v>
      </c>
      <c r="D10801" s="1206">
        <v>5813287.1905853339</v>
      </c>
      <c r="E10801" s="1206">
        <v>24697098.146113016</v>
      </c>
      <c r="F10801" s="1210">
        <v>144767955.87874529</v>
      </c>
    </row>
    <row r="10802" spans="2:6" ht="13.15" customHeight="1" x14ac:dyDescent="0.3">
      <c r="B10802" s="1172" t="s">
        <v>11526</v>
      </c>
      <c r="C10802" s="1207">
        <v>316421345.22387385</v>
      </c>
      <c r="D10802" s="1208">
        <v>10866789.333799941</v>
      </c>
      <c r="E10802" s="1207">
        <v>185683084.26652384</v>
      </c>
      <c r="F10802" s="1211">
        <v>512971218.82419765</v>
      </c>
    </row>
    <row r="10803" spans="2:6" ht="13.15" customHeight="1" x14ac:dyDescent="0.3">
      <c r="B10803" s="1173" t="s">
        <v>11527</v>
      </c>
      <c r="C10803" s="1206">
        <v>367901624.3339569</v>
      </c>
      <c r="D10803" s="1206">
        <v>12820598.704577954</v>
      </c>
      <c r="E10803" s="1206">
        <v>87272511.767712414</v>
      </c>
      <c r="F10803" s="1210">
        <v>467994734.80624729</v>
      </c>
    </row>
    <row r="10804" spans="2:6" ht="13.15" customHeight="1" x14ac:dyDescent="0.3">
      <c r="B10804" s="1172" t="s">
        <v>11528</v>
      </c>
      <c r="C10804" s="1207">
        <v>467048585.80599231</v>
      </c>
      <c r="D10804" s="1208">
        <v>14736047.31748197</v>
      </c>
      <c r="E10804" s="1207">
        <v>109455771.08199836</v>
      </c>
      <c r="F10804" s="1211">
        <v>591240404.20547271</v>
      </c>
    </row>
    <row r="10805" spans="2:6" ht="13.15" customHeight="1" x14ac:dyDescent="0.3">
      <c r="B10805" s="1173" t="s">
        <v>11529</v>
      </c>
      <c r="C10805" s="1206">
        <v>20118395.476544339</v>
      </c>
      <c r="D10805" s="1206">
        <v>1003740.3292869149</v>
      </c>
      <c r="E10805" s="1206">
        <v>5262747.2535617473</v>
      </c>
      <c r="F10805" s="1210">
        <v>26384883.059393</v>
      </c>
    </row>
    <row r="10806" spans="2:6" ht="13.15" customHeight="1" x14ac:dyDescent="0.3">
      <c r="B10806" s="1172" t="s">
        <v>11530</v>
      </c>
      <c r="C10806" s="1207">
        <v>811328.02998192282</v>
      </c>
      <c r="D10806" s="1208">
        <v>40950.038669595684</v>
      </c>
      <c r="E10806" s="1207">
        <v>0</v>
      </c>
      <c r="F10806" s="1211">
        <v>852278.06865151855</v>
      </c>
    </row>
    <row r="10807" spans="2:6" ht="13.15" customHeight="1" x14ac:dyDescent="0.3">
      <c r="B10807" s="1173" t="s">
        <v>11531</v>
      </c>
      <c r="C10807" s="1206">
        <v>57695499.675001927</v>
      </c>
      <c r="D10807" s="1206">
        <v>1126365.2904439098</v>
      </c>
      <c r="E10807" s="1206">
        <v>21392661.344650336</v>
      </c>
      <c r="F10807" s="1210">
        <v>80214526.310096174</v>
      </c>
    </row>
    <row r="10808" spans="2:6" ht="13.15" customHeight="1" x14ac:dyDescent="0.3">
      <c r="B10808" s="1172" t="s">
        <v>11532</v>
      </c>
      <c r="C10808" s="1207">
        <v>15253704.286339702</v>
      </c>
      <c r="D10808" s="1208">
        <v>438629.79564649391</v>
      </c>
      <c r="E10808" s="1207">
        <v>5552182.6089036316</v>
      </c>
      <c r="F10808" s="1211">
        <v>21244516.690889828</v>
      </c>
    </row>
    <row r="10809" spans="2:6" ht="13.15" customHeight="1" x14ac:dyDescent="0.3">
      <c r="B10809" s="1173" t="s">
        <v>11533</v>
      </c>
      <c r="C10809" s="1206">
        <v>58014733.087000877</v>
      </c>
      <c r="D10809" s="1206">
        <v>1716974.6110497292</v>
      </c>
      <c r="E10809" s="1206">
        <v>26493949.397684194</v>
      </c>
      <c r="F10809" s="1210">
        <v>86225657.095734805</v>
      </c>
    </row>
    <row r="10810" spans="2:6" ht="13.15" customHeight="1" x14ac:dyDescent="0.3">
      <c r="B10810" s="1172" t="s">
        <v>11534</v>
      </c>
      <c r="C10810" s="1207">
        <v>523620760.72457176</v>
      </c>
      <c r="D10810" s="1208">
        <v>22738810.647779919</v>
      </c>
      <c r="E10810" s="1207">
        <v>608609468.69441569</v>
      </c>
      <c r="F10810" s="1211">
        <v>1154969040.0667672</v>
      </c>
    </row>
    <row r="10811" spans="2:6" ht="13.15" customHeight="1" x14ac:dyDescent="0.3">
      <c r="B10811" s="1173" t="s">
        <v>11535</v>
      </c>
      <c r="C10811" s="1206">
        <v>70387553.814843655</v>
      </c>
      <c r="D10811" s="1206">
        <v>5439684.930571896</v>
      </c>
      <c r="E10811" s="1206">
        <v>99722237.841234848</v>
      </c>
      <c r="F10811" s="1210">
        <v>175549476.5866504</v>
      </c>
    </row>
    <row r="10812" spans="2:6" ht="13.15" customHeight="1" x14ac:dyDescent="0.3">
      <c r="B10812" s="1172" t="s">
        <v>11536</v>
      </c>
      <c r="C10812" s="1207">
        <v>34766949.00070297</v>
      </c>
      <c r="D10812" s="1208">
        <v>2798491.8694523992</v>
      </c>
      <c r="E10812" s="1207">
        <v>31613403.816271178</v>
      </c>
      <c r="F10812" s="1211">
        <v>69178844.68642655</v>
      </c>
    </row>
    <row r="10813" spans="2:6" ht="13.15" customHeight="1" x14ac:dyDescent="0.3">
      <c r="B10813" s="1173" t="s">
        <v>11537</v>
      </c>
      <c r="C10813" s="1206">
        <v>12973329.087967418</v>
      </c>
      <c r="D10813" s="1206">
        <v>787647.96027993457</v>
      </c>
      <c r="E10813" s="1206">
        <v>3885748.7795076501</v>
      </c>
      <c r="F10813" s="1210">
        <v>17646725.827755004</v>
      </c>
    </row>
    <row r="10814" spans="2:6" ht="13.15" customHeight="1" x14ac:dyDescent="0.3">
      <c r="B10814" s="1172" t="s">
        <v>11538</v>
      </c>
      <c r="C10814" s="1207">
        <v>68176951.188555017</v>
      </c>
      <c r="D10814" s="1208">
        <v>5035503.8272495167</v>
      </c>
      <c r="E10814" s="1207">
        <v>34255244.410654016</v>
      </c>
      <c r="F10814" s="1211">
        <v>107467699.42645854</v>
      </c>
    </row>
    <row r="10815" spans="2:6" ht="13.15" customHeight="1" x14ac:dyDescent="0.3">
      <c r="B10815" s="1173" t="s">
        <v>11539</v>
      </c>
      <c r="C10815" s="1206">
        <v>28207781.059896577</v>
      </c>
      <c r="D10815" s="1206">
        <v>2355626.348156577</v>
      </c>
      <c r="E10815" s="1206">
        <v>15921969.785358995</v>
      </c>
      <c r="F10815" s="1210">
        <v>46485377.193412147</v>
      </c>
    </row>
    <row r="10816" spans="2:6" ht="13.15" customHeight="1" x14ac:dyDescent="0.3">
      <c r="B10816" s="1172" t="s">
        <v>11540</v>
      </c>
      <c r="C10816" s="1207">
        <v>44930942.1383375</v>
      </c>
      <c r="D10816" s="1208">
        <v>3379996.4907388953</v>
      </c>
      <c r="E10816" s="1207">
        <v>150307107.53141168</v>
      </c>
      <c r="F10816" s="1211">
        <v>198618046.16048807</v>
      </c>
    </row>
    <row r="10817" spans="2:6" ht="13.15" customHeight="1" x14ac:dyDescent="0.3">
      <c r="B10817" s="1173" t="s">
        <v>11541</v>
      </c>
      <c r="C10817" s="1206">
        <v>39549715.448735081</v>
      </c>
      <c r="D10817" s="1206">
        <v>1877439.6594859476</v>
      </c>
      <c r="E10817" s="1206">
        <v>26589474.115664639</v>
      </c>
      <c r="F10817" s="1210">
        <v>68016629.22388567</v>
      </c>
    </row>
    <row r="10818" spans="2:6" ht="13.15" customHeight="1" x14ac:dyDescent="0.3">
      <c r="B10818" s="1172" t="s">
        <v>11542</v>
      </c>
      <c r="C10818" s="1207">
        <v>36373220.112232313</v>
      </c>
      <c r="D10818" s="1208">
        <v>2365462.8007442215</v>
      </c>
      <c r="E10818" s="1207">
        <v>12908643.977301976</v>
      </c>
      <c r="F10818" s="1211">
        <v>51647326.890278511</v>
      </c>
    </row>
    <row r="10819" spans="2:6" ht="13.15" customHeight="1" x14ac:dyDescent="0.3">
      <c r="B10819" s="1173" t="s">
        <v>11543</v>
      </c>
      <c r="C10819" s="1206">
        <v>29966432.191866811</v>
      </c>
      <c r="D10819" s="1206">
        <v>1852137.8830158676</v>
      </c>
      <c r="E10819" s="1206">
        <v>73510518.231332257</v>
      </c>
      <c r="F10819" s="1210">
        <v>105329088.30621493</v>
      </c>
    </row>
    <row r="10820" spans="2:6" ht="13.15" customHeight="1" x14ac:dyDescent="0.3">
      <c r="B10820" s="1172" t="s">
        <v>11544</v>
      </c>
      <c r="C10820" s="1207">
        <v>30608312.546788551</v>
      </c>
      <c r="D10820" s="1208">
        <v>995578.46590946976</v>
      </c>
      <c r="E10820" s="1207">
        <v>3518602.8874337189</v>
      </c>
      <c r="F10820" s="1211">
        <v>35122493.90013174</v>
      </c>
    </row>
    <row r="10821" spans="2:6" ht="13.15" customHeight="1" x14ac:dyDescent="0.3">
      <c r="B10821" s="1173" t="s">
        <v>11545</v>
      </c>
      <c r="C10821" s="1206">
        <v>804355551.71685576</v>
      </c>
      <c r="D10821" s="1206">
        <v>20079647.415051807</v>
      </c>
      <c r="E10821" s="1206">
        <v>175482652.04756618</v>
      </c>
      <c r="F10821" s="1210">
        <v>999917851.17947376</v>
      </c>
    </row>
    <row r="10822" spans="2:6" ht="13.15" customHeight="1" x14ac:dyDescent="0.3">
      <c r="B10822" s="1172" t="s">
        <v>11546</v>
      </c>
      <c r="C10822" s="1207">
        <v>41812886.451251119</v>
      </c>
      <c r="D10822" s="1208">
        <v>1219382.3885903112</v>
      </c>
      <c r="E10822" s="1207">
        <v>13702862.495031919</v>
      </c>
      <c r="F10822" s="1211">
        <v>56735131.334873348</v>
      </c>
    </row>
    <row r="10823" spans="2:6" ht="13.15" customHeight="1" x14ac:dyDescent="0.3">
      <c r="B10823" s="1173" t="s">
        <v>11547</v>
      </c>
      <c r="C10823" s="1206">
        <v>97456034.793594286</v>
      </c>
      <c r="D10823" s="1206">
        <v>3875674.8969580838</v>
      </c>
      <c r="E10823" s="1206">
        <v>53545046.821259752</v>
      </c>
      <c r="F10823" s="1210">
        <v>154876756.51181212</v>
      </c>
    </row>
    <row r="10824" spans="2:6" ht="13.15" customHeight="1" x14ac:dyDescent="0.3">
      <c r="B10824" s="1172" t="s">
        <v>11548</v>
      </c>
      <c r="C10824" s="1207">
        <v>154383080.387018</v>
      </c>
      <c r="D10824" s="1208">
        <v>2835628.3478197763</v>
      </c>
      <c r="E10824" s="1207">
        <v>36395152.361860029</v>
      </c>
      <c r="F10824" s="1211">
        <v>193613861.09669781</v>
      </c>
    </row>
    <row r="10825" spans="2:6" ht="13.15" customHeight="1" x14ac:dyDescent="0.3">
      <c r="B10825" s="1173" t="s">
        <v>11549</v>
      </c>
      <c r="C10825" s="1206">
        <v>25540311.454759102</v>
      </c>
      <c r="D10825" s="1206">
        <v>682641.36627563147</v>
      </c>
      <c r="E10825" s="1206">
        <v>4132418.2250636257</v>
      </c>
      <c r="F10825" s="1210">
        <v>30355371.046098359</v>
      </c>
    </row>
    <row r="10826" spans="2:6" ht="13.15" customHeight="1" x14ac:dyDescent="0.3">
      <c r="B10826" s="1172" t="s">
        <v>11550</v>
      </c>
      <c r="C10826" s="1207">
        <v>58185000.009482771</v>
      </c>
      <c r="D10826" s="1208">
        <v>1626898.5981548543</v>
      </c>
      <c r="E10826" s="1207">
        <v>10846660.557494758</v>
      </c>
      <c r="F10826" s="1211">
        <v>70658559.165132388</v>
      </c>
    </row>
    <row r="10827" spans="2:6" ht="13.15" customHeight="1" x14ac:dyDescent="0.3">
      <c r="B10827" s="1173" t="s">
        <v>11551</v>
      </c>
      <c r="C10827" s="1206">
        <v>77672165.347587839</v>
      </c>
      <c r="D10827" s="1206">
        <v>4740227.3113030819</v>
      </c>
      <c r="E10827" s="1206">
        <v>207127686.93593141</v>
      </c>
      <c r="F10827" s="1210">
        <v>289540079.59482235</v>
      </c>
    </row>
    <row r="10828" spans="2:6" ht="13.15" customHeight="1" x14ac:dyDescent="0.3">
      <c r="B10828" s="1172" t="s">
        <v>11552</v>
      </c>
      <c r="C10828" s="1207">
        <v>65924840.026232257</v>
      </c>
      <c r="D10828" s="1208">
        <v>4663590.228624518</v>
      </c>
      <c r="E10828" s="1207">
        <v>194734940.56933913</v>
      </c>
      <c r="F10828" s="1211">
        <v>265323370.82419592</v>
      </c>
    </row>
    <row r="10829" spans="2:6" ht="13.15" customHeight="1" x14ac:dyDescent="0.3">
      <c r="B10829" s="1173" t="s">
        <v>11553</v>
      </c>
      <c r="C10829" s="1206">
        <v>17085268.438843492</v>
      </c>
      <c r="D10829" s="1206">
        <v>1204733.251045621</v>
      </c>
      <c r="E10829" s="1206">
        <v>73323312.69106631</v>
      </c>
      <c r="F10829" s="1210">
        <v>91613314.380955428</v>
      </c>
    </row>
    <row r="10830" spans="2:6" ht="13.15" customHeight="1" x14ac:dyDescent="0.3">
      <c r="B10830" s="1172" t="s">
        <v>11554</v>
      </c>
      <c r="C10830" s="1207">
        <v>2124245892.105855</v>
      </c>
      <c r="D10830" s="1208">
        <v>48174399.460715435</v>
      </c>
      <c r="E10830" s="1207">
        <v>819511228.34855592</v>
      </c>
      <c r="F10830" s="1211">
        <v>2991931519.9151263</v>
      </c>
    </row>
    <row r="10831" spans="2:6" ht="13.15" customHeight="1" x14ac:dyDescent="0.3">
      <c r="B10831" s="1173" t="s">
        <v>11555</v>
      </c>
      <c r="C10831" s="1206">
        <v>363480282.54014271</v>
      </c>
      <c r="D10831" s="1206">
        <v>11893678.396286679</v>
      </c>
      <c r="E10831" s="1206">
        <v>656952819.50451064</v>
      </c>
      <c r="F10831" s="1210">
        <v>1032326780.44094</v>
      </c>
    </row>
    <row r="10832" spans="2:6" ht="13.15" customHeight="1" x14ac:dyDescent="0.3">
      <c r="B10832" s="1172" t="s">
        <v>11556</v>
      </c>
      <c r="C10832" s="1207">
        <v>15686540.007484553</v>
      </c>
      <c r="D10832" s="1208">
        <v>360810.64999602508</v>
      </c>
      <c r="E10832" s="1207">
        <v>16115813.934352161</v>
      </c>
      <c r="F10832" s="1211">
        <v>32163164.591832742</v>
      </c>
    </row>
    <row r="10833" spans="2:6" ht="13.15" customHeight="1" x14ac:dyDescent="0.3">
      <c r="B10833" s="1173" t="s">
        <v>11557</v>
      </c>
      <c r="C10833" s="1206">
        <v>16091930.940001599</v>
      </c>
      <c r="D10833" s="1206">
        <v>853013.22819068155</v>
      </c>
      <c r="E10833" s="1206">
        <v>5858781.5796006853</v>
      </c>
      <c r="F10833" s="1210">
        <v>22803725.747792967</v>
      </c>
    </row>
    <row r="10834" spans="2:6" ht="13.15" customHeight="1" x14ac:dyDescent="0.3">
      <c r="B10834" s="1172" t="s">
        <v>11558</v>
      </c>
      <c r="C10834" s="1207">
        <v>604056520.70811296</v>
      </c>
      <c r="D10834" s="1208">
        <v>18273680.348831456</v>
      </c>
      <c r="E10834" s="1207">
        <v>415545329.68383545</v>
      </c>
      <c r="F10834" s="1211">
        <v>1037875530.7407799</v>
      </c>
    </row>
    <row r="10835" spans="2:6" ht="13.15" customHeight="1" x14ac:dyDescent="0.3">
      <c r="B10835" s="1173" t="s">
        <v>11559</v>
      </c>
      <c r="C10835" s="1206">
        <v>267682131.44564629</v>
      </c>
      <c r="D10835" s="1206">
        <v>10105582.996427283</v>
      </c>
      <c r="E10835" s="1206">
        <v>132739075.03566068</v>
      </c>
      <c r="F10835" s="1210">
        <v>410526789.47773427</v>
      </c>
    </row>
    <row r="10836" spans="2:6" ht="13.15" customHeight="1" x14ac:dyDescent="0.3">
      <c r="B10836" s="1172" t="s">
        <v>11560</v>
      </c>
      <c r="C10836" s="1207">
        <v>46956667.929790176</v>
      </c>
      <c r="D10836" s="1208">
        <v>1959818.1908851955</v>
      </c>
      <c r="E10836" s="1207">
        <v>14404903.754757291</v>
      </c>
      <c r="F10836" s="1211">
        <v>63321389.875432663</v>
      </c>
    </row>
    <row r="10837" spans="2:6" ht="13.15" customHeight="1" x14ac:dyDescent="0.3">
      <c r="B10837" s="1173" t="s">
        <v>11561</v>
      </c>
      <c r="C10837" s="1206">
        <v>46860952.522685282</v>
      </c>
      <c r="D10837" s="1206">
        <v>2727694.7407421814</v>
      </c>
      <c r="E10837" s="1206">
        <v>22104754.800898306</v>
      </c>
      <c r="F10837" s="1210">
        <v>71693402.06432578</v>
      </c>
    </row>
    <row r="10838" spans="2:6" ht="13.15" customHeight="1" x14ac:dyDescent="0.3">
      <c r="B10838" s="1172" t="s">
        <v>11562</v>
      </c>
      <c r="C10838" s="1207">
        <v>694858.35485998075</v>
      </c>
      <c r="D10838" s="1208">
        <v>53446.132944029014</v>
      </c>
      <c r="E10838" s="1207">
        <v>617.39623579753254</v>
      </c>
      <c r="F10838" s="1211">
        <v>748921.88403980737</v>
      </c>
    </row>
    <row r="10839" spans="2:6" ht="13.15" customHeight="1" x14ac:dyDescent="0.3">
      <c r="B10839" s="1173" t="s">
        <v>11563</v>
      </c>
      <c r="C10839" s="1206">
        <v>10509169.384654772</v>
      </c>
      <c r="D10839" s="1206">
        <v>698331.84500985779</v>
      </c>
      <c r="E10839" s="1206">
        <v>7036217.9408901613</v>
      </c>
      <c r="F10839" s="1210">
        <v>18243719.170554791</v>
      </c>
    </row>
    <row r="10840" spans="2:6" ht="13.15" customHeight="1" x14ac:dyDescent="0.3">
      <c r="B10840" s="1172" t="s">
        <v>11564</v>
      </c>
      <c r="C10840" s="1207">
        <v>2703243.4092194727</v>
      </c>
      <c r="D10840" s="1208">
        <v>207649.06206479503</v>
      </c>
      <c r="E10840" s="1207">
        <v>2969263.9223324051</v>
      </c>
      <c r="F10840" s="1211">
        <v>5880156.3936166726</v>
      </c>
    </row>
    <row r="10841" spans="2:6" ht="13.15" customHeight="1" x14ac:dyDescent="0.3">
      <c r="B10841" s="1173" t="s">
        <v>11565</v>
      </c>
      <c r="C10841" s="1206">
        <v>3705865.7121742447</v>
      </c>
      <c r="D10841" s="1206">
        <v>136725.28375044386</v>
      </c>
      <c r="E10841" s="1206">
        <v>1243374.2792726511</v>
      </c>
      <c r="F10841" s="1210">
        <v>5085965.2751973392</v>
      </c>
    </row>
    <row r="10842" spans="2:6" ht="13.15" customHeight="1" x14ac:dyDescent="0.3">
      <c r="B10842" s="1172" t="s">
        <v>11566</v>
      </c>
      <c r="C10842" s="1207">
        <v>28051850.967294868</v>
      </c>
      <c r="D10842" s="1208">
        <v>967476.32597023097</v>
      </c>
      <c r="E10842" s="1207">
        <v>12936982.464525077</v>
      </c>
      <c r="F10842" s="1211">
        <v>41956309.757790178</v>
      </c>
    </row>
    <row r="10843" spans="2:6" ht="13.15" customHeight="1" x14ac:dyDescent="0.3">
      <c r="B10843" s="1173" t="s">
        <v>11567</v>
      </c>
      <c r="C10843" s="1206">
        <v>12827639.588137278</v>
      </c>
      <c r="D10843" s="1206">
        <v>446749.44248922815</v>
      </c>
      <c r="E10843" s="1206">
        <v>3577625.9675759622</v>
      </c>
      <c r="F10843" s="1210">
        <v>16852014.998202469</v>
      </c>
    </row>
    <row r="10844" spans="2:6" ht="13.15" customHeight="1" x14ac:dyDescent="0.3">
      <c r="B10844" s="1172" t="s">
        <v>11568</v>
      </c>
      <c r="C10844" s="1207">
        <v>28703425.750040364</v>
      </c>
      <c r="D10844" s="1208">
        <v>1860018.3028285736</v>
      </c>
      <c r="E10844" s="1207">
        <v>15176906.793241357</v>
      </c>
      <c r="F10844" s="1211">
        <v>45740350.846110292</v>
      </c>
    </row>
    <row r="10845" spans="2:6" ht="13.15" customHeight="1" x14ac:dyDescent="0.3">
      <c r="B10845" s="1173" t="s">
        <v>11569</v>
      </c>
      <c r="C10845" s="1206">
        <v>10883292.373909311</v>
      </c>
      <c r="D10845" s="1206">
        <v>543495.6678684277</v>
      </c>
      <c r="E10845" s="1206">
        <v>4687395.7014220264</v>
      </c>
      <c r="F10845" s="1210">
        <v>16114183.743199766</v>
      </c>
    </row>
    <row r="10846" spans="2:6" ht="13.15" customHeight="1" x14ac:dyDescent="0.3">
      <c r="B10846" s="1172" t="s">
        <v>11570</v>
      </c>
      <c r="C10846" s="1207">
        <v>31431519.664385501</v>
      </c>
      <c r="D10846" s="1208">
        <v>1699848.77013533</v>
      </c>
      <c r="E10846" s="1207">
        <v>8766376.368813213</v>
      </c>
      <c r="F10846" s="1211">
        <v>41897744.803334042</v>
      </c>
    </row>
    <row r="10847" spans="2:6" ht="13.15" customHeight="1" x14ac:dyDescent="0.3">
      <c r="B10847" s="1173" t="s">
        <v>11571</v>
      </c>
      <c r="C10847" s="1206">
        <v>49687083.045163549</v>
      </c>
      <c r="D10847" s="1206">
        <v>2329339.5192099097</v>
      </c>
      <c r="E10847" s="1206">
        <v>22861477.063661564</v>
      </c>
      <c r="F10847" s="1210">
        <v>74877899.628035024</v>
      </c>
    </row>
    <row r="10848" spans="2:6" ht="13.15" customHeight="1" x14ac:dyDescent="0.3">
      <c r="B10848" s="1172" t="s">
        <v>11572</v>
      </c>
      <c r="C10848" s="1207">
        <v>88792493.308849633</v>
      </c>
      <c r="D10848" s="1208">
        <v>5755774.1981308181</v>
      </c>
      <c r="E10848" s="1207">
        <v>45245913.085584834</v>
      </c>
      <c r="F10848" s="1211">
        <v>139794180.5925653</v>
      </c>
    </row>
    <row r="10849" spans="2:6" ht="13.15" customHeight="1" x14ac:dyDescent="0.3">
      <c r="B10849" s="1173" t="s">
        <v>11573</v>
      </c>
      <c r="C10849" s="1206">
        <v>86342670.435417131</v>
      </c>
      <c r="D10849" s="1206">
        <v>3126739.4990080646</v>
      </c>
      <c r="E10849" s="1206">
        <v>16220917.760533046</v>
      </c>
      <c r="F10849" s="1210">
        <v>105690327.69495824</v>
      </c>
    </row>
    <row r="10850" spans="2:6" ht="13.15" customHeight="1" x14ac:dyDescent="0.3">
      <c r="B10850" s="1172" t="s">
        <v>11574</v>
      </c>
      <c r="C10850" s="1207">
        <v>99260017.616233334</v>
      </c>
      <c r="D10850" s="1208">
        <v>4196422.0555134434</v>
      </c>
      <c r="E10850" s="1207">
        <v>157516946.80635351</v>
      </c>
      <c r="F10850" s="1211">
        <v>260973386.4781003</v>
      </c>
    </row>
    <row r="10851" spans="2:6" ht="13.15" customHeight="1" x14ac:dyDescent="0.3">
      <c r="B10851" s="1173" t="s">
        <v>11575</v>
      </c>
      <c r="C10851" s="1206">
        <v>93598335.225927025</v>
      </c>
      <c r="D10851" s="1206">
        <v>4773085.8474864177</v>
      </c>
      <c r="E10851" s="1206">
        <v>147413459.92762867</v>
      </c>
      <c r="F10851" s="1210">
        <v>245784881.00104213</v>
      </c>
    </row>
    <row r="10852" spans="2:6" ht="13.15" customHeight="1" x14ac:dyDescent="0.3">
      <c r="B10852" s="1172" t="s">
        <v>11576</v>
      </c>
      <c r="C10852" s="1207">
        <v>22469772.118132807</v>
      </c>
      <c r="D10852" s="1208">
        <v>1282876.0567955398</v>
      </c>
      <c r="E10852" s="1207">
        <v>5436147.9849587716</v>
      </c>
      <c r="F10852" s="1211">
        <v>29188796.15988712</v>
      </c>
    </row>
    <row r="10853" spans="2:6" ht="13.15" customHeight="1" x14ac:dyDescent="0.3">
      <c r="B10853" s="1173" t="s">
        <v>11577</v>
      </c>
      <c r="C10853" s="1206">
        <v>22674037.808616307</v>
      </c>
      <c r="D10853" s="1206">
        <v>766497.47638976236</v>
      </c>
      <c r="E10853" s="1206">
        <v>23904353.947209936</v>
      </c>
      <c r="F10853" s="1210">
        <v>47344889.232216001</v>
      </c>
    </row>
    <row r="10854" spans="2:6" ht="13.15" customHeight="1" x14ac:dyDescent="0.3">
      <c r="B10854" s="1172" t="s">
        <v>11578</v>
      </c>
      <c r="C10854" s="1207">
        <v>76021518.334048316</v>
      </c>
      <c r="D10854" s="1208">
        <v>3183914.7591848932</v>
      </c>
      <c r="E10854" s="1207">
        <v>38610540.575435363</v>
      </c>
      <c r="F10854" s="1211">
        <v>117815973.66866857</v>
      </c>
    </row>
    <row r="10855" spans="2:6" ht="13.15" customHeight="1" x14ac:dyDescent="0.3">
      <c r="B10855" s="1173" t="s">
        <v>11579</v>
      </c>
      <c r="C10855" s="1206">
        <v>219741410.82112727</v>
      </c>
      <c r="D10855" s="1206">
        <v>6113362.3193105757</v>
      </c>
      <c r="E10855" s="1206">
        <v>56445910.208925292</v>
      </c>
      <c r="F10855" s="1210">
        <v>282300683.34936315</v>
      </c>
    </row>
    <row r="10856" spans="2:6" ht="13.15" customHeight="1" x14ac:dyDescent="0.3">
      <c r="B10856" s="1172" t="s">
        <v>11580</v>
      </c>
      <c r="C10856" s="1207">
        <v>639695.69513047929</v>
      </c>
      <c r="D10856" s="1208">
        <v>211504.83890172609</v>
      </c>
      <c r="E10856" s="1207">
        <v>412852.86287781002</v>
      </c>
      <c r="F10856" s="1211">
        <v>1264053.3969100155</v>
      </c>
    </row>
    <row r="10857" spans="2:6" ht="13.15" customHeight="1" x14ac:dyDescent="0.3">
      <c r="B10857" s="1173" t="s">
        <v>11581</v>
      </c>
      <c r="C10857" s="1206">
        <v>147465082.07549587</v>
      </c>
      <c r="D10857" s="1206">
        <v>5122160.300832808</v>
      </c>
      <c r="E10857" s="1206">
        <v>39882644.850223817</v>
      </c>
      <c r="F10857" s="1210">
        <v>192469887.22655249</v>
      </c>
    </row>
    <row r="10858" spans="2:6" ht="13.15" customHeight="1" x14ac:dyDescent="0.3">
      <c r="B10858" s="1172" t="s">
        <v>11582</v>
      </c>
      <c r="C10858" s="1207">
        <v>53576733.262278154</v>
      </c>
      <c r="D10858" s="1208">
        <v>1994717.1929128931</v>
      </c>
      <c r="E10858" s="1207">
        <v>28275389.327808239</v>
      </c>
      <c r="F10858" s="1211">
        <v>83846839.782999277</v>
      </c>
    </row>
    <row r="10859" spans="2:6" ht="13.15" customHeight="1" x14ac:dyDescent="0.3">
      <c r="B10859" s="1173" t="s">
        <v>11583</v>
      </c>
      <c r="C10859" s="1206">
        <v>31581851.566272087</v>
      </c>
      <c r="D10859" s="1206">
        <v>797062.24752047076</v>
      </c>
      <c r="E10859" s="1206">
        <v>7893950.070091485</v>
      </c>
      <c r="F10859" s="1210">
        <v>40272863.883884043</v>
      </c>
    </row>
    <row r="10860" spans="2:6" ht="13.15" customHeight="1" x14ac:dyDescent="0.3">
      <c r="B10860" s="1172" t="s">
        <v>11584</v>
      </c>
      <c r="C10860" s="1207">
        <v>41174965.79220105</v>
      </c>
      <c r="D10860" s="1208">
        <v>853590.18749839708</v>
      </c>
      <c r="E10860" s="1207">
        <v>4259478.370390757</v>
      </c>
      <c r="F10860" s="1211">
        <v>46288034.350090206</v>
      </c>
    </row>
    <row r="10861" spans="2:6" ht="13.15" customHeight="1" x14ac:dyDescent="0.3">
      <c r="B10861" s="1173" t="s">
        <v>11585</v>
      </c>
      <c r="C10861" s="1206">
        <v>93251247.401589394</v>
      </c>
      <c r="D10861" s="1206">
        <v>4343335.5963074565</v>
      </c>
      <c r="E10861" s="1206">
        <v>18856186.409720194</v>
      </c>
      <c r="F10861" s="1210">
        <v>116450769.40761705</v>
      </c>
    </row>
    <row r="10862" spans="2:6" ht="13.15" customHeight="1" x14ac:dyDescent="0.3">
      <c r="B10862" s="1172" t="s">
        <v>11586</v>
      </c>
      <c r="C10862" s="1207">
        <v>23402485.307767022</v>
      </c>
      <c r="D10862" s="1208">
        <v>1489075.6845019266</v>
      </c>
      <c r="E10862" s="1207">
        <v>8221248.2758799437</v>
      </c>
      <c r="F10862" s="1211">
        <v>33112809.268148892</v>
      </c>
    </row>
    <row r="10863" spans="2:6" ht="13.15" customHeight="1" x14ac:dyDescent="0.3">
      <c r="B10863" s="1173" t="s">
        <v>11587</v>
      </c>
      <c r="C10863" s="1206">
        <v>39823617.170065217</v>
      </c>
      <c r="D10863" s="1206">
        <v>1564840.2921297969</v>
      </c>
      <c r="E10863" s="1206">
        <v>18450022.152079146</v>
      </c>
      <c r="F10863" s="1210">
        <v>59838479.614274159</v>
      </c>
    </row>
    <row r="10864" spans="2:6" ht="13.15" customHeight="1" x14ac:dyDescent="0.3">
      <c r="B10864" s="1172" t="s">
        <v>11588</v>
      </c>
      <c r="C10864" s="1207">
        <v>156716570.1265654</v>
      </c>
      <c r="D10864" s="1208">
        <v>8008941.0165439853</v>
      </c>
      <c r="E10864" s="1207">
        <v>80691857.636734977</v>
      </c>
      <c r="F10864" s="1211">
        <v>245417368.77984434</v>
      </c>
    </row>
    <row r="10865" spans="2:6" ht="13.15" customHeight="1" x14ac:dyDescent="0.3">
      <c r="B10865" s="1173" t="s">
        <v>11589</v>
      </c>
      <c r="C10865" s="1206">
        <v>18775102.787388805</v>
      </c>
      <c r="D10865" s="1206">
        <v>527608.17863888363</v>
      </c>
      <c r="E10865" s="1206">
        <v>4341345.1112575103</v>
      </c>
      <c r="F10865" s="1210">
        <v>23644056.0772852</v>
      </c>
    </row>
    <row r="10866" spans="2:6" ht="13.15" customHeight="1" x14ac:dyDescent="0.3">
      <c r="B10866" s="1172" t="s">
        <v>11590</v>
      </c>
      <c r="C10866" s="1207">
        <v>22630754.236501828</v>
      </c>
      <c r="D10866" s="1208">
        <v>4998409.5654168529</v>
      </c>
      <c r="E10866" s="1207">
        <v>9209057.0669602063</v>
      </c>
      <c r="F10866" s="1211">
        <v>36838220.868878886</v>
      </c>
    </row>
    <row r="10867" spans="2:6" ht="13.15" customHeight="1" x14ac:dyDescent="0.3">
      <c r="B10867" s="1173" t="s">
        <v>11591</v>
      </c>
      <c r="C10867" s="1206">
        <v>14217902.462805053</v>
      </c>
      <c r="D10867" s="1206">
        <v>1088103.0378175769</v>
      </c>
      <c r="E10867" s="1206">
        <v>12912039.656598859</v>
      </c>
      <c r="F10867" s="1210">
        <v>28218045.157221489</v>
      </c>
    </row>
    <row r="10868" spans="2:6" ht="13.15" customHeight="1" x14ac:dyDescent="0.3">
      <c r="B10868" s="1172" t="s">
        <v>11592</v>
      </c>
      <c r="C10868" s="1207">
        <v>40964009.581106812</v>
      </c>
      <c r="D10868" s="1208">
        <v>2607377.6168160494</v>
      </c>
      <c r="E10868" s="1207">
        <v>27723869.270370316</v>
      </c>
      <c r="F10868" s="1211">
        <v>71295256.468293175</v>
      </c>
    </row>
    <row r="10869" spans="2:6" ht="13.15" customHeight="1" x14ac:dyDescent="0.3">
      <c r="B10869" s="1173" t="s">
        <v>11593</v>
      </c>
      <c r="C10869" s="1206">
        <v>606227799.45815885</v>
      </c>
      <c r="D10869" s="1206">
        <v>17588421.55740374</v>
      </c>
      <c r="E10869" s="1206">
        <v>213530024.53598505</v>
      </c>
      <c r="F10869" s="1210">
        <v>837346245.55154753</v>
      </c>
    </row>
    <row r="10870" spans="2:6" ht="13.15" customHeight="1" x14ac:dyDescent="0.3">
      <c r="B10870" s="1172" t="s">
        <v>11594</v>
      </c>
      <c r="C10870" s="1207">
        <v>269425353.41784078</v>
      </c>
      <c r="D10870" s="1208">
        <v>9309519.8735616412</v>
      </c>
      <c r="E10870" s="1207">
        <v>231006947.36806017</v>
      </c>
      <c r="F10870" s="1211">
        <v>509741820.65946257</v>
      </c>
    </row>
    <row r="10871" spans="2:6" ht="13.15" customHeight="1" x14ac:dyDescent="0.3">
      <c r="B10871" s="1173" t="s">
        <v>11595</v>
      </c>
      <c r="C10871" s="1206">
        <v>12512229.330773046</v>
      </c>
      <c r="D10871" s="1206">
        <v>887616.71447540144</v>
      </c>
      <c r="E10871" s="1206">
        <v>128833848.97799619</v>
      </c>
      <c r="F10871" s="1210">
        <v>142233695.02324462</v>
      </c>
    </row>
    <row r="10872" spans="2:6" ht="13.15" customHeight="1" x14ac:dyDescent="0.3">
      <c r="B10872" s="1172" t="s">
        <v>11596</v>
      </c>
      <c r="C10872" s="1207">
        <v>46149436.136916876</v>
      </c>
      <c r="D10872" s="1208">
        <v>2396210.5101920115</v>
      </c>
      <c r="E10872" s="1207">
        <v>25089908.587231766</v>
      </c>
      <c r="F10872" s="1211">
        <v>73635555.234340653</v>
      </c>
    </row>
    <row r="10873" spans="2:6" ht="13.15" customHeight="1" x14ac:dyDescent="0.3">
      <c r="B10873" s="1173" t="s">
        <v>11597</v>
      </c>
      <c r="C10873" s="1206">
        <v>30691739.242567591</v>
      </c>
      <c r="D10873" s="1206">
        <v>3101620.6608550656</v>
      </c>
      <c r="E10873" s="1206">
        <v>31488425.88824014</v>
      </c>
      <c r="F10873" s="1210">
        <v>65281785.791662797</v>
      </c>
    </row>
    <row r="10874" spans="2:6" ht="13.15" customHeight="1" x14ac:dyDescent="0.3">
      <c r="B10874" s="1172" t="s">
        <v>11598</v>
      </c>
      <c r="C10874" s="1207">
        <v>25579771.872238874</v>
      </c>
      <c r="D10874" s="1208">
        <v>1603932.8032721132</v>
      </c>
      <c r="E10874" s="1207">
        <v>15778857.337901125</v>
      </c>
      <c r="F10874" s="1211">
        <v>42962562.013412111</v>
      </c>
    </row>
    <row r="10875" spans="2:6" ht="13.15" customHeight="1" x14ac:dyDescent="0.3">
      <c r="B10875" s="1173" t="s">
        <v>11599</v>
      </c>
      <c r="C10875" s="1206">
        <v>29204532.089662328</v>
      </c>
      <c r="D10875" s="1206">
        <v>1596080.5278158807</v>
      </c>
      <c r="E10875" s="1206">
        <v>10742871.444736036</v>
      </c>
      <c r="F10875" s="1210">
        <v>41543484.062214248</v>
      </c>
    </row>
    <row r="10876" spans="2:6" ht="13.15" customHeight="1" x14ac:dyDescent="0.3">
      <c r="B10876" s="1172" t="s">
        <v>11600</v>
      </c>
      <c r="C10876" s="1207">
        <v>18699868.565827042</v>
      </c>
      <c r="D10876" s="1208">
        <v>743320.59883346537</v>
      </c>
      <c r="E10876" s="1207">
        <v>5371408.9910621131</v>
      </c>
      <c r="F10876" s="1211">
        <v>24814598.155722618</v>
      </c>
    </row>
    <row r="10877" spans="2:6" ht="13.15" customHeight="1" x14ac:dyDescent="0.3">
      <c r="B10877" s="1173" t="s">
        <v>11601</v>
      </c>
      <c r="C10877" s="1206">
        <v>60076232.682535566</v>
      </c>
      <c r="D10877" s="1206">
        <v>1892060.6526741644</v>
      </c>
      <c r="E10877" s="1206">
        <v>30240623.285975371</v>
      </c>
      <c r="F10877" s="1210">
        <v>92208916.621185094</v>
      </c>
    </row>
    <row r="10878" spans="2:6" ht="13.15" customHeight="1" x14ac:dyDescent="0.3">
      <c r="B10878" s="1172" t="s">
        <v>11602</v>
      </c>
      <c r="C10878" s="1207">
        <v>13881328.313712923</v>
      </c>
      <c r="D10878" s="1208">
        <v>789730.64265900699</v>
      </c>
      <c r="E10878" s="1207">
        <v>4458032.9998232434</v>
      </c>
      <c r="F10878" s="1211">
        <v>19129091.956195172</v>
      </c>
    </row>
    <row r="10879" spans="2:6" ht="13.15" customHeight="1" x14ac:dyDescent="0.3">
      <c r="B10879" s="1173" t="s">
        <v>11603</v>
      </c>
      <c r="C10879" s="1206">
        <v>24963015.104916707</v>
      </c>
      <c r="D10879" s="1206">
        <v>364145.75623818795</v>
      </c>
      <c r="E10879" s="1206">
        <v>3354645.2486685473</v>
      </c>
      <c r="F10879" s="1210">
        <v>28681806.109823443</v>
      </c>
    </row>
    <row r="10880" spans="2:6" ht="13.15" customHeight="1" x14ac:dyDescent="0.3">
      <c r="B10880" s="1172" t="s">
        <v>11604</v>
      </c>
      <c r="C10880" s="1207">
        <v>29063621.533125564</v>
      </c>
      <c r="D10880" s="1208">
        <v>1661009.5582012814</v>
      </c>
      <c r="E10880" s="1207">
        <v>7728751.2985842517</v>
      </c>
      <c r="F10880" s="1211">
        <v>38453382.3899111</v>
      </c>
    </row>
    <row r="10881" spans="2:6" ht="13.15" customHeight="1" x14ac:dyDescent="0.3">
      <c r="B10881" s="1173" t="s">
        <v>11605</v>
      </c>
      <c r="C10881" s="1206">
        <v>17845939.669915397</v>
      </c>
      <c r="D10881" s="1206">
        <v>696783.90540379065</v>
      </c>
      <c r="E10881" s="1206">
        <v>3935777.5239621112</v>
      </c>
      <c r="F10881" s="1210">
        <v>22478501.099281296</v>
      </c>
    </row>
    <row r="10882" spans="2:6" ht="13.15" customHeight="1" x14ac:dyDescent="0.3">
      <c r="B10882" s="1172" t="s">
        <v>11606</v>
      </c>
      <c r="C10882" s="1207">
        <v>37373248.131684951</v>
      </c>
      <c r="D10882" s="1208">
        <v>1717692.2921398142</v>
      </c>
      <c r="E10882" s="1207">
        <v>20436926.718122765</v>
      </c>
      <c r="F10882" s="1211">
        <v>59527867.14194753</v>
      </c>
    </row>
    <row r="10883" spans="2:6" ht="13.15" customHeight="1" x14ac:dyDescent="0.3">
      <c r="B10883" s="1173" t="s">
        <v>11607</v>
      </c>
      <c r="C10883" s="1206">
        <v>23865906.265989624</v>
      </c>
      <c r="D10883" s="1206">
        <v>832411.55925175059</v>
      </c>
      <c r="E10883" s="1206">
        <v>10257359.321916629</v>
      </c>
      <c r="F10883" s="1210">
        <v>34955677.147158004</v>
      </c>
    </row>
    <row r="10884" spans="2:6" ht="13.15" customHeight="1" x14ac:dyDescent="0.3">
      <c r="B10884" s="1172" t="s">
        <v>11608</v>
      </c>
      <c r="C10884" s="1207">
        <v>156310633.02910045</v>
      </c>
      <c r="D10884" s="1208">
        <v>5856432.4890598934</v>
      </c>
      <c r="E10884" s="1207">
        <v>85065203.177700594</v>
      </c>
      <c r="F10884" s="1211">
        <v>247232268.69586092</v>
      </c>
    </row>
    <row r="10885" spans="2:6" ht="13.15" customHeight="1" x14ac:dyDescent="0.3">
      <c r="B10885" s="1173" t="s">
        <v>11609</v>
      </c>
      <c r="C10885" s="1206">
        <v>27159007.818851288</v>
      </c>
      <c r="D10885" s="1206">
        <v>1116824.3535992415</v>
      </c>
      <c r="E10885" s="1206">
        <v>10657141.885305339</v>
      </c>
      <c r="F10885" s="1210">
        <v>38932974.057755873</v>
      </c>
    </row>
    <row r="10886" spans="2:6" ht="13.15" customHeight="1" x14ac:dyDescent="0.3">
      <c r="B10886" s="1172" t="s">
        <v>11610</v>
      </c>
      <c r="C10886" s="1207">
        <v>21623762.613964509</v>
      </c>
      <c r="D10886" s="1208">
        <v>893555.17369140498</v>
      </c>
      <c r="E10886" s="1207">
        <v>1468847.38458591</v>
      </c>
      <c r="F10886" s="1211">
        <v>23986165.172241822</v>
      </c>
    </row>
    <row r="10887" spans="2:6" ht="13.15" customHeight="1" x14ac:dyDescent="0.3">
      <c r="B10887" s="1173" t="s">
        <v>11611</v>
      </c>
      <c r="C10887" s="1206">
        <v>11882228.06346632</v>
      </c>
      <c r="D10887" s="1206">
        <v>450239.34269199788</v>
      </c>
      <c r="E10887" s="1206">
        <v>4299917.8238354959</v>
      </c>
      <c r="F10887" s="1210">
        <v>16632385.229993813</v>
      </c>
    </row>
    <row r="10888" spans="2:6" ht="13.15" customHeight="1" x14ac:dyDescent="0.3">
      <c r="B10888" s="1172" t="s">
        <v>11612</v>
      </c>
      <c r="C10888" s="1207">
        <v>33547635.754701871</v>
      </c>
      <c r="D10888" s="1208">
        <v>2095291.0507725501</v>
      </c>
      <c r="E10888" s="1207">
        <v>15157571.505818065</v>
      </c>
      <c r="F10888" s="1211">
        <v>50800498.311292484</v>
      </c>
    </row>
    <row r="10889" spans="2:6" ht="13.15" customHeight="1" x14ac:dyDescent="0.3">
      <c r="B10889" s="1173" t="s">
        <v>11613</v>
      </c>
      <c r="C10889" s="1206">
        <v>12547866.593618099</v>
      </c>
      <c r="D10889" s="1206">
        <v>637779.26205615664</v>
      </c>
      <c r="E10889" s="1206">
        <v>8118451.8026196556</v>
      </c>
      <c r="F10889" s="1210">
        <v>21304097.65829391</v>
      </c>
    </row>
    <row r="10890" spans="2:6" ht="13.15" customHeight="1" x14ac:dyDescent="0.3">
      <c r="B10890" s="1172" t="s">
        <v>11614</v>
      </c>
      <c r="C10890" s="1207">
        <v>11857514.099577604</v>
      </c>
      <c r="D10890" s="1208">
        <v>654679.94811876293</v>
      </c>
      <c r="E10890" s="1207">
        <v>3645786.5120080099</v>
      </c>
      <c r="F10890" s="1211">
        <v>16157980.559704376</v>
      </c>
    </row>
    <row r="10891" spans="2:6" ht="13.15" customHeight="1" x14ac:dyDescent="0.3">
      <c r="B10891" s="1173" t="s">
        <v>11615</v>
      </c>
      <c r="C10891" s="1206">
        <v>26476028.551606316</v>
      </c>
      <c r="D10891" s="1206">
        <v>2075941.8056967091</v>
      </c>
      <c r="E10891" s="1206">
        <v>12388054.173301831</v>
      </c>
      <c r="F10891" s="1210">
        <v>40940024.530604854</v>
      </c>
    </row>
    <row r="10892" spans="2:6" ht="13.15" customHeight="1" x14ac:dyDescent="0.3">
      <c r="B10892" s="1172" t="s">
        <v>11616</v>
      </c>
      <c r="C10892" s="1207">
        <v>401440111.82578278</v>
      </c>
      <c r="D10892" s="1208">
        <v>15389840.718371805</v>
      </c>
      <c r="E10892" s="1207">
        <v>243904795.79128456</v>
      </c>
      <c r="F10892" s="1211">
        <v>660734748.33543921</v>
      </c>
    </row>
    <row r="10893" spans="2:6" ht="13.15" customHeight="1" x14ac:dyDescent="0.3">
      <c r="B10893" s="1173" t="s">
        <v>11617</v>
      </c>
      <c r="C10893" s="1206">
        <v>54831137.606176481</v>
      </c>
      <c r="D10893" s="1206">
        <v>3156544.3725139773</v>
      </c>
      <c r="E10893" s="1206">
        <v>31476956.466823123</v>
      </c>
      <c r="F10893" s="1210">
        <v>89464638.445513576</v>
      </c>
    </row>
    <row r="10894" spans="2:6" ht="13.15" customHeight="1" x14ac:dyDescent="0.3">
      <c r="B10894" s="1172" t="s">
        <v>11618</v>
      </c>
      <c r="C10894" s="1207">
        <v>27591433.916285269</v>
      </c>
      <c r="D10894" s="1208">
        <v>1391034.8187249261</v>
      </c>
      <c r="E10894" s="1207">
        <v>11467830.435301051</v>
      </c>
      <c r="F10894" s="1211">
        <v>40450299.170311242</v>
      </c>
    </row>
    <row r="10895" spans="2:6" ht="13.15" customHeight="1" x14ac:dyDescent="0.3">
      <c r="B10895" s="1173" t="s">
        <v>11619</v>
      </c>
      <c r="C10895" s="1206">
        <v>20825132.919019334</v>
      </c>
      <c r="D10895" s="1206">
        <v>831862.74430050841</v>
      </c>
      <c r="E10895" s="1206">
        <v>12119055.93134051</v>
      </c>
      <c r="F10895" s="1210">
        <v>33776051.594660349</v>
      </c>
    </row>
    <row r="10896" spans="2:6" ht="13.15" customHeight="1" x14ac:dyDescent="0.3">
      <c r="B10896" s="1172" t="s">
        <v>11620</v>
      </c>
      <c r="C10896" s="1207">
        <v>16904214.758642204</v>
      </c>
      <c r="D10896" s="1208">
        <v>983701.54747746338</v>
      </c>
      <c r="E10896" s="1207">
        <v>12133317.78438743</v>
      </c>
      <c r="F10896" s="1211">
        <v>30021234.090507098</v>
      </c>
    </row>
    <row r="10897" spans="2:6" ht="13.15" customHeight="1" x14ac:dyDescent="0.3">
      <c r="B10897" s="1173" t="s">
        <v>11621</v>
      </c>
      <c r="C10897" s="1206">
        <v>41019445.323310204</v>
      </c>
      <c r="D10897" s="1206">
        <v>2207530.7443906576</v>
      </c>
      <c r="E10897" s="1206">
        <v>18891892.638039432</v>
      </c>
      <c r="F10897" s="1210">
        <v>62118868.705740295</v>
      </c>
    </row>
    <row r="10898" spans="2:6" ht="13.15" customHeight="1" x14ac:dyDescent="0.3">
      <c r="B10898" s="1172" t="s">
        <v>11622</v>
      </c>
      <c r="C10898" s="1207">
        <v>13461737.092552632</v>
      </c>
      <c r="D10898" s="1208">
        <v>1049207.5371705794</v>
      </c>
      <c r="E10898" s="1207">
        <v>8211442.9399092132</v>
      </c>
      <c r="F10898" s="1211">
        <v>22722387.569632426</v>
      </c>
    </row>
    <row r="10899" spans="2:6" ht="13.15" customHeight="1" x14ac:dyDescent="0.3">
      <c r="B10899" s="1173" t="s">
        <v>11623</v>
      </c>
      <c r="C10899" s="1206">
        <v>36498155.344045416</v>
      </c>
      <c r="D10899" s="1206">
        <v>2417614.2932904488</v>
      </c>
      <c r="E10899" s="1206">
        <v>17556711.538503695</v>
      </c>
      <c r="F10899" s="1210">
        <v>56472481.175839558</v>
      </c>
    </row>
    <row r="10900" spans="2:6" ht="13.15" customHeight="1" x14ac:dyDescent="0.3">
      <c r="B10900" s="1172" t="s">
        <v>11624</v>
      </c>
      <c r="C10900" s="1207">
        <v>68902531.32172966</v>
      </c>
      <c r="D10900" s="1208">
        <v>5581701.3533394393</v>
      </c>
      <c r="E10900" s="1207">
        <v>47871278.028529041</v>
      </c>
      <c r="F10900" s="1211">
        <v>122355510.70359814</v>
      </c>
    </row>
    <row r="10901" spans="2:6" ht="13.15" customHeight="1" x14ac:dyDescent="0.3">
      <c r="B10901" s="1173" t="s">
        <v>11625</v>
      </c>
      <c r="C10901" s="1206">
        <v>37471148.198581137</v>
      </c>
      <c r="D10901" s="1206">
        <v>3391366.8107543723</v>
      </c>
      <c r="E10901" s="1206">
        <v>19804280.795301031</v>
      </c>
      <c r="F10901" s="1210">
        <v>60666795.804636538</v>
      </c>
    </row>
    <row r="10902" spans="2:6" ht="13.15" customHeight="1" x14ac:dyDescent="0.3">
      <c r="B10902" s="1172" t="s">
        <v>11626</v>
      </c>
      <c r="C10902" s="1207">
        <v>3203530.5014197025</v>
      </c>
      <c r="D10902" s="1208">
        <v>351508.94018138503</v>
      </c>
      <c r="E10902" s="1207">
        <v>2451124.7957397839</v>
      </c>
      <c r="F10902" s="1211">
        <v>6006164.2373408712</v>
      </c>
    </row>
    <row r="10903" spans="2:6" ht="13.15" customHeight="1" x14ac:dyDescent="0.3">
      <c r="B10903" s="1173" t="s">
        <v>11627</v>
      </c>
      <c r="C10903" s="1206">
        <v>5651987.9624826191</v>
      </c>
      <c r="D10903" s="1206">
        <v>263431.17659616179</v>
      </c>
      <c r="E10903" s="1206">
        <v>1679256.0217457092</v>
      </c>
      <c r="F10903" s="1210">
        <v>7594675.1608244907</v>
      </c>
    </row>
    <row r="10904" spans="2:6" ht="13.15" customHeight="1" x14ac:dyDescent="0.3">
      <c r="B10904" s="1172" t="s">
        <v>11628</v>
      </c>
      <c r="C10904" s="1207">
        <v>20892311.207600806</v>
      </c>
      <c r="D10904" s="1208">
        <v>1805122.7355261359</v>
      </c>
      <c r="E10904" s="1207">
        <v>13496713.89189912</v>
      </c>
      <c r="F10904" s="1211">
        <v>36194147.835026063</v>
      </c>
    </row>
    <row r="10905" spans="2:6" ht="13.15" customHeight="1" x14ac:dyDescent="0.3">
      <c r="B10905" s="1173" t="s">
        <v>11629</v>
      </c>
      <c r="C10905" s="1206">
        <v>15223255.590498913</v>
      </c>
      <c r="D10905" s="1206">
        <v>1000109.7073017752</v>
      </c>
      <c r="E10905" s="1206">
        <v>11252540.314398667</v>
      </c>
      <c r="F10905" s="1210">
        <v>27475905.612199355</v>
      </c>
    </row>
    <row r="10906" spans="2:6" ht="13.15" customHeight="1" x14ac:dyDescent="0.3">
      <c r="B10906" s="1172" t="s">
        <v>11630</v>
      </c>
      <c r="C10906" s="1207">
        <v>30258357.356474929</v>
      </c>
      <c r="D10906" s="1208">
        <v>2659655.7589664101</v>
      </c>
      <c r="E10906" s="1207">
        <v>12410775.652754843</v>
      </c>
      <c r="F10906" s="1211">
        <v>45328788.76819618</v>
      </c>
    </row>
    <row r="10907" spans="2:6" ht="13.15" customHeight="1" x14ac:dyDescent="0.3">
      <c r="B10907" s="1173" t="s">
        <v>11631</v>
      </c>
      <c r="C10907" s="1206">
        <v>13098673.943491386</v>
      </c>
      <c r="D10907" s="1206">
        <v>820098.40329439798</v>
      </c>
      <c r="E10907" s="1206">
        <v>20658510.2271505</v>
      </c>
      <c r="F10907" s="1210">
        <v>34577282.573936284</v>
      </c>
    </row>
    <row r="10908" spans="2:6" ht="13.15" customHeight="1" x14ac:dyDescent="0.3">
      <c r="B10908" s="1172" t="s">
        <v>11632</v>
      </c>
      <c r="C10908" s="1207">
        <v>20776524.238663632</v>
      </c>
      <c r="D10908" s="1208">
        <v>999223.16007284657</v>
      </c>
      <c r="E10908" s="1207">
        <v>14978925.625866001</v>
      </c>
      <c r="F10908" s="1211">
        <v>36754673.02460248</v>
      </c>
    </row>
    <row r="10909" spans="2:6" ht="13.15" customHeight="1" x14ac:dyDescent="0.3">
      <c r="B10909" s="1173" t="s">
        <v>11633</v>
      </c>
      <c r="C10909" s="1206">
        <v>48641177.170094281</v>
      </c>
      <c r="D10909" s="1206">
        <v>1775528.9446937798</v>
      </c>
      <c r="E10909" s="1206">
        <v>16394940.04469919</v>
      </c>
      <c r="F10909" s="1210">
        <v>66811646.159487255</v>
      </c>
    </row>
    <row r="10910" spans="2:6" ht="13.15" customHeight="1" x14ac:dyDescent="0.3">
      <c r="B10910" s="1172" t="s">
        <v>11634</v>
      </c>
      <c r="C10910" s="1207">
        <v>7881296.7382340226</v>
      </c>
      <c r="D10910" s="1208">
        <v>304944.10239523643</v>
      </c>
      <c r="E10910" s="1207">
        <v>3523974.2346851565</v>
      </c>
      <c r="F10910" s="1211">
        <v>11710215.075314416</v>
      </c>
    </row>
    <row r="10911" spans="2:6" ht="13.15" customHeight="1" x14ac:dyDescent="0.3">
      <c r="B10911" s="1173" t="s">
        <v>11635</v>
      </c>
      <c r="C10911" s="1206">
        <v>1356127.5654292253</v>
      </c>
      <c r="D10911" s="1206">
        <v>31240.23568608331</v>
      </c>
      <c r="E10911" s="1206">
        <v>0</v>
      </c>
      <c r="F10911" s="1210">
        <v>1387367.8011153087</v>
      </c>
    </row>
    <row r="10912" spans="2:6" ht="13.15" customHeight="1" x14ac:dyDescent="0.3">
      <c r="B10912" s="1172" t="s">
        <v>11636</v>
      </c>
      <c r="C10912" s="1207">
        <v>7562882.5736568021</v>
      </c>
      <c r="D10912" s="1208">
        <v>838645.53421073023</v>
      </c>
      <c r="E10912" s="1207">
        <v>10107702.474359306</v>
      </c>
      <c r="F10912" s="1211">
        <v>18509230.582226835</v>
      </c>
    </row>
    <row r="10913" spans="2:6" ht="13.15" customHeight="1" x14ac:dyDescent="0.3">
      <c r="B10913" s="1173" t="s">
        <v>11637</v>
      </c>
      <c r="C10913" s="1206">
        <v>9541638.1795972325</v>
      </c>
      <c r="D10913" s="1206">
        <v>347582.80245326919</v>
      </c>
      <c r="E10913" s="1206">
        <v>2053459.8802625933</v>
      </c>
      <c r="F10913" s="1210">
        <v>11942680.862313094</v>
      </c>
    </row>
    <row r="10914" spans="2:6" ht="13.15" customHeight="1" x14ac:dyDescent="0.3">
      <c r="B10914" s="1172" t="s">
        <v>11638</v>
      </c>
      <c r="C10914" s="1207">
        <v>3194308642.8170424</v>
      </c>
      <c r="D10914" s="1208">
        <v>18299910.889065176</v>
      </c>
      <c r="E10914" s="1207">
        <v>1890246780.9458694</v>
      </c>
      <c r="F10914" s="1211">
        <v>5102855334.6519775</v>
      </c>
    </row>
    <row r="10915" spans="2:6" ht="13.15" customHeight="1" x14ac:dyDescent="0.3">
      <c r="B10915" s="1173" t="s">
        <v>11639</v>
      </c>
      <c r="C10915" s="1206">
        <v>2326033768.7623463</v>
      </c>
      <c r="D10915" s="1206">
        <v>33967733.416330159</v>
      </c>
      <c r="E10915" s="1206">
        <v>714532553.64271688</v>
      </c>
      <c r="F10915" s="1210">
        <v>3074534055.8213935</v>
      </c>
    </row>
    <row r="10916" spans="2:6" ht="13.15" customHeight="1" x14ac:dyDescent="0.3">
      <c r="B10916" s="1172" t="s">
        <v>11640</v>
      </c>
      <c r="C10916" s="1207">
        <v>3849859096.758944</v>
      </c>
      <c r="D10916" s="1208">
        <v>55283734.266926147</v>
      </c>
      <c r="E10916" s="1207">
        <v>728796542.19756675</v>
      </c>
      <c r="F10916" s="1211">
        <v>4633939373.2234373</v>
      </c>
    </row>
    <row r="10917" spans="2:6" ht="13.15" customHeight="1" x14ac:dyDescent="0.3">
      <c r="B10917" s="1173" t="s">
        <v>11641</v>
      </c>
      <c r="C10917" s="1206">
        <v>4900007308.0603685</v>
      </c>
      <c r="D10917" s="1206">
        <v>60407470.651721478</v>
      </c>
      <c r="E10917" s="1206">
        <v>1111606284.6091552</v>
      </c>
      <c r="F10917" s="1210">
        <v>6072021063.3212452</v>
      </c>
    </row>
    <row r="10918" spans="2:6" ht="13.15" customHeight="1" x14ac:dyDescent="0.3">
      <c r="B10918" s="1172" t="s">
        <v>11642</v>
      </c>
      <c r="C10918" s="1207">
        <v>1703630338.5859332</v>
      </c>
      <c r="D10918" s="1208">
        <v>32053157.278476827</v>
      </c>
      <c r="E10918" s="1207">
        <v>1063383888.197319</v>
      </c>
      <c r="F10918" s="1211">
        <v>2799067384.061729</v>
      </c>
    </row>
    <row r="10919" spans="2:6" ht="13.15" customHeight="1" x14ac:dyDescent="0.3">
      <c r="B10919" s="1173" t="s">
        <v>11643</v>
      </c>
      <c r="C10919" s="1206">
        <v>2370846193.107008</v>
      </c>
      <c r="D10919" s="1206">
        <v>32372891.240199156</v>
      </c>
      <c r="E10919" s="1206">
        <v>776252039.14387488</v>
      </c>
      <c r="F10919" s="1210">
        <v>3179471123.4910822</v>
      </c>
    </row>
    <row r="10920" spans="2:6" ht="13.15" customHeight="1" x14ac:dyDescent="0.3">
      <c r="B10920" s="1172" t="s">
        <v>11644</v>
      </c>
      <c r="C10920" s="1207">
        <v>3313742491.6520343</v>
      </c>
      <c r="D10920" s="1208">
        <v>39827937.249157593</v>
      </c>
      <c r="E10920" s="1207">
        <v>890095812.78857255</v>
      </c>
      <c r="F10920" s="1211">
        <v>4243666241.689764</v>
      </c>
    </row>
    <row r="10921" spans="2:6" ht="13.15" customHeight="1" x14ac:dyDescent="0.3">
      <c r="B10921" s="1173" t="s">
        <v>11645</v>
      </c>
      <c r="C10921" s="1206">
        <v>1037982114.0063308</v>
      </c>
      <c r="D10921" s="1206">
        <v>10001871.042820778</v>
      </c>
      <c r="E10921" s="1206">
        <v>478460828.83775473</v>
      </c>
      <c r="F10921" s="1210">
        <v>1526444813.8869064</v>
      </c>
    </row>
    <row r="10922" spans="2:6" ht="13.15" customHeight="1" x14ac:dyDescent="0.3">
      <c r="B10922" s="1172" t="s">
        <v>11646</v>
      </c>
      <c r="C10922" s="1207">
        <v>2246980898.4266791</v>
      </c>
      <c r="D10922" s="1208">
        <v>56647764.575614244</v>
      </c>
      <c r="E10922" s="1207">
        <v>17901921788.417801</v>
      </c>
      <c r="F10922" s="1211">
        <v>20205550451.420094</v>
      </c>
    </row>
    <row r="10923" spans="2:6" ht="13.15" customHeight="1" x14ac:dyDescent="0.3">
      <c r="B10923" s="1173" t="s">
        <v>11647</v>
      </c>
      <c r="C10923" s="1206">
        <v>1695437591.2862072</v>
      </c>
      <c r="D10923" s="1206">
        <v>17110248.940911353</v>
      </c>
      <c r="E10923" s="1206">
        <v>637772797.21036303</v>
      </c>
      <c r="F10923" s="1210">
        <v>2350320637.4374814</v>
      </c>
    </row>
    <row r="10924" spans="2:6" ht="13.15" customHeight="1" x14ac:dyDescent="0.3">
      <c r="B10924" s="1172" t="s">
        <v>11648</v>
      </c>
      <c r="C10924" s="1207">
        <v>1953301452.0061877</v>
      </c>
      <c r="D10924" s="1208">
        <v>32512191.732566956</v>
      </c>
      <c r="E10924" s="1207">
        <v>1185323680.6127729</v>
      </c>
      <c r="F10924" s="1211">
        <v>3171137324.3515277</v>
      </c>
    </row>
    <row r="10925" spans="2:6" ht="13.15" customHeight="1" x14ac:dyDescent="0.3">
      <c r="B10925" s="1173" t="s">
        <v>11649</v>
      </c>
      <c r="C10925" s="1206">
        <v>2971346087.6749387</v>
      </c>
      <c r="D10925" s="1206">
        <v>32809367.992575374</v>
      </c>
      <c r="E10925" s="1206">
        <v>677967970.85678363</v>
      </c>
      <c r="F10925" s="1210">
        <v>3682123426.5242977</v>
      </c>
    </row>
    <row r="10926" spans="2:6" ht="13.15" customHeight="1" x14ac:dyDescent="0.3">
      <c r="B10926" s="1172" t="s">
        <v>11650</v>
      </c>
      <c r="C10926" s="1207">
        <v>2499313746.7201176</v>
      </c>
      <c r="D10926" s="1208">
        <v>42620842.463849895</v>
      </c>
      <c r="E10926" s="1207">
        <v>941599514.90122294</v>
      </c>
      <c r="F10926" s="1211">
        <v>3483534104.0851908</v>
      </c>
    </row>
    <row r="10927" spans="2:6" ht="13.15" customHeight="1" x14ac:dyDescent="0.3">
      <c r="B10927" s="1173" t="s">
        <v>11651</v>
      </c>
      <c r="C10927" s="1206">
        <v>2687915972.6651783</v>
      </c>
      <c r="D10927" s="1206">
        <v>32888031.468920082</v>
      </c>
      <c r="E10927" s="1206">
        <v>951217820.75031579</v>
      </c>
      <c r="F10927" s="1210">
        <v>3672021824.8844142</v>
      </c>
    </row>
    <row r="10928" spans="2:6" ht="13.15" customHeight="1" x14ac:dyDescent="0.3">
      <c r="B10928" s="1172" t="s">
        <v>11652</v>
      </c>
      <c r="C10928" s="1207">
        <v>2300886286.4463053</v>
      </c>
      <c r="D10928" s="1208">
        <v>47115833.925017335</v>
      </c>
      <c r="E10928" s="1207">
        <v>618740194.08222151</v>
      </c>
      <c r="F10928" s="1211">
        <v>2966742314.4535441</v>
      </c>
    </row>
    <row r="10929" spans="2:6" ht="13.15" customHeight="1" x14ac:dyDescent="0.3">
      <c r="B10929" s="1173" t="s">
        <v>12649</v>
      </c>
      <c r="C10929" s="1206">
        <v>975177.51432697615</v>
      </c>
      <c r="D10929" s="1206">
        <v>2955.1574297646371</v>
      </c>
      <c r="E10929" s="1206">
        <v>740.87548295703925</v>
      </c>
      <c r="F10929" s="1210">
        <v>978873.54723969777</v>
      </c>
    </row>
    <row r="10930" spans="2:6" ht="13.15" customHeight="1" x14ac:dyDescent="0.3">
      <c r="B10930" s="1172" t="s">
        <v>11653</v>
      </c>
      <c r="C10930" s="1207">
        <v>0</v>
      </c>
      <c r="D10930" s="1208">
        <v>0</v>
      </c>
      <c r="E10930" s="1207">
        <v>123.47924715950653</v>
      </c>
      <c r="F10930" s="1211">
        <v>123.47924715950653</v>
      </c>
    </row>
    <row r="10931" spans="2:6" ht="13.15" customHeight="1" x14ac:dyDescent="0.3">
      <c r="B10931" s="1173" t="s">
        <v>11654</v>
      </c>
      <c r="C10931" s="1206">
        <v>0</v>
      </c>
      <c r="D10931" s="1206">
        <v>17730.94457858782</v>
      </c>
      <c r="E10931" s="1206">
        <v>0</v>
      </c>
      <c r="F10931" s="1210">
        <v>17730.94457858782</v>
      </c>
    </row>
    <row r="10932" spans="2:6" ht="13.15" customHeight="1" x14ac:dyDescent="0.3">
      <c r="B10932" s="1172" t="s">
        <v>11655</v>
      </c>
      <c r="C10932" s="1207">
        <v>0</v>
      </c>
      <c r="D10932" s="1208">
        <v>0</v>
      </c>
      <c r="E10932" s="1207">
        <v>1234.7924715950653</v>
      </c>
      <c r="F10932" s="1211">
        <v>1234.7924715950653</v>
      </c>
    </row>
    <row r="10933" spans="2:6" ht="13.15" customHeight="1" x14ac:dyDescent="0.3">
      <c r="B10933" s="1173" t="s">
        <v>12650</v>
      </c>
      <c r="C10933" s="1206">
        <v>17204.19585623061</v>
      </c>
      <c r="D10933" s="1206">
        <v>5910.3148595292741</v>
      </c>
      <c r="E10933" s="1206">
        <v>0</v>
      </c>
      <c r="F10933" s="1210">
        <v>23114.510715759883</v>
      </c>
    </row>
    <row r="10934" spans="2:6" ht="13.15" customHeight="1" x14ac:dyDescent="0.3">
      <c r="B10934" s="1172" t="s">
        <v>11656</v>
      </c>
      <c r="C10934" s="1207">
        <v>67314.829818426108</v>
      </c>
      <c r="D10934" s="1208">
        <v>0</v>
      </c>
      <c r="E10934" s="1207">
        <v>61.739623579753264</v>
      </c>
      <c r="F10934" s="1211">
        <v>67376.569442005857</v>
      </c>
    </row>
    <row r="10935" spans="2:6" ht="13.15" customHeight="1" x14ac:dyDescent="0.3">
      <c r="B10935" s="1173" t="s">
        <v>12651</v>
      </c>
      <c r="C10935" s="1206">
        <v>0</v>
      </c>
      <c r="D10935" s="1206">
        <v>20686.102008352456</v>
      </c>
      <c r="E10935" s="1206">
        <v>0</v>
      </c>
      <c r="F10935" s="1210">
        <v>20686.102008352456</v>
      </c>
    </row>
    <row r="10936" spans="2:6" ht="13.15" customHeight="1" x14ac:dyDescent="0.3">
      <c r="B10936" s="1172" t="s">
        <v>12652</v>
      </c>
      <c r="C10936" s="1207">
        <v>0</v>
      </c>
      <c r="D10936" s="1208">
        <v>5910.3148595292741</v>
      </c>
      <c r="E10936" s="1207">
        <v>0</v>
      </c>
      <c r="F10936" s="1211">
        <v>5910.3148595292741</v>
      </c>
    </row>
    <row r="10937" spans="2:6" ht="13.15" customHeight="1" x14ac:dyDescent="0.3">
      <c r="B10937" s="1173" t="s">
        <v>11657</v>
      </c>
      <c r="C10937" s="1206">
        <v>133946.95345208119</v>
      </c>
      <c r="D10937" s="1206">
        <v>546704.12450645759</v>
      </c>
      <c r="E10937" s="1206">
        <v>246.95849431901306</v>
      </c>
      <c r="F10937" s="1210">
        <v>680898.03645285778</v>
      </c>
    </row>
    <row r="10938" spans="2:6" ht="13.15" customHeight="1" x14ac:dyDescent="0.3">
      <c r="B10938" s="1172" t="s">
        <v>11658</v>
      </c>
      <c r="C10938" s="1207">
        <v>1363936222.2293999</v>
      </c>
      <c r="D10938" s="1208">
        <v>13679662.969410539</v>
      </c>
      <c r="E10938" s="1207">
        <v>2125097306.5326452</v>
      </c>
      <c r="F10938" s="1211">
        <v>3502713191.7314558</v>
      </c>
    </row>
    <row r="10939" spans="2:6" ht="13.15" customHeight="1" x14ac:dyDescent="0.3">
      <c r="B10939" s="1173" t="s">
        <v>12653</v>
      </c>
      <c r="C10939" s="1206">
        <v>0</v>
      </c>
      <c r="D10939" s="1206">
        <v>2955.1574297646371</v>
      </c>
      <c r="E10939" s="1206">
        <v>0</v>
      </c>
      <c r="F10939" s="1210">
        <v>2955.1574297646371</v>
      </c>
    </row>
    <row r="10940" spans="2:6" ht="13.15" customHeight="1" x14ac:dyDescent="0.3">
      <c r="B10940" s="1172" t="s">
        <v>11659</v>
      </c>
      <c r="C10940" s="1207">
        <v>4132966.7013670178</v>
      </c>
      <c r="D10940" s="1208">
        <v>129787.69987961542</v>
      </c>
      <c r="E10940" s="1207">
        <v>10756647.657806093</v>
      </c>
      <c r="F10940" s="1211">
        <v>15019402.059052726</v>
      </c>
    </row>
    <row r="10941" spans="2:6" ht="13.15" customHeight="1" x14ac:dyDescent="0.3">
      <c r="B10941" s="1173" t="s">
        <v>12654</v>
      </c>
      <c r="C10941" s="1206">
        <v>0</v>
      </c>
      <c r="D10941" s="1206">
        <v>5910.3148595292741</v>
      </c>
      <c r="E10941" s="1206">
        <v>0</v>
      </c>
      <c r="F10941" s="1210">
        <v>5910.3148595292741</v>
      </c>
    </row>
    <row r="10942" spans="2:6" ht="13.15" customHeight="1" x14ac:dyDescent="0.3">
      <c r="B10942" s="1172" t="s">
        <v>12655</v>
      </c>
      <c r="C10942" s="1207">
        <v>0</v>
      </c>
      <c r="D10942" s="1208">
        <v>8865.4722892939117</v>
      </c>
      <c r="E10942" s="1207">
        <v>0</v>
      </c>
      <c r="F10942" s="1211">
        <v>8865.4722892939117</v>
      </c>
    </row>
    <row r="10943" spans="2:6" ht="13.15" customHeight="1" x14ac:dyDescent="0.3">
      <c r="B10943" s="1173" t="s">
        <v>12656</v>
      </c>
      <c r="C10943" s="1206">
        <v>0</v>
      </c>
      <c r="D10943" s="1206">
        <v>2955.1574297646371</v>
      </c>
      <c r="E10943" s="1206">
        <v>0</v>
      </c>
      <c r="F10943" s="1210">
        <v>2955.1574297646371</v>
      </c>
    </row>
    <row r="10944" spans="2:6" ht="13.15" customHeight="1" x14ac:dyDescent="0.3">
      <c r="B10944" s="1172" t="s">
        <v>12657</v>
      </c>
      <c r="C10944" s="1207">
        <v>0</v>
      </c>
      <c r="D10944" s="1208">
        <v>2955.1574297646371</v>
      </c>
      <c r="E10944" s="1207">
        <v>0</v>
      </c>
      <c r="F10944" s="1211">
        <v>2955.1574297646371</v>
      </c>
    </row>
    <row r="10945" spans="2:6" ht="13.15" customHeight="1" x14ac:dyDescent="0.3">
      <c r="B10945" s="1173" t="s">
        <v>11660</v>
      </c>
      <c r="C10945" s="1206">
        <v>1814910217.832484</v>
      </c>
      <c r="D10945" s="1206">
        <v>41138788.796288222</v>
      </c>
      <c r="E10945" s="1206">
        <v>1161057448.5655522</v>
      </c>
      <c r="F10945" s="1210">
        <v>3017106455.1943245</v>
      </c>
    </row>
    <row r="10946" spans="2:6" ht="13.15" customHeight="1" x14ac:dyDescent="0.3">
      <c r="B10946" s="1172" t="s">
        <v>11661</v>
      </c>
      <c r="C10946" s="1207">
        <v>160957540.94636321</v>
      </c>
      <c r="D10946" s="1208">
        <v>5919419.5588485925</v>
      </c>
      <c r="E10946" s="1207">
        <v>81703876.374941155</v>
      </c>
      <c r="F10946" s="1211">
        <v>248580836.88015294</v>
      </c>
    </row>
    <row r="10947" spans="2:6" ht="13.15" customHeight="1" x14ac:dyDescent="0.3">
      <c r="B10947" s="1173" t="s">
        <v>11662</v>
      </c>
      <c r="C10947" s="1206">
        <v>197005246.74969655</v>
      </c>
      <c r="D10947" s="1206">
        <v>5030381.554371261</v>
      </c>
      <c r="E10947" s="1206">
        <v>37211794.482500024</v>
      </c>
      <c r="F10947" s="1210">
        <v>239247422.78656784</v>
      </c>
    </row>
    <row r="10948" spans="2:6" ht="13.15" customHeight="1" x14ac:dyDescent="0.3">
      <c r="B10948" s="1172" t="s">
        <v>11663</v>
      </c>
      <c r="C10948" s="1207">
        <v>161937224.32150966</v>
      </c>
      <c r="D10948" s="1208">
        <v>3124670.8888072311</v>
      </c>
      <c r="E10948" s="1207">
        <v>35765422.632966056</v>
      </c>
      <c r="F10948" s="1211">
        <v>200827317.84328294</v>
      </c>
    </row>
    <row r="10949" spans="2:6" ht="13.15" customHeight="1" x14ac:dyDescent="0.3">
      <c r="B10949" s="1173" t="s">
        <v>11664</v>
      </c>
      <c r="C10949" s="1206">
        <v>167770129.42295668</v>
      </c>
      <c r="D10949" s="1206">
        <v>4437014.086830996</v>
      </c>
      <c r="E10949" s="1206">
        <v>69260182.014075875</v>
      </c>
      <c r="F10949" s="1210">
        <v>241467325.52386355</v>
      </c>
    </row>
    <row r="10950" spans="2:6" ht="13.15" customHeight="1" x14ac:dyDescent="0.3">
      <c r="B10950" s="1172" t="s">
        <v>11665</v>
      </c>
      <c r="C10950" s="1207">
        <v>58571957.875011012</v>
      </c>
      <c r="D10950" s="1208">
        <v>1820925.7916862585</v>
      </c>
      <c r="E10950" s="1207">
        <v>16784200.094357766</v>
      </c>
      <c r="F10950" s="1211">
        <v>77177083.761055037</v>
      </c>
    </row>
    <row r="10951" spans="2:6" ht="13.15" customHeight="1" x14ac:dyDescent="0.3">
      <c r="B10951" s="1173" t="s">
        <v>11666</v>
      </c>
      <c r="C10951" s="1206">
        <v>57851975.932551451</v>
      </c>
      <c r="D10951" s="1206">
        <v>1417406.0807410169</v>
      </c>
      <c r="E10951" s="1206">
        <v>17884720.622115389</v>
      </c>
      <c r="F10951" s="1210">
        <v>77154102.635407865</v>
      </c>
    </row>
    <row r="10952" spans="2:6" ht="13.15" customHeight="1" x14ac:dyDescent="0.3">
      <c r="B10952" s="1172" t="s">
        <v>11667</v>
      </c>
      <c r="C10952" s="1207">
        <v>69060236.450411797</v>
      </c>
      <c r="D10952" s="1208">
        <v>1657590.0188896959</v>
      </c>
      <c r="E10952" s="1207">
        <v>17101381.814603016</v>
      </c>
      <c r="F10952" s="1211">
        <v>87819208.283904508</v>
      </c>
    </row>
    <row r="10953" spans="2:6" ht="13.15" customHeight="1" x14ac:dyDescent="0.3">
      <c r="B10953" s="1173" t="s">
        <v>11668</v>
      </c>
      <c r="C10953" s="1206">
        <v>142357620.56598669</v>
      </c>
      <c r="D10953" s="1206">
        <v>2847969.6481336034</v>
      </c>
      <c r="E10953" s="1206">
        <v>53082767.168729916</v>
      </c>
      <c r="F10953" s="1210">
        <v>198288357.38285023</v>
      </c>
    </row>
    <row r="10954" spans="2:6" ht="13.15" customHeight="1" x14ac:dyDescent="0.3">
      <c r="B10954" s="1172" t="s">
        <v>11669</v>
      </c>
      <c r="C10954" s="1207">
        <v>649158958.64006484</v>
      </c>
      <c r="D10954" s="1208">
        <v>5678503.8674315941</v>
      </c>
      <c r="E10954" s="1207">
        <v>112102675.28338608</v>
      </c>
      <c r="F10954" s="1211">
        <v>766940137.79088259</v>
      </c>
    </row>
    <row r="10955" spans="2:6" ht="13.15" customHeight="1" x14ac:dyDescent="0.3">
      <c r="B10955" s="1173" t="s">
        <v>11670</v>
      </c>
      <c r="C10955" s="1206">
        <v>407406281.17449713</v>
      </c>
      <c r="D10955" s="1206">
        <v>19678688.840545699</v>
      </c>
      <c r="E10955" s="1206">
        <v>255066548.1106334</v>
      </c>
      <c r="F10955" s="1210">
        <v>682151518.12567627</v>
      </c>
    </row>
    <row r="10956" spans="2:6" ht="13.15" customHeight="1" x14ac:dyDescent="0.3">
      <c r="B10956" s="1172" t="s">
        <v>11671</v>
      </c>
      <c r="C10956" s="1207">
        <v>161926574.10502723</v>
      </c>
      <c r="D10956" s="1208">
        <v>3995105.4736552872</v>
      </c>
      <c r="E10956" s="1207">
        <v>60402048.776529878</v>
      </c>
      <c r="F10956" s="1211">
        <v>226323728.35521239</v>
      </c>
    </row>
    <row r="10957" spans="2:6" ht="13.15" customHeight="1" x14ac:dyDescent="0.3">
      <c r="B10957" s="1173" t="s">
        <v>11672</v>
      </c>
      <c r="C10957" s="1206">
        <v>89187780.189832047</v>
      </c>
      <c r="D10957" s="1206">
        <v>2402486.7016857015</v>
      </c>
      <c r="E10957" s="1206">
        <v>108814523.69731039</v>
      </c>
      <c r="F10957" s="1210">
        <v>200404790.58882815</v>
      </c>
    </row>
    <row r="10958" spans="2:6" ht="13.15" customHeight="1" x14ac:dyDescent="0.3">
      <c r="B10958" s="1172" t="s">
        <v>11673</v>
      </c>
      <c r="C10958" s="1207">
        <v>142318842.85469165</v>
      </c>
      <c r="D10958" s="1208">
        <v>2290331.4411370158</v>
      </c>
      <c r="E10958" s="1207">
        <v>29126788.754563987</v>
      </c>
      <c r="F10958" s="1211">
        <v>173735963.05039266</v>
      </c>
    </row>
    <row r="10959" spans="2:6" ht="13.15" customHeight="1" x14ac:dyDescent="0.3">
      <c r="B10959" s="1173" t="s">
        <v>11674</v>
      </c>
      <c r="C10959" s="1206">
        <v>144972248.71242285</v>
      </c>
      <c r="D10959" s="1206">
        <v>3327310.2554196627</v>
      </c>
      <c r="E10959" s="1206">
        <v>50201308.214140408</v>
      </c>
      <c r="F10959" s="1210">
        <v>198500867.18198293</v>
      </c>
    </row>
    <row r="10960" spans="2:6" ht="13.15" customHeight="1" x14ac:dyDescent="0.3">
      <c r="B10960" s="1172" t="s">
        <v>11675</v>
      </c>
      <c r="C10960" s="1207">
        <v>30420431.804739561</v>
      </c>
      <c r="D10960" s="1208">
        <v>414735.23700011137</v>
      </c>
      <c r="E10960" s="1207">
        <v>5366151.9858400477</v>
      </c>
      <c r="F10960" s="1211">
        <v>36201319.027579717</v>
      </c>
    </row>
    <row r="10961" spans="2:6" ht="13.15" customHeight="1" x14ac:dyDescent="0.3">
      <c r="B10961" s="1173" t="s">
        <v>11676</v>
      </c>
      <c r="C10961" s="1206">
        <v>463604060.02134824</v>
      </c>
      <c r="D10961" s="1206">
        <v>15431508.438131481</v>
      </c>
      <c r="E10961" s="1206">
        <v>452438473.68380696</v>
      </c>
      <c r="F10961" s="1210">
        <v>931474042.14328671</v>
      </c>
    </row>
    <row r="10962" spans="2:6" ht="13.15" customHeight="1" x14ac:dyDescent="0.3">
      <c r="B10962" s="1172" t="s">
        <v>11677</v>
      </c>
      <c r="C10962" s="1207">
        <v>682737452.71431828</v>
      </c>
      <c r="D10962" s="1208">
        <v>15968727.914506212</v>
      </c>
      <c r="E10962" s="1207">
        <v>1131961618.2220213</v>
      </c>
      <c r="F10962" s="1211">
        <v>1830667798.8508458</v>
      </c>
    </row>
    <row r="10963" spans="2:6" ht="13.15" customHeight="1" x14ac:dyDescent="0.3">
      <c r="B10963" s="1173" t="s">
        <v>11678</v>
      </c>
      <c r="C10963" s="1206">
        <v>287033438.25298202</v>
      </c>
      <c r="D10963" s="1206">
        <v>17408494.686465789</v>
      </c>
      <c r="E10963" s="1206">
        <v>1959996156.97858</v>
      </c>
      <c r="F10963" s="1210">
        <v>2264438089.9180279</v>
      </c>
    </row>
    <row r="10964" spans="2:6" ht="13.15" customHeight="1" x14ac:dyDescent="0.3">
      <c r="B10964" s="1172" t="s">
        <v>11679</v>
      </c>
      <c r="C10964" s="1207">
        <v>278589045.45354873</v>
      </c>
      <c r="D10964" s="1208">
        <v>11814255.022317205</v>
      </c>
      <c r="E10964" s="1207">
        <v>507201725.01415271</v>
      </c>
      <c r="F10964" s="1211">
        <v>797605025.49001861</v>
      </c>
    </row>
    <row r="10965" spans="2:6" ht="13.15" customHeight="1" x14ac:dyDescent="0.3">
      <c r="B10965" s="1173" t="s">
        <v>11680</v>
      </c>
      <c r="C10965" s="1206">
        <v>283388606.47372615</v>
      </c>
      <c r="D10965" s="1206">
        <v>11196444.181179311</v>
      </c>
      <c r="E10965" s="1206">
        <v>77828854.900168404</v>
      </c>
      <c r="F10965" s="1210">
        <v>372413905.55507386</v>
      </c>
    </row>
    <row r="10966" spans="2:6" ht="13.15" customHeight="1" x14ac:dyDescent="0.3">
      <c r="B10966" s="1172" t="s">
        <v>11681</v>
      </c>
      <c r="C10966" s="1207">
        <v>113800703.56319813</v>
      </c>
      <c r="D10966" s="1208">
        <v>2878801.7906508138</v>
      </c>
      <c r="E10966" s="1207">
        <v>68780177.674525395</v>
      </c>
      <c r="F10966" s="1211">
        <v>185459683.02837434</v>
      </c>
    </row>
    <row r="10967" spans="2:6" ht="13.15" customHeight="1" x14ac:dyDescent="0.3">
      <c r="B10967" s="1173" t="s">
        <v>11682</v>
      </c>
      <c r="C10967" s="1206">
        <v>194292581.99512744</v>
      </c>
      <c r="D10967" s="1206">
        <v>5077551.495821598</v>
      </c>
      <c r="E10967" s="1206">
        <v>70304679.005738437</v>
      </c>
      <c r="F10967" s="1210">
        <v>269674812.49668747</v>
      </c>
    </row>
    <row r="10968" spans="2:6" ht="13.15" customHeight="1" x14ac:dyDescent="0.3">
      <c r="B10968" s="1172" t="s">
        <v>11683</v>
      </c>
      <c r="C10968" s="1207">
        <v>15756039.497094246</v>
      </c>
      <c r="D10968" s="1208">
        <v>487009.94442521204</v>
      </c>
      <c r="E10968" s="1207">
        <v>7397640.1058002459</v>
      </c>
      <c r="F10968" s="1211">
        <v>23640689.547319703</v>
      </c>
    </row>
    <row r="10969" spans="2:6" ht="13.15" customHeight="1" x14ac:dyDescent="0.3">
      <c r="B10969" s="1173" t="s">
        <v>11684</v>
      </c>
      <c r="C10969" s="1206">
        <v>210889169.34691182</v>
      </c>
      <c r="D10969" s="1206">
        <v>69227292.794814527</v>
      </c>
      <c r="E10969" s="1206">
        <v>143381195.99577591</v>
      </c>
      <c r="F10969" s="1210">
        <v>423497658.13750231</v>
      </c>
    </row>
    <row r="10970" spans="2:6" ht="13.15" customHeight="1" x14ac:dyDescent="0.3">
      <c r="B10970" s="1172" t="s">
        <v>11685</v>
      </c>
      <c r="C10970" s="1207">
        <v>261996554.338873</v>
      </c>
      <c r="D10970" s="1208">
        <v>8910151.4551963061</v>
      </c>
      <c r="E10970" s="1207">
        <v>196730775.34366825</v>
      </c>
      <c r="F10970" s="1211">
        <v>467637481.13773751</v>
      </c>
    </row>
    <row r="10971" spans="2:6" ht="13.15" customHeight="1" x14ac:dyDescent="0.3">
      <c r="B10971" s="1173" t="s">
        <v>11686</v>
      </c>
      <c r="C10971" s="1206">
        <v>2659252690.0388031</v>
      </c>
      <c r="D10971" s="1206">
        <v>54330583.418401107</v>
      </c>
      <c r="E10971" s="1206">
        <v>1158222491.1468101</v>
      </c>
      <c r="F10971" s="1210">
        <v>3871805764.6040144</v>
      </c>
    </row>
    <row r="10972" spans="2:6" ht="13.15" customHeight="1" x14ac:dyDescent="0.3">
      <c r="B10972" s="1172" t="s">
        <v>11687</v>
      </c>
      <c r="C10972" s="1207">
        <v>141176265.78385887</v>
      </c>
      <c r="D10972" s="1208">
        <v>2798548.1581653478</v>
      </c>
      <c r="E10972" s="1207">
        <v>44404363.644687749</v>
      </c>
      <c r="F10972" s="1211">
        <v>188379177.58671194</v>
      </c>
    </row>
    <row r="10973" spans="2:6" ht="13.15" customHeight="1" x14ac:dyDescent="0.3">
      <c r="B10973" s="1173" t="s">
        <v>11688</v>
      </c>
      <c r="C10973" s="1206">
        <v>1342609.9829707583</v>
      </c>
      <c r="D10973" s="1206">
        <v>91201.787153831508</v>
      </c>
      <c r="E10973" s="1206">
        <v>3056852.2426807433</v>
      </c>
      <c r="F10973" s="1210">
        <v>4490664.0128053334</v>
      </c>
    </row>
    <row r="10974" spans="2:6" ht="13.15" customHeight="1" x14ac:dyDescent="0.3">
      <c r="B10974" s="1172" t="s">
        <v>11689</v>
      </c>
      <c r="C10974" s="1207">
        <v>49835776.452206679</v>
      </c>
      <c r="D10974" s="1208">
        <v>4244816.2764703957</v>
      </c>
      <c r="E10974" s="1207">
        <v>35193694.940245353</v>
      </c>
      <c r="F10974" s="1211">
        <v>89274287.668922424</v>
      </c>
    </row>
    <row r="10975" spans="2:6" ht="13.15" customHeight="1" x14ac:dyDescent="0.3">
      <c r="B10975" s="1173" t="s">
        <v>11690</v>
      </c>
      <c r="C10975" s="1206">
        <v>31030498.051450986</v>
      </c>
      <c r="D10975" s="1206">
        <v>1322995.8369491547</v>
      </c>
      <c r="E10975" s="1206">
        <v>48468568.222979091</v>
      </c>
      <c r="F10975" s="1210">
        <v>80822062.111379236</v>
      </c>
    </row>
    <row r="10976" spans="2:6" ht="13.15" customHeight="1" x14ac:dyDescent="0.3">
      <c r="B10976" s="1172" t="s">
        <v>11691</v>
      </c>
      <c r="C10976" s="1207">
        <v>285045534.38416559</v>
      </c>
      <c r="D10976" s="1208">
        <v>11791078.144760909</v>
      </c>
      <c r="E10976" s="1207">
        <v>1578993762.7344499</v>
      </c>
      <c r="F10976" s="1211">
        <v>1875830375.2633762</v>
      </c>
    </row>
    <row r="10977" spans="2:6" ht="13.15" customHeight="1" x14ac:dyDescent="0.3">
      <c r="B10977" s="1173" t="s">
        <v>11692</v>
      </c>
      <c r="C10977" s="1206">
        <v>627762946.80934024</v>
      </c>
      <c r="D10977" s="1206">
        <v>19802903.957843464</v>
      </c>
      <c r="E10977" s="1206">
        <v>896968631.09836257</v>
      </c>
      <c r="F10977" s="1210">
        <v>1544534481.8655462</v>
      </c>
    </row>
    <row r="10978" spans="2:6" ht="13.15" customHeight="1" x14ac:dyDescent="0.3">
      <c r="B10978" s="1172" t="s">
        <v>11693</v>
      </c>
      <c r="C10978" s="1207">
        <v>595290163.67194152</v>
      </c>
      <c r="D10978" s="1208">
        <v>25767016.754772648</v>
      </c>
      <c r="E10978" s="1207">
        <v>543708114.46564388</v>
      </c>
      <c r="F10978" s="1211">
        <v>1164765294.8923581</v>
      </c>
    </row>
    <row r="10979" spans="2:6" ht="13.15" customHeight="1" x14ac:dyDescent="0.3">
      <c r="B10979" s="1173" t="s">
        <v>11694</v>
      </c>
      <c r="C10979" s="1206">
        <v>404112360.37421358</v>
      </c>
      <c r="D10979" s="1206">
        <v>9894092.2297037952</v>
      </c>
      <c r="E10979" s="1206">
        <v>346222686.26086146</v>
      </c>
      <c r="F10979" s="1210">
        <v>760229138.86477876</v>
      </c>
    </row>
    <row r="10980" spans="2:6" ht="13.15" customHeight="1" x14ac:dyDescent="0.3">
      <c r="B10980" s="1172" t="s">
        <v>11695</v>
      </c>
      <c r="C10980" s="1207">
        <v>13767179.839619203</v>
      </c>
      <c r="D10980" s="1208">
        <v>5616248.5509112179</v>
      </c>
      <c r="E10980" s="1207">
        <v>12870287.714357844</v>
      </c>
      <c r="F10980" s="1211">
        <v>32253716.104888268</v>
      </c>
    </row>
    <row r="10981" spans="2:6" ht="13.15" customHeight="1" x14ac:dyDescent="0.3">
      <c r="B10981" s="1173" t="s">
        <v>11696</v>
      </c>
      <c r="C10981" s="1206">
        <v>253994828.22964522</v>
      </c>
      <c r="D10981" s="1206">
        <v>7327805.3733397108</v>
      </c>
      <c r="E10981" s="1206">
        <v>241918052.31504327</v>
      </c>
      <c r="F10981" s="1210">
        <v>503240685.91802824</v>
      </c>
    </row>
    <row r="10982" spans="2:6" ht="13.15" customHeight="1" x14ac:dyDescent="0.3">
      <c r="B10982" s="1172" t="s">
        <v>11697</v>
      </c>
      <c r="C10982" s="1207">
        <v>1162977150.8812196</v>
      </c>
      <c r="D10982" s="1208">
        <v>23257525.209773038</v>
      </c>
      <c r="E10982" s="1207">
        <v>393297779.55975205</v>
      </c>
      <c r="F10982" s="1211">
        <v>1579532455.6507447</v>
      </c>
    </row>
    <row r="10983" spans="2:6" ht="13.15" customHeight="1" x14ac:dyDescent="0.3">
      <c r="B10983" s="1173" t="s">
        <v>11698</v>
      </c>
      <c r="C10983" s="1206">
        <v>92328092.098541975</v>
      </c>
      <c r="D10983" s="1206">
        <v>5959933.3599928468</v>
      </c>
      <c r="E10983" s="1206">
        <v>378246672.96550035</v>
      </c>
      <c r="F10983" s="1210">
        <v>476534698.42403519</v>
      </c>
    </row>
    <row r="10984" spans="2:6" ht="13.15" customHeight="1" x14ac:dyDescent="0.3">
      <c r="B10984" s="1172" t="s">
        <v>11699</v>
      </c>
      <c r="C10984" s="1207">
        <v>380559679.70579708</v>
      </c>
      <c r="D10984" s="1208">
        <v>13781475.178955035</v>
      </c>
      <c r="E10984" s="1207">
        <v>279930411.28175598</v>
      </c>
      <c r="F10984" s="1211">
        <v>674271566.16650808</v>
      </c>
    </row>
    <row r="10985" spans="2:6" ht="13.15" customHeight="1" x14ac:dyDescent="0.3">
      <c r="B10985" s="1173" t="s">
        <v>11700</v>
      </c>
      <c r="C10985" s="1206">
        <v>4598708.8606178323</v>
      </c>
      <c r="D10985" s="1206">
        <v>136218.68533391278</v>
      </c>
      <c r="E10985" s="1206">
        <v>649192.14194110571</v>
      </c>
      <c r="F10985" s="1210">
        <v>5384119.6878928514</v>
      </c>
    </row>
    <row r="10986" spans="2:6" ht="13.15" customHeight="1" x14ac:dyDescent="0.3">
      <c r="B10986" s="1172" t="s">
        <v>11701</v>
      </c>
      <c r="C10986" s="1207">
        <v>69422070.728340462</v>
      </c>
      <c r="D10986" s="1208">
        <v>2339260.4048669753</v>
      </c>
      <c r="E10986" s="1207">
        <v>30453590.663911939</v>
      </c>
      <c r="F10986" s="1211">
        <v>102214921.79711938</v>
      </c>
    </row>
    <row r="10987" spans="2:6" ht="13.15" customHeight="1" x14ac:dyDescent="0.3">
      <c r="B10987" s="1173" t="s">
        <v>11702</v>
      </c>
      <c r="C10987" s="1206">
        <v>36910373.338410176</v>
      </c>
      <c r="D10987" s="1206">
        <v>1190815.866769253</v>
      </c>
      <c r="E10987" s="1206">
        <v>10275658.009830128</v>
      </c>
      <c r="F10987" s="1210">
        <v>48376847.215009555</v>
      </c>
    </row>
    <row r="10988" spans="2:6" ht="13.15" customHeight="1" x14ac:dyDescent="0.3">
      <c r="B10988" s="1172" t="s">
        <v>11703</v>
      </c>
      <c r="C10988" s="1207">
        <v>808488791.50069726</v>
      </c>
      <c r="D10988" s="1208">
        <v>11227994.004786603</v>
      </c>
      <c r="E10988" s="1207">
        <v>250384985.84210402</v>
      </c>
      <c r="F10988" s="1211">
        <v>1070101771.3475878</v>
      </c>
    </row>
    <row r="10989" spans="2:6" ht="13.15" customHeight="1" x14ac:dyDescent="0.3">
      <c r="B10989" s="1173" t="s">
        <v>11704</v>
      </c>
      <c r="C10989" s="1206">
        <v>92961233.814298645</v>
      </c>
      <c r="D10989" s="1206">
        <v>1704520.7333100066</v>
      </c>
      <c r="E10989" s="1206">
        <v>19357532.879077945</v>
      </c>
      <c r="F10989" s="1210">
        <v>114023287.42668658</v>
      </c>
    </row>
    <row r="10990" spans="2:6" ht="13.15" customHeight="1" x14ac:dyDescent="0.3">
      <c r="B10990" s="1172" t="s">
        <v>11705</v>
      </c>
      <c r="C10990" s="1207">
        <v>59085489.467195787</v>
      </c>
      <c r="D10990" s="1208">
        <v>2085356.0929372457</v>
      </c>
      <c r="E10990" s="1207">
        <v>27910902.586578153</v>
      </c>
      <c r="F10990" s="1211">
        <v>89081748.146711186</v>
      </c>
    </row>
    <row r="10991" spans="2:6" ht="13.15" customHeight="1" x14ac:dyDescent="0.3">
      <c r="B10991" s="1173" t="s">
        <v>11706</v>
      </c>
      <c r="C10991" s="1206">
        <v>98677123.07567586</v>
      </c>
      <c r="D10991" s="1206">
        <v>3268587.0556367682</v>
      </c>
      <c r="E10991" s="1206">
        <v>135370753.39196724</v>
      </c>
      <c r="F10991" s="1210">
        <v>237316463.52327985</v>
      </c>
    </row>
    <row r="10992" spans="2:6" ht="13.15" customHeight="1" x14ac:dyDescent="0.3">
      <c r="B10992" s="1172" t="s">
        <v>11707</v>
      </c>
      <c r="C10992" s="1207">
        <v>108340692.57987311</v>
      </c>
      <c r="D10992" s="1208">
        <v>3837708.1600747262</v>
      </c>
      <c r="E10992" s="1207">
        <v>401267917.08899093</v>
      </c>
      <c r="F10992" s="1211">
        <v>513446317.82893878</v>
      </c>
    </row>
    <row r="10993" spans="2:6" ht="13.15" customHeight="1" x14ac:dyDescent="0.3">
      <c r="B10993" s="1173" t="s">
        <v>11708</v>
      </c>
      <c r="C10993" s="1206">
        <v>1992546.2708728036</v>
      </c>
      <c r="D10993" s="1206">
        <v>87233.43289100469</v>
      </c>
      <c r="E10993" s="1206">
        <v>829286.62392324582</v>
      </c>
      <c r="F10993" s="1210">
        <v>2909066.3276870539</v>
      </c>
    </row>
    <row r="10994" spans="2:6" ht="13.15" customHeight="1" x14ac:dyDescent="0.3">
      <c r="B10994" s="1172" t="s">
        <v>11709</v>
      </c>
      <c r="C10994" s="1207">
        <v>1538262242.6034758</v>
      </c>
      <c r="D10994" s="1208">
        <v>34312093.689967185</v>
      </c>
      <c r="E10994" s="1207">
        <v>625212338.64654338</v>
      </c>
      <c r="F10994" s="1211">
        <v>2197786674.9399862</v>
      </c>
    </row>
    <row r="10995" spans="2:6" ht="13.15" customHeight="1" x14ac:dyDescent="0.3">
      <c r="B10995" s="1173" t="s">
        <v>11710</v>
      </c>
      <c r="C10995" s="1206">
        <v>57523867.34015049</v>
      </c>
      <c r="D10995" s="1206">
        <v>1606789.4554542182</v>
      </c>
      <c r="E10995" s="1206">
        <v>9429801.4074536152</v>
      </c>
      <c r="F10995" s="1210">
        <v>68560458.203058317</v>
      </c>
    </row>
    <row r="10996" spans="2:6" ht="13.15" customHeight="1" x14ac:dyDescent="0.3">
      <c r="B10996" s="1172" t="s">
        <v>11711</v>
      </c>
      <c r="C10996" s="1207">
        <v>59724775.538615435</v>
      </c>
      <c r="D10996" s="1208">
        <v>591777.31139948743</v>
      </c>
      <c r="E10996" s="1207">
        <v>13819736.313066566</v>
      </c>
      <c r="F10996" s="1211">
        <v>74136289.163081497</v>
      </c>
    </row>
    <row r="10997" spans="2:6" ht="13.15" customHeight="1" x14ac:dyDescent="0.3">
      <c r="B10997" s="1173" t="s">
        <v>11712</v>
      </c>
      <c r="C10997" s="1206">
        <v>158651086.37173271</v>
      </c>
      <c r="D10997" s="1206">
        <v>1855304.1231191866</v>
      </c>
      <c r="E10997" s="1206">
        <v>47180616.179014966</v>
      </c>
      <c r="F10997" s="1210">
        <v>207687006.67386687</v>
      </c>
    </row>
    <row r="10998" spans="2:6" ht="13.15" customHeight="1" x14ac:dyDescent="0.3">
      <c r="B10998" s="1172" t="s">
        <v>11713</v>
      </c>
      <c r="C10998" s="1207">
        <v>29730488.934409942</v>
      </c>
      <c r="D10998" s="1208">
        <v>747345.24180923961</v>
      </c>
      <c r="E10998" s="1207">
        <v>6014797.6083867215</v>
      </c>
      <c r="F10998" s="1211">
        <v>36492631.784605905</v>
      </c>
    </row>
    <row r="10999" spans="2:6" ht="13.15" customHeight="1" x14ac:dyDescent="0.3">
      <c r="B10999" s="1173" t="s">
        <v>11714</v>
      </c>
      <c r="C10999" s="1206">
        <v>33522921.790813148</v>
      </c>
      <c r="D10999" s="1206">
        <v>768467.58134293847</v>
      </c>
      <c r="E10999" s="1206">
        <v>12278525.51095272</v>
      </c>
      <c r="F10999" s="1210">
        <v>46569914.883108802</v>
      </c>
    </row>
    <row r="11000" spans="2:6" ht="13.15" customHeight="1" x14ac:dyDescent="0.3">
      <c r="B11000" s="1172" t="s">
        <v>11715</v>
      </c>
      <c r="C11000" s="1207">
        <v>158195038.64030561</v>
      </c>
      <c r="D11000" s="1208">
        <v>2338176.8471427304</v>
      </c>
      <c r="E11000" s="1207">
        <v>44940764.771768771</v>
      </c>
      <c r="F11000" s="1211">
        <v>205473980.25921711</v>
      </c>
    </row>
    <row r="11001" spans="2:6" ht="13.15" customHeight="1" x14ac:dyDescent="0.3">
      <c r="B11001" s="1173" t="s">
        <v>11716</v>
      </c>
      <c r="C11001" s="1206">
        <v>68681880.682811677</v>
      </c>
      <c r="D11001" s="1206">
        <v>1583359.2786896559</v>
      </c>
      <c r="E11001" s="1206">
        <v>15506607.662114512</v>
      </c>
      <c r="F11001" s="1210">
        <v>85771847.623615846</v>
      </c>
    </row>
    <row r="11002" spans="2:6" ht="13.15" customHeight="1" x14ac:dyDescent="0.3">
      <c r="B11002" s="1172" t="s">
        <v>11717</v>
      </c>
      <c r="C11002" s="1207">
        <v>45893148.235153817</v>
      </c>
      <c r="D11002" s="1208">
        <v>1176743.6885322791</v>
      </c>
      <c r="E11002" s="1207">
        <v>9319472.7001165934</v>
      </c>
      <c r="F11002" s="1211">
        <v>56389364.623802692</v>
      </c>
    </row>
    <row r="11003" spans="2:6" ht="13.15" customHeight="1" x14ac:dyDescent="0.3">
      <c r="B11003" s="1173" t="s">
        <v>11718</v>
      </c>
      <c r="C11003" s="1206">
        <v>343974001.42886394</v>
      </c>
      <c r="D11003" s="1206">
        <v>13581157.721751716</v>
      </c>
      <c r="E11003" s="1206">
        <v>216968583.78717354</v>
      </c>
      <c r="F11003" s="1210">
        <v>574523742.9377892</v>
      </c>
    </row>
    <row r="11004" spans="2:6" ht="13.15" customHeight="1" x14ac:dyDescent="0.3">
      <c r="B11004" s="1172" t="s">
        <v>11719</v>
      </c>
      <c r="C11004" s="1207">
        <v>1683269172.7900853</v>
      </c>
      <c r="D11004" s="1208">
        <v>49489641.527456023</v>
      </c>
      <c r="E11004" s="1207">
        <v>2943780495.7714272</v>
      </c>
      <c r="F11004" s="1211">
        <v>4676539310.0889683</v>
      </c>
    </row>
    <row r="11005" spans="2:6" ht="13.15" customHeight="1" x14ac:dyDescent="0.3">
      <c r="B11005" s="1173" t="s">
        <v>11720</v>
      </c>
      <c r="C11005" s="1206">
        <v>247886792.53573573</v>
      </c>
      <c r="D11005" s="1206">
        <v>3687867.6062074229</v>
      </c>
      <c r="E11005" s="1206">
        <v>45318043.466635793</v>
      </c>
      <c r="F11005" s="1210">
        <v>296892703.60857892</v>
      </c>
    </row>
    <row r="11006" spans="2:6" ht="13.15" customHeight="1" x14ac:dyDescent="0.3">
      <c r="B11006" s="1172" t="s">
        <v>11721</v>
      </c>
      <c r="C11006" s="1207">
        <v>226091534.12815666</v>
      </c>
      <c r="D11006" s="1208">
        <v>3812040.5069704847</v>
      </c>
      <c r="E11006" s="1207">
        <v>168770762.11330551</v>
      </c>
      <c r="F11006" s="1211">
        <v>398674336.74843264</v>
      </c>
    </row>
    <row r="11007" spans="2:6" ht="13.15" customHeight="1" x14ac:dyDescent="0.3">
      <c r="B11007" s="1173" t="s">
        <v>11722</v>
      </c>
      <c r="C11007" s="1206">
        <v>1236586531.7232349</v>
      </c>
      <c r="D11007" s="1206">
        <v>36374132.183565758</v>
      </c>
      <c r="E11007" s="1206">
        <v>1263312387.776051</v>
      </c>
      <c r="F11007" s="1210">
        <v>2536273051.6828518</v>
      </c>
    </row>
    <row r="11008" spans="2:6" ht="13.15" customHeight="1" x14ac:dyDescent="0.3">
      <c r="B11008" s="1172" t="s">
        <v>11723</v>
      </c>
      <c r="C11008" s="1207">
        <v>62940594.751360983</v>
      </c>
      <c r="D11008" s="1208">
        <v>2140617.5368738445</v>
      </c>
      <c r="E11008" s="1207">
        <v>16123822.789852023</v>
      </c>
      <c r="F11008" s="1211">
        <v>81205035.078086853</v>
      </c>
    </row>
    <row r="11009" spans="2:6" ht="13.15" customHeight="1" x14ac:dyDescent="0.3">
      <c r="B11009" s="1173" t="s">
        <v>11724</v>
      </c>
      <c r="C11009" s="1206">
        <v>55216593.518098235</v>
      </c>
      <c r="D11009" s="1206">
        <v>1219748.2652244726</v>
      </c>
      <c r="E11009" s="1206">
        <v>21083443.757907253</v>
      </c>
      <c r="F11009" s="1210">
        <v>77519785.541229963</v>
      </c>
    </row>
    <row r="11010" spans="2:6" ht="13.15" customHeight="1" x14ac:dyDescent="0.3">
      <c r="B11010" s="1172" t="s">
        <v>11725</v>
      </c>
      <c r="C11010" s="1207">
        <v>50255094.590893067</v>
      </c>
      <c r="D11010" s="1208">
        <v>1120680.1304361729</v>
      </c>
      <c r="E11010" s="1207">
        <v>11707005.683569234</v>
      </c>
      <c r="F11010" s="1211">
        <v>63082780.40489848</v>
      </c>
    </row>
    <row r="11011" spans="2:6" ht="13.15" customHeight="1" x14ac:dyDescent="0.3">
      <c r="B11011" s="1173" t="s">
        <v>11726</v>
      </c>
      <c r="C11011" s="1206">
        <v>58926418.926144138</v>
      </c>
      <c r="D11011" s="1206">
        <v>1169566.8776314219</v>
      </c>
      <c r="E11011" s="1206">
        <v>9335633.8744344395</v>
      </c>
      <c r="F11011" s="1210">
        <v>69431619.67820999</v>
      </c>
    </row>
    <row r="11012" spans="2:6" ht="13.15" customHeight="1" x14ac:dyDescent="0.3">
      <c r="B11012" s="1172" t="s">
        <v>11727</v>
      </c>
      <c r="C11012" s="1207">
        <v>114399983.05219014</v>
      </c>
      <c r="D11012" s="1208">
        <v>4649109.9572186703</v>
      </c>
      <c r="E11012" s="1207">
        <v>154952322.51288575</v>
      </c>
      <c r="F11012" s="1211">
        <v>274001415.52229458</v>
      </c>
    </row>
    <row r="11013" spans="2:6" ht="13.15" customHeight="1" x14ac:dyDescent="0.3">
      <c r="B11013" s="1173" t="s">
        <v>11728</v>
      </c>
      <c r="C11013" s="1206">
        <v>12661195.820290092</v>
      </c>
      <c r="D11013" s="1206">
        <v>416831.99155742035</v>
      </c>
      <c r="E11013" s="1206">
        <v>2532065.4422528408</v>
      </c>
      <c r="F11013" s="1210">
        <v>15610093.254100354</v>
      </c>
    </row>
    <row r="11014" spans="2:6" ht="13.15" customHeight="1" x14ac:dyDescent="0.3">
      <c r="B11014" s="1172" t="s">
        <v>11729</v>
      </c>
      <c r="C11014" s="1207">
        <v>166380003.08952585</v>
      </c>
      <c r="D11014" s="1208">
        <v>4118659.1985759214</v>
      </c>
      <c r="E11014" s="1207">
        <v>74261632.515101328</v>
      </c>
      <c r="F11014" s="1211">
        <v>244760294.80320311</v>
      </c>
    </row>
    <row r="11015" spans="2:6" ht="13.15" customHeight="1" x14ac:dyDescent="0.3">
      <c r="B11015" s="1173" t="s">
        <v>11730</v>
      </c>
      <c r="C11015" s="1206">
        <v>110779045.98940143</v>
      </c>
      <c r="D11015" s="1206">
        <v>2172082.9274117202</v>
      </c>
      <c r="E11015" s="1206">
        <v>21770996.504434071</v>
      </c>
      <c r="F11015" s="1210">
        <v>134722125.42124721</v>
      </c>
    </row>
    <row r="11016" spans="2:6" ht="13.15" customHeight="1" x14ac:dyDescent="0.3">
      <c r="B11016" s="1172" t="s">
        <v>11731</v>
      </c>
      <c r="C11016" s="1207">
        <v>34230341.939472921</v>
      </c>
      <c r="D11016" s="1208">
        <v>936742.68870067911</v>
      </c>
      <c r="E11016" s="1207">
        <v>46415108.131775543</v>
      </c>
      <c r="F11016" s="1211">
        <v>81582192.759949148</v>
      </c>
    </row>
    <row r="11017" spans="2:6" ht="13.15" customHeight="1" x14ac:dyDescent="0.3">
      <c r="B11017" s="1173" t="s">
        <v>11732</v>
      </c>
      <c r="C11017" s="1206">
        <v>92800524.778403521</v>
      </c>
      <c r="D11017" s="1206">
        <v>620498.62718115211</v>
      </c>
      <c r="E11017" s="1206">
        <v>38328637.454170205</v>
      </c>
      <c r="F11017" s="1210">
        <v>131749660.85975489</v>
      </c>
    </row>
    <row r="11018" spans="2:6" ht="13.15" customHeight="1" x14ac:dyDescent="0.3">
      <c r="B11018" s="1172" t="s">
        <v>11733</v>
      </c>
      <c r="C11018" s="1207">
        <v>268719162.14031351</v>
      </c>
      <c r="D11018" s="1208">
        <v>7053299.3924710462</v>
      </c>
      <c r="E11018" s="1207">
        <v>144816083.58489299</v>
      </c>
      <c r="F11018" s="1211">
        <v>420588545.11767757</v>
      </c>
    </row>
    <row r="11019" spans="2:6" ht="13.15" customHeight="1" x14ac:dyDescent="0.3">
      <c r="B11019" s="1173" t="s">
        <v>11734</v>
      </c>
      <c r="C11019" s="1206">
        <v>15204685.982273143</v>
      </c>
      <c r="D11019" s="1206">
        <v>829315.68003961653</v>
      </c>
      <c r="E11019" s="1206">
        <v>31782323.42638538</v>
      </c>
      <c r="F11019" s="1210">
        <v>47816325.088698141</v>
      </c>
    </row>
    <row r="11020" spans="2:6" ht="13.15" customHeight="1" x14ac:dyDescent="0.3">
      <c r="B11020" s="1172" t="s">
        <v>11735</v>
      </c>
      <c r="C11020" s="1207">
        <v>989427777.06293988</v>
      </c>
      <c r="D11020" s="1208">
        <v>26350364.831408232</v>
      </c>
      <c r="E11020" s="1207">
        <v>384573024.12350386</v>
      </c>
      <c r="F11020" s="1211">
        <v>1400351166.0178521</v>
      </c>
    </row>
    <row r="11021" spans="2:6" ht="13.15" customHeight="1" x14ac:dyDescent="0.3">
      <c r="B11021" s="1173" t="s">
        <v>11736</v>
      </c>
      <c r="C11021" s="1206">
        <v>425294412.0866313</v>
      </c>
      <c r="D11021" s="1206">
        <v>7380224.2372724367</v>
      </c>
      <c r="E11021" s="1206">
        <v>101663494.63438137</v>
      </c>
      <c r="F11021" s="1210">
        <v>534338130.95828509</v>
      </c>
    </row>
    <row r="11022" spans="2:6" ht="13.15" customHeight="1" x14ac:dyDescent="0.3">
      <c r="B11022" s="1172" t="s">
        <v>11737</v>
      </c>
      <c r="C11022" s="1207">
        <v>1032447278.4251553</v>
      </c>
      <c r="D11022" s="1208">
        <v>28201813.177690499</v>
      </c>
      <c r="E11022" s="1207">
        <v>687820578.48543298</v>
      </c>
      <c r="F11022" s="1211">
        <v>1748469670.0882788</v>
      </c>
    </row>
    <row r="11023" spans="2:6" ht="13.15" customHeight="1" x14ac:dyDescent="0.3">
      <c r="B11023" s="1173" t="s">
        <v>11738</v>
      </c>
      <c r="C11023" s="1206">
        <v>280888946.04880553</v>
      </c>
      <c r="D11023" s="1206">
        <v>7773668.2686000075</v>
      </c>
      <c r="E11023" s="1206">
        <v>155278204.93542048</v>
      </c>
      <c r="F11023" s="1210">
        <v>443940819.25282598</v>
      </c>
    </row>
    <row r="11024" spans="2:6" ht="13.15" customHeight="1" x14ac:dyDescent="0.3">
      <c r="B11024" s="1172" t="s">
        <v>11739</v>
      </c>
      <c r="C11024" s="1207">
        <v>119965130.78796996</v>
      </c>
      <c r="D11024" s="1208">
        <v>3812476.7444958328</v>
      </c>
      <c r="E11024" s="1207">
        <v>148435418.00285757</v>
      </c>
      <c r="F11024" s="1211">
        <v>272213025.53532338</v>
      </c>
    </row>
    <row r="11025" spans="2:6" ht="13.15" customHeight="1" x14ac:dyDescent="0.3">
      <c r="B11025" s="1173" t="s">
        <v>11740</v>
      </c>
      <c r="C11025" s="1206">
        <v>130695360.43525361</v>
      </c>
      <c r="D11025" s="1206">
        <v>3171812.6859010942</v>
      </c>
      <c r="E11025" s="1206">
        <v>33266151.938071735</v>
      </c>
      <c r="F11025" s="1210">
        <v>167133325.05922642</v>
      </c>
    </row>
    <row r="11026" spans="2:6" ht="13.15" customHeight="1" x14ac:dyDescent="0.3">
      <c r="B11026" s="1172" t="s">
        <v>11741</v>
      </c>
      <c r="C11026" s="1207">
        <v>774784406.405972</v>
      </c>
      <c r="D11026" s="1208">
        <v>28228226.656241287</v>
      </c>
      <c r="E11026" s="1207">
        <v>518550433.53556734</v>
      </c>
      <c r="F11026" s="1211">
        <v>1321563066.5977807</v>
      </c>
    </row>
    <row r="11027" spans="2:6" ht="13.15" customHeight="1" x14ac:dyDescent="0.3">
      <c r="B11027" s="1173" t="s">
        <v>11742</v>
      </c>
      <c r="C11027" s="1206">
        <v>149036671.71283886</v>
      </c>
      <c r="D11027" s="1206">
        <v>7127811.5762358308</v>
      </c>
      <c r="E11027" s="1206">
        <v>406568132.73731935</v>
      </c>
      <c r="F11027" s="1210">
        <v>562732616.02639401</v>
      </c>
    </row>
    <row r="11028" spans="2:6" ht="13.15" customHeight="1" x14ac:dyDescent="0.3">
      <c r="B11028" s="1172" t="s">
        <v>11743</v>
      </c>
      <c r="C11028" s="1207">
        <v>6136163.1887222491</v>
      </c>
      <c r="D11028" s="1208">
        <v>89105.032596522302</v>
      </c>
      <c r="E11028" s="1207">
        <v>11607296.191487933</v>
      </c>
      <c r="F11028" s="1211">
        <v>17832564.412806705</v>
      </c>
    </row>
    <row r="11029" spans="2:6" ht="13.15" customHeight="1" x14ac:dyDescent="0.3">
      <c r="B11029" s="1173" t="s">
        <v>11744</v>
      </c>
      <c r="C11029" s="1206">
        <v>916492500.30776703</v>
      </c>
      <c r="D11029" s="1206">
        <v>41784490.694691807</v>
      </c>
      <c r="E11029" s="1206">
        <v>591522138.86627793</v>
      </c>
      <c r="F11029" s="1210">
        <v>1549799129.8687367</v>
      </c>
    </row>
    <row r="11030" spans="2:6" ht="13.15" customHeight="1" x14ac:dyDescent="0.3">
      <c r="B11030" s="1172" t="s">
        <v>11745</v>
      </c>
      <c r="C11030" s="1207">
        <v>41179198.570546634</v>
      </c>
      <c r="D11030" s="1208">
        <v>953699.66347623337</v>
      </c>
      <c r="E11030" s="1207">
        <v>6029688.0806819201</v>
      </c>
      <c r="F11030" s="1211">
        <v>48162586.314704791</v>
      </c>
    </row>
    <row r="11031" spans="2:6" ht="13.15" customHeight="1" x14ac:dyDescent="0.3">
      <c r="B11031" s="1173" t="s">
        <v>11746</v>
      </c>
      <c r="C11031" s="1206">
        <v>638808313.63151395</v>
      </c>
      <c r="D11031" s="1206">
        <v>17814828.833058428</v>
      </c>
      <c r="E11031" s="1206">
        <v>384361265.44943249</v>
      </c>
      <c r="F11031" s="1210">
        <v>1040984407.9140049</v>
      </c>
    </row>
    <row r="11032" spans="2:6" ht="13.15" customHeight="1" x14ac:dyDescent="0.3">
      <c r="B11032" s="1172" t="s">
        <v>11747</v>
      </c>
      <c r="C11032" s="1207">
        <v>20119078.182729106</v>
      </c>
      <c r="D11032" s="1208">
        <v>457979.04072233377</v>
      </c>
      <c r="E11032" s="1207">
        <v>8033374.6013267562</v>
      </c>
      <c r="F11032" s="1211">
        <v>28610431.824778195</v>
      </c>
    </row>
    <row r="11033" spans="2:6" ht="13.15" customHeight="1" x14ac:dyDescent="0.3">
      <c r="B11033" s="1173" t="s">
        <v>11748</v>
      </c>
      <c r="C11033" s="1206">
        <v>577864224.84689724</v>
      </c>
      <c r="D11033" s="1206">
        <v>19360038.436547637</v>
      </c>
      <c r="E11033" s="1206">
        <v>282788593.20582885</v>
      </c>
      <c r="F11033" s="1210">
        <v>880012856.48927379</v>
      </c>
    </row>
    <row r="11034" spans="2:6" ht="13.15" customHeight="1" x14ac:dyDescent="0.3">
      <c r="B11034" s="1172" t="s">
        <v>11749</v>
      </c>
      <c r="C11034" s="1207">
        <v>1753979373.5478516</v>
      </c>
      <c r="D11034" s="1208">
        <v>27089280.838453528</v>
      </c>
      <c r="E11034" s="1207">
        <v>262899223.51101172</v>
      </c>
      <c r="F11034" s="1211">
        <v>2043967877.8973169</v>
      </c>
    </row>
    <row r="11035" spans="2:6" ht="13.15" customHeight="1" x14ac:dyDescent="0.3">
      <c r="B11035" s="1173" t="s">
        <v>11750</v>
      </c>
      <c r="C11035" s="1206">
        <v>792551425.24092734</v>
      </c>
      <c r="D11035" s="1206">
        <v>5375558.0143460045</v>
      </c>
      <c r="E11035" s="1206">
        <v>209958442.53612527</v>
      </c>
      <c r="F11035" s="1210">
        <v>1007885425.7913986</v>
      </c>
    </row>
    <row r="11036" spans="2:6" ht="13.15" customHeight="1" x14ac:dyDescent="0.3">
      <c r="B11036" s="1172" t="s">
        <v>11751</v>
      </c>
      <c r="C11036" s="1207">
        <v>919428956.14970434</v>
      </c>
      <c r="D11036" s="1208">
        <v>11350689.326834789</v>
      </c>
      <c r="E11036" s="1207">
        <v>180822033.47451925</v>
      </c>
      <c r="F11036" s="1211">
        <v>1111601678.9510584</v>
      </c>
    </row>
    <row r="11037" spans="2:6" ht="13.15" customHeight="1" x14ac:dyDescent="0.3">
      <c r="B11037" s="1173" t="s">
        <v>11752</v>
      </c>
      <c r="C11037" s="1206">
        <v>961027882.48264837</v>
      </c>
      <c r="D11037" s="1206">
        <v>11561870.505637061</v>
      </c>
      <c r="E11037" s="1206">
        <v>127898237.79405111</v>
      </c>
      <c r="F11037" s="1210">
        <v>1100487990.7823365</v>
      </c>
    </row>
    <row r="11038" spans="2:6" ht="13.15" customHeight="1" x14ac:dyDescent="0.3">
      <c r="B11038" s="1172" t="s">
        <v>11753</v>
      </c>
      <c r="C11038" s="1207">
        <v>1023693892.8064946</v>
      </c>
      <c r="D11038" s="1208">
        <v>13997778.63063558</v>
      </c>
      <c r="E11038" s="1207">
        <v>249986152.36130321</v>
      </c>
      <c r="F11038" s="1211">
        <v>1287677823.7984333</v>
      </c>
    </row>
    <row r="11039" spans="2:6" ht="13.15" customHeight="1" x14ac:dyDescent="0.3">
      <c r="B11039" s="1173" t="s">
        <v>11754</v>
      </c>
      <c r="C11039" s="1206">
        <v>196716052.40982765</v>
      </c>
      <c r="D11039" s="1206">
        <v>3458617.7505488708</v>
      </c>
      <c r="E11039" s="1206">
        <v>49508592.834297061</v>
      </c>
      <c r="F11039" s="1210">
        <v>249683262.99467358</v>
      </c>
    </row>
    <row r="11040" spans="2:6" ht="13.15" customHeight="1" x14ac:dyDescent="0.3">
      <c r="B11040" s="1172" t="s">
        <v>11755</v>
      </c>
      <c r="C11040" s="1207">
        <v>524211165.03316194</v>
      </c>
      <c r="D11040" s="1208">
        <v>13913725.51002612</v>
      </c>
      <c r="E11040" s="1207">
        <v>203204364.76873878</v>
      </c>
      <c r="F11040" s="1211">
        <v>741329255.31192684</v>
      </c>
    </row>
    <row r="11041" spans="2:6" ht="13.15" customHeight="1" x14ac:dyDescent="0.3">
      <c r="B11041" s="1173" t="s">
        <v>11756</v>
      </c>
      <c r="C11041" s="1206">
        <v>94229701.905603275</v>
      </c>
      <c r="D11041" s="1206">
        <v>3773454.5942447027</v>
      </c>
      <c r="E11041" s="1206">
        <v>78944361.355713755</v>
      </c>
      <c r="F11041" s="1210">
        <v>176947517.85556173</v>
      </c>
    </row>
    <row r="11042" spans="2:6" ht="13.15" customHeight="1" x14ac:dyDescent="0.3">
      <c r="B11042" s="1172" t="s">
        <v>11757</v>
      </c>
      <c r="C11042" s="1207">
        <v>688584967.72811949</v>
      </c>
      <c r="D11042" s="1208">
        <v>23664689.614881653</v>
      </c>
      <c r="E11042" s="1207">
        <v>205404182.17468074</v>
      </c>
      <c r="F11042" s="1211">
        <v>917653839.51768184</v>
      </c>
    </row>
    <row r="11043" spans="2:6" ht="13.15" customHeight="1" x14ac:dyDescent="0.3">
      <c r="B11043" s="1173" t="s">
        <v>11758</v>
      </c>
      <c r="C11043" s="1206">
        <v>271006227.85929668</v>
      </c>
      <c r="D11043" s="1206">
        <v>6481068.3366427189</v>
      </c>
      <c r="E11043" s="1206">
        <v>148036664.21423814</v>
      </c>
      <c r="F11043" s="1210">
        <v>425523960.41017759</v>
      </c>
    </row>
    <row r="11044" spans="2:6" ht="13.15" customHeight="1" x14ac:dyDescent="0.3">
      <c r="B11044" s="1172" t="s">
        <v>11759</v>
      </c>
      <c r="C11044" s="1207">
        <v>56604535.191737801</v>
      </c>
      <c r="D11044" s="1208">
        <v>1367576.4976038893</v>
      </c>
      <c r="E11044" s="1207">
        <v>33433047.042589098</v>
      </c>
      <c r="F11044" s="1211">
        <v>91405158.731930792</v>
      </c>
    </row>
    <row r="11045" spans="2:6" ht="13.15" customHeight="1" x14ac:dyDescent="0.3">
      <c r="B11045" s="1173" t="s">
        <v>11760</v>
      </c>
      <c r="C11045" s="1206">
        <v>309894401.01498854</v>
      </c>
      <c r="D11045" s="1206">
        <v>8332319.6724296566</v>
      </c>
      <c r="E11045" s="1206">
        <v>100104267.61040743</v>
      </c>
      <c r="F11045" s="1210">
        <v>418330988.29782563</v>
      </c>
    </row>
    <row r="11046" spans="2:6" ht="13.15" customHeight="1" x14ac:dyDescent="0.3">
      <c r="B11046" s="1172" t="s">
        <v>11761</v>
      </c>
      <c r="C11046" s="1207">
        <v>181776666.05095661</v>
      </c>
      <c r="D11046" s="1208">
        <v>4281488.3729559546</v>
      </c>
      <c r="E11046" s="1207">
        <v>188778185.62115479</v>
      </c>
      <c r="F11046" s="1211">
        <v>374836340.04506731</v>
      </c>
    </row>
    <row r="11047" spans="2:6" ht="13.15" customHeight="1" x14ac:dyDescent="0.3">
      <c r="B11047" s="1173" t="s">
        <v>11762</v>
      </c>
      <c r="C11047" s="1206">
        <v>127497291.58331205</v>
      </c>
      <c r="D11047" s="1206">
        <v>0</v>
      </c>
      <c r="E11047" s="1206">
        <v>22158541.828260101</v>
      </c>
      <c r="F11047" s="1210">
        <v>149655833.41157216</v>
      </c>
    </row>
    <row r="11048" spans="2:6" ht="13.15" customHeight="1" x14ac:dyDescent="0.3">
      <c r="B11048" s="1172" t="s">
        <v>11763</v>
      </c>
      <c r="C11048" s="1207">
        <v>550610184.32712603</v>
      </c>
      <c r="D11048" s="1208">
        <v>16932812.845521353</v>
      </c>
      <c r="E11048" s="1207">
        <v>202216635.91394243</v>
      </c>
      <c r="F11048" s="1211">
        <v>769759633.08658981</v>
      </c>
    </row>
    <row r="11049" spans="2:6" ht="13.15" customHeight="1" x14ac:dyDescent="0.3">
      <c r="B11049" s="1173" t="s">
        <v>11764</v>
      </c>
      <c r="C11049" s="1206">
        <v>25429576.511589248</v>
      </c>
      <c r="D11049" s="1206">
        <v>620526.7715376257</v>
      </c>
      <c r="E11049" s="1206">
        <v>10021859.911763648</v>
      </c>
      <c r="F11049" s="1210">
        <v>36071963.194890521</v>
      </c>
    </row>
    <row r="11050" spans="2:6" ht="13.15" customHeight="1" x14ac:dyDescent="0.3">
      <c r="B11050" s="1172" t="s">
        <v>11765</v>
      </c>
      <c r="C11050" s="1207">
        <v>13491093.458497787</v>
      </c>
      <c r="D11050" s="1208">
        <v>348187.90611745906</v>
      </c>
      <c r="E11050" s="1207">
        <v>2710307.7355275881</v>
      </c>
      <c r="F11050" s="1211">
        <v>16549589.100142835</v>
      </c>
    </row>
    <row r="11051" spans="2:6" ht="13.15" customHeight="1" x14ac:dyDescent="0.3">
      <c r="B11051" s="1173" t="s">
        <v>11766</v>
      </c>
      <c r="C11051" s="1206">
        <v>96010063.094249219</v>
      </c>
      <c r="D11051" s="1206">
        <v>2495151.9953761785</v>
      </c>
      <c r="E11051" s="1206">
        <v>23793940.299965195</v>
      </c>
      <c r="F11051" s="1210">
        <v>122299155.38959059</v>
      </c>
    </row>
    <row r="11052" spans="2:6" ht="13.15" customHeight="1" x14ac:dyDescent="0.3">
      <c r="B11052" s="1172" t="s">
        <v>11767</v>
      </c>
      <c r="C11052" s="1207">
        <v>72618910.70914939</v>
      </c>
      <c r="D11052" s="1208">
        <v>1578054.0674943167</v>
      </c>
      <c r="E11052" s="1207">
        <v>9440412.2684767079</v>
      </c>
      <c r="F11052" s="1211">
        <v>83637377.045120418</v>
      </c>
    </row>
    <row r="11053" spans="2:6" ht="13.15" customHeight="1" x14ac:dyDescent="0.3">
      <c r="B11053" s="1173" t="s">
        <v>11768</v>
      </c>
      <c r="C11053" s="1206">
        <v>29691711.223114938</v>
      </c>
      <c r="D11053" s="1206">
        <v>933097.99453730276</v>
      </c>
      <c r="E11053" s="1206">
        <v>11032738.730169913</v>
      </c>
      <c r="F11053" s="1210">
        <v>41657547.947822154</v>
      </c>
    </row>
    <row r="11054" spans="2:6" ht="13.15" customHeight="1" x14ac:dyDescent="0.3">
      <c r="B11054" s="1172" t="s">
        <v>11769</v>
      </c>
      <c r="C11054" s="1207">
        <v>341507110.90081227</v>
      </c>
      <c r="D11054" s="1208">
        <v>10211011.755778698</v>
      </c>
      <c r="E11054" s="1207">
        <v>119210842.2755495</v>
      </c>
      <c r="F11054" s="1211">
        <v>470928964.93214047</v>
      </c>
    </row>
    <row r="11055" spans="2:6" ht="13.15" customHeight="1" x14ac:dyDescent="0.3">
      <c r="B11055" s="1173" t="s">
        <v>11770</v>
      </c>
      <c r="C11055" s="1206">
        <v>44143235.742348664</v>
      </c>
      <c r="D11055" s="1206">
        <v>787887.18730996328</v>
      </c>
      <c r="E11055" s="1206">
        <v>7229216.0042004697</v>
      </c>
      <c r="F11055" s="1210">
        <v>52160338.933859095</v>
      </c>
    </row>
    <row r="11056" spans="2:6" ht="13.15" customHeight="1" x14ac:dyDescent="0.3">
      <c r="B11056" s="1172" t="s">
        <v>11771</v>
      </c>
      <c r="C11056" s="1207">
        <v>28943738.327079777</v>
      </c>
      <c r="D11056" s="1208">
        <v>918462.92917084903</v>
      </c>
      <c r="E11056" s="1207">
        <v>11855489.478278538</v>
      </c>
      <c r="F11056" s="1211">
        <v>41717690.734529167</v>
      </c>
    </row>
    <row r="11057" spans="2:6" ht="13.15" customHeight="1" x14ac:dyDescent="0.3">
      <c r="B11057" s="1173" t="s">
        <v>11772</v>
      </c>
      <c r="C11057" s="1206">
        <v>2836633274.4247813</v>
      </c>
      <c r="D11057" s="1206">
        <v>37960446.619685158</v>
      </c>
      <c r="E11057" s="1206">
        <v>700114863.72600782</v>
      </c>
      <c r="F11057" s="1210">
        <v>3574708584.7704744</v>
      </c>
    </row>
    <row r="11058" spans="2:6" ht="13.15" customHeight="1" x14ac:dyDescent="0.3">
      <c r="B11058" s="1172" t="s">
        <v>11773</v>
      </c>
      <c r="C11058" s="1207">
        <v>3053411876.9452386</v>
      </c>
      <c r="D11058" s="1208">
        <v>51177683.740050532</v>
      </c>
      <c r="E11058" s="1207">
        <v>706490475.08572364</v>
      </c>
      <c r="F11058" s="1211">
        <v>3811080035.7710123</v>
      </c>
    </row>
    <row r="11059" spans="2:6" ht="13.15" customHeight="1" x14ac:dyDescent="0.3">
      <c r="B11059" s="1173" t="s">
        <v>11774</v>
      </c>
      <c r="C11059" s="1206">
        <v>2923067427.4889574</v>
      </c>
      <c r="D11059" s="1206">
        <v>49658381.016695581</v>
      </c>
      <c r="E11059" s="1206">
        <v>883030210.52298224</v>
      </c>
      <c r="F11059" s="1210">
        <v>3855756019.028635</v>
      </c>
    </row>
    <row r="11060" spans="2:6" ht="13.15" customHeight="1" x14ac:dyDescent="0.3">
      <c r="B11060" s="1172" t="s">
        <v>11775</v>
      </c>
      <c r="C11060" s="1207">
        <v>1933310586.0449584</v>
      </c>
      <c r="D11060" s="1208">
        <v>33496048.074005026</v>
      </c>
      <c r="E11060" s="1207">
        <v>446585560.58832157</v>
      </c>
      <c r="F11060" s="1211">
        <v>2413392194.7072849</v>
      </c>
    </row>
    <row r="11061" spans="2:6" ht="13.15" customHeight="1" x14ac:dyDescent="0.3">
      <c r="B11061" s="1173" t="s">
        <v>11776</v>
      </c>
      <c r="C11061" s="1206">
        <v>3718216959.3866496</v>
      </c>
      <c r="D11061" s="1206">
        <v>57001004.393718839</v>
      </c>
      <c r="E11061" s="1206">
        <v>860681994.84283543</v>
      </c>
      <c r="F11061" s="1210">
        <v>4635899958.6232033</v>
      </c>
    </row>
    <row r="11062" spans="2:6" ht="13.15" customHeight="1" x14ac:dyDescent="0.3">
      <c r="B11062" s="1172" t="s">
        <v>11777</v>
      </c>
      <c r="C11062" s="1207">
        <v>3252674969.58921</v>
      </c>
      <c r="D11062" s="1208">
        <v>39876978.790313452</v>
      </c>
      <c r="E11062" s="1207">
        <v>676011930.39511752</v>
      </c>
      <c r="F11062" s="1211">
        <v>3968563878.774641</v>
      </c>
    </row>
    <row r="11063" spans="2:6" ht="13.15" customHeight="1" x14ac:dyDescent="0.3">
      <c r="B11063" s="1173" t="s">
        <v>11778</v>
      </c>
      <c r="C11063" s="1206">
        <v>3497399330.5358486</v>
      </c>
      <c r="D11063" s="1206">
        <v>63549295.525799558</v>
      </c>
      <c r="E11063" s="1206">
        <v>1291717891.5500717</v>
      </c>
      <c r="F11063" s="1210">
        <v>4852666517.6117201</v>
      </c>
    </row>
    <row r="11064" spans="2:6" ht="13.15" customHeight="1" x14ac:dyDescent="0.3">
      <c r="B11064" s="1172" t="s">
        <v>11779</v>
      </c>
      <c r="C11064" s="1207">
        <v>2244125957.7032022</v>
      </c>
      <c r="D11064" s="1208">
        <v>45932715.539743625</v>
      </c>
      <c r="E11064" s="1207">
        <v>1190385428.5055563</v>
      </c>
      <c r="F11064" s="1211">
        <v>3480444101.7485018</v>
      </c>
    </row>
    <row r="11065" spans="2:6" ht="13.15" customHeight="1" x14ac:dyDescent="0.3">
      <c r="B11065" s="1173" t="s">
        <v>11780</v>
      </c>
      <c r="C11065" s="1206">
        <v>2751542960.2147083</v>
      </c>
      <c r="D11065" s="1206">
        <v>59951827.592586473</v>
      </c>
      <c r="E11065" s="1206">
        <v>1096720346.2832603</v>
      </c>
      <c r="F11065" s="1210">
        <v>3908215134.0905552</v>
      </c>
    </row>
    <row r="11066" spans="2:6" ht="13.15" customHeight="1" x14ac:dyDescent="0.3">
      <c r="B11066" s="1172" t="s">
        <v>11781</v>
      </c>
      <c r="C11066" s="1207">
        <v>3400033822.582356</v>
      </c>
      <c r="D11066" s="1208">
        <v>67292255.709804773</v>
      </c>
      <c r="E11066" s="1207">
        <v>2190101997.3516607</v>
      </c>
      <c r="F11066" s="1211">
        <v>5657428075.6438217</v>
      </c>
    </row>
    <row r="11067" spans="2:6" ht="13.15" customHeight="1" x14ac:dyDescent="0.3">
      <c r="B11067" s="1173" t="s">
        <v>11782</v>
      </c>
      <c r="C11067" s="1206">
        <v>3911503915.1716084</v>
      </c>
      <c r="D11067" s="1206">
        <v>86890395.402122006</v>
      </c>
      <c r="E11067" s="1206">
        <v>923642359.23536396</v>
      </c>
      <c r="F11067" s="1210">
        <v>4922036669.8090944</v>
      </c>
    </row>
    <row r="11068" spans="2:6" ht="13.15" customHeight="1" x14ac:dyDescent="0.3">
      <c r="B11068" s="1172" t="s">
        <v>11783</v>
      </c>
      <c r="C11068" s="1207">
        <v>1168720075.3075144</v>
      </c>
      <c r="D11068" s="1208">
        <v>9118757.4253812134</v>
      </c>
      <c r="E11068" s="1207">
        <v>476790681.69122398</v>
      </c>
      <c r="F11068" s="1211">
        <v>1654629514.4241195</v>
      </c>
    </row>
    <row r="11069" spans="2:6" ht="13.15" customHeight="1" x14ac:dyDescent="0.3">
      <c r="B11069" s="1173" t="s">
        <v>11784</v>
      </c>
      <c r="C11069" s="1206">
        <v>1627528260.9220829</v>
      </c>
      <c r="D11069" s="1206">
        <v>25449886.146024235</v>
      </c>
      <c r="E11069" s="1206">
        <v>290911466.21424878</v>
      </c>
      <c r="F11069" s="1210">
        <v>1943889613.2823558</v>
      </c>
    </row>
    <row r="11070" spans="2:6" ht="13.15" customHeight="1" x14ac:dyDescent="0.3">
      <c r="B11070" s="1172" t="s">
        <v>11785</v>
      </c>
      <c r="C11070" s="1207">
        <v>1491226926.9212003</v>
      </c>
      <c r="D11070" s="1208">
        <v>21202593.166184127</v>
      </c>
      <c r="E11070" s="1207">
        <v>517122724.72685158</v>
      </c>
      <c r="F11070" s="1211">
        <v>2029552244.8142362</v>
      </c>
    </row>
    <row r="11071" spans="2:6" ht="13.15" customHeight="1" x14ac:dyDescent="0.3">
      <c r="B11071" s="1173" t="s">
        <v>11786</v>
      </c>
      <c r="C11071" s="1206">
        <v>1835592801.7001224</v>
      </c>
      <c r="D11071" s="1206">
        <v>29026203.595347162</v>
      </c>
      <c r="E11071" s="1206">
        <v>271113155.72610784</v>
      </c>
      <c r="F11071" s="1210">
        <v>2135732161.0215774</v>
      </c>
    </row>
    <row r="11072" spans="2:6" ht="13.15" customHeight="1" x14ac:dyDescent="0.3">
      <c r="B11072" s="1172" t="s">
        <v>11787</v>
      </c>
      <c r="C11072" s="1207">
        <v>0</v>
      </c>
      <c r="D11072" s="1208">
        <v>6740.5733755107658</v>
      </c>
      <c r="E11072" s="1207">
        <v>308.69811789876633</v>
      </c>
      <c r="F11072" s="1211">
        <v>7049.271493409532</v>
      </c>
    </row>
    <row r="11073" spans="2:6" ht="13.15" customHeight="1" x14ac:dyDescent="0.3">
      <c r="B11073" s="1173" t="s">
        <v>11788</v>
      </c>
      <c r="C11073" s="1206">
        <v>204522797.6326848</v>
      </c>
      <c r="D11073" s="1206">
        <v>4433313.10395467</v>
      </c>
      <c r="E11073" s="1206">
        <v>81441261.524150297</v>
      </c>
      <c r="F11073" s="1210">
        <v>290397372.26078975</v>
      </c>
    </row>
    <row r="11074" spans="2:6" ht="13.15" customHeight="1" x14ac:dyDescent="0.3">
      <c r="B11074" s="1172" t="s">
        <v>11789</v>
      </c>
      <c r="C11074" s="1207">
        <v>274125785.49998951</v>
      </c>
      <c r="D11074" s="1208">
        <v>5179138.5505143171</v>
      </c>
      <c r="E11074" s="1207">
        <v>47660337.677356213</v>
      </c>
      <c r="F11074" s="1211">
        <v>326965261.72786009</v>
      </c>
    </row>
    <row r="11075" spans="2:6" ht="13.15" customHeight="1" x14ac:dyDescent="0.3">
      <c r="B11075" s="1173" t="s">
        <v>11790</v>
      </c>
      <c r="C11075" s="1206">
        <v>1001207326.1162163</v>
      </c>
      <c r="D11075" s="1206">
        <v>13117141.716565726</v>
      </c>
      <c r="E11075" s="1206">
        <v>276598675.91129214</v>
      </c>
      <c r="F11075" s="1210">
        <v>1290923143.7440741</v>
      </c>
    </row>
    <row r="11076" spans="2:6" ht="13.15" customHeight="1" x14ac:dyDescent="0.3">
      <c r="B11076" s="1172" t="s">
        <v>11791</v>
      </c>
      <c r="C11076" s="1207">
        <v>147439685.40542245</v>
      </c>
      <c r="D11076" s="1208">
        <v>20974511.301319297</v>
      </c>
      <c r="E11076" s="1207">
        <v>33485842.500490524</v>
      </c>
      <c r="F11076" s="1211">
        <v>201900039.20723227</v>
      </c>
    </row>
    <row r="11077" spans="2:6" ht="13.15" customHeight="1" x14ac:dyDescent="0.3">
      <c r="B11077" s="1173" t="s">
        <v>11792</v>
      </c>
      <c r="C11077" s="1206">
        <v>267039704.92577675</v>
      </c>
      <c r="D11077" s="1206">
        <v>2640179.8642864367</v>
      </c>
      <c r="E11077" s="1206">
        <v>23423305.618332382</v>
      </c>
      <c r="F11077" s="1210">
        <v>293103190.40839559</v>
      </c>
    </row>
    <row r="11078" spans="2:6" ht="13.15" customHeight="1" x14ac:dyDescent="0.3">
      <c r="B11078" s="1172" t="s">
        <v>11793</v>
      </c>
      <c r="C11078" s="1207">
        <v>161824850.8834964</v>
      </c>
      <c r="D11078" s="1208">
        <v>3299756.9304316682</v>
      </c>
      <c r="E11078" s="1207">
        <v>27357060.872100197</v>
      </c>
      <c r="F11078" s="1211">
        <v>192481668.68602827</v>
      </c>
    </row>
    <row r="11079" spans="2:6" ht="13.15" customHeight="1" x14ac:dyDescent="0.3">
      <c r="B11079" s="1173" t="s">
        <v>11794</v>
      </c>
      <c r="C11079" s="1206">
        <v>187013978.27680916</v>
      </c>
      <c r="D11079" s="1206">
        <v>3209329.113080869</v>
      </c>
      <c r="E11079" s="1206">
        <v>17931392.34210594</v>
      </c>
      <c r="F11079" s="1210">
        <v>208154699.73199594</v>
      </c>
    </row>
    <row r="11080" spans="2:6" ht="13.15" customHeight="1" x14ac:dyDescent="0.3">
      <c r="B11080" s="1172" t="s">
        <v>11795</v>
      </c>
      <c r="C11080" s="1207">
        <v>262825632.72965881</v>
      </c>
      <c r="D11080" s="1208">
        <v>2751350.0723585347</v>
      </c>
      <c r="E11080" s="1207">
        <v>27320262.881414454</v>
      </c>
      <c r="F11080" s="1211">
        <v>292897245.6834318</v>
      </c>
    </row>
    <row r="11081" spans="2:6" ht="13.15" customHeight="1" x14ac:dyDescent="0.3">
      <c r="B11081" s="1173" t="s">
        <v>11796</v>
      </c>
      <c r="C11081" s="1206">
        <v>204972701.00844878</v>
      </c>
      <c r="D11081" s="1206">
        <v>3007843.6650838694</v>
      </c>
      <c r="E11081" s="1206">
        <v>30935043.221680194</v>
      </c>
      <c r="F11081" s="1210">
        <v>238915587.89521283</v>
      </c>
    </row>
    <row r="11082" spans="2:6" ht="13.15" customHeight="1" x14ac:dyDescent="0.3">
      <c r="B11082" s="1172" t="s">
        <v>11797</v>
      </c>
      <c r="C11082" s="1207">
        <v>257675979.97793093</v>
      </c>
      <c r="D11082" s="1208">
        <v>3779393.0534607046</v>
      </c>
      <c r="E11082" s="1207">
        <v>11145548.682955017</v>
      </c>
      <c r="F11082" s="1211">
        <v>272600921.71434665</v>
      </c>
    </row>
    <row r="11083" spans="2:6" ht="13.15" customHeight="1" x14ac:dyDescent="0.3">
      <c r="B11083" s="1173" t="s">
        <v>11798</v>
      </c>
      <c r="C11083" s="1206">
        <v>251391533.00587639</v>
      </c>
      <c r="D11083" s="1206">
        <v>3042179.7799820881</v>
      </c>
      <c r="E11083" s="1206">
        <v>21698441.268606316</v>
      </c>
      <c r="F11083" s="1210">
        <v>276132154.05446482</v>
      </c>
    </row>
    <row r="11084" spans="2:6" ht="13.15" customHeight="1" x14ac:dyDescent="0.3">
      <c r="B11084" s="1172" t="s">
        <v>11799</v>
      </c>
      <c r="C11084" s="1207">
        <v>201892330.70276183</v>
      </c>
      <c r="D11084" s="1208">
        <v>2094235.6374047771</v>
      </c>
      <c r="E11084" s="1207">
        <v>25900667.698965427</v>
      </c>
      <c r="F11084" s="1211">
        <v>229887234.03913203</v>
      </c>
    </row>
    <row r="11085" spans="2:6" ht="13.15" customHeight="1" x14ac:dyDescent="0.3">
      <c r="B11085" s="1173" t="s">
        <v>11800</v>
      </c>
      <c r="C11085" s="1206">
        <v>166272135.51233202</v>
      </c>
      <c r="D11085" s="1206">
        <v>2195667.8981368891</v>
      </c>
      <c r="E11085" s="1206">
        <v>29707055.468596987</v>
      </c>
      <c r="F11085" s="1210">
        <v>198174858.8790659</v>
      </c>
    </row>
    <row r="11086" spans="2:6" ht="13.15" customHeight="1" x14ac:dyDescent="0.3">
      <c r="B11086" s="1172" t="s">
        <v>11801</v>
      </c>
      <c r="C11086" s="1207">
        <v>156464241.92067403</v>
      </c>
      <c r="D11086" s="1208">
        <v>1474905.0010172932</v>
      </c>
      <c r="E11086" s="1207">
        <v>104612195.64869039</v>
      </c>
      <c r="F11086" s="1211">
        <v>262551342.5703817</v>
      </c>
    </row>
    <row r="11087" spans="2:6" ht="13.15" customHeight="1" x14ac:dyDescent="0.3">
      <c r="B11087" s="1173" t="s">
        <v>11802</v>
      </c>
      <c r="C11087" s="1206">
        <v>140232492.75403124</v>
      </c>
      <c r="D11087" s="1206">
        <v>1878973.5269137782</v>
      </c>
      <c r="E11087" s="1206">
        <v>33868858.761929587</v>
      </c>
      <c r="F11087" s="1210">
        <v>175980325.04287463</v>
      </c>
    </row>
    <row r="11088" spans="2:6" ht="13.15" customHeight="1" x14ac:dyDescent="0.3">
      <c r="B11088" s="1172" t="s">
        <v>11803</v>
      </c>
      <c r="C11088" s="1207">
        <v>290516741.7489208</v>
      </c>
      <c r="D11088" s="1208">
        <v>4934338.9379039099</v>
      </c>
      <c r="E11088" s="1207">
        <v>26873831.65671587</v>
      </c>
      <c r="F11088" s="1211">
        <v>322324912.34354055</v>
      </c>
    </row>
    <row r="11089" spans="2:6" ht="13.15" customHeight="1" x14ac:dyDescent="0.3">
      <c r="B11089" s="1173" t="s">
        <v>11804</v>
      </c>
      <c r="C11089" s="1206">
        <v>276403702.95609659</v>
      </c>
      <c r="D11089" s="1206">
        <v>5369070.7401787592</v>
      </c>
      <c r="E11089" s="1206">
        <v>27609393.850999612</v>
      </c>
      <c r="F11089" s="1210">
        <v>309382167.54727495</v>
      </c>
    </row>
    <row r="11090" spans="2:6" ht="13.15" customHeight="1" x14ac:dyDescent="0.3">
      <c r="B11090" s="1172" t="s">
        <v>11805</v>
      </c>
      <c r="C11090" s="1207">
        <v>190063899.88665539</v>
      </c>
      <c r="D11090" s="1208">
        <v>3144062.350417783</v>
      </c>
      <c r="E11090" s="1207">
        <v>18207419.491109043</v>
      </c>
      <c r="F11090" s="1211">
        <v>211415381.72818223</v>
      </c>
    </row>
    <row r="11091" spans="2:6" ht="13.15" customHeight="1" x14ac:dyDescent="0.3">
      <c r="B11091" s="1173" t="s">
        <v>11806</v>
      </c>
      <c r="C11091" s="1206">
        <v>218769373.75525004</v>
      </c>
      <c r="D11091" s="1206">
        <v>3193976.3666243306</v>
      </c>
      <c r="E11091" s="1206">
        <v>35961070.673847534</v>
      </c>
      <c r="F11091" s="1210">
        <v>257924420.79572189</v>
      </c>
    </row>
    <row r="11092" spans="2:6" ht="13.15" customHeight="1" x14ac:dyDescent="0.3">
      <c r="B11092" s="1172" t="s">
        <v>11807</v>
      </c>
      <c r="C11092" s="1207">
        <v>228312650.42969087</v>
      </c>
      <c r="D11092" s="1208">
        <v>3461291.4644138967</v>
      </c>
      <c r="E11092" s="1207">
        <v>14868991.630594855</v>
      </c>
      <c r="F11092" s="1211">
        <v>246642933.52469963</v>
      </c>
    </row>
    <row r="11093" spans="2:6" ht="13.15" customHeight="1" x14ac:dyDescent="0.3">
      <c r="B11093" s="1173" t="s">
        <v>11808</v>
      </c>
      <c r="C11093" s="1206">
        <v>221201855.89158943</v>
      </c>
      <c r="D11093" s="1206">
        <v>3624627.2372104586</v>
      </c>
      <c r="E11093" s="1206">
        <v>13126799.796242621</v>
      </c>
      <c r="F11093" s="1210">
        <v>237953282.92504251</v>
      </c>
    </row>
    <row r="11094" spans="2:6" ht="13.15" customHeight="1" x14ac:dyDescent="0.3">
      <c r="B11094" s="1172" t="s">
        <v>11809</v>
      </c>
      <c r="C11094" s="1207">
        <v>359990698.14730376</v>
      </c>
      <c r="D11094" s="1208">
        <v>5211349.7664987538</v>
      </c>
      <c r="E11094" s="1207">
        <v>50089410.319861479</v>
      </c>
      <c r="F11094" s="1211">
        <v>415291458.23366398</v>
      </c>
    </row>
    <row r="11095" spans="2:6" ht="13.15" customHeight="1" x14ac:dyDescent="0.3">
      <c r="B11095" s="1173" t="s">
        <v>11810</v>
      </c>
      <c r="C11095" s="1206">
        <v>243923000.4269549</v>
      </c>
      <c r="D11095" s="1206">
        <v>6613332.7398920441</v>
      </c>
      <c r="E11095" s="1206">
        <v>62210800.794058345</v>
      </c>
      <c r="F11095" s="1210">
        <v>312747133.96090525</v>
      </c>
    </row>
    <row r="11096" spans="2:6" ht="13.15" customHeight="1" x14ac:dyDescent="0.3">
      <c r="B11096" s="1172" t="s">
        <v>11811</v>
      </c>
      <c r="C11096" s="1207">
        <v>211102310.21779722</v>
      </c>
      <c r="D11096" s="1208">
        <v>7994854.7661287738</v>
      </c>
      <c r="E11096" s="1207">
        <v>118332909.84870976</v>
      </c>
      <c r="F11096" s="1211">
        <v>337430074.83263576</v>
      </c>
    </row>
    <row r="11097" spans="2:6" ht="13.15" customHeight="1" x14ac:dyDescent="0.3">
      <c r="B11097" s="1173" t="s">
        <v>11812</v>
      </c>
      <c r="C11097" s="1206">
        <v>203817015.97886837</v>
      </c>
      <c r="D11097" s="1206">
        <v>6428818.338848833</v>
      </c>
      <c r="E11097" s="1206">
        <v>54418165.811921097</v>
      </c>
      <c r="F11097" s="1210">
        <v>264664000.12963828</v>
      </c>
    </row>
    <row r="11098" spans="2:6" ht="13.15" customHeight="1" x14ac:dyDescent="0.3">
      <c r="B11098" s="1172" t="s">
        <v>11813</v>
      </c>
      <c r="C11098" s="1207">
        <v>280871878.39418614</v>
      </c>
      <c r="D11098" s="1208">
        <v>6205999.468644578</v>
      </c>
      <c r="E11098" s="1207">
        <v>52648066.982668094</v>
      </c>
      <c r="F11098" s="1211">
        <v>339725944.8454988</v>
      </c>
    </row>
    <row r="11099" spans="2:6" ht="13.15" customHeight="1" x14ac:dyDescent="0.3">
      <c r="B11099" s="1173" t="s">
        <v>11814</v>
      </c>
      <c r="C11099" s="1206">
        <v>188896608.85193384</v>
      </c>
      <c r="D11099" s="1206">
        <v>5891824.0173258903</v>
      </c>
      <c r="E11099" s="1206">
        <v>82012906.249915749</v>
      </c>
      <c r="F11099" s="1210">
        <v>276801339.11917543</v>
      </c>
    </row>
    <row r="11100" spans="2:6" ht="13.15" customHeight="1" x14ac:dyDescent="0.3">
      <c r="B11100" s="1172" t="s">
        <v>11815</v>
      </c>
      <c r="C11100" s="1207">
        <v>343569156.66129482</v>
      </c>
      <c r="D11100" s="1208">
        <v>8441970.0852521602</v>
      </c>
      <c r="E11100" s="1207">
        <v>49315545.801287748</v>
      </c>
      <c r="F11100" s="1211">
        <v>401326672.54783475</v>
      </c>
    </row>
    <row r="11101" spans="2:6" ht="13.15" customHeight="1" x14ac:dyDescent="0.3">
      <c r="B11101" s="1173" t="s">
        <v>11816</v>
      </c>
      <c r="C11101" s="1206">
        <v>308062563.78001082</v>
      </c>
      <c r="D11101" s="1206">
        <v>7437962.3845787458</v>
      </c>
      <c r="E11101" s="1206">
        <v>35002021.468839712</v>
      </c>
      <c r="F11101" s="1210">
        <v>350502547.63342929</v>
      </c>
    </row>
    <row r="11102" spans="2:6" ht="13.15" customHeight="1" x14ac:dyDescent="0.3">
      <c r="B11102" s="1172" t="s">
        <v>11817</v>
      </c>
      <c r="C11102" s="1207">
        <v>147822820.11631584</v>
      </c>
      <c r="D11102" s="1208">
        <v>2127136.390122823</v>
      </c>
      <c r="E11102" s="1207">
        <v>8362612.116695201</v>
      </c>
      <c r="F11102" s="1211">
        <v>158312568.62313387</v>
      </c>
    </row>
    <row r="11103" spans="2:6" ht="13.15" customHeight="1" x14ac:dyDescent="0.3">
      <c r="B11103" s="1173" t="s">
        <v>11818</v>
      </c>
      <c r="C11103" s="1206">
        <v>258489083.04399323</v>
      </c>
      <c r="D11103" s="1206">
        <v>5245629.5926840231</v>
      </c>
      <c r="E11103" s="1206">
        <v>24761940.181528494</v>
      </c>
      <c r="F11103" s="1210">
        <v>288496652.81820577</v>
      </c>
    </row>
    <row r="11104" spans="2:6" ht="13.15" customHeight="1" x14ac:dyDescent="0.3">
      <c r="B11104" s="1172" t="s">
        <v>11819</v>
      </c>
      <c r="C11104" s="1207">
        <v>272134877.72396004</v>
      </c>
      <c r="D11104" s="1208">
        <v>4732980.1395110404</v>
      </c>
      <c r="E11104" s="1207">
        <v>9544747.1122563779</v>
      </c>
      <c r="F11104" s="1211">
        <v>286412604.97572744</v>
      </c>
    </row>
    <row r="11105" spans="2:6" ht="13.15" customHeight="1" x14ac:dyDescent="0.3">
      <c r="B11105" s="1173" t="s">
        <v>11820</v>
      </c>
      <c r="C11105" s="1206">
        <v>323193.10787061782</v>
      </c>
      <c r="D11105" s="1206">
        <v>11820.629719058548</v>
      </c>
      <c r="E11105" s="1206">
        <v>370.43774147851963</v>
      </c>
      <c r="F11105" s="1210">
        <v>335384.1753311549</v>
      </c>
    </row>
    <row r="11106" spans="2:6" ht="13.15" customHeight="1" x14ac:dyDescent="0.3">
      <c r="B11106" s="1172" t="s">
        <v>11821</v>
      </c>
      <c r="C11106" s="1207">
        <v>70728.36074228138</v>
      </c>
      <c r="D11106" s="1208">
        <v>0</v>
      </c>
      <c r="E11106" s="1207">
        <v>123.47924715950653</v>
      </c>
      <c r="F11106" s="1211">
        <v>70851.839989440894</v>
      </c>
    </row>
    <row r="11107" spans="2:6" ht="13.15" customHeight="1" x14ac:dyDescent="0.3">
      <c r="B11107" s="1173" t="s">
        <v>11822</v>
      </c>
      <c r="C11107" s="1206">
        <v>2872144.9193318319</v>
      </c>
      <c r="D11107" s="1206">
        <v>110973.19757678061</v>
      </c>
      <c r="E11107" s="1206">
        <v>33956.792968864291</v>
      </c>
      <c r="F11107" s="1210">
        <v>3017074.9098774767</v>
      </c>
    </row>
    <row r="11108" spans="2:6" ht="13.15" customHeight="1" x14ac:dyDescent="0.3">
      <c r="B11108" s="1172" t="s">
        <v>11823</v>
      </c>
      <c r="C11108" s="1207">
        <v>96114244.058045253</v>
      </c>
      <c r="D11108" s="1208">
        <v>4130719.055325008</v>
      </c>
      <c r="E11108" s="1207">
        <v>33396554.320528317</v>
      </c>
      <c r="F11108" s="1211">
        <v>133641517.43389857</v>
      </c>
    </row>
    <row r="11109" spans="2:6" ht="13.15" customHeight="1" x14ac:dyDescent="0.3">
      <c r="B11109" s="1173" t="s">
        <v>11824</v>
      </c>
      <c r="C11109" s="1206">
        <v>39960021.865782484</v>
      </c>
      <c r="D11109" s="1206">
        <v>1257827.5795337255</v>
      </c>
      <c r="E11109" s="1206">
        <v>11942390.365034124</v>
      </c>
      <c r="F11109" s="1210">
        <v>53160239.810350336</v>
      </c>
    </row>
    <row r="11110" spans="2:6" ht="13.15" customHeight="1" x14ac:dyDescent="0.3">
      <c r="B11110" s="1172" t="s">
        <v>11825</v>
      </c>
      <c r="C11110" s="1207">
        <v>15344094.585203391</v>
      </c>
      <c r="D11110" s="1208">
        <v>1023750.9667398928</v>
      </c>
      <c r="E11110" s="1207">
        <v>13411440.583439108</v>
      </c>
      <c r="F11110" s="1211">
        <v>29779286.135382392</v>
      </c>
    </row>
    <row r="11111" spans="2:6" ht="13.15" customHeight="1" x14ac:dyDescent="0.3">
      <c r="B11111" s="1173" t="s">
        <v>11826</v>
      </c>
      <c r="C11111" s="1206">
        <v>83795766.742510289</v>
      </c>
      <c r="D11111" s="1206">
        <v>3636476.0112859919</v>
      </c>
      <c r="E11111" s="1206">
        <v>24349564.522617433</v>
      </c>
      <c r="F11111" s="1210">
        <v>111781807.27641371</v>
      </c>
    </row>
    <row r="11112" spans="2:6" ht="13.15" customHeight="1" x14ac:dyDescent="0.3">
      <c r="B11112" s="1172" t="s">
        <v>11827</v>
      </c>
      <c r="C11112" s="1207">
        <v>24711779.228920955</v>
      </c>
      <c r="D11112" s="1208">
        <v>2209120.9005314363</v>
      </c>
      <c r="E11112" s="1207">
        <v>15608364.060094986</v>
      </c>
      <c r="F11112" s="1211">
        <v>42529264.189547375</v>
      </c>
    </row>
    <row r="11113" spans="2:6" ht="13.15" customHeight="1" x14ac:dyDescent="0.3">
      <c r="B11113" s="1173" t="s">
        <v>11828</v>
      </c>
      <c r="C11113" s="1206">
        <v>16866529.377242837</v>
      </c>
      <c r="D11113" s="1206">
        <v>1745456.6998013647</v>
      </c>
      <c r="E11113" s="1206">
        <v>6739078.4981844518</v>
      </c>
      <c r="F11113" s="1210">
        <v>25351064.575228654</v>
      </c>
    </row>
    <row r="11114" spans="2:6" ht="13.15" customHeight="1" x14ac:dyDescent="0.3">
      <c r="B11114" s="1172" t="s">
        <v>11829</v>
      </c>
      <c r="C11114" s="1207">
        <v>23529468.658134434</v>
      </c>
      <c r="D11114" s="1208">
        <v>1222337.5460200761</v>
      </c>
      <c r="E11114" s="1207">
        <v>4890597.0525969965</v>
      </c>
      <c r="F11114" s="1211">
        <v>29642403.256751508</v>
      </c>
    </row>
    <row r="11115" spans="2:6" ht="13.15" customHeight="1" x14ac:dyDescent="0.3">
      <c r="B11115" s="1173" t="s">
        <v>11830</v>
      </c>
      <c r="C11115" s="1206">
        <v>8021661.1298229508</v>
      </c>
      <c r="D11115" s="1206">
        <v>830933.98053686821</v>
      </c>
      <c r="E11115" s="1206">
        <v>5160045.2722572014</v>
      </c>
      <c r="F11115" s="1210">
        <v>14012640.382617021</v>
      </c>
    </row>
    <row r="11116" spans="2:6" ht="13.15" customHeight="1" x14ac:dyDescent="0.3">
      <c r="B11116" s="1172" t="s">
        <v>11831</v>
      </c>
      <c r="C11116" s="1207">
        <v>33486328.73930943</v>
      </c>
      <c r="D11116" s="1208">
        <v>1893988.5410926302</v>
      </c>
      <c r="E11116" s="1207">
        <v>7003310.7215221515</v>
      </c>
      <c r="F11116" s="1211">
        <v>42383628.001924209</v>
      </c>
    </row>
    <row r="11117" spans="2:6" ht="13.15" customHeight="1" x14ac:dyDescent="0.3">
      <c r="B11117" s="1173" t="s">
        <v>11832</v>
      </c>
      <c r="C11117" s="1206">
        <v>22432496.360444304</v>
      </c>
      <c r="D11117" s="1206">
        <v>1713329.9168863511</v>
      </c>
      <c r="E11117" s="1206">
        <v>2946585.274967304</v>
      </c>
      <c r="F11117" s="1210">
        <v>27092411.552297961</v>
      </c>
    </row>
    <row r="11118" spans="2:6" ht="13.15" customHeight="1" x14ac:dyDescent="0.3">
      <c r="B11118" s="1172" t="s">
        <v>11833</v>
      </c>
      <c r="C11118" s="1207">
        <v>21418404.593585387</v>
      </c>
      <c r="D11118" s="1208">
        <v>1675602.4070330234</v>
      </c>
      <c r="E11118" s="1207">
        <v>4741850.0494193705</v>
      </c>
      <c r="F11118" s="1211">
        <v>27835857.050037779</v>
      </c>
    </row>
    <row r="11119" spans="2:6" ht="13.15" customHeight="1" x14ac:dyDescent="0.3">
      <c r="B11119" s="1173" t="s">
        <v>11834</v>
      </c>
      <c r="C11119" s="1206">
        <v>13229070.824782658</v>
      </c>
      <c r="D11119" s="1206">
        <v>489528.86432963092</v>
      </c>
      <c r="E11119" s="1206">
        <v>3591887.8206228861</v>
      </c>
      <c r="F11119" s="1210">
        <v>17310487.509735174</v>
      </c>
    </row>
    <row r="11120" spans="2:6" ht="13.15" customHeight="1" x14ac:dyDescent="0.3">
      <c r="B11120" s="1172" t="s">
        <v>11835</v>
      </c>
      <c r="C11120" s="1207">
        <v>41292527.797218636</v>
      </c>
      <c r="D11120" s="1208">
        <v>1708812.7476722833</v>
      </c>
      <c r="E11120" s="1207">
        <v>7229399.2761077182</v>
      </c>
      <c r="F11120" s="1211">
        <v>50230739.820998639</v>
      </c>
    </row>
    <row r="11121" spans="2:6" ht="13.15" customHeight="1" x14ac:dyDescent="0.3">
      <c r="B11121" s="1173" t="s">
        <v>11836</v>
      </c>
      <c r="C11121" s="1206">
        <v>35590156.118299931</v>
      </c>
      <c r="D11121" s="1206">
        <v>2079853.8712465882</v>
      </c>
      <c r="E11121" s="1206">
        <v>9742450.861261487</v>
      </c>
      <c r="F11121" s="1210">
        <v>47412460.85080801</v>
      </c>
    </row>
    <row r="11122" spans="2:6" ht="13.15" customHeight="1" x14ac:dyDescent="0.3">
      <c r="B11122" s="1172" t="s">
        <v>11837</v>
      </c>
      <c r="C11122" s="1207">
        <v>5721760.534566219</v>
      </c>
      <c r="D11122" s="1208">
        <v>301566.77961836266</v>
      </c>
      <c r="E11122" s="1207">
        <v>2298801.3598112646</v>
      </c>
      <c r="F11122" s="1211">
        <v>8322128.6739958469</v>
      </c>
    </row>
    <row r="11123" spans="2:6" ht="13.15" customHeight="1" x14ac:dyDescent="0.3">
      <c r="B11123" s="1173" t="s">
        <v>11838</v>
      </c>
      <c r="C11123" s="1206">
        <v>10310228.802412486</v>
      </c>
      <c r="D11123" s="1206">
        <v>362879.2601968603</v>
      </c>
      <c r="E11123" s="1206">
        <v>730132.78845416196</v>
      </c>
      <c r="F11123" s="1210">
        <v>11403240.851063509</v>
      </c>
    </row>
    <row r="11124" spans="2:6" ht="13.15" customHeight="1" x14ac:dyDescent="0.3">
      <c r="B11124" s="1172" t="s">
        <v>11839</v>
      </c>
      <c r="C11124" s="1207">
        <v>25021045.130622234</v>
      </c>
      <c r="D11124" s="1208">
        <v>1194559.0661802886</v>
      </c>
      <c r="E11124" s="1207">
        <v>9035964.3486383669</v>
      </c>
      <c r="F11124" s="1211">
        <v>35251568.54544089</v>
      </c>
    </row>
    <row r="11125" spans="2:6" ht="13.15" customHeight="1" x14ac:dyDescent="0.3">
      <c r="B11125" s="1173" t="s">
        <v>11840</v>
      </c>
      <c r="C11125" s="1206">
        <v>35640676.375972979</v>
      </c>
      <c r="D11125" s="1206">
        <v>3462656.465702883</v>
      </c>
      <c r="E11125" s="1206">
        <v>25091044.762435306</v>
      </c>
      <c r="F11125" s="1210">
        <v>64194377.604111165</v>
      </c>
    </row>
    <row r="11126" spans="2:6" ht="13.15" customHeight="1" x14ac:dyDescent="0.3">
      <c r="B11126" s="1172" t="s">
        <v>11841</v>
      </c>
      <c r="C11126" s="1207">
        <v>49519820.029894635</v>
      </c>
      <c r="D11126" s="1208">
        <v>2965092.3875999404</v>
      </c>
      <c r="E11126" s="1207">
        <v>9956642.8491375837</v>
      </c>
      <c r="F11126" s="1211">
        <v>62441555.266632155</v>
      </c>
    </row>
    <row r="11127" spans="2:6" ht="13.15" customHeight="1" x14ac:dyDescent="0.3">
      <c r="B11127" s="1173" t="s">
        <v>11842</v>
      </c>
      <c r="C11127" s="1206">
        <v>40351622.133367166</v>
      </c>
      <c r="D11127" s="1206">
        <v>2139688.773110203</v>
      </c>
      <c r="E11127" s="1206">
        <v>9211551.8380991854</v>
      </c>
      <c r="F11127" s="1210">
        <v>51702862.744576558</v>
      </c>
    </row>
    <row r="11128" spans="2:6" ht="13.15" customHeight="1" x14ac:dyDescent="0.3">
      <c r="B11128" s="1172" t="s">
        <v>11843</v>
      </c>
      <c r="C11128" s="1207">
        <v>76829978.998054221</v>
      </c>
      <c r="D11128" s="1208">
        <v>3320949.6308565503</v>
      </c>
      <c r="E11128" s="1207">
        <v>25491242.495785378</v>
      </c>
      <c r="F11128" s="1211">
        <v>105642171.12469614</v>
      </c>
    </row>
    <row r="11129" spans="2:6" ht="13.15" customHeight="1" x14ac:dyDescent="0.3">
      <c r="B11129" s="1173" t="s">
        <v>11844</v>
      </c>
      <c r="C11129" s="1206">
        <v>30406914.222281102</v>
      </c>
      <c r="D11129" s="1206">
        <v>1572411.1240212901</v>
      </c>
      <c r="E11129" s="1206">
        <v>5373669.6594110178</v>
      </c>
      <c r="F11129" s="1210">
        <v>37352995.005713411</v>
      </c>
    </row>
    <row r="11130" spans="2:6" ht="13.15" customHeight="1" x14ac:dyDescent="0.3">
      <c r="B11130" s="1172" t="s">
        <v>11845</v>
      </c>
      <c r="C11130" s="1207">
        <v>36939046.998170547</v>
      </c>
      <c r="D11130" s="1208">
        <v>1411397.2606338281</v>
      </c>
      <c r="E11130" s="1207">
        <v>9593596.6288106982</v>
      </c>
      <c r="F11130" s="1211">
        <v>47944040.88761507</v>
      </c>
    </row>
    <row r="11131" spans="2:6" ht="13.15" customHeight="1" x14ac:dyDescent="0.3">
      <c r="B11131" s="1173" t="s">
        <v>11846</v>
      </c>
      <c r="C11131" s="1206">
        <v>7698058.3982414706</v>
      </c>
      <c r="D11131" s="1206">
        <v>483013.44580591138</v>
      </c>
      <c r="E11131" s="1206">
        <v>2599259.9806885207</v>
      </c>
      <c r="F11131" s="1210">
        <v>10780331.824735902</v>
      </c>
    </row>
    <row r="11132" spans="2:6" ht="13.15" customHeight="1" x14ac:dyDescent="0.3">
      <c r="B11132" s="1172" t="s">
        <v>11847</v>
      </c>
      <c r="C11132" s="1207">
        <v>22916261.962973081</v>
      </c>
      <c r="D11132" s="1208">
        <v>748499.16042467195</v>
      </c>
      <c r="E11132" s="1207">
        <v>9242611.3290654439</v>
      </c>
      <c r="F11132" s="1211">
        <v>32907372.452463195</v>
      </c>
    </row>
    <row r="11133" spans="2:6" ht="13.15" customHeight="1" x14ac:dyDescent="0.3">
      <c r="B11133" s="1173" t="s">
        <v>11848</v>
      </c>
      <c r="C11133" s="1206">
        <v>30781037.211535636</v>
      </c>
      <c r="D11133" s="1206">
        <v>697740.81352390489</v>
      </c>
      <c r="E11133" s="1206">
        <v>1182583.7729496183</v>
      </c>
      <c r="F11133" s="1210">
        <v>32661361.798009157</v>
      </c>
    </row>
    <row r="11134" spans="2:6" ht="13.15" customHeight="1" x14ac:dyDescent="0.3">
      <c r="B11134" s="1172" t="s">
        <v>11849</v>
      </c>
      <c r="C11134" s="1207">
        <v>3151371.7489031935</v>
      </c>
      <c r="D11134" s="1208">
        <v>31451.318359637924</v>
      </c>
      <c r="E11134" s="1207">
        <v>481075.14693343744</v>
      </c>
      <c r="F11134" s="1211">
        <v>3663898.2141962689</v>
      </c>
    </row>
    <row r="11135" spans="2:6" ht="13.15" customHeight="1" x14ac:dyDescent="0.3">
      <c r="B11135" s="1173" t="s">
        <v>11850</v>
      </c>
      <c r="C11135" s="1206">
        <v>13011970.258025462</v>
      </c>
      <c r="D11135" s="1206">
        <v>621188.1639147636</v>
      </c>
      <c r="E11135" s="1206">
        <v>3826930.5675910055</v>
      </c>
      <c r="F11135" s="1210">
        <v>17460088.98953123</v>
      </c>
    </row>
    <row r="11136" spans="2:6" ht="13.15" customHeight="1" x14ac:dyDescent="0.3">
      <c r="B11136" s="1172" t="s">
        <v>11851</v>
      </c>
      <c r="C11136" s="1207">
        <v>55528590.24453859</v>
      </c>
      <c r="D11136" s="1208">
        <v>10581236.693015257</v>
      </c>
      <c r="E11136" s="1207">
        <v>7829386.8850192511</v>
      </c>
      <c r="F11136" s="1211">
        <v>73939213.822573096</v>
      </c>
    </row>
    <row r="11137" spans="2:6" ht="13.15" customHeight="1" x14ac:dyDescent="0.3">
      <c r="B11137" s="1173" t="s">
        <v>11852</v>
      </c>
      <c r="C11137" s="1206">
        <v>48150994.12942867</v>
      </c>
      <c r="D11137" s="1206">
        <v>3055055.8230689182</v>
      </c>
      <c r="E11137" s="1206">
        <v>25041689.457169268</v>
      </c>
      <c r="F11137" s="1210">
        <v>76247739.409666851</v>
      </c>
    </row>
    <row r="11138" spans="2:6" ht="13.15" customHeight="1" x14ac:dyDescent="0.3">
      <c r="B11138" s="1172" t="s">
        <v>11853</v>
      </c>
      <c r="C11138" s="1207">
        <v>139189590.78617507</v>
      </c>
      <c r="D11138" s="1208">
        <v>9250613.7354616579</v>
      </c>
      <c r="E11138" s="1207">
        <v>146814860.89642462</v>
      </c>
      <c r="F11138" s="1211">
        <v>295255065.41806138</v>
      </c>
    </row>
    <row r="11139" spans="2:6" ht="13.15" customHeight="1" x14ac:dyDescent="0.3">
      <c r="B11139" s="1173" t="s">
        <v>11854</v>
      </c>
      <c r="C11139" s="1206">
        <v>90623784.378879473</v>
      </c>
      <c r="D11139" s="1206">
        <v>4323310.8866762398</v>
      </c>
      <c r="E11139" s="1206">
        <v>53065837.63033215</v>
      </c>
      <c r="F11139" s="1210">
        <v>148012932.89588785</v>
      </c>
    </row>
    <row r="11140" spans="2:6" ht="13.15" customHeight="1" x14ac:dyDescent="0.3">
      <c r="B11140" s="1172" t="s">
        <v>11855</v>
      </c>
      <c r="C11140" s="1207">
        <v>32056878.529635787</v>
      </c>
      <c r="D11140" s="1208">
        <v>1672309.5173255717</v>
      </c>
      <c r="E11140" s="1207">
        <v>10769911.988612575</v>
      </c>
      <c r="F11140" s="1211">
        <v>44499100.035573937</v>
      </c>
    </row>
    <row r="11141" spans="2:6" ht="13.15" customHeight="1" x14ac:dyDescent="0.3">
      <c r="B11141" s="1173" t="s">
        <v>11856</v>
      </c>
      <c r="C11141" s="1206">
        <v>44439393.685302317</v>
      </c>
      <c r="D11141" s="1206">
        <v>1938034.4589743603</v>
      </c>
      <c r="E11141" s="1206">
        <v>9499381.9632279947</v>
      </c>
      <c r="F11141" s="1210">
        <v>55876810.107504673</v>
      </c>
    </row>
    <row r="11142" spans="2:6" ht="13.15" customHeight="1" x14ac:dyDescent="0.3">
      <c r="B11142" s="1172" t="s">
        <v>11857</v>
      </c>
      <c r="C11142" s="1207">
        <v>21893295.015712127</v>
      </c>
      <c r="D11142" s="1208">
        <v>1682047.4646655582</v>
      </c>
      <c r="E11142" s="1207">
        <v>9846914.3043584265</v>
      </c>
      <c r="F11142" s="1211">
        <v>33422256.784736112</v>
      </c>
    </row>
    <row r="11143" spans="2:6" ht="13.15" customHeight="1" x14ac:dyDescent="0.3">
      <c r="B11143" s="1173" t="s">
        <v>11858</v>
      </c>
      <c r="C11143" s="1206">
        <v>69572675.712700918</v>
      </c>
      <c r="D11143" s="1206">
        <v>4678014.2113174163</v>
      </c>
      <c r="E11143" s="1206">
        <v>20938172.1335367</v>
      </c>
      <c r="F11143" s="1210">
        <v>95188862.057555035</v>
      </c>
    </row>
    <row r="11144" spans="2:6" ht="13.15" customHeight="1" x14ac:dyDescent="0.3">
      <c r="B11144" s="1172" t="s">
        <v>11859</v>
      </c>
      <c r="C11144" s="1207">
        <v>28915747.373504169</v>
      </c>
      <c r="D11144" s="1208">
        <v>1813017.2275170793</v>
      </c>
      <c r="E11144" s="1207">
        <v>11905155.212019466</v>
      </c>
      <c r="F11144" s="1211">
        <v>42633919.813040718</v>
      </c>
    </row>
    <row r="11145" spans="2:6" ht="13.15" customHeight="1" x14ac:dyDescent="0.3">
      <c r="B11145" s="1173" t="s">
        <v>11860</v>
      </c>
      <c r="C11145" s="1206">
        <v>35676040.556344114</v>
      </c>
      <c r="D11145" s="1206">
        <v>3081778.8895409331</v>
      </c>
      <c r="E11145" s="1206">
        <v>12962614.941169349</v>
      </c>
      <c r="F11145" s="1210">
        <v>51720434.387054399</v>
      </c>
    </row>
    <row r="11146" spans="2:6" ht="13.15" customHeight="1" x14ac:dyDescent="0.3">
      <c r="B11146" s="1172" t="s">
        <v>11861</v>
      </c>
      <c r="C11146" s="1207">
        <v>20162088.672369689</v>
      </c>
      <c r="D11146" s="1208">
        <v>2091308.6243314852</v>
      </c>
      <c r="E11146" s="1207">
        <v>7619780.8629659889</v>
      </c>
      <c r="F11146" s="1211">
        <v>29873178.159667164</v>
      </c>
    </row>
    <row r="11147" spans="2:6" ht="13.15" customHeight="1" x14ac:dyDescent="0.3">
      <c r="B11147" s="1173" t="s">
        <v>11862</v>
      </c>
      <c r="C11147" s="1206">
        <v>161202495.925459</v>
      </c>
      <c r="D11147" s="1206">
        <v>6626842.0309995357</v>
      </c>
      <c r="E11147" s="1206">
        <v>37398963.84010914</v>
      </c>
      <c r="F11147" s="1210">
        <v>205228301.79656768</v>
      </c>
    </row>
    <row r="11148" spans="2:6" ht="13.15" customHeight="1" x14ac:dyDescent="0.3">
      <c r="B11148" s="1172" t="s">
        <v>11863</v>
      </c>
      <c r="C11148" s="1207">
        <v>49728181.957486749</v>
      </c>
      <c r="D11148" s="1208">
        <v>1522651.9017753492</v>
      </c>
      <c r="E11148" s="1207">
        <v>14310423.31569873</v>
      </c>
      <c r="F11148" s="1211">
        <v>65561257.174960829</v>
      </c>
    </row>
    <row r="11149" spans="2:6" ht="13.15" customHeight="1" x14ac:dyDescent="0.3">
      <c r="B11149" s="1173" t="s">
        <v>11864</v>
      </c>
      <c r="C11149" s="1206">
        <v>10810106.270901853</v>
      </c>
      <c r="D11149" s="1206">
        <v>714514.84998237807</v>
      </c>
      <c r="E11149" s="1206">
        <v>3255468.6117368098</v>
      </c>
      <c r="F11149" s="1210">
        <v>14780089.732621042</v>
      </c>
    </row>
    <row r="11150" spans="2:6" ht="13.15" customHeight="1" x14ac:dyDescent="0.3">
      <c r="B11150" s="1172" t="s">
        <v>11865</v>
      </c>
      <c r="C11150" s="1207">
        <v>45049459.93201375</v>
      </c>
      <c r="D11150" s="1208">
        <v>2454272.3175977687</v>
      </c>
      <c r="E11150" s="1207">
        <v>8856240.3043977059</v>
      </c>
      <c r="F11150" s="1211">
        <v>56359972.554009229</v>
      </c>
    </row>
    <row r="11151" spans="2:6" ht="13.15" customHeight="1" x14ac:dyDescent="0.3">
      <c r="B11151" s="1173" t="s">
        <v>11866</v>
      </c>
      <c r="C11151" s="1206">
        <v>15232676.93584875</v>
      </c>
      <c r="D11151" s="1206">
        <v>478763.64797834493</v>
      </c>
      <c r="E11151" s="1206">
        <v>3012770.1514447997</v>
      </c>
      <c r="F11151" s="1210">
        <v>18724210.735271893</v>
      </c>
    </row>
    <row r="11152" spans="2:6" ht="13.15" customHeight="1" x14ac:dyDescent="0.3">
      <c r="B11152" s="1172" t="s">
        <v>11867</v>
      </c>
      <c r="C11152" s="1207">
        <v>13358102.293704385</v>
      </c>
      <c r="D11152" s="1208">
        <v>686286.06043900747</v>
      </c>
      <c r="E11152" s="1207">
        <v>2087293.1939842983</v>
      </c>
      <c r="F11152" s="1211">
        <v>16131681.54812769</v>
      </c>
    </row>
    <row r="11153" spans="2:6" ht="13.15" customHeight="1" x14ac:dyDescent="0.3">
      <c r="B11153" s="1173" t="s">
        <v>11868</v>
      </c>
      <c r="C11153" s="1206">
        <v>13788889.896294922</v>
      </c>
      <c r="D11153" s="1206">
        <v>460188.37270553899</v>
      </c>
      <c r="E11153" s="1206">
        <v>2125434.8950513406</v>
      </c>
      <c r="F11153" s="1210">
        <v>16374513.164051801</v>
      </c>
    </row>
    <row r="11154" spans="2:6" ht="13.15" customHeight="1" x14ac:dyDescent="0.3">
      <c r="B11154" s="1172" t="s">
        <v>11869</v>
      </c>
      <c r="C11154" s="1207">
        <v>16995287.763690665</v>
      </c>
      <c r="D11154" s="1208">
        <v>1612784.2033831696</v>
      </c>
      <c r="E11154" s="1207">
        <v>4035795.7141613108</v>
      </c>
      <c r="F11154" s="1211">
        <v>22643867.681235146</v>
      </c>
    </row>
    <row r="11155" spans="2:6" ht="13.15" customHeight="1" x14ac:dyDescent="0.3">
      <c r="B11155" s="1173" t="s">
        <v>11870</v>
      </c>
      <c r="C11155" s="1206">
        <v>39695404.94856523</v>
      </c>
      <c r="D11155" s="1206">
        <v>1282960.4898649622</v>
      </c>
      <c r="E11155" s="1206">
        <v>3298995.0463605369</v>
      </c>
      <c r="F11155" s="1210">
        <v>44277360.484790727</v>
      </c>
    </row>
    <row r="11156" spans="2:6" ht="13.15" customHeight="1" x14ac:dyDescent="0.3">
      <c r="B11156" s="1172" t="s">
        <v>11871</v>
      </c>
      <c r="C11156" s="1207">
        <v>4773618.1851561759</v>
      </c>
      <c r="D11156" s="1208">
        <v>253862.09539501922</v>
      </c>
      <c r="E11156" s="1207">
        <v>929798.73111108423</v>
      </c>
      <c r="F11156" s="1211">
        <v>5957279.0116622793</v>
      </c>
    </row>
    <row r="11157" spans="2:6" ht="13.15" customHeight="1" x14ac:dyDescent="0.3">
      <c r="B11157" s="1173" t="s">
        <v>11872</v>
      </c>
      <c r="C11157" s="1206">
        <v>9721599.5299028773</v>
      </c>
      <c r="D11157" s="1206">
        <v>290154.24306817632</v>
      </c>
      <c r="E11157" s="1206">
        <v>2861940.2510394626</v>
      </c>
      <c r="F11157" s="1210">
        <v>12873694.024010515</v>
      </c>
    </row>
    <row r="11158" spans="2:6" ht="13.15" customHeight="1" x14ac:dyDescent="0.3">
      <c r="B11158" s="1172" t="s">
        <v>11873</v>
      </c>
      <c r="C11158" s="1207">
        <v>1805075.1525346716</v>
      </c>
      <c r="D11158" s="1208">
        <v>127170.2747275382</v>
      </c>
      <c r="E11158" s="1207">
        <v>1672896.8405169945</v>
      </c>
      <c r="F11158" s="1211">
        <v>3605142.2677792041</v>
      </c>
    </row>
    <row r="11159" spans="2:6" ht="13.15" customHeight="1" x14ac:dyDescent="0.3">
      <c r="B11159" s="1173" t="s">
        <v>11874</v>
      </c>
      <c r="C11159" s="1206">
        <v>1030340.1740564775</v>
      </c>
      <c r="D11159" s="1206">
        <v>7598.9762479662095</v>
      </c>
      <c r="E11159" s="1206">
        <v>0</v>
      </c>
      <c r="F11159" s="1210">
        <v>1037939.1503044437</v>
      </c>
    </row>
    <row r="11160" spans="2:6" ht="13.15" customHeight="1" x14ac:dyDescent="0.3">
      <c r="B11160" s="1172" t="s">
        <v>11875</v>
      </c>
      <c r="C11160" s="1207">
        <v>1869932.240087922</v>
      </c>
      <c r="D11160" s="1208">
        <v>240296.5155745759</v>
      </c>
      <c r="E11160" s="1207">
        <v>1012221.1285900547</v>
      </c>
      <c r="F11160" s="1211">
        <v>3122449.8842525529</v>
      </c>
    </row>
    <row r="11161" spans="2:6" ht="13.15" customHeight="1" x14ac:dyDescent="0.3">
      <c r="B11161" s="1173" t="s">
        <v>11876</v>
      </c>
      <c r="C11161" s="1206">
        <v>6993505.6155577423</v>
      </c>
      <c r="D11161" s="1206">
        <v>570556.46661812975</v>
      </c>
      <c r="E11161" s="1206">
        <v>874973.94537226332</v>
      </c>
      <c r="F11161" s="1210">
        <v>8439036.0275481362</v>
      </c>
    </row>
    <row r="11162" spans="2:6" ht="13.15" customHeight="1" x14ac:dyDescent="0.3">
      <c r="B11162" s="1172" t="s">
        <v>11877</v>
      </c>
      <c r="C11162" s="1207">
        <v>5425056.4266647175</v>
      </c>
      <c r="D11162" s="1208">
        <v>223128.45812546695</v>
      </c>
      <c r="E11162" s="1207">
        <v>743653.76601812791</v>
      </c>
      <c r="F11162" s="1211">
        <v>6391838.650808312</v>
      </c>
    </row>
    <row r="11163" spans="2:6" ht="13.15" customHeight="1" x14ac:dyDescent="0.3">
      <c r="B11163" s="1173" t="s">
        <v>11878</v>
      </c>
      <c r="C11163" s="1206">
        <v>30187492.454495683</v>
      </c>
      <c r="D11163" s="1206">
        <v>2139913.9279619963</v>
      </c>
      <c r="E11163" s="1206">
        <v>7503092.974400254</v>
      </c>
      <c r="F11163" s="1210">
        <v>39830499.356857933</v>
      </c>
    </row>
    <row r="11164" spans="2:6" ht="13.15" customHeight="1" x14ac:dyDescent="0.3">
      <c r="B11164" s="1172" t="s">
        <v>11879</v>
      </c>
      <c r="C11164" s="1207">
        <v>26691080.999809198</v>
      </c>
      <c r="D11164" s="1208">
        <v>2131920.9307233943</v>
      </c>
      <c r="E11164" s="1207">
        <v>6821170.6219487712</v>
      </c>
      <c r="F11164" s="1211">
        <v>35644172.552481368</v>
      </c>
    </row>
    <row r="11165" spans="2:6" ht="13.15" customHeight="1" x14ac:dyDescent="0.3">
      <c r="B11165" s="1173" t="s">
        <v>11880</v>
      </c>
      <c r="C11165" s="1206">
        <v>22548146.788144525</v>
      </c>
      <c r="D11165" s="1206">
        <v>1273363.2643073455</v>
      </c>
      <c r="E11165" s="1206">
        <v>4311174.0176832043</v>
      </c>
      <c r="F11165" s="1210">
        <v>28132684.070135076</v>
      </c>
    </row>
    <row r="11166" spans="2:6" ht="13.15" customHeight="1" x14ac:dyDescent="0.3">
      <c r="B11166" s="1172" t="s">
        <v>11881</v>
      </c>
      <c r="C11166" s="1207">
        <v>10188980.183997149</v>
      </c>
      <c r="D11166" s="1208">
        <v>479636.12302903761</v>
      </c>
      <c r="E11166" s="1207">
        <v>3348158.2102189772</v>
      </c>
      <c r="F11166" s="1211">
        <v>14016774.517245164</v>
      </c>
    </row>
    <row r="11167" spans="2:6" ht="13.15" customHeight="1" x14ac:dyDescent="0.3">
      <c r="B11167" s="1173" t="s">
        <v>11882</v>
      </c>
      <c r="C11167" s="1206">
        <v>7720587.7023389153</v>
      </c>
      <c r="D11167" s="1206">
        <v>1061858.4254056192</v>
      </c>
      <c r="E11167" s="1206">
        <v>1176633.7461829376</v>
      </c>
      <c r="F11167" s="1210">
        <v>9959079.8739274722</v>
      </c>
    </row>
    <row r="11168" spans="2:6" ht="13.15" customHeight="1" x14ac:dyDescent="0.3">
      <c r="B11168" s="1172" t="s">
        <v>11883</v>
      </c>
      <c r="C11168" s="1207">
        <v>14674359.817942983</v>
      </c>
      <c r="D11168" s="1208">
        <v>1013154.6165274506</v>
      </c>
      <c r="E11168" s="1207">
        <v>3135878.960862828</v>
      </c>
      <c r="F11168" s="1211">
        <v>18823393.39533326</v>
      </c>
    </row>
    <row r="11169" spans="2:6" ht="13.15" customHeight="1" x14ac:dyDescent="0.3">
      <c r="B11169" s="1173" t="s">
        <v>11884</v>
      </c>
      <c r="C11169" s="1206">
        <v>304645892.40770549</v>
      </c>
      <c r="D11169" s="1206">
        <v>7676443.5891607488</v>
      </c>
      <c r="E11169" s="1206">
        <v>84612934.656571761</v>
      </c>
      <c r="F11169" s="1210">
        <v>396935270.65343797</v>
      </c>
    </row>
    <row r="11170" spans="2:6" ht="13.15" customHeight="1" x14ac:dyDescent="0.3">
      <c r="B11170" s="1172" t="s">
        <v>11885</v>
      </c>
      <c r="C11170" s="1207">
        <v>42379122.96090024</v>
      </c>
      <c r="D11170" s="1208">
        <v>2215397.0920251268</v>
      </c>
      <c r="E11170" s="1207">
        <v>14258889.544991173</v>
      </c>
      <c r="F11170" s="1211">
        <v>58853409.597916536</v>
      </c>
    </row>
    <row r="11171" spans="2:6" ht="13.15" customHeight="1" x14ac:dyDescent="0.3">
      <c r="B11171" s="1173" t="s">
        <v>11886</v>
      </c>
      <c r="C11171" s="1206">
        <v>148588679.91439199</v>
      </c>
      <c r="D11171" s="1206">
        <v>7300237.9761734791</v>
      </c>
      <c r="E11171" s="1206">
        <v>67084801.646359719</v>
      </c>
      <c r="F11171" s="1210">
        <v>222973719.5369252</v>
      </c>
    </row>
    <row r="11172" spans="2:6" ht="13.15" customHeight="1" x14ac:dyDescent="0.3">
      <c r="B11172" s="1172" t="s">
        <v>11887</v>
      </c>
      <c r="C11172" s="1207">
        <v>2492969.9043099876</v>
      </c>
      <c r="D11172" s="1208">
        <v>109031.23698007816</v>
      </c>
      <c r="E11172" s="1207">
        <v>193862.41804042525</v>
      </c>
      <c r="F11172" s="1211">
        <v>2795863.5593304909</v>
      </c>
    </row>
    <row r="11173" spans="2:6" ht="13.15" customHeight="1" x14ac:dyDescent="0.3">
      <c r="B11173" s="1173" t="s">
        <v>11888</v>
      </c>
      <c r="C11173" s="1206">
        <v>55602185.971256934</v>
      </c>
      <c r="D11173" s="1206">
        <v>2735912.8928325758</v>
      </c>
      <c r="E11173" s="1206">
        <v>36489281.363544144</v>
      </c>
      <c r="F11173" s="1210">
        <v>94827380.227633655</v>
      </c>
    </row>
    <row r="11174" spans="2:6" ht="13.15" customHeight="1" x14ac:dyDescent="0.3">
      <c r="B11174" s="1172" t="s">
        <v>11889</v>
      </c>
      <c r="C11174" s="1207">
        <v>41842788.98214411</v>
      </c>
      <c r="D11174" s="1208">
        <v>1444312.0855301118</v>
      </c>
      <c r="E11174" s="1207">
        <v>17909862.185379881</v>
      </c>
      <c r="F11174" s="1211">
        <v>61196963.253054097</v>
      </c>
    </row>
    <row r="11175" spans="2:6" ht="13.15" customHeight="1" x14ac:dyDescent="0.3">
      <c r="B11175" s="1173" t="s">
        <v>11890</v>
      </c>
      <c r="C11175" s="1206">
        <v>40154046.963494428</v>
      </c>
      <c r="D11175" s="1206">
        <v>2006889.6270878764</v>
      </c>
      <c r="E11175" s="1206">
        <v>12845854.780121362</v>
      </c>
      <c r="F11175" s="1210">
        <v>55006791.370703667</v>
      </c>
    </row>
    <row r="11176" spans="2:6" ht="13.15" customHeight="1" x14ac:dyDescent="0.3">
      <c r="B11176" s="1172" t="s">
        <v>11891</v>
      </c>
      <c r="C11176" s="1207">
        <v>24108130.42034639</v>
      </c>
      <c r="D11176" s="1208">
        <v>1715722.1871866379</v>
      </c>
      <c r="E11176" s="1207">
        <v>16310425.365778886</v>
      </c>
      <c r="F11176" s="1211">
        <v>42134277.973311916</v>
      </c>
    </row>
    <row r="11177" spans="2:6" ht="13.15" customHeight="1" x14ac:dyDescent="0.3">
      <c r="B11177" s="1173" t="s">
        <v>11892</v>
      </c>
      <c r="C11177" s="1206">
        <v>24115503.647141919</v>
      </c>
      <c r="D11177" s="1206">
        <v>1470838.1415068076</v>
      </c>
      <c r="E11177" s="1206">
        <v>7163154.6069701305</v>
      </c>
      <c r="F11177" s="1210">
        <v>32749496.395618856</v>
      </c>
    </row>
    <row r="11178" spans="2:6" ht="13.15" customHeight="1" x14ac:dyDescent="0.3">
      <c r="B11178" s="1172" t="s">
        <v>11893</v>
      </c>
      <c r="C11178" s="1207">
        <v>15682853.394086786</v>
      </c>
      <c r="D11178" s="1208">
        <v>1277922.6500561254</v>
      </c>
      <c r="E11178" s="1207">
        <v>3589356.4960561157</v>
      </c>
      <c r="F11178" s="1211">
        <v>20550132.540199026</v>
      </c>
    </row>
    <row r="11179" spans="2:6" ht="13.15" customHeight="1" x14ac:dyDescent="0.3">
      <c r="B11179" s="1173" t="s">
        <v>11894</v>
      </c>
      <c r="C11179" s="1206">
        <v>20362258.125744559</v>
      </c>
      <c r="D11179" s="1206">
        <v>1334506.8787469997</v>
      </c>
      <c r="E11179" s="1206">
        <v>2179100.0142473914</v>
      </c>
      <c r="F11179" s="1210">
        <v>23875865.018738952</v>
      </c>
    </row>
    <row r="11180" spans="2:6" ht="13.15" customHeight="1" x14ac:dyDescent="0.3">
      <c r="B11180" s="1172" t="s">
        <v>11895</v>
      </c>
      <c r="C11180" s="1207">
        <v>27435503.823683552</v>
      </c>
      <c r="D11180" s="1208">
        <v>1757544.7009069254</v>
      </c>
      <c r="E11180" s="1207">
        <v>6246629.8949286956</v>
      </c>
      <c r="F11180" s="1211">
        <v>35439678.419519171</v>
      </c>
    </row>
    <row r="11181" spans="2:6" ht="13.15" customHeight="1" x14ac:dyDescent="0.3">
      <c r="B11181" s="1173" t="s">
        <v>11896</v>
      </c>
      <c r="C11181" s="1206">
        <v>142831964.8231656</v>
      </c>
      <c r="D11181" s="1206">
        <v>4403367.5086663896</v>
      </c>
      <c r="E11181" s="1206">
        <v>37174367.517682783</v>
      </c>
      <c r="F11181" s="1210">
        <v>184409699.84951478</v>
      </c>
    </row>
    <row r="11182" spans="2:6" ht="13.15" customHeight="1" x14ac:dyDescent="0.3">
      <c r="B11182" s="1172" t="s">
        <v>11897</v>
      </c>
      <c r="C11182" s="1207">
        <v>16202119.718223646</v>
      </c>
      <c r="D11182" s="1208">
        <v>702666.07590684586</v>
      </c>
      <c r="E11182" s="1207">
        <v>3852861.2094945023</v>
      </c>
      <c r="F11182" s="1211">
        <v>20757647.003624994</v>
      </c>
    </row>
    <row r="11183" spans="2:6" ht="13.15" customHeight="1" x14ac:dyDescent="0.3">
      <c r="B11183" s="1173" t="s">
        <v>11898</v>
      </c>
      <c r="C11183" s="1206">
        <v>3926106.7273813873</v>
      </c>
      <c r="D11183" s="1206">
        <v>187005.17659115361</v>
      </c>
      <c r="E11183" s="1206">
        <v>173426.60263552691</v>
      </c>
      <c r="F11183" s="1210">
        <v>4286538.506608068</v>
      </c>
    </row>
    <row r="11184" spans="2:6" ht="13.15" customHeight="1" x14ac:dyDescent="0.3">
      <c r="B11184" s="1172" t="s">
        <v>11899</v>
      </c>
      <c r="C11184" s="1207">
        <v>3367243.4445278011</v>
      </c>
      <c r="D11184" s="1208">
        <v>281260.6264224085</v>
      </c>
      <c r="E11184" s="1207">
        <v>1773779.385446311</v>
      </c>
      <c r="F11184" s="1211">
        <v>5422283.4563965201</v>
      </c>
    </row>
    <row r="11185" spans="2:6" ht="13.15" customHeight="1" x14ac:dyDescent="0.3">
      <c r="B11185" s="1173" t="s">
        <v>11900</v>
      </c>
      <c r="C11185" s="1206">
        <v>19951951.708697155</v>
      </c>
      <c r="D11185" s="1206">
        <v>1552710.0744895255</v>
      </c>
      <c r="E11185" s="1206">
        <v>13745771.533419846</v>
      </c>
      <c r="F11185" s="1210">
        <v>35250433.316606529</v>
      </c>
    </row>
    <row r="11186" spans="2:6" ht="13.15" customHeight="1" x14ac:dyDescent="0.3">
      <c r="B11186" s="1172" t="s">
        <v>11901</v>
      </c>
      <c r="C11186" s="1207">
        <v>23067822.735992249</v>
      </c>
      <c r="D11186" s="1208">
        <v>1556664.3565741153</v>
      </c>
      <c r="E11186" s="1207">
        <v>2340168.7052425807</v>
      </c>
      <c r="F11186" s="1211">
        <v>26964655.797808945</v>
      </c>
    </row>
    <row r="11187" spans="2:6" ht="13.15" customHeight="1" x14ac:dyDescent="0.3">
      <c r="B11187" s="1173" t="s">
        <v>11902</v>
      </c>
      <c r="C11187" s="1206">
        <v>10130130.91086988</v>
      </c>
      <c r="D11187" s="1206">
        <v>820534.64081974409</v>
      </c>
      <c r="E11187" s="1206">
        <v>2230467.3810657458</v>
      </c>
      <c r="F11187" s="1210">
        <v>13181132.93275537</v>
      </c>
    </row>
    <row r="11188" spans="2:6" ht="13.15" customHeight="1" x14ac:dyDescent="0.3">
      <c r="B11188" s="1172" t="s">
        <v>11903</v>
      </c>
      <c r="C11188" s="1207">
        <v>9880943.1534284465</v>
      </c>
      <c r="D11188" s="1208">
        <v>1306840.9763331078</v>
      </c>
      <c r="E11188" s="1207">
        <v>1605662.3904386435</v>
      </c>
      <c r="F11188" s="1211">
        <v>12793446.520200199</v>
      </c>
    </row>
    <row r="11189" spans="2:6" ht="13.15" customHeight="1" x14ac:dyDescent="0.3">
      <c r="B11189" s="1173" t="s">
        <v>11904</v>
      </c>
      <c r="C11189" s="1206">
        <v>8937170.1236009374</v>
      </c>
      <c r="D11189" s="1206">
        <v>1374781.4528612206</v>
      </c>
      <c r="E11189" s="1206">
        <v>3443712.7240314777</v>
      </c>
      <c r="F11189" s="1210">
        <v>13755664.300493635</v>
      </c>
    </row>
    <row r="11190" spans="2:6" ht="13.15" customHeight="1" x14ac:dyDescent="0.3">
      <c r="B11190" s="1172" t="s">
        <v>11905</v>
      </c>
      <c r="C11190" s="1207">
        <v>15410453.626363136</v>
      </c>
      <c r="D11190" s="1208">
        <v>1443903.9923612392</v>
      </c>
      <c r="E11190" s="1207">
        <v>2962452.3582273009</v>
      </c>
      <c r="F11190" s="1211">
        <v>19816809.976951677</v>
      </c>
    </row>
    <row r="11191" spans="2:6" ht="13.15" customHeight="1" x14ac:dyDescent="0.3">
      <c r="B11191" s="1173" t="s">
        <v>11906</v>
      </c>
      <c r="C11191" s="1206">
        <v>13547621.530596832</v>
      </c>
      <c r="D11191" s="1206">
        <v>838786.2559931</v>
      </c>
      <c r="E11191" s="1206">
        <v>3032712.0498610605</v>
      </c>
      <c r="F11191" s="1210">
        <v>17419119.836450994</v>
      </c>
    </row>
    <row r="11192" spans="2:6" ht="13.15" customHeight="1" x14ac:dyDescent="0.3">
      <c r="B11192" s="1172" t="s">
        <v>11907</v>
      </c>
      <c r="C11192" s="1207">
        <v>3190012.9189612363</v>
      </c>
      <c r="D11192" s="1208">
        <v>218723.86633729402</v>
      </c>
      <c r="E11192" s="1207">
        <v>240043.65647808067</v>
      </c>
      <c r="F11192" s="1211">
        <v>3648780.4417766109</v>
      </c>
    </row>
    <row r="11193" spans="2:6" ht="13.15" customHeight="1" x14ac:dyDescent="0.3">
      <c r="B11193" s="1173" t="s">
        <v>11908</v>
      </c>
      <c r="C11193" s="1206">
        <v>2720311.0638387487</v>
      </c>
      <c r="D11193" s="1206">
        <v>155877.51833096609</v>
      </c>
      <c r="E11193" s="1206">
        <v>277396.12874383148</v>
      </c>
      <c r="F11193" s="1210">
        <v>3153584.7109135464</v>
      </c>
    </row>
    <row r="11194" spans="2:6" ht="13.15" customHeight="1" x14ac:dyDescent="0.3">
      <c r="B11194" s="1172" t="s">
        <v>11909</v>
      </c>
      <c r="C11194" s="1207">
        <v>1125919.0399244253</v>
      </c>
      <c r="D11194" s="1208">
        <v>64309.854542973284</v>
      </c>
      <c r="E11194" s="1207">
        <v>0</v>
      </c>
      <c r="F11194" s="1211">
        <v>1190228.8944673985</v>
      </c>
    </row>
    <row r="11195" spans="2:6" ht="13.15" customHeight="1" x14ac:dyDescent="0.3">
      <c r="B11195" s="1173" t="s">
        <v>11910</v>
      </c>
      <c r="C11195" s="1206">
        <v>6667854.7654219475</v>
      </c>
      <c r="D11195" s="1206">
        <v>336184.33808131976</v>
      </c>
      <c r="E11195" s="1206">
        <v>1156321.4100251989</v>
      </c>
      <c r="F11195" s="1210">
        <v>8160360.5135284662</v>
      </c>
    </row>
    <row r="11196" spans="2:6" ht="13.15" customHeight="1" x14ac:dyDescent="0.3">
      <c r="B11196" s="1172" t="s">
        <v>11911</v>
      </c>
      <c r="C11196" s="1207">
        <v>20826771.413862787</v>
      </c>
      <c r="D11196" s="1208">
        <v>1222984.8662189767</v>
      </c>
      <c r="E11196" s="1207">
        <v>7860278.9574485896</v>
      </c>
      <c r="F11196" s="1211">
        <v>29910035.237530354</v>
      </c>
    </row>
    <row r="11197" spans="2:6" ht="13.15" customHeight="1" x14ac:dyDescent="0.3">
      <c r="B11197" s="1173" t="s">
        <v>11912</v>
      </c>
      <c r="C11197" s="1206">
        <v>411535.28817999247</v>
      </c>
      <c r="D11197" s="1206">
        <v>39120.655498789005</v>
      </c>
      <c r="E11197" s="1206">
        <v>16872019.113004234</v>
      </c>
      <c r="F11197" s="1210">
        <v>17322675.056683015</v>
      </c>
    </row>
    <row r="11198" spans="2:6" ht="13.15" customHeight="1" x14ac:dyDescent="0.3">
      <c r="B11198" s="1172" t="s">
        <v>11913</v>
      </c>
      <c r="C11198" s="1207">
        <v>143238994.25052604</v>
      </c>
      <c r="D11198" s="1208">
        <v>5466590.9353609933</v>
      </c>
      <c r="E11198" s="1207">
        <v>38915001.573213801</v>
      </c>
      <c r="F11198" s="1211">
        <v>187620586.75910085</v>
      </c>
    </row>
    <row r="11199" spans="2:6" ht="13.15" customHeight="1" x14ac:dyDescent="0.3">
      <c r="B11199" s="1173" t="s">
        <v>11914</v>
      </c>
      <c r="C11199" s="1206">
        <v>37628307.162315421</v>
      </c>
      <c r="D11199" s="1206">
        <v>1206886.2943158785</v>
      </c>
      <c r="E11199" s="1206">
        <v>15548084.209337937</v>
      </c>
      <c r="F11199" s="1210">
        <v>54383277.665969238</v>
      </c>
    </row>
    <row r="11200" spans="2:6" ht="13.15" customHeight="1" x14ac:dyDescent="0.3">
      <c r="B11200" s="1172" t="s">
        <v>11915</v>
      </c>
      <c r="C11200" s="1207">
        <v>12979746.52610427</v>
      </c>
      <c r="D11200" s="1208">
        <v>232711.61150484657</v>
      </c>
      <c r="E11200" s="1207">
        <v>1838050.3335928342</v>
      </c>
      <c r="F11200" s="1211">
        <v>15050508.471201951</v>
      </c>
    </row>
    <row r="11201" spans="2:6" ht="13.15" customHeight="1" x14ac:dyDescent="0.3">
      <c r="B11201" s="1173" t="s">
        <v>11916</v>
      </c>
      <c r="C11201" s="1206">
        <v>40031159.850235634</v>
      </c>
      <c r="D11201" s="1206">
        <v>589328.75238625379</v>
      </c>
      <c r="E11201" s="1206">
        <v>2000424.1837443514</v>
      </c>
      <c r="F11201" s="1210">
        <v>42620912.786366239</v>
      </c>
    </row>
    <row r="11202" spans="2:6" ht="13.15" customHeight="1" x14ac:dyDescent="0.3">
      <c r="B11202" s="1172" t="s">
        <v>11917</v>
      </c>
      <c r="C11202" s="1207">
        <v>10688857.652486512</v>
      </c>
      <c r="D11202" s="1208">
        <v>350833.47562601021</v>
      </c>
      <c r="E11202" s="1207">
        <v>280297.89105207979</v>
      </c>
      <c r="F11202" s="1211">
        <v>11319989.019164603</v>
      </c>
    </row>
    <row r="11203" spans="2:6" ht="13.15" customHeight="1" x14ac:dyDescent="0.3">
      <c r="B11203" s="1173" t="s">
        <v>11918</v>
      </c>
      <c r="C11203" s="1206">
        <v>16289642.651111301</v>
      </c>
      <c r="D11203" s="1206">
        <v>182150.27509939735</v>
      </c>
      <c r="E11203" s="1206">
        <v>1016368.4325578482</v>
      </c>
      <c r="F11203" s="1210">
        <v>17488161.358768545</v>
      </c>
    </row>
    <row r="11204" spans="2:6" ht="13.15" customHeight="1" x14ac:dyDescent="0.3">
      <c r="B11204" s="1172" t="s">
        <v>11919</v>
      </c>
      <c r="C11204" s="1207">
        <v>61020415.336073913</v>
      </c>
      <c r="D11204" s="1208">
        <v>837547.90430824657</v>
      </c>
      <c r="E11204" s="1207">
        <v>5740056.2834568219</v>
      </c>
      <c r="F11204" s="1211">
        <v>67598019.523838982</v>
      </c>
    </row>
    <row r="11205" spans="2:6" ht="13.15" customHeight="1" x14ac:dyDescent="0.3">
      <c r="B11205" s="1173" t="s">
        <v>11920</v>
      </c>
      <c r="C11205" s="1206">
        <v>43853495.237531818</v>
      </c>
      <c r="D11205" s="1206">
        <v>1467812.6231858591</v>
      </c>
      <c r="E11205" s="1206">
        <v>4857797.0625021458</v>
      </c>
      <c r="F11205" s="1210">
        <v>50179104.923219822</v>
      </c>
    </row>
    <row r="11206" spans="2:6" ht="13.15" customHeight="1" x14ac:dyDescent="0.3">
      <c r="B11206" s="1172" t="s">
        <v>11921</v>
      </c>
      <c r="C11206" s="1207">
        <v>20935458.238478336</v>
      </c>
      <c r="D11206" s="1208">
        <v>333144.74758213345</v>
      </c>
      <c r="E11206" s="1207">
        <v>1052598.8424112133</v>
      </c>
      <c r="F11206" s="1211">
        <v>22321201.828471683</v>
      </c>
    </row>
    <row r="11207" spans="2:6" ht="13.15" customHeight="1" x14ac:dyDescent="0.3">
      <c r="B11207" s="1173" t="s">
        <v>11922</v>
      </c>
      <c r="C11207" s="1206">
        <v>6724519.3787579453</v>
      </c>
      <c r="D11207" s="1206">
        <v>148925.86228190074</v>
      </c>
      <c r="E11207" s="1206">
        <v>0</v>
      </c>
      <c r="F11207" s="1210">
        <v>6873445.2410398461</v>
      </c>
    </row>
    <row r="11208" spans="2:6" ht="13.15" customHeight="1" x14ac:dyDescent="0.3">
      <c r="B11208" s="1172" t="s">
        <v>11923</v>
      </c>
      <c r="C11208" s="1207">
        <v>52039142.392936781</v>
      </c>
      <c r="D11208" s="1208">
        <v>929791.03265161382</v>
      </c>
      <c r="E11208" s="1207">
        <v>6124188.6840858404</v>
      </c>
      <c r="F11208" s="1211">
        <v>59093122.10967423</v>
      </c>
    </row>
    <row r="11209" spans="2:6" ht="13.15" customHeight="1" x14ac:dyDescent="0.3">
      <c r="B11209" s="1173" t="s">
        <v>11924</v>
      </c>
      <c r="C11209" s="1206">
        <v>21049197.088861194</v>
      </c>
      <c r="D11209" s="1206">
        <v>633965.70175393659</v>
      </c>
      <c r="E11209" s="1206">
        <v>4077161.261959746</v>
      </c>
      <c r="F11209" s="1210">
        <v>25760324.052574877</v>
      </c>
    </row>
    <row r="11210" spans="2:6" ht="13.15" customHeight="1" x14ac:dyDescent="0.3">
      <c r="B11210" s="1172" t="s">
        <v>11925</v>
      </c>
      <c r="C11210" s="1207">
        <v>60645882.723108508</v>
      </c>
      <c r="D11210" s="1208">
        <v>1497420.4861964532</v>
      </c>
      <c r="E11210" s="1207">
        <v>16013227.973768586</v>
      </c>
      <c r="F11210" s="1211">
        <v>78156531.18307355</v>
      </c>
    </row>
    <row r="11211" spans="2:6" ht="13.15" customHeight="1" x14ac:dyDescent="0.3">
      <c r="B11211" s="1173" t="s">
        <v>11926</v>
      </c>
      <c r="C11211" s="1206">
        <v>11150093.950917838</v>
      </c>
      <c r="D11211" s="1206">
        <v>270270.25521933148</v>
      </c>
      <c r="E11211" s="1206">
        <v>1333575.8693226706</v>
      </c>
      <c r="F11211" s="1210">
        <v>12753940.07545984</v>
      </c>
    </row>
    <row r="11212" spans="2:6" ht="13.15" customHeight="1" x14ac:dyDescent="0.3">
      <c r="B11212" s="1172" t="s">
        <v>11927</v>
      </c>
      <c r="C11212" s="1207">
        <v>17891954.06676897</v>
      </c>
      <c r="D11212" s="1208">
        <v>615207.48816404969</v>
      </c>
      <c r="E11212" s="1207">
        <v>8497646.2643392906</v>
      </c>
      <c r="F11212" s="1211">
        <v>27004807.81927231</v>
      </c>
    </row>
    <row r="11213" spans="2:6" ht="13.15" customHeight="1" x14ac:dyDescent="0.3">
      <c r="B11213" s="1173" t="s">
        <v>11928</v>
      </c>
      <c r="C11213" s="1206">
        <v>43601303.5728774</v>
      </c>
      <c r="D11213" s="1206">
        <v>1671437.0422748786</v>
      </c>
      <c r="E11213" s="1206">
        <v>6981241.5590409618</v>
      </c>
      <c r="F11213" s="1210">
        <v>52253982.174193241</v>
      </c>
    </row>
    <row r="11214" spans="2:6" ht="13.15" customHeight="1" x14ac:dyDescent="0.3">
      <c r="B11214" s="1172" t="s">
        <v>11929</v>
      </c>
      <c r="C11214" s="1207">
        <v>51286254.012371257</v>
      </c>
      <c r="D11214" s="1208">
        <v>2602114.6221554209</v>
      </c>
      <c r="E11214" s="1207">
        <v>22987538.986372262</v>
      </c>
      <c r="F11214" s="1211">
        <v>76875907.620898932</v>
      </c>
    </row>
    <row r="11215" spans="2:6" ht="13.15" customHeight="1" x14ac:dyDescent="0.3">
      <c r="B11215" s="1173" t="s">
        <v>11930</v>
      </c>
      <c r="C11215" s="1206">
        <v>24266518.255213272</v>
      </c>
      <c r="D11215" s="1206">
        <v>811331.43625276268</v>
      </c>
      <c r="E11215" s="1206">
        <v>2363837.3138228464</v>
      </c>
      <c r="F11215" s="1210">
        <v>27441687.00528888</v>
      </c>
    </row>
    <row r="11216" spans="2:6" ht="13.15" customHeight="1" x14ac:dyDescent="0.3">
      <c r="B11216" s="1172" t="s">
        <v>11931</v>
      </c>
      <c r="C11216" s="1207">
        <v>14360451.514185252</v>
      </c>
      <c r="D11216" s="1208">
        <v>438123.19722996285</v>
      </c>
      <c r="E11216" s="1207">
        <v>523362.28222563356</v>
      </c>
      <c r="F11216" s="1211">
        <v>15321936.993640848</v>
      </c>
    </row>
    <row r="11217" spans="2:6" ht="13.15" customHeight="1" x14ac:dyDescent="0.3">
      <c r="B11217" s="1173" t="s">
        <v>11932</v>
      </c>
      <c r="C11217" s="1206">
        <v>62260482.850092068</v>
      </c>
      <c r="D11217" s="1206">
        <v>1987554.4541902735</v>
      </c>
      <c r="E11217" s="1206">
        <v>14147097.185128832</v>
      </c>
      <c r="F11217" s="1210">
        <v>78395134.489411175</v>
      </c>
    </row>
    <row r="11218" spans="2:6" ht="13.15" customHeight="1" x14ac:dyDescent="0.3">
      <c r="B11218" s="1172" t="s">
        <v>11933</v>
      </c>
      <c r="C11218" s="1207">
        <v>13657537.226344975</v>
      </c>
      <c r="D11218" s="1208">
        <v>332821.08748268284</v>
      </c>
      <c r="E11218" s="1207">
        <v>1357592.5828951944</v>
      </c>
      <c r="F11218" s="1211">
        <v>15347950.896722853</v>
      </c>
    </row>
    <row r="11219" spans="2:6" ht="13.15" customHeight="1" x14ac:dyDescent="0.3">
      <c r="B11219" s="1173" t="s">
        <v>11934</v>
      </c>
      <c r="C11219" s="1206">
        <v>16328420.3624063</v>
      </c>
      <c r="D11219" s="1206">
        <v>505599.29187625559</v>
      </c>
      <c r="E11219" s="1206">
        <v>2393477.2931039892</v>
      </c>
      <c r="F11219" s="1210">
        <v>19227496.947386544</v>
      </c>
    </row>
    <row r="11220" spans="2:6" ht="13.15" customHeight="1" x14ac:dyDescent="0.3">
      <c r="B11220" s="1172" t="s">
        <v>11935</v>
      </c>
      <c r="C11220" s="1207">
        <v>11727390.300760243</v>
      </c>
      <c r="D11220" s="1208">
        <v>140271.4726661614</v>
      </c>
      <c r="E11220" s="1207">
        <v>781790.94489195663</v>
      </c>
      <c r="F11220" s="1211">
        <v>12649452.718318362</v>
      </c>
    </row>
    <row r="11221" spans="2:6" ht="13.15" customHeight="1" x14ac:dyDescent="0.3">
      <c r="B11221" s="1173" t="s">
        <v>11936</v>
      </c>
      <c r="C11221" s="1206">
        <v>27526030.663784206</v>
      </c>
      <c r="D11221" s="1206">
        <v>475245.60341910121</v>
      </c>
      <c r="E11221" s="1206">
        <v>3333939.6733066766</v>
      </c>
      <c r="F11221" s="1210">
        <v>31335215.940509986</v>
      </c>
    </row>
    <row r="11222" spans="2:6" ht="13.15" customHeight="1" x14ac:dyDescent="0.3">
      <c r="B11222" s="1172" t="s">
        <v>11937</v>
      </c>
      <c r="C11222" s="1207">
        <v>12561384.176076569</v>
      </c>
      <c r="D11222" s="1208">
        <v>240071.36072278421</v>
      </c>
      <c r="E11222" s="1207">
        <v>1693950.0521576903</v>
      </c>
      <c r="F11222" s="1211">
        <v>14495405.588957043</v>
      </c>
    </row>
    <row r="11223" spans="2:6" ht="13.15" customHeight="1" x14ac:dyDescent="0.3">
      <c r="B11223" s="1173" t="s">
        <v>11938</v>
      </c>
      <c r="C11223" s="1206">
        <v>7637434.089033802</v>
      </c>
      <c r="D11223" s="1206">
        <v>58483.972752865877</v>
      </c>
      <c r="E11223" s="1206">
        <v>1363890.0245003295</v>
      </c>
      <c r="F11223" s="1210">
        <v>9059808.0862869974</v>
      </c>
    </row>
    <row r="11224" spans="2:6" ht="13.15" customHeight="1" x14ac:dyDescent="0.3">
      <c r="B11224" s="1172" t="s">
        <v>11939</v>
      </c>
      <c r="C11224" s="1207">
        <v>5942957.338432041</v>
      </c>
      <c r="D11224" s="1208">
        <v>31380.957468453053</v>
      </c>
      <c r="E11224" s="1207">
        <v>0</v>
      </c>
      <c r="F11224" s="1211">
        <v>5974338.2959004939</v>
      </c>
    </row>
    <row r="11225" spans="2:6" ht="13.15" customHeight="1" x14ac:dyDescent="0.3">
      <c r="B11225" s="1173" t="s">
        <v>11940</v>
      </c>
      <c r="C11225" s="1206">
        <v>297932.97903408878</v>
      </c>
      <c r="D11225" s="1206">
        <v>6163.6140677948151</v>
      </c>
      <c r="E11225" s="1206">
        <v>370.43774147851963</v>
      </c>
      <c r="F11225" s="1210">
        <v>304467.0308433621</v>
      </c>
    </row>
    <row r="11226" spans="2:6" ht="13.15" customHeight="1" x14ac:dyDescent="0.3">
      <c r="B11226" s="1172" t="s">
        <v>11941</v>
      </c>
      <c r="C11226" s="1207">
        <v>664546.20025614579</v>
      </c>
      <c r="D11226" s="1208">
        <v>28355.439147503537</v>
      </c>
      <c r="E11226" s="1207">
        <v>0</v>
      </c>
      <c r="F11226" s="1211">
        <v>692901.63940364937</v>
      </c>
    </row>
    <row r="11227" spans="2:6" ht="13.15" customHeight="1" x14ac:dyDescent="0.3">
      <c r="B11227" s="1173" t="s">
        <v>11942</v>
      </c>
      <c r="C11227" s="1206">
        <v>5262026.1897413908</v>
      </c>
      <c r="D11227" s="1206">
        <v>148869.57356895279</v>
      </c>
      <c r="E11227" s="1206">
        <v>34265.491086763061</v>
      </c>
      <c r="F11227" s="1210">
        <v>5445161.2543971073</v>
      </c>
    </row>
    <row r="11228" spans="2:6" ht="13.15" customHeight="1" x14ac:dyDescent="0.3">
      <c r="B11228" s="1172" t="s">
        <v>11943</v>
      </c>
      <c r="C11228" s="1207">
        <v>6018464.6424677204</v>
      </c>
      <c r="D11228" s="1208">
        <v>42469.833919188924</v>
      </c>
      <c r="E11228" s="1207">
        <v>0</v>
      </c>
      <c r="F11228" s="1211">
        <v>6060934.4763869094</v>
      </c>
    </row>
    <row r="11229" spans="2:6" ht="13.15" customHeight="1" x14ac:dyDescent="0.3">
      <c r="B11229" s="1173" t="s">
        <v>11944</v>
      </c>
      <c r="C11229" s="1206">
        <v>7832141.8929305058</v>
      </c>
      <c r="D11229" s="1206">
        <v>219357.11435795785</v>
      </c>
      <c r="E11229" s="1206">
        <v>88966.797578424463</v>
      </c>
      <c r="F11229" s="1210">
        <v>8140465.8048668876</v>
      </c>
    </row>
    <row r="11230" spans="2:6" ht="13.15" customHeight="1" x14ac:dyDescent="0.3">
      <c r="B11230" s="1172" t="s">
        <v>11945</v>
      </c>
      <c r="C11230" s="1207">
        <v>53540276.752011374</v>
      </c>
      <c r="D11230" s="1208">
        <v>1325036.3027935163</v>
      </c>
      <c r="E11230" s="1207">
        <v>21222872.552731574</v>
      </c>
      <c r="F11230" s="1211">
        <v>76088185.607536465</v>
      </c>
    </row>
    <row r="11231" spans="2:6" ht="13.15" customHeight="1" x14ac:dyDescent="0.3">
      <c r="B11231" s="1173" t="s">
        <v>11946</v>
      </c>
      <c r="C11231" s="1206">
        <v>766815.58673484984</v>
      </c>
      <c r="D11231" s="1206">
        <v>20826.823790722203</v>
      </c>
      <c r="E11231" s="1206">
        <v>0</v>
      </c>
      <c r="F11231" s="1210">
        <v>787642.41052557202</v>
      </c>
    </row>
    <row r="11232" spans="2:6" ht="13.15" customHeight="1" x14ac:dyDescent="0.3">
      <c r="B11232" s="1172" t="s">
        <v>11947</v>
      </c>
      <c r="C11232" s="1207">
        <v>27064794.365352873</v>
      </c>
      <c r="D11232" s="1208">
        <v>500561.45206741872</v>
      </c>
      <c r="E11232" s="1207">
        <v>1225433.2040629494</v>
      </c>
      <c r="F11232" s="1211">
        <v>28790789.021483243</v>
      </c>
    </row>
    <row r="11233" spans="2:6" ht="13.15" customHeight="1" x14ac:dyDescent="0.3">
      <c r="B11233" s="1173" t="s">
        <v>11948</v>
      </c>
      <c r="C11233" s="1206">
        <v>38559654.93958009</v>
      </c>
      <c r="D11233" s="1206">
        <v>545930.15470342443</v>
      </c>
      <c r="E11233" s="1206">
        <v>1937252.6665997708</v>
      </c>
      <c r="F11233" s="1210">
        <v>41042837.760883287</v>
      </c>
    </row>
    <row r="11234" spans="2:6" ht="13.15" customHeight="1" x14ac:dyDescent="0.3">
      <c r="B11234" s="1172" t="s">
        <v>11949</v>
      </c>
      <c r="C11234" s="1207">
        <v>54867594.116443262</v>
      </c>
      <c r="D11234" s="1208">
        <v>771690.11015920585</v>
      </c>
      <c r="E11234" s="1207">
        <v>6451740.7655171566</v>
      </c>
      <c r="F11234" s="1211">
        <v>62091024.992119625</v>
      </c>
    </row>
    <row r="11235" spans="2:6" ht="13.15" customHeight="1" x14ac:dyDescent="0.3">
      <c r="B11235" s="1173" t="s">
        <v>11950</v>
      </c>
      <c r="C11235" s="1206">
        <v>54862132.466965109</v>
      </c>
      <c r="D11235" s="1206">
        <v>641930.55463606422</v>
      </c>
      <c r="E11235" s="1206">
        <v>7375299.890497515</v>
      </c>
      <c r="F11235" s="1210">
        <v>62879362.912098683</v>
      </c>
    </row>
    <row r="11236" spans="2:6" ht="13.15" customHeight="1" x14ac:dyDescent="0.3">
      <c r="B11236" s="1172" t="s">
        <v>11951</v>
      </c>
      <c r="C11236" s="1207">
        <v>48105662.438759863</v>
      </c>
      <c r="D11236" s="1208">
        <v>1008173.0654315614</v>
      </c>
      <c r="E11236" s="1207">
        <v>6845521.8018241525</v>
      </c>
      <c r="F11236" s="1211">
        <v>55959357.306015581</v>
      </c>
    </row>
    <row r="11237" spans="2:6" ht="13.15" customHeight="1" x14ac:dyDescent="0.3">
      <c r="B11237" s="1173" t="s">
        <v>11952</v>
      </c>
      <c r="C11237" s="1206">
        <v>16016287.094728975</v>
      </c>
      <c r="D11237" s="1206">
        <v>322886.12964737893</v>
      </c>
      <c r="E11237" s="1206">
        <v>4489901.3998894393</v>
      </c>
      <c r="F11237" s="1210">
        <v>20829074.624265794</v>
      </c>
    </row>
    <row r="11238" spans="2:6" ht="13.15" customHeight="1" x14ac:dyDescent="0.3">
      <c r="B11238" s="1172" t="s">
        <v>11953</v>
      </c>
      <c r="C11238" s="1207">
        <v>22391807.071831957</v>
      </c>
      <c r="D11238" s="1208">
        <v>582672.6120801646</v>
      </c>
      <c r="E11238" s="1207">
        <v>6109012.2739694258</v>
      </c>
      <c r="F11238" s="1211">
        <v>29083491.957881548</v>
      </c>
    </row>
    <row r="11239" spans="2:6" ht="13.15" customHeight="1" x14ac:dyDescent="0.3">
      <c r="B11239" s="1173" t="s">
        <v>11954</v>
      </c>
      <c r="C11239" s="1206">
        <v>2200908.1984649296</v>
      </c>
      <c r="D11239" s="1206">
        <v>53826.081756427317</v>
      </c>
      <c r="E11239" s="1206">
        <v>308.69811789876633</v>
      </c>
      <c r="F11239" s="1210">
        <v>2255042.9783392558</v>
      </c>
    </row>
    <row r="11240" spans="2:6" ht="13.15" customHeight="1" x14ac:dyDescent="0.3">
      <c r="B11240" s="1172" t="s">
        <v>11955</v>
      </c>
      <c r="C11240" s="1207">
        <v>27113676.128182486</v>
      </c>
      <c r="D11240" s="1208">
        <v>721593.1556355767</v>
      </c>
      <c r="E11240" s="1207">
        <v>4626273.4740780713</v>
      </c>
      <c r="F11240" s="1211">
        <v>32461542.757896133</v>
      </c>
    </row>
    <row r="11241" spans="2:6" ht="13.15" customHeight="1" x14ac:dyDescent="0.3">
      <c r="B11241" s="1173" t="s">
        <v>11956</v>
      </c>
      <c r="C11241" s="1206">
        <v>16690118.099098003</v>
      </c>
      <c r="D11241" s="1206">
        <v>385873.19943607663</v>
      </c>
      <c r="E11241" s="1206">
        <v>478775.83908483095</v>
      </c>
      <c r="F11241" s="1210">
        <v>17554767.137618911</v>
      </c>
    </row>
    <row r="11242" spans="2:6" ht="13.15" customHeight="1" x14ac:dyDescent="0.3">
      <c r="B11242" s="1172" t="s">
        <v>11957</v>
      </c>
      <c r="C11242" s="1207">
        <v>49277049.710590035</v>
      </c>
      <c r="D11242" s="1208">
        <v>1422092.1160939292</v>
      </c>
      <c r="E11242" s="1207">
        <v>4960587.17988146</v>
      </c>
      <c r="F11242" s="1211">
        <v>55659729.006565422</v>
      </c>
    </row>
    <row r="11243" spans="2:6" ht="13.15" customHeight="1" x14ac:dyDescent="0.3">
      <c r="B11243" s="1173" t="s">
        <v>11958</v>
      </c>
      <c r="C11243" s="1206">
        <v>35219173.577495322</v>
      </c>
      <c r="D11243" s="1206">
        <v>867465.35524005396</v>
      </c>
      <c r="E11243" s="1206">
        <v>1459771.6599196861</v>
      </c>
      <c r="F11243" s="1210">
        <v>37546410.592655063</v>
      </c>
    </row>
    <row r="11244" spans="2:6" ht="13.15" customHeight="1" x14ac:dyDescent="0.3">
      <c r="B11244" s="1172" t="s">
        <v>11959</v>
      </c>
      <c r="C11244" s="1207">
        <v>63315400.446800321</v>
      </c>
      <c r="D11244" s="1208">
        <v>1677727.3059468071</v>
      </c>
      <c r="E11244" s="1207">
        <v>23062527.690098934</v>
      </c>
      <c r="F11244" s="1211">
        <v>88055655.44284606</v>
      </c>
    </row>
    <row r="11245" spans="2:6" ht="13.15" customHeight="1" x14ac:dyDescent="0.3">
      <c r="B11245" s="1173" t="s">
        <v>11960</v>
      </c>
      <c r="C11245" s="1206">
        <v>158251839.79487854</v>
      </c>
      <c r="D11245" s="1206">
        <v>6719788.7682547523</v>
      </c>
      <c r="E11245" s="1206">
        <v>67566819.235286102</v>
      </c>
      <c r="F11245" s="1210">
        <v>232538447.79841942</v>
      </c>
    </row>
    <row r="11246" spans="2:6" ht="13.15" customHeight="1" x14ac:dyDescent="0.3">
      <c r="B11246" s="1172" t="s">
        <v>11961</v>
      </c>
      <c r="C11246" s="1207">
        <v>70956521.149231836</v>
      </c>
      <c r="D11246" s="1208">
        <v>3192217.3443447086</v>
      </c>
      <c r="E11246" s="1207">
        <v>14614253.387548314</v>
      </c>
      <c r="F11246" s="1211">
        <v>88762991.881124854</v>
      </c>
    </row>
    <row r="11247" spans="2:6" ht="13.15" customHeight="1" x14ac:dyDescent="0.3">
      <c r="B11247" s="1173" t="s">
        <v>11962</v>
      </c>
      <c r="C11247" s="1206">
        <v>17253214.160297159</v>
      </c>
      <c r="D11247" s="1206">
        <v>640424.8315647078</v>
      </c>
      <c r="E11247" s="1206">
        <v>8128217.9582674922</v>
      </c>
      <c r="F11247" s="1210">
        <v>26021856.95012936</v>
      </c>
    </row>
    <row r="11248" spans="2:6" ht="13.15" customHeight="1" x14ac:dyDescent="0.3">
      <c r="B11248" s="1172" t="s">
        <v>11963</v>
      </c>
      <c r="C11248" s="1207">
        <v>34371389.037246622</v>
      </c>
      <c r="D11248" s="1208">
        <v>1621551.1704248043</v>
      </c>
      <c r="E11248" s="1207">
        <v>25098700.475759197</v>
      </c>
      <c r="F11248" s="1211">
        <v>61091640.683430627</v>
      </c>
    </row>
    <row r="11249" spans="2:6" ht="13.15" customHeight="1" x14ac:dyDescent="0.3">
      <c r="B11249" s="1173" t="s">
        <v>11964</v>
      </c>
      <c r="C11249" s="1206">
        <v>23335033.936711643</v>
      </c>
      <c r="D11249" s="1206">
        <v>1635271.5442058551</v>
      </c>
      <c r="E11249" s="1206">
        <v>8509102.8712180499</v>
      </c>
      <c r="F11249" s="1210">
        <v>33479408.352135547</v>
      </c>
    </row>
    <row r="11250" spans="2:6" ht="13.15" customHeight="1" x14ac:dyDescent="0.3">
      <c r="B11250" s="1172" t="s">
        <v>11965</v>
      </c>
      <c r="C11250" s="1207">
        <v>46550594.291088365</v>
      </c>
      <c r="D11250" s="1208">
        <v>2446405.9699632986</v>
      </c>
      <c r="E11250" s="1207">
        <v>13756623.347382892</v>
      </c>
      <c r="F11250" s="1211">
        <v>62753623.608434558</v>
      </c>
    </row>
    <row r="11251" spans="2:6" ht="13.15" customHeight="1" x14ac:dyDescent="0.3">
      <c r="B11251" s="1173" t="s">
        <v>11966</v>
      </c>
      <c r="C11251" s="1206">
        <v>19068802.988077305</v>
      </c>
      <c r="D11251" s="1206">
        <v>408627.91164526425</v>
      </c>
      <c r="E11251" s="1206">
        <v>2153783.4052537144</v>
      </c>
      <c r="F11251" s="1210">
        <v>21631214.304976285</v>
      </c>
    </row>
    <row r="11252" spans="2:6" ht="13.15" customHeight="1" x14ac:dyDescent="0.3">
      <c r="B11252" s="1172" t="s">
        <v>11967</v>
      </c>
      <c r="C11252" s="1207">
        <v>78197985.651098445</v>
      </c>
      <c r="D11252" s="1208">
        <v>3363222.4542804211</v>
      </c>
      <c r="E11252" s="1207">
        <v>30367761.120021038</v>
      </c>
      <c r="F11252" s="1211">
        <v>111928969.22539991</v>
      </c>
    </row>
    <row r="11253" spans="2:6" ht="13.15" customHeight="1" x14ac:dyDescent="0.3">
      <c r="B11253" s="1173" t="s">
        <v>11968</v>
      </c>
      <c r="C11253" s="1206">
        <v>23729091.946561497</v>
      </c>
      <c r="D11253" s="1206">
        <v>1191843.1357805526</v>
      </c>
      <c r="E11253" s="1206">
        <v>3754316.379973711</v>
      </c>
      <c r="F11253" s="1210">
        <v>28675251.462315761</v>
      </c>
    </row>
    <row r="11254" spans="2:6" ht="13.15" customHeight="1" x14ac:dyDescent="0.3">
      <c r="B11254" s="1172" t="s">
        <v>11969</v>
      </c>
      <c r="C11254" s="1207">
        <v>12430304.588600516</v>
      </c>
      <c r="D11254" s="1208">
        <v>621694.76233129494</v>
      </c>
      <c r="E11254" s="1207">
        <v>760570.42287898052</v>
      </c>
      <c r="F11254" s="1211">
        <v>13812569.773810793</v>
      </c>
    </row>
    <row r="11255" spans="2:6" ht="13.15" customHeight="1" x14ac:dyDescent="0.3">
      <c r="B11255" s="1173" t="s">
        <v>11970</v>
      </c>
      <c r="C11255" s="1206">
        <v>15839739.275347173</v>
      </c>
      <c r="D11255" s="1206">
        <v>921980.97373009275</v>
      </c>
      <c r="E11255" s="1206">
        <v>3131557.1872122451</v>
      </c>
      <c r="F11255" s="1210">
        <v>19893277.436289512</v>
      </c>
    </row>
    <row r="11256" spans="2:6" ht="13.15" customHeight="1" x14ac:dyDescent="0.3">
      <c r="B11256" s="1172" t="s">
        <v>11971</v>
      </c>
      <c r="C11256" s="1207">
        <v>25812165.057534941</v>
      </c>
      <c r="D11256" s="1208">
        <v>1430760.5778879048</v>
      </c>
      <c r="E11256" s="1207">
        <v>3918428.689736201</v>
      </c>
      <c r="F11256" s="1211">
        <v>31161354.325159047</v>
      </c>
    </row>
    <row r="11257" spans="2:6" ht="13.15" customHeight="1" x14ac:dyDescent="0.3">
      <c r="B11257" s="1173" t="s">
        <v>11972</v>
      </c>
      <c r="C11257" s="1206">
        <v>21319685.27926749</v>
      </c>
      <c r="D11257" s="1206">
        <v>1676587.4595096116</v>
      </c>
      <c r="E11257" s="1206">
        <v>4494353.4049946014</v>
      </c>
      <c r="F11257" s="1210">
        <v>27490626.143771701</v>
      </c>
    </row>
    <row r="11258" spans="2:6" ht="13.15" customHeight="1" x14ac:dyDescent="0.3">
      <c r="B11258" s="1172" t="s">
        <v>11973</v>
      </c>
      <c r="C11258" s="1207">
        <v>20619228.733692378</v>
      </c>
      <c r="D11258" s="1208">
        <v>1038625.2591363748</v>
      </c>
      <c r="E11258" s="1207">
        <v>4396355.1158670699</v>
      </c>
      <c r="F11258" s="1211">
        <v>26054209.108695824</v>
      </c>
    </row>
    <row r="11259" spans="2:6" ht="13.15" customHeight="1" x14ac:dyDescent="0.3">
      <c r="B11259" s="1173" t="s">
        <v>11974</v>
      </c>
      <c r="C11259" s="1206">
        <v>51029419.945660405</v>
      </c>
      <c r="D11259" s="1206">
        <v>2433304.7720246776</v>
      </c>
      <c r="E11259" s="1206">
        <v>13530181.805063054</v>
      </c>
      <c r="F11259" s="1210">
        <v>66992906.522748135</v>
      </c>
    </row>
    <row r="11260" spans="2:6" ht="13.15" customHeight="1" x14ac:dyDescent="0.3">
      <c r="B11260" s="1172" t="s">
        <v>11975</v>
      </c>
      <c r="C11260" s="1207">
        <v>21972488.933145575</v>
      </c>
      <c r="D11260" s="1208">
        <v>1164979.3475261682</v>
      </c>
      <c r="E11260" s="1207">
        <v>1798969.1518668504</v>
      </c>
      <c r="F11260" s="1211">
        <v>24936437.432538591</v>
      </c>
    </row>
    <row r="11261" spans="2:6" ht="13.15" customHeight="1" x14ac:dyDescent="0.3">
      <c r="B11261" s="1173" t="s">
        <v>11976</v>
      </c>
      <c r="C11261" s="1206">
        <v>8728671.6547718607</v>
      </c>
      <c r="D11261" s="1206">
        <v>542074.37786649342</v>
      </c>
      <c r="E11261" s="1206">
        <v>85941.556023016543</v>
      </c>
      <c r="F11261" s="1210">
        <v>9356687.5886613708</v>
      </c>
    </row>
    <row r="11262" spans="2:6" ht="13.15" customHeight="1" x14ac:dyDescent="0.3">
      <c r="B11262" s="1172" t="s">
        <v>11977</v>
      </c>
      <c r="C11262" s="1207">
        <v>32743954.033989396</v>
      </c>
      <c r="D11262" s="1208">
        <v>2983358.0749515337</v>
      </c>
      <c r="E11262" s="1207">
        <v>28207577.928571627</v>
      </c>
      <c r="F11262" s="1211">
        <v>63934890.037512556</v>
      </c>
    </row>
    <row r="11263" spans="2:6" ht="13.15" customHeight="1" x14ac:dyDescent="0.3">
      <c r="B11263" s="1173" t="s">
        <v>11978</v>
      </c>
      <c r="C11263" s="1206">
        <v>26679748.077142004</v>
      </c>
      <c r="D11263" s="1206">
        <v>565012.02839276171</v>
      </c>
      <c r="E11263" s="1206">
        <v>2442958.6832362418</v>
      </c>
      <c r="F11263" s="1210">
        <v>29687718.788771007</v>
      </c>
    </row>
    <row r="11264" spans="2:6" ht="13.15" customHeight="1" x14ac:dyDescent="0.3">
      <c r="B11264" s="1172" t="s">
        <v>11979</v>
      </c>
      <c r="C11264" s="1207">
        <v>19691567.569825467</v>
      </c>
      <c r="D11264" s="1208">
        <v>546225.67044640076</v>
      </c>
      <c r="E11264" s="1207">
        <v>287583.16663449066</v>
      </c>
      <c r="F11264" s="1211">
        <v>20525376.406906355</v>
      </c>
    </row>
    <row r="11265" spans="2:6" ht="13.15" customHeight="1" x14ac:dyDescent="0.3">
      <c r="B11265" s="1173" t="s">
        <v>11980</v>
      </c>
      <c r="C11265" s="1206">
        <v>27808807.565516375</v>
      </c>
      <c r="D11265" s="1206">
        <v>983771.90836864838</v>
      </c>
      <c r="E11265" s="1206">
        <v>3223056.7617748044</v>
      </c>
      <c r="F11265" s="1210">
        <v>32015636.235659827</v>
      </c>
    </row>
    <row r="11266" spans="2:6" ht="13.15" customHeight="1" x14ac:dyDescent="0.3">
      <c r="B11266" s="1172" t="s">
        <v>11981</v>
      </c>
      <c r="C11266" s="1207">
        <v>32893057.064743377</v>
      </c>
      <c r="D11266" s="1208">
        <v>1586722.5292882933</v>
      </c>
      <c r="E11266" s="1207">
        <v>12411435.849857535</v>
      </c>
      <c r="F11266" s="1211">
        <v>46891215.443889201</v>
      </c>
    </row>
    <row r="11267" spans="2:6" ht="13.15" customHeight="1" x14ac:dyDescent="0.3">
      <c r="B11267" s="1173" t="s">
        <v>11982</v>
      </c>
      <c r="C11267" s="1206">
        <v>7971413.9546238026</v>
      </c>
      <c r="D11267" s="1206">
        <v>475147.09817144269</v>
      </c>
      <c r="E11267" s="1206">
        <v>1623752.1001475109</v>
      </c>
      <c r="F11267" s="1210">
        <v>10070313.152942754</v>
      </c>
    </row>
    <row r="11268" spans="2:6" ht="13.15" customHeight="1" x14ac:dyDescent="0.3">
      <c r="B11268" s="1172" t="s">
        <v>11983</v>
      </c>
      <c r="C11268" s="1207">
        <v>18901539.972808409</v>
      </c>
      <c r="D11268" s="1208">
        <v>2045574.0450613182</v>
      </c>
      <c r="E11268" s="1207">
        <v>2832774.8275539055</v>
      </c>
      <c r="F11268" s="1211">
        <v>23779888.845423631</v>
      </c>
    </row>
    <row r="11269" spans="2:6" ht="13.15" customHeight="1" x14ac:dyDescent="0.3">
      <c r="B11269" s="1173" t="s">
        <v>11984</v>
      </c>
      <c r="C11269" s="1206">
        <v>79571590.494857833</v>
      </c>
      <c r="D11269" s="1206">
        <v>7740260.9174654288</v>
      </c>
      <c r="E11269" s="1206">
        <v>209811986.62678096</v>
      </c>
      <c r="F11269" s="1210">
        <v>297123838.03910422</v>
      </c>
    </row>
    <row r="11270" spans="2:6" ht="13.15" customHeight="1" x14ac:dyDescent="0.3">
      <c r="B11270" s="1172" t="s">
        <v>11985</v>
      </c>
      <c r="C11270" s="1207">
        <v>35650780.427507579</v>
      </c>
      <c r="D11270" s="1208">
        <v>2004891.377778226</v>
      </c>
      <c r="E11270" s="1207">
        <v>7997256.9215325993</v>
      </c>
      <c r="F11270" s="1211">
        <v>45652928.726818405</v>
      </c>
    </row>
    <row r="11271" spans="2:6" ht="13.15" customHeight="1" x14ac:dyDescent="0.3">
      <c r="B11271" s="1173" t="s">
        <v>11986</v>
      </c>
      <c r="C11271" s="1206">
        <v>22624609.880838878</v>
      </c>
      <c r="D11271" s="1206">
        <v>1234678.8463339028</v>
      </c>
      <c r="E11271" s="1206">
        <v>5467475.845352211</v>
      </c>
      <c r="F11271" s="1210">
        <v>29326764.572524991</v>
      </c>
    </row>
    <row r="11272" spans="2:6" ht="13.15" customHeight="1" x14ac:dyDescent="0.3">
      <c r="B11272" s="1172" t="s">
        <v>11987</v>
      </c>
      <c r="C11272" s="1207">
        <v>8134034.5678362679</v>
      </c>
      <c r="D11272" s="1208">
        <v>216866.33881001335</v>
      </c>
      <c r="E11272" s="1207">
        <v>258256.84543410796</v>
      </c>
      <c r="F11272" s="1211">
        <v>8609157.7520803902</v>
      </c>
    </row>
    <row r="11273" spans="2:6" ht="13.15" customHeight="1" x14ac:dyDescent="0.3">
      <c r="B11273" s="1173" t="s">
        <v>11988</v>
      </c>
      <c r="C11273" s="1206">
        <v>22448198.602694038</v>
      </c>
      <c r="D11273" s="1206">
        <v>1379017.1785105492</v>
      </c>
      <c r="E11273" s="1206">
        <v>2958377.5430710376</v>
      </c>
      <c r="F11273" s="1210">
        <v>26785593.324275628</v>
      </c>
    </row>
    <row r="11274" spans="2:6" ht="13.15" customHeight="1" x14ac:dyDescent="0.3">
      <c r="B11274" s="1172" t="s">
        <v>11989</v>
      </c>
      <c r="C11274" s="1207">
        <v>9090642.4739374705</v>
      </c>
      <c r="D11274" s="1208">
        <v>668709.90982102638</v>
      </c>
      <c r="E11274" s="1207">
        <v>1812860.5671722952</v>
      </c>
      <c r="F11274" s="1211">
        <v>11572212.950930791</v>
      </c>
    </row>
    <row r="11275" spans="2:6" ht="13.15" customHeight="1" x14ac:dyDescent="0.3">
      <c r="B11275" s="1173" t="s">
        <v>11990</v>
      </c>
      <c r="C11275" s="1206">
        <v>37331739.595650882</v>
      </c>
      <c r="D11275" s="1206">
        <v>1653523.1593792115</v>
      </c>
      <c r="E11275" s="1206">
        <v>30539257.845230639</v>
      </c>
      <c r="F11275" s="1210">
        <v>69524520.600260735</v>
      </c>
    </row>
    <row r="11276" spans="2:6" ht="13.15" customHeight="1" x14ac:dyDescent="0.3">
      <c r="B11276" s="1172" t="s">
        <v>11991</v>
      </c>
      <c r="C11276" s="1207">
        <v>21711149.005615208</v>
      </c>
      <c r="D11276" s="1208">
        <v>1910889.2271552363</v>
      </c>
      <c r="E11276" s="1207">
        <v>2030954.1263877712</v>
      </c>
      <c r="F11276" s="1211">
        <v>25652992.359158214</v>
      </c>
    </row>
    <row r="11277" spans="2:6" ht="13.15" customHeight="1" x14ac:dyDescent="0.3">
      <c r="B11277" s="1173" t="s">
        <v>11992</v>
      </c>
      <c r="C11277" s="1206">
        <v>1840029.7091949496</v>
      </c>
      <c r="D11277" s="1206">
        <v>43764.474316990578</v>
      </c>
      <c r="E11277" s="1206">
        <v>0</v>
      </c>
      <c r="F11277" s="1210">
        <v>1883794.1835119401</v>
      </c>
    </row>
    <row r="11278" spans="2:6" ht="13.15" customHeight="1" x14ac:dyDescent="0.3">
      <c r="B11278" s="1172" t="s">
        <v>11993</v>
      </c>
      <c r="C11278" s="1207">
        <v>4867422.0149437198</v>
      </c>
      <c r="D11278" s="1208">
        <v>132616.2077052473</v>
      </c>
      <c r="E11278" s="1207">
        <v>160029.10431872043</v>
      </c>
      <c r="F11278" s="1211">
        <v>5160067.3269676873</v>
      </c>
    </row>
    <row r="11279" spans="2:6" ht="13.15" customHeight="1" x14ac:dyDescent="0.3">
      <c r="B11279" s="1173" t="s">
        <v>11994</v>
      </c>
      <c r="C11279" s="1206">
        <v>45261235.390529729</v>
      </c>
      <c r="D11279" s="1206">
        <v>1108648.4180435594</v>
      </c>
      <c r="E11279" s="1206">
        <v>12804612.711570088</v>
      </c>
      <c r="F11279" s="1210">
        <v>59174496.520143375</v>
      </c>
    </row>
    <row r="11280" spans="2:6" ht="13.15" customHeight="1" x14ac:dyDescent="0.3">
      <c r="B11280" s="1172" t="s">
        <v>11995</v>
      </c>
      <c r="C11280" s="1207">
        <v>10031684.679025896</v>
      </c>
      <c r="D11280" s="1208">
        <v>122385.73412696691</v>
      </c>
      <c r="E11280" s="1207">
        <v>300671.96683339839</v>
      </c>
      <c r="F11280" s="1211">
        <v>10454742.37998626</v>
      </c>
    </row>
    <row r="11281" spans="2:6" ht="13.15" customHeight="1" x14ac:dyDescent="0.3">
      <c r="B11281" s="1173" t="s">
        <v>11996</v>
      </c>
      <c r="C11281" s="1206">
        <v>27068890.602461495</v>
      </c>
      <c r="D11281" s="1206">
        <v>554683.04956682236</v>
      </c>
      <c r="E11281" s="1206">
        <v>63252057.660336412</v>
      </c>
      <c r="F11281" s="1210">
        <v>90875631.312364727</v>
      </c>
    </row>
    <row r="11282" spans="2:6" ht="13.15" customHeight="1" x14ac:dyDescent="0.3">
      <c r="B11282" s="1172" t="s">
        <v>11997</v>
      </c>
      <c r="C11282" s="1207">
        <v>1756193.3897050642</v>
      </c>
      <c r="D11282" s="1208">
        <v>60271.139388961616</v>
      </c>
      <c r="E11282" s="1207">
        <v>220225.23730897988</v>
      </c>
      <c r="F11282" s="1211">
        <v>2036689.7664030059</v>
      </c>
    </row>
    <row r="11283" spans="2:6" ht="13.15" customHeight="1" x14ac:dyDescent="0.3">
      <c r="B11283" s="1173" t="s">
        <v>11998</v>
      </c>
      <c r="C11283" s="1206">
        <v>34865122.150073051</v>
      </c>
      <c r="D11283" s="1206">
        <v>1285873.4307600164</v>
      </c>
      <c r="E11283" s="1206">
        <v>4166485.5436329572</v>
      </c>
      <c r="F11283" s="1210">
        <v>40317481.124466024</v>
      </c>
    </row>
    <row r="11284" spans="2:6" ht="13.15" customHeight="1" x14ac:dyDescent="0.3">
      <c r="B11284" s="1172" t="s">
        <v>11999</v>
      </c>
      <c r="C11284" s="1207">
        <v>6940527.6156195076</v>
      </c>
      <c r="D11284" s="1208">
        <v>269552.57412924571</v>
      </c>
      <c r="E11284" s="1207">
        <v>241093.23007893653</v>
      </c>
      <c r="F11284" s="1211">
        <v>7451173.4198276894</v>
      </c>
    </row>
    <row r="11285" spans="2:6" ht="13.15" customHeight="1" x14ac:dyDescent="0.3">
      <c r="B11285" s="1173" t="s">
        <v>12000</v>
      </c>
      <c r="C11285" s="1206">
        <v>8217461.2636152906</v>
      </c>
      <c r="D11285" s="1206">
        <v>159747.36734613409</v>
      </c>
      <c r="E11285" s="1206">
        <v>947518.00307847338</v>
      </c>
      <c r="F11285" s="1210">
        <v>9324726.6340398975</v>
      </c>
    </row>
    <row r="11286" spans="2:6" ht="13.15" customHeight="1" x14ac:dyDescent="0.3">
      <c r="B11286" s="1172" t="s">
        <v>12001</v>
      </c>
      <c r="C11286" s="1207">
        <v>7486009.8572515799</v>
      </c>
      <c r="D11286" s="1208">
        <v>229151.35041089205</v>
      </c>
      <c r="E11286" s="1207">
        <v>337654.00135767058</v>
      </c>
      <c r="F11286" s="1211">
        <v>8052815.2090201424</v>
      </c>
    </row>
    <row r="11287" spans="2:6" ht="13.15" customHeight="1" x14ac:dyDescent="0.3">
      <c r="B11287" s="1173" t="s">
        <v>12002</v>
      </c>
      <c r="C11287" s="1206">
        <v>3542562.3927770085</v>
      </c>
      <c r="D11287" s="1206">
        <v>204750.19334797835</v>
      </c>
      <c r="E11287" s="1206">
        <v>740.87548295703925</v>
      </c>
      <c r="F11287" s="1210">
        <v>3748053.4616079438</v>
      </c>
    </row>
    <row r="11288" spans="2:6" ht="13.15" customHeight="1" x14ac:dyDescent="0.3">
      <c r="B11288" s="1172" t="s">
        <v>12003</v>
      </c>
      <c r="C11288" s="1207">
        <v>19596398.327668387</v>
      </c>
      <c r="D11288" s="1208">
        <v>324560.71885757882</v>
      </c>
      <c r="E11288" s="1207">
        <v>3467791.1772275809</v>
      </c>
      <c r="F11288" s="1211">
        <v>23388750.223753549</v>
      </c>
    </row>
    <row r="11289" spans="2:6" ht="13.15" customHeight="1" x14ac:dyDescent="0.3">
      <c r="B11289" s="1173" t="s">
        <v>12004</v>
      </c>
      <c r="C11289" s="1206">
        <v>28941690.208525464</v>
      </c>
      <c r="D11289" s="1206">
        <v>2043463.2183257728</v>
      </c>
      <c r="E11289" s="1206">
        <v>11998185.720128501</v>
      </c>
      <c r="F11289" s="1210">
        <v>42983339.146979734</v>
      </c>
    </row>
    <row r="11290" spans="2:6" ht="13.15" customHeight="1" x14ac:dyDescent="0.3">
      <c r="B11290" s="1172" t="s">
        <v>12005</v>
      </c>
      <c r="C11290" s="1207">
        <v>28211467.673294347</v>
      </c>
      <c r="D11290" s="1208">
        <v>3369653.4397347178</v>
      </c>
      <c r="E11290" s="1207">
        <v>5145084.505109801</v>
      </c>
      <c r="F11290" s="1211">
        <v>36726205.618138865</v>
      </c>
    </row>
    <row r="11291" spans="2:6" ht="13.15" customHeight="1" x14ac:dyDescent="0.3">
      <c r="B11291" s="1173" t="s">
        <v>12006</v>
      </c>
      <c r="C11291" s="1206">
        <v>34799036.191387206</v>
      </c>
      <c r="D11291" s="1206">
        <v>2448643.4463029788</v>
      </c>
      <c r="E11291" s="1206">
        <v>4020132.9685259089</v>
      </c>
      <c r="F11291" s="1210">
        <v>41267812.606216095</v>
      </c>
    </row>
    <row r="11292" spans="2:6" ht="13.15" customHeight="1" x14ac:dyDescent="0.3">
      <c r="B11292" s="1172" t="s">
        <v>12007</v>
      </c>
      <c r="C11292" s="1207">
        <v>3314265.4445895678</v>
      </c>
      <c r="D11292" s="1208">
        <v>63381.090779332975</v>
      </c>
      <c r="E11292" s="1207">
        <v>447859.22944753018</v>
      </c>
      <c r="F11292" s="1211">
        <v>3825505.7648164309</v>
      </c>
    </row>
    <row r="11293" spans="2:6" ht="13.15" customHeight="1" x14ac:dyDescent="0.3">
      <c r="B11293" s="1173" t="s">
        <v>12008</v>
      </c>
      <c r="C11293" s="1206">
        <v>47330244.754096918</v>
      </c>
      <c r="D11293" s="1206">
        <v>1146741.8045310497</v>
      </c>
      <c r="E11293" s="1206">
        <v>4529286.2837155825</v>
      </c>
      <c r="F11293" s="1210">
        <v>53006272.842343554</v>
      </c>
    </row>
    <row r="11294" spans="2:6" ht="13.15" customHeight="1" x14ac:dyDescent="0.3">
      <c r="B11294" s="1172" t="s">
        <v>12009</v>
      </c>
      <c r="C11294" s="1207">
        <v>2348247252.9787173</v>
      </c>
      <c r="D11294" s="1208">
        <v>54772238.732368529</v>
      </c>
      <c r="E11294" s="1207">
        <v>517303455.46503538</v>
      </c>
      <c r="F11294" s="1211">
        <v>2920322947.1761212</v>
      </c>
    </row>
    <row r="11295" spans="2:6" ht="13.15" customHeight="1" x14ac:dyDescent="0.3">
      <c r="B11295" s="1173" t="s">
        <v>12010</v>
      </c>
      <c r="C11295" s="1206">
        <v>53335737.979053982</v>
      </c>
      <c r="D11295" s="1206">
        <v>3001736.3397290213</v>
      </c>
      <c r="E11295" s="1206">
        <v>42231391.175944082</v>
      </c>
      <c r="F11295" s="1210">
        <v>98568865.494727075</v>
      </c>
    </row>
    <row r="11296" spans="2:6" ht="13.15" customHeight="1" x14ac:dyDescent="0.3">
      <c r="B11296" s="1172" t="s">
        <v>12011</v>
      </c>
      <c r="C11296" s="1207">
        <v>32955046.786320601</v>
      </c>
      <c r="D11296" s="1208">
        <v>2053552.9701216819</v>
      </c>
      <c r="E11296" s="1207">
        <v>11849315.515920566</v>
      </c>
      <c r="F11296" s="1211">
        <v>46857915.272362851</v>
      </c>
    </row>
    <row r="11297" spans="2:6" ht="13.15" customHeight="1" x14ac:dyDescent="0.3">
      <c r="B11297" s="1173" t="s">
        <v>12012</v>
      </c>
      <c r="C11297" s="1206">
        <v>63721610.626739085</v>
      </c>
      <c r="D11297" s="1206">
        <v>2045362.9623877634</v>
      </c>
      <c r="E11297" s="1206">
        <v>13183014.864490401</v>
      </c>
      <c r="F11297" s="1210">
        <v>78949988.453617245</v>
      </c>
    </row>
    <row r="11298" spans="2:6" ht="13.15" customHeight="1" x14ac:dyDescent="0.3">
      <c r="B11298" s="1172" t="s">
        <v>12013</v>
      </c>
      <c r="C11298" s="1207">
        <v>83356240.500754654</v>
      </c>
      <c r="D11298" s="1208">
        <v>3993965.6272180905</v>
      </c>
      <c r="E11298" s="1207">
        <v>116961663.85372341</v>
      </c>
      <c r="F11298" s="1211">
        <v>204311869.98169616</v>
      </c>
    </row>
    <row r="11299" spans="2:6" ht="13.15" customHeight="1" x14ac:dyDescent="0.3">
      <c r="B11299" s="1173" t="s">
        <v>12014</v>
      </c>
      <c r="C11299" s="1206">
        <v>22522477.035597127</v>
      </c>
      <c r="D11299" s="1206">
        <v>685343.22449713037</v>
      </c>
      <c r="E11299" s="1206">
        <v>2846999.262133162</v>
      </c>
      <c r="F11299" s="1210">
        <v>26054819.522227421</v>
      </c>
    </row>
    <row r="11300" spans="2:6" ht="13.15" customHeight="1" x14ac:dyDescent="0.3">
      <c r="B11300" s="1172" t="s">
        <v>12015</v>
      </c>
      <c r="C11300" s="1207">
        <v>80679213.009030387</v>
      </c>
      <c r="D11300" s="1208">
        <v>3398445.11640757</v>
      </c>
      <c r="E11300" s="1207">
        <v>26543324.73302104</v>
      </c>
      <c r="F11300" s="1211">
        <v>110620982.858459</v>
      </c>
    </row>
    <row r="11301" spans="2:6" ht="13.15" customHeight="1" x14ac:dyDescent="0.3">
      <c r="B11301" s="1173" t="s">
        <v>12016</v>
      </c>
      <c r="C11301" s="1206">
        <v>27140711.293099415</v>
      </c>
      <c r="D11301" s="1206">
        <v>1929267.4919327246</v>
      </c>
      <c r="E11301" s="1206">
        <v>2762539.4570760597</v>
      </c>
      <c r="F11301" s="1210">
        <v>31832518.242108196</v>
      </c>
    </row>
    <row r="11302" spans="2:6" ht="13.15" customHeight="1" x14ac:dyDescent="0.3">
      <c r="B11302" s="1172" t="s">
        <v>12017</v>
      </c>
      <c r="C11302" s="1207">
        <v>68156879.626722708</v>
      </c>
      <c r="D11302" s="1208">
        <v>3852258.7923717573</v>
      </c>
      <c r="E11302" s="1207">
        <v>22123529.755074464</v>
      </c>
      <c r="F11302" s="1211">
        <v>94132668.174168944</v>
      </c>
    </row>
    <row r="11303" spans="2:6" ht="13.15" customHeight="1" x14ac:dyDescent="0.3">
      <c r="B11303" s="1173" t="s">
        <v>12018</v>
      </c>
      <c r="C11303" s="1206">
        <v>29336157.842086174</v>
      </c>
      <c r="D11303" s="1206">
        <v>1449842.4515772425</v>
      </c>
      <c r="E11303" s="1206">
        <v>8890629.2747316286</v>
      </c>
      <c r="F11303" s="1210">
        <v>39676629.568395048</v>
      </c>
    </row>
    <row r="11304" spans="2:6" ht="13.15" customHeight="1" x14ac:dyDescent="0.3">
      <c r="B11304" s="1172" t="s">
        <v>12019</v>
      </c>
      <c r="C11304" s="1207">
        <v>89101895.751787841</v>
      </c>
      <c r="D11304" s="1208">
        <v>4187444.0057982523</v>
      </c>
      <c r="E11304" s="1207">
        <v>20247341.068130068</v>
      </c>
      <c r="F11304" s="1211">
        <v>113536680.82571617</v>
      </c>
    </row>
    <row r="11305" spans="2:6" ht="13.15" customHeight="1" x14ac:dyDescent="0.3">
      <c r="B11305" s="1173" t="s">
        <v>12020</v>
      </c>
      <c r="C11305" s="1206">
        <v>18479354.468145989</v>
      </c>
      <c r="D11305" s="1206">
        <v>660787.27347360994</v>
      </c>
      <c r="E11305" s="1206">
        <v>1220630.4721815127</v>
      </c>
      <c r="F11305" s="1210">
        <v>20360772.213801112</v>
      </c>
    </row>
    <row r="11306" spans="2:6" ht="13.15" customHeight="1" x14ac:dyDescent="0.3">
      <c r="B11306" s="1172" t="s">
        <v>12021</v>
      </c>
      <c r="C11306" s="1207">
        <v>40034983.004870348</v>
      </c>
      <c r="D11306" s="1208">
        <v>1750269.3847584091</v>
      </c>
      <c r="E11306" s="1207">
        <v>5453090.5130581269</v>
      </c>
      <c r="F11306" s="1211">
        <v>47238342.902686879</v>
      </c>
    </row>
    <row r="11307" spans="2:6" ht="13.15" customHeight="1" x14ac:dyDescent="0.3">
      <c r="B11307" s="1173" t="s">
        <v>12022</v>
      </c>
      <c r="C11307" s="1206">
        <v>15826904.399073482</v>
      </c>
      <c r="D11307" s="1206">
        <v>526158.74428047531</v>
      </c>
      <c r="E11307" s="1206">
        <v>616655.36031457561</v>
      </c>
      <c r="F11307" s="1210">
        <v>16969718.503668532</v>
      </c>
    </row>
    <row r="11308" spans="2:6" ht="13.15" customHeight="1" x14ac:dyDescent="0.3">
      <c r="B11308" s="1172" t="s">
        <v>12023</v>
      </c>
      <c r="C11308" s="1207">
        <v>145949883.969015</v>
      </c>
      <c r="D11308" s="1208">
        <v>5837392.8319052644</v>
      </c>
      <c r="E11308" s="1207">
        <v>52090828.621354319</v>
      </c>
      <c r="F11308" s="1211">
        <v>203878105.42227459</v>
      </c>
    </row>
    <row r="11309" spans="2:6" ht="13.15" customHeight="1" x14ac:dyDescent="0.3">
      <c r="B11309" s="1173" t="s">
        <v>12024</v>
      </c>
      <c r="C11309" s="1206">
        <v>6137118.9773809314</v>
      </c>
      <c r="D11309" s="1206">
        <v>440205.87960903521</v>
      </c>
      <c r="E11309" s="1206">
        <v>2953253.1543139182</v>
      </c>
      <c r="F11309" s="1210">
        <v>9530578.0113038849</v>
      </c>
    </row>
    <row r="11310" spans="2:6" ht="13.15" customHeight="1" x14ac:dyDescent="0.3">
      <c r="B11310" s="1172" t="s">
        <v>12025</v>
      </c>
      <c r="C11310" s="1207">
        <v>16685748.779515466</v>
      </c>
      <c r="D11310" s="1208">
        <v>638187.35522502917</v>
      </c>
      <c r="E11310" s="1207">
        <v>2018809.5144265092</v>
      </c>
      <c r="F11310" s="1211">
        <v>19342745.649167005</v>
      </c>
    </row>
    <row r="11311" spans="2:6" ht="13.15" customHeight="1" x14ac:dyDescent="0.3">
      <c r="B11311" s="1173" t="s">
        <v>12026</v>
      </c>
      <c r="C11311" s="1206">
        <v>28556507.379077639</v>
      </c>
      <c r="D11311" s="1206">
        <v>1940229.7187793278</v>
      </c>
      <c r="E11311" s="1206">
        <v>9696640.0605653096</v>
      </c>
      <c r="F11311" s="1210">
        <v>40193377.158422276</v>
      </c>
    </row>
    <row r="11312" spans="2:6" ht="13.15" customHeight="1" x14ac:dyDescent="0.3">
      <c r="B11312" s="1172" t="s">
        <v>12027</v>
      </c>
      <c r="C11312" s="1207">
        <v>22473868.355241433</v>
      </c>
      <c r="D11312" s="1208">
        <v>2085342.0207590077</v>
      </c>
      <c r="E11312" s="1207">
        <v>20278106.802477349</v>
      </c>
      <c r="F11312" s="1211">
        <v>44837317.178477794</v>
      </c>
    </row>
    <row r="11313" spans="2:6" ht="13.15" customHeight="1" x14ac:dyDescent="0.3">
      <c r="B11313" s="1173" t="s">
        <v>12028</v>
      </c>
      <c r="C11313" s="1206">
        <v>8789432.5052164812</v>
      </c>
      <c r="D11313" s="1206">
        <v>1304420.5616763483</v>
      </c>
      <c r="E11313" s="1206">
        <v>10169452.270248938</v>
      </c>
      <c r="F11313" s="1210">
        <v>20263305.337141767</v>
      </c>
    </row>
    <row r="11314" spans="2:6" ht="13.15" customHeight="1" x14ac:dyDescent="0.3">
      <c r="B11314" s="1172" t="s">
        <v>12029</v>
      </c>
      <c r="C11314" s="1207">
        <v>42329421.950648919</v>
      </c>
      <c r="D11314" s="1208">
        <v>2797380.1673716786</v>
      </c>
      <c r="E11314" s="1207">
        <v>99830352.60936147</v>
      </c>
      <c r="F11314" s="1211">
        <v>144957154.72738206</v>
      </c>
    </row>
    <row r="11315" spans="2:6" ht="13.15" customHeight="1" x14ac:dyDescent="0.3">
      <c r="B11315" s="1173" t="s">
        <v>12030</v>
      </c>
      <c r="C11315" s="1206">
        <v>47127617.558456838</v>
      </c>
      <c r="D11315" s="1206">
        <v>1871332.3341311009</v>
      </c>
      <c r="E11315" s="1206">
        <v>13945828.345881041</v>
      </c>
      <c r="F11315" s="1210">
        <v>62944778.238468975</v>
      </c>
    </row>
    <row r="11316" spans="2:6" ht="13.15" customHeight="1" x14ac:dyDescent="0.3">
      <c r="B11316" s="1172" t="s">
        <v>12031</v>
      </c>
      <c r="C11316" s="1207">
        <v>44081246.020771444</v>
      </c>
      <c r="D11316" s="1208">
        <v>1175772.7082339278</v>
      </c>
      <c r="E11316" s="1207">
        <v>14060765.480676351</v>
      </c>
      <c r="F11316" s="1211">
        <v>59317784.209681727</v>
      </c>
    </row>
    <row r="11317" spans="2:6" ht="13.15" customHeight="1" x14ac:dyDescent="0.3">
      <c r="B11317" s="1173" t="s">
        <v>12032</v>
      </c>
      <c r="C11317" s="1206">
        <v>113778583.88281152</v>
      </c>
      <c r="D11317" s="1206">
        <v>7882080.3297376623</v>
      </c>
      <c r="E11317" s="1206">
        <v>34749245.569330074</v>
      </c>
      <c r="F11317" s="1210">
        <v>156409909.78187925</v>
      </c>
    </row>
    <row r="11318" spans="2:6" ht="13.15" customHeight="1" x14ac:dyDescent="0.3">
      <c r="B11318" s="1172" t="s">
        <v>12033</v>
      </c>
      <c r="C11318" s="1207">
        <v>19254089.446624186</v>
      </c>
      <c r="D11318" s="1208">
        <v>1271913.8299489368</v>
      </c>
      <c r="E11318" s="1207">
        <v>9097271.7948530633</v>
      </c>
      <c r="F11318" s="1211">
        <v>29623275.071426183</v>
      </c>
    </row>
    <row r="11319" spans="2:6" ht="13.15" customHeight="1" x14ac:dyDescent="0.3">
      <c r="B11319" s="1173" t="s">
        <v>12034</v>
      </c>
      <c r="C11319" s="1206">
        <v>18764316.02966943</v>
      </c>
      <c r="D11319" s="1206">
        <v>1540143.6193239074</v>
      </c>
      <c r="E11319" s="1206">
        <v>2329003.8202990321</v>
      </c>
      <c r="F11319" s="1210">
        <v>22633463.469292369</v>
      </c>
    </row>
    <row r="11320" spans="2:6" ht="13.15" customHeight="1" x14ac:dyDescent="0.3">
      <c r="B11320" s="1172" t="s">
        <v>12035</v>
      </c>
      <c r="C11320" s="1207">
        <v>62409039.715898268</v>
      </c>
      <c r="D11320" s="1208">
        <v>3003101.3410180085</v>
      </c>
      <c r="E11320" s="1207">
        <v>4979599.0488510691</v>
      </c>
      <c r="F11320" s="1211">
        <v>70391740.105767339</v>
      </c>
    </row>
    <row r="11321" spans="2:6" ht="13.15" customHeight="1" x14ac:dyDescent="0.3">
      <c r="B11321" s="1173" t="s">
        <v>12036</v>
      </c>
      <c r="C11321" s="1206">
        <v>59241692.642271385</v>
      </c>
      <c r="D11321" s="1206">
        <v>4022504.0046826731</v>
      </c>
      <c r="E11321" s="1206">
        <v>10305824.926426733</v>
      </c>
      <c r="F11321" s="1210">
        <v>73570021.573380798</v>
      </c>
    </row>
    <row r="11322" spans="2:6" ht="13.15" customHeight="1" x14ac:dyDescent="0.3">
      <c r="B11322" s="1172" t="s">
        <v>12037</v>
      </c>
      <c r="C11322" s="1207">
        <v>11987501.357158015</v>
      </c>
      <c r="D11322" s="1208">
        <v>518334.61318071716</v>
      </c>
      <c r="E11322" s="1207">
        <v>1310608.7293510023</v>
      </c>
      <c r="F11322" s="1211">
        <v>13816444.699689735</v>
      </c>
    </row>
    <row r="11323" spans="2:6" ht="13.15" customHeight="1" x14ac:dyDescent="0.3">
      <c r="B11323" s="1173" t="s">
        <v>12038</v>
      </c>
      <c r="C11323" s="1206">
        <v>60131258.801028095</v>
      </c>
      <c r="D11323" s="1206">
        <v>2832152.5197952418</v>
      </c>
      <c r="E11323" s="1206">
        <v>5754834.3913526936</v>
      </c>
      <c r="F11323" s="1210">
        <v>68718245.712176025</v>
      </c>
    </row>
    <row r="11324" spans="2:6" ht="13.15" customHeight="1" x14ac:dyDescent="0.3">
      <c r="B11324" s="1172" t="s">
        <v>12039</v>
      </c>
      <c r="C11324" s="1207">
        <v>48661521.814400464</v>
      </c>
      <c r="D11324" s="1208">
        <v>3656894.7419078434</v>
      </c>
      <c r="E11324" s="1207">
        <v>20263006.198498603</v>
      </c>
      <c r="F11324" s="1211">
        <v>72581422.754806906</v>
      </c>
    </row>
    <row r="11325" spans="2:6" ht="13.15" customHeight="1" x14ac:dyDescent="0.3">
      <c r="B11325" s="1173" t="s">
        <v>12040</v>
      </c>
      <c r="C11325" s="1206">
        <v>96682119.062537849</v>
      </c>
      <c r="D11325" s="1206">
        <v>5735425.8284001555</v>
      </c>
      <c r="E11325" s="1206">
        <v>18504573.165547188</v>
      </c>
      <c r="F11325" s="1210">
        <v>120922118.05648519</v>
      </c>
    </row>
    <row r="11326" spans="2:6" ht="13.15" customHeight="1" x14ac:dyDescent="0.3">
      <c r="B11326" s="1172" t="s">
        <v>12041</v>
      </c>
      <c r="C11326" s="1207">
        <v>75950107.267121255</v>
      </c>
      <c r="D11326" s="1208">
        <v>5343346.7983615724</v>
      </c>
      <c r="E11326" s="1207">
        <v>16777720.075833052</v>
      </c>
      <c r="F11326" s="1211">
        <v>98071174.141315877</v>
      </c>
    </row>
    <row r="11327" spans="2:6" ht="13.15" customHeight="1" x14ac:dyDescent="0.3">
      <c r="B11327" s="1173" t="s">
        <v>12042</v>
      </c>
      <c r="C11327" s="1206">
        <v>68884371.337214783</v>
      </c>
      <c r="D11327" s="1206">
        <v>3135703.4765450191</v>
      </c>
      <c r="E11327" s="1206">
        <v>31333839.059402384</v>
      </c>
      <c r="F11327" s="1210">
        <v>103353913.87316218</v>
      </c>
    </row>
    <row r="11328" spans="2:6" ht="13.15" customHeight="1" x14ac:dyDescent="0.3">
      <c r="B11328" s="1172" t="s">
        <v>12043</v>
      </c>
      <c r="C11328" s="1207">
        <v>17298818.933439877</v>
      </c>
      <c r="D11328" s="1208">
        <v>1115853.3733008902</v>
      </c>
      <c r="E11328" s="1207">
        <v>9871857.1122846473</v>
      </c>
      <c r="F11328" s="1211">
        <v>28286529.419025414</v>
      </c>
    </row>
    <row r="11329" spans="2:6" ht="13.15" customHeight="1" x14ac:dyDescent="0.3">
      <c r="B11329" s="1173" t="s">
        <v>12044</v>
      </c>
      <c r="C11329" s="1206">
        <v>14549424.58612988</v>
      </c>
      <c r="D11329" s="1206">
        <v>902420.64598069829</v>
      </c>
      <c r="E11329" s="1206">
        <v>2563484.8690456902</v>
      </c>
      <c r="F11329" s="1210">
        <v>18015330.101156268</v>
      </c>
    </row>
    <row r="11330" spans="2:6" ht="13.15" customHeight="1" x14ac:dyDescent="0.3">
      <c r="B11330" s="1172" t="s">
        <v>12045</v>
      </c>
      <c r="C11330" s="1207">
        <v>18072188.499548532</v>
      </c>
      <c r="D11330" s="1208">
        <v>1210939.0816481269</v>
      </c>
      <c r="E11330" s="1207">
        <v>13784235.318910033</v>
      </c>
      <c r="F11330" s="1211">
        <v>33067362.900106691</v>
      </c>
    </row>
    <row r="11331" spans="2:6" ht="13.15" customHeight="1" x14ac:dyDescent="0.3">
      <c r="B11331" s="1173" t="s">
        <v>12046</v>
      </c>
      <c r="C11331" s="1206">
        <v>9567990.638329396</v>
      </c>
      <c r="D11331" s="1206">
        <v>641438.0283977699</v>
      </c>
      <c r="E11331" s="1206">
        <v>3594419.1451896559</v>
      </c>
      <c r="F11331" s="1210">
        <v>13803847.811916823</v>
      </c>
    </row>
    <row r="11332" spans="2:6" ht="13.15" customHeight="1" x14ac:dyDescent="0.3">
      <c r="B11332" s="1172" t="s">
        <v>12047</v>
      </c>
      <c r="C11332" s="1207">
        <v>36648214.163458094</v>
      </c>
      <c r="D11332" s="1208">
        <v>1761738.210021544</v>
      </c>
      <c r="E11332" s="1207">
        <v>7967004.50597852</v>
      </c>
      <c r="F11332" s="1211">
        <v>46376956.879458152</v>
      </c>
    </row>
    <row r="11333" spans="2:6" ht="13.15" customHeight="1" x14ac:dyDescent="0.3">
      <c r="B11333" s="1173" t="s">
        <v>12048</v>
      </c>
      <c r="C11333" s="1206">
        <v>22830104.442454971</v>
      </c>
      <c r="D11333" s="1206">
        <v>1687943.7073468501</v>
      </c>
      <c r="E11333" s="1206">
        <v>5117755.2318530446</v>
      </c>
      <c r="F11333" s="1210">
        <v>29635803.381654866</v>
      </c>
    </row>
    <row r="11334" spans="2:6" ht="13.15" customHeight="1" x14ac:dyDescent="0.3">
      <c r="B11334" s="1172" t="s">
        <v>12049</v>
      </c>
      <c r="C11334" s="1207">
        <v>18382956.354856309</v>
      </c>
      <c r="D11334" s="1208">
        <v>1387404.1967397872</v>
      </c>
      <c r="E11334" s="1207">
        <v>4953987.3960394002</v>
      </c>
      <c r="F11334" s="1211">
        <v>24724347.947635498</v>
      </c>
    </row>
    <row r="11335" spans="2:6" ht="13.15" customHeight="1" x14ac:dyDescent="0.3">
      <c r="B11335" s="1173" t="s">
        <v>12050</v>
      </c>
      <c r="C11335" s="1206">
        <v>20202914.502219003</v>
      </c>
      <c r="D11335" s="1206">
        <v>1743331.8008875819</v>
      </c>
      <c r="E11335" s="1206">
        <v>8534947.3032886703</v>
      </c>
      <c r="F11335" s="1210">
        <v>30481193.606395252</v>
      </c>
    </row>
    <row r="11336" spans="2:6" ht="13.15" customHeight="1" x14ac:dyDescent="0.3">
      <c r="B11336" s="1172" t="s">
        <v>12051</v>
      </c>
      <c r="C11336" s="1207">
        <v>33650860.929839246</v>
      </c>
      <c r="D11336" s="1208">
        <v>2724514.4284606245</v>
      </c>
      <c r="E11336" s="1207">
        <v>13769232.590380156</v>
      </c>
      <c r="F11336" s="1211">
        <v>50144607.948680028</v>
      </c>
    </row>
    <row r="11337" spans="2:6" ht="13.15" customHeight="1" x14ac:dyDescent="0.3">
      <c r="B11337" s="1173" t="s">
        <v>12052</v>
      </c>
      <c r="C11337" s="1206">
        <v>23184838.57606202</v>
      </c>
      <c r="D11337" s="1206">
        <v>627956.8816467484</v>
      </c>
      <c r="E11337" s="1206">
        <v>5386226.5007212553</v>
      </c>
      <c r="F11337" s="1210">
        <v>29199021.958430022</v>
      </c>
    </row>
    <row r="11338" spans="2:6" ht="13.15" customHeight="1" x14ac:dyDescent="0.3">
      <c r="B11338" s="1172" t="s">
        <v>12053</v>
      </c>
      <c r="C11338" s="1207">
        <v>52196710.980381928</v>
      </c>
      <c r="D11338" s="1208">
        <v>3715519.4364430755</v>
      </c>
      <c r="E11338" s="1207">
        <v>14443802.179566527</v>
      </c>
      <c r="F11338" s="1211">
        <v>70356032.596391529</v>
      </c>
    </row>
    <row r="11339" spans="2:6" ht="13.15" customHeight="1" x14ac:dyDescent="0.3">
      <c r="B11339" s="1173" t="s">
        <v>12054</v>
      </c>
      <c r="C11339" s="1206">
        <v>42917914.681921564</v>
      </c>
      <c r="D11339" s="1206">
        <v>1930604.3488652364</v>
      </c>
      <c r="E11339" s="1206">
        <v>5285837.8727805754</v>
      </c>
      <c r="F11339" s="1210">
        <v>50134356.903567374</v>
      </c>
    </row>
    <row r="11340" spans="2:6" ht="13.15" customHeight="1" x14ac:dyDescent="0.3">
      <c r="B11340" s="1172" t="s">
        <v>12055</v>
      </c>
      <c r="C11340" s="1207">
        <v>14752734.487954704</v>
      </c>
      <c r="D11340" s="1208">
        <v>405813.47599786957</v>
      </c>
      <c r="E11340" s="1207">
        <v>3705797.4261275306</v>
      </c>
      <c r="F11340" s="1211">
        <v>18864345.390080102</v>
      </c>
    </row>
    <row r="11341" spans="2:6" ht="13.15" customHeight="1" x14ac:dyDescent="0.3">
      <c r="B11341" s="1173" t="s">
        <v>12056</v>
      </c>
      <c r="C11341" s="1206">
        <v>17556608.78880943</v>
      </c>
      <c r="D11341" s="1206">
        <v>820886.44527566875</v>
      </c>
      <c r="E11341" s="1206">
        <v>3450380.603378091</v>
      </c>
      <c r="F11341" s="1210">
        <v>21827875.837463189</v>
      </c>
    </row>
    <row r="11342" spans="2:6" ht="13.15" customHeight="1" x14ac:dyDescent="0.3">
      <c r="B11342" s="1172" t="s">
        <v>12057</v>
      </c>
      <c r="C11342" s="1207">
        <v>17371595.412736472</v>
      </c>
      <c r="D11342" s="1208">
        <v>1109633.4705201478</v>
      </c>
      <c r="E11342" s="1207">
        <v>96841482.856663629</v>
      </c>
      <c r="F11342" s="1211">
        <v>115322711.73992024</v>
      </c>
    </row>
    <row r="11343" spans="2:6" ht="13.15" customHeight="1" x14ac:dyDescent="0.3">
      <c r="B11343" s="1173" t="s">
        <v>12058</v>
      </c>
      <c r="C11343" s="1206">
        <v>17279566.619029336</v>
      </c>
      <c r="D11343" s="1206">
        <v>2066063.1365743545</v>
      </c>
      <c r="E11343" s="1206">
        <v>6417092.9956323942</v>
      </c>
      <c r="F11343" s="1210">
        <v>25762722.751236085</v>
      </c>
    </row>
    <row r="11344" spans="2:6" ht="13.15" customHeight="1" x14ac:dyDescent="0.3">
      <c r="B11344" s="1172" t="s">
        <v>12059</v>
      </c>
      <c r="C11344" s="1207">
        <v>37946721.326892652</v>
      </c>
      <c r="D11344" s="1208">
        <v>1495562.9586691721</v>
      </c>
      <c r="E11344" s="1207">
        <v>7094556.4255529465</v>
      </c>
      <c r="F11344" s="1211">
        <v>46536840.711114772</v>
      </c>
    </row>
    <row r="11345" spans="2:6" ht="13.15" customHeight="1" x14ac:dyDescent="0.3">
      <c r="B11345" s="1173" t="s">
        <v>12060</v>
      </c>
      <c r="C11345" s="1206">
        <v>153881.97404739598</v>
      </c>
      <c r="D11345" s="1206">
        <v>2786.2912909209431</v>
      </c>
      <c r="E11345" s="1206">
        <v>0</v>
      </c>
      <c r="F11345" s="1210">
        <v>156668.26533831694</v>
      </c>
    </row>
    <row r="11346" spans="2:6" ht="13.15" customHeight="1" x14ac:dyDescent="0.3">
      <c r="B11346" s="1172" t="s">
        <v>12061</v>
      </c>
      <c r="C11346" s="1207">
        <v>15846975.960905747</v>
      </c>
      <c r="D11346" s="1208">
        <v>590792.25892289914</v>
      </c>
      <c r="E11346" s="1207">
        <v>1844841.6921866068</v>
      </c>
      <c r="F11346" s="1211">
        <v>18282609.912015252</v>
      </c>
    </row>
    <row r="11347" spans="2:6" ht="13.15" customHeight="1" x14ac:dyDescent="0.3">
      <c r="B11347" s="1173" t="s">
        <v>12062</v>
      </c>
      <c r="C11347" s="1206">
        <v>8257877.4697537394</v>
      </c>
      <c r="D11347" s="1206">
        <v>497240.41800349246</v>
      </c>
      <c r="E11347" s="1206">
        <v>2437727.2974229781</v>
      </c>
      <c r="F11347" s="1210">
        <v>11192845.18518021</v>
      </c>
    </row>
    <row r="11348" spans="2:6" ht="13.15" customHeight="1" x14ac:dyDescent="0.3">
      <c r="B11348" s="1172" t="s">
        <v>12063</v>
      </c>
      <c r="C11348" s="1207">
        <v>26166626.108668081</v>
      </c>
      <c r="D11348" s="1208">
        <v>1175547.5533821357</v>
      </c>
      <c r="E11348" s="1207">
        <v>6134942.9158729231</v>
      </c>
      <c r="F11348" s="1211">
        <v>33477116.577923141</v>
      </c>
    </row>
    <row r="11349" spans="2:6" ht="13.15" customHeight="1" x14ac:dyDescent="0.3">
      <c r="B11349" s="1173" t="s">
        <v>12064</v>
      </c>
      <c r="C11349" s="1206">
        <v>17003753.320381831</v>
      </c>
      <c r="D11349" s="1206">
        <v>858276.22285130969</v>
      </c>
      <c r="E11349" s="1206">
        <v>6100824.9364729691</v>
      </c>
      <c r="F11349" s="1210">
        <v>23962854.479706109</v>
      </c>
    </row>
    <row r="11350" spans="2:6" ht="13.15" customHeight="1" x14ac:dyDescent="0.3">
      <c r="B11350" s="1172" t="s">
        <v>12065</v>
      </c>
      <c r="C11350" s="1207">
        <v>39678883.458893776</v>
      </c>
      <c r="D11350" s="1208">
        <v>1959142.7263298219</v>
      </c>
      <c r="E11350" s="1207">
        <v>12984951.082270697</v>
      </c>
      <c r="F11350" s="1211">
        <v>54622977.267494291</v>
      </c>
    </row>
    <row r="11351" spans="2:6" ht="13.15" customHeight="1" x14ac:dyDescent="0.3">
      <c r="B11351" s="1173" t="s">
        <v>12066</v>
      </c>
      <c r="C11351" s="1206">
        <v>28027956.250827882</v>
      </c>
      <c r="D11351" s="1206">
        <v>1286591.1118501015</v>
      </c>
      <c r="E11351" s="1206">
        <v>29442823.870077796</v>
      </c>
      <c r="F11351" s="1210">
        <v>58757371.23275578</v>
      </c>
    </row>
    <row r="11352" spans="2:6" ht="13.15" customHeight="1" x14ac:dyDescent="0.3">
      <c r="B11352" s="1172" t="s">
        <v>12067</v>
      </c>
      <c r="C11352" s="1207">
        <v>47338027.604603268</v>
      </c>
      <c r="D11352" s="1208">
        <v>2018625.8237375121</v>
      </c>
      <c r="E11352" s="1207">
        <v>13256204.301298285</v>
      </c>
      <c r="F11352" s="1211">
        <v>62612857.729639061</v>
      </c>
    </row>
    <row r="11353" spans="2:6" ht="13.15" customHeight="1" x14ac:dyDescent="0.3">
      <c r="B11353" s="1173" t="s">
        <v>12068</v>
      </c>
      <c r="C11353" s="1206">
        <v>19819097.085140705</v>
      </c>
      <c r="D11353" s="1206">
        <v>680544.61171832215</v>
      </c>
      <c r="E11353" s="1206">
        <v>4012705.0949424836</v>
      </c>
      <c r="F11353" s="1210">
        <v>24512346.791801512</v>
      </c>
    </row>
    <row r="11354" spans="2:6" ht="13.15" customHeight="1" x14ac:dyDescent="0.3">
      <c r="B11354" s="1172" t="s">
        <v>12069</v>
      </c>
      <c r="C11354" s="1207">
        <v>10747160.760665962</v>
      </c>
      <c r="D11354" s="1208">
        <v>86909.772791554293</v>
      </c>
      <c r="E11354" s="1207">
        <v>1863610.5377548519</v>
      </c>
      <c r="F11354" s="1211">
        <v>12697681.07121237</v>
      </c>
    </row>
    <row r="11355" spans="2:6" ht="13.15" customHeight="1" x14ac:dyDescent="0.3">
      <c r="B11355" s="1173" t="s">
        <v>12070</v>
      </c>
      <c r="C11355" s="1206">
        <v>34246999.970381327</v>
      </c>
      <c r="D11355" s="1206">
        <v>2266028.7893217611</v>
      </c>
      <c r="E11355" s="1206">
        <v>6528552.1657088092</v>
      </c>
      <c r="F11355" s="1210">
        <v>43041580.925411895</v>
      </c>
    </row>
    <row r="11356" spans="2:6" ht="13.15" customHeight="1" x14ac:dyDescent="0.3">
      <c r="B11356" s="1172" t="s">
        <v>12071</v>
      </c>
      <c r="C11356" s="1207">
        <v>904062059.17792988</v>
      </c>
      <c r="D11356" s="1208">
        <v>26325822.952562932</v>
      </c>
      <c r="E11356" s="1207">
        <v>521690627.02209729</v>
      </c>
      <c r="F11356" s="1211">
        <v>1452078509.15259</v>
      </c>
    </row>
    <row r="11357" spans="2:6" ht="13.15" customHeight="1" x14ac:dyDescent="0.3">
      <c r="B11357" s="1173" t="s">
        <v>12072</v>
      </c>
      <c r="C11357" s="1206">
        <v>91233031.378169194</v>
      </c>
      <c r="D11357" s="1206">
        <v>5394034.7843711553</v>
      </c>
      <c r="E11357" s="1206">
        <v>28363524.450601723</v>
      </c>
      <c r="F11357" s="1210">
        <v>124990590.61314207</v>
      </c>
    </row>
    <row r="11358" spans="2:6" ht="13.15" customHeight="1" x14ac:dyDescent="0.3">
      <c r="B11358" s="1172" t="s">
        <v>12073</v>
      </c>
      <c r="C11358" s="1207">
        <v>43270191.073263437</v>
      </c>
      <c r="D11358" s="1208">
        <v>4044723.9741188567</v>
      </c>
      <c r="E11358" s="1207">
        <v>14137268.100600848</v>
      </c>
      <c r="F11358" s="1211">
        <v>61452183.147983141</v>
      </c>
    </row>
    <row r="11359" spans="2:6" ht="13.15" customHeight="1" x14ac:dyDescent="0.3">
      <c r="B11359" s="1173" t="s">
        <v>12074</v>
      </c>
      <c r="C11359" s="1206">
        <v>26313954.103341669</v>
      </c>
      <c r="D11359" s="1206">
        <v>1526943.916137625</v>
      </c>
      <c r="E11359" s="1206">
        <v>3861619.696424712</v>
      </c>
      <c r="F11359" s="1210">
        <v>31702517.715904005</v>
      </c>
    </row>
    <row r="11360" spans="2:6" ht="13.15" customHeight="1" x14ac:dyDescent="0.3">
      <c r="B11360" s="1172" t="s">
        <v>12075</v>
      </c>
      <c r="C11360" s="1207">
        <v>11992280.300451413</v>
      </c>
      <c r="D11360" s="1208">
        <v>756196.64192029694</v>
      </c>
      <c r="E11360" s="1207">
        <v>1714985.9012342123</v>
      </c>
      <c r="F11360" s="1211">
        <v>14463462.843605921</v>
      </c>
    </row>
    <row r="11361" spans="2:6" ht="13.15" customHeight="1" x14ac:dyDescent="0.3">
      <c r="B11361" s="1173" t="s">
        <v>12076</v>
      </c>
      <c r="C11361" s="1206">
        <v>15126174.771024471</v>
      </c>
      <c r="D11361" s="1206">
        <v>392684.13370277226</v>
      </c>
      <c r="E11361" s="1206">
        <v>4949418.6638945015</v>
      </c>
      <c r="F11361" s="1210">
        <v>20468277.568621743</v>
      </c>
    </row>
    <row r="11362" spans="2:6" ht="13.15" customHeight="1" x14ac:dyDescent="0.3">
      <c r="B11362" s="1172" t="s">
        <v>12077</v>
      </c>
      <c r="C11362" s="1207">
        <v>3711736.9853632767</v>
      </c>
      <c r="D11362" s="1208">
        <v>203188.18156367418</v>
      </c>
      <c r="E11362" s="1207">
        <v>347347.12225969182</v>
      </c>
      <c r="F11362" s="1211">
        <v>4262272.2891866425</v>
      </c>
    </row>
    <row r="11363" spans="2:6" ht="13.15" customHeight="1" x14ac:dyDescent="0.3">
      <c r="B11363" s="1173" t="s">
        <v>12078</v>
      </c>
      <c r="C11363" s="1206">
        <v>3330786.9342610273</v>
      </c>
      <c r="D11363" s="1206">
        <v>200880.34433281035</v>
      </c>
      <c r="E11363" s="1206">
        <v>634374.63228196476</v>
      </c>
      <c r="F11363" s="1210">
        <v>4166041.9108758024</v>
      </c>
    </row>
    <row r="11364" spans="2:6" ht="13.15" customHeight="1" x14ac:dyDescent="0.3">
      <c r="B11364" s="1172" t="s">
        <v>12079</v>
      </c>
      <c r="C11364" s="1207">
        <v>18368892.607450031</v>
      </c>
      <c r="D11364" s="1208">
        <v>791053.42741328268</v>
      </c>
      <c r="E11364" s="1207">
        <v>9549732.0761191063</v>
      </c>
      <c r="F11364" s="1211">
        <v>28709678.110982418</v>
      </c>
    </row>
    <row r="11365" spans="2:6" ht="13.15" customHeight="1" x14ac:dyDescent="0.3">
      <c r="B11365" s="1173" t="s">
        <v>12080</v>
      </c>
      <c r="C11365" s="1206">
        <v>16873629.521564461</v>
      </c>
      <c r="D11365" s="1206">
        <v>1112461.9783457792</v>
      </c>
      <c r="E11365" s="1206">
        <v>2732879.1073424681</v>
      </c>
      <c r="F11365" s="1210">
        <v>20718970.607252706</v>
      </c>
    </row>
    <row r="11366" spans="2:6" ht="13.15" customHeight="1" x14ac:dyDescent="0.3">
      <c r="B11366" s="1172" t="s">
        <v>12081</v>
      </c>
      <c r="C11366" s="1207">
        <v>31154340.953368459</v>
      </c>
      <c r="D11366" s="1208">
        <v>2943590.0992538431</v>
      </c>
      <c r="E11366" s="1207">
        <v>8492161.7441479005</v>
      </c>
      <c r="F11366" s="1211">
        <v>42590092.7967702</v>
      </c>
    </row>
    <row r="11367" spans="2:6" ht="13.15" customHeight="1" x14ac:dyDescent="0.3">
      <c r="B11367" s="1173" t="s">
        <v>12082</v>
      </c>
      <c r="C11367" s="1206">
        <v>15446910.136629913</v>
      </c>
      <c r="D11367" s="1206">
        <v>914958.95678984304</v>
      </c>
      <c r="E11367" s="1206">
        <v>4920769.8509728247</v>
      </c>
      <c r="F11367" s="1210">
        <v>21282638.944392581</v>
      </c>
    </row>
    <row r="11368" spans="2:6" ht="13.15" customHeight="1" x14ac:dyDescent="0.3">
      <c r="B11368" s="1172" t="s">
        <v>12083</v>
      </c>
      <c r="C11368" s="1207">
        <v>6795657.3632110916</v>
      </c>
      <c r="D11368" s="1208">
        <v>486672.21214752475</v>
      </c>
      <c r="E11368" s="1207">
        <v>1631654.7719657193</v>
      </c>
      <c r="F11368" s="1211">
        <v>8913984.3473243359</v>
      </c>
    </row>
    <row r="11369" spans="2:6" ht="13.15" customHeight="1" x14ac:dyDescent="0.3">
      <c r="B11369" s="1173" t="s">
        <v>12084</v>
      </c>
      <c r="C11369" s="1206">
        <v>14851180.719798692</v>
      </c>
      <c r="D11369" s="1206">
        <v>1187846.6371612519</v>
      </c>
      <c r="E11369" s="1206">
        <v>8038437.250460295</v>
      </c>
      <c r="F11369" s="1210">
        <v>24077464.607420236</v>
      </c>
    </row>
    <row r="11370" spans="2:6" ht="13.15" customHeight="1" x14ac:dyDescent="0.3">
      <c r="B11370" s="1172" t="s">
        <v>12085</v>
      </c>
      <c r="C11370" s="1207">
        <v>10071964.343927387</v>
      </c>
      <c r="D11370" s="1208">
        <v>759770.97519248829</v>
      </c>
      <c r="E11370" s="1207">
        <v>3341842.3451248845</v>
      </c>
      <c r="F11370" s="1211">
        <v>14173577.66424476</v>
      </c>
    </row>
    <row r="11371" spans="2:6" ht="13.15" customHeight="1" x14ac:dyDescent="0.3">
      <c r="B11371" s="1173" t="s">
        <v>12086</v>
      </c>
      <c r="C11371" s="1206">
        <v>29650339.228317823</v>
      </c>
      <c r="D11371" s="1206">
        <v>1138270.3532323909</v>
      </c>
      <c r="E11371" s="1206">
        <v>9509569.0011186562</v>
      </c>
      <c r="F11371" s="1210">
        <v>40298178.582668871</v>
      </c>
    </row>
    <row r="11372" spans="2:6" ht="13.15" customHeight="1" x14ac:dyDescent="0.3">
      <c r="B11372" s="1172" t="s">
        <v>12087</v>
      </c>
      <c r="C11372" s="1207">
        <v>0</v>
      </c>
      <c r="D11372" s="1208">
        <v>0</v>
      </c>
      <c r="E11372" s="1207">
        <v>53651.732890805586</v>
      </c>
      <c r="F11372" s="1211">
        <v>53651.732890805586</v>
      </c>
    </row>
    <row r="11373" spans="2:6" ht="13.15" customHeight="1" x14ac:dyDescent="0.3">
      <c r="B11373" s="1173" t="s">
        <v>12088</v>
      </c>
      <c r="C11373" s="1206">
        <v>7584592.6303325221</v>
      </c>
      <c r="D11373" s="1206">
        <v>536178.13518520107</v>
      </c>
      <c r="E11373" s="1206">
        <v>4304116.1182389185</v>
      </c>
      <c r="F11373" s="1210">
        <v>12424886.883756641</v>
      </c>
    </row>
    <row r="11374" spans="2:6" ht="13.15" customHeight="1" x14ac:dyDescent="0.3">
      <c r="B11374" s="1172" t="s">
        <v>12089</v>
      </c>
      <c r="C11374" s="1207">
        <v>2040791478.4557312</v>
      </c>
      <c r="D11374" s="1208">
        <v>20909554.126577381</v>
      </c>
      <c r="E11374" s="1207">
        <v>2950826830.0731597</v>
      </c>
      <c r="F11374" s="1211">
        <v>5012527862.655468</v>
      </c>
    </row>
    <row r="11375" spans="2:6" ht="13.15" customHeight="1" x14ac:dyDescent="0.3">
      <c r="B11375" s="1173" t="s">
        <v>12090</v>
      </c>
      <c r="C11375" s="1206">
        <v>4051954873.9047685</v>
      </c>
      <c r="D11375" s="1206">
        <v>51801039.019413769</v>
      </c>
      <c r="E11375" s="1206">
        <v>465175232.87777388</v>
      </c>
      <c r="F11375" s="1210">
        <v>4568931145.8019562</v>
      </c>
    </row>
    <row r="11376" spans="2:6" ht="13.15" customHeight="1" x14ac:dyDescent="0.3">
      <c r="B11376" s="1172" t="s">
        <v>12091</v>
      </c>
      <c r="C11376" s="1207">
        <v>4448987161.5191946</v>
      </c>
      <c r="D11376" s="1208">
        <v>51803079.485258132</v>
      </c>
      <c r="E11376" s="1207">
        <v>927276983.92238772</v>
      </c>
      <c r="F11376" s="1211">
        <v>5428067224.9268408</v>
      </c>
    </row>
    <row r="11377" spans="2:6" ht="13.15" customHeight="1" x14ac:dyDescent="0.3">
      <c r="B11377" s="1173" t="s">
        <v>12092</v>
      </c>
      <c r="C11377" s="1206">
        <v>3282623241.7965627</v>
      </c>
      <c r="D11377" s="1206">
        <v>37721304.022726096</v>
      </c>
      <c r="E11377" s="1206">
        <v>1337261798.9273572</v>
      </c>
      <c r="F11377" s="1210">
        <v>4657606344.7466459</v>
      </c>
    </row>
    <row r="11378" spans="2:6" ht="13.15" customHeight="1" x14ac:dyDescent="0.3">
      <c r="B11378" s="1172" t="s">
        <v>12093</v>
      </c>
      <c r="C11378" s="1207">
        <v>2401287515.7210011</v>
      </c>
      <c r="D11378" s="1208">
        <v>22420160.243781883</v>
      </c>
      <c r="E11378" s="1207">
        <v>324757968.05594397</v>
      </c>
      <c r="F11378" s="1211">
        <v>2748465644.0207272</v>
      </c>
    </row>
    <row r="11379" spans="2:6" ht="13.15" customHeight="1" x14ac:dyDescent="0.3">
      <c r="B11379" s="1173" t="s">
        <v>12094</v>
      </c>
      <c r="C11379" s="1206">
        <v>3562003953.3419709</v>
      </c>
      <c r="D11379" s="1206">
        <v>33050945.076369528</v>
      </c>
      <c r="E11379" s="1206">
        <v>741315291.77245903</v>
      </c>
      <c r="F11379" s="1210">
        <v>4336370190.1907997</v>
      </c>
    </row>
    <row r="11380" spans="2:6" ht="13.15" customHeight="1" x14ac:dyDescent="0.3">
      <c r="B11380" s="1172" t="s">
        <v>12095</v>
      </c>
      <c r="C11380" s="1207">
        <v>6338241625.1309786</v>
      </c>
      <c r="D11380" s="1208">
        <v>81211328.647560939</v>
      </c>
      <c r="E11380" s="1207">
        <v>822728525.11547208</v>
      </c>
      <c r="F11380" s="1211">
        <v>7242181478.8940115</v>
      </c>
    </row>
    <row r="11381" spans="2:6" ht="13.15" customHeight="1" x14ac:dyDescent="0.3">
      <c r="B11381" s="1173" t="s">
        <v>12096</v>
      </c>
      <c r="C11381" s="1206">
        <v>5261761436.2829342</v>
      </c>
      <c r="D11381" s="1206">
        <v>70758036.199075952</v>
      </c>
      <c r="E11381" s="1206">
        <v>1215402550.9057958</v>
      </c>
      <c r="F11381" s="1210">
        <v>6547922023.3878059</v>
      </c>
    </row>
    <row r="11382" spans="2:6" ht="13.15" customHeight="1" x14ac:dyDescent="0.3">
      <c r="B11382" s="1172" t="s">
        <v>12097</v>
      </c>
      <c r="C11382" s="1207">
        <v>4320782995.9521694</v>
      </c>
      <c r="D11382" s="1208">
        <v>51378310.785175025</v>
      </c>
      <c r="E11382" s="1207">
        <v>475728038.15881914</v>
      </c>
      <c r="F11382" s="1211">
        <v>4847889344.8961639</v>
      </c>
    </row>
    <row r="11383" spans="2:6" ht="13.15" customHeight="1" x14ac:dyDescent="0.3">
      <c r="B11383" s="1173" t="s">
        <v>12098</v>
      </c>
      <c r="C11383" s="1206">
        <v>4248534248.5364032</v>
      </c>
      <c r="D11383" s="1206">
        <v>43011598.709134214</v>
      </c>
      <c r="E11383" s="1206">
        <v>469486602.28673571</v>
      </c>
      <c r="F11383" s="1210">
        <v>4761032449.5322733</v>
      </c>
    </row>
    <row r="11384" spans="2:6" ht="13.15" customHeight="1" x14ac:dyDescent="0.3">
      <c r="B11384" s="1172" t="s">
        <v>12099</v>
      </c>
      <c r="C11384" s="1207">
        <v>3569344000.6169181</v>
      </c>
      <c r="D11384" s="1208">
        <v>59526073.840026796</v>
      </c>
      <c r="E11384" s="1207">
        <v>950857318.5955987</v>
      </c>
      <c r="F11384" s="1211">
        <v>4579727393.0525436</v>
      </c>
    </row>
    <row r="11385" spans="2:6" ht="13.15" customHeight="1" x14ac:dyDescent="0.3">
      <c r="B11385" s="1173" t="s">
        <v>12100</v>
      </c>
      <c r="C11385" s="1206">
        <v>4535757206.0262785</v>
      </c>
      <c r="D11385" s="1206">
        <v>66796703.953189693</v>
      </c>
      <c r="E11385" s="1206">
        <v>1223316216.8648541</v>
      </c>
      <c r="F11385" s="1210">
        <v>5825870126.8443222</v>
      </c>
    </row>
    <row r="11386" spans="2:6" ht="13.15" customHeight="1" x14ac:dyDescent="0.3">
      <c r="B11386" s="1172" t="s">
        <v>12101</v>
      </c>
      <c r="C11386" s="1207">
        <v>2587112083.2827048</v>
      </c>
      <c r="D11386" s="1208">
        <v>38284317.80180914</v>
      </c>
      <c r="E11386" s="1207">
        <v>391973993.5727669</v>
      </c>
      <c r="F11386" s="1211">
        <v>3017370394.6572809</v>
      </c>
    </row>
    <row r="11387" spans="2:6" ht="13.15" customHeight="1" x14ac:dyDescent="0.3">
      <c r="B11387" s="1173" t="s">
        <v>12102</v>
      </c>
      <c r="C11387" s="1206">
        <v>3873343916.4325924</v>
      </c>
      <c r="D11387" s="1206">
        <v>78233120.989843935</v>
      </c>
      <c r="E11387" s="1206">
        <v>1330479110.6187358</v>
      </c>
      <c r="F11387" s="1210">
        <v>5282056148.041172</v>
      </c>
    </row>
    <row r="11388" spans="2:6" ht="13.15" customHeight="1" x14ac:dyDescent="0.3">
      <c r="B11388" s="1172" t="s">
        <v>12103</v>
      </c>
      <c r="C11388" s="1207">
        <v>4021885899.243948</v>
      </c>
      <c r="D11388" s="1208">
        <v>96764871.015363619</v>
      </c>
      <c r="E11388" s="1207">
        <v>928026725.0594027</v>
      </c>
      <c r="F11388" s="1211">
        <v>5046677495.3187141</v>
      </c>
    </row>
    <row r="11389" spans="2:6" ht="13.15" customHeight="1" x14ac:dyDescent="0.3">
      <c r="B11389" s="1173" t="s">
        <v>12104</v>
      </c>
      <c r="C11389" s="1206">
        <v>1489700395.8920522</v>
      </c>
      <c r="D11389" s="1206">
        <v>66334376.609392107</v>
      </c>
      <c r="E11389" s="1206">
        <v>1220756585.5785973</v>
      </c>
      <c r="F11389" s="1210">
        <v>2776791358.0800419</v>
      </c>
    </row>
    <row r="11390" spans="2:6" ht="13.15" customHeight="1" x14ac:dyDescent="0.3">
      <c r="B11390" s="1172" t="s">
        <v>12105</v>
      </c>
      <c r="C11390" s="1207">
        <v>3722090770.8202763</v>
      </c>
      <c r="D11390" s="1208">
        <v>61035962.276141196</v>
      </c>
      <c r="E11390" s="1207">
        <v>348433016.97338867</v>
      </c>
      <c r="F11390" s="1211">
        <v>4131559750.0698061</v>
      </c>
    </row>
    <row r="11391" spans="2:6" ht="13.15" customHeight="1" x14ac:dyDescent="0.3">
      <c r="B11391" s="1173" t="s">
        <v>12106</v>
      </c>
      <c r="C11391" s="1206">
        <v>4673915091.2260313</v>
      </c>
      <c r="D11391" s="1206">
        <v>81392296.859688431</v>
      </c>
      <c r="E11391" s="1206">
        <v>748229492.00040317</v>
      </c>
      <c r="F11391" s="1210">
        <v>5503536880.0861235</v>
      </c>
    </row>
    <row r="11392" spans="2:6" ht="13.15" customHeight="1" x14ac:dyDescent="0.3">
      <c r="B11392" s="1172" t="s">
        <v>12107</v>
      </c>
      <c r="C11392" s="1207">
        <v>2446640097.1990547</v>
      </c>
      <c r="D11392" s="1208">
        <v>37310565.284345217</v>
      </c>
      <c r="E11392" s="1207">
        <v>283939319.93977487</v>
      </c>
      <c r="F11392" s="1211">
        <v>2767889982.4231749</v>
      </c>
    </row>
    <row r="11393" spans="2:6" ht="13.15" customHeight="1" x14ac:dyDescent="0.3">
      <c r="B11393" s="1173" t="s">
        <v>12108</v>
      </c>
      <c r="C11393" s="1206">
        <v>190695539.64880556</v>
      </c>
      <c r="D11393" s="1206">
        <v>2715845.9666666491</v>
      </c>
      <c r="E11393" s="1206">
        <v>21556945.229483068</v>
      </c>
      <c r="F11393" s="1210">
        <v>214968330.84495527</v>
      </c>
    </row>
    <row r="11394" spans="2:6" ht="13.15" customHeight="1" x14ac:dyDescent="0.3">
      <c r="B11394" s="1172" t="s">
        <v>12109</v>
      </c>
      <c r="C11394" s="1207">
        <v>948609730.06413651</v>
      </c>
      <c r="D11394" s="1208">
        <v>14296981.284310127</v>
      </c>
      <c r="E11394" s="1207">
        <v>50652299.923529781</v>
      </c>
      <c r="F11394" s="1211">
        <v>1013559011.2719764</v>
      </c>
    </row>
    <row r="11395" spans="2:6" ht="13.15" customHeight="1" x14ac:dyDescent="0.3">
      <c r="B11395" s="1173" t="s">
        <v>12110</v>
      </c>
      <c r="C11395" s="1206">
        <v>742789790.68038678</v>
      </c>
      <c r="D11395" s="1206">
        <v>9468465.1267482676</v>
      </c>
      <c r="E11395" s="1206">
        <v>9112403.8003087081</v>
      </c>
      <c r="F11395" s="1210">
        <v>761370659.60744381</v>
      </c>
    </row>
    <row r="11396" spans="2:6" ht="13.15" customHeight="1" x14ac:dyDescent="0.3">
      <c r="B11396" s="1172" t="s">
        <v>12111</v>
      </c>
      <c r="C11396" s="1207">
        <v>0</v>
      </c>
      <c r="D11396" s="1208">
        <v>0</v>
      </c>
      <c r="E11396" s="1207">
        <v>61.739623579753264</v>
      </c>
      <c r="F11396" s="1211">
        <v>61.739623579753264</v>
      </c>
    </row>
    <row r="11397" spans="2:6" ht="13.15" customHeight="1" x14ac:dyDescent="0.3">
      <c r="B11397" s="1173" t="s">
        <v>12112</v>
      </c>
      <c r="C11397" s="1206">
        <v>1640952.58571571</v>
      </c>
      <c r="D11397" s="1206">
        <v>419111.6844318104</v>
      </c>
      <c r="E11397" s="1206">
        <v>176036213.04499593</v>
      </c>
      <c r="F11397" s="1210">
        <v>178096277.31514347</v>
      </c>
    </row>
    <row r="11398" spans="2:6" ht="13.15" customHeight="1" x14ac:dyDescent="0.3">
      <c r="B11398" s="1172" t="s">
        <v>12113</v>
      </c>
      <c r="C11398" s="1207">
        <v>13689214.793318348</v>
      </c>
      <c r="D11398" s="1208">
        <v>259434.67797686119</v>
      </c>
      <c r="E11398" s="1207">
        <v>2889723.0816503512</v>
      </c>
      <c r="F11398" s="1211">
        <v>16838372.552945562</v>
      </c>
    </row>
    <row r="11399" spans="2:6" ht="13.15" customHeight="1" x14ac:dyDescent="0.3">
      <c r="B11399" s="1173" t="s">
        <v>12114</v>
      </c>
      <c r="C11399" s="1206">
        <v>355141709.19934893</v>
      </c>
      <c r="D11399" s="1206">
        <v>8415978.7720484734</v>
      </c>
      <c r="E11399" s="1206">
        <v>800253967.65180171</v>
      </c>
      <c r="F11399" s="1210">
        <v>1163811655.623199</v>
      </c>
    </row>
    <row r="11400" spans="2:6" ht="13.15" customHeight="1" x14ac:dyDescent="0.3">
      <c r="B11400" s="1172" t="s">
        <v>12115</v>
      </c>
      <c r="C11400" s="1207">
        <v>106638.70606123892</v>
      </c>
      <c r="D11400" s="1208">
        <v>0</v>
      </c>
      <c r="E11400" s="1207">
        <v>0</v>
      </c>
      <c r="F11400" s="1211">
        <v>106638.70606123892</v>
      </c>
    </row>
    <row r="11401" spans="2:6" ht="13.15" customHeight="1" x14ac:dyDescent="0.3">
      <c r="B11401" s="1173" t="s">
        <v>12116</v>
      </c>
      <c r="C11401" s="1206">
        <v>4887096787.9413986</v>
      </c>
      <c r="D11401" s="1206">
        <v>43818201.893499136</v>
      </c>
      <c r="E11401" s="1206">
        <v>1096747290.6855283</v>
      </c>
      <c r="F11401" s="1210">
        <v>6027662280.5204258</v>
      </c>
    </row>
    <row r="11402" spans="2:6" ht="13.15" customHeight="1" x14ac:dyDescent="0.3">
      <c r="B11402" s="1172" t="s">
        <v>12117</v>
      </c>
      <c r="C11402" s="1207">
        <v>1654470.1681741767</v>
      </c>
      <c r="D11402" s="1208">
        <v>405461.6715419449</v>
      </c>
      <c r="E11402" s="1207">
        <v>464567021.16181225</v>
      </c>
      <c r="F11402" s="1211">
        <v>466626953.00152838</v>
      </c>
    </row>
    <row r="11403" spans="2:6" ht="13.15" customHeight="1" x14ac:dyDescent="0.3">
      <c r="B11403" s="1173" t="s">
        <v>12118</v>
      </c>
      <c r="C11403" s="1206">
        <v>7323252.7028021626</v>
      </c>
      <c r="D11403" s="1206">
        <v>101741.84865332537</v>
      </c>
      <c r="E11403" s="1206">
        <v>145396.81353031893</v>
      </c>
      <c r="F11403" s="1210">
        <v>7570391.3649858078</v>
      </c>
    </row>
    <row r="11404" spans="2:6" ht="13.15" customHeight="1" x14ac:dyDescent="0.3">
      <c r="B11404" s="1172" t="s">
        <v>12119</v>
      </c>
      <c r="C11404" s="1207">
        <v>2434939.8786044475</v>
      </c>
      <c r="D11404" s="1208">
        <v>156173.03407394254</v>
      </c>
      <c r="E11404" s="1207">
        <v>10742.69450287707</v>
      </c>
      <c r="F11404" s="1211">
        <v>2601855.6071812669</v>
      </c>
    </row>
    <row r="11405" spans="2:6" ht="13.15" customHeight="1" x14ac:dyDescent="0.3">
      <c r="B11405" s="1173" t="s">
        <v>12120</v>
      </c>
      <c r="C11405" s="1206">
        <v>590354744.12099469</v>
      </c>
      <c r="D11405" s="1206">
        <v>28536125.916066285</v>
      </c>
      <c r="E11405" s="1206">
        <v>356848240.32680094</v>
      </c>
      <c r="F11405" s="1210">
        <v>975739110.36386192</v>
      </c>
    </row>
    <row r="11406" spans="2:6" ht="13.15" customHeight="1" x14ac:dyDescent="0.3">
      <c r="B11406" s="1172" t="s">
        <v>12121</v>
      </c>
      <c r="C11406" s="1207">
        <v>53496993.179896876</v>
      </c>
      <c r="D11406" s="1208">
        <v>2940677.1583587877</v>
      </c>
      <c r="E11406" s="1207">
        <v>122695228.74658968</v>
      </c>
      <c r="F11406" s="1211">
        <v>179132899.08484533</v>
      </c>
    </row>
    <row r="11407" spans="2:6" ht="13.15" customHeight="1" x14ac:dyDescent="0.3">
      <c r="B11407" s="1173" t="s">
        <v>12122</v>
      </c>
      <c r="C11407" s="1206">
        <v>30383565.670761932</v>
      </c>
      <c r="D11407" s="1206">
        <v>1655915.4296794953</v>
      </c>
      <c r="E11407" s="1206">
        <v>16542699.960829832</v>
      </c>
      <c r="F11407" s="1210">
        <v>48582181.061271258</v>
      </c>
    </row>
    <row r="11408" spans="2:6" ht="13.15" customHeight="1" x14ac:dyDescent="0.3">
      <c r="B11408" s="1172" t="s">
        <v>12123</v>
      </c>
      <c r="C11408" s="1207">
        <v>474480.79841588385</v>
      </c>
      <c r="D11408" s="1208">
        <v>2022523.8171091569</v>
      </c>
      <c r="E11408" s="1207">
        <v>559422.72925614438</v>
      </c>
      <c r="F11408" s="1211">
        <v>3056427.344781185</v>
      </c>
    </row>
    <row r="11409" spans="2:6" ht="13.15" customHeight="1" x14ac:dyDescent="0.3">
      <c r="B11409" s="1173" t="s">
        <v>12124</v>
      </c>
      <c r="C11409" s="1206">
        <v>215994719.27910361</v>
      </c>
      <c r="D11409" s="1206">
        <v>4509035.4950478282</v>
      </c>
      <c r="E11409" s="1206">
        <v>18519858.538487758</v>
      </c>
      <c r="F11409" s="1210">
        <v>239023613.31263921</v>
      </c>
    </row>
    <row r="11410" spans="2:6" ht="13.15" customHeight="1" x14ac:dyDescent="0.3">
      <c r="B11410" s="1172" t="s">
        <v>12125</v>
      </c>
      <c r="C11410" s="1207">
        <v>144178807.58448195</v>
      </c>
      <c r="D11410" s="1208">
        <v>8071154.1165296519</v>
      </c>
      <c r="E11410" s="1207">
        <v>89639499.681689605</v>
      </c>
      <c r="F11410" s="1211">
        <v>241889461.38270122</v>
      </c>
    </row>
    <row r="11411" spans="2:6" ht="13.15" customHeight="1" x14ac:dyDescent="0.3">
      <c r="B11411" s="1173" t="s">
        <v>12126</v>
      </c>
      <c r="C11411" s="1206">
        <v>60349178.615207024</v>
      </c>
      <c r="D11411" s="1206">
        <v>3416344.9271249976</v>
      </c>
      <c r="E11411" s="1206">
        <v>49348447.870196305</v>
      </c>
      <c r="F11411" s="1210">
        <v>113113971.41252834</v>
      </c>
    </row>
    <row r="11412" spans="2:6" ht="13.15" customHeight="1" x14ac:dyDescent="0.3">
      <c r="B11412" s="1172" t="s">
        <v>12127</v>
      </c>
      <c r="C11412" s="1207">
        <v>23442901.513905473</v>
      </c>
      <c r="D11412" s="1208">
        <v>1377004.8570226624</v>
      </c>
      <c r="E11412" s="1207">
        <v>4065862.9108446515</v>
      </c>
      <c r="F11412" s="1211">
        <v>28885769.281772785</v>
      </c>
    </row>
    <row r="11413" spans="2:6" ht="13.15" customHeight="1" x14ac:dyDescent="0.3">
      <c r="B11413" s="1173" t="s">
        <v>12128</v>
      </c>
      <c r="C11413" s="1206">
        <v>14001074.978521764</v>
      </c>
      <c r="D11413" s="1206">
        <v>1420234.5885666476</v>
      </c>
      <c r="E11413" s="1206">
        <v>8682813.7017621808</v>
      </c>
      <c r="F11413" s="1210">
        <v>24104123.268850595</v>
      </c>
    </row>
    <row r="11414" spans="2:6" ht="13.15" customHeight="1" x14ac:dyDescent="0.3">
      <c r="B11414" s="1172" t="s">
        <v>12129</v>
      </c>
      <c r="C11414" s="1207">
        <v>21083468.939336706</v>
      </c>
      <c r="D11414" s="1208">
        <v>551319.79896818544</v>
      </c>
      <c r="E11414" s="1207">
        <v>9041953.0921256058</v>
      </c>
      <c r="F11414" s="1211">
        <v>30676741.830430496</v>
      </c>
    </row>
    <row r="11415" spans="2:6" ht="13.15" customHeight="1" x14ac:dyDescent="0.3">
      <c r="B11415" s="1173" t="s">
        <v>12130</v>
      </c>
      <c r="C11415" s="1206">
        <v>33795321.558536805</v>
      </c>
      <c r="D11415" s="1206">
        <v>1802195.7224528459</v>
      </c>
      <c r="E11415" s="1206">
        <v>5327962.8816262167</v>
      </c>
      <c r="F11415" s="1210">
        <v>40925480.162615873</v>
      </c>
    </row>
    <row r="11416" spans="2:6" ht="13.15" customHeight="1" x14ac:dyDescent="0.3">
      <c r="B11416" s="1172" t="s">
        <v>12131</v>
      </c>
      <c r="C11416" s="1207">
        <v>29446756.244019087</v>
      </c>
      <c r="D11416" s="1208">
        <v>2535482.8582033459</v>
      </c>
      <c r="E11416" s="1207">
        <v>10562044.364282712</v>
      </c>
      <c r="F11416" s="1211">
        <v>42544283.466505148</v>
      </c>
    </row>
    <row r="11417" spans="2:6" ht="13.15" customHeight="1" x14ac:dyDescent="0.3">
      <c r="B11417" s="1173" t="s">
        <v>12132</v>
      </c>
      <c r="C11417" s="1206">
        <v>8050880.9545311518</v>
      </c>
      <c r="D11417" s="1206">
        <v>469884.10351081425</v>
      </c>
      <c r="E11417" s="1206">
        <v>11375624.844103986</v>
      </c>
      <c r="F11417" s="1210">
        <v>19896389.902145952</v>
      </c>
    </row>
    <row r="11418" spans="2:6" ht="13.15" customHeight="1" x14ac:dyDescent="0.3">
      <c r="B11418" s="1172" t="s">
        <v>12133</v>
      </c>
      <c r="C11418" s="1207">
        <v>6272158.2607286451</v>
      </c>
      <c r="D11418" s="1208">
        <v>534714.6286485556</v>
      </c>
      <c r="E11418" s="1207">
        <v>33464604.689686507</v>
      </c>
      <c r="F11418" s="1211">
        <v>40271477.579063706</v>
      </c>
    </row>
    <row r="11419" spans="2:6" ht="13.15" customHeight="1" x14ac:dyDescent="0.3">
      <c r="B11419" s="1173" t="s">
        <v>12134</v>
      </c>
      <c r="C11419" s="1206">
        <v>2164861.3119090181</v>
      </c>
      <c r="D11419" s="1206">
        <v>254326.47727683934</v>
      </c>
      <c r="E11419" s="1206">
        <v>52219435.36337889</v>
      </c>
      <c r="F11419" s="1210">
        <v>54638623.152564749</v>
      </c>
    </row>
    <row r="11420" spans="2:6" ht="13.15" customHeight="1" x14ac:dyDescent="0.3">
      <c r="B11420" s="1172" t="s">
        <v>12135</v>
      </c>
      <c r="C11420" s="1207">
        <v>63780323.358629413</v>
      </c>
      <c r="D11420" s="1208">
        <v>2178330.974548935</v>
      </c>
      <c r="E11420" s="1207">
        <v>18894981.797844473</v>
      </c>
      <c r="F11420" s="1211">
        <v>84853636.131022826</v>
      </c>
    </row>
    <row r="11421" spans="2:6" ht="13.15" customHeight="1" x14ac:dyDescent="0.3">
      <c r="B11421" s="1173" t="s">
        <v>12136</v>
      </c>
      <c r="C11421" s="1206">
        <v>19772809.605813224</v>
      </c>
      <c r="D11421" s="1206">
        <v>1136764.6301610346</v>
      </c>
      <c r="E11421" s="1206">
        <v>23008087.567891255</v>
      </c>
      <c r="F11421" s="1210">
        <v>43917661.803865515</v>
      </c>
    </row>
    <row r="11422" spans="2:6" ht="13.15" customHeight="1" x14ac:dyDescent="0.3">
      <c r="B11422" s="1172" t="s">
        <v>12137</v>
      </c>
      <c r="C11422" s="1207">
        <v>13609884.334647955</v>
      </c>
      <c r="D11422" s="1208">
        <v>692815.55114096403</v>
      </c>
      <c r="E11422" s="1207">
        <v>13535784.055610808</v>
      </c>
      <c r="F11422" s="1211">
        <v>27838483.941399727</v>
      </c>
    </row>
    <row r="11423" spans="2:6" ht="13.15" customHeight="1" x14ac:dyDescent="0.3">
      <c r="B11423" s="1173" t="s">
        <v>12138</v>
      </c>
      <c r="C11423" s="1206">
        <v>40349027.849865042</v>
      </c>
      <c r="D11423" s="1206">
        <v>1881028.0649363759</v>
      </c>
      <c r="E11423" s="1206">
        <v>16592023.698186411</v>
      </c>
      <c r="F11423" s="1210">
        <v>58822079.612987831</v>
      </c>
    </row>
    <row r="11424" spans="2:6" ht="13.15" customHeight="1" x14ac:dyDescent="0.3">
      <c r="B11424" s="1172" t="s">
        <v>12139</v>
      </c>
      <c r="C11424" s="1207">
        <v>10319103.982814513</v>
      </c>
      <c r="D11424" s="1208">
        <v>251174.30935175717</v>
      </c>
      <c r="E11424" s="1207">
        <v>38848670.303582467</v>
      </c>
      <c r="F11424" s="1211">
        <v>49418948.595748737</v>
      </c>
    </row>
    <row r="11425" spans="2:6" ht="13.15" customHeight="1" x14ac:dyDescent="0.3">
      <c r="B11425" s="1173" t="s">
        <v>12140</v>
      </c>
      <c r="C11425" s="1206">
        <v>48313205.118930265</v>
      </c>
      <c r="D11425" s="1206">
        <v>4287089.0998942694</v>
      </c>
      <c r="E11425" s="1206">
        <v>45112803.420406446</v>
      </c>
      <c r="F11425" s="1210">
        <v>97713097.639230981</v>
      </c>
    </row>
    <row r="11426" spans="2:6" ht="13.15" customHeight="1" x14ac:dyDescent="0.3">
      <c r="B11426" s="1172" t="s">
        <v>12141</v>
      </c>
      <c r="C11426" s="1207">
        <v>1938066.3173280733</v>
      </c>
      <c r="D11426" s="1208">
        <v>131603.01087218514</v>
      </c>
      <c r="E11426" s="1207">
        <v>703831.70880918729</v>
      </c>
      <c r="F11426" s="1211">
        <v>2773501.037009446</v>
      </c>
    </row>
    <row r="11427" spans="2:6" ht="13.15" customHeight="1" x14ac:dyDescent="0.3">
      <c r="B11427" s="1173" t="s">
        <v>12142</v>
      </c>
      <c r="C11427" s="1206">
        <v>12753088.072760278</v>
      </c>
      <c r="D11427" s="1206">
        <v>1087680.8724704678</v>
      </c>
      <c r="E11427" s="1206">
        <v>7859762.7798204897</v>
      </c>
      <c r="F11427" s="1210">
        <v>21700531.725051235</v>
      </c>
    </row>
    <row r="11428" spans="2:6" ht="13.15" customHeight="1" x14ac:dyDescent="0.3">
      <c r="B11428" s="1172" t="s">
        <v>12143</v>
      </c>
      <c r="C11428" s="1207">
        <v>43524430.856472179</v>
      </c>
      <c r="D11428" s="1208">
        <v>1811356.7104851154</v>
      </c>
      <c r="E11428" s="1207">
        <v>9539265.7600605171</v>
      </c>
      <c r="F11428" s="1211">
        <v>54875053.327017814</v>
      </c>
    </row>
    <row r="11429" spans="2:6" ht="13.15" customHeight="1" x14ac:dyDescent="0.3">
      <c r="B11429" s="1173" t="s">
        <v>12144</v>
      </c>
      <c r="C11429" s="1206">
        <v>19350077.936202995</v>
      </c>
      <c r="D11429" s="1206">
        <v>785917.08235678705</v>
      </c>
      <c r="E11429" s="1206">
        <v>8063318.3187629357</v>
      </c>
      <c r="F11429" s="1210">
        <v>28199313.337322719</v>
      </c>
    </row>
    <row r="11430" spans="2:6" ht="13.15" customHeight="1" x14ac:dyDescent="0.3">
      <c r="B11430" s="1172" t="s">
        <v>12145</v>
      </c>
      <c r="C11430" s="1207">
        <v>15247423.389439804</v>
      </c>
      <c r="D11430" s="1208">
        <v>759264.37677595741</v>
      </c>
      <c r="E11430" s="1207">
        <v>2318974.8990636142</v>
      </c>
      <c r="F11430" s="1211">
        <v>18325662.665279377</v>
      </c>
    </row>
    <row r="11431" spans="2:6" ht="13.15" customHeight="1" x14ac:dyDescent="0.3">
      <c r="B11431" s="1173" t="s">
        <v>12146</v>
      </c>
      <c r="C11431" s="1206">
        <v>20441452.043177996</v>
      </c>
      <c r="D11431" s="1206">
        <v>601304.17606591876</v>
      </c>
      <c r="E11431" s="1206">
        <v>1373953.5831438294</v>
      </c>
      <c r="F11431" s="1210">
        <v>22416709.802387744</v>
      </c>
    </row>
    <row r="11432" spans="2:6" ht="13.15" customHeight="1" x14ac:dyDescent="0.3">
      <c r="B11432" s="1172" t="s">
        <v>12147</v>
      </c>
      <c r="C11432" s="1207">
        <v>73416038.450488076</v>
      </c>
      <c r="D11432" s="1208">
        <v>7131498.4869339149</v>
      </c>
      <c r="E11432" s="1207">
        <v>47769997.964364335</v>
      </c>
      <c r="F11432" s="1211">
        <v>128317534.90178633</v>
      </c>
    </row>
    <row r="11433" spans="2:6" ht="13.15" customHeight="1" x14ac:dyDescent="0.3">
      <c r="B11433" s="1173" t="s">
        <v>12148</v>
      </c>
      <c r="C11433" s="1206">
        <v>43300776.310341172</v>
      </c>
      <c r="D11433" s="1206">
        <v>2502089.5792470071</v>
      </c>
      <c r="E11433" s="1206">
        <v>31105438.140267972</v>
      </c>
      <c r="F11433" s="1210">
        <v>76908304.029856145</v>
      </c>
    </row>
    <row r="11434" spans="2:6" ht="13.15" customHeight="1" x14ac:dyDescent="0.3">
      <c r="B11434" s="1172" t="s">
        <v>12149</v>
      </c>
      <c r="C11434" s="1207">
        <v>230351620.72112814</v>
      </c>
      <c r="D11434" s="1208">
        <v>10242688.228990128</v>
      </c>
      <c r="E11434" s="1207">
        <v>98564448.27039136</v>
      </c>
      <c r="F11434" s="1211">
        <v>339158757.22050965</v>
      </c>
    </row>
    <row r="11435" spans="2:6" ht="13.15" customHeight="1" x14ac:dyDescent="0.3">
      <c r="B11435" s="1173" t="s">
        <v>12150</v>
      </c>
      <c r="C11435" s="1206">
        <v>27297733.715596765</v>
      </c>
      <c r="D11435" s="1206">
        <v>2045771.055556637</v>
      </c>
      <c r="E11435" s="1206">
        <v>11768931.108008891</v>
      </c>
      <c r="F11435" s="1210">
        <v>41112435.879162297</v>
      </c>
    </row>
    <row r="11436" spans="2:6" ht="13.15" customHeight="1" x14ac:dyDescent="0.3">
      <c r="B11436" s="1172" t="s">
        <v>12151</v>
      </c>
      <c r="C11436" s="1207">
        <v>27904932.596332137</v>
      </c>
      <c r="D11436" s="1208">
        <v>2144993.9843055434</v>
      </c>
      <c r="E11436" s="1207">
        <v>23405429.559460886</v>
      </c>
      <c r="F11436" s="1211">
        <v>53455356.140098564</v>
      </c>
    </row>
    <row r="11437" spans="2:6" ht="13.15" customHeight="1" x14ac:dyDescent="0.3">
      <c r="B11437" s="1173" t="s">
        <v>12152</v>
      </c>
      <c r="C11437" s="1206">
        <v>187743381.56461859</v>
      </c>
      <c r="D11437" s="1206">
        <v>7493786.7156448252</v>
      </c>
      <c r="E11437" s="1206">
        <v>79667816.761943623</v>
      </c>
      <c r="F11437" s="1210">
        <v>274904985.04220706</v>
      </c>
    </row>
    <row r="11438" spans="2:6" ht="13.15" customHeight="1" x14ac:dyDescent="0.3">
      <c r="B11438" s="1172" t="s">
        <v>12153</v>
      </c>
      <c r="C11438" s="1207">
        <v>696598982.54867256</v>
      </c>
      <c r="D11438" s="1208">
        <v>22666127.847185951</v>
      </c>
      <c r="E11438" s="1207">
        <v>787054458.62755644</v>
      </c>
      <c r="F11438" s="1211">
        <v>1506319569.0234151</v>
      </c>
    </row>
    <row r="11439" spans="2:6" ht="13.15" customHeight="1" x14ac:dyDescent="0.3">
      <c r="B11439" s="1173" t="s">
        <v>12154</v>
      </c>
      <c r="C11439" s="1206">
        <v>252108101.4174121</v>
      </c>
      <c r="D11439" s="1206">
        <v>11048798.887116978</v>
      </c>
      <c r="E11439" s="1206">
        <v>192099567.75249797</v>
      </c>
      <c r="F11439" s="1210">
        <v>455256468.05702704</v>
      </c>
    </row>
    <row r="11440" spans="2:6" ht="13.15" customHeight="1" x14ac:dyDescent="0.3">
      <c r="B11440" s="1172" t="s">
        <v>12155</v>
      </c>
      <c r="C11440" s="1207">
        <v>114887844.89182757</v>
      </c>
      <c r="D11440" s="1208">
        <v>2526026.3544281009</v>
      </c>
      <c r="E11440" s="1207">
        <v>71334331.521788403</v>
      </c>
      <c r="F11440" s="1211">
        <v>188748202.76804405</v>
      </c>
    </row>
    <row r="11441" spans="2:6" ht="13.15" customHeight="1" x14ac:dyDescent="0.3">
      <c r="B11441" s="1173" t="s">
        <v>12156</v>
      </c>
      <c r="C11441" s="1206">
        <v>82089274.363056511</v>
      </c>
      <c r="D11441" s="1206">
        <v>3824353.6629278343</v>
      </c>
      <c r="E11441" s="1206">
        <v>18966084.350943539</v>
      </c>
      <c r="F11441" s="1210">
        <v>104879712.37692788</v>
      </c>
    </row>
    <row r="11442" spans="2:6" ht="13.15" customHeight="1" x14ac:dyDescent="0.3">
      <c r="B11442" s="1172" t="s">
        <v>12157</v>
      </c>
      <c r="C11442" s="1207">
        <v>47601142.568214022</v>
      </c>
      <c r="D11442" s="1208">
        <v>1355587.0017459884</v>
      </c>
      <c r="E11442" s="1207">
        <v>15599667.529117631</v>
      </c>
      <c r="F11442" s="1211">
        <v>64556397.099077642</v>
      </c>
    </row>
    <row r="11443" spans="2:6" ht="13.15" customHeight="1" x14ac:dyDescent="0.3">
      <c r="B11443" s="1173" t="s">
        <v>12158</v>
      </c>
      <c r="C11443" s="1206">
        <v>63587527.132050045</v>
      </c>
      <c r="D11443" s="1206">
        <v>6834406.6599949077</v>
      </c>
      <c r="E11443" s="1206">
        <v>55756158.400230274</v>
      </c>
      <c r="F11443" s="1210">
        <v>126178092.19227523</v>
      </c>
    </row>
    <row r="11444" spans="2:6" ht="13.15" customHeight="1" x14ac:dyDescent="0.3">
      <c r="B11444" s="1172" t="s">
        <v>12159</v>
      </c>
      <c r="C11444" s="1207">
        <v>38104153.373100854</v>
      </c>
      <c r="D11444" s="1208">
        <v>4312165.7215125579</v>
      </c>
      <c r="E11444" s="1207">
        <v>17193867.770725481</v>
      </c>
      <c r="F11444" s="1211">
        <v>59610186.865338892</v>
      </c>
    </row>
    <row r="11445" spans="2:6" ht="13.15" customHeight="1" x14ac:dyDescent="0.3">
      <c r="B11445" s="1173" t="s">
        <v>12160</v>
      </c>
      <c r="C11445" s="1206">
        <v>1973241388.0860312</v>
      </c>
      <c r="D11445" s="1206">
        <v>42658105.591821432</v>
      </c>
      <c r="E11445" s="1206">
        <v>779852051.16196632</v>
      </c>
      <c r="F11445" s="1210">
        <v>2795751544.839819</v>
      </c>
    </row>
    <row r="11446" spans="2:6" ht="13.15" customHeight="1" x14ac:dyDescent="0.3">
      <c r="B11446" s="1172" t="s">
        <v>12161</v>
      </c>
      <c r="C11446" s="1207">
        <v>572522322.03353775</v>
      </c>
      <c r="D11446" s="1208">
        <v>16150427.879902039</v>
      </c>
      <c r="E11446" s="1207">
        <v>186356501.57581058</v>
      </c>
      <c r="F11446" s="1211">
        <v>775029251.4892503</v>
      </c>
    </row>
    <row r="11447" spans="2:6" ht="13.15" customHeight="1" x14ac:dyDescent="0.3">
      <c r="B11447" s="1173" t="s">
        <v>12162</v>
      </c>
      <c r="C11447" s="1206">
        <v>64497574.476349868</v>
      </c>
      <c r="D11447" s="1206">
        <v>3909068.1759144226</v>
      </c>
      <c r="E11447" s="1206">
        <v>139583449.1207177</v>
      </c>
      <c r="F11447" s="1210">
        <v>207990091.772982</v>
      </c>
    </row>
    <row r="11448" spans="2:6" ht="13.15" customHeight="1" x14ac:dyDescent="0.3">
      <c r="B11448" s="1172" t="s">
        <v>12163</v>
      </c>
      <c r="C11448" s="1207">
        <v>1168792.9883280478</v>
      </c>
      <c r="D11448" s="1208">
        <v>53854.22611290127</v>
      </c>
      <c r="E11448" s="1207">
        <v>61.739623579753264</v>
      </c>
      <c r="F11448" s="1211">
        <v>1222708.9540645287</v>
      </c>
    </row>
    <row r="11449" spans="2:6" ht="13.15" customHeight="1" x14ac:dyDescent="0.3">
      <c r="B11449" s="1173" t="s">
        <v>12164</v>
      </c>
      <c r="C11449" s="1206">
        <v>130110281.23490474</v>
      </c>
      <c r="D11449" s="1206">
        <v>2788036.2410223274</v>
      </c>
      <c r="E11449" s="1206">
        <v>33878961.718611397</v>
      </c>
      <c r="F11449" s="1210">
        <v>166777279.19453847</v>
      </c>
    </row>
    <row r="11450" spans="2:6" ht="13.15" customHeight="1" x14ac:dyDescent="0.3">
      <c r="B11450" s="1172" t="s">
        <v>12165</v>
      </c>
      <c r="C11450" s="1207">
        <v>269542915.4228583</v>
      </c>
      <c r="D11450" s="1208">
        <v>6105889.9926667446</v>
      </c>
      <c r="E11450" s="1207">
        <v>50788007.279254206</v>
      </c>
      <c r="F11450" s="1211">
        <v>326436812.69477922</v>
      </c>
    </row>
    <row r="11451" spans="2:6" ht="13.15" customHeight="1" x14ac:dyDescent="0.3">
      <c r="B11451" s="1173" t="s">
        <v>12166</v>
      </c>
      <c r="C11451" s="1206">
        <v>168807979.36504561</v>
      </c>
      <c r="D11451" s="1206">
        <v>4013328.9444721667</v>
      </c>
      <c r="E11451" s="1206">
        <v>37087418.328997016</v>
      </c>
      <c r="F11451" s="1210">
        <v>209908726.63851479</v>
      </c>
    </row>
    <row r="11452" spans="2:6" ht="13.15" customHeight="1" x14ac:dyDescent="0.3">
      <c r="B11452" s="1172" t="s">
        <v>12167</v>
      </c>
      <c r="C11452" s="1207">
        <v>760034948.90770376</v>
      </c>
      <c r="D11452" s="1208">
        <v>20237860.914970119</v>
      </c>
      <c r="E11452" s="1207">
        <v>688547989.33537984</v>
      </c>
      <c r="F11452" s="1211">
        <v>1468820799.1580539</v>
      </c>
    </row>
    <row r="11453" spans="2:6" ht="13.15" customHeight="1" x14ac:dyDescent="0.3">
      <c r="B11453" s="1173" t="s">
        <v>12168</v>
      </c>
      <c r="C11453" s="1206">
        <v>126666711.23891957</v>
      </c>
      <c r="D11453" s="1206">
        <v>56879111.185830161</v>
      </c>
      <c r="E11453" s="1206">
        <v>3038367143.8717289</v>
      </c>
      <c r="F11453" s="1210">
        <v>3221912966.2964787</v>
      </c>
    </row>
    <row r="11454" spans="2:6" ht="13.15" customHeight="1" x14ac:dyDescent="0.3">
      <c r="B11454" s="1172" t="s">
        <v>12169</v>
      </c>
      <c r="C11454" s="1207">
        <v>845190.2567465672</v>
      </c>
      <c r="D11454" s="1208">
        <v>6155269.2661002958</v>
      </c>
      <c r="E11454" s="1207">
        <v>183577338.99732944</v>
      </c>
      <c r="F11454" s="1211">
        <v>190577798.52017629</v>
      </c>
    </row>
    <row r="11455" spans="2:6" ht="13.15" customHeight="1" x14ac:dyDescent="0.3">
      <c r="B11455" s="1173" t="s">
        <v>12170</v>
      </c>
      <c r="C11455" s="1206">
        <v>168007984.2577309</v>
      </c>
      <c r="D11455" s="1206">
        <v>5949731.0307710366</v>
      </c>
      <c r="E11455" s="1206">
        <v>61066718.642391853</v>
      </c>
      <c r="F11455" s="1210">
        <v>235024433.93089381</v>
      </c>
    </row>
    <row r="11456" spans="2:6" ht="13.15" customHeight="1" x14ac:dyDescent="0.3">
      <c r="B11456" s="1172" t="s">
        <v>12171</v>
      </c>
      <c r="C11456" s="1207">
        <v>32547334.652775314</v>
      </c>
      <c r="D11456" s="1208">
        <v>1269071.2499450683</v>
      </c>
      <c r="E11456" s="1207">
        <v>43256571.675431542</v>
      </c>
      <c r="F11456" s="1211">
        <v>77072977.578151926</v>
      </c>
    </row>
    <row r="11457" spans="2:6" ht="13.15" customHeight="1" x14ac:dyDescent="0.3">
      <c r="B11457" s="1173" t="s">
        <v>12172</v>
      </c>
      <c r="C11457" s="1206">
        <v>9508868.2827282213</v>
      </c>
      <c r="D11457" s="1206">
        <v>302959.92526382307</v>
      </c>
      <c r="E11457" s="1206">
        <v>2016292.6268675819</v>
      </c>
      <c r="F11457" s="1210">
        <v>11828120.834859626</v>
      </c>
    </row>
    <row r="11458" spans="2:6" ht="13.15" customHeight="1" x14ac:dyDescent="0.3">
      <c r="B11458" s="1172" t="s">
        <v>12173</v>
      </c>
      <c r="C11458" s="1207">
        <v>29764487.702411536</v>
      </c>
      <c r="D11458" s="1208">
        <v>989457.06837638549</v>
      </c>
      <c r="E11458" s="1207">
        <v>3126124.1003372264</v>
      </c>
      <c r="F11458" s="1211">
        <v>33880068.871125147</v>
      </c>
    </row>
    <row r="11459" spans="2:6" ht="13.15" customHeight="1" x14ac:dyDescent="0.3">
      <c r="B11459" s="1173" t="s">
        <v>12174</v>
      </c>
      <c r="C11459" s="1206">
        <v>29433375.202797577</v>
      </c>
      <c r="D11459" s="1206">
        <v>775785.1140261651</v>
      </c>
      <c r="E11459" s="1206">
        <v>3974215.4021589155</v>
      </c>
      <c r="F11459" s="1210">
        <v>34183375.718982659</v>
      </c>
    </row>
    <row r="11460" spans="2:6" ht="13.15" customHeight="1" x14ac:dyDescent="0.3">
      <c r="B11460" s="1172" t="s">
        <v>12175</v>
      </c>
      <c r="C11460" s="1207">
        <v>11976714.599438632</v>
      </c>
      <c r="D11460" s="1208">
        <v>952658.32228669734</v>
      </c>
      <c r="E11460" s="1207">
        <v>4730860.3964221738</v>
      </c>
      <c r="F11460" s="1211">
        <v>17660233.318147503</v>
      </c>
    </row>
    <row r="11461" spans="2:6" ht="13.15" customHeight="1" x14ac:dyDescent="0.3">
      <c r="B11461" s="1173" t="s">
        <v>12176</v>
      </c>
      <c r="C11461" s="1206">
        <v>19906620.018028356</v>
      </c>
      <c r="D11461" s="1206">
        <v>1196515.0989552285</v>
      </c>
      <c r="E11461" s="1206">
        <v>4016409.4723572684</v>
      </c>
      <c r="F11461" s="1210">
        <v>25119544.589340854</v>
      </c>
    </row>
    <row r="11462" spans="2:6" ht="13.15" customHeight="1" x14ac:dyDescent="0.3">
      <c r="B11462" s="1172" t="s">
        <v>12177</v>
      </c>
      <c r="C11462" s="1207">
        <v>24335881.203586012</v>
      </c>
      <c r="D11462" s="1208">
        <v>2196821.8167523202</v>
      </c>
      <c r="E11462" s="1207">
        <v>7157659.7804715345</v>
      </c>
      <c r="F11462" s="1211">
        <v>33690362.800809868</v>
      </c>
    </row>
    <row r="11463" spans="2:6" ht="13.15" customHeight="1" x14ac:dyDescent="0.3">
      <c r="B11463" s="1173" t="s">
        <v>12178</v>
      </c>
      <c r="C11463" s="1206">
        <v>26426327.54135498</v>
      </c>
      <c r="D11463" s="1206">
        <v>804393.85238193418</v>
      </c>
      <c r="E11463" s="1206">
        <v>5587044.4716748167</v>
      </c>
      <c r="F11463" s="1210">
        <v>32817765.865411729</v>
      </c>
    </row>
    <row r="11464" spans="2:6" ht="13.15" customHeight="1" x14ac:dyDescent="0.3">
      <c r="B11464" s="1172" t="s">
        <v>12179</v>
      </c>
      <c r="C11464" s="1207">
        <v>54047527.447296254</v>
      </c>
      <c r="D11464" s="1208">
        <v>1970386.3967411648</v>
      </c>
      <c r="E11464" s="1207">
        <v>22123159.31733299</v>
      </c>
      <c r="F11464" s="1211">
        <v>78141073.161370412</v>
      </c>
    </row>
    <row r="11465" spans="2:6" ht="13.15" customHeight="1" x14ac:dyDescent="0.3">
      <c r="B11465" s="1173" t="s">
        <v>12180</v>
      </c>
      <c r="C11465" s="1206">
        <v>96514719.50603193</v>
      </c>
      <c r="D11465" s="1206">
        <v>3401878.7278973907</v>
      </c>
      <c r="E11465" s="1206">
        <v>33548868.500852223</v>
      </c>
      <c r="F11465" s="1210">
        <v>133465466.73478155</v>
      </c>
    </row>
    <row r="11466" spans="2:6" ht="13.15" customHeight="1" x14ac:dyDescent="0.3">
      <c r="B11466" s="1172" t="s">
        <v>12181</v>
      </c>
      <c r="C11466" s="1207">
        <v>700456.54557510337</v>
      </c>
      <c r="D11466" s="1208">
        <v>0</v>
      </c>
      <c r="E11466" s="1207">
        <v>0</v>
      </c>
      <c r="F11466" s="1211">
        <v>700456.54557510337</v>
      </c>
    </row>
    <row r="11467" spans="2:6" ht="13.15" customHeight="1" x14ac:dyDescent="0.3">
      <c r="B11467" s="1173" t="s">
        <v>12182</v>
      </c>
      <c r="C11467" s="1206">
        <v>7172238.0947308037</v>
      </c>
      <c r="D11467" s="1206">
        <v>433057.21306465199</v>
      </c>
      <c r="E11467" s="1206">
        <v>1173793.7234982692</v>
      </c>
      <c r="F11467" s="1210">
        <v>8779089.0312937256</v>
      </c>
    </row>
    <row r="11468" spans="2:6" ht="13.15" customHeight="1" x14ac:dyDescent="0.3">
      <c r="B11468" s="1172" t="s">
        <v>12183</v>
      </c>
      <c r="C11468" s="1207">
        <v>9901287.7977346238</v>
      </c>
      <c r="D11468" s="1208">
        <v>212926.12890366054</v>
      </c>
      <c r="E11468" s="1207">
        <v>1555097.6387268251</v>
      </c>
      <c r="F11468" s="1211">
        <v>11669311.56536511</v>
      </c>
    </row>
    <row r="11469" spans="2:6" ht="13.15" customHeight="1" x14ac:dyDescent="0.3">
      <c r="B11469" s="1173" t="s">
        <v>12184</v>
      </c>
      <c r="C11469" s="1206">
        <v>4768156.5356780086</v>
      </c>
      <c r="D11469" s="1206">
        <v>416634.98106210271</v>
      </c>
      <c r="E11469" s="1206">
        <v>1421060.9159351808</v>
      </c>
      <c r="F11469" s="1210">
        <v>6605852.4326752927</v>
      </c>
    </row>
    <row r="11470" spans="2:6" ht="13.15" customHeight="1" x14ac:dyDescent="0.3">
      <c r="B11470" s="1172" t="s">
        <v>12185</v>
      </c>
      <c r="C11470" s="1207">
        <v>102738815.25135271</v>
      </c>
      <c r="D11470" s="1208">
        <v>3180157.4875956215</v>
      </c>
      <c r="E11470" s="1207">
        <v>55936948.118437961</v>
      </c>
      <c r="F11470" s="1211">
        <v>161855920.85738629</v>
      </c>
    </row>
    <row r="11471" spans="2:6" ht="13.15" customHeight="1" x14ac:dyDescent="0.3">
      <c r="B11471" s="1173" t="s">
        <v>12186</v>
      </c>
      <c r="C11471" s="1206">
        <v>56780809.92864567</v>
      </c>
      <c r="D11471" s="1206">
        <v>2343847.9349722289</v>
      </c>
      <c r="E11471" s="1206">
        <v>12255696.292347148</v>
      </c>
      <c r="F11471" s="1210">
        <v>71380354.155965045</v>
      </c>
    </row>
    <row r="11472" spans="2:6" ht="13.15" customHeight="1" x14ac:dyDescent="0.3">
      <c r="B11472" s="1172" t="s">
        <v>12187</v>
      </c>
      <c r="C11472" s="1207">
        <v>35420025.737054959</v>
      </c>
      <c r="D11472" s="1208">
        <v>875880.51782576495</v>
      </c>
      <c r="E11472" s="1207">
        <v>33493560.573145404</v>
      </c>
      <c r="F11472" s="1211">
        <v>69789466.828026131</v>
      </c>
    </row>
    <row r="11473" spans="2:6" ht="13.15" customHeight="1" x14ac:dyDescent="0.3">
      <c r="B11473" s="1173" t="s">
        <v>12188</v>
      </c>
      <c r="C11473" s="1206">
        <v>18836682.885255154</v>
      </c>
      <c r="D11473" s="1206">
        <v>523555.3913066347</v>
      </c>
      <c r="E11473" s="1206">
        <v>7022635.2237026151</v>
      </c>
      <c r="F11473" s="1210">
        <v>26382873.500264406</v>
      </c>
    </row>
    <row r="11474" spans="2:6" ht="13.15" customHeight="1" x14ac:dyDescent="0.3">
      <c r="B11474" s="1172" t="s">
        <v>12189</v>
      </c>
      <c r="C11474" s="1207">
        <v>22554018.061333556</v>
      </c>
      <c r="D11474" s="1208">
        <v>324504.4301446309</v>
      </c>
      <c r="E11474" s="1207">
        <v>5466745.2503437679</v>
      </c>
      <c r="F11474" s="1211">
        <v>28345267.741821952</v>
      </c>
    </row>
    <row r="11475" spans="2:6" ht="13.15" customHeight="1" x14ac:dyDescent="0.3">
      <c r="B11475" s="1173" t="s">
        <v>12190</v>
      </c>
      <c r="C11475" s="1206">
        <v>31227663.597612869</v>
      </c>
      <c r="D11475" s="1206">
        <v>837336.82163469191</v>
      </c>
      <c r="E11475" s="1206">
        <v>11485753.0611891</v>
      </c>
      <c r="F11475" s="1210">
        <v>43550753.48043666</v>
      </c>
    </row>
    <row r="11476" spans="2:6" ht="13.15" customHeight="1" x14ac:dyDescent="0.3">
      <c r="B11476" s="1172" t="s">
        <v>12191</v>
      </c>
      <c r="C11476" s="1207">
        <v>131178716.41407156</v>
      </c>
      <c r="D11476" s="1208">
        <v>3480302.9772120472</v>
      </c>
      <c r="E11476" s="1207">
        <v>69584776.67947416</v>
      </c>
      <c r="F11476" s="1211">
        <v>204243796.07075775</v>
      </c>
    </row>
    <row r="11477" spans="2:6" ht="13.15" customHeight="1" x14ac:dyDescent="0.3">
      <c r="B11477" s="1173" t="s">
        <v>12192</v>
      </c>
      <c r="C11477" s="1206">
        <v>5262299.2722152984</v>
      </c>
      <c r="D11477" s="1206">
        <v>98645.969441190988</v>
      </c>
      <c r="E11477" s="1206">
        <v>0</v>
      </c>
      <c r="F11477" s="1210">
        <v>5360945.2416564897</v>
      </c>
    </row>
    <row r="11478" spans="2:6" ht="13.15" customHeight="1" x14ac:dyDescent="0.3">
      <c r="B11478" s="1172" t="s">
        <v>12193</v>
      </c>
      <c r="C11478" s="1207">
        <v>26784338.664648928</v>
      </c>
      <c r="D11478" s="1208">
        <v>1098417.9444652791</v>
      </c>
      <c r="E11478" s="1207">
        <v>4040143.2971628224</v>
      </c>
      <c r="F11478" s="1211">
        <v>31922899.906277031</v>
      </c>
    </row>
    <row r="11479" spans="2:6" ht="13.15" customHeight="1" x14ac:dyDescent="0.3">
      <c r="B11479" s="1173" t="s">
        <v>12194</v>
      </c>
      <c r="C11479" s="1206">
        <v>3621346.6864995891</v>
      </c>
      <c r="D11479" s="1206">
        <v>186948.88787820566</v>
      </c>
      <c r="E11479" s="1206">
        <v>38340.306243026775</v>
      </c>
      <c r="F11479" s="1210">
        <v>3846635.8806208214</v>
      </c>
    </row>
    <row r="11480" spans="2:6" ht="13.15" customHeight="1" x14ac:dyDescent="0.3">
      <c r="B11480" s="1172" t="s">
        <v>12195</v>
      </c>
      <c r="C11480" s="1207">
        <v>281800358.80547458</v>
      </c>
      <c r="D11480" s="1208">
        <v>7055747.9514842844</v>
      </c>
      <c r="E11480" s="1207">
        <v>103308639.85109369</v>
      </c>
      <c r="F11480" s="1211">
        <v>392164746.60805255</v>
      </c>
    </row>
    <row r="11481" spans="2:6" ht="13.15" customHeight="1" x14ac:dyDescent="0.3">
      <c r="B11481" s="1173" t="s">
        <v>12196</v>
      </c>
      <c r="C11481" s="1206">
        <v>26909683.52017289</v>
      </c>
      <c r="D11481" s="1206">
        <v>912665.19173721608</v>
      </c>
      <c r="E11481" s="1206">
        <v>2421921.9537865613</v>
      </c>
      <c r="F11481" s="1210">
        <v>30244270.665696666</v>
      </c>
    </row>
    <row r="11482" spans="2:6" ht="13.15" customHeight="1" x14ac:dyDescent="0.3">
      <c r="B11482" s="1172" t="s">
        <v>12197</v>
      </c>
      <c r="C11482" s="1207">
        <v>48397724.144604929</v>
      </c>
      <c r="D11482" s="1208">
        <v>1841175.6561692653</v>
      </c>
      <c r="E11482" s="1207">
        <v>7214954.1511535468</v>
      </c>
      <c r="F11482" s="1211">
        <v>57453853.951927744</v>
      </c>
    </row>
    <row r="11483" spans="2:6" ht="13.15" customHeight="1" x14ac:dyDescent="0.3">
      <c r="B11483" s="1173" t="s">
        <v>12198</v>
      </c>
      <c r="C11483" s="1206">
        <v>41025862.761447057</v>
      </c>
      <c r="D11483" s="1206">
        <v>468702.04053890833</v>
      </c>
      <c r="E11483" s="1206">
        <v>3362107.8215476265</v>
      </c>
      <c r="F11483" s="1210">
        <v>44856672.623533592</v>
      </c>
    </row>
    <row r="11484" spans="2:6" ht="13.15" customHeight="1" x14ac:dyDescent="0.3">
      <c r="B11484" s="1172" t="s">
        <v>12199</v>
      </c>
      <c r="C11484" s="1207">
        <v>106008841.33516918</v>
      </c>
      <c r="D11484" s="1208">
        <v>3185223.4717609328</v>
      </c>
      <c r="E11484" s="1207">
        <v>19211968.888895445</v>
      </c>
      <c r="F11484" s="1211">
        <v>128406033.69582555</v>
      </c>
    </row>
    <row r="11485" spans="2:6" ht="13.15" customHeight="1" x14ac:dyDescent="0.3">
      <c r="B11485" s="1173" t="s">
        <v>12200</v>
      </c>
      <c r="C11485" s="1206">
        <v>26753070.721386403</v>
      </c>
      <c r="D11485" s="1206">
        <v>1149809.5393867099</v>
      </c>
      <c r="E11485" s="1206">
        <v>4464145.2225576397</v>
      </c>
      <c r="F11485" s="1210">
        <v>32367025.483330749</v>
      </c>
    </row>
    <row r="11486" spans="2:6" ht="13.15" customHeight="1" x14ac:dyDescent="0.3">
      <c r="B11486" s="1172" t="s">
        <v>12201</v>
      </c>
      <c r="C11486" s="1207">
        <v>23237816.57600024</v>
      </c>
      <c r="D11486" s="1208">
        <v>1546307.2333917017</v>
      </c>
      <c r="E11486" s="1207">
        <v>11164288.126448486</v>
      </c>
      <c r="F11486" s="1211">
        <v>35948411.935840428</v>
      </c>
    </row>
    <row r="11487" spans="2:6" ht="13.15" customHeight="1" x14ac:dyDescent="0.3">
      <c r="B11487" s="1173" t="s">
        <v>12202</v>
      </c>
      <c r="C11487" s="1206">
        <v>22252671.551375609</v>
      </c>
      <c r="D11487" s="1206">
        <v>617684.19153375714</v>
      </c>
      <c r="E11487" s="1206">
        <v>2231208.2565487041</v>
      </c>
      <c r="F11487" s="1210">
        <v>25101563.999458067</v>
      </c>
    </row>
    <row r="11488" spans="2:6" ht="13.15" customHeight="1" x14ac:dyDescent="0.3">
      <c r="B11488" s="1172" t="s">
        <v>12203</v>
      </c>
      <c r="C11488" s="1207">
        <v>33730327.929746598</v>
      </c>
      <c r="D11488" s="1208">
        <v>1764003.8307176968</v>
      </c>
      <c r="E11488" s="1207">
        <v>18921033.740369085</v>
      </c>
      <c r="F11488" s="1211">
        <v>54415365.500833377</v>
      </c>
    </row>
    <row r="11489" spans="2:6" ht="13.15" customHeight="1" x14ac:dyDescent="0.3">
      <c r="B11489" s="1173" t="s">
        <v>12204</v>
      </c>
      <c r="C11489" s="1206">
        <v>183557300.32207641</v>
      </c>
      <c r="D11489" s="1206">
        <v>13462304.104362223</v>
      </c>
      <c r="E11489" s="1206">
        <v>185845731.82570773</v>
      </c>
      <c r="F11489" s="1210">
        <v>382865336.25214636</v>
      </c>
    </row>
    <row r="11490" spans="2:6" ht="13.15" customHeight="1" x14ac:dyDescent="0.3">
      <c r="B11490" s="1172" t="s">
        <v>12205</v>
      </c>
      <c r="C11490" s="1207">
        <v>204981166.56513998</v>
      </c>
      <c r="D11490" s="1208">
        <v>10073695.440542299</v>
      </c>
      <c r="E11490" s="1207">
        <v>91289313.30929409</v>
      </c>
      <c r="F11490" s="1211">
        <v>306344175.31497639</v>
      </c>
    </row>
    <row r="11491" spans="2:6" ht="13.15" customHeight="1" x14ac:dyDescent="0.3">
      <c r="B11491" s="1173" t="s">
        <v>12206</v>
      </c>
      <c r="C11491" s="1206">
        <v>341290283.41652888</v>
      </c>
      <c r="D11491" s="1206">
        <v>24493906.789673612</v>
      </c>
      <c r="E11491" s="1206">
        <v>588440183.25590146</v>
      </c>
      <c r="F11491" s="1210">
        <v>954224373.46210396</v>
      </c>
    </row>
    <row r="11492" spans="2:6" ht="13.15" customHeight="1" x14ac:dyDescent="0.3">
      <c r="B11492" s="1172" t="s">
        <v>12207</v>
      </c>
      <c r="C11492" s="1207">
        <v>19557347.533899482</v>
      </c>
      <c r="D11492" s="1208">
        <v>1780876.3724238297</v>
      </c>
      <c r="E11492" s="1207">
        <v>16418171.140069466</v>
      </c>
      <c r="F11492" s="1211">
        <v>37756395.046392784</v>
      </c>
    </row>
    <row r="11493" spans="2:6" ht="13.15" customHeight="1" x14ac:dyDescent="0.3">
      <c r="B11493" s="1173" t="s">
        <v>12208</v>
      </c>
      <c r="C11493" s="1206">
        <v>57598009.23181659</v>
      </c>
      <c r="D11493" s="1206">
        <v>2219745.3951003514</v>
      </c>
      <c r="E11493" s="1206">
        <v>10042196.733741188</v>
      </c>
      <c r="F11493" s="1210">
        <v>69859951.360658139</v>
      </c>
    </row>
    <row r="11494" spans="2:6" ht="13.15" customHeight="1" x14ac:dyDescent="0.3">
      <c r="B11494" s="1172" t="s">
        <v>12209</v>
      </c>
      <c r="C11494" s="1207">
        <v>58676958.086228773</v>
      </c>
      <c r="D11494" s="1208">
        <v>1934713.4249104336</v>
      </c>
      <c r="E11494" s="1207">
        <v>25591073.973807722</v>
      </c>
      <c r="F11494" s="1211">
        <v>86202745.484946936</v>
      </c>
    </row>
    <row r="11495" spans="2:6" ht="13.15" customHeight="1" x14ac:dyDescent="0.3">
      <c r="B11495" s="1173" t="s">
        <v>12210</v>
      </c>
      <c r="C11495" s="1206">
        <v>55855606.507043943</v>
      </c>
      <c r="D11495" s="1206">
        <v>2054552.0947765096</v>
      </c>
      <c r="E11495" s="1206">
        <v>13729120.907530105</v>
      </c>
      <c r="F11495" s="1210">
        <v>71639279.509350553</v>
      </c>
    </row>
    <row r="11496" spans="2:6" ht="13.15" customHeight="1" x14ac:dyDescent="0.3">
      <c r="B11496" s="1172" t="s">
        <v>12211</v>
      </c>
      <c r="C11496" s="1207">
        <v>110528629.36082745</v>
      </c>
      <c r="D11496" s="1208">
        <v>5259800.2761686547</v>
      </c>
      <c r="E11496" s="1207">
        <v>24873396.128124494</v>
      </c>
      <c r="F11496" s="1211">
        <v>140661825.7651206</v>
      </c>
    </row>
    <row r="11497" spans="2:6" ht="13.15" customHeight="1" x14ac:dyDescent="0.3">
      <c r="B11497" s="1173" t="s">
        <v>12212</v>
      </c>
      <c r="C11497" s="1206">
        <v>71724838.689573258</v>
      </c>
      <c r="D11497" s="1206">
        <v>3879305.5189432227</v>
      </c>
      <c r="E11497" s="1206">
        <v>138957854.25741261</v>
      </c>
      <c r="F11497" s="1210">
        <v>214561998.46592909</v>
      </c>
    </row>
    <row r="11498" spans="2:6" ht="13.15" customHeight="1" x14ac:dyDescent="0.3">
      <c r="B11498" s="1172" t="s">
        <v>12213</v>
      </c>
      <c r="C11498" s="1207">
        <v>99653802.543609321</v>
      </c>
      <c r="D11498" s="1208">
        <v>3421284.2616861784</v>
      </c>
      <c r="E11498" s="1207">
        <v>26410779.253850788</v>
      </c>
      <c r="F11498" s="1211">
        <v>129485866.05914629</v>
      </c>
    </row>
    <row r="11499" spans="2:6" ht="13.15" customHeight="1" x14ac:dyDescent="0.3">
      <c r="B11499" s="1173" t="s">
        <v>12214</v>
      </c>
      <c r="C11499" s="1206">
        <v>406056434.50596768</v>
      </c>
      <c r="D11499" s="1206">
        <v>19406096.67591726</v>
      </c>
      <c r="E11499" s="1206">
        <v>189861133.95597321</v>
      </c>
      <c r="F11499" s="1210">
        <v>615323665.13785815</v>
      </c>
    </row>
    <row r="11500" spans="2:6" ht="13.15" customHeight="1" x14ac:dyDescent="0.3">
      <c r="B11500" s="1172" t="s">
        <v>12215</v>
      </c>
      <c r="C11500" s="1207">
        <v>81024116.173576698</v>
      </c>
      <c r="D11500" s="1208">
        <v>2751659.660279749</v>
      </c>
      <c r="E11500" s="1207">
        <v>22786886.075055171</v>
      </c>
      <c r="F11500" s="1211">
        <v>106562661.90891162</v>
      </c>
    </row>
    <row r="11501" spans="2:6" ht="13.15" customHeight="1" x14ac:dyDescent="0.3">
      <c r="B11501" s="1173" t="s">
        <v>12216</v>
      </c>
      <c r="C11501" s="1206">
        <v>2531859715.960525</v>
      </c>
      <c r="D11501" s="1206">
        <v>51927336.819090605</v>
      </c>
      <c r="E11501" s="1206">
        <v>710644362.101156</v>
      </c>
      <c r="F11501" s="1210">
        <v>3294431414.8807716</v>
      </c>
    </row>
    <row r="11502" spans="2:6" ht="13.15" customHeight="1" x14ac:dyDescent="0.3">
      <c r="B11502" s="1172" t="s">
        <v>12217</v>
      </c>
      <c r="C11502" s="1207">
        <v>41547859.910323001</v>
      </c>
      <c r="D11502" s="1208">
        <v>2011857.1060055285</v>
      </c>
      <c r="E11502" s="1207">
        <v>10315271.088834435</v>
      </c>
      <c r="F11502" s="1211">
        <v>53874988.105162963</v>
      </c>
    </row>
    <row r="11503" spans="2:6" ht="13.15" customHeight="1" x14ac:dyDescent="0.3">
      <c r="B11503" s="1173" t="s">
        <v>12218</v>
      </c>
      <c r="C11503" s="1206">
        <v>21808093.283852704</v>
      </c>
      <c r="D11503" s="1206">
        <v>578563.53603496798</v>
      </c>
      <c r="E11503" s="1206">
        <v>2601028.6017914251</v>
      </c>
      <c r="F11503" s="1210">
        <v>24987685.421679098</v>
      </c>
    </row>
    <row r="11504" spans="2:6" ht="13.15" customHeight="1" x14ac:dyDescent="0.3">
      <c r="B11504" s="1172" t="s">
        <v>12219</v>
      </c>
      <c r="C11504" s="1207">
        <v>24719562.079427343</v>
      </c>
      <c r="D11504" s="1208">
        <v>1310260.5156446924</v>
      </c>
      <c r="E11504" s="1207">
        <v>4760001.4987518182</v>
      </c>
      <c r="F11504" s="1211">
        <v>30789824.093823854</v>
      </c>
    </row>
    <row r="11505" spans="2:6" ht="13.15" customHeight="1" x14ac:dyDescent="0.3">
      <c r="B11505" s="1173" t="s">
        <v>12220</v>
      </c>
      <c r="C11505" s="1206">
        <v>65543070.727708243</v>
      </c>
      <c r="D11505" s="1206">
        <v>3490294.2237603008</v>
      </c>
      <c r="E11505" s="1206">
        <v>14484918.30691665</v>
      </c>
      <c r="F11505" s="1210">
        <v>83518283.258385196</v>
      </c>
    </row>
    <row r="11506" spans="2:6" ht="13.15" customHeight="1" x14ac:dyDescent="0.3">
      <c r="B11506" s="1172" t="s">
        <v>12221</v>
      </c>
      <c r="C11506" s="1207">
        <v>6025018.621841521</v>
      </c>
      <c r="D11506" s="1208">
        <v>466520.85291217733</v>
      </c>
      <c r="E11506" s="1207">
        <v>1431494.9123201596</v>
      </c>
      <c r="F11506" s="1211">
        <v>7923034.3870738577</v>
      </c>
    </row>
    <row r="11507" spans="2:6" ht="13.15" customHeight="1" x14ac:dyDescent="0.3">
      <c r="B11507" s="1173" t="s">
        <v>12222</v>
      </c>
      <c r="C11507" s="1206">
        <v>12311377.171213401</v>
      </c>
      <c r="D11507" s="1206">
        <v>255325.60193166454</v>
      </c>
      <c r="E11507" s="1206">
        <v>5332731.7977282126</v>
      </c>
      <c r="F11507" s="1210">
        <v>17899434.570873279</v>
      </c>
    </row>
    <row r="11508" spans="2:6" ht="13.15" customHeight="1" x14ac:dyDescent="0.3">
      <c r="B11508" s="1172" t="s">
        <v>12223</v>
      </c>
      <c r="C11508" s="1207">
        <v>28438399.209112234</v>
      </c>
      <c r="D11508" s="1208">
        <v>572076.26186772296</v>
      </c>
      <c r="E11508" s="1207">
        <v>2057843.393536756</v>
      </c>
      <c r="F11508" s="1211">
        <v>31068318.864516716</v>
      </c>
    </row>
    <row r="11509" spans="2:6" ht="13.15" customHeight="1" x14ac:dyDescent="0.3">
      <c r="B11509" s="1173" t="s">
        <v>12224</v>
      </c>
      <c r="C11509" s="1206">
        <v>48408510.902324282</v>
      </c>
      <c r="D11509" s="1206">
        <v>1770308.1665678611</v>
      </c>
      <c r="E11509" s="1206">
        <v>6583851.7189213084</v>
      </c>
      <c r="F11509" s="1210">
        <v>56762670.787813455</v>
      </c>
    </row>
    <row r="11510" spans="2:6" ht="13.15" customHeight="1" x14ac:dyDescent="0.3">
      <c r="B11510" s="1172" t="s">
        <v>12225</v>
      </c>
      <c r="C11510" s="1207">
        <v>394194.55108680762</v>
      </c>
      <c r="D11510" s="1208">
        <v>0</v>
      </c>
      <c r="E11510" s="1207">
        <v>0</v>
      </c>
      <c r="F11510" s="1211">
        <v>394194.55108680762</v>
      </c>
    </row>
    <row r="11511" spans="2:6" ht="13.15" customHeight="1" x14ac:dyDescent="0.3">
      <c r="B11511" s="1173" t="s">
        <v>12226</v>
      </c>
      <c r="C11511" s="1206">
        <v>3431008.2021854175</v>
      </c>
      <c r="D11511" s="1206">
        <v>17730.944578587823</v>
      </c>
      <c r="E11511" s="1206">
        <v>1015169.3591407188</v>
      </c>
      <c r="F11511" s="1210">
        <v>4463908.5059047248</v>
      </c>
    </row>
    <row r="11512" spans="2:6" ht="13.15" customHeight="1" x14ac:dyDescent="0.3">
      <c r="B11512" s="1172" t="s">
        <v>12227</v>
      </c>
      <c r="C11512" s="1207">
        <v>7391932.9449901292</v>
      </c>
      <c r="D11512" s="1208">
        <v>87360.082495137467</v>
      </c>
      <c r="E11512" s="1207">
        <v>489039.55837522558</v>
      </c>
      <c r="F11512" s="1211">
        <v>7968332.5858604917</v>
      </c>
    </row>
    <row r="11513" spans="2:6" ht="13.15" customHeight="1" x14ac:dyDescent="0.3">
      <c r="B11513" s="1173" t="s">
        <v>12228</v>
      </c>
      <c r="C11513" s="1206">
        <v>16882641.243203439</v>
      </c>
      <c r="D11513" s="1206">
        <v>374066.64189525502</v>
      </c>
      <c r="E11513" s="1206">
        <v>1690554.3728608037</v>
      </c>
      <c r="F11513" s="1210">
        <v>18947262.257959496</v>
      </c>
    </row>
    <row r="11514" spans="2:6" ht="13.15" customHeight="1" x14ac:dyDescent="0.3">
      <c r="B11514" s="1172" t="s">
        <v>12229</v>
      </c>
      <c r="C11514" s="1207">
        <v>21646838.083009779</v>
      </c>
      <c r="D11514" s="1208">
        <v>523499.10259368701</v>
      </c>
      <c r="E11514" s="1207">
        <v>6622994.6402708711</v>
      </c>
      <c r="F11514" s="1211">
        <v>28793331.825874336</v>
      </c>
    </row>
    <row r="11515" spans="2:6" ht="13.15" customHeight="1" x14ac:dyDescent="0.3">
      <c r="B11515" s="1173" t="s">
        <v>12230</v>
      </c>
      <c r="C11515" s="1206">
        <v>25234595.625218634</v>
      </c>
      <c r="D11515" s="1206">
        <v>873614.89712961204</v>
      </c>
      <c r="E11515" s="1206">
        <v>10290945.501980707</v>
      </c>
      <c r="F11515" s="1210">
        <v>36399156.024328955</v>
      </c>
    </row>
    <row r="11516" spans="2:6" ht="13.15" customHeight="1" x14ac:dyDescent="0.3">
      <c r="B11516" s="1172" t="s">
        <v>12231</v>
      </c>
      <c r="C11516" s="1207">
        <v>26548258.865955096</v>
      </c>
      <c r="D11516" s="1208">
        <v>2472847.5928705726</v>
      </c>
      <c r="E11516" s="1207">
        <v>22358634.241666164</v>
      </c>
      <c r="F11516" s="1211">
        <v>51379740.700491831</v>
      </c>
    </row>
    <row r="11517" spans="2:6" ht="13.15" customHeight="1" x14ac:dyDescent="0.3">
      <c r="B11517" s="1173" t="s">
        <v>12232</v>
      </c>
      <c r="C11517" s="1206">
        <v>33027413.641906314</v>
      </c>
      <c r="D11517" s="1206">
        <v>2346971.9585408377</v>
      </c>
      <c r="E11517" s="1206">
        <v>9291504.6506349687</v>
      </c>
      <c r="F11517" s="1210">
        <v>44665890.251082115</v>
      </c>
    </row>
    <row r="11518" spans="2:6" ht="13.15" customHeight="1" x14ac:dyDescent="0.3">
      <c r="B11518" s="1172" t="s">
        <v>12233</v>
      </c>
      <c r="C11518" s="1207">
        <v>16350266.960318971</v>
      </c>
      <c r="D11518" s="1208">
        <v>795204.71999319002</v>
      </c>
      <c r="E11518" s="1207">
        <v>2212068.9732389795</v>
      </c>
      <c r="F11518" s="1211">
        <v>19357540.653551139</v>
      </c>
    </row>
    <row r="11519" spans="2:6" ht="13.15" customHeight="1" x14ac:dyDescent="0.3">
      <c r="B11519" s="1173" t="s">
        <v>12234</v>
      </c>
      <c r="C11519" s="1206">
        <v>7836920.8362239031</v>
      </c>
      <c r="D11519" s="1206">
        <v>364047.2509905292</v>
      </c>
      <c r="E11519" s="1206">
        <v>953568.48618928925</v>
      </c>
      <c r="F11519" s="1210">
        <v>9154536.5734037217</v>
      </c>
    </row>
    <row r="11520" spans="2:6" ht="13.15" customHeight="1" x14ac:dyDescent="0.3">
      <c r="B11520" s="1172" t="s">
        <v>12235</v>
      </c>
      <c r="C11520" s="1207">
        <v>8364789.2582888873</v>
      </c>
      <c r="D11520" s="1208">
        <v>313612.56418921275</v>
      </c>
      <c r="E11520" s="1207">
        <v>3456898.5863047559</v>
      </c>
      <c r="F11520" s="1211">
        <v>12135300.408782857</v>
      </c>
    </row>
    <row r="11521" spans="2:6" ht="13.15" customHeight="1" x14ac:dyDescent="0.3">
      <c r="B11521" s="1173" t="s">
        <v>12236</v>
      </c>
      <c r="C11521" s="1206">
        <v>3144408.1458185287</v>
      </c>
      <c r="D11521" s="1206">
        <v>229080.98951970719</v>
      </c>
      <c r="E11521" s="1206">
        <v>19756.679545521045</v>
      </c>
      <c r="F11521" s="1210">
        <v>3393245.8148837574</v>
      </c>
    </row>
    <row r="11522" spans="2:6" ht="13.15" customHeight="1" x14ac:dyDescent="0.3">
      <c r="B11522" s="1172" t="s">
        <v>12237</v>
      </c>
      <c r="C11522" s="1207">
        <v>10438714.106386399</v>
      </c>
      <c r="D11522" s="1208">
        <v>161675.2557645996</v>
      </c>
      <c r="E11522" s="1207">
        <v>555.65661221777941</v>
      </c>
      <c r="F11522" s="1211">
        <v>10600945.018763216</v>
      </c>
    </row>
    <row r="11523" spans="2:6" ht="13.15" customHeight="1" x14ac:dyDescent="0.3">
      <c r="B11523" s="1173" t="s">
        <v>12238</v>
      </c>
      <c r="C11523" s="1206">
        <v>93775702.292730495</v>
      </c>
      <c r="D11523" s="1206">
        <v>3506603.8783369535</v>
      </c>
      <c r="E11523" s="1206">
        <v>22576941.976100005</v>
      </c>
      <c r="F11523" s="1210">
        <v>119859248.14716744</v>
      </c>
    </row>
    <row r="11524" spans="2:6" ht="13.15" customHeight="1" x14ac:dyDescent="0.3">
      <c r="B11524" s="1172" t="s">
        <v>12239</v>
      </c>
      <c r="C11524" s="1207">
        <v>14868657.998128824</v>
      </c>
      <c r="D11524" s="1208">
        <v>569219.60968561715</v>
      </c>
      <c r="E11524" s="1207">
        <v>1828727.6504322919</v>
      </c>
      <c r="F11524" s="1211">
        <v>17266605.258246731</v>
      </c>
    </row>
    <row r="11525" spans="2:6" ht="13.15" customHeight="1" x14ac:dyDescent="0.3">
      <c r="B11525" s="1173" t="s">
        <v>12240</v>
      </c>
      <c r="C11525" s="1206">
        <v>65438616.681438267</v>
      </c>
      <c r="D11525" s="1206">
        <v>2341441.5924937068</v>
      </c>
      <c r="E11525" s="1206">
        <v>13288401.18794567</v>
      </c>
      <c r="F11525" s="1210">
        <v>81068459.461877644</v>
      </c>
    </row>
    <row r="11526" spans="2:6" ht="13.15" customHeight="1" x14ac:dyDescent="0.3">
      <c r="B11526" s="1172" t="s">
        <v>12241</v>
      </c>
      <c r="C11526" s="1207">
        <v>10826764.301810266</v>
      </c>
      <c r="D11526" s="1208">
        <v>269271.13056450628</v>
      </c>
      <c r="E11526" s="1207">
        <v>1091309.5863957186</v>
      </c>
      <c r="F11526" s="1211">
        <v>12187345.018770492</v>
      </c>
    </row>
    <row r="11527" spans="2:6" ht="13.15" customHeight="1" x14ac:dyDescent="0.3">
      <c r="B11527" s="1173" t="s">
        <v>12242</v>
      </c>
      <c r="C11527" s="1206">
        <v>24396232.430319767</v>
      </c>
      <c r="D11527" s="1206">
        <v>1304082.8293986607</v>
      </c>
      <c r="E11527" s="1206">
        <v>13371406.524526753</v>
      </c>
      <c r="F11527" s="1210">
        <v>39071721.784245178</v>
      </c>
    </row>
    <row r="11528" spans="2:6" ht="13.15" customHeight="1" x14ac:dyDescent="0.3">
      <c r="B11528" s="1172" t="s">
        <v>12243</v>
      </c>
      <c r="C11528" s="1207">
        <v>6826242.6002888344</v>
      </c>
      <c r="D11528" s="1208">
        <v>705170.92363302724</v>
      </c>
      <c r="E11528" s="1207">
        <v>205592.94652057835</v>
      </c>
      <c r="F11528" s="1211">
        <v>7737006.4704424394</v>
      </c>
    </row>
    <row r="11529" spans="2:6" ht="13.15" customHeight="1" x14ac:dyDescent="0.3">
      <c r="B11529" s="1173" t="s">
        <v>12244</v>
      </c>
      <c r="C11529" s="1206">
        <v>3564408.9906896818</v>
      </c>
      <c r="D11529" s="1206">
        <v>342798.26185269782</v>
      </c>
      <c r="E11529" s="1206">
        <v>2172246.9160300391</v>
      </c>
      <c r="F11529" s="1210">
        <v>6079454.1685724184</v>
      </c>
    </row>
    <row r="11530" spans="2:6" ht="13.15" customHeight="1" x14ac:dyDescent="0.3">
      <c r="B11530" s="1172" t="s">
        <v>12245</v>
      </c>
      <c r="C11530" s="1207">
        <v>13236580.59281514</v>
      </c>
      <c r="D11530" s="1208">
        <v>1230189.8214763077</v>
      </c>
      <c r="E11530" s="1207">
        <v>1524289.5665605282</v>
      </c>
      <c r="F11530" s="1211">
        <v>15991059.980851978</v>
      </c>
    </row>
    <row r="11531" spans="2:6" ht="13.15" customHeight="1" x14ac:dyDescent="0.3">
      <c r="B11531" s="1173" t="s">
        <v>12246</v>
      </c>
      <c r="C11531" s="1206">
        <v>11422630.259878447</v>
      </c>
      <c r="D11531" s="1206">
        <v>814089.58318720968</v>
      </c>
      <c r="E11531" s="1206">
        <v>2410994.0404129447</v>
      </c>
      <c r="F11531" s="1210">
        <v>14647713.883478601</v>
      </c>
    </row>
    <row r="11532" spans="2:6" ht="13.15" customHeight="1" x14ac:dyDescent="0.3">
      <c r="B11532" s="1172" t="s">
        <v>12247</v>
      </c>
      <c r="C11532" s="1207">
        <v>217919.81417892102</v>
      </c>
      <c r="D11532" s="1208">
        <v>13650.012889865226</v>
      </c>
      <c r="E11532" s="1207">
        <v>1211454.8938819184</v>
      </c>
      <c r="F11532" s="1211">
        <v>1443024.7209507045</v>
      </c>
    </row>
    <row r="11533" spans="2:6" ht="13.15" customHeight="1" x14ac:dyDescent="0.3">
      <c r="B11533" s="1173" t="s">
        <v>12248</v>
      </c>
      <c r="C11533" s="1206">
        <v>203885696.22105646</v>
      </c>
      <c r="D11533" s="1206">
        <v>6756714.1639485769</v>
      </c>
      <c r="E11533" s="1206">
        <v>154545765.63919574</v>
      </c>
      <c r="F11533" s="1210">
        <v>365188176.0242008</v>
      </c>
    </row>
    <row r="11534" spans="2:6" ht="13.15" customHeight="1" x14ac:dyDescent="0.3">
      <c r="B11534" s="1172" t="s">
        <v>12249</v>
      </c>
      <c r="C11534" s="1207">
        <v>25987074.382073283</v>
      </c>
      <c r="D11534" s="1208">
        <v>1284719.5121445837</v>
      </c>
      <c r="E11534" s="1207">
        <v>9512347.2841797434</v>
      </c>
      <c r="F11534" s="1211">
        <v>36784141.178397611</v>
      </c>
    </row>
    <row r="11535" spans="2:6" ht="13.15" customHeight="1" x14ac:dyDescent="0.3">
      <c r="B11535" s="1173" t="s">
        <v>12250</v>
      </c>
      <c r="C11535" s="1206">
        <v>18014021.932606034</v>
      </c>
      <c r="D11535" s="1206">
        <v>1298355.4528562124</v>
      </c>
      <c r="E11535" s="1206">
        <v>12143936.999643149</v>
      </c>
      <c r="F11535" s="1210">
        <v>31456314.385105394</v>
      </c>
    </row>
    <row r="11536" spans="2:6" ht="13.15" customHeight="1" x14ac:dyDescent="0.3">
      <c r="B11536" s="1172" t="s">
        <v>12251</v>
      </c>
      <c r="C11536" s="1207">
        <v>30801108.773367915</v>
      </c>
      <c r="D11536" s="1208">
        <v>1595939.8060335116</v>
      </c>
      <c r="E11536" s="1207">
        <v>47419056.150805905</v>
      </c>
      <c r="F11536" s="1211">
        <v>79816104.730207324</v>
      </c>
    </row>
    <row r="11537" spans="2:6" ht="13.15" customHeight="1" x14ac:dyDescent="0.3">
      <c r="B11537" s="1173" t="s">
        <v>12252</v>
      </c>
      <c r="C11537" s="1206">
        <v>23766094.621776089</v>
      </c>
      <c r="D11537" s="1206">
        <v>1263737.8943932557</v>
      </c>
      <c r="E11537" s="1206">
        <v>7518774.8387895115</v>
      </c>
      <c r="F11537" s="1210">
        <v>32548607.354958855</v>
      </c>
    </row>
    <row r="11538" spans="2:6" ht="13.15" customHeight="1" x14ac:dyDescent="0.3">
      <c r="B11538" s="1172" t="s">
        <v>12253</v>
      </c>
      <c r="C11538" s="1207">
        <v>13825346.406561697</v>
      </c>
      <c r="D11538" s="1208">
        <v>210547.93078161185</v>
      </c>
      <c r="E11538" s="1207">
        <v>937577.92368213309</v>
      </c>
      <c r="F11538" s="1211">
        <v>14973472.261025442</v>
      </c>
    </row>
    <row r="11539" spans="2:6" ht="13.15" customHeight="1" x14ac:dyDescent="0.3">
      <c r="B11539" s="1173" t="s">
        <v>12254</v>
      </c>
      <c r="C11539" s="1206">
        <v>1624294.5548072963</v>
      </c>
      <c r="D11539" s="1206">
        <v>188778.27104901237</v>
      </c>
      <c r="E11539" s="1206">
        <v>956655.46736827679</v>
      </c>
      <c r="F11539" s="1210">
        <v>2769728.2932245852</v>
      </c>
    </row>
    <row r="11540" spans="2:6" ht="13.15" customHeight="1" x14ac:dyDescent="0.3">
      <c r="B11540" s="1172" t="s">
        <v>12255</v>
      </c>
      <c r="C11540" s="1207">
        <v>6227782.3587185256</v>
      </c>
      <c r="D11540" s="1208">
        <v>269805.87333751132</v>
      </c>
      <c r="E11540" s="1207">
        <v>900966.32689933933</v>
      </c>
      <c r="F11540" s="1211">
        <v>7398554.558955376</v>
      </c>
    </row>
    <row r="11541" spans="2:6" ht="13.15" customHeight="1" x14ac:dyDescent="0.3">
      <c r="B11541" s="1173" t="s">
        <v>12256</v>
      </c>
      <c r="C11541" s="1206">
        <v>34306395.408456422</v>
      </c>
      <c r="D11541" s="1206">
        <v>1574437.5176874138</v>
      </c>
      <c r="E11541" s="1206">
        <v>11186707.786612567</v>
      </c>
      <c r="F11541" s="1210">
        <v>47067540.71275641</v>
      </c>
    </row>
    <row r="11542" spans="2:6" ht="13.15" customHeight="1" x14ac:dyDescent="0.3">
      <c r="B11542" s="1172" t="s">
        <v>12257</v>
      </c>
      <c r="C11542" s="1207">
        <v>37463774.971785598</v>
      </c>
      <c r="D11542" s="1208">
        <v>2617143.7085125097</v>
      </c>
      <c r="E11542" s="1207">
        <v>23263271.987541035</v>
      </c>
      <c r="F11542" s="1211">
        <v>63344190.66783914</v>
      </c>
    </row>
    <row r="11543" spans="2:6" ht="13.15" customHeight="1" x14ac:dyDescent="0.3">
      <c r="B11543" s="1173" t="s">
        <v>12258</v>
      </c>
      <c r="C11543" s="1206">
        <v>10228440.601476911</v>
      </c>
      <c r="D11543" s="1206">
        <v>540737.52093398059</v>
      </c>
      <c r="E11543" s="1206">
        <v>1085382.5825320624</v>
      </c>
      <c r="F11543" s="1210">
        <v>11854560.704942955</v>
      </c>
    </row>
    <row r="11544" spans="2:6" ht="13.15" customHeight="1" x14ac:dyDescent="0.3">
      <c r="B11544" s="1172" t="s">
        <v>12259</v>
      </c>
      <c r="C11544" s="1207">
        <v>11236524.553909853</v>
      </c>
      <c r="D11544" s="1208">
        <v>1746498.0409909005</v>
      </c>
      <c r="E11544" s="1207">
        <v>4885271.1949951351</v>
      </c>
      <c r="F11544" s="1211">
        <v>17868293.789895888</v>
      </c>
    </row>
    <row r="11545" spans="2:6" ht="13.15" customHeight="1" x14ac:dyDescent="0.3">
      <c r="B11545" s="1173" t="s">
        <v>12260</v>
      </c>
      <c r="C11545" s="1206">
        <v>19143217.962217368</v>
      </c>
      <c r="D11545" s="1206">
        <v>1090213.864553123</v>
      </c>
      <c r="E11545" s="1206">
        <v>5973925.9775769264</v>
      </c>
      <c r="F11545" s="1210">
        <v>26207357.804347418</v>
      </c>
    </row>
    <row r="11546" spans="2:6" ht="13.15" customHeight="1" x14ac:dyDescent="0.3">
      <c r="B11546" s="1172" t="s">
        <v>12261</v>
      </c>
      <c r="C11546" s="1207">
        <v>41741748.466797985</v>
      </c>
      <c r="D11546" s="1208">
        <v>961861.52685367828</v>
      </c>
      <c r="E11546" s="1207">
        <v>4749408.0207372718</v>
      </c>
      <c r="F11546" s="1211">
        <v>47453018.014388934</v>
      </c>
    </row>
    <row r="11547" spans="2:6" ht="13.15" customHeight="1" x14ac:dyDescent="0.3">
      <c r="B11547" s="1173" t="s">
        <v>12262</v>
      </c>
      <c r="C11547" s="1206">
        <v>305056198.82475317</v>
      </c>
      <c r="D11547" s="1206">
        <v>13083579.571470531</v>
      </c>
      <c r="E11547" s="1206">
        <v>386461280.90657562</v>
      </c>
      <c r="F11547" s="1210">
        <v>704601059.30279934</v>
      </c>
    </row>
    <row r="11548" spans="2:6" ht="13.15" customHeight="1" x14ac:dyDescent="0.3">
      <c r="B11548" s="1172" t="s">
        <v>12263</v>
      </c>
      <c r="C11548" s="1207">
        <v>52912187.062021993</v>
      </c>
      <c r="D11548" s="1208">
        <v>3372749.3189468519</v>
      </c>
      <c r="E11548" s="1207">
        <v>32024015.958816174</v>
      </c>
      <c r="F11548" s="1211">
        <v>88308952.339785025</v>
      </c>
    </row>
    <row r="11549" spans="2:6" ht="13.15" customHeight="1" x14ac:dyDescent="0.3">
      <c r="B11549" s="1173" t="s">
        <v>12264</v>
      </c>
      <c r="C11549" s="1206">
        <v>34533463.485511273</v>
      </c>
      <c r="D11549" s="1206">
        <v>1446507.3453350796</v>
      </c>
      <c r="E11549" s="1206">
        <v>12945811.230696985</v>
      </c>
      <c r="F11549" s="1210">
        <v>48925782.061543338</v>
      </c>
    </row>
    <row r="11550" spans="2:6" ht="13.15" customHeight="1" x14ac:dyDescent="0.3">
      <c r="B11550" s="1172" t="s">
        <v>12265</v>
      </c>
      <c r="C11550" s="1207">
        <v>1870050894.4228356</v>
      </c>
      <c r="D11550" s="1208">
        <v>38960021.584213942</v>
      </c>
      <c r="E11550" s="1207">
        <v>2187836215.8852024</v>
      </c>
      <c r="F11550" s="1211">
        <v>4096847131.892252</v>
      </c>
    </row>
    <row r="11551" spans="2:6" ht="13.15" customHeight="1" x14ac:dyDescent="0.3">
      <c r="B11551" s="1173" t="s">
        <v>12266</v>
      </c>
      <c r="C11551" s="1206">
        <v>504010162.10826039</v>
      </c>
      <c r="D11551" s="1206">
        <v>13993106.667460902</v>
      </c>
      <c r="E11551" s="1206">
        <v>360688338.88049662</v>
      </c>
      <c r="F11551" s="1210">
        <v>878691607.65621793</v>
      </c>
    </row>
    <row r="11552" spans="2:6" ht="13.15" customHeight="1" x14ac:dyDescent="0.3">
      <c r="B11552" s="1172" t="s">
        <v>12267</v>
      </c>
      <c r="C11552" s="1207">
        <v>755827157.60848594</v>
      </c>
      <c r="D11552" s="1208">
        <v>14045806.97495837</v>
      </c>
      <c r="E11552" s="1207">
        <v>185054107.27825314</v>
      </c>
      <c r="F11552" s="1211">
        <v>954927071.86169744</v>
      </c>
    </row>
    <row r="11553" spans="2:6" ht="13.15" customHeight="1" x14ac:dyDescent="0.3">
      <c r="B11553" s="1173" t="s">
        <v>12268</v>
      </c>
      <c r="C11553" s="1206">
        <v>21407481.294629049</v>
      </c>
      <c r="D11553" s="1206">
        <v>423234.83265524369</v>
      </c>
      <c r="E11553" s="1206">
        <v>3995131.9955202704</v>
      </c>
      <c r="F11553" s="1210">
        <v>25825848.122804563</v>
      </c>
    </row>
    <row r="11554" spans="2:6" ht="13.15" customHeight="1" x14ac:dyDescent="0.3">
      <c r="B11554" s="1172" t="s">
        <v>12269</v>
      </c>
      <c r="C11554" s="1207">
        <v>60272988.604986586</v>
      </c>
      <c r="D11554" s="1208">
        <v>1671521.4753443012</v>
      </c>
      <c r="E11554" s="1207">
        <v>94383399.973946944</v>
      </c>
      <c r="F11554" s="1211">
        <v>156327910.05427784</v>
      </c>
    </row>
    <row r="11555" spans="2:6" ht="13.15" customHeight="1" x14ac:dyDescent="0.3">
      <c r="B11555" s="1173" t="s">
        <v>12270</v>
      </c>
      <c r="C11555" s="1206">
        <v>166679301.48092949</v>
      </c>
      <c r="D11555" s="1206">
        <v>5721972.826005606</v>
      </c>
      <c r="E11555" s="1206">
        <v>262320250.08552116</v>
      </c>
      <c r="F11555" s="1210">
        <v>434721524.39245629</v>
      </c>
    </row>
    <row r="11556" spans="2:6" ht="13.15" customHeight="1" x14ac:dyDescent="0.3">
      <c r="B11556" s="1172" t="s">
        <v>12271</v>
      </c>
      <c r="C11556" s="1207">
        <v>53226641.530727558</v>
      </c>
      <c r="D11556" s="1208">
        <v>4368778.0945599051</v>
      </c>
      <c r="E11556" s="1207">
        <v>34980830.433775373</v>
      </c>
      <c r="F11556" s="1211">
        <v>92576250.059062839</v>
      </c>
    </row>
    <row r="11557" spans="2:6" ht="13.15" customHeight="1" x14ac:dyDescent="0.3">
      <c r="B11557" s="1173" t="s">
        <v>12272</v>
      </c>
      <c r="C11557" s="1206">
        <v>90231228.322636157</v>
      </c>
      <c r="D11557" s="1206">
        <v>5944833.9127445696</v>
      </c>
      <c r="E11557" s="1206">
        <v>103897143.67935567</v>
      </c>
      <c r="F11557" s="1210">
        <v>200073205.91473639</v>
      </c>
    </row>
    <row r="11558" spans="2:6" ht="13.15" customHeight="1" x14ac:dyDescent="0.3">
      <c r="B11558" s="1172" t="s">
        <v>12273</v>
      </c>
      <c r="C11558" s="1207">
        <v>27852910.385052588</v>
      </c>
      <c r="D11558" s="1208">
        <v>514183.3206008097</v>
      </c>
      <c r="E11558" s="1207">
        <v>3257197.3211970427</v>
      </c>
      <c r="F11558" s="1211">
        <v>31624291.026850443</v>
      </c>
    </row>
    <row r="11559" spans="2:6" ht="13.15" customHeight="1" x14ac:dyDescent="0.3">
      <c r="B11559" s="1173" t="s">
        <v>12274</v>
      </c>
      <c r="C11559" s="1206">
        <v>53205887.262710527</v>
      </c>
      <c r="D11559" s="1206">
        <v>3972589.9884761274</v>
      </c>
      <c r="E11559" s="1206">
        <v>24464521.141826496</v>
      </c>
      <c r="F11559" s="1210">
        <v>81642998.393013149</v>
      </c>
    </row>
    <row r="11560" spans="2:6" ht="13.15" customHeight="1" x14ac:dyDescent="0.3">
      <c r="B11560" s="1172" t="s">
        <v>12275</v>
      </c>
      <c r="C11560" s="1207">
        <v>6911853.9558591237</v>
      </c>
      <c r="D11560" s="1208">
        <v>122821.97165231309</v>
      </c>
      <c r="E11560" s="1207">
        <v>876208.73784385819</v>
      </c>
      <c r="F11560" s="1211">
        <v>7910884.6653552949</v>
      </c>
    </row>
    <row r="11561" spans="2:6" ht="13.15" customHeight="1" x14ac:dyDescent="0.3">
      <c r="B11561" s="1173" t="s">
        <v>12276</v>
      </c>
      <c r="C11561" s="1206">
        <v>9071253.6182899717</v>
      </c>
      <c r="D11561" s="1206">
        <v>77368.835946885592</v>
      </c>
      <c r="E11561" s="1206">
        <v>987710.49802889267</v>
      </c>
      <c r="F11561" s="1210">
        <v>10136332.952265751</v>
      </c>
    </row>
    <row r="11562" spans="2:6" ht="13.15" customHeight="1" x14ac:dyDescent="0.3">
      <c r="B11562" s="1172" t="s">
        <v>12277</v>
      </c>
      <c r="C11562" s="1207">
        <v>25662106.238122266</v>
      </c>
      <c r="D11562" s="1208">
        <v>4630816.1255106051</v>
      </c>
      <c r="E11562" s="1207">
        <v>78298190.623843074</v>
      </c>
      <c r="F11562" s="1211">
        <v>108591112.98747595</v>
      </c>
    </row>
    <row r="11563" spans="2:6" ht="13.15" customHeight="1" x14ac:dyDescent="0.3">
      <c r="B11563" s="1173" t="s">
        <v>12278</v>
      </c>
      <c r="C11563" s="1206">
        <v>16220689.32644942</v>
      </c>
      <c r="D11563" s="1206">
        <v>1632119.3762807723</v>
      </c>
      <c r="E11563" s="1206">
        <v>11966188.623357041</v>
      </c>
      <c r="F11563" s="1210">
        <v>29818997.326087236</v>
      </c>
    </row>
    <row r="11564" spans="2:6" ht="13.15" customHeight="1" x14ac:dyDescent="0.3">
      <c r="B11564" s="1172" t="s">
        <v>12279</v>
      </c>
      <c r="C11564" s="1207">
        <v>1089846347.0747294</v>
      </c>
      <c r="D11564" s="1208">
        <v>28194467.500650793</v>
      </c>
      <c r="E11564" s="1207">
        <v>501685947.55028433</v>
      </c>
      <c r="F11564" s="1211">
        <v>1619726762.1256647</v>
      </c>
    </row>
    <row r="11565" spans="2:6" ht="13.15" customHeight="1" x14ac:dyDescent="0.3">
      <c r="B11565" s="1173" t="s">
        <v>12280</v>
      </c>
      <c r="C11565" s="1206">
        <v>85346602.11183618</v>
      </c>
      <c r="D11565" s="1206">
        <v>3540292.6730362731</v>
      </c>
      <c r="E11565" s="1206">
        <v>22349468.572792877</v>
      </c>
      <c r="F11565" s="1210">
        <v>111236363.35766533</v>
      </c>
    </row>
    <row r="11566" spans="2:6" ht="13.15" customHeight="1" x14ac:dyDescent="0.3">
      <c r="B11566" s="1172" t="s">
        <v>12281</v>
      </c>
      <c r="C11566" s="1207">
        <v>42148231.729210667</v>
      </c>
      <c r="D11566" s="1208">
        <v>1668904.0501922241</v>
      </c>
      <c r="E11566" s="1207">
        <v>11960730.308843026</v>
      </c>
      <c r="F11566" s="1211">
        <v>55777866.088245913</v>
      </c>
    </row>
    <row r="11567" spans="2:6" ht="13.15" customHeight="1" x14ac:dyDescent="0.3">
      <c r="B11567" s="1173" t="s">
        <v>12282</v>
      </c>
      <c r="C11567" s="1206">
        <v>29425592.352291185</v>
      </c>
      <c r="D11567" s="1206">
        <v>611914.59845659754</v>
      </c>
      <c r="E11567" s="1206">
        <v>7021919.3592521455</v>
      </c>
      <c r="F11567" s="1210">
        <v>37059426.309999928</v>
      </c>
    </row>
    <row r="11568" spans="2:6" ht="13.15" customHeight="1" x14ac:dyDescent="0.3">
      <c r="B11568" s="1172" t="s">
        <v>12283</v>
      </c>
      <c r="C11568" s="1207">
        <v>60400518.120301813</v>
      </c>
      <c r="D11568" s="1208">
        <v>1366577.3729490645</v>
      </c>
      <c r="E11568" s="1207">
        <v>13762256.012915641</v>
      </c>
      <c r="F11568" s="1211">
        <v>75529351.506166518</v>
      </c>
    </row>
    <row r="11569" spans="2:6" ht="13.15" customHeight="1" x14ac:dyDescent="0.3">
      <c r="B11569" s="1173" t="s">
        <v>12284</v>
      </c>
      <c r="C11569" s="1206">
        <v>10208505.580881601</v>
      </c>
      <c r="D11569" s="1206">
        <v>193154.71848071145</v>
      </c>
      <c r="E11569" s="1206">
        <v>1234.7924715950651</v>
      </c>
      <c r="F11569" s="1210">
        <v>10402895.091833908</v>
      </c>
    </row>
    <row r="11570" spans="2:6" ht="13.15" customHeight="1" x14ac:dyDescent="0.3">
      <c r="B11570" s="1172" t="s">
        <v>12285</v>
      </c>
      <c r="C11570" s="1207">
        <v>92383391.299508378</v>
      </c>
      <c r="D11570" s="1208">
        <v>5303818.0496939067</v>
      </c>
      <c r="E11570" s="1207">
        <v>144418164.88632709</v>
      </c>
      <c r="F11570" s="1211">
        <v>242105374.23552936</v>
      </c>
    </row>
    <row r="11571" spans="2:6" ht="13.15" customHeight="1" x14ac:dyDescent="0.3">
      <c r="B11571" s="1173" t="s">
        <v>12286</v>
      </c>
      <c r="C11571" s="1206">
        <v>84345754.844961822</v>
      </c>
      <c r="D11571" s="1206">
        <v>8120857.0500626443</v>
      </c>
      <c r="E11571" s="1206">
        <v>92843834.64812775</v>
      </c>
      <c r="F11571" s="1210">
        <v>185310446.54315221</v>
      </c>
    </row>
    <row r="11572" spans="2:6" ht="13.15" customHeight="1" x14ac:dyDescent="0.3">
      <c r="B11572" s="1172" t="s">
        <v>12287</v>
      </c>
      <c r="C11572" s="1207">
        <v>42448485.909272976</v>
      </c>
      <c r="D11572" s="1208">
        <v>2348351.0320080603</v>
      </c>
      <c r="E11572" s="1207">
        <v>19053658.311504897</v>
      </c>
      <c r="F11572" s="1211">
        <v>63850495.252785936</v>
      </c>
    </row>
    <row r="11573" spans="2:6" ht="13.15" customHeight="1" x14ac:dyDescent="0.3">
      <c r="B11573" s="1173" t="s">
        <v>12288</v>
      </c>
      <c r="C11573" s="1206">
        <v>540626562.16350806</v>
      </c>
      <c r="D11573" s="1206">
        <v>16007806.353470305</v>
      </c>
      <c r="E11573" s="1206">
        <v>339127551.48801434</v>
      </c>
      <c r="F11573" s="1210">
        <v>895761920.00499272</v>
      </c>
    </row>
    <row r="11574" spans="2:6" ht="13.15" customHeight="1" x14ac:dyDescent="0.3">
      <c r="B11574" s="1172" t="s">
        <v>12289</v>
      </c>
      <c r="C11574" s="1207">
        <v>73988009.692089275</v>
      </c>
      <c r="D11574" s="1208">
        <v>2818361.7851230064</v>
      </c>
      <c r="E11574" s="1207">
        <v>19977038.254112665</v>
      </c>
      <c r="F11574" s="1211">
        <v>96783409.731324941</v>
      </c>
    </row>
    <row r="11575" spans="2:6" ht="13.15" customHeight="1" x14ac:dyDescent="0.3">
      <c r="B11575" s="1173" t="s">
        <v>12290</v>
      </c>
      <c r="C11575" s="1206">
        <v>47247910.388213485</v>
      </c>
      <c r="D11575" s="1206">
        <v>3242300.2266901</v>
      </c>
      <c r="E11575" s="1206">
        <v>18880758.342135288</v>
      </c>
      <c r="F11575" s="1210">
        <v>69370968.957038879</v>
      </c>
    </row>
    <row r="11576" spans="2:6" ht="13.15" customHeight="1" x14ac:dyDescent="0.3">
      <c r="B11576" s="1172" t="s">
        <v>12291</v>
      </c>
      <c r="C11576" s="1207">
        <v>19563491.889562424</v>
      </c>
      <c r="D11576" s="1208">
        <v>502531.55702059506</v>
      </c>
      <c r="E11576" s="1207">
        <v>2516497.6161206407</v>
      </c>
      <c r="F11576" s="1211">
        <v>22582521.062703658</v>
      </c>
    </row>
    <row r="11577" spans="2:6" ht="13.15" customHeight="1" x14ac:dyDescent="0.3">
      <c r="B11577" s="1173" t="s">
        <v>12292</v>
      </c>
      <c r="C11577" s="1206">
        <v>35453478.340108752</v>
      </c>
      <c r="D11577" s="1206">
        <v>2305529.3936329479</v>
      </c>
      <c r="E11577" s="1206">
        <v>20213664.325814873</v>
      </c>
      <c r="F11577" s="1210">
        <v>57972672.059556574</v>
      </c>
    </row>
    <row r="11578" spans="2:6" ht="13.15" customHeight="1" x14ac:dyDescent="0.3">
      <c r="B11578" s="1172" t="s">
        <v>12293</v>
      </c>
      <c r="C11578" s="1207">
        <v>224305301.66632172</v>
      </c>
      <c r="D11578" s="1208">
        <v>11367069.34230263</v>
      </c>
      <c r="E11578" s="1207">
        <v>147582963.84609875</v>
      </c>
      <c r="F11578" s="1211">
        <v>383255334.8547231</v>
      </c>
    </row>
    <row r="11579" spans="2:6" ht="13.15" customHeight="1" x14ac:dyDescent="0.3">
      <c r="B11579" s="1173" t="s">
        <v>12294</v>
      </c>
      <c r="C11579" s="1206">
        <v>18849381.220291898</v>
      </c>
      <c r="D11579" s="1206">
        <v>1145728.6076979868</v>
      </c>
      <c r="E11579" s="1206">
        <v>14632661.226143006</v>
      </c>
      <c r="F11579" s="1210">
        <v>34627771.054132894</v>
      </c>
    </row>
    <row r="11580" spans="2:6" ht="13.15" customHeight="1" x14ac:dyDescent="0.3">
      <c r="B11580" s="1172" t="s">
        <v>12295</v>
      </c>
      <c r="C11580" s="1207">
        <v>10192803.338631861</v>
      </c>
      <c r="D11580" s="1208">
        <v>258787.35777796022</v>
      </c>
      <c r="E11580" s="1207">
        <v>9361146.9460329302</v>
      </c>
      <c r="F11580" s="1211">
        <v>19812737.642442752</v>
      </c>
    </row>
    <row r="11581" spans="2:6" ht="13.15" customHeight="1" x14ac:dyDescent="0.3">
      <c r="B11581" s="1173" t="s">
        <v>12296</v>
      </c>
      <c r="C11581" s="1206">
        <v>18138684.081945229</v>
      </c>
      <c r="D11581" s="1206">
        <v>1422683.1475798821</v>
      </c>
      <c r="E11581" s="1206">
        <v>5715466.5816516913</v>
      </c>
      <c r="F11581" s="1210">
        <v>25276833.811176803</v>
      </c>
    </row>
    <row r="11582" spans="2:6" ht="13.15" customHeight="1" x14ac:dyDescent="0.3">
      <c r="B11582" s="1172" t="s">
        <v>12297</v>
      </c>
      <c r="C11582" s="1207">
        <v>87473368.418634996</v>
      </c>
      <c r="D11582" s="1208">
        <v>3976853.8584819306</v>
      </c>
      <c r="E11582" s="1207">
        <v>42357658.955695406</v>
      </c>
      <c r="F11582" s="1211">
        <v>133807881.23281233</v>
      </c>
    </row>
    <row r="11583" spans="2:6" ht="13.15" customHeight="1" x14ac:dyDescent="0.3">
      <c r="B11583" s="1173" t="s">
        <v>12298</v>
      </c>
      <c r="C11583" s="1206">
        <v>48483335.500175215</v>
      </c>
      <c r="D11583" s="1206">
        <v>2194218.46377848</v>
      </c>
      <c r="E11583" s="1206">
        <v>19351980.299436878</v>
      </c>
      <c r="F11583" s="1210">
        <v>70029534.263390571</v>
      </c>
    </row>
    <row r="11584" spans="2:6" ht="13.15" customHeight="1" x14ac:dyDescent="0.3">
      <c r="B11584" s="1172" t="s">
        <v>12299</v>
      </c>
      <c r="C11584" s="1207">
        <v>16884825.902994707</v>
      </c>
      <c r="D11584" s="1208">
        <v>475203.38688439067</v>
      </c>
      <c r="E11584" s="1207">
        <v>1761186.0267631658</v>
      </c>
      <c r="F11584" s="1211">
        <v>19121215.316642266</v>
      </c>
    </row>
    <row r="11585" spans="2:6" ht="13.15" customHeight="1" x14ac:dyDescent="0.3">
      <c r="B11585" s="1173" t="s">
        <v>12300</v>
      </c>
      <c r="C11585" s="1206">
        <v>19856372.842829201</v>
      </c>
      <c r="D11585" s="1206">
        <v>550545.82916515192</v>
      </c>
      <c r="E11585" s="1206">
        <v>1664808.9498280468</v>
      </c>
      <c r="F11585" s="1210">
        <v>22071727.621822402</v>
      </c>
    </row>
    <row r="11586" spans="2:6" ht="13.15" customHeight="1" x14ac:dyDescent="0.3">
      <c r="B11586" s="1172" t="s">
        <v>12301</v>
      </c>
      <c r="C11586" s="1207">
        <v>12827912.67061118</v>
      </c>
      <c r="D11586" s="1208">
        <v>242604.3528054397</v>
      </c>
      <c r="E11586" s="1207">
        <v>2193815.1154878116</v>
      </c>
      <c r="F11586" s="1211">
        <v>15264332.138904432</v>
      </c>
    </row>
    <row r="11587" spans="2:6" ht="13.15" customHeight="1" x14ac:dyDescent="0.3">
      <c r="B11587" s="1173" t="s">
        <v>12302</v>
      </c>
      <c r="C11587" s="1206">
        <v>52483174.495511875</v>
      </c>
      <c r="D11587" s="1206">
        <v>999377.95403345267</v>
      </c>
      <c r="E11587" s="1206">
        <v>10937791.713389087</v>
      </c>
      <c r="F11587" s="1210">
        <v>64420344.162934408</v>
      </c>
    </row>
    <row r="11588" spans="2:6" ht="13.15" customHeight="1" x14ac:dyDescent="0.3">
      <c r="B11588" s="1172" t="s">
        <v>12303</v>
      </c>
      <c r="C11588" s="1207">
        <v>52417907.784247763</v>
      </c>
      <c r="D11588" s="1208">
        <v>601655.98052184307</v>
      </c>
      <c r="E11588" s="1207">
        <v>4906386.1462594131</v>
      </c>
      <c r="F11588" s="1211">
        <v>57925949.911029018</v>
      </c>
    </row>
    <row r="11589" spans="2:6" ht="13.15" customHeight="1" x14ac:dyDescent="0.3">
      <c r="B11589" s="1173" t="s">
        <v>12304</v>
      </c>
      <c r="C11589" s="1206">
        <v>26944774.618070118</v>
      </c>
      <c r="D11589" s="1206">
        <v>779669.03521957027</v>
      </c>
      <c r="E11589" s="1206">
        <v>5381040.3723405562</v>
      </c>
      <c r="F11589" s="1210">
        <v>33105484.025630243</v>
      </c>
    </row>
    <row r="11590" spans="2:6" ht="13.15" customHeight="1" x14ac:dyDescent="0.3">
      <c r="B11590" s="1172" t="s">
        <v>12305</v>
      </c>
      <c r="C11590" s="1207">
        <v>1481700717.9013786</v>
      </c>
      <c r="D11590" s="1208">
        <v>52439972.200085364</v>
      </c>
      <c r="E11590" s="1207">
        <v>1051800650.5445635</v>
      </c>
      <c r="F11590" s="1211">
        <v>2585941340.6460276</v>
      </c>
    </row>
    <row r="11591" spans="2:6" ht="13.15" customHeight="1" x14ac:dyDescent="0.3">
      <c r="B11591" s="1173" t="s">
        <v>12306</v>
      </c>
      <c r="C11591" s="1206">
        <v>103513686.7710679</v>
      </c>
      <c r="D11591" s="1206">
        <v>3774678.8737513195</v>
      </c>
      <c r="E11591" s="1206">
        <v>48077697.832705066</v>
      </c>
      <c r="F11591" s="1210">
        <v>155366063.47752428</v>
      </c>
    </row>
    <row r="11592" spans="2:6" ht="13.15" customHeight="1" x14ac:dyDescent="0.3">
      <c r="B11592" s="1172" t="s">
        <v>12307</v>
      </c>
      <c r="C11592" s="1207">
        <v>31522183.045723103</v>
      </c>
      <c r="D11592" s="1208">
        <v>1961197.2643524192</v>
      </c>
      <c r="E11592" s="1207">
        <v>19529840.679573517</v>
      </c>
      <c r="F11592" s="1211">
        <v>53013220.989649042</v>
      </c>
    </row>
    <row r="11593" spans="2:6" ht="13.15" customHeight="1" x14ac:dyDescent="0.3">
      <c r="B11593" s="1173" t="s">
        <v>12308</v>
      </c>
      <c r="C11593" s="1206">
        <v>62169956.00999143</v>
      </c>
      <c r="D11593" s="1206">
        <v>3434104.0160600618</v>
      </c>
      <c r="E11593" s="1206">
        <v>53861896.057943299</v>
      </c>
      <c r="F11593" s="1210">
        <v>119465956.08399479</v>
      </c>
    </row>
    <row r="11594" spans="2:6" ht="13.15" customHeight="1" x14ac:dyDescent="0.3">
      <c r="B11594" s="1172" t="s">
        <v>12309</v>
      </c>
      <c r="C11594" s="1207">
        <v>835768.91139672673</v>
      </c>
      <c r="D11594" s="1208">
        <v>5910.3148595292741</v>
      </c>
      <c r="E11594" s="1207">
        <v>710129.15041432204</v>
      </c>
      <c r="F11594" s="1211">
        <v>1551808.376670578</v>
      </c>
    </row>
    <row r="11595" spans="2:6" ht="13.15" customHeight="1" x14ac:dyDescent="0.3">
      <c r="B11595" s="1173" t="s">
        <v>12310</v>
      </c>
      <c r="C11595" s="1206">
        <v>21450491.78426962</v>
      </c>
      <c r="D11595" s="1206">
        <v>371547.72199083667</v>
      </c>
      <c r="E11595" s="1206">
        <v>4446919.8675788892</v>
      </c>
      <c r="F11595" s="1210">
        <v>26268959.373839345</v>
      </c>
    </row>
    <row r="11596" spans="2:6" ht="13.15" customHeight="1" x14ac:dyDescent="0.3">
      <c r="B11596" s="1172" t="s">
        <v>12311</v>
      </c>
      <c r="C11596" s="1207">
        <v>17792278.963792395</v>
      </c>
      <c r="D11596" s="1208">
        <v>954276.6227839496</v>
      </c>
      <c r="E11596" s="1207">
        <v>14305626.44004105</v>
      </c>
      <c r="F11596" s="1211">
        <v>33052182.026617393</v>
      </c>
    </row>
    <row r="11597" spans="2:6" ht="13.15" customHeight="1" x14ac:dyDescent="0.3">
      <c r="B11597" s="1173" t="s">
        <v>12312</v>
      </c>
      <c r="C11597" s="1206">
        <v>21597273.613995399</v>
      </c>
      <c r="D11597" s="1206">
        <v>1034108.0899223057</v>
      </c>
      <c r="E11597" s="1206">
        <v>12925128.456797767</v>
      </c>
      <c r="F11597" s="1210">
        <v>35556510.160715476</v>
      </c>
    </row>
    <row r="11598" spans="2:6" ht="13.15" customHeight="1" x14ac:dyDescent="0.3">
      <c r="B11598" s="1172" t="s">
        <v>12313</v>
      </c>
      <c r="C11598" s="1207">
        <v>94654481.693767861</v>
      </c>
      <c r="D11598" s="1208">
        <v>4605697.2873576069</v>
      </c>
      <c r="E11598" s="1207">
        <v>50458065.642272122</v>
      </c>
      <c r="F11598" s="1211">
        <v>149718244.62339759</v>
      </c>
    </row>
    <row r="11599" spans="2:6" ht="13.15" customHeight="1" x14ac:dyDescent="0.3">
      <c r="B11599" s="1173" t="s">
        <v>12314</v>
      </c>
      <c r="C11599" s="1206">
        <v>158896041.3508285</v>
      </c>
      <c r="D11599" s="1206">
        <v>5960918.4124694327</v>
      </c>
      <c r="E11599" s="1206">
        <v>40414795.168493085</v>
      </c>
      <c r="F11599" s="1210">
        <v>205271754.93179104</v>
      </c>
    </row>
    <row r="11600" spans="2:6" ht="13.15" customHeight="1" x14ac:dyDescent="0.3">
      <c r="B11600" s="1172" t="s">
        <v>12315</v>
      </c>
      <c r="C11600" s="1207">
        <v>569691685.65024018</v>
      </c>
      <c r="D11600" s="1208">
        <v>25052403.399542674</v>
      </c>
      <c r="E11600" s="1207">
        <v>348913733.46412379</v>
      </c>
      <c r="F11600" s="1211">
        <v>943657822.51390672</v>
      </c>
    </row>
    <row r="11601" spans="2:6" ht="13.15" customHeight="1" x14ac:dyDescent="0.3">
      <c r="B11601" s="1173" t="s">
        <v>12316</v>
      </c>
      <c r="C11601" s="1206">
        <v>99526409.569531024</v>
      </c>
      <c r="D11601" s="1206">
        <v>4234684.308139774</v>
      </c>
      <c r="E11601" s="1206">
        <v>43883656.820097737</v>
      </c>
      <c r="F11601" s="1210">
        <v>147644750.69776854</v>
      </c>
    </row>
    <row r="11602" spans="2:6" ht="13.15" customHeight="1" x14ac:dyDescent="0.3">
      <c r="B11602" s="1172" t="s">
        <v>12317</v>
      </c>
      <c r="C11602" s="1207">
        <v>696867968.78547263</v>
      </c>
      <c r="D11602" s="1208">
        <v>18993359.6882268</v>
      </c>
      <c r="E11602" s="1207">
        <v>448402708.28982347</v>
      </c>
      <c r="F11602" s="1211">
        <v>1164264036.7635229</v>
      </c>
    </row>
    <row r="11603" spans="2:6" ht="13.15" customHeight="1" x14ac:dyDescent="0.3">
      <c r="B11603" s="1173" t="s">
        <v>12318</v>
      </c>
      <c r="C11603" s="1206">
        <v>83065134.58356826</v>
      </c>
      <c r="D11603" s="1206">
        <v>3950665.5347829172</v>
      </c>
      <c r="E11603" s="1206">
        <v>33660442.775681473</v>
      </c>
      <c r="F11603" s="1210">
        <v>120676242.89403266</v>
      </c>
    </row>
    <row r="11604" spans="2:6" ht="13.15" customHeight="1" x14ac:dyDescent="0.3">
      <c r="B11604" s="1172" t="s">
        <v>12319</v>
      </c>
      <c r="C11604" s="1207">
        <v>34908269.180950575</v>
      </c>
      <c r="D11604" s="1208">
        <v>2017612.6269044511</v>
      </c>
      <c r="E11604" s="1207">
        <v>47515915.957772098</v>
      </c>
      <c r="F11604" s="1211">
        <v>84441797.765627116</v>
      </c>
    </row>
    <row r="11605" spans="2:6" ht="13.15" customHeight="1" x14ac:dyDescent="0.3">
      <c r="B11605" s="1173" t="s">
        <v>12320</v>
      </c>
      <c r="C11605" s="1206">
        <v>97336015.046311572</v>
      </c>
      <c r="D11605" s="1206">
        <v>15806926.009137481</v>
      </c>
      <c r="E11605" s="1206">
        <v>1209912998.0309451</v>
      </c>
      <c r="F11605" s="1210">
        <v>1323055939.0863941</v>
      </c>
    </row>
    <row r="11606" spans="2:6" ht="13.15" customHeight="1" x14ac:dyDescent="0.3">
      <c r="B11606" s="1172" t="s">
        <v>12321</v>
      </c>
      <c r="C11606" s="1207">
        <v>74913076.57245402</v>
      </c>
      <c r="D11606" s="1208">
        <v>3484313.5480095856</v>
      </c>
      <c r="E11606" s="1207">
        <v>29824728.215581648</v>
      </c>
      <c r="F11606" s="1211">
        <v>108222118.33604527</v>
      </c>
    </row>
    <row r="11607" spans="2:6" ht="13.15" customHeight="1" x14ac:dyDescent="0.3">
      <c r="B11607" s="1173" t="s">
        <v>12322</v>
      </c>
      <c r="C11607" s="1206">
        <v>75001828.376474291</v>
      </c>
      <c r="D11607" s="1206">
        <v>4179408.7920249389</v>
      </c>
      <c r="E11607" s="1206">
        <v>22942195.263055563</v>
      </c>
      <c r="F11607" s="1210">
        <v>102123432.43155479</v>
      </c>
    </row>
    <row r="11608" spans="2:6" ht="13.15" customHeight="1" x14ac:dyDescent="0.3">
      <c r="B11608" s="1172" t="s">
        <v>12323</v>
      </c>
      <c r="C11608" s="1207">
        <v>244364574.78726479</v>
      </c>
      <c r="D11608" s="1208">
        <v>7236392.5035123276</v>
      </c>
      <c r="E11608" s="1207">
        <v>133621792.50431339</v>
      </c>
      <c r="F11608" s="1211">
        <v>385222759.7950905</v>
      </c>
    </row>
    <row r="11609" spans="2:6" ht="13.15" customHeight="1" x14ac:dyDescent="0.3">
      <c r="B11609" s="1173" t="s">
        <v>12324</v>
      </c>
      <c r="C11609" s="1206">
        <v>634483916.11593711</v>
      </c>
      <c r="D11609" s="1206">
        <v>37767334.117739201</v>
      </c>
      <c r="E11609" s="1206">
        <v>613723494.30435193</v>
      </c>
      <c r="F11609" s="1210">
        <v>1285974744.5380282</v>
      </c>
    </row>
    <row r="11610" spans="2:6" ht="13.15" customHeight="1" x14ac:dyDescent="0.3">
      <c r="B11610" s="1172" t="s">
        <v>12325</v>
      </c>
      <c r="C11610" s="1207">
        <v>876185.11753517308</v>
      </c>
      <c r="D11610" s="1208">
        <v>0</v>
      </c>
      <c r="E11610" s="1207">
        <v>0</v>
      </c>
      <c r="F11610" s="1211">
        <v>876185.11753517308</v>
      </c>
    </row>
    <row r="11611" spans="2:6" ht="13.15" customHeight="1" x14ac:dyDescent="0.3">
      <c r="B11611" s="1173" t="s">
        <v>12326</v>
      </c>
      <c r="C11611" s="1206">
        <v>44418502.876048341</v>
      </c>
      <c r="D11611" s="1206">
        <v>3397023.8264056332</v>
      </c>
      <c r="E11611" s="1206">
        <v>39964957.912190571</v>
      </c>
      <c r="F11611" s="1210">
        <v>87780484.614644542</v>
      </c>
    </row>
    <row r="11612" spans="2:6" ht="13.15" customHeight="1" x14ac:dyDescent="0.3">
      <c r="B11612" s="1172" t="s">
        <v>12327</v>
      </c>
      <c r="C11612" s="1207">
        <v>49369897.751718894</v>
      </c>
      <c r="D11612" s="1208">
        <v>3007520.0049844175</v>
      </c>
      <c r="E11612" s="1207">
        <v>20017770.160812393</v>
      </c>
      <c r="F11612" s="1211">
        <v>72395187.917515695</v>
      </c>
    </row>
    <row r="11613" spans="2:6" ht="13.15" customHeight="1" x14ac:dyDescent="0.3">
      <c r="B11613" s="1173" t="s">
        <v>12328</v>
      </c>
      <c r="C11613" s="1206">
        <v>121184580.57520804</v>
      </c>
      <c r="D11613" s="1206">
        <v>5085544.4930601977</v>
      </c>
      <c r="E11613" s="1206">
        <v>90804240.09560281</v>
      </c>
      <c r="F11613" s="1210">
        <v>217074365.16387105</v>
      </c>
    </row>
    <row r="11614" spans="2:6" ht="13.15" customHeight="1" x14ac:dyDescent="0.3">
      <c r="B11614" s="1172" t="s">
        <v>12329</v>
      </c>
      <c r="C11614" s="1207">
        <v>86027669.801763803</v>
      </c>
      <c r="D11614" s="1208">
        <v>2301589.1837265952</v>
      </c>
      <c r="E11614" s="1207">
        <v>28701218.997256614</v>
      </c>
      <c r="F11614" s="1211">
        <v>117030477.98274702</v>
      </c>
    </row>
    <row r="11615" spans="2:6" ht="13.15" customHeight="1" x14ac:dyDescent="0.3">
      <c r="B11615" s="1173" t="s">
        <v>12330</v>
      </c>
      <c r="C11615" s="1206">
        <v>27171979.236361932</v>
      </c>
      <c r="D11615" s="1206">
        <v>2075449.2794584152</v>
      </c>
      <c r="E11615" s="1206">
        <v>8910818.1316422094</v>
      </c>
      <c r="F11615" s="1210">
        <v>38158246.647462554</v>
      </c>
    </row>
    <row r="11616" spans="2:6" ht="13.15" customHeight="1" x14ac:dyDescent="0.3">
      <c r="B11616" s="1172" t="s">
        <v>12331</v>
      </c>
      <c r="C11616" s="1207">
        <v>98549183.936649755</v>
      </c>
      <c r="D11616" s="1208">
        <v>2682100.8832543832</v>
      </c>
      <c r="E11616" s="1207">
        <v>157582115.5934366</v>
      </c>
      <c r="F11616" s="1211">
        <v>258813400.41334075</v>
      </c>
    </row>
    <row r="11617" spans="2:6" ht="13.15" customHeight="1" x14ac:dyDescent="0.3">
      <c r="B11617" s="1173" t="s">
        <v>12332</v>
      </c>
      <c r="C11617" s="1206">
        <v>17063421.840930816</v>
      </c>
      <c r="D11617" s="1206">
        <v>317172.82528316719</v>
      </c>
      <c r="E11617" s="1206">
        <v>1295173.8234560641</v>
      </c>
      <c r="F11617" s="1210">
        <v>18675768.489670046</v>
      </c>
    </row>
    <row r="11618" spans="2:6" ht="13.15" customHeight="1" x14ac:dyDescent="0.3">
      <c r="B11618" s="1172" t="s">
        <v>12333</v>
      </c>
      <c r="C11618" s="1207">
        <v>17434131.299261499</v>
      </c>
      <c r="D11618" s="1208">
        <v>828612.07112776779</v>
      </c>
      <c r="E11618" s="1207">
        <v>5950711.8791109389</v>
      </c>
      <c r="F11618" s="1211">
        <v>24213455.249500208</v>
      </c>
    </row>
    <row r="11619" spans="2:6" ht="13.15" customHeight="1" x14ac:dyDescent="0.3">
      <c r="B11619" s="1173" t="s">
        <v>12334</v>
      </c>
      <c r="C11619" s="1206">
        <v>40621017.993877821</v>
      </c>
      <c r="D11619" s="1206">
        <v>849044.87392785423</v>
      </c>
      <c r="E11619" s="1206">
        <v>1829590.8874611445</v>
      </c>
      <c r="F11619" s="1210">
        <v>43299653.755266815</v>
      </c>
    </row>
    <row r="11620" spans="2:6" ht="13.15" customHeight="1" x14ac:dyDescent="0.3">
      <c r="B11620" s="1172" t="s">
        <v>12335</v>
      </c>
      <c r="C11620" s="1207">
        <v>26490911.546434339</v>
      </c>
      <c r="D11620" s="1208">
        <v>486489.27383044414</v>
      </c>
      <c r="E11620" s="1207">
        <v>8177783.5808797982</v>
      </c>
      <c r="F11620" s="1211">
        <v>35155184.401144579</v>
      </c>
    </row>
    <row r="11621" spans="2:6" ht="13.15" customHeight="1" x14ac:dyDescent="0.3">
      <c r="B11621" s="1173" t="s">
        <v>12336</v>
      </c>
      <c r="C11621" s="1206">
        <v>12313834.913478581</v>
      </c>
      <c r="D11621" s="1206">
        <v>177464.23974648488</v>
      </c>
      <c r="E11621" s="1206">
        <v>2692032.8069479819</v>
      </c>
      <c r="F11621" s="1210">
        <v>15183331.960173048</v>
      </c>
    </row>
    <row r="11622" spans="2:6" ht="13.15" customHeight="1" x14ac:dyDescent="0.3">
      <c r="B11622" s="1172" t="s">
        <v>12337</v>
      </c>
      <c r="C11622" s="1207">
        <v>16801399.207215678</v>
      </c>
      <c r="D11622" s="1208">
        <v>226139.90426817955</v>
      </c>
      <c r="E11622" s="1207">
        <v>4242561.7135299053</v>
      </c>
      <c r="F11622" s="1211">
        <v>21270100.825013764</v>
      </c>
    </row>
    <row r="11623" spans="2:6" ht="13.15" customHeight="1" x14ac:dyDescent="0.3">
      <c r="B11623" s="1173" t="s">
        <v>12338</v>
      </c>
      <c r="C11623" s="1206">
        <v>5160985.6743952753</v>
      </c>
      <c r="D11623" s="1206">
        <v>57625.569880410418</v>
      </c>
      <c r="E11623" s="1206">
        <v>1743403.4906450727</v>
      </c>
      <c r="F11623" s="1210">
        <v>6962014.7349207578</v>
      </c>
    </row>
    <row r="11624" spans="2:6" ht="13.15" customHeight="1" x14ac:dyDescent="0.3">
      <c r="B11624" s="1172" t="s">
        <v>12339</v>
      </c>
      <c r="C11624" s="1207">
        <v>15006018.482504763</v>
      </c>
      <c r="D11624" s="1208">
        <v>149460.60505490575</v>
      </c>
      <c r="E11624" s="1207">
        <v>4039808.7896939949</v>
      </c>
      <c r="F11624" s="1211">
        <v>19195287.877253663</v>
      </c>
    </row>
    <row r="11625" spans="2:6" ht="13.15" customHeight="1" x14ac:dyDescent="0.3">
      <c r="B11625" s="1173" t="s">
        <v>12340</v>
      </c>
      <c r="C11625" s="1206">
        <v>269072394.32031405</v>
      </c>
      <c r="D11625" s="1206">
        <v>14241044.375818152</v>
      </c>
      <c r="E11625" s="1206">
        <v>530691394.66912138</v>
      </c>
      <c r="F11625" s="1210">
        <v>814004833.36525357</v>
      </c>
    </row>
    <row r="11626" spans="2:6" ht="13.15" customHeight="1" x14ac:dyDescent="0.3">
      <c r="B11626" s="1172" t="s">
        <v>12341</v>
      </c>
      <c r="C11626" s="1207">
        <v>24383534.095283031</v>
      </c>
      <c r="D11626" s="1208">
        <v>960046.21586110897</v>
      </c>
      <c r="E11626" s="1207">
        <v>2686967.0468726205</v>
      </c>
      <c r="F11626" s="1211">
        <v>28030547.358016759</v>
      </c>
    </row>
    <row r="11627" spans="2:6" x14ac:dyDescent="0.3">
      <c r="B11627" s="1173" t="s">
        <v>12342</v>
      </c>
      <c r="C11627" s="1206">
        <v>143129624.71972582</v>
      </c>
      <c r="D11627" s="1206">
        <v>5040893.471514279</v>
      </c>
      <c r="E11627" s="1206">
        <v>34709905.098618217</v>
      </c>
      <c r="F11627" s="1210">
        <v>182880423.28985831</v>
      </c>
    </row>
    <row r="11628" spans="2:6" x14ac:dyDescent="0.3">
      <c r="B11628" s="1172" t="s">
        <v>12343</v>
      </c>
      <c r="C11628" s="1207">
        <v>131911942.85651562</v>
      </c>
      <c r="D11628" s="1208">
        <v>4032256.0242008972</v>
      </c>
      <c r="E11628" s="1207">
        <v>40299910.553771637</v>
      </c>
      <c r="F11628" s="1211">
        <v>176244109.43448815</v>
      </c>
    </row>
    <row r="11629" spans="2:6" x14ac:dyDescent="0.3">
      <c r="B11629" s="1173" t="s">
        <v>12344</v>
      </c>
      <c r="C11629" s="1206">
        <v>126820320.130493</v>
      </c>
      <c r="D11629" s="1206">
        <v>7887498.118358897</v>
      </c>
      <c r="E11629" s="1206">
        <v>56426373.314103276</v>
      </c>
      <c r="F11629" s="1210">
        <v>191134191.56295517</v>
      </c>
    </row>
    <row r="11630" spans="2:6" x14ac:dyDescent="0.3">
      <c r="B11630" s="1172" t="s">
        <v>12345</v>
      </c>
      <c r="C11630" s="1207">
        <v>89119099.94764407</v>
      </c>
      <c r="D11630" s="1208">
        <v>4939250.1281086123</v>
      </c>
      <c r="E11630" s="1207">
        <v>66450109.900394119</v>
      </c>
      <c r="F11630" s="1211">
        <v>160508459.97614679</v>
      </c>
    </row>
    <row r="11631" spans="2:6" x14ac:dyDescent="0.3">
      <c r="B11631" s="1173" t="s">
        <v>12346</v>
      </c>
      <c r="C11631" s="1206">
        <v>38698517.377562538</v>
      </c>
      <c r="D11631" s="1206">
        <v>1547081.2031947363</v>
      </c>
      <c r="E11631" s="1206">
        <v>24185941.880756129</v>
      </c>
      <c r="F11631" s="1210">
        <v>64431540.4615134</v>
      </c>
    </row>
    <row r="11632" spans="2:6" x14ac:dyDescent="0.3">
      <c r="B11632" s="1172" t="s">
        <v>12347</v>
      </c>
      <c r="C11632" s="1207">
        <v>780580991.53838861</v>
      </c>
      <c r="D11632" s="1208">
        <v>33356888.303419601</v>
      </c>
      <c r="E11632" s="1207">
        <v>336479152.08885431</v>
      </c>
      <c r="F11632" s="1211">
        <v>1150417031.9306626</v>
      </c>
    </row>
    <row r="11633" spans="2:6" x14ac:dyDescent="0.3">
      <c r="B11633" s="1173" t="s">
        <v>12348</v>
      </c>
      <c r="C11633" s="1206">
        <v>2143833.9614180694</v>
      </c>
      <c r="D11633" s="1206">
        <v>14775.787148823183</v>
      </c>
      <c r="E11633" s="1206">
        <v>295609.31769985863</v>
      </c>
      <c r="F11633" s="1210">
        <v>2454219.0662667509</v>
      </c>
    </row>
    <row r="11634" spans="2:6" x14ac:dyDescent="0.3">
      <c r="B11634" s="1172" t="s">
        <v>12349</v>
      </c>
      <c r="C11634" s="1207">
        <v>110341567.86620016</v>
      </c>
      <c r="D11634" s="1208">
        <v>10120021.051298426</v>
      </c>
      <c r="E11634" s="1207">
        <v>69938721.710999429</v>
      </c>
      <c r="F11634" s="1211">
        <v>190400310.62849802</v>
      </c>
    </row>
    <row r="11635" spans="2:6" x14ac:dyDescent="0.3">
      <c r="B11635" s="1173" t="s">
        <v>12350</v>
      </c>
      <c r="C11635" s="1206">
        <v>200418504.59107807</v>
      </c>
      <c r="D11635" s="1206">
        <v>12721108.404442536</v>
      </c>
      <c r="E11635" s="1206">
        <v>741459971.82219756</v>
      </c>
      <c r="F11635" s="1210">
        <v>954599584.81771815</v>
      </c>
    </row>
    <row r="11636" spans="2:6" x14ac:dyDescent="0.3">
      <c r="B11636" s="1172" t="s">
        <v>12351</v>
      </c>
      <c r="C11636" s="1207">
        <v>302720934.04912525</v>
      </c>
      <c r="D11636" s="1208">
        <v>13815121.757119648</v>
      </c>
      <c r="E11636" s="1207">
        <v>2718445387.3791056</v>
      </c>
      <c r="F11636" s="1211">
        <v>3034981443.1853504</v>
      </c>
    </row>
    <row r="11637" spans="2:6" x14ac:dyDescent="0.3">
      <c r="B11637" s="1173" t="s">
        <v>12352</v>
      </c>
      <c r="C11637" s="1206">
        <v>329949304.81634921</v>
      </c>
      <c r="D11637" s="1206">
        <v>15945128.871602813</v>
      </c>
      <c r="E11637" s="1206">
        <v>214457769.61069185</v>
      </c>
      <c r="F11637" s="1210">
        <v>560352203.29864383</v>
      </c>
    </row>
    <row r="11638" spans="2:6" x14ac:dyDescent="0.3">
      <c r="B11638" s="1172" t="s">
        <v>12353</v>
      </c>
      <c r="C11638" s="1207">
        <v>1197193.5656145236</v>
      </c>
      <c r="D11638" s="1208">
        <v>97492.05082575907</v>
      </c>
      <c r="E11638" s="1207">
        <v>265480.38139293902</v>
      </c>
      <c r="F11638" s="1211">
        <v>1560165.9978332217</v>
      </c>
    </row>
    <row r="11639" spans="2:6" x14ac:dyDescent="0.3">
      <c r="B11639" s="1173" t="s">
        <v>12354</v>
      </c>
      <c r="C11639" s="1206">
        <v>174076013.36921299</v>
      </c>
      <c r="D11639" s="1206">
        <v>8322820.9521197015</v>
      </c>
      <c r="E11639" s="1206">
        <v>281897487.43025398</v>
      </c>
      <c r="F11639" s="1210">
        <v>464296321.75158668</v>
      </c>
    </row>
    <row r="11640" spans="2:6" x14ac:dyDescent="0.3">
      <c r="B11640" s="1172" t="s">
        <v>12355</v>
      </c>
      <c r="C11640" s="1207">
        <v>20012166.394193962</v>
      </c>
      <c r="D11640" s="1208">
        <v>6110927.8324755793</v>
      </c>
      <c r="E11640" s="1207">
        <v>3632389.0136912032</v>
      </c>
      <c r="F11640" s="1211">
        <v>29755483.240360744</v>
      </c>
    </row>
    <row r="11641" spans="2:6" x14ac:dyDescent="0.3">
      <c r="B11641" s="1173" t="s">
        <v>12356</v>
      </c>
      <c r="C11641" s="1206">
        <v>111805972.6325341</v>
      </c>
      <c r="D11641" s="1206">
        <v>7247143.6476853732</v>
      </c>
      <c r="E11641" s="1206">
        <v>100379905.72750598</v>
      </c>
      <c r="F11641" s="1210">
        <v>219433022.00772548</v>
      </c>
    </row>
    <row r="11642" spans="2:6" x14ac:dyDescent="0.3">
      <c r="B11642" s="1172" t="s">
        <v>12357</v>
      </c>
      <c r="C11642" s="1207">
        <v>104468656.18232563</v>
      </c>
      <c r="D11642" s="1208">
        <v>6267424.526648975</v>
      </c>
      <c r="E11642" s="1207">
        <v>37149566.643436462</v>
      </c>
      <c r="F11642" s="1211">
        <v>147885647.35241106</v>
      </c>
    </row>
    <row r="11643" spans="2:6" x14ac:dyDescent="0.3">
      <c r="B11643" s="1173" t="s">
        <v>12358</v>
      </c>
      <c r="C11643" s="1206">
        <v>10383005.281709081</v>
      </c>
      <c r="D11643" s="1206">
        <v>997253.0551196693</v>
      </c>
      <c r="E11643" s="1206">
        <v>5825750.8809855189</v>
      </c>
      <c r="F11643" s="1210">
        <v>17206009.217814267</v>
      </c>
    </row>
    <row r="11644" spans="2:6" x14ac:dyDescent="0.3">
      <c r="B11644" s="1172" t="s">
        <v>12359</v>
      </c>
      <c r="C11644" s="1207">
        <v>10751530.080248494</v>
      </c>
      <c r="D11644" s="1208">
        <v>391417.63766144472</v>
      </c>
      <c r="E11644" s="1207">
        <v>3925899.1841893508</v>
      </c>
      <c r="F11644" s="1211">
        <v>15068846.902099289</v>
      </c>
    </row>
    <row r="11645" spans="2:6" x14ac:dyDescent="0.3">
      <c r="B11645" s="1173" t="s">
        <v>12360</v>
      </c>
      <c r="C11645" s="1206">
        <v>9960000.5296249334</v>
      </c>
      <c r="D11645" s="1206">
        <v>220454.74426044189</v>
      </c>
      <c r="E11645" s="1206">
        <v>1897159.3300178258</v>
      </c>
      <c r="F11645" s="1210">
        <v>12077614.6039032</v>
      </c>
    </row>
    <row r="11646" spans="2:6" x14ac:dyDescent="0.3">
      <c r="B11646" s="1172" t="s">
        <v>12361</v>
      </c>
      <c r="C11646" s="1207">
        <v>27736031.08621978</v>
      </c>
      <c r="D11646" s="1208">
        <v>1294443.3873063331</v>
      </c>
      <c r="E11646" s="1207">
        <v>293345194.74013752</v>
      </c>
      <c r="F11646" s="1211">
        <v>322375669.21366364</v>
      </c>
    </row>
    <row r="11647" spans="2:6" x14ac:dyDescent="0.3">
      <c r="B11647" s="1173" t="s">
        <v>12362</v>
      </c>
      <c r="C11647" s="1206">
        <v>64175610.239611864</v>
      </c>
      <c r="D11647" s="1206">
        <v>4149913.5064402409</v>
      </c>
      <c r="E11647" s="1206">
        <v>51519899.74236729</v>
      </c>
      <c r="F11647" s="1210">
        <v>119845423.48841938</v>
      </c>
    </row>
    <row r="11648" spans="2:6" x14ac:dyDescent="0.3">
      <c r="B11648" s="1172" t="s">
        <v>12363</v>
      </c>
      <c r="C11648" s="1207">
        <v>99542657.976728529</v>
      </c>
      <c r="D11648" s="1208">
        <v>3185265.6882956442</v>
      </c>
      <c r="E11648" s="1207">
        <v>19551970.139483102</v>
      </c>
      <c r="F11648" s="1211">
        <v>122279893.80450729</v>
      </c>
    </row>
    <row r="11649" spans="2:6" x14ac:dyDescent="0.3">
      <c r="B11649" s="1173" t="s">
        <v>12364</v>
      </c>
      <c r="C11649" s="1206">
        <v>883012.17938288371</v>
      </c>
      <c r="D11649" s="1206">
        <v>6332.4802066385073</v>
      </c>
      <c r="E11649" s="1206">
        <v>493.91698863802611</v>
      </c>
      <c r="F11649" s="1210">
        <v>889838.57657816017</v>
      </c>
    </row>
    <row r="11650" spans="2:6" x14ac:dyDescent="0.3">
      <c r="B11650" s="1172" t="s">
        <v>12365</v>
      </c>
      <c r="C11650" s="1207">
        <v>38815669.758869253</v>
      </c>
      <c r="D11650" s="1208">
        <v>2838062.8346547713</v>
      </c>
      <c r="E11650" s="1207">
        <v>24162542.563419398</v>
      </c>
      <c r="F11650" s="1211">
        <v>65816275.156943426</v>
      </c>
    </row>
    <row r="11651" spans="2:6" x14ac:dyDescent="0.3">
      <c r="B11651" s="1173" t="s">
        <v>12366</v>
      </c>
      <c r="C11651" s="1206">
        <v>53052141.829900064</v>
      </c>
      <c r="D11651" s="1206">
        <v>6188170.018818331</v>
      </c>
      <c r="E11651" s="1206">
        <v>46594276.519403987</v>
      </c>
      <c r="F11651" s="1210">
        <v>105834588.36812238</v>
      </c>
    </row>
    <row r="11652" spans="2:6" x14ac:dyDescent="0.3">
      <c r="B11652" s="1172" t="s">
        <v>12367</v>
      </c>
      <c r="C11652" s="1207">
        <v>81584208.327562898</v>
      </c>
      <c r="D11652" s="1208">
        <v>4885494.4072433701</v>
      </c>
      <c r="E11652" s="1207">
        <v>35702050.579569742</v>
      </c>
      <c r="F11652" s="1211">
        <v>122171753.31437601</v>
      </c>
    </row>
    <row r="11653" spans="2:6" x14ac:dyDescent="0.3">
      <c r="B11653" s="1173" t="s">
        <v>12368</v>
      </c>
      <c r="C11653" s="1206">
        <v>36200085.823774382</v>
      </c>
      <c r="D11653" s="1206">
        <v>1482715.059938815</v>
      </c>
      <c r="E11653" s="1206">
        <v>27648053.012614373</v>
      </c>
      <c r="F11653" s="1210">
        <v>65330853.89632757</v>
      </c>
    </row>
    <row r="11654" spans="2:6" x14ac:dyDescent="0.3">
      <c r="B11654" s="1172" t="s">
        <v>12369</v>
      </c>
      <c r="C11654" s="1207">
        <v>709676629.14167345</v>
      </c>
      <c r="D11654" s="1208">
        <v>30750861.615714289</v>
      </c>
      <c r="E11654" s="1207">
        <v>571230070.44887173</v>
      </c>
      <c r="F11654" s="1211">
        <v>1311657561.2062595</v>
      </c>
    </row>
    <row r="11655" spans="2:6" x14ac:dyDescent="0.3">
      <c r="B11655" s="1173" t="s">
        <v>12370</v>
      </c>
      <c r="C11655" s="1206">
        <v>74529941.861560524</v>
      </c>
      <c r="D11655" s="1206">
        <v>2626712.7897136523</v>
      </c>
      <c r="E11655" s="1206">
        <v>31151220.994153146</v>
      </c>
      <c r="F11655" s="1210">
        <v>108307875.64542732</v>
      </c>
    </row>
    <row r="11656" spans="2:6" x14ac:dyDescent="0.3">
      <c r="B11656" s="1172" t="s">
        <v>12371</v>
      </c>
      <c r="C11656" s="1207">
        <v>305055516.1185683</v>
      </c>
      <c r="D11656" s="1208">
        <v>14371254.241044872</v>
      </c>
      <c r="E11656" s="1207">
        <v>303388155.40776515</v>
      </c>
      <c r="F11656" s="1211">
        <v>622814925.76737833</v>
      </c>
    </row>
    <row r="11657" spans="2:6" x14ac:dyDescent="0.3">
      <c r="B11657" s="1173" t="s">
        <v>12372</v>
      </c>
      <c r="C11657" s="1206">
        <v>647325209.82777011</v>
      </c>
      <c r="D11657" s="1206">
        <v>23144722.629025463</v>
      </c>
      <c r="E11657" s="1206">
        <v>643662399.7631942</v>
      </c>
      <c r="F11657" s="1210">
        <v>1314132332.2199898</v>
      </c>
    </row>
    <row r="11658" spans="2:6" x14ac:dyDescent="0.3">
      <c r="B11658" s="1172" t="s">
        <v>12373</v>
      </c>
      <c r="C11658" s="1207">
        <v>321147583.59980679</v>
      </c>
      <c r="D11658" s="1208">
        <v>14389632.505822362</v>
      </c>
      <c r="E11658" s="1207">
        <v>214159197.55871218</v>
      </c>
      <c r="F11658" s="1211">
        <v>549696413.66434133</v>
      </c>
    </row>
    <row r="11659" spans="2:6" x14ac:dyDescent="0.3">
      <c r="B11659" s="1173" t="s">
        <v>12374</v>
      </c>
      <c r="C11659" s="1206">
        <v>2397254.4972050861</v>
      </c>
      <c r="D11659" s="1206">
        <v>18434.553490436545</v>
      </c>
      <c r="E11659" s="1206">
        <v>975053.87519504339</v>
      </c>
      <c r="F11659" s="1210">
        <v>3390742.9258905658</v>
      </c>
    </row>
    <row r="11660" spans="2:6" x14ac:dyDescent="0.3">
      <c r="B11660" s="1172" t="s">
        <v>12375</v>
      </c>
      <c r="C11660" s="1207">
        <v>1954910863.5661669</v>
      </c>
      <c r="D11660" s="1208">
        <v>48897329.47328338</v>
      </c>
      <c r="E11660" s="1207">
        <v>637436070.37287796</v>
      </c>
      <c r="F11660" s="1211">
        <v>2641244263.4123282</v>
      </c>
    </row>
    <row r="11661" spans="2:6" x14ac:dyDescent="0.3">
      <c r="B11661" s="1173" t="s">
        <v>12376</v>
      </c>
      <c r="C11661" s="1206">
        <v>1122919092.407304</v>
      </c>
      <c r="D11661" s="1206">
        <v>39556836.735422246</v>
      </c>
      <c r="E11661" s="1206">
        <v>143832159.26274613</v>
      </c>
      <c r="F11661" s="1210">
        <v>1306308088.4054723</v>
      </c>
    </row>
    <row r="11662" spans="2:6" x14ac:dyDescent="0.3">
      <c r="B11662" s="1172" t="s">
        <v>12377</v>
      </c>
      <c r="C11662" s="1207">
        <v>362651886.85554147</v>
      </c>
      <c r="D11662" s="1208">
        <v>6615865.7319746949</v>
      </c>
      <c r="E11662" s="1207">
        <v>144964108.52756917</v>
      </c>
      <c r="F11662" s="1211">
        <v>514231861.11508536</v>
      </c>
    </row>
    <row r="11663" spans="2:6" x14ac:dyDescent="0.3">
      <c r="B11663" s="1173" t="s">
        <v>12378</v>
      </c>
      <c r="C11663" s="1206">
        <v>59381783.951386437</v>
      </c>
      <c r="D11663" s="1206">
        <v>2978010.6472214838</v>
      </c>
      <c r="E11663" s="1206">
        <v>14112777.66021774</v>
      </c>
      <c r="F11663" s="1210">
        <v>76472572.25882566</v>
      </c>
    </row>
    <row r="11664" spans="2:6" x14ac:dyDescent="0.3">
      <c r="B11664" s="1172" t="s">
        <v>12379</v>
      </c>
      <c r="C11664" s="1207">
        <v>66579555.257427678</v>
      </c>
      <c r="D11664" s="1208">
        <v>2034006.7145505252</v>
      </c>
      <c r="E11664" s="1207">
        <v>16746440.718643015</v>
      </c>
      <c r="F11664" s="1211">
        <v>85360002.690621212</v>
      </c>
    </row>
    <row r="11665" spans="2:6" x14ac:dyDescent="0.3">
      <c r="B11665" s="1173" t="s">
        <v>12380</v>
      </c>
      <c r="C11665" s="1206">
        <v>0</v>
      </c>
      <c r="D11665" s="1206">
        <v>16464.448537260119</v>
      </c>
      <c r="E11665" s="1206">
        <v>0</v>
      </c>
      <c r="F11665" s="1210">
        <v>16464.448537260119</v>
      </c>
    </row>
    <row r="11666" spans="2:6" x14ac:dyDescent="0.3">
      <c r="B11666" s="1172" t="s">
        <v>12381</v>
      </c>
      <c r="C11666" s="1207">
        <v>0</v>
      </c>
      <c r="D11666" s="1208">
        <v>8598.1009027913951</v>
      </c>
      <c r="E11666" s="1207">
        <v>0</v>
      </c>
      <c r="F11666" s="1211">
        <v>8598.1009027913951</v>
      </c>
    </row>
    <row r="11667" spans="2:6" x14ac:dyDescent="0.3">
      <c r="B11667" s="1173" t="s">
        <v>12382</v>
      </c>
      <c r="C11667" s="1206">
        <v>565280.72099043441</v>
      </c>
      <c r="D11667" s="1206">
        <v>15620.117843041651</v>
      </c>
      <c r="E11667" s="1206">
        <v>0</v>
      </c>
      <c r="F11667" s="1210">
        <v>580900.83883347607</v>
      </c>
    </row>
    <row r="11668" spans="2:6" x14ac:dyDescent="0.3">
      <c r="B11668" s="1172" t="s">
        <v>12383</v>
      </c>
      <c r="C11668" s="1207">
        <v>416431656.93717051</v>
      </c>
      <c r="D11668" s="1208">
        <v>10237073.42987358</v>
      </c>
      <c r="E11668" s="1207">
        <v>275084446.14606154</v>
      </c>
      <c r="F11668" s="1211">
        <v>701753176.51310563</v>
      </c>
    </row>
    <row r="11669" spans="2:6" x14ac:dyDescent="0.3">
      <c r="B11669" s="1173" t="s">
        <v>12384</v>
      </c>
      <c r="C11669" s="1206">
        <v>180914954.30453855</v>
      </c>
      <c r="D11669" s="1206">
        <v>6254872.1436615922</v>
      </c>
      <c r="E11669" s="1206">
        <v>39209870.060876101</v>
      </c>
      <c r="F11669" s="1210">
        <v>226379696.50907624</v>
      </c>
    </row>
    <row r="11670" spans="2:6" x14ac:dyDescent="0.3">
      <c r="B11670" s="1172" t="s">
        <v>12385</v>
      </c>
      <c r="C11670" s="1207">
        <v>248558438.88031343</v>
      </c>
      <c r="D11670" s="1208">
        <v>14310983.101655925</v>
      </c>
      <c r="E11670" s="1207">
        <v>42995658.337160029</v>
      </c>
      <c r="F11670" s="1211">
        <v>305865080.31912941</v>
      </c>
    </row>
    <row r="11671" spans="2:6" x14ac:dyDescent="0.3">
      <c r="B11671" s="1173" t="s">
        <v>12386</v>
      </c>
      <c r="C11671" s="1206">
        <v>367970031.49367094</v>
      </c>
      <c r="D11671" s="1206">
        <v>4758507.0708329119</v>
      </c>
      <c r="E11671" s="1206">
        <v>84044204.412529573</v>
      </c>
      <c r="F11671" s="1210">
        <v>456772742.97703344</v>
      </c>
    </row>
    <row r="11672" spans="2:6" x14ac:dyDescent="0.3">
      <c r="B11672" s="1172" t="s">
        <v>12387</v>
      </c>
      <c r="C11672" s="1207">
        <v>1024798921.0371646</v>
      </c>
      <c r="D11672" s="1208">
        <v>27823468.593611222</v>
      </c>
      <c r="E11672" s="1207">
        <v>94576935.808985889</v>
      </c>
      <c r="F11672" s="1211">
        <v>1147199325.4397616</v>
      </c>
    </row>
    <row r="11673" spans="2:6" x14ac:dyDescent="0.3">
      <c r="B11673" s="1173" t="s">
        <v>12388</v>
      </c>
      <c r="C11673" s="1206">
        <v>1627921226.602037</v>
      </c>
      <c r="D11673" s="1206">
        <v>39865172.232772633</v>
      </c>
      <c r="E11673" s="1206">
        <v>296144956.94430023</v>
      </c>
      <c r="F11673" s="1210">
        <v>1963931355.7791097</v>
      </c>
    </row>
    <row r="11674" spans="2:6" x14ac:dyDescent="0.3">
      <c r="B11674" s="1172" t="s">
        <v>12389</v>
      </c>
      <c r="C11674" s="1207">
        <v>147668665.0597946</v>
      </c>
      <c r="D11674" s="1208">
        <v>269693.29591161554</v>
      </c>
      <c r="E11674" s="1207">
        <v>42041287.978515096</v>
      </c>
      <c r="F11674" s="1211">
        <v>189979646.3342213</v>
      </c>
    </row>
    <row r="11675" spans="2:6" x14ac:dyDescent="0.3">
      <c r="B11675" s="1173" t="s">
        <v>12390</v>
      </c>
      <c r="C11675" s="1206">
        <v>1303695.7304388084</v>
      </c>
      <c r="D11675" s="1206">
        <v>244504.0968674313</v>
      </c>
      <c r="E11675" s="1206">
        <v>47662.989403569518</v>
      </c>
      <c r="F11675" s="1210">
        <v>1595862.8167098095</v>
      </c>
    </row>
    <row r="11676" spans="2:6" x14ac:dyDescent="0.3">
      <c r="B11676" s="1172" t="s">
        <v>12391</v>
      </c>
      <c r="C11676" s="1207">
        <v>2789264.3885006253</v>
      </c>
      <c r="D11676" s="1208">
        <v>39261.377281158748</v>
      </c>
      <c r="E11676" s="1207">
        <v>4789636.5180700989</v>
      </c>
      <c r="F11676" s="1211">
        <v>7618162.2838518824</v>
      </c>
    </row>
    <row r="11677" spans="2:6" ht="13.9" customHeight="1" x14ac:dyDescent="0.3">
      <c r="B11677" s="1349" t="s">
        <v>12664</v>
      </c>
      <c r="C11677" s="1349"/>
      <c r="D11677" s="1349"/>
      <c r="E11677" s="1349"/>
      <c r="F11677" s="1349"/>
    </row>
    <row r="11678" spans="2:6" x14ac:dyDescent="0.3">
      <c r="B11678" s="1350"/>
      <c r="C11678" s="1350"/>
      <c r="D11678" s="1350"/>
      <c r="E11678" s="1350"/>
      <c r="F11678" s="1350"/>
    </row>
    <row r="11679" spans="2:6" x14ac:dyDescent="0.3">
      <c r="B11679" s="1350"/>
      <c r="C11679" s="1350"/>
      <c r="D11679" s="1350"/>
      <c r="E11679" s="1350"/>
      <c r="F11679" s="1350"/>
    </row>
  </sheetData>
  <sortState xmlns:xlrd2="http://schemas.microsoft.com/office/spreadsheetml/2017/richdata2" ref="I14:L63">
    <sortCondition ref="I14:I63"/>
  </sortState>
  <mergeCells count="13">
    <mergeCell ref="B11677:F11679"/>
    <mergeCell ref="I71:M71"/>
    <mergeCell ref="J10:L10"/>
    <mergeCell ref="M10:M11"/>
    <mergeCell ref="B6:F6"/>
    <mergeCell ref="B8:F8"/>
    <mergeCell ref="B10:B11"/>
    <mergeCell ref="C10:E10"/>
    <mergeCell ref="F10:F11"/>
    <mergeCell ref="I8:M8"/>
    <mergeCell ref="I10:I11"/>
    <mergeCell ref="I72:M72"/>
    <mergeCell ref="I66:M68"/>
  </mergeCells>
  <printOptions horizontalCentered="1" gridLinesSet="0"/>
  <pageMargins left="0.39370078740157483" right="0.39370078740157483" top="0.59055118110236227" bottom="0.39370078740157483" header="0.39370078740157483" footer="0.19685039370078741"/>
  <pageSetup paperSize="9" scale="1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39997558519241921"/>
  </sheetPr>
  <dimension ref="A1:AD53"/>
  <sheetViews>
    <sheetView showGridLines="0" zoomScaleNormal="100" zoomScaleSheetLayoutView="85" workbookViewId="0">
      <pane xSplit="1" ySplit="5" topLeftCell="B6" activePane="bottomRight" state="frozen"/>
      <selection activeCell="D21" sqref="D21"/>
      <selection pane="topRight" activeCell="D21" sqref="D21"/>
      <selection pane="bottomLeft" activeCell="D21" sqref="D21"/>
      <selection pane="bottomRight" activeCell="B6" sqref="B6:I6"/>
    </sheetView>
  </sheetViews>
  <sheetFormatPr baseColWidth="10" defaultColWidth="11.453125" defaultRowHeight="13" x14ac:dyDescent="0.3"/>
  <cols>
    <col min="1" max="1" width="15.1796875" style="130" customWidth="1"/>
    <col min="2" max="2" width="5.7265625" style="129" customWidth="1"/>
    <col min="3" max="3" width="1.453125" style="129" bestFit="1" customWidth="1"/>
    <col min="4" max="4" width="17.7265625" style="129" customWidth="1"/>
    <col min="5" max="5" width="10.26953125" style="129" customWidth="1"/>
    <col min="6" max="6" width="15.81640625" style="129" customWidth="1"/>
    <col min="7" max="7" width="12.1796875" style="129" customWidth="1"/>
    <col min="8" max="8" width="13.54296875" style="129" customWidth="1"/>
    <col min="9" max="9" width="12.54296875" style="129" customWidth="1"/>
    <col min="10" max="10" width="11.54296875" style="129" customWidth="1"/>
    <col min="11" max="11" width="12" style="129" customWidth="1"/>
    <col min="12" max="12" width="5.7265625" style="129" customWidth="1"/>
    <col min="13" max="13" width="1.453125" style="129" bestFit="1" customWidth="1"/>
    <col min="14" max="14" width="14.453125" style="129" bestFit="1" customWidth="1"/>
    <col min="15" max="15" width="18.1796875" style="129" customWidth="1"/>
    <col min="16" max="17" width="15.26953125" style="129" customWidth="1"/>
    <col min="18" max="18" width="17.1796875" style="129" customWidth="1"/>
    <col min="19" max="19" width="16" style="129" bestFit="1" customWidth="1"/>
    <col min="20" max="20" width="13.453125" style="129" customWidth="1"/>
    <col min="21" max="21" width="6.7265625" style="129" customWidth="1"/>
    <col min="22" max="22" width="1.453125" style="129" bestFit="1" customWidth="1"/>
    <col min="23" max="23" width="11.1796875" style="129" customWidth="1"/>
    <col min="24" max="24" width="17.7265625" style="129" customWidth="1"/>
    <col min="25" max="25" width="17.26953125" style="129" customWidth="1"/>
    <col min="26" max="26" width="13.7265625" style="129" customWidth="1"/>
    <col min="27" max="27" width="14.54296875" style="129" customWidth="1"/>
    <col min="28" max="28" width="12.1796875" style="129" customWidth="1"/>
    <col min="29" max="29" width="5.1796875" style="129" customWidth="1"/>
    <col min="30" max="16384" width="11.453125" style="129"/>
  </cols>
  <sheetData>
    <row r="1" spans="1:30" s="1" customFormat="1" ht="12.65" customHeight="1" x14ac:dyDescent="0.3"/>
    <row r="2" spans="1:30" s="1" customFormat="1" ht="12.65" customHeight="1" x14ac:dyDescent="0.3">
      <c r="D2" s="125"/>
      <c r="F2" s="125"/>
      <c r="H2" s="125"/>
    </row>
    <row r="3" spans="1:30" s="1" customFormat="1" ht="12.65" customHeight="1" x14ac:dyDescent="0.3">
      <c r="D3" s="125"/>
      <c r="F3" s="125"/>
      <c r="H3" s="125"/>
    </row>
    <row r="4" spans="1:30" s="1" customFormat="1" ht="12.65" customHeight="1" x14ac:dyDescent="0.3"/>
    <row r="5" spans="1:30" s="1" customFormat="1" ht="12.65" customHeight="1" x14ac:dyDescent="0.3"/>
    <row r="6" spans="1:30" s="20" customFormat="1" ht="16.5" x14ac:dyDescent="0.35">
      <c r="B6" s="1340" t="s">
        <v>12513</v>
      </c>
      <c r="C6" s="1340"/>
      <c r="D6" s="1340"/>
      <c r="E6" s="1340"/>
      <c r="F6" s="1340"/>
      <c r="G6" s="1340"/>
      <c r="H6" s="1340"/>
      <c r="I6" s="1340"/>
      <c r="L6" s="1340" t="s">
        <v>12681</v>
      </c>
      <c r="M6" s="1340"/>
      <c r="N6" s="1340"/>
      <c r="O6" s="1340"/>
      <c r="P6" s="1340"/>
      <c r="Q6" s="1340"/>
      <c r="R6" s="1340"/>
      <c r="S6" s="220"/>
      <c r="T6" s="19"/>
      <c r="U6" s="1340" t="s">
        <v>12682</v>
      </c>
      <c r="V6" s="1340"/>
      <c r="W6" s="1340"/>
      <c r="X6" s="1340"/>
      <c r="Y6" s="1340"/>
      <c r="Z6" s="1340"/>
      <c r="AA6" s="1340"/>
      <c r="AC6" s="21"/>
    </row>
    <row r="7" spans="1:30" s="23" customFormat="1" ht="12.65" customHeight="1" x14ac:dyDescent="0.3">
      <c r="B7" s="34"/>
      <c r="C7" s="34"/>
      <c r="D7" s="10"/>
      <c r="E7" s="10"/>
      <c r="F7" s="10"/>
      <c r="G7" s="10"/>
      <c r="H7" s="10"/>
      <c r="I7" s="10"/>
      <c r="L7" s="35" t="s">
        <v>12546</v>
      </c>
      <c r="M7" s="35"/>
      <c r="U7" s="35" t="s">
        <v>12546</v>
      </c>
      <c r="V7" s="35"/>
      <c r="X7" s="33"/>
      <c r="Y7" s="33"/>
      <c r="Z7" s="33"/>
      <c r="AA7" s="33"/>
      <c r="AB7" s="33"/>
      <c r="AC7" s="33"/>
    </row>
    <row r="8" spans="1:30" s="1" customFormat="1" ht="13.15" customHeight="1" x14ac:dyDescent="0.3">
      <c r="B8" s="1358" t="s">
        <v>0</v>
      </c>
      <c r="C8" s="941"/>
      <c r="D8" s="1346" t="s">
        <v>16</v>
      </c>
      <c r="E8" s="1346" t="s">
        <v>1</v>
      </c>
      <c r="F8" s="115" t="s">
        <v>46</v>
      </c>
      <c r="G8" s="1346" t="s">
        <v>783</v>
      </c>
      <c r="H8" s="1346" t="s">
        <v>9</v>
      </c>
      <c r="I8" s="1346" t="s">
        <v>4</v>
      </c>
      <c r="L8" s="1358" t="s">
        <v>0</v>
      </c>
      <c r="M8" s="941"/>
      <c r="N8" s="1346" t="s">
        <v>1</v>
      </c>
      <c r="O8" s="115" t="s">
        <v>46</v>
      </c>
      <c r="P8" s="1346" t="s">
        <v>783</v>
      </c>
      <c r="Q8" s="1346" t="s">
        <v>9</v>
      </c>
      <c r="R8" s="1346" t="s">
        <v>4</v>
      </c>
      <c r="U8" s="1358" t="s">
        <v>0</v>
      </c>
      <c r="V8" s="941"/>
      <c r="W8" s="1346" t="s">
        <v>1</v>
      </c>
      <c r="X8" s="115" t="s">
        <v>46</v>
      </c>
      <c r="Y8" s="1346" t="s">
        <v>783</v>
      </c>
      <c r="Z8" s="1346" t="s">
        <v>9</v>
      </c>
      <c r="AA8" s="1346" t="s">
        <v>4</v>
      </c>
      <c r="AB8" s="11"/>
    </row>
    <row r="9" spans="1:30" s="1" customFormat="1" x14ac:dyDescent="0.3">
      <c r="B9" s="1358"/>
      <c r="C9" s="941"/>
      <c r="D9" s="1346"/>
      <c r="E9" s="1346"/>
      <c r="F9" s="43" t="s">
        <v>20</v>
      </c>
      <c r="G9" s="1346"/>
      <c r="H9" s="1346"/>
      <c r="I9" s="1346"/>
      <c r="L9" s="1358"/>
      <c r="M9" s="941"/>
      <c r="N9" s="1346"/>
      <c r="O9" s="43" t="s">
        <v>20</v>
      </c>
      <c r="P9" s="1346"/>
      <c r="Q9" s="1346"/>
      <c r="R9" s="1346"/>
      <c r="U9" s="1358"/>
      <c r="V9" s="941"/>
      <c r="W9" s="1346"/>
      <c r="X9" s="43" t="s">
        <v>20</v>
      </c>
      <c r="Y9" s="1346"/>
      <c r="Z9" s="1346"/>
      <c r="AA9" s="1346"/>
      <c r="AB9" s="11"/>
    </row>
    <row r="10" spans="1:30" s="1" customFormat="1" x14ac:dyDescent="0.3">
      <c r="B10" s="1358"/>
      <c r="C10" s="941"/>
      <c r="D10" s="1346"/>
      <c r="E10" s="1346"/>
      <c r="F10" s="43" t="s">
        <v>781</v>
      </c>
      <c r="G10" s="1346"/>
      <c r="H10" s="1346"/>
      <c r="I10" s="1346"/>
      <c r="L10" s="1358"/>
      <c r="M10" s="941"/>
      <c r="N10" s="1346"/>
      <c r="O10" s="43" t="s">
        <v>781</v>
      </c>
      <c r="P10" s="1346"/>
      <c r="Q10" s="1346"/>
      <c r="R10" s="1346"/>
      <c r="U10" s="1358"/>
      <c r="V10" s="941"/>
      <c r="W10" s="1346"/>
      <c r="X10" s="43" t="s">
        <v>781</v>
      </c>
      <c r="Y10" s="1346"/>
      <c r="Z10" s="1346"/>
      <c r="AA10" s="1346"/>
      <c r="AB10" s="11"/>
    </row>
    <row r="11" spans="1:30" s="1" customFormat="1" ht="15" customHeight="1" x14ac:dyDescent="0.3">
      <c r="A11" s="29"/>
      <c r="B11" s="949">
        <v>2004</v>
      </c>
      <c r="C11" s="865"/>
      <c r="D11" s="13">
        <v>1810832</v>
      </c>
      <c r="E11" s="14">
        <v>24149</v>
      </c>
      <c r="F11" s="13">
        <v>208792</v>
      </c>
      <c r="G11" s="14">
        <v>99770</v>
      </c>
      <c r="H11" s="15" t="s">
        <v>10</v>
      </c>
      <c r="I11" s="31">
        <v>2143543</v>
      </c>
      <c r="L11" s="949">
        <v>2004</v>
      </c>
      <c r="M11" s="865"/>
      <c r="N11" s="99">
        <v>939824629.26977682</v>
      </c>
      <c r="O11" s="14">
        <v>21567659604.946892</v>
      </c>
      <c r="P11" s="99">
        <v>43577034701.752625</v>
      </c>
      <c r="Q11" s="15" t="s">
        <v>10</v>
      </c>
      <c r="R11" s="31">
        <v>66084518935.969292</v>
      </c>
      <c r="U11" s="949">
        <v>2004</v>
      </c>
      <c r="V11" s="944"/>
      <c r="W11" s="14">
        <v>38917.745218012205</v>
      </c>
      <c r="X11" s="27">
        <v>103297.3466653267</v>
      </c>
      <c r="Y11" s="13">
        <v>436774.92935504287</v>
      </c>
      <c r="Z11" s="13" t="s">
        <v>10</v>
      </c>
      <c r="AA11" s="106">
        <v>198624.38854131452</v>
      </c>
      <c r="AB11" s="3"/>
      <c r="AD11" s="5"/>
    </row>
    <row r="12" spans="1:30" s="1" customFormat="1" ht="15" customHeight="1" x14ac:dyDescent="0.3">
      <c r="A12" s="29"/>
      <c r="B12" s="948">
        <v>2005</v>
      </c>
      <c r="C12" s="866"/>
      <c r="D12" s="766">
        <v>4845620</v>
      </c>
      <c r="E12" s="767">
        <v>190257</v>
      </c>
      <c r="F12" s="766">
        <v>1360752</v>
      </c>
      <c r="G12" s="767">
        <v>253799</v>
      </c>
      <c r="H12" s="45" t="s">
        <v>10</v>
      </c>
      <c r="I12" s="50">
        <v>6650428</v>
      </c>
      <c r="L12" s="948">
        <v>2005</v>
      </c>
      <c r="M12" s="866"/>
      <c r="N12" s="107">
        <v>12011969736.097851</v>
      </c>
      <c r="O12" s="767">
        <v>61023593341.785095</v>
      </c>
      <c r="P12" s="107">
        <v>162193890329.93924</v>
      </c>
      <c r="Q12" s="45" t="s">
        <v>10</v>
      </c>
      <c r="R12" s="50">
        <v>235229453407.8222</v>
      </c>
      <c r="U12" s="948">
        <v>2005</v>
      </c>
      <c r="V12" s="943"/>
      <c r="W12" s="51">
        <v>63135.494284561675</v>
      </c>
      <c r="X12" s="49">
        <v>44845.492302627586</v>
      </c>
      <c r="Y12" s="44">
        <v>639064.33961496793</v>
      </c>
      <c r="Z12" s="44" t="s">
        <v>10</v>
      </c>
      <c r="AA12" s="96">
        <v>130334.89069630798</v>
      </c>
      <c r="AB12" s="3"/>
      <c r="AD12" s="5"/>
    </row>
    <row r="13" spans="1:30" s="1" customFormat="1" ht="15" customHeight="1" x14ac:dyDescent="0.3">
      <c r="A13" s="29"/>
      <c r="B13" s="949">
        <v>2006</v>
      </c>
      <c r="C13" s="865"/>
      <c r="D13" s="13">
        <v>7903321</v>
      </c>
      <c r="E13" s="14">
        <v>126148</v>
      </c>
      <c r="F13" s="13">
        <v>1659784</v>
      </c>
      <c r="G13" s="14">
        <v>261274</v>
      </c>
      <c r="H13" s="15" t="s">
        <v>10</v>
      </c>
      <c r="I13" s="31">
        <v>9950527</v>
      </c>
      <c r="L13" s="949">
        <v>2006</v>
      </c>
      <c r="M13" s="865"/>
      <c r="N13" s="99">
        <v>14592929335.82399</v>
      </c>
      <c r="O13" s="14">
        <v>76241434881.731598</v>
      </c>
      <c r="P13" s="99">
        <v>156949812589.8559</v>
      </c>
      <c r="Q13" s="15" t="s">
        <v>10</v>
      </c>
      <c r="R13" s="31">
        <v>247784176807.4115</v>
      </c>
      <c r="U13" s="949">
        <v>2006</v>
      </c>
      <c r="V13" s="944"/>
      <c r="W13" s="14">
        <v>115681.02019710174</v>
      </c>
      <c r="X13" s="27">
        <v>45934.55225603548</v>
      </c>
      <c r="Y13" s="13">
        <v>600709.64807005634</v>
      </c>
      <c r="Z13" s="13" t="s">
        <v>10</v>
      </c>
      <c r="AA13" s="106">
        <v>121035.29239725338</v>
      </c>
      <c r="AB13" s="3"/>
      <c r="AD13" s="5"/>
    </row>
    <row r="14" spans="1:30" s="1" customFormat="1" ht="15" customHeight="1" x14ac:dyDescent="0.3">
      <c r="A14" s="29"/>
      <c r="B14" s="948">
        <v>2007</v>
      </c>
      <c r="C14" s="866"/>
      <c r="D14" s="766">
        <v>10242795</v>
      </c>
      <c r="E14" s="767">
        <v>178639</v>
      </c>
      <c r="F14" s="766">
        <v>910878</v>
      </c>
      <c r="G14" s="767">
        <v>235771</v>
      </c>
      <c r="H14" s="45" t="s">
        <v>10</v>
      </c>
      <c r="I14" s="50">
        <v>11568083</v>
      </c>
      <c r="L14" s="948">
        <v>2007</v>
      </c>
      <c r="M14" s="866"/>
      <c r="N14" s="107">
        <v>8208966919.5905972</v>
      </c>
      <c r="O14" s="767">
        <v>103070346212.04543</v>
      </c>
      <c r="P14" s="107">
        <v>118618976112.37556</v>
      </c>
      <c r="Q14" s="45" t="s">
        <v>10</v>
      </c>
      <c r="R14" s="50">
        <v>229898289244.0116</v>
      </c>
      <c r="U14" s="948">
        <v>2007</v>
      </c>
      <c r="V14" s="943"/>
      <c r="W14" s="51">
        <v>45952.826200273157</v>
      </c>
      <c r="X14" s="49">
        <v>113154.94085052601</v>
      </c>
      <c r="Y14" s="44">
        <v>503110.96832254843</v>
      </c>
      <c r="Z14" s="44" t="s">
        <v>10</v>
      </c>
      <c r="AA14" s="96">
        <v>173470.43755320474</v>
      </c>
      <c r="AB14" s="3"/>
      <c r="AD14" s="5"/>
    </row>
    <row r="15" spans="1:30" s="1" customFormat="1" ht="15" customHeight="1" x14ac:dyDescent="0.3">
      <c r="A15" s="29"/>
      <c r="B15" s="949">
        <v>2008</v>
      </c>
      <c r="C15" s="865"/>
      <c r="D15" s="13">
        <v>10829657</v>
      </c>
      <c r="E15" s="14">
        <v>141807</v>
      </c>
      <c r="F15" s="13">
        <v>955364</v>
      </c>
      <c r="G15" s="14">
        <v>263655</v>
      </c>
      <c r="H15" s="15">
        <v>1302877</v>
      </c>
      <c r="I15" s="31">
        <v>13493360</v>
      </c>
      <c r="L15" s="949">
        <v>2008</v>
      </c>
      <c r="M15" s="865"/>
      <c r="N15" s="99">
        <v>12433370901.773149</v>
      </c>
      <c r="O15" s="14">
        <v>135604633024.36502</v>
      </c>
      <c r="P15" s="99">
        <v>133404343343.26445</v>
      </c>
      <c r="Q15" s="15">
        <v>1086937624.923811</v>
      </c>
      <c r="R15" s="31">
        <v>282529284894.32648</v>
      </c>
      <c r="U15" s="949">
        <v>2008</v>
      </c>
      <c r="V15" s="944"/>
      <c r="W15" s="14">
        <v>87678.118158998841</v>
      </c>
      <c r="X15" s="27">
        <v>141940.27933265752</v>
      </c>
      <c r="Y15" s="13">
        <v>505980.70714860118</v>
      </c>
      <c r="Z15" s="13">
        <v>834.25958469127249</v>
      </c>
      <c r="AA15" s="106">
        <v>106066.36133770412</v>
      </c>
      <c r="AB15" s="3"/>
      <c r="AD15" s="5"/>
    </row>
    <row r="16" spans="1:30" s="1" customFormat="1" ht="15" customHeight="1" x14ac:dyDescent="0.3">
      <c r="A16" s="29"/>
      <c r="B16" s="948">
        <v>2009</v>
      </c>
      <c r="C16" s="866"/>
      <c r="D16" s="766">
        <v>11826106</v>
      </c>
      <c r="E16" s="767">
        <v>133038</v>
      </c>
      <c r="F16" s="766">
        <v>964229</v>
      </c>
      <c r="G16" s="767">
        <v>256841</v>
      </c>
      <c r="H16" s="45">
        <v>1312629</v>
      </c>
      <c r="I16" s="50">
        <v>14492843</v>
      </c>
      <c r="L16" s="948">
        <v>2009</v>
      </c>
      <c r="M16" s="866"/>
      <c r="N16" s="107">
        <v>15444722533.357592</v>
      </c>
      <c r="O16" s="767">
        <v>90247458606.23555</v>
      </c>
      <c r="P16" s="107">
        <v>187515730352.47812</v>
      </c>
      <c r="Q16" s="45">
        <v>1145435375.1067019</v>
      </c>
      <c r="R16" s="50">
        <v>294353346867.17798</v>
      </c>
      <c r="U16" s="948">
        <v>2009</v>
      </c>
      <c r="V16" s="943"/>
      <c r="W16" s="51">
        <v>116092.5640295073</v>
      </c>
      <c r="X16" s="49">
        <v>93595.461872890723</v>
      </c>
      <c r="Y16" s="44">
        <v>730084.87878679077</v>
      </c>
      <c r="Z16" s="44">
        <v>872.62689998979295</v>
      </c>
      <c r="AA16" s="96">
        <v>110379.59381340491</v>
      </c>
      <c r="AB16" s="3"/>
      <c r="AD16" s="5"/>
    </row>
    <row r="17" spans="1:30" s="1" customFormat="1" ht="15" customHeight="1" x14ac:dyDescent="0.3">
      <c r="A17" s="29"/>
      <c r="B17" s="949">
        <v>2010</v>
      </c>
      <c r="C17" s="865"/>
      <c r="D17" s="13">
        <v>11431490</v>
      </c>
      <c r="E17" s="14">
        <v>117896</v>
      </c>
      <c r="F17" s="13">
        <v>885014</v>
      </c>
      <c r="G17" s="14">
        <v>240921</v>
      </c>
      <c r="H17" s="15">
        <v>1306234</v>
      </c>
      <c r="I17" s="31">
        <v>13981555</v>
      </c>
      <c r="L17" s="949">
        <v>2010</v>
      </c>
      <c r="M17" s="865"/>
      <c r="N17" s="99">
        <v>13995784250.532558</v>
      </c>
      <c r="O17" s="14">
        <v>85406779169.924942</v>
      </c>
      <c r="P17" s="99">
        <v>198299395483.68716</v>
      </c>
      <c r="Q17" s="15">
        <v>1067661670.4953966</v>
      </c>
      <c r="R17" s="31">
        <v>298769620574.64008</v>
      </c>
      <c r="U17" s="949">
        <v>2010</v>
      </c>
      <c r="V17" s="944"/>
      <c r="W17" s="14">
        <v>118712.96948609417</v>
      </c>
      <c r="X17" s="27">
        <v>96503.308614242196</v>
      </c>
      <c r="Y17" s="13">
        <v>823088.87761418545</v>
      </c>
      <c r="Z17" s="13">
        <v>817.35865893507332</v>
      </c>
      <c r="AA17" s="106">
        <v>117161.57061668627</v>
      </c>
      <c r="AB17" s="3"/>
      <c r="AD17" s="5"/>
    </row>
    <row r="18" spans="1:30" s="1" customFormat="1" ht="15" customHeight="1" x14ac:dyDescent="0.3">
      <c r="A18" s="29"/>
      <c r="B18" s="948">
        <v>2011</v>
      </c>
      <c r="C18" s="866"/>
      <c r="D18" s="766">
        <v>13891575</v>
      </c>
      <c r="E18" s="767">
        <v>147390</v>
      </c>
      <c r="F18" s="766">
        <v>995724</v>
      </c>
      <c r="G18" s="767">
        <v>239433</v>
      </c>
      <c r="H18" s="45">
        <v>1255804</v>
      </c>
      <c r="I18" s="50">
        <v>16529926</v>
      </c>
      <c r="L18" s="948">
        <v>2011</v>
      </c>
      <c r="M18" s="866"/>
      <c r="N18" s="107">
        <v>13837651116.793869</v>
      </c>
      <c r="O18" s="767">
        <v>81008175833.314194</v>
      </c>
      <c r="P18" s="107">
        <v>179717129722.98941</v>
      </c>
      <c r="Q18" s="45">
        <v>1589566545.4046328</v>
      </c>
      <c r="R18" s="50">
        <v>276152523218.50214</v>
      </c>
      <c r="U18" s="948">
        <v>2011</v>
      </c>
      <c r="V18" s="943"/>
      <c r="W18" s="51">
        <v>93884.599476177958</v>
      </c>
      <c r="X18" s="49">
        <v>81356.054321593328</v>
      </c>
      <c r="Y18" s="44">
        <v>750594.65371519129</v>
      </c>
      <c r="Z18" s="44">
        <v>1265.7759852689057</v>
      </c>
      <c r="AA18" s="96">
        <v>104668.60672385976</v>
      </c>
      <c r="AB18" s="3"/>
      <c r="AD18" s="5"/>
    </row>
    <row r="19" spans="1:30" s="1" customFormat="1" ht="15" customHeight="1" x14ac:dyDescent="0.3">
      <c r="A19" s="29"/>
      <c r="B19" s="949">
        <v>2012</v>
      </c>
      <c r="C19" s="865"/>
      <c r="D19" s="13">
        <v>13671862</v>
      </c>
      <c r="E19" s="14">
        <v>126333</v>
      </c>
      <c r="F19" s="13">
        <v>899126</v>
      </c>
      <c r="G19" s="14">
        <v>244001</v>
      </c>
      <c r="H19" s="15">
        <v>1155223</v>
      </c>
      <c r="I19" s="31">
        <v>16096545</v>
      </c>
      <c r="L19" s="949">
        <v>2012</v>
      </c>
      <c r="M19" s="865"/>
      <c r="N19" s="99">
        <v>11374614198.197433</v>
      </c>
      <c r="O19" s="14">
        <v>76605628386.902115</v>
      </c>
      <c r="P19" s="99">
        <v>197446741047.69873</v>
      </c>
      <c r="Q19" s="15">
        <v>1191917599.3056681</v>
      </c>
      <c r="R19" s="31">
        <v>286618901232.10394</v>
      </c>
      <c r="U19" s="949">
        <v>2012</v>
      </c>
      <c r="V19" s="944"/>
      <c r="W19" s="14">
        <v>90036.761560300423</v>
      </c>
      <c r="X19" s="27">
        <v>85200.103641649912</v>
      </c>
      <c r="Y19" s="13">
        <v>809204.63870106568</v>
      </c>
      <c r="Z19" s="13">
        <v>1031.7640830434195</v>
      </c>
      <c r="AA19" s="106">
        <v>118208.81378394781</v>
      </c>
      <c r="AB19" s="3"/>
      <c r="AD19" s="5"/>
    </row>
    <row r="20" spans="1:30" s="1" customFormat="1" ht="15" customHeight="1" x14ac:dyDescent="0.3">
      <c r="A20" s="29"/>
      <c r="B20" s="948">
        <v>2013</v>
      </c>
      <c r="C20" s="866"/>
      <c r="D20" s="766">
        <v>13361320</v>
      </c>
      <c r="E20" s="767">
        <v>105792</v>
      </c>
      <c r="F20" s="766">
        <v>893518</v>
      </c>
      <c r="G20" s="767">
        <v>220723</v>
      </c>
      <c r="H20" s="45">
        <v>1057634</v>
      </c>
      <c r="I20" s="50">
        <v>15638987</v>
      </c>
      <c r="L20" s="948">
        <v>2013</v>
      </c>
      <c r="M20" s="866"/>
      <c r="N20" s="107">
        <v>9664285401.8629189</v>
      </c>
      <c r="O20" s="767">
        <v>72932870844.845474</v>
      </c>
      <c r="P20" s="107">
        <v>195737839664.9256</v>
      </c>
      <c r="Q20" s="45">
        <v>1608648410.3919182</v>
      </c>
      <c r="R20" s="50">
        <v>279943644322.02588</v>
      </c>
      <c r="U20" s="948">
        <v>2013</v>
      </c>
      <c r="V20" s="943"/>
      <c r="W20" s="51">
        <v>91351.760075080529</v>
      </c>
      <c r="X20" s="49">
        <v>81624.400230152576</v>
      </c>
      <c r="Y20" s="44">
        <v>886803.09557647188</v>
      </c>
      <c r="Z20" s="44">
        <v>1520.9877995525089</v>
      </c>
      <c r="AA20" s="96">
        <v>122908.06527996669</v>
      </c>
      <c r="AB20" s="3"/>
      <c r="AD20" s="5"/>
    </row>
    <row r="21" spans="1:30" s="1" customFormat="1" ht="15" customHeight="1" x14ac:dyDescent="0.3">
      <c r="A21" s="29"/>
      <c r="B21" s="949">
        <v>2014</v>
      </c>
      <c r="C21" s="865"/>
      <c r="D21" s="13">
        <v>13621869</v>
      </c>
      <c r="E21" s="14">
        <v>130495</v>
      </c>
      <c r="F21" s="13">
        <v>880595</v>
      </c>
      <c r="G21" s="14">
        <v>180384</v>
      </c>
      <c r="H21" s="15">
        <v>621782</v>
      </c>
      <c r="I21" s="31">
        <v>15435125</v>
      </c>
      <c r="L21" s="949">
        <v>2014</v>
      </c>
      <c r="M21" s="865"/>
      <c r="N21" s="99">
        <v>10551890860.045837</v>
      </c>
      <c r="O21" s="14">
        <v>75252217786.692993</v>
      </c>
      <c r="P21" s="99">
        <v>221435278200.37601</v>
      </c>
      <c r="Q21" s="15">
        <v>1397911514.4876282</v>
      </c>
      <c r="R21" s="31">
        <v>308637298361.60248</v>
      </c>
      <c r="U21" s="949">
        <v>2014</v>
      </c>
      <c r="V21" s="944"/>
      <c r="W21" s="14">
        <v>80860.499329827479</v>
      </c>
      <c r="X21" s="27">
        <v>85456.103869194121</v>
      </c>
      <c r="Y21" s="13">
        <v>1227577.1587301313</v>
      </c>
      <c r="Z21" s="13">
        <v>2248.2341310742804</v>
      </c>
      <c r="AA21" s="106">
        <v>170211.65150513907</v>
      </c>
      <c r="AB21" s="3"/>
      <c r="AD21" s="5"/>
    </row>
    <row r="22" spans="1:30" s="1" customFormat="1" ht="15" customHeight="1" x14ac:dyDescent="0.3">
      <c r="A22" s="29"/>
      <c r="B22" s="948">
        <v>2015</v>
      </c>
      <c r="C22" s="866"/>
      <c r="D22" s="766">
        <v>13033032</v>
      </c>
      <c r="E22" s="767">
        <v>138052</v>
      </c>
      <c r="F22" s="766">
        <v>926443</v>
      </c>
      <c r="G22" s="767">
        <v>202382</v>
      </c>
      <c r="H22" s="45">
        <v>573714</v>
      </c>
      <c r="I22" s="50">
        <v>14873623</v>
      </c>
      <c r="L22" s="948">
        <v>2015</v>
      </c>
      <c r="M22" s="866"/>
      <c r="N22" s="107">
        <v>11569324809.219282</v>
      </c>
      <c r="O22" s="767">
        <v>83591007651.030365</v>
      </c>
      <c r="P22" s="107">
        <v>235455805951.09482</v>
      </c>
      <c r="Q22" s="45">
        <v>1035800456.7077682</v>
      </c>
      <c r="R22" s="50">
        <v>331651938868.05225</v>
      </c>
      <c r="U22" s="948">
        <v>2015</v>
      </c>
      <c r="V22" s="943"/>
      <c r="W22" s="51">
        <v>83804.108663541876</v>
      </c>
      <c r="X22" s="49">
        <v>90227.90139385841</v>
      </c>
      <c r="Y22" s="44">
        <v>1163422.6658057279</v>
      </c>
      <c r="Z22" s="44">
        <v>1805.4299820254835</v>
      </c>
      <c r="AA22" s="96">
        <v>180187.74343026357</v>
      </c>
      <c r="AB22" s="3"/>
      <c r="AD22" s="5"/>
    </row>
    <row r="23" spans="1:30" s="1" customFormat="1" ht="15" customHeight="1" x14ac:dyDescent="0.3">
      <c r="A23" s="29"/>
      <c r="B23" s="949">
        <v>2016</v>
      </c>
      <c r="C23" s="865"/>
      <c r="D23" s="13">
        <v>13301334</v>
      </c>
      <c r="E23" s="14">
        <v>151943</v>
      </c>
      <c r="F23" s="13">
        <v>917684</v>
      </c>
      <c r="G23" s="14">
        <v>202728</v>
      </c>
      <c r="H23" s="15">
        <v>576806</v>
      </c>
      <c r="I23" s="31">
        <v>15150495</v>
      </c>
      <c r="L23" s="949">
        <v>2016</v>
      </c>
      <c r="M23" s="865"/>
      <c r="N23" s="99">
        <v>15777738016.410601</v>
      </c>
      <c r="O23" s="14">
        <v>113170452506.9892</v>
      </c>
      <c r="P23" s="99">
        <v>249051710072.24966</v>
      </c>
      <c r="Q23" s="15">
        <v>921066872.83852255</v>
      </c>
      <c r="R23" s="31">
        <v>378920967468.48798</v>
      </c>
      <c r="U23" s="949">
        <v>2016</v>
      </c>
      <c r="V23" s="944"/>
      <c r="W23" s="14">
        <v>103839.84794568094</v>
      </c>
      <c r="X23" s="27">
        <v>123321.81067446877</v>
      </c>
      <c r="Y23" s="13">
        <v>1228501.7860002054</v>
      </c>
      <c r="Z23" s="13">
        <v>1596.8399649769983</v>
      </c>
      <c r="AA23" s="106">
        <v>204915.07633380109</v>
      </c>
      <c r="AB23" s="3"/>
      <c r="AD23" s="5"/>
    </row>
    <row r="24" spans="1:30" s="1" customFormat="1" ht="15" customHeight="1" x14ac:dyDescent="0.3">
      <c r="A24" s="29"/>
      <c r="B24" s="948">
        <v>2017</v>
      </c>
      <c r="C24" s="866"/>
      <c r="D24" s="766">
        <v>13954327</v>
      </c>
      <c r="E24" s="767">
        <v>163037</v>
      </c>
      <c r="F24" s="766">
        <v>944706</v>
      </c>
      <c r="G24" s="767">
        <v>178936</v>
      </c>
      <c r="H24" s="45">
        <v>527637</v>
      </c>
      <c r="I24" s="50">
        <v>15768643</v>
      </c>
      <c r="L24" s="948">
        <v>2017</v>
      </c>
      <c r="M24" s="866"/>
      <c r="N24" s="107">
        <v>20157277139.732887</v>
      </c>
      <c r="O24" s="767">
        <v>115521199801.2282</v>
      </c>
      <c r="P24" s="107">
        <v>254714778250.14017</v>
      </c>
      <c r="Q24" s="45">
        <v>690006881.23882806</v>
      </c>
      <c r="R24" s="50">
        <v>391083262072.34009</v>
      </c>
      <c r="U24" s="948">
        <v>2017</v>
      </c>
      <c r="V24" s="943"/>
      <c r="W24" s="51">
        <v>123636.21226919586</v>
      </c>
      <c r="X24" s="49">
        <v>122282.69938078958</v>
      </c>
      <c r="Y24" s="44">
        <v>1423496.5476491046</v>
      </c>
      <c r="Z24" s="44">
        <v>1307.7302790343135</v>
      </c>
      <c r="AA24" s="96">
        <v>215554.10527843004</v>
      </c>
      <c r="AB24" s="3"/>
      <c r="AD24" s="5"/>
    </row>
    <row r="25" spans="1:30" s="1" customFormat="1" ht="15" customHeight="1" x14ac:dyDescent="0.3">
      <c r="A25" s="29"/>
      <c r="B25" s="949">
        <v>2018</v>
      </c>
      <c r="C25" s="865"/>
      <c r="D25" s="13">
        <v>14979727</v>
      </c>
      <c r="E25" s="14">
        <v>184309</v>
      </c>
      <c r="F25" s="13">
        <v>1077818</v>
      </c>
      <c r="G25" s="14">
        <v>187159</v>
      </c>
      <c r="H25" s="15">
        <v>508685</v>
      </c>
      <c r="I25" s="31">
        <v>16937698</v>
      </c>
      <c r="L25" s="949">
        <v>2018</v>
      </c>
      <c r="M25" s="865"/>
      <c r="N25" s="99">
        <v>19370113273.097141</v>
      </c>
      <c r="O25" s="14">
        <v>121341074715.66257</v>
      </c>
      <c r="P25" s="99">
        <v>245374496413.81631</v>
      </c>
      <c r="Q25" s="15">
        <v>632828233.46797717</v>
      </c>
      <c r="R25" s="31">
        <v>386718512636.04401</v>
      </c>
      <c r="U25" s="949">
        <v>2018</v>
      </c>
      <c r="V25" s="944"/>
      <c r="W25" s="14">
        <v>105095.86223731418</v>
      </c>
      <c r="X25" s="27">
        <v>112580.300863098</v>
      </c>
      <c r="Y25" s="13">
        <v>1311048.3407894694</v>
      </c>
      <c r="Z25" s="13">
        <v>1244.0473642194622</v>
      </c>
      <c r="AA25" s="106">
        <v>197509.82656844458</v>
      </c>
      <c r="AB25" s="3"/>
      <c r="AD25" s="5"/>
    </row>
    <row r="26" spans="1:30" s="1" customFormat="1" ht="15" customHeight="1" x14ac:dyDescent="0.3">
      <c r="A26" s="29"/>
      <c r="B26" s="948">
        <v>2019</v>
      </c>
      <c r="C26" s="866" t="s">
        <v>808</v>
      </c>
      <c r="D26" s="766">
        <v>14090911</v>
      </c>
      <c r="E26" s="767">
        <v>196111.53999574049</v>
      </c>
      <c r="F26" s="766">
        <v>1146837.9070752326</v>
      </c>
      <c r="G26" s="767">
        <v>199144.04458850514</v>
      </c>
      <c r="H26" s="45">
        <v>541259.50834052183</v>
      </c>
      <c r="I26" s="50">
        <v>16174264</v>
      </c>
      <c r="L26" s="948">
        <v>2019</v>
      </c>
      <c r="M26" s="866" t="s">
        <v>808</v>
      </c>
      <c r="N26" s="107">
        <v>19945335762.002602</v>
      </c>
      <c r="O26" s="767">
        <v>124944466911.68802</v>
      </c>
      <c r="P26" s="107">
        <v>252661233798.936</v>
      </c>
      <c r="Q26" s="45">
        <v>651620949.15181756</v>
      </c>
      <c r="R26" s="50">
        <v>398202657421.77838</v>
      </c>
      <c r="U26" s="948">
        <v>2019</v>
      </c>
      <c r="V26" s="943" t="s">
        <v>808</v>
      </c>
      <c r="W26" s="51">
        <v>101704.03925457834</v>
      </c>
      <c r="X26" s="49">
        <v>108946.92801908898</v>
      </c>
      <c r="Y26" s="44">
        <v>1268736.0765470762</v>
      </c>
      <c r="Z26" s="44">
        <v>1203.8974634360866</v>
      </c>
      <c r="AA26" s="96">
        <v>191135.47124360508</v>
      </c>
      <c r="AB26" s="3"/>
      <c r="AD26" s="5"/>
    </row>
    <row r="27" spans="1:30" s="1" customFormat="1" ht="15" customHeight="1" x14ac:dyDescent="0.3">
      <c r="A27" s="29"/>
      <c r="B27" s="949">
        <v>2020</v>
      </c>
      <c r="C27" s="865"/>
      <c r="D27" s="13">
        <v>14980171</v>
      </c>
      <c r="E27" s="14">
        <v>170246.05266574427</v>
      </c>
      <c r="F27" s="13">
        <v>995579.48875034414</v>
      </c>
      <c r="G27" s="14">
        <v>172878.59502719907</v>
      </c>
      <c r="H27" s="15">
        <v>469871.86355671252</v>
      </c>
      <c r="I27" s="31">
        <v>16788747</v>
      </c>
      <c r="L27" s="949">
        <v>2020</v>
      </c>
      <c r="M27" s="865"/>
      <c r="N27" s="99">
        <v>20142413380.176949</v>
      </c>
      <c r="O27" s="14">
        <v>126179029128.98241</v>
      </c>
      <c r="P27" s="99">
        <v>255157751017.61063</v>
      </c>
      <c r="Q27" s="15">
        <v>658059542.42212975</v>
      </c>
      <c r="R27" s="31">
        <v>402137253069.19214</v>
      </c>
      <c r="U27" s="949">
        <v>2020</v>
      </c>
      <c r="V27" s="944"/>
      <c r="W27" s="14">
        <v>118313.54128206383</v>
      </c>
      <c r="X27" s="27">
        <v>126739.28154884237</v>
      </c>
      <c r="Y27" s="13">
        <v>1475936.0519876189</v>
      </c>
      <c r="Z27" s="13">
        <v>1400.508507661905</v>
      </c>
      <c r="AA27" s="106">
        <v>222350.20981655852</v>
      </c>
      <c r="AB27" s="3"/>
      <c r="AD27" s="5"/>
    </row>
    <row r="28" spans="1:30" s="1" customFormat="1" ht="15" customHeight="1" x14ac:dyDescent="0.3">
      <c r="A28" s="29"/>
      <c r="B28" s="948">
        <v>2021</v>
      </c>
      <c r="C28" s="866"/>
      <c r="D28" s="766">
        <v>15645316</v>
      </c>
      <c r="E28" s="767">
        <v>173123.21713089725</v>
      </c>
      <c r="F28" s="766">
        <v>1012404.8182215161</v>
      </c>
      <c r="G28" s="767">
        <v>175800.24955374721</v>
      </c>
      <c r="H28" s="45">
        <v>477812.71509383951</v>
      </c>
      <c r="I28" s="50">
        <v>17484457</v>
      </c>
      <c r="L28" s="948">
        <v>2021</v>
      </c>
      <c r="M28" s="866"/>
      <c r="N28" s="107">
        <v>17747342109.752129</v>
      </c>
      <c r="O28" s="767">
        <v>111175476084.32399</v>
      </c>
      <c r="P28" s="107">
        <v>224817742233.46359</v>
      </c>
      <c r="Q28" s="45">
        <v>579811743.8819977</v>
      </c>
      <c r="R28" s="50">
        <v>354320372171.42169</v>
      </c>
      <c r="U28" s="948">
        <v>2021</v>
      </c>
      <c r="V28" s="943"/>
      <c r="W28" s="51">
        <v>102512.77907072099</v>
      </c>
      <c r="X28" s="49">
        <v>109813.26252439721</v>
      </c>
      <c r="Y28" s="44">
        <v>1278824.9322975525</v>
      </c>
      <c r="Z28" s="44">
        <v>1213.4707293591512</v>
      </c>
      <c r="AA28" s="96">
        <v>192655.36039456556</v>
      </c>
      <c r="AB28" s="3"/>
      <c r="AD28" s="5"/>
    </row>
    <row r="29" spans="1:30" s="1" customFormat="1" ht="15" customHeight="1" x14ac:dyDescent="0.3">
      <c r="A29" s="29"/>
      <c r="B29" s="949">
        <v>2022</v>
      </c>
      <c r="C29" s="865"/>
      <c r="D29" s="13">
        <v>15857718</v>
      </c>
      <c r="E29" s="14">
        <v>194942.78900606802</v>
      </c>
      <c r="F29" s="13">
        <v>1140003.1846569742</v>
      </c>
      <c r="G29" s="14">
        <v>197957.22101246647</v>
      </c>
      <c r="H29" s="15">
        <v>538033.80532449146</v>
      </c>
      <c r="I29" s="31">
        <v>17928655</v>
      </c>
      <c r="L29" s="949">
        <v>2022</v>
      </c>
      <c r="M29" s="865"/>
      <c r="N29" s="99">
        <v>18609312293.722034</v>
      </c>
      <c r="O29" s="14">
        <v>116575154806.95865</v>
      </c>
      <c r="P29" s="99">
        <v>235736909139.37411</v>
      </c>
      <c r="Q29" s="15">
        <v>607972604.95354092</v>
      </c>
      <c r="R29" s="31">
        <v>371529348845.00836</v>
      </c>
      <c r="U29" s="949">
        <v>2022</v>
      </c>
      <c r="V29" s="944"/>
      <c r="W29" s="14">
        <v>95460.377829840014</v>
      </c>
      <c r="X29" s="27">
        <v>102258.62205993399</v>
      </c>
      <c r="Y29" s="13">
        <v>1190847.7393937979</v>
      </c>
      <c r="Z29" s="13">
        <v>1129.9896009078257</v>
      </c>
      <c r="AA29" s="106">
        <v>179401.56984254392</v>
      </c>
      <c r="AB29" s="3"/>
      <c r="AD29" s="5"/>
    </row>
    <row r="30" spans="1:30" s="1" customFormat="1" ht="15" customHeight="1" x14ac:dyDescent="0.3">
      <c r="A30" s="29"/>
      <c r="B30" s="948">
        <v>2023</v>
      </c>
      <c r="C30" s="866"/>
      <c r="D30" s="766">
        <v>16004535</v>
      </c>
      <c r="E30" s="767">
        <v>196775.2693150205</v>
      </c>
      <c r="F30" s="766">
        <v>1150719.3203944289</v>
      </c>
      <c r="G30" s="767">
        <v>199818.03726204319</v>
      </c>
      <c r="H30" s="45">
        <v>543091.37302850757</v>
      </c>
      <c r="I30" s="50">
        <v>18094939.000000004</v>
      </c>
      <c r="L30" s="948">
        <v>2023</v>
      </c>
      <c r="M30" s="866"/>
      <c r="N30" s="107">
        <v>19913711115.763035</v>
      </c>
      <c r="O30" s="767">
        <v>124746359213.08505</v>
      </c>
      <c r="P30" s="107">
        <v>252260622737.14743</v>
      </c>
      <c r="Q30" s="45">
        <v>650587761.13006067</v>
      </c>
      <c r="R30" s="50">
        <v>397571280827.12555</v>
      </c>
      <c r="U30" s="948">
        <v>2023</v>
      </c>
      <c r="V30" s="943"/>
      <c r="W30" s="51">
        <v>101200.27371876124</v>
      </c>
      <c r="X30" s="49">
        <v>108407.28664425838</v>
      </c>
      <c r="Y30" s="44">
        <v>1262451.7095337622</v>
      </c>
      <c r="Z30" s="44">
        <v>1197.9342582853189</v>
      </c>
      <c r="AA30" s="96">
        <v>190188.72946431639</v>
      </c>
      <c r="AB30" s="3"/>
      <c r="AD30" s="5"/>
    </row>
    <row r="31" spans="1:30" s="1" customFormat="1" ht="15" customHeight="1" x14ac:dyDescent="0.3">
      <c r="A31" s="29"/>
      <c r="B31" s="949">
        <v>2024</v>
      </c>
      <c r="C31" s="865"/>
      <c r="D31" s="13">
        <v>16970244</v>
      </c>
      <c r="E31" s="14">
        <v>181142.56589959707</v>
      </c>
      <c r="F31" s="13">
        <v>1059301.0547112292</v>
      </c>
      <c r="G31" s="14">
        <v>183943.60281485273</v>
      </c>
      <c r="H31" s="15">
        <v>499945.77657432109</v>
      </c>
      <c r="I31" s="31">
        <v>18894577</v>
      </c>
      <c r="L31" s="949">
        <v>2024</v>
      </c>
      <c r="M31" s="865"/>
      <c r="N31" s="99">
        <v>20306342475.726051</v>
      </c>
      <c r="O31" s="14">
        <v>127205937560.0612</v>
      </c>
      <c r="P31" s="99">
        <v>257234353188.22363</v>
      </c>
      <c r="Q31" s="15">
        <v>663415162.10734987</v>
      </c>
      <c r="R31" s="31">
        <v>405410048386.11823</v>
      </c>
      <c r="U31" s="949">
        <v>2024</v>
      </c>
      <c r="V31" s="944"/>
      <c r="W31" s="14">
        <v>112101.43996183296</v>
      </c>
      <c r="X31" s="27">
        <v>120084.78325808728</v>
      </c>
      <c r="Y31" s="13">
        <v>1398441.420369162</v>
      </c>
      <c r="Z31" s="13">
        <v>1326.9742303918188</v>
      </c>
      <c r="AA31" s="106">
        <v>210675.62027264418</v>
      </c>
      <c r="AB31" s="3"/>
      <c r="AD31" s="5"/>
    </row>
    <row r="32" spans="1:30" s="1" customFormat="1" ht="15" customHeight="1" x14ac:dyDescent="0.3">
      <c r="A32" s="29"/>
      <c r="B32" s="948">
        <v>2025</v>
      </c>
      <c r="C32" s="866"/>
      <c r="D32" s="766">
        <v>17167958</v>
      </c>
      <c r="E32" s="767">
        <v>187851.49403949291</v>
      </c>
      <c r="F32" s="766">
        <v>1098534.1008993494</v>
      </c>
      <c r="G32" s="767">
        <v>190756.27220015004</v>
      </c>
      <c r="H32" s="45">
        <v>518462.13286100765</v>
      </c>
      <c r="I32" s="50">
        <v>19163562</v>
      </c>
      <c r="L32" s="948">
        <v>2025</v>
      </c>
      <c r="M32" s="866"/>
      <c r="N32" s="107">
        <v>21533881613.346241</v>
      </c>
      <c r="O32" s="767">
        <v>134895666376.52852</v>
      </c>
      <c r="P32" s="107">
        <v>272784432502.42908</v>
      </c>
      <c r="Q32" s="45">
        <v>703519286.07506585</v>
      </c>
      <c r="R32" s="50">
        <v>429917499778.37891</v>
      </c>
      <c r="U32" s="948">
        <v>2025</v>
      </c>
      <c r="V32" s="943"/>
      <c r="W32" s="51">
        <v>114632.47456961439</v>
      </c>
      <c r="X32" s="49">
        <v>122796.06638163708</v>
      </c>
      <c r="Y32" s="44">
        <v>1430015.5342531092</v>
      </c>
      <c r="Z32" s="44">
        <v>1356.9347527713646</v>
      </c>
      <c r="AA32" s="96">
        <v>215432.27001869053</v>
      </c>
      <c r="AB32" s="3"/>
      <c r="AC32" s="1201" t="s">
        <v>12669</v>
      </c>
      <c r="AD32" s="5"/>
    </row>
    <row r="33" spans="2:30" s="1" customFormat="1" ht="13.9" customHeight="1" x14ac:dyDescent="0.3">
      <c r="B33" s="24" t="s">
        <v>47</v>
      </c>
      <c r="C33" s="24"/>
      <c r="D33" s="3"/>
      <c r="E33" s="3"/>
      <c r="F33" s="3"/>
      <c r="G33" s="3"/>
      <c r="H33" s="3"/>
      <c r="I33" s="3"/>
      <c r="J33" s="3"/>
      <c r="L33" s="24" t="s">
        <v>47</v>
      </c>
      <c r="M33" s="24"/>
      <c r="S33" s="38"/>
      <c r="U33" s="24" t="s">
        <v>47</v>
      </c>
      <c r="V33" s="24"/>
      <c r="W33" s="3"/>
      <c r="X33" s="3"/>
      <c r="Y33" s="3"/>
      <c r="Z33" s="3"/>
      <c r="AA33" s="3"/>
      <c r="AB33" s="3"/>
      <c r="AC33" s="3"/>
    </row>
    <row r="34" spans="2:30" s="1" customFormat="1" ht="13.9" customHeight="1" x14ac:dyDescent="0.3">
      <c r="B34" s="24"/>
      <c r="C34" s="24"/>
      <c r="D34" s="24"/>
      <c r="E34" s="24"/>
      <c r="F34" s="24"/>
      <c r="G34" s="24"/>
      <c r="H34" s="24"/>
      <c r="I34" s="31"/>
      <c r="L34" s="1357" t="s">
        <v>778</v>
      </c>
      <c r="M34" s="1357"/>
      <c r="N34" s="1357"/>
      <c r="O34" s="1357"/>
      <c r="P34" s="1357"/>
      <c r="Q34" s="1357"/>
      <c r="R34" s="1357"/>
      <c r="U34" s="1357" t="s">
        <v>780</v>
      </c>
      <c r="V34" s="1357"/>
      <c r="W34" s="1357"/>
      <c r="X34" s="1357"/>
      <c r="Y34" s="1357"/>
      <c r="Z34" s="1357"/>
      <c r="AA34" s="1357"/>
      <c r="AB34" s="3"/>
      <c r="AD34" s="5"/>
    </row>
    <row r="35" spans="2:30" s="1" customFormat="1" ht="13.9" customHeight="1" x14ac:dyDescent="0.3">
      <c r="B35" s="12"/>
      <c r="C35" s="12"/>
      <c r="D35" s="13"/>
      <c r="E35" s="85"/>
      <c r="F35" s="85"/>
      <c r="G35" s="85"/>
      <c r="H35" s="85"/>
      <c r="I35" s="31"/>
      <c r="L35" s="1357"/>
      <c r="M35" s="1357"/>
      <c r="N35" s="1357"/>
      <c r="O35" s="1357"/>
      <c r="P35" s="1357"/>
      <c r="Q35" s="1357"/>
      <c r="R35" s="1357"/>
      <c r="U35" s="1357"/>
      <c r="V35" s="1357"/>
      <c r="W35" s="1357"/>
      <c r="X35" s="1357"/>
      <c r="Y35" s="1357"/>
      <c r="Z35" s="1357"/>
      <c r="AA35" s="1357"/>
      <c r="AB35" s="3"/>
      <c r="AD35" s="5"/>
    </row>
    <row r="36" spans="2:30" s="1" customFormat="1" x14ac:dyDescent="0.3">
      <c r="B36" s="12"/>
      <c r="C36" s="12"/>
      <c r="D36" s="13"/>
      <c r="E36" s="85"/>
      <c r="F36" s="85"/>
      <c r="G36" s="85"/>
      <c r="H36" s="85"/>
      <c r="I36" s="31"/>
      <c r="L36" s="1219"/>
      <c r="M36" s="1219"/>
      <c r="N36" s="1219"/>
      <c r="O36" s="1219"/>
      <c r="P36" s="1219"/>
      <c r="Q36" s="1219"/>
      <c r="R36" s="1219"/>
      <c r="U36" s="1357"/>
      <c r="V36" s="1357"/>
      <c r="W36" s="1357"/>
      <c r="X36" s="1357"/>
      <c r="Y36" s="1357"/>
      <c r="Z36" s="1357"/>
      <c r="AA36" s="1357"/>
      <c r="AB36" s="3"/>
      <c r="AD36" s="5"/>
    </row>
    <row r="37" spans="2:30" s="1" customFormat="1" x14ac:dyDescent="0.3">
      <c r="B37" s="4"/>
      <c r="C37" s="4"/>
      <c r="J37" s="99"/>
      <c r="N37" s="99"/>
      <c r="O37" s="99"/>
      <c r="P37" s="99"/>
      <c r="Q37" s="99"/>
      <c r="R37" s="5"/>
      <c r="S37" s="99"/>
    </row>
    <row r="38" spans="2:30" s="1" customFormat="1" x14ac:dyDescent="0.3">
      <c r="B38" s="4"/>
      <c r="C38" s="4"/>
      <c r="L38" s="4"/>
      <c r="M38" s="4"/>
      <c r="W38" s="3"/>
      <c r="X38" s="3"/>
      <c r="Y38" s="3"/>
      <c r="Z38" s="3"/>
      <c r="AA38" s="3"/>
      <c r="AB38" s="3"/>
      <c r="AC38" s="3"/>
    </row>
    <row r="39" spans="2:30" s="1" customFormat="1" x14ac:dyDescent="0.3">
      <c r="B39" s="4"/>
      <c r="C39" s="4"/>
      <c r="L39" s="4"/>
      <c r="M39" s="4"/>
      <c r="W39" s="3"/>
      <c r="X39" s="3"/>
      <c r="Y39" s="3"/>
      <c r="Z39" s="3"/>
      <c r="AA39" s="3"/>
      <c r="AB39" s="3"/>
      <c r="AC39" s="3"/>
    </row>
    <row r="40" spans="2:30" s="1" customFormat="1" x14ac:dyDescent="0.3">
      <c r="B40" s="4"/>
      <c r="C40" s="4"/>
      <c r="L40" s="4"/>
      <c r="M40" s="4"/>
      <c r="W40" s="3"/>
      <c r="X40" s="3"/>
      <c r="Y40" s="3"/>
      <c r="Z40" s="3"/>
      <c r="AA40" s="3"/>
      <c r="AB40" s="3"/>
      <c r="AC40" s="3"/>
    </row>
    <row r="41" spans="2:30" s="1" customFormat="1" x14ac:dyDescent="0.3">
      <c r="B41" s="4"/>
      <c r="C41" s="4"/>
      <c r="L41" s="4"/>
      <c r="M41" s="4"/>
      <c r="W41" s="3"/>
      <c r="X41" s="3"/>
      <c r="Y41" s="3"/>
      <c r="Z41" s="3"/>
      <c r="AA41" s="3"/>
      <c r="AB41" s="3"/>
      <c r="AC41" s="3"/>
    </row>
    <row r="42" spans="2:30" s="1" customFormat="1" x14ac:dyDescent="0.3">
      <c r="B42" s="4"/>
      <c r="C42" s="4"/>
      <c r="L42" s="4"/>
      <c r="M42" s="4"/>
      <c r="W42" s="3"/>
      <c r="X42" s="3"/>
      <c r="Y42" s="3"/>
      <c r="Z42" s="3"/>
      <c r="AA42" s="3"/>
      <c r="AB42" s="3"/>
      <c r="AC42" s="3"/>
    </row>
    <row r="43" spans="2:30" s="1" customFormat="1" x14ac:dyDescent="0.3">
      <c r="B43" s="4"/>
      <c r="C43" s="4"/>
      <c r="L43" s="4"/>
      <c r="M43" s="4"/>
      <c r="W43" s="3"/>
      <c r="X43" s="3"/>
      <c r="Y43" s="3"/>
      <c r="Z43" s="3"/>
      <c r="AA43" s="3"/>
      <c r="AB43" s="3"/>
      <c r="AC43" s="3"/>
    </row>
    <row r="44" spans="2:30" s="1" customFormat="1" x14ac:dyDescent="0.3">
      <c r="B44" s="4"/>
      <c r="C44" s="4"/>
      <c r="L44" s="4"/>
      <c r="M44" s="4"/>
      <c r="W44" s="3"/>
      <c r="X44" s="3"/>
      <c r="Y44" s="3"/>
      <c r="Z44" s="3"/>
      <c r="AA44" s="3"/>
      <c r="AB44" s="3"/>
      <c r="AC44" s="3"/>
    </row>
    <row r="45" spans="2:30" s="1" customFormat="1" x14ac:dyDescent="0.3">
      <c r="B45" s="4"/>
      <c r="C45" s="4"/>
      <c r="L45" s="4"/>
      <c r="M45" s="4"/>
      <c r="W45" s="3"/>
      <c r="X45" s="3"/>
      <c r="Y45" s="3"/>
      <c r="Z45" s="3"/>
      <c r="AA45" s="3"/>
      <c r="AB45" s="3"/>
      <c r="AC45" s="3"/>
    </row>
    <row r="46" spans="2:30" s="1" customFormat="1" x14ac:dyDescent="0.3">
      <c r="B46" s="4"/>
      <c r="C46" s="4"/>
      <c r="L46" s="4"/>
      <c r="M46" s="4"/>
      <c r="W46" s="3"/>
      <c r="X46" s="3"/>
      <c r="Y46" s="3"/>
      <c r="Z46" s="3"/>
      <c r="AA46" s="3"/>
      <c r="AB46" s="3"/>
      <c r="AC46" s="3"/>
    </row>
    <row r="47" spans="2:30" s="1" customFormat="1" x14ac:dyDescent="0.3">
      <c r="B47" s="4"/>
      <c r="C47" s="4"/>
      <c r="L47" s="4"/>
      <c r="M47" s="4"/>
      <c r="W47" s="3"/>
      <c r="X47" s="3"/>
      <c r="Y47" s="3"/>
      <c r="Z47" s="3"/>
      <c r="AA47" s="3"/>
      <c r="AB47" s="3"/>
      <c r="AC47" s="3"/>
    </row>
    <row r="48" spans="2:30" s="1" customFormat="1" x14ac:dyDescent="0.3">
      <c r="B48" s="4"/>
      <c r="C48" s="4"/>
      <c r="L48" s="4"/>
      <c r="M48" s="4"/>
      <c r="W48" s="3"/>
      <c r="X48" s="3"/>
      <c r="Y48" s="3"/>
      <c r="Z48" s="3"/>
      <c r="AA48" s="3"/>
      <c r="AB48" s="3"/>
      <c r="AC48" s="3"/>
    </row>
    <row r="49" spans="2:29" s="1" customFormat="1" x14ac:dyDescent="0.3">
      <c r="B49" s="4"/>
      <c r="C49" s="4"/>
      <c r="L49" s="4"/>
      <c r="M49" s="4"/>
      <c r="W49" s="3"/>
      <c r="X49" s="3"/>
      <c r="Y49" s="3"/>
      <c r="Z49" s="3"/>
      <c r="AA49" s="3"/>
      <c r="AB49" s="3"/>
      <c r="AC49" s="3"/>
    </row>
    <row r="50" spans="2:29" s="1" customFormat="1" x14ac:dyDescent="0.3">
      <c r="B50" s="4"/>
      <c r="C50" s="4"/>
      <c r="L50" s="4"/>
      <c r="M50" s="4"/>
      <c r="W50" s="3"/>
      <c r="X50" s="3"/>
      <c r="Y50" s="3"/>
      <c r="Z50" s="3"/>
      <c r="AA50" s="3"/>
      <c r="AB50" s="3"/>
      <c r="AC50" s="3"/>
    </row>
    <row r="51" spans="2:29" s="1" customFormat="1" x14ac:dyDescent="0.3">
      <c r="B51" s="4"/>
      <c r="C51" s="4"/>
      <c r="L51" s="4"/>
      <c r="M51" s="4"/>
      <c r="W51" s="3"/>
      <c r="X51" s="3"/>
      <c r="Y51" s="3"/>
      <c r="Z51" s="3"/>
      <c r="AA51" s="3"/>
      <c r="AB51" s="3"/>
      <c r="AC51" s="3"/>
    </row>
    <row r="52" spans="2:29" s="1" customFormat="1" x14ac:dyDescent="0.3">
      <c r="B52" s="4"/>
      <c r="C52" s="4"/>
      <c r="L52" s="4"/>
      <c r="M52" s="4"/>
      <c r="W52" s="3"/>
      <c r="X52" s="3"/>
      <c r="Y52" s="3"/>
      <c r="Z52" s="3"/>
      <c r="AA52" s="3"/>
      <c r="AB52" s="3"/>
      <c r="AC52" s="3"/>
    </row>
    <row r="53" spans="2:29" s="1" customFormat="1" x14ac:dyDescent="0.3">
      <c r="B53" s="4"/>
      <c r="C53" s="4"/>
      <c r="L53" s="4"/>
      <c r="M53" s="4"/>
      <c r="W53" s="3"/>
      <c r="X53" s="3"/>
      <c r="Y53" s="3"/>
      <c r="Z53" s="3"/>
      <c r="AA53" s="3"/>
      <c r="AB53" s="3"/>
      <c r="AC53" s="3"/>
    </row>
  </sheetData>
  <mergeCells count="21">
    <mergeCell ref="B6:I6"/>
    <mergeCell ref="L6:R6"/>
    <mergeCell ref="B8:B10"/>
    <mergeCell ref="D8:D10"/>
    <mergeCell ref="E8:E10"/>
    <mergeCell ref="I8:I10"/>
    <mergeCell ref="L8:L10"/>
    <mergeCell ref="N8:N10"/>
    <mergeCell ref="P8:P10"/>
    <mergeCell ref="G8:G10"/>
    <mergeCell ref="H8:H10"/>
    <mergeCell ref="Y8:Y10"/>
    <mergeCell ref="Z8:Z10"/>
    <mergeCell ref="AA8:AA10"/>
    <mergeCell ref="U34:AA36"/>
    <mergeCell ref="U6:AA6"/>
    <mergeCell ref="L34:R35"/>
    <mergeCell ref="Q8:Q10"/>
    <mergeCell ref="R8:R10"/>
    <mergeCell ref="U8:U10"/>
    <mergeCell ref="W8:W10"/>
  </mergeCells>
  <printOptions horizontalCentered="1" gridLinesSet="0"/>
  <pageMargins left="0.39370078740157483" right="0.39370078740157483" top="0.78740157480314965" bottom="0.39370078740157483" header="0.39370078740157483" footer="0.19685039370078741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39997558519241921"/>
  </sheetPr>
  <dimension ref="B1:AG109"/>
  <sheetViews>
    <sheetView showGridLines="0" zoomScaleNormal="100" zoomScaleSheetLayoutView="85" workbookViewId="0">
      <pane xSplit="1" ySplit="5" topLeftCell="B6" activePane="bottomRight" state="frozen"/>
      <selection activeCell="A11" sqref="A11"/>
      <selection pane="topRight" activeCell="A11" sqref="A11"/>
      <selection pane="bottomLeft" activeCell="A11" sqref="A11"/>
      <selection pane="bottomRight" activeCell="E15" sqref="E15"/>
    </sheetView>
  </sheetViews>
  <sheetFormatPr baseColWidth="10" defaultColWidth="11.453125" defaultRowHeight="13" x14ac:dyDescent="0.3"/>
  <cols>
    <col min="1" max="1" width="15.1796875" style="123" customWidth="1"/>
    <col min="2" max="2" width="12.1796875" style="123" customWidth="1"/>
    <col min="3" max="3" width="20.7265625" style="123" customWidth="1"/>
    <col min="4" max="4" width="21.81640625" style="123" customWidth="1"/>
    <col min="5" max="5" width="21" style="123" bestFit="1" customWidth="1"/>
    <col min="6" max="6" width="8.453125" style="123" bestFit="1" customWidth="1"/>
    <col min="7" max="7" width="8.453125" style="123" customWidth="1"/>
    <col min="8" max="8" width="15.1796875" style="123" customWidth="1"/>
    <col min="9" max="9" width="11.453125" style="123"/>
    <col min="10" max="10" width="22" style="123" bestFit="1" customWidth="1"/>
    <col min="11" max="11" width="18.7265625" style="123" bestFit="1" customWidth="1"/>
    <col min="12" max="12" width="19.1796875" style="123" bestFit="1" customWidth="1"/>
    <col min="13" max="15" width="11.453125" style="123"/>
    <col min="16" max="16" width="8.81640625" style="123" customWidth="1"/>
    <col min="17" max="17" width="18.81640625" style="123" bestFit="1" customWidth="1"/>
    <col min="18" max="18" width="11.1796875" style="123" customWidth="1"/>
    <col min="19" max="19" width="11" style="123" bestFit="1" customWidth="1"/>
    <col min="20" max="20" width="21.54296875" style="123" bestFit="1" customWidth="1"/>
    <col min="21" max="21" width="12" style="123" customWidth="1"/>
    <col min="22" max="22" width="18.81640625" style="123" bestFit="1" customWidth="1"/>
    <col min="23" max="24" width="8.81640625" style="123" customWidth="1"/>
    <col min="25" max="25" width="25.453125" style="123" bestFit="1" customWidth="1"/>
    <col min="26" max="26" width="21.453125" style="123" bestFit="1" customWidth="1"/>
    <col min="27" max="27" width="10.81640625" style="123" bestFit="1" customWidth="1"/>
    <col min="28" max="28" width="4.54296875" style="123" bestFit="1" customWidth="1"/>
    <col min="29" max="29" width="11.453125" style="123"/>
    <col min="30" max="30" width="21.54296875" style="123" bestFit="1" customWidth="1"/>
    <col min="31" max="31" width="19.453125" style="123" bestFit="1" customWidth="1"/>
    <col min="32" max="32" width="18.453125" style="123" bestFit="1" customWidth="1"/>
    <col min="33" max="33" width="20" style="123" bestFit="1" customWidth="1"/>
    <col min="34" max="16384" width="11.453125" style="123"/>
  </cols>
  <sheetData>
    <row r="1" spans="2:24" s="1" customFormat="1" ht="12.65" customHeight="1" x14ac:dyDescent="0.3"/>
    <row r="2" spans="2:24" s="1" customFormat="1" ht="12.65" customHeight="1" x14ac:dyDescent="0.3">
      <c r="C2" s="125"/>
      <c r="E2" s="125"/>
      <c r="G2" s="125"/>
    </row>
    <row r="3" spans="2:24" s="1" customFormat="1" ht="12.65" customHeight="1" x14ac:dyDescent="0.3">
      <c r="C3" s="125"/>
      <c r="E3" s="125"/>
      <c r="G3" s="125"/>
    </row>
    <row r="4" spans="2:24" s="1" customFormat="1" ht="12.65" customHeight="1" x14ac:dyDescent="0.3"/>
    <row r="5" spans="2:24" s="1" customFormat="1" ht="12.65" customHeight="1" x14ac:dyDescent="0.3"/>
    <row r="6" spans="2:24" ht="15" customHeight="1" x14ac:dyDescent="0.3">
      <c r="B6" s="1360" t="s">
        <v>13</v>
      </c>
      <c r="C6" s="1360"/>
      <c r="D6" s="1360"/>
      <c r="E6" s="1360"/>
      <c r="J6" s="150"/>
      <c r="K6" s="150"/>
      <c r="L6" s="150"/>
      <c r="M6" s="150"/>
      <c r="N6" s="150"/>
      <c r="O6" s="150"/>
      <c r="P6" s="150"/>
      <c r="Q6" s="150"/>
      <c r="R6" s="151"/>
      <c r="S6" s="150"/>
      <c r="T6" s="150"/>
      <c r="U6" s="150"/>
      <c r="V6" s="150"/>
    </row>
    <row r="7" spans="2:24" ht="15" customHeight="1" x14ac:dyDescent="0.3">
      <c r="B7" s="1362" t="s">
        <v>12514</v>
      </c>
      <c r="C7" s="1362"/>
      <c r="D7" s="1362"/>
      <c r="E7" s="1362"/>
      <c r="J7" s="150"/>
      <c r="K7" s="150"/>
      <c r="L7" s="150"/>
      <c r="M7" s="150"/>
      <c r="N7" s="150"/>
      <c r="O7" s="150"/>
      <c r="P7" s="150"/>
      <c r="Q7" s="150"/>
      <c r="R7" s="151"/>
      <c r="S7" s="150"/>
      <c r="T7" s="150"/>
      <c r="U7" s="150"/>
      <c r="V7" s="150"/>
    </row>
    <row r="8" spans="2:24" ht="15" customHeight="1" x14ac:dyDescent="0.35">
      <c r="B8" s="138" t="s">
        <v>12546</v>
      </c>
      <c r="C8" s="156"/>
      <c r="D8" s="156"/>
      <c r="E8" s="156"/>
      <c r="F8" s="154"/>
      <c r="G8" s="154"/>
      <c r="H8" s="155"/>
      <c r="I8" s="154"/>
      <c r="J8" s="150"/>
      <c r="K8" s="150"/>
      <c r="L8" s="150"/>
      <c r="M8" s="150"/>
      <c r="N8" s="150"/>
      <c r="O8" s="150"/>
      <c r="P8" s="1308"/>
      <c r="Q8" s="1308"/>
      <c r="R8" s="1308"/>
      <c r="S8" s="1308"/>
      <c r="T8" s="150"/>
      <c r="U8" s="150"/>
      <c r="V8" s="150"/>
    </row>
    <row r="9" spans="2:24" ht="15" customHeight="1" x14ac:dyDescent="0.3">
      <c r="B9" s="1363" t="s">
        <v>0</v>
      </c>
      <c r="C9" s="1364" t="s">
        <v>17</v>
      </c>
      <c r="D9" s="1364" t="s">
        <v>12</v>
      </c>
      <c r="E9" s="153" t="s">
        <v>15</v>
      </c>
      <c r="J9" s="150"/>
      <c r="K9" s="150"/>
      <c r="L9" s="150"/>
      <c r="M9" s="150"/>
      <c r="N9" s="150"/>
      <c r="O9" s="150"/>
      <c r="P9" s="1308"/>
      <c r="Q9" s="1308"/>
      <c r="R9" s="1308"/>
      <c r="S9" s="1308"/>
      <c r="T9" s="150"/>
      <c r="U9" s="150"/>
      <c r="V9" s="150"/>
      <c r="W9" s="150"/>
      <c r="X9" s="150"/>
    </row>
    <row r="10" spans="2:24" ht="15" customHeight="1" x14ac:dyDescent="0.3">
      <c r="B10" s="1363"/>
      <c r="C10" s="1364"/>
      <c r="D10" s="1364"/>
      <c r="E10" s="153" t="s">
        <v>14</v>
      </c>
      <c r="J10" s="150"/>
      <c r="K10" s="150"/>
      <c r="L10" s="150"/>
      <c r="M10" s="150"/>
      <c r="N10" s="150"/>
      <c r="P10" s="1308"/>
      <c r="Q10" s="1308"/>
      <c r="R10" s="1308"/>
      <c r="S10" s="1308"/>
      <c r="T10" s="150"/>
      <c r="U10" s="150"/>
      <c r="V10" s="150"/>
      <c r="W10" s="150"/>
    </row>
    <row r="11" spans="2:24" ht="13.75" customHeight="1" x14ac:dyDescent="0.3">
      <c r="B11" s="143">
        <v>1990</v>
      </c>
      <c r="C11" s="141">
        <v>14032063</v>
      </c>
      <c r="D11" s="148">
        <v>5159229571511.8018</v>
      </c>
      <c r="E11" s="147">
        <v>367674.34492788423</v>
      </c>
      <c r="J11" s="150"/>
      <c r="K11" s="150"/>
      <c r="L11" s="150"/>
      <c r="M11" s="150"/>
      <c r="N11" s="150"/>
      <c r="P11" s="1308"/>
      <c r="Q11" s="1308"/>
      <c r="R11" s="1308"/>
      <c r="S11" s="1308"/>
      <c r="T11" s="150"/>
      <c r="U11" s="150"/>
      <c r="V11" s="150"/>
      <c r="W11" s="150"/>
    </row>
    <row r="12" spans="2:24" x14ac:dyDescent="0.3">
      <c r="B12" s="146">
        <v>1991</v>
      </c>
      <c r="C12" s="145">
        <v>15021760</v>
      </c>
      <c r="D12" s="144">
        <v>3521251955538.1704</v>
      </c>
      <c r="E12" s="149">
        <v>234410.07948057819</v>
      </c>
      <c r="J12" s="150"/>
      <c r="K12" s="150"/>
      <c r="L12" s="150"/>
      <c r="M12" s="150"/>
      <c r="N12" s="150"/>
      <c r="P12" s="1308"/>
      <c r="Q12" s="1308"/>
      <c r="R12" s="1308"/>
      <c r="S12" s="1308"/>
      <c r="T12" s="150"/>
      <c r="U12" s="150"/>
      <c r="V12" s="150"/>
      <c r="W12" s="150"/>
    </row>
    <row r="13" spans="2:24" x14ac:dyDescent="0.3">
      <c r="B13" s="143">
        <v>1992</v>
      </c>
      <c r="C13" s="141">
        <v>17085054</v>
      </c>
      <c r="D13" s="148">
        <v>3622009106233.6353</v>
      </c>
      <c r="E13" s="147">
        <v>211998.69232099794</v>
      </c>
      <c r="K13" s="150"/>
      <c r="L13" s="150"/>
      <c r="M13" s="150"/>
      <c r="N13" s="150"/>
      <c r="P13" s="1308"/>
      <c r="Q13" s="1308"/>
      <c r="R13" s="1308"/>
      <c r="S13" s="1308"/>
      <c r="T13" s="150"/>
      <c r="U13" s="150"/>
      <c r="V13" s="150"/>
      <c r="W13" s="150"/>
    </row>
    <row r="14" spans="2:24" ht="12.75" customHeight="1" x14ac:dyDescent="0.3">
      <c r="B14" s="146">
        <v>1993</v>
      </c>
      <c r="C14" s="145">
        <v>17368600</v>
      </c>
      <c r="D14" s="144">
        <v>4368628136455.9873</v>
      </c>
      <c r="E14" s="149">
        <v>251524.48305885261</v>
      </c>
      <c r="K14" s="150"/>
      <c r="L14" s="150"/>
      <c r="M14" s="150"/>
      <c r="N14" s="150"/>
      <c r="P14" s="1308"/>
      <c r="Q14" s="1308"/>
      <c r="R14" s="1308"/>
      <c r="S14" s="1308"/>
      <c r="T14" s="150"/>
      <c r="U14" s="150"/>
      <c r="V14" s="150"/>
      <c r="W14" s="150"/>
    </row>
    <row r="15" spans="2:24" ht="13.75" customHeight="1" x14ac:dyDescent="0.3">
      <c r="B15" s="143">
        <v>1994</v>
      </c>
      <c r="C15" s="141">
        <v>18242733</v>
      </c>
      <c r="D15" s="148">
        <v>4403136193448.1689</v>
      </c>
      <c r="E15" s="147">
        <v>241363.84572685292</v>
      </c>
      <c r="K15" s="150"/>
      <c r="L15" s="150"/>
      <c r="M15" s="150"/>
      <c r="N15" s="150"/>
      <c r="P15" s="1308"/>
      <c r="Q15" s="1308"/>
      <c r="R15" s="1308"/>
      <c r="S15" s="1308"/>
      <c r="T15" s="150"/>
      <c r="U15" s="150"/>
      <c r="V15" s="150"/>
      <c r="W15" s="150"/>
    </row>
    <row r="16" spans="2:24" ht="12.75" customHeight="1" x14ac:dyDescent="0.3">
      <c r="B16" s="146">
        <v>1995</v>
      </c>
      <c r="C16" s="145">
        <v>17759792</v>
      </c>
      <c r="D16" s="144">
        <v>4072284697187.6299</v>
      </c>
      <c r="E16" s="149">
        <v>229297.99499834402</v>
      </c>
      <c r="I16" s="152"/>
      <c r="L16" s="150"/>
      <c r="M16" s="150"/>
      <c r="N16" s="150"/>
      <c r="P16" s="1308"/>
      <c r="Q16" s="1308"/>
      <c r="R16" s="1308"/>
      <c r="S16" s="1308"/>
      <c r="T16" s="150"/>
      <c r="U16" s="150"/>
      <c r="V16" s="150"/>
    </row>
    <row r="17" spans="2:22" x14ac:dyDescent="0.3">
      <c r="B17" s="143">
        <v>1996</v>
      </c>
      <c r="C17" s="141">
        <v>21028045</v>
      </c>
      <c r="D17" s="148">
        <v>5618504520031.6777</v>
      </c>
      <c r="E17" s="147">
        <v>267191.00705898611</v>
      </c>
      <c r="L17" s="150"/>
      <c r="M17" s="150"/>
      <c r="N17" s="150"/>
      <c r="P17" s="1308"/>
      <c r="Q17" s="1308"/>
      <c r="R17" s="1308"/>
      <c r="S17" s="1308"/>
      <c r="T17" s="150"/>
      <c r="U17" s="150"/>
      <c r="V17" s="150"/>
    </row>
    <row r="18" spans="2:22" x14ac:dyDescent="0.3">
      <c r="B18" s="146">
        <v>1997</v>
      </c>
      <c r="C18" s="145">
        <v>24505270</v>
      </c>
      <c r="D18" s="144">
        <v>6635355010973.4443</v>
      </c>
      <c r="E18" s="149">
        <v>272247.61559025315</v>
      </c>
      <c r="L18" s="150"/>
      <c r="M18" s="150"/>
      <c r="N18" s="150"/>
      <c r="P18" s="1308"/>
      <c r="Q18" s="1308"/>
      <c r="R18" s="1308"/>
      <c r="S18" s="1308"/>
      <c r="T18" s="150"/>
      <c r="U18" s="150"/>
      <c r="V18" s="150"/>
    </row>
    <row r="19" spans="2:22" x14ac:dyDescent="0.3">
      <c r="B19" s="143">
        <v>1998</v>
      </c>
      <c r="C19" s="141">
        <v>27866026</v>
      </c>
      <c r="D19" s="148">
        <v>7120783193653.4434</v>
      </c>
      <c r="E19" s="147">
        <v>257130.93135375282</v>
      </c>
      <c r="L19" s="150"/>
      <c r="M19" s="150"/>
      <c r="N19" s="150"/>
      <c r="P19" s="1308"/>
      <c r="Q19" s="1308"/>
      <c r="R19" s="1308"/>
      <c r="S19" s="1308"/>
      <c r="T19" s="150"/>
      <c r="U19" s="150"/>
      <c r="V19" s="150"/>
    </row>
    <row r="20" spans="2:22" x14ac:dyDescent="0.3">
      <c r="B20" s="146">
        <v>1999</v>
      </c>
      <c r="C20" s="145">
        <v>27656077</v>
      </c>
      <c r="D20" s="144">
        <v>9681650737899.2344</v>
      </c>
      <c r="E20" s="149">
        <v>352474.47272635787</v>
      </c>
      <c r="L20" s="150"/>
      <c r="M20" s="150"/>
      <c r="N20" s="150"/>
      <c r="P20" s="1308"/>
      <c r="Q20" s="1308"/>
      <c r="R20" s="1308"/>
      <c r="S20" s="1308"/>
      <c r="T20" s="150"/>
      <c r="U20" s="150"/>
      <c r="V20" s="150"/>
    </row>
    <row r="21" spans="2:22" x14ac:dyDescent="0.3">
      <c r="B21" s="143">
        <v>2000</v>
      </c>
      <c r="C21" s="141">
        <v>28523056</v>
      </c>
      <c r="D21" s="148">
        <v>11063266216101.891</v>
      </c>
      <c r="E21" s="147">
        <v>390316.70303967263</v>
      </c>
      <c r="L21" s="150"/>
      <c r="M21" s="150"/>
      <c r="N21" s="150"/>
      <c r="P21" s="1308"/>
      <c r="Q21" s="1308"/>
      <c r="R21" s="1308"/>
      <c r="S21" s="1308"/>
      <c r="T21" s="150"/>
      <c r="U21" s="150"/>
      <c r="V21" s="150"/>
    </row>
    <row r="22" spans="2:22" x14ac:dyDescent="0.3">
      <c r="B22" s="146">
        <v>2001</v>
      </c>
      <c r="C22" s="145">
        <v>26902402</v>
      </c>
      <c r="D22" s="144">
        <v>8130407204524.5107</v>
      </c>
      <c r="E22" s="149">
        <v>302450.61279170739</v>
      </c>
      <c r="L22" s="150"/>
      <c r="M22" s="150"/>
      <c r="N22" s="150"/>
      <c r="P22" s="1308"/>
      <c r="Q22" s="1308"/>
      <c r="R22" s="1308"/>
      <c r="S22" s="1308"/>
      <c r="T22" s="150"/>
      <c r="U22" s="150"/>
      <c r="V22" s="150"/>
    </row>
    <row r="23" spans="2:22" x14ac:dyDescent="0.3">
      <c r="B23" s="143">
        <v>2002</v>
      </c>
      <c r="C23" s="141">
        <v>29900897</v>
      </c>
      <c r="D23" s="148">
        <v>8600555828184.0488</v>
      </c>
      <c r="E23" s="147">
        <v>287907.57305263029</v>
      </c>
      <c r="P23" s="1308"/>
      <c r="Q23" s="1308"/>
      <c r="R23" s="1308"/>
      <c r="S23" s="1308"/>
      <c r="U23" s="150"/>
    </row>
    <row r="24" spans="2:22" x14ac:dyDescent="0.3">
      <c r="B24" s="146">
        <v>2003</v>
      </c>
      <c r="C24" s="145">
        <v>31866225</v>
      </c>
      <c r="D24" s="144">
        <v>8264424542594.4063</v>
      </c>
      <c r="E24" s="149">
        <v>259584.25064758156</v>
      </c>
      <c r="P24" s="1308"/>
      <c r="Q24" s="1308"/>
      <c r="R24" s="1308"/>
      <c r="S24" s="1308"/>
      <c r="U24" s="150"/>
    </row>
    <row r="25" spans="2:22" x14ac:dyDescent="0.3">
      <c r="B25" s="143">
        <v>2004</v>
      </c>
      <c r="C25" s="141">
        <v>33010413</v>
      </c>
      <c r="D25" s="148">
        <v>10877526922120.082</v>
      </c>
      <c r="E25" s="147">
        <v>329799.91002177453</v>
      </c>
      <c r="P25" s="1308"/>
      <c r="Q25" s="1308"/>
      <c r="R25" s="1308"/>
      <c r="S25" s="1308"/>
      <c r="U25" s="150"/>
    </row>
    <row r="26" spans="2:22" x14ac:dyDescent="0.3">
      <c r="B26" s="146">
        <v>2005</v>
      </c>
      <c r="C26" s="145">
        <v>33552601</v>
      </c>
      <c r="D26" s="144">
        <v>10957090921879.555</v>
      </c>
      <c r="E26" s="149">
        <v>326846.69450810098</v>
      </c>
      <c r="P26" s="1308"/>
      <c r="Q26" s="1308"/>
      <c r="R26" s="1308"/>
      <c r="S26" s="1308"/>
      <c r="U26" s="150"/>
    </row>
    <row r="27" spans="2:22" x14ac:dyDescent="0.3">
      <c r="B27" s="143">
        <v>2006</v>
      </c>
      <c r="C27" s="141">
        <v>36922136</v>
      </c>
      <c r="D27" s="148">
        <v>13374860041262.619</v>
      </c>
      <c r="E27" s="147">
        <v>362577.05937690794</v>
      </c>
      <c r="P27" s="1308"/>
      <c r="Q27" s="1308"/>
      <c r="R27" s="1308"/>
      <c r="S27" s="1308"/>
      <c r="U27" s="150"/>
    </row>
    <row r="28" spans="2:22" x14ac:dyDescent="0.3">
      <c r="B28" s="146">
        <v>2007</v>
      </c>
      <c r="C28" s="145">
        <v>52971475</v>
      </c>
      <c r="D28" s="144">
        <v>13677209608599.027</v>
      </c>
      <c r="E28" s="149">
        <v>258376.20174591453</v>
      </c>
      <c r="P28" s="1308"/>
      <c r="Q28" s="1308"/>
      <c r="R28" s="1308"/>
      <c r="S28" s="1308"/>
      <c r="U28" s="150"/>
    </row>
    <row r="29" spans="2:22" x14ac:dyDescent="0.3">
      <c r="B29" s="143">
        <v>2008</v>
      </c>
      <c r="C29" s="141">
        <v>50888548</v>
      </c>
      <c r="D29" s="148">
        <v>15719483904799.438</v>
      </c>
      <c r="E29" s="147">
        <v>309121.46319463564</v>
      </c>
      <c r="P29" s="1308"/>
      <c r="Q29" s="1308"/>
      <c r="R29" s="1308"/>
      <c r="S29" s="1308"/>
      <c r="U29" s="150"/>
    </row>
    <row r="30" spans="2:22" x14ac:dyDescent="0.3">
      <c r="B30" s="146">
        <v>2009</v>
      </c>
      <c r="C30" s="145">
        <v>52310258</v>
      </c>
      <c r="D30" s="144">
        <v>15074694755988.627</v>
      </c>
      <c r="E30" s="149">
        <v>288358.13255814643</v>
      </c>
      <c r="P30" s="1308"/>
      <c r="Q30" s="1308"/>
      <c r="R30" s="1308"/>
      <c r="S30" s="1308"/>
      <c r="U30" s="150"/>
    </row>
    <row r="31" spans="2:22" x14ac:dyDescent="0.3">
      <c r="B31" s="143">
        <v>2010</v>
      </c>
      <c r="C31" s="141">
        <v>50278686</v>
      </c>
      <c r="D31" s="148">
        <v>12456387843665.012</v>
      </c>
      <c r="E31" s="147">
        <v>247873.45768777028</v>
      </c>
      <c r="P31" s="1308"/>
      <c r="Q31" s="1308"/>
      <c r="R31" s="1308"/>
      <c r="S31" s="1308"/>
      <c r="U31" s="150"/>
    </row>
    <row r="32" spans="2:22" x14ac:dyDescent="0.3">
      <c r="B32" s="146">
        <v>2011</v>
      </c>
      <c r="C32" s="145">
        <v>51322621</v>
      </c>
      <c r="D32" s="144">
        <v>12120849626431.326</v>
      </c>
      <c r="E32" s="149">
        <v>236290.71160376118</v>
      </c>
      <c r="P32" s="1308"/>
      <c r="Q32" s="1308"/>
      <c r="R32" s="1308"/>
      <c r="S32" s="1308"/>
      <c r="U32" s="150"/>
    </row>
    <row r="33" spans="2:21" x14ac:dyDescent="0.3">
      <c r="B33" s="143">
        <v>2012</v>
      </c>
      <c r="C33" s="141">
        <v>50404226</v>
      </c>
      <c r="D33" s="148">
        <v>10136585984152.484</v>
      </c>
      <c r="E33" s="147">
        <v>201198.55450594565</v>
      </c>
      <c r="P33" s="1308"/>
      <c r="Q33" s="1308"/>
      <c r="R33" s="1308"/>
      <c r="S33" s="1308"/>
      <c r="U33" s="150"/>
    </row>
    <row r="34" spans="2:21" x14ac:dyDescent="0.3">
      <c r="B34" s="146">
        <v>2013</v>
      </c>
      <c r="C34" s="145">
        <v>48018001</v>
      </c>
      <c r="D34" s="144">
        <v>10979847530381.533</v>
      </c>
      <c r="E34" s="149">
        <v>228782.89021899627</v>
      </c>
      <c r="P34" s="1308"/>
      <c r="Q34" s="1308"/>
      <c r="R34" s="1308"/>
      <c r="S34" s="1308"/>
      <c r="U34" s="150"/>
    </row>
    <row r="35" spans="2:21" x14ac:dyDescent="0.3">
      <c r="B35" s="143">
        <v>2014</v>
      </c>
      <c r="C35" s="141">
        <v>50885171</v>
      </c>
      <c r="D35" s="148">
        <v>11962286399658.533</v>
      </c>
      <c r="E35" s="147">
        <v>235184.77831492023</v>
      </c>
      <c r="P35" s="1308"/>
      <c r="Q35" s="1308"/>
      <c r="R35" s="1308"/>
      <c r="S35" s="1308"/>
      <c r="U35" s="150"/>
    </row>
    <row r="36" spans="2:21" x14ac:dyDescent="0.3">
      <c r="B36" s="146">
        <v>2015</v>
      </c>
      <c r="C36" s="145">
        <v>52021579</v>
      </c>
      <c r="D36" s="144">
        <v>11792510597244.363</v>
      </c>
      <c r="E36" s="149">
        <v>226778.40450077879</v>
      </c>
      <c r="P36" s="1308"/>
      <c r="Q36" s="1308"/>
      <c r="R36" s="1308"/>
      <c r="S36" s="1308"/>
      <c r="U36" s="150"/>
    </row>
    <row r="37" spans="2:21" x14ac:dyDescent="0.3">
      <c r="B37" s="143">
        <v>2016</v>
      </c>
      <c r="C37" s="141">
        <v>54806947</v>
      </c>
      <c r="D37" s="148">
        <v>12786133032654.855</v>
      </c>
      <c r="E37" s="147">
        <v>233384.45857577302</v>
      </c>
      <c r="P37" s="1308"/>
      <c r="Q37" s="1308"/>
      <c r="R37" s="1308"/>
      <c r="S37" s="1308"/>
      <c r="U37" s="150"/>
    </row>
    <row r="38" spans="2:21" x14ac:dyDescent="0.3">
      <c r="B38" s="146">
        <v>2017</v>
      </c>
      <c r="C38" s="145">
        <v>56681502</v>
      </c>
      <c r="D38" s="144">
        <v>12813001306682.252</v>
      </c>
      <c r="E38" s="149">
        <v>226130.70958465058</v>
      </c>
      <c r="P38" s="1308"/>
      <c r="Q38" s="1308"/>
      <c r="R38" s="1308"/>
      <c r="S38" s="1308"/>
    </row>
    <row r="39" spans="2:21" x14ac:dyDescent="0.3">
      <c r="B39" s="143">
        <v>2018</v>
      </c>
      <c r="C39" s="141">
        <v>59211746</v>
      </c>
      <c r="D39" s="148">
        <v>13901105353286.131</v>
      </c>
      <c r="E39" s="147">
        <v>234843.53118481085</v>
      </c>
      <c r="P39" s="1308"/>
      <c r="Q39" s="1308"/>
      <c r="R39" s="1308"/>
      <c r="S39" s="1308"/>
    </row>
    <row r="40" spans="2:21" x14ac:dyDescent="0.3">
      <c r="B40" s="146">
        <v>2019</v>
      </c>
      <c r="C40" s="145">
        <v>51720305</v>
      </c>
      <c r="D40" s="144">
        <v>9893017583996.7363</v>
      </c>
      <c r="E40" s="149">
        <v>191279.18104884989</v>
      </c>
      <c r="P40" s="1308"/>
      <c r="Q40" s="1308"/>
      <c r="R40" s="1308"/>
      <c r="S40" s="1308"/>
    </row>
    <row r="41" spans="2:21" x14ac:dyDescent="0.3">
      <c r="B41" s="143">
        <v>2020</v>
      </c>
      <c r="C41" s="141">
        <v>54835095</v>
      </c>
      <c r="D41" s="148">
        <v>8834487626225.7305</v>
      </c>
      <c r="E41" s="147">
        <v>161110.09976778066</v>
      </c>
      <c r="P41" s="1308"/>
      <c r="Q41" s="1308"/>
      <c r="R41" s="1308"/>
      <c r="S41" s="1308"/>
    </row>
    <row r="42" spans="2:21" x14ac:dyDescent="0.3">
      <c r="B42" s="146">
        <v>2021</v>
      </c>
      <c r="C42" s="145">
        <v>55583999</v>
      </c>
      <c r="D42" s="144">
        <v>9409440662875.0254</v>
      </c>
      <c r="E42" s="149">
        <v>169283.26194873141</v>
      </c>
      <c r="P42" s="1308"/>
      <c r="Q42" s="1308"/>
      <c r="R42" s="1308"/>
      <c r="S42" s="1308"/>
    </row>
    <row r="43" spans="2:21" x14ac:dyDescent="0.3">
      <c r="B43" s="143">
        <v>2022</v>
      </c>
      <c r="C43" s="141">
        <v>57582373</v>
      </c>
      <c r="D43" s="148">
        <v>9276096429660.5645</v>
      </c>
      <c r="E43" s="147">
        <v>161092.63905571526</v>
      </c>
      <c r="P43" s="1308"/>
      <c r="Q43" s="1308"/>
      <c r="R43" s="1308"/>
      <c r="S43" s="1308"/>
    </row>
    <row r="44" spans="2:21" x14ac:dyDescent="0.3">
      <c r="B44" s="146">
        <v>2023</v>
      </c>
      <c r="C44" s="145">
        <v>59273291</v>
      </c>
      <c r="D44" s="144">
        <v>10236382933963.258</v>
      </c>
      <c r="E44" s="149">
        <v>172698.06959028574</v>
      </c>
      <c r="P44" s="1308"/>
      <c r="Q44" s="1308"/>
      <c r="R44" s="1308"/>
      <c r="S44" s="1308"/>
    </row>
    <row r="45" spans="2:21" x14ac:dyDescent="0.3">
      <c r="B45" s="143">
        <v>2024</v>
      </c>
      <c r="C45" s="141">
        <v>61251855</v>
      </c>
      <c r="D45" s="148">
        <v>11131606948264.244</v>
      </c>
      <c r="E45" s="147">
        <v>181735.01762949454</v>
      </c>
      <c r="P45" s="1308"/>
      <c r="Q45" s="1308"/>
      <c r="R45" s="1308"/>
      <c r="S45" s="1308"/>
    </row>
    <row r="46" spans="2:21" x14ac:dyDescent="0.3">
      <c r="B46" s="146">
        <v>2025</v>
      </c>
      <c r="C46" s="145">
        <v>62015775</v>
      </c>
      <c r="D46" s="144">
        <v>10222750507680.35</v>
      </c>
      <c r="E46" s="149">
        <v>164841.13127152485</v>
      </c>
      <c r="P46" s="1308"/>
      <c r="Q46" s="1308"/>
      <c r="R46" s="1308"/>
      <c r="S46" s="1308"/>
    </row>
    <row r="47" spans="2:21" ht="12.75" customHeight="1" x14ac:dyDescent="0.3">
      <c r="B47" s="143"/>
      <c r="C47" s="141"/>
      <c r="D47" s="142"/>
      <c r="E47" s="141"/>
    </row>
    <row r="48" spans="2:21" x14ac:dyDescent="0.3">
      <c r="B48" s="140"/>
    </row>
    <row r="60" spans="2:27" x14ac:dyDescent="0.3">
      <c r="X60" s="139"/>
    </row>
    <row r="61" spans="2:27" x14ac:dyDescent="0.3">
      <c r="X61" s="139"/>
    </row>
    <row r="62" spans="2:27" ht="13.15" customHeight="1" x14ac:dyDescent="0.3">
      <c r="F62" s="205"/>
      <c r="G62" s="205"/>
      <c r="X62" s="139"/>
      <c r="AA62" s="779"/>
    </row>
    <row r="63" spans="2:27" x14ac:dyDescent="0.3">
      <c r="B63" s="205"/>
      <c r="C63" s="205"/>
      <c r="D63" s="205"/>
      <c r="E63" s="205"/>
      <c r="F63" s="205"/>
      <c r="G63" s="205"/>
      <c r="X63" s="139"/>
      <c r="AA63" s="780"/>
    </row>
    <row r="64" spans="2:27" x14ac:dyDescent="0.3">
      <c r="B64" s="205"/>
      <c r="C64" s="205"/>
      <c r="D64" s="205"/>
      <c r="E64" s="205"/>
      <c r="X64" s="139"/>
      <c r="AA64" s="780"/>
    </row>
    <row r="65" spans="2:33" ht="15.5" x14ac:dyDescent="0.3">
      <c r="B65" s="205"/>
      <c r="C65" s="205"/>
      <c r="D65" s="205"/>
      <c r="E65" s="205"/>
      <c r="P65" s="1359"/>
      <c r="Q65" s="1359"/>
      <c r="R65" s="1359"/>
      <c r="S65" s="1359"/>
      <c r="T65" s="150"/>
      <c r="U65" s="768"/>
      <c r="V65" s="768"/>
      <c r="W65" s="768"/>
      <c r="X65" s="768"/>
      <c r="Y65" s="768"/>
      <c r="Z65" s="768"/>
      <c r="AA65" s="780"/>
      <c r="AB65" s="781"/>
      <c r="AC65" s="781"/>
    </row>
    <row r="66" spans="2:33" ht="15.65" customHeight="1" x14ac:dyDescent="0.3">
      <c r="B66" s="1361"/>
      <c r="C66" s="1361"/>
      <c r="D66" s="1361"/>
      <c r="E66" s="1361"/>
      <c r="P66" s="1359"/>
      <c r="Q66" s="1359"/>
      <c r="R66" s="1359"/>
      <c r="S66" s="1359"/>
      <c r="T66" s="150"/>
      <c r="U66" s="768"/>
      <c r="V66" s="768"/>
      <c r="W66" s="768"/>
      <c r="X66" s="768"/>
      <c r="Y66" s="768"/>
      <c r="Z66" s="768"/>
      <c r="AA66" s="780"/>
      <c r="AB66" s="781"/>
      <c r="AC66" s="781"/>
    </row>
    <row r="67" spans="2:33" ht="15.65" customHeight="1" x14ac:dyDescent="0.3">
      <c r="P67" s="159"/>
      <c r="Q67" s="158"/>
      <c r="R67" s="158"/>
      <c r="S67" s="158"/>
      <c r="T67" s="150"/>
      <c r="U67" s="159"/>
      <c r="V67" s="782"/>
      <c r="W67" s="782"/>
      <c r="X67" s="783"/>
      <c r="Y67" s="784"/>
      <c r="Z67" s="785"/>
      <c r="AA67" s="786"/>
      <c r="AB67" s="781"/>
      <c r="AC67" s="781"/>
    </row>
    <row r="68" spans="2:33" x14ac:dyDescent="0.3">
      <c r="T68" s="150"/>
      <c r="X68" s="772"/>
      <c r="AB68" s="781"/>
      <c r="AC68" s="781"/>
    </row>
    <row r="69" spans="2:33" x14ac:dyDescent="0.3">
      <c r="H69" s="1300"/>
      <c r="P69" s="772"/>
      <c r="Q69" s="773"/>
      <c r="R69" s="773"/>
      <c r="S69" s="773"/>
      <c r="T69" s="150"/>
      <c r="U69" s="772"/>
      <c r="V69" s="777"/>
      <c r="W69" s="772"/>
      <c r="X69" s="772"/>
      <c r="Y69" s="777"/>
      <c r="Z69" s="777"/>
      <c r="AG69" s="157"/>
    </row>
    <row r="70" spans="2:33" x14ac:dyDescent="0.3">
      <c r="H70" s="1300"/>
      <c r="P70" s="771"/>
      <c r="Q70" s="774"/>
      <c r="R70" s="775"/>
      <c r="S70" s="774"/>
      <c r="T70" s="150"/>
      <c r="U70" s="778"/>
      <c r="V70" s="778"/>
      <c r="W70" s="778"/>
      <c r="X70" s="778"/>
      <c r="Y70" s="778"/>
      <c r="Z70" s="778"/>
      <c r="AG70" s="157"/>
    </row>
    <row r="71" spans="2:33" x14ac:dyDescent="0.3">
      <c r="H71" s="1300"/>
      <c r="I71" s="1301"/>
      <c r="J71" s="1297"/>
      <c r="K71" s="1302"/>
      <c r="P71" s="771"/>
      <c r="Q71" s="774"/>
      <c r="R71" s="775"/>
      <c r="S71" s="774"/>
      <c r="T71" s="150"/>
      <c r="U71" s="778"/>
      <c r="V71" s="778"/>
      <c r="W71" s="778"/>
      <c r="X71" s="778"/>
      <c r="Y71" s="778"/>
      <c r="Z71" s="778"/>
      <c r="AA71" s="781"/>
    </row>
    <row r="72" spans="2:33" x14ac:dyDescent="0.3">
      <c r="B72" s="35" t="s">
        <v>12547</v>
      </c>
      <c r="C72" s="89"/>
      <c r="D72" s="89"/>
      <c r="E72" s="89"/>
      <c r="H72" s="1302"/>
      <c r="I72" s="1302"/>
      <c r="J72" s="1303"/>
      <c r="K72" s="1303"/>
      <c r="L72" s="1303"/>
      <c r="P72" s="771"/>
      <c r="Q72" s="774"/>
      <c r="R72" s="775"/>
      <c r="S72" s="774"/>
      <c r="T72" s="150"/>
      <c r="U72" s="778"/>
      <c r="V72" s="778"/>
      <c r="W72" s="778"/>
      <c r="X72" s="778"/>
      <c r="Y72" s="778"/>
      <c r="Z72" s="778"/>
      <c r="AA72" s="150"/>
    </row>
    <row r="73" spans="2:33" x14ac:dyDescent="0.3">
      <c r="B73" s="201" t="s">
        <v>41</v>
      </c>
      <c r="C73" s="202" t="s">
        <v>100</v>
      </c>
      <c r="D73" s="203" t="s">
        <v>101</v>
      </c>
      <c r="E73" s="204" t="s">
        <v>102</v>
      </c>
      <c r="H73" s="1302"/>
      <c r="I73" s="1302"/>
      <c r="J73" s="1304"/>
      <c r="K73" s="1302"/>
      <c r="L73" s="1302"/>
      <c r="M73" s="1305"/>
      <c r="P73" s="771"/>
      <c r="Q73" s="774"/>
      <c r="R73" s="775"/>
      <c r="S73" s="774"/>
      <c r="T73" s="150"/>
      <c r="U73" s="771"/>
      <c r="V73" s="774"/>
      <c r="W73" s="775"/>
      <c r="X73" s="778"/>
      <c r="Y73" s="774"/>
      <c r="Z73" s="774"/>
      <c r="AA73" s="150"/>
    </row>
    <row r="74" spans="2:33" x14ac:dyDescent="0.3">
      <c r="B74" s="87">
        <v>1990</v>
      </c>
      <c r="C74" s="112">
        <v>5159229571511.8018</v>
      </c>
      <c r="D74" s="112">
        <v>2594963599656.752</v>
      </c>
      <c r="E74" s="112">
        <v>2564265971855.0498</v>
      </c>
      <c r="H74" s="1306"/>
      <c r="I74" s="1301"/>
      <c r="J74" s="1297"/>
      <c r="K74" s="1297"/>
      <c r="L74" s="1298"/>
      <c r="M74" s="1299"/>
      <c r="P74" s="771"/>
      <c r="Q74" s="774"/>
      <c r="R74" s="775"/>
      <c r="S74" s="774"/>
      <c r="T74" s="150"/>
      <c r="U74" s="771"/>
      <c r="V74" s="774"/>
      <c r="W74" s="775"/>
      <c r="X74" s="778"/>
      <c r="Y74" s="774"/>
      <c r="Z74" s="774"/>
      <c r="AA74" s="150"/>
    </row>
    <row r="75" spans="2:33" x14ac:dyDescent="0.3">
      <c r="B75" s="88">
        <f t="shared" ref="B75:B98" si="0">+B74+1</f>
        <v>1991</v>
      </c>
      <c r="C75" s="111">
        <v>3521251955538.1704</v>
      </c>
      <c r="D75" s="111">
        <v>1523042342232.5242</v>
      </c>
      <c r="E75" s="111">
        <v>1998209613305.6462</v>
      </c>
      <c r="H75" s="1306"/>
      <c r="I75" s="1301"/>
      <c r="J75" s="1297"/>
      <c r="K75" s="1297"/>
      <c r="L75" s="1298"/>
      <c r="M75" s="1299"/>
      <c r="P75" s="771"/>
      <c r="Q75" s="774"/>
      <c r="R75" s="775"/>
      <c r="S75" s="774"/>
      <c r="T75" s="150"/>
      <c r="U75" s="771"/>
      <c r="V75" s="774"/>
      <c r="W75" s="775"/>
      <c r="X75" s="778"/>
      <c r="Y75" s="774"/>
      <c r="Z75" s="774"/>
      <c r="AA75" s="150"/>
    </row>
    <row r="76" spans="2:33" x14ac:dyDescent="0.3">
      <c r="B76" s="87">
        <f t="shared" si="0"/>
        <v>1992</v>
      </c>
      <c r="C76" s="112">
        <v>3622009106233.6353</v>
      </c>
      <c r="D76" s="112">
        <v>1670869815552.5081</v>
      </c>
      <c r="E76" s="112">
        <v>1951139290681.1272</v>
      </c>
      <c r="H76" s="1306"/>
      <c r="I76" s="1301"/>
      <c r="J76" s="1297"/>
      <c r="K76" s="1297"/>
      <c r="L76" s="1298"/>
      <c r="M76" s="1299"/>
      <c r="P76" s="771"/>
      <c r="Q76" s="774"/>
      <c r="R76" s="775"/>
      <c r="S76" s="774"/>
      <c r="T76" s="150"/>
      <c r="U76" s="771"/>
      <c r="V76" s="774"/>
      <c r="W76" s="775"/>
      <c r="X76" s="778"/>
      <c r="Y76" s="774"/>
      <c r="Z76" s="774"/>
      <c r="AA76" s="150"/>
    </row>
    <row r="77" spans="2:33" x14ac:dyDescent="0.3">
      <c r="B77" s="88">
        <f t="shared" si="0"/>
        <v>1993</v>
      </c>
      <c r="C77" s="111">
        <v>4368628136455.9873</v>
      </c>
      <c r="D77" s="111">
        <v>1807763394972.2334</v>
      </c>
      <c r="E77" s="111">
        <v>2560864741483.7539</v>
      </c>
      <c r="H77" s="1306"/>
      <c r="I77" s="1301"/>
      <c r="J77" s="1297"/>
      <c r="K77" s="1297"/>
      <c r="L77" s="1298"/>
      <c r="M77" s="1299"/>
      <c r="P77" s="771"/>
      <c r="Q77" s="774"/>
      <c r="R77" s="775"/>
      <c r="S77" s="774"/>
      <c r="T77" s="150"/>
      <c r="U77" s="771"/>
      <c r="V77" s="774"/>
      <c r="W77" s="775"/>
      <c r="X77" s="778"/>
      <c r="Y77" s="774"/>
      <c r="Z77" s="774"/>
      <c r="AA77" s="150"/>
    </row>
    <row r="78" spans="2:33" x14ac:dyDescent="0.3">
      <c r="B78" s="87">
        <f t="shared" si="0"/>
        <v>1994</v>
      </c>
      <c r="C78" s="112">
        <v>4403136193448.1689</v>
      </c>
      <c r="D78" s="112">
        <v>2194801530686.4966</v>
      </c>
      <c r="E78" s="112">
        <v>2208334662761.6724</v>
      </c>
      <c r="H78" s="1306"/>
      <c r="I78" s="1301"/>
      <c r="J78" s="1297"/>
      <c r="K78" s="1297"/>
      <c r="L78" s="1298"/>
      <c r="M78" s="1299"/>
      <c r="P78" s="771"/>
      <c r="Q78" s="774"/>
      <c r="R78" s="775"/>
      <c r="S78" s="774"/>
      <c r="T78" s="150"/>
      <c r="U78" s="771"/>
      <c r="V78" s="774"/>
      <c r="W78" s="775"/>
      <c r="X78" s="778"/>
      <c r="Y78" s="774"/>
      <c r="Z78" s="774"/>
      <c r="AA78" s="150"/>
    </row>
    <row r="79" spans="2:33" x14ac:dyDescent="0.3">
      <c r="B79" s="88">
        <f t="shared" si="0"/>
        <v>1995</v>
      </c>
      <c r="C79" s="111">
        <v>4072284697187.6299</v>
      </c>
      <c r="D79" s="111">
        <v>2312133244910.1328</v>
      </c>
      <c r="E79" s="111">
        <v>1760151452277.4973</v>
      </c>
      <c r="H79" s="1306"/>
      <c r="I79" s="1301"/>
      <c r="J79" s="1297"/>
      <c r="K79" s="1297"/>
      <c r="L79" s="1298"/>
      <c r="M79" s="1299"/>
      <c r="P79" s="771"/>
      <c r="Q79" s="774"/>
      <c r="R79" s="775"/>
      <c r="S79" s="774"/>
      <c r="T79" s="150"/>
      <c r="U79" s="771"/>
      <c r="V79" s="774"/>
      <c r="W79" s="775"/>
      <c r="X79" s="778"/>
      <c r="Y79" s="774"/>
      <c r="Z79" s="774"/>
      <c r="AA79" s="150"/>
    </row>
    <row r="80" spans="2:33" x14ac:dyDescent="0.3">
      <c r="B80" s="87">
        <f t="shared" si="0"/>
        <v>1996</v>
      </c>
      <c r="C80" s="112">
        <v>5618504520031.6777</v>
      </c>
      <c r="D80" s="112">
        <v>3732527939029.6748</v>
      </c>
      <c r="E80" s="112">
        <v>1885976581002.0029</v>
      </c>
      <c r="H80" s="1306"/>
      <c r="I80" s="1301"/>
      <c r="J80" s="1297"/>
      <c r="K80" s="1297"/>
      <c r="L80" s="1298"/>
      <c r="M80" s="1299"/>
      <c r="P80" s="771"/>
      <c r="Q80" s="774"/>
      <c r="R80" s="775"/>
      <c r="S80" s="774"/>
      <c r="T80" s="150"/>
      <c r="U80" s="771"/>
      <c r="V80" s="774"/>
      <c r="W80" s="775"/>
      <c r="X80" s="778"/>
      <c r="Y80" s="774"/>
      <c r="Z80" s="774"/>
      <c r="AA80" s="150"/>
    </row>
    <row r="81" spans="2:27" x14ac:dyDescent="0.3">
      <c r="B81" s="88">
        <f t="shared" si="0"/>
        <v>1997</v>
      </c>
      <c r="C81" s="111">
        <v>6635355010973.4443</v>
      </c>
      <c r="D81" s="111">
        <v>3469507068415.0044</v>
      </c>
      <c r="E81" s="111">
        <v>3165847942558.4399</v>
      </c>
      <c r="H81" s="1306"/>
      <c r="I81" s="1301"/>
      <c r="J81" s="1297"/>
      <c r="K81" s="1297"/>
      <c r="L81" s="1298"/>
      <c r="M81" s="1299"/>
      <c r="P81" s="771"/>
      <c r="Q81" s="774"/>
      <c r="R81" s="775"/>
      <c r="S81" s="774"/>
      <c r="T81" s="150"/>
      <c r="U81" s="771"/>
      <c r="V81" s="774"/>
      <c r="W81" s="775"/>
      <c r="X81" s="778"/>
      <c r="Y81" s="774"/>
      <c r="Z81" s="774"/>
      <c r="AA81" s="150"/>
    </row>
    <row r="82" spans="2:27" x14ac:dyDescent="0.3">
      <c r="B82" s="87">
        <f t="shared" si="0"/>
        <v>1998</v>
      </c>
      <c r="C82" s="112">
        <v>7120783193653.4434</v>
      </c>
      <c r="D82" s="112">
        <v>3312696531596.7983</v>
      </c>
      <c r="E82" s="112">
        <v>3808086662056.645</v>
      </c>
      <c r="H82" s="1306"/>
      <c r="I82" s="1301"/>
      <c r="J82" s="1297"/>
      <c r="K82" s="1297"/>
      <c r="L82" s="1298"/>
      <c r="M82" s="1299"/>
      <c r="P82" s="771"/>
      <c r="Q82" s="774"/>
      <c r="R82" s="775"/>
      <c r="S82" s="774"/>
      <c r="T82" s="150"/>
      <c r="U82" s="771"/>
      <c r="V82" s="774"/>
      <c r="W82" s="775"/>
      <c r="X82" s="778"/>
      <c r="Y82" s="774"/>
      <c r="Z82" s="774"/>
      <c r="AA82" s="150"/>
    </row>
    <row r="83" spans="2:27" x14ac:dyDescent="0.3">
      <c r="B83" s="88">
        <f t="shared" si="0"/>
        <v>1999</v>
      </c>
      <c r="C83" s="111">
        <v>9681650737899.2344</v>
      </c>
      <c r="D83" s="111">
        <v>3079837177173.416</v>
      </c>
      <c r="E83" s="111">
        <v>6601813560725.8184</v>
      </c>
      <c r="H83" s="1306"/>
      <c r="I83" s="1301"/>
      <c r="J83" s="1297"/>
      <c r="K83" s="1297"/>
      <c r="L83" s="1298"/>
      <c r="M83" s="1299"/>
      <c r="P83" s="771"/>
      <c r="Q83" s="774"/>
      <c r="R83" s="775"/>
      <c r="S83" s="774"/>
      <c r="T83" s="150"/>
      <c r="U83" s="771"/>
      <c r="V83" s="774"/>
      <c r="W83" s="775"/>
      <c r="X83" s="778"/>
      <c r="Y83" s="774"/>
      <c r="Z83" s="774"/>
      <c r="AA83" s="150"/>
    </row>
    <row r="84" spans="2:27" x14ac:dyDescent="0.3">
      <c r="B84" s="87">
        <f t="shared" si="0"/>
        <v>2000</v>
      </c>
      <c r="C84" s="112">
        <v>11063266216101.891</v>
      </c>
      <c r="D84" s="112">
        <v>3303633613240.043</v>
      </c>
      <c r="E84" s="112">
        <v>7759632602861.8477</v>
      </c>
      <c r="H84" s="1300"/>
      <c r="I84" s="1301"/>
      <c r="J84" s="1297"/>
      <c r="K84" s="1307"/>
      <c r="L84" s="1298"/>
      <c r="M84" s="1299"/>
      <c r="P84" s="771"/>
      <c r="Q84" s="774"/>
      <c r="R84" s="775"/>
      <c r="S84" s="774"/>
      <c r="T84" s="150"/>
      <c r="U84" s="771"/>
      <c r="V84" s="774"/>
      <c r="W84" s="775"/>
      <c r="X84" s="778"/>
      <c r="Y84" s="774"/>
      <c r="Z84" s="774"/>
      <c r="AA84" s="150"/>
    </row>
    <row r="85" spans="2:27" x14ac:dyDescent="0.3">
      <c r="B85" s="88">
        <f t="shared" si="0"/>
        <v>2001</v>
      </c>
      <c r="C85" s="111">
        <v>8130407204524.5107</v>
      </c>
      <c r="D85" s="111">
        <v>2965316945274.6162</v>
      </c>
      <c r="E85" s="111">
        <v>5165090259249.8945</v>
      </c>
      <c r="H85" s="1300"/>
      <c r="I85" s="1301"/>
      <c r="J85" s="1297"/>
      <c r="K85" s="1307"/>
      <c r="L85" s="1298"/>
      <c r="M85" s="1299"/>
      <c r="P85" s="771"/>
      <c r="Q85" s="774"/>
      <c r="R85" s="775"/>
      <c r="S85" s="774"/>
      <c r="T85" s="150"/>
      <c r="U85" s="771"/>
      <c r="V85" s="774"/>
      <c r="W85" s="775"/>
      <c r="X85" s="778"/>
      <c r="Y85" s="774"/>
      <c r="Z85" s="774"/>
      <c r="AA85" s="150"/>
    </row>
    <row r="86" spans="2:27" x14ac:dyDescent="0.3">
      <c r="B86" s="87">
        <f t="shared" si="0"/>
        <v>2002</v>
      </c>
      <c r="C86" s="112">
        <v>8600555828184.0488</v>
      </c>
      <c r="D86" s="112">
        <v>2754954125112.7334</v>
      </c>
      <c r="E86" s="112">
        <v>5845601703071.3154</v>
      </c>
      <c r="H86" s="1300"/>
      <c r="I86" s="1301"/>
      <c r="J86" s="1297"/>
      <c r="K86" s="1307"/>
      <c r="L86" s="1298"/>
      <c r="M86" s="1299"/>
      <c r="P86" s="771"/>
      <c r="Q86" s="774"/>
      <c r="R86" s="775"/>
      <c r="S86" s="774"/>
      <c r="T86" s="150"/>
      <c r="U86" s="771"/>
      <c r="V86" s="774"/>
      <c r="W86" s="775"/>
      <c r="X86" s="778"/>
      <c r="Y86" s="774"/>
      <c r="Z86" s="774"/>
      <c r="AA86" s="150"/>
    </row>
    <row r="87" spans="2:27" x14ac:dyDescent="0.3">
      <c r="B87" s="88">
        <f t="shared" si="0"/>
        <v>2003</v>
      </c>
      <c r="C87" s="111">
        <v>8264424542594.4063</v>
      </c>
      <c r="D87" s="111">
        <v>3136456949112.7461</v>
      </c>
      <c r="E87" s="111">
        <v>5127967593481.6602</v>
      </c>
      <c r="H87" s="1300"/>
      <c r="I87" s="1301"/>
      <c r="J87" s="1297"/>
      <c r="K87" s="1307"/>
      <c r="L87" s="1298"/>
      <c r="M87" s="1299"/>
      <c r="P87" s="771"/>
      <c r="Q87" s="774"/>
      <c r="R87" s="775"/>
      <c r="S87" s="774"/>
      <c r="T87" s="150"/>
      <c r="U87" s="771"/>
      <c r="V87" s="774"/>
      <c r="W87" s="775"/>
      <c r="X87" s="778"/>
      <c r="Y87" s="774"/>
      <c r="Z87" s="774"/>
      <c r="AA87" s="150"/>
    </row>
    <row r="88" spans="2:27" x14ac:dyDescent="0.3">
      <c r="B88" s="87">
        <f t="shared" si="0"/>
        <v>2004</v>
      </c>
      <c r="C88" s="112">
        <v>10877526922120.082</v>
      </c>
      <c r="D88" s="112">
        <v>3587647573320.4404</v>
      </c>
      <c r="E88" s="112">
        <v>7289879348799.6416</v>
      </c>
      <c r="H88" s="1300"/>
      <c r="I88" s="1301"/>
      <c r="J88" s="1297"/>
      <c r="K88" s="1307"/>
      <c r="L88" s="1298"/>
      <c r="M88" s="1299"/>
      <c r="P88" s="771"/>
      <c r="Q88" s="774"/>
      <c r="R88" s="775"/>
      <c r="S88" s="774"/>
      <c r="T88" s="150"/>
      <c r="U88" s="771"/>
      <c r="V88" s="774"/>
      <c r="W88" s="775"/>
      <c r="X88" s="778"/>
      <c r="Y88" s="774"/>
      <c r="Z88" s="774"/>
      <c r="AA88" s="150"/>
    </row>
    <row r="89" spans="2:27" x14ac:dyDescent="0.3">
      <c r="B89" s="88">
        <f t="shared" si="0"/>
        <v>2005</v>
      </c>
      <c r="C89" s="111">
        <v>10957090921879.555</v>
      </c>
      <c r="D89" s="111">
        <v>3977569208213.25</v>
      </c>
      <c r="E89" s="111">
        <v>6979521713666.3047</v>
      </c>
      <c r="H89" s="1300"/>
      <c r="I89" s="1301"/>
      <c r="J89" s="1297"/>
      <c r="K89" s="1307"/>
      <c r="L89" s="1298"/>
      <c r="M89" s="1299"/>
      <c r="P89" s="771"/>
      <c r="Q89" s="774"/>
      <c r="R89" s="775"/>
      <c r="S89" s="774"/>
      <c r="T89" s="150"/>
      <c r="U89" s="771"/>
      <c r="V89" s="774"/>
      <c r="W89" s="775"/>
      <c r="X89" s="778"/>
      <c r="Y89" s="774"/>
      <c r="Z89" s="774"/>
      <c r="AA89" s="150"/>
    </row>
    <row r="90" spans="2:27" x14ac:dyDescent="0.3">
      <c r="B90" s="87">
        <f t="shared" si="0"/>
        <v>2006</v>
      </c>
      <c r="C90" s="112">
        <v>13374860041262.619</v>
      </c>
      <c r="D90" s="112">
        <v>3977349975207.8672</v>
      </c>
      <c r="E90" s="112">
        <v>9397510066054.752</v>
      </c>
      <c r="H90" s="1300"/>
      <c r="I90" s="1301"/>
      <c r="J90" s="1297"/>
      <c r="K90" s="1307"/>
      <c r="L90" s="1298"/>
      <c r="M90" s="1299"/>
      <c r="P90" s="771"/>
      <c r="Q90" s="774"/>
      <c r="R90" s="775"/>
      <c r="S90" s="774"/>
      <c r="T90" s="150"/>
      <c r="U90" s="771"/>
      <c r="V90" s="774"/>
      <c r="W90" s="775"/>
      <c r="X90" s="778"/>
      <c r="Y90" s="774"/>
      <c r="Z90" s="774"/>
      <c r="AA90" s="150"/>
    </row>
    <row r="91" spans="2:27" x14ac:dyDescent="0.3">
      <c r="B91" s="88">
        <f t="shared" si="0"/>
        <v>2007</v>
      </c>
      <c r="C91" s="111">
        <v>13677209608599.027</v>
      </c>
      <c r="D91" s="111">
        <v>5593390191184.4775</v>
      </c>
      <c r="E91" s="111">
        <v>8083819417414.5498</v>
      </c>
      <c r="H91" s="1300"/>
      <c r="I91" s="1301"/>
      <c r="J91" s="1297"/>
      <c r="K91" s="1307"/>
      <c r="L91" s="1298"/>
      <c r="M91" s="1299"/>
      <c r="P91" s="771"/>
      <c r="Q91" s="774"/>
      <c r="R91" s="775"/>
      <c r="S91" s="774"/>
      <c r="T91" s="150"/>
      <c r="U91" s="771"/>
      <c r="V91" s="774"/>
      <c r="W91" s="775"/>
      <c r="X91" s="778"/>
      <c r="Y91" s="774"/>
      <c r="Z91" s="774"/>
      <c r="AA91" s="150"/>
    </row>
    <row r="92" spans="2:27" x14ac:dyDescent="0.3">
      <c r="B92" s="87">
        <f t="shared" si="0"/>
        <v>2008</v>
      </c>
      <c r="C92" s="112">
        <v>15719483904799.438</v>
      </c>
      <c r="D92" s="112">
        <v>6002112177653.4199</v>
      </c>
      <c r="E92" s="112">
        <v>9717371727146.0176</v>
      </c>
      <c r="H92" s="1300"/>
      <c r="I92" s="1301"/>
      <c r="J92" s="1297"/>
      <c r="K92" s="1307"/>
      <c r="L92" s="1298"/>
      <c r="M92" s="1299"/>
      <c r="P92" s="771"/>
      <c r="Q92" s="774"/>
      <c r="R92" s="775"/>
      <c r="S92" s="774"/>
      <c r="T92" s="150"/>
      <c r="U92" s="771"/>
      <c r="V92" s="774"/>
      <c r="W92" s="775"/>
      <c r="X92" s="778"/>
      <c r="Y92" s="774"/>
      <c r="Z92" s="774"/>
      <c r="AA92" s="150"/>
    </row>
    <row r="93" spans="2:27" x14ac:dyDescent="0.3">
      <c r="B93" s="88">
        <f t="shared" si="0"/>
        <v>2009</v>
      </c>
      <c r="C93" s="111">
        <v>15074694755988.627</v>
      </c>
      <c r="D93" s="111">
        <v>6819366426531.9121</v>
      </c>
      <c r="E93" s="111">
        <v>8255328329456.7148</v>
      </c>
      <c r="H93" s="1300"/>
      <c r="I93" s="1301"/>
      <c r="J93" s="1297"/>
      <c r="K93" s="1307"/>
      <c r="L93" s="1298"/>
      <c r="M93" s="1299"/>
      <c r="P93" s="771"/>
      <c r="Q93" s="774"/>
      <c r="R93" s="775"/>
      <c r="S93" s="774"/>
      <c r="T93" s="150"/>
      <c r="U93" s="771"/>
      <c r="V93" s="774"/>
      <c r="W93" s="775"/>
      <c r="X93" s="778"/>
      <c r="Y93" s="774"/>
      <c r="Z93" s="774"/>
      <c r="AA93" s="150"/>
    </row>
    <row r="94" spans="2:27" x14ac:dyDescent="0.3">
      <c r="B94" s="87">
        <f t="shared" si="0"/>
        <v>2010</v>
      </c>
      <c r="C94" s="112">
        <v>12456387843665.012</v>
      </c>
      <c r="D94" s="112">
        <v>5871597724640.4248</v>
      </c>
      <c r="E94" s="112">
        <v>6584790119024.5869</v>
      </c>
      <c r="H94" s="1300"/>
      <c r="I94" s="1301"/>
      <c r="J94" s="1297"/>
      <c r="K94" s="1307"/>
      <c r="L94" s="1298"/>
      <c r="M94" s="1299"/>
      <c r="P94" s="771"/>
      <c r="Q94" s="774"/>
      <c r="R94" s="775"/>
      <c r="S94" s="774"/>
      <c r="T94" s="150"/>
      <c r="U94" s="771"/>
      <c r="V94" s="774"/>
      <c r="W94" s="775"/>
      <c r="X94" s="778"/>
      <c r="Y94" s="774"/>
      <c r="Z94" s="774"/>
      <c r="AA94" s="150"/>
    </row>
    <row r="95" spans="2:27" x14ac:dyDescent="0.3">
      <c r="B95" s="88">
        <f t="shared" si="0"/>
        <v>2011</v>
      </c>
      <c r="C95" s="111">
        <v>12120849626431.326</v>
      </c>
      <c r="D95" s="111">
        <v>5907862374360.8154</v>
      </c>
      <c r="E95" s="111">
        <v>6212987252070.5107</v>
      </c>
      <c r="H95" s="1300"/>
      <c r="I95" s="1301"/>
      <c r="J95" s="1297"/>
      <c r="K95" s="1307"/>
      <c r="L95" s="1298"/>
      <c r="M95" s="1299"/>
      <c r="P95" s="771"/>
      <c r="Q95" s="774"/>
      <c r="R95" s="775"/>
      <c r="S95" s="774"/>
      <c r="T95" s="150"/>
      <c r="U95" s="771"/>
      <c r="V95" s="774"/>
      <c r="W95" s="775"/>
      <c r="X95" s="778"/>
      <c r="Y95" s="774"/>
      <c r="Z95" s="774"/>
      <c r="AA95" s="150"/>
    </row>
    <row r="96" spans="2:27" x14ac:dyDescent="0.3">
      <c r="B96" s="87">
        <f t="shared" si="0"/>
        <v>2012</v>
      </c>
      <c r="C96" s="112">
        <v>10136585984152.484</v>
      </c>
      <c r="D96" s="112">
        <v>5614317326682.6592</v>
      </c>
      <c r="E96" s="112">
        <v>4522268657469.8252</v>
      </c>
      <c r="H96" s="1300"/>
      <c r="I96" s="1301"/>
      <c r="J96" s="1297"/>
      <c r="K96" s="1307"/>
      <c r="L96" s="1298"/>
      <c r="M96" s="1299"/>
      <c r="P96" s="771"/>
      <c r="Q96" s="774"/>
      <c r="R96" s="775"/>
      <c r="S96" s="774"/>
      <c r="T96" s="150"/>
      <c r="U96" s="771"/>
      <c r="V96" s="774"/>
      <c r="W96" s="775"/>
      <c r="X96" s="778"/>
      <c r="Y96" s="774"/>
      <c r="Z96" s="774"/>
      <c r="AA96" s="150"/>
    </row>
    <row r="97" spans="2:27" x14ac:dyDescent="0.3">
      <c r="B97" s="88">
        <f t="shared" si="0"/>
        <v>2013</v>
      </c>
      <c r="C97" s="111">
        <v>10979847530381.533</v>
      </c>
      <c r="D97" s="111">
        <v>5469349124669.3652</v>
      </c>
      <c r="E97" s="111">
        <v>5510498405712.168</v>
      </c>
      <c r="H97" s="1300"/>
      <c r="I97" s="1301"/>
      <c r="J97" s="1297"/>
      <c r="K97" s="1307"/>
      <c r="L97" s="1298"/>
      <c r="M97" s="1299"/>
      <c r="P97" s="771"/>
      <c r="Q97" s="774"/>
      <c r="R97" s="775"/>
      <c r="S97" s="774"/>
      <c r="T97" s="150"/>
      <c r="U97" s="771"/>
      <c r="V97" s="774"/>
      <c r="W97" s="775"/>
      <c r="X97" s="778"/>
      <c r="Y97" s="774"/>
      <c r="Z97" s="774"/>
      <c r="AA97" s="150"/>
    </row>
    <row r="98" spans="2:27" x14ac:dyDescent="0.3">
      <c r="B98" s="87">
        <f t="shared" si="0"/>
        <v>2014</v>
      </c>
      <c r="C98" s="112">
        <v>11962286399658.533</v>
      </c>
      <c r="D98" s="112">
        <v>5507430711621.1904</v>
      </c>
      <c r="E98" s="112">
        <v>6454855688037.3428</v>
      </c>
      <c r="H98" s="1300"/>
      <c r="I98" s="1301"/>
      <c r="J98" s="1297"/>
      <c r="K98" s="1307"/>
      <c r="L98" s="1298"/>
      <c r="M98" s="1299"/>
      <c r="P98" s="771"/>
      <c r="Q98" s="774"/>
      <c r="R98" s="775"/>
      <c r="S98" s="774"/>
      <c r="T98" s="150"/>
      <c r="U98" s="771"/>
      <c r="V98" s="774"/>
      <c r="W98" s="775"/>
      <c r="X98" s="778"/>
      <c r="Y98" s="774"/>
      <c r="Z98" s="774"/>
      <c r="AA98" s="150"/>
    </row>
    <row r="99" spans="2:27" x14ac:dyDescent="0.3">
      <c r="B99" s="88">
        <v>2015</v>
      </c>
      <c r="C99" s="111">
        <v>11792510597244.363</v>
      </c>
      <c r="D99" s="111">
        <v>6262782316609.2314</v>
      </c>
      <c r="E99" s="111">
        <v>5529728280635.1318</v>
      </c>
      <c r="H99" s="1300"/>
      <c r="I99" s="1301"/>
      <c r="J99" s="1297"/>
      <c r="K99" s="1307"/>
      <c r="L99" s="1298"/>
      <c r="M99" s="1299"/>
      <c r="P99" s="771"/>
      <c r="Q99" s="774"/>
      <c r="R99" s="775"/>
      <c r="S99" s="774"/>
      <c r="T99" s="150"/>
      <c r="U99" s="771"/>
      <c r="V99" s="774"/>
      <c r="W99" s="775"/>
      <c r="X99" s="778"/>
      <c r="Y99" s="774"/>
      <c r="Z99" s="774"/>
      <c r="AA99" s="150"/>
    </row>
    <row r="100" spans="2:27" x14ac:dyDescent="0.3">
      <c r="B100" s="87">
        <f>+B99+1</f>
        <v>2016</v>
      </c>
      <c r="C100" s="112">
        <v>12786133032654.855</v>
      </c>
      <c r="D100" s="112">
        <v>6689572205958.8516</v>
      </c>
      <c r="E100" s="112">
        <v>6096560826696.0039</v>
      </c>
      <c r="H100" s="1300"/>
      <c r="I100" s="1301"/>
      <c r="J100" s="1297"/>
      <c r="K100" s="1307"/>
      <c r="L100" s="1298"/>
      <c r="M100" s="1299"/>
      <c r="P100" s="776"/>
      <c r="Q100" s="776"/>
      <c r="R100" s="776"/>
      <c r="S100" s="776"/>
      <c r="T100" s="150"/>
      <c r="U100" s="771"/>
      <c r="V100" s="774"/>
      <c r="W100" s="775"/>
      <c r="X100" s="778"/>
      <c r="Y100" s="774"/>
      <c r="Z100" s="774"/>
      <c r="AA100" s="150"/>
    </row>
    <row r="101" spans="2:27" x14ac:dyDescent="0.3">
      <c r="B101" s="88">
        <f>+B100+1</f>
        <v>2017</v>
      </c>
      <c r="C101" s="111">
        <v>12813001306682.252</v>
      </c>
      <c r="D101" s="111">
        <v>7048337759939.7021</v>
      </c>
      <c r="E101" s="111">
        <v>5764663546742.5498</v>
      </c>
      <c r="H101" s="1300"/>
      <c r="I101" s="1301"/>
      <c r="J101" s="1297"/>
      <c r="K101" s="1307"/>
      <c r="L101" s="1298"/>
      <c r="M101" s="1299"/>
      <c r="P101" s="150"/>
      <c r="Q101" s="150"/>
      <c r="R101" s="150"/>
      <c r="S101" s="150"/>
      <c r="T101" s="150"/>
      <c r="U101" s="771"/>
      <c r="V101" s="774"/>
      <c r="W101" s="775"/>
      <c r="X101" s="778"/>
      <c r="Y101" s="774"/>
      <c r="Z101" s="774"/>
      <c r="AA101" s="150"/>
    </row>
    <row r="102" spans="2:27" x14ac:dyDescent="0.3">
      <c r="B102" s="87">
        <f t="shared" ref="B102:B104" si="1">+B101+1</f>
        <v>2018</v>
      </c>
      <c r="C102" s="112">
        <v>13901105353286.131</v>
      </c>
      <c r="D102" s="112">
        <v>7063517108174.1504</v>
      </c>
      <c r="E102" s="112">
        <v>6837588245111.9805</v>
      </c>
      <c r="H102" s="1300"/>
      <c r="I102" s="1301"/>
      <c r="J102" s="1297"/>
      <c r="K102" s="1307"/>
      <c r="L102" s="1298"/>
      <c r="M102" s="1299"/>
      <c r="P102" s="150"/>
      <c r="Q102" s="150"/>
      <c r="R102" s="150"/>
      <c r="S102" s="150"/>
      <c r="T102" s="150"/>
      <c r="U102" s="771"/>
      <c r="V102" s="774"/>
      <c r="W102" s="775"/>
      <c r="X102" s="778"/>
      <c r="Y102" s="774"/>
      <c r="Z102" s="774"/>
      <c r="AA102" s="150"/>
    </row>
    <row r="103" spans="2:27" x14ac:dyDescent="0.3">
      <c r="B103" s="88" t="s">
        <v>48</v>
      </c>
      <c r="C103" s="111">
        <v>9893017583996.7363</v>
      </c>
      <c r="D103" s="111">
        <v>7065177852826.582</v>
      </c>
      <c r="E103" s="111">
        <v>2827839731170.1548</v>
      </c>
      <c r="H103" s="1300"/>
      <c r="I103" s="1301"/>
      <c r="J103" s="1297"/>
      <c r="K103" s="1307"/>
      <c r="L103" s="1298"/>
      <c r="M103" s="1299"/>
      <c r="P103" s="150"/>
      <c r="Q103" s="150"/>
      <c r="R103" s="150"/>
      <c r="S103" s="150"/>
      <c r="T103" s="150"/>
      <c r="U103" s="771"/>
      <c r="V103" s="774"/>
      <c r="W103" s="775"/>
      <c r="X103" s="778"/>
      <c r="Y103" s="774"/>
      <c r="Z103" s="774"/>
      <c r="AA103" s="150"/>
    </row>
    <row r="104" spans="2:27" x14ac:dyDescent="0.3">
      <c r="B104" s="87">
        <f t="shared" si="1"/>
        <v>2020</v>
      </c>
      <c r="C104" s="112">
        <v>8834487626225.7305</v>
      </c>
      <c r="D104" s="112">
        <v>6967835948496.6963</v>
      </c>
      <c r="E104" s="112">
        <v>1866651677729.0339</v>
      </c>
      <c r="H104" s="1300"/>
      <c r="I104" s="1301"/>
      <c r="J104" s="1297"/>
      <c r="K104" s="1307"/>
      <c r="L104" s="1298"/>
      <c r="M104" s="1299"/>
      <c r="U104" s="771"/>
      <c r="V104" s="774"/>
      <c r="W104" s="775"/>
      <c r="X104" s="778"/>
      <c r="Y104" s="774"/>
      <c r="Z104" s="774"/>
      <c r="AA104" s="150"/>
    </row>
    <row r="105" spans="2:27" x14ac:dyDescent="0.3">
      <c r="B105" s="88">
        <v>2021</v>
      </c>
      <c r="C105" s="111">
        <v>9409440662875.0254</v>
      </c>
      <c r="D105" s="111">
        <v>7916036408915.9814</v>
      </c>
      <c r="E105" s="111">
        <v>1493404253959.0439</v>
      </c>
      <c r="H105" s="1300"/>
      <c r="I105" s="1301"/>
      <c r="J105" s="1297"/>
      <c r="K105" s="1307"/>
      <c r="L105" s="1298"/>
      <c r="M105" s="1299"/>
      <c r="U105" s="771"/>
      <c r="V105" s="774"/>
      <c r="W105" s="775"/>
      <c r="X105" s="778"/>
      <c r="Y105" s="774"/>
      <c r="Z105" s="774"/>
      <c r="AA105" s="150"/>
    </row>
    <row r="106" spans="2:27" x14ac:dyDescent="0.3">
      <c r="B106" s="87">
        <v>2022</v>
      </c>
      <c r="C106" s="112">
        <v>9276096429660.5645</v>
      </c>
      <c r="D106" s="112">
        <v>6018373440679.0176</v>
      </c>
      <c r="E106" s="112">
        <v>3257722988981.5469</v>
      </c>
      <c r="H106" s="1300"/>
      <c r="I106" s="1301"/>
      <c r="J106" s="1297"/>
      <c r="K106" s="1307"/>
      <c r="L106" s="1298"/>
      <c r="M106" s="1299"/>
    </row>
    <row r="107" spans="2:27" x14ac:dyDescent="0.3">
      <c r="B107" s="88">
        <v>2023</v>
      </c>
      <c r="C107" s="111">
        <v>10236382933963.258</v>
      </c>
      <c r="D107" s="111">
        <v>5582021825079.1738</v>
      </c>
      <c r="E107" s="111">
        <v>4654361108884.084</v>
      </c>
      <c r="I107" s="1301"/>
      <c r="J107" s="1297"/>
      <c r="K107" s="1307"/>
      <c r="L107" s="1298"/>
      <c r="M107" s="1299"/>
    </row>
    <row r="108" spans="2:27" x14ac:dyDescent="0.3">
      <c r="B108" s="87">
        <v>2024</v>
      </c>
      <c r="C108" s="112">
        <v>11131606948264.244</v>
      </c>
      <c r="D108" s="112">
        <v>5879567453535.998</v>
      </c>
      <c r="E108" s="112">
        <v>5252039494728.2461</v>
      </c>
      <c r="I108" s="1301"/>
      <c r="J108" s="1297"/>
      <c r="K108" s="1307"/>
      <c r="L108" s="1298"/>
      <c r="M108" s="1299"/>
    </row>
    <row r="109" spans="2:27" x14ac:dyDescent="0.3">
      <c r="B109" s="88">
        <v>2025</v>
      </c>
      <c r="C109" s="111">
        <v>10222750507680.35</v>
      </c>
      <c r="D109" s="111">
        <v>6008248110219.7598</v>
      </c>
      <c r="E109" s="111">
        <v>4214502397460.5898</v>
      </c>
      <c r="I109" s="1301"/>
      <c r="J109" s="1297"/>
      <c r="K109" s="1307"/>
      <c r="L109" s="1298"/>
      <c r="M109" s="1299"/>
    </row>
  </sheetData>
  <mergeCells count="8">
    <mergeCell ref="P65:S65"/>
    <mergeCell ref="P66:S66"/>
    <mergeCell ref="B6:E6"/>
    <mergeCell ref="B66:E66"/>
    <mergeCell ref="B7:E7"/>
    <mergeCell ref="B9:B10"/>
    <mergeCell ref="C9:C10"/>
    <mergeCell ref="D9:D10"/>
  </mergeCells>
  <printOptions horizontalCentered="1" gridLinesSet="0"/>
  <pageMargins left="0.59055118110236227" right="0.59055118110236227" top="0.78740157480314965" bottom="0.39370078740157483" header="0.39370078740157483" footer="0.19685039370078741"/>
  <pageSetup paperSize="9" orientation="portrait" r:id="rId1"/>
  <headerFooter alignWithMargins="0"/>
  <ignoredErrors>
    <ignoredError sqref="D47:E47 B75:B102 B104:B108" unlockedFormula="1"/>
    <ignoredError sqref="B103" numberStoredAsText="1" unlocked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39997558519241921"/>
  </sheetPr>
  <dimension ref="B1:K100"/>
  <sheetViews>
    <sheetView showGridLines="0" zoomScaleNormal="100" zoomScaleSheetLayoutView="85" workbookViewId="0">
      <pane xSplit="1" ySplit="6" topLeftCell="B7" activePane="bottomRight" state="frozen"/>
      <selection activeCell="A11" sqref="A11"/>
      <selection pane="topRight" activeCell="A11" sqref="A11"/>
      <selection pane="bottomLeft" activeCell="A11" sqref="A11"/>
      <selection pane="bottomRight" activeCell="I81" sqref="I81"/>
    </sheetView>
  </sheetViews>
  <sheetFormatPr baseColWidth="10" defaultColWidth="11.453125" defaultRowHeight="14.5" x14ac:dyDescent="0.3"/>
  <cols>
    <col min="1" max="1" width="15.1796875" style="161" customWidth="1"/>
    <col min="2" max="2" width="30.81640625" style="161" customWidth="1"/>
    <col min="3" max="3" width="14.26953125" style="161" customWidth="1"/>
    <col min="4" max="4" width="6.7265625" style="161" customWidth="1"/>
    <col min="5" max="5" width="20.1796875" style="161" bestFit="1" customWidth="1"/>
    <col min="6" max="6" width="6.7265625" style="161" customWidth="1"/>
    <col min="7" max="7" width="17.7265625" style="161" customWidth="1"/>
    <col min="8" max="8" width="14.26953125" style="161" customWidth="1"/>
    <col min="9" max="9" width="12" style="161" customWidth="1"/>
    <col min="10" max="10" width="11.453125" style="161" customWidth="1"/>
    <col min="11" max="11" width="30.81640625" style="161" customWidth="1"/>
    <col min="12" max="12" width="14.26953125" style="161" customWidth="1"/>
    <col min="13" max="13" width="6.7265625" style="161" customWidth="1"/>
    <col min="14" max="14" width="20.1796875" style="161" bestFit="1" customWidth="1"/>
    <col min="15" max="15" width="6.7265625" style="161" customWidth="1"/>
    <col min="16" max="16" width="17.7265625" style="161" customWidth="1"/>
    <col min="17" max="16384" width="11.453125" style="161"/>
  </cols>
  <sheetData>
    <row r="1" spans="2:10" ht="13.15" customHeight="1" x14ac:dyDescent="0.3">
      <c r="B1" s="1"/>
      <c r="C1" s="1"/>
      <c r="D1" s="1"/>
      <c r="E1" s="1"/>
      <c r="F1" s="1"/>
      <c r="G1" s="1"/>
      <c r="H1" s="1"/>
      <c r="I1" s="1"/>
      <c r="J1" s="1"/>
    </row>
    <row r="2" spans="2:10" ht="13.15" customHeight="1" x14ac:dyDescent="0.3">
      <c r="B2" s="1"/>
      <c r="C2" s="125"/>
      <c r="D2" s="1"/>
      <c r="E2" s="125"/>
      <c r="G2" s="125"/>
      <c r="H2" s="1"/>
      <c r="I2" s="1"/>
      <c r="J2" s="1"/>
    </row>
    <row r="3" spans="2:10" ht="13.15" customHeight="1" x14ac:dyDescent="0.3">
      <c r="B3" s="199"/>
      <c r="C3" s="207"/>
      <c r="D3" s="207"/>
      <c r="E3" s="207"/>
      <c r="F3" s="198"/>
      <c r="G3" s="212"/>
      <c r="H3" s="208"/>
      <c r="I3" s="207"/>
      <c r="J3" s="129"/>
    </row>
    <row r="4" spans="2:10" ht="13.15" customHeight="1" x14ac:dyDescent="0.3">
      <c r="B4" s="1"/>
      <c r="C4" s="1"/>
      <c r="D4" s="1"/>
      <c r="E4" s="1"/>
      <c r="F4" s="1"/>
      <c r="G4" s="1"/>
      <c r="H4" s="1"/>
      <c r="I4" s="1"/>
      <c r="J4" s="1"/>
    </row>
    <row r="5" spans="2:10" ht="13.15" customHeight="1" x14ac:dyDescent="0.3">
      <c r="B5" s="206"/>
      <c r="C5" s="206"/>
      <c r="D5" s="206"/>
      <c r="E5" s="206"/>
      <c r="F5" s="206"/>
      <c r="G5" s="206"/>
      <c r="H5" s="206"/>
      <c r="I5" s="200"/>
      <c r="J5" s="200"/>
    </row>
    <row r="6" spans="2:10" ht="13.15" customHeight="1" x14ac:dyDescent="0.3">
      <c r="B6" s="206"/>
      <c r="C6" s="206"/>
      <c r="D6" s="206"/>
      <c r="E6" s="206"/>
      <c r="F6" s="206"/>
      <c r="G6" s="206"/>
      <c r="H6" s="206"/>
      <c r="I6" s="1"/>
      <c r="J6" s="1"/>
    </row>
    <row r="7" spans="2:10" s="209" customFormat="1" ht="15.5" x14ac:dyDescent="0.35">
      <c r="B7" s="1049" t="s">
        <v>53</v>
      </c>
      <c r="H7" s="211"/>
    </row>
    <row r="8" spans="2:10" s="209" customFormat="1" ht="15.5" x14ac:dyDescent="0.35">
      <c r="B8" s="210"/>
      <c r="H8" s="211"/>
    </row>
    <row r="9" spans="2:10" s="137" customFormat="1" ht="15" customHeight="1" x14ac:dyDescent="0.3">
      <c r="B9" s="1368" t="s">
        <v>11</v>
      </c>
      <c r="C9" s="1368"/>
      <c r="D9" s="1368"/>
      <c r="E9" s="1368"/>
      <c r="F9" s="1368"/>
      <c r="G9" s="1368"/>
      <c r="H9" s="127"/>
    </row>
    <row r="10" spans="2:10" s="137" customFormat="1" ht="15" customHeight="1" x14ac:dyDescent="0.3">
      <c r="B10" s="1368" t="s">
        <v>12515</v>
      </c>
      <c r="C10" s="1368"/>
      <c r="D10" s="1368"/>
      <c r="E10" s="1368"/>
      <c r="F10" s="1368"/>
      <c r="G10" s="1368"/>
      <c r="H10" s="127"/>
    </row>
    <row r="11" spans="2:10" ht="14.65" customHeight="1" x14ac:dyDescent="0.3">
      <c r="B11" s="160"/>
      <c r="C11" s="160"/>
      <c r="D11" s="160"/>
      <c r="E11" s="160"/>
      <c r="F11" s="160"/>
      <c r="G11" s="160"/>
    </row>
    <row r="12" spans="2:10" ht="18" customHeight="1" x14ac:dyDescent="0.3">
      <c r="B12" s="1366" t="s">
        <v>7</v>
      </c>
      <c r="C12" s="1364" t="s">
        <v>17</v>
      </c>
      <c r="D12" s="1364" t="s">
        <v>8</v>
      </c>
      <c r="E12" s="1364" t="s">
        <v>12</v>
      </c>
      <c r="F12" s="1364" t="s">
        <v>8</v>
      </c>
      <c r="G12" s="1338" t="s">
        <v>19</v>
      </c>
      <c r="H12" s="127"/>
    </row>
    <row r="13" spans="2:10" ht="18" customHeight="1" x14ac:dyDescent="0.3">
      <c r="B13" s="1366"/>
      <c r="C13" s="1364"/>
      <c r="D13" s="1364"/>
      <c r="E13" s="1364"/>
      <c r="F13" s="1364"/>
      <c r="G13" s="1338"/>
      <c r="H13" s="127"/>
    </row>
    <row r="14" spans="2:10" ht="30" customHeight="1" x14ac:dyDescent="0.3">
      <c r="B14" s="163" t="s">
        <v>5</v>
      </c>
      <c r="C14" s="164">
        <v>22699023</v>
      </c>
      <c r="D14" s="165">
        <v>34.872010525839706</v>
      </c>
      <c r="E14" s="164">
        <v>5242830183571</v>
      </c>
      <c r="F14" s="165">
        <v>71.216586074722187</v>
      </c>
      <c r="G14" s="166">
        <v>230971.62303289442</v>
      </c>
      <c r="H14" s="127"/>
    </row>
    <row r="15" spans="2:10" ht="18" customHeight="1" x14ac:dyDescent="0.3">
      <c r="B15" s="168" t="s">
        <v>1</v>
      </c>
      <c r="C15" s="169">
        <v>331525</v>
      </c>
      <c r="D15" s="170">
        <v>0.50931457664847557</v>
      </c>
      <c r="E15" s="169">
        <v>97503799152.73999</v>
      </c>
      <c r="F15" s="170">
        <v>1.3244540566530245</v>
      </c>
      <c r="G15" s="171">
        <v>294106.92754012515</v>
      </c>
      <c r="H15" s="127"/>
    </row>
    <row r="16" spans="2:10" ht="29.25" customHeight="1" x14ac:dyDescent="0.3">
      <c r="B16" s="172" t="s">
        <v>21</v>
      </c>
      <c r="C16" s="164">
        <v>8056247</v>
      </c>
      <c r="D16" s="165">
        <v>12.376635337246213</v>
      </c>
      <c r="E16" s="164">
        <v>2000018750118.8916</v>
      </c>
      <c r="F16" s="165">
        <v>27.167484446708752</v>
      </c>
      <c r="G16" s="166">
        <v>248256.88066898787</v>
      </c>
    </row>
    <row r="17" spans="2:8" ht="18" customHeight="1" x14ac:dyDescent="0.3">
      <c r="B17" s="168" t="s">
        <v>3</v>
      </c>
      <c r="C17" s="169">
        <v>205</v>
      </c>
      <c r="D17" s="170">
        <v>3.1493699785216042E-4</v>
      </c>
      <c r="E17" s="169">
        <v>21457868510.954281</v>
      </c>
      <c r="F17" s="170">
        <v>0.29147542191602854</v>
      </c>
      <c r="G17" s="171">
        <v>104672529.3217282</v>
      </c>
    </row>
    <row r="18" spans="2:8" ht="18" customHeight="1" x14ac:dyDescent="0.3">
      <c r="B18" s="163" t="s">
        <v>9</v>
      </c>
      <c r="C18" s="164">
        <v>34005384</v>
      </c>
      <c r="D18" s="165">
        <v>52.24172462326775</v>
      </c>
      <c r="E18" s="164" t="s">
        <v>10</v>
      </c>
      <c r="F18" s="164" t="s">
        <v>10</v>
      </c>
      <c r="G18" s="166" t="s">
        <v>10</v>
      </c>
    </row>
    <row r="19" spans="2:8" ht="18" customHeight="1" x14ac:dyDescent="0.3">
      <c r="B19" s="173" t="s">
        <v>4</v>
      </c>
      <c r="C19" s="174">
        <v>65092384</v>
      </c>
      <c r="D19" s="174">
        <v>100</v>
      </c>
      <c r="E19" s="174">
        <v>7361810601353.5859</v>
      </c>
      <c r="F19" s="174">
        <v>100</v>
      </c>
      <c r="G19" s="175">
        <v>236813.15666849763</v>
      </c>
    </row>
    <row r="20" spans="2:8" ht="18" customHeight="1" x14ac:dyDescent="0.3">
      <c r="B20" s="1197"/>
      <c r="C20" s="1198"/>
      <c r="D20" s="1198"/>
      <c r="E20" s="1198"/>
      <c r="F20" s="1198"/>
      <c r="G20" s="1199"/>
    </row>
    <row r="21" spans="2:8" s="176" customFormat="1" ht="18" customHeight="1" x14ac:dyDescent="0.3">
      <c r="C21" s="874"/>
      <c r="E21" s="874"/>
      <c r="G21" s="1203"/>
      <c r="H21" s="1201"/>
    </row>
    <row r="22" spans="2:8" s="137" customFormat="1" ht="15" customHeight="1" x14ac:dyDescent="0.3">
      <c r="B22" s="177"/>
      <c r="C22" s="178"/>
      <c r="D22" s="178"/>
      <c r="E22" s="178"/>
      <c r="F22" s="178"/>
      <c r="G22" s="179"/>
    </row>
    <row r="23" spans="2:8" s="137" customFormat="1" ht="15" customHeight="1" x14ac:dyDescent="0.3">
      <c r="B23" s="177"/>
      <c r="C23" s="178"/>
      <c r="D23" s="178"/>
      <c r="E23" s="178"/>
      <c r="F23" s="178"/>
      <c r="G23" s="179"/>
    </row>
    <row r="24" spans="2:8" s="137" customFormat="1" ht="15" customHeight="1" x14ac:dyDescent="0.3">
      <c r="B24" s="177"/>
      <c r="C24" s="178"/>
      <c r="D24" s="178"/>
      <c r="E24" s="178"/>
      <c r="F24" s="178"/>
      <c r="G24" s="179"/>
    </row>
    <row r="25" spans="2:8" s="137" customFormat="1" ht="15" customHeight="1" x14ac:dyDescent="0.3">
      <c r="B25" s="177"/>
      <c r="C25" s="178"/>
      <c r="D25" s="178"/>
      <c r="E25" s="178"/>
      <c r="F25" s="178"/>
      <c r="G25" s="179"/>
    </row>
    <row r="26" spans="2:8" s="137" customFormat="1" ht="15" customHeight="1" x14ac:dyDescent="0.3"/>
    <row r="27" spans="2:8" s="137" customFormat="1" ht="15" customHeight="1" x14ac:dyDescent="0.3"/>
    <row r="28" spans="2:8" s="137" customFormat="1" ht="15" customHeight="1" x14ac:dyDescent="0.3"/>
    <row r="29" spans="2:8" s="137" customFormat="1" ht="18" customHeight="1" x14ac:dyDescent="0.3"/>
    <row r="30" spans="2:8" s="137" customFormat="1" ht="18" customHeight="1" x14ac:dyDescent="0.3"/>
    <row r="31" spans="2:8" s="137" customFormat="1" ht="30" customHeight="1" x14ac:dyDescent="0.3"/>
    <row r="32" spans="2:8" s="137" customFormat="1" ht="18" customHeight="1" x14ac:dyDescent="0.3"/>
    <row r="33" spans="2:11" s="137" customFormat="1" ht="18" customHeight="1" x14ac:dyDescent="0.3"/>
    <row r="34" spans="2:11" s="137" customFormat="1" x14ac:dyDescent="0.3"/>
    <row r="35" spans="2:11" ht="15" customHeight="1" x14ac:dyDescent="0.3"/>
    <row r="37" spans="2:11" x14ac:dyDescent="0.3">
      <c r="B37" s="162"/>
      <c r="C37" s="136"/>
      <c r="E37" s="136"/>
      <c r="G37" s="136"/>
      <c r="I37" s="162"/>
      <c r="K37" s="162"/>
    </row>
    <row r="38" spans="2:11" x14ac:dyDescent="0.3">
      <c r="B38" s="162"/>
      <c r="C38" s="136"/>
      <c r="D38" s="136"/>
      <c r="I38" s="181"/>
      <c r="K38" s="162"/>
    </row>
    <row r="39" spans="2:11" x14ac:dyDescent="0.3">
      <c r="B39" s="167"/>
      <c r="K39" s="162"/>
    </row>
    <row r="40" spans="2:11" x14ac:dyDescent="0.3">
      <c r="B40" s="162"/>
    </row>
    <row r="41" spans="2:11" ht="15.5" x14ac:dyDescent="0.3">
      <c r="B41" s="1049" t="s">
        <v>54</v>
      </c>
      <c r="C41" s="209"/>
      <c r="D41" s="209"/>
      <c r="E41" s="209"/>
      <c r="F41" s="209"/>
      <c r="G41" s="209"/>
    </row>
    <row r="42" spans="2:11" ht="15.5" x14ac:dyDescent="0.3">
      <c r="B42" s="210"/>
      <c r="C42" s="209"/>
      <c r="D42" s="209"/>
      <c r="E42" s="209"/>
      <c r="F42" s="209"/>
      <c r="G42" s="209"/>
    </row>
    <row r="43" spans="2:11" ht="14.65" customHeight="1" x14ac:dyDescent="0.3">
      <c r="B43" s="1368" t="s">
        <v>11</v>
      </c>
      <c r="C43" s="1368"/>
      <c r="D43" s="1368"/>
      <c r="E43" s="1368"/>
      <c r="F43" s="1368"/>
      <c r="G43" s="1368"/>
      <c r="H43" s="163"/>
    </row>
    <row r="44" spans="2:11" x14ac:dyDescent="0.3">
      <c r="B44" s="1368" t="s">
        <v>12515</v>
      </c>
      <c r="C44" s="1368"/>
      <c r="D44" s="1368"/>
      <c r="E44" s="1368"/>
      <c r="F44" s="1368"/>
      <c r="G44" s="1368"/>
      <c r="H44" s="163"/>
    </row>
    <row r="45" spans="2:11" x14ac:dyDescent="0.3">
      <c r="B45" s="160"/>
      <c r="C45" s="160"/>
      <c r="D45" s="160"/>
      <c r="E45" s="160"/>
      <c r="F45" s="160"/>
      <c r="G45" s="160"/>
      <c r="H45" s="163"/>
    </row>
    <row r="46" spans="2:11" ht="18" customHeight="1" x14ac:dyDescent="0.3">
      <c r="B46" s="1366" t="s">
        <v>7</v>
      </c>
      <c r="C46" s="1364" t="s">
        <v>17</v>
      </c>
      <c r="D46" s="1364" t="s">
        <v>8</v>
      </c>
      <c r="E46" s="1364" t="s">
        <v>12</v>
      </c>
      <c r="F46" s="1364" t="s">
        <v>8</v>
      </c>
      <c r="G46" s="1338" t="s">
        <v>19</v>
      </c>
      <c r="H46" s="163"/>
    </row>
    <row r="47" spans="2:11" ht="18" customHeight="1" x14ac:dyDescent="0.3">
      <c r="B47" s="1366"/>
      <c r="C47" s="1364"/>
      <c r="D47" s="1364"/>
      <c r="E47" s="1364"/>
      <c r="F47" s="1364"/>
      <c r="G47" s="1338"/>
      <c r="H47" s="163"/>
    </row>
    <row r="48" spans="2:11" ht="31.15" customHeight="1" x14ac:dyDescent="0.3">
      <c r="B48" s="163" t="s">
        <v>42</v>
      </c>
      <c r="C48" s="164">
        <v>17167958</v>
      </c>
      <c r="D48" s="165">
        <v>89.586466232112798</v>
      </c>
      <c r="E48" s="166" t="s">
        <v>10</v>
      </c>
      <c r="F48" s="165" t="s">
        <v>10</v>
      </c>
      <c r="G48" s="180" t="s">
        <v>10</v>
      </c>
    </row>
    <row r="49" spans="2:8" ht="18" customHeight="1" x14ac:dyDescent="0.3">
      <c r="B49" s="168" t="s">
        <v>20</v>
      </c>
      <c r="C49" s="169">
        <v>1995604</v>
      </c>
      <c r="D49" s="170">
        <v>10.413533767887202</v>
      </c>
      <c r="E49" s="171">
        <v>429917499778.37891</v>
      </c>
      <c r="F49" s="169">
        <v>100</v>
      </c>
      <c r="G49" s="182">
        <v>215432.27001869053</v>
      </c>
    </row>
    <row r="50" spans="2:8" ht="18" customHeight="1" x14ac:dyDescent="0.3">
      <c r="B50" s="173" t="s">
        <v>4</v>
      </c>
      <c r="C50" s="174">
        <v>19163562</v>
      </c>
      <c r="D50" s="174">
        <v>100</v>
      </c>
      <c r="E50" s="175">
        <v>429917499778.37891</v>
      </c>
      <c r="F50" s="174">
        <v>100</v>
      </c>
      <c r="G50" s="183">
        <v>215432.27001869053</v>
      </c>
    </row>
    <row r="51" spans="2:8" ht="15.75" customHeight="1" x14ac:dyDescent="0.3">
      <c r="B51" s="1367" t="s">
        <v>779</v>
      </c>
      <c r="C51" s="1367"/>
      <c r="D51" s="1367"/>
      <c r="E51" s="1367"/>
      <c r="F51" s="1367"/>
      <c r="G51" s="1367"/>
    </row>
    <row r="52" spans="2:8" ht="16.149999999999999" customHeight="1" x14ac:dyDescent="0.3">
      <c r="B52" s="1367"/>
      <c r="C52" s="1367"/>
      <c r="D52" s="1367"/>
      <c r="E52" s="1367"/>
      <c r="F52" s="1367"/>
      <c r="G52" s="1367"/>
    </row>
    <row r="53" spans="2:8" x14ac:dyDescent="0.3">
      <c r="C53" s="874"/>
      <c r="E53" s="874"/>
      <c r="G53" s="1202"/>
      <c r="H53" s="1201"/>
    </row>
    <row r="54" spans="2:8" ht="13.9" customHeight="1" x14ac:dyDescent="0.3">
      <c r="B54" s="176"/>
      <c r="C54" s="176"/>
      <c r="D54" s="176"/>
      <c r="E54" s="176"/>
      <c r="F54" s="176"/>
      <c r="G54" s="176"/>
    </row>
    <row r="55" spans="2:8" x14ac:dyDescent="0.3">
      <c r="B55" s="137"/>
      <c r="C55" s="137"/>
      <c r="D55" s="137"/>
      <c r="E55" s="137"/>
      <c r="F55" s="137"/>
      <c r="G55" s="137"/>
    </row>
    <row r="56" spans="2:8" ht="14.65" customHeight="1" x14ac:dyDescent="0.3">
      <c r="B56" s="137"/>
      <c r="C56" s="137"/>
      <c r="D56" s="137"/>
      <c r="E56" s="137"/>
      <c r="F56" s="137"/>
      <c r="G56" s="137"/>
    </row>
    <row r="57" spans="2:8" x14ac:dyDescent="0.3">
      <c r="B57" s="137"/>
      <c r="C57" s="137"/>
      <c r="D57" s="137"/>
      <c r="E57" s="137"/>
      <c r="F57" s="137"/>
      <c r="G57" s="137"/>
    </row>
    <row r="58" spans="2:8" ht="13.9" customHeight="1" x14ac:dyDescent="0.3">
      <c r="B58" s="137"/>
      <c r="C58" s="137"/>
      <c r="D58" s="137"/>
      <c r="E58" s="137"/>
      <c r="F58" s="137"/>
      <c r="G58" s="137"/>
    </row>
    <row r="59" spans="2:8" x14ac:dyDescent="0.3">
      <c r="B59" s="137"/>
      <c r="C59" s="137"/>
      <c r="D59" s="137"/>
      <c r="E59" s="137"/>
      <c r="F59" s="137"/>
      <c r="G59" s="137"/>
    </row>
    <row r="60" spans="2:8" x14ac:dyDescent="0.3">
      <c r="B60" s="137"/>
      <c r="C60" s="137"/>
      <c r="D60" s="137"/>
      <c r="E60" s="137"/>
      <c r="F60" s="137"/>
      <c r="G60" s="137"/>
    </row>
    <row r="61" spans="2:8" x14ac:dyDescent="0.3">
      <c r="B61" s="137"/>
      <c r="C61" s="137"/>
      <c r="D61" s="137"/>
      <c r="E61" s="137"/>
      <c r="F61" s="137"/>
      <c r="G61" s="137"/>
    </row>
    <row r="62" spans="2:8" x14ac:dyDescent="0.3">
      <c r="B62" s="137"/>
      <c r="C62" s="137"/>
      <c r="D62" s="137"/>
      <c r="E62" s="137"/>
      <c r="F62" s="137"/>
      <c r="G62" s="137"/>
    </row>
    <row r="63" spans="2:8" ht="15" customHeight="1" x14ac:dyDescent="0.3">
      <c r="B63" s="137"/>
      <c r="C63" s="137"/>
      <c r="D63" s="137"/>
      <c r="E63" s="137"/>
      <c r="F63" s="137"/>
      <c r="G63" s="137"/>
    </row>
    <row r="64" spans="2:8" x14ac:dyDescent="0.3">
      <c r="B64" s="137"/>
      <c r="C64" s="137"/>
      <c r="D64" s="137"/>
      <c r="E64" s="137"/>
      <c r="F64" s="137"/>
      <c r="G64" s="137"/>
    </row>
    <row r="65" spans="2:7" ht="18" customHeight="1" x14ac:dyDescent="0.3">
      <c r="B65" s="137"/>
      <c r="C65" s="137"/>
      <c r="D65" s="137"/>
      <c r="E65" s="137"/>
      <c r="F65" s="137"/>
      <c r="G65" s="137"/>
    </row>
    <row r="66" spans="2:7" ht="18" customHeight="1" x14ac:dyDescent="0.3">
      <c r="B66" s="137"/>
      <c r="C66" s="137"/>
      <c r="D66" s="137"/>
      <c r="E66" s="137"/>
      <c r="F66" s="137"/>
      <c r="G66" s="137"/>
    </row>
    <row r="67" spans="2:7" ht="18" customHeight="1" x14ac:dyDescent="0.3">
      <c r="B67" s="137"/>
      <c r="C67" s="137"/>
      <c r="D67" s="137"/>
      <c r="E67" s="137"/>
      <c r="F67" s="137"/>
      <c r="G67" s="137"/>
    </row>
    <row r="75" spans="2:7" ht="15.5" x14ac:dyDescent="0.3">
      <c r="B75" s="1049" t="s">
        <v>55</v>
      </c>
      <c r="C75" s="209"/>
      <c r="D75" s="209"/>
      <c r="E75" s="209"/>
      <c r="F75" s="209"/>
      <c r="G75" s="209"/>
    </row>
    <row r="76" spans="2:7" ht="15.5" x14ac:dyDescent="0.3">
      <c r="B76" s="210"/>
      <c r="C76" s="209"/>
      <c r="D76" s="209"/>
      <c r="E76" s="209"/>
      <c r="F76" s="209"/>
      <c r="G76" s="209"/>
    </row>
    <row r="77" spans="2:7" x14ac:dyDescent="0.3">
      <c r="B77" s="1365" t="s">
        <v>40</v>
      </c>
      <c r="C77" s="1365"/>
      <c r="D77" s="1365"/>
      <c r="E77" s="1365"/>
      <c r="F77" s="1365"/>
      <c r="G77" s="1365"/>
    </row>
    <row r="78" spans="2:7" x14ac:dyDescent="0.3">
      <c r="B78" s="1365" t="s">
        <v>12516</v>
      </c>
      <c r="C78" s="1365"/>
      <c r="D78" s="1365"/>
      <c r="E78" s="1365"/>
      <c r="F78" s="1365"/>
      <c r="G78" s="1365"/>
    </row>
    <row r="79" spans="2:7" x14ac:dyDescent="0.3">
      <c r="B79" s="160"/>
      <c r="C79" s="160"/>
      <c r="D79" s="160"/>
      <c r="E79" s="160"/>
      <c r="F79" s="160"/>
      <c r="G79" s="160"/>
    </row>
    <row r="80" spans="2:7" x14ac:dyDescent="0.3">
      <c r="B80" s="1366" t="s">
        <v>298</v>
      </c>
      <c r="C80" s="1364" t="s">
        <v>17</v>
      </c>
      <c r="D80" s="1364" t="s">
        <v>8</v>
      </c>
      <c r="E80" s="1364" t="s">
        <v>12</v>
      </c>
      <c r="F80" s="1364" t="s">
        <v>8</v>
      </c>
      <c r="G80" s="1338" t="s">
        <v>19</v>
      </c>
    </row>
    <row r="81" spans="2:7" x14ac:dyDescent="0.3">
      <c r="B81" s="1366"/>
      <c r="C81" s="1364"/>
      <c r="D81" s="1364"/>
      <c r="E81" s="1364"/>
      <c r="F81" s="1364"/>
      <c r="G81" s="1338"/>
    </row>
    <row r="82" spans="2:7" ht="18" customHeight="1" x14ac:dyDescent="0.3">
      <c r="B82" s="163" t="s">
        <v>37</v>
      </c>
      <c r="C82" s="164">
        <v>30351022</v>
      </c>
      <c r="D82" s="165">
        <v>48.940809011900598</v>
      </c>
      <c r="E82" s="164">
        <v>1379727404145.7563</v>
      </c>
      <c r="F82" s="165">
        <v>13.496635793949663</v>
      </c>
      <c r="G82" s="164">
        <v>45459.009721180271</v>
      </c>
    </row>
    <row r="83" spans="2:7" ht="18" customHeight="1" x14ac:dyDescent="0.3">
      <c r="B83" s="168" t="s">
        <v>38</v>
      </c>
      <c r="C83" s="169">
        <v>75</v>
      </c>
      <c r="D83" s="170">
        <v>1.209369712786787E-4</v>
      </c>
      <c r="E83" s="169">
        <v>4214502397460.5898</v>
      </c>
      <c r="F83" s="170">
        <v>41.226697201445319</v>
      </c>
      <c r="G83" s="169">
        <v>56193365299.474533</v>
      </c>
    </row>
    <row r="84" spans="2:7" ht="18" customHeight="1" x14ac:dyDescent="0.3">
      <c r="B84" s="172" t="s">
        <v>39</v>
      </c>
      <c r="C84" s="164">
        <v>31664678</v>
      </c>
      <c r="D84" s="165">
        <v>51.059070051128117</v>
      </c>
      <c r="E84" s="164">
        <v>4628520706074</v>
      </c>
      <c r="F84" s="165">
        <v>45.276667004605024</v>
      </c>
      <c r="G84" s="164">
        <v>146172.99143461999</v>
      </c>
    </row>
    <row r="85" spans="2:7" ht="18" customHeight="1" x14ac:dyDescent="0.3">
      <c r="B85" s="173" t="s">
        <v>4</v>
      </c>
      <c r="C85" s="174">
        <v>62015775</v>
      </c>
      <c r="D85" s="174">
        <v>100</v>
      </c>
      <c r="E85" s="174">
        <v>10222750507680.346</v>
      </c>
      <c r="F85" s="174">
        <v>100</v>
      </c>
      <c r="G85" s="174">
        <v>164841.13127152479</v>
      </c>
    </row>
    <row r="86" spans="2:7" x14ac:dyDescent="0.3">
      <c r="C86" s="681"/>
      <c r="D86" s="681"/>
      <c r="E86" s="681"/>
      <c r="F86" s="681"/>
      <c r="G86" s="681"/>
    </row>
    <row r="87" spans="2:7" x14ac:dyDescent="0.3">
      <c r="B87" s="176"/>
      <c r="C87" s="874"/>
      <c r="E87" s="874"/>
      <c r="G87" s="1202"/>
    </row>
    <row r="88" spans="2:7" x14ac:dyDescent="0.3">
      <c r="B88" s="137"/>
      <c r="C88" s="137"/>
      <c r="D88" s="137"/>
      <c r="E88" s="137"/>
      <c r="F88" s="681"/>
      <c r="G88" s="137"/>
    </row>
    <row r="89" spans="2:7" x14ac:dyDescent="0.3">
      <c r="B89" s="137"/>
      <c r="C89" s="137"/>
      <c r="D89" s="137"/>
      <c r="E89" s="137"/>
      <c r="F89" s="137"/>
      <c r="G89" s="137"/>
    </row>
    <row r="90" spans="2:7" x14ac:dyDescent="0.3">
      <c r="B90" s="137"/>
      <c r="C90" s="137"/>
      <c r="D90" s="137"/>
      <c r="E90" s="137"/>
      <c r="F90" s="137"/>
      <c r="G90" s="137"/>
    </row>
    <row r="91" spans="2:7" x14ac:dyDescent="0.3">
      <c r="B91" s="137"/>
      <c r="C91" s="137"/>
      <c r="D91" s="137"/>
      <c r="E91" s="137"/>
      <c r="F91" s="137"/>
      <c r="G91" s="137"/>
    </row>
    <row r="92" spans="2:7" x14ac:dyDescent="0.3">
      <c r="B92" s="137"/>
      <c r="C92" s="137"/>
      <c r="D92" s="137"/>
      <c r="E92" s="137"/>
      <c r="F92" s="137"/>
      <c r="G92" s="137"/>
    </row>
    <row r="93" spans="2:7" x14ac:dyDescent="0.3">
      <c r="B93" s="137"/>
      <c r="C93" s="137"/>
      <c r="D93" s="137"/>
      <c r="E93" s="137"/>
      <c r="F93" s="137"/>
      <c r="G93" s="137"/>
    </row>
    <row r="94" spans="2:7" x14ac:dyDescent="0.3">
      <c r="B94" s="137"/>
      <c r="C94" s="137"/>
      <c r="D94" s="137"/>
      <c r="E94" s="137"/>
      <c r="F94" s="137"/>
      <c r="G94" s="137"/>
    </row>
    <row r="95" spans="2:7" x14ac:dyDescent="0.3">
      <c r="B95" s="137"/>
      <c r="C95" s="137"/>
      <c r="D95" s="137"/>
      <c r="E95" s="137"/>
      <c r="F95" s="137"/>
      <c r="G95" s="137"/>
    </row>
    <row r="96" spans="2:7" x14ac:dyDescent="0.3">
      <c r="B96" s="137"/>
      <c r="C96" s="137"/>
      <c r="D96" s="137"/>
      <c r="E96" s="137"/>
      <c r="F96" s="137"/>
      <c r="G96" s="137"/>
    </row>
    <row r="97" spans="2:7" x14ac:dyDescent="0.3">
      <c r="B97" s="137"/>
      <c r="C97" s="137"/>
      <c r="D97" s="137"/>
      <c r="E97" s="137"/>
      <c r="F97" s="137"/>
      <c r="G97" s="137"/>
    </row>
    <row r="98" spans="2:7" x14ac:dyDescent="0.3">
      <c r="B98" s="137"/>
      <c r="C98" s="137"/>
      <c r="D98" s="137"/>
      <c r="E98" s="137"/>
      <c r="F98" s="137"/>
      <c r="G98" s="137"/>
    </row>
    <row r="99" spans="2:7" x14ac:dyDescent="0.3">
      <c r="B99" s="137"/>
      <c r="C99" s="137"/>
      <c r="D99" s="137"/>
      <c r="E99" s="137"/>
      <c r="F99" s="137"/>
      <c r="G99" s="137"/>
    </row>
    <row r="100" spans="2:7" x14ac:dyDescent="0.3">
      <c r="B100" s="137"/>
      <c r="C100" s="137"/>
      <c r="D100" s="137"/>
      <c r="E100" s="137"/>
      <c r="F100" s="137"/>
      <c r="G100" s="137"/>
    </row>
  </sheetData>
  <mergeCells count="25">
    <mergeCell ref="B9:G9"/>
    <mergeCell ref="B10:G10"/>
    <mergeCell ref="B12:B13"/>
    <mergeCell ref="C12:C13"/>
    <mergeCell ref="D12:D13"/>
    <mergeCell ref="E12:E13"/>
    <mergeCell ref="F12:F13"/>
    <mergeCell ref="G12:G13"/>
    <mergeCell ref="B51:G52"/>
    <mergeCell ref="B43:G43"/>
    <mergeCell ref="B44:G44"/>
    <mergeCell ref="B46:B47"/>
    <mergeCell ref="C46:C47"/>
    <mergeCell ref="D46:D47"/>
    <mergeCell ref="E46:E47"/>
    <mergeCell ref="F46:F47"/>
    <mergeCell ref="G46:G47"/>
    <mergeCell ref="B77:G77"/>
    <mergeCell ref="B78:G78"/>
    <mergeCell ref="B80:B81"/>
    <mergeCell ref="C80:C81"/>
    <mergeCell ref="D80:D81"/>
    <mergeCell ref="E80:E81"/>
    <mergeCell ref="F80:F81"/>
    <mergeCell ref="G80:G81"/>
  </mergeCells>
  <printOptions horizontalCentered="1" gridLinesSet="0"/>
  <pageMargins left="0.39370078740157483" right="0.39370078740157483" top="0.78740157480314965" bottom="0.39370078740157483" header="0.19685039370078741" footer="0.19685039370078741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3e167e-e18a-4ef1-9a4f-08bd3e14ca09">
      <Terms xmlns="http://schemas.microsoft.com/office/infopath/2007/PartnerControls"/>
    </lcf76f155ced4ddcb4097134ff3c332f>
    <TaxCatchAll xmlns="4a09b1eb-bde0-421a-a495-2dd75f06d93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9E5CA3FAD548C4F91C1242E2B290718" ma:contentTypeVersion="15" ma:contentTypeDescription="Crear nuevo documento." ma:contentTypeScope="" ma:versionID="0a050f69eec1f9bcf27795565e1293a5">
  <xsd:schema xmlns:xsd="http://www.w3.org/2001/XMLSchema" xmlns:xs="http://www.w3.org/2001/XMLSchema" xmlns:p="http://schemas.microsoft.com/office/2006/metadata/properties" xmlns:ns2="dd3e167e-e18a-4ef1-9a4f-08bd3e14ca09" xmlns:ns3="4a09b1eb-bde0-421a-a495-2dd75f06d937" targetNamespace="http://schemas.microsoft.com/office/2006/metadata/properties" ma:root="true" ma:fieldsID="ef857c73a8054b0053b274ed943639ef" ns2:_="" ns3:_="">
    <xsd:import namespace="dd3e167e-e18a-4ef1-9a4f-08bd3e14ca09"/>
    <xsd:import namespace="4a09b1eb-bde0-421a-a495-2dd75f06d9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e167e-e18a-4ef1-9a4f-08bd3e14ca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f3189543-a9da-4f20-b411-dad98e9c3e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9b1eb-bde0-421a-a495-2dd75f06d93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25d3d0a-af6c-469f-a457-5bf941d7bb84}" ma:internalName="TaxCatchAll" ma:showField="CatchAllData" ma:web="4a09b1eb-bde0-421a-a495-2dd75f06d9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9E2114-2351-4381-9C82-DE8328E9E1B0}">
  <ds:schemaRefs>
    <ds:schemaRef ds:uri="http://schemas.microsoft.com/office/2006/metadata/properties"/>
    <ds:schemaRef ds:uri="http://schemas.microsoft.com/office/infopath/2007/PartnerControls"/>
    <ds:schemaRef ds:uri="dd3e167e-e18a-4ef1-9a4f-08bd3e14ca09"/>
    <ds:schemaRef ds:uri="4a09b1eb-bde0-421a-a495-2dd75f06d937"/>
  </ds:schemaRefs>
</ds:datastoreItem>
</file>

<file path=customXml/itemProps2.xml><?xml version="1.0" encoding="utf-8"?>
<ds:datastoreItem xmlns:ds="http://schemas.openxmlformats.org/officeDocument/2006/customXml" ds:itemID="{54E64761-327C-4E0F-AF5C-693938F189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2C496A-21A7-46F0-BA71-FD12E40170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e167e-e18a-4ef1-9a4f-08bd3e14ca09"/>
    <ds:schemaRef ds:uri="4a09b1eb-bde0-421a-a495-2dd75f06d9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a8ad83f-f574-4de8-a64c-66890b7f9e44}" enabled="1" method="Standard" siteId="{e3a2540d-4b60-4ac6-9ff2-3a4788369f1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30</vt:i4>
      </vt:variant>
      <vt:variant>
        <vt:lpstr>Rangos con nombre</vt:lpstr>
      </vt:variant>
      <vt:variant>
        <vt:i4>197</vt:i4>
      </vt:variant>
    </vt:vector>
  </HeadingPairs>
  <TitlesOfParts>
    <vt:vector size="227" baseType="lpstr">
      <vt:lpstr>Portada</vt:lpstr>
      <vt:lpstr>S-1ª</vt:lpstr>
      <vt:lpstr>c.act.</vt:lpstr>
      <vt:lpstr>S1-I-B</vt:lpstr>
      <vt:lpstr>S1-I-B POL_CP</vt:lpstr>
      <vt:lpstr>S1-I-B CAP_CP</vt:lpstr>
      <vt:lpstr>S1-II-PP</vt:lpstr>
      <vt:lpstr>S1-III-P</vt:lpstr>
      <vt:lpstr>S1-T</vt:lpstr>
      <vt:lpstr>S1-IV-R</vt:lpstr>
      <vt:lpstr>S-2ª</vt:lpstr>
      <vt:lpstr>S2-I-B1</vt:lpstr>
      <vt:lpstr>S2-I-B1b</vt:lpstr>
      <vt:lpstr>S2-I-B2</vt:lpstr>
      <vt:lpstr>S2-I-B3</vt:lpstr>
      <vt:lpstr>S2-I-B4</vt:lpstr>
      <vt:lpstr>S2-II-PP</vt:lpstr>
      <vt:lpstr>S2-III-P1</vt:lpstr>
      <vt:lpstr>S2-III-P2</vt:lpstr>
      <vt:lpstr>S2-III-P3</vt:lpstr>
      <vt:lpstr>S2-III-P4</vt:lpstr>
      <vt:lpstr>S2-IV-G</vt:lpstr>
      <vt:lpstr>S2-V-Ev</vt:lpstr>
      <vt:lpstr>Ev (2)</vt:lpstr>
      <vt:lpstr>S-3ª</vt:lpstr>
      <vt:lpstr>S3-I</vt:lpstr>
      <vt:lpstr>S3-II</vt:lpstr>
      <vt:lpstr>S3-III</vt:lpstr>
      <vt:lpstr>ANEXO</vt:lpstr>
      <vt:lpstr>mapas</vt:lpstr>
      <vt:lpstr>A._POR_CÓDIGO_POSTAL</vt:lpstr>
      <vt:lpstr>'S1-I-B CAP_CP'!A.CAPITALES_POR_CÓDIGO_POSTAL</vt:lpstr>
      <vt:lpstr>ANEXO!ANEXO_A</vt:lpstr>
      <vt:lpstr>ANEXO_A._INUNDACIÓN_1</vt:lpstr>
      <vt:lpstr>ANEXO_A._INUNDACIÓN_2</vt:lpstr>
      <vt:lpstr>ANEXO_B._TERREMOTO_1</vt:lpstr>
      <vt:lpstr>ANEXO_B._TERREMOTO_2</vt:lpstr>
      <vt:lpstr>ANEXO_C._ERUPCION_1</vt:lpstr>
      <vt:lpstr>ANEXO_C._ERUPCION_2</vt:lpstr>
      <vt:lpstr>ANEXO_D._TCA_1</vt:lpstr>
      <vt:lpstr>ANEXO_D._TCA_2</vt:lpstr>
      <vt:lpstr>ANEXO_E._TERRORISMO_1</vt:lpstr>
      <vt:lpstr>ANEXO_E._TERRORISMO_2</vt:lpstr>
      <vt:lpstr>ANEXO_EXPTES</vt:lpstr>
      <vt:lpstr>ANEXO_F._MOTÍN_1</vt:lpstr>
      <vt:lpstr>ANEXO_F._MOTÍN_2</vt:lpstr>
      <vt:lpstr>ANEXO_G._TUMULTO_POPULAR_1</vt:lpstr>
      <vt:lpstr>ANEXO_G._TUMULTO_POPULAR_2</vt:lpstr>
      <vt:lpstr>ANEXO_H._FFAA_1</vt:lpstr>
      <vt:lpstr>ANEXO_H._FFAA_2</vt:lpstr>
      <vt:lpstr>ANEXO_I._RESUMEN_1</vt:lpstr>
      <vt:lpstr>ANEXO_I._RESUMEN_2</vt:lpstr>
      <vt:lpstr>ANEXO_INDEMNIZACIONES</vt:lpstr>
      <vt:lpstr>ANEXO!ANEXO_mapa1_A_EXPTES_PROV</vt:lpstr>
      <vt:lpstr>mapas!Área_de_impresión</vt:lpstr>
      <vt:lpstr>B._POR_PROVINCIA</vt:lpstr>
      <vt:lpstr>B_POR_PROVINCIA</vt:lpstr>
      <vt:lpstr>MAPA_EXPEDIENTES_O_TRAMITACIONES_1987_2022</vt:lpstr>
      <vt:lpstr>'S2-I-B2'!MAPA_EXPTES_O_TRAMITACIONES_1971_2022</vt:lpstr>
      <vt:lpstr>'S2-I-B2'!MAPA_INDEMNIZACIONES_1971_2022</vt:lpstr>
      <vt:lpstr>MAPA_INDEMNIZACIONES_1987_2022</vt:lpstr>
      <vt:lpstr>'S1-I-B CAP_CP'!S1_I_B</vt:lpstr>
      <vt:lpstr>'S1-I-B POL_CP'!S1_I_B</vt:lpstr>
      <vt:lpstr>S1_I_B</vt:lpstr>
      <vt:lpstr>S1_I_B_1_PÓLIZAS</vt:lpstr>
      <vt:lpstr>S1_I_B_2_CAPITALES_ASEGURADOS</vt:lpstr>
      <vt:lpstr>S1_I_B_3_CAPITALES_ASEGURADOS_MEDIOS</vt:lpstr>
      <vt:lpstr>'S1-I-B CAP_CP'!S1_I_B_CAP_CP</vt:lpstr>
      <vt:lpstr>'S1-I-B POL_CP'!S1_I_B_POL_CP</vt:lpstr>
      <vt:lpstr>S1_II_PP</vt:lpstr>
      <vt:lpstr>S1_II_PP_1_PÓLIZAS</vt:lpstr>
      <vt:lpstr>S1_II_PP_2_CAPITALES_ASEGURADOS</vt:lpstr>
      <vt:lpstr>S1_II_PP_3_CAPITALES_ASEGURADOS_MEDIOS</vt:lpstr>
      <vt:lpstr>S1_III_P</vt:lpstr>
      <vt:lpstr>S1_III_P_1_PÓLIZAS_CAPITALES_MEDIOS</vt:lpstr>
      <vt:lpstr>S1_IV_R</vt:lpstr>
      <vt:lpstr>S1_IV_R_1_RECARGOS</vt:lpstr>
      <vt:lpstr>S1_IV_R_2_RECARGOS_BIENES</vt:lpstr>
      <vt:lpstr>S1_T</vt:lpstr>
      <vt:lpstr>S1_T_TODO_B</vt:lpstr>
      <vt:lpstr>S1_T_TODO_P</vt:lpstr>
      <vt:lpstr>S1_T_TODO_PP</vt:lpstr>
      <vt:lpstr>S2_I_B1</vt:lpstr>
      <vt:lpstr>S2_I_B1_A_INUNDACIÓN</vt:lpstr>
      <vt:lpstr>S2_I_B1_APARTADO_1</vt:lpstr>
      <vt:lpstr>S2_I_B1_B_TERREMOTO</vt:lpstr>
      <vt:lpstr>S2_I_B1_C_ERUPCIÓN</vt:lpstr>
      <vt:lpstr>S2_I_B1_D_TCA</vt:lpstr>
      <vt:lpstr>S2_I_B1_E_AEROLITOS</vt:lpstr>
      <vt:lpstr>S2_I_B1_EXPTES_INDEMNIZACIONES_Y_COSTES</vt:lpstr>
      <vt:lpstr>S2_I_B1_F_TERRORISMO</vt:lpstr>
      <vt:lpstr>S2_I_B1_G_MOTÍN</vt:lpstr>
      <vt:lpstr>S2_I_B1_H_TUMULTO_POPULAR</vt:lpstr>
      <vt:lpstr>S2_I_B1_I_FFAA</vt:lpstr>
      <vt:lpstr>S2_I_B1_J_VARIOS</vt:lpstr>
      <vt:lpstr>S2_I_B1_K_RESUMEN1</vt:lpstr>
      <vt:lpstr>S2_I_B1_L_RESUMEN2</vt:lpstr>
      <vt:lpstr>S2_I_B1_L_RESUMEN3</vt:lpstr>
      <vt:lpstr>S2_I_B1b</vt:lpstr>
      <vt:lpstr>S2_I_B2</vt:lpstr>
      <vt:lpstr>'S2-I-B2'!S2_I_B2_mapa1_A_EXPTES_PROV</vt:lpstr>
      <vt:lpstr>'S2-I-B2'!S2_I_B2_mapa1_B_INDEMN_PROV</vt:lpstr>
      <vt:lpstr>S2_I_B3</vt:lpstr>
      <vt:lpstr>S2_I_B3_A_EXPTES_O_TRAMITACIONES</vt:lpstr>
      <vt:lpstr>S2_I_B3_APARTADO_2</vt:lpstr>
      <vt:lpstr>S2_I_B3_B_INDEMNIZACIONES</vt:lpstr>
      <vt:lpstr>S2_I_B3_C_COSTES_MEDIOS</vt:lpstr>
      <vt:lpstr>S2_I_B4</vt:lpstr>
      <vt:lpstr>S2_I_B4_A_NÚMERO_DE_EXPEDIENTES</vt:lpstr>
      <vt:lpstr>S2_I_B4_B_INDEMNIZAC</vt:lpstr>
      <vt:lpstr>S2_II_PP</vt:lpstr>
      <vt:lpstr>S2_II_PP_2_SEGÚN_CAUSA</vt:lpstr>
      <vt:lpstr>S2_II_PP_A_INUNDACIÓN</vt:lpstr>
      <vt:lpstr>S2_II_PP_B_TERREMOTO</vt:lpstr>
      <vt:lpstr>S2_II_PP_C_ERUPCION</vt:lpstr>
      <vt:lpstr>S2_II_PP_D_TCA</vt:lpstr>
      <vt:lpstr>S2_II_PP_E_TERRORISMO</vt:lpstr>
      <vt:lpstr>S2_II_PP_F_FF.AA.</vt:lpstr>
      <vt:lpstr>S2_II_PP_F_TUMULTO_POPULAR</vt:lpstr>
      <vt:lpstr>S2_II_PP_G_FF.AA.</vt:lpstr>
      <vt:lpstr>S2_II_PP_H_RESUMEN1</vt:lpstr>
      <vt:lpstr>S2_II_PP_H_RESUMEN2</vt:lpstr>
      <vt:lpstr>S2_III_P1</vt:lpstr>
      <vt:lpstr>S2_III_P1_A_INUNDACIÓN</vt:lpstr>
      <vt:lpstr>S2_III_P1_B_TERREMOTO</vt:lpstr>
      <vt:lpstr>S2_III_P1_C_TCA</vt:lpstr>
      <vt:lpstr>S2_III_P1_D_TERRORISMO</vt:lpstr>
      <vt:lpstr>S2_III_P1_E_TUMULTO_POPULAR</vt:lpstr>
      <vt:lpstr>S2_III_P1_F_FF.AA.</vt:lpstr>
      <vt:lpstr>S2_III_P1_G_RESUMEN1</vt:lpstr>
      <vt:lpstr>S2_III_P1_H_RESUMEN2</vt:lpstr>
      <vt:lpstr>S2_III_P2_mapa</vt:lpstr>
      <vt:lpstr>S2_III_P2_mapa2</vt:lpstr>
      <vt:lpstr>S2_III_P3</vt:lpstr>
      <vt:lpstr>S2_III_P3_A_EXPTES</vt:lpstr>
      <vt:lpstr>S2_III_P3_B_INDEM</vt:lpstr>
      <vt:lpstr>S2_III_P3_C_COSTES</vt:lpstr>
      <vt:lpstr>S2_III_P4</vt:lpstr>
      <vt:lpstr>S2_III_P4_A_MUERTE</vt:lpstr>
      <vt:lpstr>S2_III_P4_B_INCAPACIDAD</vt:lpstr>
      <vt:lpstr>S2_IV_1_TODAS_CAUSAS</vt:lpstr>
      <vt:lpstr>S2_IV_2_DISTRIBUCIÓN_PORCENTUAL</vt:lpstr>
      <vt:lpstr>S2_IV_A_SEGÚN_AÑO</vt:lpstr>
      <vt:lpstr>S2_IV_B_SEGÚN_CAUSA</vt:lpstr>
      <vt:lpstr>S2_IV_G</vt:lpstr>
      <vt:lpstr>S2_IV_IV_GLOBAL_A</vt:lpstr>
      <vt:lpstr>S3_I_R1</vt:lpstr>
      <vt:lpstr>S3_I_R1_1_BIENES</vt:lpstr>
      <vt:lpstr>S3_I_R1_2_PÉRDIDAS_PECUNIARIAS</vt:lpstr>
      <vt:lpstr>S3_I_R1_3_PERSONAS</vt:lpstr>
      <vt:lpstr>S3_I_R1_A_EVOLUCIÓN_B</vt:lpstr>
      <vt:lpstr>S3_I_R1_A_EVOLUCIÓN_P</vt:lpstr>
      <vt:lpstr>S3_I_R1_A_EVOLUCIÓN_PP</vt:lpstr>
      <vt:lpstr>S3_I_R1_B_DETALLE_B</vt:lpstr>
      <vt:lpstr>S3_I_R1_B_DETALLE_P</vt:lpstr>
      <vt:lpstr>S3_I_R1_B_DETALLE_PP</vt:lpstr>
      <vt:lpstr>S3_II_R2</vt:lpstr>
      <vt:lpstr>S3_II_R2_1_BIENES</vt:lpstr>
      <vt:lpstr>S3_II_R2_2_PÉRDIDAS_PECUNIARIAS</vt:lpstr>
      <vt:lpstr>S3_II_R2_3_PERSONAS</vt:lpstr>
      <vt:lpstr>S3_II_R2_4_DIEZ_PRINCIPALES_EVENTOS</vt:lpstr>
      <vt:lpstr>S3_II_R2_SERIE1</vt:lpstr>
      <vt:lpstr>S3_II_R2_SERIE2</vt:lpstr>
      <vt:lpstr>S3_III_C</vt:lpstr>
      <vt:lpstr>S3_V_Ev</vt:lpstr>
      <vt:lpstr>S3_V_Ev2</vt:lpstr>
      <vt:lpstr>TOTAL_DE_CAPITALES_ASEGURADOS_ESTIMADOS_EN_2025</vt:lpstr>
      <vt:lpstr>TOTAL_DEL_NÚMERO_DE_PÓLIZAS_ESTIMADAS_EN_2025</vt:lpstr>
      <vt:lpstr>V_EV_34º</vt:lpstr>
      <vt:lpstr>V_EV_35º</vt:lpstr>
      <vt:lpstr>V_EV_36º</vt:lpstr>
      <vt:lpstr>V_EV_37º</vt:lpstr>
      <vt:lpstr>V_EV_38º</vt:lpstr>
      <vt:lpstr>V_EV_39º</vt:lpstr>
      <vt:lpstr>V_EV_40º</vt:lpstr>
      <vt:lpstr>V_EV_41º</vt:lpstr>
      <vt:lpstr>V_EV_42º</vt:lpstr>
      <vt:lpstr>V_EV_43º</vt:lpstr>
      <vt:lpstr>V_EV_44º</vt:lpstr>
      <vt:lpstr>V_EV_45º</vt:lpstr>
      <vt:lpstr>V_EV_46º</vt:lpstr>
      <vt:lpstr>V_EV_47º</vt:lpstr>
      <vt:lpstr>V_EV_48º</vt:lpstr>
      <vt:lpstr>V_EV_49º</vt:lpstr>
      <vt:lpstr>V_EV_50º</vt:lpstr>
      <vt:lpstr>V_EV_51º</vt:lpstr>
      <vt:lpstr>V_EV_52º</vt:lpstr>
      <vt:lpstr>V_EV_53º</vt:lpstr>
      <vt:lpstr>V_EV_54º</vt:lpstr>
      <vt:lpstr>V_EV_55º</vt:lpstr>
      <vt:lpstr>V_EV_56º</vt:lpstr>
      <vt:lpstr>V_EV_57º</vt:lpstr>
      <vt:lpstr>V_EV_58º</vt:lpstr>
      <vt:lpstr>V_EV_59º</vt:lpstr>
      <vt:lpstr>V_EV_60º</vt:lpstr>
      <vt:lpstr>V_EV_61º</vt:lpstr>
      <vt:lpstr>V_EV_62º</vt:lpstr>
      <vt:lpstr>V_EV_63º</vt:lpstr>
      <vt:lpstr>V_EV_64º</vt:lpstr>
      <vt:lpstr>V_EV_65º</vt:lpstr>
      <vt:lpstr>V_EV_66º</vt:lpstr>
      <vt:lpstr>V_EV_67º</vt:lpstr>
      <vt:lpstr>V_EV_68º</vt:lpstr>
      <vt:lpstr>V_EV_69º</vt:lpstr>
      <vt:lpstr>V_EV_70º</vt:lpstr>
      <vt:lpstr>V_EV_71º</vt:lpstr>
      <vt:lpstr>V_EV_72º</vt:lpstr>
      <vt:lpstr>V_EV_73º</vt:lpstr>
      <vt:lpstr>V_EV_74º</vt:lpstr>
      <vt:lpstr>V_EV_75º</vt:lpstr>
      <vt:lpstr>V_EV_76º</vt:lpstr>
      <vt:lpstr>V_EV_77º</vt:lpstr>
      <vt:lpstr>V_EV_78º</vt:lpstr>
      <vt:lpstr>V_EV_79º</vt:lpstr>
      <vt:lpstr>V_EV_80º</vt:lpstr>
      <vt:lpstr>V_EV_81º</vt:lpstr>
      <vt:lpstr>V_EV_82º</vt:lpstr>
      <vt:lpstr>V_EV_83º</vt:lpstr>
      <vt:lpstr>V_EV_84º</vt:lpstr>
      <vt:lpstr>V_EV_85º</vt:lpstr>
      <vt:lpstr>V_EV_86º</vt:lpstr>
      <vt:lpstr>V_EV_87º</vt:lpstr>
      <vt:lpstr>V_EV_88º</vt:lpstr>
      <vt:lpstr>V_EV_89º</vt:lpstr>
      <vt:lpstr>V_EV_90º</vt:lpstr>
      <vt:lpstr>V_EV_A</vt:lpstr>
      <vt:lpstr>V_EV2_A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Gema Fuertes Castro</dc:creator>
  <cp:lastModifiedBy>Daniel Fernández Miranda</cp:lastModifiedBy>
  <cp:lastPrinted>2026-07-23T10:23:30Z</cp:lastPrinted>
  <dcterms:created xsi:type="dcterms:W3CDTF">2001-09-21T07:20:43Z</dcterms:created>
  <dcterms:modified xsi:type="dcterms:W3CDTF">2026-07-23T10:26:08Z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79f8976-5668-41b3-9323-ad11cfe77061_Enabled">
    <vt:lpwstr>true</vt:lpwstr>
  </property>
  <property fmtid="{D5CDD505-2E9C-101B-9397-08002B2CF9AE}" pid="3" name="MSIP_Label_279f8976-5668-41b3-9323-ad11cfe77061_SetDate">
    <vt:lpwstr>2026-05-04T10:42:19Z</vt:lpwstr>
  </property>
  <property fmtid="{D5CDD505-2E9C-101B-9397-08002B2CF9AE}" pid="4" name="MSIP_Label_279f8976-5668-41b3-9323-ad11cfe77061_Method">
    <vt:lpwstr>Standard</vt:lpwstr>
  </property>
  <property fmtid="{D5CDD505-2E9C-101B-9397-08002B2CF9AE}" pid="5" name="MSIP_Label_279f8976-5668-41b3-9323-ad11cfe77061_Name">
    <vt:lpwstr>Público</vt:lpwstr>
  </property>
  <property fmtid="{D5CDD505-2E9C-101B-9397-08002B2CF9AE}" pid="6" name="MSIP_Label_279f8976-5668-41b3-9323-ad11cfe77061_SiteId">
    <vt:lpwstr>bd0cf399-7233-4395-a2e0-ee2c5b97aad8</vt:lpwstr>
  </property>
  <property fmtid="{D5CDD505-2E9C-101B-9397-08002B2CF9AE}" pid="7" name="MSIP_Label_279f8976-5668-41b3-9323-ad11cfe77061_ActionId">
    <vt:lpwstr>ba71aca8-ae5b-439b-967d-631b06042847</vt:lpwstr>
  </property>
  <property fmtid="{D5CDD505-2E9C-101B-9397-08002B2CF9AE}" pid="8" name="MSIP_Label_279f8976-5668-41b3-9323-ad11cfe77061_ContentBits">
    <vt:lpwstr>0</vt:lpwstr>
  </property>
  <property fmtid="{D5CDD505-2E9C-101B-9397-08002B2CF9AE}" pid="9" name="MSIP_Label_279f8976-5668-41b3-9323-ad11cfe77061_Tag">
    <vt:lpwstr>10, 3, 0, 1</vt:lpwstr>
  </property>
  <property fmtid="{D5CDD505-2E9C-101B-9397-08002B2CF9AE}" pid="10" name="ContentTypeId">
    <vt:lpwstr>0x01010039E5CA3FAD548C4F91C1242E2B290718</vt:lpwstr>
  </property>
  <property fmtid="{D5CDD505-2E9C-101B-9397-08002B2CF9AE}" pid="11" name="MediaServiceImageTags">
    <vt:lpwstr/>
  </property>
</Properties>
</file>